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fileSharing readOnlyRecommended="1"/>
  <workbookPr filterPrivacy="1"/>
  <xr:revisionPtr revIDLastSave="0" documentId="8_{A6BBD7C5-3C5B-4E68-A324-D265C0180AAE}" xr6:coauthVersionLast="47" xr6:coauthVersionMax="47" xr10:uidLastSave="{00000000-0000-0000-0000-000000000000}"/>
  <bookViews>
    <workbookView xWindow="20" yWindow="380" windowWidth="19180" windowHeight="8940" tabRatio="761" xr2:uid="{00000000-000D-0000-FFFF-FFFF00000000}"/>
  </bookViews>
  <sheets>
    <sheet name="notes" sheetId="19" r:id="rId1"/>
    <sheet name="icb_mff_index" sheetId="77" r:id="rId2"/>
    <sheet name="gp_mff_index" sheetId="62" r:id="rId3"/>
    <sheet name="lad_payment_mff" sheetId="76" r:id="rId4"/>
    <sheet name="ppm% non-specialised" sheetId="68" r:id="rId5"/>
    <sheet name="ppm% specialised" sheetId="69" r:id="rId6"/>
    <sheet name="stata_code" sheetId="67" r:id="rId7"/>
    <sheet name="provider_mff" sheetId="54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____net1" hidden="1">{"NET",#N/A,FALSE,"401C11"}</definedName>
    <definedName name="___INDEX_SHEET___ASAP_Utilities" localSheetId="0">#REF!</definedName>
    <definedName name="___INDEX_SHEET___ASAP_Utilities">#REF!</definedName>
    <definedName name="__123Graph_A" hidden="1">'[1]2002PCTs'!#REF!</definedName>
    <definedName name="__123Graph_B" hidden="1">[2]Dnurse!#REF!</definedName>
    <definedName name="__123Graph_C" hidden="1">[2]Dnurse!#REF!</definedName>
    <definedName name="__123Graph_X" hidden="1">[2]Dnurse!#REF!</definedName>
    <definedName name="__net1" hidden="1">{"NET",#N/A,FALSE,"401C11"}</definedName>
    <definedName name="_1_0__123Grap" hidden="1">'[3]#REF'!#REF!</definedName>
    <definedName name="_1_01_Chapters">#REF!</definedName>
    <definedName name="_1_123Grap" hidden="1">'[4]#REF'!#REF!</definedName>
    <definedName name="_10_10_Other_Lists">#REF!</definedName>
    <definedName name="_11_11_U_Groups">#REF!</definedName>
    <definedName name="_12_12_PBCs">#REF!</definedName>
    <definedName name="_123Graph_A_1" hidden="1">'[5]2002PCTs'!#REF!</definedName>
    <definedName name="_123Graph_B_1" hidden="1">[6]Dnurse!#REF!</definedName>
    <definedName name="_2_0__123Grap" hidden="1">'[4]#REF'!#REF!</definedName>
    <definedName name="_2_02_Subchapters">#REF!</definedName>
    <definedName name="_2_123Grap" hidden="1">'[2]#REF'!#REF!</definedName>
    <definedName name="_3_0_S" hidden="1">'[3]#REF'!#REF!</definedName>
    <definedName name="_3_03_HRGs">#REF!</definedName>
    <definedName name="_3_123Grap" hidden="1">'[4]#REF'!#REF!</definedName>
    <definedName name="_34_123Grap" hidden="1">'[4]#REF'!#REF!</definedName>
    <definedName name="_4_04_Code_to_Group_Table">#REF!</definedName>
    <definedName name="_42S" hidden="1">'[4]#REF'!#REF!</definedName>
    <definedName name="_4S" hidden="1">'[4]#REF'!#REF!</definedName>
    <definedName name="_5_0__123Grap" hidden="1">'[4]#REF'!#REF!</definedName>
    <definedName name="_5_05_Group_to_Split_Table">#REF!</definedName>
    <definedName name="_6_0_S" hidden="1">'[4]#REF'!#REF!</definedName>
    <definedName name="_6_06_Flags">#REF!</definedName>
    <definedName name="_6_123Grap" hidden="1">'[2]#REF'!#REF!</definedName>
    <definedName name="_7_07_Hierarchy_Lists">#REF!</definedName>
    <definedName name="_8_08_Global_Lists">#REF!</definedName>
    <definedName name="_8_123Grap" hidden="1">'[4]#REF'!#REF!</definedName>
    <definedName name="_8S" hidden="1">'[2]#REF'!#REF!</definedName>
    <definedName name="_9_09_CC_Lists">#REF!</definedName>
    <definedName name="_ADS2010">[7]ADS2010_Map!$G$7:$G$388</definedName>
    <definedName name="_AMO_UniqueIdentifier" hidden="1">"'95855f14-3708-42be-827a-67de891e7598'"</definedName>
    <definedName name="_AMO_UniqueIdentifier2" hidden="1">"'f6a48cb9-158b-447f-a1b7-2ab5a8bc2aae'"</definedName>
    <definedName name="_C2G_Including_Desc___ChapterSub_and_Crosstab">#REF!</definedName>
    <definedName name="_C2G_Split_inc_Desc_Crosstab">#REF!</definedName>
    <definedName name="_xlnm._FilterDatabase" localSheetId="7" hidden="1">provider_mff!$A$2:$E$2</definedName>
    <definedName name="_Key1" hidden="1">'[2]#REF'!#REF!</definedName>
    <definedName name="_net1" hidden="1">{"NET",#N/A,FALSE,"401C11"}</definedName>
    <definedName name="_Order1" hidden="1">0</definedName>
    <definedName name="_Sort" hidden="1">[2]ComPsy!#REF!</definedName>
    <definedName name="a" hidden="1">{"CHARGE",#N/A,FALSE,"401C11"}</definedName>
    <definedName name="aa" hidden="1">{"CHARGE",#N/A,FALSE,"401C11"}</definedName>
    <definedName name="aaa" hidden="1">{"CHARGE",#N/A,FALSE,"401C11"}</definedName>
    <definedName name="aaaa" hidden="1">{"CHARGE",#N/A,FALSE,"401C11"}</definedName>
    <definedName name="abc" hidden="1">{"NET",#N/A,FALSE,"401C11"}</definedName>
    <definedName name="adbr" hidden="1">{"CHARGE",#N/A,FALSE,"401C11"}</definedName>
    <definedName name="AgeQuintiles">[8]CCG1819!$T$9:$T$200</definedName>
    <definedName name="AKI_Tariff_Calc">#REF!</definedName>
    <definedName name="Allocations_2">'[9]Master File'!$C$7:$AC$264</definedName>
    <definedName name="b" hidden="1">{"CHARGE",#N/A,FALSE,"401C11"}</definedName>
    <definedName name="Births_Total">'[10]NHSE Assumptions'!$B$7</definedName>
    <definedName name="BMGHIndex" hidden="1">"O"</definedName>
    <definedName name="bn" hidden="1">#REF!</definedName>
    <definedName name="bpth">#REF!</definedName>
    <definedName name="BPTHOME">#REF!</definedName>
    <definedName name="Building_Weight">'[11]Base MFF calcs'!$G$3</definedName>
    <definedName name="Casemix_categories">'[10]NHSE Currency Design'!$A$10:$A$12</definedName>
    <definedName name="CB_Other_Mandatory">'[12]Price Adjustments'!$K$10</definedName>
    <definedName name="CB_Renal_CKD">'[13]Price Adjustments'!$K$8</definedName>
    <definedName name="CB_Unbundled">'[13]Price Adjustments'!$K$7</definedName>
    <definedName name="CC_ACT">#REF!</definedName>
    <definedName name="CC_UC">#REF!</definedName>
    <definedName name="CCG18InOutLdn">[8]CCG1819!$F$9:$F$200</definedName>
    <definedName name="change1" hidden="1">{"CHARGE",#N/A,FALSE,"401C11"}</definedName>
    <definedName name="charge" hidden="1">{"CHARGE",#N/A,FALSE,"401C11"}</definedName>
    <definedName name="CHEM_ACT">#REF!</definedName>
    <definedName name="Chem_Tariff_Calc">[13]Chem_Calc!$B$15:$X$20</definedName>
    <definedName name="CHEM_UC">#REF!</definedName>
    <definedName name="CNST_Table">'[13]Price Adjustments'!$B$18:$G$106</definedName>
    <definedName name="Codes">#REF!</definedName>
    <definedName name="ConsolSheets">[14]ListOfSheets!$A$1:$A$24</definedName>
    <definedName name="CQUIN_2021_22">#REF!</definedName>
    <definedName name="Currency_Description_RC1314">'[15]Currency Descriptions'!$A$1:$B$2291</definedName>
    <definedName name="DADS_ACT">#REF!</definedName>
    <definedName name="DADS_UC">#REF!</definedName>
    <definedName name="DC_ACT">#REF!</definedName>
    <definedName name="DC_UC">#REF!</definedName>
    <definedName name="Delivery_casemix_categories">'[10]NHSE Currency Design'!$A$15:$A$16</definedName>
    <definedName name="Delivery_Complications_Flag">'[10]NHSE Currency Design'!$D$22:$D$156</definedName>
    <definedName name="DI_Cost_of_Rep_Calc">[13]DI_Calc!$B$115:$U$213</definedName>
    <definedName name="DI_Tariff_Calc">[13]DI_Calc!$B$14:$U$112</definedName>
    <definedName name="Direct_Access_Tariff_Calc">[16]Calculation!$B$19:$O$27</definedName>
    <definedName name="dog" hidden="1">{"NET",#N/A,FALSE,"401C11"}</definedName>
    <definedName name="eff_update">#REF!</definedName>
    <definedName name="Efficiency_1617">'[16]Price Adjustments'!$F$5</definedName>
    <definedName name="EL_ACT">#REF!</definedName>
    <definedName name="EL_UC">#REF!</definedName>
    <definedName name="EL_XS_ACT">#REF!</definedName>
    <definedName name="EL_XS_UC">#REF!</definedName>
    <definedName name="EM_ACT">#REF!</definedName>
    <definedName name="EM_UC">#REF!</definedName>
    <definedName name="EV__LASTREFTIME__" hidden="1">40339.4799074074</definedName>
    <definedName name="Expired" hidden="1">FALSE</definedName>
    <definedName name="Fccg">INDIRECT("Threshold!$U$3:$U$"&amp;[17]Threshold!$AH$2)</definedName>
    <definedName name="female" localSheetId="0">#REF!</definedName>
    <definedName name="female">#REF!</definedName>
    <definedName name="femaleimprove" localSheetId="0">#REF!</definedName>
    <definedName name="femaleimprove">#REF!</definedName>
    <definedName name="Females" localSheetId="0">#REF!</definedName>
    <definedName name="Females">#REF!</definedName>
    <definedName name="femaletab">#REF!</definedName>
    <definedName name="fn">[18]Intro!$B$1</definedName>
    <definedName name="Fstpccg">INDIRECT("Threshold!$S$3:$S$"&amp;[17]Threshold!$AH$2)</definedName>
    <definedName name="Fstptrust">INDIRECT("Threshold!$W$3:$W$"&amp;[17]Threshold!$AH$2)</definedName>
    <definedName name="Ftrust">"INDIRECT(""Threshold!$Y$3:$Y$""&amp;$AH$2)"</definedName>
    <definedName name="gfff" hidden="1">{"CHARGE",#N/A,FALSE,"401C11"}</definedName>
    <definedName name="GG" hidden="1">[6]Dnurse!#REF!</definedName>
    <definedName name="gross" hidden="1">{"GROSS",#N/A,FALSE,"401C11"}</definedName>
    <definedName name="gross1" hidden="1">{"GROSS",#N/A,FALSE,"401C11"}</definedName>
    <definedName name="hasdfjklhklj" hidden="1">{"NET",#N/A,FALSE,"401C11"}</definedName>
    <definedName name="HCD_ACT">#REF!</definedName>
    <definedName name="HCD_UC">#REF!</definedName>
    <definedName name="help" hidden="1">{"CHARGE",#N/A,FALSE,"401C11"}</definedName>
    <definedName name="hghghhj" hidden="1">{"CHARGE",#N/A,FALSE,"401C11"}</definedName>
    <definedName name="HRG_Codes" localSheetId="0">#REF!</definedName>
    <definedName name="HRG_Codes">#REF!</definedName>
    <definedName name="HTML_CodePage" hidden="1">1252</definedName>
    <definedName name="HTML_Control" hidden="1">{"'Trust by name'!$A$6:$E$350","'Trust by name'!$A$1:$D$348"}</definedName>
    <definedName name="HTML_Description" hidden="1">""</definedName>
    <definedName name="HTML_Email" hidden="1">""</definedName>
    <definedName name="HTML_Header" hidden="1">"Trust by name"</definedName>
    <definedName name="HTML_LastUpdate" hidden="1">"22/03/2001"</definedName>
    <definedName name="HTML_LineAfter" hidden="1">FALSE</definedName>
    <definedName name="HTML_LineBefore" hidden="1">FALSE</definedName>
    <definedName name="HTML_Name" hidden="1">"OISIII"</definedName>
    <definedName name="HTML_OBDlg2" hidden="1">TRUE</definedName>
    <definedName name="HTML_OBDlg4" hidden="1">TRUE</definedName>
    <definedName name="HTML_OS" hidden="1">0</definedName>
    <definedName name="HTML_PathFile" hidden="1">"G:\ACTIVITY\HELP\DTPANIC\2001-02\MyHTML.htm"</definedName>
    <definedName name="HTML_Title" hidden="1">"Section 1"</definedName>
    <definedName name="ICD_Codes" localSheetId="0">#REF!</definedName>
    <definedName name="ICD_Codes">#REF!</definedName>
    <definedName name="IMAG_ACT">#REF!</definedName>
    <definedName name="IMAG_UC">#REF!</definedName>
    <definedName name="IMDAgeMatrix">[8]CCG1819!$U$9:$U$200</definedName>
    <definedName name="IMDQuintiles">[8]CCG1819!$S$9:$S$200</definedName>
    <definedName name="Inflation_1617">'[16]Price Adjustments'!$F$4</definedName>
    <definedName name="Inflation_2015_16">#REF!</definedName>
    <definedName name="Inflation_and_Efficiency_1617">'[16]Price Adjustments'!$F$6</definedName>
    <definedName name="Inflation_and_Efficiency_1718">'[12]Price Adjustments'!$F$6</definedName>
    <definedName name="Inflation_Efficiency_2021_22">#REF!</definedName>
    <definedName name="Inflation_Efficiency_PA">'[13]Price Adjustments'!$F$6</definedName>
    <definedName name="JFELL" hidden="1">#REF!</definedName>
    <definedName name="Land_Weight">'[11]Base MFF calcs'!$H$3</definedName>
    <definedName name="LONDON">#REF!</definedName>
    <definedName name="Lowest_Underlying_MFF">'[11]All Trusts'!$D$2</definedName>
    <definedName name="male" localSheetId="0">#REF!</definedName>
    <definedName name="male">#REF!</definedName>
    <definedName name="maleimprove">#REF!</definedName>
    <definedName name="maletab">#REF!</definedName>
    <definedName name="mbn" hidden="1">#REF!</definedName>
    <definedName name="MFF_2014_15">#REF!</definedName>
    <definedName name="MFF_2016_17">'[19]2016-17 MFF Payment values'!$A$3:$D$241</definedName>
    <definedName name="MnD_Weight">'[11]Base MFF calcs'!$F$3</definedName>
    <definedName name="month">"Mth07"</definedName>
    <definedName name="nb" hidden="1">#REF!</definedName>
    <definedName name="NEL_ACT">#REF!</definedName>
    <definedName name="NEL_UC">#REF!</definedName>
    <definedName name="NEL_XS_ACT">#REF!</definedName>
    <definedName name="NEL_XS_UC">#REF!</definedName>
    <definedName name="NES_ACT">#REF!</definedName>
    <definedName name="NES_UC">#REF!</definedName>
    <definedName name="newRawPop2018">'[20]Projected CCG Populations'!$E$7:$E$198</definedName>
    <definedName name="newRawPop2019">'[20]Projected CCG Populations'!$G$7:$G$198</definedName>
    <definedName name="newRawPop2020">'[20]Projected CCG Populations'!$H$7:$H$198</definedName>
    <definedName name="newRawPop2021">'[20]Projected CCG Populations'!$I$7:$I$198</definedName>
    <definedName name="newRawPop2022">'[20]Projected CCG Populations'!$J$7:$J$198</definedName>
    <definedName name="newRawPop2023">'[20]Projected CCG Populations'!$K$7:$K$198</definedName>
    <definedName name="ODS_Care_Trust_List">#REF!</definedName>
    <definedName name="ODS_List">#REF!</definedName>
    <definedName name="OISIII" hidden="1">#REF!</definedName>
    <definedName name="OP_PERSONS">#REF!</definedName>
    <definedName name="OPCS_Codes">#REF!</definedName>
    <definedName name="OPROC_ACT">#REF!</definedName>
    <definedName name="OPROC_UC">#REF!</definedName>
    <definedName name="Orgs">OFFSET([14]!Tbl_CSF[[#Headers],[Organisation]],MATCH("start",[14]!Tbl_CSF[[#Data],[Lookup]],FALSE),,COUNTIFS([14]!Tbl_CSF[[#Data],[Region]],'[21]CCG In-Year'!$B$2),1)</definedName>
    <definedName name="Other_Weight">'[11]Base MFF calcs'!$I$3</definedName>
    <definedName name="PAth">[14]Setup!$A$3</definedName>
    <definedName name="Pathway_by_HRG">'[10]NHSE Currency Design'!$A$22:$D$156</definedName>
    <definedName name="Pathway_names">'[10]NHSE Currency Design'!$A$5:$A$7</definedName>
    <definedName name="Persons">#REF!</definedName>
    <definedName name="Planning_Year">"2019/20"</definedName>
    <definedName name="PopCache_GL_INTERFACE_REFERENCE7" hidden="1">[22]PopCache!$A$1:$A$2</definedName>
    <definedName name="Previous_Year">"2018/19"</definedName>
    <definedName name="_xlnm.Print_Area" localSheetId="0">notes!$A$1:$J$70</definedName>
    <definedName name="_xlnm.Print_Titles" localSheetId="5">'ppm% specialised'!$A:$C</definedName>
    <definedName name="qfx" hidden="1">{"NET",#N/A,FALSE,"401C11"}</definedName>
    <definedName name="QR1_Other_Mandatory">'[16]Price Adjustments'!$D$95</definedName>
    <definedName name="QR1_Renal_CKD">'[13]Price Adjustments'!$J$8</definedName>
    <definedName name="QR1_Unbundled">'[13]Price Adjustments'!$J$7</definedName>
    <definedName name="RAD_ACT">#REF!</definedName>
    <definedName name="Rad_Tariff_Calc">[13]Rad_Calc!$B$20:$AA$41</definedName>
    <definedName name="RAD_UC">#REF!</definedName>
    <definedName name="Region">"Y54"</definedName>
    <definedName name="Region18">[8]CCG1819!$E$9:$E$200</definedName>
    <definedName name="REHAB_ACT">#REF!</definedName>
    <definedName name="REHAB_UC">#REF!</definedName>
    <definedName name="RENAL_ACT">#REF!</definedName>
    <definedName name="Renal_CKD_SMF">'[13]Price Adjustments'!#REF!</definedName>
    <definedName name="Renal_CKD_Tariff_Calc">[13]Renal_CKD_Calc!$B$14:$T$27</definedName>
    <definedName name="RENAL_UC">#REF!</definedName>
    <definedName name="rngComparison3">OFFSET([23]Summary!$O$5,0,0,COUNTA([23]Summary!$O:$O)-2,)</definedName>
    <definedName name="round_dp">#REF!</definedName>
    <definedName name="RP_ACT">#REF!</definedName>
    <definedName name="RP_UC">#REF!</definedName>
    <definedName name="rytry" hidden="1">{"NET",#N/A,FALSE,"401C11"}</definedName>
    <definedName name="Scaling_2021_22">#REF!</definedName>
    <definedName name="Scaling_Factor">[10]Calculations!$B$146</definedName>
    <definedName name="SCF_Other_Mandatory">'[12]Price Adjustments'!$L$10</definedName>
    <definedName name="SCF_Renal_CKD">'[13]Price Adjustments'!$L$8</definedName>
    <definedName name="SCF_Unbundled">'[13]Price Adjustments'!$L$7</definedName>
    <definedName name="sheet1">#REF!</definedName>
    <definedName name="sheet3">#REF!</definedName>
    <definedName name="SPC_ACT">#REF!</definedName>
    <definedName name="SPC_UC">#REF!</definedName>
    <definedName name="Staff_Weight">'[11]Base MFF calcs'!$E$3</definedName>
    <definedName name="Start_12">[24]CMDT!#REF!</definedName>
    <definedName name="Start_13">[24]AE!#REF!</definedName>
    <definedName name="Start_14">[24]CHEM!#REF!</definedName>
    <definedName name="status">"banner"</definedName>
    <definedName name="Table3.4" hidden="1">{"CHARGE",#N/A,FALSE,"401C11"}</definedName>
    <definedName name="TableName">"Dummy"</definedName>
    <definedName name="Tariff_Year">#REF!</definedName>
    <definedName name="Test23" hidden="1">{"NET",#N/A,FALSE,"401C11"}</definedName>
    <definedName name="Unbundled_2014_15_Tariff">#REF!</definedName>
    <definedName name="Unbundled_2015_16_Tariff">#REF!</definedName>
    <definedName name="Unbundled_SMF">'[13]Price Adjustments'!$R$18:$S$167</definedName>
    <definedName name="UnderLyingCategories">INDIRECT("Tbl_Underlying[Category]")</definedName>
    <definedName name="Uplift_for_antenatal_volumes">'[10]NHSE Assumptions'!$B$12</definedName>
    <definedName name="wert" hidden="1">{"GROSS",#N/A,FALSE,"401C11"}</definedName>
    <definedName name="wombat" hidden="1">#REF!</definedName>
    <definedName name="wrn.CHARGE." hidden="1">{"CHARGE",#N/A,FALSE,"401C11"}</definedName>
    <definedName name="wrn.GROSS." hidden="1">{"GROSS",#N/A,FALSE,"401C11"}</definedName>
    <definedName name="wrn.NET." hidden="1">{"NET",#N/A,FALSE,"401C11"}</definedName>
    <definedName name="x">#REF!</definedName>
    <definedName name="Xrange">INDIRECT("Threshold!$AB$3:$AB$"&amp;[17]Threshold!$AH$2)</definedName>
    <definedName name="xxx" hidden="1">{"CHARGE",#N/A,FALSE,"401C11"}</definedName>
    <definedName name="y">'[11]Base MFF calcs'!$H$3</definedName>
    <definedName name="Yccg">INDIRECT("Threshold!$AD$3:$AD$"&amp;[17]Threshold!$AH$2)</definedName>
    <definedName name="Yrs">#REF!</definedName>
    <definedName name="Ytrust">INDIRECT("Threshold!$AE$3:$AE$"&amp;[17]Threshold!$AH$2)</definedName>
    <definedName name="yyy" hidden="1">{"GROSS",#N/A,FALSE,"401C11"}</definedName>
    <definedName name="z">'[11]Base MFF calcs'!$G$3</definedName>
    <definedName name="zzz" hidden="1">{"NET",#N/A,FALSE,"401C11"}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" i="76" l="1"/>
  <c r="H3" i="76"/>
  <c r="H4" i="76"/>
  <c r="H5" i="76"/>
  <c r="H6" i="76"/>
  <c r="H7" i="76"/>
  <c r="H8" i="76"/>
  <c r="H9" i="76"/>
  <c r="H10" i="76"/>
  <c r="H11" i="76"/>
  <c r="H12" i="76"/>
  <c r="H13" i="76"/>
  <c r="H14" i="76"/>
  <c r="H15" i="76"/>
  <c r="H16" i="76"/>
  <c r="H17" i="76"/>
  <c r="H18" i="76"/>
  <c r="H19" i="76"/>
  <c r="H20" i="76"/>
  <c r="H21" i="76"/>
  <c r="H22" i="76"/>
  <c r="H23" i="76"/>
  <c r="H24" i="76"/>
  <c r="H25" i="76"/>
  <c r="H26" i="76"/>
  <c r="H27" i="76"/>
  <c r="H28" i="76"/>
  <c r="H29" i="76"/>
  <c r="H30" i="76"/>
  <c r="H31" i="76"/>
  <c r="H32" i="76"/>
  <c r="H33" i="76"/>
  <c r="H34" i="76"/>
  <c r="H35" i="76"/>
  <c r="H36" i="76"/>
  <c r="H37" i="76"/>
  <c r="H38" i="76"/>
  <c r="H39" i="76"/>
  <c r="H40" i="76"/>
  <c r="H41" i="76"/>
  <c r="H42" i="76"/>
  <c r="H43" i="76"/>
  <c r="H44" i="76"/>
  <c r="H45" i="76"/>
  <c r="H46" i="76"/>
  <c r="H47" i="76"/>
  <c r="H48" i="76"/>
  <c r="H49" i="76"/>
  <c r="H50" i="76"/>
  <c r="H51" i="76"/>
  <c r="H52" i="76"/>
  <c r="H53" i="76"/>
  <c r="H54" i="76"/>
  <c r="H55" i="76"/>
  <c r="H56" i="76"/>
  <c r="H57" i="76"/>
  <c r="H58" i="76"/>
  <c r="H59" i="76"/>
  <c r="H60" i="76"/>
  <c r="H61" i="76"/>
  <c r="H62" i="76"/>
  <c r="H63" i="76"/>
  <c r="H64" i="76"/>
  <c r="H65" i="76"/>
  <c r="H66" i="76"/>
  <c r="H67" i="76"/>
  <c r="H68" i="76"/>
  <c r="H69" i="76"/>
  <c r="H70" i="76"/>
  <c r="H71" i="76"/>
  <c r="H72" i="76"/>
  <c r="H73" i="76"/>
  <c r="H74" i="76"/>
  <c r="H75" i="76"/>
  <c r="H76" i="76"/>
  <c r="H77" i="76"/>
  <c r="H78" i="76"/>
  <c r="H79" i="76"/>
  <c r="H80" i="76"/>
  <c r="H81" i="76"/>
  <c r="H82" i="76"/>
  <c r="H83" i="76"/>
  <c r="H84" i="76"/>
  <c r="H85" i="76"/>
  <c r="H86" i="76"/>
  <c r="H87" i="76"/>
  <c r="H88" i="76"/>
  <c r="H89" i="76"/>
  <c r="H90" i="76"/>
  <c r="H91" i="76"/>
  <c r="H92" i="76"/>
  <c r="H93" i="76"/>
  <c r="H94" i="76"/>
  <c r="H95" i="76"/>
  <c r="H96" i="76"/>
  <c r="H97" i="76"/>
  <c r="H98" i="76"/>
  <c r="H99" i="76"/>
  <c r="H100" i="76"/>
  <c r="H101" i="76"/>
  <c r="H102" i="76"/>
  <c r="H103" i="76"/>
  <c r="H104" i="76"/>
  <c r="H105" i="76"/>
  <c r="H106" i="76"/>
  <c r="H107" i="76"/>
  <c r="H108" i="76"/>
  <c r="H109" i="76"/>
  <c r="H110" i="76"/>
  <c r="H111" i="76"/>
  <c r="H112" i="76"/>
  <c r="H113" i="76"/>
  <c r="H114" i="76"/>
  <c r="H115" i="76"/>
  <c r="H116" i="76"/>
  <c r="H117" i="76"/>
  <c r="H118" i="76"/>
  <c r="H119" i="76"/>
  <c r="H120" i="76"/>
  <c r="H121" i="76"/>
  <c r="H122" i="76"/>
  <c r="H123" i="76"/>
  <c r="H124" i="76"/>
  <c r="H125" i="76"/>
  <c r="H126" i="76"/>
  <c r="H127" i="76"/>
  <c r="H128" i="76"/>
  <c r="H129" i="76"/>
  <c r="H130" i="76"/>
  <c r="H131" i="76"/>
  <c r="H132" i="76"/>
  <c r="H133" i="76"/>
  <c r="H134" i="76"/>
  <c r="H135" i="76"/>
  <c r="H136" i="76"/>
  <c r="H137" i="76"/>
  <c r="H138" i="76"/>
  <c r="H139" i="76"/>
  <c r="H140" i="76"/>
  <c r="H141" i="76"/>
  <c r="H142" i="76"/>
  <c r="H143" i="76"/>
  <c r="H144" i="76"/>
  <c r="H145" i="76"/>
  <c r="H146" i="76"/>
  <c r="H147" i="76"/>
  <c r="H148" i="76"/>
  <c r="H149" i="76"/>
  <c r="H150" i="76"/>
  <c r="H151" i="76"/>
  <c r="H152" i="76"/>
  <c r="H153" i="76"/>
  <c r="H154" i="76"/>
  <c r="H155" i="76"/>
  <c r="H156" i="76"/>
  <c r="H157" i="76"/>
  <c r="H158" i="76"/>
  <c r="H159" i="76"/>
  <c r="H160" i="76"/>
  <c r="H161" i="76"/>
  <c r="H162" i="76"/>
  <c r="H163" i="76"/>
  <c r="H164" i="76"/>
  <c r="H165" i="76"/>
  <c r="H166" i="76"/>
  <c r="H167" i="76"/>
  <c r="H168" i="76"/>
  <c r="H169" i="76"/>
  <c r="H170" i="76"/>
  <c r="H171" i="76"/>
  <c r="H172" i="76"/>
  <c r="H173" i="76"/>
  <c r="H174" i="76"/>
  <c r="H175" i="76"/>
  <c r="H176" i="76"/>
  <c r="H177" i="76"/>
  <c r="H178" i="76"/>
  <c r="H179" i="76"/>
  <c r="H180" i="76"/>
  <c r="H181" i="76"/>
  <c r="H182" i="76"/>
  <c r="H183" i="76"/>
  <c r="H184" i="76"/>
  <c r="H185" i="76"/>
  <c r="H186" i="76"/>
  <c r="H187" i="76"/>
  <c r="H188" i="76"/>
  <c r="H189" i="76"/>
  <c r="H190" i="76"/>
  <c r="H191" i="76"/>
  <c r="H192" i="76"/>
  <c r="H193" i="76"/>
  <c r="H194" i="76"/>
  <c r="H195" i="76"/>
  <c r="H196" i="76"/>
  <c r="H197" i="76"/>
  <c r="H198" i="76"/>
  <c r="H199" i="76"/>
  <c r="H200" i="76"/>
  <c r="H201" i="76"/>
  <c r="H202" i="76"/>
  <c r="H203" i="76"/>
  <c r="H204" i="76"/>
  <c r="H205" i="76"/>
  <c r="H206" i="76"/>
  <c r="H207" i="76"/>
  <c r="H208" i="76"/>
  <c r="H209" i="76"/>
  <c r="H210" i="76"/>
  <c r="H211" i="76"/>
  <c r="H212" i="76"/>
  <c r="H213" i="76"/>
  <c r="H214" i="76"/>
  <c r="H215" i="76"/>
  <c r="H216" i="76"/>
  <c r="H217" i="76"/>
  <c r="H218" i="76"/>
  <c r="H219" i="76"/>
  <c r="H220" i="76"/>
  <c r="H221" i="76"/>
  <c r="H222" i="76"/>
  <c r="H223" i="76"/>
  <c r="H224" i="76"/>
  <c r="H225" i="76"/>
  <c r="H226" i="76"/>
  <c r="H227" i="76"/>
  <c r="H228" i="76"/>
  <c r="H229" i="76"/>
  <c r="H230" i="76"/>
  <c r="H231" i="76"/>
  <c r="H232" i="76"/>
  <c r="H233" i="76"/>
  <c r="H234" i="76"/>
  <c r="H235" i="76"/>
  <c r="H236" i="76"/>
  <c r="H237" i="76"/>
  <c r="H238" i="76"/>
  <c r="H239" i="76"/>
  <c r="H240" i="76"/>
  <c r="H241" i="76"/>
  <c r="H242" i="76"/>
  <c r="H243" i="76"/>
  <c r="H244" i="76"/>
  <c r="H245" i="76"/>
  <c r="H246" i="76"/>
  <c r="H247" i="76"/>
  <c r="H248" i="76"/>
  <c r="H249" i="76"/>
  <c r="H250" i="76"/>
  <c r="H251" i="76"/>
  <c r="H252" i="76"/>
  <c r="H253" i="76"/>
  <c r="H254" i="76"/>
  <c r="H255" i="76"/>
  <c r="H256" i="76"/>
  <c r="H257" i="76"/>
  <c r="H258" i="76"/>
  <c r="H259" i="76"/>
  <c r="H260" i="76"/>
  <c r="H261" i="76"/>
  <c r="H262" i="76"/>
  <c r="H263" i="76"/>
  <c r="H264" i="76"/>
  <c r="H265" i="76"/>
  <c r="H266" i="76"/>
  <c r="H267" i="76"/>
  <c r="H268" i="76"/>
  <c r="H269" i="76"/>
  <c r="H270" i="76"/>
  <c r="H271" i="76"/>
  <c r="H272" i="76"/>
  <c r="H273" i="76"/>
  <c r="H274" i="76"/>
  <c r="H275" i="76"/>
  <c r="H276" i="76"/>
  <c r="H277" i="76"/>
  <c r="H278" i="76"/>
  <c r="H279" i="76"/>
  <c r="H280" i="76"/>
  <c r="H281" i="76"/>
  <c r="H282" i="76"/>
  <c r="H283" i="76"/>
  <c r="H284" i="76"/>
  <c r="H285" i="76"/>
  <c r="H286" i="76"/>
  <c r="H287" i="76"/>
  <c r="H288" i="76"/>
  <c r="H289" i="76"/>
  <c r="H290" i="76"/>
  <c r="H291" i="76"/>
  <c r="H292" i="76"/>
  <c r="H293" i="76"/>
  <c r="H294" i="76"/>
  <c r="H295" i="76"/>
  <c r="H296" i="76"/>
  <c r="H297" i="76"/>
  <c r="H298" i="76"/>
  <c r="H299" i="76"/>
  <c r="H300" i="76"/>
  <c r="H301" i="76"/>
  <c r="H302" i="76"/>
  <c r="H303" i="76"/>
  <c r="H304" i="76"/>
  <c r="H305" i="76"/>
  <c r="H306" i="76"/>
  <c r="H307" i="76"/>
  <c r="H308" i="76"/>
  <c r="H309" i="76"/>
  <c r="H310" i="76"/>
  <c r="H311" i="76"/>
  <c r="G3" i="76"/>
  <c r="G4" i="76"/>
  <c r="G5" i="76"/>
  <c r="G6" i="76"/>
  <c r="G7" i="76"/>
  <c r="G8" i="76"/>
  <c r="G9" i="76"/>
  <c r="G10" i="76"/>
  <c r="G11" i="76"/>
  <c r="G12" i="76"/>
  <c r="G13" i="76"/>
  <c r="G14" i="76"/>
  <c r="G15" i="76"/>
  <c r="G16" i="76"/>
  <c r="G17" i="76"/>
  <c r="G18" i="76"/>
  <c r="G19" i="76"/>
  <c r="G20" i="76"/>
  <c r="G21" i="76"/>
  <c r="G22" i="76"/>
  <c r="G23" i="76"/>
  <c r="G24" i="76"/>
  <c r="G25" i="76"/>
  <c r="G26" i="76"/>
  <c r="G27" i="76"/>
  <c r="G28" i="76"/>
  <c r="G29" i="76"/>
  <c r="G30" i="76"/>
  <c r="G31" i="76"/>
  <c r="G32" i="76"/>
  <c r="G33" i="76"/>
  <c r="G34" i="76"/>
  <c r="G35" i="76"/>
  <c r="G36" i="76"/>
  <c r="G37" i="76"/>
  <c r="G38" i="76"/>
  <c r="G39" i="76"/>
  <c r="G40" i="76"/>
  <c r="G41" i="76"/>
  <c r="G42" i="76"/>
  <c r="G43" i="76"/>
  <c r="G44" i="76"/>
  <c r="G45" i="76"/>
  <c r="G46" i="76"/>
  <c r="G47" i="76"/>
  <c r="G48" i="76"/>
  <c r="G49" i="76"/>
  <c r="G50" i="76"/>
  <c r="G51" i="76"/>
  <c r="G52" i="76"/>
  <c r="G53" i="76"/>
  <c r="G54" i="76"/>
  <c r="G55" i="76"/>
  <c r="G56" i="76"/>
  <c r="G57" i="76"/>
  <c r="G58" i="76"/>
  <c r="G59" i="76"/>
  <c r="G60" i="76"/>
  <c r="G61" i="76"/>
  <c r="G62" i="76"/>
  <c r="G63" i="76"/>
  <c r="G64" i="76"/>
  <c r="G65" i="76"/>
  <c r="G66" i="76"/>
  <c r="G67" i="76"/>
  <c r="G68" i="76"/>
  <c r="G69" i="76"/>
  <c r="G70" i="76"/>
  <c r="G71" i="76"/>
  <c r="G72" i="76"/>
  <c r="G73" i="76"/>
  <c r="G74" i="76"/>
  <c r="G75" i="76"/>
  <c r="G76" i="76"/>
  <c r="G77" i="76"/>
  <c r="G78" i="76"/>
  <c r="G79" i="76"/>
  <c r="G80" i="76"/>
  <c r="G81" i="76"/>
  <c r="G82" i="76"/>
  <c r="G83" i="76"/>
  <c r="G84" i="76"/>
  <c r="G85" i="76"/>
  <c r="G86" i="76"/>
  <c r="G87" i="76"/>
  <c r="G88" i="76"/>
  <c r="G89" i="76"/>
  <c r="G90" i="76"/>
  <c r="G91" i="76"/>
  <c r="G92" i="76"/>
  <c r="G93" i="76"/>
  <c r="G94" i="76"/>
  <c r="G95" i="76"/>
  <c r="G96" i="76"/>
  <c r="G97" i="76"/>
  <c r="G98" i="76"/>
  <c r="G99" i="76"/>
  <c r="G100" i="76"/>
  <c r="G101" i="76"/>
  <c r="G102" i="76"/>
  <c r="G103" i="76"/>
  <c r="G104" i="76"/>
  <c r="G105" i="76"/>
  <c r="G106" i="76"/>
  <c r="G107" i="76"/>
  <c r="G108" i="76"/>
  <c r="G109" i="76"/>
  <c r="G110" i="76"/>
  <c r="G111" i="76"/>
  <c r="G112" i="76"/>
  <c r="G113" i="76"/>
  <c r="G114" i="76"/>
  <c r="G115" i="76"/>
  <c r="G116" i="76"/>
  <c r="G117" i="76"/>
  <c r="G118" i="76"/>
  <c r="G119" i="76"/>
  <c r="G120" i="76"/>
  <c r="G121" i="76"/>
  <c r="G122" i="76"/>
  <c r="G123" i="76"/>
  <c r="G124" i="76"/>
  <c r="G125" i="76"/>
  <c r="G126" i="76"/>
  <c r="G127" i="76"/>
  <c r="G128" i="76"/>
  <c r="G129" i="76"/>
  <c r="G130" i="76"/>
  <c r="G131" i="76"/>
  <c r="G132" i="76"/>
  <c r="G133" i="76"/>
  <c r="G134" i="76"/>
  <c r="G135" i="76"/>
  <c r="G136" i="76"/>
  <c r="G137" i="76"/>
  <c r="G138" i="76"/>
  <c r="G139" i="76"/>
  <c r="G140" i="76"/>
  <c r="G141" i="76"/>
  <c r="G142" i="76"/>
  <c r="G143" i="76"/>
  <c r="G144" i="76"/>
  <c r="G145" i="76"/>
  <c r="G146" i="76"/>
  <c r="G147" i="76"/>
  <c r="G148" i="76"/>
  <c r="G149" i="76"/>
  <c r="G150" i="76"/>
  <c r="G151" i="76"/>
  <c r="G152" i="76"/>
  <c r="G153" i="76"/>
  <c r="G154" i="76"/>
  <c r="G155" i="76"/>
  <c r="G156" i="76"/>
  <c r="G157" i="76"/>
  <c r="G158" i="76"/>
  <c r="G159" i="76"/>
  <c r="G160" i="76"/>
  <c r="G161" i="76"/>
  <c r="G162" i="76"/>
  <c r="G163" i="76"/>
  <c r="G164" i="76"/>
  <c r="G165" i="76"/>
  <c r="G166" i="76"/>
  <c r="G167" i="76"/>
  <c r="G168" i="76"/>
  <c r="G169" i="76"/>
  <c r="G170" i="76"/>
  <c r="G171" i="76"/>
  <c r="G172" i="76"/>
  <c r="G173" i="76"/>
  <c r="G174" i="76"/>
  <c r="G175" i="76"/>
  <c r="G176" i="76"/>
  <c r="G177" i="76"/>
  <c r="G178" i="76"/>
  <c r="G179" i="76"/>
  <c r="G180" i="76"/>
  <c r="G181" i="76"/>
  <c r="G182" i="76"/>
  <c r="G183" i="76"/>
  <c r="G184" i="76"/>
  <c r="G185" i="76"/>
  <c r="G186" i="76"/>
  <c r="G187" i="76"/>
  <c r="G188" i="76"/>
  <c r="G189" i="76"/>
  <c r="G190" i="76"/>
  <c r="G191" i="76"/>
  <c r="G192" i="76"/>
  <c r="G193" i="76"/>
  <c r="G194" i="76"/>
  <c r="G195" i="76"/>
  <c r="G196" i="76"/>
  <c r="G197" i="76"/>
  <c r="G198" i="76"/>
  <c r="G199" i="76"/>
  <c r="G200" i="76"/>
  <c r="G201" i="76"/>
  <c r="G202" i="76"/>
  <c r="G203" i="76"/>
  <c r="G204" i="76"/>
  <c r="G205" i="76"/>
  <c r="G206" i="76"/>
  <c r="G207" i="76"/>
  <c r="G208" i="76"/>
  <c r="G209" i="76"/>
  <c r="G210" i="76"/>
  <c r="G211" i="76"/>
  <c r="G212" i="76"/>
  <c r="G213" i="76"/>
  <c r="G214" i="76"/>
  <c r="G215" i="76"/>
  <c r="G216" i="76"/>
  <c r="G217" i="76"/>
  <c r="G218" i="76"/>
  <c r="G219" i="76"/>
  <c r="G220" i="76"/>
  <c r="G221" i="76"/>
  <c r="G222" i="76"/>
  <c r="G223" i="76"/>
  <c r="G224" i="76"/>
  <c r="G225" i="76"/>
  <c r="G226" i="76"/>
  <c r="G227" i="76"/>
  <c r="G228" i="76"/>
  <c r="G229" i="76"/>
  <c r="G230" i="76"/>
  <c r="G231" i="76"/>
  <c r="G232" i="76"/>
  <c r="G233" i="76"/>
  <c r="G234" i="76"/>
  <c r="G235" i="76"/>
  <c r="G236" i="76"/>
  <c r="G237" i="76"/>
  <c r="G238" i="76"/>
  <c r="G239" i="76"/>
  <c r="G240" i="76"/>
  <c r="G241" i="76"/>
  <c r="G242" i="76"/>
  <c r="G243" i="76"/>
  <c r="G244" i="76"/>
  <c r="G245" i="76"/>
  <c r="G246" i="76"/>
  <c r="G247" i="76"/>
  <c r="G248" i="76"/>
  <c r="G249" i="76"/>
  <c r="G250" i="76"/>
  <c r="G251" i="76"/>
  <c r="G252" i="76"/>
  <c r="G253" i="76"/>
  <c r="G254" i="76"/>
  <c r="G255" i="76"/>
  <c r="G256" i="76"/>
  <c r="G257" i="76"/>
  <c r="G258" i="76"/>
  <c r="G259" i="76"/>
  <c r="G260" i="76"/>
  <c r="G261" i="76"/>
  <c r="G262" i="76"/>
  <c r="G263" i="76"/>
  <c r="G264" i="76"/>
  <c r="G265" i="76"/>
  <c r="G266" i="76"/>
  <c r="G267" i="76"/>
  <c r="G268" i="76"/>
  <c r="G269" i="76"/>
  <c r="G270" i="76"/>
  <c r="G271" i="76"/>
  <c r="G272" i="76"/>
  <c r="G273" i="76"/>
  <c r="G274" i="76"/>
  <c r="G275" i="76"/>
  <c r="G276" i="76"/>
  <c r="G277" i="76"/>
  <c r="G278" i="76"/>
  <c r="G279" i="76"/>
  <c r="G280" i="76"/>
  <c r="G281" i="76"/>
  <c r="G282" i="76"/>
  <c r="G283" i="76"/>
  <c r="G284" i="76"/>
  <c r="G285" i="76"/>
  <c r="G286" i="76"/>
  <c r="G287" i="76"/>
  <c r="G288" i="76"/>
  <c r="G289" i="76"/>
  <c r="G290" i="76"/>
  <c r="G291" i="76"/>
  <c r="G292" i="76"/>
  <c r="G293" i="76"/>
  <c r="G294" i="76"/>
  <c r="G295" i="76"/>
  <c r="G296" i="76"/>
  <c r="G297" i="76"/>
  <c r="G298" i="76"/>
  <c r="G299" i="76"/>
  <c r="G300" i="76"/>
  <c r="G301" i="76"/>
  <c r="G302" i="76"/>
  <c r="G303" i="76"/>
  <c r="G304" i="76"/>
  <c r="G305" i="76"/>
  <c r="G306" i="76"/>
  <c r="G307" i="76"/>
  <c r="G308" i="76"/>
  <c r="G309" i="76"/>
  <c r="G310" i="76"/>
  <c r="G311" i="76"/>
  <c r="E3" i="76"/>
  <c r="E4" i="76"/>
  <c r="E5" i="76"/>
  <c r="E6" i="76"/>
  <c r="E7" i="76"/>
  <c r="E8" i="76"/>
  <c r="E9" i="76"/>
  <c r="E10" i="76"/>
  <c r="E11" i="76"/>
  <c r="E12" i="76"/>
  <c r="E13" i="76"/>
  <c r="E14" i="76"/>
  <c r="E15" i="76"/>
  <c r="E16" i="76"/>
  <c r="E17" i="76"/>
  <c r="E18" i="76"/>
  <c r="E19" i="76"/>
  <c r="E20" i="76"/>
  <c r="E21" i="76"/>
  <c r="E22" i="76"/>
  <c r="E23" i="76"/>
  <c r="E24" i="76"/>
  <c r="E25" i="76"/>
  <c r="E26" i="76"/>
  <c r="E27" i="76"/>
  <c r="E28" i="76"/>
  <c r="E29" i="76"/>
  <c r="E30" i="76"/>
  <c r="E31" i="76"/>
  <c r="E32" i="76"/>
  <c r="E33" i="76"/>
  <c r="E34" i="76"/>
  <c r="E35" i="76"/>
  <c r="E36" i="76"/>
  <c r="E37" i="76"/>
  <c r="E38" i="76"/>
  <c r="E39" i="76"/>
  <c r="E40" i="76"/>
  <c r="E41" i="76"/>
  <c r="E42" i="76"/>
  <c r="E43" i="76"/>
  <c r="E44" i="76"/>
  <c r="E45" i="76"/>
  <c r="E46" i="76"/>
  <c r="E47" i="76"/>
  <c r="E48" i="76"/>
  <c r="E49" i="76"/>
  <c r="E50" i="76"/>
  <c r="E51" i="76"/>
  <c r="E52" i="76"/>
  <c r="E53" i="76"/>
  <c r="E54" i="76"/>
  <c r="E55" i="76"/>
  <c r="E56" i="76"/>
  <c r="E57" i="76"/>
  <c r="E58" i="76"/>
  <c r="E59" i="76"/>
  <c r="E60" i="76"/>
  <c r="E61" i="76"/>
  <c r="E62" i="76"/>
  <c r="E63" i="76"/>
  <c r="E64" i="76"/>
  <c r="E65" i="76"/>
  <c r="E66" i="76"/>
  <c r="E67" i="76"/>
  <c r="E68" i="76"/>
  <c r="E69" i="76"/>
  <c r="E70" i="76"/>
  <c r="E71" i="76"/>
  <c r="E72" i="76"/>
  <c r="E73" i="76"/>
  <c r="E74" i="76"/>
  <c r="E75" i="76"/>
  <c r="E76" i="76"/>
  <c r="E77" i="76"/>
  <c r="E78" i="76"/>
  <c r="E79" i="76"/>
  <c r="E80" i="76"/>
  <c r="E81" i="76"/>
  <c r="E82" i="76"/>
  <c r="E83" i="76"/>
  <c r="E84" i="76"/>
  <c r="E85" i="76"/>
  <c r="E86" i="76"/>
  <c r="E87" i="76"/>
  <c r="E88" i="76"/>
  <c r="E89" i="76"/>
  <c r="E90" i="76"/>
  <c r="E91" i="76"/>
  <c r="E92" i="76"/>
  <c r="E93" i="76"/>
  <c r="E94" i="76"/>
  <c r="E95" i="76"/>
  <c r="E96" i="76"/>
  <c r="E97" i="76"/>
  <c r="E98" i="76"/>
  <c r="E99" i="76"/>
  <c r="E100" i="76"/>
  <c r="E101" i="76"/>
  <c r="E102" i="76"/>
  <c r="E103" i="76"/>
  <c r="E104" i="76"/>
  <c r="E105" i="76"/>
  <c r="E106" i="76"/>
  <c r="E107" i="76"/>
  <c r="E108" i="76"/>
  <c r="E109" i="76"/>
  <c r="E110" i="76"/>
  <c r="E111" i="76"/>
  <c r="E112" i="76"/>
  <c r="E113" i="76"/>
  <c r="E114" i="76"/>
  <c r="E115" i="76"/>
  <c r="E116" i="76"/>
  <c r="E117" i="76"/>
  <c r="E118" i="76"/>
  <c r="E119" i="76"/>
  <c r="E120" i="76"/>
  <c r="E121" i="76"/>
  <c r="E122" i="76"/>
  <c r="E123" i="76"/>
  <c r="E124" i="76"/>
  <c r="E125" i="76"/>
  <c r="E126" i="76"/>
  <c r="E127" i="76"/>
  <c r="E128" i="76"/>
  <c r="E129" i="76"/>
  <c r="E130" i="76"/>
  <c r="E131" i="76"/>
  <c r="E132" i="76"/>
  <c r="E133" i="76"/>
  <c r="E134" i="76"/>
  <c r="E135" i="76"/>
  <c r="E136" i="76"/>
  <c r="E137" i="76"/>
  <c r="E138" i="76"/>
  <c r="E139" i="76"/>
  <c r="E140" i="76"/>
  <c r="E141" i="76"/>
  <c r="E142" i="76"/>
  <c r="E143" i="76"/>
  <c r="E144" i="76"/>
  <c r="E145" i="76"/>
  <c r="E146" i="76"/>
  <c r="E147" i="76"/>
  <c r="E148" i="76"/>
  <c r="E149" i="76"/>
  <c r="E150" i="76"/>
  <c r="E151" i="76"/>
  <c r="E152" i="76"/>
  <c r="E153" i="76"/>
  <c r="E154" i="76"/>
  <c r="E155" i="76"/>
  <c r="E156" i="76"/>
  <c r="E157" i="76"/>
  <c r="E158" i="76"/>
  <c r="E159" i="76"/>
  <c r="E160" i="76"/>
  <c r="E161" i="76"/>
  <c r="E162" i="76"/>
  <c r="E163" i="76"/>
  <c r="E164" i="76"/>
  <c r="E165" i="76"/>
  <c r="E166" i="76"/>
  <c r="E167" i="76"/>
  <c r="E168" i="76"/>
  <c r="E169" i="76"/>
  <c r="E170" i="76"/>
  <c r="E171" i="76"/>
  <c r="E172" i="76"/>
  <c r="E173" i="76"/>
  <c r="E174" i="76"/>
  <c r="E175" i="76"/>
  <c r="E176" i="76"/>
  <c r="E177" i="76"/>
  <c r="E178" i="76"/>
  <c r="E179" i="76"/>
  <c r="E180" i="76"/>
  <c r="E181" i="76"/>
  <c r="E182" i="76"/>
  <c r="E183" i="76"/>
  <c r="E184" i="76"/>
  <c r="E185" i="76"/>
  <c r="E186" i="76"/>
  <c r="E187" i="76"/>
  <c r="E188" i="76"/>
  <c r="E189" i="76"/>
  <c r="E190" i="76"/>
  <c r="E191" i="76"/>
  <c r="E192" i="76"/>
  <c r="E193" i="76"/>
  <c r="E194" i="76"/>
  <c r="E195" i="76"/>
  <c r="E196" i="76"/>
  <c r="E197" i="76"/>
  <c r="E198" i="76"/>
  <c r="E199" i="76"/>
  <c r="E200" i="76"/>
  <c r="E201" i="76"/>
  <c r="E202" i="76"/>
  <c r="E203" i="76"/>
  <c r="E204" i="76"/>
  <c r="E205" i="76"/>
  <c r="E206" i="76"/>
  <c r="E207" i="76"/>
  <c r="E208" i="76"/>
  <c r="E209" i="76"/>
  <c r="E210" i="76"/>
  <c r="E211" i="76"/>
  <c r="E212" i="76"/>
  <c r="E213" i="76"/>
  <c r="E214" i="76"/>
  <c r="E215" i="76"/>
  <c r="E216" i="76"/>
  <c r="E217" i="76"/>
  <c r="E218" i="76"/>
  <c r="E219" i="76"/>
  <c r="E220" i="76"/>
  <c r="E221" i="76"/>
  <c r="E222" i="76"/>
  <c r="E223" i="76"/>
  <c r="E224" i="76"/>
  <c r="E225" i="76"/>
  <c r="E226" i="76"/>
  <c r="E227" i="76"/>
  <c r="E228" i="76"/>
  <c r="E229" i="76"/>
  <c r="E230" i="76"/>
  <c r="E231" i="76"/>
  <c r="E232" i="76"/>
  <c r="E233" i="76"/>
  <c r="E234" i="76"/>
  <c r="E235" i="76"/>
  <c r="E236" i="76"/>
  <c r="E237" i="76"/>
  <c r="E238" i="76"/>
  <c r="E239" i="76"/>
  <c r="E240" i="76"/>
  <c r="E241" i="76"/>
  <c r="E242" i="76"/>
  <c r="E243" i="76"/>
  <c r="E244" i="76"/>
  <c r="E245" i="76"/>
  <c r="E246" i="76"/>
  <c r="E247" i="76"/>
  <c r="E248" i="76"/>
  <c r="E249" i="76"/>
  <c r="E250" i="76"/>
  <c r="E251" i="76"/>
  <c r="E252" i="76"/>
  <c r="E253" i="76"/>
  <c r="E254" i="76"/>
  <c r="E255" i="76"/>
  <c r="E256" i="76"/>
  <c r="E257" i="76"/>
  <c r="E258" i="76"/>
  <c r="E259" i="76"/>
  <c r="E260" i="76"/>
  <c r="E261" i="76"/>
  <c r="E262" i="76"/>
  <c r="E263" i="76"/>
  <c r="E264" i="76"/>
  <c r="E265" i="76"/>
  <c r="E266" i="76"/>
  <c r="E267" i="76"/>
  <c r="E268" i="76"/>
  <c r="E269" i="76"/>
  <c r="E270" i="76"/>
  <c r="E271" i="76"/>
  <c r="E272" i="76"/>
  <c r="E273" i="76"/>
  <c r="E274" i="76"/>
  <c r="E275" i="76"/>
  <c r="E276" i="76"/>
  <c r="E277" i="76"/>
  <c r="E278" i="76"/>
  <c r="E279" i="76"/>
  <c r="E280" i="76"/>
  <c r="E281" i="76"/>
  <c r="E282" i="76"/>
  <c r="E283" i="76"/>
  <c r="E284" i="76"/>
  <c r="E285" i="76"/>
  <c r="E286" i="76"/>
  <c r="E287" i="76"/>
  <c r="E288" i="76"/>
  <c r="E289" i="76"/>
  <c r="E290" i="76"/>
  <c r="E291" i="76"/>
  <c r="E292" i="76"/>
  <c r="E293" i="76"/>
  <c r="E294" i="76"/>
  <c r="E295" i="76"/>
  <c r="E296" i="76"/>
  <c r="E297" i="76"/>
  <c r="E298" i="76"/>
  <c r="E299" i="76"/>
  <c r="E300" i="76"/>
  <c r="E301" i="76"/>
  <c r="E302" i="76"/>
  <c r="E303" i="76"/>
  <c r="E304" i="76"/>
  <c r="E305" i="76"/>
  <c r="E306" i="76"/>
  <c r="E307" i="76"/>
  <c r="E308" i="76"/>
  <c r="E309" i="76"/>
  <c r="E310" i="76"/>
  <c r="E311" i="76"/>
  <c r="D4" i="76"/>
  <c r="D5" i="76"/>
  <c r="D6" i="76"/>
  <c r="D7" i="76"/>
  <c r="D8" i="76"/>
  <c r="D9" i="76"/>
  <c r="D10" i="76"/>
  <c r="D11" i="76"/>
  <c r="D12" i="76"/>
  <c r="D13" i="76"/>
  <c r="D14" i="76"/>
  <c r="D15" i="76"/>
  <c r="D16" i="76"/>
  <c r="D17" i="76"/>
  <c r="D18" i="76"/>
  <c r="D19" i="76"/>
  <c r="D20" i="76"/>
  <c r="D21" i="76"/>
  <c r="D22" i="76"/>
  <c r="D23" i="76"/>
  <c r="D24" i="76"/>
  <c r="D25" i="76"/>
  <c r="D26" i="76"/>
  <c r="D27" i="76"/>
  <c r="D28" i="76"/>
  <c r="D29" i="76"/>
  <c r="D30" i="76"/>
  <c r="D31" i="76"/>
  <c r="D32" i="76"/>
  <c r="D33" i="76"/>
  <c r="D34" i="76"/>
  <c r="D35" i="76"/>
  <c r="D36" i="76"/>
  <c r="D37" i="76"/>
  <c r="D38" i="76"/>
  <c r="D39" i="76"/>
  <c r="D40" i="76"/>
  <c r="D41" i="76"/>
  <c r="D42" i="76"/>
  <c r="D43" i="76"/>
  <c r="D44" i="76"/>
  <c r="D45" i="76"/>
  <c r="D46" i="76"/>
  <c r="D47" i="76"/>
  <c r="D48" i="76"/>
  <c r="D49" i="76"/>
  <c r="D50" i="76"/>
  <c r="D51" i="76"/>
  <c r="D52" i="76"/>
  <c r="D53" i="76"/>
  <c r="D54" i="76"/>
  <c r="D55" i="76"/>
  <c r="D56" i="76"/>
  <c r="D57" i="76"/>
  <c r="D58" i="76"/>
  <c r="D59" i="76"/>
  <c r="D60" i="76"/>
  <c r="D61" i="76"/>
  <c r="D62" i="76"/>
  <c r="D63" i="76"/>
  <c r="D64" i="76"/>
  <c r="D65" i="76"/>
  <c r="D66" i="76"/>
  <c r="D67" i="76"/>
  <c r="D68" i="76"/>
  <c r="D69" i="76"/>
  <c r="D70" i="76"/>
  <c r="D71" i="76"/>
  <c r="D72" i="76"/>
  <c r="D73" i="76"/>
  <c r="D74" i="76"/>
  <c r="D75" i="76"/>
  <c r="D76" i="76"/>
  <c r="D77" i="76"/>
  <c r="D78" i="76"/>
  <c r="D79" i="76"/>
  <c r="D80" i="76"/>
  <c r="D81" i="76"/>
  <c r="D82" i="76"/>
  <c r="D83" i="76"/>
  <c r="D84" i="76"/>
  <c r="D85" i="76"/>
  <c r="D86" i="76"/>
  <c r="D87" i="76"/>
  <c r="D88" i="76"/>
  <c r="D89" i="76"/>
  <c r="D90" i="76"/>
  <c r="D91" i="76"/>
  <c r="D92" i="76"/>
  <c r="D93" i="76"/>
  <c r="D94" i="76"/>
  <c r="D95" i="76"/>
  <c r="D96" i="76"/>
  <c r="D97" i="76"/>
  <c r="D98" i="76"/>
  <c r="D99" i="76"/>
  <c r="D100" i="76"/>
  <c r="D101" i="76"/>
  <c r="D102" i="76"/>
  <c r="D103" i="76"/>
  <c r="D104" i="76"/>
  <c r="D105" i="76"/>
  <c r="D106" i="76"/>
  <c r="D107" i="76"/>
  <c r="D108" i="76"/>
  <c r="D109" i="76"/>
  <c r="D110" i="76"/>
  <c r="D111" i="76"/>
  <c r="D112" i="76"/>
  <c r="D113" i="76"/>
  <c r="D114" i="76"/>
  <c r="D115" i="76"/>
  <c r="D116" i="76"/>
  <c r="D117" i="76"/>
  <c r="D118" i="76"/>
  <c r="D119" i="76"/>
  <c r="D120" i="76"/>
  <c r="D121" i="76"/>
  <c r="D122" i="76"/>
  <c r="D123" i="76"/>
  <c r="D124" i="76"/>
  <c r="D125" i="76"/>
  <c r="D126" i="76"/>
  <c r="D127" i="76"/>
  <c r="D128" i="76"/>
  <c r="D129" i="76"/>
  <c r="D130" i="76"/>
  <c r="D131" i="76"/>
  <c r="D132" i="76"/>
  <c r="D133" i="76"/>
  <c r="D134" i="76"/>
  <c r="D135" i="76"/>
  <c r="D136" i="76"/>
  <c r="D137" i="76"/>
  <c r="D138" i="76"/>
  <c r="D139" i="76"/>
  <c r="D140" i="76"/>
  <c r="D141" i="76"/>
  <c r="D142" i="76"/>
  <c r="D143" i="76"/>
  <c r="D144" i="76"/>
  <c r="D145" i="76"/>
  <c r="D146" i="76"/>
  <c r="D147" i="76"/>
  <c r="D148" i="76"/>
  <c r="D149" i="76"/>
  <c r="D150" i="76"/>
  <c r="D151" i="76"/>
  <c r="D152" i="76"/>
  <c r="D153" i="76"/>
  <c r="D154" i="76"/>
  <c r="D155" i="76"/>
  <c r="D156" i="76"/>
  <c r="D157" i="76"/>
  <c r="D158" i="76"/>
  <c r="D159" i="76"/>
  <c r="D160" i="76"/>
  <c r="D161" i="76"/>
  <c r="D162" i="76"/>
  <c r="D163" i="76"/>
  <c r="D164" i="76"/>
  <c r="D165" i="76"/>
  <c r="D166" i="76"/>
  <c r="D167" i="76"/>
  <c r="D168" i="76"/>
  <c r="D169" i="76"/>
  <c r="D170" i="76"/>
  <c r="D171" i="76"/>
  <c r="D172" i="76"/>
  <c r="D173" i="76"/>
  <c r="D174" i="76"/>
  <c r="D175" i="76"/>
  <c r="D176" i="76"/>
  <c r="D177" i="76"/>
  <c r="D178" i="76"/>
  <c r="D179" i="76"/>
  <c r="D180" i="76"/>
  <c r="D181" i="76"/>
  <c r="D182" i="76"/>
  <c r="D183" i="76"/>
  <c r="D184" i="76"/>
  <c r="D185" i="76"/>
  <c r="D186" i="76"/>
  <c r="D187" i="76"/>
  <c r="D188" i="76"/>
  <c r="D189" i="76"/>
  <c r="D190" i="76"/>
  <c r="D191" i="76"/>
  <c r="D192" i="76"/>
  <c r="D193" i="76"/>
  <c r="D194" i="76"/>
  <c r="D195" i="76"/>
  <c r="D196" i="76"/>
  <c r="D197" i="76"/>
  <c r="D198" i="76"/>
  <c r="D199" i="76"/>
  <c r="D200" i="76"/>
  <c r="D201" i="76"/>
  <c r="D202" i="76"/>
  <c r="D203" i="76"/>
  <c r="D204" i="76"/>
  <c r="D205" i="76"/>
  <c r="D206" i="76"/>
  <c r="D207" i="76"/>
  <c r="D208" i="76"/>
  <c r="D209" i="76"/>
  <c r="D210" i="76"/>
  <c r="D211" i="76"/>
  <c r="D212" i="76"/>
  <c r="D213" i="76"/>
  <c r="D214" i="76"/>
  <c r="D215" i="76"/>
  <c r="D216" i="76"/>
  <c r="D217" i="76"/>
  <c r="D218" i="76"/>
  <c r="D219" i="76"/>
  <c r="D220" i="76"/>
  <c r="D221" i="76"/>
  <c r="D222" i="76"/>
  <c r="D223" i="76"/>
  <c r="D224" i="76"/>
  <c r="D225" i="76"/>
  <c r="D226" i="76"/>
  <c r="D227" i="76"/>
  <c r="D228" i="76"/>
  <c r="D229" i="76"/>
  <c r="D230" i="76"/>
  <c r="D231" i="76"/>
  <c r="D232" i="76"/>
  <c r="D233" i="76"/>
  <c r="D234" i="76"/>
  <c r="D235" i="76"/>
  <c r="D236" i="76"/>
  <c r="D237" i="76"/>
  <c r="D238" i="76"/>
  <c r="D239" i="76"/>
  <c r="D240" i="76"/>
  <c r="D241" i="76"/>
  <c r="D242" i="76"/>
  <c r="D243" i="76"/>
  <c r="D244" i="76"/>
  <c r="D245" i="76"/>
  <c r="D246" i="76"/>
  <c r="D247" i="76"/>
  <c r="D248" i="76"/>
  <c r="D249" i="76"/>
  <c r="D250" i="76"/>
  <c r="D251" i="76"/>
  <c r="D252" i="76"/>
  <c r="D253" i="76"/>
  <c r="D254" i="76"/>
  <c r="D255" i="76"/>
  <c r="D256" i="76"/>
  <c r="D257" i="76"/>
  <c r="D258" i="76"/>
  <c r="D259" i="76"/>
  <c r="D260" i="76"/>
  <c r="D261" i="76"/>
  <c r="D262" i="76"/>
  <c r="D263" i="76"/>
  <c r="D264" i="76"/>
  <c r="D265" i="76"/>
  <c r="D266" i="76"/>
  <c r="D267" i="76"/>
  <c r="D268" i="76"/>
  <c r="D269" i="76"/>
  <c r="D270" i="76"/>
  <c r="D271" i="76"/>
  <c r="D272" i="76"/>
  <c r="D273" i="76"/>
  <c r="D274" i="76"/>
  <c r="D275" i="76"/>
  <c r="D276" i="76"/>
  <c r="D277" i="76"/>
  <c r="D278" i="76"/>
  <c r="D279" i="76"/>
  <c r="D280" i="76"/>
  <c r="D281" i="76"/>
  <c r="D282" i="76"/>
  <c r="D283" i="76"/>
  <c r="D284" i="76"/>
  <c r="D285" i="76"/>
  <c r="D286" i="76"/>
  <c r="D287" i="76"/>
  <c r="D288" i="76"/>
  <c r="D289" i="76"/>
  <c r="D290" i="76"/>
  <c r="D291" i="76"/>
  <c r="D292" i="76"/>
  <c r="D293" i="76"/>
  <c r="D294" i="76"/>
  <c r="D295" i="76"/>
  <c r="D296" i="76"/>
  <c r="D297" i="76"/>
  <c r="D298" i="76"/>
  <c r="D299" i="76"/>
  <c r="D300" i="76"/>
  <c r="D301" i="76"/>
  <c r="D302" i="76"/>
  <c r="D303" i="76"/>
  <c r="D304" i="76"/>
  <c r="D305" i="76"/>
  <c r="D306" i="76"/>
  <c r="D307" i="76"/>
  <c r="D308" i="76"/>
  <c r="D309" i="76"/>
  <c r="D310" i="76"/>
  <c r="D311" i="76"/>
  <c r="G3" i="77" l="1" a="1"/>
  <c r="G3" i="77" s="1"/>
  <c r="I3" i="77" a="1"/>
  <c r="I3" i="77" s="1"/>
  <c r="K3" i="77" a="1"/>
  <c r="K3" i="77" s="1"/>
  <c r="L3" i="77" a="1"/>
  <c r="L3" i="77" s="1"/>
  <c r="N3" i="77" a="1"/>
  <c r="N3" i="77" s="1"/>
  <c r="G4" i="77" a="1"/>
  <c r="G4" i="77" s="1"/>
  <c r="I4" i="77" a="1"/>
  <c r="I4" i="77" s="1"/>
  <c r="K4" i="77" a="1"/>
  <c r="K4" i="77" s="1"/>
  <c r="L4" i="77" a="1"/>
  <c r="L4" i="77" s="1"/>
  <c r="N4" i="77" a="1"/>
  <c r="N4" i="77" s="1"/>
  <c r="G5" i="77" a="1"/>
  <c r="G5" i="77" s="1"/>
  <c r="I5" i="77" a="1"/>
  <c r="I5" i="77" s="1"/>
  <c r="K5" i="77" a="1"/>
  <c r="K5" i="77" s="1"/>
  <c r="L5" i="77" a="1"/>
  <c r="L5" i="77" s="1"/>
  <c r="N5" i="77" a="1"/>
  <c r="N5" i="77" s="1"/>
  <c r="G6" i="77" a="1"/>
  <c r="G6" i="77" s="1"/>
  <c r="I6" i="77" a="1"/>
  <c r="I6" i="77" s="1"/>
  <c r="K6" i="77" a="1"/>
  <c r="K6" i="77" s="1"/>
  <c r="L6" i="77" a="1"/>
  <c r="L6" i="77" s="1"/>
  <c r="N6" i="77" a="1"/>
  <c r="N6" i="77" s="1"/>
  <c r="G7" i="77" a="1"/>
  <c r="G7" i="77" s="1"/>
  <c r="I7" i="77" a="1"/>
  <c r="I7" i="77" s="1"/>
  <c r="K7" i="77" a="1"/>
  <c r="K7" i="77" s="1"/>
  <c r="L7" i="77" a="1"/>
  <c r="L7" i="77" s="1"/>
  <c r="N7" i="77" a="1"/>
  <c r="N7" i="77" s="1"/>
  <c r="G8" i="77" a="1"/>
  <c r="G8" i="77" s="1"/>
  <c r="I8" i="77" a="1"/>
  <c r="I8" i="77" s="1"/>
  <c r="K8" i="77" a="1"/>
  <c r="K8" i="77" s="1"/>
  <c r="L8" i="77" a="1"/>
  <c r="L8" i="77" s="1"/>
  <c r="N8" i="77" a="1"/>
  <c r="N8" i="77" s="1"/>
  <c r="G9" i="77" a="1"/>
  <c r="G9" i="77" s="1"/>
  <c r="I9" i="77" a="1"/>
  <c r="I9" i="77" s="1"/>
  <c r="K9" i="77" a="1"/>
  <c r="K9" i="77" s="1"/>
  <c r="L9" i="77" a="1"/>
  <c r="L9" i="77" s="1"/>
  <c r="N9" i="77" a="1"/>
  <c r="N9" i="77" s="1"/>
  <c r="G10" i="77" a="1"/>
  <c r="G10" i="77" s="1"/>
  <c r="I10" i="77" a="1"/>
  <c r="I10" i="77" s="1"/>
  <c r="K10" i="77" a="1"/>
  <c r="K10" i="77" s="1"/>
  <c r="L10" i="77" a="1"/>
  <c r="L10" i="77" s="1"/>
  <c r="N10" i="77" a="1"/>
  <c r="N10" i="77" s="1"/>
  <c r="G11" i="77" a="1"/>
  <c r="G11" i="77" s="1"/>
  <c r="I11" i="77" a="1"/>
  <c r="I11" i="77" s="1"/>
  <c r="K11" i="77" a="1"/>
  <c r="K11" i="77" s="1"/>
  <c r="L11" i="77" a="1"/>
  <c r="L11" i="77" s="1"/>
  <c r="N11" i="77" a="1"/>
  <c r="N11" i="77" s="1"/>
  <c r="G12" i="77" a="1"/>
  <c r="G12" i="77" s="1"/>
  <c r="I12" i="77" a="1"/>
  <c r="I12" i="77" s="1"/>
  <c r="K12" i="77" a="1"/>
  <c r="K12" i="77" s="1"/>
  <c r="L12" i="77" a="1"/>
  <c r="L12" i="77" s="1"/>
  <c r="N12" i="77" a="1"/>
  <c r="N12" i="77" s="1"/>
  <c r="G13" i="77" a="1"/>
  <c r="G13" i="77" s="1"/>
  <c r="I13" i="77" a="1"/>
  <c r="I13" i="77" s="1"/>
  <c r="K13" i="77" a="1"/>
  <c r="K13" i="77" s="1"/>
  <c r="L13" i="77" a="1"/>
  <c r="L13" i="77" s="1"/>
  <c r="N13" i="77" a="1"/>
  <c r="N13" i="77" s="1"/>
  <c r="G14" i="77" a="1"/>
  <c r="G14" i="77" s="1"/>
  <c r="I14" i="77" a="1"/>
  <c r="I14" i="77" s="1"/>
  <c r="K14" i="77" a="1"/>
  <c r="K14" i="77" s="1"/>
  <c r="L14" i="77" a="1"/>
  <c r="L14" i="77" s="1"/>
  <c r="N14" i="77" a="1"/>
  <c r="N14" i="77" s="1"/>
  <c r="G15" i="77" a="1"/>
  <c r="G15" i="77" s="1"/>
  <c r="I15" i="77" a="1"/>
  <c r="I15" i="77" s="1"/>
  <c r="K15" i="77" a="1"/>
  <c r="K15" i="77" s="1"/>
  <c r="L15" i="77" a="1"/>
  <c r="L15" i="77" s="1"/>
  <c r="N15" i="77" a="1"/>
  <c r="N15" i="77" s="1"/>
  <c r="G16" i="77" a="1"/>
  <c r="G16" i="77" s="1"/>
  <c r="I16" i="77" a="1"/>
  <c r="I16" i="77" s="1"/>
  <c r="K16" i="77" a="1"/>
  <c r="K16" i="77" s="1"/>
  <c r="L16" i="77" a="1"/>
  <c r="L16" i="77" s="1"/>
  <c r="N16" i="77" a="1"/>
  <c r="N16" i="77" s="1"/>
  <c r="G17" i="77" a="1"/>
  <c r="G17" i="77" s="1"/>
  <c r="I17" i="77" a="1"/>
  <c r="I17" i="77" s="1"/>
  <c r="K17" i="77" a="1"/>
  <c r="K17" i="77" s="1"/>
  <c r="L17" i="77" a="1"/>
  <c r="L17" i="77" s="1"/>
  <c r="N17" i="77" a="1"/>
  <c r="N17" i="77" s="1"/>
  <c r="G18" i="77" a="1"/>
  <c r="G18" i="77" s="1"/>
  <c r="I18" i="77" a="1"/>
  <c r="I18" i="77" s="1"/>
  <c r="K18" i="77" a="1"/>
  <c r="K18" i="77" s="1"/>
  <c r="L18" i="77" a="1"/>
  <c r="L18" i="77" s="1"/>
  <c r="N18" i="77" a="1"/>
  <c r="N18" i="77" s="1"/>
  <c r="G19" i="77" a="1"/>
  <c r="G19" i="77" s="1"/>
  <c r="I19" i="77" a="1"/>
  <c r="I19" i="77" s="1"/>
  <c r="K19" i="77" a="1"/>
  <c r="K19" i="77" s="1"/>
  <c r="L19" i="77" a="1"/>
  <c r="L19" i="77" s="1"/>
  <c r="N19" i="77" a="1"/>
  <c r="N19" i="77" s="1"/>
  <c r="G20" i="77" a="1"/>
  <c r="G20" i="77" s="1"/>
  <c r="I20" i="77" a="1"/>
  <c r="I20" i="77" s="1"/>
  <c r="K20" i="77" a="1"/>
  <c r="K20" i="77" s="1"/>
  <c r="L20" i="77" a="1"/>
  <c r="L20" i="77" s="1"/>
  <c r="N20" i="77" a="1"/>
  <c r="N20" i="77" s="1"/>
  <c r="G21" i="77" a="1"/>
  <c r="G21" i="77" s="1"/>
  <c r="I21" i="77" a="1"/>
  <c r="I21" i="77" s="1"/>
  <c r="K21" i="77" a="1"/>
  <c r="K21" i="77" s="1"/>
  <c r="L21" i="77" a="1"/>
  <c r="L21" i="77" s="1"/>
  <c r="N21" i="77" a="1"/>
  <c r="N21" i="77" s="1"/>
  <c r="G22" i="77" a="1"/>
  <c r="G22" i="77" s="1"/>
  <c r="I22" i="77" a="1"/>
  <c r="I22" i="77" s="1"/>
  <c r="K22" i="77" a="1"/>
  <c r="K22" i="77" s="1"/>
  <c r="L22" i="77" a="1"/>
  <c r="L22" i="77" s="1"/>
  <c r="N22" i="77" a="1"/>
  <c r="N22" i="77" s="1"/>
  <c r="G23" i="77" a="1"/>
  <c r="G23" i="77" s="1"/>
  <c r="I23" i="77" a="1"/>
  <c r="I23" i="77" s="1"/>
  <c r="K23" i="77" a="1"/>
  <c r="K23" i="77" s="1"/>
  <c r="L23" i="77" a="1"/>
  <c r="L23" i="77" s="1"/>
  <c r="N23" i="77" a="1"/>
  <c r="N23" i="77" s="1"/>
  <c r="G24" i="77" a="1"/>
  <c r="G24" i="77" s="1"/>
  <c r="I24" i="77" a="1"/>
  <c r="I24" i="77" s="1"/>
  <c r="K24" i="77" a="1"/>
  <c r="K24" i="77" s="1"/>
  <c r="L24" i="77" a="1"/>
  <c r="L24" i="77" s="1"/>
  <c r="N24" i="77" a="1"/>
  <c r="N24" i="77" s="1"/>
  <c r="G25" i="77" a="1"/>
  <c r="G25" i="77" s="1"/>
  <c r="I25" i="77" a="1"/>
  <c r="I25" i="77" s="1"/>
  <c r="K25" i="77" a="1"/>
  <c r="K25" i="77" s="1"/>
  <c r="L25" i="77" a="1"/>
  <c r="L25" i="77" s="1"/>
  <c r="N25" i="77" a="1"/>
  <c r="N25" i="77" s="1"/>
  <c r="G26" i="77" a="1"/>
  <c r="G26" i="77" s="1"/>
  <c r="I26" i="77" a="1"/>
  <c r="I26" i="77" s="1"/>
  <c r="K26" i="77" a="1"/>
  <c r="K26" i="77" s="1"/>
  <c r="L26" i="77" a="1"/>
  <c r="L26" i="77" s="1"/>
  <c r="N26" i="77" a="1"/>
  <c r="N26" i="77" s="1"/>
  <c r="G27" i="77" a="1"/>
  <c r="G27" i="77" s="1"/>
  <c r="I27" i="77" a="1"/>
  <c r="I27" i="77" s="1"/>
  <c r="K27" i="77" a="1"/>
  <c r="K27" i="77" s="1"/>
  <c r="L27" i="77" a="1"/>
  <c r="L27" i="77" s="1"/>
  <c r="N27" i="77" a="1"/>
  <c r="N27" i="77" s="1"/>
  <c r="G28" i="77" a="1"/>
  <c r="G28" i="77" s="1"/>
  <c r="I28" i="77" a="1"/>
  <c r="I28" i="77" s="1"/>
  <c r="K28" i="77" a="1"/>
  <c r="K28" i="77" s="1"/>
  <c r="L28" i="77" a="1"/>
  <c r="L28" i="77" s="1"/>
  <c r="N28" i="77" a="1"/>
  <c r="N28" i="77" s="1"/>
  <c r="G29" i="77" a="1"/>
  <c r="G29" i="77" s="1"/>
  <c r="I29" i="77" a="1"/>
  <c r="I29" i="77" s="1"/>
  <c r="K29" i="77" a="1"/>
  <c r="K29" i="77" s="1"/>
  <c r="L29" i="77" a="1"/>
  <c r="L29" i="77" s="1"/>
  <c r="N29" i="77" a="1"/>
  <c r="N29" i="77" s="1"/>
  <c r="G30" i="77" a="1"/>
  <c r="G30" i="77" s="1"/>
  <c r="I30" i="77" a="1"/>
  <c r="I30" i="77" s="1"/>
  <c r="K30" i="77" a="1"/>
  <c r="K30" i="77" s="1"/>
  <c r="L30" i="77" a="1"/>
  <c r="L30" i="77" s="1"/>
  <c r="N30" i="77" a="1"/>
  <c r="N30" i="77" s="1"/>
  <c r="G31" i="77" a="1"/>
  <c r="G31" i="77" s="1"/>
  <c r="I31" i="77" a="1"/>
  <c r="I31" i="77" s="1"/>
  <c r="K31" i="77" a="1"/>
  <c r="K31" i="77" s="1"/>
  <c r="L31" i="77" a="1"/>
  <c r="L31" i="77" s="1"/>
  <c r="N31" i="77" a="1"/>
  <c r="N31" i="77" s="1"/>
  <c r="G32" i="77" a="1"/>
  <c r="G32" i="77" s="1"/>
  <c r="I32" i="77" a="1"/>
  <c r="I32" i="77" s="1"/>
  <c r="K32" i="77" a="1"/>
  <c r="K32" i="77" s="1"/>
  <c r="L32" i="77" a="1"/>
  <c r="L32" i="77" s="1"/>
  <c r="N32" i="77" a="1"/>
  <c r="N32" i="77" s="1"/>
  <c r="G33" i="77" a="1"/>
  <c r="G33" i="77" s="1"/>
  <c r="I33" i="77" a="1"/>
  <c r="I33" i="77" s="1"/>
  <c r="K33" i="77" a="1"/>
  <c r="K33" i="77" s="1"/>
  <c r="L33" i="77" a="1"/>
  <c r="L33" i="77" s="1"/>
  <c r="N33" i="77" a="1"/>
  <c r="N33" i="77" s="1"/>
  <c r="G34" i="77" a="1"/>
  <c r="G34" i="77" s="1"/>
  <c r="I34" i="77" a="1"/>
  <c r="I34" i="77" s="1"/>
  <c r="K34" i="77" a="1"/>
  <c r="K34" i="77" s="1"/>
  <c r="L34" i="77" a="1"/>
  <c r="L34" i="77" s="1"/>
  <c r="N34" i="77" a="1"/>
  <c r="N34" i="77" s="1"/>
  <c r="G35" i="77" a="1"/>
  <c r="G35" i="77" s="1"/>
  <c r="I35" i="77" a="1"/>
  <c r="I35" i="77" s="1"/>
  <c r="K35" i="77" a="1"/>
  <c r="K35" i="77" s="1"/>
  <c r="L35" i="77" a="1"/>
  <c r="L35" i="77" s="1"/>
  <c r="N35" i="77" a="1"/>
  <c r="N35" i="77" s="1"/>
  <c r="G36" i="77" a="1"/>
  <c r="G36" i="77" s="1"/>
  <c r="I36" i="77" a="1"/>
  <c r="I36" i="77" s="1"/>
  <c r="K36" i="77" a="1"/>
  <c r="K36" i="77" s="1"/>
  <c r="L36" i="77" a="1"/>
  <c r="L36" i="77" s="1"/>
  <c r="N36" i="77" a="1"/>
  <c r="N36" i="77" s="1"/>
  <c r="G37" i="77" a="1"/>
  <c r="G37" i="77" s="1"/>
  <c r="I37" i="77" a="1"/>
  <c r="I37" i="77" s="1"/>
  <c r="K37" i="77" a="1"/>
  <c r="K37" i="77" s="1"/>
  <c r="L37" i="77" a="1"/>
  <c r="L37" i="77" s="1"/>
  <c r="N37" i="77" a="1"/>
  <c r="N37" i="77" s="1"/>
  <c r="G38" i="77" a="1"/>
  <c r="G38" i="77" s="1"/>
  <c r="I38" i="77" a="1"/>
  <c r="I38" i="77" s="1"/>
  <c r="K38" i="77" a="1"/>
  <c r="K38" i="77" s="1"/>
  <c r="L38" i="77" a="1"/>
  <c r="L38" i="77" s="1"/>
  <c r="N38" i="77" a="1"/>
  <c r="N38" i="77" s="1"/>
  <c r="G39" i="77" a="1"/>
  <c r="G39" i="77" s="1"/>
  <c r="I39" i="77" a="1"/>
  <c r="I39" i="77" s="1"/>
  <c r="K39" i="77" a="1"/>
  <c r="K39" i="77" s="1"/>
  <c r="L39" i="77" a="1"/>
  <c r="L39" i="77" s="1"/>
  <c r="N39" i="77" a="1"/>
  <c r="N39" i="77" s="1"/>
  <c r="G40" i="77" a="1"/>
  <c r="G40" i="77" s="1"/>
  <c r="I40" i="77" a="1"/>
  <c r="I40" i="77" s="1"/>
  <c r="K40" i="77" a="1"/>
  <c r="K40" i="77" s="1"/>
  <c r="L40" i="77" a="1"/>
  <c r="L40" i="77" s="1"/>
  <c r="N40" i="77" a="1"/>
  <c r="N40" i="77" s="1"/>
  <c r="G41" i="77" a="1"/>
  <c r="G41" i="77" s="1"/>
  <c r="I41" i="77" a="1"/>
  <c r="I41" i="77" s="1"/>
  <c r="K41" i="77" a="1"/>
  <c r="K41" i="77" s="1"/>
  <c r="L41" i="77" a="1"/>
  <c r="L41" i="77" s="1"/>
  <c r="N41" i="77" a="1"/>
  <c r="N41" i="77" s="1"/>
  <c r="G42" i="77" a="1"/>
  <c r="G42" i="77" s="1"/>
  <c r="I42" i="77" a="1"/>
  <c r="I42" i="77" s="1"/>
  <c r="K42" i="77" a="1"/>
  <c r="K42" i="77" s="1"/>
  <c r="L42" i="77" a="1"/>
  <c r="L42" i="77" s="1"/>
  <c r="N42" i="77" a="1"/>
  <c r="N42" i="77" s="1"/>
  <c r="G43" i="77" a="1"/>
  <c r="G43" i="77" s="1"/>
  <c r="I43" i="77" a="1"/>
  <c r="I43" i="77" s="1"/>
  <c r="K43" i="77" a="1"/>
  <c r="K43" i="77" s="1"/>
  <c r="L43" i="77" a="1"/>
  <c r="L43" i="77" s="1"/>
  <c r="N43" i="77" a="1"/>
  <c r="N43" i="77" s="1"/>
  <c r="G44" i="77" a="1"/>
  <c r="G44" i="77" s="1"/>
  <c r="I44" i="77" a="1"/>
  <c r="I44" i="77" s="1"/>
  <c r="K44" i="77" a="1"/>
  <c r="K44" i="77" s="1"/>
  <c r="L44" i="77" a="1"/>
  <c r="L44" i="77" s="1"/>
  <c r="N44" i="77" a="1"/>
  <c r="N44" i="77" s="1"/>
  <c r="F3" i="77" a="1"/>
  <c r="F3" i="77" s="1"/>
  <c r="F4" i="77" a="1"/>
  <c r="F4" i="77" s="1"/>
  <c r="F5" i="77" a="1"/>
  <c r="F5" i="77" s="1"/>
  <c r="F6" i="77" a="1"/>
  <c r="F6" i="77" s="1"/>
  <c r="F7" i="77" a="1"/>
  <c r="F7" i="77" s="1"/>
  <c r="F8" i="77" a="1"/>
  <c r="F8" i="77" s="1"/>
  <c r="F9" i="77" a="1"/>
  <c r="F9" i="77" s="1"/>
  <c r="F10" i="77" a="1"/>
  <c r="F10" i="77" s="1"/>
  <c r="F11" i="77" a="1"/>
  <c r="F11" i="77" s="1"/>
  <c r="F12" i="77" a="1"/>
  <c r="F12" i="77" s="1"/>
  <c r="F13" i="77" a="1"/>
  <c r="F13" i="77" s="1"/>
  <c r="F14" i="77" a="1"/>
  <c r="F14" i="77" s="1"/>
  <c r="F15" i="77" a="1"/>
  <c r="F15" i="77" s="1"/>
  <c r="F16" i="77" a="1"/>
  <c r="F16" i="77" s="1"/>
  <c r="F17" i="77" a="1"/>
  <c r="F17" i="77" s="1"/>
  <c r="F18" i="77" a="1"/>
  <c r="F18" i="77" s="1"/>
  <c r="F19" i="77" a="1"/>
  <c r="F19" i="77" s="1"/>
  <c r="F20" i="77" a="1"/>
  <c r="F20" i="77" s="1"/>
  <c r="F21" i="77" a="1"/>
  <c r="F21" i="77" s="1"/>
  <c r="F22" i="77" a="1"/>
  <c r="F22" i="77" s="1"/>
  <c r="F23" i="77" a="1"/>
  <c r="F23" i="77" s="1"/>
  <c r="F24" i="77" a="1"/>
  <c r="F24" i="77" s="1"/>
  <c r="F25" i="77" a="1"/>
  <c r="F25" i="77" s="1"/>
  <c r="F26" i="77" a="1"/>
  <c r="F26" i="77" s="1"/>
  <c r="F27" i="77" a="1"/>
  <c r="F27" i="77" s="1"/>
  <c r="F28" i="77" a="1"/>
  <c r="F28" i="77" s="1"/>
  <c r="F29" i="77" a="1"/>
  <c r="F29" i="77" s="1"/>
  <c r="F30" i="77" a="1"/>
  <c r="F30" i="77" s="1"/>
  <c r="F31" i="77" a="1"/>
  <c r="F31" i="77" s="1"/>
  <c r="F32" i="77" a="1"/>
  <c r="F32" i="77" s="1"/>
  <c r="F33" i="77" a="1"/>
  <c r="F33" i="77" s="1"/>
  <c r="F34" i="77" a="1"/>
  <c r="F34" i="77" s="1"/>
  <c r="F35" i="77" a="1"/>
  <c r="F35" i="77" s="1"/>
  <c r="F36" i="77" a="1"/>
  <c r="F36" i="77" s="1"/>
  <c r="F37" i="77" a="1"/>
  <c r="F37" i="77" s="1"/>
  <c r="F38" i="77" a="1"/>
  <c r="F38" i="77" s="1"/>
  <c r="F39" i="77" a="1"/>
  <c r="F39" i="77" s="1"/>
  <c r="F40" i="77" a="1"/>
  <c r="F40" i="77" s="1"/>
  <c r="F41" i="77" a="1"/>
  <c r="F41" i="77" s="1"/>
  <c r="F42" i="77" a="1"/>
  <c r="F42" i="77" s="1"/>
  <c r="F43" i="77" a="1"/>
  <c r="F43" i="77" s="1"/>
  <c r="F44" i="77" a="1"/>
  <c r="F44" i="77" s="1"/>
  <c r="KT140" i="69"/>
  <c r="KH1" i="69"/>
  <c r="KD140" i="69"/>
  <c r="KC140" i="69"/>
  <c r="JV1" i="69"/>
  <c r="JR1" i="69"/>
  <c r="JQ1" i="69"/>
  <c r="JJ1" i="69"/>
  <c r="IX1" i="69"/>
  <c r="IT1" i="69"/>
  <c r="IS1" i="69"/>
  <c r="IL1" i="69"/>
  <c r="HZ1" i="69"/>
  <c r="HV140" i="69"/>
  <c r="HU140" i="69"/>
  <c r="HN1" i="69"/>
  <c r="HB1" i="69"/>
  <c r="GX140" i="69"/>
  <c r="GW140" i="69"/>
  <c r="GP1" i="69"/>
  <c r="GL1" i="69"/>
  <c r="GK1" i="69"/>
  <c r="GD1" i="69"/>
  <c r="FR1" i="69"/>
  <c r="FF1" i="69"/>
  <c r="ET1" i="69"/>
  <c r="EP140" i="69"/>
  <c r="EO140" i="69"/>
  <c r="EH1" i="69"/>
  <c r="ED1" i="69"/>
  <c r="EC1" i="69"/>
  <c r="DV1" i="69"/>
  <c r="DJ1" i="69"/>
  <c r="DF1" i="69"/>
  <c r="DE1" i="69"/>
  <c r="CX1" i="69"/>
  <c r="CL1" i="69"/>
  <c r="CH140" i="69"/>
  <c r="CG140" i="69"/>
  <c r="BZ1" i="69"/>
  <c r="BN1" i="69"/>
  <c r="BJ140" i="69"/>
  <c r="BI140" i="69"/>
  <c r="BB1" i="69"/>
  <c r="AX1" i="69"/>
  <c r="AW1" i="69"/>
  <c r="AP1" i="69"/>
  <c r="AD1" i="69"/>
  <c r="R1" i="69"/>
  <c r="F1" i="69"/>
  <c r="KY1" i="69"/>
  <c r="KX1" i="69"/>
  <c r="KP140" i="69"/>
  <c r="KO1" i="69"/>
  <c r="KE1" i="69"/>
  <c r="KD1" i="69"/>
  <c r="KC1" i="69"/>
  <c r="JR140" i="69"/>
  <c r="JQ140" i="69"/>
  <c r="JG1" i="69"/>
  <c r="JF1" i="69"/>
  <c r="JE1" i="69"/>
  <c r="IS140" i="69"/>
  <c r="IQ1" i="69"/>
  <c r="IP1" i="69"/>
  <c r="IH1" i="69"/>
  <c r="IG1" i="69"/>
  <c r="HW1" i="69"/>
  <c r="HV1" i="69"/>
  <c r="HU1" i="69"/>
  <c r="HS1" i="69"/>
  <c r="HR1" i="69"/>
  <c r="HJ140" i="69"/>
  <c r="HI140" i="69"/>
  <c r="GY1" i="69"/>
  <c r="GX1" i="69"/>
  <c r="GW1" i="69"/>
  <c r="GL140" i="69"/>
  <c r="GK140" i="69"/>
  <c r="GA1" i="69"/>
  <c r="FZ1" i="69"/>
  <c r="FY1" i="69"/>
  <c r="FO1" i="69"/>
  <c r="FN1" i="69"/>
  <c r="FM1" i="69"/>
  <c r="FK1" i="69"/>
  <c r="FJ1" i="69"/>
  <c r="FB140" i="69"/>
  <c r="FA1" i="69"/>
  <c r="EQ1" i="69"/>
  <c r="EP1" i="69"/>
  <c r="EO1" i="69"/>
  <c r="ED140" i="69"/>
  <c r="EC140" i="69"/>
  <c r="DS1" i="69"/>
  <c r="DR140" i="69"/>
  <c r="DQ140" i="69"/>
  <c r="DE140" i="69"/>
  <c r="DC1" i="69"/>
  <c r="DB1" i="69"/>
  <c r="CT1" i="69"/>
  <c r="CS1" i="69"/>
  <c r="CI1" i="69"/>
  <c r="CH1" i="69"/>
  <c r="CG1" i="69"/>
  <c r="CE1" i="69"/>
  <c r="CD1" i="69"/>
  <c r="BV140" i="69"/>
  <c r="BU140" i="69"/>
  <c r="BK1" i="69"/>
  <c r="BJ1" i="69"/>
  <c r="BI1" i="69"/>
  <c r="AX140" i="69"/>
  <c r="AW140" i="69"/>
  <c r="AM1" i="69"/>
  <c r="AL1" i="69"/>
  <c r="AK1" i="69"/>
  <c r="AA1" i="69"/>
  <c r="Z1" i="69"/>
  <c r="Y1" i="69"/>
  <c r="W1" i="69"/>
  <c r="V1" i="69"/>
  <c r="N1" i="69"/>
  <c r="M1" i="69"/>
  <c r="KM1" i="69"/>
  <c r="KA1" i="69"/>
  <c r="JC1" i="69"/>
  <c r="JB1" i="69"/>
  <c r="ID1" i="69"/>
  <c r="GU1" i="69"/>
  <c r="FV1" i="69"/>
  <c r="EM1" i="69"/>
  <c r="DO1" i="69"/>
  <c r="DN1" i="69"/>
  <c r="BG1" i="69"/>
  <c r="AI1" i="69"/>
  <c r="AH1" i="69"/>
  <c r="S1" i="69"/>
  <c r="KS1" i="69"/>
  <c r="KR1" i="69"/>
  <c r="KG1" i="69"/>
  <c r="KF1" i="69"/>
  <c r="JU1" i="69"/>
  <c r="JT1" i="69"/>
  <c r="JI1" i="69"/>
  <c r="JH1" i="69"/>
  <c r="IW1" i="69"/>
  <c r="IV1" i="69"/>
  <c r="IK1" i="69"/>
  <c r="IJ1" i="69"/>
  <c r="HY1" i="69"/>
  <c r="HX1" i="69"/>
  <c r="HM1" i="69"/>
  <c r="HL1" i="69"/>
  <c r="HA1" i="69"/>
  <c r="GZ1" i="69"/>
  <c r="GO1" i="69"/>
  <c r="GN1" i="69"/>
  <c r="GC1" i="69"/>
  <c r="GB1" i="69"/>
  <c r="FQ1" i="69"/>
  <c r="FP1" i="69"/>
  <c r="FE1" i="69"/>
  <c r="FD1" i="69"/>
  <c r="ES1" i="69"/>
  <c r="ER1" i="69"/>
  <c r="EG1" i="69"/>
  <c r="EF1" i="69"/>
  <c r="DU1" i="69"/>
  <c r="DT1" i="69"/>
  <c r="DI1" i="69"/>
  <c r="DH1" i="69"/>
  <c r="CW1" i="69"/>
  <c r="CV1" i="69"/>
  <c r="CK1" i="69"/>
  <c r="CJ1" i="69"/>
  <c r="BY1" i="69"/>
  <c r="BX1" i="69"/>
  <c r="BM1" i="69"/>
  <c r="BL1" i="69"/>
  <c r="BA1" i="69"/>
  <c r="AZ1" i="69"/>
  <c r="AO1" i="69"/>
  <c r="AN1" i="69"/>
  <c r="AC1" i="69"/>
  <c r="AB1" i="69"/>
  <c r="Q1" i="69"/>
  <c r="P1" i="69"/>
  <c r="G1" i="69"/>
  <c r="E1" i="69"/>
  <c r="D1" i="69"/>
  <c r="JV140" i="69"/>
  <c r="JU140" i="69"/>
  <c r="IX140" i="69"/>
  <c r="IT140" i="69"/>
  <c r="HZ140" i="69"/>
  <c r="HN140" i="69"/>
  <c r="GP140" i="69"/>
  <c r="GO140" i="69"/>
  <c r="GN140" i="69"/>
  <c r="FR140" i="69"/>
  <c r="FN140" i="69"/>
  <c r="FM140" i="69"/>
  <c r="EH140" i="69"/>
  <c r="EG140" i="69"/>
  <c r="DJ140" i="69"/>
  <c r="DF140" i="69"/>
  <c r="CL140" i="69"/>
  <c r="BZ140" i="69"/>
  <c r="BB140" i="69"/>
  <c r="BA140" i="69"/>
  <c r="AZ140" i="69"/>
  <c r="AD140" i="69"/>
  <c r="Z140" i="69"/>
  <c r="Y140" i="69"/>
  <c r="KQ1" i="69"/>
  <c r="KP1" i="69"/>
  <c r="JS1" i="69"/>
  <c r="JO1" i="69"/>
  <c r="IU1" i="69"/>
  <c r="II1" i="69"/>
  <c r="HK1" i="69"/>
  <c r="HJ1" i="69"/>
  <c r="HI1" i="69"/>
  <c r="GM1" i="69"/>
  <c r="GI1" i="69"/>
  <c r="GH1" i="69"/>
  <c r="FC1" i="69"/>
  <c r="FB1" i="69"/>
  <c r="EE1" i="69"/>
  <c r="EA1" i="69"/>
  <c r="DG1" i="69"/>
  <c r="CU1" i="69"/>
  <c r="BW1" i="69"/>
  <c r="BV1" i="69"/>
  <c r="BU1" i="69"/>
  <c r="AY1" i="69"/>
  <c r="AU1" i="69"/>
  <c r="AT1" i="69"/>
  <c r="O1" i="69"/>
  <c r="I48" i="77" l="1" a="1"/>
  <c r="I48" i="77" s="1"/>
  <c r="N48" i="77" a="1"/>
  <c r="N48" i="77" s="1"/>
  <c r="L48" i="77" a="1"/>
  <c r="L48" i="77" s="1"/>
  <c r="I50" i="77" a="1"/>
  <c r="I50" i="77" s="1"/>
  <c r="L52" i="77" a="1"/>
  <c r="L52" i="77" s="1"/>
  <c r="K47" i="77" a="1"/>
  <c r="K47" i="77" s="1"/>
  <c r="F52" i="77" a="1"/>
  <c r="F52" i="77" s="1"/>
  <c r="N53" i="77" a="1"/>
  <c r="N53" i="77" s="1"/>
  <c r="N49" i="77" a="1"/>
  <c r="N49" i="77" s="1"/>
  <c r="G49" i="77" a="1"/>
  <c r="G49" i="77" s="1"/>
  <c r="F47" i="77" a="1"/>
  <c r="F47" i="77" s="1"/>
  <c r="I53" i="77" a="1"/>
  <c r="I53" i="77" s="1"/>
  <c r="I49" i="77" a="1"/>
  <c r="I49" i="77" s="1"/>
  <c r="L47" i="77" a="1"/>
  <c r="L47" i="77" s="1"/>
  <c r="F53" i="77" a="1"/>
  <c r="F53" i="77" s="1"/>
  <c r="F50" i="77" a="1"/>
  <c r="F50" i="77" s="1"/>
  <c r="N52" i="77" a="1"/>
  <c r="N52" i="77" s="1"/>
  <c r="N50" i="77" a="1"/>
  <c r="N50" i="77" s="1"/>
  <c r="G52" i="77" a="1"/>
  <c r="G52" i="77" s="1"/>
  <c r="L53" i="77" a="1"/>
  <c r="L53" i="77" s="1"/>
  <c r="L49" i="77" a="1"/>
  <c r="L49" i="77" s="1"/>
  <c r="N51" i="77" a="1"/>
  <c r="N51" i="77" s="1"/>
  <c r="K49" i="77" a="1"/>
  <c r="K49" i="77" s="1"/>
  <c r="F49" i="77" a="1"/>
  <c r="F49" i="77" s="1"/>
  <c r="K48" i="77" a="1"/>
  <c r="K48" i="77" s="1"/>
  <c r="I51" i="77" a="1"/>
  <c r="I51" i="77" s="1"/>
  <c r="I47" i="77" a="1"/>
  <c r="I47" i="77" s="1"/>
  <c r="F48" i="77" a="1"/>
  <c r="F48" i="77" s="1"/>
  <c r="K50" i="77" a="1"/>
  <c r="K50" i="77" s="1"/>
  <c r="N47" i="77" a="1"/>
  <c r="N47" i="77" s="1"/>
  <c r="G50" i="77" a="1"/>
  <c r="G50" i="77" s="1"/>
  <c r="G53" i="77" a="1"/>
  <c r="G53" i="77" s="1"/>
  <c r="K51" i="77" a="1"/>
  <c r="K51" i="77" s="1"/>
  <c r="F51" i="77" a="1"/>
  <c r="F51" i="77" s="1"/>
  <c r="L51" i="77" a="1"/>
  <c r="L51" i="77" s="1"/>
  <c r="K52" i="77" a="1"/>
  <c r="K52" i="77" s="1"/>
  <c r="G48" i="77" a="1"/>
  <c r="G48" i="77" s="1"/>
  <c r="G47" i="77" a="1"/>
  <c r="G47" i="77" s="1"/>
  <c r="K53" i="77" a="1"/>
  <c r="K53" i="77" s="1"/>
  <c r="I52" i="77" a="1"/>
  <c r="I52" i="77" s="1"/>
  <c r="L50" i="77" a="1"/>
  <c r="L50" i="77" s="1"/>
  <c r="G51" i="77" a="1"/>
  <c r="G51" i="77" s="1"/>
  <c r="O38" i="77"/>
  <c r="O43" i="77"/>
  <c r="J22" i="77"/>
  <c r="O13" i="77"/>
  <c r="O5" i="77"/>
  <c r="M41" i="77"/>
  <c r="M37" i="77"/>
  <c r="O7" i="77"/>
  <c r="O3" i="77"/>
  <c r="M15" i="77"/>
  <c r="M11" i="77"/>
  <c r="M7" i="77"/>
  <c r="M13" i="77"/>
  <c r="M5" i="77"/>
  <c r="O28" i="77"/>
  <c r="O33" i="77"/>
  <c r="O29" i="77"/>
  <c r="O24" i="77"/>
  <c r="O20" i="77"/>
  <c r="O16" i="77"/>
  <c r="O12" i="77"/>
  <c r="O8" i="77"/>
  <c r="M28" i="77"/>
  <c r="M33" i="77"/>
  <c r="M29" i="77"/>
  <c r="O39" i="77"/>
  <c r="M9" i="77"/>
  <c r="O31" i="77"/>
  <c r="O26" i="77"/>
  <c r="O18" i="77"/>
  <c r="O14" i="77"/>
  <c r="O10" i="77"/>
  <c r="O40" i="77"/>
  <c r="O34" i="77"/>
  <c r="O25" i="77"/>
  <c r="O21" i="77"/>
  <c r="O36" i="77"/>
  <c r="M31" i="77"/>
  <c r="M26" i="77"/>
  <c r="M22" i="77"/>
  <c r="M18" i="77"/>
  <c r="M10" i="77"/>
  <c r="M40" i="77"/>
  <c r="O37" i="77"/>
  <c r="M38" i="77"/>
  <c r="O30" i="77"/>
  <c r="O17" i="77"/>
  <c r="O4" i="77"/>
  <c r="O9" i="77"/>
  <c r="O44" i="77"/>
  <c r="O35" i="77"/>
  <c r="O32" i="77"/>
  <c r="O27" i="77"/>
  <c r="O23" i="77"/>
  <c r="O19" i="77"/>
  <c r="O15" i="77"/>
  <c r="M14" i="77"/>
  <c r="O6" i="77"/>
  <c r="O41" i="77"/>
  <c r="O42" i="77"/>
  <c r="O22" i="77"/>
  <c r="O11" i="77"/>
  <c r="M23" i="77"/>
  <c r="J27" i="77"/>
  <c r="J23" i="77"/>
  <c r="M20" i="77"/>
  <c r="M16" i="77"/>
  <c r="J6" i="77"/>
  <c r="M3" i="77"/>
  <c r="J28" i="77"/>
  <c r="M12" i="77"/>
  <c r="J5" i="77"/>
  <c r="M39" i="77"/>
  <c r="M30" i="77"/>
  <c r="M21" i="77"/>
  <c r="M17" i="77"/>
  <c r="J7" i="77"/>
  <c r="J9" i="77"/>
  <c r="M42" i="77"/>
  <c r="M32" i="77"/>
  <c r="M24" i="77"/>
  <c r="M4" i="77"/>
  <c r="J39" i="77"/>
  <c r="J14" i="77"/>
  <c r="H29" i="77"/>
  <c r="M43" i="77"/>
  <c r="M34" i="77"/>
  <c r="M25" i="77"/>
  <c r="M19" i="77"/>
  <c r="H40" i="77"/>
  <c r="M35" i="77"/>
  <c r="J25" i="77"/>
  <c r="J4" i="77"/>
  <c r="M8" i="77"/>
  <c r="M44" i="77"/>
  <c r="M36" i="77"/>
  <c r="M27" i="77"/>
  <c r="M6" i="77"/>
  <c r="J13" i="77"/>
  <c r="J24" i="77"/>
  <c r="J16" i="77"/>
  <c r="J15" i="77"/>
  <c r="H12" i="77"/>
  <c r="J17" i="77"/>
  <c r="J10" i="77"/>
  <c r="J18" i="77"/>
  <c r="J11" i="77"/>
  <c r="J12" i="77"/>
  <c r="J19" i="77"/>
  <c r="J8" i="77"/>
  <c r="J3" i="77"/>
  <c r="H36" i="77"/>
  <c r="J34" i="77"/>
  <c r="J33" i="77"/>
  <c r="J32" i="77"/>
  <c r="J26" i="77"/>
  <c r="J44" i="77"/>
  <c r="J43" i="77"/>
  <c r="J42" i="77"/>
  <c r="J31" i="77"/>
  <c r="J30" i="77"/>
  <c r="J36" i="77"/>
  <c r="J35" i="77"/>
  <c r="J38" i="77"/>
  <c r="J37" i="77"/>
  <c r="H44" i="77"/>
  <c r="H43" i="77"/>
  <c r="J41" i="77"/>
  <c r="J40" i="77"/>
  <c r="J29" i="77"/>
  <c r="J21" i="77"/>
  <c r="J20" i="77"/>
  <c r="H25" i="77"/>
  <c r="H33" i="77"/>
  <c r="H24" i="77"/>
  <c r="H18" i="77"/>
  <c r="H15" i="77"/>
  <c r="H35" i="77"/>
  <c r="H38" i="77"/>
  <c r="H13" i="77"/>
  <c r="H9" i="77"/>
  <c r="H4" i="77"/>
  <c r="H14" i="77"/>
  <c r="H34" i="77"/>
  <c r="H22" i="77"/>
  <c r="H23" i="77"/>
  <c r="H11" i="77"/>
  <c r="H26" i="77"/>
  <c r="H37" i="77"/>
  <c r="H3" i="77"/>
  <c r="H7" i="77"/>
  <c r="H10" i="77"/>
  <c r="H16" i="77"/>
  <c r="H31" i="77"/>
  <c r="H17" i="77"/>
  <c r="H39" i="77"/>
  <c r="H41" i="77"/>
  <c r="H30" i="77"/>
  <c r="H6" i="77"/>
  <c r="H8" i="77"/>
  <c r="H20" i="77"/>
  <c r="H19" i="77"/>
  <c r="H42" i="77"/>
  <c r="H28" i="77"/>
  <c r="H21" i="77"/>
  <c r="H32" i="77"/>
  <c r="H27" i="77"/>
  <c r="H5" i="77"/>
  <c r="BO1" i="69"/>
  <c r="BO140" i="69"/>
  <c r="EI1" i="69"/>
  <c r="EI140" i="69"/>
  <c r="HO1" i="69"/>
  <c r="HO140" i="69"/>
  <c r="J140" i="69"/>
  <c r="BR140" i="69"/>
  <c r="EL140" i="69"/>
  <c r="GT140" i="69"/>
  <c r="JN140" i="69"/>
  <c r="JE140" i="69"/>
  <c r="CB1" i="69"/>
  <c r="CB140" i="69"/>
  <c r="FT1" i="69"/>
  <c r="FT140" i="69"/>
  <c r="K140" i="69"/>
  <c r="EA140" i="69"/>
  <c r="JO140" i="69"/>
  <c r="AQ1" i="69"/>
  <c r="AQ140" i="69"/>
  <c r="DW1" i="69"/>
  <c r="DW140" i="69"/>
  <c r="GQ1" i="69"/>
  <c r="GQ140" i="69"/>
  <c r="JK1" i="69"/>
  <c r="JK140" i="69"/>
  <c r="AT140" i="69"/>
  <c r="DZ140" i="69"/>
  <c r="HF140" i="69"/>
  <c r="KL140" i="69"/>
  <c r="EL1" i="69"/>
  <c r="BD1" i="69"/>
  <c r="BD140" i="69"/>
  <c r="FH1" i="69"/>
  <c r="FH140" i="69"/>
  <c r="IN1" i="69"/>
  <c r="IN140" i="69"/>
  <c r="AU140" i="69"/>
  <c r="CQ140" i="69"/>
  <c r="FW140" i="69"/>
  <c r="KY140" i="69"/>
  <c r="FY140" i="69"/>
  <c r="U1" i="69"/>
  <c r="U140" i="69"/>
  <c r="CO1" i="69"/>
  <c r="CO140" i="69"/>
  <c r="FI1" i="69"/>
  <c r="FI140" i="69"/>
  <c r="IC1" i="69"/>
  <c r="IC140" i="69"/>
  <c r="JY1" i="69"/>
  <c r="JY140" i="69"/>
  <c r="BH140" i="69"/>
  <c r="BH1" i="69"/>
  <c r="DP140" i="69"/>
  <c r="DP1" i="69"/>
  <c r="GV140" i="69"/>
  <c r="GV1" i="69"/>
  <c r="KB140" i="69"/>
  <c r="KB1" i="69"/>
  <c r="F140" i="69"/>
  <c r="AL140" i="69"/>
  <c r="BM140" i="69"/>
  <c r="CS140" i="69"/>
  <c r="DT140" i="69"/>
  <c r="ET140" i="69"/>
  <c r="FZ140" i="69"/>
  <c r="HA140" i="69"/>
  <c r="IG140" i="69"/>
  <c r="JH140" i="69"/>
  <c r="KH140" i="69"/>
  <c r="DH140" i="69"/>
  <c r="AE1" i="69"/>
  <c r="AE140" i="69"/>
  <c r="CY1" i="69"/>
  <c r="CY140" i="69"/>
  <c r="GE1" i="69"/>
  <c r="GE140" i="69"/>
  <c r="IM1" i="69"/>
  <c r="IM140" i="69"/>
  <c r="KU1" i="69"/>
  <c r="KU140" i="69"/>
  <c r="CD140" i="69"/>
  <c r="EX140" i="69"/>
  <c r="HR140" i="69"/>
  <c r="JZ140" i="69"/>
  <c r="KF140" i="69"/>
  <c r="CN1" i="69"/>
  <c r="CN140" i="69"/>
  <c r="EJ1" i="69"/>
  <c r="EJ140" i="69"/>
  <c r="GR1" i="69"/>
  <c r="GR140" i="69"/>
  <c r="IZ1" i="69"/>
  <c r="IZ140" i="69"/>
  <c r="KJ1" i="69"/>
  <c r="KJ140" i="69"/>
  <c r="BS140" i="69"/>
  <c r="EY140" i="69"/>
  <c r="HS140" i="69"/>
  <c r="KA140" i="69"/>
  <c r="JF140" i="69"/>
  <c r="AS1" i="69"/>
  <c r="AS140" i="69"/>
  <c r="DA1" i="69"/>
  <c r="DA140" i="69"/>
  <c r="FU1" i="69"/>
  <c r="FU140" i="69"/>
  <c r="IO1" i="69"/>
  <c r="IO140" i="69"/>
  <c r="AJ140" i="69"/>
  <c r="AJ1" i="69"/>
  <c r="DD140" i="69"/>
  <c r="DD1" i="69"/>
  <c r="FX140" i="69"/>
  <c r="FX1" i="69"/>
  <c r="JP140" i="69"/>
  <c r="JP1" i="69"/>
  <c r="M140" i="69"/>
  <c r="AN140" i="69"/>
  <c r="BN140" i="69"/>
  <c r="CT140" i="69"/>
  <c r="DU140" i="69"/>
  <c r="FA140" i="69"/>
  <c r="GB140" i="69"/>
  <c r="HB140" i="69"/>
  <c r="IH140" i="69"/>
  <c r="JI140" i="69"/>
  <c r="KO140" i="69"/>
  <c r="CJ140" i="69"/>
  <c r="HX140" i="69"/>
  <c r="BC1" i="69"/>
  <c r="BC140" i="69"/>
  <c r="EU1" i="69"/>
  <c r="EU140" i="69"/>
  <c r="HC1" i="69"/>
  <c r="HC140" i="69"/>
  <c r="JW1" i="69"/>
  <c r="JW140" i="69"/>
  <c r="V140" i="69"/>
  <c r="CP140" i="69"/>
  <c r="FJ140" i="69"/>
  <c r="KX140" i="69"/>
  <c r="CK140" i="69"/>
  <c r="HY140" i="69"/>
  <c r="AR1" i="69"/>
  <c r="AR140" i="69"/>
  <c r="EV1" i="69"/>
  <c r="EV140" i="69"/>
  <c r="IB1" i="69"/>
  <c r="IB140" i="69"/>
  <c r="JX1" i="69"/>
  <c r="JX140" i="69"/>
  <c r="CE140" i="69"/>
  <c r="FK140" i="69"/>
  <c r="IE140" i="69"/>
  <c r="GT1" i="69"/>
  <c r="AK140" i="69"/>
  <c r="ES140" i="69"/>
  <c r="I1" i="69"/>
  <c r="I140" i="69"/>
  <c r="CC1" i="69"/>
  <c r="CC140" i="69"/>
  <c r="EW1" i="69"/>
  <c r="EW140" i="69"/>
  <c r="HQ1" i="69"/>
  <c r="HQ140" i="69"/>
  <c r="KW1" i="69"/>
  <c r="KW140" i="69"/>
  <c r="AV140" i="69"/>
  <c r="AV1" i="69"/>
  <c r="EB140" i="69"/>
  <c r="EB1" i="69"/>
  <c r="HT140" i="69"/>
  <c r="HT1" i="69"/>
  <c r="J1" i="69"/>
  <c r="CP1" i="69"/>
  <c r="DQ1" i="69"/>
  <c r="FW1" i="69"/>
  <c r="N140" i="69"/>
  <c r="AO140" i="69"/>
  <c r="CV140" i="69"/>
  <c r="DV140" i="69"/>
  <c r="GC140" i="69"/>
  <c r="IJ140" i="69"/>
  <c r="JJ140" i="69"/>
  <c r="DI140" i="69"/>
  <c r="FP140" i="69"/>
  <c r="IW140" i="69"/>
  <c r="G140" i="69"/>
  <c r="CM1" i="69"/>
  <c r="CM140" i="69"/>
  <c r="FG1" i="69"/>
  <c r="FG140" i="69"/>
  <c r="IA1" i="69"/>
  <c r="IA140" i="69"/>
  <c r="KI1" i="69"/>
  <c r="KI140" i="69"/>
  <c r="BF140" i="69"/>
  <c r="DN140" i="69"/>
  <c r="GH140" i="69"/>
  <c r="ID140" i="69"/>
  <c r="JB140" i="69"/>
  <c r="D140" i="69"/>
  <c r="AF1" i="69"/>
  <c r="AF140" i="69"/>
  <c r="DL1" i="69"/>
  <c r="DL140" i="69"/>
  <c r="HP1" i="69"/>
  <c r="HP140" i="69"/>
  <c r="W140" i="69"/>
  <c r="DC140" i="69"/>
  <c r="GI140" i="69"/>
  <c r="IQ140" i="69"/>
  <c r="E140" i="69"/>
  <c r="BL140" i="69"/>
  <c r="GZ140" i="69"/>
  <c r="AG1" i="69"/>
  <c r="AG140" i="69"/>
  <c r="DM1" i="69"/>
  <c r="DM140" i="69"/>
  <c r="GS1" i="69"/>
  <c r="GS140" i="69"/>
  <c r="JM1" i="69"/>
  <c r="JM140" i="69"/>
  <c r="L140" i="69"/>
  <c r="L1" i="69"/>
  <c r="CR140" i="69"/>
  <c r="CR1" i="69"/>
  <c r="GJ140" i="69"/>
  <c r="GJ1" i="69"/>
  <c r="IR140" i="69"/>
  <c r="IR1" i="69"/>
  <c r="KZ140" i="69"/>
  <c r="KZ1" i="69"/>
  <c r="K1" i="69"/>
  <c r="CQ1" i="69"/>
  <c r="DR1" i="69"/>
  <c r="EX1" i="69"/>
  <c r="IE1" i="69"/>
  <c r="KL1" i="69"/>
  <c r="P140" i="69"/>
  <c r="AP140" i="69"/>
  <c r="CW140" i="69"/>
  <c r="FD140" i="69"/>
  <c r="GD140" i="69"/>
  <c r="IK140" i="69"/>
  <c r="KR140" i="69"/>
  <c r="IV140" i="69"/>
  <c r="AB140" i="69"/>
  <c r="CA1" i="69"/>
  <c r="CA140" i="69"/>
  <c r="T1" i="69"/>
  <c r="T140" i="69"/>
  <c r="CZ1" i="69"/>
  <c r="CZ140" i="69"/>
  <c r="HD1" i="69"/>
  <c r="HD140" i="69"/>
  <c r="AI140" i="69"/>
  <c r="DO140" i="69"/>
  <c r="GU140" i="69"/>
  <c r="JC140" i="69"/>
  <c r="BE1" i="69"/>
  <c r="BE140" i="69"/>
  <c r="DY1" i="69"/>
  <c r="DY140" i="69"/>
  <c r="GG1" i="69"/>
  <c r="GG140" i="69"/>
  <c r="JA1" i="69"/>
  <c r="JA140" i="69"/>
  <c r="X140" i="69"/>
  <c r="X1" i="69"/>
  <c r="CF140" i="69"/>
  <c r="CF1" i="69"/>
  <c r="EN140" i="69"/>
  <c r="EN1" i="69"/>
  <c r="FL140" i="69"/>
  <c r="FL1" i="69"/>
  <c r="HH140" i="69"/>
  <c r="HH1" i="69"/>
  <c r="JD140" i="69"/>
  <c r="JD1" i="69"/>
  <c r="KN140" i="69"/>
  <c r="KN1" i="69"/>
  <c r="BR1" i="69"/>
  <c r="EY1" i="69"/>
  <c r="HF1" i="69"/>
  <c r="Q140" i="69"/>
  <c r="BX140" i="69"/>
  <c r="CX140" i="69"/>
  <c r="FE140" i="69"/>
  <c r="HL140" i="69"/>
  <c r="IL140" i="69"/>
  <c r="KS140" i="69"/>
  <c r="AC140" i="69"/>
  <c r="FQ140" i="69"/>
  <c r="S140" i="69"/>
  <c r="DK1" i="69"/>
  <c r="DK140" i="69"/>
  <c r="FS1" i="69"/>
  <c r="FS140" i="69"/>
  <c r="IY1" i="69"/>
  <c r="IY140" i="69"/>
  <c r="AH140" i="69"/>
  <c r="DB140" i="69"/>
  <c r="FV140" i="69"/>
  <c r="IP140" i="69"/>
  <c r="JZ1" i="69"/>
  <c r="ER140" i="69"/>
  <c r="H1" i="69"/>
  <c r="H140" i="69"/>
  <c r="BP1" i="69"/>
  <c r="BP140" i="69"/>
  <c r="DX1" i="69"/>
  <c r="DX140" i="69"/>
  <c r="GF1" i="69"/>
  <c r="GF140" i="69"/>
  <c r="JL1" i="69"/>
  <c r="JL140" i="69"/>
  <c r="KV1" i="69"/>
  <c r="KV140" i="69"/>
  <c r="BG140" i="69"/>
  <c r="EM140" i="69"/>
  <c r="HG140" i="69"/>
  <c r="KM140" i="69"/>
  <c r="BF1" i="69"/>
  <c r="KG140" i="69"/>
  <c r="BQ1" i="69"/>
  <c r="BQ140" i="69"/>
  <c r="EK1" i="69"/>
  <c r="EK140" i="69"/>
  <c r="HE1" i="69"/>
  <c r="HE140" i="69"/>
  <c r="KK1" i="69"/>
  <c r="KK140" i="69"/>
  <c r="BT140" i="69"/>
  <c r="BT1" i="69"/>
  <c r="EZ140" i="69"/>
  <c r="EZ1" i="69"/>
  <c r="IF140" i="69"/>
  <c r="IF1" i="69"/>
  <c r="BS1" i="69"/>
  <c r="DZ1" i="69"/>
  <c r="HG1" i="69"/>
  <c r="JN1" i="69"/>
  <c r="R140" i="69"/>
  <c r="BY140" i="69"/>
  <c r="EF140" i="69"/>
  <c r="FF140" i="69"/>
  <c r="HM140" i="69"/>
  <c r="JT140" i="69"/>
  <c r="O140" i="69"/>
  <c r="AA140" i="69"/>
  <c r="AM140" i="69"/>
  <c r="AY140" i="69"/>
  <c r="BK140" i="69"/>
  <c r="BW140" i="69"/>
  <c r="CI140" i="69"/>
  <c r="CU140" i="69"/>
  <c r="DG140" i="69"/>
  <c r="DS140" i="69"/>
  <c r="EE140" i="69"/>
  <c r="EQ140" i="69"/>
  <c r="FC140" i="69"/>
  <c r="FO140" i="69"/>
  <c r="GA140" i="69"/>
  <c r="GM140" i="69"/>
  <c r="GY140" i="69"/>
  <c r="HK140" i="69"/>
  <c r="HW140" i="69"/>
  <c r="II140" i="69"/>
  <c r="IU140" i="69"/>
  <c r="JG140" i="69"/>
  <c r="JS140" i="69"/>
  <c r="KE140" i="69"/>
  <c r="KQ140" i="69"/>
  <c r="KT1" i="69"/>
  <c r="M48" i="77" l="1"/>
  <c r="H48" i="77"/>
  <c r="O53" i="77"/>
  <c r="J47" i="77"/>
  <c r="O47" i="77"/>
  <c r="H53" i="77"/>
  <c r="H50" i="77"/>
  <c r="O49" i="77"/>
  <c r="M49" i="77"/>
  <c r="M50" i="77"/>
  <c r="J52" i="77"/>
  <c r="N54" i="77"/>
  <c r="O51" i="77"/>
  <c r="H49" i="77"/>
  <c r="O48" i="77"/>
  <c r="F54" i="77"/>
  <c r="M53" i="77"/>
  <c r="K54" i="77"/>
  <c r="J49" i="77"/>
  <c r="H47" i="77"/>
  <c r="M51" i="77"/>
  <c r="J53" i="77"/>
  <c r="H52" i="77"/>
  <c r="O52" i="77"/>
  <c r="L54" i="77"/>
  <c r="J51" i="77"/>
  <c r="H51" i="77"/>
  <c r="J50" i="77"/>
  <c r="J48" i="77"/>
  <c r="M47" i="77"/>
  <c r="M52" i="77"/>
  <c r="O50" i="77"/>
  <c r="I54" i="77"/>
  <c r="G54" i="77"/>
  <c r="KY1" i="68"/>
  <c r="KW1" i="68"/>
  <c r="KM1" i="68"/>
  <c r="KK169" i="68"/>
  <c r="KA1" i="68"/>
  <c r="JY1" i="68"/>
  <c r="JO1" i="68"/>
  <c r="JM1" i="68"/>
  <c r="JC1" i="68"/>
  <c r="JA1" i="68"/>
  <c r="IQ1" i="68"/>
  <c r="IO169" i="68"/>
  <c r="IE1" i="68"/>
  <c r="IC169" i="68"/>
  <c r="HS1" i="68"/>
  <c r="HQ1" i="68"/>
  <c r="HG1" i="68"/>
  <c r="HE1" i="68"/>
  <c r="GU1" i="68"/>
  <c r="GS169" i="68"/>
  <c r="GI1" i="68"/>
  <c r="GG169" i="68"/>
  <c r="FW1" i="68"/>
  <c r="FU169" i="68"/>
  <c r="FK1" i="68"/>
  <c r="EY1" i="68"/>
  <c r="EW169" i="68"/>
  <c r="EM1" i="68"/>
  <c r="EK1" i="68"/>
  <c r="EA1" i="68"/>
  <c r="DY169" i="68"/>
  <c r="DO1" i="68"/>
  <c r="DM1" i="68"/>
  <c r="DC1" i="68"/>
  <c r="DA169" i="68"/>
  <c r="CQ1" i="68"/>
  <c r="CO169" i="68"/>
  <c r="CE1" i="68"/>
  <c r="CC1" i="68"/>
  <c r="BS1" i="68"/>
  <c r="BQ1" i="68"/>
  <c r="BG1" i="68"/>
  <c r="BE169" i="68"/>
  <c r="AU1" i="68"/>
  <c r="AS169" i="68"/>
  <c r="AI1" i="68"/>
  <c r="AG169" i="68"/>
  <c r="W1" i="68"/>
  <c r="K1" i="68"/>
  <c r="I169" i="68"/>
  <c r="KV169" i="68"/>
  <c r="KT1" i="68"/>
  <c r="KR169" i="68"/>
  <c r="KJ169" i="68"/>
  <c r="KF169" i="68"/>
  <c r="JX169" i="68"/>
  <c r="JV1" i="68"/>
  <c r="JT169" i="68"/>
  <c r="JL169" i="68"/>
  <c r="JH169" i="68"/>
  <c r="IZ169" i="68"/>
  <c r="IX1" i="68"/>
  <c r="IV169" i="68"/>
  <c r="IN169" i="68"/>
  <c r="IL1" i="68"/>
  <c r="IJ169" i="68"/>
  <c r="IB169" i="68"/>
  <c r="HZ1" i="68"/>
  <c r="HX169" i="68"/>
  <c r="HP169" i="68"/>
  <c r="HN1" i="68"/>
  <c r="HL169" i="68"/>
  <c r="HD169" i="68"/>
  <c r="GZ169" i="68"/>
  <c r="GR169" i="68"/>
  <c r="GP1" i="68"/>
  <c r="GN169" i="68"/>
  <c r="GF169" i="68"/>
  <c r="GD1" i="68"/>
  <c r="GB169" i="68"/>
  <c r="FT169" i="68"/>
  <c r="FR1" i="68"/>
  <c r="FP169" i="68"/>
  <c r="FH169" i="68"/>
  <c r="FF1" i="68"/>
  <c r="FD169" i="68"/>
  <c r="EV169" i="68"/>
  <c r="ER169" i="68"/>
  <c r="EJ169" i="68"/>
  <c r="EH1" i="68"/>
  <c r="EF169" i="68"/>
  <c r="DX169" i="68"/>
  <c r="DT169" i="68"/>
  <c r="DL169" i="68"/>
  <c r="DJ1" i="68"/>
  <c r="DH169" i="68"/>
  <c r="CZ169" i="68"/>
  <c r="CX1" i="68"/>
  <c r="CV169" i="68"/>
  <c r="CN169" i="68"/>
  <c r="CL1" i="68"/>
  <c r="CJ169" i="68"/>
  <c r="CB169" i="68"/>
  <c r="BZ1" i="68"/>
  <c r="BX169" i="68"/>
  <c r="BP169" i="68"/>
  <c r="BL169" i="68"/>
  <c r="BD169" i="68"/>
  <c r="BB1" i="68"/>
  <c r="AZ169" i="68"/>
  <c r="AR169" i="68"/>
  <c r="AP1" i="68"/>
  <c r="AN169" i="68"/>
  <c r="AF169" i="68"/>
  <c r="AD1" i="68"/>
  <c r="AB169" i="68"/>
  <c r="T169" i="68"/>
  <c r="R1" i="68"/>
  <c r="P169" i="68"/>
  <c r="H169" i="68"/>
  <c r="D169" i="68"/>
  <c r="KS169" i="68"/>
  <c r="KQ1" i="68"/>
  <c r="KO1" i="68"/>
  <c r="KG169" i="68"/>
  <c r="KE1" i="68"/>
  <c r="KC1" i="68"/>
  <c r="JU169" i="68"/>
  <c r="JS1" i="68"/>
  <c r="JQ1" i="68"/>
  <c r="JI169" i="68"/>
  <c r="JG1" i="68"/>
  <c r="JE1" i="68"/>
  <c r="IW169" i="68"/>
  <c r="IS1" i="68"/>
  <c r="IK169" i="68"/>
  <c r="II1" i="68"/>
  <c r="IG1" i="68"/>
  <c r="HY169" i="68"/>
  <c r="HU1" i="68"/>
  <c r="HM169" i="68"/>
  <c r="HK1" i="68"/>
  <c r="HI1" i="68"/>
  <c r="HA169" i="68"/>
  <c r="GY1" i="68"/>
  <c r="GW1" i="68"/>
  <c r="GO169" i="68"/>
  <c r="GM1" i="68"/>
  <c r="GK1" i="68"/>
  <c r="GC169" i="68"/>
  <c r="GA1" i="68"/>
  <c r="FY1" i="68"/>
  <c r="FQ169" i="68"/>
  <c r="FM1" i="68"/>
  <c r="FE169" i="68"/>
  <c r="FC1" i="68"/>
  <c r="FA1" i="68"/>
  <c r="ES169" i="68"/>
  <c r="EQ1" i="68"/>
  <c r="EO1" i="68"/>
  <c r="EG169" i="68"/>
  <c r="EE1" i="68"/>
  <c r="EC1" i="68"/>
  <c r="DU169" i="68"/>
  <c r="DS1" i="68"/>
  <c r="DQ1" i="68"/>
  <c r="DI169" i="68"/>
  <c r="DE1" i="68"/>
  <c r="CW169" i="68"/>
  <c r="CU1" i="68"/>
  <c r="CS1" i="68"/>
  <c r="CK169" i="68"/>
  <c r="CG1" i="68"/>
  <c r="BY169" i="68"/>
  <c r="BW1" i="68"/>
  <c r="BU1" i="68"/>
  <c r="BM169" i="68"/>
  <c r="BK1" i="68"/>
  <c r="BI1" i="68"/>
  <c r="BA169" i="68"/>
  <c r="AY1" i="68"/>
  <c r="AW1" i="68"/>
  <c r="AO169" i="68"/>
  <c r="AM1" i="68"/>
  <c r="AK1" i="68"/>
  <c r="AC169" i="68"/>
  <c r="Y1" i="68"/>
  <c r="Q169" i="68"/>
  <c r="O1" i="68"/>
  <c r="M1" i="68"/>
  <c r="E169" i="68"/>
  <c r="KX169" i="68"/>
  <c r="KP1" i="68"/>
  <c r="KL1" i="68"/>
  <c r="KD1" i="68"/>
  <c r="JZ1" i="68"/>
  <c r="JR1" i="68"/>
  <c r="JN1" i="68"/>
  <c r="JF1" i="68"/>
  <c r="JB1" i="68"/>
  <c r="IT1" i="68"/>
  <c r="IP1" i="68"/>
  <c r="IH1" i="68"/>
  <c r="ID1" i="68"/>
  <c r="HV1" i="68"/>
  <c r="HR1" i="68"/>
  <c r="HJ1" i="68"/>
  <c r="HF1" i="68"/>
  <c r="GX1" i="68"/>
  <c r="GT1" i="68"/>
  <c r="GL1" i="68"/>
  <c r="GH1" i="68"/>
  <c r="FZ1" i="68"/>
  <c r="FV1" i="68"/>
  <c r="FN1" i="68"/>
  <c r="FJ1" i="68"/>
  <c r="FB1" i="68"/>
  <c r="EX1" i="68"/>
  <c r="EP1" i="68"/>
  <c r="EL1" i="68"/>
  <c r="ED1" i="68"/>
  <c r="DZ1" i="68"/>
  <c r="DR1" i="68"/>
  <c r="DN1" i="68"/>
  <c r="DF1" i="68"/>
  <c r="DB1" i="68"/>
  <c r="CT1" i="68"/>
  <c r="CP1" i="68"/>
  <c r="CH1" i="68"/>
  <c r="CD1" i="68"/>
  <c r="BV1" i="68"/>
  <c r="BR1" i="68"/>
  <c r="BJ1" i="68"/>
  <c r="BF1" i="68"/>
  <c r="AX1" i="68"/>
  <c r="AT1" i="68"/>
  <c r="AL1" i="68"/>
  <c r="AH1" i="68"/>
  <c r="Z1" i="68"/>
  <c r="V1" i="68"/>
  <c r="N1" i="68"/>
  <c r="J1" i="68"/>
  <c r="KY169" i="68"/>
  <c r="KW169" i="68"/>
  <c r="KU169" i="68"/>
  <c r="KM169" i="68"/>
  <c r="KI169" i="68"/>
  <c r="KA169" i="68"/>
  <c r="JW169" i="68"/>
  <c r="JO169" i="68"/>
  <c r="JK169" i="68"/>
  <c r="JC169" i="68"/>
  <c r="JA169" i="68"/>
  <c r="IY169" i="68"/>
  <c r="IQ169" i="68"/>
  <c r="IM169" i="68"/>
  <c r="IE169" i="68"/>
  <c r="IA169" i="68"/>
  <c r="HS169" i="68"/>
  <c r="HO169" i="68"/>
  <c r="HG169" i="68"/>
  <c r="HE169" i="68"/>
  <c r="HC169" i="68"/>
  <c r="GU169" i="68"/>
  <c r="GQ169" i="68"/>
  <c r="GI169" i="68"/>
  <c r="GE169" i="68"/>
  <c r="FW169" i="68"/>
  <c r="FS169" i="68"/>
  <c r="FK169" i="68"/>
  <c r="FI169" i="68"/>
  <c r="FG169" i="68"/>
  <c r="EY169" i="68"/>
  <c r="EU169" i="68"/>
  <c r="EM169" i="68"/>
  <c r="EI169" i="68"/>
  <c r="EA169" i="68"/>
  <c r="DW169" i="68"/>
  <c r="DO169" i="68"/>
  <c r="DM169" i="68"/>
  <c r="DK169" i="68"/>
  <c r="DC169" i="68"/>
  <c r="CY169" i="68"/>
  <c r="CQ169" i="68"/>
  <c r="CM169" i="68"/>
  <c r="CE169" i="68"/>
  <c r="CA169" i="68"/>
  <c r="BS169" i="68"/>
  <c r="BQ169" i="68"/>
  <c r="BO169" i="68"/>
  <c r="BG169" i="68"/>
  <c r="BC169" i="68"/>
  <c r="AU169" i="68"/>
  <c r="AQ169" i="68"/>
  <c r="AI169" i="68"/>
  <c r="AE169" i="68"/>
  <c r="W169" i="68"/>
  <c r="U169" i="68"/>
  <c r="S169" i="68"/>
  <c r="K169" i="68"/>
  <c r="G169" i="68"/>
  <c r="KX1" i="68"/>
  <c r="KV1" i="68"/>
  <c r="KU1" i="68"/>
  <c r="KS1" i="68"/>
  <c r="KR1" i="68"/>
  <c r="KJ1" i="68"/>
  <c r="KI1" i="68"/>
  <c r="KH1" i="68"/>
  <c r="KG1" i="68"/>
  <c r="KF1" i="68"/>
  <c r="JX1" i="68"/>
  <c r="JW1" i="68"/>
  <c r="JU1" i="68"/>
  <c r="JT1" i="68"/>
  <c r="JL1" i="68"/>
  <c r="JK1" i="68"/>
  <c r="JJ1" i="68"/>
  <c r="JI1" i="68"/>
  <c r="JH1" i="68"/>
  <c r="IZ1" i="68"/>
  <c r="IY1" i="68"/>
  <c r="IW1" i="68"/>
  <c r="IV1" i="68"/>
  <c r="IU1" i="68"/>
  <c r="IO1" i="68"/>
  <c r="IN1" i="68"/>
  <c r="IM1" i="68"/>
  <c r="IK1" i="68"/>
  <c r="IJ1" i="68"/>
  <c r="IB1" i="68"/>
  <c r="IA1" i="68"/>
  <c r="HY1" i="68"/>
  <c r="HX1" i="68"/>
  <c r="HW1" i="68"/>
  <c r="HP1" i="68"/>
  <c r="HO1" i="68"/>
  <c r="HM1" i="68"/>
  <c r="HL1" i="68"/>
  <c r="HD1" i="68"/>
  <c r="HC1" i="68"/>
  <c r="HB1" i="68"/>
  <c r="HA1" i="68"/>
  <c r="GZ1" i="68"/>
  <c r="GR1" i="68"/>
  <c r="GQ1" i="68"/>
  <c r="GO1" i="68"/>
  <c r="GN1" i="68"/>
  <c r="GG1" i="68"/>
  <c r="GF1" i="68"/>
  <c r="GE1" i="68"/>
  <c r="GC1" i="68"/>
  <c r="GB1" i="68"/>
  <c r="FT1" i="68"/>
  <c r="FS1" i="68"/>
  <c r="FQ1" i="68"/>
  <c r="FP1" i="68"/>
  <c r="FO1" i="68"/>
  <c r="FI1" i="68"/>
  <c r="FH1" i="68"/>
  <c r="FG1" i="68"/>
  <c r="FE1" i="68"/>
  <c r="FD1" i="68"/>
  <c r="EV1" i="68"/>
  <c r="EU1" i="68"/>
  <c r="ET1" i="68"/>
  <c r="ES1" i="68"/>
  <c r="ER1" i="68"/>
  <c r="EJ1" i="68"/>
  <c r="EI1" i="68"/>
  <c r="EG1" i="68"/>
  <c r="EF1" i="68"/>
  <c r="DX1" i="68"/>
  <c r="DW1" i="68"/>
  <c r="DV1" i="68"/>
  <c r="DU1" i="68"/>
  <c r="DT1" i="68"/>
  <c r="DL1" i="68"/>
  <c r="DK1" i="68"/>
  <c r="DI1" i="68"/>
  <c r="DH1" i="68"/>
  <c r="DG1" i="68"/>
  <c r="DA1" i="68"/>
  <c r="CZ1" i="68"/>
  <c r="CY1" i="68"/>
  <c r="CW1" i="68"/>
  <c r="CV1" i="68"/>
  <c r="CN1" i="68"/>
  <c r="CM1" i="68"/>
  <c r="CK1" i="68"/>
  <c r="CJ1" i="68"/>
  <c r="CI1" i="68"/>
  <c r="CB1" i="68"/>
  <c r="CA1" i="68"/>
  <c r="BY1" i="68"/>
  <c r="BX1" i="68"/>
  <c r="BP1" i="68"/>
  <c r="BO1" i="68"/>
  <c r="BN1" i="68"/>
  <c r="BM1" i="68"/>
  <c r="BL1" i="68"/>
  <c r="BD1" i="68"/>
  <c r="BC1" i="68"/>
  <c r="BA1" i="68"/>
  <c r="AZ1" i="68"/>
  <c r="AS1" i="68"/>
  <c r="AR1" i="68"/>
  <c r="AQ1" i="68"/>
  <c r="AO1" i="68"/>
  <c r="AN1" i="68"/>
  <c r="AF1" i="68"/>
  <c r="AE1" i="68"/>
  <c r="AC1" i="68"/>
  <c r="AB1" i="68"/>
  <c r="AA1" i="68"/>
  <c r="U1" i="68"/>
  <c r="T1" i="68"/>
  <c r="S1" i="68"/>
  <c r="Q1" i="68"/>
  <c r="P1" i="68"/>
  <c r="H1" i="68"/>
  <c r="G1" i="68"/>
  <c r="F1" i="68"/>
  <c r="E1" i="68"/>
  <c r="D1" i="68"/>
  <c r="O54" i="77" l="1"/>
  <c r="H54" i="77"/>
  <c r="M54" i="77"/>
  <c r="J54" i="77"/>
  <c r="DY1" i="68"/>
  <c r="BK169" i="68"/>
  <c r="EE169" i="68"/>
  <c r="GM169" i="68"/>
  <c r="IU169" i="68"/>
  <c r="KQ169" i="68"/>
  <c r="BB169" i="68"/>
  <c r="DV169" i="68"/>
  <c r="GD169" i="68"/>
  <c r="IL169" i="68"/>
  <c r="JJ169" i="68"/>
  <c r="I1" i="68"/>
  <c r="CO1" i="68"/>
  <c r="IC1" i="68"/>
  <c r="AY169" i="68"/>
  <c r="DG169" i="68"/>
  <c r="FC169" i="68"/>
  <c r="HW169" i="68"/>
  <c r="KE169" i="68"/>
  <c r="AD169" i="68"/>
  <c r="CL169" i="68"/>
  <c r="ET169" i="68"/>
  <c r="GP169" i="68"/>
  <c r="JV169" i="68"/>
  <c r="JM169" i="68"/>
  <c r="AG1" i="68"/>
  <c r="FU1" i="68"/>
  <c r="AA169" i="68"/>
  <c r="BW169" i="68"/>
  <c r="DS169" i="68"/>
  <c r="GA169" i="68"/>
  <c r="II169" i="68"/>
  <c r="F169" i="68"/>
  <c r="BZ169" i="68"/>
  <c r="EH169" i="68"/>
  <c r="HN169" i="68"/>
  <c r="KH169" i="68"/>
  <c r="CC169" i="68"/>
  <c r="EK169" i="68"/>
  <c r="JY169" i="68"/>
  <c r="KK1" i="68"/>
  <c r="O169" i="68"/>
  <c r="CI169" i="68"/>
  <c r="EQ169" i="68"/>
  <c r="GY169" i="68"/>
  <c r="JS169" i="68"/>
  <c r="AP169" i="68"/>
  <c r="CX169" i="68"/>
  <c r="FR169" i="68"/>
  <c r="HB169" i="68"/>
  <c r="IX169" i="68"/>
  <c r="EW1" i="68"/>
  <c r="HQ169" i="68"/>
  <c r="BE1" i="68"/>
  <c r="GS1" i="68"/>
  <c r="AM169" i="68"/>
  <c r="CU169" i="68"/>
  <c r="FO169" i="68"/>
  <c r="HK169" i="68"/>
  <c r="JG169" i="68"/>
  <c r="R169" i="68"/>
  <c r="BN169" i="68"/>
  <c r="DJ169" i="68"/>
  <c r="FF169" i="68"/>
  <c r="HZ169" i="68"/>
  <c r="KT169" i="68"/>
  <c r="L1" i="68"/>
  <c r="L169" i="68"/>
  <c r="X1" i="68"/>
  <c r="X169" i="68"/>
  <c r="AJ169" i="68"/>
  <c r="AJ1" i="68"/>
  <c r="AV169" i="68"/>
  <c r="AV1" i="68"/>
  <c r="BH1" i="68"/>
  <c r="BH169" i="68"/>
  <c r="BT1" i="68"/>
  <c r="BT169" i="68"/>
  <c r="CF169" i="68"/>
  <c r="CF1" i="68"/>
  <c r="CR169" i="68"/>
  <c r="CR1" i="68"/>
  <c r="DD1" i="68"/>
  <c r="DD169" i="68"/>
  <c r="DP1" i="68"/>
  <c r="DP169" i="68"/>
  <c r="EB169" i="68"/>
  <c r="EB1" i="68"/>
  <c r="EN169" i="68"/>
  <c r="EN1" i="68"/>
  <c r="EZ1" i="68"/>
  <c r="EZ169" i="68"/>
  <c r="FL1" i="68"/>
  <c r="FL169" i="68"/>
  <c r="FX169" i="68"/>
  <c r="FX1" i="68"/>
  <c r="GJ169" i="68"/>
  <c r="GJ1" i="68"/>
  <c r="GV1" i="68"/>
  <c r="GV169" i="68"/>
  <c r="HH169" i="68"/>
  <c r="HH1" i="68"/>
  <c r="HT1" i="68"/>
  <c r="HT169" i="68"/>
  <c r="IF169" i="68"/>
  <c r="IF1" i="68"/>
  <c r="IR1" i="68"/>
  <c r="IR169" i="68"/>
  <c r="JD169" i="68"/>
  <c r="JD1" i="68"/>
  <c r="JP1" i="68"/>
  <c r="JP169" i="68"/>
  <c r="KB169" i="68"/>
  <c r="KB1" i="68"/>
  <c r="KN169" i="68"/>
  <c r="KN1" i="68"/>
  <c r="KZ1" i="68"/>
  <c r="KZ169" i="68"/>
  <c r="J169" i="68"/>
  <c r="V169" i="68"/>
  <c r="AH169" i="68"/>
  <c r="AT169" i="68"/>
  <c r="BF169" i="68"/>
  <c r="BR169" i="68"/>
  <c r="CD169" i="68"/>
  <c r="CP169" i="68"/>
  <c r="DB169" i="68"/>
  <c r="DN169" i="68"/>
  <c r="DZ169" i="68"/>
  <c r="EL169" i="68"/>
  <c r="EX169" i="68"/>
  <c r="FJ169" i="68"/>
  <c r="FV169" i="68"/>
  <c r="GH169" i="68"/>
  <c r="GT169" i="68"/>
  <c r="HF169" i="68"/>
  <c r="HR169" i="68"/>
  <c r="ID169" i="68"/>
  <c r="IP169" i="68"/>
  <c r="JB169" i="68"/>
  <c r="JN169" i="68"/>
  <c r="JZ169" i="68"/>
  <c r="KL169" i="68"/>
  <c r="M169" i="68"/>
  <c r="Y169" i="68"/>
  <c r="AK169" i="68"/>
  <c r="AW169" i="68"/>
  <c r="BI169" i="68"/>
  <c r="BU169" i="68"/>
  <c r="CG169" i="68"/>
  <c r="CS169" i="68"/>
  <c r="DE169" i="68"/>
  <c r="DQ169" i="68"/>
  <c r="EC169" i="68"/>
  <c r="EO169" i="68"/>
  <c r="FA169" i="68"/>
  <c r="FM169" i="68"/>
  <c r="FY169" i="68"/>
  <c r="GK169" i="68"/>
  <c r="GW169" i="68"/>
  <c r="HI169" i="68"/>
  <c r="HU169" i="68"/>
  <c r="IG169" i="68"/>
  <c r="IS169" i="68"/>
  <c r="JE169" i="68"/>
  <c r="JQ169" i="68"/>
  <c r="KC169" i="68"/>
  <c r="KO169" i="68"/>
  <c r="N169" i="68"/>
  <c r="Z169" i="68"/>
  <c r="AL169" i="68"/>
  <c r="AX169" i="68"/>
  <c r="BJ169" i="68"/>
  <c r="BV169" i="68"/>
  <c r="CH169" i="68"/>
  <c r="CT169" i="68"/>
  <c r="DF169" i="68"/>
  <c r="DR169" i="68"/>
  <c r="ED169" i="68"/>
  <c r="EP169" i="68"/>
  <c r="FB169" i="68"/>
  <c r="FN169" i="68"/>
  <c r="FZ169" i="68"/>
  <c r="GL169" i="68"/>
  <c r="GX169" i="68"/>
  <c r="HJ169" i="68"/>
  <c r="HV169" i="68"/>
  <c r="IH169" i="68"/>
  <c r="IT169" i="68"/>
  <c r="JF169" i="68"/>
  <c r="JR169" i="68"/>
  <c r="KD169" i="68"/>
  <c r="KP169" i="68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<sst xmlns="http://schemas.openxmlformats.org/spreadsheetml/2006/main" count="35962" uniqueCount="14023">
  <si>
    <t>inputs</t>
  </si>
  <si>
    <t>calculations</t>
  </si>
  <si>
    <t>Calculations are now performed using this Stata code (comments describe process)</t>
  </si>
  <si>
    <t>www.england.nhs.uk/allocations</t>
  </si>
  <si>
    <t>For queries please contact</t>
  </si>
  <si>
    <t>england.revenue-allocations@nhs.net</t>
  </si>
  <si>
    <t>/*</t>
  </si>
  <si>
    <t>*/</t>
  </si>
  <si>
    <t>drop _merge</t>
  </si>
  <si>
    <t>local TotMFFWP = r(sum)</t>
  </si>
  <si>
    <t>local TotRegPop = r(sum)</t>
  </si>
  <si>
    <t>di r(sum)</t>
  </si>
  <si>
    <t>R0A</t>
  </si>
  <si>
    <t>R1F</t>
  </si>
  <si>
    <t>R1K</t>
  </si>
  <si>
    <t>RA2</t>
  </si>
  <si>
    <t>RA9</t>
  </si>
  <si>
    <t>RAE</t>
  </si>
  <si>
    <t>RAL</t>
  </si>
  <si>
    <t>RAX</t>
  </si>
  <si>
    <t>RBN</t>
  </si>
  <si>
    <t>RBV</t>
  </si>
  <si>
    <t>RCB</t>
  </si>
  <si>
    <t>RCD</t>
  </si>
  <si>
    <t>RCF</t>
  </si>
  <si>
    <t>RCX</t>
  </si>
  <si>
    <t>RD8</t>
  </si>
  <si>
    <t>RDU</t>
  </si>
  <si>
    <t>REF</t>
  </si>
  <si>
    <t>RF4</t>
  </si>
  <si>
    <t>RFS</t>
  </si>
  <si>
    <t>RGN</t>
  </si>
  <si>
    <t>RGR</t>
  </si>
  <si>
    <t>RGT</t>
  </si>
  <si>
    <t>RHM</t>
  </si>
  <si>
    <t>RHQ</t>
  </si>
  <si>
    <t>RHW</t>
  </si>
  <si>
    <t>RJ1</t>
  </si>
  <si>
    <t>RJ7</t>
  </si>
  <si>
    <t>RJC</t>
  </si>
  <si>
    <t>RJE</t>
  </si>
  <si>
    <t>RTG</t>
  </si>
  <si>
    <t>RJL</t>
  </si>
  <si>
    <t>RJR</t>
  </si>
  <si>
    <t>RJZ</t>
  </si>
  <si>
    <t>RK5</t>
  </si>
  <si>
    <t>RKB</t>
  </si>
  <si>
    <t>RL4</t>
  </si>
  <si>
    <t>RM3</t>
  </si>
  <si>
    <t>RMP</t>
  </si>
  <si>
    <t>RNQ</t>
  </si>
  <si>
    <t>RP5</t>
  </si>
  <si>
    <t>RQ3</t>
  </si>
  <si>
    <t>RQM</t>
  </si>
  <si>
    <t>RRK</t>
  </si>
  <si>
    <t>RR7</t>
  </si>
  <si>
    <t>RR8</t>
  </si>
  <si>
    <t>RRF</t>
  </si>
  <si>
    <t>RRV</t>
  </si>
  <si>
    <t>RTD</t>
  </si>
  <si>
    <t>RTE</t>
  </si>
  <si>
    <t>RTF</t>
  </si>
  <si>
    <t>RTH</t>
  </si>
  <si>
    <t>RTK</t>
  </si>
  <si>
    <t>RTP</t>
  </si>
  <si>
    <t>RTR</t>
  </si>
  <si>
    <t>RTX</t>
  </si>
  <si>
    <t>RVR</t>
  </si>
  <si>
    <t>RVV</t>
  </si>
  <si>
    <t>RVW</t>
  </si>
  <si>
    <t>RWD</t>
  </si>
  <si>
    <t>RWE</t>
  </si>
  <si>
    <t>RWH</t>
  </si>
  <si>
    <t>RWW</t>
  </si>
  <si>
    <t>RX1</t>
  </si>
  <si>
    <t>RX4</t>
  </si>
  <si>
    <t>RXF</t>
  </si>
  <si>
    <t>RXK</t>
  </si>
  <si>
    <t>RXL</t>
  </si>
  <si>
    <t>RXN</t>
  </si>
  <si>
    <t>RXP</t>
  </si>
  <si>
    <t>RXQ</t>
  </si>
  <si>
    <t>RYJ</t>
  </si>
  <si>
    <t>R1H</t>
  </si>
  <si>
    <t>RAN</t>
  </si>
  <si>
    <t>RAP</t>
  </si>
  <si>
    <t>RAS</t>
  </si>
  <si>
    <t>RBD</t>
  </si>
  <si>
    <t>RBK</t>
  </si>
  <si>
    <t>RBL</t>
  </si>
  <si>
    <t>RBQ</t>
  </si>
  <si>
    <t>RBS</t>
  </si>
  <si>
    <t>RBT</t>
  </si>
  <si>
    <t>RD1</t>
  </si>
  <si>
    <t>RFF</t>
  </si>
  <si>
    <t>RGM</t>
  </si>
  <si>
    <t>RGP</t>
  </si>
  <si>
    <t>RDE</t>
  </si>
  <si>
    <t>RJ2</t>
  </si>
  <si>
    <t>RJ6</t>
  </si>
  <si>
    <t>RKE</t>
  </si>
  <si>
    <t>RL1</t>
  </si>
  <si>
    <t>RM1</t>
  </si>
  <si>
    <t>RMC</t>
  </si>
  <si>
    <t>RN3</t>
  </si>
  <si>
    <t>RN5</t>
  </si>
  <si>
    <t>RNS</t>
  </si>
  <si>
    <t>RP4</t>
  </si>
  <si>
    <t>RP6</t>
  </si>
  <si>
    <t>RPA</t>
  </si>
  <si>
    <t>RPC</t>
  </si>
  <si>
    <t>RQW</t>
  </si>
  <si>
    <t>RQX</t>
  </si>
  <si>
    <t>RRJ</t>
  </si>
  <si>
    <t>RWA</t>
  </si>
  <si>
    <t>RWF</t>
  </si>
  <si>
    <t>RWG</t>
  </si>
  <si>
    <t>RWJ</t>
  </si>
  <si>
    <t>RWP</t>
  </si>
  <si>
    <t>RXC</t>
  </si>
  <si>
    <t>RXR</t>
  </si>
  <si>
    <t>RXW</t>
  </si>
  <si>
    <t>RYR</t>
  </si>
  <si>
    <t>RAJ</t>
  </si>
  <si>
    <t>RC9</t>
  </si>
  <si>
    <t>REM</t>
  </si>
  <si>
    <t>REP</t>
  </si>
  <si>
    <t>RFR</t>
  </si>
  <si>
    <t>RH8</t>
  </si>
  <si>
    <t>RHU</t>
  </si>
  <si>
    <t>RJN</t>
  </si>
  <si>
    <t>RK9</t>
  </si>
  <si>
    <t>RLQ</t>
  </si>
  <si>
    <t>RN7</t>
  </si>
  <si>
    <t>RNN</t>
  </si>
  <si>
    <t>RPY</t>
  </si>
  <si>
    <t>RVJ</t>
  </si>
  <si>
    <t>RWY</t>
  </si>
  <si>
    <t>RA7</t>
  </si>
  <si>
    <t>RLT</t>
  </si>
  <si>
    <t>RNA</t>
  </si>
  <si>
    <t>RNZ</t>
  </si>
  <si>
    <t>RCU</t>
  </si>
  <si>
    <t>REN</t>
  </si>
  <si>
    <t>RW5</t>
  </si>
  <si>
    <t>RET</t>
  </si>
  <si>
    <t>RJ8</t>
  </si>
  <si>
    <t>RRE</t>
  </si>
  <si>
    <t>RY8</t>
  </si>
  <si>
    <t>RW1</t>
  </si>
  <si>
    <t>R1D</t>
  </si>
  <si>
    <t>RY5</t>
  </si>
  <si>
    <t>RDY</t>
  </si>
  <si>
    <t>RHA</t>
  </si>
  <si>
    <t>RV3</t>
  </si>
  <si>
    <t>RY3</t>
  </si>
  <si>
    <t>RH5</t>
  </si>
  <si>
    <t>R1A</t>
  </si>
  <si>
    <t>RYW</t>
  </si>
  <si>
    <t>RWX</t>
  </si>
  <si>
    <t>RNU</t>
  </si>
  <si>
    <t>RDR</t>
  </si>
  <si>
    <t>RV9</t>
  </si>
  <si>
    <t>RY9</t>
  </si>
  <si>
    <t>RYF</t>
  </si>
  <si>
    <t>RYY</t>
  </si>
  <si>
    <t>RAT</t>
  </si>
  <si>
    <t>RYG</t>
  </si>
  <si>
    <t>RY2</t>
  </si>
  <si>
    <t>Stata code</t>
  </si>
  <si>
    <t>Normalised weighted population / registered population</t>
  </si>
  <si>
    <t>Stata code used to automate data calculations in this workbook</t>
  </si>
  <si>
    <t>Please see full description of MFF model in the main Technical Guidance document.</t>
  </si>
  <si>
    <t>RTQ</t>
  </si>
  <si>
    <t>R1L</t>
  </si>
  <si>
    <t>R0D</t>
  </si>
  <si>
    <t>R0B</t>
  </si>
  <si>
    <t>E09000033</t>
  </si>
  <si>
    <t>E09000032</t>
  </si>
  <si>
    <t>E09000031</t>
  </si>
  <si>
    <t>E09000030</t>
  </si>
  <si>
    <t>E09000029</t>
  </si>
  <si>
    <t>E09000028</t>
  </si>
  <si>
    <t>E09000027</t>
  </si>
  <si>
    <t>E09000026</t>
  </si>
  <si>
    <t>E09000025</t>
  </si>
  <si>
    <t>E09000024</t>
  </si>
  <si>
    <t>E09000023</t>
  </si>
  <si>
    <t>E09000022</t>
  </si>
  <si>
    <t>E09000021</t>
  </si>
  <si>
    <t>E09000020</t>
  </si>
  <si>
    <t>E09000019</t>
  </si>
  <si>
    <t>E09000018</t>
  </si>
  <si>
    <t>E09000017</t>
  </si>
  <si>
    <t>E09000016</t>
  </si>
  <si>
    <t>E09000015</t>
  </si>
  <si>
    <t>E09000014</t>
  </si>
  <si>
    <t>E09000013</t>
  </si>
  <si>
    <t>E09000012</t>
  </si>
  <si>
    <t>E09000011</t>
  </si>
  <si>
    <t>E09000010</t>
  </si>
  <si>
    <t>E09000009</t>
  </si>
  <si>
    <t>E09000008</t>
  </si>
  <si>
    <t>E09000007</t>
  </si>
  <si>
    <t>E09000006</t>
  </si>
  <si>
    <t>E09000005</t>
  </si>
  <si>
    <t>E09000004</t>
  </si>
  <si>
    <t>E09000003</t>
  </si>
  <si>
    <t>E09000002</t>
  </si>
  <si>
    <t>E09000001</t>
  </si>
  <si>
    <t>E08000037</t>
  </si>
  <si>
    <t>E08000036</t>
  </si>
  <si>
    <t>E08000035</t>
  </si>
  <si>
    <t>E08000034</t>
  </si>
  <si>
    <t>E08000033</t>
  </si>
  <si>
    <t>E08000032</t>
  </si>
  <si>
    <t>E08000031</t>
  </si>
  <si>
    <t>E08000030</t>
  </si>
  <si>
    <t>E08000029</t>
  </si>
  <si>
    <t>E08000028</t>
  </si>
  <si>
    <t>E08000027</t>
  </si>
  <si>
    <t>E08000026</t>
  </si>
  <si>
    <t>E08000025</t>
  </si>
  <si>
    <t>E08000024</t>
  </si>
  <si>
    <t>E08000023</t>
  </si>
  <si>
    <t>E08000022</t>
  </si>
  <si>
    <t>E08000021</t>
  </si>
  <si>
    <t>E08000019</t>
  </si>
  <si>
    <t>E08000018</t>
  </si>
  <si>
    <t>E08000017</t>
  </si>
  <si>
    <t>E08000016</t>
  </si>
  <si>
    <t>E08000015</t>
  </si>
  <si>
    <t>E08000014</t>
  </si>
  <si>
    <t>E08000013</t>
  </si>
  <si>
    <t>E08000012</t>
  </si>
  <si>
    <t>E08000011</t>
  </si>
  <si>
    <t>E08000010</t>
  </si>
  <si>
    <t>E08000009</t>
  </si>
  <si>
    <t>E08000008</t>
  </si>
  <si>
    <t>E08000007</t>
  </si>
  <si>
    <t>E08000006</t>
  </si>
  <si>
    <t>E08000005</t>
  </si>
  <si>
    <t>E08000004</t>
  </si>
  <si>
    <t>E08000003</t>
  </si>
  <si>
    <t>E08000002</t>
  </si>
  <si>
    <t>E08000001</t>
  </si>
  <si>
    <t>E07000246</t>
  </si>
  <si>
    <t>E07000245</t>
  </si>
  <si>
    <t>E07000244</t>
  </si>
  <si>
    <t>E07000243</t>
  </si>
  <si>
    <t>E07000242</t>
  </si>
  <si>
    <t>E07000241</t>
  </si>
  <si>
    <t>E07000240</t>
  </si>
  <si>
    <t>E07000239</t>
  </si>
  <si>
    <t>E07000238</t>
  </si>
  <si>
    <t>E07000237</t>
  </si>
  <si>
    <t>E07000236</t>
  </si>
  <si>
    <t>E07000235</t>
  </si>
  <si>
    <t>E07000234</t>
  </si>
  <si>
    <t>E07000229</t>
  </si>
  <si>
    <t>E07000228</t>
  </si>
  <si>
    <t>E07000227</t>
  </si>
  <si>
    <t>E07000226</t>
  </si>
  <si>
    <t>E07000225</t>
  </si>
  <si>
    <t>E07000224</t>
  </si>
  <si>
    <t>E07000223</t>
  </si>
  <si>
    <t>E07000222</t>
  </si>
  <si>
    <t>E07000221</t>
  </si>
  <si>
    <t>E07000220</t>
  </si>
  <si>
    <t>E07000219</t>
  </si>
  <si>
    <t>E07000218</t>
  </si>
  <si>
    <t>E07000217</t>
  </si>
  <si>
    <t>E07000216</t>
  </si>
  <si>
    <t>E07000215</t>
  </si>
  <si>
    <t>E07000214</t>
  </si>
  <si>
    <t>E07000213</t>
  </si>
  <si>
    <t>E07000212</t>
  </si>
  <si>
    <t>E07000211</t>
  </si>
  <si>
    <t>E07000210</t>
  </si>
  <si>
    <t>E07000209</t>
  </si>
  <si>
    <t>E07000208</t>
  </si>
  <si>
    <t>E07000207</t>
  </si>
  <si>
    <t>E07000203</t>
  </si>
  <si>
    <t>E07000202</t>
  </si>
  <si>
    <t>E07000200</t>
  </si>
  <si>
    <t>E07000199</t>
  </si>
  <si>
    <t>E07000198</t>
  </si>
  <si>
    <t>E07000197</t>
  </si>
  <si>
    <t>E07000196</t>
  </si>
  <si>
    <t>E07000195</t>
  </si>
  <si>
    <t>E07000194</t>
  </si>
  <si>
    <t>E07000193</t>
  </si>
  <si>
    <t>E07000192</t>
  </si>
  <si>
    <t>E07000189</t>
  </si>
  <si>
    <t>E07000188</t>
  </si>
  <si>
    <t>E07000187</t>
  </si>
  <si>
    <t>E07000181</t>
  </si>
  <si>
    <t>E07000180</t>
  </si>
  <si>
    <t>E07000179</t>
  </si>
  <si>
    <t>E07000178</t>
  </si>
  <si>
    <t>E07000177</t>
  </si>
  <si>
    <t>E07000176</t>
  </si>
  <si>
    <t>E07000175</t>
  </si>
  <si>
    <t>E07000174</t>
  </si>
  <si>
    <t>E07000173</t>
  </si>
  <si>
    <t>E07000172</t>
  </si>
  <si>
    <t>E07000171</t>
  </si>
  <si>
    <t>E07000170</t>
  </si>
  <si>
    <t>E07000169</t>
  </si>
  <si>
    <t>E07000168</t>
  </si>
  <si>
    <t>E07000167</t>
  </si>
  <si>
    <t>E07000166</t>
  </si>
  <si>
    <t>E07000165</t>
  </si>
  <si>
    <t>E07000164</t>
  </si>
  <si>
    <t>E07000163</t>
  </si>
  <si>
    <t>E07000149</t>
  </si>
  <si>
    <t>E07000148</t>
  </si>
  <si>
    <t>E07000147</t>
  </si>
  <si>
    <t>E07000146</t>
  </si>
  <si>
    <t>E07000145</t>
  </si>
  <si>
    <t>E07000144</t>
  </si>
  <si>
    <t>E07000143</t>
  </si>
  <si>
    <t>E07000142</t>
  </si>
  <si>
    <t>E07000141</t>
  </si>
  <si>
    <t>E07000140</t>
  </si>
  <si>
    <t>E07000139</t>
  </si>
  <si>
    <t>E07000138</t>
  </si>
  <si>
    <t>E07000137</t>
  </si>
  <si>
    <t>E07000136</t>
  </si>
  <si>
    <t>E07000135</t>
  </si>
  <si>
    <t>E07000134</t>
  </si>
  <si>
    <t>E07000133</t>
  </si>
  <si>
    <t>E07000132</t>
  </si>
  <si>
    <t>E07000131</t>
  </si>
  <si>
    <t>E07000130</t>
  </si>
  <si>
    <t>E07000129</t>
  </si>
  <si>
    <t>E07000128</t>
  </si>
  <si>
    <t>E07000127</t>
  </si>
  <si>
    <t>E07000126</t>
  </si>
  <si>
    <t>E07000125</t>
  </si>
  <si>
    <t>E07000124</t>
  </si>
  <si>
    <t>E07000123</t>
  </si>
  <si>
    <t>E07000122</t>
  </si>
  <si>
    <t>E07000121</t>
  </si>
  <si>
    <t>E07000120</t>
  </si>
  <si>
    <t>E07000119</t>
  </si>
  <si>
    <t>E07000118</t>
  </si>
  <si>
    <t>E07000117</t>
  </si>
  <si>
    <t>E07000116</t>
  </si>
  <si>
    <t>E07000115</t>
  </si>
  <si>
    <t>E07000114</t>
  </si>
  <si>
    <t>E07000113</t>
  </si>
  <si>
    <t>E07000112</t>
  </si>
  <si>
    <t>E07000111</t>
  </si>
  <si>
    <t>E07000110</t>
  </si>
  <si>
    <t>E07000109</t>
  </si>
  <si>
    <t>E07000108</t>
  </si>
  <si>
    <t>E07000107</t>
  </si>
  <si>
    <t>E07000106</t>
  </si>
  <si>
    <t>E07000105</t>
  </si>
  <si>
    <t>E07000103</t>
  </si>
  <si>
    <t>E07000102</t>
  </si>
  <si>
    <t>E07000099</t>
  </si>
  <si>
    <t>E07000098</t>
  </si>
  <si>
    <t>E07000096</t>
  </si>
  <si>
    <t>E07000095</t>
  </si>
  <si>
    <t>E07000094</t>
  </si>
  <si>
    <t>E07000093</t>
  </si>
  <si>
    <t>E07000092</t>
  </si>
  <si>
    <t>E07000091</t>
  </si>
  <si>
    <t>E07000090</t>
  </si>
  <si>
    <t>E07000089</t>
  </si>
  <si>
    <t>E07000088</t>
  </si>
  <si>
    <t>E07000087</t>
  </si>
  <si>
    <t>E07000086</t>
  </si>
  <si>
    <t>E07000085</t>
  </si>
  <si>
    <t>E07000084</t>
  </si>
  <si>
    <t>E07000083</t>
  </si>
  <si>
    <t>E07000082</t>
  </si>
  <si>
    <t>E07000081</t>
  </si>
  <si>
    <t>E07000080</t>
  </si>
  <si>
    <t>E07000079</t>
  </si>
  <si>
    <t>E07000078</t>
  </si>
  <si>
    <t>E07000077</t>
  </si>
  <si>
    <t>E07000076</t>
  </si>
  <si>
    <t>E07000075</t>
  </si>
  <si>
    <t>E07000074</t>
  </si>
  <si>
    <t>E07000073</t>
  </si>
  <si>
    <t>E07000072</t>
  </si>
  <si>
    <t>E07000071</t>
  </si>
  <si>
    <t>E07000070</t>
  </si>
  <si>
    <t>E07000069</t>
  </si>
  <si>
    <t>E07000068</t>
  </si>
  <si>
    <t>E07000067</t>
  </si>
  <si>
    <t>E07000066</t>
  </si>
  <si>
    <t>E07000065</t>
  </si>
  <si>
    <t>E07000064</t>
  </si>
  <si>
    <t>E07000063</t>
  </si>
  <si>
    <t>E07000062</t>
  </si>
  <si>
    <t>E07000061</t>
  </si>
  <si>
    <t>E07000047</t>
  </si>
  <si>
    <t>E07000046</t>
  </si>
  <si>
    <t>E07000045</t>
  </si>
  <si>
    <t>E07000044</t>
  </si>
  <si>
    <t>E07000043</t>
  </si>
  <si>
    <t>E07000042</t>
  </si>
  <si>
    <t>E07000041</t>
  </si>
  <si>
    <t>E07000040</t>
  </si>
  <si>
    <t>E07000039</t>
  </si>
  <si>
    <t>E07000038</t>
  </si>
  <si>
    <t>E07000037</t>
  </si>
  <si>
    <t>E07000036</t>
  </si>
  <si>
    <t>E07000035</t>
  </si>
  <si>
    <t>E07000034</t>
  </si>
  <si>
    <t>E07000033</t>
  </si>
  <si>
    <t>E07000032</t>
  </si>
  <si>
    <t>E07000031</t>
  </si>
  <si>
    <t>E07000030</t>
  </si>
  <si>
    <t>E07000029</t>
  </si>
  <si>
    <t>E07000028</t>
  </si>
  <si>
    <t>E07000027</t>
  </si>
  <si>
    <t>E07000026</t>
  </si>
  <si>
    <t>E07000012</t>
  </si>
  <si>
    <t>E07000011</t>
  </si>
  <si>
    <t>E07000010</t>
  </si>
  <si>
    <t>E07000009</t>
  </si>
  <si>
    <t>E07000008</t>
  </si>
  <si>
    <t>E06000062</t>
  </si>
  <si>
    <t>E06000061</t>
  </si>
  <si>
    <t>E06000060</t>
  </si>
  <si>
    <t>E06000059</t>
  </si>
  <si>
    <t>E06000058</t>
  </si>
  <si>
    <t>E06000057</t>
  </si>
  <si>
    <t>E06000056</t>
  </si>
  <si>
    <t>E06000055</t>
  </si>
  <si>
    <t>E06000054</t>
  </si>
  <si>
    <t>E06000053</t>
  </si>
  <si>
    <t>E06000052</t>
  </si>
  <si>
    <t>E06000051</t>
  </si>
  <si>
    <t>E06000050</t>
  </si>
  <si>
    <t>E06000049</t>
  </si>
  <si>
    <t>E06000047</t>
  </si>
  <si>
    <t>E06000046</t>
  </si>
  <si>
    <t>E06000045</t>
  </si>
  <si>
    <t>E06000044</t>
  </si>
  <si>
    <t>E06000043</t>
  </si>
  <si>
    <t>E06000042</t>
  </si>
  <si>
    <t>E06000041</t>
  </si>
  <si>
    <t>E06000040</t>
  </si>
  <si>
    <t>E06000039</t>
  </si>
  <si>
    <t>E06000038</t>
  </si>
  <si>
    <t>E06000037</t>
  </si>
  <si>
    <t>E06000036</t>
  </si>
  <si>
    <t>E06000035</t>
  </si>
  <si>
    <t>E06000034</t>
  </si>
  <si>
    <t>E06000033</t>
  </si>
  <si>
    <t>E06000032</t>
  </si>
  <si>
    <t>E06000031</t>
  </si>
  <si>
    <t>E06000030</t>
  </si>
  <si>
    <t>E06000027</t>
  </si>
  <si>
    <t>E06000026</t>
  </si>
  <si>
    <t>E06000025</t>
  </si>
  <si>
    <t>E06000024</t>
  </si>
  <si>
    <t>E06000023</t>
  </si>
  <si>
    <t>E06000022</t>
  </si>
  <si>
    <t>E06000021</t>
  </si>
  <si>
    <t>E06000020</t>
  </si>
  <si>
    <t>E06000019</t>
  </si>
  <si>
    <t>E06000018</t>
  </si>
  <si>
    <t>E06000017</t>
  </si>
  <si>
    <t>E06000016</t>
  </si>
  <si>
    <t>E06000015</t>
  </si>
  <si>
    <t>E06000014</t>
  </si>
  <si>
    <t>E06000013</t>
  </si>
  <si>
    <t>E06000012</t>
  </si>
  <si>
    <t>E06000011</t>
  </si>
  <si>
    <t>E06000010</t>
  </si>
  <si>
    <t>E06000009</t>
  </si>
  <si>
    <t>E06000008</t>
  </si>
  <si>
    <t>E06000007</t>
  </si>
  <si>
    <t>E06000006</t>
  </si>
  <si>
    <t>E06000005</t>
  </si>
  <si>
    <t>E06000004</t>
  </si>
  <si>
    <t>E06000003</t>
  </si>
  <si>
    <t>E06000002</t>
  </si>
  <si>
    <t>E06000001</t>
  </si>
  <si>
    <t>Westminster</t>
  </si>
  <si>
    <t>Wandsworth</t>
  </si>
  <si>
    <t>Waltham Forest</t>
  </si>
  <si>
    <t>Tower Hamlets</t>
  </si>
  <si>
    <t>Sutton</t>
  </si>
  <si>
    <t>Southwark</t>
  </si>
  <si>
    <t>Richmond upon Thames</t>
  </si>
  <si>
    <t>Redbridge</t>
  </si>
  <si>
    <t>Newham</t>
  </si>
  <si>
    <t>Merton</t>
  </si>
  <si>
    <t>Lewisham</t>
  </si>
  <si>
    <t>Lambeth</t>
  </si>
  <si>
    <t>Kingston upon Thames</t>
  </si>
  <si>
    <t>Kensington and Chelsea</t>
  </si>
  <si>
    <t>Islington</t>
  </si>
  <si>
    <t>Hounslow</t>
  </si>
  <si>
    <t>Hillingdon</t>
  </si>
  <si>
    <t>Havering</t>
  </si>
  <si>
    <t>Harrow</t>
  </si>
  <si>
    <t>Haringey</t>
  </si>
  <si>
    <t>Hammersmith and Fulham</t>
  </si>
  <si>
    <t>Hackney</t>
  </si>
  <si>
    <t>Greenwich</t>
  </si>
  <si>
    <t>Enfield</t>
  </si>
  <si>
    <t>Ealing</t>
  </si>
  <si>
    <t>Croydon</t>
  </si>
  <si>
    <t>Camden</t>
  </si>
  <si>
    <t>Bromley</t>
  </si>
  <si>
    <t>Brent</t>
  </si>
  <si>
    <t>Bexley</t>
  </si>
  <si>
    <t>Barnet</t>
  </si>
  <si>
    <t>Barking and Dagenham</t>
  </si>
  <si>
    <t>City of London</t>
  </si>
  <si>
    <t>Gateshead</t>
  </si>
  <si>
    <t>Wakefield</t>
  </si>
  <si>
    <t>Leeds</t>
  </si>
  <si>
    <t>Kirklees</t>
  </si>
  <si>
    <t>Calderdale</t>
  </si>
  <si>
    <t>Bradford</t>
  </si>
  <si>
    <t>Wolverhampton</t>
  </si>
  <si>
    <t>Walsall</t>
  </si>
  <si>
    <t>Solihull</t>
  </si>
  <si>
    <t>Sandwell</t>
  </si>
  <si>
    <t>Dudley</t>
  </si>
  <si>
    <t>Coventry</t>
  </si>
  <si>
    <t>Birmingham</t>
  </si>
  <si>
    <t>Sunderland</t>
  </si>
  <si>
    <t>South Tyneside</t>
  </si>
  <si>
    <t>North Tyneside</t>
  </si>
  <si>
    <t>Newcastle upon Tyne</t>
  </si>
  <si>
    <t>Sheffield</t>
  </si>
  <si>
    <t>Rotherham</t>
  </si>
  <si>
    <t>Doncaster</t>
  </si>
  <si>
    <t>Barnsley</t>
  </si>
  <si>
    <t>Wirral</t>
  </si>
  <si>
    <t>Sefton</t>
  </si>
  <si>
    <t>St. Helens</t>
  </si>
  <si>
    <t>Liverpool</t>
  </si>
  <si>
    <t>Knowsley</t>
  </si>
  <si>
    <t>Wigan</t>
  </si>
  <si>
    <t>Trafford</t>
  </si>
  <si>
    <t>Tameside</t>
  </si>
  <si>
    <t>Stockport</t>
  </si>
  <si>
    <t>Salford</t>
  </si>
  <si>
    <t>Rochdale</t>
  </si>
  <si>
    <t>Oldham</t>
  </si>
  <si>
    <t>Manchester</t>
  </si>
  <si>
    <t>Bury</t>
  </si>
  <si>
    <t>Bolton</t>
  </si>
  <si>
    <t>Somerset West and Taunton</t>
  </si>
  <si>
    <t>West Suffolk</t>
  </si>
  <si>
    <t>East Suffolk</t>
  </si>
  <si>
    <t>Stevenage</t>
  </si>
  <si>
    <t>East Hertfordshire</t>
  </si>
  <si>
    <t>Welwyn Hatfield</t>
  </si>
  <si>
    <t>St Albans</t>
  </si>
  <si>
    <t>Wyre Forest</t>
  </si>
  <si>
    <t>Wychavon</t>
  </si>
  <si>
    <t>Worcester</t>
  </si>
  <si>
    <t>Redditch</t>
  </si>
  <si>
    <t>Malvern Hills</t>
  </si>
  <si>
    <t>Bromsgrove</t>
  </si>
  <si>
    <t>Worthing</t>
  </si>
  <si>
    <t>Mid Sussex</t>
  </si>
  <si>
    <t>Horsham</t>
  </si>
  <si>
    <t>Crawley</t>
  </si>
  <si>
    <t>Chichester</t>
  </si>
  <si>
    <t>Arun</t>
  </si>
  <si>
    <t>Adur</t>
  </si>
  <si>
    <t>Warwick</t>
  </si>
  <si>
    <t>Stratford-on-Avon</t>
  </si>
  <si>
    <t>Rugby</t>
  </si>
  <si>
    <t>Nuneaton and Bedworth</t>
  </si>
  <si>
    <t>North Warwickshire</t>
  </si>
  <si>
    <t>Woking</t>
  </si>
  <si>
    <t>Waverley</t>
  </si>
  <si>
    <t>Tandridge</t>
  </si>
  <si>
    <t>Surrey Heath</t>
  </si>
  <si>
    <t>Spelthorne</t>
  </si>
  <si>
    <t>Runnymede</t>
  </si>
  <si>
    <t>Reigate and Banstead</t>
  </si>
  <si>
    <t>Mole Valley</t>
  </si>
  <si>
    <t>Guildford</t>
  </si>
  <si>
    <t>Epsom and Ewell</t>
  </si>
  <si>
    <t>Elmbridge</t>
  </si>
  <si>
    <t>Mid Suffolk</t>
  </si>
  <si>
    <t>Ipswich</t>
  </si>
  <si>
    <t>Babergh</t>
  </si>
  <si>
    <t>Tamworth</t>
  </si>
  <si>
    <t>Staffordshire Moorlands</t>
  </si>
  <si>
    <t>Stafford</t>
  </si>
  <si>
    <t>South Staffordshire</t>
  </si>
  <si>
    <t>Newcastle-under-Lyme</t>
  </si>
  <si>
    <t>Lichfield</t>
  </si>
  <si>
    <t>East Staffordshire</t>
  </si>
  <si>
    <t>Cannock Chase</t>
  </si>
  <si>
    <t>South Somerset</t>
  </si>
  <si>
    <t>Sedgemoor</t>
  </si>
  <si>
    <t>Mendip</t>
  </si>
  <si>
    <t>West Oxfordshire</t>
  </si>
  <si>
    <t>Vale of White Horse</t>
  </si>
  <si>
    <t>South Oxfordshire</t>
  </si>
  <si>
    <t>Oxford</t>
  </si>
  <si>
    <t>Cherwell</t>
  </si>
  <si>
    <t>Rushcliffe</t>
  </si>
  <si>
    <t>Newark and Sherwood</t>
  </si>
  <si>
    <t>Mansfield</t>
  </si>
  <si>
    <t>Gedling</t>
  </si>
  <si>
    <t>Broxtowe</t>
  </si>
  <si>
    <t>Bassetlaw</t>
  </si>
  <si>
    <t>Ashfield</t>
  </si>
  <si>
    <t>Selby</t>
  </si>
  <si>
    <t>Scarborough</t>
  </si>
  <si>
    <t>Ryedale</t>
  </si>
  <si>
    <t>Richmondshire</t>
  </si>
  <si>
    <t>Harrogate</t>
  </si>
  <si>
    <t>Hambleton</t>
  </si>
  <si>
    <t>Craven</t>
  </si>
  <si>
    <t>South Norfolk</t>
  </si>
  <si>
    <t>Norwich</t>
  </si>
  <si>
    <t>North Norfolk</t>
  </si>
  <si>
    <t>King's Lynn and West Norfolk</t>
  </si>
  <si>
    <t>Great Yarmouth</t>
  </si>
  <si>
    <t>Broadland</t>
  </si>
  <si>
    <t>Breckland</t>
  </si>
  <si>
    <t>West Lindsey</t>
  </si>
  <si>
    <t>South Kesteven</t>
  </si>
  <si>
    <t>South Holland</t>
  </si>
  <si>
    <t>North Kesteven</t>
  </si>
  <si>
    <t>Lincoln</t>
  </si>
  <si>
    <t>East Lindsey</t>
  </si>
  <si>
    <t>Boston</t>
  </si>
  <si>
    <t>Oadby and Wigston</t>
  </si>
  <si>
    <t>North West Leicestershire</t>
  </si>
  <si>
    <t>Melton</t>
  </si>
  <si>
    <t>Hinckley and Bosworth</t>
  </si>
  <si>
    <t>Harborough</t>
  </si>
  <si>
    <t>Charnwood</t>
  </si>
  <si>
    <t>Blaby</t>
  </si>
  <si>
    <t>Wyre</t>
  </si>
  <si>
    <t>West Lancashire</t>
  </si>
  <si>
    <t>South Ribble</t>
  </si>
  <si>
    <t>Rossendale</t>
  </si>
  <si>
    <t>Ribble Valley</t>
  </si>
  <si>
    <t>Preston</t>
  </si>
  <si>
    <t>Pendle</t>
  </si>
  <si>
    <t>Lancaster</t>
  </si>
  <si>
    <t>Hyndburn</t>
  </si>
  <si>
    <t>Fylde</t>
  </si>
  <si>
    <t>Chorley</t>
  </si>
  <si>
    <t>Burnley</t>
  </si>
  <si>
    <t>Tunbridge Wells</t>
  </si>
  <si>
    <t>Tonbridge and Malling</t>
  </si>
  <si>
    <t>Thanet</t>
  </si>
  <si>
    <t>Swale</t>
  </si>
  <si>
    <t>Folkestone and Hythe</t>
  </si>
  <si>
    <t>Sevenoaks</t>
  </si>
  <si>
    <t>Maidstone</t>
  </si>
  <si>
    <t>Gravesham</t>
  </si>
  <si>
    <t>Dover</t>
  </si>
  <si>
    <t>Dartford</t>
  </si>
  <si>
    <t>Canterbury</t>
  </si>
  <si>
    <t>Ashford</t>
  </si>
  <si>
    <t>Watford</t>
  </si>
  <si>
    <t>Three Rivers</t>
  </si>
  <si>
    <t>North Hertfordshire</t>
  </si>
  <si>
    <t>Hertsmere</t>
  </si>
  <si>
    <t>Dacorum</t>
  </si>
  <si>
    <t>Broxbourne</t>
  </si>
  <si>
    <t>Winchester</t>
  </si>
  <si>
    <t>Test Valley</t>
  </si>
  <si>
    <t>Rushmoor</t>
  </si>
  <si>
    <t>New Forest</t>
  </si>
  <si>
    <t>Havant</t>
  </si>
  <si>
    <t>Hart</t>
  </si>
  <si>
    <t>Gosport</t>
  </si>
  <si>
    <t>Fareham</t>
  </si>
  <si>
    <t>Eastleigh</t>
  </si>
  <si>
    <t>East Hampshire</t>
  </si>
  <si>
    <t>Basingstoke and Deane</t>
  </si>
  <si>
    <t>Tewkesbury</t>
  </si>
  <si>
    <t>Stroud</t>
  </si>
  <si>
    <t>Gloucester</t>
  </si>
  <si>
    <t>Forest of Dean</t>
  </si>
  <si>
    <t>Cotswold</t>
  </si>
  <si>
    <t>Cheltenham</t>
  </si>
  <si>
    <t>Uttlesford</t>
  </si>
  <si>
    <t>Tendring</t>
  </si>
  <si>
    <t>Rochford</t>
  </si>
  <si>
    <t>Maldon</t>
  </si>
  <si>
    <t>Harlow</t>
  </si>
  <si>
    <t>Epping Forest</t>
  </si>
  <si>
    <t>Colchester</t>
  </si>
  <si>
    <t>Chelmsford</t>
  </si>
  <si>
    <t>Castle Point</t>
  </si>
  <si>
    <t>Brentwood</t>
  </si>
  <si>
    <t>Braintree</t>
  </si>
  <si>
    <t>Basildon</t>
  </si>
  <si>
    <t>Wealden</t>
  </si>
  <si>
    <t>Rother</t>
  </si>
  <si>
    <t>Lewes</t>
  </si>
  <si>
    <t>Hastings</t>
  </si>
  <si>
    <t>Eastbourne</t>
  </si>
  <si>
    <t>West Devon</t>
  </si>
  <si>
    <t>Torridge</t>
  </si>
  <si>
    <t>Teignbridge</t>
  </si>
  <si>
    <t>South Hams</t>
  </si>
  <si>
    <t>North Devon</t>
  </si>
  <si>
    <t>Mid Devon</t>
  </si>
  <si>
    <t>Exeter</t>
  </si>
  <si>
    <t>East Devon</t>
  </si>
  <si>
    <t>South Derbyshire</t>
  </si>
  <si>
    <t>North East Derbyshire</t>
  </si>
  <si>
    <t>High Peak</t>
  </si>
  <si>
    <t>Erewash</t>
  </si>
  <si>
    <t>Derbyshire Dales</t>
  </si>
  <si>
    <t>Chesterfield</t>
  </si>
  <si>
    <t>Bolsover</t>
  </si>
  <si>
    <t>Amber Valley</t>
  </si>
  <si>
    <t>South Lakeland</t>
  </si>
  <si>
    <t>Eden</t>
  </si>
  <si>
    <t>Copeland</t>
  </si>
  <si>
    <t>Carlisle</t>
  </si>
  <si>
    <t>Barrow-in-Furness</t>
  </si>
  <si>
    <t>Allerdale</t>
  </si>
  <si>
    <t>South Cambridgeshire</t>
  </si>
  <si>
    <t>Huntingdonshire</t>
  </si>
  <si>
    <t>Fenland</t>
  </si>
  <si>
    <t>East Cambridgeshire</t>
  </si>
  <si>
    <t>Cambridge</t>
  </si>
  <si>
    <t>West Northamptonshire</t>
  </si>
  <si>
    <t>North Northamptonshire</t>
  </si>
  <si>
    <t>Buckinghamshire</t>
  </si>
  <si>
    <t>Dorset</t>
  </si>
  <si>
    <t>Bournemouth, Christchurch and Poole</t>
  </si>
  <si>
    <t>Northumberland</t>
  </si>
  <si>
    <t>Central Bedfordshire</t>
  </si>
  <si>
    <t>Bedford</t>
  </si>
  <si>
    <t>Wiltshire</t>
  </si>
  <si>
    <t>Isles of Scilly</t>
  </si>
  <si>
    <t>Cornwall</t>
  </si>
  <si>
    <t>Shropshire</t>
  </si>
  <si>
    <t>Cheshire West and Chester</t>
  </si>
  <si>
    <t>Cheshire East</t>
  </si>
  <si>
    <t>County Durham</t>
  </si>
  <si>
    <t>Isle of Wight</t>
  </si>
  <si>
    <t>Southampton</t>
  </si>
  <si>
    <t>Portsmouth</t>
  </si>
  <si>
    <t>Brighton and Hove</t>
  </si>
  <si>
    <t>Milton Keynes</t>
  </si>
  <si>
    <t>Wokingham</t>
  </si>
  <si>
    <t>Windsor and Maidenhead</t>
  </si>
  <si>
    <t>Slough</t>
  </si>
  <si>
    <t>Reading</t>
  </si>
  <si>
    <t>West Berkshire</t>
  </si>
  <si>
    <t>Bracknell Forest</t>
  </si>
  <si>
    <t>Medway</t>
  </si>
  <si>
    <t>Thurrock</t>
  </si>
  <si>
    <t>Southend-on-Sea</t>
  </si>
  <si>
    <t>Luton</t>
  </si>
  <si>
    <t>Peterborough</t>
  </si>
  <si>
    <t>Swindon</t>
  </si>
  <si>
    <t>Torbay</t>
  </si>
  <si>
    <t>Plymouth</t>
  </si>
  <si>
    <t>South Gloucestershire</t>
  </si>
  <si>
    <t>North Somerset</t>
  </si>
  <si>
    <t>Bristol, City of</t>
  </si>
  <si>
    <t>Bath and North East Somerset</t>
  </si>
  <si>
    <t>Stoke-on-Trent</t>
  </si>
  <si>
    <t>Telford and Wrekin</t>
  </si>
  <si>
    <t>Herefordshire, County of</t>
  </si>
  <si>
    <t>Nottingham</t>
  </si>
  <si>
    <t>Rutland</t>
  </si>
  <si>
    <t>Leicester</t>
  </si>
  <si>
    <t>Derby</t>
  </si>
  <si>
    <t>York</t>
  </si>
  <si>
    <t>North Lincolnshire</t>
  </si>
  <si>
    <t>North East Lincolnshire</t>
  </si>
  <si>
    <t>East Riding of Yorkshire</t>
  </si>
  <si>
    <t>Kingston upon Hull, City of</t>
  </si>
  <si>
    <t>Blackpool</t>
  </si>
  <si>
    <t>Blackburn with Darwen</t>
  </si>
  <si>
    <t>Warrington</t>
  </si>
  <si>
    <t>Halton</t>
  </si>
  <si>
    <t>Darlington</t>
  </si>
  <si>
    <t>Stockton-on-Tees</t>
  </si>
  <si>
    <t>Redcar and Cleveland</t>
  </si>
  <si>
    <t>Middlesbrough</t>
  </si>
  <si>
    <t>Hartlepool</t>
  </si>
  <si>
    <t>Wye Valley NHS Trust</t>
  </si>
  <si>
    <t>Wrightington, Wigan And Leigh NHS Foundation Trust</t>
  </si>
  <si>
    <t>Worcestershire Acute Hospitals NHS Trust</t>
  </si>
  <si>
    <t>Wirral University Teaching Hospital NHS Foundation Trust</t>
  </si>
  <si>
    <t>RY7</t>
  </si>
  <si>
    <t>Whittington Health NHS Trust</t>
  </si>
  <si>
    <t>West Suffolk NHS Foundation Trust</t>
  </si>
  <si>
    <t>Walsall Healthcare NHS Trust</t>
  </si>
  <si>
    <t>University Hospitals Plymouth NHS Trust</t>
  </si>
  <si>
    <t>University Hospitals Of North Midlands NHS Trust</t>
  </si>
  <si>
    <t>University Hospitals Of Morecambe Bay NHS Foundation Trust</t>
  </si>
  <si>
    <t>University Hospitals Of Leicester NHS Trust</t>
  </si>
  <si>
    <t>University Hospitals Of Derby And Burton NHS Foundation Trust</t>
  </si>
  <si>
    <t>University Hospitals Dorset NHS Foundation Trust</t>
  </si>
  <si>
    <t>University Hospitals Coventry And Warwickshire NHS Trust</t>
  </si>
  <si>
    <t>University Hospitals Bristol and Weston NHS Foundation Trust</t>
  </si>
  <si>
    <t>University Hospitals Birmingham NHS Foundation Trust</t>
  </si>
  <si>
    <t>University Hospital Southampton NHS Foundation Trust</t>
  </si>
  <si>
    <t>University College London Hospitals NHS Foundation Trust</t>
  </si>
  <si>
    <t>United Lincolnshire Hospitals NHS Trust</t>
  </si>
  <si>
    <t>Torbay And South Devon NHS Foundation Trust</t>
  </si>
  <si>
    <t>The Walton Centre NHS Foundation Trust</t>
  </si>
  <si>
    <t>The Royal Wolverhampton NHS Trust</t>
  </si>
  <si>
    <t>The Royal Orthopaedic Hospital NHS Foundation Trust</t>
  </si>
  <si>
    <t>The Royal Marsden NHS Foundation Trust</t>
  </si>
  <si>
    <t>The Rotherham NHS Foundation Trust</t>
  </si>
  <si>
    <t>The Robert Jones And Agnes Hunt Orthopaedic Hospital NHS Foundation Trust</t>
  </si>
  <si>
    <t>The Queen Elizabeth Hospital, King's Lynn, NHS Foundation Trust</t>
  </si>
  <si>
    <t>The Princess Alexandra Hospital NHS Trust</t>
  </si>
  <si>
    <t>The Newcastle Upon Tyne Hospitals NHS Foundation Trust</t>
  </si>
  <si>
    <t>The Hillingdon Hospitals NHS Foundation Trust</t>
  </si>
  <si>
    <t>The Dudley Group NHS Foundation Trust</t>
  </si>
  <si>
    <t>The Clatterbridge Cancer Centre NHS Foundation Trust</t>
  </si>
  <si>
    <t>The Christie NHS Foundation Trust</t>
  </si>
  <si>
    <t>Tameside And Glossop Integrated Care NHS Foundation Trust</t>
  </si>
  <si>
    <t>Sussex Community NHS Foundation Trust</t>
  </si>
  <si>
    <t>Surrey And Sussex Healthcare NHS Trust</t>
  </si>
  <si>
    <t>Stockport NHS Foundation Trust</t>
  </si>
  <si>
    <t>St George's University Hospitals NHS Foundation Trust</t>
  </si>
  <si>
    <t>South Western Ambulance Service NHS Foundation Trust</t>
  </si>
  <si>
    <t>South West London And St George's Mental Health NHS Trust</t>
  </si>
  <si>
    <t>RQY</t>
  </si>
  <si>
    <t>South Tyneside And Sunderland NHS Foundation Trust</t>
  </si>
  <si>
    <t>South Tees Hospitals NHS Foundation Trust</t>
  </si>
  <si>
    <t>Somerset NHS Foundation Trust</t>
  </si>
  <si>
    <t>Shropshire Community Health NHS Trust</t>
  </si>
  <si>
    <t>Sherwood Forest Hospitals NHS Foundation Trust</t>
  </si>
  <si>
    <t>Sheffield Teaching Hospitals NHS Foundation Trust</t>
  </si>
  <si>
    <t>Sheffield Children's NHS Foundation Trust</t>
  </si>
  <si>
    <t>Sandwell And West Birmingham Hospitals NHS Trust</t>
  </si>
  <si>
    <t>Salisbury NHS Foundation Trust</t>
  </si>
  <si>
    <t>Royal United Hospitals Bath NHS Foundation Trust</t>
  </si>
  <si>
    <t>Royal Surrey County Hospital NHS Foundation Trust</t>
  </si>
  <si>
    <t>Royal Papworth Hospital NHS Foundation Trust</t>
  </si>
  <si>
    <t>Royal National Orthopaedic Hospital NHS Trust</t>
  </si>
  <si>
    <t>Royal Free London NHS Foundation Trust</t>
  </si>
  <si>
    <t>Royal Cornwall Hospitals NHS Trust</t>
  </si>
  <si>
    <t>Royal Berkshire NHS Foundation Trust</t>
  </si>
  <si>
    <t>Queen Victoria Hospital NHS Foundation Trust</t>
  </si>
  <si>
    <t>Portsmouth Hospitals University NHS Trust</t>
  </si>
  <si>
    <t>Oxford University Hospitals NHS Foundation Trust</t>
  </si>
  <si>
    <t>Oxford Health NHS Foundation Trust</t>
  </si>
  <si>
    <t>Nottinghamshire Healthcare NHS Foundation Trust</t>
  </si>
  <si>
    <t>Nottingham University Hospitals NHS Trust</t>
  </si>
  <si>
    <t>Northumbria Healthcare NHS Foundation Trust</t>
  </si>
  <si>
    <t>Northern Lincolnshire And Goole NHS Foundation Trust</t>
  </si>
  <si>
    <t>Northampton General Hospital NHS Trust</t>
  </si>
  <si>
    <t>North West Anglia NHS Foundation Trust</t>
  </si>
  <si>
    <t>North Tees And Hartlepool NHS Foundation Trust</t>
  </si>
  <si>
    <t>North Middlesex University Hospital NHS Trust</t>
  </si>
  <si>
    <t>North East London NHS Foundation Trust</t>
  </si>
  <si>
    <t>North Cumbria Integrated Care NHS Foundation Trust</t>
  </si>
  <si>
    <t>North Bristol NHS Trust</t>
  </si>
  <si>
    <t>Norfolk Community Health And Care NHS Trust</t>
  </si>
  <si>
    <t>Norfolk And Norwich University Hospitals NHS Foundation Trust</t>
  </si>
  <si>
    <t>Moorfields Eye Hospital NHS Foundation Trust</t>
  </si>
  <si>
    <t>Milton Keynes University Hospital NHS Foundation Trust</t>
  </si>
  <si>
    <t>Midlands Partnership NHS Foundation Trust</t>
  </si>
  <si>
    <t>Mid Cheshire Hospitals NHS Foundation Trust</t>
  </si>
  <si>
    <t>Mid and South Essex NHS Foundation Trust</t>
  </si>
  <si>
    <t>Medway NHS Foundation Trust</t>
  </si>
  <si>
    <t>Manchester University NHS Foundation Trust</t>
  </si>
  <si>
    <t>Maidstone And Tunbridge Wells NHS Trust</t>
  </si>
  <si>
    <t>London North West University Healthcare NHS Trust</t>
  </si>
  <si>
    <t>Liverpool Women's NHS Foundation Trust</t>
  </si>
  <si>
    <t>Liverpool University Hospitals NHS Foundation Trust</t>
  </si>
  <si>
    <t>Liverpool Heart And Chest Hospital NHS Foundation Trust</t>
  </si>
  <si>
    <t>Lincolnshire Community Health Services NHS Trust</t>
  </si>
  <si>
    <t>Lewisham And Greenwich NHS Trust</t>
  </si>
  <si>
    <t>Leeds Teaching Hospitals NHS Trust</t>
  </si>
  <si>
    <t>Leeds Community Healthcare NHS Trust</t>
  </si>
  <si>
    <t>RY6</t>
  </si>
  <si>
    <t>Lancashire Teaching Hospitals NHS Foundation Trust</t>
  </si>
  <si>
    <t>Kingston Hospital NHS Foundation Trust</t>
  </si>
  <si>
    <t>King's College Hospital NHS Foundation Trust</t>
  </si>
  <si>
    <t>Kettering General Hospital NHS Foundation Trust</t>
  </si>
  <si>
    <t>Kent Community Health NHS Foundation Trust</t>
  </si>
  <si>
    <t>James Paget University Hospitals NHS Foundation Trust</t>
  </si>
  <si>
    <t>Isle Of Wight NHS Trust</t>
  </si>
  <si>
    <t>Imperial College Healthcare NHS Trust</t>
  </si>
  <si>
    <t>Humber Teaching NHS Foundation Trust</t>
  </si>
  <si>
    <t>Hounslow And Richmond Community Healthcare NHS Trust</t>
  </si>
  <si>
    <t>Harrogate And District NHS Foundation Trust</t>
  </si>
  <si>
    <t>Hampshire Hospitals NHS Foundation Trust</t>
  </si>
  <si>
    <t>Guy's And St Thomas' NHS Foundation Trust</t>
  </si>
  <si>
    <t>Great Western Hospitals NHS Foundation Trust</t>
  </si>
  <si>
    <t>Great Ormond Street Hospital For Children NHS Foundation Trust</t>
  </si>
  <si>
    <t>Gloucestershire Hospitals NHS Foundation Trust</t>
  </si>
  <si>
    <t>Gloucestershire Health And Care NHS Foundation Trust</t>
  </si>
  <si>
    <t>George Eliot Hospital NHS Trust</t>
  </si>
  <si>
    <t>Gateshead Health NHS Foundation Trust</t>
  </si>
  <si>
    <t>Frimley Health NHS Foundation Trust</t>
  </si>
  <si>
    <t>Essex Partnership University NHS Foundation Trust</t>
  </si>
  <si>
    <t>Epsom And St Helier University Hospitals NHS Trust</t>
  </si>
  <si>
    <t>East Sussex Healthcare NHS Trust</t>
  </si>
  <si>
    <t>East Suffolk And North Essex NHS Foundation Trust</t>
  </si>
  <si>
    <t>East Lancashire Hospitals NHS Trust</t>
  </si>
  <si>
    <t>East Kent Hospitals University NHS Foundation Trust</t>
  </si>
  <si>
    <t>East Cheshire NHS Trust</t>
  </si>
  <si>
    <t>East And North Hertfordshire NHS Trust</t>
  </si>
  <si>
    <t>Dorset Healthcare University NHS Foundation Trust</t>
  </si>
  <si>
    <t>Dorset County Hospital NHS Foundation Trust</t>
  </si>
  <si>
    <t>Doncaster And Bassetlaw Teaching Hospitals NHS Foundation Trust</t>
  </si>
  <si>
    <t>Derbyshire Healthcare NHS Foundation Trust</t>
  </si>
  <si>
    <t>RXM</t>
  </si>
  <si>
    <t>Derbyshire Community Health Services NHS Foundation Trust</t>
  </si>
  <si>
    <t>Dartford And Gravesham NHS Trust</t>
  </si>
  <si>
    <t>Cumbria, Northumberland, Tyne And Wear NHS Foundation Trust</t>
  </si>
  <si>
    <t>Croydon Health Services NHS Trust</t>
  </si>
  <si>
    <t>Coventry And Warwickshire Partnership NHS Trust</t>
  </si>
  <si>
    <t>County Durham And Darlington NHS Foundation Trust</t>
  </si>
  <si>
    <t>Countess Of Chester Hospital NHS Foundation Trust</t>
  </si>
  <si>
    <t>Cornwall Partnership NHS Foundation Trust</t>
  </si>
  <si>
    <t>Chesterfield Royal Hospital NHS Foundation Trust</t>
  </si>
  <si>
    <t>Chelsea And Westminster Hospital NHS Foundation Trust</t>
  </si>
  <si>
    <t>Central And North West London NHS Foundation Trust</t>
  </si>
  <si>
    <t>Cambridge University Hospitals NHS Foundation Trust</t>
  </si>
  <si>
    <t>Calderdale And Huddersfield NHS Foundation Trust</t>
  </si>
  <si>
    <t>Buckinghamshire Healthcare NHS Trust</t>
  </si>
  <si>
    <t>Bridgewater Community Healthcare NHS Foundation Trust</t>
  </si>
  <si>
    <t>Bradford Teaching Hospitals NHS Foundation Trust</t>
  </si>
  <si>
    <t>Bolton NHS Foundation Trust</t>
  </si>
  <si>
    <t>Blackpool Teaching Hospitals NHS Foundation Trust</t>
  </si>
  <si>
    <t>Birmingham Women's And Children's NHS Foundation Trust</t>
  </si>
  <si>
    <t>Birmingham Community Healthcare NHS Foundation Trust</t>
  </si>
  <si>
    <t>Berkshire Healthcare NHS Foundation Trust</t>
  </si>
  <si>
    <t>Bedfordshire Hospitals NHS Foundation Trust</t>
  </si>
  <si>
    <t>Barts Health NHS Trust</t>
  </si>
  <si>
    <t>Barnsley Hospital NHS Foundation Trust</t>
  </si>
  <si>
    <t>Barking, Havering And Redbridge University Hospitals NHS Trust</t>
  </si>
  <si>
    <t>Ashford And St Peter's Hospitals NHS Foundation Trust</t>
  </si>
  <si>
    <t>Alder Hey Children's NHS Foundation Trust</t>
  </si>
  <si>
    <t>Airedale NHS Foundation Trust</t>
  </si>
  <si>
    <t>Provider name</t>
  </si>
  <si>
    <t>QKK</t>
  </si>
  <si>
    <t>Y07020</t>
  </si>
  <si>
    <t>QM7</t>
  </si>
  <si>
    <t>Y07016</t>
  </si>
  <si>
    <t>QRL</t>
  </si>
  <si>
    <t>Y07014</t>
  </si>
  <si>
    <t>QHG</t>
  </si>
  <si>
    <t>Y06810</t>
  </si>
  <si>
    <t>QT1</t>
  </si>
  <si>
    <t>Y06792</t>
  </si>
  <si>
    <t>QWO</t>
  </si>
  <si>
    <t>Y06659</t>
  </si>
  <si>
    <t>QMF</t>
  </si>
  <si>
    <t>Y06592</t>
  </si>
  <si>
    <t>Y06545</t>
  </si>
  <si>
    <t>QJG</t>
  </si>
  <si>
    <t>Y06499</t>
  </si>
  <si>
    <t>QRV</t>
  </si>
  <si>
    <t>Y06443</t>
  </si>
  <si>
    <t>QH8</t>
  </si>
  <si>
    <t>Y06389</t>
  </si>
  <si>
    <t>QHL</t>
  </si>
  <si>
    <t>Y06378</t>
  </si>
  <si>
    <t>Y06356</t>
  </si>
  <si>
    <t>Y06345</t>
  </si>
  <si>
    <t>QMM</t>
  </si>
  <si>
    <t>Y06275</t>
  </si>
  <si>
    <t>QWU</t>
  </si>
  <si>
    <t>Y06218</t>
  </si>
  <si>
    <t>Y06113</t>
  </si>
  <si>
    <t>Y06095</t>
  </si>
  <si>
    <t>QNX</t>
  </si>
  <si>
    <t>Y06007</t>
  </si>
  <si>
    <t>QWE</t>
  </si>
  <si>
    <t>Y05857</t>
  </si>
  <si>
    <t>Y05826</t>
  </si>
  <si>
    <t>QE1</t>
  </si>
  <si>
    <t>Y05788</t>
  </si>
  <si>
    <t>QYG</t>
  </si>
  <si>
    <t>Y05750</t>
  </si>
  <si>
    <t>QJ2</t>
  </si>
  <si>
    <t>Y05733</t>
  </si>
  <si>
    <t>Y05690</t>
  </si>
  <si>
    <t>Y05622</t>
  </si>
  <si>
    <t>QK1</t>
  </si>
  <si>
    <t>Y05412</t>
  </si>
  <si>
    <t>Y05369</t>
  </si>
  <si>
    <t>QF7</t>
  </si>
  <si>
    <t>Y05364</t>
  </si>
  <si>
    <t>Y05363</t>
  </si>
  <si>
    <t>Y05349</t>
  </si>
  <si>
    <t>Y05346</t>
  </si>
  <si>
    <t>QMJ</t>
  </si>
  <si>
    <t>Y05330</t>
  </si>
  <si>
    <t>Y05318</t>
  </si>
  <si>
    <t>Y05317</t>
  </si>
  <si>
    <t>Y05291</t>
  </si>
  <si>
    <t>Y05286</t>
  </si>
  <si>
    <t>Y05248</t>
  </si>
  <si>
    <t>QR1</t>
  </si>
  <si>
    <t>Y05212</t>
  </si>
  <si>
    <t>Y05167</t>
  </si>
  <si>
    <t>Y05080</t>
  </si>
  <si>
    <t>Y05023</t>
  </si>
  <si>
    <t>Y04995</t>
  </si>
  <si>
    <t>Y04977</t>
  </si>
  <si>
    <t>Y04969</t>
  </si>
  <si>
    <t>QGH</t>
  </si>
  <si>
    <t>Y04968</t>
  </si>
  <si>
    <t>Y04965</t>
  </si>
  <si>
    <t>QT6</t>
  </si>
  <si>
    <t>Y04957</t>
  </si>
  <si>
    <t>QJM</t>
  </si>
  <si>
    <t>Y04925</t>
  </si>
  <si>
    <t>Y04884</t>
  </si>
  <si>
    <t>Y04882</t>
  </si>
  <si>
    <t>Y04809</t>
  </si>
  <si>
    <t>Y04664</t>
  </si>
  <si>
    <t>QJK</t>
  </si>
  <si>
    <t>Y04662</t>
  </si>
  <si>
    <t>QOX</t>
  </si>
  <si>
    <t>Y04543</t>
  </si>
  <si>
    <t>Y04273</t>
  </si>
  <si>
    <t>Y04266</t>
  </si>
  <si>
    <t>Y04225</t>
  </si>
  <si>
    <t>Y03755</t>
  </si>
  <si>
    <t>Y03671</t>
  </si>
  <si>
    <t>Y03664</t>
  </si>
  <si>
    <t>Y03663</t>
  </si>
  <si>
    <t>Y03602</t>
  </si>
  <si>
    <t>Y03597</t>
  </si>
  <si>
    <t>Y03595</t>
  </si>
  <si>
    <t>Y03584</t>
  </si>
  <si>
    <t>Y03528</t>
  </si>
  <si>
    <t>Y03441</t>
  </si>
  <si>
    <t>Y03402</t>
  </si>
  <si>
    <t>QOP</t>
  </si>
  <si>
    <t>Y03366</t>
  </si>
  <si>
    <t>QHM</t>
  </si>
  <si>
    <t>Y03303</t>
  </si>
  <si>
    <t>Y03296</t>
  </si>
  <si>
    <t>Y03222</t>
  </si>
  <si>
    <t>Y03135</t>
  </si>
  <si>
    <t>Y03124</t>
  </si>
  <si>
    <t>Y03103</t>
  </si>
  <si>
    <t>Y03079</t>
  </si>
  <si>
    <t>Y03063</t>
  </si>
  <si>
    <t>Y03052</t>
  </si>
  <si>
    <t>Y03049</t>
  </si>
  <si>
    <t>Y03035</t>
  </si>
  <si>
    <t>Y03023</t>
  </si>
  <si>
    <t>Y02987</t>
  </si>
  <si>
    <t>Y02986</t>
  </si>
  <si>
    <t>Y02974</t>
  </si>
  <si>
    <t>Y02973</t>
  </si>
  <si>
    <t>Y02962</t>
  </si>
  <si>
    <t>Y02960</t>
  </si>
  <si>
    <t>Y02946</t>
  </si>
  <si>
    <t>Y02936</t>
  </si>
  <si>
    <t>Y02933</t>
  </si>
  <si>
    <t>Y02928</t>
  </si>
  <si>
    <t>Y02906</t>
  </si>
  <si>
    <t>Y02900</t>
  </si>
  <si>
    <t>Y02893</t>
  </si>
  <si>
    <t>Y02890</t>
  </si>
  <si>
    <t>Y02886</t>
  </si>
  <si>
    <t>Y02885</t>
  </si>
  <si>
    <t>Y02875</t>
  </si>
  <si>
    <t>QUY</t>
  </si>
  <si>
    <t>Y02873</t>
  </si>
  <si>
    <t>QNC</t>
  </si>
  <si>
    <t>Y02867</t>
  </si>
  <si>
    <t>Y02849</t>
  </si>
  <si>
    <t>Y02847</t>
  </si>
  <si>
    <t>Y02842</t>
  </si>
  <si>
    <t>Y02827</t>
  </si>
  <si>
    <t>Y02811</t>
  </si>
  <si>
    <t>Y02807</t>
  </si>
  <si>
    <t>Y02795</t>
  </si>
  <si>
    <t>Y02794</t>
  </si>
  <si>
    <t>Y02790</t>
  </si>
  <si>
    <t>QOQ</t>
  </si>
  <si>
    <t>Y02787</t>
  </si>
  <si>
    <t>QUE</t>
  </si>
  <si>
    <t>Y02769</t>
  </si>
  <si>
    <t>Y02767</t>
  </si>
  <si>
    <t>QUA</t>
  </si>
  <si>
    <t>Y02757</t>
  </si>
  <si>
    <t>Y02755</t>
  </si>
  <si>
    <t>Y02753</t>
  </si>
  <si>
    <t>Y02751</t>
  </si>
  <si>
    <t>Y02747</t>
  </si>
  <si>
    <t>Y02736</t>
  </si>
  <si>
    <t>Y02721</t>
  </si>
  <si>
    <t>Y02720</t>
  </si>
  <si>
    <t>Y02718</t>
  </si>
  <si>
    <t>Y02713</t>
  </si>
  <si>
    <t>Y02707</t>
  </si>
  <si>
    <t>Y02701</t>
  </si>
  <si>
    <t>Y02692</t>
  </si>
  <si>
    <t>Y02686</t>
  </si>
  <si>
    <t>Y02684</t>
  </si>
  <si>
    <t>Y02676</t>
  </si>
  <si>
    <t>Y02674</t>
  </si>
  <si>
    <t>Y02672</t>
  </si>
  <si>
    <t>Y02671</t>
  </si>
  <si>
    <t>Y02669</t>
  </si>
  <si>
    <t>Y02663</t>
  </si>
  <si>
    <t>Y02657</t>
  </si>
  <si>
    <t>Y02653</t>
  </si>
  <si>
    <t>Y02646</t>
  </si>
  <si>
    <t>Y02645</t>
  </si>
  <si>
    <t>Y02639</t>
  </si>
  <si>
    <t>Y02636</t>
  </si>
  <si>
    <t>Y02633</t>
  </si>
  <si>
    <t>Y02627</t>
  </si>
  <si>
    <t>Y02626</t>
  </si>
  <si>
    <t>Y02625</t>
  </si>
  <si>
    <t>Y02622</t>
  </si>
  <si>
    <t>Y02611</t>
  </si>
  <si>
    <t>Y02606</t>
  </si>
  <si>
    <t>Y02605</t>
  </si>
  <si>
    <t>Y02594</t>
  </si>
  <si>
    <t>Y02589</t>
  </si>
  <si>
    <t>Y02586</t>
  </si>
  <si>
    <t>Y02578</t>
  </si>
  <si>
    <t>Y02575</t>
  </si>
  <si>
    <t>Y02572</t>
  </si>
  <si>
    <t>Y02571</t>
  </si>
  <si>
    <t>Y02567</t>
  </si>
  <si>
    <t>Y02526</t>
  </si>
  <si>
    <t>Y02521</t>
  </si>
  <si>
    <t>Y02520</t>
  </si>
  <si>
    <t>Y02519</t>
  </si>
  <si>
    <t>Y02517</t>
  </si>
  <si>
    <t>Y02510</t>
  </si>
  <si>
    <t>QKS</t>
  </si>
  <si>
    <t>QOC</t>
  </si>
  <si>
    <t>Y02494</t>
  </si>
  <si>
    <t>QU9</t>
  </si>
  <si>
    <t>Y02476</t>
  </si>
  <si>
    <t>Y02469</t>
  </si>
  <si>
    <t>Y02466</t>
  </si>
  <si>
    <t>Y02463</t>
  </si>
  <si>
    <t>Y02442</t>
  </si>
  <si>
    <t>Y02423</t>
  </si>
  <si>
    <t>Y02414</t>
  </si>
  <si>
    <t>Y02378</t>
  </si>
  <si>
    <t>Y02354</t>
  </si>
  <si>
    <t>Y02342</t>
  </si>
  <si>
    <t>Y02332</t>
  </si>
  <si>
    <t>Y02325</t>
  </si>
  <si>
    <t>Y02322</t>
  </si>
  <si>
    <t>Y02321</t>
  </si>
  <si>
    <t>Y02319</t>
  </si>
  <si>
    <t>Y02274</t>
  </si>
  <si>
    <t>Y02212</t>
  </si>
  <si>
    <t>Y02177</t>
  </si>
  <si>
    <t>Y02117</t>
  </si>
  <si>
    <t>Y02045</t>
  </si>
  <si>
    <t>Y02002</t>
  </si>
  <si>
    <t>Y01964</t>
  </si>
  <si>
    <t>Y01948</t>
  </si>
  <si>
    <t>Y01929</t>
  </si>
  <si>
    <t>Y01924</t>
  </si>
  <si>
    <t>Y01922</t>
  </si>
  <si>
    <t>Y01845</t>
  </si>
  <si>
    <t>Y01839</t>
  </si>
  <si>
    <t>Y01812</t>
  </si>
  <si>
    <t>Y01795</t>
  </si>
  <si>
    <t>Y01794</t>
  </si>
  <si>
    <t>Y01756</t>
  </si>
  <si>
    <t>Y01719</t>
  </si>
  <si>
    <t>Y01695</t>
  </si>
  <si>
    <t>Y01690</t>
  </si>
  <si>
    <t>Y01655</t>
  </si>
  <si>
    <t>Y01652</t>
  </si>
  <si>
    <t>Y01291</t>
  </si>
  <si>
    <t>Y01281</t>
  </si>
  <si>
    <t>Y01280</t>
  </si>
  <si>
    <t>Y01262</t>
  </si>
  <si>
    <t>Y01221</t>
  </si>
  <si>
    <t>Y01206</t>
  </si>
  <si>
    <t>QSL</t>
  </si>
  <si>
    <t>Y01163</t>
  </si>
  <si>
    <t>Y01132</t>
  </si>
  <si>
    <t>Y01127</t>
  </si>
  <si>
    <t>Y01124</t>
  </si>
  <si>
    <t>Y01118</t>
  </si>
  <si>
    <t>Y01108</t>
  </si>
  <si>
    <t>Y01090</t>
  </si>
  <si>
    <t>Y01068</t>
  </si>
  <si>
    <t>Y01066</t>
  </si>
  <si>
    <t>Y01057</t>
  </si>
  <si>
    <t>Y01051</t>
  </si>
  <si>
    <t>Y01050</t>
  </si>
  <si>
    <t>Y01011</t>
  </si>
  <si>
    <t>Y01008</t>
  </si>
  <si>
    <t>Y00999</t>
  </si>
  <si>
    <t>Y00996</t>
  </si>
  <si>
    <t>Y00969</t>
  </si>
  <si>
    <t>Y00918</t>
  </si>
  <si>
    <t>Y00912</t>
  </si>
  <si>
    <t>Y00902</t>
  </si>
  <si>
    <t>Y00774</t>
  </si>
  <si>
    <t>Y00758</t>
  </si>
  <si>
    <t>Y00726</t>
  </si>
  <si>
    <t>Y00612</t>
  </si>
  <si>
    <t>Y00568</t>
  </si>
  <si>
    <t>Y00560</t>
  </si>
  <si>
    <t>Y00522</t>
  </si>
  <si>
    <t>Y00507</t>
  </si>
  <si>
    <t>Y00492</t>
  </si>
  <si>
    <t>Y00486</t>
  </si>
  <si>
    <t>Y00475</t>
  </si>
  <si>
    <t>Y00471</t>
  </si>
  <si>
    <t>Y00469</t>
  </si>
  <si>
    <t>Y00446</t>
  </si>
  <si>
    <t>Y00445</t>
  </si>
  <si>
    <t>QNQ</t>
  </si>
  <si>
    <t>Y00437</t>
  </si>
  <si>
    <t>Y00412</t>
  </si>
  <si>
    <t>Y00411</t>
  </si>
  <si>
    <t>Y00403</t>
  </si>
  <si>
    <t>QPM</t>
  </si>
  <si>
    <t>Y00399</t>
  </si>
  <si>
    <t>Y00352</t>
  </si>
  <si>
    <t>Y00351</t>
  </si>
  <si>
    <t>Y00347</t>
  </si>
  <si>
    <t>Y00344</t>
  </si>
  <si>
    <t>Y00328</t>
  </si>
  <si>
    <t>Y00316</t>
  </si>
  <si>
    <t>Y00312</t>
  </si>
  <si>
    <t>Y00297</t>
  </si>
  <si>
    <t>Y00293</t>
  </si>
  <si>
    <t>Y00286</t>
  </si>
  <si>
    <t>Y00278</t>
  </si>
  <si>
    <t>Y00265</t>
  </si>
  <si>
    <t>Y00252</t>
  </si>
  <si>
    <t>Y00230</t>
  </si>
  <si>
    <t>Y00228</t>
  </si>
  <si>
    <t>Y00206</t>
  </si>
  <si>
    <t>Y00200</t>
  </si>
  <si>
    <t>Y00186</t>
  </si>
  <si>
    <t>Y00185</t>
  </si>
  <si>
    <t>Y00184</t>
  </si>
  <si>
    <t>Y00182</t>
  </si>
  <si>
    <t>Y00159</t>
  </si>
  <si>
    <t>Y00155</t>
  </si>
  <si>
    <t>Y00140</t>
  </si>
  <si>
    <t>Y00137</t>
  </si>
  <si>
    <t>Y00090</t>
  </si>
  <si>
    <t>Y00081</t>
  </si>
  <si>
    <t>Y00080</t>
  </si>
  <si>
    <t>Y00078</t>
  </si>
  <si>
    <t>Y00060</t>
  </si>
  <si>
    <t>Y00057</t>
  </si>
  <si>
    <t>Y00056</t>
  </si>
  <si>
    <t>Y00054</t>
  </si>
  <si>
    <t>Y00050</t>
  </si>
  <si>
    <t>Y00049</t>
  </si>
  <si>
    <t>Y00033</t>
  </si>
  <si>
    <t>Y00026</t>
  </si>
  <si>
    <t>Y00020</t>
  </si>
  <si>
    <t>P92653</t>
  </si>
  <si>
    <t>P92651</t>
  </si>
  <si>
    <t>P92648</t>
  </si>
  <si>
    <t>P92647</t>
  </si>
  <si>
    <t>P92646</t>
  </si>
  <si>
    <t>P92642</t>
  </si>
  <si>
    <t>P92639</t>
  </si>
  <si>
    <t>P92637</t>
  </si>
  <si>
    <t>P92635</t>
  </si>
  <si>
    <t>P92634</t>
  </si>
  <si>
    <t>P92633</t>
  </si>
  <si>
    <t>P92630</t>
  </si>
  <si>
    <t>P92626</t>
  </si>
  <si>
    <t>P92621</t>
  </si>
  <si>
    <t>P92620</t>
  </si>
  <si>
    <t>P92615</t>
  </si>
  <si>
    <t>P92607</t>
  </si>
  <si>
    <t>P92605</t>
  </si>
  <si>
    <t>P92602</t>
  </si>
  <si>
    <t>P92042</t>
  </si>
  <si>
    <t>P92041</t>
  </si>
  <si>
    <t>P92038</t>
  </si>
  <si>
    <t>P92034</t>
  </si>
  <si>
    <t>P92033</t>
  </si>
  <si>
    <t>P92031</t>
  </si>
  <si>
    <t>P92030</t>
  </si>
  <si>
    <t>P92029</t>
  </si>
  <si>
    <t>P92028</t>
  </si>
  <si>
    <t>P92026</t>
  </si>
  <si>
    <t>P92024</t>
  </si>
  <si>
    <t>P92023</t>
  </si>
  <si>
    <t>P92021</t>
  </si>
  <si>
    <t>P92020</t>
  </si>
  <si>
    <t>P92019</t>
  </si>
  <si>
    <t>P92017</t>
  </si>
  <si>
    <t>P92016</t>
  </si>
  <si>
    <t>P92015</t>
  </si>
  <si>
    <t>P92014</t>
  </si>
  <si>
    <t>P92012</t>
  </si>
  <si>
    <t>P92011</t>
  </si>
  <si>
    <t>P92010</t>
  </si>
  <si>
    <t>P92008</t>
  </si>
  <si>
    <t>P92007</t>
  </si>
  <si>
    <t>P92006</t>
  </si>
  <si>
    <t>P92005</t>
  </si>
  <si>
    <t>P92004</t>
  </si>
  <si>
    <t>P92003</t>
  </si>
  <si>
    <t>P92002</t>
  </si>
  <si>
    <t>P92001</t>
  </si>
  <si>
    <t>P91633</t>
  </si>
  <si>
    <t>P91631</t>
  </si>
  <si>
    <t>P91629</t>
  </si>
  <si>
    <t>P91627</t>
  </si>
  <si>
    <t>P91623</t>
  </si>
  <si>
    <t>P91617</t>
  </si>
  <si>
    <t>P91604</t>
  </si>
  <si>
    <t>P91603</t>
  </si>
  <si>
    <t>P91035</t>
  </si>
  <si>
    <t>P91029</t>
  </si>
  <si>
    <t>P91026</t>
  </si>
  <si>
    <t>P91021</t>
  </si>
  <si>
    <t>P91020</t>
  </si>
  <si>
    <t>P91019</t>
  </si>
  <si>
    <t>P91018</t>
  </si>
  <si>
    <t>P91017</t>
  </si>
  <si>
    <t>P91016</t>
  </si>
  <si>
    <t>P91014</t>
  </si>
  <si>
    <t>P91013</t>
  </si>
  <si>
    <t>P91012</t>
  </si>
  <si>
    <t>P91011</t>
  </si>
  <si>
    <t>P91009</t>
  </si>
  <si>
    <t>P91008</t>
  </si>
  <si>
    <t>P91007</t>
  </si>
  <si>
    <t>P91006</t>
  </si>
  <si>
    <t>P91004</t>
  </si>
  <si>
    <t>P91003</t>
  </si>
  <si>
    <t>P89618</t>
  </si>
  <si>
    <t>P89613</t>
  </si>
  <si>
    <t>P89612</t>
  </si>
  <si>
    <t>P89609</t>
  </si>
  <si>
    <t>P89602</t>
  </si>
  <si>
    <t>P89030</t>
  </si>
  <si>
    <t>P89029</t>
  </si>
  <si>
    <t>P89026</t>
  </si>
  <si>
    <t>P89025</t>
  </si>
  <si>
    <t>P89023</t>
  </si>
  <si>
    <t>P89022</t>
  </si>
  <si>
    <t>P89021</t>
  </si>
  <si>
    <t>P89020</t>
  </si>
  <si>
    <t>P89018</t>
  </si>
  <si>
    <t>P89016</t>
  </si>
  <si>
    <t>P89015</t>
  </si>
  <si>
    <t>P89014</t>
  </si>
  <si>
    <t>P89013</t>
  </si>
  <si>
    <t>P89012</t>
  </si>
  <si>
    <t>P89011</t>
  </si>
  <si>
    <t>P89010</t>
  </si>
  <si>
    <t>P89008</t>
  </si>
  <si>
    <t>P89007</t>
  </si>
  <si>
    <t>P89006</t>
  </si>
  <si>
    <t>P89005</t>
  </si>
  <si>
    <t>P89004</t>
  </si>
  <si>
    <t>P89003</t>
  </si>
  <si>
    <t>P89002</t>
  </si>
  <si>
    <t>P88632</t>
  </si>
  <si>
    <t>P88625</t>
  </si>
  <si>
    <t>P88623</t>
  </si>
  <si>
    <t>P88615</t>
  </si>
  <si>
    <t>P88606</t>
  </si>
  <si>
    <t>P88044</t>
  </si>
  <si>
    <t>P88043</t>
  </si>
  <si>
    <t>P88042</t>
  </si>
  <si>
    <t>P88041</t>
  </si>
  <si>
    <t>P88031</t>
  </si>
  <si>
    <t>P88026</t>
  </si>
  <si>
    <t>P88025</t>
  </si>
  <si>
    <t>P88024</t>
  </si>
  <si>
    <t>P88023</t>
  </si>
  <si>
    <t>P88021</t>
  </si>
  <si>
    <t>P88020</t>
  </si>
  <si>
    <t>P88019</t>
  </si>
  <si>
    <t>P88018</t>
  </si>
  <si>
    <t>P88017</t>
  </si>
  <si>
    <t>P88016</t>
  </si>
  <si>
    <t>P88015</t>
  </si>
  <si>
    <t>P88014</t>
  </si>
  <si>
    <t>P88013</t>
  </si>
  <si>
    <t>P88012</t>
  </si>
  <si>
    <t>P88011</t>
  </si>
  <si>
    <t>P88009</t>
  </si>
  <si>
    <t>P88008</t>
  </si>
  <si>
    <t>P88007</t>
  </si>
  <si>
    <t>P88006</t>
  </si>
  <si>
    <t>P88005</t>
  </si>
  <si>
    <t>P88003</t>
  </si>
  <si>
    <t>P88002</t>
  </si>
  <si>
    <t>P87661</t>
  </si>
  <si>
    <t>P87658</t>
  </si>
  <si>
    <t>P87657</t>
  </si>
  <si>
    <t>P87654</t>
  </si>
  <si>
    <t>P87651</t>
  </si>
  <si>
    <t>P87649</t>
  </si>
  <si>
    <t>P87648</t>
  </si>
  <si>
    <t>P87639</t>
  </si>
  <si>
    <t>P87634</t>
  </si>
  <si>
    <t>P87630</t>
  </si>
  <si>
    <t>P87627</t>
  </si>
  <si>
    <t>P87625</t>
  </si>
  <si>
    <t>P87624</t>
  </si>
  <si>
    <t>P87620</t>
  </si>
  <si>
    <t>P87618</t>
  </si>
  <si>
    <t>P87613</t>
  </si>
  <si>
    <t>P87610</t>
  </si>
  <si>
    <t>P87040</t>
  </si>
  <si>
    <t>P87035</t>
  </si>
  <si>
    <t>P87032</t>
  </si>
  <si>
    <t>P87028</t>
  </si>
  <si>
    <t>P87027</t>
  </si>
  <si>
    <t>P87026</t>
  </si>
  <si>
    <t>P87025</t>
  </si>
  <si>
    <t>P87024</t>
  </si>
  <si>
    <t>P87022</t>
  </si>
  <si>
    <t>P87020</t>
  </si>
  <si>
    <t>P87019</t>
  </si>
  <si>
    <t>P87017</t>
  </si>
  <si>
    <t>P87016</t>
  </si>
  <si>
    <t>P87015</t>
  </si>
  <si>
    <t>P87008</t>
  </si>
  <si>
    <t>P87004</t>
  </si>
  <si>
    <t>P87002</t>
  </si>
  <si>
    <t>P86624</t>
  </si>
  <si>
    <t>P86620</t>
  </si>
  <si>
    <t>P86619</t>
  </si>
  <si>
    <t>P86614</t>
  </si>
  <si>
    <t>P86609</t>
  </si>
  <si>
    <t>P86608</t>
  </si>
  <si>
    <t>P86606</t>
  </si>
  <si>
    <t>P86602</t>
  </si>
  <si>
    <t>P86026</t>
  </si>
  <si>
    <t>P86023</t>
  </si>
  <si>
    <t>P86022</t>
  </si>
  <si>
    <t>P86021</t>
  </si>
  <si>
    <t>P86019</t>
  </si>
  <si>
    <t>P86018</t>
  </si>
  <si>
    <t>P86017</t>
  </si>
  <si>
    <t>P86016</t>
  </si>
  <si>
    <t>P86015</t>
  </si>
  <si>
    <t>P86014</t>
  </si>
  <si>
    <t>P86013</t>
  </si>
  <si>
    <t>P86012</t>
  </si>
  <si>
    <t>P86011</t>
  </si>
  <si>
    <t>P86010</t>
  </si>
  <si>
    <t>P86009</t>
  </si>
  <si>
    <t>P86008</t>
  </si>
  <si>
    <t>P86007</t>
  </si>
  <si>
    <t>P86006</t>
  </si>
  <si>
    <t>P86005</t>
  </si>
  <si>
    <t>P86004</t>
  </si>
  <si>
    <t>P86003</t>
  </si>
  <si>
    <t>P86002</t>
  </si>
  <si>
    <t>P86001</t>
  </si>
  <si>
    <t>P85622</t>
  </si>
  <si>
    <t>P85615</t>
  </si>
  <si>
    <t>P85614</t>
  </si>
  <si>
    <t>P85612</t>
  </si>
  <si>
    <t>P85610</t>
  </si>
  <si>
    <t>P85608</t>
  </si>
  <si>
    <t>P85606</t>
  </si>
  <si>
    <t>P85605</t>
  </si>
  <si>
    <t>P85601</t>
  </si>
  <si>
    <t>P85028</t>
  </si>
  <si>
    <t>P85026</t>
  </si>
  <si>
    <t>P85022</t>
  </si>
  <si>
    <t>P85021</t>
  </si>
  <si>
    <t>P85020</t>
  </si>
  <si>
    <t>P85019</t>
  </si>
  <si>
    <t>P85018</t>
  </si>
  <si>
    <t>P85017</t>
  </si>
  <si>
    <t>P85016</t>
  </si>
  <si>
    <t>P85015</t>
  </si>
  <si>
    <t>P85014</t>
  </si>
  <si>
    <t>P85013</t>
  </si>
  <si>
    <t>P85012</t>
  </si>
  <si>
    <t>P85011</t>
  </si>
  <si>
    <t>P85010</t>
  </si>
  <si>
    <t>P85007</t>
  </si>
  <si>
    <t>P85005</t>
  </si>
  <si>
    <t>P85004</t>
  </si>
  <si>
    <t>P85003</t>
  </si>
  <si>
    <t>P85002</t>
  </si>
  <si>
    <t>P84690</t>
  </si>
  <si>
    <t>P84689</t>
  </si>
  <si>
    <t>P84684</t>
  </si>
  <si>
    <t>P84683</t>
  </si>
  <si>
    <t>P84679</t>
  </si>
  <si>
    <t>P84678</t>
  </si>
  <si>
    <t>P84673</t>
  </si>
  <si>
    <t>P84672</t>
  </si>
  <si>
    <t>P84669</t>
  </si>
  <si>
    <t>P84665</t>
  </si>
  <si>
    <t>P84663</t>
  </si>
  <si>
    <t>P84651</t>
  </si>
  <si>
    <t>P84650</t>
  </si>
  <si>
    <t>P84645</t>
  </si>
  <si>
    <t>P84644</t>
  </si>
  <si>
    <t>P84640</t>
  </si>
  <si>
    <t>P84639</t>
  </si>
  <si>
    <t>P84637</t>
  </si>
  <si>
    <t>P84635</t>
  </si>
  <si>
    <t>P84630</t>
  </si>
  <si>
    <t>P84626</t>
  </si>
  <si>
    <t>P84611</t>
  </si>
  <si>
    <t>P84605</t>
  </si>
  <si>
    <t>P84074</t>
  </si>
  <si>
    <t>P84072</t>
  </si>
  <si>
    <t>P84071</t>
  </si>
  <si>
    <t>P84070</t>
  </si>
  <si>
    <t>P84068</t>
  </si>
  <si>
    <t>P84067</t>
  </si>
  <si>
    <t>P84066</t>
  </si>
  <si>
    <t>P84065</t>
  </si>
  <si>
    <t>P84064</t>
  </si>
  <si>
    <t>P84061</t>
  </si>
  <si>
    <t>P84059</t>
  </si>
  <si>
    <t>P84056</t>
  </si>
  <si>
    <t>P84054</t>
  </si>
  <si>
    <t>P84053</t>
  </si>
  <si>
    <t>P84052</t>
  </si>
  <si>
    <t>P84051</t>
  </si>
  <si>
    <t>P84050</t>
  </si>
  <si>
    <t>P84049</t>
  </si>
  <si>
    <t>P84048</t>
  </si>
  <si>
    <t>P84047</t>
  </si>
  <si>
    <t>P84046</t>
  </si>
  <si>
    <t>P84045</t>
  </si>
  <si>
    <t>P84043</t>
  </si>
  <si>
    <t>P84042</t>
  </si>
  <si>
    <t>P84041</t>
  </si>
  <si>
    <t>P84040</t>
  </si>
  <si>
    <t>P84039</t>
  </si>
  <si>
    <t>P84038</t>
  </si>
  <si>
    <t>P84037</t>
  </si>
  <si>
    <t>P84035</t>
  </si>
  <si>
    <t>P84034</t>
  </si>
  <si>
    <t>P84033</t>
  </si>
  <si>
    <t>P84032</t>
  </si>
  <si>
    <t>P84030</t>
  </si>
  <si>
    <t>P84029</t>
  </si>
  <si>
    <t>P84028</t>
  </si>
  <si>
    <t>P84027</t>
  </si>
  <si>
    <t>P84026</t>
  </si>
  <si>
    <t>P84025</t>
  </si>
  <si>
    <t>P84024</t>
  </si>
  <si>
    <t>P84023</t>
  </si>
  <si>
    <t>P84022</t>
  </si>
  <si>
    <t>P84021</t>
  </si>
  <si>
    <t>P84020</t>
  </si>
  <si>
    <t>P84019</t>
  </si>
  <si>
    <t>P84018</t>
  </si>
  <si>
    <t>P84017</t>
  </si>
  <si>
    <t>P84016</t>
  </si>
  <si>
    <t>P84014</t>
  </si>
  <si>
    <t>P84012</t>
  </si>
  <si>
    <t>P84010</t>
  </si>
  <si>
    <t>P84009</t>
  </si>
  <si>
    <t>P84005</t>
  </si>
  <si>
    <t>P84004</t>
  </si>
  <si>
    <t>P83623</t>
  </si>
  <si>
    <t>P83621</t>
  </si>
  <si>
    <t>P83620</t>
  </si>
  <si>
    <t>P83612</t>
  </si>
  <si>
    <t>P83611</t>
  </si>
  <si>
    <t>P83609</t>
  </si>
  <si>
    <t>P83608</t>
  </si>
  <si>
    <t>P83605</t>
  </si>
  <si>
    <t>P83603</t>
  </si>
  <si>
    <t>P83027</t>
  </si>
  <si>
    <t>P83025</t>
  </si>
  <si>
    <t>P83024</t>
  </si>
  <si>
    <t>P83021</t>
  </si>
  <si>
    <t>P83017</t>
  </si>
  <si>
    <t>P83015</t>
  </si>
  <si>
    <t>P83012</t>
  </si>
  <si>
    <t>P83011</t>
  </si>
  <si>
    <t>P83010</t>
  </si>
  <si>
    <t>P83009</t>
  </si>
  <si>
    <t>P83007</t>
  </si>
  <si>
    <t>P83006</t>
  </si>
  <si>
    <t>P83005</t>
  </si>
  <si>
    <t>P83004</t>
  </si>
  <si>
    <t>P83001</t>
  </si>
  <si>
    <t>P82660</t>
  </si>
  <si>
    <t>P82652</t>
  </si>
  <si>
    <t>P82643</t>
  </si>
  <si>
    <t>P82640</t>
  </si>
  <si>
    <t>P82634</t>
  </si>
  <si>
    <t>P82633</t>
  </si>
  <si>
    <t>P82629</t>
  </si>
  <si>
    <t>P82627</t>
  </si>
  <si>
    <t>P82626</t>
  </si>
  <si>
    <t>P82625</t>
  </si>
  <si>
    <t>P82624</t>
  </si>
  <si>
    <t>P82616</t>
  </si>
  <si>
    <t>P82613</t>
  </si>
  <si>
    <t>P82609</t>
  </si>
  <si>
    <t>P82607</t>
  </si>
  <si>
    <t>P82037</t>
  </si>
  <si>
    <t>P82036</t>
  </si>
  <si>
    <t>P82034</t>
  </si>
  <si>
    <t>P82033</t>
  </si>
  <si>
    <t>P82031</t>
  </si>
  <si>
    <t>P82030</t>
  </si>
  <si>
    <t>P82029</t>
  </si>
  <si>
    <t>P82025</t>
  </si>
  <si>
    <t>P82023</t>
  </si>
  <si>
    <t>P82022</t>
  </si>
  <si>
    <t>P82021</t>
  </si>
  <si>
    <t>P82020</t>
  </si>
  <si>
    <t>P82018</t>
  </si>
  <si>
    <t>P82016</t>
  </si>
  <si>
    <t>P82015</t>
  </si>
  <si>
    <t>P82014</t>
  </si>
  <si>
    <t>P82013</t>
  </si>
  <si>
    <t>P82012</t>
  </si>
  <si>
    <t>P82011</t>
  </si>
  <si>
    <t>P82010</t>
  </si>
  <si>
    <t>P82009</t>
  </si>
  <si>
    <t>P82008</t>
  </si>
  <si>
    <t>P82007</t>
  </si>
  <si>
    <t>P82006</t>
  </si>
  <si>
    <t>P82005</t>
  </si>
  <si>
    <t>P82004</t>
  </si>
  <si>
    <t>P82003</t>
  </si>
  <si>
    <t>P82002</t>
  </si>
  <si>
    <t>P82001</t>
  </si>
  <si>
    <t>P81780</t>
  </si>
  <si>
    <t>P81771</t>
  </si>
  <si>
    <t>P81770</t>
  </si>
  <si>
    <t>P81757</t>
  </si>
  <si>
    <t>P81755</t>
  </si>
  <si>
    <t>P81748</t>
  </si>
  <si>
    <t>P81742</t>
  </si>
  <si>
    <t>P81741</t>
  </si>
  <si>
    <t>P81740</t>
  </si>
  <si>
    <t>P81736</t>
  </si>
  <si>
    <t>P81735</t>
  </si>
  <si>
    <t>P81734</t>
  </si>
  <si>
    <t>P81732</t>
  </si>
  <si>
    <t>P81731</t>
  </si>
  <si>
    <t>P81730</t>
  </si>
  <si>
    <t>P81726</t>
  </si>
  <si>
    <t>P81724</t>
  </si>
  <si>
    <t>P81721</t>
  </si>
  <si>
    <t>P81714</t>
  </si>
  <si>
    <t>P81711</t>
  </si>
  <si>
    <t>P81710</t>
  </si>
  <si>
    <t>P81709</t>
  </si>
  <si>
    <t>P81707</t>
  </si>
  <si>
    <t>P81704</t>
  </si>
  <si>
    <t>P81701</t>
  </si>
  <si>
    <t>P81699</t>
  </si>
  <si>
    <t>P81695</t>
  </si>
  <si>
    <t>P81694</t>
  </si>
  <si>
    <t>P81692</t>
  </si>
  <si>
    <t>P81687</t>
  </si>
  <si>
    <t>P81686</t>
  </si>
  <si>
    <t>P81685</t>
  </si>
  <si>
    <t>P81683</t>
  </si>
  <si>
    <t>P81681</t>
  </si>
  <si>
    <t>P81674</t>
  </si>
  <si>
    <t>P81668</t>
  </si>
  <si>
    <t>P81664</t>
  </si>
  <si>
    <t>P81655</t>
  </si>
  <si>
    <t>P81647</t>
  </si>
  <si>
    <t>P81646</t>
  </si>
  <si>
    <t>P81633</t>
  </si>
  <si>
    <t>P81622</t>
  </si>
  <si>
    <t>P81620</t>
  </si>
  <si>
    <t>P81218</t>
  </si>
  <si>
    <t>P81214</t>
  </si>
  <si>
    <t>P81213</t>
  </si>
  <si>
    <t>P81212</t>
  </si>
  <si>
    <t>P81208</t>
  </si>
  <si>
    <t>P81201</t>
  </si>
  <si>
    <t>P81197</t>
  </si>
  <si>
    <t>P81196</t>
  </si>
  <si>
    <t>P81191</t>
  </si>
  <si>
    <t>P81186</t>
  </si>
  <si>
    <t>P81185</t>
  </si>
  <si>
    <t>P81184</t>
  </si>
  <si>
    <t>P81182</t>
  </si>
  <si>
    <t>P81181</t>
  </si>
  <si>
    <t>P81180</t>
  </si>
  <si>
    <t>P81179</t>
  </si>
  <si>
    <t>P81172</t>
  </si>
  <si>
    <t>P81171</t>
  </si>
  <si>
    <t>P81170</t>
  </si>
  <si>
    <t>P81169</t>
  </si>
  <si>
    <t>P81167</t>
  </si>
  <si>
    <t>P81166</t>
  </si>
  <si>
    <t>P81165</t>
  </si>
  <si>
    <t>P81160</t>
  </si>
  <si>
    <t>P81159</t>
  </si>
  <si>
    <t>P81157</t>
  </si>
  <si>
    <t>P81155</t>
  </si>
  <si>
    <t>P81154</t>
  </si>
  <si>
    <t>P81150</t>
  </si>
  <si>
    <t>P81149</t>
  </si>
  <si>
    <t>P81147</t>
  </si>
  <si>
    <t>P81143</t>
  </si>
  <si>
    <t>P81140</t>
  </si>
  <si>
    <t>P81138</t>
  </si>
  <si>
    <t>P81137</t>
  </si>
  <si>
    <t>P81136</t>
  </si>
  <si>
    <t>P81133</t>
  </si>
  <si>
    <t>P81132</t>
  </si>
  <si>
    <t>P81130</t>
  </si>
  <si>
    <t>P81129</t>
  </si>
  <si>
    <t>P81128</t>
  </si>
  <si>
    <t>P81127</t>
  </si>
  <si>
    <t>P81125</t>
  </si>
  <si>
    <t>P81123</t>
  </si>
  <si>
    <t>P81119</t>
  </si>
  <si>
    <t>P81118</t>
  </si>
  <si>
    <t>P81117</t>
  </si>
  <si>
    <t>P81115</t>
  </si>
  <si>
    <t>P81113</t>
  </si>
  <si>
    <t>P81112</t>
  </si>
  <si>
    <t>P81107</t>
  </si>
  <si>
    <t>P81103</t>
  </si>
  <si>
    <t>P81100</t>
  </si>
  <si>
    <t>P81099</t>
  </si>
  <si>
    <t>P81096</t>
  </si>
  <si>
    <t>P81095</t>
  </si>
  <si>
    <t>P81092</t>
  </si>
  <si>
    <t>P81089</t>
  </si>
  <si>
    <t>P81088</t>
  </si>
  <si>
    <t>P81087</t>
  </si>
  <si>
    <t>P81086</t>
  </si>
  <si>
    <t>P81084</t>
  </si>
  <si>
    <t>P81083</t>
  </si>
  <si>
    <t>P81082</t>
  </si>
  <si>
    <t>P81081</t>
  </si>
  <si>
    <t>P81079</t>
  </si>
  <si>
    <t>P81078</t>
  </si>
  <si>
    <t>P81077</t>
  </si>
  <si>
    <t>P81076</t>
  </si>
  <si>
    <t>P81074</t>
  </si>
  <si>
    <t>P81073</t>
  </si>
  <si>
    <t>P81072</t>
  </si>
  <si>
    <t>P81071</t>
  </si>
  <si>
    <t>P81070</t>
  </si>
  <si>
    <t>P81069</t>
  </si>
  <si>
    <t>P81067</t>
  </si>
  <si>
    <t>P81066</t>
  </si>
  <si>
    <t>P81065</t>
  </si>
  <si>
    <t>P81063</t>
  </si>
  <si>
    <t>P81062</t>
  </si>
  <si>
    <t>P81061</t>
  </si>
  <si>
    <t>P81059</t>
  </si>
  <si>
    <t>P81058</t>
  </si>
  <si>
    <t>P81057</t>
  </si>
  <si>
    <t>P81055</t>
  </si>
  <si>
    <t>P81054</t>
  </si>
  <si>
    <t>P81053</t>
  </si>
  <si>
    <t>P81051</t>
  </si>
  <si>
    <t>P81047</t>
  </si>
  <si>
    <t>P81046</t>
  </si>
  <si>
    <t>P81045</t>
  </si>
  <si>
    <t>P81044</t>
  </si>
  <si>
    <t>P81043</t>
  </si>
  <si>
    <t>P81042</t>
  </si>
  <si>
    <t>P81041</t>
  </si>
  <si>
    <t>P81040</t>
  </si>
  <si>
    <t>P81039</t>
  </si>
  <si>
    <t>P81038</t>
  </si>
  <si>
    <t>P81037</t>
  </si>
  <si>
    <t>P81036</t>
  </si>
  <si>
    <t>P81035</t>
  </si>
  <si>
    <t>P81033</t>
  </si>
  <si>
    <t>P81032</t>
  </si>
  <si>
    <t>P81031</t>
  </si>
  <si>
    <t>P81029</t>
  </si>
  <si>
    <t>P81027</t>
  </si>
  <si>
    <t>P81025</t>
  </si>
  <si>
    <t>P81022</t>
  </si>
  <si>
    <t>P81020</t>
  </si>
  <si>
    <t>P81018</t>
  </si>
  <si>
    <t>P81017</t>
  </si>
  <si>
    <t>P81016</t>
  </si>
  <si>
    <t>P81015</t>
  </si>
  <si>
    <t>P81014</t>
  </si>
  <si>
    <t>P81013</t>
  </si>
  <si>
    <t>P81010</t>
  </si>
  <si>
    <t>P81008</t>
  </si>
  <si>
    <t>P81006</t>
  </si>
  <si>
    <t>P81005</t>
  </si>
  <si>
    <t>P81003</t>
  </si>
  <si>
    <t>P81002</t>
  </si>
  <si>
    <t>N85648</t>
  </si>
  <si>
    <t>N85643</t>
  </si>
  <si>
    <t>N85640</t>
  </si>
  <si>
    <t>N85634</t>
  </si>
  <si>
    <t>N85633</t>
  </si>
  <si>
    <t>N85629</t>
  </si>
  <si>
    <t>N85625</t>
  </si>
  <si>
    <t>N85620</t>
  </si>
  <si>
    <t>N85617</t>
  </si>
  <si>
    <t>N85616</t>
  </si>
  <si>
    <t>N85059</t>
  </si>
  <si>
    <t>N85057</t>
  </si>
  <si>
    <t>N85054</t>
  </si>
  <si>
    <t>N85052</t>
  </si>
  <si>
    <t>N85051</t>
  </si>
  <si>
    <t>N85048</t>
  </si>
  <si>
    <t>N85047</t>
  </si>
  <si>
    <t>N85046</t>
  </si>
  <si>
    <t>N85044</t>
  </si>
  <si>
    <t>N85038</t>
  </si>
  <si>
    <t>N85037</t>
  </si>
  <si>
    <t>N85032</t>
  </si>
  <si>
    <t>N85031</t>
  </si>
  <si>
    <t>N85028</t>
  </si>
  <si>
    <t>N85027</t>
  </si>
  <si>
    <t>N85025</t>
  </si>
  <si>
    <t>N85024</t>
  </si>
  <si>
    <t>N85023</t>
  </si>
  <si>
    <t>N85022</t>
  </si>
  <si>
    <t>N85021</t>
  </si>
  <si>
    <t>N85020</t>
  </si>
  <si>
    <t>N85019</t>
  </si>
  <si>
    <t>N85018</t>
  </si>
  <si>
    <t>N85017</t>
  </si>
  <si>
    <t>N85016</t>
  </si>
  <si>
    <t>N85015</t>
  </si>
  <si>
    <t>N85013</t>
  </si>
  <si>
    <t>N85012</t>
  </si>
  <si>
    <t>N85009</t>
  </si>
  <si>
    <t>N85008</t>
  </si>
  <si>
    <t>N85007</t>
  </si>
  <si>
    <t>N85006</t>
  </si>
  <si>
    <t>N85005</t>
  </si>
  <si>
    <t>N85002</t>
  </si>
  <si>
    <t>N84630</t>
  </si>
  <si>
    <t>N84627</t>
  </si>
  <si>
    <t>N84626</t>
  </si>
  <si>
    <t>N84625</t>
  </si>
  <si>
    <t>N84621</t>
  </si>
  <si>
    <t>N84617</t>
  </si>
  <si>
    <t>N84615</t>
  </si>
  <si>
    <t>N84614</t>
  </si>
  <si>
    <t>N84613</t>
  </si>
  <si>
    <t>N84605</t>
  </si>
  <si>
    <t>N84043</t>
  </si>
  <si>
    <t>N84041</t>
  </si>
  <si>
    <t>N84038</t>
  </si>
  <si>
    <t>N84037</t>
  </si>
  <si>
    <t>N84035</t>
  </si>
  <si>
    <t>N84034</t>
  </si>
  <si>
    <t>N84029</t>
  </si>
  <si>
    <t>N84028</t>
  </si>
  <si>
    <t>N84027</t>
  </si>
  <si>
    <t>N84026</t>
  </si>
  <si>
    <t>N84025</t>
  </si>
  <si>
    <t>N84024</t>
  </si>
  <si>
    <t>N84023</t>
  </si>
  <si>
    <t>N84021</t>
  </si>
  <si>
    <t>N84020</t>
  </si>
  <si>
    <t>N84019</t>
  </si>
  <si>
    <t>N84018</t>
  </si>
  <si>
    <t>N84017</t>
  </si>
  <si>
    <t>N84016</t>
  </si>
  <si>
    <t>N84015</t>
  </si>
  <si>
    <t>N84014</t>
  </si>
  <si>
    <t>N84013</t>
  </si>
  <si>
    <t>N84012</t>
  </si>
  <si>
    <t>N84011</t>
  </si>
  <si>
    <t>N84010</t>
  </si>
  <si>
    <t>N84008</t>
  </si>
  <si>
    <t>N84007</t>
  </si>
  <si>
    <t>N84006</t>
  </si>
  <si>
    <t>N84005</t>
  </si>
  <si>
    <t>N84004</t>
  </si>
  <si>
    <t>N84003</t>
  </si>
  <si>
    <t>N84002</t>
  </si>
  <si>
    <t>N84001</t>
  </si>
  <si>
    <t>N83637</t>
  </si>
  <si>
    <t>N83635</t>
  </si>
  <si>
    <t>N83633</t>
  </si>
  <si>
    <t>N83628</t>
  </si>
  <si>
    <t>N83624</t>
  </si>
  <si>
    <t>N83622</t>
  </si>
  <si>
    <t>N83621</t>
  </si>
  <si>
    <t>N83620</t>
  </si>
  <si>
    <t>N83619</t>
  </si>
  <si>
    <t>N83614</t>
  </si>
  <si>
    <t>N83610</t>
  </si>
  <si>
    <t>N83609</t>
  </si>
  <si>
    <t>N83608</t>
  </si>
  <si>
    <t>N83605</t>
  </si>
  <si>
    <t>N83603</t>
  </si>
  <si>
    <t>N83601</t>
  </si>
  <si>
    <t>N83054</t>
  </si>
  <si>
    <t>N83053</t>
  </si>
  <si>
    <t>N83050</t>
  </si>
  <si>
    <t>N83049</t>
  </si>
  <si>
    <t>N83047</t>
  </si>
  <si>
    <t>N83045</t>
  </si>
  <si>
    <t>N83043</t>
  </si>
  <si>
    <t>N83041</t>
  </si>
  <si>
    <t>N83035</t>
  </si>
  <si>
    <t>N83033</t>
  </si>
  <si>
    <t>N83032</t>
  </si>
  <si>
    <t>N83031</t>
  </si>
  <si>
    <t>N83030</t>
  </si>
  <si>
    <t>N83028</t>
  </si>
  <si>
    <t>N83027</t>
  </si>
  <si>
    <t>N83026</t>
  </si>
  <si>
    <t>N83025</t>
  </si>
  <si>
    <t>N83024</t>
  </si>
  <si>
    <t>N83023</t>
  </si>
  <si>
    <t>N83021</t>
  </si>
  <si>
    <t>N83020</t>
  </si>
  <si>
    <t>N83019</t>
  </si>
  <si>
    <t>N83018</t>
  </si>
  <si>
    <t>N83017</t>
  </si>
  <si>
    <t>N83015</t>
  </si>
  <si>
    <t>N83014</t>
  </si>
  <si>
    <t>N83013</t>
  </si>
  <si>
    <t>N83012</t>
  </si>
  <si>
    <t>N83010</t>
  </si>
  <si>
    <t>N83009</t>
  </si>
  <si>
    <t>N83008</t>
  </si>
  <si>
    <t>N83007</t>
  </si>
  <si>
    <t>N83006</t>
  </si>
  <si>
    <t>N83005</t>
  </si>
  <si>
    <t>N83003</t>
  </si>
  <si>
    <t>N83002</t>
  </si>
  <si>
    <t>N83001</t>
  </si>
  <si>
    <t>N82678</t>
  </si>
  <si>
    <t>N82676</t>
  </si>
  <si>
    <t>N82671</t>
  </si>
  <si>
    <t>N82670</t>
  </si>
  <si>
    <t>N82669</t>
  </si>
  <si>
    <t>N82668</t>
  </si>
  <si>
    <t>N82664</t>
  </si>
  <si>
    <t>N82663</t>
  </si>
  <si>
    <t>N82662</t>
  </si>
  <si>
    <t>N82655</t>
  </si>
  <si>
    <t>N82651</t>
  </si>
  <si>
    <t>N82650</t>
  </si>
  <si>
    <t>N82648</t>
  </si>
  <si>
    <t>N82646</t>
  </si>
  <si>
    <t>N82645</t>
  </si>
  <si>
    <t>N82641</t>
  </si>
  <si>
    <t>N82633</t>
  </si>
  <si>
    <t>N82617</t>
  </si>
  <si>
    <t>N82117</t>
  </si>
  <si>
    <t>N82116</t>
  </si>
  <si>
    <t>N82115</t>
  </si>
  <si>
    <t>N82113</t>
  </si>
  <si>
    <t>N82110</t>
  </si>
  <si>
    <t>N82109</t>
  </si>
  <si>
    <t>N82108</t>
  </si>
  <si>
    <t>N82107</t>
  </si>
  <si>
    <t>N82106</t>
  </si>
  <si>
    <t>N82104</t>
  </si>
  <si>
    <t>N82103</t>
  </si>
  <si>
    <t>N82101</t>
  </si>
  <si>
    <t>N82099</t>
  </si>
  <si>
    <t>N82097</t>
  </si>
  <si>
    <t>N82095</t>
  </si>
  <si>
    <t>N82094</t>
  </si>
  <si>
    <t>N82093</t>
  </si>
  <si>
    <t>N82092</t>
  </si>
  <si>
    <t>N82091</t>
  </si>
  <si>
    <t>N82090</t>
  </si>
  <si>
    <t>N82089</t>
  </si>
  <si>
    <t>N82087</t>
  </si>
  <si>
    <t>N82086</t>
  </si>
  <si>
    <t>N82084</t>
  </si>
  <si>
    <t>N82083</t>
  </si>
  <si>
    <t>N82082</t>
  </si>
  <si>
    <t>N82081</t>
  </si>
  <si>
    <t>N82079</t>
  </si>
  <si>
    <t>N82078</t>
  </si>
  <si>
    <t>N82077</t>
  </si>
  <si>
    <t>N82076</t>
  </si>
  <si>
    <t>N82074</t>
  </si>
  <si>
    <t>N82073</t>
  </si>
  <si>
    <t>N82070</t>
  </si>
  <si>
    <t>N82067</t>
  </si>
  <si>
    <t>N82066</t>
  </si>
  <si>
    <t>N82065</t>
  </si>
  <si>
    <t>N82062</t>
  </si>
  <si>
    <t>N82059</t>
  </si>
  <si>
    <t>N82058</t>
  </si>
  <si>
    <t>N82054</t>
  </si>
  <si>
    <t>N82053</t>
  </si>
  <si>
    <t>N82052</t>
  </si>
  <si>
    <t>N82050</t>
  </si>
  <si>
    <t>N82049</t>
  </si>
  <si>
    <t>N82048</t>
  </si>
  <si>
    <t>N82046</t>
  </si>
  <si>
    <t>N82041</t>
  </si>
  <si>
    <t>N82039</t>
  </si>
  <si>
    <t>N82037</t>
  </si>
  <si>
    <t>N82036</t>
  </si>
  <si>
    <t>N82035</t>
  </si>
  <si>
    <t>N82034</t>
  </si>
  <si>
    <t>N82033</t>
  </si>
  <si>
    <t>N82026</t>
  </si>
  <si>
    <t>N82024</t>
  </si>
  <si>
    <t>N82022</t>
  </si>
  <si>
    <t>N82019</t>
  </si>
  <si>
    <t>N82018</t>
  </si>
  <si>
    <t>N82014</t>
  </si>
  <si>
    <t>N82011</t>
  </si>
  <si>
    <t>N82009</t>
  </si>
  <si>
    <t>N82004</t>
  </si>
  <si>
    <t>N82003</t>
  </si>
  <si>
    <t>N82002</t>
  </si>
  <si>
    <t>N82001</t>
  </si>
  <si>
    <t>N81655</t>
  </si>
  <si>
    <t>N81651</t>
  </si>
  <si>
    <t>N81645</t>
  </si>
  <si>
    <t>N81642</t>
  </si>
  <si>
    <t>N81637</t>
  </si>
  <si>
    <t>N81632</t>
  </si>
  <si>
    <t>N81628</t>
  </si>
  <si>
    <t>N81626</t>
  </si>
  <si>
    <t>N81624</t>
  </si>
  <si>
    <t>N81623</t>
  </si>
  <si>
    <t>N81619</t>
  </si>
  <si>
    <t>N81614</t>
  </si>
  <si>
    <t>N81607</t>
  </si>
  <si>
    <t>N81127</t>
  </si>
  <si>
    <t>N81125</t>
  </si>
  <si>
    <t>N81123</t>
  </si>
  <si>
    <t>N81122</t>
  </si>
  <si>
    <t>N81121</t>
  </si>
  <si>
    <t>N81120</t>
  </si>
  <si>
    <t>N81119</t>
  </si>
  <si>
    <t>N81118</t>
  </si>
  <si>
    <t>N81117</t>
  </si>
  <si>
    <t>N81115</t>
  </si>
  <si>
    <t>N81114</t>
  </si>
  <si>
    <t>N81113</t>
  </si>
  <si>
    <t>N81111</t>
  </si>
  <si>
    <t>N81109</t>
  </si>
  <si>
    <t>N81108</t>
  </si>
  <si>
    <t>N81107</t>
  </si>
  <si>
    <t>N81102</t>
  </si>
  <si>
    <t>N81101</t>
  </si>
  <si>
    <t>N81100</t>
  </si>
  <si>
    <t>N81097</t>
  </si>
  <si>
    <t>N81096</t>
  </si>
  <si>
    <t>N81093</t>
  </si>
  <si>
    <t>N81092</t>
  </si>
  <si>
    <t>N81090</t>
  </si>
  <si>
    <t>N81089</t>
  </si>
  <si>
    <t>N81088</t>
  </si>
  <si>
    <t>N81087</t>
  </si>
  <si>
    <t>N81086</t>
  </si>
  <si>
    <t>N81085</t>
  </si>
  <si>
    <t>N81084</t>
  </si>
  <si>
    <t>N81083</t>
  </si>
  <si>
    <t>N81082</t>
  </si>
  <si>
    <t>N81081</t>
  </si>
  <si>
    <t>N81080</t>
  </si>
  <si>
    <t>N81079</t>
  </si>
  <si>
    <t>N81077</t>
  </si>
  <si>
    <t>N81075</t>
  </si>
  <si>
    <t>N81074</t>
  </si>
  <si>
    <t>N81072</t>
  </si>
  <si>
    <t>N81071</t>
  </si>
  <si>
    <t>N81070</t>
  </si>
  <si>
    <t>N81069</t>
  </si>
  <si>
    <t>N81068</t>
  </si>
  <si>
    <t>N81067</t>
  </si>
  <si>
    <t>N81066</t>
  </si>
  <si>
    <t>N81065</t>
  </si>
  <si>
    <t>N81064</t>
  </si>
  <si>
    <t>N81063</t>
  </si>
  <si>
    <t>N81062</t>
  </si>
  <si>
    <t>N81061</t>
  </si>
  <si>
    <t>N81060</t>
  </si>
  <si>
    <t>N81059</t>
  </si>
  <si>
    <t>N81057</t>
  </si>
  <si>
    <t>N81056</t>
  </si>
  <si>
    <t>N81055</t>
  </si>
  <si>
    <t>N81054</t>
  </si>
  <si>
    <t>N81053</t>
  </si>
  <si>
    <t>N81052</t>
  </si>
  <si>
    <t>N81051</t>
  </si>
  <si>
    <t>N81050</t>
  </si>
  <si>
    <t>N81049</t>
  </si>
  <si>
    <t>N81048</t>
  </si>
  <si>
    <t>N81047</t>
  </si>
  <si>
    <t>N81046</t>
  </si>
  <si>
    <t>N81045</t>
  </si>
  <si>
    <t>N81044</t>
  </si>
  <si>
    <t>N81043</t>
  </si>
  <si>
    <t>N81041</t>
  </si>
  <si>
    <t>N81040</t>
  </si>
  <si>
    <t>N81039</t>
  </si>
  <si>
    <t>N81038</t>
  </si>
  <si>
    <t>N81037</t>
  </si>
  <si>
    <t>N81036</t>
  </si>
  <si>
    <t>N81035</t>
  </si>
  <si>
    <t>N81034</t>
  </si>
  <si>
    <t>N81033</t>
  </si>
  <si>
    <t>N81032</t>
  </si>
  <si>
    <t>N81031</t>
  </si>
  <si>
    <t>N81030</t>
  </si>
  <si>
    <t>N81029</t>
  </si>
  <si>
    <t>N81028</t>
  </si>
  <si>
    <t>N81027</t>
  </si>
  <si>
    <t>N81025</t>
  </si>
  <si>
    <t>N81024</t>
  </si>
  <si>
    <t>N81022</t>
  </si>
  <si>
    <t>N81020</t>
  </si>
  <si>
    <t>N81019</t>
  </si>
  <si>
    <t>N81018</t>
  </si>
  <si>
    <t>N81016</t>
  </si>
  <si>
    <t>N81014</t>
  </si>
  <si>
    <t>N81013</t>
  </si>
  <si>
    <t>N81012</t>
  </si>
  <si>
    <t>N81011</t>
  </si>
  <si>
    <t>N81010</t>
  </si>
  <si>
    <t>N81009</t>
  </si>
  <si>
    <t>N81008</t>
  </si>
  <si>
    <t>N81007</t>
  </si>
  <si>
    <t>N81006</t>
  </si>
  <si>
    <t>N81005</t>
  </si>
  <si>
    <t>N81002</t>
  </si>
  <si>
    <t>N81001</t>
  </si>
  <si>
    <t>M92654</t>
  </si>
  <si>
    <t>M92649</t>
  </si>
  <si>
    <t>M92640</t>
  </si>
  <si>
    <t>M92630</t>
  </si>
  <si>
    <t>M92629</t>
  </si>
  <si>
    <t>M92627</t>
  </si>
  <si>
    <t>M92612</t>
  </si>
  <si>
    <t>M92609</t>
  </si>
  <si>
    <t>M92607</t>
  </si>
  <si>
    <t>M92043</t>
  </si>
  <si>
    <t>M92041</t>
  </si>
  <si>
    <t>M92040</t>
  </si>
  <si>
    <t>M92039</t>
  </si>
  <si>
    <t>M92029</t>
  </si>
  <si>
    <t>M92028</t>
  </si>
  <si>
    <t>M92026</t>
  </si>
  <si>
    <t>M92022</t>
  </si>
  <si>
    <t>M92019</t>
  </si>
  <si>
    <t>M92016</t>
  </si>
  <si>
    <t>M92015</t>
  </si>
  <si>
    <t>M92013</t>
  </si>
  <si>
    <t>M92012</t>
  </si>
  <si>
    <t>M92011</t>
  </si>
  <si>
    <t>M92010</t>
  </si>
  <si>
    <t>M92009</t>
  </si>
  <si>
    <t>M92008</t>
  </si>
  <si>
    <t>M92007</t>
  </si>
  <si>
    <t>M92006</t>
  </si>
  <si>
    <t>M92004</t>
  </si>
  <si>
    <t>M92001</t>
  </si>
  <si>
    <t>M91660</t>
  </si>
  <si>
    <t>M91659</t>
  </si>
  <si>
    <t>M91654</t>
  </si>
  <si>
    <t>M91650</t>
  </si>
  <si>
    <t>M91647</t>
  </si>
  <si>
    <t>M91642</t>
  </si>
  <si>
    <t>M91641</t>
  </si>
  <si>
    <t>M91640</t>
  </si>
  <si>
    <t>M91639</t>
  </si>
  <si>
    <t>M91637</t>
  </si>
  <si>
    <t>M91629</t>
  </si>
  <si>
    <t>M91628</t>
  </si>
  <si>
    <t>M91626</t>
  </si>
  <si>
    <t>M91624</t>
  </si>
  <si>
    <t>M91623</t>
  </si>
  <si>
    <t>M91621</t>
  </si>
  <si>
    <t>M91619</t>
  </si>
  <si>
    <t>M91616</t>
  </si>
  <si>
    <t>M91614</t>
  </si>
  <si>
    <t>M91613</t>
  </si>
  <si>
    <t>M91612</t>
  </si>
  <si>
    <t>M91611</t>
  </si>
  <si>
    <t>M91609</t>
  </si>
  <si>
    <t>M91602</t>
  </si>
  <si>
    <t>M91036</t>
  </si>
  <si>
    <t>M91034</t>
  </si>
  <si>
    <t>M91033</t>
  </si>
  <si>
    <t>M91032</t>
  </si>
  <si>
    <t>M91029</t>
  </si>
  <si>
    <t>M91028</t>
  </si>
  <si>
    <t>M91026</t>
  </si>
  <si>
    <t>M91024</t>
  </si>
  <si>
    <t>M91021</t>
  </si>
  <si>
    <t>M91019</t>
  </si>
  <si>
    <t>M91018</t>
  </si>
  <si>
    <t>M91017</t>
  </si>
  <si>
    <t>M91016</t>
  </si>
  <si>
    <t>M91015</t>
  </si>
  <si>
    <t>M91014</t>
  </si>
  <si>
    <t>M91013</t>
  </si>
  <si>
    <t>M91010</t>
  </si>
  <si>
    <t>M91009</t>
  </si>
  <si>
    <t>M91008</t>
  </si>
  <si>
    <t>M91007</t>
  </si>
  <si>
    <t>M91006</t>
  </si>
  <si>
    <t>M91004</t>
  </si>
  <si>
    <t>M91003</t>
  </si>
  <si>
    <t>M89608</t>
  </si>
  <si>
    <t>M89030</t>
  </si>
  <si>
    <t>M89027</t>
  </si>
  <si>
    <t>M89026</t>
  </si>
  <si>
    <t>M89024</t>
  </si>
  <si>
    <t>M89021</t>
  </si>
  <si>
    <t>M89019</t>
  </si>
  <si>
    <t>M89017</t>
  </si>
  <si>
    <t>M89016</t>
  </si>
  <si>
    <t>M89015</t>
  </si>
  <si>
    <t>M89013</t>
  </si>
  <si>
    <t>M89012</t>
  </si>
  <si>
    <t>M89010</t>
  </si>
  <si>
    <t>M89009</t>
  </si>
  <si>
    <t>M89008</t>
  </si>
  <si>
    <t>M89007</t>
  </si>
  <si>
    <t>M89005</t>
  </si>
  <si>
    <t>M89003</t>
  </si>
  <si>
    <t>M89002</t>
  </si>
  <si>
    <t>M89001</t>
  </si>
  <si>
    <t>M88647</t>
  </si>
  <si>
    <t>M88646</t>
  </si>
  <si>
    <t>M88645</t>
  </si>
  <si>
    <t>M88643</t>
  </si>
  <si>
    <t>M88640</t>
  </si>
  <si>
    <t>M88639</t>
  </si>
  <si>
    <t>M88635</t>
  </si>
  <si>
    <t>M88633</t>
  </si>
  <si>
    <t>M88630</t>
  </si>
  <si>
    <t>M88628</t>
  </si>
  <si>
    <t>M88626</t>
  </si>
  <si>
    <t>M88625</t>
  </si>
  <si>
    <t>M88620</t>
  </si>
  <si>
    <t>M88619</t>
  </si>
  <si>
    <t>M88618</t>
  </si>
  <si>
    <t>M88616</t>
  </si>
  <si>
    <t>M88612</t>
  </si>
  <si>
    <t>M88610</t>
  </si>
  <si>
    <t>M88600</t>
  </si>
  <si>
    <t>M88044</t>
  </si>
  <si>
    <t>M88043</t>
  </si>
  <si>
    <t>M88042</t>
  </si>
  <si>
    <t>M88041</t>
  </si>
  <si>
    <t>M88040</t>
  </si>
  <si>
    <t>M88038</t>
  </si>
  <si>
    <t>M88035</t>
  </si>
  <si>
    <t>M88031</t>
  </si>
  <si>
    <t>M88030</t>
  </si>
  <si>
    <t>M88026</t>
  </si>
  <si>
    <t>M88023</t>
  </si>
  <si>
    <t>M88022</t>
  </si>
  <si>
    <t>M88021</t>
  </si>
  <si>
    <t>M88020</t>
  </si>
  <si>
    <t>M88019</t>
  </si>
  <si>
    <t>M88018</t>
  </si>
  <si>
    <t>M88016</t>
  </si>
  <si>
    <t>M88015</t>
  </si>
  <si>
    <t>M88014</t>
  </si>
  <si>
    <t>M88013</t>
  </si>
  <si>
    <t>M88010</t>
  </si>
  <si>
    <t>M88009</t>
  </si>
  <si>
    <t>M88008</t>
  </si>
  <si>
    <t>M88007</t>
  </si>
  <si>
    <t>M88006</t>
  </si>
  <si>
    <t>M88004</t>
  </si>
  <si>
    <t>M88003</t>
  </si>
  <si>
    <t>M88002</t>
  </si>
  <si>
    <t>M88001</t>
  </si>
  <si>
    <t>M87638</t>
  </si>
  <si>
    <t>M87628</t>
  </si>
  <si>
    <t>M87623</t>
  </si>
  <si>
    <t>M87621</t>
  </si>
  <si>
    <t>M87620</t>
  </si>
  <si>
    <t>M87618</t>
  </si>
  <si>
    <t>M87617</t>
  </si>
  <si>
    <t>M87612</t>
  </si>
  <si>
    <t>M87605</t>
  </si>
  <si>
    <t>M87602</t>
  </si>
  <si>
    <t>M87601</t>
  </si>
  <si>
    <t>M87041</t>
  </si>
  <si>
    <t>M87037</t>
  </si>
  <si>
    <t>M87036</t>
  </si>
  <si>
    <t>M87034</t>
  </si>
  <si>
    <t>M87030</t>
  </si>
  <si>
    <t>M87028</t>
  </si>
  <si>
    <t>M87027</t>
  </si>
  <si>
    <t>M87026</t>
  </si>
  <si>
    <t>M87025</t>
  </si>
  <si>
    <t>M87024</t>
  </si>
  <si>
    <t>M87023</t>
  </si>
  <si>
    <t>M87021</t>
  </si>
  <si>
    <t>M87020</t>
  </si>
  <si>
    <t>M87019</t>
  </si>
  <si>
    <t>M87018</t>
  </si>
  <si>
    <t>M87017</t>
  </si>
  <si>
    <t>M87016</t>
  </si>
  <si>
    <t>M87015</t>
  </si>
  <si>
    <t>M87014</t>
  </si>
  <si>
    <t>M87013</t>
  </si>
  <si>
    <t>M87012</t>
  </si>
  <si>
    <t>M87011</t>
  </si>
  <si>
    <t>M87010</t>
  </si>
  <si>
    <t>M87009</t>
  </si>
  <si>
    <t>M87008</t>
  </si>
  <si>
    <t>M87007</t>
  </si>
  <si>
    <t>M87006</t>
  </si>
  <si>
    <t>M87005</t>
  </si>
  <si>
    <t>M87003</t>
  </si>
  <si>
    <t>M87001</t>
  </si>
  <si>
    <t>M86638</t>
  </si>
  <si>
    <t>M86633</t>
  </si>
  <si>
    <t>M86627</t>
  </si>
  <si>
    <t>M86624</t>
  </si>
  <si>
    <t>M86622</t>
  </si>
  <si>
    <t>M86617</t>
  </si>
  <si>
    <t>M86612</t>
  </si>
  <si>
    <t>M86610</t>
  </si>
  <si>
    <t>M86605</t>
  </si>
  <si>
    <t>M86048</t>
  </si>
  <si>
    <t>M86046</t>
  </si>
  <si>
    <t>M86045</t>
  </si>
  <si>
    <t>M86044</t>
  </si>
  <si>
    <t>M86041</t>
  </si>
  <si>
    <t>M86040</t>
  </si>
  <si>
    <t>M86039</t>
  </si>
  <si>
    <t>M86038</t>
  </si>
  <si>
    <t>M86037</t>
  </si>
  <si>
    <t>M86035</t>
  </si>
  <si>
    <t>M86034</t>
  </si>
  <si>
    <t>M86033</t>
  </si>
  <si>
    <t>M86032</t>
  </si>
  <si>
    <t>M86030</t>
  </si>
  <si>
    <t>M86029</t>
  </si>
  <si>
    <t>M86028</t>
  </si>
  <si>
    <t>M86027</t>
  </si>
  <si>
    <t>M86021</t>
  </si>
  <si>
    <t>M86020</t>
  </si>
  <si>
    <t>M86019</t>
  </si>
  <si>
    <t>M86018</t>
  </si>
  <si>
    <t>M86017</t>
  </si>
  <si>
    <t>M86016</t>
  </si>
  <si>
    <t>M86015</t>
  </si>
  <si>
    <t>M86014</t>
  </si>
  <si>
    <t>M86012</t>
  </si>
  <si>
    <t>M86010</t>
  </si>
  <si>
    <t>M86009</t>
  </si>
  <si>
    <t>M86008</t>
  </si>
  <si>
    <t>M86007</t>
  </si>
  <si>
    <t>M86006</t>
  </si>
  <si>
    <t>M86005</t>
  </si>
  <si>
    <t>M86004</t>
  </si>
  <si>
    <t>M86003</t>
  </si>
  <si>
    <t>M86002</t>
  </si>
  <si>
    <t>M86001</t>
  </si>
  <si>
    <t>M85803</t>
  </si>
  <si>
    <t>M85797</t>
  </si>
  <si>
    <t>M85794</t>
  </si>
  <si>
    <t>M85792</t>
  </si>
  <si>
    <t>M85783</t>
  </si>
  <si>
    <t>M85781</t>
  </si>
  <si>
    <t>M85779</t>
  </si>
  <si>
    <t>M85778</t>
  </si>
  <si>
    <t>M85774</t>
  </si>
  <si>
    <t>M85770</t>
  </si>
  <si>
    <t>M85766</t>
  </si>
  <si>
    <t>M85759</t>
  </si>
  <si>
    <t>M85757</t>
  </si>
  <si>
    <t>M85756</t>
  </si>
  <si>
    <t>M85749</t>
  </si>
  <si>
    <t>M85746</t>
  </si>
  <si>
    <t>M85739</t>
  </si>
  <si>
    <t>M85736</t>
  </si>
  <si>
    <t>M85735</t>
  </si>
  <si>
    <t>M85733</t>
  </si>
  <si>
    <t>M85732</t>
  </si>
  <si>
    <t>M85730</t>
  </si>
  <si>
    <t>M85722</t>
  </si>
  <si>
    <t>M85721</t>
  </si>
  <si>
    <t>M85717</t>
  </si>
  <si>
    <t>M85716</t>
  </si>
  <si>
    <t>M85715</t>
  </si>
  <si>
    <t>M85713</t>
  </si>
  <si>
    <t>M85711</t>
  </si>
  <si>
    <t>M85706</t>
  </si>
  <si>
    <t>M85701</t>
  </si>
  <si>
    <t>M85699</t>
  </si>
  <si>
    <t>M85697</t>
  </si>
  <si>
    <t>M85694</t>
  </si>
  <si>
    <t>M85693</t>
  </si>
  <si>
    <t>M85686</t>
  </si>
  <si>
    <t>M85684</t>
  </si>
  <si>
    <t>M85680</t>
  </si>
  <si>
    <t>M85679</t>
  </si>
  <si>
    <t>M85676</t>
  </si>
  <si>
    <t>M85670</t>
  </si>
  <si>
    <t>M85669</t>
  </si>
  <si>
    <t>M85642</t>
  </si>
  <si>
    <t>M85634</t>
  </si>
  <si>
    <t>M85624</t>
  </si>
  <si>
    <t>M85600</t>
  </si>
  <si>
    <t>M85179</t>
  </si>
  <si>
    <t>M85178</t>
  </si>
  <si>
    <t>M85177</t>
  </si>
  <si>
    <t>M85176</t>
  </si>
  <si>
    <t>M85175</t>
  </si>
  <si>
    <t>M85174</t>
  </si>
  <si>
    <t>M85172</t>
  </si>
  <si>
    <t>M85171</t>
  </si>
  <si>
    <t>M85170</t>
  </si>
  <si>
    <t>M85167</t>
  </si>
  <si>
    <t>M85164</t>
  </si>
  <si>
    <t>M85158</t>
  </si>
  <si>
    <t>M85156</t>
  </si>
  <si>
    <t>M85155</t>
  </si>
  <si>
    <t>M85154</t>
  </si>
  <si>
    <t>M85153</t>
  </si>
  <si>
    <t>M85149</t>
  </si>
  <si>
    <t>M85146</t>
  </si>
  <si>
    <t>M85145</t>
  </si>
  <si>
    <t>M85143</t>
  </si>
  <si>
    <t>M85142</t>
  </si>
  <si>
    <t>M85141</t>
  </si>
  <si>
    <t>M85139</t>
  </si>
  <si>
    <t>M85136</t>
  </si>
  <si>
    <t>M85134</t>
  </si>
  <si>
    <t>M85128</t>
  </si>
  <si>
    <t>M85124</t>
  </si>
  <si>
    <t>M85123</t>
  </si>
  <si>
    <t>M85118</t>
  </si>
  <si>
    <t>M85117</t>
  </si>
  <si>
    <t>M85116</t>
  </si>
  <si>
    <t>M85115</t>
  </si>
  <si>
    <t>M85113</t>
  </si>
  <si>
    <t>M85110</t>
  </si>
  <si>
    <t>M85108</t>
  </si>
  <si>
    <t>M85107</t>
  </si>
  <si>
    <t>M85105</t>
  </si>
  <si>
    <t>M85098</t>
  </si>
  <si>
    <t>M85097</t>
  </si>
  <si>
    <t>M85094</t>
  </si>
  <si>
    <t>M85088</t>
  </si>
  <si>
    <t>M85087</t>
  </si>
  <si>
    <t>M85086</t>
  </si>
  <si>
    <t>M85084</t>
  </si>
  <si>
    <t>M85082</t>
  </si>
  <si>
    <t>M85081</t>
  </si>
  <si>
    <t>M85079</t>
  </si>
  <si>
    <t>M85078</t>
  </si>
  <si>
    <t>M85077</t>
  </si>
  <si>
    <t>M85076</t>
  </si>
  <si>
    <t>M85074</t>
  </si>
  <si>
    <t>M85071</t>
  </si>
  <si>
    <t>M85070</t>
  </si>
  <si>
    <t>M85069</t>
  </si>
  <si>
    <t>M85066</t>
  </si>
  <si>
    <t>M85065</t>
  </si>
  <si>
    <t>M85063</t>
  </si>
  <si>
    <t>M85062</t>
  </si>
  <si>
    <t>M85061</t>
  </si>
  <si>
    <t>M85060</t>
  </si>
  <si>
    <t>M85058</t>
  </si>
  <si>
    <t>M85056</t>
  </si>
  <si>
    <t>M85055</t>
  </si>
  <si>
    <t>M85053</t>
  </si>
  <si>
    <t>M85051</t>
  </si>
  <si>
    <t>M85048</t>
  </si>
  <si>
    <t>M85047</t>
  </si>
  <si>
    <t>M85046</t>
  </si>
  <si>
    <t>M85043</t>
  </si>
  <si>
    <t>M85042</t>
  </si>
  <si>
    <t>M85041</t>
  </si>
  <si>
    <t>M85037</t>
  </si>
  <si>
    <t>M85035</t>
  </si>
  <si>
    <t>M85034</t>
  </si>
  <si>
    <t>M85033</t>
  </si>
  <si>
    <t>M85031</t>
  </si>
  <si>
    <t>M85030</t>
  </si>
  <si>
    <t>M85029</t>
  </si>
  <si>
    <t>M85028</t>
  </si>
  <si>
    <t>M85027</t>
  </si>
  <si>
    <t>M85026</t>
  </si>
  <si>
    <t>M85025</t>
  </si>
  <si>
    <t>M85024</t>
  </si>
  <si>
    <t>M85023</t>
  </si>
  <si>
    <t>M85021</t>
  </si>
  <si>
    <t>M85020</t>
  </si>
  <si>
    <t>M85019</t>
  </si>
  <si>
    <t>M85018</t>
  </si>
  <si>
    <t>M85016</t>
  </si>
  <si>
    <t>M85014</t>
  </si>
  <si>
    <t>M85013</t>
  </si>
  <si>
    <t>M85011</t>
  </si>
  <si>
    <t>M85009</t>
  </si>
  <si>
    <t>M85008</t>
  </si>
  <si>
    <t>M85007</t>
  </si>
  <si>
    <t>M85006</t>
  </si>
  <si>
    <t>M85005</t>
  </si>
  <si>
    <t>M85002</t>
  </si>
  <si>
    <t>M85001</t>
  </si>
  <si>
    <t>M84629</t>
  </si>
  <si>
    <t>M84627</t>
  </si>
  <si>
    <t>M84621</t>
  </si>
  <si>
    <t>M84620</t>
  </si>
  <si>
    <t>M84618</t>
  </si>
  <si>
    <t>M84616</t>
  </si>
  <si>
    <t>M84615</t>
  </si>
  <si>
    <t>M84612</t>
  </si>
  <si>
    <t>M84609</t>
  </si>
  <si>
    <t>M84070</t>
  </si>
  <si>
    <t>M84069</t>
  </si>
  <si>
    <t>M84067</t>
  </si>
  <si>
    <t>M84066</t>
  </si>
  <si>
    <t>M84065</t>
  </si>
  <si>
    <t>M84064</t>
  </si>
  <si>
    <t>M84063</t>
  </si>
  <si>
    <t>M84062</t>
  </si>
  <si>
    <t>M84061</t>
  </si>
  <si>
    <t>M84060</t>
  </si>
  <si>
    <t>M84059</t>
  </si>
  <si>
    <t>M84055</t>
  </si>
  <si>
    <t>M84051</t>
  </si>
  <si>
    <t>M84050</t>
  </si>
  <si>
    <t>M84049</t>
  </si>
  <si>
    <t>M84047</t>
  </si>
  <si>
    <t>M84046</t>
  </si>
  <si>
    <t>M84044</t>
  </si>
  <si>
    <t>M84043</t>
  </si>
  <si>
    <t>M84042</t>
  </si>
  <si>
    <t>M84041</t>
  </si>
  <si>
    <t>M84040</t>
  </si>
  <si>
    <t>M84037</t>
  </si>
  <si>
    <t>M84036</t>
  </si>
  <si>
    <t>M84035</t>
  </si>
  <si>
    <t>M84034</t>
  </si>
  <si>
    <t>M84032</t>
  </si>
  <si>
    <t>M84031</t>
  </si>
  <si>
    <t>M84030</t>
  </si>
  <si>
    <t>M84029</t>
  </si>
  <si>
    <t>M84028</t>
  </si>
  <si>
    <t>M84026</t>
  </si>
  <si>
    <t>M84025</t>
  </si>
  <si>
    <t>M84024</t>
  </si>
  <si>
    <t>M84023</t>
  </si>
  <si>
    <t>M84022</t>
  </si>
  <si>
    <t>M84021</t>
  </si>
  <si>
    <t>M84020</t>
  </si>
  <si>
    <t>M84019</t>
  </si>
  <si>
    <t>M84018</t>
  </si>
  <si>
    <t>M84017</t>
  </si>
  <si>
    <t>M84016</t>
  </si>
  <si>
    <t>M84015</t>
  </si>
  <si>
    <t>M84014</t>
  </si>
  <si>
    <t>M84013</t>
  </si>
  <si>
    <t>M84012</t>
  </si>
  <si>
    <t>M84011</t>
  </si>
  <si>
    <t>M84010</t>
  </si>
  <si>
    <t>M84009</t>
  </si>
  <si>
    <t>M84008</t>
  </si>
  <si>
    <t>M84007</t>
  </si>
  <si>
    <t>M84006</t>
  </si>
  <si>
    <t>M84005</t>
  </si>
  <si>
    <t>M84004</t>
  </si>
  <si>
    <t>M84003</t>
  </si>
  <si>
    <t>M84002</t>
  </si>
  <si>
    <t>M84001</t>
  </si>
  <si>
    <t>M83738</t>
  </si>
  <si>
    <t>M83727</t>
  </si>
  <si>
    <t>M83725</t>
  </si>
  <si>
    <t>M83723</t>
  </si>
  <si>
    <t>M83719</t>
  </si>
  <si>
    <t>M83718</t>
  </si>
  <si>
    <t>M83717</t>
  </si>
  <si>
    <t>M83715</t>
  </si>
  <si>
    <t>M83713</t>
  </si>
  <si>
    <t>M83711</t>
  </si>
  <si>
    <t>M83709</t>
  </si>
  <si>
    <t>M83703</t>
  </si>
  <si>
    <t>M83701</t>
  </si>
  <si>
    <t>M83698</t>
  </si>
  <si>
    <t>M83697</t>
  </si>
  <si>
    <t>M83693</t>
  </si>
  <si>
    <t>M83691</t>
  </si>
  <si>
    <t>M83682</t>
  </si>
  <si>
    <t>M83681</t>
  </si>
  <si>
    <t>M83680</t>
  </si>
  <si>
    <t>M83670</t>
  </si>
  <si>
    <t>M83668</t>
  </si>
  <si>
    <t>M83661</t>
  </si>
  <si>
    <t>M83650</t>
  </si>
  <si>
    <t>M83641</t>
  </si>
  <si>
    <t>M83640</t>
  </si>
  <si>
    <t>M83638</t>
  </si>
  <si>
    <t>M83637</t>
  </si>
  <si>
    <t>M83632</t>
  </si>
  <si>
    <t>M83627</t>
  </si>
  <si>
    <t>M83625</t>
  </si>
  <si>
    <t>M83624</t>
  </si>
  <si>
    <t>M83619</t>
  </si>
  <si>
    <t>M83617</t>
  </si>
  <si>
    <t>M83616</t>
  </si>
  <si>
    <t>M83608</t>
  </si>
  <si>
    <t>M83601</t>
  </si>
  <si>
    <t>M83148</t>
  </si>
  <si>
    <t>M83146</t>
  </si>
  <si>
    <t>M83143</t>
  </si>
  <si>
    <t>M83141</t>
  </si>
  <si>
    <t>M83140</t>
  </si>
  <si>
    <t>M83139</t>
  </si>
  <si>
    <t>M83138</t>
  </si>
  <si>
    <t>M83132</t>
  </si>
  <si>
    <t>M83130</t>
  </si>
  <si>
    <t>M83129</t>
  </si>
  <si>
    <t>M83127</t>
  </si>
  <si>
    <t>M83126</t>
  </si>
  <si>
    <t>M83125</t>
  </si>
  <si>
    <t>M83123</t>
  </si>
  <si>
    <t>M83122</t>
  </si>
  <si>
    <t>M83121</t>
  </si>
  <si>
    <t>M83117</t>
  </si>
  <si>
    <t>M83113</t>
  </si>
  <si>
    <t>M83111</t>
  </si>
  <si>
    <t>M83110</t>
  </si>
  <si>
    <t>M83109</t>
  </si>
  <si>
    <t>M83108</t>
  </si>
  <si>
    <t>M83107</t>
  </si>
  <si>
    <t>M83103</t>
  </si>
  <si>
    <t>M83102</t>
  </si>
  <si>
    <t>M83100</t>
  </si>
  <si>
    <t>M83097</t>
  </si>
  <si>
    <t>M83096</t>
  </si>
  <si>
    <t>M83094</t>
  </si>
  <si>
    <t>M83093</t>
  </si>
  <si>
    <t>M83092</t>
  </si>
  <si>
    <t>M83090</t>
  </si>
  <si>
    <t>M83089</t>
  </si>
  <si>
    <t>M83088</t>
  </si>
  <si>
    <t>M83084</t>
  </si>
  <si>
    <t>M83079</t>
  </si>
  <si>
    <t>M83076</t>
  </si>
  <si>
    <t>M83075</t>
  </si>
  <si>
    <t>M83074</t>
  </si>
  <si>
    <t>M83073</t>
  </si>
  <si>
    <t>M83072</t>
  </si>
  <si>
    <t>M83071</t>
  </si>
  <si>
    <t>M83070</t>
  </si>
  <si>
    <t>M83069</t>
  </si>
  <si>
    <t>M83068</t>
  </si>
  <si>
    <t>M83067</t>
  </si>
  <si>
    <t>M83066</t>
  </si>
  <si>
    <t>M83065</t>
  </si>
  <si>
    <t>M83063</t>
  </si>
  <si>
    <t>M83062</t>
  </si>
  <si>
    <t>M83061</t>
  </si>
  <si>
    <t>M83059</t>
  </si>
  <si>
    <t>M83057</t>
  </si>
  <si>
    <t>M83056</t>
  </si>
  <si>
    <t>M83054</t>
  </si>
  <si>
    <t>M83052</t>
  </si>
  <si>
    <t>M83051</t>
  </si>
  <si>
    <t>M83050</t>
  </si>
  <si>
    <t>M83049</t>
  </si>
  <si>
    <t>M83048</t>
  </si>
  <si>
    <t>M83047</t>
  </si>
  <si>
    <t>M83046</t>
  </si>
  <si>
    <t>M83045</t>
  </si>
  <si>
    <t>M83044</t>
  </si>
  <si>
    <t>M83042</t>
  </si>
  <si>
    <t>M83038</t>
  </si>
  <si>
    <t>M83037</t>
  </si>
  <si>
    <t>M83036</t>
  </si>
  <si>
    <t>M83035</t>
  </si>
  <si>
    <t>M83034</t>
  </si>
  <si>
    <t>M83033</t>
  </si>
  <si>
    <t>M83032</t>
  </si>
  <si>
    <t>M83031</t>
  </si>
  <si>
    <t>M83030</t>
  </si>
  <si>
    <t>M83028</t>
  </si>
  <si>
    <t>M83027</t>
  </si>
  <si>
    <t>M83026</t>
  </si>
  <si>
    <t>M83025</t>
  </si>
  <si>
    <t>M83024</t>
  </si>
  <si>
    <t>M83023</t>
  </si>
  <si>
    <t>M83022</t>
  </si>
  <si>
    <t>M83021</t>
  </si>
  <si>
    <t>M83020</t>
  </si>
  <si>
    <t>M83018</t>
  </si>
  <si>
    <t>M83017</t>
  </si>
  <si>
    <t>M83016</t>
  </si>
  <si>
    <t>M83015</t>
  </si>
  <si>
    <t>M83014</t>
  </si>
  <si>
    <t>M83013</t>
  </si>
  <si>
    <t>M83012</t>
  </si>
  <si>
    <t>M83011</t>
  </si>
  <si>
    <t>M83010</t>
  </si>
  <si>
    <t>M83009</t>
  </si>
  <si>
    <t>M83007</t>
  </si>
  <si>
    <t>M83006</t>
  </si>
  <si>
    <t>M83005</t>
  </si>
  <si>
    <t>M83004</t>
  </si>
  <si>
    <t>M83001</t>
  </si>
  <si>
    <t>M82620</t>
  </si>
  <si>
    <t>M82616</t>
  </si>
  <si>
    <t>M82606</t>
  </si>
  <si>
    <t>M82601</t>
  </si>
  <si>
    <t>M82060</t>
  </si>
  <si>
    <t>M82059</t>
  </si>
  <si>
    <t>M82058</t>
  </si>
  <si>
    <t>M82057</t>
  </si>
  <si>
    <t>M82056</t>
  </si>
  <si>
    <t>M82051</t>
  </si>
  <si>
    <t>M82048</t>
  </si>
  <si>
    <t>M82047</t>
  </si>
  <si>
    <t>M82046</t>
  </si>
  <si>
    <t>M82043</t>
  </si>
  <si>
    <t>M82042</t>
  </si>
  <si>
    <t>M82041</t>
  </si>
  <si>
    <t>M82040</t>
  </si>
  <si>
    <t>M82039</t>
  </si>
  <si>
    <t>M82038</t>
  </si>
  <si>
    <t>M82035</t>
  </si>
  <si>
    <t>M82034</t>
  </si>
  <si>
    <t>M82033</t>
  </si>
  <si>
    <t>M82032</t>
  </si>
  <si>
    <t>M82031</t>
  </si>
  <si>
    <t>M82030</t>
  </si>
  <si>
    <t>M82028</t>
  </si>
  <si>
    <t>M82026</t>
  </si>
  <si>
    <t>M82025</t>
  </si>
  <si>
    <t>M82024</t>
  </si>
  <si>
    <t>M82023</t>
  </si>
  <si>
    <t>M82022</t>
  </si>
  <si>
    <t>M82021</t>
  </si>
  <si>
    <t>M82020</t>
  </si>
  <si>
    <t>M82019</t>
  </si>
  <si>
    <t>M82018</t>
  </si>
  <si>
    <t>M82017</t>
  </si>
  <si>
    <t>M82016</t>
  </si>
  <si>
    <t>M82014</t>
  </si>
  <si>
    <t>M82013</t>
  </si>
  <si>
    <t>M82012</t>
  </si>
  <si>
    <t>M82011</t>
  </si>
  <si>
    <t>M82010</t>
  </si>
  <si>
    <t>M82009</t>
  </si>
  <si>
    <t>M82008</t>
  </si>
  <si>
    <t>M82007</t>
  </si>
  <si>
    <t>M82006</t>
  </si>
  <si>
    <t>M82005</t>
  </si>
  <si>
    <t>M82004</t>
  </si>
  <si>
    <t>M82003</t>
  </si>
  <si>
    <t>M82002</t>
  </si>
  <si>
    <t>M81629</t>
  </si>
  <si>
    <t>M81627</t>
  </si>
  <si>
    <t>M81617</t>
  </si>
  <si>
    <t>M81616</t>
  </si>
  <si>
    <t>M81608</t>
  </si>
  <si>
    <t>M81605</t>
  </si>
  <si>
    <t>M81604</t>
  </si>
  <si>
    <t>M81600</t>
  </si>
  <si>
    <t>M81094</t>
  </si>
  <si>
    <t>M81093</t>
  </si>
  <si>
    <t>M81092</t>
  </si>
  <si>
    <t>M81091</t>
  </si>
  <si>
    <t>M81090</t>
  </si>
  <si>
    <t>M81084</t>
  </si>
  <si>
    <t>M81083</t>
  </si>
  <si>
    <t>M81082</t>
  </si>
  <si>
    <t>M81081</t>
  </si>
  <si>
    <t>M81078</t>
  </si>
  <si>
    <t>M81077</t>
  </si>
  <si>
    <t>M81076</t>
  </si>
  <si>
    <t>M81075</t>
  </si>
  <si>
    <t>M81074</t>
  </si>
  <si>
    <t>M81072</t>
  </si>
  <si>
    <t>M81070</t>
  </si>
  <si>
    <t>M81069</t>
  </si>
  <si>
    <t>M81068</t>
  </si>
  <si>
    <t>M81067</t>
  </si>
  <si>
    <t>M81066</t>
  </si>
  <si>
    <t>M81064</t>
  </si>
  <si>
    <t>M81063</t>
  </si>
  <si>
    <t>M81062</t>
  </si>
  <si>
    <t>M81061</t>
  </si>
  <si>
    <t>M81058</t>
  </si>
  <si>
    <t>M81057</t>
  </si>
  <si>
    <t>M81056</t>
  </si>
  <si>
    <t>M81055</t>
  </si>
  <si>
    <t>M81054</t>
  </si>
  <si>
    <t>M81049</t>
  </si>
  <si>
    <t>M81048</t>
  </si>
  <si>
    <t>M81047</t>
  </si>
  <si>
    <t>M81046</t>
  </si>
  <si>
    <t>M81045</t>
  </si>
  <si>
    <t>M81044</t>
  </si>
  <si>
    <t>M81043</t>
  </si>
  <si>
    <t>M81042</t>
  </si>
  <si>
    <t>M81041</t>
  </si>
  <si>
    <t>M81040</t>
  </si>
  <si>
    <t>M81039</t>
  </si>
  <si>
    <t>M81038</t>
  </si>
  <si>
    <t>M81037</t>
  </si>
  <si>
    <t>M81035</t>
  </si>
  <si>
    <t>M81034</t>
  </si>
  <si>
    <t>M81033</t>
  </si>
  <si>
    <t>M81032</t>
  </si>
  <si>
    <t>M81029</t>
  </si>
  <si>
    <t>M81027</t>
  </si>
  <si>
    <t>M81026</t>
  </si>
  <si>
    <t>M81025</t>
  </si>
  <si>
    <t>M81024</t>
  </si>
  <si>
    <t>M81022</t>
  </si>
  <si>
    <t>M81021</t>
  </si>
  <si>
    <t>M81020</t>
  </si>
  <si>
    <t>M81019</t>
  </si>
  <si>
    <t>M81018</t>
  </si>
  <si>
    <t>M81017</t>
  </si>
  <si>
    <t>M81016</t>
  </si>
  <si>
    <t>M81015</t>
  </si>
  <si>
    <t>M81012</t>
  </si>
  <si>
    <t>M81011</t>
  </si>
  <si>
    <t>M81010</t>
  </si>
  <si>
    <t>M81009</t>
  </si>
  <si>
    <t>M81008</t>
  </si>
  <si>
    <t>M81007</t>
  </si>
  <si>
    <t>M81006</t>
  </si>
  <si>
    <t>M81005</t>
  </si>
  <si>
    <t>M81004</t>
  </si>
  <si>
    <t>M81002</t>
  </si>
  <si>
    <t>M81001</t>
  </si>
  <si>
    <t>L85624</t>
  </si>
  <si>
    <t>L85611</t>
  </si>
  <si>
    <t>L85609</t>
  </si>
  <si>
    <t>L85607</t>
  </si>
  <si>
    <t>L85601</t>
  </si>
  <si>
    <t>L85066</t>
  </si>
  <si>
    <t>L85065</t>
  </si>
  <si>
    <t>L85064</t>
  </si>
  <si>
    <t>L85062</t>
  </si>
  <si>
    <t>L85061</t>
  </si>
  <si>
    <t>L85056</t>
  </si>
  <si>
    <t>L85055</t>
  </si>
  <si>
    <t>L85054</t>
  </si>
  <si>
    <t>L85053</t>
  </si>
  <si>
    <t>L85052</t>
  </si>
  <si>
    <t>L85051</t>
  </si>
  <si>
    <t>L85050</t>
  </si>
  <si>
    <t>L85048</t>
  </si>
  <si>
    <t>L85047</t>
  </si>
  <si>
    <t>L85046</t>
  </si>
  <si>
    <t>L85044</t>
  </si>
  <si>
    <t>L85043</t>
  </si>
  <si>
    <t>L85042</t>
  </si>
  <si>
    <t>L85040</t>
  </si>
  <si>
    <t>L85039</t>
  </si>
  <si>
    <t>L85038</t>
  </si>
  <si>
    <t>L85037</t>
  </si>
  <si>
    <t>L85036</t>
  </si>
  <si>
    <t>L85035</t>
  </si>
  <si>
    <t>L85034</t>
  </si>
  <si>
    <t>L85033</t>
  </si>
  <si>
    <t>L85032</t>
  </si>
  <si>
    <t>L85031</t>
  </si>
  <si>
    <t>L85030</t>
  </si>
  <si>
    <t>L85029</t>
  </si>
  <si>
    <t>L85027</t>
  </si>
  <si>
    <t>L85026</t>
  </si>
  <si>
    <t>L85025</t>
  </si>
  <si>
    <t>L85024</t>
  </si>
  <si>
    <t>L85023</t>
  </si>
  <si>
    <t>L85022</t>
  </si>
  <si>
    <t>L85021</t>
  </si>
  <si>
    <t>L85020</t>
  </si>
  <si>
    <t>L85019</t>
  </si>
  <si>
    <t>L85018</t>
  </si>
  <si>
    <t>L85017</t>
  </si>
  <si>
    <t>L85016</t>
  </si>
  <si>
    <t>L85015</t>
  </si>
  <si>
    <t>L85014</t>
  </si>
  <si>
    <t>L85013</t>
  </si>
  <si>
    <t>L85012</t>
  </si>
  <si>
    <t>L85011</t>
  </si>
  <si>
    <t>L85010</t>
  </si>
  <si>
    <t>L85009</t>
  </si>
  <si>
    <t>L85008</t>
  </si>
  <si>
    <t>L85007</t>
  </si>
  <si>
    <t>L85006</t>
  </si>
  <si>
    <t>L85004</t>
  </si>
  <si>
    <t>L85003</t>
  </si>
  <si>
    <t>L85002</t>
  </si>
  <si>
    <t>L85001</t>
  </si>
  <si>
    <t>L84617</t>
  </si>
  <si>
    <t>L84616</t>
  </si>
  <si>
    <t>L84613</t>
  </si>
  <si>
    <t>L84606</t>
  </si>
  <si>
    <t>L84085</t>
  </si>
  <si>
    <t>L84084</t>
  </si>
  <si>
    <t>L84081</t>
  </si>
  <si>
    <t>L84080</t>
  </si>
  <si>
    <t>L84077</t>
  </si>
  <si>
    <t>L84075</t>
  </si>
  <si>
    <t>L84072</t>
  </si>
  <si>
    <t>L84071</t>
  </si>
  <si>
    <t>L84070</t>
  </si>
  <si>
    <t>L84069</t>
  </si>
  <si>
    <t>L84068</t>
  </si>
  <si>
    <t>L84067</t>
  </si>
  <si>
    <t>L84065</t>
  </si>
  <si>
    <t>L84063</t>
  </si>
  <si>
    <t>L84060</t>
  </si>
  <si>
    <t>L84059</t>
  </si>
  <si>
    <t>L84058</t>
  </si>
  <si>
    <t>L84054</t>
  </si>
  <si>
    <t>L84053</t>
  </si>
  <si>
    <t>L84052</t>
  </si>
  <si>
    <t>L84051</t>
  </si>
  <si>
    <t>L84050</t>
  </si>
  <si>
    <t>L84049</t>
  </si>
  <si>
    <t>L84048</t>
  </si>
  <si>
    <t>L84047</t>
  </si>
  <si>
    <t>L84046</t>
  </si>
  <si>
    <t>L84045</t>
  </si>
  <si>
    <t>L84043</t>
  </si>
  <si>
    <t>L84041</t>
  </si>
  <si>
    <t>L84040</t>
  </si>
  <si>
    <t>L84039</t>
  </si>
  <si>
    <t>L84038</t>
  </si>
  <si>
    <t>L84037</t>
  </si>
  <si>
    <t>L84036</t>
  </si>
  <si>
    <t>L84034</t>
  </si>
  <si>
    <t>L84033</t>
  </si>
  <si>
    <t>L84031</t>
  </si>
  <si>
    <t>L84030</t>
  </si>
  <si>
    <t>L84029</t>
  </si>
  <si>
    <t>L84028</t>
  </si>
  <si>
    <t>L84027</t>
  </si>
  <si>
    <t>L84026</t>
  </si>
  <si>
    <t>L84025</t>
  </si>
  <si>
    <t>L84024</t>
  </si>
  <si>
    <t>L84023</t>
  </si>
  <si>
    <t>L84022</t>
  </si>
  <si>
    <t>L84021</t>
  </si>
  <si>
    <t>L84018</t>
  </si>
  <si>
    <t>L84016</t>
  </si>
  <si>
    <t>L84015</t>
  </si>
  <si>
    <t>L84014</t>
  </si>
  <si>
    <t>L84012</t>
  </si>
  <si>
    <t>L84011</t>
  </si>
  <si>
    <t>L84010</t>
  </si>
  <si>
    <t>L84009</t>
  </si>
  <si>
    <t>L84008</t>
  </si>
  <si>
    <t>L84007</t>
  </si>
  <si>
    <t>L84006</t>
  </si>
  <si>
    <t>L84005</t>
  </si>
  <si>
    <t>L84004</t>
  </si>
  <si>
    <t>L84003</t>
  </si>
  <si>
    <t>L83673</t>
  </si>
  <si>
    <t>L83666</t>
  </si>
  <si>
    <t>L83663</t>
  </si>
  <si>
    <t>L83657</t>
  </si>
  <si>
    <t>L83655</t>
  </si>
  <si>
    <t>L83651</t>
  </si>
  <si>
    <t>L83648</t>
  </si>
  <si>
    <t>L83646</t>
  </si>
  <si>
    <t>L83639</t>
  </si>
  <si>
    <t>L83628</t>
  </si>
  <si>
    <t>L83624</t>
  </si>
  <si>
    <t>L83616</t>
  </si>
  <si>
    <t>L83607</t>
  </si>
  <si>
    <t>L83148</t>
  </si>
  <si>
    <t>L83147</t>
  </si>
  <si>
    <t>L83146</t>
  </si>
  <si>
    <t>L83143</t>
  </si>
  <si>
    <t>L83137</t>
  </si>
  <si>
    <t>L83136</t>
  </si>
  <si>
    <t>L83134</t>
  </si>
  <si>
    <t>L83131</t>
  </si>
  <si>
    <t>L83129</t>
  </si>
  <si>
    <t>L83128</t>
  </si>
  <si>
    <t>L83127</t>
  </si>
  <si>
    <t>L83120</t>
  </si>
  <si>
    <t>L83118</t>
  </si>
  <si>
    <t>L83116</t>
  </si>
  <si>
    <t>L83115</t>
  </si>
  <si>
    <t>L83113</t>
  </si>
  <si>
    <t>L83112</t>
  </si>
  <si>
    <t>L83111</t>
  </si>
  <si>
    <t>L83106</t>
  </si>
  <si>
    <t>L83105</t>
  </si>
  <si>
    <t>L83103</t>
  </si>
  <si>
    <t>L83102</t>
  </si>
  <si>
    <t>L83101</t>
  </si>
  <si>
    <t>L83100</t>
  </si>
  <si>
    <t>L83099</t>
  </si>
  <si>
    <t>L83098</t>
  </si>
  <si>
    <t>L83097</t>
  </si>
  <si>
    <t>L83096</t>
  </si>
  <si>
    <t>L83095</t>
  </si>
  <si>
    <t>L83094</t>
  </si>
  <si>
    <t>L83092</t>
  </si>
  <si>
    <t>L83089</t>
  </si>
  <si>
    <t>L83088</t>
  </si>
  <si>
    <t>L83087</t>
  </si>
  <si>
    <t>L83086</t>
  </si>
  <si>
    <t>L83085</t>
  </si>
  <si>
    <t>L83084</t>
  </si>
  <si>
    <t>L83083</t>
  </si>
  <si>
    <t>L83082</t>
  </si>
  <si>
    <t>L83081</t>
  </si>
  <si>
    <t>L83079</t>
  </si>
  <si>
    <t>L83077</t>
  </si>
  <si>
    <t>L83076</t>
  </si>
  <si>
    <t>L83075</t>
  </si>
  <si>
    <t>L83073</t>
  </si>
  <si>
    <t>L83072</t>
  </si>
  <si>
    <t>L83071</t>
  </si>
  <si>
    <t>L83070</t>
  </si>
  <si>
    <t>L83069</t>
  </si>
  <si>
    <t>L83068</t>
  </si>
  <si>
    <t>L83067</t>
  </si>
  <si>
    <t>L83066</t>
  </si>
  <si>
    <t>L83064</t>
  </si>
  <si>
    <t>L83059</t>
  </si>
  <si>
    <t>L83058</t>
  </si>
  <si>
    <t>L83057</t>
  </si>
  <si>
    <t>L83056</t>
  </si>
  <si>
    <t>L83055</t>
  </si>
  <si>
    <t>L83054</t>
  </si>
  <si>
    <t>L83053</t>
  </si>
  <si>
    <t>L83052</t>
  </si>
  <si>
    <t>L83051</t>
  </si>
  <si>
    <t>L83050</t>
  </si>
  <si>
    <t>L83049</t>
  </si>
  <si>
    <t>L83048</t>
  </si>
  <si>
    <t>L83046</t>
  </si>
  <si>
    <t>L83045</t>
  </si>
  <si>
    <t>L83044</t>
  </si>
  <si>
    <t>L83043</t>
  </si>
  <si>
    <t>L83042</t>
  </si>
  <si>
    <t>L83041</t>
  </si>
  <si>
    <t>L83040</t>
  </si>
  <si>
    <t>L83039</t>
  </si>
  <si>
    <t>L83038</t>
  </si>
  <si>
    <t>L83036</t>
  </si>
  <si>
    <t>L83035</t>
  </si>
  <si>
    <t>L83034</t>
  </si>
  <si>
    <t>L83031</t>
  </si>
  <si>
    <t>L83030</t>
  </si>
  <si>
    <t>L83029</t>
  </si>
  <si>
    <t>L83028</t>
  </si>
  <si>
    <t>L83027</t>
  </si>
  <si>
    <t>L83026</t>
  </si>
  <si>
    <t>L83025</t>
  </si>
  <si>
    <t>L83024</t>
  </si>
  <si>
    <t>L83023</t>
  </si>
  <si>
    <t>L83021</t>
  </si>
  <si>
    <t>L83020</t>
  </si>
  <si>
    <t>L83019</t>
  </si>
  <si>
    <t>L83018</t>
  </si>
  <si>
    <t>L83016</t>
  </si>
  <si>
    <t>L83015</t>
  </si>
  <si>
    <t>L83014</t>
  </si>
  <si>
    <t>L83013</t>
  </si>
  <si>
    <t>L83012</t>
  </si>
  <si>
    <t>L83011</t>
  </si>
  <si>
    <t>L83010</t>
  </si>
  <si>
    <t>L83008</t>
  </si>
  <si>
    <t>L83007</t>
  </si>
  <si>
    <t>L83006</t>
  </si>
  <si>
    <t>L83005</t>
  </si>
  <si>
    <t>L83004</t>
  </si>
  <si>
    <t>L83003</t>
  </si>
  <si>
    <t>L83002</t>
  </si>
  <si>
    <t>L82622</t>
  </si>
  <si>
    <t>L82620</t>
  </si>
  <si>
    <t>L82070</t>
  </si>
  <si>
    <t>L82068</t>
  </si>
  <si>
    <t>L82066</t>
  </si>
  <si>
    <t>L82061</t>
  </si>
  <si>
    <t>L82059</t>
  </si>
  <si>
    <t>L82058</t>
  </si>
  <si>
    <t>L82057</t>
  </si>
  <si>
    <t>L82056</t>
  </si>
  <si>
    <t>L82054</t>
  </si>
  <si>
    <t>L82052</t>
  </si>
  <si>
    <t>L82051</t>
  </si>
  <si>
    <t>L82050</t>
  </si>
  <si>
    <t>L82049</t>
  </si>
  <si>
    <t>L82048</t>
  </si>
  <si>
    <t>L82047</t>
  </si>
  <si>
    <t>L82046</t>
  </si>
  <si>
    <t>L82045</t>
  </si>
  <si>
    <t>L82044</t>
  </si>
  <si>
    <t>L82043</t>
  </si>
  <si>
    <t>L82042</t>
  </si>
  <si>
    <t>L82041</t>
  </si>
  <si>
    <t>L82039</t>
  </si>
  <si>
    <t>L82038</t>
  </si>
  <si>
    <t>L82036</t>
  </si>
  <si>
    <t>L82035</t>
  </si>
  <si>
    <t>L82030</t>
  </si>
  <si>
    <t>L82029</t>
  </si>
  <si>
    <t>L82028</t>
  </si>
  <si>
    <t>L82026</t>
  </si>
  <si>
    <t>L82025</t>
  </si>
  <si>
    <t>L82023</t>
  </si>
  <si>
    <t>L82022</t>
  </si>
  <si>
    <t>L82018</t>
  </si>
  <si>
    <t>L82017</t>
  </si>
  <si>
    <t>L82016</t>
  </si>
  <si>
    <t>L82015</t>
  </si>
  <si>
    <t>L82013</t>
  </si>
  <si>
    <t>L82012</t>
  </si>
  <si>
    <t>L82011</t>
  </si>
  <si>
    <t>L82010</t>
  </si>
  <si>
    <t>L82008</t>
  </si>
  <si>
    <t>L82007</t>
  </si>
  <si>
    <t>L82006</t>
  </si>
  <si>
    <t>L82004</t>
  </si>
  <si>
    <t>L82003</t>
  </si>
  <si>
    <t>L82001</t>
  </si>
  <si>
    <t>L81670</t>
  </si>
  <si>
    <t>L81669</t>
  </si>
  <si>
    <t>L81649</t>
  </si>
  <si>
    <t>L81644</t>
  </si>
  <si>
    <t>L81643</t>
  </si>
  <si>
    <t>L81642</t>
  </si>
  <si>
    <t>L81632</t>
  </si>
  <si>
    <t>L81617</t>
  </si>
  <si>
    <t>L81600</t>
  </si>
  <si>
    <t>L81133</t>
  </si>
  <si>
    <t>L81132</t>
  </si>
  <si>
    <t>L81131</t>
  </si>
  <si>
    <t>L81130</t>
  </si>
  <si>
    <t>L81127</t>
  </si>
  <si>
    <t>L81125</t>
  </si>
  <si>
    <t>L81123</t>
  </si>
  <si>
    <t>L81122</t>
  </si>
  <si>
    <t>L81120</t>
  </si>
  <si>
    <t>L81118</t>
  </si>
  <si>
    <t>L81117</t>
  </si>
  <si>
    <t>L81106</t>
  </si>
  <si>
    <t>L81103</t>
  </si>
  <si>
    <t>L81101</t>
  </si>
  <si>
    <t>L81098</t>
  </si>
  <si>
    <t>L81095</t>
  </si>
  <si>
    <t>L81094</t>
  </si>
  <si>
    <t>L81091</t>
  </si>
  <si>
    <t>L81090</t>
  </si>
  <si>
    <t>L81089</t>
  </si>
  <si>
    <t>L81087</t>
  </si>
  <si>
    <t>L81086</t>
  </si>
  <si>
    <t>L81085</t>
  </si>
  <si>
    <t>L81084</t>
  </si>
  <si>
    <t>L81083</t>
  </si>
  <si>
    <t>L81082</t>
  </si>
  <si>
    <t>L81081</t>
  </si>
  <si>
    <t>L81079</t>
  </si>
  <si>
    <t>L81078</t>
  </si>
  <si>
    <t>L81077</t>
  </si>
  <si>
    <t>L81075</t>
  </si>
  <si>
    <t>L81073</t>
  </si>
  <si>
    <t>L81072</t>
  </si>
  <si>
    <t>L81071</t>
  </si>
  <si>
    <t>L81070</t>
  </si>
  <si>
    <t>L81069</t>
  </si>
  <si>
    <t>L81068</t>
  </si>
  <si>
    <t>L81067</t>
  </si>
  <si>
    <t>L81066</t>
  </si>
  <si>
    <t>L81065</t>
  </si>
  <si>
    <t>L81064</t>
  </si>
  <si>
    <t>L81063</t>
  </si>
  <si>
    <t>L81062</t>
  </si>
  <si>
    <t>L81061</t>
  </si>
  <si>
    <t>L81059</t>
  </si>
  <si>
    <t>L81058</t>
  </si>
  <si>
    <t>L81055</t>
  </si>
  <si>
    <t>L81054</t>
  </si>
  <si>
    <t>L81053</t>
  </si>
  <si>
    <t>L81051</t>
  </si>
  <si>
    <t>L81050</t>
  </si>
  <si>
    <t>L81047</t>
  </si>
  <si>
    <t>L81046</t>
  </si>
  <si>
    <t>L81045</t>
  </si>
  <si>
    <t>L81044</t>
  </si>
  <si>
    <t>L81042</t>
  </si>
  <si>
    <t>L81041</t>
  </si>
  <si>
    <t>L81040</t>
  </si>
  <si>
    <t>L81039</t>
  </si>
  <si>
    <t>L81038</t>
  </si>
  <si>
    <t>L81037</t>
  </si>
  <si>
    <t>L81036</t>
  </si>
  <si>
    <t>L81034</t>
  </si>
  <si>
    <t>L81033</t>
  </si>
  <si>
    <t>L81031</t>
  </si>
  <si>
    <t>L81030</t>
  </si>
  <si>
    <t>L81029</t>
  </si>
  <si>
    <t>L81027</t>
  </si>
  <si>
    <t>L81026</t>
  </si>
  <si>
    <t>L81025</t>
  </si>
  <si>
    <t>L81024</t>
  </si>
  <si>
    <t>L81023</t>
  </si>
  <si>
    <t>L81022</t>
  </si>
  <si>
    <t>L81021</t>
  </si>
  <si>
    <t>L81020</t>
  </si>
  <si>
    <t>L81019</t>
  </si>
  <si>
    <t>L81018</t>
  </si>
  <si>
    <t>L81017</t>
  </si>
  <si>
    <t>L81016</t>
  </si>
  <si>
    <t>L81015</t>
  </si>
  <si>
    <t>L81014</t>
  </si>
  <si>
    <t>L81013</t>
  </si>
  <si>
    <t>L81012</t>
  </si>
  <si>
    <t>L81010</t>
  </si>
  <si>
    <t>L81009</t>
  </si>
  <si>
    <t>L81008</t>
  </si>
  <si>
    <t>L81007</t>
  </si>
  <si>
    <t>L81004</t>
  </si>
  <si>
    <t>K84624</t>
  </si>
  <si>
    <t>K84618</t>
  </si>
  <si>
    <t>K84613</t>
  </si>
  <si>
    <t>K84610</t>
  </si>
  <si>
    <t>K84605</t>
  </si>
  <si>
    <t>K84082</t>
  </si>
  <si>
    <t>K84080</t>
  </si>
  <si>
    <t>K84079</t>
  </si>
  <si>
    <t>K84078</t>
  </si>
  <si>
    <t>K84075</t>
  </si>
  <si>
    <t>K84072</t>
  </si>
  <si>
    <t>K84071</t>
  </si>
  <si>
    <t>K84066</t>
  </si>
  <si>
    <t>K84065</t>
  </si>
  <si>
    <t>K84063</t>
  </si>
  <si>
    <t>K84062</t>
  </si>
  <si>
    <t>K84060</t>
  </si>
  <si>
    <t>K84059</t>
  </si>
  <si>
    <t>K84058</t>
  </si>
  <si>
    <t>K84056</t>
  </si>
  <si>
    <t>K84055</t>
  </si>
  <si>
    <t>K84054</t>
  </si>
  <si>
    <t>K84052</t>
  </si>
  <si>
    <t>K84051</t>
  </si>
  <si>
    <t>K84050</t>
  </si>
  <si>
    <t>K84049</t>
  </si>
  <si>
    <t>K84048</t>
  </si>
  <si>
    <t>K84047</t>
  </si>
  <si>
    <t>K84046</t>
  </si>
  <si>
    <t>K84045</t>
  </si>
  <si>
    <t>K84044</t>
  </si>
  <si>
    <t>K84043</t>
  </si>
  <si>
    <t>K84042</t>
  </si>
  <si>
    <t>K84041</t>
  </si>
  <si>
    <t>K84038</t>
  </si>
  <si>
    <t>K84037</t>
  </si>
  <si>
    <t>K84036</t>
  </si>
  <si>
    <t>K84035</t>
  </si>
  <si>
    <t>K84034</t>
  </si>
  <si>
    <t>K84033</t>
  </si>
  <si>
    <t>K84032</t>
  </si>
  <si>
    <t>K84031</t>
  </si>
  <si>
    <t>K84030</t>
  </si>
  <si>
    <t>K84028</t>
  </si>
  <si>
    <t>K84027</t>
  </si>
  <si>
    <t>K84026</t>
  </si>
  <si>
    <t>K84025</t>
  </si>
  <si>
    <t>K84024</t>
  </si>
  <si>
    <t>K84023</t>
  </si>
  <si>
    <t>K84021</t>
  </si>
  <si>
    <t>K84020</t>
  </si>
  <si>
    <t>K84019</t>
  </si>
  <si>
    <t>K84017</t>
  </si>
  <si>
    <t>K84016</t>
  </si>
  <si>
    <t>K84015</t>
  </si>
  <si>
    <t>K84014</t>
  </si>
  <si>
    <t>K84013</t>
  </si>
  <si>
    <t>K84012</t>
  </si>
  <si>
    <t>K84011</t>
  </si>
  <si>
    <t>K84010</t>
  </si>
  <si>
    <t>K84009</t>
  </si>
  <si>
    <t>K84008</t>
  </si>
  <si>
    <t>K84007</t>
  </si>
  <si>
    <t>K84006</t>
  </si>
  <si>
    <t>K84004</t>
  </si>
  <si>
    <t>K84003</t>
  </si>
  <si>
    <t>K84002</t>
  </si>
  <si>
    <t>K84001</t>
  </si>
  <si>
    <t>K83625</t>
  </si>
  <si>
    <t>K83622</t>
  </si>
  <si>
    <t>K83621</t>
  </si>
  <si>
    <t>K83620</t>
  </si>
  <si>
    <t>K83618</t>
  </si>
  <si>
    <t>K83616</t>
  </si>
  <si>
    <t>K83614</t>
  </si>
  <si>
    <t>K83610</t>
  </si>
  <si>
    <t>K83601</t>
  </si>
  <si>
    <t>K83081</t>
  </si>
  <si>
    <t>K83080</t>
  </si>
  <si>
    <t>K83077</t>
  </si>
  <si>
    <t>K83076</t>
  </si>
  <si>
    <t>K83070</t>
  </si>
  <si>
    <t>K83069</t>
  </si>
  <si>
    <t>K83068</t>
  </si>
  <si>
    <t>K83066</t>
  </si>
  <si>
    <t>K83065</t>
  </si>
  <si>
    <t>K83064</t>
  </si>
  <si>
    <t>K83059</t>
  </si>
  <si>
    <t>K83056</t>
  </si>
  <si>
    <t>K83055</t>
  </si>
  <si>
    <t>K83053</t>
  </si>
  <si>
    <t>K83052</t>
  </si>
  <si>
    <t>K83051</t>
  </si>
  <si>
    <t>K83050</t>
  </si>
  <si>
    <t>K83049</t>
  </si>
  <si>
    <t>K83048</t>
  </si>
  <si>
    <t>K83047</t>
  </si>
  <si>
    <t>K83044</t>
  </si>
  <si>
    <t>K83043</t>
  </si>
  <si>
    <t>K83042</t>
  </si>
  <si>
    <t>K83041</t>
  </si>
  <si>
    <t>K83040</t>
  </si>
  <si>
    <t>K83039</t>
  </si>
  <si>
    <t>K83037</t>
  </si>
  <si>
    <t>K83036</t>
  </si>
  <si>
    <t>K83035</t>
  </si>
  <si>
    <t>K83032</t>
  </si>
  <si>
    <t>K83031</t>
  </si>
  <si>
    <t>K83030</t>
  </si>
  <si>
    <t>K83029</t>
  </si>
  <si>
    <t>K83028</t>
  </si>
  <si>
    <t>K83027</t>
  </si>
  <si>
    <t>K83026</t>
  </si>
  <si>
    <t>K83025</t>
  </si>
  <si>
    <t>K83024</t>
  </si>
  <si>
    <t>K83023</t>
  </si>
  <si>
    <t>K83022</t>
  </si>
  <si>
    <t>K83021</t>
  </si>
  <si>
    <t>K83020</t>
  </si>
  <si>
    <t>K83019</t>
  </si>
  <si>
    <t>K83018</t>
  </si>
  <si>
    <t>K83017</t>
  </si>
  <si>
    <t>K83015</t>
  </si>
  <si>
    <t>K83014</t>
  </si>
  <si>
    <t>K83013</t>
  </si>
  <si>
    <t>K83012</t>
  </si>
  <si>
    <t>K83011</t>
  </si>
  <si>
    <t>K83010</t>
  </si>
  <si>
    <t>K83009</t>
  </si>
  <si>
    <t>K83008</t>
  </si>
  <si>
    <t>K83007</t>
  </si>
  <si>
    <t>K83006</t>
  </si>
  <si>
    <t>K83005</t>
  </si>
  <si>
    <t>K83003</t>
  </si>
  <si>
    <t>K83002</t>
  </si>
  <si>
    <t>K82633</t>
  </si>
  <si>
    <t>K82631</t>
  </si>
  <si>
    <t>K82621</t>
  </si>
  <si>
    <t>K82618</t>
  </si>
  <si>
    <t>K82617</t>
  </si>
  <si>
    <t>K82615</t>
  </si>
  <si>
    <t>K82610</t>
  </si>
  <si>
    <t>K82603</t>
  </si>
  <si>
    <t>K82079</t>
  </si>
  <si>
    <t>K82078</t>
  </si>
  <si>
    <t>K82076</t>
  </si>
  <si>
    <t>K82074</t>
  </si>
  <si>
    <t>K82073</t>
  </si>
  <si>
    <t>K82070</t>
  </si>
  <si>
    <t>K82068</t>
  </si>
  <si>
    <t>K82067</t>
  </si>
  <si>
    <t>K82066</t>
  </si>
  <si>
    <t>K82065</t>
  </si>
  <si>
    <t>K82064</t>
  </si>
  <si>
    <t>K82061</t>
  </si>
  <si>
    <t>K82059</t>
  </si>
  <si>
    <t>K82058</t>
  </si>
  <si>
    <t>K82057</t>
  </si>
  <si>
    <t>K82055</t>
  </si>
  <si>
    <t>K82054</t>
  </si>
  <si>
    <t>K82053</t>
  </si>
  <si>
    <t>K82051</t>
  </si>
  <si>
    <t>K82049</t>
  </si>
  <si>
    <t>K82048</t>
  </si>
  <si>
    <t>K82047</t>
  </si>
  <si>
    <t>K82046</t>
  </si>
  <si>
    <t>K82045</t>
  </si>
  <si>
    <t>K82044</t>
  </si>
  <si>
    <t>K82040</t>
  </si>
  <si>
    <t>K82039</t>
  </si>
  <si>
    <t>K82038</t>
  </si>
  <si>
    <t>K82037</t>
  </si>
  <si>
    <t>K82036</t>
  </si>
  <si>
    <t>K82035</t>
  </si>
  <si>
    <t>K82033</t>
  </si>
  <si>
    <t>K82032</t>
  </si>
  <si>
    <t>K82031</t>
  </si>
  <si>
    <t>K82030</t>
  </si>
  <si>
    <t>K82029</t>
  </si>
  <si>
    <t>K82028</t>
  </si>
  <si>
    <t>K82027</t>
  </si>
  <si>
    <t>K82026</t>
  </si>
  <si>
    <t>K82025</t>
  </si>
  <si>
    <t>K82024</t>
  </si>
  <si>
    <t>K82023</t>
  </si>
  <si>
    <t>K82022</t>
  </si>
  <si>
    <t>K82021</t>
  </si>
  <si>
    <t>K82020</t>
  </si>
  <si>
    <t>K82019</t>
  </si>
  <si>
    <t>K82017</t>
  </si>
  <si>
    <t>K82016</t>
  </si>
  <si>
    <t>K82015</t>
  </si>
  <si>
    <t>K82014</t>
  </si>
  <si>
    <t>K82013</t>
  </si>
  <si>
    <t>K82012</t>
  </si>
  <si>
    <t>K82011</t>
  </si>
  <si>
    <t>K82010</t>
  </si>
  <si>
    <t>K82009</t>
  </si>
  <si>
    <t>K82008</t>
  </si>
  <si>
    <t>K82007</t>
  </si>
  <si>
    <t>K82006</t>
  </si>
  <si>
    <t>K82004</t>
  </si>
  <si>
    <t>K82003</t>
  </si>
  <si>
    <t>K82001</t>
  </si>
  <si>
    <t>K81657</t>
  </si>
  <si>
    <t>K81656</t>
  </si>
  <si>
    <t>K81655</t>
  </si>
  <si>
    <t>K81651</t>
  </si>
  <si>
    <t>K81645</t>
  </si>
  <si>
    <t>K81644</t>
  </si>
  <si>
    <t>K81638</t>
  </si>
  <si>
    <t>K81636</t>
  </si>
  <si>
    <t>K81633</t>
  </si>
  <si>
    <t>K81630</t>
  </si>
  <si>
    <t>K81616</t>
  </si>
  <si>
    <t>K81610</t>
  </si>
  <si>
    <t>K81608</t>
  </si>
  <si>
    <t>K81607</t>
  </si>
  <si>
    <t>K81605</t>
  </si>
  <si>
    <t>K81103</t>
  </si>
  <si>
    <t>K81102</t>
  </si>
  <si>
    <t>K81100</t>
  </si>
  <si>
    <t>K81097</t>
  </si>
  <si>
    <t>K81094</t>
  </si>
  <si>
    <t>K81092</t>
  </si>
  <si>
    <t>K81089</t>
  </si>
  <si>
    <t>K81087</t>
  </si>
  <si>
    <t>K81086</t>
  </si>
  <si>
    <t>K81085</t>
  </si>
  <si>
    <t>K81084</t>
  </si>
  <si>
    <t>K81083</t>
  </si>
  <si>
    <t>K81082</t>
  </si>
  <si>
    <t>K81081</t>
  </si>
  <si>
    <t>K81080</t>
  </si>
  <si>
    <t>K81078</t>
  </si>
  <si>
    <t>K81077</t>
  </si>
  <si>
    <t>K81076</t>
  </si>
  <si>
    <t>K81075</t>
  </si>
  <si>
    <t>K81074</t>
  </si>
  <si>
    <t>K81073</t>
  </si>
  <si>
    <t>K81070</t>
  </si>
  <si>
    <t>K81069</t>
  </si>
  <si>
    <t>K81068</t>
  </si>
  <si>
    <t>K81066</t>
  </si>
  <si>
    <t>K81063</t>
  </si>
  <si>
    <t>K81062</t>
  </si>
  <si>
    <t>K81060</t>
  </si>
  <si>
    <t>K81057</t>
  </si>
  <si>
    <t>K81056</t>
  </si>
  <si>
    <t>K81055</t>
  </si>
  <si>
    <t>K81052</t>
  </si>
  <si>
    <t>K81051</t>
  </si>
  <si>
    <t>K81050</t>
  </si>
  <si>
    <t>K81048</t>
  </si>
  <si>
    <t>K81047</t>
  </si>
  <si>
    <t>K81046</t>
  </si>
  <si>
    <t>K81045</t>
  </si>
  <si>
    <t>K81043</t>
  </si>
  <si>
    <t>K81042</t>
  </si>
  <si>
    <t>K81041</t>
  </si>
  <si>
    <t>K81040</t>
  </si>
  <si>
    <t>K81036</t>
  </si>
  <si>
    <t>K81034</t>
  </si>
  <si>
    <t>K81030</t>
  </si>
  <si>
    <t>K81028</t>
  </si>
  <si>
    <t>K81027</t>
  </si>
  <si>
    <t>K81026</t>
  </si>
  <si>
    <t>K81025</t>
  </si>
  <si>
    <t>K81024</t>
  </si>
  <si>
    <t>K81022</t>
  </si>
  <si>
    <t>K81021</t>
  </si>
  <si>
    <t>K81020</t>
  </si>
  <si>
    <t>K81019</t>
  </si>
  <si>
    <t>K81018</t>
  </si>
  <si>
    <t>K81017</t>
  </si>
  <si>
    <t>K81015</t>
  </si>
  <si>
    <t>K81014</t>
  </si>
  <si>
    <t>K81012</t>
  </si>
  <si>
    <t>K81010</t>
  </si>
  <si>
    <t>K81007</t>
  </si>
  <si>
    <t>K81005</t>
  </si>
  <si>
    <t>K81004</t>
  </si>
  <si>
    <t>K81003</t>
  </si>
  <si>
    <t>K81002</t>
  </si>
  <si>
    <t>K81001</t>
  </si>
  <si>
    <t>J84019</t>
  </si>
  <si>
    <t>J84017</t>
  </si>
  <si>
    <t>J84016</t>
  </si>
  <si>
    <t>J84015</t>
  </si>
  <si>
    <t>J84013</t>
  </si>
  <si>
    <t>J84012</t>
  </si>
  <si>
    <t>J84011</t>
  </si>
  <si>
    <t>J84008</t>
  </si>
  <si>
    <t>J84007</t>
  </si>
  <si>
    <t>J84005</t>
  </si>
  <si>
    <t>J84004</t>
  </si>
  <si>
    <t>J84003</t>
  </si>
  <si>
    <t>J83646</t>
  </si>
  <si>
    <t>J83645</t>
  </si>
  <si>
    <t>J83633</t>
  </si>
  <si>
    <t>J83630</t>
  </si>
  <si>
    <t>J83629</t>
  </si>
  <si>
    <t>J83625</t>
  </si>
  <si>
    <t>J83619</t>
  </si>
  <si>
    <t>J83618</t>
  </si>
  <si>
    <t>J83615</t>
  </si>
  <si>
    <t>J83609</t>
  </si>
  <si>
    <t>J83603</t>
  </si>
  <si>
    <t>J83601</t>
  </si>
  <si>
    <t>J83064</t>
  </si>
  <si>
    <t>J83060</t>
  </si>
  <si>
    <t>J83059</t>
  </si>
  <si>
    <t>J83058</t>
  </si>
  <si>
    <t>J83057</t>
  </si>
  <si>
    <t>J83056</t>
  </si>
  <si>
    <t>J83055</t>
  </si>
  <si>
    <t>J83053</t>
  </si>
  <si>
    <t>J83052</t>
  </si>
  <si>
    <t>J83050</t>
  </si>
  <si>
    <t>J83049</t>
  </si>
  <si>
    <t>J83048</t>
  </si>
  <si>
    <t>J83047</t>
  </si>
  <si>
    <t>J83046</t>
  </si>
  <si>
    <t>J83045</t>
  </si>
  <si>
    <t>J83043</t>
  </si>
  <si>
    <t>J83042</t>
  </si>
  <si>
    <t>J83041</t>
  </si>
  <si>
    <t>J83040</t>
  </si>
  <si>
    <t>J83039</t>
  </si>
  <si>
    <t>J83038</t>
  </si>
  <si>
    <t>J83037</t>
  </si>
  <si>
    <t>J83036</t>
  </si>
  <si>
    <t>J83035</t>
  </si>
  <si>
    <t>J83034</t>
  </si>
  <si>
    <t>J83033</t>
  </si>
  <si>
    <t>J83030</t>
  </si>
  <si>
    <t>J83029</t>
  </si>
  <si>
    <t>J83027</t>
  </si>
  <si>
    <t>J83026</t>
  </si>
  <si>
    <t>J83024</t>
  </si>
  <si>
    <t>J83023</t>
  </si>
  <si>
    <t>J83022</t>
  </si>
  <si>
    <t>J83021</t>
  </si>
  <si>
    <t>J83019</t>
  </si>
  <si>
    <t>J83018</t>
  </si>
  <si>
    <t>J83016</t>
  </si>
  <si>
    <t>J83014</t>
  </si>
  <si>
    <t>J83013</t>
  </si>
  <si>
    <t>J83011</t>
  </si>
  <si>
    <t>J83010</t>
  </si>
  <si>
    <t>J83009</t>
  </si>
  <si>
    <t>J83008</t>
  </si>
  <si>
    <t>J83007</t>
  </si>
  <si>
    <t>J83006</t>
  </si>
  <si>
    <t>J83005</t>
  </si>
  <si>
    <t>J83004</t>
  </si>
  <si>
    <t>J83003</t>
  </si>
  <si>
    <t>J83002</t>
  </si>
  <si>
    <t>J83001</t>
  </si>
  <si>
    <t>J82669</t>
  </si>
  <si>
    <t>J82663</t>
  </si>
  <si>
    <t>J82646</t>
  </si>
  <si>
    <t>J82640</t>
  </si>
  <si>
    <t>J82639</t>
  </si>
  <si>
    <t>J82633</t>
  </si>
  <si>
    <t>J82630</t>
  </si>
  <si>
    <t>J82628</t>
  </si>
  <si>
    <t>J82625</t>
  </si>
  <si>
    <t>J82622</t>
  </si>
  <si>
    <t>J82605</t>
  </si>
  <si>
    <t>J82218</t>
  </si>
  <si>
    <t>J82217</t>
  </si>
  <si>
    <t>J82216</t>
  </si>
  <si>
    <t>J82215</t>
  </si>
  <si>
    <t>J82214</t>
  </si>
  <si>
    <t>J82213</t>
  </si>
  <si>
    <t>J82210</t>
  </si>
  <si>
    <t>J82208</t>
  </si>
  <si>
    <t>J82207</t>
  </si>
  <si>
    <t>J82201</t>
  </si>
  <si>
    <t>J82199</t>
  </si>
  <si>
    <t>J82198</t>
  </si>
  <si>
    <t>J82196</t>
  </si>
  <si>
    <t>J82194</t>
  </si>
  <si>
    <t>J82184</t>
  </si>
  <si>
    <t>J82183</t>
  </si>
  <si>
    <t>J82181</t>
  </si>
  <si>
    <t>J82180</t>
  </si>
  <si>
    <t>J82178</t>
  </si>
  <si>
    <t>J82174</t>
  </si>
  <si>
    <t>J82169</t>
  </si>
  <si>
    <t>J82163</t>
  </si>
  <si>
    <t>J82161</t>
  </si>
  <si>
    <t>J82157</t>
  </si>
  <si>
    <t>J82156</t>
  </si>
  <si>
    <t>J82155</t>
  </si>
  <si>
    <t>J82154</t>
  </si>
  <si>
    <t>J82152</t>
  </si>
  <si>
    <t>J82151</t>
  </si>
  <si>
    <t>J82150</t>
  </si>
  <si>
    <t>J82149</t>
  </si>
  <si>
    <t>J82147</t>
  </si>
  <si>
    <t>J82146</t>
  </si>
  <si>
    <t>J82145</t>
  </si>
  <si>
    <t>J82144</t>
  </si>
  <si>
    <t>J82143</t>
  </si>
  <si>
    <t>J82142</t>
  </si>
  <si>
    <t>J82139</t>
  </si>
  <si>
    <t>J82138</t>
  </si>
  <si>
    <t>J82136</t>
  </si>
  <si>
    <t>J82134</t>
  </si>
  <si>
    <t>J82132</t>
  </si>
  <si>
    <t>J82131</t>
  </si>
  <si>
    <t>J82130</t>
  </si>
  <si>
    <t>J82129</t>
  </si>
  <si>
    <t>J82128</t>
  </si>
  <si>
    <t>J82126</t>
  </si>
  <si>
    <t>J82125</t>
  </si>
  <si>
    <t>J82124</t>
  </si>
  <si>
    <t>J82122</t>
  </si>
  <si>
    <t>J82121</t>
  </si>
  <si>
    <t>J82120</t>
  </si>
  <si>
    <t>J82119</t>
  </si>
  <si>
    <t>J82116</t>
  </si>
  <si>
    <t>J82115</t>
  </si>
  <si>
    <t>J82112</t>
  </si>
  <si>
    <t>J82110</t>
  </si>
  <si>
    <t>J82106</t>
  </si>
  <si>
    <t>J82104</t>
  </si>
  <si>
    <t>J82103</t>
  </si>
  <si>
    <t>J82102</t>
  </si>
  <si>
    <t>J82101</t>
  </si>
  <si>
    <t>J82099</t>
  </si>
  <si>
    <t>J82098</t>
  </si>
  <si>
    <t>J82094</t>
  </si>
  <si>
    <t>J82092</t>
  </si>
  <si>
    <t>J82089</t>
  </si>
  <si>
    <t>J82088</t>
  </si>
  <si>
    <t>J82087</t>
  </si>
  <si>
    <t>J82085</t>
  </si>
  <si>
    <t>J82084</t>
  </si>
  <si>
    <t>J82083</t>
  </si>
  <si>
    <t>J82082</t>
  </si>
  <si>
    <t>J82081</t>
  </si>
  <si>
    <t>J82080</t>
  </si>
  <si>
    <t>J82079</t>
  </si>
  <si>
    <t>J82076</t>
  </si>
  <si>
    <t>J82075</t>
  </si>
  <si>
    <t>J82074</t>
  </si>
  <si>
    <t>J82073</t>
  </si>
  <si>
    <t>J82072</t>
  </si>
  <si>
    <t>J82071</t>
  </si>
  <si>
    <t>J82069</t>
  </si>
  <si>
    <t>J82067</t>
  </si>
  <si>
    <t>J82066</t>
  </si>
  <si>
    <t>J82064</t>
  </si>
  <si>
    <t>J82063</t>
  </si>
  <si>
    <t>J82062</t>
  </si>
  <si>
    <t>J82061</t>
  </si>
  <si>
    <t>J82060</t>
  </si>
  <si>
    <t>J82059</t>
  </si>
  <si>
    <t>J82058</t>
  </si>
  <si>
    <t>J82056</t>
  </si>
  <si>
    <t>J82055</t>
  </si>
  <si>
    <t>J82054</t>
  </si>
  <si>
    <t>J82053</t>
  </si>
  <si>
    <t>J82051</t>
  </si>
  <si>
    <t>J82050</t>
  </si>
  <si>
    <t>J82049</t>
  </si>
  <si>
    <t>J82042</t>
  </si>
  <si>
    <t>J82040</t>
  </si>
  <si>
    <t>J82039</t>
  </si>
  <si>
    <t>J82036</t>
  </si>
  <si>
    <t>J82035</t>
  </si>
  <si>
    <t>J82034</t>
  </si>
  <si>
    <t>J82033</t>
  </si>
  <si>
    <t>J82028</t>
  </si>
  <si>
    <t>J82026</t>
  </si>
  <si>
    <t>J82025</t>
  </si>
  <si>
    <t>J82024</t>
  </si>
  <si>
    <t>J82022</t>
  </si>
  <si>
    <t>J82021</t>
  </si>
  <si>
    <t>J82020</t>
  </si>
  <si>
    <t>J82019</t>
  </si>
  <si>
    <t>J82018</t>
  </si>
  <si>
    <t>J82017</t>
  </si>
  <si>
    <t>J82016</t>
  </si>
  <si>
    <t>J82015</t>
  </si>
  <si>
    <t>J82012</t>
  </si>
  <si>
    <t>J82010</t>
  </si>
  <si>
    <t>J82009</t>
  </si>
  <si>
    <t>J82007</t>
  </si>
  <si>
    <t>J82005</t>
  </si>
  <si>
    <t>J82002</t>
  </si>
  <si>
    <t>J82001</t>
  </si>
  <si>
    <t>QVV</t>
  </si>
  <si>
    <t>J81648</t>
  </si>
  <si>
    <t>J81647</t>
  </si>
  <si>
    <t>J81646</t>
  </si>
  <si>
    <t>J81644</t>
  </si>
  <si>
    <t>J81634</t>
  </si>
  <si>
    <t>J81633</t>
  </si>
  <si>
    <t>J81631</t>
  </si>
  <si>
    <t>J81626</t>
  </si>
  <si>
    <t>J81625</t>
  </si>
  <si>
    <t>J81621</t>
  </si>
  <si>
    <t>J81620</t>
  </si>
  <si>
    <t>J81616</t>
  </si>
  <si>
    <t>J81613</t>
  </si>
  <si>
    <t>J81612</t>
  </si>
  <si>
    <t>J81609</t>
  </si>
  <si>
    <t>J81087</t>
  </si>
  <si>
    <t>J81086</t>
  </si>
  <si>
    <t>J81083</t>
  </si>
  <si>
    <t>J81082</t>
  </si>
  <si>
    <t>J81081</t>
  </si>
  <si>
    <t>J81078</t>
  </si>
  <si>
    <t>J81077</t>
  </si>
  <si>
    <t>J81076</t>
  </si>
  <si>
    <t>J81075</t>
  </si>
  <si>
    <t>J81074</t>
  </si>
  <si>
    <t>J81073</t>
  </si>
  <si>
    <t>J81072</t>
  </si>
  <si>
    <t>J81070</t>
  </si>
  <si>
    <t>J81068</t>
  </si>
  <si>
    <t>J81067</t>
  </si>
  <si>
    <t>J81066</t>
  </si>
  <si>
    <t>J81064</t>
  </si>
  <si>
    <t>J81062</t>
  </si>
  <si>
    <t>J81061</t>
  </si>
  <si>
    <t>J81059</t>
  </si>
  <si>
    <t>J81058</t>
  </si>
  <si>
    <t>J81057</t>
  </si>
  <si>
    <t>J81056</t>
  </si>
  <si>
    <t>J81053</t>
  </si>
  <si>
    <t>J81051</t>
  </si>
  <si>
    <t>J81049</t>
  </si>
  <si>
    <t>J81047</t>
  </si>
  <si>
    <t>J81046</t>
  </si>
  <si>
    <t>J81045</t>
  </si>
  <si>
    <t>J81042</t>
  </si>
  <si>
    <t>J81041</t>
  </si>
  <si>
    <t>J81039</t>
  </si>
  <si>
    <t>J81036</t>
  </si>
  <si>
    <t>J81035</t>
  </si>
  <si>
    <t>J81034</t>
  </si>
  <si>
    <t>J81033</t>
  </si>
  <si>
    <t>J81030</t>
  </si>
  <si>
    <t>J81029</t>
  </si>
  <si>
    <t>J81028</t>
  </si>
  <si>
    <t>J81027</t>
  </si>
  <si>
    <t>J81025</t>
  </si>
  <si>
    <t>J81022</t>
  </si>
  <si>
    <t>J81021</t>
  </si>
  <si>
    <t>J81020</t>
  </si>
  <si>
    <t>J81019</t>
  </si>
  <si>
    <t>J81018</t>
  </si>
  <si>
    <t>J81017</t>
  </si>
  <si>
    <t>J81016</t>
  </si>
  <si>
    <t>J81014</t>
  </si>
  <si>
    <t>J81013</t>
  </si>
  <si>
    <t>J81012</t>
  </si>
  <si>
    <t>J81011</t>
  </si>
  <si>
    <t>J81010</t>
  </si>
  <si>
    <t>J81009</t>
  </si>
  <si>
    <t>J81006</t>
  </si>
  <si>
    <t>J81003</t>
  </si>
  <si>
    <t>J81002</t>
  </si>
  <si>
    <t>H85693</t>
  </si>
  <si>
    <t>H85691</t>
  </si>
  <si>
    <t>H85686</t>
  </si>
  <si>
    <t>H85683</t>
  </si>
  <si>
    <t>H85682</t>
  </si>
  <si>
    <t>H85680</t>
  </si>
  <si>
    <t>H85664</t>
  </si>
  <si>
    <t>H85662</t>
  </si>
  <si>
    <t>H85659</t>
  </si>
  <si>
    <t>H85656</t>
  </si>
  <si>
    <t>H85653</t>
  </si>
  <si>
    <t>H85649</t>
  </si>
  <si>
    <t>H85637</t>
  </si>
  <si>
    <t>H85634</t>
  </si>
  <si>
    <t>H85618</t>
  </si>
  <si>
    <t>H85116</t>
  </si>
  <si>
    <t>H85115</t>
  </si>
  <si>
    <t>H85114</t>
  </si>
  <si>
    <t>H85113</t>
  </si>
  <si>
    <t>H85112</t>
  </si>
  <si>
    <t>H85111</t>
  </si>
  <si>
    <t>H85110</t>
  </si>
  <si>
    <t>H85105</t>
  </si>
  <si>
    <t>H85103</t>
  </si>
  <si>
    <t>H85101</t>
  </si>
  <si>
    <t>H85100</t>
  </si>
  <si>
    <t>H85095</t>
  </si>
  <si>
    <t>H85092</t>
  </si>
  <si>
    <t>H85090</t>
  </si>
  <si>
    <t>H85088</t>
  </si>
  <si>
    <t>H85087</t>
  </si>
  <si>
    <t>H85082</t>
  </si>
  <si>
    <t>H85078</t>
  </si>
  <si>
    <t>H85077</t>
  </si>
  <si>
    <t>H85076</t>
  </si>
  <si>
    <t>H85075</t>
  </si>
  <si>
    <t>H85070</t>
  </si>
  <si>
    <t>H85069</t>
  </si>
  <si>
    <t>H85067</t>
  </si>
  <si>
    <t>H85066</t>
  </si>
  <si>
    <t>H85065</t>
  </si>
  <si>
    <t>H85063</t>
  </si>
  <si>
    <t>H85061</t>
  </si>
  <si>
    <t>H85057</t>
  </si>
  <si>
    <t>H85055</t>
  </si>
  <si>
    <t>H85053</t>
  </si>
  <si>
    <t>H85052</t>
  </si>
  <si>
    <t>H85051</t>
  </si>
  <si>
    <t>H85049</t>
  </si>
  <si>
    <t>H85048</t>
  </si>
  <si>
    <t>H85047</t>
  </si>
  <si>
    <t>H85045</t>
  </si>
  <si>
    <t>H85041</t>
  </si>
  <si>
    <t>H85038</t>
  </si>
  <si>
    <t>H85037</t>
  </si>
  <si>
    <t>H85033</t>
  </si>
  <si>
    <t>H85032</t>
  </si>
  <si>
    <t>H85031</t>
  </si>
  <si>
    <t>H85030</t>
  </si>
  <si>
    <t>H85029</t>
  </si>
  <si>
    <t>H85028</t>
  </si>
  <si>
    <t>H85027</t>
  </si>
  <si>
    <t>H85026</t>
  </si>
  <si>
    <t>H85025</t>
  </si>
  <si>
    <t>H85024</t>
  </si>
  <si>
    <t>H85023</t>
  </si>
  <si>
    <t>H85022</t>
  </si>
  <si>
    <t>H85021</t>
  </si>
  <si>
    <t>H85020</t>
  </si>
  <si>
    <t>H85018</t>
  </si>
  <si>
    <t>H85012</t>
  </si>
  <si>
    <t>H85011</t>
  </si>
  <si>
    <t>H85009</t>
  </si>
  <si>
    <t>H85008</t>
  </si>
  <si>
    <t>H85007</t>
  </si>
  <si>
    <t>H85006</t>
  </si>
  <si>
    <t>H85005</t>
  </si>
  <si>
    <t>H85003</t>
  </si>
  <si>
    <t>H85002</t>
  </si>
  <si>
    <t>H85001</t>
  </si>
  <si>
    <t>H84639</t>
  </si>
  <si>
    <t>H84635</t>
  </si>
  <si>
    <t>H84630</t>
  </si>
  <si>
    <t>H84625</t>
  </si>
  <si>
    <t>H84623</t>
  </si>
  <si>
    <t>H84619</t>
  </si>
  <si>
    <t>H84618</t>
  </si>
  <si>
    <t>H84062</t>
  </si>
  <si>
    <t>H84061</t>
  </si>
  <si>
    <t>H84060</t>
  </si>
  <si>
    <t>H84059</t>
  </si>
  <si>
    <t>H84057</t>
  </si>
  <si>
    <t>H84055</t>
  </si>
  <si>
    <t>H84054</t>
  </si>
  <si>
    <t>H84053</t>
  </si>
  <si>
    <t>H84051</t>
  </si>
  <si>
    <t>H84050</t>
  </si>
  <si>
    <t>H84048</t>
  </si>
  <si>
    <t>H84044</t>
  </si>
  <si>
    <t>H84042</t>
  </si>
  <si>
    <t>H84041</t>
  </si>
  <si>
    <t>H84040</t>
  </si>
  <si>
    <t>H84039</t>
  </si>
  <si>
    <t>H84034</t>
  </si>
  <si>
    <t>H84033</t>
  </si>
  <si>
    <t>H84032</t>
  </si>
  <si>
    <t>H84031</t>
  </si>
  <si>
    <t>H84030</t>
  </si>
  <si>
    <t>H84027</t>
  </si>
  <si>
    <t>H84025</t>
  </si>
  <si>
    <t>H84023</t>
  </si>
  <si>
    <t>H84020</t>
  </si>
  <si>
    <t>H84018</t>
  </si>
  <si>
    <t>H84017</t>
  </si>
  <si>
    <t>H84016</t>
  </si>
  <si>
    <t>H84015</t>
  </si>
  <si>
    <t>H84014</t>
  </si>
  <si>
    <t>H84012</t>
  </si>
  <si>
    <t>H84010</t>
  </si>
  <si>
    <t>H84007</t>
  </si>
  <si>
    <t>H84006</t>
  </si>
  <si>
    <t>H84005</t>
  </si>
  <si>
    <t>H84002</t>
  </si>
  <si>
    <t>H83631</t>
  </si>
  <si>
    <t>H83627</t>
  </si>
  <si>
    <t>H83624</t>
  </si>
  <si>
    <t>H83611</t>
  </si>
  <si>
    <t>H83609</t>
  </si>
  <si>
    <t>H83608</t>
  </si>
  <si>
    <t>H83053</t>
  </si>
  <si>
    <t>H83052</t>
  </si>
  <si>
    <t>H83051</t>
  </si>
  <si>
    <t>H83049</t>
  </si>
  <si>
    <t>H83044</t>
  </si>
  <si>
    <t>H83043</t>
  </si>
  <si>
    <t>H83042</t>
  </si>
  <si>
    <t>H83039</t>
  </si>
  <si>
    <t>H83037</t>
  </si>
  <si>
    <t>H83034</t>
  </si>
  <si>
    <t>H83033</t>
  </si>
  <si>
    <t>H83031</t>
  </si>
  <si>
    <t>H83030</t>
  </si>
  <si>
    <t>H83029</t>
  </si>
  <si>
    <t>H83028</t>
  </si>
  <si>
    <t>H83024</t>
  </si>
  <si>
    <t>H83023</t>
  </si>
  <si>
    <t>H83022</t>
  </si>
  <si>
    <t>H83021</t>
  </si>
  <si>
    <t>H83020</t>
  </si>
  <si>
    <t>H83019</t>
  </si>
  <si>
    <t>H83018</t>
  </si>
  <si>
    <t>H83017</t>
  </si>
  <si>
    <t>H83016</t>
  </si>
  <si>
    <t>H83015</t>
  </si>
  <si>
    <t>H83014</t>
  </si>
  <si>
    <t>H83013</t>
  </si>
  <si>
    <t>H83012</t>
  </si>
  <si>
    <t>H83011</t>
  </si>
  <si>
    <t>H83010</t>
  </si>
  <si>
    <t>H83009</t>
  </si>
  <si>
    <t>H83008</t>
  </si>
  <si>
    <t>H83007</t>
  </si>
  <si>
    <t>H83006</t>
  </si>
  <si>
    <t>H83005</t>
  </si>
  <si>
    <t>H83004</t>
  </si>
  <si>
    <t>H83001</t>
  </si>
  <si>
    <t>H82640</t>
  </si>
  <si>
    <t>H82615</t>
  </si>
  <si>
    <t>H82100</t>
  </si>
  <si>
    <t>H82099</t>
  </si>
  <si>
    <t>H82098</t>
  </si>
  <si>
    <t>H82096</t>
  </si>
  <si>
    <t>H82095</t>
  </si>
  <si>
    <t>H82092</t>
  </si>
  <si>
    <t>H82091</t>
  </si>
  <si>
    <t>H82089</t>
  </si>
  <si>
    <t>H82088</t>
  </si>
  <si>
    <t>H82087</t>
  </si>
  <si>
    <t>H82084</t>
  </si>
  <si>
    <t>H82078</t>
  </si>
  <si>
    <t>H82077</t>
  </si>
  <si>
    <t>H82076</t>
  </si>
  <si>
    <t>H82072</t>
  </si>
  <si>
    <t>H82070</t>
  </si>
  <si>
    <t>H82067</t>
  </si>
  <si>
    <t>H82066</t>
  </si>
  <si>
    <t>H82065</t>
  </si>
  <si>
    <t>H82064</t>
  </si>
  <si>
    <t>H82063</t>
  </si>
  <si>
    <t>H82061</t>
  </si>
  <si>
    <t>H82060</t>
  </si>
  <si>
    <t>H82059</t>
  </si>
  <si>
    <t>H82058</t>
  </si>
  <si>
    <t>H82057</t>
  </si>
  <si>
    <t>H82056</t>
  </si>
  <si>
    <t>H82055</t>
  </si>
  <si>
    <t>H82053</t>
  </si>
  <si>
    <t>H82052</t>
  </si>
  <si>
    <t>H82051</t>
  </si>
  <si>
    <t>H82050</t>
  </si>
  <si>
    <t>H82049</t>
  </si>
  <si>
    <t>H82048</t>
  </si>
  <si>
    <t>H82047</t>
  </si>
  <si>
    <t>H82046</t>
  </si>
  <si>
    <t>H82045</t>
  </si>
  <si>
    <t>H82044</t>
  </si>
  <si>
    <t>H82043</t>
  </si>
  <si>
    <t>H82042</t>
  </si>
  <si>
    <t>H82041</t>
  </si>
  <si>
    <t>H82040</t>
  </si>
  <si>
    <t>H82039</t>
  </si>
  <si>
    <t>H82038</t>
  </si>
  <si>
    <t>H82037</t>
  </si>
  <si>
    <t>H82036</t>
  </si>
  <si>
    <t>H82035</t>
  </si>
  <si>
    <t>H82034</t>
  </si>
  <si>
    <t>H82033</t>
  </si>
  <si>
    <t>H82032</t>
  </si>
  <si>
    <t>H82031</t>
  </si>
  <si>
    <t>H82030</t>
  </si>
  <si>
    <t>H82028</t>
  </si>
  <si>
    <t>H82027</t>
  </si>
  <si>
    <t>H82026</t>
  </si>
  <si>
    <t>H82025</t>
  </si>
  <si>
    <t>H82023</t>
  </si>
  <si>
    <t>H82022</t>
  </si>
  <si>
    <t>H82021</t>
  </si>
  <si>
    <t>H82020</t>
  </si>
  <si>
    <t>H82017</t>
  </si>
  <si>
    <t>H82016</t>
  </si>
  <si>
    <t>H82014</t>
  </si>
  <si>
    <t>H82013</t>
  </si>
  <si>
    <t>H82012</t>
  </si>
  <si>
    <t>H82011</t>
  </si>
  <si>
    <t>H82009</t>
  </si>
  <si>
    <t>H82007</t>
  </si>
  <si>
    <t>H82006</t>
  </si>
  <si>
    <t>H82005</t>
  </si>
  <si>
    <t>H82004</t>
  </si>
  <si>
    <t>H82003</t>
  </si>
  <si>
    <t>QXU</t>
  </si>
  <si>
    <t>H81672</t>
  </si>
  <si>
    <t>H81663</t>
  </si>
  <si>
    <t>H81658</t>
  </si>
  <si>
    <t>H81656</t>
  </si>
  <si>
    <t>H81644</t>
  </si>
  <si>
    <t>H81643</t>
  </si>
  <si>
    <t>H81642</t>
  </si>
  <si>
    <t>H81641</t>
  </si>
  <si>
    <t>H81638</t>
  </si>
  <si>
    <t>H81632</t>
  </si>
  <si>
    <t>H81618</t>
  </si>
  <si>
    <t>H81615</t>
  </si>
  <si>
    <t>H81613</t>
  </si>
  <si>
    <t>H81134</t>
  </si>
  <si>
    <t>H81133</t>
  </si>
  <si>
    <t>H81132</t>
  </si>
  <si>
    <t>H81131</t>
  </si>
  <si>
    <t>H81130</t>
  </si>
  <si>
    <t>H81129</t>
  </si>
  <si>
    <t>H81128</t>
  </si>
  <si>
    <t>H81126</t>
  </si>
  <si>
    <t>H81123</t>
  </si>
  <si>
    <t>H81122</t>
  </si>
  <si>
    <t>H81119</t>
  </si>
  <si>
    <t>H81116</t>
  </si>
  <si>
    <t>H81113</t>
  </si>
  <si>
    <t>H81111</t>
  </si>
  <si>
    <t>H81110</t>
  </si>
  <si>
    <t>H81109</t>
  </si>
  <si>
    <t>H81107</t>
  </si>
  <si>
    <t>H81104</t>
  </si>
  <si>
    <t>H81103</t>
  </si>
  <si>
    <t>H81099</t>
  </si>
  <si>
    <t>H81095</t>
  </si>
  <si>
    <t>H81094</t>
  </si>
  <si>
    <t>H81091</t>
  </si>
  <si>
    <t>H81090</t>
  </si>
  <si>
    <t>H81089</t>
  </si>
  <si>
    <t>H81088</t>
  </si>
  <si>
    <t>H81087</t>
  </si>
  <si>
    <t>H81086</t>
  </si>
  <si>
    <t>H81085</t>
  </si>
  <si>
    <t>H81084</t>
  </si>
  <si>
    <t>H81083</t>
  </si>
  <si>
    <t>H81082</t>
  </si>
  <si>
    <t>H81081</t>
  </si>
  <si>
    <t>H81080</t>
  </si>
  <si>
    <t>H81078</t>
  </si>
  <si>
    <t>H81077</t>
  </si>
  <si>
    <t>H81076</t>
  </si>
  <si>
    <t>H81075</t>
  </si>
  <si>
    <t>H81074</t>
  </si>
  <si>
    <t>H81073</t>
  </si>
  <si>
    <t>H81072</t>
  </si>
  <si>
    <t>H81071</t>
  </si>
  <si>
    <t>H81070</t>
  </si>
  <si>
    <t>H81069</t>
  </si>
  <si>
    <t>H81068</t>
  </si>
  <si>
    <t>H81067</t>
  </si>
  <si>
    <t>H81066</t>
  </si>
  <si>
    <t>H81065</t>
  </si>
  <si>
    <t>H81064</t>
  </si>
  <si>
    <t>H81062</t>
  </si>
  <si>
    <t>H81061</t>
  </si>
  <si>
    <t>H81058</t>
  </si>
  <si>
    <t>H81057</t>
  </si>
  <si>
    <t>H81056</t>
  </si>
  <si>
    <t>H81055</t>
  </si>
  <si>
    <t>H81053</t>
  </si>
  <si>
    <t>H81052</t>
  </si>
  <si>
    <t>H81051</t>
  </si>
  <si>
    <t>H81050</t>
  </si>
  <si>
    <t>H81048</t>
  </si>
  <si>
    <t>H81047</t>
  </si>
  <si>
    <t>H81046</t>
  </si>
  <si>
    <t>H81045</t>
  </si>
  <si>
    <t>H81044</t>
  </si>
  <si>
    <t>H81043</t>
  </si>
  <si>
    <t>H81042</t>
  </si>
  <si>
    <t>H81041</t>
  </si>
  <si>
    <t>H81040</t>
  </si>
  <si>
    <t>H81039</t>
  </si>
  <si>
    <t>H81038</t>
  </si>
  <si>
    <t>H81036</t>
  </si>
  <si>
    <t>H81035</t>
  </si>
  <si>
    <t>H81034</t>
  </si>
  <si>
    <t>H81033</t>
  </si>
  <si>
    <t>H81032</t>
  </si>
  <si>
    <t>H81031</t>
  </si>
  <si>
    <t>H81030</t>
  </si>
  <si>
    <t>H81029</t>
  </si>
  <si>
    <t>H81028</t>
  </si>
  <si>
    <t>H81027</t>
  </si>
  <si>
    <t>H81026</t>
  </si>
  <si>
    <t>H81025</t>
  </si>
  <si>
    <t>H81024</t>
  </si>
  <si>
    <t>H81023</t>
  </si>
  <si>
    <t>H81022</t>
  </si>
  <si>
    <t>H81021</t>
  </si>
  <si>
    <t>H81020</t>
  </si>
  <si>
    <t>H81019</t>
  </si>
  <si>
    <t>H81017</t>
  </si>
  <si>
    <t>H81016</t>
  </si>
  <si>
    <t>H81015</t>
  </si>
  <si>
    <t>H81013</t>
  </si>
  <si>
    <t>H81011</t>
  </si>
  <si>
    <t>H81010</t>
  </si>
  <si>
    <t>H81009</t>
  </si>
  <si>
    <t>H81007</t>
  </si>
  <si>
    <t>H81006</t>
  </si>
  <si>
    <t>H81005</t>
  </si>
  <si>
    <t>H81004</t>
  </si>
  <si>
    <t>H81003</t>
  </si>
  <si>
    <t>H81002</t>
  </si>
  <si>
    <t>G85736</t>
  </si>
  <si>
    <t>G85727</t>
  </si>
  <si>
    <t>G85726</t>
  </si>
  <si>
    <t>G85724</t>
  </si>
  <si>
    <t>G85722</t>
  </si>
  <si>
    <t>G85721</t>
  </si>
  <si>
    <t>G85716</t>
  </si>
  <si>
    <t>G85715</t>
  </si>
  <si>
    <t>G85711</t>
  </si>
  <si>
    <t>G85708</t>
  </si>
  <si>
    <t>G85706</t>
  </si>
  <si>
    <t>G85705</t>
  </si>
  <si>
    <t>G85698</t>
  </si>
  <si>
    <t>G85696</t>
  </si>
  <si>
    <t>G85695</t>
  </si>
  <si>
    <t>G85690</t>
  </si>
  <si>
    <t>G85685</t>
  </si>
  <si>
    <t>G85681</t>
  </si>
  <si>
    <t>G85674</t>
  </si>
  <si>
    <t>G85673</t>
  </si>
  <si>
    <t>G85662</t>
  </si>
  <si>
    <t>G85651</t>
  </si>
  <si>
    <t>G85647</t>
  </si>
  <si>
    <t>G85644</t>
  </si>
  <si>
    <t>G85642</t>
  </si>
  <si>
    <t>G85633</t>
  </si>
  <si>
    <t>G85632</t>
  </si>
  <si>
    <t>G85623</t>
  </si>
  <si>
    <t>G85138</t>
  </si>
  <si>
    <t>G85137</t>
  </si>
  <si>
    <t>G85136</t>
  </si>
  <si>
    <t>G85135</t>
  </si>
  <si>
    <t>G85134</t>
  </si>
  <si>
    <t>G85132</t>
  </si>
  <si>
    <t>G85130</t>
  </si>
  <si>
    <t>G85129</t>
  </si>
  <si>
    <t>G85127</t>
  </si>
  <si>
    <t>G85125</t>
  </si>
  <si>
    <t>G85123</t>
  </si>
  <si>
    <t>G85121</t>
  </si>
  <si>
    <t>G85120</t>
  </si>
  <si>
    <t>G85119</t>
  </si>
  <si>
    <t>G85114</t>
  </si>
  <si>
    <t>G85109</t>
  </si>
  <si>
    <t>G85105</t>
  </si>
  <si>
    <t>G85104</t>
  </si>
  <si>
    <t>G85102</t>
  </si>
  <si>
    <t>G85100</t>
  </si>
  <si>
    <t>G85096</t>
  </si>
  <si>
    <t>G85091</t>
  </si>
  <si>
    <t>G85087</t>
  </si>
  <si>
    <t>G85086</t>
  </si>
  <si>
    <t>G85085</t>
  </si>
  <si>
    <t>G85084</t>
  </si>
  <si>
    <t>G85083</t>
  </si>
  <si>
    <t>G85076</t>
  </si>
  <si>
    <t>G85073</t>
  </si>
  <si>
    <t>G85061</t>
  </si>
  <si>
    <t>G85057</t>
  </si>
  <si>
    <t>G85054</t>
  </si>
  <si>
    <t>G85053</t>
  </si>
  <si>
    <t>G85052</t>
  </si>
  <si>
    <t>G85051</t>
  </si>
  <si>
    <t>G85047</t>
  </si>
  <si>
    <t>G85046</t>
  </si>
  <si>
    <t>G85045</t>
  </si>
  <si>
    <t>G85044</t>
  </si>
  <si>
    <t>G85042</t>
  </si>
  <si>
    <t>G85041</t>
  </si>
  <si>
    <t>G85040</t>
  </si>
  <si>
    <t>G85039</t>
  </si>
  <si>
    <t>G85038</t>
  </si>
  <si>
    <t>G85034</t>
  </si>
  <si>
    <t>G85032</t>
  </si>
  <si>
    <t>G85031</t>
  </si>
  <si>
    <t>G85030</t>
  </si>
  <si>
    <t>G85029</t>
  </si>
  <si>
    <t>G85028</t>
  </si>
  <si>
    <t>G85027</t>
  </si>
  <si>
    <t>G85026</t>
  </si>
  <si>
    <t>G85025</t>
  </si>
  <si>
    <t>G85024</t>
  </si>
  <si>
    <t>G85023</t>
  </si>
  <si>
    <t>G85022</t>
  </si>
  <si>
    <t>G85021</t>
  </si>
  <si>
    <t>G85020</t>
  </si>
  <si>
    <t>G85019</t>
  </si>
  <si>
    <t>G85016</t>
  </si>
  <si>
    <t>G85015</t>
  </si>
  <si>
    <t>G85014</t>
  </si>
  <si>
    <t>G85013</t>
  </si>
  <si>
    <t>G85011</t>
  </si>
  <si>
    <t>G85006</t>
  </si>
  <si>
    <t>G85004</t>
  </si>
  <si>
    <t>G85002</t>
  </si>
  <si>
    <t>G85001</t>
  </si>
  <si>
    <t>G84630</t>
  </si>
  <si>
    <t>G84629</t>
  </si>
  <si>
    <t>G84627</t>
  </si>
  <si>
    <t>G84625</t>
  </si>
  <si>
    <t>G84624</t>
  </si>
  <si>
    <t>G84621</t>
  </si>
  <si>
    <t>G84609</t>
  </si>
  <si>
    <t>G84607</t>
  </si>
  <si>
    <t>G84604</t>
  </si>
  <si>
    <t>G84041</t>
  </si>
  <si>
    <t>G84040</t>
  </si>
  <si>
    <t>G84039</t>
  </si>
  <si>
    <t>G84035</t>
  </si>
  <si>
    <t>G84033</t>
  </si>
  <si>
    <t>G84032</t>
  </si>
  <si>
    <t>G84030</t>
  </si>
  <si>
    <t>G84029</t>
  </si>
  <si>
    <t>G84028</t>
  </si>
  <si>
    <t>G84027</t>
  </si>
  <si>
    <t>G84025</t>
  </si>
  <si>
    <t>G84024</t>
  </si>
  <si>
    <t>G84023</t>
  </si>
  <si>
    <t>G84020</t>
  </si>
  <si>
    <t>G84019</t>
  </si>
  <si>
    <t>G84018</t>
  </si>
  <si>
    <t>G84017</t>
  </si>
  <si>
    <t>G84016</t>
  </si>
  <si>
    <t>G84015</t>
  </si>
  <si>
    <t>G84013</t>
  </si>
  <si>
    <t>G84011</t>
  </si>
  <si>
    <t>G84010</t>
  </si>
  <si>
    <t>G84009</t>
  </si>
  <si>
    <t>G84008</t>
  </si>
  <si>
    <t>G84007</t>
  </si>
  <si>
    <t>G84006</t>
  </si>
  <si>
    <t>G84005</t>
  </si>
  <si>
    <t>G84004</t>
  </si>
  <si>
    <t>G84003</t>
  </si>
  <si>
    <t>G84002</t>
  </si>
  <si>
    <t>G84001</t>
  </si>
  <si>
    <t>G83680</t>
  </si>
  <si>
    <t>G83673</t>
  </si>
  <si>
    <t>G83654</t>
  </si>
  <si>
    <t>G83651</t>
  </si>
  <si>
    <t>G83647</t>
  </si>
  <si>
    <t>G83642</t>
  </si>
  <si>
    <t>G83641</t>
  </si>
  <si>
    <t>G83635</t>
  </si>
  <si>
    <t>G83633</t>
  </si>
  <si>
    <t>G83631</t>
  </si>
  <si>
    <t>G83630</t>
  </si>
  <si>
    <t>G83628</t>
  </si>
  <si>
    <t>G83067</t>
  </si>
  <si>
    <t>G83066</t>
  </si>
  <si>
    <t>G83065</t>
  </si>
  <si>
    <t>G83062</t>
  </si>
  <si>
    <t>G83060</t>
  </si>
  <si>
    <t>G83058</t>
  </si>
  <si>
    <t>G83057</t>
  </si>
  <si>
    <t>G83053</t>
  </si>
  <si>
    <t>G83052</t>
  </si>
  <si>
    <t>G83049</t>
  </si>
  <si>
    <t>G83047</t>
  </si>
  <si>
    <t>G83046</t>
  </si>
  <si>
    <t>G83044</t>
  </si>
  <si>
    <t>G83039</t>
  </si>
  <si>
    <t>G83033</t>
  </si>
  <si>
    <t>G83031</t>
  </si>
  <si>
    <t>G83030</t>
  </si>
  <si>
    <t>G83029</t>
  </si>
  <si>
    <t>G83028</t>
  </si>
  <si>
    <t>G83027</t>
  </si>
  <si>
    <t>G83026</t>
  </si>
  <si>
    <t>G83025</t>
  </si>
  <si>
    <t>G83024</t>
  </si>
  <si>
    <t>G83021</t>
  </si>
  <si>
    <t>G83019</t>
  </si>
  <si>
    <t>G83018</t>
  </si>
  <si>
    <t>G83016</t>
  </si>
  <si>
    <t>G83015</t>
  </si>
  <si>
    <t>G83013</t>
  </si>
  <si>
    <t>G83012</t>
  </si>
  <si>
    <t>G83010</t>
  </si>
  <si>
    <t>G83009</t>
  </si>
  <si>
    <t>G83006</t>
  </si>
  <si>
    <t>G83004</t>
  </si>
  <si>
    <t>G83002</t>
  </si>
  <si>
    <t>G83001</t>
  </si>
  <si>
    <t>G82888</t>
  </si>
  <si>
    <t>G82809</t>
  </si>
  <si>
    <t>G82808</t>
  </si>
  <si>
    <t>G82802</t>
  </si>
  <si>
    <t>G82799</t>
  </si>
  <si>
    <t>G82796</t>
  </si>
  <si>
    <t>G82790</t>
  </si>
  <si>
    <t>G82780</t>
  </si>
  <si>
    <t>G82775</t>
  </si>
  <si>
    <t>G82768</t>
  </si>
  <si>
    <t>G82763</t>
  </si>
  <si>
    <t>G82754</t>
  </si>
  <si>
    <t>G82753</t>
  </si>
  <si>
    <t>G82744</t>
  </si>
  <si>
    <t>G82741</t>
  </si>
  <si>
    <t>G82737</t>
  </si>
  <si>
    <t>G82733</t>
  </si>
  <si>
    <t>G82730</t>
  </si>
  <si>
    <t>G82729</t>
  </si>
  <si>
    <t>G82721</t>
  </si>
  <si>
    <t>G82719</t>
  </si>
  <si>
    <t>G82711</t>
  </si>
  <si>
    <t>G82708</t>
  </si>
  <si>
    <t>G82702</t>
  </si>
  <si>
    <t>G82700</t>
  </si>
  <si>
    <t>G82698</t>
  </si>
  <si>
    <t>G82697</t>
  </si>
  <si>
    <t>G82696</t>
  </si>
  <si>
    <t>G82693</t>
  </si>
  <si>
    <t>G82691</t>
  </si>
  <si>
    <t>G82687</t>
  </si>
  <si>
    <t>G82684</t>
  </si>
  <si>
    <t>G82682</t>
  </si>
  <si>
    <t>G82681</t>
  </si>
  <si>
    <t>G82679</t>
  </si>
  <si>
    <t>G82666</t>
  </si>
  <si>
    <t>G82665</t>
  </si>
  <si>
    <t>G82658</t>
  </si>
  <si>
    <t>G82653</t>
  </si>
  <si>
    <t>G82652</t>
  </si>
  <si>
    <t>G82650</t>
  </si>
  <si>
    <t>G82648</t>
  </si>
  <si>
    <t>G82647</t>
  </si>
  <si>
    <t>G82641</t>
  </si>
  <si>
    <t>G82635</t>
  </si>
  <si>
    <t>G82634</t>
  </si>
  <si>
    <t>G82631</t>
  </si>
  <si>
    <t>G82605</t>
  </si>
  <si>
    <t>G82604</t>
  </si>
  <si>
    <t>G82600</t>
  </si>
  <si>
    <t>G82235</t>
  </si>
  <si>
    <t>G82234</t>
  </si>
  <si>
    <t>G82233</t>
  </si>
  <si>
    <t>G82232</t>
  </si>
  <si>
    <t>G82231</t>
  </si>
  <si>
    <t>G82229</t>
  </si>
  <si>
    <t>G82228</t>
  </si>
  <si>
    <t>G82227</t>
  </si>
  <si>
    <t>G82226</t>
  </si>
  <si>
    <t>G82225</t>
  </si>
  <si>
    <t>G82224</t>
  </si>
  <si>
    <t>G82219</t>
  </si>
  <si>
    <t>G82218</t>
  </si>
  <si>
    <t>G82217</t>
  </si>
  <si>
    <t>G82215</t>
  </si>
  <si>
    <t>G82212</t>
  </si>
  <si>
    <t>G82211</t>
  </si>
  <si>
    <t>G82205</t>
  </si>
  <si>
    <t>G82203</t>
  </si>
  <si>
    <t>G82200</t>
  </si>
  <si>
    <t>G82186</t>
  </si>
  <si>
    <t>G82185</t>
  </si>
  <si>
    <t>G82184</t>
  </si>
  <si>
    <t>G82180</t>
  </si>
  <si>
    <t>G82170</t>
  </si>
  <si>
    <t>G82165</t>
  </si>
  <si>
    <t>G82164</t>
  </si>
  <si>
    <t>G82162</t>
  </si>
  <si>
    <t>G82161</t>
  </si>
  <si>
    <t>G82160</t>
  </si>
  <si>
    <t>G82158</t>
  </si>
  <si>
    <t>G82155</t>
  </si>
  <si>
    <t>G82154</t>
  </si>
  <si>
    <t>G82152</t>
  </si>
  <si>
    <t>G82150</t>
  </si>
  <si>
    <t>G82147</t>
  </si>
  <si>
    <t>G82143</t>
  </si>
  <si>
    <t>G82142</t>
  </si>
  <si>
    <t>G82141</t>
  </si>
  <si>
    <t>G82140</t>
  </si>
  <si>
    <t>G82139</t>
  </si>
  <si>
    <t>G82138</t>
  </si>
  <si>
    <t>G82137</t>
  </si>
  <si>
    <t>G82135</t>
  </si>
  <si>
    <t>G82129</t>
  </si>
  <si>
    <t>G82126</t>
  </si>
  <si>
    <t>G82125</t>
  </si>
  <si>
    <t>G82122</t>
  </si>
  <si>
    <t>G82121</t>
  </si>
  <si>
    <t>G82120</t>
  </si>
  <si>
    <t>G82119</t>
  </si>
  <si>
    <t>G82118</t>
  </si>
  <si>
    <t>G82117</t>
  </si>
  <si>
    <t>G82115</t>
  </si>
  <si>
    <t>G82114</t>
  </si>
  <si>
    <t>G82113</t>
  </si>
  <si>
    <t>G82112</t>
  </si>
  <si>
    <t>G82111</t>
  </si>
  <si>
    <t>G82110</t>
  </si>
  <si>
    <t>G82108</t>
  </si>
  <si>
    <t>G82107</t>
  </si>
  <si>
    <t>G82106</t>
  </si>
  <si>
    <t>G82105</t>
  </si>
  <si>
    <t>G82100</t>
  </si>
  <si>
    <t>G82099</t>
  </si>
  <si>
    <t>G82098</t>
  </si>
  <si>
    <t>G82097</t>
  </si>
  <si>
    <t>G82095</t>
  </si>
  <si>
    <t>G82094</t>
  </si>
  <si>
    <t>G82093</t>
  </si>
  <si>
    <t>G82092</t>
  </si>
  <si>
    <t>G82091</t>
  </si>
  <si>
    <t>G82090</t>
  </si>
  <si>
    <t>G82089</t>
  </si>
  <si>
    <t>G82088</t>
  </si>
  <si>
    <t>G82087</t>
  </si>
  <si>
    <t>G82086</t>
  </si>
  <si>
    <t>G82085</t>
  </si>
  <si>
    <t>G82083</t>
  </si>
  <si>
    <t>G82082</t>
  </si>
  <si>
    <t>G82080</t>
  </si>
  <si>
    <t>G82079</t>
  </si>
  <si>
    <t>G82077</t>
  </si>
  <si>
    <t>G82076</t>
  </si>
  <si>
    <t>G82074</t>
  </si>
  <si>
    <t>G82073</t>
  </si>
  <si>
    <t>G82071</t>
  </si>
  <si>
    <t>G82069</t>
  </si>
  <si>
    <t>G82067</t>
  </si>
  <si>
    <t>G82066</t>
  </si>
  <si>
    <t>G82064</t>
  </si>
  <si>
    <t>G82063</t>
  </si>
  <si>
    <t>G82062</t>
  </si>
  <si>
    <t>G82060</t>
  </si>
  <si>
    <t>G82059</t>
  </si>
  <si>
    <t>G82058</t>
  </si>
  <si>
    <t>G82057</t>
  </si>
  <si>
    <t>G82056</t>
  </si>
  <si>
    <t>G82055</t>
  </si>
  <si>
    <t>G82053</t>
  </si>
  <si>
    <t>G82052</t>
  </si>
  <si>
    <t>G82051</t>
  </si>
  <si>
    <t>G82050</t>
  </si>
  <si>
    <t>G82048</t>
  </si>
  <si>
    <t>G82046</t>
  </si>
  <si>
    <t>G82044</t>
  </si>
  <si>
    <t>G82042</t>
  </si>
  <si>
    <t>G82041</t>
  </si>
  <si>
    <t>G82039</t>
  </si>
  <si>
    <t>G82038</t>
  </si>
  <si>
    <t>G82037</t>
  </si>
  <si>
    <t>G82036</t>
  </si>
  <si>
    <t>G82035</t>
  </si>
  <si>
    <t>G82032</t>
  </si>
  <si>
    <t>G82031</t>
  </si>
  <si>
    <t>G82028</t>
  </si>
  <si>
    <t>G82027</t>
  </si>
  <si>
    <t>G82026</t>
  </si>
  <si>
    <t>G82025</t>
  </si>
  <si>
    <t>G82024</t>
  </si>
  <si>
    <t>G82023</t>
  </si>
  <si>
    <t>G82022</t>
  </si>
  <si>
    <t>G82021</t>
  </si>
  <si>
    <t>G82020</t>
  </si>
  <si>
    <t>G82019</t>
  </si>
  <si>
    <t>G82018</t>
  </si>
  <si>
    <t>G82016</t>
  </si>
  <si>
    <t>G82015</t>
  </si>
  <si>
    <t>G82014</t>
  </si>
  <si>
    <t>G82013</t>
  </si>
  <si>
    <t>G82007</t>
  </si>
  <si>
    <t>G82006</t>
  </si>
  <si>
    <t>G82002</t>
  </si>
  <si>
    <t>G81694</t>
  </si>
  <si>
    <t>G81689</t>
  </si>
  <si>
    <t>G81669</t>
  </si>
  <si>
    <t>G81663</t>
  </si>
  <si>
    <t>G81658</t>
  </si>
  <si>
    <t>G81656</t>
  </si>
  <si>
    <t>G81646</t>
  </si>
  <si>
    <t>G81641</t>
  </si>
  <si>
    <t>G81638</t>
  </si>
  <si>
    <t>G81634</t>
  </si>
  <si>
    <t>G81614</t>
  </si>
  <si>
    <t>G81613</t>
  </si>
  <si>
    <t>G81104</t>
  </si>
  <si>
    <t>G81102</t>
  </si>
  <si>
    <t>G81100</t>
  </si>
  <si>
    <t>G81099</t>
  </si>
  <si>
    <t>G81098</t>
  </si>
  <si>
    <t>G81096</t>
  </si>
  <si>
    <t>G81095</t>
  </si>
  <si>
    <t>G81089</t>
  </si>
  <si>
    <t>G81088</t>
  </si>
  <si>
    <t>G81087</t>
  </si>
  <si>
    <t>G81086</t>
  </si>
  <si>
    <t>G81085</t>
  </si>
  <si>
    <t>G81083</t>
  </si>
  <si>
    <t>G81082</t>
  </si>
  <si>
    <t>G81077</t>
  </si>
  <si>
    <t>G81076</t>
  </si>
  <si>
    <t>G81075</t>
  </si>
  <si>
    <t>G81074</t>
  </si>
  <si>
    <t>G81073</t>
  </si>
  <si>
    <t>G81071</t>
  </si>
  <si>
    <t>G81070</t>
  </si>
  <si>
    <t>G81065</t>
  </si>
  <si>
    <t>G81061</t>
  </si>
  <si>
    <t>G81059</t>
  </si>
  <si>
    <t>G81057</t>
  </si>
  <si>
    <t>G81055</t>
  </si>
  <si>
    <t>G81054</t>
  </si>
  <si>
    <t>G81052</t>
  </si>
  <si>
    <t>G81051</t>
  </si>
  <si>
    <t>G81050</t>
  </si>
  <si>
    <t>G81049</t>
  </si>
  <si>
    <t>G81048</t>
  </si>
  <si>
    <t>G81047</t>
  </si>
  <si>
    <t>G81046</t>
  </si>
  <si>
    <t>G81044</t>
  </si>
  <si>
    <t>G81043</t>
  </si>
  <si>
    <t>G81042</t>
  </si>
  <si>
    <t>G81041</t>
  </si>
  <si>
    <t>G81040</t>
  </si>
  <si>
    <t>G81039</t>
  </si>
  <si>
    <t>G81038</t>
  </si>
  <si>
    <t>G81037</t>
  </si>
  <si>
    <t>G81036</t>
  </si>
  <si>
    <t>G81034</t>
  </si>
  <si>
    <t>G81032</t>
  </si>
  <si>
    <t>G81031</t>
  </si>
  <si>
    <t>G81030</t>
  </si>
  <si>
    <t>G81029</t>
  </si>
  <si>
    <t>G81028</t>
  </si>
  <si>
    <t>G81024</t>
  </si>
  <si>
    <t>G81023</t>
  </si>
  <si>
    <t>G81022</t>
  </si>
  <si>
    <t>G81021</t>
  </si>
  <si>
    <t>G81019</t>
  </si>
  <si>
    <t>G81018</t>
  </si>
  <si>
    <t>G81017</t>
  </si>
  <si>
    <t>G81016</t>
  </si>
  <si>
    <t>G81014</t>
  </si>
  <si>
    <t>G81012</t>
  </si>
  <si>
    <t>G81011</t>
  </si>
  <si>
    <t>G81008</t>
  </si>
  <si>
    <t>G81006</t>
  </si>
  <si>
    <t>G81004</t>
  </si>
  <si>
    <t>G81003</t>
  </si>
  <si>
    <t>G81002</t>
  </si>
  <si>
    <t>G81001</t>
  </si>
  <si>
    <t>F86731</t>
  </si>
  <si>
    <t>F86712</t>
  </si>
  <si>
    <t>F86708</t>
  </si>
  <si>
    <t>F86707</t>
  </si>
  <si>
    <t>F86705</t>
  </si>
  <si>
    <t>F86703</t>
  </si>
  <si>
    <t>F86702</t>
  </si>
  <si>
    <t>F86701</t>
  </si>
  <si>
    <t>F86700</t>
  </si>
  <si>
    <t>F86698</t>
  </si>
  <si>
    <t>F86696</t>
  </si>
  <si>
    <t>F86692</t>
  </si>
  <si>
    <t>F86691</t>
  </si>
  <si>
    <t>F86689</t>
  </si>
  <si>
    <t>F86679</t>
  </si>
  <si>
    <t>F86666</t>
  </si>
  <si>
    <t>F86664</t>
  </si>
  <si>
    <t>F86658</t>
  </si>
  <si>
    <t>F86657</t>
  </si>
  <si>
    <t>F86652</t>
  </si>
  <si>
    <t>F86650</t>
  </si>
  <si>
    <t>F86644</t>
  </si>
  <si>
    <t>F86642</t>
  </si>
  <si>
    <t>F86641</t>
  </si>
  <si>
    <t>F86638</t>
  </si>
  <si>
    <t>F86637</t>
  </si>
  <si>
    <t>F86627</t>
  </si>
  <si>
    <t>F86626</t>
  </si>
  <si>
    <t>F86625</t>
  </si>
  <si>
    <t>F86624</t>
  </si>
  <si>
    <t>F86621</t>
  </si>
  <si>
    <t>F86616</t>
  </si>
  <si>
    <t>F86612</t>
  </si>
  <si>
    <t>F86607</t>
  </si>
  <si>
    <t>F86088</t>
  </si>
  <si>
    <t>F86087</t>
  </si>
  <si>
    <t>F86086</t>
  </si>
  <si>
    <t>F86085</t>
  </si>
  <si>
    <t>F86083</t>
  </si>
  <si>
    <t>F86082</t>
  </si>
  <si>
    <t>F86081</t>
  </si>
  <si>
    <t>F86078</t>
  </si>
  <si>
    <t>F86074</t>
  </si>
  <si>
    <t>F86066</t>
  </si>
  <si>
    <t>F86064</t>
  </si>
  <si>
    <t>F86062</t>
  </si>
  <si>
    <t>F86060</t>
  </si>
  <si>
    <t>F86058</t>
  </si>
  <si>
    <t>F86057</t>
  </si>
  <si>
    <t>F86045</t>
  </si>
  <si>
    <t>F86044</t>
  </si>
  <si>
    <t>F86042</t>
  </si>
  <si>
    <t>F86040</t>
  </si>
  <si>
    <t>F86038</t>
  </si>
  <si>
    <t>F86036</t>
  </si>
  <si>
    <t>F86034</t>
  </si>
  <si>
    <t>F86032</t>
  </si>
  <si>
    <t>F86030</t>
  </si>
  <si>
    <t>F86028</t>
  </si>
  <si>
    <t>F86026</t>
  </si>
  <si>
    <t>F86025</t>
  </si>
  <si>
    <t>F86023</t>
  </si>
  <si>
    <t>F86022</t>
  </si>
  <si>
    <t>F86020</t>
  </si>
  <si>
    <t>F86018</t>
  </si>
  <si>
    <t>F86013</t>
  </si>
  <si>
    <t>F86012</t>
  </si>
  <si>
    <t>F86011</t>
  </si>
  <si>
    <t>F86010</t>
  </si>
  <si>
    <t>F86009</t>
  </si>
  <si>
    <t>F86008</t>
  </si>
  <si>
    <t>F86007</t>
  </si>
  <si>
    <t>F86006</t>
  </si>
  <si>
    <t>F86005</t>
  </si>
  <si>
    <t>F86004</t>
  </si>
  <si>
    <t>F86001</t>
  </si>
  <si>
    <t>F85705</t>
  </si>
  <si>
    <t>F85701</t>
  </si>
  <si>
    <t>F85700</t>
  </si>
  <si>
    <t>F85697</t>
  </si>
  <si>
    <t>F85688</t>
  </si>
  <si>
    <t>F85687</t>
  </si>
  <si>
    <t>F85682</t>
  </si>
  <si>
    <t>F85678</t>
  </si>
  <si>
    <t>F85676</t>
  </si>
  <si>
    <t>F85675</t>
  </si>
  <si>
    <t>F85669</t>
  </si>
  <si>
    <t>F85666</t>
  </si>
  <si>
    <t>F85663</t>
  </si>
  <si>
    <t>F85650</t>
  </si>
  <si>
    <t>F85642</t>
  </si>
  <si>
    <t>F85640</t>
  </si>
  <si>
    <t>F85634</t>
  </si>
  <si>
    <t>F85628</t>
  </si>
  <si>
    <t>F85625</t>
  </si>
  <si>
    <t>F85623</t>
  </si>
  <si>
    <t>F85615</t>
  </si>
  <si>
    <t>F85072</t>
  </si>
  <si>
    <t>F85071</t>
  </si>
  <si>
    <t>F85069</t>
  </si>
  <si>
    <t>F85067</t>
  </si>
  <si>
    <t>F85066</t>
  </si>
  <si>
    <t>F85065</t>
  </si>
  <si>
    <t>F85064</t>
  </si>
  <si>
    <t>F85063</t>
  </si>
  <si>
    <t>F85061</t>
  </si>
  <si>
    <t>F85060</t>
  </si>
  <si>
    <t>F85058</t>
  </si>
  <si>
    <t>F85046</t>
  </si>
  <si>
    <t>F85044</t>
  </si>
  <si>
    <t>F85043</t>
  </si>
  <si>
    <t>F85039</t>
  </si>
  <si>
    <t>F85035</t>
  </si>
  <si>
    <t>F85034</t>
  </si>
  <si>
    <t>F85033</t>
  </si>
  <si>
    <t>F85032</t>
  </si>
  <si>
    <t>F85031</t>
  </si>
  <si>
    <t>F85030</t>
  </si>
  <si>
    <t>F85029</t>
  </si>
  <si>
    <t>F85028</t>
  </si>
  <si>
    <t>F85025</t>
  </si>
  <si>
    <t>F85023</t>
  </si>
  <si>
    <t>F85020</t>
  </si>
  <si>
    <t>F85019</t>
  </si>
  <si>
    <t>F85017</t>
  </si>
  <si>
    <t>F85016</t>
  </si>
  <si>
    <t>F85014</t>
  </si>
  <si>
    <t>F85013</t>
  </si>
  <si>
    <t>F85010</t>
  </si>
  <si>
    <t>F85008</t>
  </si>
  <si>
    <t>F85007</t>
  </si>
  <si>
    <t>F85004</t>
  </si>
  <si>
    <t>F85002</t>
  </si>
  <si>
    <t>F84749</t>
  </si>
  <si>
    <t>F84747</t>
  </si>
  <si>
    <t>F84741</t>
  </si>
  <si>
    <t>F84740</t>
  </si>
  <si>
    <t>F84739</t>
  </si>
  <si>
    <t>F84735</t>
  </si>
  <si>
    <t>F84733</t>
  </si>
  <si>
    <t>F84731</t>
  </si>
  <si>
    <t>F84730</t>
  </si>
  <si>
    <t>F84729</t>
  </si>
  <si>
    <t>F84724</t>
  </si>
  <si>
    <t>F84720</t>
  </si>
  <si>
    <t>F84719</t>
  </si>
  <si>
    <t>F84718</t>
  </si>
  <si>
    <t>F84717</t>
  </si>
  <si>
    <t>F84716</t>
  </si>
  <si>
    <t>F84714</t>
  </si>
  <si>
    <t>F84711</t>
  </si>
  <si>
    <t>F84710</t>
  </si>
  <si>
    <t>F84698</t>
  </si>
  <si>
    <t>F84696</t>
  </si>
  <si>
    <t>F84694</t>
  </si>
  <si>
    <t>F84692</t>
  </si>
  <si>
    <t>F84686</t>
  </si>
  <si>
    <t>F84685</t>
  </si>
  <si>
    <t>F84681</t>
  </si>
  <si>
    <t>F84677</t>
  </si>
  <si>
    <t>F84672</t>
  </si>
  <si>
    <t>F84670</t>
  </si>
  <si>
    <t>F84669</t>
  </si>
  <si>
    <t>F84668</t>
  </si>
  <si>
    <t>F84666</t>
  </si>
  <si>
    <t>F84660</t>
  </si>
  <si>
    <t>F84658</t>
  </si>
  <si>
    <t>F84656</t>
  </si>
  <si>
    <t>F84647</t>
  </si>
  <si>
    <t>F84642</t>
  </si>
  <si>
    <t>F84641</t>
  </si>
  <si>
    <t>F84640</t>
  </si>
  <si>
    <t>F84636</t>
  </si>
  <si>
    <t>F84635</t>
  </si>
  <si>
    <t>F84632</t>
  </si>
  <si>
    <t>F84621</t>
  </si>
  <si>
    <t>F84620</t>
  </si>
  <si>
    <t>F84619</t>
  </si>
  <si>
    <t>F84601</t>
  </si>
  <si>
    <t>F84124</t>
  </si>
  <si>
    <t>F84123</t>
  </si>
  <si>
    <t>F84122</t>
  </si>
  <si>
    <t>F84121</t>
  </si>
  <si>
    <t>F84119</t>
  </si>
  <si>
    <t>F84118</t>
  </si>
  <si>
    <t>F84117</t>
  </si>
  <si>
    <t>F84115</t>
  </si>
  <si>
    <t>F84114</t>
  </si>
  <si>
    <t>F84111</t>
  </si>
  <si>
    <t>F84105</t>
  </si>
  <si>
    <t>F84097</t>
  </si>
  <si>
    <t>F84096</t>
  </si>
  <si>
    <t>F84093</t>
  </si>
  <si>
    <t>F84092</t>
  </si>
  <si>
    <t>F84088</t>
  </si>
  <si>
    <t>F84087</t>
  </si>
  <si>
    <t>F84086</t>
  </si>
  <si>
    <t>F84083</t>
  </si>
  <si>
    <t>F84081</t>
  </si>
  <si>
    <t>F84080</t>
  </si>
  <si>
    <t>F84079</t>
  </si>
  <si>
    <t>F84077</t>
  </si>
  <si>
    <t>F84074</t>
  </si>
  <si>
    <t>F84072</t>
  </si>
  <si>
    <t>F84070</t>
  </si>
  <si>
    <t>F84069</t>
  </si>
  <si>
    <t>F84063</t>
  </si>
  <si>
    <t>F84062</t>
  </si>
  <si>
    <t>F84060</t>
  </si>
  <si>
    <t>F84055</t>
  </si>
  <si>
    <t>F84054</t>
  </si>
  <si>
    <t>F84053</t>
  </si>
  <si>
    <t>F84052</t>
  </si>
  <si>
    <t>F84051</t>
  </si>
  <si>
    <t>F84050</t>
  </si>
  <si>
    <t>F84047</t>
  </si>
  <si>
    <t>F84044</t>
  </si>
  <si>
    <t>F84039</t>
  </si>
  <si>
    <t>F84038</t>
  </si>
  <si>
    <t>F84036</t>
  </si>
  <si>
    <t>F84035</t>
  </si>
  <si>
    <t>F84034</t>
  </si>
  <si>
    <t>F84033</t>
  </si>
  <si>
    <t>F84031</t>
  </si>
  <si>
    <t>F84030</t>
  </si>
  <si>
    <t>F84025</t>
  </si>
  <si>
    <t>F84022</t>
  </si>
  <si>
    <t>F84021</t>
  </si>
  <si>
    <t>F84018</t>
  </si>
  <si>
    <t>F84017</t>
  </si>
  <si>
    <t>F84016</t>
  </si>
  <si>
    <t>F84015</t>
  </si>
  <si>
    <t>F84014</t>
  </si>
  <si>
    <t>F84013</t>
  </si>
  <si>
    <t>F84012</t>
  </si>
  <si>
    <t>F84010</t>
  </si>
  <si>
    <t>F84009</t>
  </si>
  <si>
    <t>F84008</t>
  </si>
  <si>
    <t>F84006</t>
  </si>
  <si>
    <t>F84004</t>
  </si>
  <si>
    <t>F84003</t>
  </si>
  <si>
    <t>F83686</t>
  </si>
  <si>
    <t>F83683</t>
  </si>
  <si>
    <t>F83681</t>
  </si>
  <si>
    <t>F83680</t>
  </si>
  <si>
    <t>F83678</t>
  </si>
  <si>
    <t>F83674</t>
  </si>
  <si>
    <t>F83673</t>
  </si>
  <si>
    <t>F83672</t>
  </si>
  <si>
    <t>F83671</t>
  </si>
  <si>
    <t>F83666</t>
  </si>
  <si>
    <t>F83665</t>
  </si>
  <si>
    <t>F83664</t>
  </si>
  <si>
    <t>F83660</t>
  </si>
  <si>
    <t>F83658</t>
  </si>
  <si>
    <t>F83652</t>
  </si>
  <si>
    <t>F83635</t>
  </si>
  <si>
    <t>F83633</t>
  </si>
  <si>
    <t>F83632</t>
  </si>
  <si>
    <t>F83624</t>
  </si>
  <si>
    <t>F83623</t>
  </si>
  <si>
    <t>F83615</t>
  </si>
  <si>
    <t>F83064</t>
  </si>
  <si>
    <t>F83063</t>
  </si>
  <si>
    <t>F83061</t>
  </si>
  <si>
    <t>F83060</t>
  </si>
  <si>
    <t>F83059</t>
  </si>
  <si>
    <t>F83058</t>
  </si>
  <si>
    <t>F83057</t>
  </si>
  <si>
    <t>F83056</t>
  </si>
  <si>
    <t>F83055</t>
  </si>
  <si>
    <t>F83053</t>
  </si>
  <si>
    <t>F83052</t>
  </si>
  <si>
    <t>F83050</t>
  </si>
  <si>
    <t>F83048</t>
  </si>
  <si>
    <t>F83045</t>
  </si>
  <si>
    <t>F83044</t>
  </si>
  <si>
    <t>F83043</t>
  </si>
  <si>
    <t>F83042</t>
  </si>
  <si>
    <t>F83039</t>
  </si>
  <si>
    <t>F83034</t>
  </si>
  <si>
    <t>F83033</t>
  </si>
  <si>
    <t>F83032</t>
  </si>
  <si>
    <t>F83025</t>
  </si>
  <si>
    <t>F83023</t>
  </si>
  <si>
    <t>F83022</t>
  </si>
  <si>
    <t>F83021</t>
  </si>
  <si>
    <t>F83020</t>
  </si>
  <si>
    <t>F83019</t>
  </si>
  <si>
    <t>F83018</t>
  </si>
  <si>
    <t>F83017</t>
  </si>
  <si>
    <t>F83015</t>
  </si>
  <si>
    <t>F83012</t>
  </si>
  <si>
    <t>F83011</t>
  </si>
  <si>
    <t>F83010</t>
  </si>
  <si>
    <t>F83008</t>
  </si>
  <si>
    <t>F83007</t>
  </si>
  <si>
    <t>F83006</t>
  </si>
  <si>
    <t>F83005</t>
  </si>
  <si>
    <t>F83004</t>
  </si>
  <si>
    <t>F83003</t>
  </si>
  <si>
    <t>F83002</t>
  </si>
  <si>
    <t>F82686</t>
  </si>
  <si>
    <t>F82680</t>
  </si>
  <si>
    <t>F82679</t>
  </si>
  <si>
    <t>F82678</t>
  </si>
  <si>
    <t>F82677</t>
  </si>
  <si>
    <t>F82675</t>
  </si>
  <si>
    <t>F82674</t>
  </si>
  <si>
    <t>F82671</t>
  </si>
  <si>
    <t>F82670</t>
  </si>
  <si>
    <t>F82666</t>
  </si>
  <si>
    <t>F82663</t>
  </si>
  <si>
    <t>F82661</t>
  </si>
  <si>
    <t>F82660</t>
  </si>
  <si>
    <t>F82650</t>
  </si>
  <si>
    <t>F82649</t>
  </si>
  <si>
    <t>F82648</t>
  </si>
  <si>
    <t>F82647</t>
  </si>
  <si>
    <t>F82642</t>
  </si>
  <si>
    <t>F82638</t>
  </si>
  <si>
    <t>F82634</t>
  </si>
  <si>
    <t>F82630</t>
  </si>
  <si>
    <t>F82627</t>
  </si>
  <si>
    <t>F82625</t>
  </si>
  <si>
    <t>F82624</t>
  </si>
  <si>
    <t>F82621</t>
  </si>
  <si>
    <t>F82619</t>
  </si>
  <si>
    <t>F82612</t>
  </si>
  <si>
    <t>F82610</t>
  </si>
  <si>
    <t>F82609</t>
  </si>
  <si>
    <t>F82607</t>
  </si>
  <si>
    <t>F82604</t>
  </si>
  <si>
    <t>F82055</t>
  </si>
  <si>
    <t>F82053</t>
  </si>
  <si>
    <t>F82051</t>
  </si>
  <si>
    <t>F82045</t>
  </si>
  <si>
    <t>F82042</t>
  </si>
  <si>
    <t>F82040</t>
  </si>
  <si>
    <t>F82039</t>
  </si>
  <si>
    <t>F82038</t>
  </si>
  <si>
    <t>F82034</t>
  </si>
  <si>
    <t>F82033</t>
  </si>
  <si>
    <t>F82031</t>
  </si>
  <si>
    <t>F82030</t>
  </si>
  <si>
    <t>F82028</t>
  </si>
  <si>
    <t>F82027</t>
  </si>
  <si>
    <t>F82025</t>
  </si>
  <si>
    <t>F82023</t>
  </si>
  <si>
    <t>F82022</t>
  </si>
  <si>
    <t>F82021</t>
  </si>
  <si>
    <t>F82019</t>
  </si>
  <si>
    <t>F82018</t>
  </si>
  <si>
    <t>F82017</t>
  </si>
  <si>
    <t>F82016</t>
  </si>
  <si>
    <t>F82015</t>
  </si>
  <si>
    <t>F82014</t>
  </si>
  <si>
    <t>F82013</t>
  </si>
  <si>
    <t>F82012</t>
  </si>
  <si>
    <t>F82011</t>
  </si>
  <si>
    <t>F82010</t>
  </si>
  <si>
    <t>F82009</t>
  </si>
  <si>
    <t>F82008</t>
  </si>
  <si>
    <t>F82007</t>
  </si>
  <si>
    <t>F82006</t>
  </si>
  <si>
    <t>F82005</t>
  </si>
  <si>
    <t>F82003</t>
  </si>
  <si>
    <t>F82002</t>
  </si>
  <si>
    <t>F82001</t>
  </si>
  <si>
    <t>F81757</t>
  </si>
  <si>
    <t>F81751</t>
  </si>
  <si>
    <t>F81749</t>
  </si>
  <si>
    <t>F81746</t>
  </si>
  <si>
    <t>F81744</t>
  </si>
  <si>
    <t>F81741</t>
  </si>
  <si>
    <t>F81740</t>
  </si>
  <si>
    <t>F81739</t>
  </si>
  <si>
    <t>F81737</t>
  </si>
  <si>
    <t>F81732</t>
  </si>
  <si>
    <t>F81730</t>
  </si>
  <si>
    <t>F81729</t>
  </si>
  <si>
    <t>F81725</t>
  </si>
  <si>
    <t>F81716</t>
  </si>
  <si>
    <t>F81713</t>
  </si>
  <si>
    <t>F81711</t>
  </si>
  <si>
    <t>F81708</t>
  </si>
  <si>
    <t>F81707</t>
  </si>
  <si>
    <t>F81704</t>
  </si>
  <si>
    <t>F81700</t>
  </si>
  <si>
    <t>F81697</t>
  </si>
  <si>
    <t>F81696</t>
  </si>
  <si>
    <t>F81690</t>
  </si>
  <si>
    <t>F81684</t>
  </si>
  <si>
    <t>F81683</t>
  </si>
  <si>
    <t>F81681</t>
  </si>
  <si>
    <t>F81679</t>
  </si>
  <si>
    <t>F81675</t>
  </si>
  <si>
    <t>F81674</t>
  </si>
  <si>
    <t>F81669</t>
  </si>
  <si>
    <t>F81666</t>
  </si>
  <si>
    <t>F81665</t>
  </si>
  <si>
    <t>F81656</t>
  </si>
  <si>
    <t>F81652</t>
  </si>
  <si>
    <t>F81651</t>
  </si>
  <si>
    <t>F81649</t>
  </si>
  <si>
    <t>F81645</t>
  </si>
  <si>
    <t>F81641</t>
  </si>
  <si>
    <t>F81640</t>
  </si>
  <si>
    <t>F81636</t>
  </si>
  <si>
    <t>F81635</t>
  </si>
  <si>
    <t>F81633</t>
  </si>
  <si>
    <t>F81632</t>
  </si>
  <si>
    <t>F81623</t>
  </si>
  <si>
    <t>F81619</t>
  </si>
  <si>
    <t>F81618</t>
  </si>
  <si>
    <t>F81613</t>
  </si>
  <si>
    <t>F81606</t>
  </si>
  <si>
    <t>F81223</t>
  </si>
  <si>
    <t>F81222</t>
  </si>
  <si>
    <t>F81221</t>
  </si>
  <si>
    <t>F81219</t>
  </si>
  <si>
    <t>F81216</t>
  </si>
  <si>
    <t>F81215</t>
  </si>
  <si>
    <t>F81213</t>
  </si>
  <si>
    <t>F81212</t>
  </si>
  <si>
    <t>F81211</t>
  </si>
  <si>
    <t>F81207</t>
  </si>
  <si>
    <t>F81206</t>
  </si>
  <si>
    <t>F81205</t>
  </si>
  <si>
    <t>F81198</t>
  </si>
  <si>
    <t>F81197</t>
  </si>
  <si>
    <t>F81193</t>
  </si>
  <si>
    <t>F81192</t>
  </si>
  <si>
    <t>F81186</t>
  </si>
  <si>
    <t>F81184</t>
  </si>
  <si>
    <t>F81183</t>
  </si>
  <si>
    <t>F81181</t>
  </si>
  <si>
    <t>F81177</t>
  </si>
  <si>
    <t>F81176</t>
  </si>
  <si>
    <t>F81173</t>
  </si>
  <si>
    <t>F81170</t>
  </si>
  <si>
    <t>F81169</t>
  </si>
  <si>
    <t>F81165</t>
  </si>
  <si>
    <t>F81164</t>
  </si>
  <si>
    <t>F81163</t>
  </si>
  <si>
    <t>F81159</t>
  </si>
  <si>
    <t>F81158</t>
  </si>
  <si>
    <t>F81156</t>
  </si>
  <si>
    <t>F81155</t>
  </si>
  <si>
    <t>F81153</t>
  </si>
  <si>
    <t>F81152</t>
  </si>
  <si>
    <t>F81150</t>
  </si>
  <si>
    <t>F81149</t>
  </si>
  <si>
    <t>F81147</t>
  </si>
  <si>
    <t>F81144</t>
  </si>
  <si>
    <t>F81142</t>
  </si>
  <si>
    <t>F81141</t>
  </si>
  <si>
    <t>F81137</t>
  </si>
  <si>
    <t>F81136</t>
  </si>
  <si>
    <t>F81134</t>
  </si>
  <si>
    <t>F81133</t>
  </si>
  <si>
    <t>F81132</t>
  </si>
  <si>
    <t>F81131</t>
  </si>
  <si>
    <t>F81130</t>
  </si>
  <si>
    <t>F81128</t>
  </si>
  <si>
    <t>F81126</t>
  </si>
  <si>
    <t>F81125</t>
  </si>
  <si>
    <t>F81123</t>
  </si>
  <si>
    <t>F81122</t>
  </si>
  <si>
    <t>F81121</t>
  </si>
  <si>
    <t>F81120</t>
  </si>
  <si>
    <t>F81119</t>
  </si>
  <si>
    <t>F81118</t>
  </si>
  <si>
    <t>F81117</t>
  </si>
  <si>
    <t>F81116</t>
  </si>
  <si>
    <t>F81115</t>
  </si>
  <si>
    <t>F81114</t>
  </si>
  <si>
    <t>F81113</t>
  </si>
  <si>
    <t>F81112</t>
  </si>
  <si>
    <t>F81111</t>
  </si>
  <si>
    <t>F81110</t>
  </si>
  <si>
    <t>F81108</t>
  </si>
  <si>
    <t>F81106</t>
  </si>
  <si>
    <t>F81105</t>
  </si>
  <si>
    <t>F81104</t>
  </si>
  <si>
    <t>F81102</t>
  </si>
  <si>
    <t>F81101</t>
  </si>
  <si>
    <t>F81100</t>
  </si>
  <si>
    <t>F81099</t>
  </si>
  <si>
    <t>F81098</t>
  </si>
  <si>
    <t>F81097</t>
  </si>
  <si>
    <t>F81096</t>
  </si>
  <si>
    <t>F81095</t>
  </si>
  <si>
    <t>F81092</t>
  </si>
  <si>
    <t>F81091</t>
  </si>
  <si>
    <t>F81090</t>
  </si>
  <si>
    <t>F81089</t>
  </si>
  <si>
    <t>F81088</t>
  </si>
  <si>
    <t>F81087</t>
  </si>
  <si>
    <t>F81086</t>
  </si>
  <si>
    <t>F81085</t>
  </si>
  <si>
    <t>F81083</t>
  </si>
  <si>
    <t>F81082</t>
  </si>
  <si>
    <t>F81081</t>
  </si>
  <si>
    <t>F81080</t>
  </si>
  <si>
    <t>F81078</t>
  </si>
  <si>
    <t>F81076</t>
  </si>
  <si>
    <t>F81075</t>
  </si>
  <si>
    <t>F81072</t>
  </si>
  <si>
    <t>F81071</t>
  </si>
  <si>
    <t>F81069</t>
  </si>
  <si>
    <t>F81068</t>
  </si>
  <si>
    <t>F81067</t>
  </si>
  <si>
    <t>F81066</t>
  </si>
  <si>
    <t>F81065</t>
  </si>
  <si>
    <t>F81062</t>
  </si>
  <si>
    <t>F81061</t>
  </si>
  <si>
    <t>F81060</t>
  </si>
  <si>
    <t>F81057</t>
  </si>
  <si>
    <t>F81056</t>
  </si>
  <si>
    <t>F81055</t>
  </si>
  <si>
    <t>F81053</t>
  </si>
  <si>
    <t>F81052</t>
  </si>
  <si>
    <t>F81051</t>
  </si>
  <si>
    <t>F81049</t>
  </si>
  <si>
    <t>F81048</t>
  </si>
  <si>
    <t>F81047</t>
  </si>
  <si>
    <t>F81046</t>
  </si>
  <si>
    <t>F81045</t>
  </si>
  <si>
    <t>F81044</t>
  </si>
  <si>
    <t>F81043</t>
  </si>
  <si>
    <t>F81042</t>
  </si>
  <si>
    <t>F81041</t>
  </si>
  <si>
    <t>F81040</t>
  </si>
  <si>
    <t>F81038</t>
  </si>
  <si>
    <t>F81037</t>
  </si>
  <si>
    <t>F81036</t>
  </si>
  <si>
    <t>F81034</t>
  </si>
  <si>
    <t>F81032</t>
  </si>
  <si>
    <t>F81031</t>
  </si>
  <si>
    <t>F81030</t>
  </si>
  <si>
    <t>F81029</t>
  </si>
  <si>
    <t>F81028</t>
  </si>
  <si>
    <t>F81027</t>
  </si>
  <si>
    <t>F81026</t>
  </si>
  <si>
    <t>F81025</t>
  </si>
  <si>
    <t>F81023</t>
  </si>
  <si>
    <t>F81022</t>
  </si>
  <si>
    <t>F81021</t>
  </si>
  <si>
    <t>F81020</t>
  </si>
  <si>
    <t>F81019</t>
  </si>
  <si>
    <t>F81017</t>
  </si>
  <si>
    <t>F81015</t>
  </si>
  <si>
    <t>F81014</t>
  </si>
  <si>
    <t>F81013</t>
  </si>
  <si>
    <t>F81012</t>
  </si>
  <si>
    <t>F81011</t>
  </si>
  <si>
    <t>F81010</t>
  </si>
  <si>
    <t>F81009</t>
  </si>
  <si>
    <t>F81007</t>
  </si>
  <si>
    <t>F81006</t>
  </si>
  <si>
    <t>F81004</t>
  </si>
  <si>
    <t>F81003</t>
  </si>
  <si>
    <t>F81001</t>
  </si>
  <si>
    <t>E87772</t>
  </si>
  <si>
    <t>E87768</t>
  </si>
  <si>
    <t>E87762</t>
  </si>
  <si>
    <t>E87756</t>
  </si>
  <si>
    <t>E87755</t>
  </si>
  <si>
    <t>E87754</t>
  </si>
  <si>
    <t>E87753</t>
  </si>
  <si>
    <t>E87751</t>
  </si>
  <si>
    <t>E87750</t>
  </si>
  <si>
    <t>E87746</t>
  </si>
  <si>
    <t>E87745</t>
  </si>
  <si>
    <t>E87742</t>
  </si>
  <si>
    <t>E87741</t>
  </si>
  <si>
    <t>E87740</t>
  </si>
  <si>
    <t>E87739</t>
  </si>
  <si>
    <t>E87738</t>
  </si>
  <si>
    <t>E87737</t>
  </si>
  <si>
    <t>E87733</t>
  </si>
  <si>
    <t>E87722</t>
  </si>
  <si>
    <t>E87720</t>
  </si>
  <si>
    <t>E87715</t>
  </si>
  <si>
    <t>E87714</t>
  </si>
  <si>
    <t>E87711</t>
  </si>
  <si>
    <t>E87706</t>
  </si>
  <si>
    <t>E87702</t>
  </si>
  <si>
    <t>E87701</t>
  </si>
  <si>
    <t>E87694</t>
  </si>
  <si>
    <t>E87691</t>
  </si>
  <si>
    <t>E87681</t>
  </si>
  <si>
    <t>E87677</t>
  </si>
  <si>
    <t>E87665</t>
  </si>
  <si>
    <t>E87663</t>
  </si>
  <si>
    <t>E87648</t>
  </si>
  <si>
    <t>E87637</t>
  </si>
  <si>
    <t>E87609</t>
  </si>
  <si>
    <t>E87070</t>
  </si>
  <si>
    <t>E87069</t>
  </si>
  <si>
    <t>E87067</t>
  </si>
  <si>
    <t>E87066</t>
  </si>
  <si>
    <t>E87065</t>
  </si>
  <si>
    <t>E87063</t>
  </si>
  <si>
    <t>E87061</t>
  </si>
  <si>
    <t>E87052</t>
  </si>
  <si>
    <t>E87048</t>
  </si>
  <si>
    <t>E87047</t>
  </si>
  <si>
    <t>E87046</t>
  </si>
  <si>
    <t>E87045</t>
  </si>
  <si>
    <t>E87043</t>
  </si>
  <si>
    <t>E87038</t>
  </si>
  <si>
    <t>E87037</t>
  </si>
  <si>
    <t>E87034</t>
  </si>
  <si>
    <t>E87029</t>
  </si>
  <si>
    <t>E87026</t>
  </si>
  <si>
    <t>E87024</t>
  </si>
  <si>
    <t>E87021</t>
  </si>
  <si>
    <t>E87016</t>
  </si>
  <si>
    <t>E87013</t>
  </si>
  <si>
    <t>E87011</t>
  </si>
  <si>
    <t>E87010</t>
  </si>
  <si>
    <t>E87009</t>
  </si>
  <si>
    <t>E87008</t>
  </si>
  <si>
    <t>E87007</t>
  </si>
  <si>
    <t>E87006</t>
  </si>
  <si>
    <t>E87005</t>
  </si>
  <si>
    <t>E87004</t>
  </si>
  <si>
    <t>E87003</t>
  </si>
  <si>
    <t>E87002</t>
  </si>
  <si>
    <t>E86640</t>
  </si>
  <si>
    <t>E86637</t>
  </si>
  <si>
    <t>E86632</t>
  </si>
  <si>
    <t>E86629</t>
  </si>
  <si>
    <t>E86626</t>
  </si>
  <si>
    <t>E86625</t>
  </si>
  <si>
    <t>E86620</t>
  </si>
  <si>
    <t>E86619</t>
  </si>
  <si>
    <t>E86618</t>
  </si>
  <si>
    <t>E86615</t>
  </si>
  <si>
    <t>E86612</t>
  </si>
  <si>
    <t>E86610</t>
  </si>
  <si>
    <t>E86609</t>
  </si>
  <si>
    <t>E86605</t>
  </si>
  <si>
    <t>E86042</t>
  </si>
  <si>
    <t>E86041</t>
  </si>
  <si>
    <t>E86038</t>
  </si>
  <si>
    <t>E86036</t>
  </si>
  <si>
    <t>E86034</t>
  </si>
  <si>
    <t>E86033</t>
  </si>
  <si>
    <t>E86030</t>
  </si>
  <si>
    <t>E86029</t>
  </si>
  <si>
    <t>E86028</t>
  </si>
  <si>
    <t>E86027</t>
  </si>
  <si>
    <t>E86026</t>
  </si>
  <si>
    <t>E86024</t>
  </si>
  <si>
    <t>E86022</t>
  </si>
  <si>
    <t>E86020</t>
  </si>
  <si>
    <t>E86019</t>
  </si>
  <si>
    <t>E86018</t>
  </si>
  <si>
    <t>E86017</t>
  </si>
  <si>
    <t>E86016</t>
  </si>
  <si>
    <t>E86015</t>
  </si>
  <si>
    <t>E86014</t>
  </si>
  <si>
    <t>E86012</t>
  </si>
  <si>
    <t>E86011</t>
  </si>
  <si>
    <t>E86010</t>
  </si>
  <si>
    <t>E86009</t>
  </si>
  <si>
    <t>E86007</t>
  </si>
  <si>
    <t>E86006</t>
  </si>
  <si>
    <t>E86005</t>
  </si>
  <si>
    <t>E86004</t>
  </si>
  <si>
    <t>E86001</t>
  </si>
  <si>
    <t>E85750</t>
  </si>
  <si>
    <t>E85748</t>
  </si>
  <si>
    <t>E85746</t>
  </si>
  <si>
    <t>E85745</t>
  </si>
  <si>
    <t>E85744</t>
  </si>
  <si>
    <t>E85743</t>
  </si>
  <si>
    <t>E85739</t>
  </si>
  <si>
    <t>E85736</t>
  </si>
  <si>
    <t>E85735</t>
  </si>
  <si>
    <t>E85734</t>
  </si>
  <si>
    <t>E85726</t>
  </si>
  <si>
    <t>E85725</t>
  </si>
  <si>
    <t>E85721</t>
  </si>
  <si>
    <t>E85719</t>
  </si>
  <si>
    <t>E85718</t>
  </si>
  <si>
    <t>E85716</t>
  </si>
  <si>
    <t>E85715</t>
  </si>
  <si>
    <t>E85713</t>
  </si>
  <si>
    <t>E85712</t>
  </si>
  <si>
    <t>E85708</t>
  </si>
  <si>
    <t>E85707</t>
  </si>
  <si>
    <t>E85699</t>
  </si>
  <si>
    <t>E85697</t>
  </si>
  <si>
    <t>E85696</t>
  </si>
  <si>
    <t>E85694</t>
  </si>
  <si>
    <t>E85693</t>
  </si>
  <si>
    <t>E85692</t>
  </si>
  <si>
    <t>E85687</t>
  </si>
  <si>
    <t>E85685</t>
  </si>
  <si>
    <t>E85683</t>
  </si>
  <si>
    <t>E85682</t>
  </si>
  <si>
    <t>E85681</t>
  </si>
  <si>
    <t>E85680</t>
  </si>
  <si>
    <t>E85677</t>
  </si>
  <si>
    <t>E85663</t>
  </si>
  <si>
    <t>E85659</t>
  </si>
  <si>
    <t>E85658</t>
  </si>
  <si>
    <t>E85657</t>
  </si>
  <si>
    <t>E85656</t>
  </si>
  <si>
    <t>E85649</t>
  </si>
  <si>
    <t>E85643</t>
  </si>
  <si>
    <t>E85640</t>
  </si>
  <si>
    <t>E85636</t>
  </si>
  <si>
    <t>E85635</t>
  </si>
  <si>
    <t>E85633</t>
  </si>
  <si>
    <t>E85628</t>
  </si>
  <si>
    <t>E85625</t>
  </si>
  <si>
    <t>E85624</t>
  </si>
  <si>
    <t>E85623</t>
  </si>
  <si>
    <t>E85617</t>
  </si>
  <si>
    <t>E85605</t>
  </si>
  <si>
    <t>E85600</t>
  </si>
  <si>
    <t>E85130</t>
  </si>
  <si>
    <t>E85129</t>
  </si>
  <si>
    <t>E85128</t>
  </si>
  <si>
    <t>E85127</t>
  </si>
  <si>
    <t>E85126</t>
  </si>
  <si>
    <t>E85125</t>
  </si>
  <si>
    <t>E85124</t>
  </si>
  <si>
    <t>E85123</t>
  </si>
  <si>
    <t>E85122</t>
  </si>
  <si>
    <t>E85121</t>
  </si>
  <si>
    <t>E85120</t>
  </si>
  <si>
    <t>E85119</t>
  </si>
  <si>
    <t>E85118</t>
  </si>
  <si>
    <t>E85116</t>
  </si>
  <si>
    <t>E85115</t>
  </si>
  <si>
    <t>E85114</t>
  </si>
  <si>
    <t>E85113</t>
  </si>
  <si>
    <t>E85112</t>
  </si>
  <si>
    <t>E85111</t>
  </si>
  <si>
    <t>E85109</t>
  </si>
  <si>
    <t>E85108</t>
  </si>
  <si>
    <t>E85107</t>
  </si>
  <si>
    <t>E85103</t>
  </si>
  <si>
    <t>E85099</t>
  </si>
  <si>
    <t>E85098</t>
  </si>
  <si>
    <t>E85096</t>
  </si>
  <si>
    <t>E85091</t>
  </si>
  <si>
    <t>E85090</t>
  </si>
  <si>
    <t>E85088</t>
  </si>
  <si>
    <t>E85083</t>
  </si>
  <si>
    <t>E85077</t>
  </si>
  <si>
    <t>E85075</t>
  </si>
  <si>
    <t>E85074</t>
  </si>
  <si>
    <t>E85071</t>
  </si>
  <si>
    <t>E85069</t>
  </si>
  <si>
    <t>E85066</t>
  </si>
  <si>
    <t>E85064</t>
  </si>
  <si>
    <t>E85062</t>
  </si>
  <si>
    <t>E85061</t>
  </si>
  <si>
    <t>E85060</t>
  </si>
  <si>
    <t>E85059</t>
  </si>
  <si>
    <t>E85058</t>
  </si>
  <si>
    <t>E85057</t>
  </si>
  <si>
    <t>E85056</t>
  </si>
  <si>
    <t>E85055</t>
  </si>
  <si>
    <t>E85054</t>
  </si>
  <si>
    <t>E85053</t>
  </si>
  <si>
    <t>E85052</t>
  </si>
  <si>
    <t>E85051</t>
  </si>
  <si>
    <t>E85050</t>
  </si>
  <si>
    <t>E85049</t>
  </si>
  <si>
    <t>E85048</t>
  </si>
  <si>
    <t>E85046</t>
  </si>
  <si>
    <t>E85045</t>
  </si>
  <si>
    <t>E85042</t>
  </si>
  <si>
    <t>E85041</t>
  </si>
  <si>
    <t>E85040</t>
  </si>
  <si>
    <t>E85038</t>
  </si>
  <si>
    <t>E85035</t>
  </si>
  <si>
    <t>E85034</t>
  </si>
  <si>
    <t>E85033</t>
  </si>
  <si>
    <t>E85032</t>
  </si>
  <si>
    <t>E85030</t>
  </si>
  <si>
    <t>E85029</t>
  </si>
  <si>
    <t>E85028</t>
  </si>
  <si>
    <t>E85026</t>
  </si>
  <si>
    <t>E85025</t>
  </si>
  <si>
    <t>E85024</t>
  </si>
  <si>
    <t>E85023</t>
  </si>
  <si>
    <t>E85021</t>
  </si>
  <si>
    <t>E85020</t>
  </si>
  <si>
    <t>E85019</t>
  </si>
  <si>
    <t>E85016</t>
  </si>
  <si>
    <t>E85015</t>
  </si>
  <si>
    <t>E85014</t>
  </si>
  <si>
    <t>E85013</t>
  </si>
  <si>
    <t>E85012</t>
  </si>
  <si>
    <t>E85008</t>
  </si>
  <si>
    <t>E85007</t>
  </si>
  <si>
    <t>E85006</t>
  </si>
  <si>
    <t>E85005</t>
  </si>
  <si>
    <t>E85004</t>
  </si>
  <si>
    <t>E85003</t>
  </si>
  <si>
    <t>E85001</t>
  </si>
  <si>
    <t>E84709</t>
  </si>
  <si>
    <t>E84704</t>
  </si>
  <si>
    <t>E84702</t>
  </si>
  <si>
    <t>E84701</t>
  </si>
  <si>
    <t>E84699</t>
  </si>
  <si>
    <t>E84693</t>
  </si>
  <si>
    <t>E84685</t>
  </si>
  <si>
    <t>E84684</t>
  </si>
  <si>
    <t>E84681</t>
  </si>
  <si>
    <t>E84680</t>
  </si>
  <si>
    <t>E84678</t>
  </si>
  <si>
    <t>E84676</t>
  </si>
  <si>
    <t>E84674</t>
  </si>
  <si>
    <t>E84665</t>
  </si>
  <si>
    <t>E84663</t>
  </si>
  <si>
    <t>E84658</t>
  </si>
  <si>
    <t>E84656</t>
  </si>
  <si>
    <t>E84653</t>
  </si>
  <si>
    <t>E84647</t>
  </si>
  <si>
    <t>E84646</t>
  </si>
  <si>
    <t>E84645</t>
  </si>
  <si>
    <t>E84638</t>
  </si>
  <si>
    <t>E84637</t>
  </si>
  <si>
    <t>E84635</t>
  </si>
  <si>
    <t>E84626</t>
  </si>
  <si>
    <t>E84620</t>
  </si>
  <si>
    <t>E84617</t>
  </si>
  <si>
    <t>E84601</t>
  </si>
  <si>
    <t>E84086</t>
  </si>
  <si>
    <t>E84083</t>
  </si>
  <si>
    <t>E84080</t>
  </si>
  <si>
    <t>E84078</t>
  </si>
  <si>
    <t>E84076</t>
  </si>
  <si>
    <t>E84075</t>
  </si>
  <si>
    <t>E84074</t>
  </si>
  <si>
    <t>E84070</t>
  </si>
  <si>
    <t>E84069</t>
  </si>
  <si>
    <t>E84068</t>
  </si>
  <si>
    <t>E84067</t>
  </si>
  <si>
    <t>E84066</t>
  </si>
  <si>
    <t>E84063</t>
  </si>
  <si>
    <t>E84062</t>
  </si>
  <si>
    <t>E84061</t>
  </si>
  <si>
    <t>E84059</t>
  </si>
  <si>
    <t>E84058</t>
  </si>
  <si>
    <t>E84057</t>
  </si>
  <si>
    <t>E84053</t>
  </si>
  <si>
    <t>E84051</t>
  </si>
  <si>
    <t>E84049</t>
  </si>
  <si>
    <t>E84048</t>
  </si>
  <si>
    <t>E84044</t>
  </si>
  <si>
    <t>E84042</t>
  </si>
  <si>
    <t>E84040</t>
  </si>
  <si>
    <t>E84039</t>
  </si>
  <si>
    <t>E84036</t>
  </si>
  <si>
    <t>E84033</t>
  </si>
  <si>
    <t>E84032</t>
  </si>
  <si>
    <t>E84031</t>
  </si>
  <si>
    <t>E84030</t>
  </si>
  <si>
    <t>E84028</t>
  </si>
  <si>
    <t>E84025</t>
  </si>
  <si>
    <t>E84024</t>
  </si>
  <si>
    <t>E84022</t>
  </si>
  <si>
    <t>E84021</t>
  </si>
  <si>
    <t>E84020</t>
  </si>
  <si>
    <t>E84018</t>
  </si>
  <si>
    <t>E84017</t>
  </si>
  <si>
    <t>E84015</t>
  </si>
  <si>
    <t>E84014</t>
  </si>
  <si>
    <t>E84013</t>
  </si>
  <si>
    <t>E84012</t>
  </si>
  <si>
    <t>E84011</t>
  </si>
  <si>
    <t>E84009</t>
  </si>
  <si>
    <t>E84008</t>
  </si>
  <si>
    <t>E84007</t>
  </si>
  <si>
    <t>E84006</t>
  </si>
  <si>
    <t>E84005</t>
  </si>
  <si>
    <t>E84004</t>
  </si>
  <si>
    <t>E84003</t>
  </si>
  <si>
    <t>E84002</t>
  </si>
  <si>
    <t>E83668</t>
  </si>
  <si>
    <t>E83657</t>
  </si>
  <si>
    <t>E83653</t>
  </si>
  <si>
    <t>E83649</t>
  </si>
  <si>
    <t>E83639</t>
  </si>
  <si>
    <t>E83638</t>
  </si>
  <si>
    <t>E83637</t>
  </si>
  <si>
    <t>E83622</t>
  </si>
  <si>
    <t>E83621</t>
  </si>
  <si>
    <t>E83613</t>
  </si>
  <si>
    <t>E83600</t>
  </si>
  <si>
    <t>E83053</t>
  </si>
  <si>
    <t>E83050</t>
  </si>
  <si>
    <t>E83049</t>
  </si>
  <si>
    <t>E83046</t>
  </si>
  <si>
    <t>E83045</t>
  </si>
  <si>
    <t>E83044</t>
  </si>
  <si>
    <t>E83041</t>
  </si>
  <si>
    <t>E83039</t>
  </si>
  <si>
    <t>E83038</t>
  </si>
  <si>
    <t>E83035</t>
  </si>
  <si>
    <t>E83034</t>
  </si>
  <si>
    <t>E83032</t>
  </si>
  <si>
    <t>E83031</t>
  </si>
  <si>
    <t>E83030</t>
  </si>
  <si>
    <t>E83028</t>
  </si>
  <si>
    <t>E83027</t>
  </si>
  <si>
    <t>E83026</t>
  </si>
  <si>
    <t>E83025</t>
  </si>
  <si>
    <t>E83024</t>
  </si>
  <si>
    <t>E83021</t>
  </si>
  <si>
    <t>E83020</t>
  </si>
  <si>
    <t>E83018</t>
  </si>
  <si>
    <t>E83017</t>
  </si>
  <si>
    <t>E83016</t>
  </si>
  <si>
    <t>E83013</t>
  </si>
  <si>
    <t>E83012</t>
  </si>
  <si>
    <t>E83011</t>
  </si>
  <si>
    <t>E83010</t>
  </si>
  <si>
    <t>E83009</t>
  </si>
  <si>
    <t>E83008</t>
  </si>
  <si>
    <t>E83007</t>
  </si>
  <si>
    <t>E83006</t>
  </si>
  <si>
    <t>E83005</t>
  </si>
  <si>
    <t>E83003</t>
  </si>
  <si>
    <t>E82661</t>
  </si>
  <si>
    <t>E82657</t>
  </si>
  <si>
    <t>E82655</t>
  </si>
  <si>
    <t>E82654</t>
  </si>
  <si>
    <t>E82652</t>
  </si>
  <si>
    <t>E82643</t>
  </si>
  <si>
    <t>E82640</t>
  </si>
  <si>
    <t>E82638</t>
  </si>
  <si>
    <t>E82626</t>
  </si>
  <si>
    <t>E82133</t>
  </si>
  <si>
    <t>E82132</t>
  </si>
  <si>
    <t>E82129</t>
  </si>
  <si>
    <t>E82124</t>
  </si>
  <si>
    <t>E82123</t>
  </si>
  <si>
    <t>E82121</t>
  </si>
  <si>
    <t>E82117</t>
  </si>
  <si>
    <t>E82115</t>
  </si>
  <si>
    <t>E82113</t>
  </si>
  <si>
    <t>E82111</t>
  </si>
  <si>
    <t>E82107</t>
  </si>
  <si>
    <t>E82106</t>
  </si>
  <si>
    <t>E82105</t>
  </si>
  <si>
    <t>E82104</t>
  </si>
  <si>
    <t>E82102</t>
  </si>
  <si>
    <t>E82100</t>
  </si>
  <si>
    <t>E82099</t>
  </si>
  <si>
    <t>E82098</t>
  </si>
  <si>
    <t>E82096</t>
  </si>
  <si>
    <t>E82094</t>
  </si>
  <si>
    <t>E82093</t>
  </si>
  <si>
    <t>E82092</t>
  </si>
  <si>
    <t>E82091</t>
  </si>
  <si>
    <t>E82090</t>
  </si>
  <si>
    <t>E82088</t>
  </si>
  <si>
    <t>E82086</t>
  </si>
  <si>
    <t>E82085</t>
  </si>
  <si>
    <t>E82084</t>
  </si>
  <si>
    <t>E82083</t>
  </si>
  <si>
    <t>E82082</t>
  </si>
  <si>
    <t>E82081</t>
  </si>
  <si>
    <t>E82079</t>
  </si>
  <si>
    <t>E82078</t>
  </si>
  <si>
    <t>E82077</t>
  </si>
  <si>
    <t>E82075</t>
  </si>
  <si>
    <t>E82074</t>
  </si>
  <si>
    <t>E82073</t>
  </si>
  <si>
    <t>E82071</t>
  </si>
  <si>
    <t>E82070</t>
  </si>
  <si>
    <t>E82069</t>
  </si>
  <si>
    <t>E82068</t>
  </si>
  <si>
    <t>E82067</t>
  </si>
  <si>
    <t>E82066</t>
  </si>
  <si>
    <t>E82064</t>
  </si>
  <si>
    <t>E82063</t>
  </si>
  <si>
    <t>E82062</t>
  </si>
  <si>
    <t>E82061</t>
  </si>
  <si>
    <t>E82060</t>
  </si>
  <si>
    <t>E82059</t>
  </si>
  <si>
    <t>E82058</t>
  </si>
  <si>
    <t>E82056</t>
  </si>
  <si>
    <t>E82055</t>
  </si>
  <si>
    <t>E82053</t>
  </si>
  <si>
    <t>E82051</t>
  </si>
  <si>
    <t>E82050</t>
  </si>
  <si>
    <t>E82049</t>
  </si>
  <si>
    <t>E82046</t>
  </si>
  <si>
    <t>E82045</t>
  </si>
  <si>
    <t>E82044</t>
  </si>
  <si>
    <t>E82043</t>
  </si>
  <si>
    <t>E82042</t>
  </si>
  <si>
    <t>E82041</t>
  </si>
  <si>
    <t>E82040</t>
  </si>
  <si>
    <t>E82038</t>
  </si>
  <si>
    <t>E82037</t>
  </si>
  <si>
    <t>E82035</t>
  </si>
  <si>
    <t>E82032</t>
  </si>
  <si>
    <t>E82031</t>
  </si>
  <si>
    <t>E82027</t>
  </si>
  <si>
    <t>E82024</t>
  </si>
  <si>
    <t>E82023</t>
  </si>
  <si>
    <t>E82022</t>
  </si>
  <si>
    <t>E82021</t>
  </si>
  <si>
    <t>E82020</t>
  </si>
  <si>
    <t>E82019</t>
  </si>
  <si>
    <t>E82018</t>
  </si>
  <si>
    <t>E82017</t>
  </si>
  <si>
    <t>E82015</t>
  </si>
  <si>
    <t>E82014</t>
  </si>
  <si>
    <t>E82013</t>
  </si>
  <si>
    <t>E82012</t>
  </si>
  <si>
    <t>E82009</t>
  </si>
  <si>
    <t>E82008</t>
  </si>
  <si>
    <t>E82007</t>
  </si>
  <si>
    <t>E82006</t>
  </si>
  <si>
    <t>E82005</t>
  </si>
  <si>
    <t>E82004</t>
  </si>
  <si>
    <t>E82002</t>
  </si>
  <si>
    <t>E82001</t>
  </si>
  <si>
    <t>E81635</t>
  </si>
  <si>
    <t>E81633</t>
  </si>
  <si>
    <t>E81632</t>
  </si>
  <si>
    <t>E81631</t>
  </si>
  <si>
    <t>E81617</t>
  </si>
  <si>
    <t>E81615</t>
  </si>
  <si>
    <t>E81612</t>
  </si>
  <si>
    <t>E81076</t>
  </si>
  <si>
    <t>E81074</t>
  </si>
  <si>
    <t>E81073</t>
  </si>
  <si>
    <t>E81069</t>
  </si>
  <si>
    <t>E81064</t>
  </si>
  <si>
    <t>E81063</t>
  </si>
  <si>
    <t>E81061</t>
  </si>
  <si>
    <t>E81060</t>
  </si>
  <si>
    <t>E81057</t>
  </si>
  <si>
    <t>E81052</t>
  </si>
  <si>
    <t>E81050</t>
  </si>
  <si>
    <t>E81049</t>
  </si>
  <si>
    <t>E81048</t>
  </si>
  <si>
    <t>E81047</t>
  </si>
  <si>
    <t>E81046</t>
  </si>
  <si>
    <t>E81045</t>
  </si>
  <si>
    <t>E81044</t>
  </si>
  <si>
    <t>E81043</t>
  </si>
  <si>
    <t>E81041</t>
  </si>
  <si>
    <t>E81040</t>
  </si>
  <si>
    <t>E81038</t>
  </si>
  <si>
    <t>E81037</t>
  </si>
  <si>
    <t>E81036</t>
  </si>
  <si>
    <t>E81035</t>
  </si>
  <si>
    <t>E81034</t>
  </si>
  <si>
    <t>E81033</t>
  </si>
  <si>
    <t>E81032</t>
  </si>
  <si>
    <t>E81031</t>
  </si>
  <si>
    <t>E81030</t>
  </si>
  <si>
    <t>E81029</t>
  </si>
  <si>
    <t>E81028</t>
  </si>
  <si>
    <t>E81027</t>
  </si>
  <si>
    <t>E81026</t>
  </si>
  <si>
    <t>E81025</t>
  </si>
  <si>
    <t>E81024</t>
  </si>
  <si>
    <t>E81022</t>
  </si>
  <si>
    <t>E81021</t>
  </si>
  <si>
    <t>E81019</t>
  </si>
  <si>
    <t>E81018</t>
  </si>
  <si>
    <t>E81016</t>
  </si>
  <si>
    <t>E81015</t>
  </si>
  <si>
    <t>E81014</t>
  </si>
  <si>
    <t>E81013</t>
  </si>
  <si>
    <t>E81012</t>
  </si>
  <si>
    <t>E81010</t>
  </si>
  <si>
    <t>E81009</t>
  </si>
  <si>
    <t>E81008</t>
  </si>
  <si>
    <t>E81007</t>
  </si>
  <si>
    <t>E81006</t>
  </si>
  <si>
    <t>E81005</t>
  </si>
  <si>
    <t>E81004</t>
  </si>
  <si>
    <t>E81003</t>
  </si>
  <si>
    <t>E81002</t>
  </si>
  <si>
    <t>E81001</t>
  </si>
  <si>
    <t>D83610</t>
  </si>
  <si>
    <t>D83608</t>
  </si>
  <si>
    <t>D83084</t>
  </si>
  <si>
    <t>D83081</t>
  </si>
  <si>
    <t>D83080</t>
  </si>
  <si>
    <t>D83079</t>
  </si>
  <si>
    <t>D83078</t>
  </si>
  <si>
    <t>D83076</t>
  </si>
  <si>
    <t>D83075</t>
  </si>
  <si>
    <t>D83074</t>
  </si>
  <si>
    <t>D83073</t>
  </si>
  <si>
    <t>D83070</t>
  </si>
  <si>
    <t>D83069</t>
  </si>
  <si>
    <t>D83067</t>
  </si>
  <si>
    <t>D83064</t>
  </si>
  <si>
    <t>D83062</t>
  </si>
  <si>
    <t>D83061</t>
  </si>
  <si>
    <t>D83060</t>
  </si>
  <si>
    <t>D83059</t>
  </si>
  <si>
    <t>D83057</t>
  </si>
  <si>
    <t>D83056</t>
  </si>
  <si>
    <t>D83055</t>
  </si>
  <si>
    <t>D83054</t>
  </si>
  <si>
    <t>D83053</t>
  </si>
  <si>
    <t>D83051</t>
  </si>
  <si>
    <t>D83050</t>
  </si>
  <si>
    <t>D83049</t>
  </si>
  <si>
    <t>D83048</t>
  </si>
  <si>
    <t>D83047</t>
  </si>
  <si>
    <t>D83046</t>
  </si>
  <si>
    <t>D83045</t>
  </si>
  <si>
    <t>D83044</t>
  </si>
  <si>
    <t>D83043</t>
  </si>
  <si>
    <t>D83041</t>
  </si>
  <si>
    <t>D83040</t>
  </si>
  <si>
    <t>D83038</t>
  </si>
  <si>
    <t>D83037</t>
  </si>
  <si>
    <t>D83035</t>
  </si>
  <si>
    <t>D83034</t>
  </si>
  <si>
    <t>D83033</t>
  </si>
  <si>
    <t>D83030</t>
  </si>
  <si>
    <t>D83029</t>
  </si>
  <si>
    <t>D83028</t>
  </si>
  <si>
    <t>D83027</t>
  </si>
  <si>
    <t>D83026</t>
  </si>
  <si>
    <t>D83024</t>
  </si>
  <si>
    <t>D83023</t>
  </si>
  <si>
    <t>D83022</t>
  </si>
  <si>
    <t>D83021</t>
  </si>
  <si>
    <t>D83020</t>
  </si>
  <si>
    <t>D83019</t>
  </si>
  <si>
    <t>D83018</t>
  </si>
  <si>
    <t>D83017</t>
  </si>
  <si>
    <t>D83016</t>
  </si>
  <si>
    <t>D83015</t>
  </si>
  <si>
    <t>D83014</t>
  </si>
  <si>
    <t>D83013</t>
  </si>
  <si>
    <t>D83012</t>
  </si>
  <si>
    <t>D83011</t>
  </si>
  <si>
    <t>D83010</t>
  </si>
  <si>
    <t>D83009</t>
  </si>
  <si>
    <t>D83008</t>
  </si>
  <si>
    <t>D83007</t>
  </si>
  <si>
    <t>D83006</t>
  </si>
  <si>
    <t>D83005</t>
  </si>
  <si>
    <t>D83004</t>
  </si>
  <si>
    <t>D83003</t>
  </si>
  <si>
    <t>D83002</t>
  </si>
  <si>
    <t>D83001</t>
  </si>
  <si>
    <t>D82628</t>
  </si>
  <si>
    <t>D82624</t>
  </si>
  <si>
    <t>D82621</t>
  </si>
  <si>
    <t>D82618</t>
  </si>
  <si>
    <t>D82604</t>
  </si>
  <si>
    <t>D82600</t>
  </si>
  <si>
    <t>D82106</t>
  </si>
  <si>
    <t>D82105</t>
  </si>
  <si>
    <t>D82104</t>
  </si>
  <si>
    <t>D82100</t>
  </si>
  <si>
    <t>D82099</t>
  </si>
  <si>
    <t>D82096</t>
  </si>
  <si>
    <t>D82088</t>
  </si>
  <si>
    <t>D82087</t>
  </si>
  <si>
    <t>D82085</t>
  </si>
  <si>
    <t>D82084</t>
  </si>
  <si>
    <t>D82080</t>
  </si>
  <si>
    <t>D82079</t>
  </si>
  <si>
    <t>D82078</t>
  </si>
  <si>
    <t>D82076</t>
  </si>
  <si>
    <t>D82073</t>
  </si>
  <si>
    <t>D82072</t>
  </si>
  <si>
    <t>D82071</t>
  </si>
  <si>
    <t>D82070</t>
  </si>
  <si>
    <t>D82068</t>
  </si>
  <si>
    <t>D82067</t>
  </si>
  <si>
    <t>D82066</t>
  </si>
  <si>
    <t>D82065</t>
  </si>
  <si>
    <t>D82064</t>
  </si>
  <si>
    <t>D82063</t>
  </si>
  <si>
    <t>D82062</t>
  </si>
  <si>
    <t>D82060</t>
  </si>
  <si>
    <t>D82059</t>
  </si>
  <si>
    <t>D82058</t>
  </si>
  <si>
    <t>D82057</t>
  </si>
  <si>
    <t>D82056</t>
  </si>
  <si>
    <t>D82054</t>
  </si>
  <si>
    <t>D82053</t>
  </si>
  <si>
    <t>D82051</t>
  </si>
  <si>
    <t>D82050</t>
  </si>
  <si>
    <t>D82049</t>
  </si>
  <si>
    <t>D82048</t>
  </si>
  <si>
    <t>D82047</t>
  </si>
  <si>
    <t>D82046</t>
  </si>
  <si>
    <t>D82045</t>
  </si>
  <si>
    <t>D82044</t>
  </si>
  <si>
    <t>D82043</t>
  </si>
  <si>
    <t>D82042</t>
  </si>
  <si>
    <t>D82041</t>
  </si>
  <si>
    <t>D82040</t>
  </si>
  <si>
    <t>D82039</t>
  </si>
  <si>
    <t>D82038</t>
  </si>
  <si>
    <t>D82037</t>
  </si>
  <si>
    <t>D82036</t>
  </si>
  <si>
    <t>D82035</t>
  </si>
  <si>
    <t>D82034</t>
  </si>
  <si>
    <t>D82032</t>
  </si>
  <si>
    <t>D82031</t>
  </si>
  <si>
    <t>D82030</t>
  </si>
  <si>
    <t>D82029</t>
  </si>
  <si>
    <t>D82028</t>
  </si>
  <si>
    <t>D82027</t>
  </si>
  <si>
    <t>D82026</t>
  </si>
  <si>
    <t>D82025</t>
  </si>
  <si>
    <t>D82024</t>
  </si>
  <si>
    <t>D82023</t>
  </si>
  <si>
    <t>D82022</t>
  </si>
  <si>
    <t>D82020</t>
  </si>
  <si>
    <t>D82019</t>
  </si>
  <si>
    <t>D82018</t>
  </si>
  <si>
    <t>D82017</t>
  </si>
  <si>
    <t>D82016</t>
  </si>
  <si>
    <t>D82015</t>
  </si>
  <si>
    <t>D82013</t>
  </si>
  <si>
    <t>D82012</t>
  </si>
  <si>
    <t>D82011</t>
  </si>
  <si>
    <t>D82010</t>
  </si>
  <si>
    <t>D82009</t>
  </si>
  <si>
    <t>D82008</t>
  </si>
  <si>
    <t>D82007</t>
  </si>
  <si>
    <t>D82006</t>
  </si>
  <si>
    <t>D82005</t>
  </si>
  <si>
    <t>D82004</t>
  </si>
  <si>
    <t>D82003</t>
  </si>
  <si>
    <t>D82002</t>
  </si>
  <si>
    <t>D82001</t>
  </si>
  <si>
    <t>D81645</t>
  </si>
  <si>
    <t>D81637</t>
  </si>
  <si>
    <t>D81633</t>
  </si>
  <si>
    <t>D81631</t>
  </si>
  <si>
    <t>D81630</t>
  </si>
  <si>
    <t>D81629</t>
  </si>
  <si>
    <t>D81625</t>
  </si>
  <si>
    <t>D81622</t>
  </si>
  <si>
    <t>D81618</t>
  </si>
  <si>
    <t>D81615</t>
  </si>
  <si>
    <t>D81612</t>
  </si>
  <si>
    <t>D81611</t>
  </si>
  <si>
    <t>D81607</t>
  </si>
  <si>
    <t>D81606</t>
  </si>
  <si>
    <t>D81603</t>
  </si>
  <si>
    <t>D81602</t>
  </si>
  <si>
    <t>D81086</t>
  </si>
  <si>
    <t>D81085</t>
  </si>
  <si>
    <t>D81084</t>
  </si>
  <si>
    <t>D81082</t>
  </si>
  <si>
    <t>D81081</t>
  </si>
  <si>
    <t>D81078</t>
  </si>
  <si>
    <t>D81073</t>
  </si>
  <si>
    <t>D81070</t>
  </si>
  <si>
    <t>D81066</t>
  </si>
  <si>
    <t>D81065</t>
  </si>
  <si>
    <t>D81064</t>
  </si>
  <si>
    <t>D81062</t>
  </si>
  <si>
    <t>D81061</t>
  </si>
  <si>
    <t>D81060</t>
  </si>
  <si>
    <t>D81059</t>
  </si>
  <si>
    <t>D81058</t>
  </si>
  <si>
    <t>D81057</t>
  </si>
  <si>
    <t>D81056</t>
  </si>
  <si>
    <t>D81055</t>
  </si>
  <si>
    <t>D81054</t>
  </si>
  <si>
    <t>D81052</t>
  </si>
  <si>
    <t>D81051</t>
  </si>
  <si>
    <t>D81050</t>
  </si>
  <si>
    <t>D81049</t>
  </si>
  <si>
    <t>D81047</t>
  </si>
  <si>
    <t>D81046</t>
  </si>
  <si>
    <t>D81045</t>
  </si>
  <si>
    <t>D81044</t>
  </si>
  <si>
    <t>D81043</t>
  </si>
  <si>
    <t>D81042</t>
  </si>
  <si>
    <t>D81041</t>
  </si>
  <si>
    <t>D81038</t>
  </si>
  <si>
    <t>D81037</t>
  </si>
  <si>
    <t>D81036</t>
  </si>
  <si>
    <t>D81035</t>
  </si>
  <si>
    <t>D81034</t>
  </si>
  <si>
    <t>D81033</t>
  </si>
  <si>
    <t>D81031</t>
  </si>
  <si>
    <t>D81030</t>
  </si>
  <si>
    <t>D81029</t>
  </si>
  <si>
    <t>D81028</t>
  </si>
  <si>
    <t>D81027</t>
  </si>
  <si>
    <t>D81026</t>
  </si>
  <si>
    <t>D81025</t>
  </si>
  <si>
    <t>D81023</t>
  </si>
  <si>
    <t>D81022</t>
  </si>
  <si>
    <t>D81021</t>
  </si>
  <si>
    <t>D81018</t>
  </si>
  <si>
    <t>D81017</t>
  </si>
  <si>
    <t>D81016</t>
  </si>
  <si>
    <t>D81015</t>
  </si>
  <si>
    <t>D81014</t>
  </si>
  <si>
    <t>D81013</t>
  </si>
  <si>
    <t>D81012</t>
  </si>
  <si>
    <t>D81011</t>
  </si>
  <si>
    <t>D81010</t>
  </si>
  <si>
    <t>D81008</t>
  </si>
  <si>
    <t>D81005</t>
  </si>
  <si>
    <t>D81004</t>
  </si>
  <si>
    <t>D81003</t>
  </si>
  <si>
    <t>D81002</t>
  </si>
  <si>
    <t>D81001</t>
  </si>
  <si>
    <t>C88655</t>
  </si>
  <si>
    <t>C88652</t>
  </si>
  <si>
    <t>C88648</t>
  </si>
  <si>
    <t>C88647</t>
  </si>
  <si>
    <t>C88631</t>
  </si>
  <si>
    <t>C88627</t>
  </si>
  <si>
    <t>C88622</t>
  </si>
  <si>
    <t>C88095</t>
  </si>
  <si>
    <t>C88092</t>
  </si>
  <si>
    <t>C88091</t>
  </si>
  <si>
    <t>C88090</t>
  </si>
  <si>
    <t>C88088</t>
  </si>
  <si>
    <t>C88087</t>
  </si>
  <si>
    <t>C88086</t>
  </si>
  <si>
    <t>C88085</t>
  </si>
  <si>
    <t>C88084</t>
  </si>
  <si>
    <t>C88083</t>
  </si>
  <si>
    <t>C88082</t>
  </si>
  <si>
    <t>C88079</t>
  </si>
  <si>
    <t>C88078</t>
  </si>
  <si>
    <t>C88077</t>
  </si>
  <si>
    <t>C88076</t>
  </si>
  <si>
    <t>C88074</t>
  </si>
  <si>
    <t>C88073</t>
  </si>
  <si>
    <t>C88072</t>
  </si>
  <si>
    <t>C88070</t>
  </si>
  <si>
    <t>C88069</t>
  </si>
  <si>
    <t>C88062</t>
  </si>
  <si>
    <t>C88060</t>
  </si>
  <si>
    <t>C88059</t>
  </si>
  <si>
    <t>C88054</t>
  </si>
  <si>
    <t>C88053</t>
  </si>
  <si>
    <t>C88052</t>
  </si>
  <si>
    <t>C88051</t>
  </si>
  <si>
    <t>C88050</t>
  </si>
  <si>
    <t>C88049</t>
  </si>
  <si>
    <t>C88048</t>
  </si>
  <si>
    <t>C88047</t>
  </si>
  <si>
    <t>C88046</t>
  </si>
  <si>
    <t>C88045</t>
  </si>
  <si>
    <t>C88044</t>
  </si>
  <si>
    <t>C88043</t>
  </si>
  <si>
    <t>C88041</t>
  </si>
  <si>
    <t>C88040</t>
  </si>
  <si>
    <t>C88039</t>
  </si>
  <si>
    <t>C88038</t>
  </si>
  <si>
    <t>C88037</t>
  </si>
  <si>
    <t>C88036</t>
  </si>
  <si>
    <t>C88035</t>
  </si>
  <si>
    <t>C88034</t>
  </si>
  <si>
    <t>C88032</t>
  </si>
  <si>
    <t>C88031</t>
  </si>
  <si>
    <t>C88030</t>
  </si>
  <si>
    <t>C88028</t>
  </si>
  <si>
    <t>C88027</t>
  </si>
  <si>
    <t>C88026</t>
  </si>
  <si>
    <t>C88025</t>
  </si>
  <si>
    <t>C88023</t>
  </si>
  <si>
    <t>C88022</t>
  </si>
  <si>
    <t>C88021</t>
  </si>
  <si>
    <t>C88020</t>
  </si>
  <si>
    <t>C88019</t>
  </si>
  <si>
    <t>C88018</t>
  </si>
  <si>
    <t>C88016</t>
  </si>
  <si>
    <t>C88015</t>
  </si>
  <si>
    <t>C88014</t>
  </si>
  <si>
    <t>C88011</t>
  </si>
  <si>
    <t>C88010</t>
  </si>
  <si>
    <t>C88009</t>
  </si>
  <si>
    <t>C88008</t>
  </si>
  <si>
    <t>C88007</t>
  </si>
  <si>
    <t>C88006</t>
  </si>
  <si>
    <t>C88005</t>
  </si>
  <si>
    <t>C87622</t>
  </si>
  <si>
    <t>C87620</t>
  </si>
  <si>
    <t>C87616</t>
  </si>
  <si>
    <t>C87608</t>
  </si>
  <si>
    <t>C87604</t>
  </si>
  <si>
    <t>C87603</t>
  </si>
  <si>
    <t>C87031</t>
  </si>
  <si>
    <t>C87030</t>
  </si>
  <si>
    <t>C87029</t>
  </si>
  <si>
    <t>C87024</t>
  </si>
  <si>
    <t>C87022</t>
  </si>
  <si>
    <t>C87020</t>
  </si>
  <si>
    <t>C87018</t>
  </si>
  <si>
    <t>C87017</t>
  </si>
  <si>
    <t>C87016</t>
  </si>
  <si>
    <t>C87015</t>
  </si>
  <si>
    <t>C87014</t>
  </si>
  <si>
    <t>C87013</t>
  </si>
  <si>
    <t>C87012</t>
  </si>
  <si>
    <t>C87010</t>
  </si>
  <si>
    <t>C87009</t>
  </si>
  <si>
    <t>C87008</t>
  </si>
  <si>
    <t>C87007</t>
  </si>
  <si>
    <t>C87006</t>
  </si>
  <si>
    <t>C87005</t>
  </si>
  <si>
    <t>C87004</t>
  </si>
  <si>
    <t>C87003</t>
  </si>
  <si>
    <t>C87002</t>
  </si>
  <si>
    <t>C86626</t>
  </si>
  <si>
    <t>C86625</t>
  </si>
  <si>
    <t>C86621</t>
  </si>
  <si>
    <t>C86616</t>
  </si>
  <si>
    <t>C86614</t>
  </si>
  <si>
    <t>C86611</t>
  </si>
  <si>
    <t>C86609</t>
  </si>
  <si>
    <t>C86606</t>
  </si>
  <si>
    <t>C86605</t>
  </si>
  <si>
    <t>C86038</t>
  </si>
  <si>
    <t>C86037</t>
  </si>
  <si>
    <t>C86034</t>
  </si>
  <si>
    <t>C86033</t>
  </si>
  <si>
    <t>C86032</t>
  </si>
  <si>
    <t>C86029</t>
  </si>
  <si>
    <t>C86026</t>
  </si>
  <si>
    <t>C86025</t>
  </si>
  <si>
    <t>C86024</t>
  </si>
  <si>
    <t>C86023</t>
  </si>
  <si>
    <t>C86021</t>
  </si>
  <si>
    <t>C86020</t>
  </si>
  <si>
    <t>C86019</t>
  </si>
  <si>
    <t>C86018</t>
  </si>
  <si>
    <t>C86017</t>
  </si>
  <si>
    <t>C86016</t>
  </si>
  <si>
    <t>C86015</t>
  </si>
  <si>
    <t>C86013</t>
  </si>
  <si>
    <t>C86012</t>
  </si>
  <si>
    <t>C86011</t>
  </si>
  <si>
    <t>C86009</t>
  </si>
  <si>
    <t>C86007</t>
  </si>
  <si>
    <t>C86006</t>
  </si>
  <si>
    <t>C86005</t>
  </si>
  <si>
    <t>C86003</t>
  </si>
  <si>
    <t>C86002</t>
  </si>
  <si>
    <t>C86001</t>
  </si>
  <si>
    <t>C85623</t>
  </si>
  <si>
    <t>C85622</t>
  </si>
  <si>
    <t>C85619</t>
  </si>
  <si>
    <t>C85614</t>
  </si>
  <si>
    <t>C85033</t>
  </si>
  <si>
    <t>C85030</t>
  </si>
  <si>
    <t>C85028</t>
  </si>
  <si>
    <t>C85024</t>
  </si>
  <si>
    <t>C85023</t>
  </si>
  <si>
    <t>C85022</t>
  </si>
  <si>
    <t>C85020</t>
  </si>
  <si>
    <t>C85019</t>
  </si>
  <si>
    <t>C85018</t>
  </si>
  <si>
    <t>C85017</t>
  </si>
  <si>
    <t>C85016</t>
  </si>
  <si>
    <t>C85014</t>
  </si>
  <si>
    <t>C85013</t>
  </si>
  <si>
    <t>C85010</t>
  </si>
  <si>
    <t>C85009</t>
  </si>
  <si>
    <t>C85008</t>
  </si>
  <si>
    <t>C85007</t>
  </si>
  <si>
    <t>C85006</t>
  </si>
  <si>
    <t>C85005</t>
  </si>
  <si>
    <t>C85004</t>
  </si>
  <si>
    <t>C85003</t>
  </si>
  <si>
    <t>C85001</t>
  </si>
  <si>
    <t>C84720</t>
  </si>
  <si>
    <t>C84714</t>
  </si>
  <si>
    <t>C84705</t>
  </si>
  <si>
    <t>C84704</t>
  </si>
  <si>
    <t>C84703</t>
  </si>
  <si>
    <t>C84696</t>
  </si>
  <si>
    <t>C84695</t>
  </si>
  <si>
    <t>C84694</t>
  </si>
  <si>
    <t>C84693</t>
  </si>
  <si>
    <t>C84692</t>
  </si>
  <si>
    <t>C84691</t>
  </si>
  <si>
    <t>C84683</t>
  </si>
  <si>
    <t>C84682</t>
  </si>
  <si>
    <t>C84679</t>
  </si>
  <si>
    <t>C84676</t>
  </si>
  <si>
    <t>C84667</t>
  </si>
  <si>
    <t>C84664</t>
  </si>
  <si>
    <t>C84660</t>
  </si>
  <si>
    <t>C84658</t>
  </si>
  <si>
    <t>C84656</t>
  </si>
  <si>
    <t>C84654</t>
  </si>
  <si>
    <t>C84646</t>
  </si>
  <si>
    <t>C84637</t>
  </si>
  <si>
    <t>C84629</t>
  </si>
  <si>
    <t>C84628</t>
  </si>
  <si>
    <t>C84624</t>
  </si>
  <si>
    <t>C84621</t>
  </si>
  <si>
    <t>C84619</t>
  </si>
  <si>
    <t>C84613</t>
  </si>
  <si>
    <t>C84605</t>
  </si>
  <si>
    <t>C84151</t>
  </si>
  <si>
    <t>C84150</t>
  </si>
  <si>
    <t>C84144</t>
  </si>
  <si>
    <t>C84142</t>
  </si>
  <si>
    <t>C84140</t>
  </si>
  <si>
    <t>C84136</t>
  </si>
  <si>
    <t>C84131</t>
  </si>
  <si>
    <t>C84129</t>
  </si>
  <si>
    <t>C84127</t>
  </si>
  <si>
    <t>C84123</t>
  </si>
  <si>
    <t>C84122</t>
  </si>
  <si>
    <t>C84120</t>
  </si>
  <si>
    <t>C84117</t>
  </si>
  <si>
    <t>C84116</t>
  </si>
  <si>
    <t>C84115</t>
  </si>
  <si>
    <t>C84113</t>
  </si>
  <si>
    <t>C84112</t>
  </si>
  <si>
    <t>C84107</t>
  </si>
  <si>
    <t>C84106</t>
  </si>
  <si>
    <t>C84105</t>
  </si>
  <si>
    <t>C84103</t>
  </si>
  <si>
    <t>C84101</t>
  </si>
  <si>
    <t>C84095</t>
  </si>
  <si>
    <t>C84094</t>
  </si>
  <si>
    <t>C84092</t>
  </si>
  <si>
    <t>C84091</t>
  </si>
  <si>
    <t>C84090</t>
  </si>
  <si>
    <t>C84087</t>
  </si>
  <si>
    <t>C84086</t>
  </si>
  <si>
    <t>C84085</t>
  </si>
  <si>
    <t>C84084</t>
  </si>
  <si>
    <t>C84081</t>
  </si>
  <si>
    <t>C84080</t>
  </si>
  <si>
    <t>C84078</t>
  </si>
  <si>
    <t>C84077</t>
  </si>
  <si>
    <t>C84076</t>
  </si>
  <si>
    <t>C84074</t>
  </si>
  <si>
    <t>C84072</t>
  </si>
  <si>
    <t>C84069</t>
  </si>
  <si>
    <t>C84067</t>
  </si>
  <si>
    <t>C84066</t>
  </si>
  <si>
    <t>C84065</t>
  </si>
  <si>
    <t>C84064</t>
  </si>
  <si>
    <t>C84063</t>
  </si>
  <si>
    <t>C84061</t>
  </si>
  <si>
    <t>C84060</t>
  </si>
  <si>
    <t>C84059</t>
  </si>
  <si>
    <t>C84057</t>
  </si>
  <si>
    <t>C84055</t>
  </si>
  <si>
    <t>C84053</t>
  </si>
  <si>
    <t>C84051</t>
  </si>
  <si>
    <t>C84049</t>
  </si>
  <si>
    <t>C84047</t>
  </si>
  <si>
    <t>C84046</t>
  </si>
  <si>
    <t>C84045</t>
  </si>
  <si>
    <t>C84044</t>
  </si>
  <si>
    <t>C84043</t>
  </si>
  <si>
    <t>C84042</t>
  </si>
  <si>
    <t>C84039</t>
  </si>
  <si>
    <t>C84037</t>
  </si>
  <si>
    <t>C84036</t>
  </si>
  <si>
    <t>C84035</t>
  </si>
  <si>
    <t>C84034</t>
  </si>
  <si>
    <t>C84033</t>
  </si>
  <si>
    <t>C84032</t>
  </si>
  <si>
    <t>C84031</t>
  </si>
  <si>
    <t>C84030</t>
  </si>
  <si>
    <t>C84029</t>
  </si>
  <si>
    <t>C84028</t>
  </si>
  <si>
    <t>C84026</t>
  </si>
  <si>
    <t>C84025</t>
  </si>
  <si>
    <t>C84024</t>
  </si>
  <si>
    <t>C84023</t>
  </si>
  <si>
    <t>C84021</t>
  </si>
  <si>
    <t>C84020</t>
  </si>
  <si>
    <t>C84019</t>
  </si>
  <si>
    <t>C84018</t>
  </si>
  <si>
    <t>C84017</t>
  </si>
  <si>
    <t>C84016</t>
  </si>
  <si>
    <t>C84014</t>
  </si>
  <si>
    <t>C84013</t>
  </si>
  <si>
    <t>C84012</t>
  </si>
  <si>
    <t>C84011</t>
  </si>
  <si>
    <t>C84010</t>
  </si>
  <si>
    <t>C84009</t>
  </si>
  <si>
    <t>C84008</t>
  </si>
  <si>
    <t>C84005</t>
  </si>
  <si>
    <t>C84004</t>
  </si>
  <si>
    <t>C84001</t>
  </si>
  <si>
    <t>C83653</t>
  </si>
  <si>
    <t>C83650</t>
  </si>
  <si>
    <t>C83649</t>
  </si>
  <si>
    <t>C83643</t>
  </si>
  <si>
    <t>C83641</t>
  </si>
  <si>
    <t>C83635</t>
  </si>
  <si>
    <t>C83634</t>
  </si>
  <si>
    <t>C83626</t>
  </si>
  <si>
    <t>C83617</t>
  </si>
  <si>
    <t>C83614</t>
  </si>
  <si>
    <t>C83613</t>
  </si>
  <si>
    <t>C83611</t>
  </si>
  <si>
    <t>C83085</t>
  </si>
  <si>
    <t>C83083</t>
  </si>
  <si>
    <t>C83082</t>
  </si>
  <si>
    <t>C83080</t>
  </si>
  <si>
    <t>C83079</t>
  </si>
  <si>
    <t>C83078</t>
  </si>
  <si>
    <t>C83075</t>
  </si>
  <si>
    <t>C83074</t>
  </si>
  <si>
    <t>C83073</t>
  </si>
  <si>
    <t>C83072</t>
  </si>
  <si>
    <t>C83067</t>
  </si>
  <si>
    <t>C83065</t>
  </si>
  <si>
    <t>C83064</t>
  </si>
  <si>
    <t>C83063</t>
  </si>
  <si>
    <t>C83062</t>
  </si>
  <si>
    <t>C83061</t>
  </si>
  <si>
    <t>C83060</t>
  </si>
  <si>
    <t>C83059</t>
  </si>
  <si>
    <t>C83058</t>
  </si>
  <si>
    <t>C83057</t>
  </si>
  <si>
    <t>C83056</t>
  </si>
  <si>
    <t>C83055</t>
  </si>
  <si>
    <t>C83054</t>
  </si>
  <si>
    <t>C83053</t>
  </si>
  <si>
    <t>C83052</t>
  </si>
  <si>
    <t>C83051</t>
  </si>
  <si>
    <t>C83049</t>
  </si>
  <si>
    <t>C83048</t>
  </si>
  <si>
    <t>C83046</t>
  </si>
  <si>
    <t>C83045</t>
  </si>
  <si>
    <t>C83044</t>
  </si>
  <si>
    <t>C83043</t>
  </si>
  <si>
    <t>C83042</t>
  </si>
  <si>
    <t>C83041</t>
  </si>
  <si>
    <t>C83040</t>
  </si>
  <si>
    <t>C83039</t>
  </si>
  <si>
    <t>C83038</t>
  </si>
  <si>
    <t>C83037</t>
  </si>
  <si>
    <t>C83036</t>
  </si>
  <si>
    <t>C83035</t>
  </si>
  <si>
    <t>C83033</t>
  </si>
  <si>
    <t>C83032</t>
  </si>
  <si>
    <t>C83031</t>
  </si>
  <si>
    <t>C83030</t>
  </si>
  <si>
    <t>C83029</t>
  </si>
  <si>
    <t>C83028</t>
  </si>
  <si>
    <t>C83027</t>
  </si>
  <si>
    <t>C83026</t>
  </si>
  <si>
    <t>C83025</t>
  </si>
  <si>
    <t>C83024</t>
  </si>
  <si>
    <t>C83023</t>
  </si>
  <si>
    <t>C83022</t>
  </si>
  <si>
    <t>C83020</t>
  </si>
  <si>
    <t>C83019</t>
  </si>
  <si>
    <t>C83018</t>
  </si>
  <si>
    <t>C83015</t>
  </si>
  <si>
    <t>C83014</t>
  </si>
  <si>
    <t>C83013</t>
  </si>
  <si>
    <t>C83011</t>
  </si>
  <si>
    <t>C83010</t>
  </si>
  <si>
    <t>C83009</t>
  </si>
  <si>
    <t>C83008</t>
  </si>
  <si>
    <t>C83007</t>
  </si>
  <si>
    <t>C83005</t>
  </si>
  <si>
    <t>C83004</t>
  </si>
  <si>
    <t>C83003</t>
  </si>
  <si>
    <t>C83002</t>
  </si>
  <si>
    <t>C83001</t>
  </si>
  <si>
    <t>C82680</t>
  </si>
  <si>
    <t>C82678</t>
  </si>
  <si>
    <t>C82676</t>
  </si>
  <si>
    <t>C82671</t>
  </si>
  <si>
    <t>C82670</t>
  </si>
  <si>
    <t>C82669</t>
  </si>
  <si>
    <t>C82667</t>
  </si>
  <si>
    <t>C82662</t>
  </si>
  <si>
    <t>C82660</t>
  </si>
  <si>
    <t>C82659</t>
  </si>
  <si>
    <t>C82656</t>
  </si>
  <si>
    <t>C82653</t>
  </si>
  <si>
    <t>C82651</t>
  </si>
  <si>
    <t>C82650</t>
  </si>
  <si>
    <t>C82649</t>
  </si>
  <si>
    <t>C82644</t>
  </si>
  <si>
    <t>C82643</t>
  </si>
  <si>
    <t>C82642</t>
  </si>
  <si>
    <t>C82639</t>
  </si>
  <si>
    <t>C82634</t>
  </si>
  <si>
    <t>C82631</t>
  </si>
  <si>
    <t>C82628</t>
  </si>
  <si>
    <t>C82627</t>
  </si>
  <si>
    <t>C82624</t>
  </si>
  <si>
    <t>C82620</t>
  </si>
  <si>
    <t>C82614</t>
  </si>
  <si>
    <t>C82611</t>
  </si>
  <si>
    <t>C82610</t>
  </si>
  <si>
    <t>C82600</t>
  </si>
  <si>
    <t>C82124</t>
  </si>
  <si>
    <t>C82121</t>
  </si>
  <si>
    <t>C82120</t>
  </si>
  <si>
    <t>C82119</t>
  </si>
  <si>
    <t>C82116</t>
  </si>
  <si>
    <t>C82114</t>
  </si>
  <si>
    <t>C82112</t>
  </si>
  <si>
    <t>C82111</t>
  </si>
  <si>
    <t>C82109</t>
  </si>
  <si>
    <t>C82107</t>
  </si>
  <si>
    <t>C82103</t>
  </si>
  <si>
    <t>C82102</t>
  </si>
  <si>
    <t>C82100</t>
  </si>
  <si>
    <t>C82099</t>
  </si>
  <si>
    <t>C82098</t>
  </si>
  <si>
    <t>C82097</t>
  </si>
  <si>
    <t>C82096</t>
  </si>
  <si>
    <t>C82095</t>
  </si>
  <si>
    <t>C82094</t>
  </si>
  <si>
    <t>C82093</t>
  </si>
  <si>
    <t>C82092</t>
  </si>
  <si>
    <t>C82091</t>
  </si>
  <si>
    <t>C82088</t>
  </si>
  <si>
    <t>C82086</t>
  </si>
  <si>
    <t>C82084</t>
  </si>
  <si>
    <t>C82082</t>
  </si>
  <si>
    <t>C82080</t>
  </si>
  <si>
    <t>C82079</t>
  </si>
  <si>
    <t>C82078</t>
  </si>
  <si>
    <t>C82077</t>
  </si>
  <si>
    <t>C82076</t>
  </si>
  <si>
    <t>C82075</t>
  </si>
  <si>
    <t>C82073</t>
  </si>
  <si>
    <t>C82072</t>
  </si>
  <si>
    <t>C82071</t>
  </si>
  <si>
    <t>C82070</t>
  </si>
  <si>
    <t>C82068</t>
  </si>
  <si>
    <t>C82067</t>
  </si>
  <si>
    <t>C82066</t>
  </si>
  <si>
    <t>C82064</t>
  </si>
  <si>
    <t>C82063</t>
  </si>
  <si>
    <t>C82062</t>
  </si>
  <si>
    <t>C82061</t>
  </si>
  <si>
    <t>C82060</t>
  </si>
  <si>
    <t>C82059</t>
  </si>
  <si>
    <t>C82056</t>
  </si>
  <si>
    <t>C82055</t>
  </si>
  <si>
    <t>C82054</t>
  </si>
  <si>
    <t>C82053</t>
  </si>
  <si>
    <t>C82052</t>
  </si>
  <si>
    <t>C82051</t>
  </si>
  <si>
    <t>C82050</t>
  </si>
  <si>
    <t>C82048</t>
  </si>
  <si>
    <t>C82047</t>
  </si>
  <si>
    <t>C82046</t>
  </si>
  <si>
    <t>C82045</t>
  </si>
  <si>
    <t>C82044</t>
  </si>
  <si>
    <t>C82043</t>
  </si>
  <si>
    <t>C82042</t>
  </si>
  <si>
    <t>C82041</t>
  </si>
  <si>
    <t>C82040</t>
  </si>
  <si>
    <t>C82039</t>
  </si>
  <si>
    <t>C82038</t>
  </si>
  <si>
    <t>C82037</t>
  </si>
  <si>
    <t>C82035</t>
  </si>
  <si>
    <t>C82034</t>
  </si>
  <si>
    <t>C82033</t>
  </si>
  <si>
    <t>C82032</t>
  </si>
  <si>
    <t>C82031</t>
  </si>
  <si>
    <t>C82030</t>
  </si>
  <si>
    <t>C82028</t>
  </si>
  <si>
    <t>C82027</t>
  </si>
  <si>
    <t>C82026</t>
  </si>
  <si>
    <t>C82025</t>
  </si>
  <si>
    <t>C82024</t>
  </si>
  <si>
    <t>C82022</t>
  </si>
  <si>
    <t>C82021</t>
  </si>
  <si>
    <t>C82020</t>
  </si>
  <si>
    <t>C82019</t>
  </si>
  <si>
    <t>C82018</t>
  </si>
  <si>
    <t>C82017</t>
  </si>
  <si>
    <t>C82016</t>
  </si>
  <si>
    <t>C82014</t>
  </si>
  <si>
    <t>C82013</t>
  </si>
  <si>
    <t>C82012</t>
  </si>
  <si>
    <t>C82011</t>
  </si>
  <si>
    <t>C82010</t>
  </si>
  <si>
    <t>C82009</t>
  </si>
  <si>
    <t>C82008</t>
  </si>
  <si>
    <t>C82007</t>
  </si>
  <si>
    <t>C82005</t>
  </si>
  <si>
    <t>C82003</t>
  </si>
  <si>
    <t>C82002</t>
  </si>
  <si>
    <t>C82001</t>
  </si>
  <si>
    <t>C81662</t>
  </si>
  <si>
    <t>C81658</t>
  </si>
  <si>
    <t>C81655</t>
  </si>
  <si>
    <t>C81653</t>
  </si>
  <si>
    <t>C81652</t>
  </si>
  <si>
    <t>C81649</t>
  </si>
  <si>
    <t>C81647</t>
  </si>
  <si>
    <t>C81640</t>
  </si>
  <si>
    <t>C81638</t>
  </si>
  <si>
    <t>C81634</t>
  </si>
  <si>
    <t>C81616</t>
  </si>
  <si>
    <t>C81615</t>
  </si>
  <si>
    <t>C81611</t>
  </si>
  <si>
    <t>C81604</t>
  </si>
  <si>
    <t>C81118</t>
  </si>
  <si>
    <t>C81115</t>
  </si>
  <si>
    <t>C81114</t>
  </si>
  <si>
    <t>C81113</t>
  </si>
  <si>
    <t>C81110</t>
  </si>
  <si>
    <t>C81108</t>
  </si>
  <si>
    <t>C81106</t>
  </si>
  <si>
    <t>C81101</t>
  </si>
  <si>
    <t>C81099</t>
  </si>
  <si>
    <t>C81097</t>
  </si>
  <si>
    <t>C81096</t>
  </si>
  <si>
    <t>C81095</t>
  </si>
  <si>
    <t>C81094</t>
  </si>
  <si>
    <t>C81092</t>
  </si>
  <si>
    <t>C81091</t>
  </si>
  <si>
    <t>C81089</t>
  </si>
  <si>
    <t>C81086</t>
  </si>
  <si>
    <t>C81084</t>
  </si>
  <si>
    <t>C81083</t>
  </si>
  <si>
    <t>C81082</t>
  </si>
  <si>
    <t>C81081</t>
  </si>
  <si>
    <t>C81080</t>
  </si>
  <si>
    <t>C81077</t>
  </si>
  <si>
    <t>C81075</t>
  </si>
  <si>
    <t>C81074</t>
  </si>
  <si>
    <t>C81073</t>
  </si>
  <si>
    <t>C81072</t>
  </si>
  <si>
    <t>C81071</t>
  </si>
  <si>
    <t>C81070</t>
  </si>
  <si>
    <t>C81069</t>
  </si>
  <si>
    <t>C81068</t>
  </si>
  <si>
    <t>C81067</t>
  </si>
  <si>
    <t>C81066</t>
  </si>
  <si>
    <t>C81065</t>
  </si>
  <si>
    <t>C81064</t>
  </si>
  <si>
    <t>C81063</t>
  </si>
  <si>
    <t>C81062</t>
  </si>
  <si>
    <t>C81061</t>
  </si>
  <si>
    <t>C81060</t>
  </si>
  <si>
    <t>C81059</t>
  </si>
  <si>
    <t>C81058</t>
  </si>
  <si>
    <t>C81057</t>
  </si>
  <si>
    <t>C81056</t>
  </si>
  <si>
    <t>C81055</t>
  </si>
  <si>
    <t>C81054</t>
  </si>
  <si>
    <t>C81053</t>
  </si>
  <si>
    <t>C81052</t>
  </si>
  <si>
    <t>C81051</t>
  </si>
  <si>
    <t>C81050</t>
  </si>
  <si>
    <t>C81049</t>
  </si>
  <si>
    <t>C81048</t>
  </si>
  <si>
    <t>C81047</t>
  </si>
  <si>
    <t>C81046</t>
  </si>
  <si>
    <t>C81045</t>
  </si>
  <si>
    <t>C81044</t>
  </si>
  <si>
    <t>C81042</t>
  </si>
  <si>
    <t>C81041</t>
  </si>
  <si>
    <t>C81040</t>
  </si>
  <si>
    <t>C81039</t>
  </si>
  <si>
    <t>C81038</t>
  </si>
  <si>
    <t>C81037</t>
  </si>
  <si>
    <t>C81036</t>
  </si>
  <si>
    <t>C81035</t>
  </si>
  <si>
    <t>C81034</t>
  </si>
  <si>
    <t>C81033</t>
  </si>
  <si>
    <t>C81032</t>
  </si>
  <si>
    <t>C81031</t>
  </si>
  <si>
    <t>C81030</t>
  </si>
  <si>
    <t>C81029</t>
  </si>
  <si>
    <t>C81028</t>
  </si>
  <si>
    <t>C81027</t>
  </si>
  <si>
    <t>C81026</t>
  </si>
  <si>
    <t>C81025</t>
  </si>
  <si>
    <t>C81023</t>
  </si>
  <si>
    <t>C81022</t>
  </si>
  <si>
    <t>C81021</t>
  </si>
  <si>
    <t>C81020</t>
  </si>
  <si>
    <t>C81018</t>
  </si>
  <si>
    <t>C81017</t>
  </si>
  <si>
    <t>C81016</t>
  </si>
  <si>
    <t>C81015</t>
  </si>
  <si>
    <t>C81014</t>
  </si>
  <si>
    <t>C81013</t>
  </si>
  <si>
    <t>C81012</t>
  </si>
  <si>
    <t>C81010</t>
  </si>
  <si>
    <t>C81009</t>
  </si>
  <si>
    <t>C81008</t>
  </si>
  <si>
    <t>C81007</t>
  </si>
  <si>
    <t>C81006</t>
  </si>
  <si>
    <t>C81005</t>
  </si>
  <si>
    <t>C81004</t>
  </si>
  <si>
    <t>C81003</t>
  </si>
  <si>
    <t>C81002</t>
  </si>
  <si>
    <t>C81001</t>
  </si>
  <si>
    <t>B87604</t>
  </si>
  <si>
    <t>B87602</t>
  </si>
  <si>
    <t>B87044</t>
  </si>
  <si>
    <t>B87042</t>
  </si>
  <si>
    <t>B87039</t>
  </si>
  <si>
    <t>B87036</t>
  </si>
  <si>
    <t>B87033</t>
  </si>
  <si>
    <t>B87032</t>
  </si>
  <si>
    <t>B87031</t>
  </si>
  <si>
    <t>B87030</t>
  </si>
  <si>
    <t>B87028</t>
  </si>
  <si>
    <t>B87027</t>
  </si>
  <si>
    <t>B87026</t>
  </si>
  <si>
    <t>B87025</t>
  </si>
  <si>
    <t>B87022</t>
  </si>
  <si>
    <t>B87021</t>
  </si>
  <si>
    <t>B87020</t>
  </si>
  <si>
    <t>B87019</t>
  </si>
  <si>
    <t>B87018</t>
  </si>
  <si>
    <t>B87017</t>
  </si>
  <si>
    <t>B87016</t>
  </si>
  <si>
    <t>B87015</t>
  </si>
  <si>
    <t>B87013</t>
  </si>
  <si>
    <t>B87012</t>
  </si>
  <si>
    <t>B87011</t>
  </si>
  <si>
    <t>B87009</t>
  </si>
  <si>
    <t>B87008</t>
  </si>
  <si>
    <t>B87007</t>
  </si>
  <si>
    <t>B87006</t>
  </si>
  <si>
    <t>B87005</t>
  </si>
  <si>
    <t>B87004</t>
  </si>
  <si>
    <t>B87003</t>
  </si>
  <si>
    <t>B87002</t>
  </si>
  <si>
    <t>B87001</t>
  </si>
  <si>
    <t>B86678</t>
  </si>
  <si>
    <t>B86675</t>
  </si>
  <si>
    <t>B86673</t>
  </si>
  <si>
    <t>B86672</t>
  </si>
  <si>
    <t>B86669</t>
  </si>
  <si>
    <t>B86667</t>
  </si>
  <si>
    <t>B86666</t>
  </si>
  <si>
    <t>B86658</t>
  </si>
  <si>
    <t>B86655</t>
  </si>
  <si>
    <t>B86654</t>
  </si>
  <si>
    <t>B86648</t>
  </si>
  <si>
    <t>B86643</t>
  </si>
  <si>
    <t>B86642</t>
  </si>
  <si>
    <t>B86625</t>
  </si>
  <si>
    <t>B86623</t>
  </si>
  <si>
    <t>B86110</t>
  </si>
  <si>
    <t>B86109</t>
  </si>
  <si>
    <t>B86108</t>
  </si>
  <si>
    <t>B86106</t>
  </si>
  <si>
    <t>B86104</t>
  </si>
  <si>
    <t>B86103</t>
  </si>
  <si>
    <t>B86101</t>
  </si>
  <si>
    <t>B86100</t>
  </si>
  <si>
    <t>B86096</t>
  </si>
  <si>
    <t>B86094</t>
  </si>
  <si>
    <t>B86093</t>
  </si>
  <si>
    <t>B86092</t>
  </si>
  <si>
    <t>B86089</t>
  </si>
  <si>
    <t>B86086</t>
  </si>
  <si>
    <t>B86081</t>
  </si>
  <si>
    <t>B86075</t>
  </si>
  <si>
    <t>B86071</t>
  </si>
  <si>
    <t>B86070</t>
  </si>
  <si>
    <t>B86069</t>
  </si>
  <si>
    <t>B86068</t>
  </si>
  <si>
    <t>B86067</t>
  </si>
  <si>
    <t>B86066</t>
  </si>
  <si>
    <t>B86064</t>
  </si>
  <si>
    <t>B86062</t>
  </si>
  <si>
    <t>B86061</t>
  </si>
  <si>
    <t>B86060</t>
  </si>
  <si>
    <t>B86059</t>
  </si>
  <si>
    <t>B86057</t>
  </si>
  <si>
    <t>B86056</t>
  </si>
  <si>
    <t>B86055</t>
  </si>
  <si>
    <t>B86054</t>
  </si>
  <si>
    <t>B86052</t>
  </si>
  <si>
    <t>B86051</t>
  </si>
  <si>
    <t>B86050</t>
  </si>
  <si>
    <t>B86049</t>
  </si>
  <si>
    <t>B86048</t>
  </si>
  <si>
    <t>B86044</t>
  </si>
  <si>
    <t>B86043</t>
  </si>
  <si>
    <t>B86042</t>
  </si>
  <si>
    <t>B86041</t>
  </si>
  <si>
    <t>B86039</t>
  </si>
  <si>
    <t>B86038</t>
  </si>
  <si>
    <t>B86036</t>
  </si>
  <si>
    <t>B86035</t>
  </si>
  <si>
    <t>B86034</t>
  </si>
  <si>
    <t>B86033</t>
  </si>
  <si>
    <t>B86032</t>
  </si>
  <si>
    <t>B86030</t>
  </si>
  <si>
    <t>B86029</t>
  </si>
  <si>
    <t>B86028</t>
  </si>
  <si>
    <t>B86025</t>
  </si>
  <si>
    <t>B86024</t>
  </si>
  <si>
    <t>B86022</t>
  </si>
  <si>
    <t>B86020</t>
  </si>
  <si>
    <t>B86019</t>
  </si>
  <si>
    <t>B86018</t>
  </si>
  <si>
    <t>B86017</t>
  </si>
  <si>
    <t>B86016</t>
  </si>
  <si>
    <t>B86015</t>
  </si>
  <si>
    <t>B86014</t>
  </si>
  <si>
    <t>B86013</t>
  </si>
  <si>
    <t>B86012</t>
  </si>
  <si>
    <t>B86011</t>
  </si>
  <si>
    <t>B86010</t>
  </si>
  <si>
    <t>B86009</t>
  </si>
  <si>
    <t>B86008</t>
  </si>
  <si>
    <t>B86007</t>
  </si>
  <si>
    <t>B86006</t>
  </si>
  <si>
    <t>B86005</t>
  </si>
  <si>
    <t>B86004</t>
  </si>
  <si>
    <t>B86003</t>
  </si>
  <si>
    <t>B86002</t>
  </si>
  <si>
    <t>B85660</t>
  </si>
  <si>
    <t>B85659</t>
  </si>
  <si>
    <t>B85655</t>
  </si>
  <si>
    <t>B85652</t>
  </si>
  <si>
    <t>B85650</t>
  </si>
  <si>
    <t>B85646</t>
  </si>
  <si>
    <t>B85645</t>
  </si>
  <si>
    <t>B85641</t>
  </si>
  <si>
    <t>B85640</t>
  </si>
  <si>
    <t>B85636</t>
  </si>
  <si>
    <t>B85634</t>
  </si>
  <si>
    <t>B85623</t>
  </si>
  <si>
    <t>B85620</t>
  </si>
  <si>
    <t>B85619</t>
  </si>
  <si>
    <t>B85614</t>
  </si>
  <si>
    <t>B85612</t>
  </si>
  <si>
    <t>B85611</t>
  </si>
  <si>
    <t>B85610</t>
  </si>
  <si>
    <t>B85606</t>
  </si>
  <si>
    <t>B85062</t>
  </si>
  <si>
    <t>B85061</t>
  </si>
  <si>
    <t>B85060</t>
  </si>
  <si>
    <t>B85059</t>
  </si>
  <si>
    <t>B85058</t>
  </si>
  <si>
    <t>B85055</t>
  </si>
  <si>
    <t>B85054</t>
  </si>
  <si>
    <t>B85051</t>
  </si>
  <si>
    <t>B85048</t>
  </si>
  <si>
    <t>B85044</t>
  </si>
  <si>
    <t>B85042</t>
  </si>
  <si>
    <t>B85041</t>
  </si>
  <si>
    <t>B85038</t>
  </si>
  <si>
    <t>B85037</t>
  </si>
  <si>
    <t>B85036</t>
  </si>
  <si>
    <t>B85033</t>
  </si>
  <si>
    <t>B85032</t>
  </si>
  <si>
    <t>B85031</t>
  </si>
  <si>
    <t>B85030</t>
  </si>
  <si>
    <t>B85028</t>
  </si>
  <si>
    <t>B85027</t>
  </si>
  <si>
    <t>B85026</t>
  </si>
  <si>
    <t>B85025</t>
  </si>
  <si>
    <t>B85024</t>
  </si>
  <si>
    <t>B85023</t>
  </si>
  <si>
    <t>B85022</t>
  </si>
  <si>
    <t>B85021</t>
  </si>
  <si>
    <t>B85020</t>
  </si>
  <si>
    <t>B85019</t>
  </si>
  <si>
    <t>B85018</t>
  </si>
  <si>
    <t>B85016</t>
  </si>
  <si>
    <t>B85015</t>
  </si>
  <si>
    <t>B85014</t>
  </si>
  <si>
    <t>B85012</t>
  </si>
  <si>
    <t>B85010</t>
  </si>
  <si>
    <t>B85009</t>
  </si>
  <si>
    <t>B85008</t>
  </si>
  <si>
    <t>B85006</t>
  </si>
  <si>
    <t>B85005</t>
  </si>
  <si>
    <t>B85004</t>
  </si>
  <si>
    <t>B85002</t>
  </si>
  <si>
    <t>B85001</t>
  </si>
  <si>
    <t>B84623</t>
  </si>
  <si>
    <t>B84618</t>
  </si>
  <si>
    <t>B84613</t>
  </si>
  <si>
    <t>B84612</t>
  </si>
  <si>
    <t>B84021</t>
  </si>
  <si>
    <t>B84019</t>
  </si>
  <si>
    <t>B84016</t>
  </si>
  <si>
    <t>B84014</t>
  </si>
  <si>
    <t>B84013</t>
  </si>
  <si>
    <t>B84012</t>
  </si>
  <si>
    <t>B84011</t>
  </si>
  <si>
    <t>B84010</t>
  </si>
  <si>
    <t>B84009</t>
  </si>
  <si>
    <t>B84008</t>
  </si>
  <si>
    <t>B84007</t>
  </si>
  <si>
    <t>B84006</t>
  </si>
  <si>
    <t>B84004</t>
  </si>
  <si>
    <t>B84003</t>
  </si>
  <si>
    <t>B84001</t>
  </si>
  <si>
    <t>B83661</t>
  </si>
  <si>
    <t>B83660</t>
  </si>
  <si>
    <t>B83659</t>
  </si>
  <si>
    <t>B83657</t>
  </si>
  <si>
    <t>B83653</t>
  </si>
  <si>
    <t>B83642</t>
  </si>
  <si>
    <t>B83641</t>
  </si>
  <si>
    <t>B83629</t>
  </si>
  <si>
    <t>B83628</t>
  </si>
  <si>
    <t>B83627</t>
  </si>
  <si>
    <t>B83626</t>
  </si>
  <si>
    <t>B83624</t>
  </si>
  <si>
    <t>B83622</t>
  </si>
  <si>
    <t>B83621</t>
  </si>
  <si>
    <t>B83620</t>
  </si>
  <si>
    <t>B83614</t>
  </si>
  <si>
    <t>B83611</t>
  </si>
  <si>
    <t>B83604</t>
  </si>
  <si>
    <t>B83067</t>
  </si>
  <si>
    <t>B83064</t>
  </si>
  <si>
    <t>B83063</t>
  </si>
  <si>
    <t>B83062</t>
  </si>
  <si>
    <t>B83058</t>
  </si>
  <si>
    <t>B83056</t>
  </si>
  <si>
    <t>B83055</t>
  </si>
  <si>
    <t>B83054</t>
  </si>
  <si>
    <t>B83052</t>
  </si>
  <si>
    <t>B83051</t>
  </si>
  <si>
    <t>B83045</t>
  </si>
  <si>
    <t>B83042</t>
  </si>
  <si>
    <t>B83041</t>
  </si>
  <si>
    <t>B83039</t>
  </si>
  <si>
    <t>B83038</t>
  </si>
  <si>
    <t>B83037</t>
  </si>
  <si>
    <t>B83035</t>
  </si>
  <si>
    <t>B83034</t>
  </si>
  <si>
    <t>B83033</t>
  </si>
  <si>
    <t>B83032</t>
  </si>
  <si>
    <t>B83031</t>
  </si>
  <si>
    <t>B83029</t>
  </si>
  <si>
    <t>B83028</t>
  </si>
  <si>
    <t>B83026</t>
  </si>
  <si>
    <t>B83025</t>
  </si>
  <si>
    <t>B83022</t>
  </si>
  <si>
    <t>B83020</t>
  </si>
  <si>
    <t>B83019</t>
  </si>
  <si>
    <t>B83018</t>
  </si>
  <si>
    <t>B83016</t>
  </si>
  <si>
    <t>B83015</t>
  </si>
  <si>
    <t>B83014</t>
  </si>
  <si>
    <t>B83012</t>
  </si>
  <si>
    <t>B83010</t>
  </si>
  <si>
    <t>B83009</t>
  </si>
  <si>
    <t>B83008</t>
  </si>
  <si>
    <t>B83005</t>
  </si>
  <si>
    <t>B83002</t>
  </si>
  <si>
    <t>B82628</t>
  </si>
  <si>
    <t>B82622</t>
  </si>
  <si>
    <t>B82619</t>
  </si>
  <si>
    <t>B82609</t>
  </si>
  <si>
    <t>B82106</t>
  </si>
  <si>
    <t>B82105</t>
  </si>
  <si>
    <t>B82104</t>
  </si>
  <si>
    <t>B82101</t>
  </si>
  <si>
    <t>B82100</t>
  </si>
  <si>
    <t>B82098</t>
  </si>
  <si>
    <t>B82097</t>
  </si>
  <si>
    <t>B82091</t>
  </si>
  <si>
    <t>B82088</t>
  </si>
  <si>
    <t>B82086</t>
  </si>
  <si>
    <t>B82083</t>
  </si>
  <si>
    <t>B82081</t>
  </si>
  <si>
    <t>B82080</t>
  </si>
  <si>
    <t>B82079</t>
  </si>
  <si>
    <t>B82078</t>
  </si>
  <si>
    <t>B82077</t>
  </si>
  <si>
    <t>B82075</t>
  </si>
  <si>
    <t>B82074</t>
  </si>
  <si>
    <t>B82073</t>
  </si>
  <si>
    <t>B82072</t>
  </si>
  <si>
    <t>B82071</t>
  </si>
  <si>
    <t>B82069</t>
  </si>
  <si>
    <t>B82068</t>
  </si>
  <si>
    <t>B82067</t>
  </si>
  <si>
    <t>B82066</t>
  </si>
  <si>
    <t>B82064</t>
  </si>
  <si>
    <t>B82063</t>
  </si>
  <si>
    <t>B82061</t>
  </si>
  <si>
    <t>B82060</t>
  </si>
  <si>
    <t>B82059</t>
  </si>
  <si>
    <t>B82057</t>
  </si>
  <si>
    <t>B82054</t>
  </si>
  <si>
    <t>B82053</t>
  </si>
  <si>
    <t>B82050</t>
  </si>
  <si>
    <t>B82049</t>
  </si>
  <si>
    <t>B82047</t>
  </si>
  <si>
    <t>B82046</t>
  </si>
  <si>
    <t>B82045</t>
  </si>
  <si>
    <t>B82044</t>
  </si>
  <si>
    <t>B82042</t>
  </si>
  <si>
    <t>B82041</t>
  </si>
  <si>
    <t>B82038</t>
  </si>
  <si>
    <t>B82037</t>
  </si>
  <si>
    <t>B82036</t>
  </si>
  <si>
    <t>B82035</t>
  </si>
  <si>
    <t>B82034</t>
  </si>
  <si>
    <t>B82033</t>
  </si>
  <si>
    <t>B82032</t>
  </si>
  <si>
    <t>B82031</t>
  </si>
  <si>
    <t>B82030</t>
  </si>
  <si>
    <t>B82029</t>
  </si>
  <si>
    <t>B82027</t>
  </si>
  <si>
    <t>B82026</t>
  </si>
  <si>
    <t>B82025</t>
  </si>
  <si>
    <t>B82024</t>
  </si>
  <si>
    <t>B82023</t>
  </si>
  <si>
    <t>B82022</t>
  </si>
  <si>
    <t>B82021</t>
  </si>
  <si>
    <t>B82019</t>
  </si>
  <si>
    <t>B82018</t>
  </si>
  <si>
    <t>B82017</t>
  </si>
  <si>
    <t>B82016</t>
  </si>
  <si>
    <t>B82014</t>
  </si>
  <si>
    <t>B82013</t>
  </si>
  <si>
    <t>B82012</t>
  </si>
  <si>
    <t>B82011</t>
  </si>
  <si>
    <t>B82010</t>
  </si>
  <si>
    <t>B82008</t>
  </si>
  <si>
    <t>B82007</t>
  </si>
  <si>
    <t>B82005</t>
  </si>
  <si>
    <t>B82004</t>
  </si>
  <si>
    <t>B82002</t>
  </si>
  <si>
    <t>B81697</t>
  </si>
  <si>
    <t>B81675</t>
  </si>
  <si>
    <t>B81666</t>
  </si>
  <si>
    <t>B81665</t>
  </si>
  <si>
    <t>B81663</t>
  </si>
  <si>
    <t>B81656</t>
  </si>
  <si>
    <t>B81655</t>
  </si>
  <si>
    <t>B81653</t>
  </si>
  <si>
    <t>B81648</t>
  </si>
  <si>
    <t>B81647</t>
  </si>
  <si>
    <t>B81645</t>
  </si>
  <si>
    <t>B81642</t>
  </si>
  <si>
    <t>B81635</t>
  </si>
  <si>
    <t>B81631</t>
  </si>
  <si>
    <t>B81628</t>
  </si>
  <si>
    <t>B81619</t>
  </si>
  <si>
    <t>B81617</t>
  </si>
  <si>
    <t>B81616</t>
  </si>
  <si>
    <t>B81606</t>
  </si>
  <si>
    <t>B81119</t>
  </si>
  <si>
    <t>B81118</t>
  </si>
  <si>
    <t>B81113</t>
  </si>
  <si>
    <t>B81112</t>
  </si>
  <si>
    <t>B81109</t>
  </si>
  <si>
    <t>B81108</t>
  </si>
  <si>
    <t>B81104</t>
  </si>
  <si>
    <t>B81101</t>
  </si>
  <si>
    <t>B81100</t>
  </si>
  <si>
    <t>B81099</t>
  </si>
  <si>
    <t>B81097</t>
  </si>
  <si>
    <t>B81092</t>
  </si>
  <si>
    <t>B81091</t>
  </si>
  <si>
    <t>B81090</t>
  </si>
  <si>
    <t>B81088</t>
  </si>
  <si>
    <t>B81087</t>
  </si>
  <si>
    <t>B81085</t>
  </si>
  <si>
    <t>B81082</t>
  </si>
  <si>
    <t>B81075</t>
  </si>
  <si>
    <t>B81074</t>
  </si>
  <si>
    <t>B81069</t>
  </si>
  <si>
    <t>B81068</t>
  </si>
  <si>
    <t>B81065</t>
  </si>
  <si>
    <t>B81064</t>
  </si>
  <si>
    <t>B81063</t>
  </si>
  <si>
    <t>B81061</t>
  </si>
  <si>
    <t>B81058</t>
  </si>
  <si>
    <t>B81054</t>
  </si>
  <si>
    <t>B81052</t>
  </si>
  <si>
    <t>B81051</t>
  </si>
  <si>
    <t>B81048</t>
  </si>
  <si>
    <t>B81047</t>
  </si>
  <si>
    <t>B81046</t>
  </si>
  <si>
    <t>B81045</t>
  </si>
  <si>
    <t>B81043</t>
  </si>
  <si>
    <t>B81042</t>
  </si>
  <si>
    <t>B81041</t>
  </si>
  <si>
    <t>B81040</t>
  </si>
  <si>
    <t>B81039</t>
  </si>
  <si>
    <t>B81038</t>
  </si>
  <si>
    <t>B81037</t>
  </si>
  <si>
    <t>B81036</t>
  </si>
  <si>
    <t>B81035</t>
  </si>
  <si>
    <t>B81034</t>
  </si>
  <si>
    <t>B81032</t>
  </si>
  <si>
    <t>B81031</t>
  </si>
  <si>
    <t>B81030</t>
  </si>
  <si>
    <t>B81029</t>
  </si>
  <si>
    <t>B81027</t>
  </si>
  <si>
    <t>B81026</t>
  </si>
  <si>
    <t>B81025</t>
  </si>
  <si>
    <t>B81024</t>
  </si>
  <si>
    <t>B81022</t>
  </si>
  <si>
    <t>B81020</t>
  </si>
  <si>
    <t>B81018</t>
  </si>
  <si>
    <t>B81017</t>
  </si>
  <si>
    <t>B81016</t>
  </si>
  <si>
    <t>B81015</t>
  </si>
  <si>
    <t>B81013</t>
  </si>
  <si>
    <t>B81012</t>
  </si>
  <si>
    <t>B81011</t>
  </si>
  <si>
    <t>B81009</t>
  </si>
  <si>
    <t>B81008</t>
  </si>
  <si>
    <t>B81007</t>
  </si>
  <si>
    <t>B81006</t>
  </si>
  <si>
    <t>B81005</t>
  </si>
  <si>
    <t>B81004</t>
  </si>
  <si>
    <t>B81003</t>
  </si>
  <si>
    <t>A89623</t>
  </si>
  <si>
    <t>A89617</t>
  </si>
  <si>
    <t>A89616</t>
  </si>
  <si>
    <t>A89614</t>
  </si>
  <si>
    <t>A89041</t>
  </si>
  <si>
    <t>A89040</t>
  </si>
  <si>
    <t>A89036</t>
  </si>
  <si>
    <t>A89035</t>
  </si>
  <si>
    <t>A89034</t>
  </si>
  <si>
    <t>A89032</t>
  </si>
  <si>
    <t>A89031</t>
  </si>
  <si>
    <t>A89030</t>
  </si>
  <si>
    <t>A89028</t>
  </si>
  <si>
    <t>A89027</t>
  </si>
  <si>
    <t>A89026</t>
  </si>
  <si>
    <t>A89025</t>
  </si>
  <si>
    <t>A89024</t>
  </si>
  <si>
    <t>A89023</t>
  </si>
  <si>
    <t>A89022</t>
  </si>
  <si>
    <t>A89021</t>
  </si>
  <si>
    <t>A89020</t>
  </si>
  <si>
    <t>A89019</t>
  </si>
  <si>
    <t>A89018</t>
  </si>
  <si>
    <t>A89017</t>
  </si>
  <si>
    <t>A89016</t>
  </si>
  <si>
    <t>A89015</t>
  </si>
  <si>
    <t>A89013</t>
  </si>
  <si>
    <t>A89012</t>
  </si>
  <si>
    <t>A89011</t>
  </si>
  <si>
    <t>A89010</t>
  </si>
  <si>
    <t>A89009</t>
  </si>
  <si>
    <t>A89008</t>
  </si>
  <si>
    <t>A89007</t>
  </si>
  <si>
    <t>A89006</t>
  </si>
  <si>
    <t>A89005</t>
  </si>
  <si>
    <t>A89004</t>
  </si>
  <si>
    <t>A89002</t>
  </si>
  <si>
    <t>A89001</t>
  </si>
  <si>
    <t>A88613</t>
  </si>
  <si>
    <t>A88608</t>
  </si>
  <si>
    <t>A88601</t>
  </si>
  <si>
    <t>A88025</t>
  </si>
  <si>
    <t>A88023</t>
  </si>
  <si>
    <t>A88022</t>
  </si>
  <si>
    <t>A88016</t>
  </si>
  <si>
    <t>A88015</t>
  </si>
  <si>
    <t>A88014</t>
  </si>
  <si>
    <t>A88013</t>
  </si>
  <si>
    <t>A88012</t>
  </si>
  <si>
    <t>A88010</t>
  </si>
  <si>
    <t>A88009</t>
  </si>
  <si>
    <t>A88008</t>
  </si>
  <si>
    <t>A88007</t>
  </si>
  <si>
    <t>A88006</t>
  </si>
  <si>
    <t>A88005</t>
  </si>
  <si>
    <t>A88004</t>
  </si>
  <si>
    <t>A88003</t>
  </si>
  <si>
    <t>A88002</t>
  </si>
  <si>
    <t>A88001</t>
  </si>
  <si>
    <t>A87615</t>
  </si>
  <si>
    <t>A87612</t>
  </si>
  <si>
    <t>A87600</t>
  </si>
  <si>
    <t>A87030</t>
  </si>
  <si>
    <t>A87029</t>
  </si>
  <si>
    <t>A87023</t>
  </si>
  <si>
    <t>A87022</t>
  </si>
  <si>
    <t>A87020</t>
  </si>
  <si>
    <t>A87019</t>
  </si>
  <si>
    <t>A87017</t>
  </si>
  <si>
    <t>A87016</t>
  </si>
  <si>
    <t>A87013</t>
  </si>
  <si>
    <t>A87012</t>
  </si>
  <si>
    <t>A87011</t>
  </si>
  <si>
    <t>A87009</t>
  </si>
  <si>
    <t>A87008</t>
  </si>
  <si>
    <t>A87007</t>
  </si>
  <si>
    <t>A87006</t>
  </si>
  <si>
    <t>A87005</t>
  </si>
  <si>
    <t>A87004</t>
  </si>
  <si>
    <t>A87002</t>
  </si>
  <si>
    <t>A86601</t>
  </si>
  <si>
    <t>A86041</t>
  </si>
  <si>
    <t>A86040</t>
  </si>
  <si>
    <t>A86038</t>
  </si>
  <si>
    <t>A86037</t>
  </si>
  <si>
    <t>A86036</t>
  </si>
  <si>
    <t>A86033</t>
  </si>
  <si>
    <t>A86031</t>
  </si>
  <si>
    <t>A86030</t>
  </si>
  <si>
    <t>A86029</t>
  </si>
  <si>
    <t>A86028</t>
  </si>
  <si>
    <t>A86027</t>
  </si>
  <si>
    <t>A86026</t>
  </si>
  <si>
    <t>A86025</t>
  </si>
  <si>
    <t>A86024</t>
  </si>
  <si>
    <t>A86023</t>
  </si>
  <si>
    <t>A86022</t>
  </si>
  <si>
    <t>A86021</t>
  </si>
  <si>
    <t>A86020</t>
  </si>
  <si>
    <t>A86018</t>
  </si>
  <si>
    <t>A86017</t>
  </si>
  <si>
    <t>A86016</t>
  </si>
  <si>
    <t>A86013</t>
  </si>
  <si>
    <t>A86012</t>
  </si>
  <si>
    <t>A86011</t>
  </si>
  <si>
    <t>A86010</t>
  </si>
  <si>
    <t>A86008</t>
  </si>
  <si>
    <t>A86006</t>
  </si>
  <si>
    <t>A86005</t>
  </si>
  <si>
    <t>A86004</t>
  </si>
  <si>
    <t>A86003</t>
  </si>
  <si>
    <t>A85617</t>
  </si>
  <si>
    <t>A85616</t>
  </si>
  <si>
    <t>A85614</t>
  </si>
  <si>
    <t>A85611</t>
  </si>
  <si>
    <t>A85026</t>
  </si>
  <si>
    <t>A85024</t>
  </si>
  <si>
    <t>A85023</t>
  </si>
  <si>
    <t>A85021</t>
  </si>
  <si>
    <t>A85020</t>
  </si>
  <si>
    <t>A85019</t>
  </si>
  <si>
    <t>A85018</t>
  </si>
  <si>
    <t>A85017</t>
  </si>
  <si>
    <t>A85016</t>
  </si>
  <si>
    <t>A85014</t>
  </si>
  <si>
    <t>A85013</t>
  </si>
  <si>
    <t>A85011</t>
  </si>
  <si>
    <t>A85010</t>
  </si>
  <si>
    <t>A85009</t>
  </si>
  <si>
    <t>A85008</t>
  </si>
  <si>
    <t>A85007</t>
  </si>
  <si>
    <t>A85006</t>
  </si>
  <si>
    <t>A85005</t>
  </si>
  <si>
    <t>A85004</t>
  </si>
  <si>
    <t>A85002</t>
  </si>
  <si>
    <t>A85001</t>
  </si>
  <si>
    <t>A84619</t>
  </si>
  <si>
    <t>A84614</t>
  </si>
  <si>
    <t>A84604</t>
  </si>
  <si>
    <t>A84047</t>
  </si>
  <si>
    <t>A84045</t>
  </si>
  <si>
    <t>A84044</t>
  </si>
  <si>
    <t>A84042</t>
  </si>
  <si>
    <t>A84040</t>
  </si>
  <si>
    <t>A84039</t>
  </si>
  <si>
    <t>A84038</t>
  </si>
  <si>
    <t>A84037</t>
  </si>
  <si>
    <t>A84036</t>
  </si>
  <si>
    <t>A84035</t>
  </si>
  <si>
    <t>A84034</t>
  </si>
  <si>
    <t>A84033</t>
  </si>
  <si>
    <t>A84031</t>
  </si>
  <si>
    <t>A84030</t>
  </si>
  <si>
    <t>A84029</t>
  </si>
  <si>
    <t>A84028</t>
  </si>
  <si>
    <t>A84027</t>
  </si>
  <si>
    <t>A84026</t>
  </si>
  <si>
    <t>A84025</t>
  </si>
  <si>
    <t>A84024</t>
  </si>
  <si>
    <t>A84022</t>
  </si>
  <si>
    <t>A84020</t>
  </si>
  <si>
    <t>A84018</t>
  </si>
  <si>
    <t>A84016</t>
  </si>
  <si>
    <t>A84014</t>
  </si>
  <si>
    <t>A84013</t>
  </si>
  <si>
    <t>A84011</t>
  </si>
  <si>
    <t>A84009</t>
  </si>
  <si>
    <t>A84008</t>
  </si>
  <si>
    <t>A84007</t>
  </si>
  <si>
    <t>A84006</t>
  </si>
  <si>
    <t>A84005</t>
  </si>
  <si>
    <t>A84002</t>
  </si>
  <si>
    <t>A83644</t>
  </si>
  <si>
    <t>A83641</t>
  </si>
  <si>
    <t>A83637</t>
  </si>
  <si>
    <t>A83636</t>
  </si>
  <si>
    <t>A83635</t>
  </si>
  <si>
    <t>A83634</t>
  </si>
  <si>
    <t>A83627</t>
  </si>
  <si>
    <t>A83626</t>
  </si>
  <si>
    <t>A83622</t>
  </si>
  <si>
    <t>A83619</t>
  </si>
  <si>
    <t>A83618</t>
  </si>
  <si>
    <t>A83617</t>
  </si>
  <si>
    <t>A83616</t>
  </si>
  <si>
    <t>A83610</t>
  </si>
  <si>
    <t>A83075</t>
  </si>
  <si>
    <t>A83074</t>
  </si>
  <si>
    <t>A83073</t>
  </si>
  <si>
    <t>A83072</t>
  </si>
  <si>
    <t>A83071</t>
  </si>
  <si>
    <t>A83070</t>
  </si>
  <si>
    <t>A83066</t>
  </si>
  <si>
    <t>A83061</t>
  </si>
  <si>
    <t>A83060</t>
  </si>
  <si>
    <t>A83057</t>
  </si>
  <si>
    <t>A83055</t>
  </si>
  <si>
    <t>A83054</t>
  </si>
  <si>
    <t>A83052</t>
  </si>
  <si>
    <t>A83051</t>
  </si>
  <si>
    <t>A83050</t>
  </si>
  <si>
    <t>A83049</t>
  </si>
  <si>
    <t>A83048</t>
  </si>
  <si>
    <t>A83047</t>
  </si>
  <si>
    <t>A83046</t>
  </si>
  <si>
    <t>A83045</t>
  </si>
  <si>
    <t>A83044</t>
  </si>
  <si>
    <t>A83043</t>
  </si>
  <si>
    <t>A83041</t>
  </si>
  <si>
    <t>A83040</t>
  </si>
  <si>
    <t>A83038</t>
  </si>
  <si>
    <t>A83037</t>
  </si>
  <si>
    <t>A83036</t>
  </si>
  <si>
    <t>A83035</t>
  </si>
  <si>
    <t>A83034</t>
  </si>
  <si>
    <t>A83033</t>
  </si>
  <si>
    <t>A83032</t>
  </si>
  <si>
    <t>A83031</t>
  </si>
  <si>
    <t>A83030</t>
  </si>
  <si>
    <t>A83029</t>
  </si>
  <si>
    <t>A83028</t>
  </si>
  <si>
    <t>A83027</t>
  </si>
  <si>
    <t>A83026</t>
  </si>
  <si>
    <t>A83025</t>
  </si>
  <si>
    <t>A83024</t>
  </si>
  <si>
    <t>A83023</t>
  </si>
  <si>
    <t>A83022</t>
  </si>
  <si>
    <t>A83021</t>
  </si>
  <si>
    <t>A83020</t>
  </si>
  <si>
    <t>A83018</t>
  </si>
  <si>
    <t>A83016</t>
  </si>
  <si>
    <t>A83015</t>
  </si>
  <si>
    <t>A83014</t>
  </si>
  <si>
    <t>A83013</t>
  </si>
  <si>
    <t>A83012</t>
  </si>
  <si>
    <t>A83011</t>
  </si>
  <si>
    <t>A83010</t>
  </si>
  <si>
    <t>A83009</t>
  </si>
  <si>
    <t>A83008</t>
  </si>
  <si>
    <t>A83007</t>
  </si>
  <si>
    <t>A83006</t>
  </si>
  <si>
    <t>A83005</t>
  </si>
  <si>
    <t>A83003</t>
  </si>
  <si>
    <t>A83001</t>
  </si>
  <si>
    <t>A82654</t>
  </si>
  <si>
    <t>A82651</t>
  </si>
  <si>
    <t>A82650</t>
  </si>
  <si>
    <t>A82647</t>
  </si>
  <si>
    <t>A82646</t>
  </si>
  <si>
    <t>A82631</t>
  </si>
  <si>
    <t>A82629</t>
  </si>
  <si>
    <t>A82620</t>
  </si>
  <si>
    <t>A82617</t>
  </si>
  <si>
    <t>A82613</t>
  </si>
  <si>
    <t>A82608</t>
  </si>
  <si>
    <t>A82077</t>
  </si>
  <si>
    <t>A82075</t>
  </si>
  <si>
    <t>A82072</t>
  </si>
  <si>
    <t>A82071</t>
  </si>
  <si>
    <t>A82070</t>
  </si>
  <si>
    <t>A82068</t>
  </si>
  <si>
    <t>A82064</t>
  </si>
  <si>
    <t>A82062</t>
  </si>
  <si>
    <t>A82055</t>
  </si>
  <si>
    <t>A82053</t>
  </si>
  <si>
    <t>A82047</t>
  </si>
  <si>
    <t>A82046</t>
  </si>
  <si>
    <t>A82045</t>
  </si>
  <si>
    <t>A82044</t>
  </si>
  <si>
    <t>A82041</t>
  </si>
  <si>
    <t>A82039</t>
  </si>
  <si>
    <t>A82038</t>
  </si>
  <si>
    <t>A82037</t>
  </si>
  <si>
    <t>A82036</t>
  </si>
  <si>
    <t>A82035</t>
  </si>
  <si>
    <t>A82033</t>
  </si>
  <si>
    <t>A82032</t>
  </si>
  <si>
    <t>A82031</t>
  </si>
  <si>
    <t>A82030</t>
  </si>
  <si>
    <t>A82029</t>
  </si>
  <si>
    <t>A82028</t>
  </si>
  <si>
    <t>A82027</t>
  </si>
  <si>
    <t>A82026</t>
  </si>
  <si>
    <t>A82025</t>
  </si>
  <si>
    <t>A82024</t>
  </si>
  <si>
    <t>A82023</t>
  </si>
  <si>
    <t>A82022</t>
  </si>
  <si>
    <t>A82021</t>
  </si>
  <si>
    <t>A82020</t>
  </si>
  <si>
    <t>A82019</t>
  </si>
  <si>
    <t>A82018</t>
  </si>
  <si>
    <t>A82016</t>
  </si>
  <si>
    <t>A82015</t>
  </si>
  <si>
    <t>A82014</t>
  </si>
  <si>
    <t>A82013</t>
  </si>
  <si>
    <t>A82012</t>
  </si>
  <si>
    <t>A82010</t>
  </si>
  <si>
    <t>A82009</t>
  </si>
  <si>
    <t>A82008</t>
  </si>
  <si>
    <t>A82007</t>
  </si>
  <si>
    <t>A82006</t>
  </si>
  <si>
    <t>A82005</t>
  </si>
  <si>
    <t>A82004</t>
  </si>
  <si>
    <t>A82003</t>
  </si>
  <si>
    <t>A81634</t>
  </si>
  <si>
    <t>A81631</t>
  </si>
  <si>
    <t>A81629</t>
  </si>
  <si>
    <t>A81622</t>
  </si>
  <si>
    <t>A81621</t>
  </si>
  <si>
    <t>A81618</t>
  </si>
  <si>
    <t>A81612</t>
  </si>
  <si>
    <t>A81611</t>
  </si>
  <si>
    <t>A81610</t>
  </si>
  <si>
    <t>A81608</t>
  </si>
  <si>
    <t>A81602</t>
  </si>
  <si>
    <t>A81070</t>
  </si>
  <si>
    <t>A81067</t>
  </si>
  <si>
    <t>A81066</t>
  </si>
  <si>
    <t>A81065</t>
  </si>
  <si>
    <t>A81064</t>
  </si>
  <si>
    <t>A81063</t>
  </si>
  <si>
    <t>A81060</t>
  </si>
  <si>
    <t>A81058</t>
  </si>
  <si>
    <t>A81057</t>
  </si>
  <si>
    <t>A81056</t>
  </si>
  <si>
    <t>A81054</t>
  </si>
  <si>
    <t>A81053</t>
  </si>
  <si>
    <t>A81052</t>
  </si>
  <si>
    <t>A81051</t>
  </si>
  <si>
    <t>A81049</t>
  </si>
  <si>
    <t>A81048</t>
  </si>
  <si>
    <t>A81046</t>
  </si>
  <si>
    <t>A81045</t>
  </si>
  <si>
    <t>A81044</t>
  </si>
  <si>
    <t>A81042</t>
  </si>
  <si>
    <t>A81041</t>
  </si>
  <si>
    <t>A81040</t>
  </si>
  <si>
    <t>A81039</t>
  </si>
  <si>
    <t>A81038</t>
  </si>
  <si>
    <t>A81037</t>
  </si>
  <si>
    <t>A81036</t>
  </si>
  <si>
    <t>A81035</t>
  </si>
  <si>
    <t>A81034</t>
  </si>
  <si>
    <t>A81032</t>
  </si>
  <si>
    <t>A81031</t>
  </si>
  <si>
    <t>A81030</t>
  </si>
  <si>
    <t>A81029</t>
  </si>
  <si>
    <t>A81027</t>
  </si>
  <si>
    <t>A81026</t>
  </si>
  <si>
    <t>A81025</t>
  </si>
  <si>
    <t>A81023</t>
  </si>
  <si>
    <t>A81022</t>
  </si>
  <si>
    <t>A81021</t>
  </si>
  <si>
    <t>A81020</t>
  </si>
  <si>
    <t>A81019</t>
  </si>
  <si>
    <t>A81018</t>
  </si>
  <si>
    <t>A81017</t>
  </si>
  <si>
    <t>A81016</t>
  </si>
  <si>
    <t>A81014</t>
  </si>
  <si>
    <t>A81013</t>
  </si>
  <si>
    <t>A81012</t>
  </si>
  <si>
    <t>A81011</t>
  </si>
  <si>
    <t>A81009</t>
  </si>
  <si>
    <t>A81007</t>
  </si>
  <si>
    <t>A81006</t>
  </si>
  <si>
    <t>A81005</t>
  </si>
  <si>
    <t>A81004</t>
  </si>
  <si>
    <t>A81002</t>
  </si>
  <si>
    <t>A81001</t>
  </si>
  <si>
    <t xml:space="preserve"> </t>
  </si>
  <si>
    <t>set type double</t>
  </si>
  <si>
    <t>LAD21</t>
  </si>
  <si>
    <t xml:space="preserve">and A&amp;E from SUS for NHS funded patients at NHS trusts. Includes the cost of activity </t>
  </si>
  <si>
    <t>where there is a national price (not taking account of local variations or other arrangements).</t>
  </si>
  <si>
    <t>https://www.england.nhs.uk/pay-syst/national-tariff/national-tariff-payment-system/</t>
  </si>
  <si>
    <r>
      <rPr>
        <b/>
        <sz val="10"/>
        <rFont val="Arial"/>
        <family val="2"/>
      </rPr>
      <t>Annex A: The national tariff workbook</t>
    </r>
    <r>
      <rPr>
        <sz val="10"/>
        <rFont val="Arial"/>
        <family val="2"/>
      </rPr>
      <t xml:space="preserve"> [xlsx tab 13 MFF values]</t>
    </r>
  </si>
  <si>
    <t>Purchaser-Provider Matrix - % of expenditure with each NHS provider for every LAD</t>
  </si>
  <si>
    <r>
      <t xml:space="preserve">The </t>
    </r>
    <r>
      <rPr>
        <b/>
        <sz val="10"/>
        <rFont val="Arial"/>
        <family val="2"/>
      </rPr>
      <t>payment index</t>
    </r>
    <r>
      <rPr>
        <sz val="10"/>
        <rFont val="Arial"/>
        <family val="2"/>
      </rPr>
      <t xml:space="preserve">, which is used in the national tariff to adjust prices for each provider. </t>
    </r>
  </si>
  <si>
    <t>Unless otherwise stated, the index referred to in allocations is the underlying index.</t>
  </si>
  <si>
    <t>Further reading - National Tariff Guide to the Market Forces Factor</t>
  </si>
  <si>
    <t>Activity cost by GP practice, grouped by LAD (to provide higher definition than at ICB level)</t>
  </si>
  <si>
    <t>gen Updated_Provider = Provider_Code</t>
  </si>
  <si>
    <t>label var Updated_Provider "Trust updated for mergers"</t>
  </si>
  <si>
    <t>drop Total_Cost_Incl_MFF</t>
  </si>
  <si>
    <t>replace Updated_Provider = "RW4" if Provider_Code == "RJX"</t>
  </si>
  <si>
    <t>replace Updated_Provider = "RXV" if Provider_Code == "TAE"</t>
  </si>
  <si>
    <t>replace Updated_Provider = "RGN" if Provider_Code == "RQQ"</t>
  </si>
  <si>
    <t>replace Updated_Provider = "RQ3" if Provider_Code == "RLU"</t>
  </si>
  <si>
    <t>replace Updated_Provider = "R1L" if Provider_Code == "RRD"</t>
  </si>
  <si>
    <t>replace Updated_Provider = "R1L" if Provider_Code == "RWN"</t>
  </si>
  <si>
    <t>replace Updated_Provider = "RJE" if Provider_Code == "RJD"</t>
  </si>
  <si>
    <t>replace Updated_Provider = "RTG" if Provider_Code == "RJF"</t>
  </si>
  <si>
    <t>replace Updated_Provider = "RDE" if Provider_Code == "RGQ"</t>
  </si>
  <si>
    <t>replace Updated_Provider = "RW4" if Provider_Code == "RY1"</t>
  </si>
  <si>
    <t>replace Updated_Provider = "RRK" if Provider_Code == "RR1"</t>
  </si>
  <si>
    <t>replace Updated_Provider = "RRE" if Provider_Code == "R1E"</t>
  </si>
  <si>
    <t>replace Updated_Provider = "R0B" if Provider_Code == "RLN"</t>
  </si>
  <si>
    <t>replace Updated_Provider = "R0B" if Provider_Code == "RE9"</t>
  </si>
  <si>
    <t>replace Updated_Provider = "RTQ" if Provider_Code == "R1J"</t>
  </si>
  <si>
    <t>replace Updated_Provider = "REM" if Provider_Code == "RQ6"</t>
  </si>
  <si>
    <t>replace Updated_Provider = "RNN" if Provider_Code == "RNL"</t>
  </si>
  <si>
    <t>replace Updated_Provider = "RC9" if Provider_Code == "RC1"</t>
  </si>
  <si>
    <t>replace Updated_Provider = "RAJ" if Provider_Code == "RDD"</t>
  </si>
  <si>
    <t>replace Updated_Provider = "RAJ" if Provider_Code == "RQ8"</t>
  </si>
  <si>
    <t>replace Updated_Provider = "RH5" if Provider_Code == "RBA"</t>
  </si>
  <si>
    <t>replace Updated_Provider = "RA7" if Provider_Code == "RA3"</t>
  </si>
  <si>
    <t>replace Updated_Provider = "R0D" if Provider_Code == "RD3"</t>
  </si>
  <si>
    <t>replace Updated_Provider = "R0D" if Provider_Code == "RDZ"</t>
  </si>
  <si>
    <t>replace Updated_Provider = "RYR" if Provider_Code == "RXH"</t>
  </si>
  <si>
    <t>replace Updated_Provider = "RJ1" if Provider_Code == "RT3"</t>
  </si>
  <si>
    <t>replace Updated_Provider = "RH8" if Provider_Code == "RBZ"</t>
  </si>
  <si>
    <t>collapse (sum) Total_Cost_Excl_MFF    , by( Updated_Provider  LA_district)</t>
  </si>
  <si>
    <t>collapse (sum) cost_MFF Total_Cost_Excl_MFF, by (LA_district)</t>
  </si>
  <si>
    <t>gen LAD_MFF = cost_MFF/Total_Cost_Excl_MFF</t>
  </si>
  <si>
    <t>rename LA_district LTLA21CD</t>
  </si>
  <si>
    <t>* this is the payment MFF and needs to be made into the underlying MFF (made into an index later)</t>
  </si>
  <si>
    <t>* Importing specialised data</t>
  </si>
  <si>
    <t>******************************************************************************************/</t>
  </si>
  <si>
    <t>gen la_check = substr(LA_district,1,1)</t>
  </si>
  <si>
    <t>collapse (sum) Total_Cost_Excl_MFF, by( Updated_Provider  LA_district)</t>
  </si>
  <si>
    <t>gen LAD_MFF_specialised = cost_MFF_spec/Total_Cost_Excl_MFF</t>
  </si>
  <si>
    <t>sort (LA_district)</t>
  </si>
  <si>
    <t>/*******</t>
  </si>
  <si>
    <t>Create MFF index</t>
  </si>
  <si>
    <t>*******/</t>
  </si>
  <si>
    <t>rename allpats pop</t>
  </si>
  <si>
    <t>rename LAD_MFF Non_Specialised_MFF</t>
  </si>
  <si>
    <t>rename LAD_MFF_specialised Specialised_MFF</t>
  </si>
  <si>
    <t>gen MFFWgtPopNSP = Non_Specialised_MFF * pop</t>
  </si>
  <si>
    <t>qui sum MFFWgtPopNSP</t>
  </si>
  <si>
    <t>qui sum pop</t>
  </si>
  <si>
    <t>gen NormMFFWPNSP = MFFWgtPopNSP * (`TotRegPop' / `TotMFFWP')</t>
  </si>
  <si>
    <t>qui sum NormMFFWPNSP</t>
  </si>
  <si>
    <t>gen MFF_NSP = NormMFFWPNSP / pop</t>
  </si>
  <si>
    <t>tabstat MFF_NSP, s(min max mean)</t>
  </si>
  <si>
    <t>gen MFFWgtPopSP =  Specialised_MFF* pop</t>
  </si>
  <si>
    <t>qui sum MFFWgtPopSP</t>
  </si>
  <si>
    <t>gen NormMFFWPSP = MFFWgtPopSP * (`TotRegPop' / `TotMFFWP')</t>
  </si>
  <si>
    <t>qui sum NormMFFWPSP</t>
  </si>
  <si>
    <t>gen MFF_SP = NormMFFWPSP / pop</t>
  </si>
  <si>
    <t>tabstat MFF_SP, s(min max mean)</t>
  </si>
  <si>
    <t>Y07275</t>
  </si>
  <si>
    <t>Y07274</t>
  </si>
  <si>
    <t>Y07060</t>
  </si>
  <si>
    <t>Y07057</t>
  </si>
  <si>
    <t>Y07059</t>
  </si>
  <si>
    <t>Y07025</t>
  </si>
  <si>
    <t>This document is part of the Allocations Technical Guide</t>
  </si>
  <si>
    <t>outputs</t>
  </si>
  <si>
    <t>Description of worksheets</t>
  </si>
  <si>
    <t>ICB23</t>
  </si>
  <si>
    <t>Registered population</t>
  </si>
  <si>
    <t>Herefordshire and Worcestershire Health and Care NHS Trust</t>
  </si>
  <si>
    <t>Homerton Healthcare NHS Foundation Trust</t>
  </si>
  <si>
    <t>Hull University Teaching Hospitals NHS Trust</t>
  </si>
  <si>
    <t>Lancashire and South Cumbria NHS Foundation Trust</t>
  </si>
  <si>
    <t>Royal Devon University Healthcare NHS Foundation Trust</t>
  </si>
  <si>
    <t>Northern Care Alliance NHS Foundation Trust</t>
  </si>
  <si>
    <t>The Shrewsbury And Telford Hospital NHS Trust</t>
  </si>
  <si>
    <t>University Hospitals Sussex NHS Foundation Trust</t>
  </si>
  <si>
    <t>Warrington And Halton Teaching Hospitals NHS Foundation Trust</t>
  </si>
  <si>
    <t>West Hertfordshire Teaching Hospitals NHS Trust</t>
  </si>
  <si>
    <t>Wirral Community Health and Care NHS Foundation Trust</t>
  </si>
  <si>
    <t>York and Scarborough Teaching Hospitals NHS Foundation Trust</t>
  </si>
  <si>
    <t>Local Authority District</t>
  </si>
  <si>
    <t>PPM% Non-Specialised</t>
  </si>
  <si>
    <t>PPM% Specialised</t>
  </si>
  <si>
    <r>
      <rPr>
        <b/>
        <sz val="10"/>
        <rFont val="Arial"/>
        <family val="2"/>
      </rPr>
      <t>MFF index by provider</t>
    </r>
    <r>
      <rPr>
        <sz val="10"/>
        <rFont val="Arial"/>
        <family val="2"/>
      </rPr>
      <t xml:space="preserve"> are mapped to LAD weighted by the Purchaser-Provider Matrix (PPM%)</t>
    </r>
  </si>
  <si>
    <t>Payment MFF, weighted populations, normalised WP and underlying MFF Index</t>
  </si>
  <si>
    <t>Payment MFF values mapped to LAD using PPM%</t>
  </si>
  <si>
    <t>Payment MFF x  registered population</t>
  </si>
  <si>
    <t>WP scaled to registered population total</t>
  </si>
  <si>
    <t>BROUGHTON HOUSE GP SURGERY</t>
  </si>
  <si>
    <t>ST NICOLAS MEDICAL CENTRE</t>
  </si>
  <si>
    <t>THOMAS WALKER WESTGATE HEALTHCARE</t>
  </si>
  <si>
    <t>NENE VALLEY AND HODGSON MEDICAL PRACTICE</t>
  </si>
  <si>
    <t>BRETTON MEDICAL PRACTICE</t>
  </si>
  <si>
    <t>PARK MEDICAL CENTRE</t>
  </si>
  <si>
    <t>LAMBETH HEALTHCARE PRACTICE</t>
  </si>
  <si>
    <t>SAS WEST ESSEX COMMISCEO PCS LIMITED</t>
  </si>
  <si>
    <t>SHAKESPEARE ROAD MEDICAL PRACTICE</t>
  </si>
  <si>
    <t>WHITEHOUSE HEALTH CENTRE</t>
  </si>
  <si>
    <t>BROAD OAK MEDICAL PRACTICE</t>
  </si>
  <si>
    <t>NOOK SURGERY</t>
  </si>
  <si>
    <t>SPECIAL ALLOCATION SCHEME (NEL)</t>
  </si>
  <si>
    <t>SEL SPECIAL ALLOCATION PRACTICE</t>
  </si>
  <si>
    <t>ESSEX UNIVERSITY PARTNERSHIP NHS TRUST</t>
  </si>
  <si>
    <t>WHYBURN MEDICAL PRACTICE</t>
  </si>
  <si>
    <t>SAS MID AND SOUTH ESSEX STP</t>
  </si>
  <si>
    <t>HEATH STREET HEALTH CENTRE</t>
  </si>
  <si>
    <t>BILBOROUGH MEDICAL CENTRE</t>
  </si>
  <si>
    <t>BROMLEAG CARE PRACTICE</t>
  </si>
  <si>
    <t>NELSON MEDICAL CENTRE</t>
  </si>
  <si>
    <t>BROWNSOVER MEDICAL CENTRE</t>
  </si>
  <si>
    <t>QHS GP CARE HOME SERVICE</t>
  </si>
  <si>
    <t>HERTFORDSHIRE SPECIAL ALLOCATION SCHEME</t>
  </si>
  <si>
    <t>WELLSBOURNE HEALTHCARE CIC</t>
  </si>
  <si>
    <t>RHND</t>
  </si>
  <si>
    <t>THE HILL GP PRACTICE</t>
  </si>
  <si>
    <t>COMPASS MEDICAL PRACTICE</t>
  </si>
  <si>
    <t>DAVID LEWIS MEDICAL PRACTICE</t>
  </si>
  <si>
    <t>PARKFIELDS SURGERY</t>
  </si>
  <si>
    <t>KIRKBY COMMUNITY PRIMARY CARE CENTRE (3)</t>
  </si>
  <si>
    <t>SOUTHGLADE MEDICAL PRACTICE</t>
  </si>
  <si>
    <t>SOUTH WIGSTON ASYLUM SERVICE</t>
  </si>
  <si>
    <t>BALDERTON SURGERY</t>
  </si>
  <si>
    <t>BHF LUNDWOOD SURGERY</t>
  </si>
  <si>
    <t>BHF HIGHGATE SURGERY</t>
  </si>
  <si>
    <t>CLOVER CITY PRACTICE</t>
  </si>
  <si>
    <t>WESTWOOD PRIMARY CARE CENTRE</t>
  </si>
  <si>
    <t>DENMARK ROAD SURGERY</t>
  </si>
  <si>
    <t>COUNTRY PARK PRACTICE</t>
  </si>
  <si>
    <t>TOFTWOOD MEDICAL CENTRE</t>
  </si>
  <si>
    <t>LISTER HOUSE CHELLASTON</t>
  </si>
  <si>
    <t>BRIERLEY MEDICAL CENTRE</t>
  </si>
  <si>
    <t>WEST CHELTENHAM MEDICAL</t>
  </si>
  <si>
    <t>THE FLYING SCOTSMAN HEALTH CENTRE</t>
  </si>
  <si>
    <t>FIRST CHOICE MEDICAL CARE</t>
  </si>
  <si>
    <t>SILVER END SURGERY</t>
  </si>
  <si>
    <t>CRESWELL AND LANGWITH MEDICAL CENTRE</t>
  </si>
  <si>
    <t>CAMP HILL GP LED HEALTH CENTRE</t>
  </si>
  <si>
    <t>FARRIER HOUSE SURGERY</t>
  </si>
  <si>
    <t>ALLIANCE TEACHING PRACTICES</t>
  </si>
  <si>
    <t>ST AUSTELL HEALTH GROUP</t>
  </si>
  <si>
    <t>UNIVERSITY HEALTH CENTRE</t>
  </si>
  <si>
    <t>CHAPELFORD PRIMARY CARE CENTRE</t>
  </si>
  <si>
    <t>SATIS HOUSE</t>
  </si>
  <si>
    <t>CHAUCER SURGERY</t>
  </si>
  <si>
    <t>LAKESIDE SURGERY</t>
  </si>
  <si>
    <t>THE WILLASTON SURGERY</t>
  </si>
  <si>
    <t>CRANBROOK MEDICAL PRACTICE</t>
  </si>
  <si>
    <t>JULIAN HOUSE HEALTHCARE SERVICE</t>
  </si>
  <si>
    <t>LIBERTY BRIDGE ROAD PRACTICE</t>
  </si>
  <si>
    <t>CROSLAND MOOR SURGERY</t>
  </si>
  <si>
    <t>GREENWICH PENINSULA</t>
  </si>
  <si>
    <t>SPARCELLS SURGERY</t>
  </si>
  <si>
    <t>DR AZIM &amp; PARTNERS</t>
  </si>
  <si>
    <t>HENDON WAY SURGERY</t>
  </si>
  <si>
    <t>GREY GABLE SURGERY</t>
  </si>
  <si>
    <t>HAMD MEDICAL PRACTICE</t>
  </si>
  <si>
    <t>BEECHCROFT AND OLD PALACE</t>
  </si>
  <si>
    <t>BRENT &amp; HARROW SAFE HAVEN UNIT</t>
  </si>
  <si>
    <t>HEALTH AND WELLBEING CENTRE, EARLS COURT</t>
  </si>
  <si>
    <t>EVERGREEN PRIMARY CARE CENTRE</t>
  </si>
  <si>
    <t>OLIVE FAMILY PRACTICE</t>
  </si>
  <si>
    <t>THE RIDGEWAY HEALTH CENTRE</t>
  </si>
  <si>
    <t>CLOVER HEALTH CENTRE</t>
  </si>
  <si>
    <t>ST JOHN'S SURGERY</t>
  </si>
  <si>
    <t>BRIDGE HOUSE MEDICAL PRACTICE</t>
  </si>
  <si>
    <t>GRANGE FARM MEDICAL CENTRE</t>
  </si>
  <si>
    <t>MEDICUS SELECT CARE</t>
  </si>
  <si>
    <t>BOLTON COMMUNITY PRACTICE</t>
  </si>
  <si>
    <t>HETHERINGTON AT THE PAVILION</t>
  </si>
  <si>
    <t>DR SALAKO AND PARTNERS</t>
  </si>
  <si>
    <t>SPRING HILL PRACTICE</t>
  </si>
  <si>
    <t>QUEENSWOOD MEDICAL PRACTICE</t>
  </si>
  <si>
    <t>ST ANDREWS HEALTH CENTRE</t>
  </si>
  <si>
    <t>AT MEDICS - THE LOXFORD PRACTICE</t>
  </si>
  <si>
    <t>CRICKLEWOOD HEALTH CENTRE</t>
  </si>
  <si>
    <t>AT MEDICS</t>
  </si>
  <si>
    <t>KINGS PARK SURGERY</t>
  </si>
  <si>
    <t>NEW BANK HEALTH</t>
  </si>
  <si>
    <t>MILLBROOK MEDICAL PRACTICE</t>
  </si>
  <si>
    <t>HOLLINWOOD MEDICAL PRACTICE</t>
  </si>
  <si>
    <t>THE PRACTICE ALBERT ROAD</t>
  </si>
  <si>
    <t>CANBERRA OLD OAK SURGERY</t>
  </si>
  <si>
    <t>BROOKLANDS HEALTH CENTRE</t>
  </si>
  <si>
    <t>HAWTHORN MC</t>
  </si>
  <si>
    <t>LEIGH SPORTS VILLAGE</t>
  </si>
  <si>
    <t>MARSH GREEN MEDICAL PRACTICE</t>
  </si>
  <si>
    <t>LINDLEY HOUSE HEALTH CENTRE</t>
  </si>
  <si>
    <t>COMPASS HEALTH</t>
  </si>
  <si>
    <t>MIDDLEPORT MEDICAL CENTRE</t>
  </si>
  <si>
    <t>CITY HEALTH CENTRE</t>
  </si>
  <si>
    <t>PARLIAMENT STREET MEDICAL CENTRE</t>
  </si>
  <si>
    <t>HALF PENNY STEPS HEALTH CENTRE</t>
  </si>
  <si>
    <t>JOHN STREET MEDICAL PRACTICE</t>
  </si>
  <si>
    <t>CATOR MEDICAL CENTRE</t>
  </si>
  <si>
    <t>THURROCK HEALTH CENTRE</t>
  </si>
  <si>
    <t>MIDDLETON HEALTH CENTRE</t>
  </si>
  <si>
    <t>OAKLEAF</t>
  </si>
  <si>
    <t>BOLTON MEDICAL CENTRE</t>
  </si>
  <si>
    <t>THE OAK TREE MEDICAL PRACTICE</t>
  </si>
  <si>
    <t>ST NEOTS HEALTH CENTRE</t>
  </si>
  <si>
    <t>THE HEIGHT GENERAL PRACTICE</t>
  </si>
  <si>
    <t>BILSTON URBAN VILLAGE MEDICAL CENTRE</t>
  </si>
  <si>
    <t>ROCK HEALTHCARE LIMITED</t>
  </si>
  <si>
    <t>HILL TOP SURGERY</t>
  </si>
  <si>
    <t>NORWICH PRACTICES HEALTH CENTRE</t>
  </si>
  <si>
    <t>HAXBY GROUP HULL</t>
  </si>
  <si>
    <t>SHOWELL PARK HEALTH CENTRE</t>
  </si>
  <si>
    <t>KIRKHOLT MEDICAL PRACTICE</t>
  </si>
  <si>
    <t>THE KINGSWAY PRACTICE</t>
  </si>
  <si>
    <t>BIRTLE VIEW MEDICAL PRACTICE</t>
  </si>
  <si>
    <t>GUIDE BRIDGE MEDICAL PRACTICE</t>
  </si>
  <si>
    <t>ST LUKE'S HEALTH CENTRE</t>
  </si>
  <si>
    <t>GREAT BRIDGE HEALTH CENTRE</t>
  </si>
  <si>
    <t>THE WEMBLEY PRACTICE</t>
  </si>
  <si>
    <t>BOWLING GREEN STREET SURGERY</t>
  </si>
  <si>
    <t>QUAYSIDE MEDICAL CENTRE</t>
  </si>
  <si>
    <t>BRIGHTON STATION HEALTH CENTRE</t>
  </si>
  <si>
    <t>CAMDEN HEALTH IMPROVEMENT PRACTICE</t>
  </si>
  <si>
    <t>THE PRACTICE FELTHAM</t>
  </si>
  <si>
    <t>THE PRACTICE HEART OF HOUNSLOW</t>
  </si>
  <si>
    <t>CASTLE HEALTH CENTRE</t>
  </si>
  <si>
    <t>DROYLSDEN MEDICAL PRACTICE</t>
  </si>
  <si>
    <t>BENTHAM ROAD HEALTH CENTRE</t>
  </si>
  <si>
    <t>HIGH OAK SURGERY</t>
  </si>
  <si>
    <t>TURNER ROAD SURGERY</t>
  </si>
  <si>
    <t>CALDERDALE SAFE HAVEN SERVICE</t>
  </si>
  <si>
    <t>SPRING HOUSE HEALTH</t>
  </si>
  <si>
    <t>PENNFIELDS MEDICAL CENTRE</t>
  </si>
  <si>
    <t>BOW MEDICAL PRACTICE</t>
  </si>
  <si>
    <t>HARDEN BLAKENALL</t>
  </si>
  <si>
    <t>THE KEYS FAMILY PRACTICE</t>
  </si>
  <si>
    <t>CARE HOMES MEDICAL PRACTICE</t>
  </si>
  <si>
    <t>BLACKFRIARS</t>
  </si>
  <si>
    <t>NORTH CHELMSFORD NHS HCC</t>
  </si>
  <si>
    <t>FAIRMORE MEDICAL PRACTICE</t>
  </si>
  <si>
    <t>PWE ACCRINGTON VICTORIA</t>
  </si>
  <si>
    <t>ESSINGTON MEDICAL CENTRE</t>
  </si>
  <si>
    <t>HAMMERSMITH &amp; FULHAM CENTRES FOR HEALTH</t>
  </si>
  <si>
    <t>ASHTON GP SERVICE</t>
  </si>
  <si>
    <t>BROADMEAD MEDICAL CENTRE</t>
  </si>
  <si>
    <t>OMNES HEALTHCARE LTD</t>
  </si>
  <si>
    <t>CALDER COMMUNITY PRACTICE</t>
  </si>
  <si>
    <t>POPLAR PRIMARY CARE CENTRE</t>
  </si>
  <si>
    <t>HODGE HILL FAMILY PRACTICE</t>
  </si>
  <si>
    <t>WILLOW BANK SURGERY</t>
  </si>
  <si>
    <t>SIMPSON MEDICAL PRACTICE</t>
  </si>
  <si>
    <t>GLOUCESTER HEALTH ACCESS CENTRE</t>
  </si>
  <si>
    <t>NEWQUAY HEALTH CENTRE</t>
  </si>
  <si>
    <t>MARSHALLS CROSS MEDICAL CENTRE</t>
  </si>
  <si>
    <t>SHAKESPEARE MEDICAL PRACTICE</t>
  </si>
  <si>
    <t>HERON GP PRACTICE</t>
  </si>
  <si>
    <t>BUCKSHAW VILLAGE HEALTH CENTRE</t>
  </si>
  <si>
    <t>THE TOWN CENTRE PRACTICE</t>
  </si>
  <si>
    <t>ST THOMAS ROAD SURGERY</t>
  </si>
  <si>
    <t>GRAFTON MEDICAL PARTNERS</t>
  </si>
  <si>
    <t>BURNTWOOD HEALTH &amp; WELLBEING CENTRE</t>
  </si>
  <si>
    <t>BRYN STREET SURGERY</t>
  </si>
  <si>
    <t>SANDY LANE SURGERY</t>
  </si>
  <si>
    <t>FEATHERSTONE ROAD HEALTH CENTRE</t>
  </si>
  <si>
    <t>CHARLESTOWN MD</t>
  </si>
  <si>
    <t>LEIGH FAMILY PRACTICE</t>
  </si>
  <si>
    <t>POPLAR STREET SURGERY</t>
  </si>
  <si>
    <t>BOLTON GENERAL PRACTICE</t>
  </si>
  <si>
    <t>RIVINGTON WAY SURGERY</t>
  </si>
  <si>
    <t>DUDLEY WOOD SURGERY</t>
  </si>
  <si>
    <t>THE PRACTICE NORTHUMBERLAND AVENUE</t>
  </si>
  <si>
    <t>ST ANN'S ROAD SURGERY</t>
  </si>
  <si>
    <t>VERNOVA HEALTHCARE CIC</t>
  </si>
  <si>
    <t>ONE MEDICARE LLP-THE LIGHT</t>
  </si>
  <si>
    <t>OPEN DOOR</t>
  </si>
  <si>
    <t>TELDOC</t>
  </si>
  <si>
    <t>STENNACK SURGERY</t>
  </si>
  <si>
    <t>HEARTWOOD MEDICAL PRACTICE</t>
  </si>
  <si>
    <t>THE OVAL PRACTICE</t>
  </si>
  <si>
    <t>RAVENSWOOD MEDICAL PRACTICE</t>
  </si>
  <si>
    <t>STOURSIDE MEDICAL PRACTICE</t>
  </si>
  <si>
    <t>PRIME PRACTICE PARTNERSHIP</t>
  </si>
  <si>
    <t>MP VICTORIA MILL</t>
  </si>
  <si>
    <t>SCHOOL LANE PMS PRACTICE</t>
  </si>
  <si>
    <t>THE VALE PRACTICE</t>
  </si>
  <si>
    <t>THE NEW SPRINGWELLS PRACTICE</t>
  </si>
  <si>
    <t>CHINGFORD MEDICAL PRACTICE</t>
  </si>
  <si>
    <t>THE VILLAGE SURGERY</t>
  </si>
  <si>
    <t>SHIFA MEDICAL PRACTICE</t>
  </si>
  <si>
    <t>PALLION PRIMARY CARE SERVICES</t>
  </si>
  <si>
    <t>SOMERSET FHP O</t>
  </si>
  <si>
    <t>GLEBE ROAD SURGERY</t>
  </si>
  <si>
    <t>WEST COKER SURGERY</t>
  </si>
  <si>
    <t>CHARTFIELD SURGERY</t>
  </si>
  <si>
    <t>NEETSIDE SURGERY</t>
  </si>
  <si>
    <t>THE DURU PRACTICE</t>
  </si>
  <si>
    <t>ECCLESHILL VILLAGE SURGERY</t>
  </si>
  <si>
    <t>FAIRFIELD SURGERY</t>
  </si>
  <si>
    <t>SMS MEDICAL PRACTICE</t>
  </si>
  <si>
    <t>AMAANAH MEDICAL PRACTICE</t>
  </si>
  <si>
    <t>HANLEY PRIMARY CARE CENTRE</t>
  </si>
  <si>
    <t>THE HEALTH XCHANGE</t>
  </si>
  <si>
    <t>MORRAB SURGERY</t>
  </si>
  <si>
    <t>ROSMELLYN SURGERY</t>
  </si>
  <si>
    <t>BARLBY SURGERY</t>
  </si>
  <si>
    <t>BAY MEDICAL GROUP</t>
  </si>
  <si>
    <t>ODDFELLOWS HALL &amp; ST CLEMENTS</t>
  </si>
  <si>
    <t>MERIDIAN PRACTICE</t>
  </si>
  <si>
    <t>RAME GROUP PRACTICE</t>
  </si>
  <si>
    <t>GRANVILLE MEDICAL CENTRE</t>
  </si>
  <si>
    <t>DR H LLOYD'S PRACTICE</t>
  </si>
  <si>
    <t>THE WESTBOURNE GREEN SURGERY</t>
  </si>
  <si>
    <t>BRANDON MEDICAL PRACTICE</t>
  </si>
  <si>
    <t>DR JO ARAYOMI'S PRACTICE</t>
  </si>
  <si>
    <t>THE HIVE HEALTH CENTRE</t>
  </si>
  <si>
    <t>GREEN CEDARS MEDICAL CENTRE</t>
  </si>
  <si>
    <t>FOXHAYES PRACTICE</t>
  </si>
  <si>
    <t>THE VILLAGE MEDICAL CTR</t>
  </si>
  <si>
    <t>ST. QUINTIN HEALTH CENTRE</t>
  </si>
  <si>
    <t>SUMMERFIELD GROUP PRACTICE</t>
  </si>
  <si>
    <t>BOTOLPH BRIDGE COMMUNITY HEALTH CENTRE</t>
  </si>
  <si>
    <t>GARSWOOD SURGERY</t>
  </si>
  <si>
    <t>BROADWAY HEALTH CENTRE</t>
  </si>
  <si>
    <t>DR SIMS AND PARTNERS</t>
  </si>
  <si>
    <t>MAGHULL PRACTICE</t>
  </si>
  <si>
    <t>SALFORD PRIMARY CARE TOGETHER</t>
  </si>
  <si>
    <t>THE ORCHARD SURGERY</t>
  </si>
  <si>
    <t>SOHO HEALTH CENTRE</t>
  </si>
  <si>
    <t>DEARNE VALLEY GROUP PRACTICE</t>
  </si>
  <si>
    <t>TROWBRIDGE PRACTICE</t>
  </si>
  <si>
    <t>DR PASQUALI</t>
  </si>
  <si>
    <t>HESA MEDICAL CENTRE - Y00352</t>
  </si>
  <si>
    <t>LANGLEY CORNER SURGERY</t>
  </si>
  <si>
    <t>DR R BAGHDJIAN SURGERY</t>
  </si>
  <si>
    <t>LEICESTER CITY ASSIST PRACTICE</t>
  </si>
  <si>
    <t>GOLDINGTON ROAD SURGERY</t>
  </si>
  <si>
    <t>WOODLANDS MEDICAL PRACTICE</t>
  </si>
  <si>
    <t>THE ROBINS SURGERY, HAROLD HILL HEALTH C</t>
  </si>
  <si>
    <t>THE HOLLIES SURGERY</t>
  </si>
  <si>
    <t>HEDINGHAM MEDICAL CENTRE</t>
  </si>
  <si>
    <t>THE RAVENSCAR SURGERY</t>
  </si>
  <si>
    <t>CHAPEL MEDICAL CENTRE</t>
  </si>
  <si>
    <t>DR SJC CLAY'S PRACTICE</t>
  </si>
  <si>
    <t>WESTMINSTER ZT PRACTICE</t>
  </si>
  <si>
    <t>AMBAR MEDICAL CENTRE</t>
  </si>
  <si>
    <t>BURNLEY PRACTICE</t>
  </si>
  <si>
    <t>PORTOBELLO MEDICAL CENTRE</t>
  </si>
  <si>
    <t>3D MEDICAL CENTRE</t>
  </si>
  <si>
    <t>CATHEDRAL MEDICAL CENTRE</t>
  </si>
  <si>
    <t>DILSTON MEDICAL CENTRE</t>
  </si>
  <si>
    <t>RAINBOW HEALTH CENTRE</t>
  </si>
  <si>
    <t>HALL GREEN HEALTH</t>
  </si>
  <si>
    <t>GROVE SURGERY</t>
  </si>
  <si>
    <t>TORCROSS MEDICAL CENTRE</t>
  </si>
  <si>
    <t>THE DOCTORS HOUSE</t>
  </si>
  <si>
    <t>SAFE HAVEN UNIT - LCD</t>
  </si>
  <si>
    <t>HARBOUR MEDICAL PRACTICE</t>
  </si>
  <si>
    <t>WINSHILL</t>
  </si>
  <si>
    <t>THE ANCHOR CENTRE</t>
  </si>
  <si>
    <t>ANGEL SURGERY</t>
  </si>
  <si>
    <t>CAMBRIDGE ACCESS SURGERY</t>
  </si>
  <si>
    <t>THE HOMELESS HEALTHCARE TEAM</t>
  </si>
  <si>
    <t>CORNWALL HEALTH FOR HOMELESS</t>
  </si>
  <si>
    <t>PURFLEET CARE CENTRE</t>
  </si>
  <si>
    <t>THE OM SURGERY</t>
  </si>
  <si>
    <t>SHAKESPEARE SURGERY</t>
  </si>
  <si>
    <t>SLAG LANE MC</t>
  </si>
  <si>
    <t>DR VARDHAN'S SURGERY</t>
  </si>
  <si>
    <t>MARUS BRIDGE PRACTICE</t>
  </si>
  <si>
    <t>SHAHBAZI SS</t>
  </si>
  <si>
    <t>ASTLEY GENERAL PRACTICE</t>
  </si>
  <si>
    <t>DR VASANTH</t>
  </si>
  <si>
    <t>MESNES VIEW SURGERY</t>
  </si>
  <si>
    <t>BEE FOLD MEDICAL CENTRE</t>
  </si>
  <si>
    <t>GOLBORNE SURGERY</t>
  </si>
  <si>
    <t>MEADOWVIEW SURGERY</t>
  </si>
  <si>
    <t>PREMIER HEALTH TEAM</t>
  </si>
  <si>
    <t>THE AVENUE SURGERY</t>
  </si>
  <si>
    <t>GRASMERE SURGERY</t>
  </si>
  <si>
    <t>FOXLEIGH FAMILY SURGERY</t>
  </si>
  <si>
    <t>DR KK CHAN &amp; PARTNERS</t>
  </si>
  <si>
    <t>SAXENA L</t>
  </si>
  <si>
    <t>BRYN CROSS SURGERY</t>
  </si>
  <si>
    <t>DR SEABROOK</t>
  </si>
  <si>
    <t>WESTLEIGH MEDICAL PRACTICE</t>
  </si>
  <si>
    <t>ELLIOTT STREET SURGERY</t>
  </si>
  <si>
    <t>LONGSHOOT MEDICAL PRACTICE</t>
  </si>
  <si>
    <t>BROOKMILL MEDICAL CENTRE</t>
  </si>
  <si>
    <t>NEWTOWN MEDICAL PRACTICE</t>
  </si>
  <si>
    <t>SIVAKUMAR &amp; PARTNER</t>
  </si>
  <si>
    <t>PEMBERTON SURGERY</t>
  </si>
  <si>
    <t>SHEVINGTON SURGERY</t>
  </si>
  <si>
    <t>PENNYGATE MEDICAL CENTRE</t>
  </si>
  <si>
    <t>ASPULL SURGERY</t>
  </si>
  <si>
    <t>STANDISH MEDICAL PRACTICE</t>
  </si>
  <si>
    <t>HIGH STREET MEDICAL CENTRE</t>
  </si>
  <si>
    <t>SULLIVAN WAY SURGERY</t>
  </si>
  <si>
    <t>BEECH HILL MEDICAL PRACTICE</t>
  </si>
  <si>
    <t>BRADSHAW MEDICAL CENTRE</t>
  </si>
  <si>
    <t>DR AHMAD &amp; PTNRS</t>
  </si>
  <si>
    <t>ZAMAN</t>
  </si>
  <si>
    <t>DR TUN &amp; PARTNERS</t>
  </si>
  <si>
    <t>THE DICCONSON GROUP PRACTICE</t>
  </si>
  <si>
    <t>BRAITHWAITE RD SURGERY</t>
  </si>
  <si>
    <t>MEDICENTRE</t>
  </si>
  <si>
    <t>GROVE MEDICAL PRACTICE</t>
  </si>
  <si>
    <t>RIDDINGS FAMILY HEALTH CENTRE</t>
  </si>
  <si>
    <t>NORTH TRAFFORD GROUP PRACTICE</t>
  </si>
  <si>
    <t>LOSTOCK MEDICAL CENTRE</t>
  </si>
  <si>
    <t>VILLAGE SURGERY</t>
  </si>
  <si>
    <t>FAMILY SURGERY</t>
  </si>
  <si>
    <t>ST JOHNS MEDICAL CENTRE</t>
  </si>
  <si>
    <t>BARRINGTON MEDICAL CENTRE</t>
  </si>
  <si>
    <t>CONWAY ROAD MEDICAL PRACTICE</t>
  </si>
  <si>
    <t>FLIXTON ROAD MEDICAL CENTRE</t>
  </si>
  <si>
    <t>PARTINGTON FAMILY PRACTICE</t>
  </si>
  <si>
    <t>FIRSWAY HEALTH CENTRE</t>
  </si>
  <si>
    <t>LIMELIGHT HEALTH AND WELLBEING HUB</t>
  </si>
  <si>
    <t>PARTINGTON CENTRAL SURGERY</t>
  </si>
  <si>
    <t>DELAMERE MEDICAL PRACTICE</t>
  </si>
  <si>
    <t>BODMIN ROAD HEALTH CENTRE</t>
  </si>
  <si>
    <t>WEST TIMPERLEY MEDICAL CENTRE</t>
  </si>
  <si>
    <t>WASHWAY ROAD MEDICAL CENTRE</t>
  </si>
  <si>
    <t>BOUNDARY HOUSE MEDICAL CENTRE</t>
  </si>
  <si>
    <t>PRIMROSE SURGERY</t>
  </si>
  <si>
    <t>SHAY LANE MEDICAL CENTRE (PATEL)</t>
  </si>
  <si>
    <t>DAVYHULME MEDICAL CENTRE</t>
  </si>
  <si>
    <t>SHAY LANE MEDICAL CENTRE (KELMAN)</t>
  </si>
  <si>
    <t>TIMPERLEY HEALTH CENTRE (WESTWOOD)</t>
  </si>
  <si>
    <t>URMSTON GROUP PRACTICE</t>
  </si>
  <si>
    <t>ALTRINCHAM MEDICAL PRACTICE</t>
  </si>
  <si>
    <t>PARK MEDICAL PRACTICE</t>
  </si>
  <si>
    <t>PIKE MEDICAL PRACTICE</t>
  </si>
  <si>
    <t>WATERLOO MEDICAL CENTRE</t>
  </si>
  <si>
    <t>MOSSLEY MEDICAL PRACTICE</t>
  </si>
  <si>
    <t>STAMFORD HOUSE</t>
  </si>
  <si>
    <t>THE SMITHY SURGERY</t>
  </si>
  <si>
    <t>WEST END MEDICAL CENTRE</t>
  </si>
  <si>
    <t>MARKET STREET MEDICAL PRACTICE</t>
  </si>
  <si>
    <t>GROSVENOR MEDICAL CENTRE</t>
  </si>
  <si>
    <t>TOWN HALL SURGERY</t>
  </si>
  <si>
    <t>ST. ANDREW'S HOUSE SURGERY</t>
  </si>
  <si>
    <t>KING STREET MEDICAL CENTRE</t>
  </si>
  <si>
    <t>DUKINFIELD MEDICAL PRACTICE</t>
  </si>
  <si>
    <t>HT PRACTICE</t>
  </si>
  <si>
    <t>DENTON MEDICAL PRACTICE</t>
  </si>
  <si>
    <t>DONNEYBROOK MEDICAL CENTRE</t>
  </si>
  <si>
    <t>MILLGATE HEALTHCARE PARTNERSHIP</t>
  </si>
  <si>
    <t>HAUGHTON THORNLEY MEDICAL CENTRES</t>
  </si>
  <si>
    <t>HATTERSLEY GROUP PRACTICE</t>
  </si>
  <si>
    <t>CLARENDON MEDICAL CENTRE</t>
  </si>
  <si>
    <t>GORDON STREET MEDICAL CENTRE</t>
  </si>
  <si>
    <t>MEDLOCK VALE MEDICAL PRACTICE</t>
  </si>
  <si>
    <t>ASHTON MEDICAL GROUP</t>
  </si>
  <si>
    <t>STAVELEIGH MEDICAL CENTRE</t>
  </si>
  <si>
    <t>PENNINE MEDICAL CENTRE</t>
  </si>
  <si>
    <t>LOCKSIDE MEDICAL CENTRE</t>
  </si>
  <si>
    <t>AWBURN HOUSE MEDICAL PRACTICE</t>
  </si>
  <si>
    <t>ALBION MEDICAL PRACTICE</t>
  </si>
  <si>
    <t>THE BROOKE SURGERY</t>
  </si>
  <si>
    <t>STOCKPORT MEDICAL GROUP</t>
  </si>
  <si>
    <t>ARCHWOOD MEDICAL PRACTICE</t>
  </si>
  <si>
    <t>HIGH LANE MEDICAL CENTRE</t>
  </si>
  <si>
    <t>VERNON PARK SURGERY</t>
  </si>
  <si>
    <t>SPRINGFIELD SURGERY</t>
  </si>
  <si>
    <t>BREDBURY MEDICAL CENTRE</t>
  </si>
  <si>
    <t>BRINNINGTON SURGERY</t>
  </si>
  <si>
    <t>BRACONDALE MEDICAL CENTRE</t>
  </si>
  <si>
    <t>HEATON MOOR MEDICAL GROUP</t>
  </si>
  <si>
    <t>HULME HALL MEDICAL GROUP</t>
  </si>
  <si>
    <t>GATLEY MEDICAL CENTRE</t>
  </si>
  <si>
    <t>HEALD GREEN HEALTH CENTRE 2</t>
  </si>
  <si>
    <t>MARPLE MEDICAL PRACTICE</t>
  </si>
  <si>
    <t>CHEADLE MEDICAL PRACTICE</t>
  </si>
  <si>
    <t>ALVANLEY FAMILY PRACTICE</t>
  </si>
  <si>
    <t>PARK VIEW GROUP PRACTICE</t>
  </si>
  <si>
    <t>CHADSFIELD MEDICAL PRACTICE</t>
  </si>
  <si>
    <t>BRAMHALL &amp; SHAW HEATH MEDICAL GROUP</t>
  </si>
  <si>
    <t>BRAMHALL HEALTH CENTRE</t>
  </si>
  <si>
    <t>ADSHALL ROAD MEDICAL PRAC</t>
  </si>
  <si>
    <t>CARITAS GENERAL PRACTICE PARTNERSHIP</t>
  </si>
  <si>
    <t>BEECH HOUSE MEDICAL PRACT</t>
  </si>
  <si>
    <t>WOODLEY VILLAGE SURGERY</t>
  </si>
  <si>
    <t>HEATON MERSEY MED.PRACT.</t>
  </si>
  <si>
    <t>CHEADLE HULME MEDICAL GROUP</t>
  </si>
  <si>
    <t>MARPLE COTTAGE SURGERY</t>
  </si>
  <si>
    <t>MANOR MEDICAL PRACTICE</t>
  </si>
  <si>
    <t>MARPLE BRIDGE SURGERY</t>
  </si>
  <si>
    <t>MANCHESTER ROAD EAST MEDICAL PRACTICE</t>
  </si>
  <si>
    <t>THE WILLOWS MEDICAL PRACTICE</t>
  </si>
  <si>
    <t>(IRLAM) SALFORD CARE CTRS MEDICAL PRACTI</t>
  </si>
  <si>
    <t>LIMEFIELD ROAD MEDICAL PRACTICE</t>
  </si>
  <si>
    <t>CHAPEL GROUP MEDICAL CENTRE</t>
  </si>
  <si>
    <t>CORNERSTONE MEDICAL PRACTICE</t>
  </si>
  <si>
    <t>CHERRY MEDICAL PRACTICE</t>
  </si>
  <si>
    <t>ORCHARD MEDICAL PRACTICE</t>
  </si>
  <si>
    <t>DEARDEN AVENUE MEDICAL PRACTICE</t>
  </si>
  <si>
    <t>ELLENBROOK MEDICAL CENTRE</t>
  </si>
  <si>
    <t>1/MONTON MEDICAL PRACTICE</t>
  </si>
  <si>
    <t>CLEGGS LANE MEDICAL PRACTICE/129</t>
  </si>
  <si>
    <t>THE MOSSLANDS MEDICAL PRACTICE</t>
  </si>
  <si>
    <t>SORREL BANK MEDICAL PRACTICE</t>
  </si>
  <si>
    <t>ORDSALL HEALTH SURGERY</t>
  </si>
  <si>
    <t>ORIENT ROAD MEDICAL PRACTICE</t>
  </si>
  <si>
    <t>THE GILL MEDICAL PRACTICE</t>
  </si>
  <si>
    <t>LANGWORTHY MEDICAL PRACTICE</t>
  </si>
  <si>
    <t>NEWBURY GREEN MEDICAL PRACTICE</t>
  </si>
  <si>
    <t>THE LAKES MEDICAL PRACTICE</t>
  </si>
  <si>
    <t>3/SPRINGFIELD HOUSE MEDICAL PRACTICE</t>
  </si>
  <si>
    <t>MOCHA PARADE MEDICAL PRACTICE</t>
  </si>
  <si>
    <t>ST ANDREWS MEDICAL CENTRE</t>
  </si>
  <si>
    <t>SILVERDALE MEDICAL PRACTICE</t>
  </si>
  <si>
    <t>THE LIMES MEDICAL PRACTICE</t>
  </si>
  <si>
    <t>THE SIDES MEDICAL PRACTICE</t>
  </si>
  <si>
    <t>PENDLETON MEDICAL CENTRE</t>
  </si>
  <si>
    <t>WALKDEN MEDICAL CENTRE</t>
  </si>
  <si>
    <t>1/SALFORD MEDICAL PRACTICE</t>
  </si>
  <si>
    <t>THE POPLARS MEDICAL PRACTICE</t>
  </si>
  <si>
    <t>TRINITY MEDICAL CENTRE</t>
  </si>
  <si>
    <t>WINDERMERE SURGERY</t>
  </si>
  <si>
    <t>DR MB GHAFOOR &amp; PARTNERS</t>
  </si>
  <si>
    <t>DR A HAMID</t>
  </si>
  <si>
    <t>THE DALE MEDICAL PRACTICE</t>
  </si>
  <si>
    <t>THE VILLAGE MEDICAL CTR.</t>
  </si>
  <si>
    <t>FAMILY PRACTICE</t>
  </si>
  <si>
    <t>HEADY HILL SURGERY</t>
  </si>
  <si>
    <t>THE DAWES FAMILY PRACTICE</t>
  </si>
  <si>
    <t>HOPWOOD MEDICAL CENTRE</t>
  </si>
  <si>
    <t>STONEFIELD STREET SURGERY</t>
  </si>
  <si>
    <t>PENNINE SURGERY</t>
  </si>
  <si>
    <t>DURNFORD MEDICAL CENTRE</t>
  </si>
  <si>
    <t>LITTLEBOROUGH GROUP PRACTICE</t>
  </si>
  <si>
    <t>INSPIRE MEDICAL CENTRE</t>
  </si>
  <si>
    <t>HEYWOOD HEALTH</t>
  </si>
  <si>
    <t>ROCHDALE ROAD MEDICAL CENTRE</t>
  </si>
  <si>
    <t>CROFT SHIFA HEALTH CENTRE</t>
  </si>
  <si>
    <t>HEALEY SURGERY</t>
  </si>
  <si>
    <t>WOODSIDE MEDICAL CENTRE</t>
  </si>
  <si>
    <t>LONGFORD STREET MEDICAL CENTRE</t>
  </si>
  <si>
    <t>THE JUNCTION SURGERY</t>
  </si>
  <si>
    <t>CASTLETON HEALTH CENTRE</t>
  </si>
  <si>
    <t>MARK STREET SURGERY</t>
  </si>
  <si>
    <t>WELLFIELD HEALTH CENTRE</t>
  </si>
  <si>
    <t>ASHWORTH STREET SURGERY</t>
  </si>
  <si>
    <t>YORKSHIRE ST SURGERY</t>
  </si>
  <si>
    <t>PETERLOO MEDICAL CENTRE</t>
  </si>
  <si>
    <t>EDENFIELD ROAD SURGERY</t>
  </si>
  <si>
    <t>DR GWD BHIMA</t>
  </si>
  <si>
    <t>MILNROW VILLAGE PRACTICE</t>
  </si>
  <si>
    <t>KAPUR FAMILY CARE</t>
  </si>
  <si>
    <t>VILLAGE MEDICAL PRACTICE</t>
  </si>
  <si>
    <t>WERNETH MEDICAL PRACTICE</t>
  </si>
  <si>
    <t>MEDLOCK MEDICAL PRACTICE</t>
  </si>
  <si>
    <t>PERKINS PRACTICE</t>
  </si>
  <si>
    <t>MOORSIDE MEDICAL PRACTICE</t>
  </si>
  <si>
    <t>LITTLETOWN FAMILY MED PRACT</t>
  </si>
  <si>
    <t>JALAL PRACTICE</t>
  </si>
  <si>
    <t>BLOCK LANE SURGERY</t>
  </si>
  <si>
    <t>QUAYSIDE MEDICAL PRACTICE</t>
  </si>
  <si>
    <t>LEES MEDICAL PRACTICE</t>
  </si>
  <si>
    <t>GREENBANK MEDICAL PRACTICE</t>
  </si>
  <si>
    <t>SPRINGFIELD HOUSE</t>
  </si>
  <si>
    <t>ROYTON MEDICAL CENTRE</t>
  </si>
  <si>
    <t>OAK GABLES MEDICAL PRACTICE</t>
  </si>
  <si>
    <t>SADDLEWORTH MEDICAL PRACTICE</t>
  </si>
  <si>
    <t>ALEXANDRA GROUP MED PRACT</t>
  </si>
  <si>
    <t>HOPWOOD HOUSE MEDICAL PRACTICE</t>
  </si>
  <si>
    <t>THE ROYTON &amp; CROMPTON FAMILY PRACTICE</t>
  </si>
  <si>
    <t>OLDHAM MEDICAL SERVICES</t>
  </si>
  <si>
    <t>CH MEDICAL PRACTICE</t>
  </si>
  <si>
    <t>OLDHAM FAMILY PRACTICE</t>
  </si>
  <si>
    <t>LEESBROOK SURGERY</t>
  </si>
  <si>
    <t>CHADDERTON MEDICAL PRACTICE</t>
  </si>
  <si>
    <t>THE CHOWDHURY PRACTICE</t>
  </si>
  <si>
    <t>ST MARY'S MEDICAL CENTRE</t>
  </si>
  <si>
    <t>DAM HEAD MEDICAL CENTRE</t>
  </si>
  <si>
    <t>THE DOC'S SURGERY</t>
  </si>
  <si>
    <t>WILLOWBANK SURGERY</t>
  </si>
  <si>
    <t>DIDSBURY MEDICAL CENTRE - DR WHITAKER</t>
  </si>
  <si>
    <t>ANCOATS URBAN VILLAGE MEDICAL PRACTICE</t>
  </si>
  <si>
    <t>CORNBROOK MEDICAL PRACTICE</t>
  </si>
  <si>
    <t>THE NEVILLE FAMILY CENTRE</t>
  </si>
  <si>
    <t>NORTHERN MOOR MEDICAL PRACTICE</t>
  </si>
  <si>
    <t>THE ALEXANDRA PRACTICE</t>
  </si>
  <si>
    <t>PARK VIEW MEDICAL CENTRE</t>
  </si>
  <si>
    <t>PARKSIDE SURGERY</t>
  </si>
  <si>
    <t>QUEENS MEDICAL CENTRE</t>
  </si>
  <si>
    <t>FALLOWFIELD MEDICAL CENTRE</t>
  </si>
  <si>
    <t>DR KHAN'S PRACTICE</t>
  </si>
  <si>
    <t>THE WHITSWOOD PRACTICE</t>
  </si>
  <si>
    <t>THE ARCH MEDICAL PRACTICE</t>
  </si>
  <si>
    <t>WILMSLOW ROAD SURGERY</t>
  </si>
  <si>
    <t>FERNCLOUGH SURGERY</t>
  </si>
  <si>
    <t>WELLFIELD MEDICAL CENTRE</t>
  </si>
  <si>
    <t>THE ROBERT DARBISHIRE PRACTICE</t>
  </si>
  <si>
    <t>WILBRAHAM SURGERY</t>
  </si>
  <si>
    <t>NEWTON HEATH MEDICAL CENTRE</t>
  </si>
  <si>
    <t>CHORLTON FAMILY PRACTICE</t>
  </si>
  <si>
    <t>HAZELDENE MEDICAL CENTRE</t>
  </si>
  <si>
    <t>DAVID MEDICAL CENTRE</t>
  </si>
  <si>
    <t>NEW ISLINGTON MEDICAL CENTRE</t>
  </si>
  <si>
    <t>BROOKLANDS MEDICAL PRACTICE</t>
  </si>
  <si>
    <t>LIME SQUARE MEDICAL CENTRE</t>
  </si>
  <si>
    <t>PRINCESS ROAD SURGERY</t>
  </si>
  <si>
    <t>WHITLEY ROAD MEDICAL CENTRE</t>
  </si>
  <si>
    <t>ASHCROFT SURGERY</t>
  </si>
  <si>
    <t>WEST GORTON MEDICAL PRACTICE</t>
  </si>
  <si>
    <t>EASTLANDS MEDICAL CENTRE</t>
  </si>
  <si>
    <t>MOUNT ROAD SURGERY</t>
  </si>
  <si>
    <t>THE AVENUE MEDICAL CENTRE</t>
  </si>
  <si>
    <t>TREGENNA GROUP PRACTICE</t>
  </si>
  <si>
    <t>DROYLSDEN RD FAMILY PRACTICE</t>
  </si>
  <si>
    <t>THE PARK MEDICAL CENTRE</t>
  </si>
  <si>
    <t>CORNISHWAY GROUP PRACTICE</t>
  </si>
  <si>
    <t>FLORENCE HOUSE MEDICAL PRACTICE</t>
  </si>
  <si>
    <t>CORNERSTONE FAMILY PRACTICE</t>
  </si>
  <si>
    <t>CONRAN MEDICAL CENTRE</t>
  </si>
  <si>
    <t>THE RANGE MEDICAL CENTRE</t>
  </si>
  <si>
    <t>ASHVILLE SURGERY</t>
  </si>
  <si>
    <t>ARDWICK MEDICAL PRACTICE</t>
  </si>
  <si>
    <t>BODEY MEDICAL CENTRE</t>
  </si>
  <si>
    <t>BARLOW MEDICAL CENTRE</t>
  </si>
  <si>
    <t>BEACON MEDICAL CENTRE</t>
  </si>
  <si>
    <t>DRS HANIF &amp; BANNURU</t>
  </si>
  <si>
    <t>NEW COLLEGIATE MEDICAL CENTRE</t>
  </si>
  <si>
    <t>BENCHILL MEDICAL PRACTICE</t>
  </si>
  <si>
    <t>GORTON MEDICAL CENTRE</t>
  </si>
  <si>
    <t>WEST POINT MEDICAL CENTRE</t>
  </si>
  <si>
    <t>DICKENSON ROAD MEDICAL CENTRE</t>
  </si>
  <si>
    <t>ST GEORGE'S MEDICAL CENTRE</t>
  </si>
  <si>
    <t>BOWLAND MEDICAL PRACTICE</t>
  </si>
  <si>
    <t>SURREY LODGE PRACTICE</t>
  </si>
  <si>
    <t>KINGSWAY MEDICAL PRACTICE</t>
  </si>
  <si>
    <t>THE MAPLES MEDICAL CENTRE</t>
  </si>
  <si>
    <t>PEEL HALL MEDICAL CENTRE</t>
  </si>
  <si>
    <t>VALENTINE MEDICAL CENTRE</t>
  </si>
  <si>
    <t>MAULDETH MEDICAL CENTRE</t>
  </si>
  <si>
    <t>LADYBARN GROUP PRACTICE</t>
  </si>
  <si>
    <t>LEVENSHULME MEDICAL PRACTICE</t>
  </si>
  <si>
    <t>RK MEDICAL PRACTICE</t>
  </si>
  <si>
    <t>NORTHENDEN GROUP PRACTICE</t>
  </si>
  <si>
    <t>THE BORCHARDT MEDICAL CENTRE</t>
  </si>
  <si>
    <t>AILSA CRAIG MEDICAL CENTRE</t>
  </si>
  <si>
    <t>FIVE OAKS FAMILIY PRACTICE</t>
  </si>
  <si>
    <t>LONGFIELD MEDICAL PRACTICE</t>
  </si>
  <si>
    <t>HUNTLEY MOUNT MEDICAL CENTRE</t>
  </si>
  <si>
    <t>GARDEN CITY MEDICAL CENTRE</t>
  </si>
  <si>
    <t>MILE LANE HEALTH CENTRE</t>
  </si>
  <si>
    <t>WALMERSLEY ROAD MEDICAL PRACTICE</t>
  </si>
  <si>
    <t>THE BIRCHES MEDICAL CENTRE</t>
  </si>
  <si>
    <t>THE ELMS MEDICAL CENTRE</t>
  </si>
  <si>
    <t>WHITTAKER LANE MED CENTRE</t>
  </si>
  <si>
    <t>RED BANK GROUP PRACTICE</t>
  </si>
  <si>
    <t>GREYLAND MEDICAL CENTRE</t>
  </si>
  <si>
    <t>ST GABRIEL'S MEDICAL CENTRE</t>
  </si>
  <si>
    <t>KNOWSLEY MEDICAL CENTRE</t>
  </si>
  <si>
    <t>PEEL GPS</t>
  </si>
  <si>
    <t>WOODBANK SURGERY</t>
  </si>
  <si>
    <t>RIBBLESDALE MEDICAL PRACTICE</t>
  </si>
  <si>
    <t>TOWER FAMILY HEALTHCARE</t>
  </si>
  <si>
    <t>UNSWORTH MEDICAL CENTRE</t>
  </si>
  <si>
    <t>MONARCH MEDICAL CENTRE</t>
  </si>
  <si>
    <t>BLACKFORD HOUSE MEDICAL CENTRE</t>
  </si>
  <si>
    <t>RADCLIFFE MEDICAL PRACTICE</t>
  </si>
  <si>
    <t>RAMSBOTTOM MEDICAL PRACTICE</t>
  </si>
  <si>
    <t>TOWNSIDE SURGERY</t>
  </si>
  <si>
    <t>THE UPLANDS MEDICAL PRACTICE</t>
  </si>
  <si>
    <t>FAIRFAX GROUP PRACTICE</t>
  </si>
  <si>
    <t>DEANE CLINIC 1</t>
  </si>
  <si>
    <t>FARNWORTH FAMILY PRACTICE</t>
  </si>
  <si>
    <t>AL FAL MEDICAL GROUP</t>
  </si>
  <si>
    <t>WYRESDALE ROAD SURGERY</t>
  </si>
  <si>
    <t>GREAT LEVER ONE</t>
  </si>
  <si>
    <t>CORNERSTONE SURGERY</t>
  </si>
  <si>
    <t>HALLIWELL SURGERY 3</t>
  </si>
  <si>
    <t>CHARLOTTE STREET SURGERY</t>
  </si>
  <si>
    <t>ORIENT HOUSE MEDICAL CENTRE</t>
  </si>
  <si>
    <t>BEEHIVE SURGERY</t>
  </si>
  <si>
    <t>SPRING VIEW MEDICAL CENTRE</t>
  </si>
  <si>
    <t>SHANTI MEDICAL CENTRE</t>
  </si>
  <si>
    <t>CROMPTON VIEW SURGERY</t>
  </si>
  <si>
    <t>FIG TREE MEDICAL PRACTICE</t>
  </si>
  <si>
    <t>LITTLE LEVER HEALTH CENTRE 2</t>
  </si>
  <si>
    <t>EDGWORTH MEDICAL CENTRE</t>
  </si>
  <si>
    <t>BRADFORD STREET SURGERY</t>
  </si>
  <si>
    <t>HEATON MEDICAL CENTRE</t>
  </si>
  <si>
    <t>DEANE MEDICAL CENTRE</t>
  </si>
  <si>
    <t>HALLIWELL SURGERY 2</t>
  </si>
  <si>
    <t>BURNSIDE SURGERY</t>
  </si>
  <si>
    <t>MANDALAY MEDICAL CENTRE</t>
  </si>
  <si>
    <t>THE OAKS FAMILY PRACTICE</t>
  </si>
  <si>
    <t>LITTLE LEVER HEALTH CENTRE 1</t>
  </si>
  <si>
    <t>THE ALASTAIR ROSS MEDICAL PRACTICE</t>
  </si>
  <si>
    <t>HARWOOD MEDICAL CENTRE</t>
  </si>
  <si>
    <t>UNSWORTH GROUP PRACTICE</t>
  </si>
  <si>
    <t>SPRING HOUSE SURGERY</t>
  </si>
  <si>
    <t>LEVER CHAMBERS 2</t>
  </si>
  <si>
    <t>TONGE FOLD HEALTH CENTRE</t>
  </si>
  <si>
    <t>DALEFIELD SURGERY</t>
  </si>
  <si>
    <t>ST HELENS ROAD PRACTICE</t>
  </si>
  <si>
    <t>STONEHILL MEDICAL CENTRE</t>
  </si>
  <si>
    <t>KEARSLEY MEDICAL CENTRE</t>
  </si>
  <si>
    <t>DR MALHOTRA &amp; PARTNERS</t>
  </si>
  <si>
    <t>STABLE FOLD SURGERY</t>
  </si>
  <si>
    <t>SWAN LANE MEDICAL CENTRE</t>
  </si>
  <si>
    <t>KILDONAN HOUSE</t>
  </si>
  <si>
    <t>PIKES LANE 1</t>
  </si>
  <si>
    <t>THE DUNSTAN PARTNERSHIP</t>
  </si>
  <si>
    <t>RIVERSIDE FAMILY PRACTICE</t>
  </si>
  <si>
    <t>PRIMROSE BANK MEDICAL CENTRE</t>
  </si>
  <si>
    <t>AVENHAM SURGERY</t>
  </si>
  <si>
    <t>BARROWFORD SURGERY</t>
  </si>
  <si>
    <t>THE WEAVERS PRACTICE</t>
  </si>
  <si>
    <t>BRIARWOOD MEDICAL CENTRE</t>
  </si>
  <si>
    <t>BEECHWOOD SURGERY</t>
  </si>
  <si>
    <t>STATION SURGERY</t>
  </si>
  <si>
    <t>ADLINGTON MEDICAL CENTRE</t>
  </si>
  <si>
    <t>WHITEFIELD HEALTHCARE</t>
  </si>
  <si>
    <t>DR A HUSSAIN</t>
  </si>
  <si>
    <t>THE CORNERSTONE PRACTICE</t>
  </si>
  <si>
    <t>HARAMBEE SURGERY</t>
  </si>
  <si>
    <t>DR JEHANGIR (SH)</t>
  </si>
  <si>
    <t>GREAT HARWOOD MEDICAL GROUP</t>
  </si>
  <si>
    <t>KING STREET MEDICAL CTR</t>
  </si>
  <si>
    <t>PRINGLE STREET SURGERY</t>
  </si>
  <si>
    <t>HOLLINS GROVE SURGERY</t>
  </si>
  <si>
    <t>ABBEY DALE MEDICAL CENTRE</t>
  </si>
  <si>
    <t>DILL HALL SURGERY</t>
  </si>
  <si>
    <t>TARLETON GROUP PRACTICE</t>
  </si>
  <si>
    <t>ROMAN ROAD HEALTH CENTRE</t>
  </si>
  <si>
    <t>WILLIAM HOPWOOD STREET SURGERY</t>
  </si>
  <si>
    <t>BLAKEWATER HEALTHCARE</t>
  </si>
  <si>
    <t>DR DAWOUD'S SURGERY</t>
  </si>
  <si>
    <t>HIGHER HEYS SURGERY</t>
  </si>
  <si>
    <t>AUGHTON SURGERY</t>
  </si>
  <si>
    <t>BEECHES MEDICAL CENTRE</t>
  </si>
  <si>
    <t>NEW LONGTON SURGERY</t>
  </si>
  <si>
    <t>ROSSENDALE VALLEY MEDICAL PRACTICE</t>
  </si>
  <si>
    <t>DR ALI GUTTRIDGE MEDICAL CENTRE</t>
  </si>
  <si>
    <t>OLIVE MEDICAL CENTRE</t>
  </si>
  <si>
    <t>NORTH SHORE SURGERY</t>
  </si>
  <si>
    <t>STANLEY COURT SURGERY</t>
  </si>
  <si>
    <t>FLEETWOOD SURGERY</t>
  </si>
  <si>
    <t>THE PARK MEDICAL PRACTICE</t>
  </si>
  <si>
    <t>THE VILLAGE SURGERIES CROSTON&amp;ECCLESTON</t>
  </si>
  <si>
    <t>GUTTERIDGE MEDICAL CENTRE</t>
  </si>
  <si>
    <t>LATHOM HOUSE SURGERY</t>
  </si>
  <si>
    <t>SPRING-FENISCO HEALTHLINK</t>
  </si>
  <si>
    <t>SHIFA SURGERY</t>
  </si>
  <si>
    <t>SLAIDBURN HEALTH CENTRE</t>
  </si>
  <si>
    <t>THE CLAYTON MEDICAL CTR.</t>
  </si>
  <si>
    <t>LIMEFIELD SURGERY</t>
  </si>
  <si>
    <t>ST. MARY'S HEALTH CENTRE</t>
  </si>
  <si>
    <t>EXCEL PRIMARY CARE</t>
  </si>
  <si>
    <t>ASHURST PRIMARY CARE</t>
  </si>
  <si>
    <t>ROSEGROVE SURGERY</t>
  </si>
  <si>
    <t>ISSA MEDICAL CENTRE - PATEL</t>
  </si>
  <si>
    <t>QUEENSWAY MEDICAL CENTRE</t>
  </si>
  <si>
    <t>MOSS SIDE MEDICAL CENTRE</t>
  </si>
  <si>
    <t>RIVERSIDE MEDICAL CENTRE</t>
  </si>
  <si>
    <t>RIBBLETON MEDICAL CENTRE</t>
  </si>
  <si>
    <t>RICHMOND MEDICAL CENTRE</t>
  </si>
  <si>
    <t>KINGSFOLD MEDICAL CENTRE</t>
  </si>
  <si>
    <t>CLAYTON BROOK SURGERY</t>
  </si>
  <si>
    <t>LOSTOCK HALL MEDICAL CTR.</t>
  </si>
  <si>
    <t>NEWTON DRIVE HEALTH CENTRE</t>
  </si>
  <si>
    <t>THE EUXTON MEDICAL CENTRE</t>
  </si>
  <si>
    <t>NELSON MEDICAL PRACTICE</t>
  </si>
  <si>
    <t>FISHERGATE HILL SURGERY</t>
  </si>
  <si>
    <t>STEPPING STONE PRACTICE</t>
  </si>
  <si>
    <t>DR BELLO'S SURGERY</t>
  </si>
  <si>
    <t>IGHTENHILL MEDICAL CENTRE</t>
  </si>
  <si>
    <t>OSWALD MEDICAL CENTRE</t>
  </si>
  <si>
    <t>STONYHILL MEDICAL PRACTICE</t>
  </si>
  <si>
    <t>FERNBANK SURGERY</t>
  </si>
  <si>
    <t>BROWNHILL SURGERY</t>
  </si>
  <si>
    <t>GRANVILLE HOUSE MED CTRE</t>
  </si>
  <si>
    <t>PARCLIFFE MEDICAL CENTRE</t>
  </si>
  <si>
    <t>LOCKWOOD GP SURGERY</t>
  </si>
  <si>
    <t>WHITTLE SURGERY</t>
  </si>
  <si>
    <t>DARWEN HEALTHLINK</t>
  </si>
  <si>
    <t>BURSCOUGH FAMILY PRACTICE</t>
  </si>
  <si>
    <t>BURNLEY WOOD MEDICAL CENTRE</t>
  </si>
  <si>
    <t>DR A BISARYA</t>
  </si>
  <si>
    <t>THE VILLAGE PRACTICE</t>
  </si>
  <si>
    <t>WATERFOOT MEDICAL PRACTICE</t>
  </si>
  <si>
    <t>PADIHAM GROUP PRACTICE</t>
  </si>
  <si>
    <t>ASH TREE HOUSE SURGERY</t>
  </si>
  <si>
    <t>KIRKHAM HEALTH CENTRE</t>
  </si>
  <si>
    <t>OAKENHURST MEDICAL PRACTICE</t>
  </si>
  <si>
    <t>PWE PENDLE VALLEY MILL</t>
  </si>
  <si>
    <t>LANE ENDS SURGERY</t>
  </si>
  <si>
    <t>ILEX VIEW MEDICAL PRACTICE</t>
  </si>
  <si>
    <t>CENTRAL PARK SURGERY</t>
  </si>
  <si>
    <t>BLOOMFIELD MEDICAL CENTRE</t>
  </si>
  <si>
    <t>PARK VIEW SURGERY</t>
  </si>
  <si>
    <t>BEACON PRIMARY CARE</t>
  </si>
  <si>
    <t>STONEBRIDGE SURGERY</t>
  </si>
  <si>
    <t>NORTH PRESTON MEDICAL PRACTICE</t>
  </si>
  <si>
    <t>THE CASTLE MEDICAL GROUP</t>
  </si>
  <si>
    <t>PARBOLD SURGERY</t>
  </si>
  <si>
    <t>THURSBY SURGERY</t>
  </si>
  <si>
    <t>THE CRESCENT SURGERY</t>
  </si>
  <si>
    <t>THE MOUNT VIEW PRACTICE</t>
  </si>
  <si>
    <t>WHITWORTH MEDICAL CENTRE</t>
  </si>
  <si>
    <t>THE OVER-WYRE MED.CTR.</t>
  </si>
  <si>
    <t>BROADWAY MEDICAL CENTRE</t>
  </si>
  <si>
    <t>HALL GREEN SURGERY</t>
  </si>
  <si>
    <t>ROSLEA SURGERY</t>
  </si>
  <si>
    <t>THE RYAN MEDICAL CENTRE</t>
  </si>
  <si>
    <t>ARNOLD MEDICAL CENTRE</t>
  </si>
  <si>
    <t>THE THORNTON PRACTICE</t>
  </si>
  <si>
    <t>BARNOLDSWICK MED CTR</t>
  </si>
  <si>
    <t>HOLLAND HOUSE SURGERY</t>
  </si>
  <si>
    <t>HIGHFIELD SURGERY</t>
  </si>
  <si>
    <t>CLEVELEYS GROUP PRACTICE</t>
  </si>
  <si>
    <t>GLENROYD MEDICAL CENTRE</t>
  </si>
  <si>
    <t>THE NEW HALL LANE PRACTICE</t>
  </si>
  <si>
    <t>PENDLE VIEW MEDICAL CTRE</t>
  </si>
  <si>
    <t>PENDLESIDE MEDICAL PRACT</t>
  </si>
  <si>
    <t>THE HEALTHCARE CENTRE</t>
  </si>
  <si>
    <t>LAYTON MEDICAL CENTRE</t>
  </si>
  <si>
    <t>THE PENDLE MEDICAL PARTNERSHIP</t>
  </si>
  <si>
    <t>ST PAULS MEDICAL CENTRE</t>
  </si>
  <si>
    <t>REGENT HOUSE SURGERY</t>
  </si>
  <si>
    <t>REDLAM SURGERY</t>
  </si>
  <si>
    <t>GREAT ECCLESTON HLTH CTR</t>
  </si>
  <si>
    <t>ST GEORGES SURGERY</t>
  </si>
  <si>
    <t>WORDEN MEDICAL CENTRE</t>
  </si>
  <si>
    <t>BERRY LANE MEDICAL CENTRE</t>
  </si>
  <si>
    <t>MARTON MEDICAL PRACTICE</t>
  </si>
  <si>
    <t>BRIERCLIFFE SURGERY</t>
  </si>
  <si>
    <t>DARWEN HEALTHCARE</t>
  </si>
  <si>
    <t>THE ELMS PRACTICE</t>
  </si>
  <si>
    <t>LIBRARY HOUSE SURGERY</t>
  </si>
  <si>
    <t>SOUTH KING STREET MEDICAL CENTRE</t>
  </si>
  <si>
    <t>ADELAIDE STREET SURGERY</t>
  </si>
  <si>
    <t>PARKGATE SURGERY</t>
  </si>
  <si>
    <t>LONGTON HEALTH CENTRE</t>
  </si>
  <si>
    <t>MANOR PRIMARY CARE</t>
  </si>
  <si>
    <t>THE CHORLEY SURGERY</t>
  </si>
  <si>
    <t>ANSDELL MEDICAL CENTRE</t>
  </si>
  <si>
    <t>PEEL HOUSE MEDICAL PRACTICE</t>
  </si>
  <si>
    <t>COLNE ROAD SURGERY</t>
  </si>
  <si>
    <t>COPPULL MEDICAL PRACTICE</t>
  </si>
  <si>
    <t>REEDYFORD HLTH CARE GROUP</t>
  </si>
  <si>
    <t>POPLAR HOUSE SURGERY</t>
  </si>
  <si>
    <t>ASH TREES SURGERY</t>
  </si>
  <si>
    <t>IRWELL MEDICAL PRACTICE</t>
  </si>
  <si>
    <t>THE RICHMOND HILL PRACTICE</t>
  </si>
  <si>
    <t>WITTON MEDICAL CENTRE</t>
  </si>
  <si>
    <t>BURNLEY GROUP PRACTICE</t>
  </si>
  <si>
    <t>ST FILLAN'S MEDICAL CTRE</t>
  </si>
  <si>
    <t>WHALLEY MEDICAL CENTRE</t>
  </si>
  <si>
    <t>LYTHAM ROAD SURGERY</t>
  </si>
  <si>
    <t>ORMSKIRK MEDICAL PRACTICE</t>
  </si>
  <si>
    <t>QUEEN SQUARE MEDICAL PRACTICE</t>
  </si>
  <si>
    <t>WITHNELL HEALTH CENTRE</t>
  </si>
  <si>
    <t>YORKSHIRE STREET MEDICAL CENTRE</t>
  </si>
  <si>
    <t>GARSTANG MEDICAL PRACTICE</t>
  </si>
  <si>
    <t>LITTLE HARWOOD HEALTH CENTRE</t>
  </si>
  <si>
    <t>ST JAMES' MEDICAL CENTRE</t>
  </si>
  <si>
    <t>LANCASTER MEDICAL PRACTICE</t>
  </si>
  <si>
    <t>BLACKHEATH MED CTR</t>
  </si>
  <si>
    <t>LEASOWE MEDICAL PRACTICE</t>
  </si>
  <si>
    <t>VITTORIA MED CTR K</t>
  </si>
  <si>
    <t>CHURCH ROAD MEDICAL PRACTICE</t>
  </si>
  <si>
    <t>EGREMONT MED CTR</t>
  </si>
  <si>
    <t>MIRIAM PRIMARY CARE GROUP</t>
  </si>
  <si>
    <t>THE VILLAGE MEDICAL CENTRE</t>
  </si>
  <si>
    <t>SPITAL SURGERY</t>
  </si>
  <si>
    <t>LISCARD GROUP PRACTICE</t>
  </si>
  <si>
    <t>HOYLAKE &amp; MEOLS MEDICAL CTR</t>
  </si>
  <si>
    <t>TEEHEY LANE SURGERY</t>
  </si>
  <si>
    <t>KINGS LANE MEDICAL PRACTICE</t>
  </si>
  <si>
    <t>GROVE RD SURGERY</t>
  </si>
  <si>
    <t>SUNLIGHT GROUP PRACTICE</t>
  </si>
  <si>
    <t>MORETON MEDICAL CENTRE</t>
  </si>
  <si>
    <t>ORCHARD SURGERY</t>
  </si>
  <si>
    <t>HOYLAKE RD MET CTR</t>
  </si>
  <si>
    <t>VITTORIA MED CTR G</t>
  </si>
  <si>
    <t>HEATHERLANDS MED CTR</t>
  </si>
  <si>
    <t>GREASBY GROUP PRACTICE</t>
  </si>
  <si>
    <t>GLADSTONE MED CTR</t>
  </si>
  <si>
    <t>CENTRAL PARK MEDICAL CENTRE</t>
  </si>
  <si>
    <t>ST HILARY GROUP PRACTICE</t>
  </si>
  <si>
    <t>SOMERVILLE MED CTR</t>
  </si>
  <si>
    <t>MANOR HEALTH CTR</t>
  </si>
  <si>
    <t>HOLMLANDS MED CTR</t>
  </si>
  <si>
    <t>HAMILTON MED CTR</t>
  </si>
  <si>
    <t>ST CATHERINE'S SURGERY</t>
  </si>
  <si>
    <t>WHETSTONE LANE MED CTR</t>
  </si>
  <si>
    <t>CAVENDISH MEDICAL CENTRE</t>
  </si>
  <si>
    <t>RIVERSIDE SURGERY</t>
  </si>
  <si>
    <t>DEVANEY MED CTR</t>
  </si>
  <si>
    <t>UPTON GROUP PRACTICE</t>
  </si>
  <si>
    <t>ST GEORGES MEDICAL CENTRE</t>
  </si>
  <si>
    <t>COMMONFIELD RD SURGERY</t>
  </si>
  <si>
    <t>WEST WIRRAL GROUP PRACTICE</t>
  </si>
  <si>
    <t>CIVIC MEDICAL CENTRE</t>
  </si>
  <si>
    <t>EASTHAM GROUP PRACTICE</t>
  </si>
  <si>
    <t>MARINE LAKE MEDICAL PRACTICE</t>
  </si>
  <si>
    <t>NETHERTON SURGERY</t>
  </si>
  <si>
    <t>CROSSWAYS PRACTICE</t>
  </si>
  <si>
    <t>HIGHTOWN VILLAGE SURGERY</t>
  </si>
  <si>
    <t>THE FAMILY SURGERY</t>
  </si>
  <si>
    <t>KEW SURGERY</t>
  </si>
  <si>
    <t>RAWSON ROAD MEDICAL CENTRE</t>
  </si>
  <si>
    <t>THE MARSHSIDE SURGERY</t>
  </si>
  <si>
    <t>THE CORNER SURGERY (DR MULLA)</t>
  </si>
  <si>
    <t>LITHERLAND PRACTICE</t>
  </si>
  <si>
    <t>SEAFORTH VILLAGE SURGERY</t>
  </si>
  <si>
    <t>KINGSWAY SURGERY</t>
  </si>
  <si>
    <t>CONCEPT HOUSE SURGERY</t>
  </si>
  <si>
    <t>LINCOLN HOUSE SURGERY</t>
  </si>
  <si>
    <t>15 SEFTON ROAD</t>
  </si>
  <si>
    <t>PARK STREET SURGERY</t>
  </si>
  <si>
    <t>FORD MEDICAL PRACTICE</t>
  </si>
  <si>
    <t>THE STRAND MEDICAL CENTRE</t>
  </si>
  <si>
    <t>ORRELL PARK MEDICAL CENTRE</t>
  </si>
  <si>
    <t>CROSBY VILLAGE SURGERY</t>
  </si>
  <si>
    <t>WESTWAY MEDICAL CENTRE</t>
  </si>
  <si>
    <t>GRANGE SURGERY</t>
  </si>
  <si>
    <t>BRIDGE ROAD MEDICAL CENTRE</t>
  </si>
  <si>
    <t>ST MARKS MEDICAL CENTRE (TCG MEDICAL)</t>
  </si>
  <si>
    <t>BLUNDELLSANDS SURGERY</t>
  </si>
  <si>
    <t>NORTH PARK HEALTH CENTRE</t>
  </si>
  <si>
    <t>THE VILLAGE SURGERY FORMBY</t>
  </si>
  <si>
    <t>CHURCHTOWN MEDICAL CENTRE</t>
  </si>
  <si>
    <t>MOORE STREET MEDICAL CENTRE</t>
  </si>
  <si>
    <t>BOOTLE VILLAGE SURGERY</t>
  </si>
  <si>
    <t>AINSDALE VILLAGE SURGERY</t>
  </si>
  <si>
    <t>CHRISTIANA HARTLEY MEDICAL PRACTICE</t>
  </si>
  <si>
    <t>AINSDALE MEDICAL CENTRE</t>
  </si>
  <si>
    <t>EASTVIEW SURGERY</t>
  </si>
  <si>
    <t>MAGHULL FAMILY SURGERY</t>
  </si>
  <si>
    <t>NORWOOD SURGERY</t>
  </si>
  <si>
    <t>LIVERPOOL RD MEDICAL PRACTICE</t>
  </si>
  <si>
    <t>CHAPEL LANE SURGERY</t>
  </si>
  <si>
    <t>CUMBERLAND HOUSE SURGERY</t>
  </si>
  <si>
    <t>GLOVERS LANE SURGERY</t>
  </si>
  <si>
    <t>HIGH PASTURES SURGERY</t>
  </si>
  <si>
    <t>AINTREE ROAD MEDICAL CENTRE</t>
  </si>
  <si>
    <t>42 KINGSWAY</t>
  </si>
  <si>
    <t>NEWHOLME SURGERY</t>
  </si>
  <si>
    <t>THE CROSSROADS SURGERY</t>
  </si>
  <si>
    <t>NUTGROVE VILLA SURGERY</t>
  </si>
  <si>
    <t>NEWTON COMMUNITY HOSPITAL PRACTICE</t>
  </si>
  <si>
    <t>DR RAHIL'S SURGERY</t>
  </si>
  <si>
    <t>PRIMROSE MEDICAL PRACTICE</t>
  </si>
  <si>
    <t>HILLSIDE HOUSE SURGERY</t>
  </si>
  <si>
    <t>WINDERMERE MEDICAL CENTRE</t>
  </si>
  <si>
    <t>ROBY MEDICAL CENTRE</t>
  </si>
  <si>
    <t>ECCLESTON MEDICAL CENTRE</t>
  </si>
  <si>
    <t>COLBY MEDICAL CENTRE</t>
  </si>
  <si>
    <t>CEDAR CROSS MEDICAL CENTRE</t>
  </si>
  <si>
    <t>DR MAASSARANI &amp; PARTNERS</t>
  </si>
  <si>
    <t>HOLLIES MEDICAL CENTRE</t>
  </si>
  <si>
    <t>PRESCOT MEDICAL CENTRE</t>
  </si>
  <si>
    <t>THE MACMILLAN SURGERY</t>
  </si>
  <si>
    <t>BETHANY MEDICAL CENTRE</t>
  </si>
  <si>
    <t>LONGTON MEDICAL CENTRE</t>
  </si>
  <si>
    <t>THE BOWERY MEDICAL CENTRE</t>
  </si>
  <si>
    <t>KENNETH MACRAE MED CENTRE</t>
  </si>
  <si>
    <t>TARBOCK MEDICAL CENTRE</t>
  </si>
  <si>
    <t>NEWTON MEDICAL CENTRE</t>
  </si>
  <si>
    <t>LONGVIEW MEDICAL CENTRE</t>
  </si>
  <si>
    <t>RAINFORD HEALTH CENTRE</t>
  </si>
  <si>
    <t>THE SPINNEY MEDICAL CTR.</t>
  </si>
  <si>
    <t>ST. LAURENCE'S MEDICAL CENTRE</t>
  </si>
  <si>
    <t>MILLBROOK MEDICAL CENTRE</t>
  </si>
  <si>
    <t>ROSEHEATH SURGERY</t>
  </si>
  <si>
    <t>DR M SUARES' PRACTICE</t>
  </si>
  <si>
    <t>ASTON HEALTHCARE LIMITED</t>
  </si>
  <si>
    <t>CENTRAL SURGERY</t>
  </si>
  <si>
    <t>PARKFIELD SURGERY</t>
  </si>
  <si>
    <t>CORNERWAYS MEDICAL CENTRE</t>
  </si>
  <si>
    <t>PARK HOUSE MEDICAL CENTRE</t>
  </si>
  <si>
    <t>PARK HOUSE SURGERY</t>
  </si>
  <si>
    <t>FOUR ACRE HEALTH CENTRE</t>
  </si>
  <si>
    <t>HAYDOCK MEDICAL CENTRE</t>
  </si>
  <si>
    <t>BILLINGE MEDICAL PRACTICE</t>
  </si>
  <si>
    <t>STOCKBRIDGE VILLAGE HC</t>
  </si>
  <si>
    <t>HALL STREET MEDICAL CENTRE</t>
  </si>
  <si>
    <t>BLUEBELL LANE SURGERY</t>
  </si>
  <si>
    <t>DINAS LANE MEDICAL CENTRE</t>
  </si>
  <si>
    <t>THE HEALTH CENTRE SURGERY</t>
  </si>
  <si>
    <t>MILL STREET MEDICAL CTR.</t>
  </si>
  <si>
    <t>RAINHILL VILLAGE SURGERY</t>
  </si>
  <si>
    <t>WINGATE MEDICAL CENTRE</t>
  </si>
  <si>
    <t>BERRYMEAD FAMILY MED.CTR.</t>
  </si>
  <si>
    <t>LINGHOLME HEALTH CENTRE</t>
  </si>
  <si>
    <t>PHOENIX MEDICAL CENTRE</t>
  </si>
  <si>
    <t>VISTA ROAD SURGERY</t>
  </si>
  <si>
    <t>ORMSKIRK HOUSE SURGERY</t>
  </si>
  <si>
    <t>PATTERDALE LODGE MED CTRE</t>
  </si>
  <si>
    <t>RAINBOW MEDICAL CENTRE</t>
  </si>
  <si>
    <t>STOPGATE LANE MEDICAL CTR</t>
  </si>
  <si>
    <t>FIR TREE</t>
  </si>
  <si>
    <t>BIGHAM ROAD MEDICAL CENTRE</t>
  </si>
  <si>
    <t>PARK VIEW</t>
  </si>
  <si>
    <t>GREAT HOMER STREET MEDICAL CENTRE</t>
  </si>
  <si>
    <t>WALTON VILLAGE MEDICAL CENTRE</t>
  </si>
  <si>
    <t>ROCKY LANE MEDICAL CENTRE</t>
  </si>
  <si>
    <t>HORNSPIT MEDICAL CENTRE</t>
  </si>
  <si>
    <t>DUNSTAN VILLAGE GROUP PRACTICE</t>
  </si>
  <si>
    <t>MOSS WAY</t>
  </si>
  <si>
    <t>STANLEY MEDICAL CENTRE</t>
  </si>
  <si>
    <t>SPEKE HC - DR SINGH &amp; DR BICHA</t>
  </si>
  <si>
    <t>POULTER ROAD MEDICAL CENTRE</t>
  </si>
  <si>
    <t>DR JUDE'S PRACTICE - RIVERSIDE</t>
  </si>
  <si>
    <t>BROWNLOW HEALTH AT KENSINGTON</t>
  </si>
  <si>
    <t>SANDRINGHAM MEDICAL CENTRE</t>
  </si>
  <si>
    <t>CALVARY HEALTH CENTRE</t>
  </si>
  <si>
    <t>BROWNLOW AT MARYBONE</t>
  </si>
  <si>
    <t>BROWNLOW GROUP PRACTICE</t>
  </si>
  <si>
    <t>HILLFOOT HEALTH</t>
  </si>
  <si>
    <t>VAUXHALL HEALTH CENTRE</t>
  </si>
  <si>
    <t>FAIRFIELD MEDICAL CENTRE</t>
  </si>
  <si>
    <t>LONG LANE</t>
  </si>
  <si>
    <t>SPEKE HC - DR THAKUR</t>
  </si>
  <si>
    <t>RUTHERFORD MEDICAL CENTRE</t>
  </si>
  <si>
    <t>EDGE HILL HEALTH @ MOSSLEY HILL SURGERY</t>
  </si>
  <si>
    <t>THE VILLAGE MEDICAL CTRE</t>
  </si>
  <si>
    <t>STONEYCROFT MEDICAL CENTRE</t>
  </si>
  <si>
    <t>ANFIELD GROUP PRACTICE</t>
  </si>
  <si>
    <t>KIRKDALE MEDICAL CENTRE</t>
  </si>
  <si>
    <t>MERE LANE GROUP PRACTICE</t>
  </si>
  <si>
    <t>THE GREY ROAD SURGERY</t>
  </si>
  <si>
    <t>ALBION SURGERY</t>
  </si>
  <si>
    <t>BELLE VALE HEALTH CENTRE</t>
  </si>
  <si>
    <t>DERBY LANE MEDICAL CENTRE</t>
  </si>
  <si>
    <t>THE VALLEY MEDICAL CENTRE</t>
  </si>
  <si>
    <t>GP PRACTICE RIVERSIDE (DR JUDE)</t>
  </si>
  <si>
    <t>GREEN LANE MEDICAL CENTRE</t>
  </si>
  <si>
    <t>PICTON GREEN</t>
  </si>
  <si>
    <t>GILLMOSS MEDICAL CENTRE</t>
  </si>
  <si>
    <t>ABINGDON FAMILY HEALTH CARE CENTRE</t>
  </si>
  <si>
    <t>GATEACRE BROW SURGERY</t>
  </si>
  <si>
    <t>JUBILEE MEDICAL CENTRE</t>
  </si>
  <si>
    <t>ST. JAMES' HEALTH CENTRE</t>
  </si>
  <si>
    <t>ISLINGTON HOUSE MEDICAL CENTRE</t>
  </si>
  <si>
    <t>GREENBANK ROAD SURGERY</t>
  </si>
  <si>
    <t>BOUSFIELD - ROBERTS</t>
  </si>
  <si>
    <t>BOUSFIELD SURGERY - DR SHAH</t>
  </si>
  <si>
    <t>BROWNLOW HEALTH @ PRINCES PARK</t>
  </si>
  <si>
    <t>OLD SWAN HEALTH CENTRE</t>
  </si>
  <si>
    <t>THE ASH SURGERY</t>
  </si>
  <si>
    <t>DR A GUPTA BENIM MEDICAL CENTRE</t>
  </si>
  <si>
    <t>WOOLTON HOUSE MEDICAL CTR</t>
  </si>
  <si>
    <t>EARLE ROAD MEDICAL CENTRE</t>
  </si>
  <si>
    <t>FULWOOD GREEN MEDICAL CTR</t>
  </si>
  <si>
    <t>GREENBANK DRIVE SURGERY</t>
  </si>
  <si>
    <t>ROCK COURT SURGERY</t>
  </si>
  <si>
    <t>ABERCROMBY FAMILY PRACTICE</t>
  </si>
  <si>
    <t>AINTREE PARK GROUP PRACTICE</t>
  </si>
  <si>
    <t>TOWNSEND MEDICAL CENTRE</t>
  </si>
  <si>
    <t>GATEACRE MEDICAL CENTRE</t>
  </si>
  <si>
    <t>WESTMINSTER MEDICAL CENTRE</t>
  </si>
  <si>
    <t>WALTON MEDICAL CENTRE</t>
  </si>
  <si>
    <t>SEFTON PARK MEDICAL CENTRE</t>
  </si>
  <si>
    <t>OAK VALE MEDICAL CENTRE</t>
  </si>
  <si>
    <t>STORRSDALE MEDICAL CENTRE</t>
  </si>
  <si>
    <t>WESTMORELAND GP CENTRE</t>
  </si>
  <si>
    <t>NETHERLEY HEALTH CENTRE</t>
  </si>
  <si>
    <t>MATHER AVENUE SURGERY</t>
  </si>
  <si>
    <t>DINGLE PARK PRACTICE</t>
  </si>
  <si>
    <t>PENNY LANE SURGERY</t>
  </si>
  <si>
    <t>WEST DERBY MEDICAL CENTRE</t>
  </si>
  <si>
    <t>EDGE HILL HEALTH CENTRE</t>
  </si>
  <si>
    <t>LANGBANK MEDICAL CENTRE</t>
  </si>
  <si>
    <t>ELLERGREEN MEDICAL CENTRE</t>
  </si>
  <si>
    <t>LANCE LANE MEDICAL CENTRE</t>
  </si>
  <si>
    <t>PRIORY MEDICAL CENTRE</t>
  </si>
  <si>
    <t>GRASSENDALE MEDICAL CENTRE</t>
  </si>
  <si>
    <t>GARSTON FAMILY HEALTH CENTRE</t>
  </si>
  <si>
    <t>DOVECOT HEALTH CENTRE</t>
  </si>
  <si>
    <t>YEW TREE CENTRE</t>
  </si>
  <si>
    <t>THE MARGARET THOMPSON MED CENTRE</t>
  </si>
  <si>
    <t>ST WERBURGH'S MEDICAL PRACTICE HOMELESS</t>
  </si>
  <si>
    <t>UPTON ROCKS PRIMARY CARE</t>
  </si>
  <si>
    <t>4 SEASONS MEDICAL CENTRE</t>
  </si>
  <si>
    <t>WATERS EDGE MEDICAL CENTRE</t>
  </si>
  <si>
    <t>COCKHEDGE MEDICAL CENTRE</t>
  </si>
  <si>
    <t>BROKEN CROSS SURGERY</t>
  </si>
  <si>
    <t>THE ERIC MOORE PARTNERSHIP</t>
  </si>
  <si>
    <t>WESTERN AVE MEDICAL CTRE</t>
  </si>
  <si>
    <t>THE VILLAGE SURGERIES GROUP</t>
  </si>
  <si>
    <t>STRETTON MEDICAL CENTRE</t>
  </si>
  <si>
    <t>OAKS PLACE SURGERY</t>
  </si>
  <si>
    <t>THE SURGERY</t>
  </si>
  <si>
    <t>WESTMINSTER SURGERY</t>
  </si>
  <si>
    <t>THE WEAVER VALE SURGERY</t>
  </si>
  <si>
    <t>NESTON MEDICAL CENTRE</t>
  </si>
  <si>
    <t>WILLOW WOOD SURGERY</t>
  </si>
  <si>
    <t>WESTBROOK MEDICAL CENTRE</t>
  </si>
  <si>
    <t>NORTHGATE VILLAGE SURGERY</t>
  </si>
  <si>
    <t>KELSALL MEDICAL CENTRE</t>
  </si>
  <si>
    <t>HOUGH GREEN HEALTH PARK</t>
  </si>
  <si>
    <t>MEADOWSIDE MEDICAL CENTRE</t>
  </si>
  <si>
    <t>OLD HALL SURGERY</t>
  </si>
  <si>
    <t>LACHE HEALTH CENTRE</t>
  </si>
  <si>
    <t>BIRCHWOOD MEDICAL CENTRE</t>
  </si>
  <si>
    <t>MIDDLEWICH ROAD SURGERY</t>
  </si>
  <si>
    <t>MEREPARK MEDICAL CENTRE</t>
  </si>
  <si>
    <t>PADGATE MEDICAL CENTRE</t>
  </si>
  <si>
    <t>THE LAKESIDE SURGERY</t>
  </si>
  <si>
    <t>MANCHESTER ROAD SURGERY</t>
  </si>
  <si>
    <t>FOUNTAINS MEDICAL PRACTICE</t>
  </si>
  <si>
    <t>THE HANDBRIDGE MED.CTR.</t>
  </si>
  <si>
    <t>UPTON VILLAGE SURGERY</t>
  </si>
  <si>
    <t>DALLAM LANE MEDICAL CENTRE</t>
  </si>
  <si>
    <t>BROOKVALE PRACTICE</t>
  </si>
  <si>
    <t>WHITBY HEALTH PARTNERSHIP</t>
  </si>
  <si>
    <t>HOPE FARM MEDICAL CENTRE</t>
  </si>
  <si>
    <t>TUDOR SURGERY</t>
  </si>
  <si>
    <t>GREENBANK SURGERY</t>
  </si>
  <si>
    <t>PARK GREEN SURGERY</t>
  </si>
  <si>
    <t>DANEBRIDGE MEDICAL CENTRE</t>
  </si>
  <si>
    <t>WILMSLOW HEALTH CENTRE</t>
  </si>
  <si>
    <t>PARK LANE SURGERY</t>
  </si>
  <si>
    <t>ROPE GREEN MEDICAL CENTRE</t>
  </si>
  <si>
    <t>PARKVIEW MEDICAL CENTRE</t>
  </si>
  <si>
    <t>CITY WALLS MEDICAL CENTRE</t>
  </si>
  <si>
    <t>GARDEN LANE MEDICAL CTR.</t>
  </si>
  <si>
    <t>NORTHGATE MEDICAL CENTRE</t>
  </si>
  <si>
    <t>THE HEALTH CENTRE (HOLMES CHAPEL)</t>
  </si>
  <si>
    <t>STOCKTON HEATH MED.CENTRE</t>
  </si>
  <si>
    <t>LAUNCESTON CLOSE SURGERY</t>
  </si>
  <si>
    <t>MURDISHAW</t>
  </si>
  <si>
    <t>GREENMOSS MEDICAL CENTRE</t>
  </si>
  <si>
    <t>HANDFORTH HEALTH CENTRE</t>
  </si>
  <si>
    <t>CHELFORD SURGERY</t>
  </si>
  <si>
    <t>OAKWOOD MEDICAL CENTRE</t>
  </si>
  <si>
    <t>GROVE HOUSE PRACTICE</t>
  </si>
  <si>
    <t>LATCHFORD MEDICAL CENTRE</t>
  </si>
  <si>
    <t>NEWTOWN SURGERY</t>
  </si>
  <si>
    <t>YORK ROAD GROUP PRACTICE</t>
  </si>
  <si>
    <t>WITTON STREET SURGERY</t>
  </si>
  <si>
    <t>NESTON SURGERY</t>
  </si>
  <si>
    <t>CULCHETH MEDICAL CENTRE</t>
  </si>
  <si>
    <t>TOWER HOUSE PRACTICE</t>
  </si>
  <si>
    <t>FOLLY LANE MEDICAL CENTRE</t>
  </si>
  <si>
    <t>WATLING STREET SURGERY</t>
  </si>
  <si>
    <t>WEAVER VALE PRACTICE</t>
  </si>
  <si>
    <t>EARNSWOOD MEDICAL CENTRE</t>
  </si>
  <si>
    <t>LAWTON HOUSE SURGERY</t>
  </si>
  <si>
    <t>THE WEAVERHAM SURGERY</t>
  </si>
  <si>
    <t>GREAT SUTTON MEDICAL CENTRE</t>
  </si>
  <si>
    <t>KNUTSFORD MEDICAL PARTNERSHIP</t>
  </si>
  <si>
    <t>FEARNHEAD CROSS MED.CTR.</t>
  </si>
  <si>
    <t>THE KILTEARN MEDICAL CTR.</t>
  </si>
  <si>
    <t>PEELHOUSE MEDICAL PLAZA</t>
  </si>
  <si>
    <t>HUNGERFORD MEDICAL CENTRE</t>
  </si>
  <si>
    <t>HASLINGTON SURGERY</t>
  </si>
  <si>
    <t>HELSBY STREET MED/CTR</t>
  </si>
  <si>
    <t>HIGH STREET PRACTICE WINSFORD</t>
  </si>
  <si>
    <t>OAKLANDS</t>
  </si>
  <si>
    <t>LAUREL BANK SURGERY</t>
  </si>
  <si>
    <t>THE BEECHES MEDICAL CTR</t>
  </si>
  <si>
    <t>SPRINGFIELDS MEDICAL CENTRE</t>
  </si>
  <si>
    <t>BOUGHTON MEDICAL GROUP</t>
  </si>
  <si>
    <t>ALDERLEY EDGE MEDICAL CENTRE</t>
  </si>
  <si>
    <t>ASHFIELDS PRIMARY CARE CENTRE</t>
  </si>
  <si>
    <t>DRS ADEY AND DANCY</t>
  </si>
  <si>
    <t>PRINCEWAY SURGERIES</t>
  </si>
  <si>
    <t>SOUTH PARK SURGERY</t>
  </si>
  <si>
    <t>CAUSEWAY MEDICAL CENTRE</t>
  </si>
  <si>
    <t>READESMOOR MEDICAL GROUP PRACTICE</t>
  </si>
  <si>
    <t>FIRDALE MEDICAL CENTRE</t>
  </si>
  <si>
    <t>SWANLOW MEDICAL CENTRE</t>
  </si>
  <si>
    <t>MIDDLEWOOD PARTNERSHIP</t>
  </si>
  <si>
    <t>PENKETH HEALTH CENTRE</t>
  </si>
  <si>
    <t>CASTLEFIELDS HEALTH CENTRE</t>
  </si>
  <si>
    <t>TARPORLEY HEALTH CENTRE</t>
  </si>
  <si>
    <t>MILLCROFT MEDICAL CENTRE</t>
  </si>
  <si>
    <t>BROOKFIELD SURGERY</t>
  </si>
  <si>
    <t>HIGH STREET SURGERY</t>
  </si>
  <si>
    <t>GUARDIAN STREET MED/CTR</t>
  </si>
  <si>
    <t>BEVAN GROUP PRACTICE</t>
  </si>
  <si>
    <t>NANTWICH HEALTH CENTRE</t>
  </si>
  <si>
    <t>HEATH LANE MEDICAL CENTRE</t>
  </si>
  <si>
    <t>THE CEDARS MEDICAL CENTRE</t>
  </si>
  <si>
    <t>BUNBURY MEDICAL PRACTICE</t>
  </si>
  <si>
    <t>HELSBY HEALTH CENTRE</t>
  </si>
  <si>
    <t>KENMORE MEDICAL CENTRE</t>
  </si>
  <si>
    <t>AUDLEM MEDICAL PRACTICE</t>
  </si>
  <si>
    <t>BAGARY'S MEDICAL PRACTICE</t>
  </si>
  <si>
    <t>DR MUDIGONDA</t>
  </si>
  <si>
    <t>TETTENHALL ROAD MEDICAL PRACTICE</t>
  </si>
  <si>
    <t>EAST PARK MEDICAL PRACTICE</t>
  </si>
  <si>
    <t>FORDHOUSES MEDICAL CENTRE</t>
  </si>
  <si>
    <t>BILSTON FAMILY PRACTICE</t>
  </si>
  <si>
    <t>HEALTH AND BEYOND</t>
  </si>
  <si>
    <t>ASHFIELD ROAD SURGERY</t>
  </si>
  <si>
    <t>WHITMORE REANS MEDICAL PRACTICE</t>
  </si>
  <si>
    <t>PENN SURGERY</t>
  </si>
  <si>
    <t>WEST PARK SURGERY</t>
  </si>
  <si>
    <t>PROBERT ROAD SURGERY</t>
  </si>
  <si>
    <t>MAYFIELD MEDICAL PRACTICE</t>
  </si>
  <si>
    <t>DR ST PIERRE-LIBBERTON</t>
  </si>
  <si>
    <t>NEWBRIDGE SURGERY</t>
  </si>
  <si>
    <t>THORNLEY STREET SURGERY</t>
  </si>
  <si>
    <t>GRIFFITHS DRIVE MEDICAL PRACTICE</t>
  </si>
  <si>
    <t>ASHMORE PARK MEDICAL CENTRE</t>
  </si>
  <si>
    <t>KEATS GROVE SURGERY</t>
  </si>
  <si>
    <t>TUDOR MEDICAL CENTRE</t>
  </si>
  <si>
    <t>IMPROVING HEALTH (IH) MEDICAL</t>
  </si>
  <si>
    <t>DR SINHA &amp; TAHIR</t>
  </si>
  <si>
    <t>DUNCAN STREET PRIMARY CARE CENTRE</t>
  </si>
  <si>
    <t>TETTENHALL MEDICAL PRACTICE</t>
  </si>
  <si>
    <t>PRESTBURY MEDICAL PRACTICE</t>
  </si>
  <si>
    <t>CASTLECROFT MEDICAL PRACTICE</t>
  </si>
  <si>
    <t>LEA ROAD MEDICAL PRACTICE</t>
  </si>
  <si>
    <t>COALWAY ROAD SURGERY</t>
  </si>
  <si>
    <t>PRIMROSE LANE PRACTICE</t>
  </si>
  <si>
    <t>POPLARS MEDICAL CENTRE</t>
  </si>
  <si>
    <t>MODALITY DARLASTON PRACTICE</t>
  </si>
  <si>
    <t>BRACE STREET HEALTH CENTRE</t>
  </si>
  <si>
    <t>PINFOLD MEDICAL</t>
  </si>
  <si>
    <t>PILLAI</t>
  </si>
  <si>
    <t>QUESLETT MEDICAL CENTRE</t>
  </si>
  <si>
    <t>DR ALI SURGERY</t>
  </si>
  <si>
    <t>ROUGH HAY SURGERY</t>
  </si>
  <si>
    <t>WALSALL WOOD HEALTH CENTRE</t>
  </si>
  <si>
    <t>BLACKWOOD HEALTH CENTRE</t>
  </si>
  <si>
    <t>BIRCHILLS HEALTH CENTRE</t>
  </si>
  <si>
    <t>BRACE STREET HC- KUMAR</t>
  </si>
  <si>
    <t>HOLLAND PARK SURGERY</t>
  </si>
  <si>
    <t>MOXLEY MEDICAL CENTRE</t>
  </si>
  <si>
    <t>LOWER FARM HEALTH CENTRE</t>
  </si>
  <si>
    <t>PALFREY HEALTH CENTRE</t>
  </si>
  <si>
    <t>PLECK HEALTH CENTRE</t>
  </si>
  <si>
    <t>STROUD PRACTICE</t>
  </si>
  <si>
    <t>FORRESTER STREET MEDICAL CENTRE</t>
  </si>
  <si>
    <t>ST MARY'S SURGERY</t>
  </si>
  <si>
    <t>BEECHDALE CENTRE</t>
  </si>
  <si>
    <t>NEW ROAD MEDICAL CENTRE</t>
  </si>
  <si>
    <t>KHAN MEDICAL PRACTICE</t>
  </si>
  <si>
    <t>HARDEN HEALTH CENTRE</t>
  </si>
  <si>
    <t>BLOXWICH MEDICAL PRACTICE</t>
  </si>
  <si>
    <t>WILLENHALL MEDICAL CENTRE</t>
  </si>
  <si>
    <t>COLLINGWOOD FAMILY PRACTICE</t>
  </si>
  <si>
    <t>MOSSLEY &amp; DUDLEY FIELDS MEDICAL PRACTICE</t>
  </si>
  <si>
    <t>DARLASTON FAMILY PRACTICE</t>
  </si>
  <si>
    <t>DR NAMBISAN SURGERY</t>
  </si>
  <si>
    <t>LOCKSTOWN PRACTICE</t>
  </si>
  <si>
    <t>RUSHALL MEDICAL CENTRE</t>
  </si>
  <si>
    <t>SADDLERS HEALTH CENTRE</t>
  </si>
  <si>
    <t>NEW INVENTION HEALTH CENTRE</t>
  </si>
  <si>
    <t>LOCKFIELD SURGERY</t>
  </si>
  <si>
    <t>THE LIMES MEDICAL CENTRE</t>
  </si>
  <si>
    <t>PORTLAND MEDICAL PRACTICE</t>
  </si>
  <si>
    <t>STREETS CORNER SURGERY</t>
  </si>
  <si>
    <t>LITTLE LONDON SURGERY</t>
  </si>
  <si>
    <t>ST JOHN'S MEDICAL CENTRE</t>
  </si>
  <si>
    <t>PARKSIDE MEDICAL PRACTICE</t>
  </si>
  <si>
    <t>ST PETER'S SURGERY</t>
  </si>
  <si>
    <t>SINA HEALTH CENTRE</t>
  </si>
  <si>
    <t>HAMPTON SURGERY</t>
  </si>
  <si>
    <t>ARDEN MEDICAL CENTRE</t>
  </si>
  <si>
    <t>GREEN LANE SURGERY</t>
  </si>
  <si>
    <t>THE CASTLE PRACTICE</t>
  </si>
  <si>
    <t>GRAFTON ROAD SURGERY</t>
  </si>
  <si>
    <t>COVENTRY ROAD PRACTICE</t>
  </si>
  <si>
    <t>HOBS MOAT MEDICAL CENTRE</t>
  </si>
  <si>
    <t>SOLIHULL HEALTHCARE PARTNERSHIP</t>
  </si>
  <si>
    <t>BALSALL COMMON &amp; MERIDEN GROUP PRACTICE</t>
  </si>
  <si>
    <t>NORTHBROOK HEALTH CENTRE</t>
  </si>
  <si>
    <t>ARRAN MEDICAL CENTRE</t>
  </si>
  <si>
    <t>CROFT MEDICAL CENTRE</t>
  </si>
  <si>
    <t>DORRIDGE SURGERY</t>
  </si>
  <si>
    <t>MANOR HOUSE LANE SURGERY</t>
  </si>
  <si>
    <t>BOSWORTH MEDICAL GROUP</t>
  </si>
  <si>
    <t>ST. MARGARETS MEDICAL PRACTICE</t>
  </si>
  <si>
    <t>GPS HEALTHCARE</t>
  </si>
  <si>
    <t>KINGSHURST MEDICAL PRACTICE</t>
  </si>
  <si>
    <t>PARKFIELD MEDICAL CENTRE</t>
  </si>
  <si>
    <t>ROOD END MEDICAL PRACTICE</t>
  </si>
  <si>
    <t>DR DEWAN VK</t>
  </si>
  <si>
    <t>HILL TOP MEDICAL CENTRE</t>
  </si>
  <si>
    <t>THE SPIRES HEALTH CENTRE</t>
  </si>
  <si>
    <t>WARLEY ROAD SURGERY</t>
  </si>
  <si>
    <t>ST PAULS PARTNERS</t>
  </si>
  <si>
    <t>DOG KENNEL LANE SURGERY</t>
  </si>
  <si>
    <t>LODGE ROAD SURGERY</t>
  </si>
  <si>
    <t>CLIFTON LANE MEDICAL CENTRE</t>
  </si>
  <si>
    <t>DR SINGH M</t>
  </si>
  <si>
    <t>DR UI HAQUE N</t>
  </si>
  <si>
    <t>ST PAUL'S PARTNERSHIP - LYNG MEDICAL</t>
  </si>
  <si>
    <t>CAUSEWAY GREEN ROAD SURGERY</t>
  </si>
  <si>
    <t>DR ARORA RK</t>
  </si>
  <si>
    <t>WALFORD STREET, TIVIDALE</t>
  </si>
  <si>
    <t>GLEBEFIELDS SURGERY</t>
  </si>
  <si>
    <t>SAREPHED MEDICAL CENTRE</t>
  </si>
  <si>
    <t>THE VICTORIA SURGERY</t>
  </si>
  <si>
    <t>WEST BROM P'SHIPS FOR HEALTH</t>
  </si>
  <si>
    <t>HADEN VALE SURGERY</t>
  </si>
  <si>
    <t>BEARWOOD MEDICAL CENTRE</t>
  </si>
  <si>
    <t>HAWTHORNS MEDICAL CENTRE</t>
  </si>
  <si>
    <t>ST PAUL'S MEDICAL PRACTICE</t>
  </si>
  <si>
    <t>LINKWAY MEDICAL PRACTICE</t>
  </si>
  <si>
    <t>NEW STREET SURGERY</t>
  </si>
  <si>
    <t>HAWES LANE SURGERY</t>
  </si>
  <si>
    <t>CHURCH VIEW SURGERY</t>
  </si>
  <si>
    <t>PORTWAY FAMILY PRACTICE</t>
  </si>
  <si>
    <t>JUBILEE HEALTH CENTRE</t>
  </si>
  <si>
    <t>SCOTT ARMS MEDICAL CENTRE</t>
  </si>
  <si>
    <t>SHERWOOD HOUSE MEDICAL PRACTICE</t>
  </si>
  <si>
    <t>BEARWOOD ROAD SURGERY</t>
  </si>
  <si>
    <t>OLDBURY HEALTH CENTRE</t>
  </si>
  <si>
    <t>OLD HILL MEDICAL CENTRE</t>
  </si>
  <si>
    <t>GREAT BARR PRACTICE</t>
  </si>
  <si>
    <t>DR GUDI PV &amp; PARTNER</t>
  </si>
  <si>
    <t>BLACK COUNTRY FAMILY PRACTICE</t>
  </si>
  <si>
    <t>SWANPOOL MEDICAL CENTRE</t>
  </si>
  <si>
    <t>NORVIC FAMILY PRACTICE</t>
  </si>
  <si>
    <t>STONE CROSS MEDICAL CENTRE</t>
  </si>
  <si>
    <t>OAKESWELL HEALTH CENTRE</t>
  </si>
  <si>
    <t>CAPE HILL MEDICAL CENTRE</t>
  </si>
  <si>
    <t>REGIS MEDICAL CENTRE</t>
  </si>
  <si>
    <t>WARLEY MEDICAL CENTRE</t>
  </si>
  <si>
    <t>THE SMETHWICK MEDICAL CENTRE</t>
  </si>
  <si>
    <t>THORNS ROAD SURGERY</t>
  </si>
  <si>
    <t>ALEXANDRA MEDICAL CENTRE</t>
  </si>
  <si>
    <t>BATH STREET MEDICAL CENTRE</t>
  </si>
  <si>
    <t>CASTLE MEADOWS SURGERY</t>
  </si>
  <si>
    <t>QUINCY RISE SURGERY</t>
  </si>
  <si>
    <t>LINKS MEDICAL PRACTICE</t>
  </si>
  <si>
    <t>ST JAMES MEDICAL PRACTICE1</t>
  </si>
  <si>
    <t>CENTRAL CLINIC</t>
  </si>
  <si>
    <t>HALESOWEN MEDICAL PRACTICE</t>
  </si>
  <si>
    <t>KEELINGE HOUSE</t>
  </si>
  <si>
    <t>RANGEWAYS ROAD SURGERY</t>
  </si>
  <si>
    <t>NORTHWAY MEDICAL CENTRE</t>
  </si>
  <si>
    <t>BEAN MEDICAL PRACTICE</t>
  </si>
  <si>
    <t>CLEMENT ROAD MEDICAL PRACTICE</t>
  </si>
  <si>
    <t>PEDMORE MEDICAL PRACTICE</t>
  </si>
  <si>
    <t>ANCHOR MEDICAL PRACTICE</t>
  </si>
  <si>
    <t>QUARRY BANK MEDICAL CENTRE</t>
  </si>
  <si>
    <t>ST JAMES MEDICAL PRACTICE2</t>
  </si>
  <si>
    <t>CROSS STREET HEALTH CENTRE</t>
  </si>
  <si>
    <t>WYCHBURY MEDICAL GROUP</t>
  </si>
  <si>
    <t>WORDSLEY GREEN HEALTH CENTRE</t>
  </si>
  <si>
    <t>COSELEY MEDICAL CENTRE</t>
  </si>
  <si>
    <t>FELDON LANE PRACTICE</t>
  </si>
  <si>
    <t>THE LIMES SURGERY MEDICAL CENTRE</t>
  </si>
  <si>
    <t>THE SUMMERHILL SURGERY</t>
  </si>
  <si>
    <t>STEPPINGSTONES MEDICAL PRACTICE</t>
  </si>
  <si>
    <t>WOODSETTON MEDICAL CENTRE</t>
  </si>
  <si>
    <t>LOWER GORNAL MEDICAL PRACTICE</t>
  </si>
  <si>
    <t>LAPAL MEDICAL PRACTICE</t>
  </si>
  <si>
    <t>THE GREENS HEALTH CENTRE</t>
  </si>
  <si>
    <t>LION HEALTH</t>
  </si>
  <si>
    <t>THE WATERFRONT SURGERY</t>
  </si>
  <si>
    <t>AW SURGERIES</t>
  </si>
  <si>
    <t>KINGSWINFORD MEDICAL PRACTICE</t>
  </si>
  <si>
    <t>THE RIDGEWAY SURGERY</t>
  </si>
  <si>
    <t>EVE HILL MEDICAL PRACTICE</t>
  </si>
  <si>
    <t>THREE VILLAGES MEDICAL PRACTICE</t>
  </si>
  <si>
    <t>MOSS GROVE SURGERY</t>
  </si>
  <si>
    <t>MEADOWBROOK SURGERY</t>
  </si>
  <si>
    <t>WOODWAY MEDICAL CENTRE</t>
  </si>
  <si>
    <t>EDGWICK MEDICAL CENTRE</t>
  </si>
  <si>
    <t>STOKE ALDERMOOR MED CTRE</t>
  </si>
  <si>
    <t>COVENTRY GP GROUP OF PRACTICES</t>
  </si>
  <si>
    <t>GOVIND HEALTH CENTRE</t>
  </si>
  <si>
    <t>HILLFIELDS - DR BANO</t>
  </si>
  <si>
    <t>GEORGE ELIOT MEDICAL CENTRE</t>
  </si>
  <si>
    <t>LIMBRICK WOOD SURGERY</t>
  </si>
  <si>
    <t>WINDMILL SURGERY</t>
  </si>
  <si>
    <t>COPSEWOOD MEDICAL CENTRE</t>
  </si>
  <si>
    <t>PARADISE MEDICAL CENTRE</t>
  </si>
  <si>
    <t>PARK HOUSE</t>
  </si>
  <si>
    <t>CLAY LANE MEDICAL PRACTICE</t>
  </si>
  <si>
    <t>WALSGRAVE HEALTH CENTRE</t>
  </si>
  <si>
    <t>ALLESLEY VILLAGE SURGERY</t>
  </si>
  <si>
    <t>BREDON AVENUE SURGERY</t>
  </si>
  <si>
    <t>QUINTON PARK MEDICAL CENTRE</t>
  </si>
  <si>
    <t>HENLEY GREEN MEDICAL CENTRE</t>
  </si>
  <si>
    <t>WILLENHAL OAK MEDICAL CENTRE</t>
  </si>
  <si>
    <t>HOLBROOKS HEALTH TEAM</t>
  </si>
  <si>
    <t>KENSINGTON ROAD SURGERY</t>
  </si>
  <si>
    <t>BROOMFIELD PARK MED.CTR.</t>
  </si>
  <si>
    <t>CENTRAL MEDICAL CENTRE</t>
  </si>
  <si>
    <t>THE CHEYLESMORE SURGERY</t>
  </si>
  <si>
    <t>SPRINGFIELD MEDICAL PRACTICE</t>
  </si>
  <si>
    <t>WOOD END HEALTH CENTRE</t>
  </si>
  <si>
    <t>WESTWOOD MEDICAL H/CENTRE</t>
  </si>
  <si>
    <t>MOSELEY AVENUE SURGERY</t>
  </si>
  <si>
    <t>MANSFIELD MEDICAL CENTRE</t>
  </si>
  <si>
    <t>GODIVA GROUP PRACTICE</t>
  </si>
  <si>
    <t>KENYON MEDICAL CENTRES</t>
  </si>
  <si>
    <t>THE FORUM HEALTH CENTRE</t>
  </si>
  <si>
    <t>PRIORY GATE PRACTICE</t>
  </si>
  <si>
    <t>FORREST MEDICAL CENTRE</t>
  </si>
  <si>
    <t>ENGLETON HOUSE SURGERY</t>
  </si>
  <si>
    <t>THE GABLES MEDICENTRE</t>
  </si>
  <si>
    <t>PHOENIX FAMILY CARE</t>
  </si>
  <si>
    <t>JUBILEE HEALTHCARE</t>
  </si>
  <si>
    <t>HILLFIELDS HEALTH CENTRE - 1</t>
  </si>
  <si>
    <t>ALLESLEY PARK MEDICAL CTR</t>
  </si>
  <si>
    <t>SKY BLUE MEDICAL GROUP</t>
  </si>
  <si>
    <t>LONGFORD PRIMARY CARE CENTRE</t>
  </si>
  <si>
    <t>WILLENHALL PRIMARY CARE CENTRE - 1</t>
  </si>
  <si>
    <t>PEARL MEDICAL CENTRE</t>
  </si>
  <si>
    <t>HOCKLEY MEDICAL PRACTICE</t>
  </si>
  <si>
    <t>THE BALAJI SURGERY, THE SPARKBROOK CHC</t>
  </si>
  <si>
    <t>COTMORE SURGERY</t>
  </si>
  <si>
    <t>STRENSHAM ROAD SURGERY</t>
  </si>
  <si>
    <t>BORDESLEY GREEN SURGERY</t>
  </si>
  <si>
    <t>AYLESBURY SURGERY</t>
  </si>
  <si>
    <t>HALCYON MEDICAL</t>
  </si>
  <si>
    <t>THE SHELDON MEDICAL CENTRE</t>
  </si>
  <si>
    <t>BALSALL HEATH HEALTH CENTRE (S)</t>
  </si>
  <si>
    <t>NECHELLS PRACTICE</t>
  </si>
  <si>
    <t>SOHO ROAD HEALTH CENTRE</t>
  </si>
  <si>
    <t>SPRINGFIELD MEDICAL PRACT</t>
  </si>
  <si>
    <t>AUBREY ROAD MEDICAL CENTRE</t>
  </si>
  <si>
    <t>MIRFIELD SURGERY</t>
  </si>
  <si>
    <t>PAK HEALTH CENTRE</t>
  </si>
  <si>
    <t>ACOCKS GREEN MEDICAL CENTRE</t>
  </si>
  <si>
    <t>GREET MEDICAL PRACTICE</t>
  </si>
  <si>
    <t>BLOOMSBURY SURGERY</t>
  </si>
  <si>
    <t>NASEBY MEDICAL CENTRE</t>
  </si>
  <si>
    <t>HOLYHEAD PRIMARY HEALTH CARE CENTRE</t>
  </si>
  <si>
    <t>DOWNSFIELD MEDICAL CENTRE</t>
  </si>
  <si>
    <t>DR KHUROO'S PRACTICE</t>
  </si>
  <si>
    <t>SOHO ROAD PRIMARY CARE CENTRE</t>
  </si>
  <si>
    <t>HIGHGATE MEDICAL CENTRE</t>
  </si>
  <si>
    <t>BURBURY MEDICAL CENTRE</t>
  </si>
  <si>
    <t>COVENTRY ROAD MEDICAL CENTRE</t>
  </si>
  <si>
    <t>CHURCH ROAD SURGERY</t>
  </si>
  <si>
    <t>GARRETTS GREEN LANE SURGERY</t>
  </si>
  <si>
    <t>FEATHERSTONE MEDICAL CENTRE</t>
  </si>
  <si>
    <t>DR KULSHRESTHA FAMILY PRACTICE</t>
  </si>
  <si>
    <t>CITY ROAD MEDICAL CENTRE</t>
  </si>
  <si>
    <t>COTTERILS LANE SURGERY</t>
  </si>
  <si>
    <t>CHARLES ROAD SURGERY</t>
  </si>
  <si>
    <t>VICTORIA ROAD MEDICAL CTR</t>
  </si>
  <si>
    <t>GREENFIELD MEDICAL CENTRE</t>
  </si>
  <si>
    <t>TUDOR PRACTICE STOCKLAND GREEN</t>
  </si>
  <si>
    <t>CAVENDISH MEDICAL PRACTICE</t>
  </si>
  <si>
    <t>HEATHFIELD FAMILY CENTRE</t>
  </si>
  <si>
    <t>PERRY PARK SURGERY</t>
  </si>
  <si>
    <t>KINGS NORTON SURGERY</t>
  </si>
  <si>
    <t>MAYPOLE HEALTH SURGERY Y</t>
  </si>
  <si>
    <t>MODALITY ENKI MEDICAL PRACTICE</t>
  </si>
  <si>
    <t>SWANSWELL MEDICAL CENTRE</t>
  </si>
  <si>
    <t>KIRPAL MEDICAL PRACTICE</t>
  </si>
  <si>
    <t>THE HAWTHORNS SURGERY</t>
  </si>
  <si>
    <t>THE BROOK SURGERY</t>
  </si>
  <si>
    <t>RIDGACRE HOUSE SURGERY</t>
  </si>
  <si>
    <t>ROWLANDS ROAD SURGERY</t>
  </si>
  <si>
    <t>GATE MEDICAL CENTRE</t>
  </si>
  <si>
    <t>UNIVERSITY MEDICAL PRACTICE</t>
  </si>
  <si>
    <t>NEWPORT MEDICAL GROUP</t>
  </si>
  <si>
    <t>APOLLO SURGERY</t>
  </si>
  <si>
    <t>RIVER BROOK MEDICAL CENTRE</t>
  </si>
  <si>
    <t>KINGSTANDING CIRCLE SURGERY</t>
  </si>
  <si>
    <t>FINCH ROAD PRIMARY CARE CENTRE</t>
  </si>
  <si>
    <t>WEATHER OAK MEDICAL CENTRE</t>
  </si>
  <si>
    <t>ALUM ROCK MEDICAL CENTRE</t>
  </si>
  <si>
    <t>THE KHATTAK MEMORIAL SURGERY</t>
  </si>
  <si>
    <t>THE SLIEVE SURGERY</t>
  </si>
  <si>
    <t>JIGGINS LANE MEDICAL CENTRE</t>
  </si>
  <si>
    <t>KEYNELL COVERT</t>
  </si>
  <si>
    <t>SCHOOLACRE ROAD SURGERY</t>
  </si>
  <si>
    <t>ALPHA MEDICAL PRACTICE</t>
  </si>
  <si>
    <t>DRUIDS HEATH SURGERY</t>
  </si>
  <si>
    <t>WEST HEATH PRIMARY C CTR</t>
  </si>
  <si>
    <t>DR WALJI AND COLLEAGUES</t>
  </si>
  <si>
    <t>BELLEVUE MEDICAL CENTRE</t>
  </si>
  <si>
    <t>AL-SHAFA MEDICAL CENTRE</t>
  </si>
  <si>
    <t>BALDWINS LANE SURGERY</t>
  </si>
  <si>
    <t>BARTLEY GREEN MEDICAL PRACTICE</t>
  </si>
  <si>
    <t>FERNLEY MEDICAL CENTRE</t>
  </si>
  <si>
    <t>SUTTON ROAD SURGERY</t>
  </si>
  <si>
    <t>BUCKLANDS END LANE SURGERY</t>
  </si>
  <si>
    <t>SALTLEY AND FERNBANK MEDICAL PRACTICE</t>
  </si>
  <si>
    <t>SMALL HEATH MEDICAL PRACTICE</t>
  </si>
  <si>
    <t>FIRS SURGERY</t>
  </si>
  <si>
    <t>VICTORIA ROAD SURGERY</t>
  </si>
  <si>
    <t>ROTTON PARK MEDICAL CENTRE</t>
  </si>
  <si>
    <t>CRANES PARK ROAD SURGERY</t>
  </si>
  <si>
    <t>YARDLEY MEDICAL CENTRE</t>
  </si>
  <si>
    <t>KARIS MEDICAL CENTRE</t>
  </si>
  <si>
    <t>COLLEGE ROAD SURGERY</t>
  </si>
  <si>
    <t>COFTON MEDICAL CENTRE</t>
  </si>
  <si>
    <t>THE WAND MEDICAL CENTRE</t>
  </si>
  <si>
    <t>HANDSWORTH MEDICAL PRACT.</t>
  </si>
  <si>
    <t>THE DOVE MEDICAL PRACTICE</t>
  </si>
  <si>
    <t>EDEN COURT MEDICAL PRACTICE</t>
  </si>
  <si>
    <t>OAKWOOD SURGERY</t>
  </si>
  <si>
    <t>NORTHWOOD MEDICAL CENTRE</t>
  </si>
  <si>
    <t>WAKE GREEN SURGERY</t>
  </si>
  <si>
    <t>WYCHALL LANE SURGERY</t>
  </si>
  <si>
    <t>RESERVOIR ROAD SURGERY</t>
  </si>
  <si>
    <t>LAURIE PIKE HEALTH CENTRE</t>
  </si>
  <si>
    <t>WARD END MEDICAL CENTRE</t>
  </si>
  <si>
    <t>DR SN CLAY AND PARTNERS</t>
  </si>
  <si>
    <t>MIDLANDS MEDICAL PARTNERSHIP</t>
  </si>
  <si>
    <t>SHENLEY GREEN SURGERY</t>
  </si>
  <si>
    <t>YARDLEY GREEN MEDICAL CENTRE</t>
  </si>
  <si>
    <t>THE OAKS MEDICAL CENTRE</t>
  </si>
  <si>
    <t>HARBORNE MEDICAL PRACTICE</t>
  </si>
  <si>
    <t>WEOLEY PARK SURGERY</t>
  </si>
  <si>
    <t>SELLY OAK HEALTH CENTRE</t>
  </si>
  <si>
    <t>THE ST.CLEMENTS SURGERY</t>
  </si>
  <si>
    <t>FIRSTCARE PRACTICE</t>
  </si>
  <si>
    <t>WOODLAND ROAD SURGERY</t>
  </si>
  <si>
    <t>SUTTON COLDFIELD GROUP PRACTICE</t>
  </si>
  <si>
    <t>HAWKESLEY MEDICAL PRACTICE</t>
  </si>
  <si>
    <t>SELLY PARK SURGERY</t>
  </si>
  <si>
    <t>BOURNBROOK VARSITY MEDICAL CENTRE</t>
  </si>
  <si>
    <t>KINGSFIELD MEDICAL CENTRE</t>
  </si>
  <si>
    <t>WOODGATE VALLEY HEALTH CENTRE</t>
  </si>
  <si>
    <t>OMNIA PRACTICE</t>
  </si>
  <si>
    <t>THE MANOR PRACTICE</t>
  </si>
  <si>
    <t>THE HARLEQUIN SURGERY</t>
  </si>
  <si>
    <t>ST HELIERS MEDICAL PRACTICE</t>
  </si>
  <si>
    <t>COLLEGE GREEN MEDICAL PRACTICE</t>
  </si>
  <si>
    <t>LORDSWOOD HOUSE GROUP MEDICAL PRACTICE</t>
  </si>
  <si>
    <t>LEACH HEATH MEDICAL CENTRE</t>
  </si>
  <si>
    <t>ASHFIELD SURGERY</t>
  </si>
  <si>
    <t>BATH ROW MEDICAL PRACTICE</t>
  </si>
  <si>
    <t>MILLENNIUM MEDICAL CENTRE</t>
  </si>
  <si>
    <t>MOSELEY MEDICAL CENTRE</t>
  </si>
  <si>
    <t>RAYDOCS NEWTOWN</t>
  </si>
  <si>
    <t>TOWER HILL PARTNERSHIP</t>
  </si>
  <si>
    <t>YARDLEY WOOD HEALTH CENTRE</t>
  </si>
  <si>
    <t>HILLCREST SURGERY</t>
  </si>
  <si>
    <t>KINGSBURY ROAD MEDICAL CENTRE</t>
  </si>
  <si>
    <t>CHURCH LANE - KHAN</t>
  </si>
  <si>
    <t>THE SWAN MEDICAL CENTRE</t>
  </si>
  <si>
    <t>HAMSTEAD ROAD SURGERY</t>
  </si>
  <si>
    <t>THE POOLWAY MEDICAL CENTRE</t>
  </si>
  <si>
    <t>WEST HEATH SURGERY</t>
  </si>
  <si>
    <t>GREEN RIDGE SURGERY</t>
  </si>
  <si>
    <t>HANDSWORTH WOOD MED.CTR.</t>
  </si>
  <si>
    <t>SHAH ZAMAN SURGERY</t>
  </si>
  <si>
    <t>ST WULFSTAN SURGERY</t>
  </si>
  <si>
    <t>THE OLD COLE HOUSE PRACTICE</t>
  </si>
  <si>
    <t>QUEENS ROAD SURGERY</t>
  </si>
  <si>
    <t>LAPWORTH SURGERY</t>
  </si>
  <si>
    <t>RUGBY ROAD SURGERY</t>
  </si>
  <si>
    <t>BROOKSIDE SURGERY</t>
  </si>
  <si>
    <t>STATION STREET SURGERY</t>
  </si>
  <si>
    <t>WOODLANDS SURGERY</t>
  </si>
  <si>
    <t>WARWICK GATES FAM.HTH.CTR</t>
  </si>
  <si>
    <t>BUDBROOKE MEDICAL CENTRE</t>
  </si>
  <si>
    <t>BENNFIELD SURGERY</t>
  </si>
  <si>
    <t>MEON MEDICAL CENTRE</t>
  </si>
  <si>
    <t>BEECH TREE MEDICAL PRACTICE</t>
  </si>
  <si>
    <t>WHITNASH MEDICAL CENTRE</t>
  </si>
  <si>
    <t>CHASE MEADOW HEALTH CENTRE</t>
  </si>
  <si>
    <t>VALE OF RED HORSE</t>
  </si>
  <si>
    <t>BULKINGTON SURGERY</t>
  </si>
  <si>
    <t>THE ARROW SURGERY</t>
  </si>
  <si>
    <t>SPA MEDICAL CENTRE</t>
  </si>
  <si>
    <t>STOCKINGFORD MEDICAL CENTRE</t>
  </si>
  <si>
    <t>OLD MILL SURGERY</t>
  </si>
  <si>
    <t>MARKET QUARTER MEDICAL PRACTICE</t>
  </si>
  <si>
    <t>ALCESTER HEALTH CENTRE</t>
  </si>
  <si>
    <t>TANWORTH-IN-ARDEN MED CTR</t>
  </si>
  <si>
    <t>DUNCHURCH SURGERY</t>
  </si>
  <si>
    <t>HARBURY SURGERY</t>
  </si>
  <si>
    <t>TRINITY COURT SURGERY</t>
  </si>
  <si>
    <t>HAZELWOOD GROUP PRACTICE</t>
  </si>
  <si>
    <t>RIVERSLEY ROAD SURGERY</t>
  </si>
  <si>
    <t>SHERBOURNE MEDICAL CENTRE</t>
  </si>
  <si>
    <t>THE GRANGE MEDICAL CENTRE</t>
  </si>
  <si>
    <t>ABBEY MEDICAL CENTRE</t>
  </si>
  <si>
    <t>WESTSIDE MEDICAL CENTRE</t>
  </si>
  <si>
    <t>WHITESTONE SURGERY</t>
  </si>
  <si>
    <t>WATERSIDE MEDICAL CENTRE</t>
  </si>
  <si>
    <t>REVEL SURGERY</t>
  </si>
  <si>
    <t>HASTINGS HOUSE SURGERY</t>
  </si>
  <si>
    <t>CUBBINGTON RD SURGERY</t>
  </si>
  <si>
    <t>SOUTHAM SURGERY</t>
  </si>
  <si>
    <t>SHIPSTON MEDICAL CENTRE</t>
  </si>
  <si>
    <t>HENLEY-IN-ARDEN MED CTR</t>
  </si>
  <si>
    <t>MANOR COURT SURGERY</t>
  </si>
  <si>
    <t>ROTHER HOUSE MEDICAL CENTRE</t>
  </si>
  <si>
    <t>CLIFTON ROAD SURGERY</t>
  </si>
  <si>
    <t>THE ATHERSTONE SURGERY</t>
  </si>
  <si>
    <t>BIDFORD HEALTH CENTRE</t>
  </si>
  <si>
    <t>CLARENDON LODGE MEDICAL CENTRE</t>
  </si>
  <si>
    <t>WOLSTON SURGERY</t>
  </si>
  <si>
    <t>BRIDGE HOUSE MEDICAL CENTRE</t>
  </si>
  <si>
    <t>CASTLE MEDICAL CENTRE</t>
  </si>
  <si>
    <t>PARK LEYS MEDICAL PRACTICE</t>
  </si>
  <si>
    <t>BEDWORTH HEALTH CENTRE</t>
  </si>
  <si>
    <t>AVONSIDE HEALTH CENTRE</t>
  </si>
  <si>
    <t>FENNY COMPTON SURGERY</t>
  </si>
  <si>
    <t>SPRING HILL MEDICAL CENTRE</t>
  </si>
  <si>
    <t>DORDON &amp; POLESWORTH GROUP PRACTICE</t>
  </si>
  <si>
    <t>PEAR TREE SURGERY</t>
  </si>
  <si>
    <t>CHAPEL END SURGERY</t>
  </si>
  <si>
    <t>WHITEHALL MEDICAL PRACTICE</t>
  </si>
  <si>
    <t>ARBURY MEDICAL CENTRE</t>
  </si>
  <si>
    <t>POOL MEDICAL CENTRE</t>
  </si>
  <si>
    <t>RED ROOFS SURGERY</t>
  </si>
  <si>
    <t>AELFGAR SURGERY</t>
  </si>
  <si>
    <t>NORTON CANES PRACTICE</t>
  </si>
  <si>
    <t>BLURTON MEDICAL CENTRE</t>
  </si>
  <si>
    <t>RAWNSLEY SURGERY</t>
  </si>
  <si>
    <t>PEEL CROFT</t>
  </si>
  <si>
    <t>NORTON CANES SURGERY</t>
  </si>
  <si>
    <t>FEATHERSTONE</t>
  </si>
  <si>
    <t>TRENTHAM MEWS MEDICAL CENTRE</t>
  </si>
  <si>
    <t>BADDELEY GREEN SURGERY</t>
  </si>
  <si>
    <t>BRERETON SURGERY</t>
  </si>
  <si>
    <t>TALKE PITS CLINIC</t>
  </si>
  <si>
    <t>SOUTHFIELD WAY SURGERY</t>
  </si>
  <si>
    <t>MILEHOUSE MEDICAL PRACTICE</t>
  </si>
  <si>
    <t>TRI-LINKS MEDICAL PRACTICE</t>
  </si>
  <si>
    <t>BETLEY SURGERY</t>
  </si>
  <si>
    <t>ALL SAINTS SURGERY</t>
  </si>
  <si>
    <t>NORTHGATE SURGERY</t>
  </si>
  <si>
    <t>KEELE PRACTICE</t>
  </si>
  <si>
    <t>TAMAR MEDICAL CENTRE</t>
  </si>
  <si>
    <t>ADDERLEY GREEN SURGERY</t>
  </si>
  <si>
    <t>TUNSTALL PRIMARY CARE CENTRE</t>
  </si>
  <si>
    <t>MILL VIEW SURGERY</t>
  </si>
  <si>
    <t>ALTON SURGERY</t>
  </si>
  <si>
    <t>THE COLLIERY PRACTICE</t>
  </si>
  <si>
    <t>CHADSMOOR MEDICAL PRACTICE</t>
  </si>
  <si>
    <t>APSLEY SURGERY</t>
  </si>
  <si>
    <t>PRIMA CARE SURGERIES</t>
  </si>
  <si>
    <t>CAMBRIDGE HOUSE</t>
  </si>
  <si>
    <t>HONEYWALL MEDICAL PRACTICE</t>
  </si>
  <si>
    <t>DARWIN MEDICAL CENTRE</t>
  </si>
  <si>
    <t>DR I RASIB &amp; PARTNERS</t>
  </si>
  <si>
    <t>QUINTON PRACTICE</t>
  </si>
  <si>
    <t>BRINSLEY AVENUE PRACTICE</t>
  </si>
  <si>
    <t>THE PEEL MEDICAL PRACTICE</t>
  </si>
  <si>
    <t>THE MOORCROFT MEDICAL CTR</t>
  </si>
  <si>
    <t>GOLDENHILL MEDICAL CENTRE</t>
  </si>
  <si>
    <t>KINGSBRIDGE MEDICAL CENTRE</t>
  </si>
  <si>
    <t>HIGHERLAND SURGERY</t>
  </si>
  <si>
    <t>MOSS STREET SURGERY</t>
  </si>
  <si>
    <t>DRS SHAH &amp; TALPUR</t>
  </si>
  <si>
    <t>LAKESIDE</t>
  </si>
  <si>
    <t>RED LION SURGERY</t>
  </si>
  <si>
    <t>HEATH HAYES HEALTH CENTRE</t>
  </si>
  <si>
    <t>COBRIDGE SURGERY</t>
  </si>
  <si>
    <t>LONGTON HALL SURGERY</t>
  </si>
  <si>
    <t>CLAVERLEY</t>
  </si>
  <si>
    <t>BIRCHES HEAD MEDICAL CTR.</t>
  </si>
  <si>
    <t>WATERHOUSES MEDICAL PRACT</t>
  </si>
  <si>
    <t>TEAN SURGERY</t>
  </si>
  <si>
    <t>CROWN MEDICAL PRACTICE</t>
  </si>
  <si>
    <t>DR KHARE'S SURGERY</t>
  </si>
  <si>
    <t>HEATHVIEW MEDICAL PRACTICE</t>
  </si>
  <si>
    <t>DR MANICKAM &amp; PARTNER</t>
  </si>
  <si>
    <t>DR DO YATES' PRACTICE</t>
  </si>
  <si>
    <t>ALDERWOOD MEDICAL PRACTICE</t>
  </si>
  <si>
    <t>POTTERIES MEDICAL CENTRE</t>
  </si>
  <si>
    <t>DR P D MILES AND DR R VALASAPALLI</t>
  </si>
  <si>
    <t>BILBROOK MEDICAL CENTRE</t>
  </si>
  <si>
    <t>DR KS UPTON'S PRACTICE</t>
  </si>
  <si>
    <t>BROOK MEDICAL CENTRE</t>
  </si>
  <si>
    <t>DALE MEDICAL PRACTICE</t>
  </si>
  <si>
    <t>CROWN SURGERY</t>
  </si>
  <si>
    <t>DUNROBIN STREET MEDICAL CENTRE</t>
  </si>
  <si>
    <t>BIDDULPH DOCTORS</t>
  </si>
  <si>
    <t>HOLLIES PRACTICE</t>
  </si>
  <si>
    <t>DR ROBINSON &amp; PARTNERS</t>
  </si>
  <si>
    <t>DR J GREIG &amp; PARTNERS</t>
  </si>
  <si>
    <t>HARLEY STREET MEDICAL CTR</t>
  </si>
  <si>
    <t>NORFOLK STREET SURGERY</t>
  </si>
  <si>
    <t>BALANCE STREET</t>
  </si>
  <si>
    <t>STAPENHILL MEDICAL CENTRE</t>
  </si>
  <si>
    <t>SALTERS MEADOW HEALTH CTR</t>
  </si>
  <si>
    <t>GNOSALL</t>
  </si>
  <si>
    <t>MANSION HOUSE SURGERY</t>
  </si>
  <si>
    <t>BELGRAVE MEDICAL CENTRE</t>
  </si>
  <si>
    <t>LYME VALLEY MEDICAL CENTRE</t>
  </si>
  <si>
    <t>HARTSHILL MEDICAL CENTRE</t>
  </si>
  <si>
    <t>BARTON</t>
  </si>
  <si>
    <t>NORTON CANES HEALTH CENTRE</t>
  </si>
  <si>
    <t>LAUREL HOUSE SURGERY</t>
  </si>
  <si>
    <t>MILLRISE MEDICAL PRACTICE</t>
  </si>
  <si>
    <t>ABBOTS BROMLEY SURGERY</t>
  </si>
  <si>
    <t>MILL BANK</t>
  </si>
  <si>
    <t>WOLSTANTON MEDICAL CENTRE</t>
  </si>
  <si>
    <t>AUDLEY HEALTH CENTRE</t>
  </si>
  <si>
    <t>WEEPING CROSS HEALTH CENTRE</t>
  </si>
  <si>
    <t>WETMORE ROAD SURGERY</t>
  </si>
  <si>
    <t>WOLVERHAMPTON ROAD SURGERY</t>
  </si>
  <si>
    <t>HOLMCROFT</t>
  </si>
  <si>
    <t>THE NILE PRACTICE</t>
  </si>
  <si>
    <t>MEIR PARK &amp; WESTON COYNEY MEDICAL PRACT</t>
  </si>
  <si>
    <t>BIDDULPH VALLEY SURGERY</t>
  </si>
  <si>
    <t>PENKRIDGE MEDICAL PRACTICE</t>
  </si>
  <si>
    <t>STAFFORD HEALTH AND WELLBEING</t>
  </si>
  <si>
    <t>BRIDGE SURGERY</t>
  </si>
  <si>
    <t>TUTBURY HEALTH CENTRE</t>
  </si>
  <si>
    <t>RISING BROOK</t>
  </si>
  <si>
    <t>ALREWAS</t>
  </si>
  <si>
    <t>SILVERDALE MEDICAL CENTRE</t>
  </si>
  <si>
    <t>HEDNESFORD MEDICAL PRACTICE</t>
  </si>
  <si>
    <t>THE ALDERGATE MED.PRACT.</t>
  </si>
  <si>
    <t>RUSSELL HOUSE SURGERY</t>
  </si>
  <si>
    <t>THE LANGTON MEDICAL GROUP</t>
  </si>
  <si>
    <t>GLEBEDALE MEDICAL PRACTICE</t>
  </si>
  <si>
    <t>TRENT MEADOWS</t>
  </si>
  <si>
    <t>CARLTON STREET SURGERY</t>
  </si>
  <si>
    <t>MILLER STREET SURGERY</t>
  </si>
  <si>
    <t>CASTLEFIELDS</t>
  </si>
  <si>
    <t>KIDSGROVE MEDICAL CENTRE</t>
  </si>
  <si>
    <t>HAZELDENE HOUSE SURGERY</t>
  </si>
  <si>
    <t>FURLONG MEDICAL CENTRE</t>
  </si>
  <si>
    <t>CUMBERLAND HOUSE</t>
  </si>
  <si>
    <t>GRAVEL HILL SURGERY</t>
  </si>
  <si>
    <t>ASHLEY SURGERY</t>
  </si>
  <si>
    <t>MADELEY PRACTICE</t>
  </si>
  <si>
    <t>TRENT VALE MEDICAL PRACTICE</t>
  </si>
  <si>
    <t>YOXALL</t>
  </si>
  <si>
    <t>LEEK HEALTH CENTRE</t>
  </si>
  <si>
    <t>WERRINGTON VILLAGE SURGERY</t>
  </si>
  <si>
    <t>GORDON STREET SURGERY</t>
  </si>
  <si>
    <t>BREWOOD MEDICAL PRACTICE</t>
  </si>
  <si>
    <t>THE WESTGATE PRACTICE</t>
  </si>
  <si>
    <t>HEATHCOTE STREET SURGERY</t>
  </si>
  <si>
    <t>MAYFIELD SURGERY</t>
  </si>
  <si>
    <t>HORSEFAIR PRACTICE</t>
  </si>
  <si>
    <t>THE MEADOWS MEDICAL PRACTICE</t>
  </si>
  <si>
    <t>COURT STREET MEDICAL PRACTICE</t>
  </si>
  <si>
    <t>IRONBRIDGE MEDICAL PRACTICE</t>
  </si>
  <si>
    <t>ALVELEY MEDICAL PRACTICE</t>
  </si>
  <si>
    <t>SOUTH HERMITAGE SURGERY</t>
  </si>
  <si>
    <t>SHAWBIRCH MEDICAL CENTRE</t>
  </si>
  <si>
    <t>HODNET MEDICAL PRACTICE</t>
  </si>
  <si>
    <t>HOLLINSWOOD SURGERY</t>
  </si>
  <si>
    <t>LINDEN HALL SURGERY</t>
  </si>
  <si>
    <t>BROSELEY MEDICAL PRACTICE</t>
  </si>
  <si>
    <t>BELVIDERE MEDICAL PRACT.</t>
  </si>
  <si>
    <t>MARDEN MEDICAL PRACTICE</t>
  </si>
  <si>
    <t>CRAVEN ARMS SURGERY</t>
  </si>
  <si>
    <t>LUDLOW - PORTCULLIS</t>
  </si>
  <si>
    <t>WOODSIDE MEDICAL PRACTICE</t>
  </si>
  <si>
    <t>CLEOBURY MORTIMER SURGERY</t>
  </si>
  <si>
    <t>MARYSVILLE MEDICAL PRACT</t>
  </si>
  <si>
    <t>WELLINGTON MEDICAL PRACTICE</t>
  </si>
  <si>
    <t>SHIFNAL &amp; PRIORSLEE MEDICAL PRACTICE</t>
  </si>
  <si>
    <t>WEM AND PREES MEDICAL PRACTICE</t>
  </si>
  <si>
    <t>CLAREMONT BANK SURGERY</t>
  </si>
  <si>
    <t>SEVERN FIELDS MEDICAL PRACTICE</t>
  </si>
  <si>
    <t>HIGHLEY MEDICAL CENTRE</t>
  </si>
  <si>
    <t>PONTESBURY &amp; WORTHEN MEDICAL PRACTICE</t>
  </si>
  <si>
    <t>WELLINGTON ROAD SURGERY</t>
  </si>
  <si>
    <t>CAMBRIAN MEDICAL PRACTICE</t>
  </si>
  <si>
    <t>CHURCHMERE MEDICAL GROUP</t>
  </si>
  <si>
    <t>BROWN CLEE MEDICAL CENTRE</t>
  </si>
  <si>
    <t>PRESCOTT SURGERY</t>
  </si>
  <si>
    <t>THE CAXTON SURGERY</t>
  </si>
  <si>
    <t>ALBRIGHTON MEDICAL PRACT</t>
  </si>
  <si>
    <t>KNOCKIN MEDICAL CENTRE</t>
  </si>
  <si>
    <t>MUCH WENLOCK &amp; CRESSAGE MEDICAL PRACTICE</t>
  </si>
  <si>
    <t>BEECHES MEDICAL PRACTICE</t>
  </si>
  <si>
    <t>CLIVE MEDICAL PRACTICE</t>
  </si>
  <si>
    <t>RADBROOK GREEN SURGERY</t>
  </si>
  <si>
    <t>STATION DRIVE SURGERY</t>
  </si>
  <si>
    <t>WESTBURY MEDICAL CENTRE</t>
  </si>
  <si>
    <t>DONNINGTON MEDICAL PRACTICE</t>
  </si>
  <si>
    <t>SHAWBURY MEDICAL PRACTICE</t>
  </si>
  <si>
    <t>MARKET DRAYTON MEDICAL PRACTICE</t>
  </si>
  <si>
    <t>DAWLEY MEDICAL PRACTICE</t>
  </si>
  <si>
    <t>CHURCH STRETTON MEDICAL CENTRE</t>
  </si>
  <si>
    <t>CHARLTON MEDICAL PRACTICE</t>
  </si>
  <si>
    <t>RIVERSIDE MED.PRACTICE</t>
  </si>
  <si>
    <t>PLAS FFYNNON MEDICAL CTRE</t>
  </si>
  <si>
    <t>BRIDGNORTH MEDICAL PRACTICE</t>
  </si>
  <si>
    <t>STIRCHLEY MEDICAL PRACTICE</t>
  </si>
  <si>
    <t>MYTTON OAK MEDICAL PRACT.</t>
  </si>
  <si>
    <t>NEW COURT SURGERY</t>
  </si>
  <si>
    <t>DEMONTFORT MEDICAL CENTRE</t>
  </si>
  <si>
    <t>CRABBS CROSS SURGERY</t>
  </si>
  <si>
    <t>CRABBS CROSS MEDICAL CENTRE</t>
  </si>
  <si>
    <t>WOLVERLEY SURGERY</t>
  </si>
  <si>
    <t>THE GLEBELAND SURGERY</t>
  </si>
  <si>
    <t>FOWNHOPE MEDICAL CENTRE</t>
  </si>
  <si>
    <t>CRADLEY SURGERY</t>
  </si>
  <si>
    <t>ABBEY MEDICAL PRACTICE</t>
  </si>
  <si>
    <t>BELMONT MEDICAL CENTRE</t>
  </si>
  <si>
    <t>THE BRIDGE SURGERY</t>
  </si>
  <si>
    <t>CORBETT MEDICAL PRACTICE</t>
  </si>
  <si>
    <t>CHADDESLEY SURGERY</t>
  </si>
  <si>
    <t>CATSHILL VILLAGE SURGERY</t>
  </si>
  <si>
    <t>HOLLYOAKS MEDICAL CENTRE</t>
  </si>
  <si>
    <t>ST. JOHNS SURGERY</t>
  </si>
  <si>
    <t>ST SAVIOURS SURGERY</t>
  </si>
  <si>
    <t>BARNT GREEN SURGERY</t>
  </si>
  <si>
    <t>COLWALL SURGERY</t>
  </si>
  <si>
    <t>MALVERN HEALTH CENTRE</t>
  </si>
  <si>
    <t>PERSHORE MEDICAL PRACTICE</t>
  </si>
  <si>
    <t>ALBANY HOUSE SURGERY</t>
  </si>
  <si>
    <t>CHURCHFIELDS SURGERY</t>
  </si>
  <si>
    <t>AYLMER LODGE COOKLEY PARTNERSHIP</t>
  </si>
  <si>
    <t>THE SURGERY KINGSTONE</t>
  </si>
  <si>
    <t>WARGRAVE HOUSE SURGERY</t>
  </si>
  <si>
    <t>HOLLYWOOD MEDICAL CENTRE</t>
  </si>
  <si>
    <t>ST JOHNS HOUSE SURGERY</t>
  </si>
  <si>
    <t>FRANKLEY HEALTH CENTRE</t>
  </si>
  <si>
    <t>PENDEEN SURGERY</t>
  </si>
  <si>
    <t>MERSTOW GREEN MEDICAL PRACTICE</t>
  </si>
  <si>
    <t>BEWDLEY MEDICAL CENTRE</t>
  </si>
  <si>
    <t>THE CHURCH STREET PRACTICE</t>
  </si>
  <si>
    <t>CORNHILL SURGERY</t>
  </si>
  <si>
    <t>KINGTON MEDICAL PRACTICE</t>
  </si>
  <si>
    <t>BARBOURNE HEALTH CENTRE</t>
  </si>
  <si>
    <t>NUNWELL SURGERY</t>
  </si>
  <si>
    <t>SPA MEDICAL PRACTICE</t>
  </si>
  <si>
    <t>ABBOTTSWOOD MEDICAL CENTRE</t>
  </si>
  <si>
    <t>KNIGHTWICK SURGERY</t>
  </si>
  <si>
    <t>ALTON STREET SURGERY</t>
  </si>
  <si>
    <t>THE MORTIMER MEDICAL PRAC</t>
  </si>
  <si>
    <t>TENBURY SURGERY</t>
  </si>
  <si>
    <t>HILLVIEW MEDICAL CENTRE</t>
  </si>
  <si>
    <t>STOURPORT MEDICAL CENTRE</t>
  </si>
  <si>
    <t>WHITEACRES MEDICAL CENTRE</t>
  </si>
  <si>
    <t>THORNELOE LODGE SURGERY</t>
  </si>
  <si>
    <t>ST MARTIN'S GATE SURGERY</t>
  </si>
  <si>
    <t>SALTERS MEDICAL PRACTICE</t>
  </si>
  <si>
    <t>GREAT WITLEY SURGERY</t>
  </si>
  <si>
    <t>CANTILUPE SURGERY</t>
  </si>
  <si>
    <t>HAGLEY SURGERY</t>
  </si>
  <si>
    <t>HEREFORD MEDICAL GROUP</t>
  </si>
  <si>
    <t>NEW ROAD SURGERY</t>
  </si>
  <si>
    <t>MUCH BIRCH SURGERY</t>
  </si>
  <si>
    <t>HARESFIELD HOUSE SURGERY</t>
  </si>
  <si>
    <t>NEW ROAD SURGERY BROMSGROVE</t>
  </si>
  <si>
    <t>THE DOW SURGERY</t>
  </si>
  <si>
    <t>WINYATES HEALTH CENTRE</t>
  </si>
  <si>
    <t>WEOBLEY &amp; STAUNTON ON WYE SURGERIES</t>
  </si>
  <si>
    <t>ELBURY MOOR MEDICAL CENTRE</t>
  </si>
  <si>
    <t>STANMORE HOUSE SURGERY</t>
  </si>
  <si>
    <t>LEDBURY HEALTH PARTNERSHIP</t>
  </si>
  <si>
    <t>OMBERSLEY MEDICAL CENTRE</t>
  </si>
  <si>
    <t>KIDDERMINSTER MEDICAL CENTRE</t>
  </si>
  <si>
    <t>GOLDEN VALLEY PRACTICE</t>
  </si>
  <si>
    <t>SPRING GARDENS GROUP MEDICAL PRACTICE</t>
  </si>
  <si>
    <t>BREDON HILL SURGERY</t>
  </si>
  <si>
    <t>SEVERN VALLEY MEDICAL PRACTICE</t>
  </si>
  <si>
    <t>NORTHUMBERLAND HOUSE SURGERY</t>
  </si>
  <si>
    <t>WESTFIELD SURGERY</t>
  </si>
  <si>
    <t>ELGAR HOUSE</t>
  </si>
  <si>
    <t>ST STEPHEN'S MEDICAL PARTNERSHIP</t>
  </si>
  <si>
    <t>CHURCH VIEW MEDICAL CENTRE</t>
  </si>
  <si>
    <t>OAKHILL SURGERY</t>
  </si>
  <si>
    <t>CREECH</t>
  </si>
  <si>
    <t>SOMERSET BRIDGE MEDICAL CENTRE</t>
  </si>
  <si>
    <t>BRENT AREA MEDICAL CENTRE</t>
  </si>
  <si>
    <t>BUTTERCROSS HEALTH CENTRE</t>
  </si>
  <si>
    <t>DUNSTER &amp; PORLOCK SURGERIES</t>
  </si>
  <si>
    <t>OAKLANDS SURGERY</t>
  </si>
  <si>
    <t>LYNGFORD PARK</t>
  </si>
  <si>
    <t>THE MEADOWS SURGERY</t>
  </si>
  <si>
    <t>NORTH PETHERTON SURGERY</t>
  </si>
  <si>
    <t>AXBRIDGE SURGERY</t>
  </si>
  <si>
    <t>SUMMERVALE SURGERY</t>
  </si>
  <si>
    <t>GROVE HOUSE SURGERY</t>
  </si>
  <si>
    <t>WARWICK HOUSE MEDICAL PRACTICE</t>
  </si>
  <si>
    <t>REDGATE MEDICAL CENTRE</t>
  </si>
  <si>
    <t>LUSON</t>
  </si>
  <si>
    <t>RYALLS PARK MEDICAL CENTRE, YEOVIL</t>
  </si>
  <si>
    <t>GLASTONBURY HEALTH CENTRE</t>
  </si>
  <si>
    <t>MENDIP COUNTRY PRACTICE</t>
  </si>
  <si>
    <t>QUEEN CAMEL MEDICAL CENTRE</t>
  </si>
  <si>
    <t>TAUNTON ROAD MEDICAL CENTRE</t>
  </si>
  <si>
    <t>MILLBROOK SURGERY, CASTLE CARY</t>
  </si>
  <si>
    <t>GLASTONBURY SURGERY</t>
  </si>
  <si>
    <t>LISTER HOUSE PARTNERSHIP</t>
  </si>
  <si>
    <t>NORTH CURRY</t>
  </si>
  <si>
    <t>QUANTOCK VALE SURGERY</t>
  </si>
  <si>
    <t>EAST QUAY MEDICAL CENTRE</t>
  </si>
  <si>
    <t>WELLS CITY PRACTICE</t>
  </si>
  <si>
    <t>LANGPORT SURGERY</t>
  </si>
  <si>
    <t>BRUTON SURGERY</t>
  </si>
  <si>
    <t>MILBORNE PORT SURGERY</t>
  </si>
  <si>
    <t>VINE SURGERY PARTNERSHIP</t>
  </si>
  <si>
    <t>WINCANTON HEALTH CENTRE</t>
  </si>
  <si>
    <t>HAMDON MEDICAL CENTRE, STOKE-SUB-HAMDON</t>
  </si>
  <si>
    <t>CRANLEIGH GARDENS MEDICAL CENTRE</t>
  </si>
  <si>
    <t>POLDEN MEDICAL PRACTICE</t>
  </si>
  <si>
    <t>ST JAMES MEDICAL CENTRE</t>
  </si>
  <si>
    <t>DIAMOND HEALTH GROUP</t>
  </si>
  <si>
    <t>COLLEGE WAY SURGERY</t>
  </si>
  <si>
    <t>BECKINGTON FAMILY PRACTICE</t>
  </si>
  <si>
    <t>MINEHEAD MEDICAL CENTRE</t>
  </si>
  <si>
    <t>CANNINGTON HEALTH CENTRE</t>
  </si>
  <si>
    <t>PENN HILL SURGERY, YEOVIL</t>
  </si>
  <si>
    <t>BURNHAM MEDICAL CENTRE</t>
  </si>
  <si>
    <t>PRESTON GROVE MEDICAL CENTRE, YEOVIL</t>
  </si>
  <si>
    <t>TAUNTON VALE HEALTHCARE</t>
  </si>
  <si>
    <t>QUANTOCK MEDICAL CENTRE</t>
  </si>
  <si>
    <t>WELLINGTON MEDICAL CENTRE</t>
  </si>
  <si>
    <t>CHEDDAR MEDICAL CENTRE</t>
  </si>
  <si>
    <t>HIGHBRIDGE MEDICAL CENTRE</t>
  </si>
  <si>
    <t>WEST SOMERSET HEALTHCARE</t>
  </si>
  <si>
    <t>FROME MEDICAL CENTRE</t>
  </si>
  <si>
    <t>CHURCH STREET SURGERY, MARTOCK</t>
  </si>
  <si>
    <t>CROWN MEDICAL CENTRE</t>
  </si>
  <si>
    <t>CREWKERNE HEALTH CENTRE, CREWKERNE</t>
  </si>
  <si>
    <t>EXMOOR MEDICAL CENTRE</t>
  </si>
  <si>
    <t>WELLS HEALTH CENTRE</t>
  </si>
  <si>
    <t>FRENCH WEIR HEALTH CENTRE</t>
  </si>
  <si>
    <t>QUEDGELEY MEDICAL CENTRE</t>
  </si>
  <si>
    <t>STONEHOUSE HEALTH CLINIC</t>
  </si>
  <si>
    <t>THE ALNEY PRACTICE</t>
  </si>
  <si>
    <t>SEVERNBANK SURGERY</t>
  </si>
  <si>
    <t>BROCKWORTH SURGERY</t>
  </si>
  <si>
    <t>KINGSHOLM SURGERY</t>
  </si>
  <si>
    <t>WHITE HOUSE SURGERY</t>
  </si>
  <si>
    <t>BRUNSTON PRACTICE</t>
  </si>
  <si>
    <t>MANN COTTAGE SURGERY</t>
  </si>
  <si>
    <t>LONGLEVENS SURGERY</t>
  </si>
  <si>
    <t>PRICES MILL SURGERY</t>
  </si>
  <si>
    <t>RENDCOMB SURGERY</t>
  </si>
  <si>
    <t>CAM &amp; ULEY FAMILY PRACTICE</t>
  </si>
  <si>
    <t>ST. CATHERINE'S SURGERY</t>
  </si>
  <si>
    <t>MYTHE MEDICAL PRACTICE</t>
  </si>
  <si>
    <t>HILARY COTTAGE SURGERY</t>
  </si>
  <si>
    <t>SEVERNSIDE MEDICAL PRACTICE</t>
  </si>
  <si>
    <t>CHIPPING SURGERY</t>
  </si>
  <si>
    <t>ROSEBANK HEALTH</t>
  </si>
  <si>
    <t>THE ROYAL WELL SURGERY</t>
  </si>
  <si>
    <t>THE STOKE ROAD SURGERY,</t>
  </si>
  <si>
    <t>CHURCHDOWN SURGERY</t>
  </si>
  <si>
    <t>DOCKHAM SURGERY</t>
  </si>
  <si>
    <t>MITCHELDEAN SURGERY</t>
  </si>
  <si>
    <t>CHIPPING CAMPDEN SURGERY</t>
  </si>
  <si>
    <t>OVERTON PARK SURGERY</t>
  </si>
  <si>
    <t>THE LECKHAMPTON SURGERY</t>
  </si>
  <si>
    <t>BEECHES GREEN SURGERY</t>
  </si>
  <si>
    <t>COTSWOLD MEDICAL PRACTICE</t>
  </si>
  <si>
    <t>HOLTS HEALTH CENTRE</t>
  </si>
  <si>
    <t>CLEEVELANDS MEDICAL CENTRE</t>
  </si>
  <si>
    <t>PARTNERS IN HEALTH, PAVILION FAMILY DRS</t>
  </si>
  <si>
    <t>WESTON HOUSE PRACTICE</t>
  </si>
  <si>
    <t>STOW SURGERY</t>
  </si>
  <si>
    <t>BERKELEY PLACE SURGERY</t>
  </si>
  <si>
    <t>BLAKENEY SURGERY</t>
  </si>
  <si>
    <t>FOREST HEALTH CARE</t>
  </si>
  <si>
    <t>CULVERHAY SURGERY</t>
  </si>
  <si>
    <t>ASPEN MEDICAL PRACTICE</t>
  </si>
  <si>
    <t>HOYLAND HOUSE</t>
  </si>
  <si>
    <t>DRYBROOK SURGERY</t>
  </si>
  <si>
    <t>CHURCH STREET PRACTICE</t>
  </si>
  <si>
    <t>YORKLEIGH SURGERY(CT)</t>
  </si>
  <si>
    <t>YORKLEY HEALTH CENTRE(WG)</t>
  </si>
  <si>
    <t>CIRENCESTER HEALTH GROUP</t>
  </si>
  <si>
    <t>FRITHWOOD SURGERY</t>
  </si>
  <si>
    <t>SIXWAYS CLINIC</t>
  </si>
  <si>
    <t>HUCCLECOTE SURGERY</t>
  </si>
  <si>
    <t>PHOENIX HEALTH GROUP</t>
  </si>
  <si>
    <t>LYDNEY PRACTICE</t>
  </si>
  <si>
    <t>UPPER THAMES MEDICAL GROUP</t>
  </si>
  <si>
    <t>HADWEN HEALTH</t>
  </si>
  <si>
    <t>ST. GEORGE'S SURGERY</t>
  </si>
  <si>
    <t>ROWCROFT MEDICAL CENTRE</t>
  </si>
  <si>
    <t>STAUNTON &amp; CORSE SURGERY</t>
  </si>
  <si>
    <t>MINCHINHAMPTON SURGERY</t>
  </si>
  <si>
    <t>WINCHCOMBE MEDICAL CENTRE</t>
  </si>
  <si>
    <t>UNDERWOOD SURGERY</t>
  </si>
  <si>
    <t>CLOCK TOWER SURGERY</t>
  </si>
  <si>
    <t>BUCKLAND SURGERY</t>
  </si>
  <si>
    <t>BLACK TORRINGTON SURGERY</t>
  </si>
  <si>
    <t>TEIGN ESTUARY MEDICAL GROUP</t>
  </si>
  <si>
    <t>WONFORD GREEN SURGERY</t>
  </si>
  <si>
    <t>PEVERELL PARK SURGERY</t>
  </si>
  <si>
    <t>ST. LEVAN SURGERY</t>
  </si>
  <si>
    <t>WEMBURY SURGERY</t>
  </si>
  <si>
    <t>IMPERIAL SURGERY</t>
  </si>
  <si>
    <t>DEVONPORT HEALTH CENTRE</t>
  </si>
  <si>
    <t>SAMPFORD PEVERELL SURGERY</t>
  </si>
  <si>
    <t>OLD FARM SURGERY</t>
  </si>
  <si>
    <t>CHILLINGTON HEALTH CENTRE</t>
  </si>
  <si>
    <t>LISSON GROVE MEDICAL CTR.</t>
  </si>
  <si>
    <t>CATHERINE HOUSE SURGERY</t>
  </si>
  <si>
    <t>HILL BARTON SURGERY</t>
  </si>
  <si>
    <t>SOUTH MOLTON MEDICAL CENTRE</t>
  </si>
  <si>
    <t>HALDON HOUSE SURGERY</t>
  </si>
  <si>
    <t>WYNDHAM HOUSE SURGERY</t>
  </si>
  <si>
    <t>PEMBROKE MEDICAL GROUP</t>
  </si>
  <si>
    <t>HARTLAND SURGERY</t>
  </si>
  <si>
    <t>BRAMBLEHAIES SURGERY</t>
  </si>
  <si>
    <t>REDLANDS PRIMARY CARE</t>
  </si>
  <si>
    <t>CHANNEL VIEW MEDICAL GROUP</t>
  </si>
  <si>
    <t>CHELSTON HALL SURGERY</t>
  </si>
  <si>
    <t>WOODBURY SURGERY</t>
  </si>
  <si>
    <t>WHIPTON SURGERY</t>
  </si>
  <si>
    <t>BUDSHEAD MEDICAL PRACTICE</t>
  </si>
  <si>
    <t>WEST HOE SURGERY</t>
  </si>
  <si>
    <t>CHILCOTE PRACTICE</t>
  </si>
  <si>
    <t>WOODA SURGERY</t>
  </si>
  <si>
    <t>CASTLE GARDENS SURGERY</t>
  </si>
  <si>
    <t>CORNER PLACE SURGERY</t>
  </si>
  <si>
    <t>YELVERTON SURGERY</t>
  </si>
  <si>
    <t>ABBEY SURGERY</t>
  </si>
  <si>
    <t>BEACON MEDICAL GROUP</t>
  </si>
  <si>
    <t>ISCA MEDICAL PRACTICE</t>
  </si>
  <si>
    <t>CHERITON BISHOP SURGERY</t>
  </si>
  <si>
    <t>CAEN MEDICAL CENTRE</t>
  </si>
  <si>
    <t>COMBE COASTAL PRACTICE</t>
  </si>
  <si>
    <t>COLERIDGE MEDICAL CENTRE</t>
  </si>
  <si>
    <t>DARTMOUTH MEDICAL PRACTICE</t>
  </si>
  <si>
    <t>COLLEGE SURGERY PARTNERSHIP</t>
  </si>
  <si>
    <t>KNOWLE HOUSE SURGERY</t>
  </si>
  <si>
    <t>REDFERN HEALTH CENTRE</t>
  </si>
  <si>
    <t>OKEHAMPTON MEDICAL CENTRE</t>
  </si>
  <si>
    <t>MODBURY HEALTH CENTRE</t>
  </si>
  <si>
    <t>AMICUS HEALTH</t>
  </si>
  <si>
    <t>SOUTH LAWN MEDICAL PRACTICE</t>
  </si>
  <si>
    <t>BIDEFORD MEDICAL CENTRE</t>
  </si>
  <si>
    <t>CHAGFORD HEALTH CENTRE</t>
  </si>
  <si>
    <t>YEALM MEDICAL CENTRE</t>
  </si>
  <si>
    <t>IDE LANE SURGERY</t>
  </si>
  <si>
    <t>HEAVITREE PRACTICE</t>
  </si>
  <si>
    <t>WYCLIFFE SURGERY</t>
  </si>
  <si>
    <t>SOUTH BRENT HEALTH CENTRE</t>
  </si>
  <si>
    <t>BRANNAM MEDICAL CENTRE</t>
  </si>
  <si>
    <t>FRIARY HOUSE SURGERY</t>
  </si>
  <si>
    <t>STOKE SURGERY</t>
  </si>
  <si>
    <t>BUCKFASTLEIGH MEDICAL CENTRE</t>
  </si>
  <si>
    <t>RUBY COUNTRY MEDICAL GROUP</t>
  </si>
  <si>
    <t>LYNTON HEALTH CENTRE</t>
  </si>
  <si>
    <t>SID VALLEY PRACTICE</t>
  </si>
  <si>
    <t>MOUNT PLEASANT HEALTH CENTRE</t>
  </si>
  <si>
    <t>NORTON BROOK MEDICAL CENTRE</t>
  </si>
  <si>
    <t>SOUTHERNHAY HOUSE SURGERY</t>
  </si>
  <si>
    <t>FREMINGTON MEDICAL CENTRE</t>
  </si>
  <si>
    <t>COMPASS HOUSE MEDICAL CENTRES</t>
  </si>
  <si>
    <t>TOWNSEND HOUSE MEDICAL CENTRE</t>
  </si>
  <si>
    <t>ROLLE MEDICAL PARTNERSHIP</t>
  </si>
  <si>
    <t>CASTLE PLACE PRACTICE</t>
  </si>
  <si>
    <t>CRICKETFIELD SURGERY</t>
  </si>
  <si>
    <t>NORTHAM SURGERY</t>
  </si>
  <si>
    <t>MORETONHAMPSTEAD HEALTH CENTRE</t>
  </si>
  <si>
    <t>ROBOROUGH SURGERY</t>
  </si>
  <si>
    <t>DEVON SQUARE SURGERY</t>
  </si>
  <si>
    <t>BOVEY TRACEY &amp; CHUDLEIGH PRACTICE</t>
  </si>
  <si>
    <t>BLACKDOWN PRACTICE</t>
  </si>
  <si>
    <t>LEATSIDE SURGERY</t>
  </si>
  <si>
    <t>ST LEONARDS PRACTICE</t>
  </si>
  <si>
    <t>WESTBANK PRACTICE</t>
  </si>
  <si>
    <t>PINHOE SURGERY</t>
  </si>
  <si>
    <t>SOUTHWAY SURGERY</t>
  </si>
  <si>
    <t>TAVYSIDE HEALTH CENTRE</t>
  </si>
  <si>
    <t>TOPSHAM SURGERY</t>
  </si>
  <si>
    <t>LITCHDON MEDICAL CENTRE</t>
  </si>
  <si>
    <t>ALBANY SURGERY</t>
  </si>
  <si>
    <t>KINGSKERSWELL &amp; IPPLEPEN MED PRACTICE</t>
  </si>
  <si>
    <t>NORTH ROAD WEST MED.CTR.</t>
  </si>
  <si>
    <t>SOUTHOVER MEDICAL PRACTICE</t>
  </si>
  <si>
    <t>ST NEOTS SURGERY</t>
  </si>
  <si>
    <t>CROFT HALL MEDICAL PRACTICE</t>
  </si>
  <si>
    <t>TORRINGTON HEALTH CENTRE</t>
  </si>
  <si>
    <t>WALLINGBROOK HEALTH CENTRE</t>
  </si>
  <si>
    <t>BARNFIELD HILL SURGERY</t>
  </si>
  <si>
    <t>MID DEVON MEDICAL PRACTICE</t>
  </si>
  <si>
    <t>DEAN CROSS SURGERY</t>
  </si>
  <si>
    <t>AXMINSTER MEDICAL PRACTICE</t>
  </si>
  <si>
    <t>ELM SURGERY</t>
  </si>
  <si>
    <t>BEAUMONT VILLA SURGERY</t>
  </si>
  <si>
    <t>ST THOMAS MEDICAL GROUP</t>
  </si>
  <si>
    <t>OAKSIDE SURGERY</t>
  </si>
  <si>
    <t>MAYFIELD MEDICAL CENTRE</t>
  </si>
  <si>
    <t>BRUNEL MEDICAL PRACTICE</t>
  </si>
  <si>
    <t>BRADWORTHY SURGERY</t>
  </si>
  <si>
    <t>BUDLEIGH SALTERTON MEDICAL PRACTICE</t>
  </si>
  <si>
    <t>ASHBURTON SURGERY</t>
  </si>
  <si>
    <t>PATHFIELDS MEDICAL GROUP</t>
  </si>
  <si>
    <t>SEATON &amp; COLYTON MEDICAL PRACTICE</t>
  </si>
  <si>
    <t>MAYFLOWER MEDICAL GROUP</t>
  </si>
  <si>
    <t>BARTON SURGERY</t>
  </si>
  <si>
    <t>KINGSTEIGNTON MEDICAL PRACTICE</t>
  </si>
  <si>
    <t>QUEEN'S MEDICAL CENTRE</t>
  </si>
  <si>
    <t>HONITON SURGERY</t>
  </si>
  <si>
    <t>WESTOVER SURGERY</t>
  </si>
  <si>
    <t>HARRIS MEMORIAL SURGERY</t>
  </si>
  <si>
    <t>SUNNYSIDE SURGERY</t>
  </si>
  <si>
    <t>PORT VIEW SURGERY</t>
  </si>
  <si>
    <t>CARNON DOWNS SURGERY</t>
  </si>
  <si>
    <t>MENEAGE STREET SURGERY</t>
  </si>
  <si>
    <t>BOTTREAUX SURGERY</t>
  </si>
  <si>
    <t>ST KEVERNE HEALTH CENTRE</t>
  </si>
  <si>
    <t>THE MULLION &amp; CONSTANTINE GROUP PRACTICE</t>
  </si>
  <si>
    <t>ST. AGNES SURGERY</t>
  </si>
  <si>
    <t>TRESCOBEAS SURGERY</t>
  </si>
  <si>
    <t>CLAYS PRACTICE</t>
  </si>
  <si>
    <t>ROSEDEAN SURGERY</t>
  </si>
  <si>
    <t>FALMOUTH HEALTH CENTRE</t>
  </si>
  <si>
    <t>ROSELAND SURGERIES</t>
  </si>
  <si>
    <t>MARAZION SURGERY</t>
  </si>
  <si>
    <t>SALTASH HEALTH CENTRE</t>
  </si>
  <si>
    <t>PROBUS SURGERY</t>
  </si>
  <si>
    <t>VEOR SURGERY</t>
  </si>
  <si>
    <t>QUAY LANE SURGERY</t>
  </si>
  <si>
    <t>LEATSIDE HEALTH CENTRE</t>
  </si>
  <si>
    <t>CARN TO COAST HEALTH CENTRES</t>
  </si>
  <si>
    <t>LOSTWITHIEL SURGERY</t>
  </si>
  <si>
    <t>ATLANTIC MEDICAL GROUP</t>
  </si>
  <si>
    <t>BODRIGGY HEALTH CENTRE</t>
  </si>
  <si>
    <t>FOWEY RIVER PRACTICE</t>
  </si>
  <si>
    <t>LAUNCESTON MEDICAL CENTRE</t>
  </si>
  <si>
    <t>NARROWCLIFF SURGERY</t>
  </si>
  <si>
    <t>THREE SPIRES MEDICAL PRACTICE</t>
  </si>
  <si>
    <t>MIDDLEWAY SURGERY</t>
  </si>
  <si>
    <t>MEVAGISSEY SURGERY</t>
  </si>
  <si>
    <t>PETROC GROUP PRACTICE</t>
  </si>
  <si>
    <t>OLD BRIDGE SURGERY</t>
  </si>
  <si>
    <t>HELSTON MEDICAL CENTRE</t>
  </si>
  <si>
    <t>ST MARY'S HEALTH CENTRE</t>
  </si>
  <si>
    <t>OAK TREE SURGERY</t>
  </si>
  <si>
    <t>CHACEWATER HEALTH CENTRE</t>
  </si>
  <si>
    <t>PERRANPORTH SURGERY</t>
  </si>
  <si>
    <t>TAMAR VALLEY HEALTH</t>
  </si>
  <si>
    <t>BRANNEL SURGERY</t>
  </si>
  <si>
    <t>STRATTON MEDICAL CENTRE</t>
  </si>
  <si>
    <t>MEDICAL CENTRE CAMELFORD (DR NASH)</t>
  </si>
  <si>
    <t>PENRYN SURGERY</t>
  </si>
  <si>
    <t>WADEBRIDGE &amp; CAMEL ESTUARY PRACTICE</t>
  </si>
  <si>
    <t>PORT ISAAC SURGERY</t>
  </si>
  <si>
    <t>LANDER MEDICAL PRACTICE</t>
  </si>
  <si>
    <t>HORIZON HEALTH CENTRE</t>
  </si>
  <si>
    <t>BRADLEY STOKE SURGERY</t>
  </si>
  <si>
    <t>RUSH HILL SURGERY</t>
  </si>
  <si>
    <t>THE CEDARS SURGERY</t>
  </si>
  <si>
    <t>EMERSONS GREEN MEDICAL CENTRE</t>
  </si>
  <si>
    <t>UNIVERSITY MEDICAL CENTRE</t>
  </si>
  <si>
    <t>HARBOURSIDE FAMILY PRACTICE</t>
  </si>
  <si>
    <t>STUDENT HEALTH SERVICE</t>
  </si>
  <si>
    <t>FALLODON WAY MEDICAL CENTRE</t>
  </si>
  <si>
    <t>CADBURY HEATH HEALTHCARE</t>
  </si>
  <si>
    <t>ALMONDSBURY SURGERY</t>
  </si>
  <si>
    <t>WELLS ROAD SURGERY</t>
  </si>
  <si>
    <t>ST. MARY'S SURGERY</t>
  </si>
  <si>
    <t>BIRCHWOOD MEDICAL PRACTICE</t>
  </si>
  <si>
    <t>STOKE GIFFORD MEDICAL CENTRE</t>
  </si>
  <si>
    <t>PILNING SURGERY</t>
  </si>
  <si>
    <t>STREAMSIDE SURGERY</t>
  </si>
  <si>
    <t>ST MARY STREET SURGERY</t>
  </si>
  <si>
    <t>SOMERTON HOUSE SURGERY</t>
  </si>
  <si>
    <t>GREENWAY COMMUNITY PRACTICE</t>
  </si>
  <si>
    <t>THE MERRYWOOD PRACTICE</t>
  </si>
  <si>
    <t>WHITELADIES MEDICAL GROUP</t>
  </si>
  <si>
    <t>THE FAMILY PRACTICE</t>
  </si>
  <si>
    <t>LAWRENCE HILL HEALTH CENTRE</t>
  </si>
  <si>
    <t>BEECHWOOD MEDICAL PRACTICE</t>
  </si>
  <si>
    <t>MENDIP VALE MEDICAL PRACTICE</t>
  </si>
  <si>
    <t>HEYWOOD FAMILY PRACTICE</t>
  </si>
  <si>
    <t>PRIORY SURGERY</t>
  </si>
  <si>
    <t>HARTWOOD HEALTHCARE</t>
  </si>
  <si>
    <t>BEDMINSTER FAMILY PRACTICE</t>
  </si>
  <si>
    <t>PEMBROKE ROAD SURGERY</t>
  </si>
  <si>
    <t>HANHAM HEALTH</t>
  </si>
  <si>
    <t>GLOUCESTER ROAD MEDICAL CENTRE</t>
  </si>
  <si>
    <t>SEA MILLS SURGERY</t>
  </si>
  <si>
    <t>THE OLD SCHOOL SURGERY</t>
  </si>
  <si>
    <t>WEST VIEW SURGERY</t>
  </si>
  <si>
    <t>CHEW MEDICAL PRACTICE</t>
  </si>
  <si>
    <t>FAIRFIELD PARK HEALTH CENTRE</t>
  </si>
  <si>
    <t>ST. MICHAEL'S SURGERY</t>
  </si>
  <si>
    <t>THE PULTENEY PRACTICE</t>
  </si>
  <si>
    <t>SOUTHMEAD &amp; HENBURY FAMILY PRACTICE</t>
  </si>
  <si>
    <t>STAFFORD MEDICAL GROUP</t>
  </si>
  <si>
    <t>COMBE DOWN SURGERY</t>
  </si>
  <si>
    <t>TEMPLE HOUSE PRACTICE</t>
  </si>
  <si>
    <t>KINGSWOOD HEALTH CENTRE</t>
  </si>
  <si>
    <t>FIRECLAY HEALTH</t>
  </si>
  <si>
    <t>THE WELLSPRING SURGERY</t>
  </si>
  <si>
    <t>ELM HAYES SURGERY</t>
  </si>
  <si>
    <t>THE MILTON SURGERY</t>
  </si>
  <si>
    <t>ORCHARD MEDICAL CENTRE</t>
  </si>
  <si>
    <t>GRANGE ROAD SURGERY</t>
  </si>
  <si>
    <t>THE LENNARD SURGERY</t>
  </si>
  <si>
    <t>168 MEDICAL GROUP</t>
  </si>
  <si>
    <t>CLOSE FARM SURGERY</t>
  </si>
  <si>
    <t>WEST WALK SURGERY</t>
  </si>
  <si>
    <t>LEAP VALLEY MEDICAL CENTRE</t>
  </si>
  <si>
    <t>TUDOR LODGE SURGERY</t>
  </si>
  <si>
    <t>KENNEDY WAY SURGERY</t>
  </si>
  <si>
    <t>HILLVIEW FAMILY PRACTICE</t>
  </si>
  <si>
    <t>CLEVEDON MEDICAL CENTRE</t>
  </si>
  <si>
    <t>HEART OF BATH</t>
  </si>
  <si>
    <t>AIR BALLOON SURGERY</t>
  </si>
  <si>
    <t>PIONEER MEDICAL GROUP</t>
  </si>
  <si>
    <t>CONISTON MEDICAL PRACTICE</t>
  </si>
  <si>
    <t>TYNTESFIELD MEDICAL GROUP</t>
  </si>
  <si>
    <t>NIGHTINGALE VALLEY PRACTICE</t>
  </si>
  <si>
    <t>THE ARMADA FAMILY PRACTICE</t>
  </si>
  <si>
    <t>HARPTREE SURGERY</t>
  </si>
  <si>
    <t>THREE SHIRES MEDICAL PRACTICE</t>
  </si>
  <si>
    <t>BATHEASTON MEDICAL CENTRE</t>
  </si>
  <si>
    <t>THE DOWNEND HEALTH GROUP</t>
  </si>
  <si>
    <t>COURTSIDE SURGERY</t>
  </si>
  <si>
    <t>EAST TREES HEALTH CENTRE</t>
  </si>
  <si>
    <t>HORFIELD HC</t>
  </si>
  <si>
    <t>WINSCOMBE SURGERY</t>
  </si>
  <si>
    <t>WIDCOMBE SURGERY</t>
  </si>
  <si>
    <t>CONCORD MEDICAL CENTRE</t>
  </si>
  <si>
    <t>WESTBURY ON TRYM PRIMARY CARE CENTRE</t>
  </si>
  <si>
    <t>GRAHAM ROAD SURGERY</t>
  </si>
  <si>
    <t>CHARLOTTE KEEL MEDICAL PRACTICE</t>
  </si>
  <si>
    <t>FROME VALLEY MEDICAL CENTRE</t>
  </si>
  <si>
    <t>FISHPONDS FAMILY PRACTICE</t>
  </si>
  <si>
    <t>MONTPELIER HEALTH CENTRE</t>
  </si>
  <si>
    <t>HOPE HOUSE SURGERY</t>
  </si>
  <si>
    <t>STOCKWOOD MEDICAL CENTRE</t>
  </si>
  <si>
    <t>SHIREHAMPTON GROUP PRACTICE</t>
  </si>
  <si>
    <t>BRIDGE VIEW MEDICAL</t>
  </si>
  <si>
    <t>PORTISHEAD MEDICAL GROUP</t>
  </si>
  <si>
    <t>OAK TREE HEALTH CENTRE</t>
  </si>
  <si>
    <t>COGGES SURGERY</t>
  </si>
  <si>
    <t>ALCHESTER MEDICAL GROUP</t>
  </si>
  <si>
    <t>THE CHARLBURY MEDICAL CENTRE</t>
  </si>
  <si>
    <t>THE KEY MEDICAL PRACTICE</t>
  </si>
  <si>
    <t>LONG FURLONG MEDICAL CENTRE</t>
  </si>
  <si>
    <t>JERICHO HEALTH CENTRE</t>
  </si>
  <si>
    <t>BROADSHIRES HEALTH CENTRE</t>
  </si>
  <si>
    <t>NUFFIELD HEALTH CENTRE</t>
  </si>
  <si>
    <t>GORING &amp; WOODCOTE MEDICAL PRACTICE</t>
  </si>
  <si>
    <t>LUTHER STREET MEDICAL PRACTICE</t>
  </si>
  <si>
    <t>SIBFORD SURGERY</t>
  </si>
  <si>
    <t>COWLEY ROAD MEDICAL PRACTICE</t>
  </si>
  <si>
    <t>ST. CLEMENT'S SURGERY</t>
  </si>
  <si>
    <t>HIGHTOWN SURGERY</t>
  </si>
  <si>
    <t>BLOXHAM SURGERY</t>
  </si>
  <si>
    <t>CROPREDY SURGERY</t>
  </si>
  <si>
    <t>DEDDINGTON HEALTH CENTRE</t>
  </si>
  <si>
    <t>THE ABINGDON SURGERY</t>
  </si>
  <si>
    <t>BICESTER HEALTH CENTRE</t>
  </si>
  <si>
    <t>WHITE HORSE MEDICAL PRACTICE</t>
  </si>
  <si>
    <t>THE RYCOTE PRACTICE</t>
  </si>
  <si>
    <t>HOLLOW WAY MEDICAL CENTRE</t>
  </si>
  <si>
    <t>BURFORD SURGERY</t>
  </si>
  <si>
    <t>WYCHWOOD SURGERY</t>
  </si>
  <si>
    <t>GOSFORD HILL MEDICAL CENTRE</t>
  </si>
  <si>
    <t>MANOR SURGERY</t>
  </si>
  <si>
    <t>WOODLANDS MEDICAL CENTRE</t>
  </si>
  <si>
    <t>WOODSTOCK SURGERY</t>
  </si>
  <si>
    <t>MARCHAM RD FAMILY HEALTH CENTRE</t>
  </si>
  <si>
    <t>MONTGOMERY HOUSE SURGERY</t>
  </si>
  <si>
    <t>WALLINGFORD MEDICAL PRACTICE</t>
  </si>
  <si>
    <t>MILL STREAM SURGERY</t>
  </si>
  <si>
    <t>THE BELL SURGERY</t>
  </si>
  <si>
    <t>CLIFTON HAMPDEN SURGERY</t>
  </si>
  <si>
    <t>BARTLEMAS SURGERY</t>
  </si>
  <si>
    <t>THE LEYS HEALTH CENTRE</t>
  </si>
  <si>
    <t>CHIPPING NORTON HEALTH CENTRE</t>
  </si>
  <si>
    <t>BANBURY CROSS HEALTH CENTRE</t>
  </si>
  <si>
    <t>MALTHOUSE SURGERY</t>
  </si>
  <si>
    <t>OBSERVATORY MEDICAL PRACTICE</t>
  </si>
  <si>
    <t>BOTLEY MEDICAL CENTRE</t>
  </si>
  <si>
    <t>WINDRUSH SURGERY</t>
  </si>
  <si>
    <t>BERINSFIELD HEALTH CENTRE</t>
  </si>
  <si>
    <t>BANBURY ROAD MEDICAL CENTRE</t>
  </si>
  <si>
    <t>SONNING COMMON HEALTH CTR</t>
  </si>
  <si>
    <t>NEWBURY STREET PRACTICE</t>
  </si>
  <si>
    <t>WINDRUSH MEDICAL PRACTICE</t>
  </si>
  <si>
    <t>NETTLEBED SURGERY</t>
  </si>
  <si>
    <t>MORLAND HOUSE SURGERY</t>
  </si>
  <si>
    <t>ELM TREE SURGERY</t>
  </si>
  <si>
    <t>SUMMERTOWN HEALTH CENTRE</t>
  </si>
  <si>
    <t>BAMPTON SURGERY</t>
  </si>
  <si>
    <t>HEDENA HEALTH</t>
  </si>
  <si>
    <t>CHALGROVE &amp; WATLINGTON SURGERIES</t>
  </si>
  <si>
    <t>TEMPLE COWLEY HEALTH CENTRE</t>
  </si>
  <si>
    <t>EYNSHAM MEDICAL GROUP</t>
  </si>
  <si>
    <t>DONNINGTON MEDICAL PARTNERSHIP</t>
  </si>
  <si>
    <t>ISLIP SURGERY</t>
  </si>
  <si>
    <t>DIDCOT HEALTH CENTRE PRACTICE</t>
  </si>
  <si>
    <t>THE HART SURGERY</t>
  </si>
  <si>
    <t>GREAT OAKLEY MEDICAL CENTRE</t>
  </si>
  <si>
    <t>MAPLE ACCESS PARTNERSHIP LLP</t>
  </si>
  <si>
    <t>THE BROOK HEALTH CENTRE</t>
  </si>
  <si>
    <t>DR ABBAS</t>
  </si>
  <si>
    <t>DANES CAMP MEDICAL CENTRE</t>
  </si>
  <si>
    <t>EARLS BARTON MEDICAL CENTRE</t>
  </si>
  <si>
    <t>SUMMERLEE MEDICAL CENTRE</t>
  </si>
  <si>
    <t>HIGHAM FERRERS SURGERY</t>
  </si>
  <si>
    <t>GREENVIEW SURGERY</t>
  </si>
  <si>
    <t>BUGBROOKE MEDICAL PRACTICE</t>
  </si>
  <si>
    <t>MARSHALLS ROAD SURGERY</t>
  </si>
  <si>
    <t>DENTON VILLAGE SURGERY</t>
  </si>
  <si>
    <t>GREENS NORTON &amp; WEEDON MEDICAL PRACTICE</t>
  </si>
  <si>
    <t>NENE VALLEY SURGERY</t>
  </si>
  <si>
    <t>THE SAXON SPIRES PRACTICE</t>
  </si>
  <si>
    <t>COUNTY SURGERY</t>
  </si>
  <si>
    <t>WOOTTON MEDICAL CENTRE</t>
  </si>
  <si>
    <t>CRICK MEDICAL PRACTICE</t>
  </si>
  <si>
    <t>THE PARKS MEDICAL PRACTICE</t>
  </si>
  <si>
    <t>WEAVERS MEDICAL</t>
  </si>
  <si>
    <t>THE CRESCENT MEDICAL CTR.</t>
  </si>
  <si>
    <t>BRACKLEY MEDICAL CENTRE</t>
  </si>
  <si>
    <t>PARKLANDS MEDICAL CENTRE</t>
  </si>
  <si>
    <t>ABINGTON MEDICAL CENTRE</t>
  </si>
  <si>
    <t>PARK AVE MED CNT &amp; KINGS HEATH PRACTICE</t>
  </si>
  <si>
    <t>ST LUKES PRIMARY CARE CENTRE</t>
  </si>
  <si>
    <t>WOODVIEW MEDICAL CENTRE</t>
  </si>
  <si>
    <t>DRYLAND MEDICAL CENTRE</t>
  </si>
  <si>
    <t>DR SPENCER &amp; PARTNERS</t>
  </si>
  <si>
    <t>KINGSTHORPE MEDICAL CTR.</t>
  </si>
  <si>
    <t>ABBEY HOUSE MEDICAL PRACTICE</t>
  </si>
  <si>
    <t>BYFIELD MEDICAL CENTRE</t>
  </si>
  <si>
    <t>THE COTTONS MEDICAL CENTRE</t>
  </si>
  <si>
    <t>ABINGTON PARK SURGERY</t>
  </si>
  <si>
    <t>SPINNEY BROOK MEDICAL CENTRE</t>
  </si>
  <si>
    <t>LANGHAM PLACE SURGERY</t>
  </si>
  <si>
    <t>ALBANY HOUSE MEDICAL CENTRE</t>
  </si>
  <si>
    <t>THE MOUNTS MEDICAL CENTRE</t>
  </si>
  <si>
    <t>RUSHDEN MEDICAL CENTRE</t>
  </si>
  <si>
    <t>OUNDLE</t>
  </si>
  <si>
    <t>TOWCESTER MEDICAL CENTRE</t>
  </si>
  <si>
    <t>ROTHWELL MEDICAL CENTRE</t>
  </si>
  <si>
    <t>RILLWOOD MEDICAL CENTRE</t>
  </si>
  <si>
    <t>THE LONG BUCKBY PRACTICE</t>
  </si>
  <si>
    <t>WANSFORD</t>
  </si>
  <si>
    <t>DANETRE MEDICAL PRACTICE</t>
  </si>
  <si>
    <t>LEICESTER TCE HEALTHCARE CTR</t>
  </si>
  <si>
    <t>ESKDAILL MEDICAL</t>
  </si>
  <si>
    <t>KING EDWARD ROAD SURGERY</t>
  </si>
  <si>
    <t>THE REDWELL MEDICAL CENTRE</t>
  </si>
  <si>
    <t>ELEANOR CROSS HEALTHCARE</t>
  </si>
  <si>
    <t>MOULTON SURGERY</t>
  </si>
  <si>
    <t>THE PINES SURGERY</t>
  </si>
  <si>
    <t>HARBOROUGH FIELD SURGERY</t>
  </si>
  <si>
    <t>HEADLANDS SURGERY</t>
  </si>
  <si>
    <t>QUEENSVIEW MEDICAL CENTRE</t>
  </si>
  <si>
    <t>LAKESIDE HEALTHCARE</t>
  </si>
  <si>
    <t>WESTCROFT HEALTH CENTRE</t>
  </si>
  <si>
    <t>MILTON KEYNES VILLAGE SURG</t>
  </si>
  <si>
    <t>LITTLE CHALFONT SURGERY</t>
  </si>
  <si>
    <t>PROSPECT HOUSE SURGERY</t>
  </si>
  <si>
    <t>THE STONEDEAN PRACTICE</t>
  </si>
  <si>
    <t>WALNUT TREE HEALTH CENTRE</t>
  </si>
  <si>
    <t>THE GROVE SURGERY</t>
  </si>
  <si>
    <t>CRESSEX HEALTH CENTRE</t>
  </si>
  <si>
    <t>EDLESBOROUGH SURGERY</t>
  </si>
  <si>
    <t>THE ALLAN PRACTICE</t>
  </si>
  <si>
    <t>WATLING VALE MEDICAL CTR.</t>
  </si>
  <si>
    <t>KINGFISHER SURGERY</t>
  </si>
  <si>
    <t>WESTONGROVE PARTNERSHIP</t>
  </si>
  <si>
    <t>3W HEALTH</t>
  </si>
  <si>
    <t>WADDESDON SURGERY</t>
  </si>
  <si>
    <t>HILLTOPS MEDICAL CENTRE</t>
  </si>
  <si>
    <t>BOURNE END &amp; WOOBURN GREEN MEDICAL CTR</t>
  </si>
  <si>
    <t>CENTRAL MILTON KEYNES MEDICAL CENTRE</t>
  </si>
  <si>
    <t>FISHERMEAD MEDICAL CENTRE</t>
  </si>
  <si>
    <t>WESTFIELD ROAD SURGERY</t>
  </si>
  <si>
    <t>GLADSTONE ROAD SURGERY</t>
  </si>
  <si>
    <t>COBBS GARDEN SURGERY</t>
  </si>
  <si>
    <t>DENHAM MEDICAL CENTRE</t>
  </si>
  <si>
    <t>ASHFIELD MEDICAL CENTRE</t>
  </si>
  <si>
    <t>THE MISBOURNE SURGERY</t>
  </si>
  <si>
    <t>HUGHENDEN VALLEY SURGERY</t>
  </si>
  <si>
    <t>STOKENCHURCH MEDICAL CTRE</t>
  </si>
  <si>
    <t>UNITY HEALTH</t>
  </si>
  <si>
    <t>THE SIMPSON CENTRE</t>
  </si>
  <si>
    <t>SOUTHMEAD SURGERY</t>
  </si>
  <si>
    <t>CARRINGTON HOUSE SURGERY</t>
  </si>
  <si>
    <t>WHITEHILL SURGERY</t>
  </si>
  <si>
    <t>BEDFORD STREET SURGERY</t>
  </si>
  <si>
    <t>POPLAR GROVE PRACTICE</t>
  </si>
  <si>
    <t>WATER MEADOW SURGERY</t>
  </si>
  <si>
    <t>THE JOHN HAMPDEN SURGERY</t>
  </si>
  <si>
    <t>BURNHAM HEALTH CENTRE</t>
  </si>
  <si>
    <t>OAKRIDGE PARK MEDICAL CENTRE</t>
  </si>
  <si>
    <t>THREEWAYS SURGERY</t>
  </si>
  <si>
    <t>WYE VALLEY SURGERY</t>
  </si>
  <si>
    <t>CHERRYMEAD SURGERY</t>
  </si>
  <si>
    <t>HADDENHAM MEDICAL CENTRE</t>
  </si>
  <si>
    <t>PURBECK HEALTH CENTRE</t>
  </si>
  <si>
    <t>WHADDON HEALTHCARE</t>
  </si>
  <si>
    <t>SOVEREIGN MEDICAL CENTRE</t>
  </si>
  <si>
    <t>THE DOCTORS HOUSE, MARLOW MEDICAL GROUP</t>
  </si>
  <si>
    <t>KINGSWOOD SURGERY</t>
  </si>
  <si>
    <t>THE CROSS KEYS PRACTICE</t>
  </si>
  <si>
    <t>CHILTERN HOUSE MED CENTRE</t>
  </si>
  <si>
    <t>THE MANDEVILLE PRACTICE</t>
  </si>
  <si>
    <t>DESBOROUGH SURGERY</t>
  </si>
  <si>
    <t>NEWPORT PAGNELL MED.CTR.</t>
  </si>
  <si>
    <t>PARKSIDE MEDICAL CENTRE</t>
  </si>
  <si>
    <t>OAKFIELD SURGERY</t>
  </si>
  <si>
    <t>THE RED HOUSE SURGERY</t>
  </si>
  <si>
    <t>MILLBARN MEDICAL CENTRE</t>
  </si>
  <si>
    <t>TOWER HOUSE SURGERY</t>
  </si>
  <si>
    <t>THE HALL PRACTICE</t>
  </si>
  <si>
    <t>THE SWAN PRACTICE</t>
  </si>
  <si>
    <t>AMERSHAM HEALTH CENTRE</t>
  </si>
  <si>
    <t>WOLVERTON HEALTH CENTRE</t>
  </si>
  <si>
    <t>RECTORY MEADOW SURGERY</t>
  </si>
  <si>
    <t>EVERGREEN PRACTICE</t>
  </si>
  <si>
    <t>CROWN WOOD MEDICAL CENTRE</t>
  </si>
  <si>
    <t>ASCOT MEDICAL CENTRE</t>
  </si>
  <si>
    <t>MELROSE SURGERY</t>
  </si>
  <si>
    <t>240 WEXHAM ROAD</t>
  </si>
  <si>
    <t>TILEHURST VILLAGE SURGERY</t>
  </si>
  <si>
    <t>BURMA HILL PRACTICE</t>
  </si>
  <si>
    <t>RUSSELL STREET SURGERY</t>
  </si>
  <si>
    <t>SOUTH READING &amp; SHINFIELD GROUP MED PRAC</t>
  </si>
  <si>
    <t>SOUTH MEADOW SURGERY</t>
  </si>
  <si>
    <t>KUMAR MEDICAL CENTRE</t>
  </si>
  <si>
    <t>FOREST HEALTH GROUP</t>
  </si>
  <si>
    <t>DR NABI</t>
  </si>
  <si>
    <t>CORDWALLIS ROAD SURGERY</t>
  </si>
  <si>
    <t>UNIVERSITY MEDICAL GROUP</t>
  </si>
  <si>
    <t>CHAPEL ROW SURGERY</t>
  </si>
  <si>
    <t>BURDWOOD SURGERY</t>
  </si>
  <si>
    <t>PEMBROKE SURGERY</t>
  </si>
  <si>
    <t>REDWOOD HOUSE SURGERY</t>
  </si>
  <si>
    <t>GREAT HOLLANDS PRACTICE</t>
  </si>
  <si>
    <t>WOOSEHILL PRACTICE</t>
  </si>
  <si>
    <t>RAGSTONE ROAD SURGERY</t>
  </si>
  <si>
    <t>EASTHAMPSTEAD SURGERY</t>
  </si>
  <si>
    <t>MANOR PARK MEDICAL CENTRE</t>
  </si>
  <si>
    <t>SHREEJI MEDICAL CENTRE</t>
  </si>
  <si>
    <t>ROSEMEAD SURGERY</t>
  </si>
  <si>
    <t>BHARANI MEDICAL CENTRE</t>
  </si>
  <si>
    <t>NEW WOKINGHAM ROAD SURGERY</t>
  </si>
  <si>
    <t>GROVELANDS MEDICAL CENTRE</t>
  </si>
  <si>
    <t>THEALE MEDICAL CENTRE</t>
  </si>
  <si>
    <t>GREEN MEADOWS SURGERY</t>
  </si>
  <si>
    <t>FARNHAM ROAD PRACTICE</t>
  </si>
  <si>
    <t>CLARENCE MEDICAL CENTRE</t>
  </si>
  <si>
    <t>THATCHAM HEALTH CENTRE</t>
  </si>
  <si>
    <t>TWYFORD SURGERY</t>
  </si>
  <si>
    <t>LODDON VALE PRACTICE</t>
  </si>
  <si>
    <t>SHEET STREET SURGERY</t>
  </si>
  <si>
    <t>THE SYMONS MEDICAL CENTRE</t>
  </si>
  <si>
    <t>STRAWBERRY HILL MEDICAL CENTRE</t>
  </si>
  <si>
    <t>WESTERN ELMS &amp; CIRCUIT LANE SURGERIES</t>
  </si>
  <si>
    <t>BINFIELD SURGERY</t>
  </si>
  <si>
    <t>HUNGERFORD SURGERY</t>
  </si>
  <si>
    <t>WESTWOOD ROAD SURGERY</t>
  </si>
  <si>
    <t>WARGRAVE PRACTICE</t>
  </si>
  <si>
    <t>LAMBOURN SURGERY</t>
  </si>
  <si>
    <t>WOODLEY PRACTICE</t>
  </si>
  <si>
    <t>THE DOWNLAND PRACTICE</t>
  </si>
  <si>
    <t>LONG BARN LANE SURGERY</t>
  </si>
  <si>
    <t>LEE HOUSE SURGERY</t>
  </si>
  <si>
    <t>PARKSIDE PRACTICE</t>
  </si>
  <si>
    <t>HERSCHEL MEDICAL CENTRE</t>
  </si>
  <si>
    <t>COOKHAM MEDICAL CENTRE</t>
  </si>
  <si>
    <t>EMMER GREEN SURGERY</t>
  </si>
  <si>
    <t>MILMAN &amp; KENNET SURGERY</t>
  </si>
  <si>
    <t>CROSBY HOUSE SURGERY</t>
  </si>
  <si>
    <t>RINGMEAD MEDICAL PRACTICE</t>
  </si>
  <si>
    <t>MAGNOLIA HOUSE SURGERY</t>
  </si>
  <si>
    <t>MORTIMER SURGERY</t>
  </si>
  <si>
    <t>CHATHAM STREET SURGERY</t>
  </si>
  <si>
    <t>FINCHAMPSTEAD PRACTICE</t>
  </si>
  <si>
    <t>LANGLEY HEALTH CENTRE</t>
  </si>
  <si>
    <t>WOKINGHAM MEDICAL CENTRE</t>
  </si>
  <si>
    <t>DATCHET HEALTH CENTRE</t>
  </si>
  <si>
    <t>CLAREMONT HOLYPORT SURGERY</t>
  </si>
  <si>
    <t>ROSS ROAD MEDICAL CENTRE</t>
  </si>
  <si>
    <t>LINDEN MEDICAL CENTRE</t>
  </si>
  <si>
    <t>FALKLAND SURGERY</t>
  </si>
  <si>
    <t>WOODLANDS PARK SURGERY</t>
  </si>
  <si>
    <t>BALMORE PARK SURGERY</t>
  </si>
  <si>
    <t>THE BOAT HOUSE SURGERY</t>
  </si>
  <si>
    <t>KINGS CORNER SURGERY</t>
  </si>
  <si>
    <t>LONDON STREET SURGERY</t>
  </si>
  <si>
    <t>WEXHAM ROAD SURGERY</t>
  </si>
  <si>
    <t>SWALLOWFIELD MEDICAL PRACTICE</t>
  </si>
  <si>
    <t>EASTFIELD HOUSE SURGERY</t>
  </si>
  <si>
    <t>THE WATERFIELD PRACTICE</t>
  </si>
  <si>
    <t>WIGHT PRIMARY PARTNERSHIPS LTD</t>
  </si>
  <si>
    <t>MEDINA HEALTHCARE</t>
  </si>
  <si>
    <t>SOUTH WIGHT MEDICAL PRACTICE</t>
  </si>
  <si>
    <t>COWES MEDICAL CENTRE</t>
  </si>
  <si>
    <t>THE BAY MEDICAL PRACTICE</t>
  </si>
  <si>
    <t>NEWPORT HEALTH CENTRE</t>
  </si>
  <si>
    <t>ARGYLL HOUSE</t>
  </si>
  <si>
    <t>ST. HELENS MEDICAL CENTRE</t>
  </si>
  <si>
    <t>ESPLANADE SURGERY</t>
  </si>
  <si>
    <t>EAST COWES MEDICAL CENTRE</t>
  </si>
  <si>
    <t>VENTNOR MEDICAL PRACTICE</t>
  </si>
  <si>
    <t>PARK LANE PRACTICE</t>
  </si>
  <si>
    <t>PHOENIX SURGERY</t>
  </si>
  <si>
    <t>VICTORIA CROSS SURGERY</t>
  </si>
  <si>
    <t>HINDON SURGERY</t>
  </si>
  <si>
    <t>SILTON SURGERY</t>
  </si>
  <si>
    <t>LODGE SURGERY</t>
  </si>
  <si>
    <t>COURTYARD SURGERY</t>
  </si>
  <si>
    <t>OLD SCHOOL HOUSE SURGERY</t>
  </si>
  <si>
    <t>CRICKLADE SURGERY</t>
  </si>
  <si>
    <t>JUBILEE FIELD SURGERY</t>
  </si>
  <si>
    <t>BURBAGE SURGERY</t>
  </si>
  <si>
    <t>RIDGE GREEN MEDICAL PRACTICE</t>
  </si>
  <si>
    <t>MERE SURGERY</t>
  </si>
  <si>
    <t>THE LAWN MEDICAL CENTRE</t>
  </si>
  <si>
    <t>TISBURY SURGERY</t>
  </si>
  <si>
    <t>NORTH SWINDON PRACTICE</t>
  </si>
  <si>
    <t>MARKET LAVINGTON SURGERY</t>
  </si>
  <si>
    <t>ST. JAMES SURGERY</t>
  </si>
  <si>
    <t>PATFORD HOUSE PARTNERSHIP</t>
  </si>
  <si>
    <t>SOUTHBROOM SURGERY</t>
  </si>
  <si>
    <t>ST MELOR HOUSE SURGERY</t>
  </si>
  <si>
    <t>ELDENE SURGERY</t>
  </si>
  <si>
    <t>RAMSBURY SURGERY</t>
  </si>
  <si>
    <t>DOWNTON SURGERY</t>
  </si>
  <si>
    <t>ROWDEN SURGERY</t>
  </si>
  <si>
    <t>MALMESBURY MEDICAL PARTNERSHIP</t>
  </si>
  <si>
    <t>WESTBURY GROUP PRACTICE</t>
  </si>
  <si>
    <t>NORTHLANDS SURGERY</t>
  </si>
  <si>
    <t>KENNET AND AVON MEDICAL PARTNERSHIP</t>
  </si>
  <si>
    <t>ASHINGTON HOUSE SURGERY</t>
  </si>
  <si>
    <t>ABBEY MEADS MEDICAL PRACT</t>
  </si>
  <si>
    <t>LANSDOWNE SURGERY</t>
  </si>
  <si>
    <t>WHALEBRIDGE PRACTICE</t>
  </si>
  <si>
    <t>BRADFORD-ON-AVON AND MELKSHAM HEALTH</t>
  </si>
  <si>
    <t>TINKERS LANE SURGERY</t>
  </si>
  <si>
    <t>HAWTHORN MEDICAL CENTRE</t>
  </si>
  <si>
    <t>THREE CHEQUERS MEDICAL PRACTICE</t>
  </si>
  <si>
    <t>PRIORY ROAD MEDICAL CENTRE</t>
  </si>
  <si>
    <t>AVON VALLEY PRACTICE</t>
  </si>
  <si>
    <t>OLD TOWN SURGERY</t>
  </si>
  <si>
    <t>SALISBURY MEDICAL PRACTICE</t>
  </si>
  <si>
    <t>THE ORCHARD PARTNERSHIP</t>
  </si>
  <si>
    <t>AVENUE SURGERY</t>
  </si>
  <si>
    <t>TROWBRIDGE HEALTH CENTRE</t>
  </si>
  <si>
    <t>CASTLE PRACTICE</t>
  </si>
  <si>
    <t>BOX SURGERY</t>
  </si>
  <si>
    <t>GIFFORDS PRIMARY CARE CTR</t>
  </si>
  <si>
    <t>PORCH SURGERY</t>
  </si>
  <si>
    <t>RIDGEWAY VIEW FAMILY PRACTICE</t>
  </si>
  <si>
    <t>LOVEMEAD GROUP PRACTICE</t>
  </si>
  <si>
    <t>HATHAWAY SURGERY</t>
  </si>
  <si>
    <t>PURTON SURGERY</t>
  </si>
  <si>
    <t>BARCROFT MEDICAL CENTRE</t>
  </si>
  <si>
    <t>WHITEPARISH SURGERY</t>
  </si>
  <si>
    <t>HARCOURT MEDICAL CENTRE</t>
  </si>
  <si>
    <t>WESTROP MEDICAL PRACTICE</t>
  </si>
  <si>
    <t>MERCHISTON SURGERY</t>
  </si>
  <si>
    <t>ROWNER HEALTH CENTRE</t>
  </si>
  <si>
    <t>HIGHFIELD HEALTH</t>
  </si>
  <si>
    <t>HORNDEAN SURGERY</t>
  </si>
  <si>
    <t>WATERSHIP DOWN HEALTH</t>
  </si>
  <si>
    <t>RIVERSIDE PARTNERSHIP</t>
  </si>
  <si>
    <t>NORTH CAMP SURGERY</t>
  </si>
  <si>
    <t>CRONDALL NEW SURGERY</t>
  </si>
  <si>
    <t>BOUNDARIES SURGERY</t>
  </si>
  <si>
    <t>LIVING WELL PARTNERSHIP</t>
  </si>
  <si>
    <t>WALNUT TREE SURGERY</t>
  </si>
  <si>
    <t>CHINEHAM MEDICAL PRACTICE</t>
  </si>
  <si>
    <t>HOMELESS HEALTHCARE TEAM</t>
  </si>
  <si>
    <t>BROOK LANE SURGERY</t>
  </si>
  <si>
    <t>SOLENT VIEW MEDICAL PRACTICE</t>
  </si>
  <si>
    <t>WHITCHURCH SURGERY</t>
  </si>
  <si>
    <t>BROOK HOUSE SURGERY</t>
  </si>
  <si>
    <t>ST. PETERS SURGERY</t>
  </si>
  <si>
    <t>HILL LANE SURGERY</t>
  </si>
  <si>
    <t>THE GRANGE SURGERY</t>
  </si>
  <si>
    <t>THE WELLINGTON PRACTICE</t>
  </si>
  <si>
    <t>EAST SHORE PARTNERSHIP</t>
  </si>
  <si>
    <t>PINEHILL SURGERY</t>
  </si>
  <si>
    <t>MULBERRY HOUSE SURGERY</t>
  </si>
  <si>
    <t>PRINCES GARDENS SURGERY</t>
  </si>
  <si>
    <t>LOCKSWOOD SURGERY</t>
  </si>
  <si>
    <t>BOYATT WOOD SURGERY</t>
  </si>
  <si>
    <t>OAKS HEALTHCARE</t>
  </si>
  <si>
    <t>WESTLANDS MEDICAL CENTRE</t>
  </si>
  <si>
    <t>WILSON PRACTICE</t>
  </si>
  <si>
    <t>WATERFRONT AND SOLENT SURGERY</t>
  </si>
  <si>
    <t>PORTSDOWN GROUP PRACTICE</t>
  </si>
  <si>
    <t>BRIDGEMARY MEDICAL CENTRE</t>
  </si>
  <si>
    <t>TWIN OAKS MEDICAL CENTRE</t>
  </si>
  <si>
    <t>THE CLANFIELD PRACTICE</t>
  </si>
  <si>
    <t>LYNDHURST SURGERY</t>
  </si>
  <si>
    <t>ABBEYWELL SURGERY</t>
  </si>
  <si>
    <t>CROWN HEIGHTS MEDICAL CENTRE</t>
  </si>
  <si>
    <t>PARK SURGERY</t>
  </si>
  <si>
    <t>THE BORDER PRACTICE</t>
  </si>
  <si>
    <t>WISTARIA &amp; MILFORD SURGERIES</t>
  </si>
  <si>
    <t>WHITEWATER HEALTH</t>
  </si>
  <si>
    <t>CHAWTON PARK SURGERY</t>
  </si>
  <si>
    <t>VINE MEDICAL GROUP</t>
  </si>
  <si>
    <t>TESTVALE SURGERY</t>
  </si>
  <si>
    <t>FORDINGBRIDGE SURGERY</t>
  </si>
  <si>
    <t>FRIARSGATE PRACTICE</t>
  </si>
  <si>
    <t>NEW FOREST MEDICAL GROUP</t>
  </si>
  <si>
    <t>OLD FIRE STATION SURGERY</t>
  </si>
  <si>
    <t>RAYMOND ROAD SURGERY</t>
  </si>
  <si>
    <t>JENNER HOUSE SURGERY</t>
  </si>
  <si>
    <t>ALRESFORD SURGERY</t>
  </si>
  <si>
    <t>ALMA ROAD SURGERY</t>
  </si>
  <si>
    <t>NORTH BADDESLEY SURGERY</t>
  </si>
  <si>
    <t>ALEXANDER HOUSE SURGERY</t>
  </si>
  <si>
    <t>DENMEAD HEALTH CENTRE</t>
  </si>
  <si>
    <t>ATHERLEY HOUSE SURGERY</t>
  </si>
  <si>
    <t>NEW HORIZONS MEDICAL PARTNERSHIP</t>
  </si>
  <si>
    <t>GRATTON SURGERY</t>
  </si>
  <si>
    <t>STUBBINGTON MEDICAL PRACTICE</t>
  </si>
  <si>
    <t>THE DRAYTON SURGERY</t>
  </si>
  <si>
    <t>THE PEARTREE PRACTICE</t>
  </si>
  <si>
    <t>RICHMOND SURGERY</t>
  </si>
  <si>
    <t>SWAN MEDICAL GROUP</t>
  </si>
  <si>
    <t>TADLEY MEDICAL P'SHIP</t>
  </si>
  <si>
    <t>ALDERMOOR SURGERY</t>
  </si>
  <si>
    <t>HEDGE END MEDICAL CENTRE</t>
  </si>
  <si>
    <t>THE SHIRLEY HEALTH PARTNERSHIP</t>
  </si>
  <si>
    <t>STONEHAM LANE SURGERY</t>
  </si>
  <si>
    <t>THE WILLOW GROUP</t>
  </si>
  <si>
    <t>SHEPHERDS SPRING MEDICAL CENTRE</t>
  </si>
  <si>
    <t>CLIFT SURGERY</t>
  </si>
  <si>
    <t>CHAWTON HOUSE SURGERY</t>
  </si>
  <si>
    <t>KIRKLANDS SURGERY</t>
  </si>
  <si>
    <t>FORESTSIDE MEDICAL PRACTICE</t>
  </si>
  <si>
    <t>ST. ANDREW'S SURGERY</t>
  </si>
  <si>
    <t>CAMROSE GILLIES AND HACKWOOD PARTNERSHIP</t>
  </si>
  <si>
    <t>VOYAGER FAMILY HEALTH</t>
  </si>
  <si>
    <t>THE CAMBRIDGE PRACTICE</t>
  </si>
  <si>
    <t>BISHOPS WALTHAM SURGERY</t>
  </si>
  <si>
    <t>CHEVIOT ROAD SURGERY</t>
  </si>
  <si>
    <t>ODIHAM HEALTH CENTRE</t>
  </si>
  <si>
    <t>THE LIGHTHOUSE GROUP PRACTICE</t>
  </si>
  <si>
    <t>THE WATERCRESS MEDICAL GROUP</t>
  </si>
  <si>
    <t>BRAMBLYS GRANGE MEDICAL PRACTICE</t>
  </si>
  <si>
    <t>RED AND GREEN PRACTICE</t>
  </si>
  <si>
    <t>CRANESWATER GROUP PRACTICE</t>
  </si>
  <si>
    <t>KINTBURY &amp; WOOLTON HILL SURGERY</t>
  </si>
  <si>
    <t>ADELAIDE MEDICAL CENTRE</t>
  </si>
  <si>
    <t>BLACKTHORN HEALTH CENTRE</t>
  </si>
  <si>
    <t>ST PAUL'S SURGERY</t>
  </si>
  <si>
    <t>THE OAKLEY HEALTH GROUP</t>
  </si>
  <si>
    <t>BADGERSWOOD SURGERY</t>
  </si>
  <si>
    <t>WEST END ROAD SURGERY</t>
  </si>
  <si>
    <t>RINGWOOD MEDICAL CENTRE</t>
  </si>
  <si>
    <t>WEST MEON SURGERY</t>
  </si>
  <si>
    <t>ST CLEMENTS PARTNERSHIP</t>
  </si>
  <si>
    <t>WICKHAM SURGERY</t>
  </si>
  <si>
    <t>GUDGEHEATH LANE SURGERY</t>
  </si>
  <si>
    <t>TRAFALGAR MEDICAL GROUP PRACTICE</t>
  </si>
  <si>
    <t>CENTRE PRACTICE</t>
  </si>
  <si>
    <t>CHARLTON HILL SURGERY</t>
  </si>
  <si>
    <t>SOLENT GP SURGERY</t>
  </si>
  <si>
    <t>VICTOR STREET SURGERY</t>
  </si>
  <si>
    <t>WATERSIDE MEDICAL PRACTICE</t>
  </si>
  <si>
    <t>ARCHERS PRACTICE</t>
  </si>
  <si>
    <t>THE FRYERN SURGERY</t>
  </si>
  <si>
    <t>STOKEWOOD SURGERY</t>
  </si>
  <si>
    <t>THE ANDOVER HEALTH CENTRE MEDICAL PRACT</t>
  </si>
  <si>
    <t>STOCKBRIDGE SURGERY</t>
  </si>
  <si>
    <t>GIFFARD DRIVE SURGERY</t>
  </si>
  <si>
    <t>PORTCHESTER PRACTICE</t>
  </si>
  <si>
    <t>THE BOSMERE MEDICAL PRACTICE</t>
  </si>
  <si>
    <t>EMSWORTH SURGERY</t>
  </si>
  <si>
    <t>WEST END SURGERY</t>
  </si>
  <si>
    <t>COASTAL MEDICAL PARTNERSHIP</t>
  </si>
  <si>
    <t>ROWLANDS CASTLE SURGERY</t>
  </si>
  <si>
    <t>LORDSHILL HEALTH CENTRE</t>
  </si>
  <si>
    <t>BURGESS ROAD SURGERY</t>
  </si>
  <si>
    <t>LYME BAY MEDICAL PRACTICE</t>
  </si>
  <si>
    <t>THE OLD DISPENSARY</t>
  </si>
  <si>
    <t>CRESCENT PROVIDENCE SURGERY</t>
  </si>
  <si>
    <t>WOODLEA HOUSE SURGERY</t>
  </si>
  <si>
    <t>SANDFORD SURGERY</t>
  </si>
  <si>
    <t>FORDINGTON SURGERY</t>
  </si>
  <si>
    <t>DENMARK ROAD MEDICAL CENTRE</t>
  </si>
  <si>
    <t>THE BARCELLOS FAMILY PRACTICE</t>
  </si>
  <si>
    <t>BLACKMORE VALE PARTNERSHIP</t>
  </si>
  <si>
    <t>PUDDLETOWN SURGERY</t>
  </si>
  <si>
    <t>THE DORCHESTER RD SURGERY</t>
  </si>
  <si>
    <t>CORFE CASTLE SURGERY</t>
  </si>
  <si>
    <t>THE BIRCHWOOD PRACTICE</t>
  </si>
  <si>
    <t>EVERGREEN OAK SURGERY</t>
  </si>
  <si>
    <t>SIXPENNY HANDLEY SURGERY</t>
  </si>
  <si>
    <t>POUNDBURY DOCTORS SURGERY</t>
  </si>
  <si>
    <t>GILLINGHAM MEDICAL PRACTICE</t>
  </si>
  <si>
    <t>THE GROVE MEDICAL CENTRE</t>
  </si>
  <si>
    <t>WALFORD MILL MEDICAL CENTRE</t>
  </si>
  <si>
    <t>AMMONITE HEALTH PARTNERSHIP</t>
  </si>
  <si>
    <t>CROSS ROAD SURGERY</t>
  </si>
  <si>
    <t>BARTON HOUSE MED PRACTICE</t>
  </si>
  <si>
    <t>THE BRIDGES MEDICAL CTR.</t>
  </si>
  <si>
    <t>THE PANTON PRACTICE</t>
  </si>
  <si>
    <t>THE BANKS &amp; BEARWOOD MEDICAL CENTRE</t>
  </si>
  <si>
    <t>ATRIUM HEALTH CENTRE</t>
  </si>
  <si>
    <t>LITTLEDOWN SURGERY</t>
  </si>
  <si>
    <t>STOUR SURGERY</t>
  </si>
  <si>
    <t>POOLE TOWN SURGERY</t>
  </si>
  <si>
    <t>ST ALBANS MEDICAL CENTRE</t>
  </si>
  <si>
    <t>PENNY'S HILL PRACTICE</t>
  </si>
  <si>
    <t>SOUTHBOURNE PRACTICE</t>
  </si>
  <si>
    <t>THE CRANBORNE PRACTICE</t>
  </si>
  <si>
    <t>FARMHOUSE SURGERY</t>
  </si>
  <si>
    <t>CHRISTCHURCH MEDICAL PRACTICE</t>
  </si>
  <si>
    <t>CERNE ABBAS SURGERY</t>
  </si>
  <si>
    <t>WYKE REGIS &amp; LANEHOUSE MEDICAL PRACTICE</t>
  </si>
  <si>
    <t>THE MARINE &amp; OAKRIDGE PARTNERSHIP</t>
  </si>
  <si>
    <t>JAMES FISHER MEDICAL CENTRE</t>
  </si>
  <si>
    <t>THE HARVEY PRACTICE</t>
  </si>
  <si>
    <t>KINSON ROAD MEDICAL CENTRE</t>
  </si>
  <si>
    <t>THE HADLEIGH PRACTICE</t>
  </si>
  <si>
    <t>MOORDOWN MEDICAL CENTRE</t>
  </si>
  <si>
    <t>THE ROSEMARY HEALTH CTR</t>
  </si>
  <si>
    <t>MILTON ABBAS SURGERY</t>
  </si>
  <si>
    <t>TALBOT MEDICAL CENTRE</t>
  </si>
  <si>
    <t>THE VERWOOD SURGERY</t>
  </si>
  <si>
    <t>THE APPLES MEDICAL CENTRE</t>
  </si>
  <si>
    <t>HIGHCLIFFE MEDICAL CENTRE</t>
  </si>
  <si>
    <t>ROYAL CRESCENT SURGERY</t>
  </si>
  <si>
    <t>THE WELLBRIDGE PRACTICE</t>
  </si>
  <si>
    <t>WEST MOORS VILLAGE SURGERY</t>
  </si>
  <si>
    <t>SHELLEY MANOR HOLDENHURST MEDICAL CENTRE</t>
  </si>
  <si>
    <t>BERE REGIS SURGERY</t>
  </si>
  <si>
    <t>THE BLANDFORD GROUP PRACTICE</t>
  </si>
  <si>
    <t>BEAUFORT ROAD SURGERY</t>
  </si>
  <si>
    <t>YETMINSTER MEDICAL CENTRE</t>
  </si>
  <si>
    <t>QUEENS AVENUE SURGERY</t>
  </si>
  <si>
    <t>WESTBOURNE MEDICAL CENTRE</t>
  </si>
  <si>
    <t>CANFORD HEATH GROUP PRACT</t>
  </si>
  <si>
    <t>SHORE MEDICAL</t>
  </si>
  <si>
    <t>WAREHAM SURGERY</t>
  </si>
  <si>
    <t>SWANAGE MEDICAL PRACTICE</t>
  </si>
  <si>
    <t>ROYAL MANOR HEALTH CARE</t>
  </si>
  <si>
    <t>THE ADAM PRACTICE</t>
  </si>
  <si>
    <t>WINTON HEALTH CENTRE</t>
  </si>
  <si>
    <t>ORCHID HOUSE SURGERY</t>
  </si>
  <si>
    <t>FACCINI HOUSE SURGERY</t>
  </si>
  <si>
    <t>TUDOR LODGE HEALTH CENTRE</t>
  </si>
  <si>
    <t>TOOTING SOUTH MEDICAL CENTRE</t>
  </si>
  <si>
    <t>TOOTING BEC SURGERY</t>
  </si>
  <si>
    <t>WALLINGTON FAMILY PRACTICE</t>
  </si>
  <si>
    <t>COLLIERS WOOD SURGERY</t>
  </si>
  <si>
    <t>BALHAM HEALTH CENTRE</t>
  </si>
  <si>
    <t>JAMES O'RIORDAN MEDICAL CENTRE</t>
  </si>
  <si>
    <t>MANOR PRACTICE</t>
  </si>
  <si>
    <t>SHOTFIELD MEDICAL PRACTICE</t>
  </si>
  <si>
    <t>THURLEIGH ROAD PRACTICE</t>
  </si>
  <si>
    <t>BATTERSEA FIELDS PRACTICE</t>
  </si>
  <si>
    <t>RAVENSBURY PARK MEDICAL CENTRE</t>
  </si>
  <si>
    <t>CHEAM FAMILY PRACTICE</t>
  </si>
  <si>
    <t>HACKBRIDGE MEDICAL CENTRE</t>
  </si>
  <si>
    <t>GRAND DRIVE SURGERY</t>
  </si>
  <si>
    <t>RIVERHOUSE MEDICAL PRACTICE</t>
  </si>
  <si>
    <t>FIGGES MARSH SURGERY</t>
  </si>
  <si>
    <t>CLAPHAM JUNCTION MEDICAL PRACTICE</t>
  </si>
  <si>
    <t>OPEN DOOR SURGERY</t>
  </si>
  <si>
    <t>TRIANGLE SURGERY</t>
  </si>
  <si>
    <t>MITCHAM FAMILY PRACTICE</t>
  </si>
  <si>
    <t>STONECOT SURGERY</t>
  </si>
  <si>
    <t>LAVENDER HILL GROUP PRACTICE</t>
  </si>
  <si>
    <t>DANEBURY AVENUE SURGERY</t>
  </si>
  <si>
    <t>BALHAM PARK SURGERY</t>
  </si>
  <si>
    <t>CHEAM GP CENTRE</t>
  </si>
  <si>
    <t>ELBOROUGH STREET SURGERY</t>
  </si>
  <si>
    <t>WEST BARNES SURGERY</t>
  </si>
  <si>
    <t>STREATHAM PARK SURGERY</t>
  </si>
  <si>
    <t>LAMBTON ROAD MEDICAL PRACTICE</t>
  </si>
  <si>
    <t>BATTERSEA RISE GROUP PRACTICE</t>
  </si>
  <si>
    <t>BROCKLEBANK GROUP PRACTICE</t>
  </si>
  <si>
    <t>BRIDGE LANE GROUP PRACTICE</t>
  </si>
  <si>
    <t>EARLSFIELD SURGERY</t>
  </si>
  <si>
    <t>CRICKET GREEN MEDICAL PRACTICE</t>
  </si>
  <si>
    <t>MORDEN HALL MEDICAL CENTRE</t>
  </si>
  <si>
    <t>CARSHALTON FIELDS SURGERY</t>
  </si>
  <si>
    <t>THE OLD COURT HOUSE SURGERY</t>
  </si>
  <si>
    <t>WIDE WAY MEDICAL CENTRE</t>
  </si>
  <si>
    <t>WIMBLEDON MEDICAL PRACTICE</t>
  </si>
  <si>
    <t>FRANCIS GROVE SURGERY</t>
  </si>
  <si>
    <t>PARK ROAD MEDICAL CENTRE</t>
  </si>
  <si>
    <t>PUTNEYMEAD GROUP MEDICAL PRACTICE</t>
  </si>
  <si>
    <t>BEDFORD HILL FAMILY PRACTICE</t>
  </si>
  <si>
    <t>QUEENSTOWN ROAD MEDICAL PRACTICE</t>
  </si>
  <si>
    <t>WANDSWORTH MEDICAL CENTRE</t>
  </si>
  <si>
    <t>KEW MEDICAL PRACTICE</t>
  </si>
  <si>
    <t>MANOR DRIVE MEDICAL CENTRE</t>
  </si>
  <si>
    <t>CRANE PARK SURGERY</t>
  </si>
  <si>
    <t>WOODLAWN MEDICAL CENTRE</t>
  </si>
  <si>
    <t>HAMPTON HILL MEDICAL CENTRE</t>
  </si>
  <si>
    <t>CLAREMONT MEDICAL CENTRE</t>
  </si>
  <si>
    <t>SUNRAY SURGERY</t>
  </si>
  <si>
    <t>LANGLEY MEDICAL PRACTICE</t>
  </si>
  <si>
    <t>KINGSTON HEALTH CENTRE</t>
  </si>
  <si>
    <t>RICHMOND LOCK SURGERY</t>
  </si>
  <si>
    <t>THAMESIDE MEDICAL PRACTICE</t>
  </si>
  <si>
    <t>RED LION ROAD SURGERY</t>
  </si>
  <si>
    <t>BERRYLANDS SURGERY</t>
  </si>
  <si>
    <t>CHESSINGTON PARK SURGERY</t>
  </si>
  <si>
    <t>TWICKENHAM PARK SURGERY</t>
  </si>
  <si>
    <t>THE GREEN &amp; FIR ROAD</t>
  </si>
  <si>
    <t>HOLMWOOD CORNER SURGERY</t>
  </si>
  <si>
    <t>HAMPTON MEDICAL CENTRE</t>
  </si>
  <si>
    <t>CROSS DEEP SURGERY</t>
  </si>
  <si>
    <t>HAMPTON WICK SURGERY</t>
  </si>
  <si>
    <t>JUBILEE SURGERY</t>
  </si>
  <si>
    <t>CHURCHILL MEDICAL CENTRE</t>
  </si>
  <si>
    <t>HOOK SURGERY</t>
  </si>
  <si>
    <t>ESSEX HOUSE SURGERY</t>
  </si>
  <si>
    <t>FAIRHILL MEDICAL PRACTICE</t>
  </si>
  <si>
    <t>BROAD LANE SURGERY</t>
  </si>
  <si>
    <t>BRUNSWICK SURGERY</t>
  </si>
  <si>
    <t>CANBURY MEDICAL CENTRE</t>
  </si>
  <si>
    <t>RICHMOND MEDICAL GROUP</t>
  </si>
  <si>
    <t>PARK ROAD SURGERY</t>
  </si>
  <si>
    <t>BIRDHURST MEDICAL PRACTICE</t>
  </si>
  <si>
    <t>FAIRVIEW MEDICAL CENTRE</t>
  </si>
  <si>
    <t>MERSHAM MEDICAL CENTRE</t>
  </si>
  <si>
    <t>PARCHMORE MEDICAL CENTRE</t>
  </si>
  <si>
    <t>BRAMLEY AVENUE SURGERY</t>
  </si>
  <si>
    <t>HEADLEY DRIVE SURGERY</t>
  </si>
  <si>
    <t>EAST CROYDON MEDICAL CENTRE</t>
  </si>
  <si>
    <t>SHIRLEY MEDICAL CENTRE</t>
  </si>
  <si>
    <t>STOVELL HOUSE SURGERY</t>
  </si>
  <si>
    <t>AUCKLAND SURGERY</t>
  </si>
  <si>
    <t>ASHBURTON PARK MEDICAL CENTRE</t>
  </si>
  <si>
    <t>BROOM ROAD MEDICAL PRACTICE</t>
  </si>
  <si>
    <t>HARTLAND WAY SURGERY</t>
  </si>
  <si>
    <t>ADDINGTON MEDICAL PRACTICE</t>
  </si>
  <si>
    <t>WOODCOTE MEDICAL</t>
  </si>
  <si>
    <t>MORLAND ROAD SURGERY</t>
  </si>
  <si>
    <t>LONDON ROAD MEDICAL PRACTICE</t>
  </si>
  <si>
    <t>EVERSLEY MEDICAL CENTRE</t>
  </si>
  <si>
    <t>FRIENDS ROAD MEDICAL PRACTICE</t>
  </si>
  <si>
    <t>SELSDON PARK MEDICAL PRACTICE</t>
  </si>
  <si>
    <t>KESTON MEDICAL PRACTICE</t>
  </si>
  <si>
    <t>PARKSIDE GROUP PRACTICE</t>
  </si>
  <si>
    <t>QUEENHILL MEDICAL PRACTICE</t>
  </si>
  <si>
    <t>OLD COULSDON MEDICAL PRACTICE</t>
  </si>
  <si>
    <t>NORTH CROYDON MEDICAL CENTRE</t>
  </si>
  <si>
    <t>SOUTH NORWOOD HILL MEDICAL CENTRE</t>
  </si>
  <si>
    <t>VIOLET LANE MEDICAL PRACTICE</t>
  </si>
  <si>
    <t>NEW ADDINGTON GROUP PRACTICE</t>
  </si>
  <si>
    <t>UPPER NORWOOD GROUP PRACTICE</t>
  </si>
  <si>
    <t>PORTLAND MEDICAL CENTRE</t>
  </si>
  <si>
    <t>HOLBROOK SURGERY</t>
  </si>
  <si>
    <t>OUSE VALLEY PRACTICE</t>
  </si>
  <si>
    <t>NORTHLANDS WOOD SURGERY</t>
  </si>
  <si>
    <t>WEST MEADS SURGERY</t>
  </si>
  <si>
    <t>COACHMANS MEDICAL PRACTICE</t>
  </si>
  <si>
    <t>WITTERINGS MEDICAL CENTRE</t>
  </si>
  <si>
    <t>NEW POND ROW SURGERY</t>
  </si>
  <si>
    <t>BEWBUSH MEDICAL CENTRE</t>
  </si>
  <si>
    <t>BARN SURGERY</t>
  </si>
  <si>
    <t>BROW MEDICAL CENTRE</t>
  </si>
  <si>
    <t>SOUTHBOURNE SURGERY</t>
  </si>
  <si>
    <t>THE CROFT SURGERY</t>
  </si>
  <si>
    <t>CORNERWAYS SURGERY</t>
  </si>
  <si>
    <t>SILVERDALE PRACTICE</t>
  </si>
  <si>
    <t>GLEBE SURGERY</t>
  </si>
  <si>
    <t>TANGMERE MEDICAL CENTRE</t>
  </si>
  <si>
    <t>FITZALAN MEDICAL GROUP</t>
  </si>
  <si>
    <t>BALL TREE SURGERY</t>
  </si>
  <si>
    <t>SOUTHGATE MEDICAL GROUP</t>
  </si>
  <si>
    <t>MOATFIELD SURGERY</t>
  </si>
  <si>
    <t>SELDEN MEDICAL CENTRE</t>
  </si>
  <si>
    <t>HENFIELD MEDICAL CENTRE</t>
  </si>
  <si>
    <t>WILLOW GREEN SURGERY</t>
  </si>
  <si>
    <t>MAYWOOD HEALTH CARE CENTRE</t>
  </si>
  <si>
    <t>MID SUSSEX HEALTH CARE</t>
  </si>
  <si>
    <t>NEWTONS PRACTICE</t>
  </si>
  <si>
    <t>BILLINGSHURST SURGERY</t>
  </si>
  <si>
    <t>FURNACE GREEN SURGERY</t>
  </si>
  <si>
    <t>POUND HILL MEDICAL GROUP</t>
  </si>
  <si>
    <t>LAVANT ROAD SURGERY</t>
  </si>
  <si>
    <t>IFIELD MEDICAL PRACTICE</t>
  </si>
  <si>
    <t>PARKLANDS SURGERY</t>
  </si>
  <si>
    <t>AVISFORD MEDICAL GROUP</t>
  </si>
  <si>
    <t>BRIDGE MEDICAL CENTRE</t>
  </si>
  <si>
    <t>BROADWATER MEDICAL CENTRE</t>
  </si>
  <si>
    <t>WORTHING MEDICAL GROUP</t>
  </si>
  <si>
    <t>DOLPHINS PRACTICE</t>
  </si>
  <si>
    <t>CATHEDRAL MEDICAL GROUP</t>
  </si>
  <si>
    <t>MODALITY MID SUSSEX</t>
  </si>
  <si>
    <t>FLANSHAM PARK HEALTH CENTRE</t>
  </si>
  <si>
    <t>SELSEY MEDICAL PRACTICE</t>
  </si>
  <si>
    <t>LINDFIELD MEDICAL CENTRE</t>
  </si>
  <si>
    <t>LIME TREE SURGERY</t>
  </si>
  <si>
    <t>GOSSOPS GREEN MEDICAL CTR</t>
  </si>
  <si>
    <t>RIVERBANK MEDICAL CENTRE</t>
  </si>
  <si>
    <t>LOXWOOD SURGERY</t>
  </si>
  <si>
    <t>PULBOROUGH MEDICAL GROUP</t>
  </si>
  <si>
    <t>THE COURTYARD SURGERY</t>
  </si>
  <si>
    <t>RUDGWICK MEDICAL CENTRE</t>
  </si>
  <si>
    <t>SAXONBROOK MEDICAL CENTRE</t>
  </si>
  <si>
    <t>WOODLANDS&amp;CLERKLANDS PARTNERSHIP</t>
  </si>
  <si>
    <t>ADUR HEALTH PARTNERSHIP</t>
  </si>
  <si>
    <t>STEYNING HEALTH CENTRE</t>
  </si>
  <si>
    <t>ARUNDEL SURGERY</t>
  </si>
  <si>
    <t>BOGNOR MEDICAL CENTRE</t>
  </si>
  <si>
    <t>BERSTED GREEN SURGERY</t>
  </si>
  <si>
    <t>COPPICE SURGERY</t>
  </si>
  <si>
    <t>LANGLEY HOUSE SURGERY</t>
  </si>
  <si>
    <t>LEACROFT MEDICAL PRACTICE</t>
  </si>
  <si>
    <t>STRAND MEDICAL GROUP</t>
  </si>
  <si>
    <t>ST. LAWRENCE SURGERY</t>
  </si>
  <si>
    <t>WESTCOURT MEDICAL CENTRE</t>
  </si>
  <si>
    <t>THE PETWORTH SURGERY</t>
  </si>
  <si>
    <t>CUCKFIELD MEDICAL CENTRE</t>
  </si>
  <si>
    <t>COWFOLD SURGERY</t>
  </si>
  <si>
    <t>MEADOWS SURGERY</t>
  </si>
  <si>
    <t>LANTERN SURGERY</t>
  </si>
  <si>
    <t>ASHLEY MEDICAL PRACTICE</t>
  </si>
  <si>
    <t>NEW OTTERSHAW SURGERY</t>
  </si>
  <si>
    <t>SHADBOLT PARK HOUSE SURG</t>
  </si>
  <si>
    <t>FOUNTAIN PRACTICE</t>
  </si>
  <si>
    <t>MAYBURY SURGERY</t>
  </si>
  <si>
    <t>UPPER HALLIFORD MEDICAL CENTRE</t>
  </si>
  <si>
    <t>THE PRACTICE COLLEGE ROAD</t>
  </si>
  <si>
    <t>MOLEBRIDGE PRACTICE</t>
  </si>
  <si>
    <t>FARNHAM DENE MEDICAL PRACTICE</t>
  </si>
  <si>
    <t>STONELEIGH SURGERY</t>
  </si>
  <si>
    <t>STAINES HEALTH GROUP</t>
  </si>
  <si>
    <t>THE INTEGRATED CARE PARTNERSHIP</t>
  </si>
  <si>
    <t>GUILDFORD RIVERS PRACTICE</t>
  </si>
  <si>
    <t>LIGHTWATER SURGERY</t>
  </si>
  <si>
    <t>PIRBRIGHT SURGERY</t>
  </si>
  <si>
    <t>VINE MEDICAL CENTRE</t>
  </si>
  <si>
    <t>TATTENHAM HEALTH CENTRE</t>
  </si>
  <si>
    <t>SHEERWATER HEALTH CENTRE</t>
  </si>
  <si>
    <t>HYTHE MEDICAL CENTRE SURGERY</t>
  </si>
  <si>
    <t>WARLINGHAM GREEN MED PRAC</t>
  </si>
  <si>
    <t>ELIZABETH HOUSE MEDICAL PRACTICE</t>
  </si>
  <si>
    <t>LEITH HILL PRACTICE</t>
  </si>
  <si>
    <t>VIRGINIA WATER MEDICAL PRACTICE</t>
  </si>
  <si>
    <t>HOLLY TREE SURGERY</t>
  </si>
  <si>
    <t>CAPELFIELD SURGERY</t>
  </si>
  <si>
    <t>OXSHOTT MEDICAL PRACTICE</t>
  </si>
  <si>
    <t>STANWELL ROAD SURGERY</t>
  </si>
  <si>
    <t>EASTWICK PARK MED.PRACT.</t>
  </si>
  <si>
    <t>ESHER GREEN SURGERY</t>
  </si>
  <si>
    <t>THE YELLOW PRACTICE</t>
  </si>
  <si>
    <t>THE RED PRACTICE WALTON</t>
  </si>
  <si>
    <t>SPRING STREET SURGERY</t>
  </si>
  <si>
    <t>WOODBRIDGE HILL SURGERY</t>
  </si>
  <si>
    <t>THE WALL HOUSE SURGERY</t>
  </si>
  <si>
    <t>DOWNING STREET GROUP PRACTICE</t>
  </si>
  <si>
    <t>ST DAVID'S FAMILY PRACTICE</t>
  </si>
  <si>
    <t>THORKHILL SURGERY</t>
  </si>
  <si>
    <t>ST. LUKE'S SURGERY</t>
  </si>
  <si>
    <t>THE HORSLEY MEDICAL PRACTICE</t>
  </si>
  <si>
    <t>MOAT HOUSE SURGERY</t>
  </si>
  <si>
    <t>CAMBERLEY HEALTH CENTRE</t>
  </si>
  <si>
    <t>TADWORTH MEDICAL CENTRE</t>
  </si>
  <si>
    <t>LONGCROFT CLINIC</t>
  </si>
  <si>
    <t>GLENLYN MEDICAL CENTRE</t>
  </si>
  <si>
    <t>SHERESURGERYANDDISPENSARY</t>
  </si>
  <si>
    <t>GRAYSHOTT SURGERY</t>
  </si>
  <si>
    <t>UPPER GORDON ROAD SURGERY</t>
  </si>
  <si>
    <t>ST STEPHENS HOUSE SURGERY</t>
  </si>
  <si>
    <t>MEDWYN SURGERY</t>
  </si>
  <si>
    <t>ASHLEY CENTRE SURGERY</t>
  </si>
  <si>
    <t>HEATHCOTE MEDICAL CENTRE</t>
  </si>
  <si>
    <t>PARK ROAD GROUP PRACTICE</t>
  </si>
  <si>
    <t>BROCKWOOD MEDICAL PRACTICE</t>
  </si>
  <si>
    <t>COBHAM HEALTH CENTRE</t>
  </si>
  <si>
    <t>GROVE MEDICAL CENTRE</t>
  </si>
  <si>
    <t>HERSHAM SURGERY</t>
  </si>
  <si>
    <t>FAIRLANDS MEDICAL PRACTICE</t>
  </si>
  <si>
    <t>HASLEMERE HEALTH CENTRE</t>
  </si>
  <si>
    <t>WOODLANDS ROAD MEDICAL CENTRE</t>
  </si>
  <si>
    <t>FORDBRIDGE MEDICAL CENTRE</t>
  </si>
  <si>
    <t>OXTED HEALTH CENTRE</t>
  </si>
  <si>
    <t>HAWTHORNS SURGERY</t>
  </si>
  <si>
    <t>VILLAGES MEDICAL CTR</t>
  </si>
  <si>
    <t>CRANLEIGH MEDICAL PRACTICE</t>
  </si>
  <si>
    <t>DERBY MEDICAL CENTRE</t>
  </si>
  <si>
    <t>WEY FAMILY PRACTICE</t>
  </si>
  <si>
    <t>HOLMHURST MEDICAL CENTRE</t>
  </si>
  <si>
    <t>RUNNYMEDE MEDICAL PRACTICE</t>
  </si>
  <si>
    <t>WAYSIDE MEDICAL PRACTICE</t>
  </si>
  <si>
    <t>WONERSH SURGERY</t>
  </si>
  <si>
    <t>CROUCH OAK FAMILY PRACTICE</t>
  </si>
  <si>
    <t>SOUTHVIEW MEDICAL PRACTICE</t>
  </si>
  <si>
    <t>STATION ROAD SURGERY</t>
  </si>
  <si>
    <t>LITTLETON SURGERY</t>
  </si>
  <si>
    <t>PARISHES BRIDGE MED.PRACT</t>
  </si>
  <si>
    <t>MERROW PARK SURGERY</t>
  </si>
  <si>
    <t>MADEIRA MEDICAL</t>
  </si>
  <si>
    <t>CHERTSEY HEALTH CENTRE</t>
  </si>
  <si>
    <t>HEATHCOT MEDICAL PRACTICE</t>
  </si>
  <si>
    <t>WITLEY SURGERY</t>
  </si>
  <si>
    <t>DAPDUNE HOUSE SURGERY</t>
  </si>
  <si>
    <t>DORKING MEDICAL PRACTICE</t>
  </si>
  <si>
    <t>FARNHAM PARK HEALTH GROUP</t>
  </si>
  <si>
    <t>BINSCOMBE MEDICAL CENTRE</t>
  </si>
  <si>
    <t>ST JOHN'S FAMILY PRACTICE</t>
  </si>
  <si>
    <t>GOLDSWORTH PARK HEALTH CENTRE</t>
  </si>
  <si>
    <t>LINGFIELD SURGERY</t>
  </si>
  <si>
    <t>CHIDDINGFOLD SURGERY</t>
  </si>
  <si>
    <t>THE MILL MEDICAL PRACTICE</t>
  </si>
  <si>
    <t>FORT HOUSE SURGERY</t>
  </si>
  <si>
    <t>SUNNY MEED SURGERY</t>
  </si>
  <si>
    <t>ASHLEA MEDICAL PRACTICE</t>
  </si>
  <si>
    <t>CHOBHAM &amp; WEST END MEDICAL PRACTICE</t>
  </si>
  <si>
    <t>BARTLETT GROUP PRACTICE</t>
  </si>
  <si>
    <t>NORK CLINIC</t>
  </si>
  <si>
    <t>GUILDOWNS GROUP PRACTICE</t>
  </si>
  <si>
    <t>STUDHOLME MEDICAL CENTRE</t>
  </si>
  <si>
    <t>ROWAN TREE PRACTICE</t>
  </si>
  <si>
    <t>AUSTEN ROAD SURGERY</t>
  </si>
  <si>
    <t>POND TAIL SURGERY</t>
  </si>
  <si>
    <t>SHEPPERTON MEDICAL PRACTICE</t>
  </si>
  <si>
    <t>SUNBURY GROUP PRACTICE</t>
  </si>
  <si>
    <t>KNOWLE GREEN MEDICAL</t>
  </si>
  <si>
    <t>DEPTFORD MEDICAL CENTRE</t>
  </si>
  <si>
    <t>NIGHTINGALE SURGERY</t>
  </si>
  <si>
    <t>EDITH CAVELL PRACTICE</t>
  </si>
  <si>
    <t>WOODLANDS HEALTH CENTRE</t>
  </si>
  <si>
    <t>OAKVIEW FAMILY PRACTICE</t>
  </si>
  <si>
    <t>THE LISTER PRACTICE</t>
  </si>
  <si>
    <t>DEPTFORD SURGERY</t>
  </si>
  <si>
    <t>DR CURRAN &amp; PARTNERS</t>
  </si>
  <si>
    <t>THE OLD DAIRY HEALTH CENTRE</t>
  </si>
  <si>
    <t>THE NEW MILL STREET SURGERY</t>
  </si>
  <si>
    <t>AMERSHAM VALE TRAINING PRACTICE</t>
  </si>
  <si>
    <t>VALE MEDICAL CENTRE</t>
  </si>
  <si>
    <t>AKERMAN MEDICAL PRACTICE</t>
  </si>
  <si>
    <t>HERNE HILL ROAD MEDICAL PRACTICE</t>
  </si>
  <si>
    <t>THE NUNHEAD SURGERY</t>
  </si>
  <si>
    <t>THE LORDSHIP LANE SURGERY</t>
  </si>
  <si>
    <t>GRAFTON SQUARE SURGERY</t>
  </si>
  <si>
    <t>SPRINGFIELD MEDICAL CENTRE</t>
  </si>
  <si>
    <t>THE STREATHAM HILL GROUP PRACTICE</t>
  </si>
  <si>
    <t>THE DULWICH MEDICAL CENTRE</t>
  </si>
  <si>
    <t>THE EXCHANGE SURGERY</t>
  </si>
  <si>
    <t>THE GARDENS SURGERY</t>
  </si>
  <si>
    <t>BLACKFRIARS MEDICAL PRACTICE</t>
  </si>
  <si>
    <t>NOVUM HEALTH PARTNERSHIP</t>
  </si>
  <si>
    <t>THE VILLA STREET MEDICAL CENTRE</t>
  </si>
  <si>
    <t>BERMONDSEY SPA MEDICAL CENTRE</t>
  </si>
  <si>
    <t>ALBION STREET GROUP PRACTICE</t>
  </si>
  <si>
    <t>BROCKWELL PARK SURGERY</t>
  </si>
  <si>
    <t>WATERLOO HEALTH CENTRE</t>
  </si>
  <si>
    <t>MINET GREEN HEALTH PRACTICE</t>
  </si>
  <si>
    <t>THE LISTER PRIMARY CARE CENTRE</t>
  </si>
  <si>
    <t>TESSA JOWELL GP SURGERY</t>
  </si>
  <si>
    <t>MAWBEY GROUP PRACTICE</t>
  </si>
  <si>
    <t>THE DEERBROOK SURGERY</t>
  </si>
  <si>
    <t>THE CORNER SURGERY</t>
  </si>
  <si>
    <t>BINFIELD ROAD SURGERY</t>
  </si>
  <si>
    <t>PARKVIEW SURGERY</t>
  </si>
  <si>
    <t>TRIANGLE GROUP PRACTICE</t>
  </si>
  <si>
    <t>STERNHALL LANE SURGERY</t>
  </si>
  <si>
    <t>WELLS PARK PRACTICE</t>
  </si>
  <si>
    <t>CLAPHAM PARK GROUP PRACTICE</t>
  </si>
  <si>
    <t>VESTA ROAD SURGERY</t>
  </si>
  <si>
    <t>ICO HEALTH GROUP</t>
  </si>
  <si>
    <t>THE VAUXHALL SURGERY</t>
  </si>
  <si>
    <t>BECKETT HOUSE PRACTICE</t>
  </si>
  <si>
    <t>THE VALE SURGERY</t>
  </si>
  <si>
    <t>THE THREE ZERO SIX MEDICAL CENTRE</t>
  </si>
  <si>
    <t>SILVERLOCK MEDICAL CENTRE</t>
  </si>
  <si>
    <t>THE SOUTH LAMBETH RD PRACTICE</t>
  </si>
  <si>
    <t>PENROSE SURGERY</t>
  </si>
  <si>
    <t>SANDMERE PRACTICE</t>
  </si>
  <si>
    <t>NEW CROSS CENTRE (HURLEY GROUP)</t>
  </si>
  <si>
    <t>VASSALL MEDICAL CENTRE</t>
  </si>
  <si>
    <t>WOOLSTONE MEDICAL CENTRE</t>
  </si>
  <si>
    <t>DOWNHAM FAMILY MEDICAL PRACTICE</t>
  </si>
  <si>
    <t>LAMBETH WALK GROUP PRACTICE</t>
  </si>
  <si>
    <t>HURLEY AND RIVERSIDE PRACTICES</t>
  </si>
  <si>
    <t>OLD KENT ROAD SURGERY</t>
  </si>
  <si>
    <t>ELM LODGE SURGERY</t>
  </si>
  <si>
    <t>KNIGHTS HILL SURGERY SUITE 1</t>
  </si>
  <si>
    <t>LEE ROAD SURGERY</t>
  </si>
  <si>
    <t>HETHERINGTON GROUP PRACTICE</t>
  </si>
  <si>
    <t>VALLEY ROAD SURGERY</t>
  </si>
  <si>
    <t>ST GILES SURGERY</t>
  </si>
  <si>
    <t>PALACE ROAD SURGERY</t>
  </si>
  <si>
    <t>PAXTON GREEN GROUP PRACTICE</t>
  </si>
  <si>
    <t>NEXUS HEALTH GROUP</t>
  </si>
  <si>
    <t>TORRIDON ROAD MEDICAL PRACTICE</t>
  </si>
  <si>
    <t>DMC CHADWICK ROAD</t>
  </si>
  <si>
    <t>FALMOUTH ROAD GROUP PRACTICE</t>
  </si>
  <si>
    <t>STOCKWELL GROUP PRACTICE</t>
  </si>
  <si>
    <t>BURNT ASH SURGERY</t>
  </si>
  <si>
    <t>CLIFTON RISE FAMILY PRACTICE</t>
  </si>
  <si>
    <t>BRIXTON HILL GROUP PRACTICE</t>
  </si>
  <si>
    <t>SYDENHAM GREEN GROUP PRACTICE</t>
  </si>
  <si>
    <t>LEWISHAM MEDICAL CENTRE</t>
  </si>
  <si>
    <t>NORTH WOOD GROUP PRACTICE</t>
  </si>
  <si>
    <t>PRENTIS MEDICAL CENTRE</t>
  </si>
  <si>
    <t>KINGFISHER MEDICAL CENTRE</t>
  </si>
  <si>
    <t>TRAFALGAR SURGERY</t>
  </si>
  <si>
    <t>HERNE HILL GROUP PRACTICE</t>
  </si>
  <si>
    <t>THE QRP SURGERY</t>
  </si>
  <si>
    <t>STREATHAM COMMON GROUP PRACTICE</t>
  </si>
  <si>
    <t>CLAPHAM FAMILY PRACTICE</t>
  </si>
  <si>
    <t>THE ACORN &amp; GAUMONT HOUSE SURGERY</t>
  </si>
  <si>
    <t>STREATHAM HIGH PRACTICE</t>
  </si>
  <si>
    <t>FOREST HILL GROUP PRACTICE</t>
  </si>
  <si>
    <t>CRESCENT SURGERY</t>
  </si>
  <si>
    <t>SUNDRIDGE MEDICAL CENTRE</t>
  </si>
  <si>
    <t>GREEN STREET GREEN MED CT</t>
  </si>
  <si>
    <t>ANERLEY SURGERY</t>
  </si>
  <si>
    <t>WHITEHOUSE SURGERY</t>
  </si>
  <si>
    <t>BANK HOUSE SURGERY</t>
  </si>
  <si>
    <t>WICKHAM PARK SURGERY</t>
  </si>
  <si>
    <t>HIGHLAND ROAD SURGERY</t>
  </si>
  <si>
    <t>GILLMANS ROAD SURGERY</t>
  </si>
  <si>
    <t>BALLATER SURGERY</t>
  </si>
  <si>
    <t>NORHEADS LANE SURGERY</t>
  </si>
  <si>
    <t>TUDOR WAY SURGERY</t>
  </si>
  <si>
    <t>PICKHURST SURGERY</t>
  </si>
  <si>
    <t>KNOLL MEDICAL PRACTICE</t>
  </si>
  <si>
    <t>FORGE CLOSE SURGERY</t>
  </si>
  <si>
    <t>ROBIN HOOD SURGERY</t>
  </si>
  <si>
    <t>ST JAMES' PRACTICE</t>
  </si>
  <si>
    <t>ELM HOUSE SURGERY</t>
  </si>
  <si>
    <t>THE PARK PRACTICE</t>
  </si>
  <si>
    <t>BROMLEY COMMON PRACTICE</t>
  </si>
  <si>
    <t>SOUTHBOROUGH LANE SURGERY</t>
  </si>
  <si>
    <t>CHELSFIELD SURGERY</t>
  </si>
  <si>
    <t>ADDINGTON ROAD SURGERY</t>
  </si>
  <si>
    <t>LONDON LANE CLINIC</t>
  </si>
  <si>
    <t>ST MARY CRAY PRACTICE</t>
  </si>
  <si>
    <t>EDEN PARK SURGERY</t>
  </si>
  <si>
    <t>MANOR ROAD SURGERY</t>
  </si>
  <si>
    <t>POVEREST MEDICAL CENTRE</t>
  </si>
  <si>
    <t>SUMMERCROFT SURGERY</t>
  </si>
  <si>
    <t>DERRY DOWNS SURGERY</t>
  </si>
  <si>
    <t>STOCK HILL SURGERY</t>
  </si>
  <si>
    <t>DYSART SURGERY</t>
  </si>
  <si>
    <t>SOUTH VIEW PARTNERSHIP</t>
  </si>
  <si>
    <t>ELTHAM MEDICAL PRACTICE</t>
  </si>
  <si>
    <t>ELMSTEAD MEDICAL CLINIC</t>
  </si>
  <si>
    <t>BANNOCKBURN SURGERY</t>
  </si>
  <si>
    <t>MOSTAFA PMS</t>
  </si>
  <si>
    <t>CRAYFORD TOWN SURGERY</t>
  </si>
  <si>
    <t>PLUMBRIDGE MEDICAL CENTRE</t>
  </si>
  <si>
    <t>WAVERLEY PMS</t>
  </si>
  <si>
    <t>CONWAY PMS</t>
  </si>
  <si>
    <t>ABBEYSLADE PMS (DR CHAND)</t>
  </si>
  <si>
    <t>NEW ELTHAM AND BLACKFEN MEDICAL CENTRE</t>
  </si>
  <si>
    <t>VALENTINE HEALTH PARTNERSHIP</t>
  </si>
  <si>
    <t>SIDCUP MEDICAL CENTRE</t>
  </si>
  <si>
    <t>BURNEY STREET PMS</t>
  </si>
  <si>
    <t>SLADE GREEN MEDICAL CTR.</t>
  </si>
  <si>
    <t>GLYNDON PMS</t>
  </si>
  <si>
    <t>PRIMECARE PMS (SOUTH STREET)</t>
  </si>
  <si>
    <t>BEXLEY MEDICAL GROUP</t>
  </si>
  <si>
    <t>BELVEDERE MEDICAL CENTRE</t>
  </si>
  <si>
    <t>LYNDHURST ROAD MEDICAL CENTRE</t>
  </si>
  <si>
    <t>BURSTED WOOD SURGERY</t>
  </si>
  <si>
    <t>FAIRFIELD PMS</t>
  </si>
  <si>
    <t>ST MARKS PMS</t>
  </si>
  <si>
    <t>ABBEY WOOD SURGERY</t>
  </si>
  <si>
    <t>ALL SAINTS MEDICAL CENTRE PMS</t>
  </si>
  <si>
    <t>PLAS MEDDYG SURGERY</t>
  </si>
  <si>
    <t>BEXLEY GROUP PRACTICE</t>
  </si>
  <si>
    <t>EVEREST HEALTH PARTNERSHIP</t>
  </si>
  <si>
    <t>TRIVENI PMS</t>
  </si>
  <si>
    <t>WELLING MEDICAL PRACTICE</t>
  </si>
  <si>
    <t>INGLETON AVENUE SURGERY</t>
  </si>
  <si>
    <t>VANBRUGH GROUP PRACTICE</t>
  </si>
  <si>
    <t>PLUMSTEAD H/C PMS</t>
  </si>
  <si>
    <t>LAKESIDE MEDICAL</t>
  </si>
  <si>
    <t>ROYAL ARSENAL MEDICAL CENTRE</t>
  </si>
  <si>
    <t>ELTHAM PALACE PMS</t>
  </si>
  <si>
    <t>BLACKHEATH STANDARD PMS</t>
  </si>
  <si>
    <t>GALLIONS REACH HEALTH CENTRE</t>
  </si>
  <si>
    <t>NORTHUMBERLAND HEATH MED.CTR.</t>
  </si>
  <si>
    <t>BELLEGROVE SURGERY</t>
  </si>
  <si>
    <t>THE ALBION SURGERY</t>
  </si>
  <si>
    <t>BARNARD MEDICAL GROUP</t>
  </si>
  <si>
    <t>THE WESTWOOD SURGERY</t>
  </si>
  <si>
    <t>MANOR BROOK PMS</t>
  </si>
  <si>
    <t>SOUTH PARK MEDICAL PRACTICE</t>
  </si>
  <si>
    <t>DOWNS WAY MEDICAL PRACTICE</t>
  </si>
  <si>
    <t>OAKFIELD HEALTH CENTRE, PRACTICE 2</t>
  </si>
  <si>
    <t>CANTERBURY HEALTH CENTRE</t>
  </si>
  <si>
    <t>SHEPPEY HEALTHY LIVING CENTRE</t>
  </si>
  <si>
    <t>BROADSTAIRS MEDICAL PRACTICE</t>
  </si>
  <si>
    <t>OLD SCHOOL SURGERY</t>
  </si>
  <si>
    <t>GRAVESEND MEDICAL CENTRE</t>
  </si>
  <si>
    <t>MEDWAY MEDICAL CENTRE</t>
  </si>
  <si>
    <t>LONSDALE MEDICAL CENTRE</t>
  </si>
  <si>
    <t>NAPIER ROAD SURGERY</t>
  </si>
  <si>
    <t>HADLOW MEDICAL CENTRE</t>
  </si>
  <si>
    <t>THE KINGS FAMILY PRACTICE</t>
  </si>
  <si>
    <t>PRINCES PARK MEDICAL CTR</t>
  </si>
  <si>
    <t>LONG CATLIS ROAD SURGERY</t>
  </si>
  <si>
    <t>ORCHARD END</t>
  </si>
  <si>
    <t>KINGSNORTH MEDICAL PRACTICE</t>
  </si>
  <si>
    <t>WHITE CLIFFS MEDICAL CENTRE</t>
  </si>
  <si>
    <t>PARKWOOD FAMILY PRACTICE</t>
  </si>
  <si>
    <t>MATRIX MEDICAL PRACTICE</t>
  </si>
  <si>
    <t>BORSTAL VILLAGE SURGERY</t>
  </si>
  <si>
    <t>MARLOWE PARK MEDICAL CTR.</t>
  </si>
  <si>
    <t>BROMPTON MEDICAL CENTRE</t>
  </si>
  <si>
    <t>GREEN PORCH MEDICAL PARTNERSHIP</t>
  </si>
  <si>
    <t>BUCKLAND MEDICAL PRACTICE</t>
  </si>
  <si>
    <t>THE CHURCHILL CLINIC</t>
  </si>
  <si>
    <t>MEMORIAL MEDICAL CENTRE</t>
  </si>
  <si>
    <t>LANGLEY</t>
  </si>
  <si>
    <t>NEW LYMINGE SURGERY</t>
  </si>
  <si>
    <t>THE OM MEDICAL CENTRE</t>
  </si>
  <si>
    <t>MALLING HEALTH FOUR</t>
  </si>
  <si>
    <t>APEX MEDICAL CENTRE</t>
  </si>
  <si>
    <t>BIRCHINGTON MEDICAL CENTRE</t>
  </si>
  <si>
    <t>MARTELLO HEALTH CENTRE</t>
  </si>
  <si>
    <t>SELLINDGE SURGERY</t>
  </si>
  <si>
    <t>CASTLE MEDICAL PRACTICE</t>
  </si>
  <si>
    <t>CHURCH ROAD</t>
  </si>
  <si>
    <t>MOCKETTS WOOD SURGERY</t>
  </si>
  <si>
    <t>ROCHESTER ROAD SURGERY</t>
  </si>
  <si>
    <t>TEMPLE HILL SURGERY</t>
  </si>
  <si>
    <t>WALLIS AVENUE</t>
  </si>
  <si>
    <t>PUMP LANE SURGERY</t>
  </si>
  <si>
    <t>THE MEADS MEDICAL PRACTICE</t>
  </si>
  <si>
    <t>BRYANT STREET MEDICAL PRACTICE</t>
  </si>
  <si>
    <t>THE CRANE</t>
  </si>
  <si>
    <t>THE MEDICAL CENTRE GROUP</t>
  </si>
  <si>
    <t>EASTCOURT LANE SURGERY</t>
  </si>
  <si>
    <t>PHOENIX MEDICAL PRACTICE</t>
  </si>
  <si>
    <t>ST. WERBURGH MED.PRACTICE</t>
  </si>
  <si>
    <t>MANOR CLINIC</t>
  </si>
  <si>
    <t>LONDON ROAD MEDICAL CENTRE</t>
  </si>
  <si>
    <t>SUTTON VALENCE GROUP PRACTICE</t>
  </si>
  <si>
    <t>CANTERBURY MEDICAL PRACTICE</t>
  </si>
  <si>
    <t>LYDDEN SURGERY</t>
  </si>
  <si>
    <t>WIGMORE MEDICAL CENTRE</t>
  </si>
  <si>
    <t>THE OAKS PARTNERSHIP</t>
  </si>
  <si>
    <t>OLD PARSONAGE SURGERY</t>
  </si>
  <si>
    <t>MARDEN MEDICAL CENTRE</t>
  </si>
  <si>
    <t>PILGRIMS WAY SURGERY</t>
  </si>
  <si>
    <t>AYLESHAM MEDICAL PRACTICE</t>
  </si>
  <si>
    <t>ST JOHN'S MEDICAL PRACTICE</t>
  </si>
  <si>
    <t>COURT VIEW SURGERY</t>
  </si>
  <si>
    <t>WATERINGBURY</t>
  </si>
  <si>
    <t>HAMSTREET SURGERY</t>
  </si>
  <si>
    <t>DARTFORD WEST HEALTH CENTRE</t>
  </si>
  <si>
    <t>WALTHAM ROAD MEDICAL CENTRE</t>
  </si>
  <si>
    <t>MAIDSTONE RD RAINHAM SURGERY</t>
  </si>
  <si>
    <t>LAMBERHURST</t>
  </si>
  <si>
    <t>HAWKINGE AND ELHAM</t>
  </si>
  <si>
    <t>THE VINE MEDICAL CENTRE</t>
  </si>
  <si>
    <t>ORCHARD FAMILY PRACTICE</t>
  </si>
  <si>
    <t>REACH HEALTHCARE</t>
  </si>
  <si>
    <t>OAKLANDS HEALTH CENTRE</t>
  </si>
  <si>
    <t>HOWELL SURGERY</t>
  </si>
  <si>
    <t>WATERFIELD HOUSE SURGERY</t>
  </si>
  <si>
    <t>THAMES AVE SURGERY</t>
  </si>
  <si>
    <t>RUSTHALL MEDICAL PRACTICE</t>
  </si>
  <si>
    <t>NEWINGTON ROAD SURGERY</t>
  </si>
  <si>
    <t>OAK HALL</t>
  </si>
  <si>
    <t>LOWFIELD MEDICAL CENTRE</t>
  </si>
  <si>
    <t>WYE SURGERY</t>
  </si>
  <si>
    <t>YALDING</t>
  </si>
  <si>
    <t>MAIDSTONE RD CHATHAM SURGERY</t>
  </si>
  <si>
    <t>ASH SURGERY</t>
  </si>
  <si>
    <t>WEST MALLING GROUP PRACTICE</t>
  </si>
  <si>
    <t>THE GLEBE FAMILY PRACTICE</t>
  </si>
  <si>
    <t>EAST CLIFF MEDICAL PRACTICE</t>
  </si>
  <si>
    <t>OTFORD MEDICAL PRACTICE</t>
  </si>
  <si>
    <t>SWANSCOMBE HEALTH CENTRE</t>
  </si>
  <si>
    <t>SANDGATE ROAD</t>
  </si>
  <si>
    <t>BOROUGH GREEN MEDICAL PRACTICE</t>
  </si>
  <si>
    <t>NEW DOVER ROAD SURGERY</t>
  </si>
  <si>
    <t>IVY COURT SURGERY</t>
  </si>
  <si>
    <t>STONECROSS AND WEST DRIVE SURGERY</t>
  </si>
  <si>
    <t>HEADCORN SURGERY</t>
  </si>
  <si>
    <t>TOWN MEDICAL CENTRE</t>
  </si>
  <si>
    <t>KING GEORGE ROAD SURGERY</t>
  </si>
  <si>
    <t>MINSTER SURGERY</t>
  </si>
  <si>
    <t>RIVERSIDE MEDICAL PRACTICE</t>
  </si>
  <si>
    <t>BETHESDA MEDICAL CENTRE</t>
  </si>
  <si>
    <t>HIGHPARKS MEDICAL PRACTICE</t>
  </si>
  <si>
    <t>THE COLLEGE PRACTICE</t>
  </si>
  <si>
    <t>BLACKTHORN</t>
  </si>
  <si>
    <t>THORNDIKE PARTNERSHIP</t>
  </si>
  <si>
    <t>CHARING SURGERY</t>
  </si>
  <si>
    <t>LEN VALLEY PRACTICE</t>
  </si>
  <si>
    <t>WESTERHAM PRACTICE</t>
  </si>
  <si>
    <t>GUILDHALL STREET SURGERY</t>
  </si>
  <si>
    <t>THE HERON MEDICAL PRACTICE</t>
  </si>
  <si>
    <t>BREWER STREET</t>
  </si>
  <si>
    <t>DEVON ROAD SURGERY</t>
  </si>
  <si>
    <t>NEW HAYESBANK SURGERY</t>
  </si>
  <si>
    <t>THE NEW SURGERY</t>
  </si>
  <si>
    <t>SNODLAND MEDICAL PRACTICE</t>
  </si>
  <si>
    <t>THORNHILLS MEDICAL PRACTICE</t>
  </si>
  <si>
    <t>STURRY SURGERY</t>
  </si>
  <si>
    <t>ASHFORD MEDICAL PARTNERSHIP</t>
  </si>
  <si>
    <t>WESTGATE SURGERY</t>
  </si>
  <si>
    <t>MOTE</t>
  </si>
  <si>
    <t>BEARSTED</t>
  </si>
  <si>
    <t>MEOPHAM MEDICAL CENTRE</t>
  </si>
  <si>
    <t>WHITSTABLE MEDICAL PRACTICE</t>
  </si>
  <si>
    <t>OLD ROAD WEST SURGERY</t>
  </si>
  <si>
    <t>NORTHDOWN SURGERY</t>
  </si>
  <si>
    <t>DASHWOOD MEDICAL CENTRE</t>
  </si>
  <si>
    <t>SANDWICH MEDICAL PRACTICE</t>
  </si>
  <si>
    <t>PARROCK STREET SURGERY</t>
  </si>
  <si>
    <t>NORTHGATE MEDICAL PRACTICE</t>
  </si>
  <si>
    <t>WARDERS MEDICAL CENTRE</t>
  </si>
  <si>
    <t>AYLESFORD MEDICAL CENTRE</t>
  </si>
  <si>
    <t>WEALD VIEW MEDICAL PRACTICE - HAWKHURST</t>
  </si>
  <si>
    <t>WOODCHURCH SURGERY</t>
  </si>
  <si>
    <t>CITY WAY SURGERY</t>
  </si>
  <si>
    <t>SYDENHAM HOUSE MEDICAL CENTRE</t>
  </si>
  <si>
    <t>HORSMAN'S PLACE SURGERY</t>
  </si>
  <si>
    <t>SUMMERHILL SURGERY</t>
  </si>
  <si>
    <t>SPRINGHEAD HEALTH</t>
  </si>
  <si>
    <t>TONBRIDGE MEDICAL GROUP</t>
  </si>
  <si>
    <t>GROSVENOR &amp; ST JAMES MEDICAL CENTRE</t>
  </si>
  <si>
    <t>NEWTON PLACE SURGERY</t>
  </si>
  <si>
    <t>ST RICHARDS ROAD SURGERY</t>
  </si>
  <si>
    <t>HILDENBOROUGH MEDICAL GROUP</t>
  </si>
  <si>
    <t>BALMORAL SURGERY</t>
  </si>
  <si>
    <t>THE CHESTNUTS SURGERY</t>
  </si>
  <si>
    <t>PELHAM MEDICAL PRACTICE</t>
  </si>
  <si>
    <t>BOWER MOUNT MEDICAL PRACTICE</t>
  </si>
  <si>
    <t>FAVERSHAM MEDICAL PRACTICE</t>
  </si>
  <si>
    <t>GROVEHURST SURGERY</t>
  </si>
  <si>
    <t>SHEERNESS HEALTH CENTRE</t>
  </si>
  <si>
    <t>SPELDHURST &amp; GREGGSWOOD MEDICAL GROUP</t>
  </si>
  <si>
    <t>THE SHRUBBERY SURGERY</t>
  </si>
  <si>
    <t>THE GRANGE PRACTICE</t>
  </si>
  <si>
    <t>EDENBRIDGE MED PRACTICE</t>
  </si>
  <si>
    <t>SUN LANE</t>
  </si>
  <si>
    <t>PENCESTER SURGERY</t>
  </si>
  <si>
    <t>WOODLANDS FAMILY PRACTICE</t>
  </si>
  <si>
    <t>AMHERST MEDICAL PRACTICE</t>
  </si>
  <si>
    <t>CHURCH LANE HEALTH CENTRE</t>
  </si>
  <si>
    <t>ST JAMES' SURGERY</t>
  </si>
  <si>
    <t>SHIP STREET SURGERY</t>
  </si>
  <si>
    <t>ARCH HEALTHCARE</t>
  </si>
  <si>
    <t>BROADWAY SURGERY</t>
  </si>
  <si>
    <t>LINKS ROAD SURGERY</t>
  </si>
  <si>
    <t>THE STATION PRACTICE</t>
  </si>
  <si>
    <t>REGENCY SURGERY</t>
  </si>
  <si>
    <t>THE HAVEN PRACTICE</t>
  </si>
  <si>
    <t>PRIORY ROAD SURGERY</t>
  </si>
  <si>
    <t>HERSTMONCEUX INTEGRATIVE HEALTH CENTRE</t>
  </si>
  <si>
    <t>SCHOOL HOUSE SURGERY</t>
  </si>
  <si>
    <t>PARK PRACTICE</t>
  </si>
  <si>
    <t>BUXTED MEDICAL CENTRE</t>
  </si>
  <si>
    <t>HAVENSHEALTH</t>
  </si>
  <si>
    <t>QUINTINS MEDICAL CENTRE</t>
  </si>
  <si>
    <t>SEDLESCOMBE HOUSE</t>
  </si>
  <si>
    <t>HASTINGS OLD TOWN SURGERY</t>
  </si>
  <si>
    <t>SOUTH SAXON HOUSE SURGERY</t>
  </si>
  <si>
    <t>NORTHIAM SURGERY</t>
  </si>
  <si>
    <t>BIRD-IN-EYE SURGERY</t>
  </si>
  <si>
    <t>FERRY ROAD HEALTH CENTRE</t>
  </si>
  <si>
    <t>WISH PARK SURGERY</t>
  </si>
  <si>
    <t>OLDWOOD SURGERY</t>
  </si>
  <si>
    <t>COLLINGTON SURGERY</t>
  </si>
  <si>
    <t>SALTDEAN AND ROTTINGDEAN MED PRACTICE</t>
  </si>
  <si>
    <t>HIGH GLADES MEDICAL CENTRE</t>
  </si>
  <si>
    <t>MILE OAK MEDICAL CENTRE</t>
  </si>
  <si>
    <t>UNIVERSITY OF SUSSEX HEALTH CENTRE</t>
  </si>
  <si>
    <t>WOODINGDEAN MEDICAL CENTRE</t>
  </si>
  <si>
    <t>CHAPEL STREET SURGERY</t>
  </si>
  <si>
    <t>HAILSHAM MEDICAL GROUP</t>
  </si>
  <si>
    <t>SEDLESCOMBE &amp; WESTFIELD SURGERIES</t>
  </si>
  <si>
    <t>SAXONBURY HOUSE SURGERY</t>
  </si>
  <si>
    <t>PAVILION SURGERY</t>
  </si>
  <si>
    <t>RYE MEDICAL CENTRE</t>
  </si>
  <si>
    <t>ARLINGTON ROAD SURGERY</t>
  </si>
  <si>
    <t>CARISBROOKE SURGERY</t>
  </si>
  <si>
    <t>SEVEN DIALS MEDICAL CENTRE</t>
  </si>
  <si>
    <t>PORTSLADE HEALTH CENTRE</t>
  </si>
  <si>
    <t>MONTPELIER SURGERY</t>
  </si>
  <si>
    <t>ROTHERFIELD SURGERY</t>
  </si>
  <si>
    <t>BEACONSFIELD MEDICAL PRACTICE</t>
  </si>
  <si>
    <t>SIDLEY MEDICAL PRACTICE</t>
  </si>
  <si>
    <t>WOODHILL SURGERY</t>
  </si>
  <si>
    <t>LITTLE COMMON SURGERY</t>
  </si>
  <si>
    <t>STANFORD MEDICAL CENTRE</t>
  </si>
  <si>
    <t>THE MEADS SURGERY</t>
  </si>
  <si>
    <t>WARMDENE SURGERY</t>
  </si>
  <si>
    <t>CHARTER MEDICAL CENTRE</t>
  </si>
  <si>
    <t>VICTORIA MEDICAL CENTRE</t>
  </si>
  <si>
    <t>BELMONT SURGERY</t>
  </si>
  <si>
    <t>SEAFORD MEDICAL PRACTICE</t>
  </si>
  <si>
    <t>PARK CRESCENT HEALTH CENTRE</t>
  </si>
  <si>
    <t>ASHDOWN FOREST HEALTH CENTRE</t>
  </si>
  <si>
    <t>MARTINS OAK SURGERY</t>
  </si>
  <si>
    <t>SOVEREIGN PRACTICE</t>
  </si>
  <si>
    <t>FOUNDRY HEALTHCARE LEWES</t>
  </si>
  <si>
    <t>BEACON SURGERY</t>
  </si>
  <si>
    <t>PRESTON PARK SURGERY</t>
  </si>
  <si>
    <t>SEASIDE MEDICAL CENTRE</t>
  </si>
  <si>
    <t>CARDEN SURGERY</t>
  </si>
  <si>
    <t>BRIDGESIDE SURGERY</t>
  </si>
  <si>
    <t>ST. PETER'S MEDICAL CENTRE</t>
  </si>
  <si>
    <t>STONE CROSS SURGERY</t>
  </si>
  <si>
    <t>ARDINGLY COURT SURGERY</t>
  </si>
  <si>
    <t>DOWNLANDS MEDICAL CENTRE</t>
  </si>
  <si>
    <t>THE LIGHTHOUSE MEDICAL PRACTICE</t>
  </si>
  <si>
    <t>GROVE ROAD SURGERY</t>
  </si>
  <si>
    <t>HOVE MEDICAL CENTRE</t>
  </si>
  <si>
    <t>ALDERSBROOK MEDICAL CENTRE</t>
  </si>
  <si>
    <t>FENCE PIECE ROAD MEDICAL CENTRE</t>
  </si>
  <si>
    <t>LANGTHORNE SHARMA FAMILY PRACTICE</t>
  </si>
  <si>
    <t>THE REDBRIDGE SURGERY</t>
  </si>
  <si>
    <t>ST CLEMENT'S SURGERY</t>
  </si>
  <si>
    <t>KIYANI MEDICAL PRACTICE</t>
  </si>
  <si>
    <t>KINGS HEAD MEDICAL PRACTICE</t>
  </si>
  <si>
    <t>CRANBROOK SURGERY</t>
  </si>
  <si>
    <t>FRANCIS ROAD MEDICAL CENTRE</t>
  </si>
  <si>
    <t>MATHUKIA'S SURGERY</t>
  </si>
  <si>
    <t>CLAYHALL CLINIC</t>
  </si>
  <si>
    <t>THE BAILEY PRACTICE</t>
  </si>
  <si>
    <t>HIGHAM HILL MEDICAL CENTRE</t>
  </si>
  <si>
    <t>HARROW ROAD GP CENTRE</t>
  </si>
  <si>
    <t>LARKSHALL MEDICAL CENTRE</t>
  </si>
  <si>
    <t>QUEEN MARY PRACTICE</t>
  </si>
  <si>
    <t>YORK ROAD SURGERY</t>
  </si>
  <si>
    <t>THE DRIVE SURGERY</t>
  </si>
  <si>
    <t>WALTHAM FOREST COMM &amp; FAM HTH SERV LTD</t>
  </si>
  <si>
    <t>CASTLETON ROAD HEALTH CENTRE</t>
  </si>
  <si>
    <t>THE SHRUBBERIES MEDICAL CENTRE</t>
  </si>
  <si>
    <t>THE MICROFACULTY</t>
  </si>
  <si>
    <t>SEVEN KINGS PRACTICE</t>
  </si>
  <si>
    <t>DR SHANTIR PRACTICE</t>
  </si>
  <si>
    <t>LL MEDICAL CARE LTD</t>
  </si>
  <si>
    <t>THE HEATHCOTE PRIMARY CARE CENTRE</t>
  </si>
  <si>
    <t>DR MOHAMMED GREEN MAN MEDICAL CENTRE</t>
  </si>
  <si>
    <t>THE OLD CHURCH SURGERY</t>
  </si>
  <si>
    <t>THE FULLWELL AVENUE SURGERY</t>
  </si>
  <si>
    <t>ADDISON ROAD MEDICAL PRACTICE</t>
  </si>
  <si>
    <t>THE LYNDHURST SURGERY</t>
  </si>
  <si>
    <t>GOODMAYES MEDICAL CENTRE</t>
  </si>
  <si>
    <t>DR DHITAL PRACTICE</t>
  </si>
  <si>
    <t>HAINAULT SURGERY</t>
  </si>
  <si>
    <t>THE EASTERN AVENUE MEDICAL CENTRE</t>
  </si>
  <si>
    <t>ILFORD LANE SURGERY</t>
  </si>
  <si>
    <t>KENWOOD MEDICAL</t>
  </si>
  <si>
    <t>LEYTON HEALTHCARE 4TH FLOOR</t>
  </si>
  <si>
    <t>SOUTHDENE SURGERY</t>
  </si>
  <si>
    <t>THE ELMHURST PRACTICE</t>
  </si>
  <si>
    <t>NEWBURY GROUP PRACTICE</t>
  </si>
  <si>
    <t>ST JAMES MEDICAL PRACTICE LIMITED</t>
  </si>
  <si>
    <t>THE WILLOWS PRACTICE</t>
  </si>
  <si>
    <t>HIGH ROAD SURGERY</t>
  </si>
  <si>
    <t>CRAWLEY ROAD MEDICAL CENTRE</t>
  </si>
  <si>
    <t>BALFOUR ROAD SURGERY</t>
  </si>
  <si>
    <t>DR A ARIF</t>
  </si>
  <si>
    <t>SMA MEDICAL PRACTICE</t>
  </si>
  <si>
    <t>THE ALLUM MEDICAL CENTRE</t>
  </si>
  <si>
    <t>GREEN LANE, GOODMAYES MEDICAL PRACTICE</t>
  </si>
  <si>
    <t>WANSTEAD PLACE SURGERY</t>
  </si>
  <si>
    <t>QUEENS ROAD MEDICAL CENTRE</t>
  </si>
  <si>
    <t>CHADWELL HEATH SURGERY</t>
  </si>
  <si>
    <t>THE FOREST SURGERY</t>
  </si>
  <si>
    <t>OAK TREE MEDICAL CENTRE</t>
  </si>
  <si>
    <t>THE EVERGREEN SURGERY</t>
  </si>
  <si>
    <t>ILFORD MEDICAL CENTRE</t>
  </si>
  <si>
    <t>GLEBELANDS PRACTICE</t>
  </si>
  <si>
    <t>THE ECCLESBOURNE PRACTICE</t>
  </si>
  <si>
    <t>THE BROADWAY SURGERY</t>
  </si>
  <si>
    <t>RYDAL</t>
  </si>
  <si>
    <t>FULLWELL CROSS MED. CTR.</t>
  </si>
  <si>
    <t>THE PALMS MEDICAL CENTRE</t>
  </si>
  <si>
    <t>GANTS HILL MEDICAL CENTRE</t>
  </si>
  <si>
    <t>THE FOREST EDGE PRACTICE</t>
  </si>
  <si>
    <t>DR S PHILLIPS AND DR M PATEL PRACTICE</t>
  </si>
  <si>
    <t>THE PENRHYN SURGERY</t>
  </si>
  <si>
    <t>HANDSWORTH MEDICAL PRACTICE</t>
  </si>
  <si>
    <t>THE FIRS</t>
  </si>
  <si>
    <t>JS MEDICAL PRACTICE</t>
  </si>
  <si>
    <t>GILLAN HOUSE SURGERY</t>
  </si>
  <si>
    <t>ARNOS GROVE MEDICAL CENTR</t>
  </si>
  <si>
    <t>THE OLD SURGERY</t>
  </si>
  <si>
    <t>RUTLAND HOUSE SURGERY</t>
  </si>
  <si>
    <t>BOUNDARY HOUSE SURGERY</t>
  </si>
  <si>
    <t>THE ALEXANDRA SURGERY</t>
  </si>
  <si>
    <t>DR ME SILVER'S PRACTICE</t>
  </si>
  <si>
    <t>LATYMER ROAD SURGERY</t>
  </si>
  <si>
    <t>MORECAMBE SURGERY</t>
  </si>
  <si>
    <t>THE NORTH LONDON HEALTH CENTRE</t>
  </si>
  <si>
    <t>CHESHIRE ROAD SURGERY</t>
  </si>
  <si>
    <t>BINCOTE SURGERY</t>
  </si>
  <si>
    <t>TOTTENHAM HEALTH CENTRE</t>
  </si>
  <si>
    <t>FERNLEA SURGERY</t>
  </si>
  <si>
    <t>CROUCH HALL ROAD SURGERY</t>
  </si>
  <si>
    <t>THE 157 MEDICAL PRACTICE</t>
  </si>
  <si>
    <t>BOUNDS GREEN GROUP PRACTICE</t>
  </si>
  <si>
    <t>STUART CRESCENT MEDICAL PRACTICE</t>
  </si>
  <si>
    <t>STUART CRESCENT HEALTH CENTRE</t>
  </si>
  <si>
    <t>THE MUSWELL HILL PRACTICE</t>
  </si>
  <si>
    <t>CHRISTCHURCH HALL SURGERY</t>
  </si>
  <si>
    <t>HAVERGAL SURGERY</t>
  </si>
  <si>
    <t>NIGHTINGALE HOUSE SURGERY</t>
  </si>
  <si>
    <t>HORNSEY PARK SURGERY</t>
  </si>
  <si>
    <t>BOUNDARY COURT SURGERY</t>
  </si>
  <si>
    <t>RAINBOW PRACTICE</t>
  </si>
  <si>
    <t>HIGHLANDS PRACTICE</t>
  </si>
  <si>
    <t>ARCADIAN GARDENS SURGERY</t>
  </si>
  <si>
    <t>WINCHMORE HILL PRACTICE</t>
  </si>
  <si>
    <t>SOUTHGATE</t>
  </si>
  <si>
    <t>SOMERSET GARDENS FAMILY HEALTH CENTRE</t>
  </si>
  <si>
    <t>ABERNETHY HOUSE SURGERY</t>
  </si>
  <si>
    <t>BRUCE GROVE PRIMARY HEALTH CARE CTR</t>
  </si>
  <si>
    <t>WHITE LODGE MEDICAL PRACTICE</t>
  </si>
  <si>
    <t>THE ORDNANCE UNITY CENTRE FOR HEALTH</t>
  </si>
  <si>
    <t>THE WOODBERRY PRACTICE</t>
  </si>
  <si>
    <t>MORRIS HOUSE GROUP PRACTICE</t>
  </si>
  <si>
    <t>CHARLTON HOUSE MEDICAL CENTRE</t>
  </si>
  <si>
    <t>COCKFOSTERS MEDICAL CTRE</t>
  </si>
  <si>
    <t>HIGHGATE GROUP PRACTICE</t>
  </si>
  <si>
    <t>TYNEMOUTH MEDICAL PRACTICE</t>
  </si>
  <si>
    <t>KEATS SURGERY</t>
  </si>
  <si>
    <t>STAUNTON GROUP PRACTICE</t>
  </si>
  <si>
    <t>LAWRENCE HOUSE SURGERY</t>
  </si>
  <si>
    <t>EAGLE HOUSE SURGERY</t>
  </si>
  <si>
    <t>MEDICUS HEALTH PARTNERS</t>
  </si>
  <si>
    <t>CARPENTERS PRACTICE</t>
  </si>
  <si>
    <t>THE BARKANTINE PRACTICE</t>
  </si>
  <si>
    <t>DR T KRISHNAMURTHY</t>
  </si>
  <si>
    <t>NEWHAM TRANSITIONAL PRACTICE</t>
  </si>
  <si>
    <t>E12 MEDICAL CENTRE</t>
  </si>
  <si>
    <t>THE AZAD PRACTICE</t>
  </si>
  <si>
    <t>HEALTH E1</t>
  </si>
  <si>
    <t>ST. KATHERINE'S DOCK PRACTICE</t>
  </si>
  <si>
    <t>THE MANOR PARK PRACTICE</t>
  </si>
  <si>
    <t>WOODGRANGE MEDICAL PRACTICE</t>
  </si>
  <si>
    <t>HEALY MEDICAL CENTRE</t>
  </si>
  <si>
    <t>LATIMER HEALTH CENTRE</t>
  </si>
  <si>
    <t>THE BLITHEHALE MED.CTR.</t>
  </si>
  <si>
    <t>ROYAL DOCKS MEDICAL PRACTICE</t>
  </si>
  <si>
    <t>THE ALLERTON ROAD SURGERY</t>
  </si>
  <si>
    <t>ST. PAUL'S WAY MEDICAL CTR</t>
  </si>
  <si>
    <t>ROSEWOOD PRACTICE</t>
  </si>
  <si>
    <t>ISLAND HEALTH</t>
  </si>
  <si>
    <t>ABERFELDY PRACTICE</t>
  </si>
  <si>
    <t>TREDEGAR PRACTICE</t>
  </si>
  <si>
    <t>THE SURGERY (BROOKE ROAD)</t>
  </si>
  <si>
    <t>THE HOXTON SURGERY</t>
  </si>
  <si>
    <t>THE SURGERY (CRANWICH ROAD)</t>
  </si>
  <si>
    <t>THE ELM PRACTICE</t>
  </si>
  <si>
    <t>BALAAM STREET PRACTICE</t>
  </si>
  <si>
    <t>EAST END MEDICAL CENTRE</t>
  </si>
  <si>
    <t>FIRST 4 HEALTH GROUP - E7 HEALTH</t>
  </si>
  <si>
    <t>WESTBURY ROAD MEDICAL PRACTICE</t>
  </si>
  <si>
    <t>NEWHAM MEDICAL CENTRE</t>
  </si>
  <si>
    <t>THE CLAPTON SURGERY</t>
  </si>
  <si>
    <t>THE RUIZ MEDICAL PRACTICE</t>
  </si>
  <si>
    <t>DR CM PATEL'S SURGERY</t>
  </si>
  <si>
    <t>SANGAM PRACTICE</t>
  </si>
  <si>
    <t>DOCKLANDS MEDICAL CENTRE</t>
  </si>
  <si>
    <t>ROSERTON STREET SURGERY</t>
  </si>
  <si>
    <t>LUCAS AVENUE PRACTICE</t>
  </si>
  <si>
    <t>BIRCHDALE ROAD MEDICAL CENTRE</t>
  </si>
  <si>
    <t>THE NEAMAN PRACTICE</t>
  </si>
  <si>
    <t>THE SURGERY (BARRETTS GROVE)</t>
  </si>
  <si>
    <t>SHOREDITCH PARK SURGERY</t>
  </si>
  <si>
    <t>THE GREENHOUSE WALK-IN</t>
  </si>
  <si>
    <t>SANDRINGHAM PRACTICE</t>
  </si>
  <si>
    <t>THE WICK HEALTH CENTRE</t>
  </si>
  <si>
    <t>THE RIVERSIDE PRACTICE</t>
  </si>
  <si>
    <t>ELSDALE STREET SURGERY</t>
  </si>
  <si>
    <t>THE PROJECT SURGERY</t>
  </si>
  <si>
    <t>XX PLACE HEALTH CENTRE</t>
  </si>
  <si>
    <t>E12 HEALTH</t>
  </si>
  <si>
    <t>THE HERON PRACTICE</t>
  </si>
  <si>
    <t>QUEENSBRIDGE GROUP PRACTICE</t>
  </si>
  <si>
    <t>THE STATHAM GROVE SURGERY</t>
  </si>
  <si>
    <t>CITY SQUARE MEDICAL GROUP</t>
  </si>
  <si>
    <t>ABBEY ROAD MEDICAL PRACTICE</t>
  </si>
  <si>
    <t>THE LEA SURGERY</t>
  </si>
  <si>
    <t>CLAREMONT CLINIC</t>
  </si>
  <si>
    <t>THE LAWSON PRACTICE</t>
  </si>
  <si>
    <t>TOLLGATE MEDICAL CENTRE</t>
  </si>
  <si>
    <t>GLEN ROAD MEDICAL CENTRE</t>
  </si>
  <si>
    <t>PLASHET ROAD MEDICAL CENTRE</t>
  </si>
  <si>
    <t>HARFORD HEALTH CENTRE</t>
  </si>
  <si>
    <t>THE FOREST PRACTICE</t>
  </si>
  <si>
    <t>BETHNAL GREEN HEALTH CTR.</t>
  </si>
  <si>
    <t>THE SPITALFIELDS PRACTICE</t>
  </si>
  <si>
    <t>THE WAPPING GROUP PRACTICE</t>
  </si>
  <si>
    <t>THE GRAHAM PRACTICE</t>
  </si>
  <si>
    <t>DE BEAUVOIR SURGERY</t>
  </si>
  <si>
    <t>LATHOM ROAD MEDICAL CENTRE</t>
  </si>
  <si>
    <t>WELL STREET SURGERY</t>
  </si>
  <si>
    <t>THE DALSTON PRACTICE</t>
  </si>
  <si>
    <t>THE CHRISP STREET HTH CTR</t>
  </si>
  <si>
    <t>ATHENA MEDICAL CENTRE</t>
  </si>
  <si>
    <t>THE GROVE ROAD SURGERY</t>
  </si>
  <si>
    <t>THE LIMEHOUSE PRACTICE</t>
  </si>
  <si>
    <t>GREENGATE MEDICAL CENTRE</t>
  </si>
  <si>
    <t>ESSEX LODGE</t>
  </si>
  <si>
    <t>STROUTS PLACE MEDICAL CENTRE</t>
  </si>
  <si>
    <t>BOLEYN MEDICAL CENTRE</t>
  </si>
  <si>
    <t>CUSTOM HOUSE SURGERY</t>
  </si>
  <si>
    <t>HARLEY GROVE MEDICAL CTR.</t>
  </si>
  <si>
    <t>GOODMAN'S FIELD HEALTH CENTRE</t>
  </si>
  <si>
    <t>BEECHWOOD MEDICAL CENTRE</t>
  </si>
  <si>
    <t>THE CEDAR PRACTICE</t>
  </si>
  <si>
    <t>RICHMOND ROAD MEDICAL CENTRE</t>
  </si>
  <si>
    <t>ST. STEPHENS HEALTH CENTRE</t>
  </si>
  <si>
    <t>SOMERFORD GROVE PRACTICE</t>
  </si>
  <si>
    <t>RUSTON STREET CLINIC</t>
  </si>
  <si>
    <t>GOUGH WALK PRACTICE</t>
  </si>
  <si>
    <t>STRATFORD HEALTH CENTRE</t>
  </si>
  <si>
    <t>LONDON FIELDS MEDICAL CENTRE</t>
  </si>
  <si>
    <t>THE NIGHTINGALE PRACTICE</t>
  </si>
  <si>
    <t>STAR LANE MEDICAL CENTRE</t>
  </si>
  <si>
    <t>THE MISSION PRACTICE</t>
  </si>
  <si>
    <t>KINGSMEAD HEALTHCARE</t>
  </si>
  <si>
    <t>UPTON LANE MEDICAL CENTRE</t>
  </si>
  <si>
    <t>STAMFORD HILL GROUP PRACTICE</t>
  </si>
  <si>
    <t>ALBION HEALTH CENTRE</t>
  </si>
  <si>
    <t>ST. BARTHOLOMEWS SURGERY</t>
  </si>
  <si>
    <t>STRATFORD VILLAGE SURGERY</t>
  </si>
  <si>
    <t>BARTON HOUSE GROUP PRACTICE</t>
  </si>
  <si>
    <t>THE SHREWSBURY CENTRE</t>
  </si>
  <si>
    <t>MARKET STREET HEALTH GROUP</t>
  </si>
  <si>
    <t>STROUD GREEN MEDICAL CENTRE</t>
  </si>
  <si>
    <t>SOMERS TOWN MEDICAL CENTRE</t>
  </si>
  <si>
    <t>PARTNERSHIP PRIMARY CARE CENTRE</t>
  </si>
  <si>
    <t>SOBELL MEDICAL CENTRE</t>
  </si>
  <si>
    <t>DR SEGARAJASINGHE</t>
  </si>
  <si>
    <t>THE JUNCTION MEDICAL PRACTICE</t>
  </si>
  <si>
    <t>THE MEDICAL CENTRE</t>
  </si>
  <si>
    <t>ST PHILIPS MEDICAL CENTRE</t>
  </si>
  <si>
    <t>THE BEAUMONT PRACTICE</t>
  </si>
  <si>
    <t>ANDOVER MEDICAL CENTRE</t>
  </si>
  <si>
    <t>SWISS COTTAGE SURGERY</t>
  </si>
  <si>
    <t>HIGHBURY GRANGE MEDICAL PRACTICE</t>
  </si>
  <si>
    <t>BELSIZE PRIORY MEDICAL PRACTICE (GROUP)</t>
  </si>
  <si>
    <t>AMWELL GROUP PRACTICE</t>
  </si>
  <si>
    <t>KINGS CROSS SURGERY</t>
  </si>
  <si>
    <t>DALEHAM GARDENS HEALTH CENTRE</t>
  </si>
  <si>
    <t>QUEENS CRESCENT PRACTICE</t>
  </si>
  <si>
    <t>CLERKENWELL MEDICAL PRACTICE</t>
  </si>
  <si>
    <t>KEATS GROUP PRACTICE</t>
  </si>
  <si>
    <t>CHOLMLEY GARDENS SURGERY</t>
  </si>
  <si>
    <t>KILLICK STREET HEALTH CENTRE</t>
  </si>
  <si>
    <t>MUSEUM PRACTICE</t>
  </si>
  <si>
    <t>THE NORTHERN MEDICAL CENTRE</t>
  </si>
  <si>
    <t>BRONDESBURY MEDICAL CENTRE</t>
  </si>
  <si>
    <t>HOLBORN MEDICAL CENTRE</t>
  </si>
  <si>
    <t>PARLIAMENT HILL SURGERY</t>
  </si>
  <si>
    <t>THE MITCHISON ROAD SURGERY</t>
  </si>
  <si>
    <t>WEST HAMPSTEAD MEDICAL CENTRE</t>
  </si>
  <si>
    <t>MILDMAY MEDICAL PRACTICE</t>
  </si>
  <si>
    <t>BROOKFIELD PARK SURGERY</t>
  </si>
  <si>
    <t>FORTUNE GREEN ROAD SURGERY</t>
  </si>
  <si>
    <t>BRUNSWICK MEDICAL CENTRE UHPC</t>
  </si>
  <si>
    <t>THE MILLER PRACTICE</t>
  </si>
  <si>
    <t>THE BLOOMSBURY SURGERY</t>
  </si>
  <si>
    <t>RIDGMOUNT PRACTICE</t>
  </si>
  <si>
    <t>GRAY'S INN ROAD MEDICAL CENTRE</t>
  </si>
  <si>
    <t>THE RISE GROUP PRACTICE</t>
  </si>
  <si>
    <t>NEW NORTH HEALTH CENTRE</t>
  </si>
  <si>
    <t>BARNSBURY MEDICAL PRACTICE</t>
  </si>
  <si>
    <t>ST PETER'S STREET MEDICAL PRACTICE</t>
  </si>
  <si>
    <t>THE REGENTS PARK PRACTICE</t>
  </si>
  <si>
    <t>JAMES WIGG PRACTICE</t>
  </si>
  <si>
    <t>CAVERSHAM GROUP PRACTICE</t>
  </si>
  <si>
    <t>RITCHIE STREET GROUP PRACTICE</t>
  </si>
  <si>
    <t>PRINCE OF WALES GROUP SURGERY</t>
  </si>
  <si>
    <t>HAMPSTEAD GROUP PRACTICE</t>
  </si>
  <si>
    <t>ST JOHNS WAY MEDICAL CENTRE</t>
  </si>
  <si>
    <t>ELIZABETH AVENUE GROUP PRACTICE</t>
  </si>
  <si>
    <t>PRIMROSE HILL SURGERY</t>
  </si>
  <si>
    <t>ISLINGTON CENTRAL MEDICAL CENTRE</t>
  </si>
  <si>
    <t>THE GOODINGE GROUP PRACTICE</t>
  </si>
  <si>
    <t>ROMAN WAY MEDICAL CENTRE</t>
  </si>
  <si>
    <t>GOWER STREET PRACTICE</t>
  </si>
  <si>
    <t>ARCHWAY MEDICAL CENTRE</t>
  </si>
  <si>
    <t>PARK END SURGERY</t>
  </si>
  <si>
    <t>RIVER PLACE HEALTH CENTRE</t>
  </si>
  <si>
    <t>HIGHGROVE SURGERY</t>
  </si>
  <si>
    <t>DR DP SHAH'S PRACTICE</t>
  </si>
  <si>
    <t>DR KM ALKAISY PRACTICE</t>
  </si>
  <si>
    <t>BILLET LANE MEDICAL PRACTICE</t>
  </si>
  <si>
    <t>CRANHAM HEALTH CENTRE</t>
  </si>
  <si>
    <t>ABBAMOOR SURGERY</t>
  </si>
  <si>
    <t>RAHMAN &amp; TSOI</t>
  </si>
  <si>
    <t>DR MARKS PRACTICE</t>
  </si>
  <si>
    <t>TULASI MEDICAL CENTRE</t>
  </si>
  <si>
    <t>DR AA ANSARI'S PRACTICE</t>
  </si>
  <si>
    <t>BERWICK SURGERY</t>
  </si>
  <si>
    <t>INGREBOURNE MEDICAL CENTRE</t>
  </si>
  <si>
    <t>DR R CHIBBER'S PRACTICE</t>
  </si>
  <si>
    <t>GABLES SURGERY</t>
  </si>
  <si>
    <t>MODERN MEDICAL CENTRE</t>
  </si>
  <si>
    <t>HEATHWAY MEDICAL CENTRE</t>
  </si>
  <si>
    <t>CHASE CROSS MEDICAL CENTRE</t>
  </si>
  <si>
    <t>UPMINSTER BRIDGE SURGERY</t>
  </si>
  <si>
    <t>DEWEY PRACTICE (DR CHRISTOPHER)</t>
  </si>
  <si>
    <t>HARLOW ROAD SURGERY</t>
  </si>
  <si>
    <t>THE WHITE HOUSE SURGERY</t>
  </si>
  <si>
    <t>DR GUPTA</t>
  </si>
  <si>
    <t>SOUTH HORNCHURCH MEDICAL PRACTICE</t>
  </si>
  <si>
    <t>MARKS GATE HEALTH CENTRE</t>
  </si>
  <si>
    <t>HORNCHURCH HEALTHCARE</t>
  </si>
  <si>
    <t>UPMINSTER MEDICAL CENTRE</t>
  </si>
  <si>
    <t>LABURNUM HEALTH CENTRE</t>
  </si>
  <si>
    <t>CHOWDHURY</t>
  </si>
  <si>
    <t>AURORA MEDCARE</t>
  </si>
  <si>
    <t>JOHN SMITH MEDICAL CENTRE</t>
  </si>
  <si>
    <t>DR P &amp; S POOLOGANATHAN</t>
  </si>
  <si>
    <t>DR SZ HAIDER'S PRACTICE</t>
  </si>
  <si>
    <t>DR VM PATEL</t>
  </si>
  <si>
    <t>DR SANOMI</t>
  </si>
  <si>
    <t>LYNWOOD MEDICAL CENTRE</t>
  </si>
  <si>
    <t>WOOD LANE SURGERY</t>
  </si>
  <si>
    <t>DR P PRASAD'S PRACTICE</t>
  </si>
  <si>
    <t>DR BK JAISWAL'S PRACTICE</t>
  </si>
  <si>
    <t>THE ROSEWOOD MEDICAL CENTRE</t>
  </si>
  <si>
    <t>THE NEW MEDICAL CENTRE</t>
  </si>
  <si>
    <t>THE UPSTAIRS SURGERY</t>
  </si>
  <si>
    <t>BARKING MEDICAL GROUP PRACTICE</t>
  </si>
  <si>
    <t>ST ALBANS SURGERY</t>
  </si>
  <si>
    <t>HEDGEMANS MEDICAL CENTRE</t>
  </si>
  <si>
    <t>WESTERN ROAD MEDICAL CENTRE</t>
  </si>
  <si>
    <t>FIVE ELMS MEDICAL PRACTICE</t>
  </si>
  <si>
    <t>ST EDWARDS MEDICAL CENTRE</t>
  </si>
  <si>
    <t>PETERSFIELD SURGERY</t>
  </si>
  <si>
    <t>NORTH STREET MEDICAL CARE</t>
  </si>
  <si>
    <t>MAYLANDS HEALTHCARE</t>
  </si>
  <si>
    <t>THE GREEN WOOD PRACTICE</t>
  </si>
  <si>
    <t>CRANHAM VILLAGE SURGERY</t>
  </si>
  <si>
    <t>DR M GOYAL'S PRACTICE</t>
  </si>
  <si>
    <t>DR M FATEH'S PRACTICE</t>
  </si>
  <si>
    <t>HAIDERIAN MEDICAL CENTRE</t>
  </si>
  <si>
    <t>HALBUTT STREET SURGERY</t>
  </si>
  <si>
    <t>THE RIVERSIDE HEALTH CTR</t>
  </si>
  <si>
    <t>THE TRINITY MEDICAL PRACTICE</t>
  </si>
  <si>
    <t>MARKET SQUARE SURGERY</t>
  </si>
  <si>
    <t>BLUEBELL SURGERY</t>
  </si>
  <si>
    <t>SCOTT PARK SURGERY</t>
  </si>
  <si>
    <t>NORTH CLACTON MEDICAL PRACTICE</t>
  </si>
  <si>
    <t>THE ISLAND SURGERY</t>
  </si>
  <si>
    <t>THE HIGHWOOD SURGERY</t>
  </si>
  <si>
    <t>SWANWOOD PARTNERSHIP</t>
  </si>
  <si>
    <t>THE COGGESHALL SURGERY</t>
  </si>
  <si>
    <t>MATCHING GREEN SURGERY</t>
  </si>
  <si>
    <t>MAYNARD COURT SURGERY</t>
  </si>
  <si>
    <t>TOLLGATE HEALTH CENTRE</t>
  </si>
  <si>
    <t>BENFLEET SURGERY</t>
  </si>
  <si>
    <t>KNIGHTS SURGERY</t>
  </si>
  <si>
    <t>SAI MEDICAL CENTRE</t>
  </si>
  <si>
    <t>FRYERNS MEDICAL CENTRE</t>
  </si>
  <si>
    <t>DOWNHALL PARK SURGERY</t>
  </si>
  <si>
    <t>RAHMAN PRACTICE</t>
  </si>
  <si>
    <t>DR DEVARAJA VC PRACTICE</t>
  </si>
  <si>
    <t>THE LEIGH SURGERY</t>
  </si>
  <si>
    <t>ASHINGDON MEDICAL CENTRE</t>
  </si>
  <si>
    <t>NORTH SHOEBURY SURGERY</t>
  </si>
  <si>
    <t>BLYTH'S MEADOW SURGERY</t>
  </si>
  <si>
    <t>CLACTON COMMUNITY PRACTICES</t>
  </si>
  <si>
    <t>HIGHWOODS SURGERY</t>
  </si>
  <si>
    <t>THE PRACTICE LEECON WAY</t>
  </si>
  <si>
    <t>DERRY COURT MEDICAL PRACTICE</t>
  </si>
  <si>
    <t>DR SHARMA &amp; PARTNERS</t>
  </si>
  <si>
    <t>CHELMER VILLAGE SURGERY</t>
  </si>
  <si>
    <t>WARRIOR SQUARE SURGERY</t>
  </si>
  <si>
    <t>MEDIC HOUSE</t>
  </si>
  <si>
    <t>SOUTH GREEN SURGERY</t>
  </si>
  <si>
    <t>ROSE VILLA SURGERY</t>
  </si>
  <si>
    <t>MILTON ROAD SURGERY</t>
  </si>
  <si>
    <t>ARYAN MEDICAL CENTRE</t>
  </si>
  <si>
    <t>MILL ROAD SURGERY</t>
  </si>
  <si>
    <t>COLLINGWOOD ROAD SURGERY</t>
  </si>
  <si>
    <t>LAWFORD SURGERY</t>
  </si>
  <si>
    <t>DR YASIN SA PRACTICE</t>
  </si>
  <si>
    <t>KADIM PRIMECARE MEDICAL CENTRE</t>
  </si>
  <si>
    <t>SYDENHAM HOUSE SURGERY</t>
  </si>
  <si>
    <t>HIGH ROAD FAMILY DOCTORS</t>
  </si>
  <si>
    <t>DR KUMAR &amp; PTNR - SHOEBURY HC</t>
  </si>
  <si>
    <t>HAREWOOD SURGERY</t>
  </si>
  <si>
    <t>DR MALIK - KENT ELMS HC</t>
  </si>
  <si>
    <t>QUEENS PARK SURGERY</t>
  </si>
  <si>
    <t>FRONKS RD FAMILY SURGERY</t>
  </si>
  <si>
    <t>DELL MEDICAL CENTRE</t>
  </si>
  <si>
    <t>THE RIVER SURGERY</t>
  </si>
  <si>
    <t>DEAL TREE HEALTH CENTRE</t>
  </si>
  <si>
    <t>THORPE SURGERY</t>
  </si>
  <si>
    <t>OLD ROAD SURGERY</t>
  </si>
  <si>
    <t>DR YADAVA N PRACTICE</t>
  </si>
  <si>
    <t>DR BEKAS MEDICAL CENTRE</t>
  </si>
  <si>
    <t>COMMONWEALTH HEALTH CENTRE</t>
  </si>
  <si>
    <t>GHAURI PRACTICE</t>
  </si>
  <si>
    <t>HORNDON-ON-THE-HILL SURGERY</t>
  </si>
  <si>
    <t>SANCTA MARIA MEDICAL CENTRE</t>
  </si>
  <si>
    <t>WITHAM HEALTH CENTRE</t>
  </si>
  <si>
    <t>STIFFORD CLAYS MEDICAL CENTRE</t>
  </si>
  <si>
    <t>FELMORES MEDICAL CENTRE</t>
  </si>
  <si>
    <t>ABRIDGE SURGERY</t>
  </si>
  <si>
    <t>THE DENGIE MEDICAL PARTNERSHIP</t>
  </si>
  <si>
    <t>ADDISON HOUSE - HAQUE PRACTICE</t>
  </si>
  <si>
    <t>DR DESHPANDE AM PRACTICE</t>
  </si>
  <si>
    <t>NORTH AVENUE SURGERY</t>
  </si>
  <si>
    <t>DOUGLAS GROVE SURGERY</t>
  </si>
  <si>
    <t>KINGS MEDICAL CENTRE</t>
  </si>
  <si>
    <t>PALMERSTON ROAD SURGERY</t>
  </si>
  <si>
    <t>WEST ROAD SURGERY</t>
  </si>
  <si>
    <t>THE NEW FOLLY SURGERY</t>
  </si>
  <si>
    <t>SOUTHEND MEDICAL CENTRE</t>
  </si>
  <si>
    <t>DR NASAH &amp; PARTNERS</t>
  </si>
  <si>
    <t>RANWORTH SURGERY</t>
  </si>
  <si>
    <t>BALFOUR MEDICAL CENTRE</t>
  </si>
  <si>
    <t>HASSENGATE MEDICAL CENTRE</t>
  </si>
  <si>
    <t>FOREST PRACTICE</t>
  </si>
  <si>
    <t>BALLARDS WALK SURGERY</t>
  </si>
  <si>
    <t>THE LAURELS SURGERY</t>
  </si>
  <si>
    <t>DR NAVIN KUMAR</t>
  </si>
  <si>
    <t>THE PALL MALL SURGERY</t>
  </si>
  <si>
    <t>ROWHEDGE SURGERY</t>
  </si>
  <si>
    <t>ORSETT SURGERY</t>
  </si>
  <si>
    <t>THE LOUGHTON SURGERY</t>
  </si>
  <si>
    <t>PEARTREE SURGERY &amp; WEST HORNDON SURGERY</t>
  </si>
  <si>
    <t>TIPTREE MEDICAL CENTRE</t>
  </si>
  <si>
    <t>BLANDFORD MEDICAL CENTRE</t>
  </si>
  <si>
    <t>THAXTED SURGERY</t>
  </si>
  <si>
    <t>WILLIAM FISHER MED.CTR.</t>
  </si>
  <si>
    <t>EASTWOOD GROUP PRACTICE</t>
  </si>
  <si>
    <t>BURNHAM SURGERY</t>
  </si>
  <si>
    <t>AUDLEY MILLS SURGERY</t>
  </si>
  <si>
    <t>CHELMER MEDICAL PARTNERSHIP</t>
  </si>
  <si>
    <t>NUFFIELD HOUSE HEALTH CENTRE</t>
  </si>
  <si>
    <t>THE PUMP HOUSE SURGERY</t>
  </si>
  <si>
    <t>JOHN TASKER HOUSE SURGERY</t>
  </si>
  <si>
    <t>SUTHERLAND LODGE SURGERY</t>
  </si>
  <si>
    <t>COLNE MEDICAL CENTRE</t>
  </si>
  <si>
    <t>CREFFIELD MEDICAL GROUP</t>
  </si>
  <si>
    <t>BADDOW VILLAGE SURGERY</t>
  </si>
  <si>
    <t>HIGHLANDS SURGERY</t>
  </si>
  <si>
    <t>ELSENHAM SURGERY</t>
  </si>
  <si>
    <t>TILBURY HEALTH CENTRE</t>
  </si>
  <si>
    <t>LAINDON MEDICAL GROUP</t>
  </si>
  <si>
    <t>THE ROSS PRACTICE</t>
  </si>
  <si>
    <t>LITTLE WALTHAM &amp; GT NOTLEY SURGERY</t>
  </si>
  <si>
    <t>ROCKLEIGH COURT SURGERY</t>
  </si>
  <si>
    <t>ESSEX WAY SURGERY</t>
  </si>
  <si>
    <t>BEACON HEALTH GROUP-DANBURY MEDICAL CTR</t>
  </si>
  <si>
    <t>BLACKWATER MEDICAL CENTRE</t>
  </si>
  <si>
    <t>THE WRITTLE SURGERY</t>
  </si>
  <si>
    <t>THE VALKYRIE SURGERY</t>
  </si>
  <si>
    <t>ABBEY FIELD MEDICAL CENTRE</t>
  </si>
  <si>
    <t>DR SOORIAKUMARAN</t>
  </si>
  <si>
    <t>EAST HILL SURGERY</t>
  </si>
  <si>
    <t>ANGEL LANE SURGERY</t>
  </si>
  <si>
    <t>WAKERING MEDICAL CTR.</t>
  </si>
  <si>
    <t>SOUTHEND ROAD SURGERY</t>
  </si>
  <si>
    <t>MOUNT CHAMBERS MEDICAL PRACTICE</t>
  </si>
  <si>
    <t>CENTRAL SURGERY - SOUTHCHURCH BLVD</t>
  </si>
  <si>
    <t>DR A NAEEM &amp; PARTNERS,THE NEW SURGERY</t>
  </si>
  <si>
    <t>BEAUCHAMP HOUSE</t>
  </si>
  <si>
    <t>THE RIGG-MILNER MEDICAL CENTRE</t>
  </si>
  <si>
    <t>THE QUEENSWAY SURGERY</t>
  </si>
  <si>
    <t>THE BILLERICAY MEDICAL PRACTICE</t>
  </si>
  <si>
    <t>CHURCH LANGLEY MEDICAL PRACTICE</t>
  </si>
  <si>
    <t>THE TOLLESBURY PRACTICE</t>
  </si>
  <si>
    <t>THE HOLLIES</t>
  </si>
  <si>
    <t>HIGH STREET SURGERY, EPPING</t>
  </si>
  <si>
    <t>RIVERMEAD GATE MED.CTR.</t>
  </si>
  <si>
    <t>WINSTREE MEDICAL PRACTICE</t>
  </si>
  <si>
    <t>THE ELIZABETH COURTAULD SURGERY</t>
  </si>
  <si>
    <t>AMBROSE AVENUE GROUP PRACTICE</t>
  </si>
  <si>
    <t>THE GREENSWARD SURGERY</t>
  </si>
  <si>
    <t>WILLIAM HARVEY SURGERY</t>
  </si>
  <si>
    <t>CHIGWELL MEDICAL CENTRE</t>
  </si>
  <si>
    <t>CONNER &amp; PARTNERS</t>
  </si>
  <si>
    <t>AEGIS MEDICAL CENTRE</t>
  </si>
  <si>
    <t>WHITLEY HOUSE SURGERY</t>
  </si>
  <si>
    <t>OLD HARLOW HEALTH CENTRE</t>
  </si>
  <si>
    <t>MOUNT AVENUE SURGERY</t>
  </si>
  <si>
    <t>THIRD AVENUE HEALTH CENTRE</t>
  </si>
  <si>
    <t>ONGAR HEALTH CENTRE</t>
  </si>
  <si>
    <t>LOUGHTON HEALTH CENTRE</t>
  </si>
  <si>
    <t>THE HAMILTON PRACTICE</t>
  </si>
  <si>
    <t>DR KRISHNAN &amp; PTNR - KENT ELMS HC</t>
  </si>
  <si>
    <t>DR N DABAS'S PRACTICE</t>
  </si>
  <si>
    <t>THE ARDLEIGH SURGERY</t>
  </si>
  <si>
    <t>COLCHESTER MEDICAL PRACTICE</t>
  </si>
  <si>
    <t>LONDON ROAD SURGERY</t>
  </si>
  <si>
    <t>STOCK SURGERY</t>
  </si>
  <si>
    <t>TILE HOUSE SURGERY</t>
  </si>
  <si>
    <t>EAST LYNNE MEDICAL CENTRE</t>
  </si>
  <si>
    <t>ROBERT FREW MEDICAL CENTRE</t>
  </si>
  <si>
    <t>NEWPORT SURGERY</t>
  </si>
  <si>
    <t>P A PATEL SURGERY</t>
  </si>
  <si>
    <t>FERN HOUSE SURGERY</t>
  </si>
  <si>
    <t>DR DEGUN &amp; DR MACAULAY</t>
  </si>
  <si>
    <t>WIVENHOE SURGERY</t>
  </si>
  <si>
    <t>LISTER MEDICAL CENTRE</t>
  </si>
  <si>
    <t>CARADOC SURGERY</t>
  </si>
  <si>
    <t>DR GC CHAJED'S PRACTICE</t>
  </si>
  <si>
    <t>LONGFIELD MEDICAL CENTRE</t>
  </si>
  <si>
    <t>GREAT BENTLEY SURGERY</t>
  </si>
  <si>
    <t>THE FRESHFORD PRACTICE</t>
  </si>
  <si>
    <t>MAYFLOWER MEDICAL CENTRE</t>
  </si>
  <si>
    <t>CROCUS MEDICAL PRACTICE</t>
  </si>
  <si>
    <t>CHURCH LANE SURGERY</t>
  </si>
  <si>
    <t>WESTERN ROAD SURGERY</t>
  </si>
  <si>
    <t>WEST MERSEA SURGERY</t>
  </si>
  <si>
    <t>KELVEDON &amp; FEERING HEALTH CENTRE</t>
  </si>
  <si>
    <t>AVELEY MEDICAL CENTRE</t>
  </si>
  <si>
    <t>THE GOLD STREET SURGERY</t>
  </si>
  <si>
    <t>DR PUZEY,DR KOTHARI AND DR NANDA</t>
  </si>
  <si>
    <t>CLAYHILL MEDICAL PRACTICE</t>
  </si>
  <si>
    <t>THE EDEN SURGERIES</t>
  </si>
  <si>
    <t>DR F KHAN CARNAVON ROAD SURGERY</t>
  </si>
  <si>
    <t>DR KHAN &amp; PARTNERS</t>
  </si>
  <si>
    <t>GREAT CHAPEL STREET MEDICAL CENTRE</t>
  </si>
  <si>
    <t>KINGS COLLEGE HEALTH CENTRE</t>
  </si>
  <si>
    <t>THE GOOD PRACTICE</t>
  </si>
  <si>
    <t>GROUND FLOOR LANARK MEDICAL CENTRE</t>
  </si>
  <si>
    <t>QUEENS PARK HEALTH CENTRE</t>
  </si>
  <si>
    <t>WELLINGTON HEALTH CENTRE</t>
  </si>
  <si>
    <t>SRIKRISHNAMURTHY HARROW ROAD SURGERY</t>
  </si>
  <si>
    <t>EARLS COURT SURGERY</t>
  </si>
  <si>
    <t>CAVENDISH HEALTH CENTRE</t>
  </si>
  <si>
    <t>THE GOLBORNE MEDICAL CENTRE</t>
  </si>
  <si>
    <t>WOODFIELD ROAD MEDICAL CENTRE</t>
  </si>
  <si>
    <t>MILLBANK MEDICAL CENTRE</t>
  </si>
  <si>
    <t>KNIGHTSBRIDGE MEDICAL CENTRE</t>
  </si>
  <si>
    <t>MARYLEBONE HEALTH CENTRE</t>
  </si>
  <si>
    <t>THE EXMOOR SURGERY</t>
  </si>
  <si>
    <t>LANCASTER GATE MEDICAL CENTRE</t>
  </si>
  <si>
    <t>KENSINGTON PARK MEDICAL CENTRE</t>
  </si>
  <si>
    <t>SCARSDALE MEDICAL CENTRE</t>
  </si>
  <si>
    <t>SOHO SQUARE GENERAL PRACTICE</t>
  </si>
  <si>
    <t>ROYAL HOSPITAL CHELSEA</t>
  </si>
  <si>
    <t>THE FORELAND MEDICAL CENTRE</t>
  </si>
  <si>
    <t>THE ABINGDON HEALTH CENTRE</t>
  </si>
  <si>
    <t>THE ROYAL MEWS SURGERY</t>
  </si>
  <si>
    <t>WESTMINSTER SCHOOL</t>
  </si>
  <si>
    <t>IMPERIAL COLLEGE HEALTH CENTRE</t>
  </si>
  <si>
    <t>THE CHELSEA PRACTICE</t>
  </si>
  <si>
    <t>THIRD FLOOR LANARK ROAD MEDICAL CENTRE</t>
  </si>
  <si>
    <t>MAYFAIR MEDICAL CENTRE</t>
  </si>
  <si>
    <t>GRAND UNION HEALTH CENTRE</t>
  </si>
  <si>
    <t>ST JOHNS WOOD MEDICAL PRACTICE</t>
  </si>
  <si>
    <t>CRAWFORD STREET SURGERY</t>
  </si>
  <si>
    <t>SOHO CENTRE FOR HEALTH AND CARE</t>
  </si>
  <si>
    <t>COLVILLE HEALTH CENTRE</t>
  </si>
  <si>
    <t>FITZROVIA MEDICAL CENTRE</t>
  </si>
  <si>
    <t>THE NOTTING HILL MEDICAL CENTRE</t>
  </si>
  <si>
    <t>KINGS ROAD MEDICAL CENTRE</t>
  </si>
  <si>
    <t>THE PEMBRIDGE VILLAS SURGERY</t>
  </si>
  <si>
    <t>CROMPTON MEDICAL CENTRE</t>
  </si>
  <si>
    <t>ROSARY GARDEN SURGERY</t>
  </si>
  <si>
    <t>EARLS COURT MEDICAL CENTRE</t>
  </si>
  <si>
    <t>THE RANDOLPH SURGERY</t>
  </si>
  <si>
    <t>COVENT GARDEN MEDICAL CENTRE</t>
  </si>
  <si>
    <t>ELGIN CLINIC</t>
  </si>
  <si>
    <t>CONNAUGHT SQUARE PRACTICE</t>
  </si>
  <si>
    <t>PIMLICO HEALTH AT THE MARVEN SURGERY</t>
  </si>
  <si>
    <t>PORTLAND ROAD PRACTICE</t>
  </si>
  <si>
    <t>MEANWHILE GARDEN MEDICAL CENTRE</t>
  </si>
  <si>
    <t>SHIRLAND MEDICAL</t>
  </si>
  <si>
    <t>STANHOPE MEWS SURGERY</t>
  </si>
  <si>
    <t>LISSON GROVE HEALTH CENTRE</t>
  </si>
  <si>
    <t>MAIDA VALE MEDICAL CENTRE</t>
  </si>
  <si>
    <t>THE GARWAY MEDICAL PRACTICE</t>
  </si>
  <si>
    <t>PADDINGTON GREEN HEALTH CENTRE</t>
  </si>
  <si>
    <t>WESTBOURNE GROVE MEDICAL CENTRE</t>
  </si>
  <si>
    <t>LITTLE VENICE MEDICAL CENTRE</t>
  </si>
  <si>
    <t>BELGRAVIA SURGERY</t>
  </si>
  <si>
    <t>NORTH KENSINGTON MEDICAL CENTRE</t>
  </si>
  <si>
    <t>SOUTHCOTE CLINIC</t>
  </si>
  <si>
    <t>HEATHROW MEDICAL CENTRE</t>
  </si>
  <si>
    <t>ACORN MEDICAL CENTRE</t>
  </si>
  <si>
    <t>DR MLR SIDDIQUI'S PRACTICE</t>
  </si>
  <si>
    <t>QUEENS WALK MEDICAL CENTRE</t>
  </si>
  <si>
    <t>KINCORA DOCTORS SURGERY</t>
  </si>
  <si>
    <t>WEST LONDON MEDICAL CENTRE</t>
  </si>
  <si>
    <t>WALLASEY MEDICAL CENTRE</t>
  </si>
  <si>
    <t>CAREPOINT PRACTICE</t>
  </si>
  <si>
    <t>ACREFIELD SURGERY</t>
  </si>
  <si>
    <t>SHAKESPEARE HEALTH CENTRE</t>
  </si>
  <si>
    <t>WILLOW TREE SURGERY</t>
  </si>
  <si>
    <t>NORTH HYDE ROAD SURGERY</t>
  </si>
  <si>
    <t>LADYGATE LANE MEDICAL PRACTICE</t>
  </si>
  <si>
    <t>THE HIGH STREET PRACTICE</t>
  </si>
  <si>
    <t>ACRE SURGERY</t>
  </si>
  <si>
    <t>GLENDALE MEDICAL CENTRE</t>
  </si>
  <si>
    <t>HILLINGDON HEALTH CENTRE</t>
  </si>
  <si>
    <t>ST MARTINS MEDICAL CENTRE</t>
  </si>
  <si>
    <t>BRUNEL MEDICAL CENTRE</t>
  </si>
  <si>
    <t>CEDAR BROOK PRACTICE</t>
  </si>
  <si>
    <t>EASTBURY SURGERY</t>
  </si>
  <si>
    <t>OTTERFIELD MEDICAL CENTRE</t>
  </si>
  <si>
    <t>KING EDWARDS MEDICAL CENTRE</t>
  </si>
  <si>
    <t>THE ABBOTSBURY PRACTICE</t>
  </si>
  <si>
    <t>YEADING COURT SURGERY</t>
  </si>
  <si>
    <t>THE WARREN PRACTICE</t>
  </si>
  <si>
    <t>TOWNFIELD DOCTORS SURGERY</t>
  </si>
  <si>
    <t>HAYES MEDICAL CENTRE</t>
  </si>
  <si>
    <t>THE PINE MEDICAL CENTRE</t>
  </si>
  <si>
    <t>CENTRAL UXBRIDGE SURGERY</t>
  </si>
  <si>
    <t>CEDARS MEDICAL CENTRE</t>
  </si>
  <si>
    <t>WOOD LANE MEDICAL CENTRE</t>
  </si>
  <si>
    <t>OXFORD DRIVE MEDICAL CENTRE</t>
  </si>
  <si>
    <t>YIEWSLEY FAMILY PRACTICE</t>
  </si>
  <si>
    <t>HAREFIELD PRACTICE</t>
  </si>
  <si>
    <t>THE DEVONSHIRE LODGE PRACTICE</t>
  </si>
  <si>
    <t>THE OAKLAND MEDICAL CENTRE</t>
  </si>
  <si>
    <t>MOUNTWOOD SURGERY</t>
  </si>
  <si>
    <t>SPRING GROVE MEDICAL PRACTICE</t>
  </si>
  <si>
    <t>THE MEDICAL CENTRE, DR KUKAR</t>
  </si>
  <si>
    <t>GROVE PARK TERRACE SURGERY</t>
  </si>
  <si>
    <t>JUBILEE GARDENS MEDICAL CENTRE</t>
  </si>
  <si>
    <t>ARGYLE HEALTH-ISLEWORTH PRACTICE</t>
  </si>
  <si>
    <t>ST. GEORGES MEDICAL CTR.</t>
  </si>
  <si>
    <t>HMC HEALTH HESTON GREAT WEST</t>
  </si>
  <si>
    <t>LITTLE PARK SURGERY</t>
  </si>
  <si>
    <t>BRENTFORD FAMILY PRACTICE</t>
  </si>
  <si>
    <t>QUEENS PARK MEDICAL PRACTICE</t>
  </si>
  <si>
    <t>MATTOCK LANE HEALTH CENTRE</t>
  </si>
  <si>
    <t>THE GROVE MEDICAL PRACTICE</t>
  </si>
  <si>
    <t>THE TOWN SURGERY</t>
  </si>
  <si>
    <t>HATTON MEDICAL PRACTICE</t>
  </si>
  <si>
    <t>BATH ROAD SURGERY</t>
  </si>
  <si>
    <t>BROADMEAD SURGERY</t>
  </si>
  <si>
    <t>HOUNSLOW FAMILY PRACTICE</t>
  </si>
  <si>
    <t>GOODCARE PRACTICE</t>
  </si>
  <si>
    <t>GILL MEDICAL PRACTICE</t>
  </si>
  <si>
    <t>SKYWAYS MEDICAL CENTRE</t>
  </si>
  <si>
    <t>GROVE VILLAGE MEDICAL CENTRE</t>
  </si>
  <si>
    <t>GREENBROOK BEDFONT</t>
  </si>
  <si>
    <t>CLIFFORD ROAD SURGERY</t>
  </si>
  <si>
    <t>THE BOILEAU ROAD SURGERY</t>
  </si>
  <si>
    <t>WELLESLEY ROAD PRACTICE</t>
  </si>
  <si>
    <t>ACTON LANE MEDICAL CENTRE</t>
  </si>
  <si>
    <t>THE LILYVILLE SURGERY</t>
  </si>
  <si>
    <t>GLEBE STREET SURGERY</t>
  </si>
  <si>
    <t>DORMERS WELLS MEDICAL CENTRE</t>
  </si>
  <si>
    <t>JERSEY PRACTICE</t>
  </si>
  <si>
    <t>CLOISTER ROAD SURGERY</t>
  </si>
  <si>
    <t>THE HORN LANE SURGERY</t>
  </si>
  <si>
    <t>THE SALUJA CLINIC</t>
  </si>
  <si>
    <t>DR RK KUKAR, PARKVIEW CTR FOR H&amp;W</t>
  </si>
  <si>
    <t>HOLLY ROAD MEDICAL CENTRE</t>
  </si>
  <si>
    <t>EALING PARK HEALTH CENTRE</t>
  </si>
  <si>
    <t>SUNRISE MEDICAL CENTRE</t>
  </si>
  <si>
    <t>FULHAM CROSS MEDICAL CENTRE</t>
  </si>
  <si>
    <t>MEADOW VIEW</t>
  </si>
  <si>
    <t>THE CHURCHFIELD ROAD SURGERY</t>
  </si>
  <si>
    <t>THE SOUTHALL MEDICAL CTR.</t>
  </si>
  <si>
    <t>ELTHORNE PARK SURGERY</t>
  </si>
  <si>
    <t>CHISWICK FAMILY DRS PRACTICE</t>
  </si>
  <si>
    <t>DR UPPAL &amp; PARTN, PARKVIEW CTR FOR H&amp;W</t>
  </si>
  <si>
    <t>SOMERSET MEDICAL CENTRE</t>
  </si>
  <si>
    <t>ACTON TOWN MEDICAL CENTRE</t>
  </si>
  <si>
    <t>BRENTFORD GROUP PRACTICE</t>
  </si>
  <si>
    <t>WILLOW PRACTICE</t>
  </si>
  <si>
    <t>CHISWICK FAMILY PRACTICE</t>
  </si>
  <si>
    <t>THE MANSELL ROAD PRACTICE</t>
  </si>
  <si>
    <t>SANDS END HEALTH CLINIC</t>
  </si>
  <si>
    <t>THE BARNABAS MEDICAL CTRE</t>
  </si>
  <si>
    <t>GREEN PRACTICE</t>
  </si>
  <si>
    <t>STERNDALE SURGERY</t>
  </si>
  <si>
    <t>GP AT HAND</t>
  </si>
  <si>
    <t>THE CORFTON ROAD SURGERY</t>
  </si>
  <si>
    <t>THE FLORENCE ROAD SURGERY</t>
  </si>
  <si>
    <t>GURU NANAK MEDICAL CENTRE</t>
  </si>
  <si>
    <t>THE ARGYLE SURGERY</t>
  </si>
  <si>
    <t>THE MWH PRACTICE</t>
  </si>
  <si>
    <t>THE FULHAM MEDICAL CENTRE</t>
  </si>
  <si>
    <t>THE CUCKOO LANE PRACTICE</t>
  </si>
  <si>
    <t>PENTELOW PRACTICE</t>
  </si>
  <si>
    <t>CROSSLANDS SURGERY</t>
  </si>
  <si>
    <t>REDWOOD PRACTICE</t>
  </si>
  <si>
    <t>ELMTREES SURGERY</t>
  </si>
  <si>
    <t>PERIVALE MEDICAL CLINIC</t>
  </si>
  <si>
    <t>THE ACTON HEALTH CENTRE</t>
  </si>
  <si>
    <t>MANDEVILLE MEDICAL CENTRE</t>
  </si>
  <si>
    <t>THE MILL HILL SURGERY</t>
  </si>
  <si>
    <t>LADY MARGARET ROAD MEDICAL CENTRE</t>
  </si>
  <si>
    <t>ISLIP MANOR MEDICAL CENTRE</t>
  </si>
  <si>
    <t>MEDICAL CENTRE</t>
  </si>
  <si>
    <t>HAMMOND ROAD SURGERY</t>
  </si>
  <si>
    <t>ELMBANK SURGERY</t>
  </si>
  <si>
    <t>DR SIVANESAN &amp; PARTNER</t>
  </si>
  <si>
    <t>SHEPHERDS BUSH MEDICAL CENTRE</t>
  </si>
  <si>
    <t>CLIFFORD HOUSE MEDICAL CENTRE</t>
  </si>
  <si>
    <t>OLDFIELD FAMILY PRACTICE</t>
  </si>
  <si>
    <t>THE BEDFORD PARK SURGERY</t>
  </si>
  <si>
    <t>WELCOME PRACTICE</t>
  </si>
  <si>
    <t>KINGFISHER PRACTICE</t>
  </si>
  <si>
    <t>CHESTNUT PRACTICE</t>
  </si>
  <si>
    <t>BLUE WING FAMILY DOCTOR UNIT</t>
  </si>
  <si>
    <t>QUEENS WALK PRACTICE</t>
  </si>
  <si>
    <t>ST DAVIDS PRACTICE</t>
  </si>
  <si>
    <t>THE BUSH DOCTORS</t>
  </si>
  <si>
    <t>HILLVIEW SURGERY</t>
  </si>
  <si>
    <t>CRANFORD MEDICAL CENTRE</t>
  </si>
  <si>
    <t>GREENFORD AVENUE FHP</t>
  </si>
  <si>
    <t>GREENFORD ROAD MED.CTR.</t>
  </si>
  <si>
    <t>DR CANISIUS &amp; DR HASAN, PARKVIEW CFH&amp;W</t>
  </si>
  <si>
    <t>EASTMEAD AVENUE SURGERY</t>
  </si>
  <si>
    <t>TWICKENHAM PARK MEDICAL CENTRE</t>
  </si>
  <si>
    <t>HANWELL HEALTH CENTRE (NAISH)</t>
  </si>
  <si>
    <t>WEST4 GPS</t>
  </si>
  <si>
    <t>THE SURGERY, DR MANGWANA &amp; PARTNERS</t>
  </si>
  <si>
    <t>MOUNT MEDICAL CENTRE</t>
  </si>
  <si>
    <t>GROSVENOR HOUSE SURGERY</t>
  </si>
  <si>
    <t>HAMMERSMITH SURGERY</t>
  </si>
  <si>
    <t>ASHCHURCH SURGERY</t>
  </si>
  <si>
    <t>CHISWICK HEALTH PRACTICE</t>
  </si>
  <si>
    <t>THE MEDICAL CENTRE, DR JEFFERIES &amp; PARTN</t>
  </si>
  <si>
    <t>GORDON HOUSE SURGERY</t>
  </si>
  <si>
    <t>CASSIDY ROAD MEDICAL CENTRE</t>
  </si>
  <si>
    <t>CARLTON SURGERY</t>
  </si>
  <si>
    <t>CHEPSTOW GARDENS MEDICAL CENTRE</t>
  </si>
  <si>
    <t>YEADING MEDICAL CENTRE</t>
  </si>
  <si>
    <t>BROOK GREEN MEDICAL CENTRE</t>
  </si>
  <si>
    <t>CROWN STREET SURGERY</t>
  </si>
  <si>
    <t>RICHFORD GATE MEDICAL CENTRE</t>
  </si>
  <si>
    <t>HOUNSLOW MEDICAL CENTRE</t>
  </si>
  <si>
    <t>NORTHFIELDS SURGERY</t>
  </si>
  <si>
    <t>WESTSEVEN GP</t>
  </si>
  <si>
    <t>KS MEDICAL CENTRE</t>
  </si>
  <si>
    <t>NORTH FULHAM SURGERY</t>
  </si>
  <si>
    <t>ST. MARGARETS PRACTICE</t>
  </si>
  <si>
    <t>THE SURGERY, DR DASGUPTA &amp; PARTNERS</t>
  </si>
  <si>
    <t>ALBANY PRACTICE</t>
  </si>
  <si>
    <t>NORTH END MEDICAL CENTRE</t>
  </si>
  <si>
    <t>THORNBURY ROAD CENTRE FOR HEALTH</t>
  </si>
  <si>
    <t>ST. GEORGES MEDICAL CENTRE</t>
  </si>
  <si>
    <t>WILLESDEN GREEN SURGERY</t>
  </si>
  <si>
    <t>PEARL MEDICAL PRACTICE</t>
  </si>
  <si>
    <t>KINGS EDGE MEDICAL CENTRE</t>
  </si>
  <si>
    <t>SUDBURY SURGERY</t>
  </si>
  <si>
    <t>THE TUDOR HOUSE MEDICAL CENTRE</t>
  </si>
  <si>
    <t>SAVITA MEDICAL CENTRE</t>
  </si>
  <si>
    <t>HEADSTONE ROAD SURGERY</t>
  </si>
  <si>
    <t>PRESTON MEDICAL CENTRE</t>
  </si>
  <si>
    <t>HEADSTONE LANE MEDICAL CENTRE</t>
  </si>
  <si>
    <t>CHICHELE ROAD SURGERY</t>
  </si>
  <si>
    <t>NEASDEN MEDICAL CENTRE</t>
  </si>
  <si>
    <t>KENTON BRIDGE MEDICAL CENTRE - DR RAJA</t>
  </si>
  <si>
    <t>ASPRI MEDICAL CENTRE</t>
  </si>
  <si>
    <t>ROUNDWOOD PARK MEDICAL CENTRE</t>
  </si>
  <si>
    <t>ZAIN MEDICAL CENTRE</t>
  </si>
  <si>
    <t>KENTON CLINIC</t>
  </si>
  <si>
    <t>THE STREATFIELD MEDICAL CENTRE</t>
  </si>
  <si>
    <t>PARK ROYAL MEDICAL PRACTICE</t>
  </si>
  <si>
    <t>ALPERTON MEDICAL CENTRE</t>
  </si>
  <si>
    <t>HILLTOP MEDICAL PRACTICE</t>
  </si>
  <si>
    <t>THE SUNFLOWER MEDICAL CENTRE</t>
  </si>
  <si>
    <t>PRESTON ROAD SURGERY</t>
  </si>
  <si>
    <t>THE CIVIC MEDICAL CENTRE</t>
  </si>
  <si>
    <t>KENTON BRIDGE MEDICAL CENTRE DR GOLDEN</t>
  </si>
  <si>
    <t>WALM LANE SURGERY</t>
  </si>
  <si>
    <t>LANFRANC MEDICAL CENTRE</t>
  </si>
  <si>
    <t>STAVERTON SURGERY</t>
  </si>
  <si>
    <t>KINGSBURY HEALTH AND WELLBEING</t>
  </si>
  <si>
    <t>OXGATE GARDENS SURGERY</t>
  </si>
  <si>
    <t>MOLLISON WAY SURGERY</t>
  </si>
  <si>
    <t>FREUCHEN MEDICAL CENTRE</t>
  </si>
  <si>
    <t>PINNER VIEW MEDICAL CENTRE</t>
  </si>
  <si>
    <t>BELMONT HEALTH CENTRE</t>
  </si>
  <si>
    <t>LANCELOT MEDICAL CENTRE</t>
  </si>
  <si>
    <t>THE SHAFTESBURY MEDICAL CENTRE</t>
  </si>
  <si>
    <t>ELLIOTT HALL MEDICAL CTR.</t>
  </si>
  <si>
    <t>THE ALLENDALE ROAD SURGERY</t>
  </si>
  <si>
    <t>GP DIRECT</t>
  </si>
  <si>
    <t>THE STANMORE MEDICAL CENTRE</t>
  </si>
  <si>
    <t>HATCH END MEDICAL CENTRE</t>
  </si>
  <si>
    <t>STANLEY CORNER MEDICAL CENTRE</t>
  </si>
  <si>
    <t>BRAMPTON HEALTH CENTRE</t>
  </si>
  <si>
    <t>THE FRYENT WAY SURGERY</t>
  </si>
  <si>
    <t>THE NORTHWICK SURGERY</t>
  </si>
  <si>
    <t>KILBURN PARK MEDICAL CENTRE</t>
  </si>
  <si>
    <t>THE PINNER ROAD SURGERY</t>
  </si>
  <si>
    <t>HONEYPOT MEDICAL CENTRE</t>
  </si>
  <si>
    <t>GLADSTONE MEDICAL CENTRE</t>
  </si>
  <si>
    <t>CHALKHILL FAMILY PRACTICE</t>
  </si>
  <si>
    <t>ELLIS PRACTICE</t>
  </si>
  <si>
    <t>BRENTFIELD MEDICAL CENTRE</t>
  </si>
  <si>
    <t>PRESTON HILL SURGERY</t>
  </si>
  <si>
    <t>THE STONEBRIDGE PRACTICE</t>
  </si>
  <si>
    <t>THE LONSDALE MEDICAL CENTRE</t>
  </si>
  <si>
    <t>THE PINN MEDICAL CENTRE</t>
  </si>
  <si>
    <t>ROXBOURNE MEDICAL CENTRE</t>
  </si>
  <si>
    <t>THE WILLESDEN MEDICAL CENTRE</t>
  </si>
  <si>
    <t>JAI MEDICAL CENTRE (BRENT)</t>
  </si>
  <si>
    <t>STREATFIELD HEALTH CENTRE</t>
  </si>
  <si>
    <t>SUDBURY &amp; ALPERTON MEDICAL CENTRE</t>
  </si>
  <si>
    <t>WILLOW TREE FAMILY DOCTORS</t>
  </si>
  <si>
    <t>BACON LANE SURGERY</t>
  </si>
  <si>
    <t>CHURCH END MEDICAL CENTRE</t>
  </si>
  <si>
    <t>MAPESBURY MEDICAL GROUP</t>
  </si>
  <si>
    <t>ENDERLEY ROAD MEDICAL CENTRE</t>
  </si>
  <si>
    <t>SIMPSON HOUSE MEDICAL CENTRE</t>
  </si>
  <si>
    <t>UXENDON CRESCENT SURGERY</t>
  </si>
  <si>
    <t>THE LAW MEDICAL GROUP PRACTICE</t>
  </si>
  <si>
    <t>KINGS ROAD SURGERY</t>
  </si>
  <si>
    <t>THE CIRCLE PRACTICE</t>
  </si>
  <si>
    <t>PREMIER MEDICAL CENTRE</t>
  </si>
  <si>
    <t>FORTY WILLOWS SURGERY</t>
  </si>
  <si>
    <t>DR SP TALPAHEWA</t>
  </si>
  <si>
    <t>THE HILLVIEW SURGERY</t>
  </si>
  <si>
    <t>THE PHOENIX PRACTICE</t>
  </si>
  <si>
    <t>THE HODFORD ROAD PRACTICE</t>
  </si>
  <si>
    <t>ROSEMARY SURGERY</t>
  </si>
  <si>
    <t>THE MOUNTFIELD SURGERY</t>
  </si>
  <si>
    <t>COLINDALE MEDICAL CENTRE LP</t>
  </si>
  <si>
    <t>TEMPLE FORTUNE MEDICAL GROUP</t>
  </si>
  <si>
    <t>BRUNSWICK PARK MEDICAL PRACTICE</t>
  </si>
  <si>
    <t>EAST BARNET HEALTH CENTRE</t>
  </si>
  <si>
    <t>ADLER JS-THE SURGERY</t>
  </si>
  <si>
    <t>LANE END MEDICAL GROUP</t>
  </si>
  <si>
    <t>EAST FINCHLEY MEDICAL CENTRE</t>
  </si>
  <si>
    <t>LANGSTONE WAY SURGERY</t>
  </si>
  <si>
    <t>MULBERRY MEDICAL PRACTICE</t>
  </si>
  <si>
    <t>FRIERN BARNET MEDICAL CENTRE</t>
  </si>
  <si>
    <t>ADDINGTON MEDICAL CENTRE</t>
  </si>
  <si>
    <t>WAKEMANS HILL SURGERY</t>
  </si>
  <si>
    <t>RAVENSCROFT MEDICAL CENTRE</t>
  </si>
  <si>
    <t>JAI MEDICAL CENTRE</t>
  </si>
  <si>
    <t>WENTWORTH MEDICAL PRACTICE.</t>
  </si>
  <si>
    <t>COLNEY HATCH LANE SURGERY</t>
  </si>
  <si>
    <t>OAK LODGE MEDICAL CENTRE</t>
  </si>
  <si>
    <t>PENSHURST GARDENS SURGERY</t>
  </si>
  <si>
    <t>THE PRACTICE AT 188</t>
  </si>
  <si>
    <t>SUPREME MEDICAL CENTRE</t>
  </si>
  <si>
    <t>PENNINE DRIVE PRACTICE</t>
  </si>
  <si>
    <t>ST ANDREWS MEDICAL PRACTICE.</t>
  </si>
  <si>
    <t>TORRINGTON PARK GROUP PRACTICE</t>
  </si>
  <si>
    <t>WATLING MEDICAL CENTRE</t>
  </si>
  <si>
    <t>LONGROVE SURGERY</t>
  </si>
  <si>
    <t>MILLWAY MEDICAL PRACTICE</t>
  </si>
  <si>
    <t>CORNWALL HOUSE SURGERY</t>
  </si>
  <si>
    <t>THE EVERGLADE MEDICAL PRACTICE</t>
  </si>
  <si>
    <t>THE SPEEDWELL PRACTICE</t>
  </si>
  <si>
    <t>PHGH DOCTORS</t>
  </si>
  <si>
    <t>HEATHFIELDE MEDICAL CENTRE</t>
  </si>
  <si>
    <t>SQUIRES LANE MEDICAL PRACTICE</t>
  </si>
  <si>
    <t>LICHFIELD GROVE SURGERY</t>
  </si>
  <si>
    <t>OAKLEIGH ROAD HEALTH CENTRE</t>
  </si>
  <si>
    <t>THE GARDEN CITY SURGERY</t>
  </si>
  <si>
    <t>LITTLE BUSHEY SURGERY</t>
  </si>
  <si>
    <t>SOUTH OXHEY SURGERY</t>
  </si>
  <si>
    <t>GOSSOMS END SURGERY</t>
  </si>
  <si>
    <t>ARCHWAY SURGERY</t>
  </si>
  <si>
    <t>STANHOPE SURGERY</t>
  </si>
  <si>
    <t>WHITWELL SURGERY</t>
  </si>
  <si>
    <t>ROYSIA SURGERY</t>
  </si>
  <si>
    <t>KINGS LANGLEY SURGERY</t>
  </si>
  <si>
    <t>ATTENBOROUGH SURGERY</t>
  </si>
  <si>
    <t>WARDEN LODGE MEDICAL PRACTICE</t>
  </si>
  <si>
    <t>WATTON PLACE CLINIC</t>
  </si>
  <si>
    <t>STOCKWELL LODGE MED.CTR.</t>
  </si>
  <si>
    <t>THE SYMONDS GREEN HEALTH CENTRE</t>
  </si>
  <si>
    <t>SUMMERFIELD HEALTH CENTRE</t>
  </si>
  <si>
    <t>ABBOTSWOOD MEDICAL CENTRE</t>
  </si>
  <si>
    <t>THE SOLLERSHOTT SURGERY</t>
  </si>
  <si>
    <t>NEW RIVER HEALTH</t>
  </si>
  <si>
    <t>THE BALDOCK SURGERY</t>
  </si>
  <si>
    <t>ANNANDALE MEDICAL CENTRE</t>
  </si>
  <si>
    <t>SHEEPCOT MEDICAL CENTRE</t>
  </si>
  <si>
    <t>THE MANOR STREET SURGERY</t>
  </si>
  <si>
    <t>BEDWELL MEDICAL CENTRE</t>
  </si>
  <si>
    <t>DOLPHIN HOUSE SURGERY</t>
  </si>
  <si>
    <t>PARKWOOD SURGERY</t>
  </si>
  <si>
    <t>HAILEY VIEW SURGERY</t>
  </si>
  <si>
    <t>THE RED HOUSE GROUP</t>
  </si>
  <si>
    <t>HARVEY GROUP PRACTICE</t>
  </si>
  <si>
    <t>THE COLNE PRACTICE</t>
  </si>
  <si>
    <t>CUFFLEY AND GOFFS OAK MEDICAL PRACTICE</t>
  </si>
  <si>
    <t>CROMWELL MEDICAL CENTRE</t>
  </si>
  <si>
    <t>HIGHVIEW MEDICAL CENTRE</t>
  </si>
  <si>
    <t>DAVENPORT HOUSE SURGERY</t>
  </si>
  <si>
    <t>REGAL CHAMBERS SURGERY</t>
  </si>
  <si>
    <t>SOUTH STREET SURGERY</t>
  </si>
  <si>
    <t>MANOR VIEW PRACTICE</t>
  </si>
  <si>
    <t>ELMS MEDICAL PRACTICE</t>
  </si>
  <si>
    <t>WOODHALL FARM MEDICAL CTR</t>
  </si>
  <si>
    <t>THE ELMS SURGERY</t>
  </si>
  <si>
    <t>GADE SURGERY</t>
  </si>
  <si>
    <t>CHURCH STREET PARTNERSHIP</t>
  </si>
  <si>
    <t>HAVERFIELD SURGERY</t>
  </si>
  <si>
    <t>CHORLEYWOOD HEALTH CENTRE</t>
  </si>
  <si>
    <t>THE MAPLES</t>
  </si>
  <si>
    <t>HALL GROVE GROUP PRACTICE</t>
  </si>
  <si>
    <t>AMWELL SURGERY</t>
  </si>
  <si>
    <t>PARKBURY HOUSE SURGERY</t>
  </si>
  <si>
    <t>GRANGE STREET SURGERY</t>
  </si>
  <si>
    <t>POTTERELLS MEDICAL CENTRE</t>
  </si>
  <si>
    <t>SHEPHALL HEALTH CENTRE</t>
  </si>
  <si>
    <t>MIDWAY SURGERY</t>
  </si>
  <si>
    <t>BANCROFT MEDICAL CENTRE</t>
  </si>
  <si>
    <t>EVEREST HOUSE SURGERY</t>
  </si>
  <si>
    <t>GROVE HILL MEDICAL CENTRE</t>
  </si>
  <si>
    <t>VINE HOUSE HEALTH CENTRE</t>
  </si>
  <si>
    <t>WATFORD HEALTH CENTRE</t>
  </si>
  <si>
    <t>THE PORTMILL SURGERY</t>
  </si>
  <si>
    <t>SCHOPWICK SURGERY</t>
  </si>
  <si>
    <t>ABBEY ROAD SURGERY</t>
  </si>
  <si>
    <t>THE GARDEN CITY PRACTICE</t>
  </si>
  <si>
    <t>PEARTREE LANE SURGERY</t>
  </si>
  <si>
    <t>KNEBWORTH &amp; MARYMEAD PRACTICE</t>
  </si>
  <si>
    <t>BENNETTS END SURGERY</t>
  </si>
  <si>
    <t>MALTINGS SURGERY</t>
  </si>
  <si>
    <t>BURVILL HOUSE SURGERY</t>
  </si>
  <si>
    <t>FERNVILLE SURGERY</t>
  </si>
  <si>
    <t>MUCH HADHAM HEALTH CENTRE</t>
  </si>
  <si>
    <t>CONSULTING ROOMS</t>
  </si>
  <si>
    <t>BRIDGE COTTAGE SURGERY</t>
  </si>
  <si>
    <t>LISTER HOUSE SURGERY</t>
  </si>
  <si>
    <t>GARSTON MEDICAL CENTRE</t>
  </si>
  <si>
    <t>SUTHERGREY HOUSE MEDICAL CENTRE</t>
  </si>
  <si>
    <t>LODGE,HIGHFIELD &amp; REDBOURN</t>
  </si>
  <si>
    <t>BRIDGEWATER SURGERIES</t>
  </si>
  <si>
    <t>FAIRBROOK MEDICAL CENTRE</t>
  </si>
  <si>
    <t>THE NEVELLS ROAD SURGERY</t>
  </si>
  <si>
    <t>HANSCOMBE HOUSE SURGERY</t>
  </si>
  <si>
    <t>THE LIMES SURGERY</t>
  </si>
  <si>
    <t>STANMORE MEDICAL GROUP</t>
  </si>
  <si>
    <t>HATFIELD ROAD SURGERY</t>
  </si>
  <si>
    <t>WRAFTON HOUSE SURGERY</t>
  </si>
  <si>
    <t>ROTHSCHILD HOUSE GROUP</t>
  </si>
  <si>
    <t>EASTGATE SURGERY</t>
  </si>
  <si>
    <t>NEVILLE ROAD SURGERY</t>
  </si>
  <si>
    <t>BARTON HILLS MEDICAL GROUP</t>
  </si>
  <si>
    <t>MALZEARD ROAD PRACTICE</t>
  </si>
  <si>
    <t>DR PS BATH'S PRACTICE</t>
  </si>
  <si>
    <t>ASHBURNHAM ROAD SURGERY</t>
  </si>
  <si>
    <t>DRS MIRZA SUKHANI &amp; PARTNERS</t>
  </si>
  <si>
    <t>DR DV SHAH'S PRACTICE</t>
  </si>
  <si>
    <t>HOUGHTON CLOSE SURGERY</t>
  </si>
  <si>
    <t>THE MEDICI MEDICAL PRACTICE</t>
  </si>
  <si>
    <t>CADDINGTON SURGERY</t>
  </si>
  <si>
    <t>BRAMINGHAM PARK MEDICAL CENTRE</t>
  </si>
  <si>
    <t>DR CARRAGHER AND NEAL AND AKHTAR</t>
  </si>
  <si>
    <t>LINDEN ROAD SURGERY</t>
  </si>
  <si>
    <t>SAFFRON HEALTH PARTNERSHIP</t>
  </si>
  <si>
    <t>KIRBY ROAD SURGERY</t>
  </si>
  <si>
    <t>ASPLANDS MEDICAL CENTRE</t>
  </si>
  <si>
    <t>BUTE HOUSE MEDICAL CENTRE</t>
  </si>
  <si>
    <t>GOLDINGTON AVENUE SURGERY</t>
  </si>
  <si>
    <t>KINGSBURY COURT SURGERY</t>
  </si>
  <si>
    <t>LEIGHTON ROAD SURGERY</t>
  </si>
  <si>
    <t>MARSTON FOREST HEALTHCARE</t>
  </si>
  <si>
    <t>GARDENIA PRACTICE</t>
  </si>
  <si>
    <t>SUNDON MEDICAL CENTRE</t>
  </si>
  <si>
    <t>KING STREET SURGERY</t>
  </si>
  <si>
    <t>THE DE PARYS GROUP</t>
  </si>
  <si>
    <t>IVEL MEDICAL CENTRE</t>
  </si>
  <si>
    <t>SANDY HEALTH CENTRE</t>
  </si>
  <si>
    <t>TODDINGTON MEDICAL CENTRE</t>
  </si>
  <si>
    <t>SHEFFORD HEALTH CENTRE</t>
  </si>
  <si>
    <t>LEA VALE MEDICAL PRACTICE</t>
  </si>
  <si>
    <t>GREAT BARFORD SURGERY</t>
  </si>
  <si>
    <t>CAULDWELL MEDICAL CENTRE</t>
  </si>
  <si>
    <t>PUTNOE MEDICAL CENTRE PARTNERSHIP</t>
  </si>
  <si>
    <t>HOUGHTON REGIS MEDICAL CENTRE</t>
  </si>
  <si>
    <t>LARKSIDE PRACTICE</t>
  </si>
  <si>
    <t>THE OAKLEY SURGERY</t>
  </si>
  <si>
    <t>SHARNBROOK SURGERY</t>
  </si>
  <si>
    <t>LONDON ROAD HEALTH CENTRE</t>
  </si>
  <si>
    <t>WOODLAND AVENUE PRACTICE</t>
  </si>
  <si>
    <t>FLITWICK SURGERY</t>
  </si>
  <si>
    <t>PRIORY GARDENS SURGERY</t>
  </si>
  <si>
    <t>CASTLE MEDICAL GROUP PRACTICE</t>
  </si>
  <si>
    <t>GREENSANDS (POTTON)</t>
  </si>
  <si>
    <t>DR WHM MATTA'S PRACTICE</t>
  </si>
  <si>
    <t>WEST STREET SURGERY</t>
  </si>
  <si>
    <t>WHEATFIELD SURGERY</t>
  </si>
  <si>
    <t>HARROLD MEDICAL PRACTICE</t>
  </si>
  <si>
    <t>STOPSLEY VILLAGE PRACTICE</t>
  </si>
  <si>
    <t>BELL HOUSE MEDICAL CENTRE</t>
  </si>
  <si>
    <t>SALISBURY HOUSE SURGERY</t>
  </si>
  <si>
    <t>DR JL HENDERSON &amp; PARTNERS</t>
  </si>
  <si>
    <t>GREENSAND SURGERY (AMPTHILL)</t>
  </si>
  <si>
    <t>DR I SALEH'S PRACTICE</t>
  </si>
  <si>
    <t>SWAN SURGERY</t>
  </si>
  <si>
    <t>ANDAMAN SURGERY</t>
  </si>
  <si>
    <t>HAVEN HEALTH</t>
  </si>
  <si>
    <t>MARTLESHAM SURGERY</t>
  </si>
  <si>
    <t>COMBS FORD SURGERY</t>
  </si>
  <si>
    <t>THE REYNARD SURGERY</t>
  </si>
  <si>
    <t>CLARE GUILDHALL SURGERY</t>
  </si>
  <si>
    <t>SIAM SURGERY</t>
  </si>
  <si>
    <t>STANTON SURGERY</t>
  </si>
  <si>
    <t>FRESSINGFIELD MEDICAL CENTRE</t>
  </si>
  <si>
    <t>GLEMSFORD SURGERY</t>
  </si>
  <si>
    <t>FOREST SURGERY</t>
  </si>
  <si>
    <t>WICKHAM MARKET MEDICAL CENTRE</t>
  </si>
  <si>
    <t>HARDWICKE HOUSE GROUP PRACTICE</t>
  </si>
  <si>
    <t>BARRACK LANE MEDICAL CENTRE</t>
  </si>
  <si>
    <t>FRAMFIELD HOUSE SURGERY</t>
  </si>
  <si>
    <t>HAWTHORN DRIVE SURGERY</t>
  </si>
  <si>
    <t>WOOLPIT HEALTH CENTRE</t>
  </si>
  <si>
    <t>THE PENINSULA PRACTICE</t>
  </si>
  <si>
    <t>SAXMUNDHAM HEALTH CENTRE</t>
  </si>
  <si>
    <t>THE DERBY ROAD PRACTICE</t>
  </si>
  <si>
    <t>CARDINAL MEDICAL PRACTICE</t>
  </si>
  <si>
    <t>LITTLE ST JOHN STREET SURGERY</t>
  </si>
  <si>
    <t>ROSEDALE SURGERY</t>
  </si>
  <si>
    <t>TWO RIVERS MEDICAL CENTRE</t>
  </si>
  <si>
    <t>LAKENHEATH SURGERY</t>
  </si>
  <si>
    <t>STOWHEALTH</t>
  </si>
  <si>
    <t>EYE HEALTH CENTRE</t>
  </si>
  <si>
    <t>DEBENHAM GROUP PRACTICE</t>
  </si>
  <si>
    <t>VICTORIA SURGERY</t>
  </si>
  <si>
    <t>MOUNT FARM SURGERY</t>
  </si>
  <si>
    <t>HADLEIGH BOXFORD GROUP PRACTICE</t>
  </si>
  <si>
    <t>CUTLERS HILL SURGERY</t>
  </si>
  <si>
    <t>BUNGAY MEDICAL CENTRE</t>
  </si>
  <si>
    <t>BOTESDALE HEALTH CENTRE</t>
  </si>
  <si>
    <t>KIRKLEY MILL HEALTH CENTRE</t>
  </si>
  <si>
    <t>THE ROOKERY MEDICAL CENTRE</t>
  </si>
  <si>
    <t>LEISTON SURGERY</t>
  </si>
  <si>
    <t>ORCHARD HOUSE SURGERY</t>
  </si>
  <si>
    <t>FRAMLINGHAM SURGERY</t>
  </si>
  <si>
    <t>IVRY STREET MEDICAL PRACTICE</t>
  </si>
  <si>
    <t>SOLE BAY H/C</t>
  </si>
  <si>
    <t>HAVERHILL FAMILY PRACTICE</t>
  </si>
  <si>
    <t>THE HOLBROOK AND SHOTLEY PRACTICE</t>
  </si>
  <si>
    <t>MENDLESHAM MEDICAL GROUP</t>
  </si>
  <si>
    <t>MARKET CROSS SURGERY</t>
  </si>
  <si>
    <t>NEEDHAM MARKET COUNTRY PRACTICE</t>
  </si>
  <si>
    <t>HOWARD HOUSE SURGERY</t>
  </si>
  <si>
    <t>THE LONG MELFORD PRACTICE</t>
  </si>
  <si>
    <t>THE GUILDHALL AND BARROW SURGERY</t>
  </si>
  <si>
    <t>UNITY HEALTHCARE</t>
  </si>
  <si>
    <t>BRIDGE ROAD SURGERY</t>
  </si>
  <si>
    <t>LONGSHORE SURGERIES</t>
  </si>
  <si>
    <t>BECCLES MEDICAL CENTRE</t>
  </si>
  <si>
    <t>IXWORTH SURGERY</t>
  </si>
  <si>
    <t>BILDESTON HEALTH CENTRE</t>
  </si>
  <si>
    <t>ANGEL HILL SURGERY</t>
  </si>
  <si>
    <t>FELIXSTOWE ROAD MEDICAL PRACTICE</t>
  </si>
  <si>
    <t>WICKHAMBROOK SURGERY</t>
  </si>
  <si>
    <t>ALEXANDRA &amp; CRESTVIEW SURGERIES</t>
  </si>
  <si>
    <t>CONSTABLE COUNTRY RURAL MEDICAL PRACTICE</t>
  </si>
  <si>
    <t>ALDBOROUGH SURGERY</t>
  </si>
  <si>
    <t>PLOWRIGHT MEDICAL CENTRE</t>
  </si>
  <si>
    <t>THE WOOTTONS SURGERY</t>
  </si>
  <si>
    <t>BOUGHTON SURGERY</t>
  </si>
  <si>
    <t>FLEGGBURGH SURGERY</t>
  </si>
  <si>
    <t>WEST POTTERGATE MED PRAC</t>
  </si>
  <si>
    <t>ST CLEMENTS SURGERY</t>
  </si>
  <si>
    <t>ACLE MEDICAL PARTNERSHIP</t>
  </si>
  <si>
    <t>SHIPDHAM SURGERY</t>
  </si>
  <si>
    <t>SOUTHGATES SURGICAL &amp; MEDICAL CENTRE</t>
  </si>
  <si>
    <t>WOODCOCK RD SURGERY</t>
  </si>
  <si>
    <t>UEA MEDICAL CENTRE</t>
  </si>
  <si>
    <t>PROSPECT MEDICAL PRACTICE</t>
  </si>
  <si>
    <t>HINGHAM SURGERY</t>
  </si>
  <si>
    <t>HARLESTON MEDICAL PRACTICE</t>
  </si>
  <si>
    <t>BLOFIELD SURGERY</t>
  </si>
  <si>
    <t>FELTWELL SURGERY</t>
  </si>
  <si>
    <t>HEATHGATE MEDICAL PRACTICE</t>
  </si>
  <si>
    <t>LAWSON ROAD SURGERY</t>
  </si>
  <si>
    <t>THE LIONWOOD MEDICAL PRACTICE</t>
  </si>
  <si>
    <t>EAST NORWICH MEDICAL PARTNERSHIP</t>
  </si>
  <si>
    <t>GREAT MASSINGHAM SURGERY</t>
  </si>
  <si>
    <t>HOWDALE SURGERY</t>
  </si>
  <si>
    <t>THE PARK SURGERY</t>
  </si>
  <si>
    <t>PASTON SURGERY</t>
  </si>
  <si>
    <t>MANOR FARM MEDICAL CENTRE</t>
  </si>
  <si>
    <t>HUMBLEYARD PRACTICE</t>
  </si>
  <si>
    <t>WATTON MEDICAL PRACTICE</t>
  </si>
  <si>
    <t>COLTISHALL MEDICAL PRACTICE</t>
  </si>
  <si>
    <t>BACON ROAD MEDICAL CENTRE</t>
  </si>
  <si>
    <t>COASTAL VILLAGES PRACTICE</t>
  </si>
  <si>
    <t>CAMPINGLAND SURGERY</t>
  </si>
  <si>
    <t>ELMHAM SURGERY</t>
  </si>
  <si>
    <t>FAKENHAM MEDICAL PRACTICE</t>
  </si>
  <si>
    <t>MUNDESLEY MEDICAL CENTRE</t>
  </si>
  <si>
    <t>ST JAMES MEDICAL PRACTICE</t>
  </si>
  <si>
    <t>THEATRE ROYAL SURGERY</t>
  </si>
  <si>
    <t>LITCHAM HEALTH CENTRE</t>
  </si>
  <si>
    <t>THORPEWOOD MEDICAL GROUP</t>
  </si>
  <si>
    <t>OAK STREET MEDICAL PRACT.</t>
  </si>
  <si>
    <t>CHURCH HILL SURGERY</t>
  </si>
  <si>
    <t>WYMONDHAM MEDICAL PARTNERSHIP</t>
  </si>
  <si>
    <t>VIDA HEALTHCARE</t>
  </si>
  <si>
    <t>WATLINGTON MEDICAL CENTRE</t>
  </si>
  <si>
    <t>E HARLING &amp; KENNINGHALL MEDICAL PRACTICE</t>
  </si>
  <si>
    <t>SCHOOL LANE SURGERY</t>
  </si>
  <si>
    <t>WENSUM VALLEY MEDICAL PRACTICE</t>
  </si>
  <si>
    <t>LONG STRATTON MEDICAL PARTNERSHIP</t>
  </si>
  <si>
    <t>OLD MILL AND MILLGATES MEDICAL PRACTICE</t>
  </si>
  <si>
    <t>UPWELL HEALTH CENTRE</t>
  </si>
  <si>
    <t>ATTLEBOROUGH SURGERY</t>
  </si>
  <si>
    <t>BRUNDALL MEDICAL PARTNERSHIP</t>
  </si>
  <si>
    <t>PARISH FIELDS PRACTICE</t>
  </si>
  <si>
    <t>REEPHAM &amp; AYLSHAM MEDICAL PRACTICE</t>
  </si>
  <si>
    <t>DRAYTON MEDICAL PRACTICE</t>
  </si>
  <si>
    <t>LUDHAM AND STALHAM GREEN SURGERIES</t>
  </si>
  <si>
    <t>HEACHAM GROUP PRACTICE</t>
  </si>
  <si>
    <t>LAKENHAM SURGERY</t>
  </si>
  <si>
    <t>HOVETON &amp; WROXHAM MEDICAL CENTRE</t>
  </si>
  <si>
    <t>ROUNDWELL MEDICAL CENTRE</t>
  </si>
  <si>
    <t>LAWNS PRACTICE</t>
  </si>
  <si>
    <t>THE MILLWOOD PARTNERSHIP</t>
  </si>
  <si>
    <t>HELLESDON MEDICAL PRACTICE</t>
  </si>
  <si>
    <t>TRINITY &amp; BOWTHORPE MEDICAL PRACTICE</t>
  </si>
  <si>
    <t>MARKET SURGERY</t>
  </si>
  <si>
    <t>BRIDGE STREET SURGERY</t>
  </si>
  <si>
    <t>OLD CATTON MEDICAL PRACTICE</t>
  </si>
  <si>
    <t>MAGDALEN MEDICAL PRACTICE</t>
  </si>
  <si>
    <t>CASTLE PARTNERSHIP</t>
  </si>
  <si>
    <t>GRIMSTON MEDICAL CENTRE</t>
  </si>
  <si>
    <t>STALHAM STAITHE SURGERY</t>
  </si>
  <si>
    <t>ST STEPHENS GATE MEDICAL PARTNERSHIP</t>
  </si>
  <si>
    <t>EAST NORFOLK MEDICAL PRACTICE</t>
  </si>
  <si>
    <t>CHET VALLEY MEDICAL PRACTICE</t>
  </si>
  <si>
    <t>SHERINGHAM MEDICAL PRACTICE</t>
  </si>
  <si>
    <t>CROMER GROUP PRACTICE</t>
  </si>
  <si>
    <t>BEACHES MEDICAL CENTRE</t>
  </si>
  <si>
    <t>HOLT MEDICAL PRACTICE</t>
  </si>
  <si>
    <t>MONKFIELD MEDICAL PRACTICE</t>
  </si>
  <si>
    <t>ACORN SURGERY</t>
  </si>
  <si>
    <t>THISTLEMOOR MEDICAL CENTRE</t>
  </si>
  <si>
    <t>TRINITY SURGERY</t>
  </si>
  <si>
    <t>AILSWORTH MEDICAL CENTRE</t>
  </si>
  <si>
    <t>THORPE ROAD</t>
  </si>
  <si>
    <t>MILTON SURGERY</t>
  </si>
  <si>
    <t>FENLAND GROUP PRACTICE</t>
  </si>
  <si>
    <t>SWAVESEY SURGERY</t>
  </si>
  <si>
    <t>RIVERPORT MEDICAL PRACTICE</t>
  </si>
  <si>
    <t>RIVERSIDE PRACTICE</t>
  </si>
  <si>
    <t>COTTENHAM SURGERY</t>
  </si>
  <si>
    <t>EAST BARNWELL HEALTH CENTRE</t>
  </si>
  <si>
    <t>PAPWORTH SURGERY</t>
  </si>
  <si>
    <t>WILLINGHAM MEDICAL PRACTICE</t>
  </si>
  <si>
    <t>ALMOND ROAD SURGERY</t>
  </si>
  <si>
    <t>GREAT STAUGHTON SURGERY</t>
  </si>
  <si>
    <t>MAPLE SURGERY BAR HILL HEALTH CENTRE</t>
  </si>
  <si>
    <t>WESTWOOD CLINIC</t>
  </si>
  <si>
    <t>QUEEN EDITH MEDICAL PRACTICE</t>
  </si>
  <si>
    <t>NIGHTINGALE MEDICAL CENTRE</t>
  </si>
  <si>
    <t>MERCHEFORD HOUSE</t>
  </si>
  <si>
    <t>HADDENHAM SURGERY</t>
  </si>
  <si>
    <t>GEORGE CLARE SURGERY</t>
  </si>
  <si>
    <t>RAMSEY HEALTH CENTRE</t>
  </si>
  <si>
    <t>HARSTON SURGERY</t>
  </si>
  <si>
    <t>LAKESIDE HEALTHCARE ST NEOTS</t>
  </si>
  <si>
    <t>PETERSFIELD MEDICAL PRACTICE</t>
  </si>
  <si>
    <t>BOTTISHAM MEDICAL PRACTICE</t>
  </si>
  <si>
    <t>RED HOUSE SURGERY</t>
  </si>
  <si>
    <t>CORNERSTONE PRACTICE</t>
  </si>
  <si>
    <t>BURWELL SURGERY</t>
  </si>
  <si>
    <t>THE HICKS GROUP PRACTICE</t>
  </si>
  <si>
    <t>SPINNEY SURGERY</t>
  </si>
  <si>
    <t>ASHWELL SURGERY</t>
  </si>
  <si>
    <t>NEW QUEEN STREET SURGERY</t>
  </si>
  <si>
    <t>BUCKDEN SURGERY</t>
  </si>
  <si>
    <t>NUFFIELD ROAD MEDICAL CENTRE</t>
  </si>
  <si>
    <t>GRANTA MEDICAL PRACTICES</t>
  </si>
  <si>
    <t>WATERBEACH SURGERY</t>
  </si>
  <si>
    <t>BOURN SURGERY</t>
  </si>
  <si>
    <t>KIMBOLTON MEDICAL CENTRE</t>
  </si>
  <si>
    <t>BRIDGE STREET MEDICAL CENTRE</t>
  </si>
  <si>
    <t>PRIORS FIELD SURGERY</t>
  </si>
  <si>
    <t>COMBERTON SURGERY</t>
  </si>
  <si>
    <t>OVER SURGERY</t>
  </si>
  <si>
    <t>YAXLEY GROUP PRACTICE</t>
  </si>
  <si>
    <t>OLD FLETTON SURGERY</t>
  </si>
  <si>
    <t>FIRS HOUSE SURGERY</t>
  </si>
  <si>
    <t>WELLSIDE SURGERY</t>
  </si>
  <si>
    <t>BOROUGHBURY MEDICAL CENTRE</t>
  </si>
  <si>
    <t>CHERRY HINTON MEDICAL CENTRE</t>
  </si>
  <si>
    <t>PASTON HEALTH CENTRE</t>
  </si>
  <si>
    <t>ST. GEORGE'S MEDICAL CENTRE</t>
  </si>
  <si>
    <t>ORCHARD SURGERY,MELBOURN</t>
  </si>
  <si>
    <t>ARBURY ROAD SURGERY</t>
  </si>
  <si>
    <t>PARSON DROVE SURGERY</t>
  </si>
  <si>
    <t>STAPLOE MEDICAL CENTRE</t>
  </si>
  <si>
    <t>TRUMPINGTON STREET MEDICAL PRACTICE</t>
  </si>
  <si>
    <t>CORNFORD HOUSE SURGERY</t>
  </si>
  <si>
    <t>CLARKSON SURGERY</t>
  </si>
  <si>
    <t>PRIORY FIELDS SURGERY</t>
  </si>
  <si>
    <t>NORTH BRINK PRACTICE</t>
  </si>
  <si>
    <t>NEWNHAM WALK SURGERY</t>
  </si>
  <si>
    <t>ALCONBURY SURGERY</t>
  </si>
  <si>
    <t>YORK STREET MEDICAL PRACTICE</t>
  </si>
  <si>
    <t>HUNTINGDON ROAD SURGERY</t>
  </si>
  <si>
    <t>LENSFIELD MEDICAL PRACTICE</t>
  </si>
  <si>
    <t>THE MEDICAL CENTRE DR OKORIE</t>
  </si>
  <si>
    <t>GREYSTONES MEDICAL CENTRE</t>
  </si>
  <si>
    <t>CRYSTAL PEAKS MEDICAL CENTRE</t>
  </si>
  <si>
    <t>VERITAS HEALTH CENTRE</t>
  </si>
  <si>
    <t>UNIVERSITY HEALTH SERVICE HEALTH CENTRE</t>
  </si>
  <si>
    <t>SHEFFIELD MEDICAL CENTRE</t>
  </si>
  <si>
    <t>VALLEY MEDICAL CENTRE</t>
  </si>
  <si>
    <t>BARNSLEY ROAD SURGERY</t>
  </si>
  <si>
    <t>MANOR AND PARK GROUP PRACTICE</t>
  </si>
  <si>
    <t>EAST BANK MEDICAL CENTRE</t>
  </si>
  <si>
    <t>DOVERCOURT GROUP PRACTICE</t>
  </si>
  <si>
    <t>SOUTHEY GREEN MEDICAL CTR</t>
  </si>
  <si>
    <t>SELBORNE ROAD MEDICAL CENTRE</t>
  </si>
  <si>
    <t>CARRFIELD MEDICAL CENTRE</t>
  </si>
  <si>
    <t>CROOKES PRACTICE</t>
  </si>
  <si>
    <t>MOSBOROUGH HEALTH CENTRE</t>
  </si>
  <si>
    <t>GREEN CROSS GROUP PRACTICE</t>
  </si>
  <si>
    <t>DEVONSHIRE GREEN MEDICAL CENTRE</t>
  </si>
  <si>
    <t>DEEPCAR MEDICAL CENTRE</t>
  </si>
  <si>
    <t>HEELEY GREEN SURGERY</t>
  </si>
  <si>
    <t>WOODHOUSE MEDICAL CENTRE</t>
  </si>
  <si>
    <t>SHIREGREEN MEDICAL CENTRE</t>
  </si>
  <si>
    <t>CLOVER GROUP PRACTICE</t>
  </si>
  <si>
    <t>RUSTLINGS ROAD MEDICAL CENTRE</t>
  </si>
  <si>
    <t>SHARROW LANE MEDICAL CENTRE</t>
  </si>
  <si>
    <t>HAROLD STREET MEDICAL CENTRE</t>
  </si>
  <si>
    <t>GRENOSIDE SURGERY</t>
  </si>
  <si>
    <t>FALKLAND HOUSE SURGERY</t>
  </si>
  <si>
    <t>PAGE HALL MEDICAL CENTRE</t>
  </si>
  <si>
    <t>JAUNTY SPRINGS HEALTH CENTRE</t>
  </si>
  <si>
    <t>ELM LANE SURGERY</t>
  </si>
  <si>
    <t>BURNGREAVE SURGERY</t>
  </si>
  <si>
    <t>WINCOBANK MEDICAL CENTRE</t>
  </si>
  <si>
    <t>BEAUCHIEF MEDICAL PRACTICE</t>
  </si>
  <si>
    <t>DYKES HALL MEDICAL CENTRE</t>
  </si>
  <si>
    <t>TRAMWAYS AND MIDDLEWOOD MEDICAL CENTRES</t>
  </si>
  <si>
    <t>WOODSEATS MEDICAL CENTRE</t>
  </si>
  <si>
    <t>OUGHTIBRIDGE SURGERY</t>
  </si>
  <si>
    <t>ECCLESFIELD GROUP PRACT</t>
  </si>
  <si>
    <t>THE MATHEWS PRACTICE BELGRAVE</t>
  </si>
  <si>
    <t>BASLOW RD, SHOREHAM ST &amp; YORK RD SRGIES</t>
  </si>
  <si>
    <t>FIRTH PARK SURGERY</t>
  </si>
  <si>
    <t>NETHERGREEN SURGERY</t>
  </si>
  <si>
    <t>CHARNOCK HEALTH PRIMARY CARE CENTRE</t>
  </si>
  <si>
    <t>UPPERTHORPE MEDICAL CENTRE</t>
  </si>
  <si>
    <t>DUKE MEDICAL CENTRE</t>
  </si>
  <si>
    <t>BROOMHILL SURGERY</t>
  </si>
  <si>
    <t>UPWELL STREET SURGERY</t>
  </si>
  <si>
    <t>SLOAN MEDICAL CENTRE</t>
  </si>
  <si>
    <t>BIRLEY HEALTH CENTRE</t>
  </si>
  <si>
    <t>SOTHALL &amp; BEIGHTON HEALTH CENTRES</t>
  </si>
  <si>
    <t>STONECROFT MEDICAL CENTRE</t>
  </si>
  <si>
    <t>FAR LANE MEDICAL CENTRE</t>
  </si>
  <si>
    <t>GLEADLESS MEDICAL CENTRE</t>
  </si>
  <si>
    <t>TRAMWAYS MEDICAL CENTRE (O'CONNELL)</t>
  </si>
  <si>
    <t>CARTERKNOWLE &amp; DORE MEDICAL PRACTICE</t>
  </si>
  <si>
    <t>MEADOWGREEN HEALTH CENTRE</t>
  </si>
  <si>
    <t>NORWOOD MEDICAL CENTRE</t>
  </si>
  <si>
    <t>BUCHANAN ROAD SURGERY</t>
  </si>
  <si>
    <t>CHAPELGREEN PRACTICE</t>
  </si>
  <si>
    <t>FOXHILL MEDICAL CENTRE</t>
  </si>
  <si>
    <t>FORGE HEALTH GROUP</t>
  </si>
  <si>
    <t>PORTER BROOK MEDICAL CENTRE</t>
  </si>
  <si>
    <t>NORFOLK PARK HEALTH CENTRE</t>
  </si>
  <si>
    <t>GATEWAY PRIMARY CARE</t>
  </si>
  <si>
    <t>MANOR FIELD SURGERY</t>
  </si>
  <si>
    <t>BLYTH ROAD MEDICAL CENTRE</t>
  </si>
  <si>
    <t>SHAKESPEARE ROAD SURGERY</t>
  </si>
  <si>
    <t>THORPE HESLEY SURGERY</t>
  </si>
  <si>
    <t>GREASBROUGH MEDICAL CENTRE</t>
  </si>
  <si>
    <t>DR RAOLU'S PRACTICE</t>
  </si>
  <si>
    <t>RAWMARSH HEALTH CENTRE</t>
  </si>
  <si>
    <t>GREENSIDE SURGERY</t>
  </si>
  <si>
    <t>CLIFTON MEDICAL CENTRE</t>
  </si>
  <si>
    <t>MORTHEN ROAD SURGERY</t>
  </si>
  <si>
    <t>WICKERSLEY HEALTH CENTRE</t>
  </si>
  <si>
    <t>TREETON MEDICAL CENTRE</t>
  </si>
  <si>
    <t>PARKGATE MEDICAL CENTRE</t>
  </si>
  <si>
    <t>BROOM LANE MEDICAL CENTRE</t>
  </si>
  <si>
    <t>BRINSWORTH MEDICAL CENTRE</t>
  </si>
  <si>
    <t>SWALLOWNEST HEALTH CENTRE</t>
  </si>
  <si>
    <t>STAG MEDICAL CENTRE</t>
  </si>
  <si>
    <t>THE MAGNA GROUP PRACTICE</t>
  </si>
  <si>
    <t>ST ANN'S MEDICAL CENTRE</t>
  </si>
  <si>
    <t>KIVETON PARK MEDICAL PRACTICE</t>
  </si>
  <si>
    <t>WOODSTOCK BOWER GROUP PRACTICE</t>
  </si>
  <si>
    <t>DINNINGTON GROUP PRACTICE</t>
  </si>
  <si>
    <t>CONISBROUGH MEDICAL PRACTICE</t>
  </si>
  <si>
    <t>WEST END CLINIC</t>
  </si>
  <si>
    <t>DENABY MEDICAL PRACTICE</t>
  </si>
  <si>
    <t>THORNE MOOR MEDICAL PRACTICE</t>
  </si>
  <si>
    <t>DUNSVILLE MEDICAL CENTRE</t>
  </si>
  <si>
    <t>BARNBURGH SURGERY</t>
  </si>
  <si>
    <t>ASKERN MEDICAL PRACTICE</t>
  </si>
  <si>
    <t>PETERSGATE MEDICAL CENTRE</t>
  </si>
  <si>
    <t>FIELD ROAD SURGERY</t>
  </si>
  <si>
    <t>THE NAYAR PRACTICE</t>
  </si>
  <si>
    <t>SCAWSBY HEALTH CENTRE PRACTICE</t>
  </si>
  <si>
    <t>ST VINCENT MEDICAL CENTRE</t>
  </si>
  <si>
    <t>EDLINGTON HEALTH CENTRE PRACTICE</t>
  </si>
  <si>
    <t>FRANCES STREET MEDICAL CENTRE</t>
  </si>
  <si>
    <t>CONISBROUGH GROUP PRACTICE</t>
  </si>
  <si>
    <t>DON VALLEY HEALTHCARE</t>
  </si>
  <si>
    <t>WHITE HOUSE FARM MEDICAL CENTRE</t>
  </si>
  <si>
    <t>ST. JOHNS GROUP PRACTICE</t>
  </si>
  <si>
    <t>THE SCOTT PRACTICE</t>
  </si>
  <si>
    <t>NORTHFIELD SURGERY</t>
  </si>
  <si>
    <t>KINGTHORNE GROUP PRACTICE</t>
  </si>
  <si>
    <t>THE LAKESIDE PRACTICE</t>
  </si>
  <si>
    <t>THE ROSSINGTON PRACTICE</t>
  </si>
  <si>
    <t>THE TICKHILL &amp; COLLIERY MEDICAL PRACTICE</t>
  </si>
  <si>
    <t>THE OAKWOOD SURGERY</t>
  </si>
  <si>
    <t>MOUNT GROUP PRACTICE</t>
  </si>
  <si>
    <t>THE MAYFLOWER MEDICAL PRACTICE</t>
  </si>
  <si>
    <t>THE BURNS PRACTICE</t>
  </si>
  <si>
    <t>REGENT SQUARE GROUP PRACTICE</t>
  </si>
  <si>
    <t>MEXBOROUGH HEALTH CENTRE</t>
  </si>
  <si>
    <t>HATFIELD HEALTH CENTRE</t>
  </si>
  <si>
    <t>THE RANSOME PRACTICE</t>
  </si>
  <si>
    <t>GREAT NORTH MEDICAL GROUP</t>
  </si>
  <si>
    <t>KINGSWELL SURGERY PMS PRACTICE</t>
  </si>
  <si>
    <t>MONK BRETTON HEALTH CENTRE PRACTICE</t>
  </si>
  <si>
    <t>ST GEORGE'S MEDICAL CENTRE PMS PRACTICE</t>
  </si>
  <si>
    <t>DARTON HEALTH CENTRE PRACTICE</t>
  </si>
  <si>
    <t>VICTORIA MEDICAL CENTRE PMS PRACTICE</t>
  </si>
  <si>
    <t>WOMBWELL MEDICAL CENTRE PRACTICE</t>
  </si>
  <si>
    <t>LUNDWOOD MEDICAL CENTRE PMS PRACTICE</t>
  </si>
  <si>
    <t>HIGH STREET PRACTICE</t>
  </si>
  <si>
    <t>HOLLYGREEN PRACTICE</t>
  </si>
  <si>
    <t>HOYLAND MEDICAL PRACTICE</t>
  </si>
  <si>
    <t>HUDDERSFIELD ROAD SURGERY</t>
  </si>
  <si>
    <t>GRIMETHORPE SURGERY</t>
  </si>
  <si>
    <t>BURLEIGH MEDICAL CENTRE</t>
  </si>
  <si>
    <t>THE ROSE TREE PMS PRACTICE</t>
  </si>
  <si>
    <t>WOMBWELL GMS PRACTICE</t>
  </si>
  <si>
    <t>HILL BROW SURGERY PMS PRACTICE</t>
  </si>
  <si>
    <t>THE KAKOTY PRACTICE</t>
  </si>
  <si>
    <t>WALDERSLADE SURGERY</t>
  </si>
  <si>
    <t>THE DOVE VALLEY PMS PRACTICE</t>
  </si>
  <si>
    <t>WOODLAND DRIVE MEDICAL CENTRE</t>
  </si>
  <si>
    <t>ROYSTON GROUP PRACTICE</t>
  </si>
  <si>
    <t>PENISTONE GROUP PMS PRACTICE</t>
  </si>
  <si>
    <t>ASHVILLE MEDICAL CENTRE PMS PRACTICE</t>
  </si>
  <si>
    <t>GOLDTHORPE MEDICAL CENTRE PMS PRACTICE</t>
  </si>
  <si>
    <t>NOTSPAR</t>
  </si>
  <si>
    <t>SUNRISE MEDICAL PRACTICE</t>
  </si>
  <si>
    <t>HICKINGS LANE MEDICAL CTR</t>
  </si>
  <si>
    <t>JRB HEALTHCARE BEECHDALE SURGERY</t>
  </si>
  <si>
    <t>THE GAMSTON MEDICAL CTR.</t>
  </si>
  <si>
    <t>WEST OAK SURGERY</t>
  </si>
  <si>
    <t>THE ALICE MEDICAL CENTRE</t>
  </si>
  <si>
    <t>BAKERSFIELD MEDICAL CENTRE</t>
  </si>
  <si>
    <t>NORTH LEVERTON SURGERY</t>
  </si>
  <si>
    <t>HIGHGREEN PRACTICE (KHAN)</t>
  </si>
  <si>
    <t>THE WINDMILL PRACTICE</t>
  </si>
  <si>
    <t>SHERRINGTON PARK MEDICAL PRACTICE</t>
  </si>
  <si>
    <t>ACORN MEDICAL PRACTICE</t>
  </si>
  <si>
    <t>GREENFIELDS MEDICAL CENTRE (YVS RAO)</t>
  </si>
  <si>
    <t>GILTBROOK SURGERY</t>
  </si>
  <si>
    <t>WELBECK SURGERY</t>
  </si>
  <si>
    <t>HOUNSFIELD SURGERY</t>
  </si>
  <si>
    <t>MEDEN MEDICAL SERVICES</t>
  </si>
  <si>
    <t>HILL VIEW SURGERY</t>
  </si>
  <si>
    <t>JACKSDALE MEDICAL CENTRE</t>
  </si>
  <si>
    <t>THE IVY MEDICAL GROUP</t>
  </si>
  <si>
    <t>HEALTH CARE COMPLEX, KIRKBY</t>
  </si>
  <si>
    <t>SHERWOOD RISE MEDICAL CENTRE</t>
  </si>
  <si>
    <t>HAMA MEDICAL CENTRE</t>
  </si>
  <si>
    <t>WEST BRIDGFORD MEDICAL CENTRE</t>
  </si>
  <si>
    <t>TUDOR HOUSE MEDICAL PRACTICE</t>
  </si>
  <si>
    <t>JUBILEE PARK MEDICAL PARTNERSHIP</t>
  </si>
  <si>
    <t>CASTLE HEALTHCARE PRACTICE</t>
  </si>
  <si>
    <t>THE MEDICAL CENTRE (IRFAN)</t>
  </si>
  <si>
    <t>UNITY SURGERY</t>
  </si>
  <si>
    <t>MEADOWS HEALTH CENTRE (LARNER)</t>
  </si>
  <si>
    <t>SELSTON SURGERY</t>
  </si>
  <si>
    <t>LOWMOOR ROAD SURGERY</t>
  </si>
  <si>
    <t>NEWTHORPE MEDICAL PRACTICE</t>
  </si>
  <si>
    <t>RISE PARK SURGERY</t>
  </si>
  <si>
    <t>RIVERBANK MEDICAL SERVICES</t>
  </si>
  <si>
    <t>BILSTHORPE SURGERY</t>
  </si>
  <si>
    <t>WOLLATON PARK MEDICAL CENTRE</t>
  </si>
  <si>
    <t>CHILWELL VALLEY AND MEADOWS PRACTICE</t>
  </si>
  <si>
    <t>RADFORD MEDICAL PRACTICE (KAUR)</t>
  </si>
  <si>
    <t>MELBOURNE PARK MEDICAL CENTRE</t>
  </si>
  <si>
    <t>PLAINS VIEW SURGERY</t>
  </si>
  <si>
    <t>MAJOR OAK MEDICAL PRACTICE</t>
  </si>
  <si>
    <t>BRAMCOTE SURGERY</t>
  </si>
  <si>
    <t>THE LINDEN MEDICAL GROUP</t>
  </si>
  <si>
    <t>MILLVIEW SURGERY</t>
  </si>
  <si>
    <t>FAIRFIELDS PRACTICE</t>
  </si>
  <si>
    <t>BAWTRY AND BLYTH MEDICAL</t>
  </si>
  <si>
    <t>OAKENHALL MEDICAL PRACT</t>
  </si>
  <si>
    <t>RIVERSIDE HEALTH CENTRE</t>
  </si>
  <si>
    <t>BRIDGEWAY PRACTICE</t>
  </si>
  <si>
    <t>ASPLEY MEDICAL CENTRE</t>
  </si>
  <si>
    <t>MUSTERS MEDICAL PRACTICE</t>
  </si>
  <si>
    <t>RAINWORTH HEALTH CENTRE</t>
  </si>
  <si>
    <t>ST GEORGES MED PRACTICE</t>
  </si>
  <si>
    <t>VICTORIA AND MAPPERLEY PRACTICE</t>
  </si>
  <si>
    <t>RADCLIFFE-ON-TRENT. HEALTH CENTRE</t>
  </si>
  <si>
    <t>JOHN RYLE MEDICAL PRACTICE</t>
  </si>
  <si>
    <t>THE MANOR SURGERY</t>
  </si>
  <si>
    <t>HUCKNALL ROAD MEDICAL CENTRE</t>
  </si>
  <si>
    <t>KIRKBY HEALTH CENTRE</t>
  </si>
  <si>
    <t>FAMILY MEDICAL CENTRE (KIRKBY)</t>
  </si>
  <si>
    <t>ROUNDWOOD SURGERY</t>
  </si>
  <si>
    <t>ASHFIELD HOUSE (ANNESLEY)</t>
  </si>
  <si>
    <t>DAYBROOK MEDICAL PRACTICE</t>
  </si>
  <si>
    <t>GREENDALE PRIMARY CARE CENTRE</t>
  </si>
  <si>
    <t>KING'S MEDICAL CENTRE</t>
  </si>
  <si>
    <t>RIVERGREEN MEDICAL CENTRE</t>
  </si>
  <si>
    <t>SHERWOOD MEDICAL PARTNERSHIP</t>
  </si>
  <si>
    <t>PLEASLEY SURGERY</t>
  </si>
  <si>
    <t>HIGHCROFT SURGERY</t>
  </si>
  <si>
    <t>TORKARD HILL MEDICAL CTRE</t>
  </si>
  <si>
    <t>SOUTHWELL MEDICAL CENTRE</t>
  </si>
  <si>
    <t>THE CALVERTON PRACTICE</t>
  </si>
  <si>
    <t>CLIFTON MEDICAL PRACTICE</t>
  </si>
  <si>
    <t>COLLINGHAM MEDICAL CENTRE</t>
  </si>
  <si>
    <t>DEER PARK FAMILY MEDICAL PRACTICE</t>
  </si>
  <si>
    <t>LEEN VIEW SURGERY</t>
  </si>
  <si>
    <t>SAXON CROSS SURGERY</t>
  </si>
  <si>
    <t>DERBY ROAD HEALTH CENTRE</t>
  </si>
  <si>
    <t>ABBEY MEDICAL GROUP</t>
  </si>
  <si>
    <t>FOREST MEDICAL</t>
  </si>
  <si>
    <t>CROWN HOUSE SURGERY</t>
  </si>
  <si>
    <t>CHURCHFIELDS MEDICAL PRACTICE</t>
  </si>
  <si>
    <t>WESTDALE LANE SURGERY</t>
  </si>
  <si>
    <t>EASTWOOD PRIMARY CARE CENTRE</t>
  </si>
  <si>
    <t>ST PETERS MEDICAL PRACTICE</t>
  </si>
  <si>
    <t>LOMBARD MEDICAL CENTRE</t>
  </si>
  <si>
    <t>THE RUDDINGTON MED CENTRE</t>
  </si>
  <si>
    <t>STENHOUSE MEDICAL CENTRE</t>
  </si>
  <si>
    <t>EAST BRIDGFORD MED CENTRE</t>
  </si>
  <si>
    <t>NEWGATE MEDICAL GROUP</t>
  </si>
  <si>
    <t>THE UNIV OF NOTTINGHAM HEALTH SERV</t>
  </si>
  <si>
    <t>MIDDLETON LODGE PRACTICE</t>
  </si>
  <si>
    <t>CHURCHSIDE MEDICAL PRACTICE</t>
  </si>
  <si>
    <t>FOUNTAIN MEDICAL CENTRE</t>
  </si>
  <si>
    <t>FAMILY MEDICAL CENTRE (SOOD)</t>
  </si>
  <si>
    <t>BELVOIR HEALTH GROUP</t>
  </si>
  <si>
    <t>KINGFISHER FAMILY PRACTICE</t>
  </si>
  <si>
    <t>WILLOWBROOK MEDICAL PRACTICE</t>
  </si>
  <si>
    <t>ELMSWOOD SURGERY</t>
  </si>
  <si>
    <t>TRENTSIDE MEDICAL GROUP</t>
  </si>
  <si>
    <t>BARNBY GATE SURGERY</t>
  </si>
  <si>
    <t>TUXFORD MEDICAL CENTRE</t>
  </si>
  <si>
    <t>VILLAGE HEALTH GROUP</t>
  </si>
  <si>
    <t>LARWOOD SURGERY</t>
  </si>
  <si>
    <t>STACKYARD AND WOOLSTHORPE SURGERY</t>
  </si>
  <si>
    <t>THE WRAGBY SURGERY</t>
  </si>
  <si>
    <t>BINBROOK SURGERY</t>
  </si>
  <si>
    <t>TRENT VALLEY SURGERY</t>
  </si>
  <si>
    <t>WOODHALL SPA NEW SURGERY</t>
  </si>
  <si>
    <t>TASBURGH LODGE SURGERY</t>
  </si>
  <si>
    <t>BRAYFORD MEDICAL PRACTICE</t>
  </si>
  <si>
    <t>ABBEYVIEW SURGERY</t>
  </si>
  <si>
    <t>SUTTERTON SURGERY</t>
  </si>
  <si>
    <t>CAISTOR HEALTH CENTRE</t>
  </si>
  <si>
    <t>THE BASSINGHAM SURGERY</t>
  </si>
  <si>
    <t>JAMES STREET FAMILY PRACTICE</t>
  </si>
  <si>
    <t>THE NEW CONINGSBY SURGERY</t>
  </si>
  <si>
    <t>THE HARROWBY LANE SURGERY</t>
  </si>
  <si>
    <t>GLEBE PARK SURGERY</t>
  </si>
  <si>
    <t>BRANT ROAD &amp; SPRINGCLIFFE SURGERY</t>
  </si>
  <si>
    <t>VINE STREET SURGERY</t>
  </si>
  <si>
    <t>WILLINGHAM-BY-STOW SURGERY</t>
  </si>
  <si>
    <t>CLIFF HOUSE MEDICAL PRACTICE</t>
  </si>
  <si>
    <t>MINSTER MEDICAL PRACTICE</t>
  </si>
  <si>
    <t>LITTLEBURY MEDICAL CENTRE</t>
  </si>
  <si>
    <t>MARISCO MEDICAL PRACTICE</t>
  </si>
  <si>
    <t>LONG SUTTON MEDICAL CTR.</t>
  </si>
  <si>
    <t>CHURCH WALK SURGERY</t>
  </si>
  <si>
    <t>NORTH THORESBY SURGERY</t>
  </si>
  <si>
    <t>THE SIDINGS MEDICAL PRACTICE</t>
  </si>
  <si>
    <t>GREYFRIARS SURGERY</t>
  </si>
  <si>
    <t>WASHINGBOROUGH SURGERY</t>
  </si>
  <si>
    <t>KIRTON MEDICAL CENTRE</t>
  </si>
  <si>
    <t>EAST LINDSEY MEDICAL GROUP</t>
  </si>
  <si>
    <t>STICKNEY SURGERY</t>
  </si>
  <si>
    <t>BOURNE GALLETLY PRACTICE TEAM</t>
  </si>
  <si>
    <t>COLSTERWORTH SURGERY</t>
  </si>
  <si>
    <t>THE INGHAM SURGERY</t>
  </si>
  <si>
    <t>DR SINHA &amp; PARTNERS</t>
  </si>
  <si>
    <t>ST. JOHNS MEDICAL CENTRE</t>
  </si>
  <si>
    <t>THE HEATH SURGERY</t>
  </si>
  <si>
    <t>HAWTHORN MEDICAL PRACTICE</t>
  </si>
  <si>
    <t>CASKGATE STREET SURGERY</t>
  </si>
  <si>
    <t>MARKET RASEN SURGERY</t>
  </si>
  <si>
    <t>MARSH MEDICAL PRACTICE</t>
  </si>
  <si>
    <t>THE WOODLAND MEDICAL PRACTICE</t>
  </si>
  <si>
    <t>ST. PETERS HILL SURGERY</t>
  </si>
  <si>
    <t>MOULTON MEDICAL CENTRE</t>
  </si>
  <si>
    <t>THE GLEBE PRACTICE</t>
  </si>
  <si>
    <t>WELTON FAMILY HEALTH CENTRE</t>
  </si>
  <si>
    <t>GOSBERTON MEDICAL CENTRE</t>
  </si>
  <si>
    <t>HEREWARD MEDICAL CENTRE</t>
  </si>
  <si>
    <t>HIBALDSTOW MEDICAL PRACTICE</t>
  </si>
  <si>
    <t>MERTON LODGE SURGERY</t>
  </si>
  <si>
    <t>NETTLEHAM MEDICAL PRACTICE</t>
  </si>
  <si>
    <t>BILLINGHAY MEDICAL PRACTICE</t>
  </si>
  <si>
    <t>BRANSTON &amp; HEIGHINGTON FAMILY PRACTICE</t>
  </si>
  <si>
    <t>HOLBEACH MEDICAL CENTRE</t>
  </si>
  <si>
    <t>HORNCASTLE MEDICAL GROUP</t>
  </si>
  <si>
    <t>THE DEEPINGS PRACTICE</t>
  </si>
  <si>
    <t>THE GLENSIDE COUNTRY PRACTICE</t>
  </si>
  <si>
    <t>SLEAFORD MEDICAL GROUP</t>
  </si>
  <si>
    <t>MUNRO MEDICAL CENTRE</t>
  </si>
  <si>
    <t>CAYTHORPE &amp; ANCASTER MEDICAL PRACTICE</t>
  </si>
  <si>
    <t>BEACON MEDICAL PRACTICE</t>
  </si>
  <si>
    <t>CLEVELAND SURGERY</t>
  </si>
  <si>
    <t>SWINESHEAD SURGERY</t>
  </si>
  <si>
    <t>BOULTHAM PARK MEDICAL PRACTICE</t>
  </si>
  <si>
    <t>RUSKINGTON SURGERY</t>
  </si>
  <si>
    <t>MILLVIEW MEDICAL CENTRE</t>
  </si>
  <si>
    <t>LINDUM MEDICAL PRACTICE</t>
  </si>
  <si>
    <t>SWINGBRIDGE SURGERY</t>
  </si>
  <si>
    <t>LAKESIDE HEALTHCARE STAMFORD</t>
  </si>
  <si>
    <t>SPILSBY SURGERY</t>
  </si>
  <si>
    <t>LIQUORPOND SURGERY</t>
  </si>
  <si>
    <t>BEECHFIELD MEDICAL CENTRE</t>
  </si>
  <si>
    <t>NAVENBY CLIFF VILLAGES SURGERY</t>
  </si>
  <si>
    <t>THURMASTON HEALTH CENTRE</t>
  </si>
  <si>
    <t>ST ELIZABETH'S MEDICAL CENTRE (JA WOOD)</t>
  </si>
  <si>
    <t>INCLUSION HEALTHCARE</t>
  </si>
  <si>
    <t>THE SURGERY @ AYLESTONE</t>
  </si>
  <si>
    <t>THE CHARNWOOD PRACTICE</t>
  </si>
  <si>
    <t>ST PETER'S MED CENTRE (MANSINGH &amp; MEHRA)</t>
  </si>
  <si>
    <t>DR R KAPUR &amp; PARTNERS</t>
  </si>
  <si>
    <t>FIELD STREET SURGERY</t>
  </si>
  <si>
    <t>WESTCOTES GP SURGERY (TWO)</t>
  </si>
  <si>
    <t>BROADHURST ST MED PRACT (KS MORJARIA)</t>
  </si>
  <si>
    <t>DESFORD MEDICAL CENTRE</t>
  </si>
  <si>
    <t>MARKET OVERTON &amp; SOMERBY SURGERIES</t>
  </si>
  <si>
    <t>DR MK LAKHANI'S PRACTICE</t>
  </si>
  <si>
    <t>COMMUNITY HEALTH CENTRE (ZS OSAMA)</t>
  </si>
  <si>
    <t>HIGHFIELDS MEDICAL CENTRE</t>
  </si>
  <si>
    <t>ENDERBY MEDICAL CENTRE</t>
  </si>
  <si>
    <t>GROBY SURGERY</t>
  </si>
  <si>
    <t>DR S SHAFI</t>
  </si>
  <si>
    <t>THE MASHARANI PRACTICE</t>
  </si>
  <si>
    <t>THE PARKS MEDICAL CENTRE (B HAINSWORTH)</t>
  </si>
  <si>
    <t>THE BANKS SURGERY</t>
  </si>
  <si>
    <t>VICTORIA PARK HEALTH CENTRE</t>
  </si>
  <si>
    <t>HEATH LANE SURGERY</t>
  </si>
  <si>
    <t>WHITWICK HEALTH CENTRE</t>
  </si>
  <si>
    <t>NARBOROUGH ROAD SURGERY</t>
  </si>
  <si>
    <t>HIGHFIELDS SURGERY (R WADHWA)</t>
  </si>
  <si>
    <t>DR U K ROY</t>
  </si>
  <si>
    <t>HUSBANDS BOSWORTH MEDICAL CENTRE</t>
  </si>
  <si>
    <t>COSSINGTON PARK SURGERY</t>
  </si>
  <si>
    <t>DISHLEY GRANGE MEDICAL PRACTICE</t>
  </si>
  <si>
    <t>MANOR HOUSE SURGERY</t>
  </si>
  <si>
    <t>THE HEDGES MEDICAL CENTRE (SA BAILEY)</t>
  </si>
  <si>
    <t>AL-WAQAS MEDICAL CENTRE</t>
  </si>
  <si>
    <t>HAZELMERE MEDICAL CENTRE</t>
  </si>
  <si>
    <t>CHARNWOOD SURGERY</t>
  </si>
  <si>
    <t>HUGGLESCOTE SURGERY</t>
  </si>
  <si>
    <t>ALPINE HOUSE SURGERY</t>
  </si>
  <si>
    <t>BEAUMONT LODGE MEDICAL PRACTICE</t>
  </si>
  <si>
    <t>THE ORCHARD MED PRACTICE</t>
  </si>
  <si>
    <t>AYLESTONE HEALTH CENTRE</t>
  </si>
  <si>
    <t>BIRSTALL MEDICAL CENTRE</t>
  </si>
  <si>
    <t>HORIZON HEALTHCARE</t>
  </si>
  <si>
    <t>DR B MODI</t>
  </si>
  <si>
    <t>THE CENTRE SURGERY</t>
  </si>
  <si>
    <t>SHEFA MEDICAL PRACTICE</t>
  </si>
  <si>
    <t>SOUTH WIGSTON HEALTH CTR.</t>
  </si>
  <si>
    <t>THE JUBILEE MEDICAL PRACTICE</t>
  </si>
  <si>
    <t>THE UPPINGHAM SURGERY</t>
  </si>
  <si>
    <t>THE WELBY PRACTICE</t>
  </si>
  <si>
    <t>CASTLE MEAD MEDICAL CENTRE</t>
  </si>
  <si>
    <t>MERRIDALE MEDICAL CENTRE (RP TEW)</t>
  </si>
  <si>
    <t>BROOM LEYS SURGERY</t>
  </si>
  <si>
    <t>WIGSTON CENTRAL SURGERY</t>
  </si>
  <si>
    <t>WOODBROOK MEDICAL CENTRE</t>
  </si>
  <si>
    <t>NORTHFIELD MEDICAL CENTRE</t>
  </si>
  <si>
    <t>THE CROFT MEDICAL CENTRE</t>
  </si>
  <si>
    <t>FOREST HOUSE MEDICAL CTR</t>
  </si>
  <si>
    <t>FOREST HOUSE SURGERY</t>
  </si>
  <si>
    <t>EAST LEICESTER MED PRACT(S LONGWORTH)</t>
  </si>
  <si>
    <t>BARROW HEALTH CENTRE</t>
  </si>
  <si>
    <t>BARWELL &amp; HOLLYCROFT MEDICAL CENTRES</t>
  </si>
  <si>
    <t>THE PRACTICE-SAYEED</t>
  </si>
  <si>
    <t>WESTCOTES GP SURGERY (ONE)</t>
  </si>
  <si>
    <t>THE GLENFIELD SURGERY</t>
  </si>
  <si>
    <t>THE BURBAGE SURGERY</t>
  </si>
  <si>
    <t>HOCKLEY FARM MED PRACT (A NANA)</t>
  </si>
  <si>
    <t>DR AM LEWIS' PRACTICE</t>
  </si>
  <si>
    <t>NEWBOLD VERDON MED.PRACT.</t>
  </si>
  <si>
    <t>ROSEMEAD DRIVE SURGERY</t>
  </si>
  <si>
    <t>MAPLES FAMILY MED.PRACT.</t>
  </si>
  <si>
    <t>SAFFRON GROUP PRACTICE</t>
  </si>
  <si>
    <t>EMPINGHAM MEDICAL CENTRE</t>
  </si>
  <si>
    <t>STATION VIEW HEALTH CENTRE</t>
  </si>
  <si>
    <t>THE COUNTY PRACTICE</t>
  </si>
  <si>
    <t>CHARNWOOD MEDICAL GROUP</t>
  </si>
  <si>
    <t>LATHAM HOUSE MEDICAL PRACTICE</t>
  </si>
  <si>
    <t>EAST PARK MEDICAL CENTRE (RP PANDYA)</t>
  </si>
  <si>
    <t>QUORN MEDICAL CENTRE</t>
  </si>
  <si>
    <t>HUMBERSTONE MEDICAL CENTRE (IP JONES)</t>
  </si>
  <si>
    <t>JOHNSON MEDICAL PRACTICE</t>
  </si>
  <si>
    <t>DOWNING DRIVE SURGERY (AJJ BENTLEY)</t>
  </si>
  <si>
    <t>MARKFIELD MEDICAL CENTRE</t>
  </si>
  <si>
    <t>BRIDGE STREET MEDICAL PRACTICE</t>
  </si>
  <si>
    <t>THE WYCLIFFE MEDICAL PRACTICE</t>
  </si>
  <si>
    <t>SPINNEY HILL MEDICAL CENTRE</t>
  </si>
  <si>
    <t>THE BILLESDON SURGERY</t>
  </si>
  <si>
    <t>THE CENTRAL SURGERY</t>
  </si>
  <si>
    <t>DE MONTFORT SURGERY</t>
  </si>
  <si>
    <t>STURDEE ROAD HEALTH AND WELLBEING CENTRE</t>
  </si>
  <si>
    <t>MEASHAM MEDICAL UNIT</t>
  </si>
  <si>
    <t>LONG CLAWSON MEDICAL PRACTICE</t>
  </si>
  <si>
    <t>CASTLE MEDICAL GROUP</t>
  </si>
  <si>
    <t>BUSHLOE SURGERY</t>
  </si>
  <si>
    <t>PINFOLD MEDICAL PRACTICE</t>
  </si>
  <si>
    <t>OAKHAM MEDICAL PRACTICE</t>
  </si>
  <si>
    <t>MARKET HARBOROUGH MED.CTR</t>
  </si>
  <si>
    <t>CASTLE DONINGTON SURGERY</t>
  </si>
  <si>
    <t>GROBY ROAD MEDICAL CENTRE (ID PATCHETT)</t>
  </si>
  <si>
    <t>COUNTESTHORPE HEALTH CENTRE</t>
  </si>
  <si>
    <t>SOUTH LEICESTERSHIRE MEDICAL PARTNERSHIP</t>
  </si>
  <si>
    <t>BARLBOROUGH MEDICAL PRACTICE</t>
  </si>
  <si>
    <t>WINGERWORTH MEDICAL CENTRE</t>
  </si>
  <si>
    <t>FAMILY FRIENDLY SURGERY</t>
  </si>
  <si>
    <t>DERWENT MEDICAL CENTRE</t>
  </si>
  <si>
    <t>CALOW AND BRIMINGTON PRACTICE</t>
  </si>
  <si>
    <t>ST LAWRENCE ROAD SURGERY</t>
  </si>
  <si>
    <t>SIMMONDLEY MEDICAL PRACTICE</t>
  </si>
  <si>
    <t>CASTLE STREET MEDICAL CENTRE</t>
  </si>
  <si>
    <t>ARDEN HOUSE MEDICAL PRACTICE</t>
  </si>
  <si>
    <t>PEARTREE MEDICAL CENTRE</t>
  </si>
  <si>
    <t>COTTAGE LANE SURGERY</t>
  </si>
  <si>
    <t>ASHOVER MEDICAL CENTRE</t>
  </si>
  <si>
    <t>EDEN SURGERY</t>
  </si>
  <si>
    <t>DERBY FAMILY MEDICAL CENTRE</t>
  </si>
  <si>
    <t>GLADSTONE HOUSE SURGERY</t>
  </si>
  <si>
    <t>GRESLEYDALE HEALTHCARE CENTRE</t>
  </si>
  <si>
    <t>MICKLEOVER SURGERY</t>
  </si>
  <si>
    <t>WELLBROOK MEDICAL CENTRE</t>
  </si>
  <si>
    <t>MELBOURNE &amp; CHELLASTON MEDICAL PRACTICE</t>
  </si>
  <si>
    <t>LAMBGATES HEALTH CENTRE</t>
  </si>
  <si>
    <t>LIME GROVE MEDICAL CENTRE</t>
  </si>
  <si>
    <t>LIMES MEDICAL CENTRE</t>
  </si>
  <si>
    <t>COLLEGE STREET MEDICAL PRACTICE</t>
  </si>
  <si>
    <t>CRAG'S HEALTH CARE</t>
  </si>
  <si>
    <t>EMMETT CARR SURGERY</t>
  </si>
  <si>
    <t>CRICH MEDICAL PRACTICE</t>
  </si>
  <si>
    <t>EVELYN MEDICAL CENTRE</t>
  </si>
  <si>
    <t>KILLAMARSH MEDICAL PRACTICE</t>
  </si>
  <si>
    <t>STUBLEY MEDICAL CENTRE</t>
  </si>
  <si>
    <t>THE SURGERY CLIFTON ROAD</t>
  </si>
  <si>
    <t>HARTINGTON SURGERY</t>
  </si>
  <si>
    <t>GOYT VALLEY MEDICAL PRACTICE</t>
  </si>
  <si>
    <t>HOWARD STREET MEDICAL PRACTICE</t>
  </si>
  <si>
    <t>BRAILSFORD &amp; HULLAND MEDICAL PRACTICE</t>
  </si>
  <si>
    <t>ELMWOOD MEDICAL CENTRE</t>
  </si>
  <si>
    <t>MACKLIN STREET SURGERY</t>
  </si>
  <si>
    <t>OSMASTON SURGERY</t>
  </si>
  <si>
    <t>OAKHILL MEDICAL PRACTICE</t>
  </si>
  <si>
    <t>RIVERSDALE SURGERY</t>
  </si>
  <si>
    <t>CHAPEL STREET MEDICAL CENTRE</t>
  </si>
  <si>
    <t>CHATSWORTH ROAD MEDICAL CENTRE</t>
  </si>
  <si>
    <t>OVERDALE MEDICAL PRACTICE</t>
  </si>
  <si>
    <t>BUXTON MEDICAL PRACTICE</t>
  </si>
  <si>
    <t>PARK FARM MEDICAL CENTRE</t>
  </si>
  <si>
    <t>THORNBROOK SURGERY</t>
  </si>
  <si>
    <t>HANNAGE BROOK MEDICAL CENTRE</t>
  </si>
  <si>
    <t>LITTLEWICK MEDICAL CENTRE</t>
  </si>
  <si>
    <t>WOODVILLE SURGERY</t>
  </si>
  <si>
    <t>RIPLEY MEDICAL CENTRE</t>
  </si>
  <si>
    <t>THE BRIMINGTON SURGERY</t>
  </si>
  <si>
    <t>WILLINGTON SURGERY</t>
  </si>
  <si>
    <t>CLAY CROSS MEDICAL CENTRE</t>
  </si>
  <si>
    <t>NORTH WINGFIELD MEDICAL CENTRE</t>
  </si>
  <si>
    <t>HOLLYBROOK MEDICAL CENTRE</t>
  </si>
  <si>
    <t>KELVINGROVE MEDICAL CENTRE</t>
  </si>
  <si>
    <t>APPLETREE MEDICAL PRACTICE</t>
  </si>
  <si>
    <t>ALVASTON MEDICAL CENTRE</t>
  </si>
  <si>
    <t>WEST HALLAM MEDICAL CTR</t>
  </si>
  <si>
    <t>WHITTINGTON MOOR SURGERY</t>
  </si>
  <si>
    <t>MICKLEOVER MEDICAL CENTRE</t>
  </si>
  <si>
    <t>WELBECK ROAD HEALTH CENTRE</t>
  </si>
  <si>
    <t>EYAM SURGERY</t>
  </si>
  <si>
    <t>WHITEMOOR MEDICAL CENTRE</t>
  </si>
  <si>
    <t>ASHBOURNE MEDICAL PRACTICE</t>
  </si>
  <si>
    <t>FRIAR GATE SURGERY</t>
  </si>
  <si>
    <t>STEWART MEDICAL CENTRE</t>
  </si>
  <si>
    <t>SHIRES HEALTHCARE</t>
  </si>
  <si>
    <t>SWADLINCOTE SURGERY</t>
  </si>
  <si>
    <t>CREDAS MEDICAL</t>
  </si>
  <si>
    <t>STAFFA HEALTH</t>
  </si>
  <si>
    <t>IMPERIAL ROAD SURGERY</t>
  </si>
  <si>
    <t>SOMERCOTES MEDICAL CENTRE</t>
  </si>
  <si>
    <t>ADAM HOUSE MEDICAL CENTRE</t>
  </si>
  <si>
    <t>DRONFIELD MEDICAL PRACTICE</t>
  </si>
  <si>
    <t>THE AITUNE MEDICAL PRACTICE</t>
  </si>
  <si>
    <t>OLD STATION SURGERY</t>
  </si>
  <si>
    <t>NEWHALL SURGERY</t>
  </si>
  <si>
    <t>DOVE RIVER</t>
  </si>
  <si>
    <t>ARTHUR MEDICAL CENTRE</t>
  </si>
  <si>
    <t>PEAK &amp; DALES MEDICAL PARTNERSHIP</t>
  </si>
  <si>
    <t>NEWBOLD SURGERY</t>
  </si>
  <si>
    <t>DERWENT VALLEY MEDICAL PRACTICE</t>
  </si>
  <si>
    <t>BASLOW HEALTH CENTRE</t>
  </si>
  <si>
    <t>THE SURGERY AT WHEATBRIDGE</t>
  </si>
  <si>
    <t>THE MOIR MEDICAL CENTRE</t>
  </si>
  <si>
    <t>WILSON STREET SURGERY</t>
  </si>
  <si>
    <t>VERNON STREET MEDICAL CTR</t>
  </si>
  <si>
    <t>JESSOP MEDICAL PRACTICE</t>
  </si>
  <si>
    <t>IVY GROVE SURGERY</t>
  </si>
  <si>
    <t>SETT VALLEY MEDICAL CENTRE</t>
  </si>
  <si>
    <t>THE VALLEYS MEDICAL PARTNERSHIP</t>
  </si>
  <si>
    <t>SPRINGS HEALTH CENTRE</t>
  </si>
  <si>
    <t>EASTMOOR HEALTH CENTRE</t>
  </si>
  <si>
    <t>PATIENCE LANE SURGERY</t>
  </si>
  <si>
    <t>ALVERTHORPE</t>
  </si>
  <si>
    <t>TIEVE TARA</t>
  </si>
  <si>
    <t>KING'S MEDICAL PRACTICE</t>
  </si>
  <si>
    <t>NEWLAND SURGERY</t>
  </si>
  <si>
    <t>STATION LANE</t>
  </si>
  <si>
    <t>OSSETT SURGERY</t>
  </si>
  <si>
    <t>HEALTH CARE FIRST PARTNERSHIP</t>
  </si>
  <si>
    <t>CROFTON AND SHARLSTON MED PRAC</t>
  </si>
  <si>
    <t>NEW SOUTHGATE SURGERY</t>
  </si>
  <si>
    <t>CASTLEFORD MEDICAL PRACTICE</t>
  </si>
  <si>
    <t>HOMESTEAD</t>
  </si>
  <si>
    <t>ASH GROVE</t>
  </si>
  <si>
    <t>CHAPELTHORPE</t>
  </si>
  <si>
    <t>STANLEY</t>
  </si>
  <si>
    <t>HENRY MOORE CLINIC</t>
  </si>
  <si>
    <t>WHITE ROSE SURGERY</t>
  </si>
  <si>
    <t>STUART ROAD</t>
  </si>
  <si>
    <t>OUTWOOD PARK MEDICAL CENTRE</t>
  </si>
  <si>
    <t>MAYBUSH MEDICAL CENTRE</t>
  </si>
  <si>
    <t>FRIARWOOD SURGERY</t>
  </si>
  <si>
    <t>LUPSET HEALTH CENTRE</t>
  </si>
  <si>
    <t>WARRENGATE MEDICAL CENTRE</t>
  </si>
  <si>
    <t>COLLEGE LANE SURGERY</t>
  </si>
  <si>
    <t>ORCHARD CROFT</t>
  </si>
  <si>
    <t>MIDDLESTOWN</t>
  </si>
  <si>
    <t>LINCOLN GREEN MEDICAL CENTRE</t>
  </si>
  <si>
    <t>HAWTHORN SURGERY</t>
  </si>
  <si>
    <t>YORK STREET HEALTH PRACTICE</t>
  </si>
  <si>
    <t>BEESTON VILLAGE SURGERY</t>
  </si>
  <si>
    <t>NEWTON SURGERY</t>
  </si>
  <si>
    <t>MOORFIELD HOUSE SURGERY</t>
  </si>
  <si>
    <t>BEECH TREE MEDICAL CENTRE</t>
  </si>
  <si>
    <t>FAMILY DOCTORS</t>
  </si>
  <si>
    <t>THE ROUNDHAY ROAD SURGERY</t>
  </si>
  <si>
    <t>DR S HUSSAIN</t>
  </si>
  <si>
    <t>WETHERBY SURGERY</t>
  </si>
  <si>
    <t>ASHTON VIEW MEDICAL CTR</t>
  </si>
  <si>
    <t>LEEDS STUDENT MEDICAL PRACTICE</t>
  </si>
  <si>
    <t>KIRKSTALL LANE MEDICAL CENTRE</t>
  </si>
  <si>
    <t>CHAPELTOWN FAMILY SURGERY</t>
  </si>
  <si>
    <t>FOUNDRY LANE SURGERY</t>
  </si>
  <si>
    <t>BRAMLEY VILLAGE HEALTH &amp; WELLBEING CTR</t>
  </si>
  <si>
    <t>CONWAY MEDICAL CENTRE</t>
  </si>
  <si>
    <t>GILDERSOME HEALTH CENTRE</t>
  </si>
  <si>
    <t>ST MARTINS PRACTICE</t>
  </si>
  <si>
    <t>ARTHINGTON MEDICAL CENTRE</t>
  </si>
  <si>
    <t>DR S M CHEN &amp; PARTNER</t>
  </si>
  <si>
    <t>PARK EDGE PRACTICE</t>
  </si>
  <si>
    <t>KIPPAX HALL SURGERY</t>
  </si>
  <si>
    <t>NOVA SCOTIA MEDICAL CNTR</t>
  </si>
  <si>
    <t>BELLBROOKE SURGERY</t>
  </si>
  <si>
    <t>DR T P FOX &amp; PARTNERS</t>
  </si>
  <si>
    <t>FIELDHEAD SURGERY</t>
  </si>
  <si>
    <t>WHITEHALL SURGERY</t>
  </si>
  <si>
    <t>AIREBOROUGH FAMILY PRACTICE</t>
  </si>
  <si>
    <t>BURLEY PARK MEDICAL CENTRE</t>
  </si>
  <si>
    <t>ABBEY GRANGE MEDICAL PRACTICE</t>
  </si>
  <si>
    <t>THE DEKEYSER GROUP PRACTICE</t>
  </si>
  <si>
    <t>THE STREET LANE PRACTICE</t>
  </si>
  <si>
    <t>LEIGH VIEW MEDICAL PRACTICE</t>
  </si>
  <si>
    <t>HAREHILLS CORNER SURGERY</t>
  </si>
  <si>
    <t>THORNTON MEDICAL CENTRE</t>
  </si>
  <si>
    <t>MEANWOOD HEALTH CENTRE</t>
  </si>
  <si>
    <t>WINDSOR HOUSE GROUP PRACTICE</t>
  </si>
  <si>
    <t>SHADWELL MEDICAL CENTRE</t>
  </si>
  <si>
    <t>THE GARDEN SURGERY</t>
  </si>
  <si>
    <t>PARK ROAD &amp; MENSTON</t>
  </si>
  <si>
    <t>AIRE VALLEY SURGERY</t>
  </si>
  <si>
    <t>WEST LODGE SURGERY</t>
  </si>
  <si>
    <t>WOODHOUSE MEDICAL PRACTICE</t>
  </si>
  <si>
    <t>GARFORTH MEDICAL CENTRE</t>
  </si>
  <si>
    <t>IRELAND WOOD SURGERY</t>
  </si>
  <si>
    <t>EAST PARK MEDICAL CENTRE</t>
  </si>
  <si>
    <t>LINGWELL CROFT SURGERY</t>
  </si>
  <si>
    <t>VESPER ROAD</t>
  </si>
  <si>
    <t>ALLERTON MEDICAL CENTRE</t>
  </si>
  <si>
    <t>GUISELEY AND YEADON MEDICAL PRACTICE</t>
  </si>
  <si>
    <t>GIBSON LANE PRACTICE</t>
  </si>
  <si>
    <t>SOUTH BANK SURGERY</t>
  </si>
  <si>
    <t>SPA SURGERY</t>
  </si>
  <si>
    <t>CHEVIN MEDICAL PRACTICE</t>
  </si>
  <si>
    <t>BURTON CROFT SURGERY</t>
  </si>
  <si>
    <t>HYDE PARK SURGERY</t>
  </si>
  <si>
    <t>PRIORY VIEW MEDICAL CENTRE</t>
  </si>
  <si>
    <t>OAKWOOD LANE MEDICAL PRACTICE</t>
  </si>
  <si>
    <t>LOFTHOUSE SURGERY</t>
  </si>
  <si>
    <t>MULBERRY STREET MEDICAL PRACTICE</t>
  </si>
  <si>
    <t>CRAVEN ROAD MEDICAL PRACTICE</t>
  </si>
  <si>
    <t>SHAFTESBURY MEDICAL CTR.</t>
  </si>
  <si>
    <t>MANOR PARK SURGERY</t>
  </si>
  <si>
    <t>ROBIN LANE HEALTH AND WELLBEING CENTRE</t>
  </si>
  <si>
    <t>THE NORTH LEEDS MEDICAL PRACTICE</t>
  </si>
  <si>
    <t>LEEDS CITY MEDICAL PRACTICE</t>
  </si>
  <si>
    <t>HILLFOOT SURGERY</t>
  </si>
  <si>
    <t>COLLINGHAM CHURCH VIEW SURGERY</t>
  </si>
  <si>
    <t>MANSTON SURGERY</t>
  </si>
  <si>
    <t>ALWOODLEY MEDICAL CENTRE</t>
  </si>
  <si>
    <t>DR N DUMPHY &amp; PARTNERS</t>
  </si>
  <si>
    <t>DR G LEES &amp; PARTNERS</t>
  </si>
  <si>
    <t>CITY VIEW MEDICAL PRACTICE</t>
  </si>
  <si>
    <t>THE WHITEHOUSE CENTRE</t>
  </si>
  <si>
    <t>CHERRY TREE SURGERY</t>
  </si>
  <si>
    <t>SIDINGS HEALTHCARE CENTRE</t>
  </si>
  <si>
    <t>DR MAHMOOD &amp; PARTNERS</t>
  </si>
  <si>
    <t>THE ALBION MOUNT MEDICAL PRACTICE</t>
  </si>
  <si>
    <t>SAVILE TOWN MEDICAL CTR.</t>
  </si>
  <si>
    <t>LOCKWOOD SURGERY</t>
  </si>
  <si>
    <t>KIRKGATE SURGERY</t>
  </si>
  <si>
    <t>WESTBOURNE SURGERY</t>
  </si>
  <si>
    <t>BIRKBY HEALTH CENTRE</t>
  </si>
  <si>
    <t>MARSH SURGERY</t>
  </si>
  <si>
    <t>WINDSOR MEDICAL CENTRE</t>
  </si>
  <si>
    <t>COOK LANE SURGERY</t>
  </si>
  <si>
    <t>LIVERSEDGE MEDICAL CENTRE</t>
  </si>
  <si>
    <t>DR HANDA &amp; PARTNER</t>
  </si>
  <si>
    <t>THORNHILL LEES MEDICAL CENTRE</t>
  </si>
  <si>
    <t>SKELMANTHORPE FAMILY DOCTORS</t>
  </si>
  <si>
    <t>GREENHEAD FAMILY DOCTORS</t>
  </si>
  <si>
    <t>SLAITHWAITE HEALTH CENTRE</t>
  </si>
  <si>
    <t>ROSE MEDICAL PRACTICE</t>
  </si>
  <si>
    <t>HEALDS ROAD SURGERY</t>
  </si>
  <si>
    <t>COLNE VALLEY GROUP PRACTICE</t>
  </si>
  <si>
    <t>WOODHOUSE HILL SURGERY</t>
  </si>
  <si>
    <t>THORNTON LODGE SURGERY</t>
  </si>
  <si>
    <t>PADDOCK AND LONGWOOD FAMILY PRACTICE</t>
  </si>
  <si>
    <t>MOUNT PLEASANT MED CENTRE</t>
  </si>
  <si>
    <t>THE PADDOCK SURGERY</t>
  </si>
  <si>
    <t>NEW STREET &amp; NETHERTON GROUP PRACTICE</t>
  </si>
  <si>
    <t>THE LINDLEY VILLAGE SURG.</t>
  </si>
  <si>
    <t>MELTHAM GROUP PRACTICE</t>
  </si>
  <si>
    <t>LEPTON AND KIRKHEATON SURGERIES</t>
  </si>
  <si>
    <t>THE GREENWAY MEDICAL PRACTICE</t>
  </si>
  <si>
    <t>THE GRANGE MEDICAL PRACTICE</t>
  </si>
  <si>
    <t>KIRKBURTON HEALTH CENTRE</t>
  </si>
  <si>
    <t>BLACKBURN RD.MEDICAL CTR.</t>
  </si>
  <si>
    <t>THE WATERLOO PRACTICE</t>
  </si>
  <si>
    <t>THE ALMONDBURY SURGERY</t>
  </si>
  <si>
    <t>HONLEY SURGERY</t>
  </si>
  <si>
    <t>CLECKHEATON GROUP PRACTICE</t>
  </si>
  <si>
    <t>EIGHTLANDS SURGERY</t>
  </si>
  <si>
    <t>MIRFIELD HEALTH CENTRE</t>
  </si>
  <si>
    <t>MELTHAM ROAD SURGERY</t>
  </si>
  <si>
    <t>WELLINGTON HOUSE</t>
  </si>
  <si>
    <t>BROOKROYD HOUSE</t>
  </si>
  <si>
    <t>UNDERCLIFFE SURGERY</t>
  </si>
  <si>
    <t>DALTON SURGERY</t>
  </si>
  <si>
    <t>NORTH ROAD SUITE,RAVENSTHORPE HEALTH CTR</t>
  </si>
  <si>
    <t>BATLEY HEALTH CENTRE SURGERY</t>
  </si>
  <si>
    <t>ELMWOOD FAMILY DOCTORS</t>
  </si>
  <si>
    <t>CALDER VIEW SURGERY</t>
  </si>
  <si>
    <t>DEARNE VALLEY HEALTH CENTRE</t>
  </si>
  <si>
    <t>LONGROYDE SURGERY</t>
  </si>
  <si>
    <t>CARITAS GROUP PRACTICE</t>
  </si>
  <si>
    <t>LISTER LANE SURGERY</t>
  </si>
  <si>
    <t>KING CROSS PRACTICE</t>
  </si>
  <si>
    <t>THE BOULEVARD MEDICAL PRACTICE</t>
  </si>
  <si>
    <t>BANKFIELD SURGERY</t>
  </si>
  <si>
    <t>RASTRICK HEALTH CENTRE</t>
  </si>
  <si>
    <t>PLANE TREES GROUP PRACTICE</t>
  </si>
  <si>
    <t>SPRING HALL GROUP PRACTICE</t>
  </si>
  <si>
    <t>KEIGHLEY ROAD SURGERY</t>
  </si>
  <si>
    <t>STAINLAND ROAD MEDICAL CENTRE</t>
  </si>
  <si>
    <t>BRIG ROYD SURGERY</t>
  </si>
  <si>
    <t>TODMORDEN GROUP PRACTICE</t>
  </si>
  <si>
    <t>HEBDEN BRIDGE GROUP PRACTICE</t>
  </si>
  <si>
    <t>RYDINGS HALL SURGERY</t>
  </si>
  <si>
    <t>MOOR PARK MEDICAL PRACTICE</t>
  </si>
  <si>
    <t>BILTON MEDICAL CENTRE</t>
  </si>
  <si>
    <t>PARK GRANGE MEDICAL CENTRE</t>
  </si>
  <si>
    <t>DR GILKAR</t>
  </si>
  <si>
    <t>ASHWELL MEDICAL CENTRE</t>
  </si>
  <si>
    <t>PEEL PARK SURGERY</t>
  </si>
  <si>
    <t>FRIZINGHALL MEDICAL CENTRE</t>
  </si>
  <si>
    <t>VALLEY VIEW SURGERY</t>
  </si>
  <si>
    <t>I G MEDICAL</t>
  </si>
  <si>
    <t>DR IA GILKAR &amp; PARTNERS</t>
  </si>
  <si>
    <t>DR A AZAM &amp; PARTNERS</t>
  </si>
  <si>
    <t>ADDINGHAM SURGERY</t>
  </si>
  <si>
    <t>PICTON MEDICAL CENTRE</t>
  </si>
  <si>
    <t>THE LISTER SURGERY</t>
  </si>
  <si>
    <t>THE SPRINGFIELD SURGERY (BINGLEY)</t>
  </si>
  <si>
    <t>THE ROCKWELL AND WROSE PRACTICE</t>
  </si>
  <si>
    <t>SHIPLEY MEDICAL PRACTICE-AFFINITY CARE</t>
  </si>
  <si>
    <t>THE AVICENNA MEDICAL PRACTICE</t>
  </si>
  <si>
    <t>MOORSIDE SURGERY</t>
  </si>
  <si>
    <t>THE RIDGE MEDICAL PRACT.</t>
  </si>
  <si>
    <t>HAIGH HALL MEDICAL PRACTICE</t>
  </si>
  <si>
    <t>KENSINGTON PARTNERSHIP</t>
  </si>
  <si>
    <t>BRADFORD STUDENT HEALTH SERVICE</t>
  </si>
  <si>
    <t>HOLLYNS HEALTH &amp; WELLBEING - CLAYTON</t>
  </si>
  <si>
    <t>ROOLEY LANE MED. CENTRE</t>
  </si>
  <si>
    <t>BOWLING HALL MED PRACTICE</t>
  </si>
  <si>
    <t>THE SALTAIRE &amp; WINDHILL MEDICAL P'SHIP</t>
  </si>
  <si>
    <t>LEYLANDS LANE MEDICAL PRACTICE</t>
  </si>
  <si>
    <t>THE WILSDEN MEDICAL PRACTICE</t>
  </si>
  <si>
    <t>HORTON PARK MEDICAL PRACTICE</t>
  </si>
  <si>
    <t>GRANGE MEDICAL CENTRE</t>
  </si>
  <si>
    <t>BRADFORD MOOR PRACTICE</t>
  </si>
  <si>
    <t>OAK GLEN SURGERY</t>
  </si>
  <si>
    <t>LOW MOOR SURGERY</t>
  </si>
  <si>
    <t>WIBSEY &amp; QUEENSBURY MED P</t>
  </si>
  <si>
    <t>LITTLE HORTON LANE MEDICAL CENTRE - RAJA</t>
  </si>
  <si>
    <t>BAILDON MEDICAL PRACTICE</t>
  </si>
  <si>
    <t>GRANGE PARK SURGERY</t>
  </si>
  <si>
    <t>IDLE MEDICAL CENTRE</t>
  </si>
  <si>
    <t>FARROW MEDICAL CENTRE</t>
  </si>
  <si>
    <t>TONG MEDICAL PRACTICE</t>
  </si>
  <si>
    <t>BINGLEY MEDICAL PRACTICE</t>
  </si>
  <si>
    <t>PARKLANDS MEDICAL PRACTICE</t>
  </si>
  <si>
    <t>LING HOUSE MEDICAL CENTRE</t>
  </si>
  <si>
    <t>THORNBURY MEDICAL PRACTICE</t>
  </si>
  <si>
    <t>ILKLEY &amp; WHARFEDALE MEDICAL PRACTICE</t>
  </si>
  <si>
    <t>HUNMANBY SURGERY</t>
  </si>
  <si>
    <t>REETH MEDICAL CENTRE</t>
  </si>
  <si>
    <t>TERRINGTON SURGERY</t>
  </si>
  <si>
    <t>AMPLEFORTH SURGERY</t>
  </si>
  <si>
    <t>HACKNESS ROAD SURGERY</t>
  </si>
  <si>
    <t>TADCASTER MEDICAL CENTRE</t>
  </si>
  <si>
    <t>HAREWOOD MEDICAL PRACTICE</t>
  </si>
  <si>
    <t>SLEIGHTS AND SANDSEND MEDICAL PRACTICE</t>
  </si>
  <si>
    <t>FRONT STREET SURGERY</t>
  </si>
  <si>
    <t>JORVIK GILLYGATE PRACTICE</t>
  </si>
  <si>
    <t>SCOTT ROAD MEDICAL CENTRE</t>
  </si>
  <si>
    <t>PARK PARADE SURGERY</t>
  </si>
  <si>
    <t>BROOK SQUARE SURGERY</t>
  </si>
  <si>
    <t>YORK MEDICAL GROUP</t>
  </si>
  <si>
    <t>ELVINGTON MEDICAL PRACTICE</t>
  </si>
  <si>
    <t>MY HEALTH GROUP</t>
  </si>
  <si>
    <t>STILLINGTON SURGERY</t>
  </si>
  <si>
    <t>LEYBURN MEDICAL PRACTICE</t>
  </si>
  <si>
    <t>KIRKBYMOORSIDE SURGERY</t>
  </si>
  <si>
    <t>MAYFORD HOUSE SURGERY</t>
  </si>
  <si>
    <t>POSTERNGATE SURGERY</t>
  </si>
  <si>
    <t>SOUTH MILFORD SURGERY</t>
  </si>
  <si>
    <t>THE FRIARY SURGERY</t>
  </si>
  <si>
    <t>THE OLD SCHOOL MEDICAL PRACTICE</t>
  </si>
  <si>
    <t>BEECH HOUSE SURGERY</t>
  </si>
  <si>
    <t>HELMSLEY SURGERY</t>
  </si>
  <si>
    <t>STOCKWELL ROAD SURGERY</t>
  </si>
  <si>
    <t>GLEBE HOUSE SURGERY</t>
  </si>
  <si>
    <t>TOLLERTON SURGERY</t>
  </si>
  <si>
    <t>AYTON AND SNAINTON MEDICAL PRACTICE</t>
  </si>
  <si>
    <t>BENTHAM MEDICAL PRACTICE</t>
  </si>
  <si>
    <t>EASTGATE MEDICAL GROUP</t>
  </si>
  <si>
    <t>CHURCH AVENUE MEDICAL GROUP</t>
  </si>
  <si>
    <t>SPRINGBANK SURGERY</t>
  </si>
  <si>
    <t>SCARBOROUGH MEDICAL GROUP</t>
  </si>
  <si>
    <t>DYNELEY HOUSE SURGERY</t>
  </si>
  <si>
    <t>MOWBRAY HOUSE SURGERY</t>
  </si>
  <si>
    <t>THIRSK DOCTORS SURGERY</t>
  </si>
  <si>
    <t>STAITHES SURGERY</t>
  </si>
  <si>
    <t>CENTRAL DALES PRACTICE</t>
  </si>
  <si>
    <t>STOKESLEY SURGERY</t>
  </si>
  <si>
    <t>LAMBERT MEDICAL CENTRE</t>
  </si>
  <si>
    <t>BEECH TREE SURGERY</t>
  </si>
  <si>
    <t>FILEY SURGERY</t>
  </si>
  <si>
    <t>SCORTON MEDICAL CENTRE</t>
  </si>
  <si>
    <t>QUAKERS LANE SURGERY</t>
  </si>
  <si>
    <t>PICKERING MEDICAL PRACTICE</t>
  </si>
  <si>
    <t>SHERBURN GROUP PRACTICE</t>
  </si>
  <si>
    <t>DR AKESTER &amp; PARTNERS</t>
  </si>
  <si>
    <t>DOCTORS LANE SURGERY</t>
  </si>
  <si>
    <t>THE SPA SURGERY</t>
  </si>
  <si>
    <t>HAXBY GROUP PRACTICE</t>
  </si>
  <si>
    <t>DERWENT PRACTICE</t>
  </si>
  <si>
    <t>EASTFIELD MEDICAL CENTRE</t>
  </si>
  <si>
    <t>CATTERICK VILLAGE SURGERY</t>
  </si>
  <si>
    <t>GREAT AYTON SURGERY</t>
  </si>
  <si>
    <t>DALTON TERRACE SURGERY</t>
  </si>
  <si>
    <t>TOPCLIFFE SURGERY</t>
  </si>
  <si>
    <t>ESCRICK SURGERY</t>
  </si>
  <si>
    <t>WHITBY GROUP PRACTICE</t>
  </si>
  <si>
    <t>EAST PARADE SURGERY</t>
  </si>
  <si>
    <t>THE LEEDS ROAD PRACTICE</t>
  </si>
  <si>
    <t>SHERBURN SURGERY</t>
  </si>
  <si>
    <t>RIPON SPA SURGERY</t>
  </si>
  <si>
    <t>NORTH HOUSE SURGERY</t>
  </si>
  <si>
    <t>TOWNHEAD SURGERY</t>
  </si>
  <si>
    <t>PRIORY MEDICAL GROUP</t>
  </si>
  <si>
    <t>NIDDERDALE GROUP PRACTICE</t>
  </si>
  <si>
    <t>MILLFIELD SURGERY</t>
  </si>
  <si>
    <t>DR P SURESH BABU</t>
  </si>
  <si>
    <t>DR MITCHELL</t>
  </si>
  <si>
    <t>HEALING PARTNERSHIP</t>
  </si>
  <si>
    <t>CORE CARE FAMILY PRACTICE</t>
  </si>
  <si>
    <t>RAJ MEDICAL CENTRE</t>
  </si>
  <si>
    <t>GREENLANDS SURGERY</t>
  </si>
  <si>
    <t>THE KILLINGHOLME SURGERY</t>
  </si>
  <si>
    <t>WEST TOWN SURGERY</t>
  </si>
  <si>
    <t>EAST PARK PRACTICE</t>
  </si>
  <si>
    <t>DR OZ QURESHI</t>
  </si>
  <si>
    <t>LAURBEL SURGERY</t>
  </si>
  <si>
    <t>DRS RAUT AND THOUFEEQ</t>
  </si>
  <si>
    <t>BARNETBY MEDICAL CENTRE</t>
  </si>
  <si>
    <t>THE BIRCHES MEDICAL PRACTICE</t>
  </si>
  <si>
    <t>DR GT HENDOW'S PRACTICE</t>
  </si>
  <si>
    <t>STIRLING MEDICAL CENTRE (MATHEWS)</t>
  </si>
  <si>
    <t>GOODHEART SURGERY</t>
  </si>
  <si>
    <t>WEST COMMON LANE TEACHING PRACTICE</t>
  </si>
  <si>
    <t>CEDAR MEDICAL PRACTICE</t>
  </si>
  <si>
    <t>JAMES ALEXANDER FAMILY PRACTICE</t>
  </si>
  <si>
    <t>DR A SINHA</t>
  </si>
  <si>
    <t>GREENGATES MEDICAL GROUP</t>
  </si>
  <si>
    <t>DR AC MILNER</t>
  </si>
  <si>
    <t>THE KIRTON LINDSEY AND SCOTTER SURGERY</t>
  </si>
  <si>
    <t>DELTA HEALTHCARE</t>
  </si>
  <si>
    <t>THE MEDICAL CENTRE, DRIFFIELD</t>
  </si>
  <si>
    <t>LITTLEFIELD SURGERY</t>
  </si>
  <si>
    <t>THE OSWALD ROAD MEDICAL SURGERY</t>
  </si>
  <si>
    <t>HOWDEN MEDICAL PRACTICE</t>
  </si>
  <si>
    <t>BIRKWOOD MEDICAL CENTRE</t>
  </si>
  <si>
    <t>BURNBRAE MEDICAL PRACTICE</t>
  </si>
  <si>
    <t>NORTH BEVERLEY MEDICAL CENTRE</t>
  </si>
  <si>
    <t>HASTINGS MEDICAL CENTRE</t>
  </si>
  <si>
    <t>CITY HEALTH PRACTICE LTD</t>
  </si>
  <si>
    <t>BARTHOLOMEW MEDICAL GROUP</t>
  </si>
  <si>
    <t>TRENT VIEW MEDICAL PRACTICE</t>
  </si>
  <si>
    <t>CHURCH LANE MEDICAL CENTRE</t>
  </si>
  <si>
    <t>THE RIDINGS MEDICAL GROUP</t>
  </si>
  <si>
    <t>SYDENHAM GROUP PRACTICE</t>
  </si>
  <si>
    <t>CLIFTON HOUSE MEDICAL CENTRE</t>
  </si>
  <si>
    <t>PRINCES MEDICAL CENTRE</t>
  </si>
  <si>
    <t>MODALITY PARTNERSHIP (HULL)</t>
  </si>
  <si>
    <t>WOLSELEY MEDICAL CENTRE</t>
  </si>
  <si>
    <t>THE BRIDGE GROUP PRACTICE</t>
  </si>
  <si>
    <t>ASHBY TURN PRIMARY CARE PARTNERS</t>
  </si>
  <si>
    <t>SOUTH AXHOLME PRACTICE</t>
  </si>
  <si>
    <t>GILBERDYKE HEALTH CENTRE</t>
  </si>
  <si>
    <t>DR JAD WEIR &amp; PARTNERS</t>
  </si>
  <si>
    <t>THE ROXTON PRACTICE</t>
  </si>
  <si>
    <t>POCKLINGTON GROUP PRACTICE</t>
  </si>
  <si>
    <t>THE AVENUES MEDICAL CENTRE</t>
  </si>
  <si>
    <t>LEVEN &amp; BEEFORD MEDICAL PRACTICE</t>
  </si>
  <si>
    <t>WILBERFORCE SURGERY</t>
  </si>
  <si>
    <t>THE SNAITH AND RAWCLIFFE MEDICAL GROUP</t>
  </si>
  <si>
    <t>ST ANDREWS SURGERY</t>
  </si>
  <si>
    <t>ANCORA MEDICAL PRACTICE</t>
  </si>
  <si>
    <t>HOLDERNESS HEALTH</t>
  </si>
  <si>
    <t>CAMBRIDGE AVENUE MEDICAL CENTRE</t>
  </si>
  <si>
    <t>THE SUTTON MANOR SURGERY</t>
  </si>
  <si>
    <t>ORCHARD 2000 GROUP</t>
  </si>
  <si>
    <t>PELHAM MEDICAL GROUP</t>
  </si>
  <si>
    <t>CLEE MEDICAL CENTRE</t>
  </si>
  <si>
    <t>MONTAGUE MEDICAL PRACTICE</t>
  </si>
  <si>
    <t>DR AP KUMAR</t>
  </si>
  <si>
    <t>KINGSTON HEALTH (HULL)</t>
  </si>
  <si>
    <t>MARKET WEIGHTON GROUP PRACTICE</t>
  </si>
  <si>
    <t>WINTERTON MEDICAL PRACTICE</t>
  </si>
  <si>
    <t>THE CENTRAL SURGERY BARTON</t>
  </si>
  <si>
    <t>EASTGATE MEDICAL GROUP, HORNSEA</t>
  </si>
  <si>
    <t>BEACON MEDICAL</t>
  </si>
  <si>
    <t>CHESTER SURGERY</t>
  </si>
  <si>
    <t>I J HEALTHCARE</t>
  </si>
  <si>
    <t>RICKLETON MEDICAL CENTRE</t>
  </si>
  <si>
    <t>SUNDERLAND GP ALLIANCE SOUTH HYLTON SURG</t>
  </si>
  <si>
    <t>HAPPY HOUSE SURGERY</t>
  </si>
  <si>
    <t>MONKWEARMOUTH HEALTH CENTRE</t>
  </si>
  <si>
    <t>CASTLETOWN MEDICAL CENTRE</t>
  </si>
  <si>
    <t>SOUTHLANDS MEDICAL GROUP</t>
  </si>
  <si>
    <t>NEW SILKSWORTH MEDICAL PRACTICE</t>
  </si>
  <si>
    <t>HYLTON MEDICAL GROUP</t>
  </si>
  <si>
    <t>WESTBOURNE MEDICAL GROUP</t>
  </si>
  <si>
    <t>GRANGEWOOD SURGERY</t>
  </si>
  <si>
    <t>SPRINGWELL MEDICAL GROUP</t>
  </si>
  <si>
    <t>NEW WASHINGTON MEDICAL GROUP</t>
  </si>
  <si>
    <t>SUNDERLAND GP ALLIANCE MEDICAL PRACTICE</t>
  </si>
  <si>
    <t>THE BROADWAY MEDICAL PRACTICE</t>
  </si>
  <si>
    <t>HOUGHTON MEDICAL GROUP,</t>
  </si>
  <si>
    <t>CONCORD MEDICAL PRACTICE</t>
  </si>
  <si>
    <t>KEPIER MEDICAL PRACTICE</t>
  </si>
  <si>
    <t>FORGE MEDICAL PRACTICE</t>
  </si>
  <si>
    <t>BRIDGE VIEW MEDICAL GROUP</t>
  </si>
  <si>
    <t>ASHBURN MEDICAL CENTRE</t>
  </si>
  <si>
    <t>MILLFIELD MEDICAL GROUP</t>
  </si>
  <si>
    <t>ST BEDE MEDICAL CENTRE</t>
  </si>
  <si>
    <t>FULWELL MEDICAL CENTRE,</t>
  </si>
  <si>
    <t>THE NEW CITY MEDICAL GROUP</t>
  </si>
  <si>
    <t>GALLERIES MEDICAL PRACTICE</t>
  </si>
  <si>
    <t>HERRINGTON MEDICAL CENTRE</t>
  </si>
  <si>
    <t>RED HOUSE MEDICAL CENTRE</t>
  </si>
  <si>
    <t>PALLION FAMILY PRACTICE</t>
  </si>
  <si>
    <t>WEARSIDE MEDICAL PRACTICE - PALLION</t>
  </si>
  <si>
    <t>VILLETTE SURGERY</t>
  </si>
  <si>
    <t>HETTON GROUP PRACTICE</t>
  </si>
  <si>
    <t>DEERNESS PARK MEDICAL GROUP</t>
  </si>
  <si>
    <t>EAST WING PRACTICE</t>
  </si>
  <si>
    <t>RAVENSWORTH SURGERY</t>
  </si>
  <si>
    <t>THE G.P.SUITE</t>
  </si>
  <si>
    <t>WHITBURN SURGERY</t>
  </si>
  <si>
    <t>THE GLEN MEDICAL GROUP</t>
  </si>
  <si>
    <t>COLLIERY COURT MEDICAL GROUP</t>
  </si>
  <si>
    <t>ST GEORGE &amp; RIVERSIDE MEDICAL PRACTICE</t>
  </si>
  <si>
    <t>ELLISON VIEW SURGERY</t>
  </si>
  <si>
    <t>ALBERT ROAD SURGERY</t>
  </si>
  <si>
    <t>DR THORNILEY-WALKER &amp; PARTNERS</t>
  </si>
  <si>
    <t>WAWN STREET SURGERY</t>
  </si>
  <si>
    <t>WENLOCK ROAD SURGERY</t>
  </si>
  <si>
    <t>MAYFIELD MEDICAL GROUP</t>
  </si>
  <si>
    <t>FARNHAM MEDICAL CTR.</t>
  </si>
  <si>
    <t>MALLARD MEDICAL PRACTICE</t>
  </si>
  <si>
    <t>WELLSPRING MEDICAL PRACT.</t>
  </si>
  <si>
    <t>PARK PARADE PRACTICE</t>
  </si>
  <si>
    <t>REDBURN PARK MEDICAL CENTRE</t>
  </si>
  <si>
    <t>BRIDGE MEDICAL</t>
  </si>
  <si>
    <t>NORTHUMBERLAND PARK MEDICAL GROUP</t>
  </si>
  <si>
    <t>NELSON MEDICAL GROUP</t>
  </si>
  <si>
    <t>WOODLANDS PARK HEALTH CTR</t>
  </si>
  <si>
    <t>THE VILLAGE GREEN SURGERY</t>
  </si>
  <si>
    <t>BEWICKE MEDICAL CENTRE</t>
  </si>
  <si>
    <t>WIDEOPEN MEDICAL CENTRE</t>
  </si>
  <si>
    <t>BEAUMONT PARK SURGERY</t>
  </si>
  <si>
    <t>MARINE AVENUE MEDICAL CTR</t>
  </si>
  <si>
    <t>49 MARINE AVENUE SURGERY</t>
  </si>
  <si>
    <t>WHITLEY BAY HEALTH CENTRE</t>
  </si>
  <si>
    <t>COLLINGWOOD HEALTH GROUP</t>
  </si>
  <si>
    <t>SPRING TERRACE HEALTH CENTRE</t>
  </si>
  <si>
    <t>DENTON TURRET MEDICAL CENTRE</t>
  </si>
  <si>
    <t>SWARLAND AVENUE SURGERY</t>
  </si>
  <si>
    <t>ST. ANTHONY'S HEALTH CENTRE</t>
  </si>
  <si>
    <t>NEWBURN SURGERY</t>
  </si>
  <si>
    <t>ELSWICK FAMILY PRACTICE</t>
  </si>
  <si>
    <t>GOSFORTH MEMORIAL MED.CTR</t>
  </si>
  <si>
    <t>BRUNTON PARK</t>
  </si>
  <si>
    <t>FENHAM HALL SURGERY</t>
  </si>
  <si>
    <t>BETTS AVENUE MEDICAL GROUP</t>
  </si>
  <si>
    <t>THORNFIELD MEDICAL GROUP</t>
  </si>
  <si>
    <t>REGENT MEDICAL CENTRE</t>
  </si>
  <si>
    <t>NEWCASTLE MEDICAL CENTRE</t>
  </si>
  <si>
    <t>THROCKLEY PRIMARY CARE CENTRE</t>
  </si>
  <si>
    <t>WESTERHOPE MEDICAL GROUP</t>
  </si>
  <si>
    <t>HEATON ROAD SURGERY</t>
  </si>
  <si>
    <t>BENFIELD PARK MEDICAL GROUP</t>
  </si>
  <si>
    <t>PARKWAY MEDICAL GROUP</t>
  </si>
  <si>
    <t>HOLMSIDE MEDICAL GROUP</t>
  </si>
  <si>
    <t>THE GROVE MEDICAL GROUP</t>
  </si>
  <si>
    <t>CRUDDAS PARK SURGERY</t>
  </si>
  <si>
    <t>LANE END SURGERY</t>
  </si>
  <si>
    <t>DENTON PARK MEDICAL GROUP</t>
  </si>
  <si>
    <t>WEST ROAD MEDICAL CENTRE</t>
  </si>
  <si>
    <t>WALKER MEDICAL GROUP</t>
  </si>
  <si>
    <t>BIDDLESTONE HEALTH GROUP</t>
  </si>
  <si>
    <t>PARK MEDICAL GROUP</t>
  </si>
  <si>
    <t>ROSEWORTH SURGERY</t>
  </si>
  <si>
    <t>WEST FARM SURGERY</t>
  </si>
  <si>
    <t>PROSPECT MEDICAL CENTRE</t>
  </si>
  <si>
    <t>SAVILLE MEDICAL GROUP</t>
  </si>
  <si>
    <t>SUNNISIDE SURGERY</t>
  </si>
  <si>
    <t>HOLLYHURST MEDICAL CENTRE</t>
  </si>
  <si>
    <t>THE BRIDGES MEDICAL PRACTICE</t>
  </si>
  <si>
    <t>PELAW MEDICAL PRACTICE</t>
  </si>
  <si>
    <t>BEACON VIEW MEDICAL CENTRE</t>
  </si>
  <si>
    <t>CHOPWELL PRIMARY HEALTHCARE CENTRE</t>
  </si>
  <si>
    <t>TEAMS MEDICAL PRACTICE</t>
  </si>
  <si>
    <t>SECOND STREET SURGERY</t>
  </si>
  <si>
    <t>WHICKHAM COTTAGE MEDICAL CENTRE</t>
  </si>
  <si>
    <t>CENTRAL GATESHEAD MEDICAL GROUP</t>
  </si>
  <si>
    <t>OLDWELL SURGERY</t>
  </si>
  <si>
    <t>BEWICK ROAD SURGERY</t>
  </si>
  <si>
    <t>WREKENTON MEDICAL GROUP</t>
  </si>
  <si>
    <t>CRAWCROOK MEDICAL CENTRE</t>
  </si>
  <si>
    <t>MILLENNIUM FAMILY PRACTICE</t>
  </si>
  <si>
    <t>ST. ALBANS MEDICAL GROUP</t>
  </si>
  <si>
    <t>CHAINBRIDGE MEDICAL PARTNERSHIP</t>
  </si>
  <si>
    <t>CROWHALL MEDICAL CENTRE</t>
  </si>
  <si>
    <t>BIRTLEY MEDICAL GROUP</t>
  </si>
  <si>
    <t>FELL COTTAGE SURGERY</t>
  </si>
  <si>
    <t>GLENPARK MEDICAL CENTRE</t>
  </si>
  <si>
    <t>OXFORD TCE &amp; RAWLING RD MEDICAL GROUP</t>
  </si>
  <si>
    <t>LONGRIGG MEDICAL CENTRE</t>
  </si>
  <si>
    <t>BENSHAM FAMILY PRACTICE</t>
  </si>
  <si>
    <t>FELL TOWER MEDICAL CENTRE</t>
  </si>
  <si>
    <t>ELSDON AVENUE SURGERY</t>
  </si>
  <si>
    <t>THE ADDERLANE SURGERY</t>
  </si>
  <si>
    <t>BRANCH END SURGERY</t>
  </si>
  <si>
    <t>HAYDON BRIDGE &amp; ALLENDALE MEDICAL PRACT</t>
  </si>
  <si>
    <t>UNION BRAE &amp; NORHAM PRAC</t>
  </si>
  <si>
    <t>SCOTS GAP MEDICAL GROUP</t>
  </si>
  <si>
    <t>HUMSHAUGH &amp; WARK MED GRP</t>
  </si>
  <si>
    <t>GAS HOUSE LANE SURGERY</t>
  </si>
  <si>
    <t>FORUM FAMILY PRACTICE</t>
  </si>
  <si>
    <t>NETHERFIELD HOUSE</t>
  </si>
  <si>
    <t>VALENS MEDICAL PARTNERSHIP</t>
  </si>
  <si>
    <t>HALTWHISTLE MEDICAL GROUP</t>
  </si>
  <si>
    <t>THE SELE MEDICAL PRACTICE</t>
  </si>
  <si>
    <t>GREYSTOKE SURGERY</t>
  </si>
  <si>
    <t>VILLAGE MEDICAL GROUP</t>
  </si>
  <si>
    <t>SEATON PARK MEDICAL GROUP</t>
  </si>
  <si>
    <t>BELLINGHAM PRACTICE</t>
  </si>
  <si>
    <t>WELL CLOSE MEDICAL GROUP</t>
  </si>
  <si>
    <t>CRAMLINGTON MEDICAL GROUP</t>
  </si>
  <si>
    <t>BURN BRAE MEDICAL GROUP</t>
  </si>
  <si>
    <t>COQUET MEDICAL GROUP</t>
  </si>
  <si>
    <t>GUIDEPOST MEDICAL GROUP</t>
  </si>
  <si>
    <t>CORBRIDGE HEALTH CENTRE</t>
  </si>
  <si>
    <t>PRUDHOE MEDICAL GROUP</t>
  </si>
  <si>
    <t>MARINE MEDICAL GROUP</t>
  </si>
  <si>
    <t>THE GABLES MEDICAL GROUP</t>
  </si>
  <si>
    <t>WHITE MEDICAL GROUP</t>
  </si>
  <si>
    <t>RAILWAY MEDICAL GROUP</t>
  </si>
  <si>
    <t>BELFORD MEDICAL PRACTICE</t>
  </si>
  <si>
    <t>PONTELAND MEDICAL GROUP</t>
  </si>
  <si>
    <t>ALNWICK MEDICAL GROUP</t>
  </si>
  <si>
    <t>BEDLINGTONSHIRE MED.GROUP</t>
  </si>
  <si>
    <t>THE ROTHBURY PRACTICE</t>
  </si>
  <si>
    <t>ANNFIELD PLAIN SURGERY</t>
  </si>
  <si>
    <t>VILLAGES MEDICAL GROUP</t>
  </si>
  <si>
    <t>LEADGATE SURGERY</t>
  </si>
  <si>
    <t>BOWBURN MEDICAL CENTRE</t>
  </si>
  <si>
    <t>WEST CORNFORTH MEDICAL CENTRE</t>
  </si>
  <si>
    <t>SILVERDALE FAMILY PRACTICE</t>
  </si>
  <si>
    <t>EVENWOOD MEDICAL PRACTICE</t>
  </si>
  <si>
    <t>THE HAVEN SURGERY</t>
  </si>
  <si>
    <t>SOUTHDENE MEDICAL CENTRE</t>
  </si>
  <si>
    <t>OAKFIELDS HEALTH GROUP</t>
  </si>
  <si>
    <t>BROWNEY HOUSE SURGERY</t>
  </si>
  <si>
    <t>BEVAN MEDICAL GROUP</t>
  </si>
  <si>
    <t>WINGATE MEDICAL PRACTICE INTRAHEALTH</t>
  </si>
  <si>
    <t>BYRON MEDICAL PRACTICE</t>
  </si>
  <si>
    <t>PEASE WAY MEDICAL CENTRE</t>
  </si>
  <si>
    <t>DRS LAMBERT &amp; NG</t>
  </si>
  <si>
    <t>LANCHESTER MEDICAL CENTRE</t>
  </si>
  <si>
    <t>THE NEW SEAHAM MEDICAL GROUP</t>
  </si>
  <si>
    <t>JUBILEE MEDICAL GROUP</t>
  </si>
  <si>
    <t>GAINFORD SURGERY</t>
  </si>
  <si>
    <t>EAST DURHAM MEDICAL GROUP</t>
  </si>
  <si>
    <t>CHEVELEY PARK MEDICAL CTR</t>
  </si>
  <si>
    <t>SKERNE MEDICAL GROUP</t>
  </si>
  <si>
    <t>BISHOPS CLOSE MEDICAL PRACTICE</t>
  </si>
  <si>
    <t>MARLBOROUGH SURGERY</t>
  </si>
  <si>
    <t>CESTRIA HEALTH CENTRE</t>
  </si>
  <si>
    <t>ROCKLIFFE COURT SURGERY</t>
  </si>
  <si>
    <t>DENMARK STREET SURGERY</t>
  </si>
  <si>
    <t>BARNARD CASTLE SURGERY</t>
  </si>
  <si>
    <t>FERRYHILL AND CHILTON MEDICAL PRACTICE</t>
  </si>
  <si>
    <t>THE HORDEN GROUP PRACTICE</t>
  </si>
  <si>
    <t>OLD FORGE SURGERY</t>
  </si>
  <si>
    <t>MURTON MEDICAL CENTRE</t>
  </si>
  <si>
    <t>CLIFTON COURT MEDICAL PRACTICE</t>
  </si>
  <si>
    <t>CEDARS MEDICAL GROUP</t>
  </si>
  <si>
    <t>BEWICK CRESCENT SURGERY</t>
  </si>
  <si>
    <t>CHASTLETON MEDICAL GROUP</t>
  </si>
  <si>
    <t>THE WEARDALE PRACTICE</t>
  </si>
  <si>
    <t>BLACKETTS MEDICAL PRACTICE</t>
  </si>
  <si>
    <t>PELTON &amp; FELLROSE MEDICAL GROUP</t>
  </si>
  <si>
    <t>WOODVIEW MEDICAL PRACTICE</t>
  </si>
  <si>
    <t>CARMEL MEDICAL PRACTICE</t>
  </si>
  <si>
    <t>DUNELM MEDICAL PRACTICE</t>
  </si>
  <si>
    <t>GREAT LUMLEY SURGERY</t>
  </si>
  <si>
    <t>MIDDLE CHARE MEDICAL GROUP</t>
  </si>
  <si>
    <t>COXHOE MEDICAL PRACTICE</t>
  </si>
  <si>
    <t>SACRISTON MEDICAL CENTRE</t>
  </si>
  <si>
    <t>BISHOPGATE MEDICAL CENTRE</t>
  </si>
  <si>
    <t>WEST RAINTON SURGERY</t>
  </si>
  <si>
    <t>STANLEY MEDICAL GROUP</t>
  </si>
  <si>
    <t>THE MEDICAL GROUP</t>
  </si>
  <si>
    <t>AUCKLAND MEDICAL GROUP</t>
  </si>
  <si>
    <t>CONSETT MEDICAL CENTRE</t>
  </si>
  <si>
    <t>TANFIELD VIEW MEDICAL GROUP</t>
  </si>
  <si>
    <t>STATION VIEW MEDICAL CENTRE</t>
  </si>
  <si>
    <t>BELMONT &amp; SHERBURN MEDICAL GROUP</t>
  </si>
  <si>
    <t>NEASHAM ROAD SURGERY</t>
  </si>
  <si>
    <t>WILLIAM BROWN CENTRE</t>
  </si>
  <si>
    <t>CLAYPATH &amp; UNIVERSITY MEDICAL GROUP</t>
  </si>
  <si>
    <t>MOORLANDS SURGERY</t>
  </si>
  <si>
    <t>BRIDGE END SURGERY</t>
  </si>
  <si>
    <t>HALLGARTH SURGERY</t>
  </si>
  <si>
    <t>BLACKHALL AND PETERLEE PRACTICE</t>
  </si>
  <si>
    <t>ORCHARD COURT SURGERY</t>
  </si>
  <si>
    <t>WHINFIELD MEDICAL PRACTICE</t>
  </si>
  <si>
    <t>WILLINGTON MEDICAL GROUP</t>
  </si>
  <si>
    <t>ST ANDREW'S MEDICAL PRACTICE</t>
  </si>
  <si>
    <t>WARWICK SQUARE GROUP PRACTICE</t>
  </si>
  <si>
    <t>DUDDON VALLEY MEDICAL PRACTICE</t>
  </si>
  <si>
    <t>HAVERTHWAITE SURGERY</t>
  </si>
  <si>
    <t>CARTMEL SURGERY</t>
  </si>
  <si>
    <t>LONGTOWN MEDICAL CENTRE</t>
  </si>
  <si>
    <t>COURT THORN SURGERY</t>
  </si>
  <si>
    <t>GLENRIDDING HEALTH CENTRE</t>
  </si>
  <si>
    <t>KIRKOSWALD SURGERY</t>
  </si>
  <si>
    <t>WRAYSDALE HOUSE SURGERY</t>
  </si>
  <si>
    <t>SEDBERGH MEDICAL PRACTICE</t>
  </si>
  <si>
    <t>LIVERPOOL HOUSE SURGERY</t>
  </si>
  <si>
    <t>RISEDALE SURGERY</t>
  </si>
  <si>
    <t>BURNETT EDGAR MEDICAL CTR</t>
  </si>
  <si>
    <t>ULVERSTON COMMUNITY HEALTH CENTRE</t>
  </si>
  <si>
    <t>WESTCROFT HOUSE SURGERY</t>
  </si>
  <si>
    <t>ATKINSON HEALTH CENTRE</t>
  </si>
  <si>
    <t>ASPATRIA MEDICAL GROUP</t>
  </si>
  <si>
    <t>NUTWOOD MEDICAL PRACTICE</t>
  </si>
  <si>
    <t>JAMES STREET GROUP PRACT</t>
  </si>
  <si>
    <t>WINDERMERE HEALTH CENTRE</t>
  </si>
  <si>
    <t>WIGTON GROUP MEDICAL PRACTICE</t>
  </si>
  <si>
    <t>FELLVIEW HEALTHCARE</t>
  </si>
  <si>
    <t>LOWTHER MEDICAL CENTRE</t>
  </si>
  <si>
    <t>TEMPLE SOWERBY MEDICAL PRACTICE</t>
  </si>
  <si>
    <t>SILLOTH GROUP MEDICAL PRACTICE</t>
  </si>
  <si>
    <t>BIRBECK MEDICAL GROUP</t>
  </si>
  <si>
    <t>WATERLOO HOUSE SURGERY</t>
  </si>
  <si>
    <t>MARYPORT HEALTH SERVICES</t>
  </si>
  <si>
    <t>SHAP MEDICAL PRACTICE</t>
  </si>
  <si>
    <t>LUNESDALE SURGERY</t>
  </si>
  <si>
    <t>CASTLEHEAD MEDICAL CENTRE</t>
  </si>
  <si>
    <t>STATION HOUSE SURGERY</t>
  </si>
  <si>
    <t>THE JAMES COCHRANE PRACT.</t>
  </si>
  <si>
    <t>CAPTAIN FRENCH SURGERY</t>
  </si>
  <si>
    <t>SEASCALE HEALTH CENTRE</t>
  </si>
  <si>
    <t>DISTINGTON SURGERY</t>
  </si>
  <si>
    <t>DALSTON MEDICAL GROUP</t>
  </si>
  <si>
    <t>CASTLEGATE AND DERWENT SURGERY</t>
  </si>
  <si>
    <t>EDEN MEDICAL GROUP</t>
  </si>
  <si>
    <t>FUSEHILL MEDICAL PRACTICE</t>
  </si>
  <si>
    <t>SPENCER ST SURGERY</t>
  </si>
  <si>
    <t>CARLISLE HEALTHCARE</t>
  </si>
  <si>
    <t>CALDBECK SURGERY</t>
  </si>
  <si>
    <t>UPPER EDEN MEDICAL PRACTICE</t>
  </si>
  <si>
    <t>BRAMPTON MEDICAL PRACTICE</t>
  </si>
  <si>
    <t>BRIDGEGATE MEDICAL CENTRE</t>
  </si>
  <si>
    <t>DUKE STREET SURGERY</t>
  </si>
  <si>
    <t>APPLEBY MEDICAL PRACTICE</t>
  </si>
  <si>
    <t>AMBLESIDE HEALTH CENTRE</t>
  </si>
  <si>
    <t>ALSTON MEDICAL PRACTICE</t>
  </si>
  <si>
    <t>ULVERSTON HEALTH CENTRE (MURRAY)</t>
  </si>
  <si>
    <t>THE ARRIVAL PRACTICE</t>
  </si>
  <si>
    <t>WEST VIEW MILLENIUM SURGERY A</t>
  </si>
  <si>
    <t>THORNTREE SURGERY</t>
  </si>
  <si>
    <t>HUNTCLIFF SURGERY</t>
  </si>
  <si>
    <t>THE PATEL PRACTICE</t>
  </si>
  <si>
    <t>PARKWAY MEDICAL CENTRE</t>
  </si>
  <si>
    <t>THE ROSEBERRY PRACTICE</t>
  </si>
  <si>
    <t>DR RASOOL</t>
  </si>
  <si>
    <t>MCKENZIE GROUP PRACTICE</t>
  </si>
  <si>
    <t>ALMA MEDICAL CENTRE</t>
  </si>
  <si>
    <t>THE ESTON SURGERY</t>
  </si>
  <si>
    <t>THE DISCOVERY PRACTICE</t>
  </si>
  <si>
    <t>THE HEADLAND MEDICAL CENTRE</t>
  </si>
  <si>
    <t>COULBY MEDICAL PRACTICE</t>
  </si>
  <si>
    <t>KINGSWAY MEDICAL CENTRE</t>
  </si>
  <si>
    <t>THE SALTSCAR SURGERY</t>
  </si>
  <si>
    <t>WOODSIDE SURGERY</t>
  </si>
  <si>
    <t>THE GREEN HOUSE SURGERY</t>
  </si>
  <si>
    <t>CAMBRIDGE MEDICAL GROUP</t>
  </si>
  <si>
    <t>ZETLAND MEDICAL PRACTICE</t>
  </si>
  <si>
    <t>WOODLANDS FAMILY MEDICAL CENTRE</t>
  </si>
  <si>
    <t>THE COATHAM ROAD SURGERY</t>
  </si>
  <si>
    <t>MCKENZIE HOUSE SURGERY</t>
  </si>
  <si>
    <t>SOUTH GRANGE MEDICAL GROUP PRACTICE</t>
  </si>
  <si>
    <t>HART MEDICAL PRACTICE</t>
  </si>
  <si>
    <t>MARSH HOUSE MEDICAL PRACTICE</t>
  </si>
  <si>
    <t>EAGLESCLIFFE MEDICAL PRACTICE</t>
  </si>
  <si>
    <t>HIRSEL MEDICAL CENTRE</t>
  </si>
  <si>
    <t>THE ERIMUS PRACTICE</t>
  </si>
  <si>
    <t>NORTON MEDICAL CENTRE</t>
  </si>
  <si>
    <t>NEWLANDS MEDICAL CENTRE</t>
  </si>
  <si>
    <t>THORNABY &amp; BARWICK MEDICAL GROUP</t>
  </si>
  <si>
    <t>THE GARTH</t>
  </si>
  <si>
    <t>HAVELOCK GRANGE PRACTICE</t>
  </si>
  <si>
    <t>BOROUGH ROAD &amp; NUNTHORPE MEDICAL GROUP</t>
  </si>
  <si>
    <t>PROSPECT SURGERY</t>
  </si>
  <si>
    <t>YARM MEDICAL PRACTICE</t>
  </si>
  <si>
    <t>LINTHORPE SURGERY</t>
  </si>
  <si>
    <t>THE DOVECOT SURGERY</t>
  </si>
  <si>
    <t>THE ENDEAVOUR PRACTICE</t>
  </si>
  <si>
    <t>HILLSIDE PRACTICE</t>
  </si>
  <si>
    <t>NORMANBY MEDICAL CENTRE</t>
  </si>
  <si>
    <t>MARTONSIDE MEDICAL CENTRE</t>
  </si>
  <si>
    <t>CROSSFELL HEALTH CENTRE</t>
  </si>
  <si>
    <t>BENTLEY MEDICAL PRACTICE</t>
  </si>
  <si>
    <t>WOODBRIDGE PRACTICE</t>
  </si>
  <si>
    <t>QUEENSTREE PRACTICE</t>
  </si>
  <si>
    <t>BROTTON SURGERY</t>
  </si>
  <si>
    <t>CHADWICK PRACTICE</t>
  </si>
  <si>
    <t>VILLAGE MEDICAL CENTRE</t>
  </si>
  <si>
    <t>BANKHOUSE SURGERY</t>
  </si>
  <si>
    <t>TENNANT STREET MEDICAL PRACTICE</t>
  </si>
  <si>
    <t>SPRINGWOOD SURGERY</t>
  </si>
  <si>
    <t>ACKLAM MEDICAL CENTRE</t>
  </si>
  <si>
    <t>QUEENS PARK MEDICAL CENTRE</t>
  </si>
  <si>
    <t>THE DENSHAM SURGERY</t>
  </si>
  <si>
    <t>Registered or projected populations</t>
  </si>
  <si>
    <t>h-market-forces-factor</t>
  </si>
  <si>
    <t>h-market-forces-factor (outputs)</t>
  </si>
  <si>
    <t>Provider_MFF</t>
  </si>
  <si>
    <t>h-market-forces-factor (inputs)</t>
  </si>
  <si>
    <t xml:space="preserve">Similar to above, only using Specialised Services expenditure for PPM% (for mapping of MFF)  </t>
  </si>
  <si>
    <t>Trust</t>
  </si>
  <si>
    <t>Y06826</t>
  </si>
  <si>
    <t>Y08371</t>
  </si>
  <si>
    <t>Y07040</t>
  </si>
  <si>
    <t>Y08402</t>
  </si>
  <si>
    <t>Y08411</t>
  </si>
  <si>
    <t>Y08186</t>
  </si>
  <si>
    <t>Y07377</t>
  </si>
  <si>
    <t>Y08124</t>
  </si>
  <si>
    <t>Y00361</t>
  </si>
  <si>
    <t>Y07697</t>
  </si>
  <si>
    <t>Y08082</t>
  </si>
  <si>
    <t>Y07819</t>
  </si>
  <si>
    <t>Y06620</t>
  </si>
  <si>
    <r>
      <rPr>
        <b/>
        <sz val="10"/>
        <rFont val="Arial"/>
        <family val="2"/>
      </rPr>
      <t>Payment MFF values</t>
    </r>
    <r>
      <rPr>
        <sz val="10"/>
        <rFont val="Arial"/>
        <family val="2"/>
      </rPr>
      <t xml:space="preserve"> range from around 1.0 to 1.2, so always have a net positive effect.</t>
    </r>
  </si>
  <si>
    <r>
      <rPr>
        <b/>
        <sz val="10"/>
        <rFont val="Arial"/>
        <family val="2"/>
      </rPr>
      <t>Underlying MFF values</t>
    </r>
    <r>
      <rPr>
        <sz val="10"/>
        <rFont val="Arial"/>
        <family val="2"/>
      </rPr>
      <t xml:space="preserve"> range from around 0.9 to 1.1, England average = 1. </t>
    </r>
  </si>
  <si>
    <t>Y63</t>
  </si>
  <si>
    <t>NE&amp;Yks</t>
  </si>
  <si>
    <t>North East and North Cumbria ICB</t>
  </si>
  <si>
    <t>Humber and North Yorkshire ICB</t>
  </si>
  <si>
    <t>South Yorkshire ICB</t>
  </si>
  <si>
    <t>West Yorkshire ICB</t>
  </si>
  <si>
    <t>Y62</t>
  </si>
  <si>
    <t>N West</t>
  </si>
  <si>
    <t>Cheshire and Merseyside ICB</t>
  </si>
  <si>
    <t>Greater Manchester ICB</t>
  </si>
  <si>
    <t>Lancashire and South Cumbria ICB</t>
  </si>
  <si>
    <t>Y60</t>
  </si>
  <si>
    <t>Midlands</t>
  </si>
  <si>
    <t>Birmingham and Solihull ICB</t>
  </si>
  <si>
    <t>Black Country ICB</t>
  </si>
  <si>
    <t>Coventry and Warwickshire ICB</t>
  </si>
  <si>
    <t>Derby and Derbyshire ICB</t>
  </si>
  <si>
    <t>Herefordshire and Worcestershire ICB</t>
  </si>
  <si>
    <t>Leicester, Leicestershire and Rutland ICB</t>
  </si>
  <si>
    <t>Lincolnshire ICB</t>
  </si>
  <si>
    <t>Northamptonshire ICB</t>
  </si>
  <si>
    <t>Nottingham and Nottinghamshire ICB</t>
  </si>
  <si>
    <t>Shropshire, Telford and Wrekin ICB</t>
  </si>
  <si>
    <t>Staffordshire and Stoke-on-Trent ICB</t>
  </si>
  <si>
    <t>Y61</t>
  </si>
  <si>
    <t>East</t>
  </si>
  <si>
    <t>Bedfordshire, Luton and Milton Keynes ICB</t>
  </si>
  <si>
    <t>Cambridgeshire and Peterborough ICB</t>
  </si>
  <si>
    <t>Hertfordshire and West Essex ICB</t>
  </si>
  <si>
    <t>Mid and South Essex ICB</t>
  </si>
  <si>
    <t>Norfolk and Waveney ICB</t>
  </si>
  <si>
    <t>Suffolk and North East Essex ICB</t>
  </si>
  <si>
    <t>Y56</t>
  </si>
  <si>
    <t>London</t>
  </si>
  <si>
    <t>North Central London ICB</t>
  </si>
  <si>
    <t>North East London ICB</t>
  </si>
  <si>
    <t>North West London ICB</t>
  </si>
  <si>
    <t>South East London ICB</t>
  </si>
  <si>
    <t>South West London ICB</t>
  </si>
  <si>
    <t>Y59</t>
  </si>
  <si>
    <t>S East</t>
  </si>
  <si>
    <t>Buckinghamshire, Oxfordshire and Berkshire West ICB</t>
  </si>
  <si>
    <t>Frimley ICB</t>
  </si>
  <si>
    <t>Hampshire and Isle Of Wight ICB</t>
  </si>
  <si>
    <t>Kent And Medway ICB</t>
  </si>
  <si>
    <t>Surrey Heartlands ICB</t>
  </si>
  <si>
    <t>Sussex ICB</t>
  </si>
  <si>
    <t>Y58</t>
  </si>
  <si>
    <t>S West</t>
  </si>
  <si>
    <t>Bath and North East Somerset, Swindon And Wiltshire ICB</t>
  </si>
  <si>
    <t>Bristol, North Somerset and South Gloucestershire ICB</t>
  </si>
  <si>
    <t>Cornwall and the Isles Of Scilly ICB</t>
  </si>
  <si>
    <t>Devon ICB</t>
  </si>
  <si>
    <t>Dorset ICB</t>
  </si>
  <si>
    <t>Gloucestershire ICB</t>
  </si>
  <si>
    <t>Somerset ICB</t>
  </si>
  <si>
    <t>WEST QUAY MEDICAL PRACTICE</t>
  </si>
  <si>
    <t>CARLISLE CENTRAL PRACTICE</t>
  </si>
  <si>
    <t>MIDDLETON AND DINSDALE MEDICAL PRACTICE</t>
  </si>
  <si>
    <t>NORTHUMBERLAND HEALTH</t>
  </si>
  <si>
    <t>WOOLER HEALTH</t>
  </si>
  <si>
    <t>JESMOND HEALTH PARTNERSHIP</t>
  </si>
  <si>
    <t>STEPHENSON PARK HEALTH GROUP</t>
  </si>
  <si>
    <t>BRIDGE AND MONKSEATON MEDICAL PRACTICE</t>
  </si>
  <si>
    <t>HADRIAN HEALTH CENTRE</t>
  </si>
  <si>
    <t>MARSDEN MEDICAL GROUP</t>
  </si>
  <si>
    <t>IMEARY MEDICAL GROUP</t>
  </si>
  <si>
    <t>RIVERVIEW SURGERY</t>
  </si>
  <si>
    <t>THE STEPHENSON MEDICAL PRACTICE</t>
  </si>
  <si>
    <t>VILLAGE SURGERY PARTNERSHIP</t>
  </si>
  <si>
    <t>HUMBER PRIMARY CARE</t>
  </si>
  <si>
    <t>HULL FAMILY PRACTICE</t>
  </si>
  <si>
    <t>THE QUAYS MEDICAL PRACTICE</t>
  </si>
  <si>
    <t>WILLERBY AND SWANLAND SURGERY</t>
  </si>
  <si>
    <t>SLC MEDICAL GROUP</t>
  </si>
  <si>
    <t>WOODFIELD MEDICAL</t>
  </si>
  <si>
    <t>DRS REDDY AND NUNN</t>
  </si>
  <si>
    <t>CAMPUS HEALTH CENTRE</t>
  </si>
  <si>
    <t>NEWINGTON SURGERY</t>
  </si>
  <si>
    <t>MOSS HEALTHCARE HARROGATE</t>
  </si>
  <si>
    <t>PARK STREET</t>
  </si>
  <si>
    <t>HAXBY GROUP SCARBOROUGH</t>
  </si>
  <si>
    <t>ESK VALLEY MEDICAL PRACTICE</t>
  </si>
  <si>
    <t>SUNNYBANK &amp; COWGILL MEDICAL PRACTICE</t>
  </si>
  <si>
    <t>MODALITY PARTNERSHIP (AWC)</t>
  </si>
  <si>
    <t>NEW OTLEY ROAD MEDICAL PRACTICE</t>
  </si>
  <si>
    <t>THE CITY MEDICAL PRACTICE</t>
  </si>
  <si>
    <t>BEVAN COMMUNITY BENEFIT SOCIETY</t>
  </si>
  <si>
    <t>THE NORTHOLME PRACTICE</t>
  </si>
  <si>
    <t>SHEPLEY PRIMARY CARE LIMITED</t>
  </si>
  <si>
    <t>LINDLEY GROUP PRACTICE LTD</t>
  </si>
  <si>
    <t>NEWSOME SURGERY LIMITED</t>
  </si>
  <si>
    <t>OULTON MEDICAL CENTRE</t>
  </si>
  <si>
    <t>WINDMILL HEALTH CENTRE</t>
  </si>
  <si>
    <t>DIAMOND MEDICAL GROUP</t>
  </si>
  <si>
    <t>SOUTH QUEEN MEDICAL CENTRE</t>
  </si>
  <si>
    <t>CROSSLEY STREET SURGERY</t>
  </si>
  <si>
    <t>WETHERBY &amp; BRAMHAM SURGERY</t>
  </si>
  <si>
    <t>DRIGHLINGTON MEDICAL CENTRE</t>
  </si>
  <si>
    <t>LANGTHWAITE SURGERY</t>
  </si>
  <si>
    <t>ROYAL PRIMARY CARE CLAY CROSS</t>
  </si>
  <si>
    <t>ROYAL PRIMARY CARE CHESTERFIELD WEST</t>
  </si>
  <si>
    <t>ROYAL PRIMARY CARE BROOKLYN</t>
  </si>
  <si>
    <t>INSPIRE HEALTH - AVENUE HOUSE SURGERY</t>
  </si>
  <si>
    <t>OAKMEADOW SURGERY (GJ INGRAMS)</t>
  </si>
  <si>
    <t>IBSTOCK &amp; BARLESTONE SURGERIES</t>
  </si>
  <si>
    <t>MANOR PARK MEDICAL PRACTICE</t>
  </si>
  <si>
    <t>THE ANSTEY SURGERY</t>
  </si>
  <si>
    <t>LONG LANE SURGERY</t>
  </si>
  <si>
    <t>FOSSE MEDICAL CENTRE (DR H MUKADAM)</t>
  </si>
  <si>
    <t>CAMPUS VIEW MEDICAL CENTRE</t>
  </si>
  <si>
    <t>SEVERN SURGERY</t>
  </si>
  <si>
    <t>SPIRIT PRIMARY CARE LIMITED-ASQUITH</t>
  </si>
  <si>
    <t>SPIRIT PRIMARY CARE LTD-BEAUMONT LEYS</t>
  </si>
  <si>
    <t>RATBY MEDICAL CENTRE</t>
  </si>
  <si>
    <t>WESTEND MEDICAL PRACTICE</t>
  </si>
  <si>
    <t>WALNUT ST MED CTR</t>
  </si>
  <si>
    <t>BRANDON SURGERY DR R KAPUR &amp; PARTNER</t>
  </si>
  <si>
    <t>SPIRIT PRIMARY CARE LTD-RUSHEY MEAD</t>
  </si>
  <si>
    <t>HEART OF LINCOLN HEALTH GROUP</t>
  </si>
  <si>
    <t>LONG BENNINGTON MEDICAL CENTRE</t>
  </si>
  <si>
    <t>BRIERLEY PARK MEDICAL GROUP</t>
  </si>
  <si>
    <t>GARLAND HOUSE SURGERY</t>
  </si>
  <si>
    <t>ASA MEDICAL GROUP</t>
  </si>
  <si>
    <t>WALKLEY HOUSE &amp; STANNINGTON M.C</t>
  </si>
  <si>
    <t>CLOVER NORTH DARNALL HEALTH CENTRE</t>
  </si>
  <si>
    <t>THE THORPE PRACTICE</t>
  </si>
  <si>
    <t>JENNER HEALTHCARE</t>
  </si>
  <si>
    <t>TAVERHAM SURGERY</t>
  </si>
  <si>
    <t>MATTISHALL AND LENWADE SURGERIES</t>
  </si>
  <si>
    <t>BURLINGTON PRIMARY CARE</t>
  </si>
  <si>
    <t>DR SOLWAY AND DR ROY PRACTICE</t>
  </si>
  <si>
    <t>LARKSFIELD AND ARLESEY MEDICAL PRACTICE</t>
  </si>
  <si>
    <t>THE BLENHEIM MEDICAL CENTRE</t>
  </si>
  <si>
    <t>DR A SULAKSHANA &amp; PARTNERS</t>
  </si>
  <si>
    <t>LEA WHARF MEDICAL</t>
  </si>
  <si>
    <t>THE BUNTINGFORD &amp; PUCKERIDGE MED PRAC.</t>
  </si>
  <si>
    <t>THE BIRCHWOOD AND SOLLERSHOTT SURGERIES</t>
  </si>
  <si>
    <t>KING GEORGE &amp; MANOR HOUSE SURGERIES</t>
  </si>
  <si>
    <t>VERULAM MEDICAL GROUP</t>
  </si>
  <si>
    <t>HELIX MEDICAL CENTRE</t>
  </si>
  <si>
    <t>GP PATHFINDER CLINICS</t>
  </si>
  <si>
    <t>WEMBLEY PARK MEDICAL CENTRE</t>
  </si>
  <si>
    <t>HIYOS</t>
  </si>
  <si>
    <t>WEST KENSINGTON GP SURGERY</t>
  </si>
  <si>
    <t>CHISWICK FAMILY PRACTICE (DR O'CONNELL)</t>
  </si>
  <si>
    <t>CHISWICK MEDICAL PRACTICE</t>
  </si>
  <si>
    <t>HEALTH PARTNERS AT VIOLET MELCHETT</t>
  </si>
  <si>
    <t>EMPEROR'S GATE SURGERY</t>
  </si>
  <si>
    <t>THE DR HICKEY SURGERY FOR THE HOMELESS</t>
  </si>
  <si>
    <t>MURREE MEDICAL CENTRE</t>
  </si>
  <si>
    <t>PEACOCK SURGERY</t>
  </si>
  <si>
    <t>CHAFFORD HUNDRED MEDICAL CENTRE</t>
  </si>
  <si>
    <t>THORPE BAY &amp; SHAFTESBURY AVE SURGERY</t>
  </si>
  <si>
    <t>ST GEORGES MEDICAL PRACTICE</t>
  </si>
  <si>
    <t>DR PALACIN</t>
  </si>
  <si>
    <t>GREENWOOD AND WYNCROFT SURGERY</t>
  </si>
  <si>
    <t>THE COMMUNITY PRACTICE</t>
  </si>
  <si>
    <t>HAROLD HILL MEDICAL CENTRE</t>
  </si>
  <si>
    <t>VICTORIA &amp; FIVE ELMS MEDICAL CENTRE</t>
  </si>
  <si>
    <t>SUTTONS AVENUE SURGERY</t>
  </si>
  <si>
    <t>RAINHAM &amp; UPMINSTER MEDICAL CENTRE</t>
  </si>
  <si>
    <t>STRAIGHT ROAD SURGERY</t>
  </si>
  <si>
    <t>BECONTREE MEDICAL CENTRE</t>
  </si>
  <si>
    <t>ASHTON GARDENS SURGERY</t>
  </si>
  <si>
    <t>AMPTHILL &amp; REGENTS PARK PRACTICE</t>
  </si>
  <si>
    <t>LOWER CLAPTON GENERAL PRACTICE</t>
  </si>
  <si>
    <t>THE JUBILEE STREET PRACTICE LTD</t>
  </si>
  <si>
    <t>NEWHAM VICARAGE PRACTICE</t>
  </si>
  <si>
    <t>FOUNTAYNE ROAD MEDICAL PRACTICE</t>
  </si>
  <si>
    <t>WELLINGTON WAY HEALTH CENTRE</t>
  </si>
  <si>
    <t>SUTTONS WHARF HEALTH CENTRE</t>
  </si>
  <si>
    <t>THE VICARAGE LANE SURGERY</t>
  </si>
  <si>
    <t>BOUNCES ROAD SURGERY LTD</t>
  </si>
  <si>
    <t>WELBOURNE GP SURGERY, WELBOURNE H C</t>
  </si>
  <si>
    <t>EAST ENFIELD MEDICAL CENTRE</t>
  </si>
  <si>
    <t>WEST GREEN SURGERY</t>
  </si>
  <si>
    <t>THE TOWN SURGERY LTD</t>
  </si>
  <si>
    <t>CHALFONT SURGERY</t>
  </si>
  <si>
    <t>THE HILL SURGERY</t>
  </si>
  <si>
    <t>WEALDEN RIDGE MEDICAL PARTNERSHIP</t>
  </si>
  <si>
    <t>GROOMBRIDGE AND HARTFIELD MEDICAL GROUP</t>
  </si>
  <si>
    <t>WELLBN HEALTHCARE</t>
  </si>
  <si>
    <t>DR CJ SHIMMINS &amp; PARTNERS</t>
  </si>
  <si>
    <t>GREENSAND HEALTH CENTRE</t>
  </si>
  <si>
    <t>THE WELLS MEDICAL PRACTICE</t>
  </si>
  <si>
    <t>SWANLEY MEDICAL PRACTICE</t>
  </si>
  <si>
    <t>THE WELLCOME PRACTICE</t>
  </si>
  <si>
    <t>RIVER DARENT MEDICAL GROUP</t>
  </si>
  <si>
    <t>VEL SURGERY</t>
  </si>
  <si>
    <t>THE MEDIC CARE SURGERY</t>
  </si>
  <si>
    <t>MARITIME HEALTH PARTNERSHIP</t>
  </si>
  <si>
    <t>DR DAVIES &amp; PARTNER</t>
  </si>
  <si>
    <t>THE CHISLEHURST PARTNERSHIP</t>
  </si>
  <si>
    <t>BROOMWOOD HEALTH CENTRE</t>
  </si>
  <si>
    <t>MODALITY LEWISHAM (ML)</t>
  </si>
  <si>
    <t>CAMBERWELL GREEN SURGERY</t>
  </si>
  <si>
    <t>THE LEWISHAM CARE PARTNERSHIP</t>
  </si>
  <si>
    <t>EAST STREET SURGERY</t>
  </si>
  <si>
    <t>BRUNSWICK PARK FAMILY PRACTICE</t>
  </si>
  <si>
    <t>THE HOUSE PARTNERSHIP</t>
  </si>
  <si>
    <t>CATERHAM VALLEY MEDICAL PRACTICE</t>
  </si>
  <si>
    <t>PHOENIX FAMILY PRACTICE</t>
  </si>
  <si>
    <t>THE WHITE PRACTICE</t>
  </si>
  <si>
    <t>MODALITY EAST SURREY MEDICAL PRACTICE</t>
  </si>
  <si>
    <t>FARLEY ROAD MEDICAL PRACTICE</t>
  </si>
  <si>
    <t>NORTHWAY ROAD SURGERY</t>
  </si>
  <si>
    <t>NORBURY MEDICAL PRACTICE</t>
  </si>
  <si>
    <t>BRIGSTOCK MEDICAL PRACTICE</t>
  </si>
  <si>
    <t>THORNTON HEATH MEDICAL CENTRE</t>
  </si>
  <si>
    <t>HALING PARK MEDICAL PRACTICE</t>
  </si>
  <si>
    <t>WHITEHORSE PRACTICE</t>
  </si>
  <si>
    <t>LEANDER FAMILY PRACTICE</t>
  </si>
  <si>
    <t>THORNTON ROAD &amp; VALLEY PARK SURGERY</t>
  </si>
  <si>
    <t>FAMILY PRACTICE GROUP</t>
  </si>
  <si>
    <t>SELHURST MEDICAL CENTRE</t>
  </si>
  <si>
    <t>GREENSIDE GROUP PRACTICE</t>
  </si>
  <si>
    <t>PARKSHOT MEDICAL PRACTICE</t>
  </si>
  <si>
    <t>ACORN GROUP PRACTICE</t>
  </si>
  <si>
    <t>YORK MEDICAL PRACTICE</t>
  </si>
  <si>
    <t>PARADISE ROAD SURGERY</t>
  </si>
  <si>
    <t>GROVES MEDICAL CENTRE</t>
  </si>
  <si>
    <t>SEYMOUR HOUSE SURGERY</t>
  </si>
  <si>
    <t>ORCHARD PRACTICE</t>
  </si>
  <si>
    <t>VINEYARD SURGERY</t>
  </si>
  <si>
    <t>ROSELAWN SURGERY</t>
  </si>
  <si>
    <t>SHEEN LANE SURGERY</t>
  </si>
  <si>
    <t>STAINES ROAD MEDICAL CENTRE</t>
  </si>
  <si>
    <t>FALCON ROAD MEDICAL CENTRE</t>
  </si>
  <si>
    <t>SOUTHFIELDS GROUP PRACTICE</t>
  </si>
  <si>
    <t>ROEHAMPTON LANE SURGERY</t>
  </si>
  <si>
    <t>GREYSWOOD PRACTICE</t>
  </si>
  <si>
    <t>MULGRAVE ROAD SURGERY</t>
  </si>
  <si>
    <t>CHESSER PRACTICE</t>
  </si>
  <si>
    <t>BISHOPSFORD ROAD MEDICAL CENTRE</t>
  </si>
  <si>
    <t>MITCHAM MEDICAL CENTRE</t>
  </si>
  <si>
    <t>WRYTHE GREEN SURGERY</t>
  </si>
  <si>
    <t>WIMBLEDON VILLAGE SURGERY</t>
  </si>
  <si>
    <t>OLD COURT HOUSE SURGERY</t>
  </si>
  <si>
    <t>BENHILL &amp; BELMONT GP CENTRE</t>
  </si>
  <si>
    <t>TAMWORTH HOUSE MEDICAL CENTRE</t>
  </si>
  <si>
    <t>CHATFIELD HEALTH CARE</t>
  </si>
  <si>
    <t>SUTTON MEDICAL CENTRE</t>
  </si>
  <si>
    <t>HEATHBRIDGE PRACTICE</t>
  </si>
  <si>
    <t>ALTON PRACTICE</t>
  </si>
  <si>
    <t>HAIDER PRACTICE</t>
  </si>
  <si>
    <t>BOLINGBROKE MEDICAL CENTRE</t>
  </si>
  <si>
    <t>ROBIN HOOD LANE HEALTH CENTRE</t>
  </si>
  <si>
    <t>ST PAULS COTTAGE SURGERY</t>
  </si>
  <si>
    <t>VINEYARD HILL ROAD SURGERY</t>
  </si>
  <si>
    <t>MALDON ROAD SURGERY</t>
  </si>
  <si>
    <t>MERTON MEDICAL PRACTICE</t>
  </si>
  <si>
    <t>ALEXANDRA ROAD SURGERY</t>
  </si>
  <si>
    <t>ST JOHNS HILL SURGERY</t>
  </si>
  <si>
    <t>BEECHES SURGERY</t>
  </si>
  <si>
    <t>GROVE ROAD PRACTICE</t>
  </si>
  <si>
    <t>NIGHTINGALE PRACTICE</t>
  </si>
  <si>
    <t>CIRCLE GP SURGERY</t>
  </si>
  <si>
    <t>WEYMOUTH BAY MEDICAL PRACTICE</t>
  </si>
  <si>
    <t>THE QUARTER JACK SURGERY</t>
  </si>
  <si>
    <t>PRINCE OF WALES SURGERY</t>
  </si>
  <si>
    <t>THE NEWMAN PRACTICE (DR NEWMANS SURGERY)</t>
  </si>
  <si>
    <t>WOOLSTON AND CHARTWELL PARTNERSHIP</t>
  </si>
  <si>
    <t>UNIVERSITY HEALTH SERVICE SOUTHAMPTON</t>
  </si>
  <si>
    <t>BLOSSOM HEALTH - GOSPORT</t>
  </si>
  <si>
    <t>ISLAND CITY PRACTICE</t>
  </si>
  <si>
    <t>HART HEALTH PARTNERSHIP</t>
  </si>
  <si>
    <t>DERBY ROAD GROUP PRACTICE</t>
  </si>
  <si>
    <t>MEON HEALTH PRACTICE</t>
  </si>
  <si>
    <t>CHARTWELL GREEN SURGERY</t>
  </si>
  <si>
    <t>HOMEWELL CURLEW PRACTICE</t>
  </si>
  <si>
    <t>THE UNICITY MEDICAL CENTRE</t>
  </si>
  <si>
    <t>BLOSSOM HEALTH</t>
  </si>
  <si>
    <t>SARUM HEALTH GROUP</t>
  </si>
  <si>
    <t>THE TOLSEY SURGERY</t>
  </si>
  <si>
    <t>THE POTTERIES</t>
  </si>
  <si>
    <t>BROOKSIDE GROUP PRACTICE</t>
  </si>
  <si>
    <t>THE IVERS PRACTICE</t>
  </si>
  <si>
    <t>WATLING STREET PRACTICE</t>
  </si>
  <si>
    <t>THE NEW SURGERY CHESHAM</t>
  </si>
  <si>
    <t>LINDEN MEDICAL GROUP</t>
  </si>
  <si>
    <t>WOODSEND MEDICAL CENTRE</t>
  </si>
  <si>
    <t>ASPIRO HEALTHCARE STUDFALL MED CENTRE</t>
  </si>
  <si>
    <t>MAWSLEY MEDICAL</t>
  </si>
  <si>
    <t>ST BARTHOLOMEWS &amp; HOLLOW WAY MED CENTRE</t>
  </si>
  <si>
    <t>BEAUMONT ELMS PRACTICE</t>
  </si>
  <si>
    <t>27@NORTHGATE</t>
  </si>
  <si>
    <t>NORTHGATE HEALTH CENTRE</t>
  </si>
  <si>
    <t>KES@NORTHGATE</t>
  </si>
  <si>
    <t>SEVERN VIEW FAMILY PRACTICE</t>
  </si>
  <si>
    <t>SOMER VALLEY MEDICAL GROUP</t>
  </si>
  <si>
    <t>ST AUGUSTINE'S MEDICAL PRACTICE</t>
  </si>
  <si>
    <t>DOWNTON ROAD SURGERY</t>
  </si>
  <si>
    <t>MVMG - MONKS PARK</t>
  </si>
  <si>
    <t>BOSVENA HEALTH</t>
  </si>
  <si>
    <t>GODOLPHIN HEALTH</t>
  </si>
  <si>
    <t>COLEFORD MEDICAL PRACTICE</t>
  </si>
  <si>
    <t>MAY LANE SURGERY</t>
  </si>
  <si>
    <t>FIVE VALLEYS MEDICAL PRACTICE</t>
  </si>
  <si>
    <t>THE WILLOW TREE PRACTICE</t>
  </si>
  <si>
    <t>PRESTBURY PARK MEDICAL</t>
  </si>
  <si>
    <t>ARIEL HEALTHCARE</t>
  </si>
  <si>
    <t>RYELAND SURGERY</t>
  </si>
  <si>
    <t>NEW BARN CLOSE SURGERY</t>
  </si>
  <si>
    <t>UPTON SURGERY</t>
  </si>
  <si>
    <t>DAVENAL HOUSE SURGERY PARTNERSHIP</t>
  </si>
  <si>
    <t>BISHOPS CASTLE MEDICAL PRACTICE</t>
  </si>
  <si>
    <t>MANSION HOUSE</t>
  </si>
  <si>
    <t>ALLEN STREET CLINIC</t>
  </si>
  <si>
    <t>LUCIE WEDGEWOOD SURGERY LTD</t>
  </si>
  <si>
    <t>MEIR MEDICAL PRACTICE</t>
  </si>
  <si>
    <t>LOOMER MEDICAL PARTNERSHIP</t>
  </si>
  <si>
    <t>HARTSHILL HEALTH CENTRE</t>
  </si>
  <si>
    <t>GREAT PARK MEDICAL GROUP</t>
  </si>
  <si>
    <t>DRUID GROUP - EMC SURGERY</t>
  </si>
  <si>
    <t>DOSKI MEDICAL PRACTICE</t>
  </si>
  <si>
    <t>MOOR GREEN LANE MEDICAL CENTRE</t>
  </si>
  <si>
    <t>ST GEORGES ROAD SURGERY</t>
  </si>
  <si>
    <t>TANDON MEDICAL CENTRE (ORAM &amp; PARTNERS)</t>
  </si>
  <si>
    <t>TAME VALLEY MEDICAL CENTRE</t>
  </si>
  <si>
    <t>GREAT BRIDGE PSHIP FOR HEALTH</t>
  </si>
  <si>
    <t>UMBRELLA MEDICAL</t>
  </si>
  <si>
    <t>KINGFISHER BERKLEY PRACTICE</t>
  </si>
  <si>
    <t>BRACE STREET HC- MAHBUB (M91659)</t>
  </si>
  <si>
    <t>RWT PRACTICES</t>
  </si>
  <si>
    <t>HOLES LANE MEDICAL LTD.</t>
  </si>
  <si>
    <t>FIR PARK MEDICAL CENTRE</t>
  </si>
  <si>
    <t>ATLAS MEDICAL PRACTICE</t>
  </si>
  <si>
    <t>NEWTON PRACTICE</t>
  </si>
  <si>
    <t>GREAT CROSBY AND THORNTON</t>
  </si>
  <si>
    <t>MYRTLE GROUP PRACTICE</t>
  </si>
  <si>
    <t>THE VILLA MEDICAL CENTRE</t>
  </si>
  <si>
    <t>MORETON GROUP PRACTICE</t>
  </si>
  <si>
    <t>PAXTON MEDICAL GROUP</t>
  </si>
  <si>
    <t>PRENTON &amp; WOODCHURCH MEDICAL CENTRE</t>
  </si>
  <si>
    <t>HASLINGDEN HEALTHCARE LTD</t>
  </si>
  <si>
    <t>GAB HEALTHCARE</t>
  </si>
  <si>
    <t>ARG HEALTHCARE</t>
  </si>
  <si>
    <t>HAZELVALLEY FAMILY PRACTICE</t>
  </si>
  <si>
    <t>OCTAGON MEDICAL CENTRE</t>
  </si>
  <si>
    <t>DR RIZWAN AND DR AWAN</t>
  </si>
  <si>
    <t>DR S NASEEF</t>
  </si>
  <si>
    <t>BROMLEY MEADOWS SURGERY</t>
  </si>
  <si>
    <t>VALLANCE MEDICAL</t>
  </si>
  <si>
    <t>CHEETHAM HILL MEDICAL CENTRE</t>
  </si>
  <si>
    <t>BRUNSWICK MEDICAL PRACTICE</t>
  </si>
  <si>
    <t>WITHINGTON MEDICAL PRACTICE</t>
  </si>
  <si>
    <t>CRUMPSALL MEDICAL PRACTICE</t>
  </si>
  <si>
    <t>MANCHESTER INTEGRATIVE MEDICAL PRACTICE</t>
  </si>
  <si>
    <t>MD FAMILY PRACTICE</t>
  </si>
  <si>
    <t>GLODWICK MEDICAL PRACTICE</t>
  </si>
  <si>
    <t>WALKDEN GATEWAY MEDICAL PRACTICE</t>
  </si>
  <si>
    <t>CLARENDON SURGERY</t>
  </si>
  <si>
    <t>REUT MEDICAL PRACTICE</t>
  </si>
  <si>
    <t>DR A CHAUDHRY &amp; DR I JEET</t>
  </si>
  <si>
    <t>HEATON NORRIS MEDICAL PRACTICE</t>
  </si>
  <si>
    <t>FINNEY LANE SURGERY</t>
  </si>
  <si>
    <t>OLD HENRY STREET MED CTR</t>
  </si>
  <si>
    <t>KUMAR FAMILY PRACTICE</t>
  </si>
  <si>
    <t>PLATT HOUSE SURGERY</t>
  </si>
  <si>
    <t>THE SURGERY, TYLDESLEY</t>
  </si>
  <si>
    <t>SSP HEALTH LIMITED ASHTON MEDICAL CENTRE</t>
  </si>
  <si>
    <t>BOOTHSTOWN MEDICAL CENTRE</t>
  </si>
  <si>
    <t>INCE SURGERY</t>
  </si>
  <si>
    <t>SOUTH WIGAN MEDICAL PRACTICE</t>
  </si>
  <si>
    <t>LOWTON &amp; PLATT BRIDGE SURGERY</t>
  </si>
  <si>
    <t>THE GRANTHAM CENTRE PRACTICE</t>
  </si>
  <si>
    <t>LILFORD &amp; PENNINGTON PARK SURGERY</t>
  </si>
  <si>
    <t>WILLOWS HEALTH</t>
  </si>
  <si>
    <t>DARLASTON HEALTH CENTRE</t>
  </si>
  <si>
    <t>SHEFFIELD SPECIAL ALLOCATION SCHEME GP</t>
  </si>
  <si>
    <t>WOOTTON VALE AND SHORTSTOWN SURGERY</t>
  </si>
  <si>
    <t>SINNOTT MEDICAL CENTRE</t>
  </si>
  <si>
    <t>BSW SAS CLINIC</t>
  </si>
  <si>
    <t>GARDENS AND JACOBS MEDICAL PARTNERSHIP</t>
  </si>
  <si>
    <t>BERRYCROFT COMMUNITY HEALTH CENTRE</t>
  </si>
  <si>
    <t>KINGSWAY &amp; BRAMINGHAM SURGERY</t>
  </si>
  <si>
    <t>BROAD STREET HEALTH CENTRE</t>
  </si>
  <si>
    <t>PHL SAS SERVICE</t>
  </si>
  <si>
    <t>IRIDIUM MEDICAL PRACTICE</t>
  </si>
  <si>
    <t>JUNCTION HEALTH CENTRE</t>
  </si>
  <si>
    <t>EDRIDGE ROAD COMMUNITY HEALTH CENTRE</t>
  </si>
  <si>
    <t>LLR SAS PROVIDER</t>
  </si>
  <si>
    <t>WLT CARE HOME SERVICE</t>
  </si>
  <si>
    <t>ROYAL PRIMARY CARE CHESTERFIELD</t>
  </si>
  <si>
    <t>WELBOURNE MED PRAC, WELBOURNE H C</t>
  </si>
  <si>
    <t>WARRINGTON PRIMARY CARE CIC ADHD</t>
  </si>
  <si>
    <t>CHISWICK PCN EXTENDED HOURS HUB</t>
  </si>
  <si>
    <t>MEDICUS SELECT CARE BLMK CCG</t>
  </si>
  <si>
    <t>THE YORKSHIRE GATEWAY - BEVAN HC</t>
  </si>
  <si>
    <t>WIGAN BOROUGH SPECIALIST SERVICES</t>
  </si>
  <si>
    <t>SPCL SURGERY</t>
  </si>
  <si>
    <t>BASSETLAW SAS PRACTICE</t>
  </si>
  <si>
    <t>OMNIA MVP PILOT</t>
  </si>
  <si>
    <t>WAKEFIELD SAFE HAVEN SERVICE</t>
  </si>
  <si>
    <t>BEAM PARK MEDICAL PRACTICE</t>
  </si>
  <si>
    <t>CROYDON GP COLLABORATIVE</t>
  </si>
  <si>
    <t>ONE CARE LEWISHAM</t>
  </si>
  <si>
    <t>R24</t>
  </si>
  <si>
    <t>GP code</t>
  </si>
  <si>
    <t>GP practice</t>
  </si>
  <si>
    <t>gp_mff_index</t>
  </si>
  <si>
    <r>
      <rPr>
        <b/>
        <sz val="10"/>
        <rFont val="Arial"/>
        <family val="2"/>
      </rPr>
      <t>Base year (or base)</t>
    </r>
    <r>
      <rPr>
        <sz val="10"/>
        <rFont val="Arial"/>
        <family val="2"/>
      </rPr>
      <t xml:space="preserve"> indicates calculations using the average population for Nov 23-Oct 24 (base year)</t>
    </r>
  </si>
  <si>
    <r>
      <rPr>
        <b/>
        <sz val="10"/>
        <rFont val="Arial"/>
        <family val="2"/>
      </rPr>
      <t>2025/26 (or Year1)</t>
    </r>
    <r>
      <rPr>
        <sz val="10"/>
        <rFont val="Arial"/>
        <family val="2"/>
      </rPr>
      <t xml:space="preserve"> these are derived from projected registered populations (allocations year 2025/26)</t>
    </r>
  </si>
  <si>
    <r>
      <rPr>
        <b/>
        <sz val="10"/>
        <rFont val="Arial"/>
        <family val="2"/>
      </rPr>
      <t>Normalised weighted population</t>
    </r>
    <r>
      <rPr>
        <sz val="10"/>
        <rFont val="Arial"/>
        <family val="2"/>
      </rPr>
      <t xml:space="preserve"> is a weighted population (share), rescaled to total registered population</t>
    </r>
  </si>
  <si>
    <r>
      <rPr>
        <b/>
        <sz val="10"/>
        <rFont val="Arial"/>
        <family val="2"/>
      </rPr>
      <t>Need index</t>
    </r>
    <r>
      <rPr>
        <sz val="10"/>
        <rFont val="Arial"/>
        <family val="2"/>
      </rPr>
      <t xml:space="preserve"> is an indicator of relative need (around England average = 1). Above average need &gt;1, below &lt;1</t>
    </r>
  </si>
  <si>
    <t xml:space="preserve">The market forces factor (MFF) estimates the unavoidable cost differences between healthcare  </t>
  </si>
  <si>
    <r>
      <rPr>
        <b/>
        <sz val="10"/>
        <rFont val="Arial"/>
        <family val="2"/>
      </rPr>
      <t>providers.</t>
    </r>
    <r>
      <rPr>
        <sz val="10"/>
        <rFont val="Arial"/>
        <family val="2"/>
      </rPr>
      <t xml:space="preserve"> It is used to adjust resource allocations in the NHS in proportion to these cost differences,</t>
    </r>
  </si>
  <si>
    <t xml:space="preserve">in different parts of the country. </t>
  </si>
  <si>
    <t>so that patients are neither advantaged nor disadvantaged by the relative level of unavoidable costs</t>
  </si>
  <si>
    <r>
      <t xml:space="preserve">The </t>
    </r>
    <r>
      <rPr>
        <b/>
        <sz val="10"/>
        <rFont val="Arial"/>
        <family val="2"/>
      </rPr>
      <t>underlying index</t>
    </r>
    <r>
      <rPr>
        <sz val="10"/>
        <rFont val="Arial"/>
        <family val="2"/>
      </rPr>
      <t xml:space="preserve">, which is used to adjust resource allocations funding: in higher cost areas, </t>
    </r>
  </si>
  <si>
    <t xml:space="preserve">to meet the higher costs of providers for the same level of healthcare. </t>
  </si>
  <si>
    <t>commissioning bodies receive higher levels of funding through the allocation formula so that they are able</t>
  </si>
  <si>
    <t xml:space="preserve">one is a simple rebasing of the other. </t>
  </si>
  <si>
    <t xml:space="preserve">Both the payment and underlying index values have the same percentage differences between providers; </t>
  </si>
  <si>
    <t>stata_code</t>
  </si>
  <si>
    <t>Payment MFF values are published for NHS providers as part of the national tariff</t>
  </si>
  <si>
    <r>
      <rPr>
        <b/>
        <sz val="10"/>
        <rFont val="Arial"/>
        <family val="2"/>
      </rPr>
      <t>PPM%</t>
    </r>
    <r>
      <rPr>
        <sz val="10"/>
        <rFont val="Arial"/>
        <family val="2"/>
      </rPr>
      <t xml:space="preserve"> is based on 2023/24 financial year costs for admitted patient care (APC), outpatients (OP) </t>
    </r>
  </si>
  <si>
    <t>Spend is mapped to GP practice level (as commissioner), grouped by LAD of practice</t>
  </si>
  <si>
    <t>Mersey &amp; West Lancashire Teaching Hospitals NHS Trust</t>
  </si>
  <si>
    <t>South Warwickshire University NHS Foundation Trust</t>
  </si>
  <si>
    <t>Hampshire and Isle of Wight Healthcare NHS Foundation Trust</t>
  </si>
  <si>
    <t>Mid Yorkshire Teaching NHS Trust</t>
  </si>
  <si>
    <t>Input MFF</t>
  </si>
  <si>
    <t>Output MFF</t>
  </si>
  <si>
    <t>Total</t>
  </si>
  <si>
    <t>purchaser-provider matrix (non-specialised)</t>
  </si>
  <si>
    <t>purchaser-provider matrix (specialised)</t>
  </si>
  <si>
    <t>X</t>
  </si>
  <si>
    <t/>
  </si>
  <si>
    <t>provider_mff</t>
  </si>
  <si>
    <t>MFF WgtPop SP (base year)</t>
  </si>
  <si>
    <t>Registered population (base year)</t>
  </si>
  <si>
    <t>Specialised (SP) MFF 2025/26</t>
  </si>
  <si>
    <t>Non-specialised (NSP) MFF 2025/26</t>
  </si>
  <si>
    <t>Non-specialised (NSP) MFF (base year)</t>
  </si>
  <si>
    <t>Norm MFF WP SP (base year)</t>
  </si>
  <si>
    <t>Registered population  2025/26</t>
  </si>
  <si>
    <t>NSP MFF Wgt Pop (base year)</t>
  </si>
  <si>
    <t>Norm NSP MFF WP (base year)</t>
  </si>
  <si>
    <t>Norm SP MFF WP (base year)</t>
  </si>
  <si>
    <t>Norm NSP MFF WP 2025/26</t>
  </si>
  <si>
    <t>Norm SP MFF WP 2025/26</t>
  </si>
  <si>
    <t>Norm NSP MFF WP  (base year)</t>
  </si>
  <si>
    <t>Specialised (SP) MFF (base year)</t>
  </si>
  <si>
    <t>NSP MFF Wgt Pop 2025/26</t>
  </si>
  <si>
    <t>SP MFF Wgt Pop 2025/26</t>
  </si>
  <si>
    <r>
      <t xml:space="preserve">Provider name                                                                   </t>
    </r>
    <r>
      <rPr>
        <b/>
        <sz val="20"/>
        <color theme="0"/>
        <rFont val="Arial"/>
        <family val="2"/>
      </rPr>
      <t>inputs</t>
    </r>
  </si>
  <si>
    <t>Non-specialised (NSP) MFF 2025/262</t>
  </si>
  <si>
    <t>Specialised MFF</t>
  </si>
  <si>
    <t>See main technical guide document for full description of this model</t>
  </si>
  <si>
    <t>Payment MFF index</t>
  </si>
  <si>
    <t>SP</t>
  </si>
  <si>
    <t>NSP MFF</t>
  </si>
  <si>
    <t>NSP MFF Wgt Pop</t>
  </si>
  <si>
    <t xml:space="preserve">Norm NSP MFF WP </t>
  </si>
  <si>
    <t>Non-specialised (NSP) MFF</t>
  </si>
  <si>
    <t>MFF WgtPop SP</t>
  </si>
  <si>
    <t>Norm MFF WP SP</t>
  </si>
  <si>
    <t>Specialised (SP) MFF</t>
  </si>
  <si>
    <t>1.1)</t>
  </si>
  <si>
    <t xml:space="preserve">1.2) </t>
  </si>
  <si>
    <t>Transform data; rename fields, set data type, create Updated_Provider field, drop recordcount and Total_Cost_Incl_MFF as not used</t>
  </si>
  <si>
    <t>1.3)</t>
  </si>
  <si>
    <t>Adjust Updated_Provider to account for mergers</t>
  </si>
  <si>
    <t>1.4)</t>
  </si>
  <si>
    <t>Save transformed non-specialised data</t>
  </si>
  <si>
    <t>1.5)</t>
  </si>
  <si>
    <t>Collapse (sum) to provider and LA</t>
  </si>
  <si>
    <t>1.6)</t>
  </si>
  <si>
    <t>Apply MFF values</t>
  </si>
  <si>
    <t>1.7)</t>
  </si>
  <si>
    <t xml:space="preserve">Collapse (sum) to LA level </t>
  </si>
  <si>
    <t>1.8)</t>
  </si>
  <si>
    <t>Create MFF at LA level</t>
  </si>
  <si>
    <t>1.9)</t>
  </si>
  <si>
    <t>Check LAs in England and drop non-England LAs</t>
  </si>
  <si>
    <t>1.10)</t>
  </si>
  <si>
    <t>Save non-specialised file</t>
  </si>
  <si>
    <t>2.1)</t>
  </si>
  <si>
    <t>2.2)</t>
  </si>
  <si>
    <t>2.3)</t>
  </si>
  <si>
    <t>2.4)</t>
  </si>
  <si>
    <t>Save transformed specialised data</t>
  </si>
  <si>
    <t>2.5)</t>
  </si>
  <si>
    <t>2.6)</t>
  </si>
  <si>
    <t>2.7)</t>
  </si>
  <si>
    <t xml:space="preserve">Collapse (sum)to LA level </t>
  </si>
  <si>
    <t>2.8)</t>
  </si>
  <si>
    <t>2.9)</t>
  </si>
  <si>
    <t>2.10)</t>
  </si>
  <si>
    <t>Save file</t>
  </si>
  <si>
    <t>3.1)</t>
  </si>
  <si>
    <t>Import registration data for relevant year</t>
  </si>
  <si>
    <t>3.2)</t>
  </si>
  <si>
    <t>Transform registration data</t>
  </si>
  <si>
    <t>3.3)</t>
  </si>
  <si>
    <t>Merge in non-specialised data</t>
  </si>
  <si>
    <t>3.4)</t>
  </si>
  <si>
    <t>Merge in specialised data</t>
  </si>
  <si>
    <t>3.5)</t>
  </si>
  <si>
    <t>Apply MFF and normalise ( turn the payment MFF to an index)</t>
  </si>
  <si>
    <t>3.6)</t>
  </si>
  <si>
    <t>Save data and export to Excel</t>
  </si>
  <si>
    <t>/*STEP 1.2 - Transform data; rename fields, set data type, create Updated_Provider field, drop recordcount and Total_Cost_Incl_MFF as not used*/</t>
  </si>
  <si>
    <t>rename ïder_provider_code Provider_Code</t>
  </si>
  <si>
    <t>rename epraccur_mapperlad21 LA_district</t>
  </si>
  <si>
    <t>rename total_cost_incl_mff Total_Cost_Incl_MFF</t>
  </si>
  <si>
    <t>rename total_cost_excl_mff Total_Cost_Excl_MFF</t>
  </si>
  <si>
    <t>drop recordcount</t>
  </si>
  <si>
    <t>/*STEP 1.3 - Adjust Updated_Provider to account for mergers*/</t>
  </si>
  <si>
    <t>*Changes existing prior to 25/26 round</t>
  </si>
  <si>
    <t>**0 real changes made</t>
  </si>
  <si>
    <t>replace Updated_Provider = "R0A" if Provider_Code == "RW602"</t>
  </si>
  <si>
    <t>replace Updated_Provider = "RM3" if Provider_Code == "RW601"</t>
  </si>
  <si>
    <t>replace Updated_Provider = "RM3" if Provider_Code == "RW603"</t>
  </si>
  <si>
    <t>replace Updated_Provider = "RM3" if Provider_Code == "RW604"</t>
  </si>
  <si>
    <t>replace Updated_Provider = "RM3" if Provider_Code == "RW605"</t>
  </si>
  <si>
    <t>replace Updated_Provider = "RM3" if inlist(Provider_Code, "RW600", "RW636", "RW638", "RW648", "RW660", "RW661", "RW662")</t>
  </si>
  <si>
    <t>**These make changes to the data  in 25/26 round</t>
  </si>
  <si>
    <t>replace Updated_Provider = "R0B" if Provider_Code == "RLN" /*1 real change made*/</t>
  </si>
  <si>
    <t>*New changes for 25/26 round</t>
  </si>
  <si>
    <t>**New mergers</t>
  </si>
  <si>
    <t>replace Updated_Provider = "RW1" if  Provider_Code == "R1C" /*19 real changes made*/</t>
  </si>
  <si>
    <t>replace Updated_Provider = "RH5" if  Provider_Code == "RA4" /*99 real changes made*/</t>
  </si>
  <si>
    <t>replace Updated_Provider = "RBN" if  Provider_Code == "RVY" /*140 real changes made*/</t>
  </si>
  <si>
    <t>**Corrections for site codes in Provider_Code field</t>
  </si>
  <si>
    <t>replace Updated_Provider = "REF" if Provider_Code == "REF24" /*1 real change made*/</t>
  </si>
  <si>
    <t>replace Updated_Provider = "RJ1" if Provider_Code == "RJ137" /*29 real changes made*/</t>
  </si>
  <si>
    <t>replace Updated_Provider = "RN5" if Provider_Code == "RN5T1" /*39 real changes made*/</t>
  </si>
  <si>
    <t>replace Updated_Provider = "RVR" if Provider_Code == "RVRTC" /*134 real changes made*/</t>
  </si>
  <si>
    <t>replace Updated_Provider = "RWP" if Provider_Code == "RWPTC" /*66 real changes made*/</t>
  </si>
  <si>
    <t>**Dropping independent providers and optical sites in Provider_Code field</t>
  </si>
  <si>
    <t>drop if Provider_Code == "R0F4N" /*Independent Sector H/c Provider Site - NUFFIELD HEALTH PARKSIDE HOSPITAL (R0F4N)*/ /*42 obs deleted*/</t>
  </si>
  <si>
    <t>drop if Provider_Code == "R1F9G" /*Independent Sector H/c Provider Site - GREET COMMUNITY HEALTH CENTRE (R1F9G)*/ /*1 obs deleted*/</t>
  </si>
  <si>
    <t>drop if Provider_Code == "R1G7E" /*Independent Sector H/c Provider Site - SPAMEDICA KENDAL (R1G7E)*/ /*35 obs deleted*/</t>
  </si>
  <si>
    <t>drop if Provider_Code == "R6E4R" /*Independent Sector H/c Provider Site - SUSSEX COMMUNITY DERMATOLOGY SERVICE (ROCHESTER HEALTHY LIVING CENTRE) (R6E4R)*/ /*9 obs deleted*/</t>
  </si>
  <si>
    <t>drop if Provider_Code == "R7D1G" /*Independent Sector H/c Provider Site - CHEC WESTBOURNE (R7D1G)*/ /*7 obs deleted*/</t>
  </si>
  <si>
    <t>drop if Provider_Code == "R7W2O" /*Independent Sector H/c Provider Site - NEWCASTLE NEWMEDICA LTD (R7W2O)*/ /*15 obs deleted*/</t>
  </si>
  <si>
    <t>drop if Provider_Code == "R8P4E" /*Independent Sector H/c Provider Site - THE DEVEREUX CENTRE (R8P4E)*/ /*8 obs deleted*/</t>
  </si>
  <si>
    <t>drop if Provider_Code == "T1L0I" /*Independent Sector H/c Provider Site - ICS OPERATIONS (COMMUNITY DERMATOLOGY) (T1L0I)*/ /*8 obs deleted*/</t>
  </si>
  <si>
    <t>drop if Provider_Code == "T1N9D" /*Independent Sector H/c Provider Site - CHEC GRANGE MEDICAL CENTRE (T1N9D)*/ /*9 obs deleted*/</t>
  </si>
  <si>
    <t>drop if Provider_Code == "T2K8O" /*Independent Sector H/c Provider Site - CHEC NORTHGATE SURGERY (T2K8O)*/ /*6 obs deleted*/</t>
  </si>
  <si>
    <t>drop if Provider_Code == "T3O5V" /*Independent Sector H/c Provider Site - BOOTHTOWN SURGERY (T3O5V)*/ /*5 obs deleted*/</t>
  </si>
  <si>
    <t>drop if Provider_Code == "T8R5I" /*Independent Sector H/c Provider Site - SPAMEDICA WOKINGHAM (T8R5I)*/ /*106 obs deleted*/</t>
  </si>
  <si>
    <t>drop if Provider_Code == "T8V3L" /*Independent Sector H/c Provider Site - SPAMEDICA DONCASTER (T8V3L)*/ /*35 obs deleted*/</t>
  </si>
  <si>
    <t>drop if Provider_Code == "TP1Q4" /*Optical Site - G R HARDWICK OPTOMETRISTS - THORNTON-CLEVELEYS (TP1Q4)*/ /*1 obs deleted*/</t>
  </si>
  <si>
    <t>drop if Provider_Code == "TP6FV" /*Optical Site - SPECSAVERS (BOSCOMBE, BOURNEMOUTH) (TP6FV)*/ /*2 obs deleted*/</t>
  </si>
  <si>
    <t>drop if Provider_Code == "TP6N4" /*Optical Site - SPECSAVERS (HEMEL HEMPSTEAD) (TP6N4)*/ /*22 obs deleted*/</t>
  </si>
  <si>
    <t>drop if Provider_Code == "TP7LJ" /*Optical Site - SUZANNE DENNIS OPTOMETRISTS LTD - ECCLESTON (TP7LJ)*/ /*1 obs deleted*/</t>
  </si>
  <si>
    <t>drop if Provider_Code == "TP97Y" /*Optical Site - COMMUNITY EYECARE CATARACT AND SURGICAL CENTRE (TP97Y)*/ /*14 obs deleted*/</t>
  </si>
  <si>
    <t>drop if Provider_Code == "TP9FD" /*Optical Site - COMMUNITY HEALTH &amp; EYECARE LTD (INTU WATFORD) (TP9FD)*/ /*62 obs deleted*/</t>
  </si>
  <si>
    <t>drop if Provider_Code == "TP9H4" /*Optical Site - COMMUNITY EYECARE CATARACT AND SURGICAL CENTRE (TP9H4)*/ /*9 obs deleted*/</t>
  </si>
  <si>
    <t>**Dropping as it has no matching provider in ODS; assume it is an error</t>
  </si>
  <si>
    <t>drop if Provider_Code == "T0400" /*204 obs deleted*/</t>
  </si>
  <si>
    <t>/*STEP 1.4 - Save transformed non specialised data*/</t>
  </si>
  <si>
    <t>/*STEP 1.5 - Collapse (sum) to provider and LA*/</t>
  </si>
  <si>
    <t>/*STEP 1.6 - Apply MFF values*/</t>
  </si>
  <si>
    <t>/*MFF values in "20241411 MFF glide path values v3.xlsx" tab 'MFF 25-26' */</t>
  </si>
  <si>
    <t>gen MFF_25_26 = .</t>
  </si>
  <si>
    <t>replace MFF_25_26 = 1.03738556978687 if Updated_Provider == "R0A"</t>
  </si>
  <si>
    <t>replace MFF_25_26 = 1.0124997723679 if Updated_Provider == "R0B"</t>
  </si>
  <si>
    <t>replace MFF_25_26 = 1.03158705057777 if Updated_Provider == "R0D"</t>
  </si>
  <si>
    <t>replace MFF_25_26 = 1.02623613138932 if Updated_Provider == "R1A"</t>
  </si>
  <si>
    <t>replace MFF_25_26 = 1.01939737228514 if Updated_Provider == "R1D"</t>
  </si>
  <si>
    <t>replace MFF_25_26 = 1.01320878206797 if Updated_Provider == "R1F"</t>
  </si>
  <si>
    <t>replace MFF_25_26 = 1.14888577598057 if Updated_Provider == "R1H"</t>
  </si>
  <si>
    <t>replace MFF_25_26 = 1.13058451651564 if Updated_Provider == "R1K"</t>
  </si>
  <si>
    <t>replace MFF_25_26 = 1.06651588351516 if Updated_Provider == "R1L"</t>
  </si>
  <si>
    <t>replace MFF_25_26 = 1.08942986281448 if Updated_Provider == "RA2"</t>
  </si>
  <si>
    <t>replace MFF_25_26 = 1.05165788811775 if Updated_Provider == "RA7"</t>
  </si>
  <si>
    <t>replace MFF_25_26 = 1.01041371750349 if Updated_Provider == "RA9"</t>
  </si>
  <si>
    <t>replace MFF_25_26 = 1.01460636604036 if Updated_Provider == "RAE"</t>
  </si>
  <si>
    <t>replace MFF_25_26 = 1.05774933185809 if Updated_Provider == "RAJ"</t>
  </si>
  <si>
    <t>replace MFF_25_26 = 1.14808405254458 if Updated_Provider == "RAL"</t>
  </si>
  <si>
    <t>replace MFF_25_26 = 1.12805947928641 if Updated_Provider == "RAN"</t>
  </si>
  <si>
    <t>replace MFF_25_26 = 1.141489689954 if Updated_Provider == "RAP"</t>
  </si>
  <si>
    <t>replace MFF_25_26 = 1.11496563745254 if Updated_Provider == "RAS"</t>
  </si>
  <si>
    <t>replace MFF_25_26 = 1.12302076701748 if Updated_Provider == "RAT"</t>
  </si>
  <si>
    <t>replace MFF_25_26 = 1.13242317709505 if Updated_Provider == "RAX"</t>
  </si>
  <si>
    <t>replace MFF_25_26 = 1.01028419521405 if Updated_Provider == "RBD"</t>
  </si>
  <si>
    <t>replace MFF_25_26 = 1.01810418845142 if Updated_Provider == "RBK"</t>
  </si>
  <si>
    <t>replace MFF_25_26 = 1.02181360585909 if Updated_Provider == "RBL"</t>
  </si>
  <si>
    <t>replace MFF_25_26 = 1.02426656327288 if Updated_Provider == "RBN"</t>
  </si>
  <si>
    <t>replace MFF_25_26 = 1.02223688917806 if Updated_Provider == "RBQ"</t>
  </si>
  <si>
    <t>replace MFF_25_26 = 1.02219932187068 if Updated_Provider == "RBS"</t>
  </si>
  <si>
    <t>replace MFF_25_26 = 1.03249620281552 if Updated_Provider == "RBT"</t>
  </si>
  <si>
    <t>replace MFF_25_26 = 1.03786193862091 if Updated_Provider == "RBV"</t>
  </si>
  <si>
    <t>replace MFF_25_26 = 1.06067668530383 if Updated_Provider == "RC9"</t>
  </si>
  <si>
    <t>replace MFF_25_26 = 1.0279294803209 if Updated_Provider == "RCB"</t>
  </si>
  <si>
    <t>replace MFF_25_26 = 1.03496219017105 if Updated_Provider == "RCD"</t>
  </si>
  <si>
    <t>replace MFF_25_26 = 1.01297748283114 if Updated_Provider == "RCF"</t>
  </si>
  <si>
    <t>replace MFF_25_26 = 1.02001196799689 if Updated_Provider == "RCU"</t>
  </si>
  <si>
    <t>replace MFF_25_26 = 1.00843587514849 if Updated_Provider == "RCX"</t>
  </si>
  <si>
    <t>replace MFF_25_26 = 1.04063837061596 if Updated_Provider == "RD1"</t>
  </si>
  <si>
    <t>replace MFF_25_26 = 1.06148222608939 if Updated_Provider == "RD8"</t>
  </si>
  <si>
    <t>replace MFF_25_26 = 1.02162329632131 if Updated_Provider == "RDE"</t>
  </si>
  <si>
    <t>replace MFF_25_26 = 1.05162848791886 if Updated_Provider == "RDR"</t>
  </si>
  <si>
    <t>replace MFF_25_26 = 1.096020612092 if Updated_Provider == "RDU"</t>
  </si>
  <si>
    <t>replace MFF_25_26 = 1.02996227565232 if Updated_Provider == "RDY"</t>
  </si>
  <si>
    <t>replace MFF_25_26 = 1.02741146023855 if Updated_Provider == "REF"</t>
  </si>
  <si>
    <t>replace MFF_25_26 = 1.02188362230346 if Updated_Provider == "REM"</t>
  </si>
  <si>
    <t>replace MFF_25_26 = 1.02175118651263 if Updated_Provider == "REN"</t>
  </si>
  <si>
    <t>replace MFF_25_26 = 1.02162031881118 if Updated_Provider == "REP"</t>
  </si>
  <si>
    <t>replace MFF_25_26 = 1.02223031737078 if Updated_Provider == "RET"</t>
  </si>
  <si>
    <t>replace MFF_25_26 = 1.1383319837992 if Updated_Provider == "RF4"</t>
  </si>
  <si>
    <t>replace MFF_25_26 = 1.0210067544623 if Updated_Provider == "RFF"</t>
  </si>
  <si>
    <t>replace MFF_25_26 = 1.01696702502653 if Updated_Provider == "RFR"</t>
  </si>
  <si>
    <t>replace MFF_25_26 = 1.02009546977929 if Updated_Provider == "RFS"</t>
  </si>
  <si>
    <t>replace MFF_25_26 = 1.03267922377308 if Updated_Provider == "RGD"</t>
  </si>
  <si>
    <t>replace MFF_25_26 = 1.08041932204847 if Updated_Provider == "RGM"</t>
  </si>
  <si>
    <t>replace MFF_25_26 = 1.03108794160177 if Updated_Provider == "RGN"</t>
  </si>
  <si>
    <t>replace MFF_25_26 = 1.02456315983879 if Updated_Provider == "RGP"</t>
  </si>
  <si>
    <t>replace MFF_25_26 = 1.02874648282976 if Updated_Provider == "RGR"</t>
  </si>
  <si>
    <t>replace MFF_25_26 = 1.0775989988901 if Updated_Provider == "RGT"</t>
  </si>
  <si>
    <t>replace MFF_25_26 = 1.02353143815031 if Updated_Provider == "RH5"</t>
  </si>
  <si>
    <t>replace MFF_25_26 = 1.01513879321032 if Updated_Provider == "RH8"</t>
  </si>
  <si>
    <t>replace MFF_25_26 = 1.02358240867608 if Updated_Provider == "RHA"</t>
  </si>
  <si>
    <t>replace MFF_25_26 = 1.05758612253272 if Updated_Provider == "RHM"</t>
  </si>
  <si>
    <t>replace MFF_25_26 = 1.01940403292264 if Updated_Provider == "RHQ"</t>
  </si>
  <si>
    <t>replace MFF_25_26 = 1.03964167543514 if Updated_Provider == "RHU"</t>
  </si>
  <si>
    <t>replace MFF_25_26 = 1.10089183475253 if Updated_Provider == "RHW"</t>
  </si>
  <si>
    <t>replace MFF_25_26 = 1.15107654207704 if Updated_Provider == "RJ1"</t>
  </si>
  <si>
    <t>replace MFF_25_26 = 1.14348004790046 if Updated_Provider == "RJ2"</t>
  </si>
  <si>
    <t>replace MFF_25_26 = 1.14328932441015 if Updated_Provider == "RJ6"</t>
  </si>
  <si>
    <t>replace MFF_25_26 = 1.14448706283747 if Updated_Provider == "RJ7"</t>
  </si>
  <si>
    <t>replace MFF_25_26 = 1.02095023325374 if Updated_Provider == "RJ8"</t>
  </si>
  <si>
    <t>replace MFF_25_26 = 1.0562326832311 if Updated_Provider == "RJC"</t>
  </si>
  <si>
    <t>replace MFF_25_26 = 1.02537870961711 if Updated_Provider == "RJE"</t>
  </si>
  <si>
    <t>replace MFF_25_26 = 1.0215853953328 if Updated_Provider == "RJL"</t>
  </si>
  <si>
    <t>replace MFF_25_26 = 1.03532870105116 if Updated_Provider == "RJN"</t>
  </si>
  <si>
    <t>replace MFF_25_26 = 1.02542410055064 if Updated_Provider == "RJR"</t>
  </si>
  <si>
    <t>replace MFF_25_26 = 1.14696320788993 if Updated_Provider == "RJZ"</t>
  </si>
  <si>
    <t>replace MFF_25_26 = 1.02043921163658 if Updated_Provider == "RK5"</t>
  </si>
  <si>
    <t>replace MFF_25_26 = 1 if Updated_Provider == "RK9"</t>
  </si>
  <si>
    <t>replace MFF_25_26 = 1.04844805435767 if Updated_Provider == "RKB"</t>
  </si>
  <si>
    <t>replace MFF_25_26 = 1.14869714351573 if Updated_Provider == "RKE"</t>
  </si>
  <si>
    <t>replace MFF_25_26 = 1.11646034397995 if Updated_Provider == "RKL"</t>
  </si>
  <si>
    <t>replace MFF_25_26 = 1.03429003749384 if Updated_Provider == "RL1"</t>
  </si>
  <si>
    <t>replace MFF_25_26 = 1.01264673848105 if Updated_Provider == "RL4"</t>
  </si>
  <si>
    <t>replace MFF_25_26 = 1.00748573016449 if Updated_Provider == "RLQ"</t>
  </si>
  <si>
    <t>replace MFF_25_26 = 1.04486553929684 if Updated_Provider == "RLT"</t>
  </si>
  <si>
    <t>replace MFF_25_26 = 1.02321775442333 if Updated_Provider == "RLY"</t>
  </si>
  <si>
    <t>replace MFF_25_26 = 1.0248033673237 if Updated_Provider == "RM1"</t>
  </si>
  <si>
    <t>replace MFF_25_26 = 1.03502057070649 if Updated_Provider == "RM3"</t>
  </si>
  <si>
    <t>replace MFF_25_26 = 1.03436347987213 if Updated_Provider == "RMC"</t>
  </si>
  <si>
    <t>replace MFF_25_26 = 1.03580029622332 if Updated_Provider == "RMP"</t>
  </si>
  <si>
    <t>replace MFF_25_26 = 1.02286567663193 if Updated_Provider == "RMY"</t>
  </si>
  <si>
    <t>replace MFF_25_26 = 1.05172112292735 if Updated_Provider == "RN3"</t>
  </si>
  <si>
    <t>replace MFF_25_26 = 1.0651741517781 if Updated_Provider == "RN5"</t>
  </si>
  <si>
    <t>replace MFF_25_26 = 1.13589848648621 if Updated_Provider == "RN7"</t>
  </si>
  <si>
    <t>replace MFF_25_26 = 1.02096215818401 if Updated_Provider == "RNA"</t>
  </si>
  <si>
    <t>replace MFF_25_26 = 1.16089223693364 if Updated_Provider == "RNK"</t>
  </si>
  <si>
    <t>replace MFF_25_26 = 1.02295271592319 if Updated_Provider == "RNN"</t>
  </si>
  <si>
    <t>replace MFF_25_26 = 1.03627493405853 if Updated_Provider == "RNQ"</t>
  </si>
  <si>
    <t>replace MFF_25_26 = 1.04239555747618 if Updated_Provider == "RNS"</t>
  </si>
  <si>
    <t>replace MFF_25_26 = 1.0806506335216 if Updated_Provider == "RNU"</t>
  </si>
  <si>
    <t>replace MFF_25_26 = 1.02167768575725 if Updated_Provider == "RNZ"</t>
  </si>
  <si>
    <t>replace MFF_25_26 = 1.040796781776 if Updated_Provider == "RP1"</t>
  </si>
  <si>
    <t>replace MFF_25_26 = 1.1799436029538 if Updated_Provider == "RP4"</t>
  </si>
  <si>
    <t>replace MFF_25_26 = 1.01529841310813 if Updated_Provider == "RP5"</t>
  </si>
  <si>
    <t>replace MFF_25_26 = 1.16738553026194 if Updated_Provider == "RP6"</t>
  </si>
  <si>
    <t>replace MFF_25_26 = 1.0125215791066 if Updated_Provider == "RP7"</t>
  </si>
  <si>
    <t>replace MFF_25_26 = 1.04800336104287 if Updated_Provider == "RPA"</t>
  </si>
  <si>
    <t>replace MFF_25_26 = 1.07533955360074 if Updated_Provider == "RPC"</t>
  </si>
  <si>
    <t>replace MFF_25_26 = 1.14181538151228 if Updated_Provider == "RPG"</t>
  </si>
  <si>
    <t>replace MFF_25_26 = 1.1441906172622 if Updated_Provider == "RPY"</t>
  </si>
  <si>
    <t>replace MFF_25_26 = 1.04182136600624 if Updated_Provider == "RQ3"</t>
  </si>
  <si>
    <t>replace MFF_25_26 = 1.15123569898602 if Updated_Provider == "RQM"</t>
  </si>
  <si>
    <t>replace MFF_25_26 = 1.09785669787584 if Updated_Provider == "RQW"</t>
  </si>
  <si>
    <t>replace MFF_25_26 = 1.14921646466442 if Updated_Provider == "RQX"</t>
  </si>
  <si>
    <t>replace MFF_25_26 = 1.14173656354273 if Updated_Provider == "RQY"</t>
  </si>
  <si>
    <t>replace MFF_25_26 = 1.02031953825185 if Updated_Provider == "RR7"</t>
  </si>
  <si>
    <t>replace MFF_25_26 = 1.02991815996242 if Updated_Provider == "RR8"</t>
  </si>
  <si>
    <t>replace MFF_25_26 = 1.02538528407003 if Updated_Provider == "RRE"</t>
  </si>
  <si>
    <t>replace MFF_25_26 = 1.03022697093834 if Updated_Provider == "RRF"</t>
  </si>
  <si>
    <t>replace MFF_25_26 = 1.04205150131807 if Updated_Provider == "RRJ"</t>
  </si>
  <si>
    <t>replace MFF_25_26 = 1.04137744442869 if Updated_Provider == "RRK"</t>
  </si>
  <si>
    <t>replace MFF_25_26 = 1.14108470761335 if Updated_Provider == "RRP"</t>
  </si>
  <si>
    <t>replace MFF_25_26 = 1.14671381405374 if Updated_Provider == "RRU"</t>
  </si>
  <si>
    <t>replace MFF_25_26 = 1.17533464185804 if Updated_Provider == "RRV"</t>
  </si>
  <si>
    <t>replace MFF_25_26 = 1.05678985256969 if Updated_Provider == "RT1"</t>
  </si>
  <si>
    <t>replace MFF_25_26 = 1.03526221512068 if Updated_Provider == "RT2"</t>
  </si>
  <si>
    <t>replace MFF_25_26 = 1.02946209825323 if Updated_Provider == "RT5"</t>
  </si>
  <si>
    <t>replace MFF_25_26 = 1.02201701805098 if Updated_Provider == "RTD"</t>
  </si>
  <si>
    <t>replace MFF_25_26 = 1.03242788748267 if Updated_Provider == "RTE"</t>
  </si>
  <si>
    <t>replace MFF_25_26 = 1.02430156456734 if Updated_Provider == "RTF"</t>
  </si>
  <si>
    <t>replace MFF_25_26 = 1.03178618955208 if Updated_Provider == "RTG"</t>
  </si>
  <si>
    <t>replace MFF_25_26 = 1.07253622341462 if Updated_Provider == "RTH"</t>
  </si>
  <si>
    <t>replace MFF_25_26 = 1.10368433849523 if Updated_Provider == "RTK"</t>
  </si>
  <si>
    <t>replace MFF_25_26 = 1.09899776643495 if Updated_Provider == "RTP"</t>
  </si>
  <si>
    <t>replace MFF_25_26 = 1.03518199561214 if Updated_Provider == "RTQ"</t>
  </si>
  <si>
    <t>replace MFF_25_26 = 1.00698059549165 if Updated_Provider == "RTR"</t>
  </si>
  <si>
    <t>replace MFF_25_26 = 1.02029978369643 if Updated_Provider == "RTX"</t>
  </si>
  <si>
    <t>replace MFF_25_26 = 1.1378212411596 if Updated_Provider == "RV3"</t>
  </si>
  <si>
    <t>replace MFF_25_26 = 1.14435221241908 if Updated_Provider == "RV5"</t>
  </si>
  <si>
    <t>replace MFF_25_26 = 1.01268804052275 if Updated_Provider == "RV9"</t>
  </si>
  <si>
    <t>replace MFF_25_26 = 1.05576408213883 if Updated_Provider == "RVJ"</t>
  </si>
  <si>
    <t>replace MFF_25_26 = 1.04491373212496 if Updated_Provider == "RVN"</t>
  </si>
  <si>
    <t>replace MFF_25_26 = 1.13391741985827 if Updated_Provider == "RVR"</t>
  </si>
  <si>
    <t>replace MFF_25_26 = 1.02819263188708 if Updated_Provider == "RVV"</t>
  </si>
  <si>
    <t>replace MFF_25_26 = 1.00489693388639 if Updated_Provider == "RVW"</t>
  </si>
  <si>
    <t>replace MFF_25_26 = 1.0499077544565 if Updated_Provider == "RW1"</t>
  </si>
  <si>
    <t>replace MFF_25_26 = 1.02353023634929 if Updated_Provider == "RW4"</t>
  </si>
  <si>
    <t>replace MFF_25_26 = 1.01780077242658 if Updated_Provider == "RW5"</t>
  </si>
  <si>
    <t>replace MFF_25_26 = 1.01628083464213 if Updated_Provider == "RWA"</t>
  </si>
  <si>
    <t>replace MFF_25_26 = 1.01018288023346 if Updated_Provider == "RWD"</t>
  </si>
  <si>
    <t>replace MFF_25_26 = 1.02834342077012 if Updated_Provider == "RWE"</t>
  </si>
  <si>
    <t>replace MFF_25_26 = 1.04845582242661 if Updated_Provider == "RWF"</t>
  </si>
  <si>
    <t>replace MFF_25_26 = 1.10188546216801 if Updated_Provider == "RWG"</t>
  </si>
  <si>
    <t>replace MFF_25_26 = 1.08314702989003 if Updated_Provider == "RWH"</t>
  </si>
  <si>
    <t>replace MFF_25_26 = 1.03597356747631 if Updated_Provider == "RWJ"</t>
  </si>
  <si>
    <t>replace MFF_25_26 = 1.13789870400102 if Updated_Provider == "RWK"</t>
  </si>
  <si>
    <t>replace MFF_25_26 = 1.02835889052434 if Updated_Provider == "RWP"</t>
  </si>
  <si>
    <t>replace MFF_25_26 = 1.088860726758 if Updated_Provider == "RWR"</t>
  </si>
  <si>
    <t>replace MFF_25_26 = 1.01541412612623 if Updated_Provider == "RWV"</t>
  </si>
  <si>
    <t>replace MFF_25_26 = 1.03116713118032 if Updated_Provider == "RWW"</t>
  </si>
  <si>
    <t>replace MFF_25_26 = 1.09894387843875 if Updated_Provider == "RWX"</t>
  </si>
  <si>
    <t>replace MFF_25_26 = 1.01807439014567 if Updated_Provider == "RWY"</t>
  </si>
  <si>
    <t>replace MFF_25_26 = 1.02992464357647 if Updated_Provider == "RX1"</t>
  </si>
  <si>
    <t>replace MFF_25_26 = 1.03762778961173 if Updated_Provider == "RX2"</t>
  </si>
  <si>
    <t>replace MFF_25_26 = 1.01220153472938 if Updated_Provider == "RX3"</t>
  </si>
  <si>
    <t>replace MFF_25_26 = 1.0214414410508 if Updated_Provider == "RX4"</t>
  </si>
  <si>
    <t>replace MFF_25_26 = 1.01808658193737 if Updated_Provider == "RX6"</t>
  </si>
  <si>
    <t>replace MFF_25_26 = 1.0258375215454 if Updated_Provider == "RX7"</t>
  </si>
  <si>
    <t>replace MFF_25_26 = 1.02417979229136 if Updated_Provider == "RX8"</t>
  </si>
  <si>
    <t>replace MFF_25_26 = 1.02939927594212 if Updated_Provider == "RX9"</t>
  </si>
  <si>
    <t>replace MFF_25_26 = 1.02779852077794 if Updated_Provider == "RXA"</t>
  </si>
  <si>
    <t>replace MFF_25_26 = 1.02598540216181 if Updated_Provider == "RXC"</t>
  </si>
  <si>
    <t>replace MFF_25_26 = 1.01352275414389 if Updated_Provider == "RXE"</t>
  </si>
  <si>
    <t>replace MFF_25_26 = 1.02559120242195 if Updated_Provider == "RXF"</t>
  </si>
  <si>
    <t>replace MFF_25_26 = 1.02277006525272 if Updated_Provider == "RXG"</t>
  </si>
  <si>
    <t>replace MFF_25_26 = 1.03378917569966 if Updated_Provider == "RXK"</t>
  </si>
  <si>
    <t>replace MFF_25_26 = 1.01333411606128 if Updated_Provider == "RXL"</t>
  </si>
  <si>
    <t>replace MFF_25_26 = 1.03299061719479 if Updated_Provider == "RXM"</t>
  </si>
  <si>
    <t>replace MFF_25_26 = 1.01734914558997 if Updated_Provider == "RXN"</t>
  </si>
  <si>
    <t>replace MFF_25_26 = 1.01757681242618 if Updated_Provider == "RXP"</t>
  </si>
  <si>
    <t>replace MFF_25_26 = 1.09036530156007 if Updated_Provider == "RXQ"</t>
  </si>
  <si>
    <t>replace MFF_25_26 = 1.02062365408142 if Updated_Provider == "RXR"</t>
  </si>
  <si>
    <t>replace MFF_25_26 = 1.04191095005443 if Updated_Provider == "RXT"</t>
  </si>
  <si>
    <t>replace MFF_25_26 = 1.03572362592502 if Updated_Provider == "RXV"</t>
  </si>
  <si>
    <t>replace MFF_25_26 = 1.0162849506226 if Updated_Provider == "RXW"</t>
  </si>
  <si>
    <t>replace MFF_25_26 = 1.10634041155303 if Updated_Provider == "RXX"</t>
  </si>
  <si>
    <t>replace MFF_25_26 = 1.07395613815912 if Updated_Provider == "RXY"</t>
  </si>
  <si>
    <t>replace MFF_25_26 = 1.03643340282062 if Updated_Provider == "RY2"</t>
  </si>
  <si>
    <t>replace MFF_25_26 = 1.0215544463206 if Updated_Provider == "RY3"</t>
  </si>
  <si>
    <t>replace MFF_25_26 = 1.09017465063263 if Updated_Provider == "RY4"</t>
  </si>
  <si>
    <t>replace MFF_25_26 = 1.01920862553824 if Updated_Provider == "RY5"</t>
  </si>
  <si>
    <t>replace MFF_25_26 = 1.03234225228269 if Updated_Provider == "RY6"</t>
  </si>
  <si>
    <t>replace MFF_25_26 = 1.02172183647814 if Updated_Provider == "RY7"</t>
  </si>
  <si>
    <t>replace MFF_25_26 = 1.02657494880307 if Updated_Provider == "RY8"</t>
  </si>
  <si>
    <t>replace MFF_25_26 = 1.12853540232817 if Updated_Provider == "RY9"</t>
  </si>
  <si>
    <t>replace MFF_25_26 = 1.02972971885587 if Updated_Provider == "RYA"</t>
  </si>
  <si>
    <t>replace MFF_25_26 = 1.05725481758556 if Updated_Provider == "RYC"</t>
  </si>
  <si>
    <t>replace MFF_25_26 = 1.05720875975821 if Updated_Provider == "RYD"</t>
  </si>
  <si>
    <t>replace MFF_25_26 = 1.06449250757411 if Updated_Provider == "RYE"</t>
  </si>
  <si>
    <t>replace MFF_25_26 = 1.03386726916973 if Updated_Provider == "RYF"</t>
  </si>
  <si>
    <t>replace MFF_25_26 = 1.04952576579683 if Updated_Provider == "RYG"</t>
  </si>
  <si>
    <t>replace MFF_25_26 = 1.15527595305158 if Updated_Provider == "RYJ"</t>
  </si>
  <si>
    <t>replace MFF_25_26 = 1.03728002159562 if Updated_Provider == "RYR"</t>
  </si>
  <si>
    <t>replace MFF_25_26 = 1.03110873986533 if Updated_Provider == "RYV"</t>
  </si>
  <si>
    <t>replace MFF_25_26 = 1.04216202933666 if Updated_Provider == "RYW"</t>
  </si>
  <si>
    <t>replace MFF_25_26 = 1.13714330706359 if Updated_Provider == "RYX"</t>
  </si>
  <si>
    <t>replace MFF_25_26 = 1.06176958594559 if Updated_Provider == "RYY"</t>
  </si>
  <si>
    <t>replace MFF_25_26 = 1.01390827671264 if Updated_Provider == "TAD"</t>
  </si>
  <si>
    <t>replace MFF_25_26 = 1.15883786210238 if Updated_Provider == "TAF"</t>
  </si>
  <si>
    <t>replace MFF_25_26 = 1.01951332072086 if Updated_Provider == "TAH"</t>
  </si>
  <si>
    <t>replace MFF_25_26 = 1.02145334021289 if Updated_Provider == "TAJ"</t>
  </si>
  <si>
    <t>*Check for missing MFF values</t>
  </si>
  <si>
    <t>tab MFF_25_26, missing</t>
  </si>
  <si>
    <t>gen cost_MFF = MFF_25_26 * Total_Cost_Excl_MFF</t>
  </si>
  <si>
    <t>/*STEP 1.7 - Collapse (sum) to LA level*/</t>
  </si>
  <si>
    <t>/*STEP 1.8 - Create MFF at LA level*/</t>
  </si>
  <si>
    <t>/*STEP 1.9 - Check LAs in England and drop non-England LAs*/</t>
  </si>
  <si>
    <t>*(0 obs deleted in 2025/26 round)</t>
  </si>
  <si>
    <t>keep if la_check =="E"</t>
  </si>
  <si>
    <t>drop la_check</t>
  </si>
  <si>
    <t>/*STEP 1.10 - Save non-specialised file*/</t>
  </si>
  <si>
    <t>*this is the payment MFF and needs to be made into the underlying MFF (made into an index later)</t>
  </si>
  <si>
    <t>/*************************************************************************************************</t>
  </si>
  <si>
    <t>/*STEP 2.2 - Transform data; rename fields, set data type, create Updated_Provider field, drop recordcount and Total_Cost_Incl_MFF as not used*/</t>
  </si>
  <si>
    <t>/*STEP 2.3 - Adjust Updated_Provider to account for mergers*/</t>
  </si>
  <si>
    <t>replace Updated_Provider = "RW1" if  Provider_Code == "R1C" /*0 real changes made*/</t>
  </si>
  <si>
    <t>replace Updated_Provider = "RH5" if  Provider_Code == "RA4" /*5 real changes made*/</t>
  </si>
  <si>
    <t>replace Updated_Provider = "RBN" if  Provider_Code == "RVY" /*9 real changes made*/</t>
  </si>
  <si>
    <t>replace Updated_Provider = "REF" if Provider_Code == "REF24" /*0 real changes made*/</t>
  </si>
  <si>
    <t>replace Updated_Provider = "RJ1" if Provider_Code == "RJ137" /*3 real changes made*/</t>
  </si>
  <si>
    <t>replace Updated_Provider = "RN5" if Provider_Code == "RN5T1" /*12 real changes made*/</t>
  </si>
  <si>
    <t>replace Updated_Provider = "RVR" if Provider_Code == "RVRTC" /*6 real changes made*/</t>
  </si>
  <si>
    <t>replace Updated_Provider = "RWP" if Provider_Code == "RWPTC" /*12 real changes made*/</t>
  </si>
  <si>
    <t>drop if Provider_Code == "R0F4N" /*Independent Sector H/c Provider Site - NUFFIELD HEALTH PARKSIDE HOSPITAL (R0F4N)*/ /*0 obs deleted*/</t>
  </si>
  <si>
    <t>drop if Provider_Code == "R1F9G" /*Independent Sector H/c Provider Site - GREET COMMUNITY HEALTH CENTRE (R1F9G)*/ /*0 obs deleted*/</t>
  </si>
  <si>
    <t>drop if Provider_Code == "R1G7E" /*Independent Sector H/c Provider Site - SPAMEDICA KENDAL (R1G7E)*/ /*0 obs deleted*/</t>
  </si>
  <si>
    <t>drop if Provider_Code == "R6E4R" /*Independent Sector H/c Provider Site - SUSSEX COMMUNITY DERMATOLOGY SERVICE (ROCHESTER HEALTHY LIVING CENTRE) (R6E4R)*/ /*0 obs deleted*/</t>
  </si>
  <si>
    <t>drop if Provider_Code == "R7D1G" /*Independent Sector H/c Provider Site - CHEC WESTBOURNE (R7D1G)*/ /*0 obs deleted*/</t>
  </si>
  <si>
    <t>drop if Provider_Code == "R7W2O" /*Independent Sector H/c Provider Site - NEWCASTLE NEWMEDICA LTD (R7W2O)*/ /*0 obs deleted*/</t>
  </si>
  <si>
    <t>drop if Provider_Code == "R8P4E" /*Independent Sector H/c Provider Site - THE DEVEREUX CENTRE (R8P4E)*/ /*0 obs deleted*/</t>
  </si>
  <si>
    <t>drop if Provider_Code == "T1L0I" /*Independent Sector H/c Provider Site - ICS OPERATIONS (COMMUNITY DERMATOLOGY) (T1L0I)*/ /*0 obs deleted*/</t>
  </si>
  <si>
    <t>drop if Provider_Code == "T1N9D" /*Independent Sector H/c Provider Site - CHEC GRANGE MEDICAL CENTRE (T1N9D)*/ /*0 obs deleted*/</t>
  </si>
  <si>
    <t>drop if Provider_Code == "T2K8O" /*Independent Sector H/c Provider Site - CHEC NORTHGATE SURGERY (T2K8O)*/ /*0 obs deleted*/</t>
  </si>
  <si>
    <t>drop if Provider_Code == "T3O5V" /*Independent Sector H/c Provider Site - BOOTHTOWN SURGERY (T3O5V)*/ /*0 obs deleted*/</t>
  </si>
  <si>
    <t>drop if Provider_Code == "T8R5I" /*Independent Sector H/c Provider Site - SPAMEDICA WOKINGHAM (T8R5I)*/ /*0 obs deleted*/</t>
  </si>
  <si>
    <t>drop if Provider_Code == "T8V3L" /*Independent Sector H/c Provider Site - SPAMEDICA DONCASTER (T8V3L)*/ /*0 obs deleted*/</t>
  </si>
  <si>
    <t>drop if Provider_Code == "TP1Q4" /*Optical Site - G R HARDWICK OPTOMETRISTS - THORNTON-CLEVELEYS (TP1Q4)*/ /*0 obs deleted*/</t>
  </si>
  <si>
    <t>drop if Provider_Code == "TP6FV" /*Optical Site - SPECSAVERS (BOSCOMBE, BOURNEMOUTH) (TP6FV)*/ /*0 obs deleted*/</t>
  </si>
  <si>
    <t>drop if Provider_Code == "TP6N4" /*Optical Site - SPECSAVERS (HEMEL HEMPSTEAD) (TP6N4)*/ /*0 obs deleted*/</t>
  </si>
  <si>
    <t>drop if Provider_Code == "TP7LJ" /*Optical Site - SUZANNE DENNIS OPTOMETRISTS LTD - ECCLESTON (TP7LJ)*/ /*0 obs deleted*/</t>
  </si>
  <si>
    <t>drop if Provider_Code == "TP97Y" /*Optical Site - COMMUNITY EYECARE CATARACT AND SURGICAL CENTRE (TP97Y)*/ /*0 obs deleted*/</t>
  </si>
  <si>
    <t>drop if Provider_Code == "TP9FD" /*Optical Site - COMMUNITY HEALTH &amp; EYECARE LTD (INTU WATFORD) (TP9FD)*/ /*0 obs deleted*/</t>
  </si>
  <si>
    <t>drop if Provider_Code == "TP9H4" /*Optical Site - COMMUNITY EYECARE CATARACT AND SURGICAL CENTRE (TP9H4)*/ /*0 obs deleted*/</t>
  </si>
  <si>
    <t>drop if Provider_Code == "T0400" /*0 obs deleted*/</t>
  </si>
  <si>
    <t>/*STEP 2.4 - Save transformed specialised data*/</t>
  </si>
  <si>
    <t>/*STEP 2.5 - Collapse (sum) to provider and LA*/</t>
  </si>
  <si>
    <t>/*STEP 2.6 - Apply MFF values*/</t>
  </si>
  <si>
    <t>gen cost_MFF_spec = MFF_25_26 * Total_Cost_Excl_MFF</t>
  </si>
  <si>
    <t>/*STEP 2.7 - Collapse (sum) to LA level*/</t>
  </si>
  <si>
    <t>collapse (sum) cost_MFF_spec Total_Cost_Excl_MFF, by (LA_district)</t>
  </si>
  <si>
    <t>/*STEP 2.8 - Create MFF at LA level*/</t>
  </si>
  <si>
    <t>/*STEP 2.9 - Check LAs in England and drop non-England LAs*/</t>
  </si>
  <si>
    <t>/*STEP 2.10 - Save file*/</t>
  </si>
  <si>
    <t>/*STEP 3.1 - Import registration data for relevant year*/</t>
  </si>
  <si>
    <t>/*STEP 3.2 - Tranform registration data*/</t>
  </si>
  <si>
    <t>/*STEP 3.3 - Merge in non-specialised data*/</t>
  </si>
  <si>
    <t>/*STEP 3.4 - Merge in specialised data*/</t>
  </si>
  <si>
    <t>/*STEP 3.5 - Apply MFF and normalise (turn the payment MFF into an index)*/</t>
  </si>
  <si>
    <t>sort gp_code</t>
  </si>
  <si>
    <t>/*STEP 3.6 - Save data and export to Excel*/</t>
  </si>
  <si>
    <t>*Uncomment relevant year</t>
  </si>
  <si>
    <t>Sort</t>
  </si>
  <si>
    <t>Region</t>
  </si>
  <si>
    <t>England</t>
  </si>
  <si>
    <t>blank1</t>
  </si>
  <si>
    <t>blank2</t>
  </si>
  <si>
    <t>South East</t>
  </si>
  <si>
    <t>South West</t>
  </si>
  <si>
    <t>East of England</t>
  </si>
  <si>
    <t>North West</t>
  </si>
  <si>
    <t>icb_mff_index</t>
  </si>
  <si>
    <t>Purchaser-Provider Matrix (PPM) uses NHS secondary care spend data
% of non-specialised spend with provider (tariff based, excluding MFF) 
by GP practice, grouped by LAD of postcode location
This grid transposes provider MFF to LAD (of GP practice location)</t>
  </si>
  <si>
    <t>Purchaser-Provider Matrix (PPM) uses NHS specialised care spend data
% of specialised spend with provider (tariff based, excluding MFF) 
by GP practice, grouped by LAD of postcode location
This grid transposes provider MFF to LAD (of GP practice location)</t>
  </si>
  <si>
    <t>NSP</t>
  </si>
  <si>
    <t>North East and Yorkshire</t>
  </si>
  <si>
    <t>NSP payment MFF</t>
  </si>
  <si>
    <t>SP payment MFF</t>
  </si>
  <si>
    <t>LAD_MFF_index</t>
  </si>
  <si>
    <t>GP_MFF_index</t>
  </si>
  <si>
    <t>ICB_MFF_index</t>
  </si>
  <si>
    <t>NHS England - ICB allocations 2025/26</t>
  </si>
  <si>
    <t>NHS England calculates an individual MFF value for each NHS trust and foundation trust. The relative values</t>
  </si>
  <si>
    <t xml:space="preserve">for all trusts are presented in two indices: </t>
  </si>
  <si>
    <t>WP rescaled to registered population total</t>
  </si>
  <si>
    <t>Registered population 2025/26</t>
  </si>
  <si>
    <t>NSP MFF index (base year)</t>
  </si>
  <si>
    <t>NSP MFF index 2025/26</t>
  </si>
  <si>
    <t>SP MFF index 2025/26</t>
  </si>
  <si>
    <t>lad_mff</t>
  </si>
  <si>
    <t>Payment MFF has been mapped (from provider MFF) using the Purchaser-Provider Matrix (PPM%)</t>
  </si>
  <si>
    <t>MFF is applied at GP practice level - to LAD groups of GP practices in the model</t>
  </si>
  <si>
    <t>This is a spend-weighted average by LAD, based on tariff spend attributed to local GP practices.</t>
  </si>
  <si>
    <t>This is a spend-weighted average by ICB, based on tariff spend attributed to component GP practices.</t>
  </si>
  <si>
    <t>Purchaser-Provider Matrix - % of expenditure for specialised services by NHS provider for each LAD</t>
  </si>
  <si>
    <t>The underlying MFF index by LAD (for each year) has also been calculated from the GP data below</t>
  </si>
  <si>
    <t>Last updated 21 November 2024</t>
  </si>
  <si>
    <t>v3 full change - updated provider MFF values from 18/11/2024 but full change (slightly different to those from 05/11/2024)</t>
  </si>
  <si>
    <t>Filename:</t>
  </si>
  <si>
    <t>Script 0.09 H MFF v3 - full change.do</t>
  </si>
  <si>
    <t>Purpose:</t>
  </si>
  <si>
    <t xml:space="preserve">  Purchaser-Provider Matrix (PPM)and 2025/26 provider MFF values.</t>
  </si>
  <si>
    <t>Steps:</t>
  </si>
  <si>
    <t>Import non specialised PPM data from CSVs extracted from SQL server</t>
  </si>
  <si>
    <t>Import specialised PPM data from CSVs extracted from SQL server</t>
  </si>
  <si>
    <t>/*STEP 1.1 - Import non specialised PPM data from CSVs extracted from SQL server*/</t>
  </si>
  <si>
    <t>import delimited "$datapath\MFF\Data Preparation\Non Specialised\MFF PPM Non Specialised Data 202526.csv"</t>
  </si>
  <si>
    <t>*save "$datapath\MFF\Non-specialised.dta",replace</t>
  </si>
  <si>
    <t>save "$datapath\MFF\20241118\Full change\LAD_PAYMENT_MFF_NSP.dta",replace</t>
  </si>
  <si>
    <t>export excel using "$datapath\MFF\20241118\Full change\LAD_PAYMENT_MFF_NSP.xlsx", firstrow(variables) replace</t>
  </si>
  <si>
    <t>*********************************</t>
  </si>
  <si>
    <t>/*STEP 2.1 - Import specialised PPM data from CSVs extracted from SQL server*/</t>
  </si>
  <si>
    <t>import delimited "$datapath\MFF\Data Preparation\Specialised\MFF PPM Specialised Data 202526.csv", clear</t>
  </si>
  <si>
    <t>*save "$datapath\MFF\specialised.dta",replace</t>
  </si>
  <si>
    <t>save "$datapath\MFF\20241118\Full change\LAD_PAYMENT_MFF_SP.dta", replace</t>
  </si>
  <si>
    <t>export excel using "$datapath\MFF\20241118\Full change\LAD_PAYMENT_MFF_SP.xlsx", firstrow(variables) replace</t>
  </si>
  <si>
    <t>* Run each year in turn - uncomment relevant year file below</t>
  </si>
  <si>
    <t>*use "$datapath\workbooks\Oct 2024 12M base\A Registration by GP Practice.dta"</t>
  </si>
  <si>
    <t>use "$datapath\workbooks\Oct 2024 12M Year 1\A Registration by GP Practice.dta"</t>
  </si>
  <si>
    <t>keep gp_code ICB23CD LTLA21CD allpats</t>
  </si>
  <si>
    <t>merge m:1 LTLA21CD using "$datapath\MFF\20241118\Full change\LAD_PAYMENT_MFF_NSP.dta", keepusing(LAD_MFF)</t>
  </si>
  <si>
    <t>merge m:1 LTLA21CD using "$datapath\MFF\20241118\Full change\LAD_PAYMENT_MFF_SP.dta", keepusing(LAD_MFF)</t>
  </si>
  <si>
    <t>*save "$datapath\workbooks\Oct 2024 12M base\H - MFF LA - MFF.dta",replace</t>
  </si>
  <si>
    <t>*export excel using "$datapath\workbooks\Oct 2024 12M base\H - MFF LA - MFF.xlsx", firstrow(variables) replace</t>
  </si>
  <si>
    <t>save "$datapath\workbooks\Oct 2024 12M Year 1\H - MFF LA - MFF.dta",replace</t>
  </si>
  <si>
    <t>export excel using "$datapath\workbooks\Oct 2024 12M Year 1\H - MFF LA - MFF.xlsx", firstrow(variables) replace</t>
  </si>
  <si>
    <t>Creates Local Authority District (LAD) MFF indices for non-specalised (core services) and specialised services using the</t>
  </si>
  <si>
    <t>LAD MFF indices are applied to GP practices in their respective LADs.</t>
  </si>
  <si>
    <t>Then used to create ICB core services and ICB specilaised weighted populations.</t>
  </si>
  <si>
    <t>AIF allocations Team</t>
  </si>
  <si>
    <t>global datapath "Allocations\Allocation years\2025-26\Target Allocations"</t>
  </si>
  <si>
    <t>SP MFF index (base year)</t>
  </si>
  <si>
    <t>R23</t>
  </si>
  <si>
    <t>Integrated Care Board</t>
  </si>
  <si>
    <t>v1.0</t>
  </si>
  <si>
    <t>NHS England » 2025/26 NHS Payment Scheme consultation</t>
  </si>
  <si>
    <t>The values used here form part of the National Tariff consultation Jan 2025</t>
  </si>
  <si>
    <t>Previous MFF values by provider can be found in the National Tariff Payment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</si>
</sst>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164" formatCode="#,##0.000"/>
    <numFmt numFmtId="165" formatCode="0.000"/>
    <numFmt numFmtId="166" formatCode="0.0%"/>
    <numFmt numFmtId="167" formatCode="0.0000"/>
    <numFmt numFmtId="168" formatCode="0.00000"/>
  </numFmts>
  <fonts count="4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</font>
    <font>
      <sz val="10"/>
      <name val="Arial"/>
      <family val="2"/>
    </font>
    <font>
      <u/>
      <sz val="11"/>
      <color theme="10"/>
      <name val="Calibri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20"/>
      <color rgb="FF7C2855"/>
      <name val="Arial"/>
      <family val="2"/>
    </font>
    <font>
      <sz val="20"/>
      <name val="Arial"/>
      <family val="2"/>
    </font>
    <font>
      <sz val="20"/>
      <color rgb="FF009639"/>
      <name val="Arial"/>
      <family val="2"/>
    </font>
    <font>
      <sz val="20"/>
      <color rgb="FF005EB8"/>
      <name val="Arial"/>
      <family val="2"/>
    </font>
    <font>
      <sz val="11"/>
      <name val="Calibri"/>
      <family val="2"/>
    </font>
    <font>
      <sz val="20"/>
      <color theme="0" tint="-0.34998626667073579"/>
      <name val="Arial"/>
      <family val="2"/>
    </font>
    <font>
      <sz val="10"/>
      <color theme="0" tint="-0.14999847407452621"/>
      <name val="Arial"/>
      <family val="2"/>
    </font>
    <font>
      <sz val="10"/>
      <name val="Arial"/>
      <family val="2"/>
    </font>
    <font>
      <u/>
      <sz val="10"/>
      <color theme="11"/>
      <name val="Arial"/>
      <family val="2"/>
    </font>
    <font>
      <sz val="20"/>
      <color rgb="FF009639"/>
      <name val="Lucida Console"/>
      <family val="3"/>
    </font>
    <font>
      <sz val="10"/>
      <color theme="1"/>
      <name val="Lucida Console"/>
      <family val="3"/>
    </font>
    <font>
      <sz val="10"/>
      <color rgb="FF009639"/>
      <name val="Lucida Console"/>
      <family val="3"/>
    </font>
    <font>
      <b/>
      <sz val="20"/>
      <color theme="0"/>
      <name val="Arial"/>
      <family val="2"/>
    </font>
    <font>
      <i/>
      <sz val="10"/>
      <color theme="1"/>
      <name val="Arial"/>
      <family val="2"/>
    </font>
    <font>
      <b/>
      <sz val="10"/>
      <color rgb="FF005EB8"/>
      <name val="Arial"/>
      <family val="2"/>
    </font>
    <font>
      <sz val="20"/>
      <color theme="0" tint="-0.249977111117893"/>
      <name val="Arial"/>
      <family val="2"/>
    </font>
    <font>
      <sz val="11"/>
      <name val="Calibri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7C2855"/>
        <bgColor indexed="64"/>
      </patternFill>
    </fill>
    <fill>
      <patternFill patternType="solid">
        <fgColor rgb="FFF9EBF2"/>
        <bgColor indexed="64"/>
      </patternFill>
    </fill>
    <fill>
      <patternFill patternType="solid">
        <fgColor rgb="FF009639"/>
        <bgColor indexed="64"/>
      </patternFill>
    </fill>
    <fill>
      <patternFill patternType="solid">
        <fgColor rgb="FF005EB8"/>
        <bgColor indexed="64"/>
      </patternFill>
    </fill>
    <fill>
      <patternFill patternType="solid">
        <fgColor rgb="FFE5F2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7E9E3"/>
        <bgColor indexed="64"/>
      </patternFill>
    </fill>
    <fill>
      <patternFill patternType="solid">
        <fgColor rgb="FF005EB8"/>
        <bgColor auto="1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4.9989318521683403E-2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rgb="FFFF0000"/>
      </left>
      <right/>
      <top/>
      <bottom/>
      <diagonal/>
    </border>
    <border>
      <left/>
      <right style="hair">
        <color theme="0" tint="-0.499984740745262"/>
      </right>
      <top style="thin">
        <color theme="1" tint="0.499984740745262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 style="thick">
        <color rgb="FFFF0000"/>
      </left>
      <right/>
      <top/>
      <bottom style="thin">
        <color indexed="64"/>
      </bottom>
      <diagonal/>
    </border>
    <border>
      <left/>
      <right style="thick">
        <color rgb="FFFF0000"/>
      </right>
      <top/>
      <bottom/>
      <diagonal/>
    </border>
    <border>
      <left style="thin">
        <color theme="1" tint="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thin">
        <color theme="1" tint="0.499984740745262"/>
      </right>
      <top/>
      <bottom style="hair">
        <color theme="0" tint="-0.499984740745262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0000"/>
      </left>
      <right/>
      <top/>
      <bottom/>
      <diagonal/>
    </border>
    <border>
      <left style="medium">
        <color rgb="FFFF0000"/>
      </left>
      <right/>
      <top/>
      <bottom style="thin">
        <color indexed="64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 style="medium">
        <color rgb="FFFF0000"/>
      </left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 style="hair">
        <color theme="0" tint="-0.499984740745262"/>
      </left>
      <right/>
      <top/>
      <bottom/>
      <diagonal/>
    </border>
    <border>
      <left style="thick">
        <color rgb="FFFF0000"/>
      </left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hair">
        <color theme="0" tint="-0.499984740745262"/>
      </right>
      <top/>
      <bottom/>
      <diagonal/>
    </border>
    <border>
      <left style="medium">
        <color rgb="FFFF0000"/>
      </left>
      <right style="hair">
        <color theme="0" tint="-0.499984740745262"/>
      </right>
      <top style="thin">
        <color theme="1" tint="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1" tint="0.499984740745262"/>
      </top>
      <bottom/>
      <diagonal/>
    </border>
    <border>
      <left style="hair">
        <color theme="0" tint="-0.499984740745262"/>
      </left>
      <right/>
      <top style="thin">
        <color theme="1" tint="0.499984740745262"/>
      </top>
      <bottom/>
      <diagonal/>
    </border>
    <border>
      <left style="thick">
        <color rgb="FFFF0000"/>
      </left>
      <right style="hair">
        <color theme="0" tint="-0.499984740745262"/>
      </right>
      <top style="thin">
        <color theme="1" tint="0.499984740745262"/>
      </top>
      <bottom/>
      <diagonal/>
    </border>
    <border>
      <left style="hair">
        <color theme="0" tint="-0.499984740745262"/>
      </left>
      <right style="thin">
        <color theme="1" tint="0.499984740745262"/>
      </right>
      <top style="thin">
        <color theme="1" tint="0.499984740745262"/>
      </top>
      <bottom/>
      <diagonal/>
    </border>
  </borders>
  <cellStyleXfs count="31">
    <xf numFmtId="0" fontId="0" fillId="0" borderId="0"/>
    <xf numFmtId="0" fontId="9" fillId="0" borderId="0"/>
    <xf numFmtId="0" fontId="11" fillId="0" borderId="0"/>
    <xf numFmtId="0" fontId="13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9" fillId="0" borderId="0"/>
    <xf numFmtId="0" fontId="16" fillId="0" borderId="0"/>
    <xf numFmtId="0" fontId="12" fillId="0" borderId="0"/>
    <xf numFmtId="0" fontId="9" fillId="0" borderId="0"/>
    <xf numFmtId="0" fontId="19" fillId="0" borderId="0"/>
    <xf numFmtId="0" fontId="21" fillId="0" borderId="0" applyNumberFormat="0" applyFill="0" applyBorder="0" applyAlignment="0" applyProtection="0">
      <alignment vertical="top"/>
      <protection locked="0"/>
    </xf>
    <xf numFmtId="0" fontId="22" fillId="0" borderId="0" applyFill="0" applyBorder="0" applyAlignment="0" applyProtection="0"/>
    <xf numFmtId="0" fontId="12" fillId="0" borderId="0"/>
    <xf numFmtId="0" fontId="22" fillId="0" borderId="0" applyNumberFormat="0" applyFill="0" applyBorder="0" applyAlignment="0" applyProtection="0"/>
    <xf numFmtId="0" fontId="19" fillId="0" borderId="0"/>
    <xf numFmtId="0" fontId="23" fillId="0" borderId="0"/>
    <xf numFmtId="0" fontId="8" fillId="0" borderId="0"/>
    <xf numFmtId="0" fontId="9" fillId="0" borderId="0"/>
    <xf numFmtId="0" fontId="13" fillId="0" borderId="0" applyNumberFormat="0" applyFill="0" applyBorder="0" applyAlignment="0" applyProtection="0"/>
    <xf numFmtId="0" fontId="7" fillId="0" borderId="0"/>
    <xf numFmtId="0" fontId="19" fillId="0" borderId="0"/>
    <xf numFmtId="0" fontId="7" fillId="0" borderId="0"/>
    <xf numFmtId="0" fontId="29" fillId="0" borderId="0"/>
    <xf numFmtId="0" fontId="5" fillId="0" borderId="0"/>
    <xf numFmtId="0" fontId="5" fillId="0" borderId="0"/>
    <xf numFmtId="0" fontId="3" fillId="0" borderId="0"/>
    <xf numFmtId="0" fontId="32" fillId="0" borderId="0"/>
    <xf numFmtId="0" fontId="33" fillId="0" borderId="0" applyNumberFormat="0" applyFill="0" applyBorder="0" applyAlignment="0" applyProtection="0"/>
    <xf numFmtId="0" fontId="19" fillId="0" borderId="0"/>
    <xf numFmtId="9" fontId="19" fillId="0" borderId="0" applyFont="0" applyFill="0" applyBorder="0" applyAlignment="0" applyProtection="0"/>
    <xf numFmtId="0" fontId="41" fillId="0" borderId="0"/>
  </cellStyleXfs>
  <cellXfs count="150">
    <xf numFmtId="0" fontId="0" fillId="0" borderId="0" xfId="0"/>
    <xf numFmtId="0" fontId="12" fillId="0" borderId="0" xfId="1" applyFont="1"/>
    <xf numFmtId="0" fontId="18" fillId="0" borderId="0" xfId="0" applyFont="1"/>
    <xf numFmtId="0" fontId="12" fillId="2" borderId="0" xfId="1" applyFont="1" applyFill="1"/>
    <xf numFmtId="0" fontId="12" fillId="2" borderId="0" xfId="8" applyFont="1" applyFill="1"/>
    <xf numFmtId="0" fontId="20" fillId="2" borderId="0" xfId="4" applyFont="1" applyFill="1"/>
    <xf numFmtId="0" fontId="12" fillId="0" borderId="0" xfId="8" applyFont="1"/>
    <xf numFmtId="0" fontId="17" fillId="2" borderId="0" xfId="8" applyFont="1" applyFill="1"/>
    <xf numFmtId="0" fontId="26" fillId="0" borderId="0" xfId="1" applyFont="1"/>
    <xf numFmtId="0" fontId="6" fillId="0" borderId="0" xfId="0" applyFont="1"/>
    <xf numFmtId="0" fontId="6" fillId="3" borderId="0" xfId="0" applyFont="1" applyFill="1" applyAlignment="1">
      <alignment wrapText="1"/>
    </xf>
    <xf numFmtId="0" fontId="2" fillId="3" borderId="0" xfId="0" applyFont="1" applyFill="1" applyAlignment="1">
      <alignment wrapText="1"/>
    </xf>
    <xf numFmtId="0" fontId="12" fillId="2" borderId="0" xfId="8" applyFont="1" applyFill="1" applyAlignment="1">
      <alignment vertical="top"/>
    </xf>
    <xf numFmtId="0" fontId="12" fillId="2" borderId="0" xfId="2" applyFont="1" applyFill="1" applyAlignment="1">
      <alignment vertical="top"/>
    </xf>
    <xf numFmtId="0" fontId="22" fillId="2" borderId="0" xfId="11" applyFill="1" applyAlignment="1">
      <alignment vertical="top"/>
    </xf>
    <xf numFmtId="0" fontId="12" fillId="2" borderId="0" xfId="1" applyFont="1" applyFill="1" applyAlignment="1">
      <alignment vertical="top"/>
    </xf>
    <xf numFmtId="0" fontId="14" fillId="3" borderId="0" xfId="2" applyFont="1" applyFill="1" applyAlignment="1">
      <alignment vertical="top"/>
    </xf>
    <xf numFmtId="0" fontId="15" fillId="3" borderId="0" xfId="2" applyFont="1" applyFill="1" applyAlignment="1">
      <alignment vertical="top"/>
    </xf>
    <xf numFmtId="0" fontId="14" fillId="3" borderId="0" xfId="2" applyFont="1" applyFill="1" applyAlignment="1">
      <alignment horizontal="right" vertical="top"/>
    </xf>
    <xf numFmtId="0" fontId="17" fillId="4" borderId="0" xfId="2" applyFont="1" applyFill="1" applyAlignment="1">
      <alignment vertical="top"/>
    </xf>
    <xf numFmtId="0" fontId="12" fillId="4" borderId="0" xfId="2" applyFont="1" applyFill="1" applyAlignment="1">
      <alignment vertical="top"/>
    </xf>
    <xf numFmtId="0" fontId="12" fillId="4" borderId="0" xfId="1" applyFont="1" applyFill="1" applyAlignment="1">
      <alignment vertical="top"/>
    </xf>
    <xf numFmtId="0" fontId="22" fillId="4" borderId="0" xfId="11" applyFill="1" applyAlignment="1">
      <alignment vertical="top"/>
    </xf>
    <xf numFmtId="0" fontId="14" fillId="5" borderId="0" xfId="1" applyFont="1" applyFill="1" applyAlignment="1">
      <alignment vertical="top"/>
    </xf>
    <xf numFmtId="0" fontId="15" fillId="5" borderId="0" xfId="1" applyFont="1" applyFill="1" applyAlignment="1">
      <alignment vertical="top"/>
    </xf>
    <xf numFmtId="0" fontId="14" fillId="5" borderId="0" xfId="1" applyFont="1" applyFill="1" applyAlignment="1">
      <alignment horizontal="right" vertical="top"/>
    </xf>
    <xf numFmtId="0" fontId="17" fillId="9" borderId="0" xfId="1" applyFont="1" applyFill="1" applyAlignment="1">
      <alignment vertical="top"/>
    </xf>
    <xf numFmtId="0" fontId="12" fillId="9" borderId="0" xfId="1" applyFont="1" applyFill="1" applyAlignment="1">
      <alignment vertical="top"/>
    </xf>
    <xf numFmtId="0" fontId="14" fillId="5" borderId="0" xfId="2" applyFont="1" applyFill="1" applyAlignment="1">
      <alignment horizontal="right" vertical="top"/>
    </xf>
    <xf numFmtId="0" fontId="4" fillId="9" borderId="0" xfId="0" applyFont="1" applyFill="1" applyAlignment="1">
      <alignment vertical="top"/>
    </xf>
    <xf numFmtId="0" fontId="22" fillId="9" borderId="0" xfId="11" applyFill="1" applyAlignment="1">
      <alignment vertical="top"/>
    </xf>
    <xf numFmtId="0" fontId="14" fillId="6" borderId="0" xfId="2" applyFont="1" applyFill="1" applyAlignment="1">
      <alignment vertical="top"/>
    </xf>
    <xf numFmtId="0" fontId="15" fillId="6" borderId="0" xfId="2" applyFont="1" applyFill="1" applyAlignment="1">
      <alignment vertical="top"/>
    </xf>
    <xf numFmtId="0" fontId="14" fillId="6" borderId="0" xfId="2" applyFont="1" applyFill="1" applyAlignment="1">
      <alignment horizontal="right" vertical="top"/>
    </xf>
    <xf numFmtId="0" fontId="17" fillId="7" borderId="0" xfId="2" applyFont="1" applyFill="1" applyAlignment="1">
      <alignment vertical="top"/>
    </xf>
    <xf numFmtId="0" fontId="12" fillId="7" borderId="0" xfId="2" applyFont="1" applyFill="1" applyAlignment="1">
      <alignment vertical="top"/>
    </xf>
    <xf numFmtId="0" fontId="12" fillId="7" borderId="0" xfId="2" quotePrefix="1" applyFont="1" applyFill="1" applyAlignment="1">
      <alignment vertical="top"/>
    </xf>
    <xf numFmtId="0" fontId="12" fillId="7" borderId="0" xfId="2" applyFont="1" applyFill="1" applyAlignment="1">
      <alignment horizontal="right" vertical="top"/>
    </xf>
    <xf numFmtId="0" fontId="20" fillId="2" borderId="0" xfId="10" applyFont="1" applyFill="1" applyAlignment="1" applyProtection="1">
      <alignment vertical="top"/>
    </xf>
    <xf numFmtId="0" fontId="20" fillId="2" borderId="0" xfId="4" applyFont="1" applyFill="1" applyAlignment="1">
      <alignment vertical="top"/>
    </xf>
    <xf numFmtId="0" fontId="26" fillId="2" borderId="0" xfId="1" applyFont="1" applyFill="1" applyAlignment="1">
      <alignment vertical="center"/>
    </xf>
    <xf numFmtId="0" fontId="30" fillId="2" borderId="0" xfId="1" applyFont="1" applyFill="1" applyAlignment="1">
      <alignment horizontal="right" vertical="center"/>
    </xf>
    <xf numFmtId="0" fontId="17" fillId="2" borderId="0" xfId="8" applyFont="1" applyFill="1" applyAlignment="1">
      <alignment vertical="top"/>
    </xf>
    <xf numFmtId="0" fontId="12" fillId="0" borderId="0" xfId="28" applyFont="1" applyAlignment="1">
      <alignment horizontal="left"/>
    </xf>
    <xf numFmtId="0" fontId="12" fillId="0" borderId="0" xfId="26" applyFont="1"/>
    <xf numFmtId="0" fontId="15" fillId="0" borderId="0" xfId="26" applyFont="1"/>
    <xf numFmtId="0" fontId="26" fillId="0" borderId="0" xfId="26" applyFont="1" applyAlignment="1">
      <alignment vertical="top"/>
    </xf>
    <xf numFmtId="165" fontId="12" fillId="0" borderId="0" xfId="26" applyNumberFormat="1" applyFont="1"/>
    <xf numFmtId="0" fontId="12" fillId="0" borderId="0" xfId="26" applyFont="1" applyAlignment="1">
      <alignment vertical="top"/>
    </xf>
    <xf numFmtId="165" fontId="12" fillId="0" borderId="0" xfId="26" applyNumberFormat="1" applyFont="1" applyAlignment="1">
      <alignment vertical="top"/>
    </xf>
    <xf numFmtId="0" fontId="1" fillId="0" borderId="0" xfId="0" applyFont="1"/>
    <xf numFmtId="0" fontId="15" fillId="0" borderId="0" xfId="26" applyFont="1" applyAlignment="1">
      <alignment horizontal="center" wrapText="1"/>
    </xf>
    <xf numFmtId="165" fontId="15" fillId="0" borderId="0" xfId="26" applyNumberFormat="1" applyFont="1" applyAlignment="1">
      <alignment horizontal="center" wrapText="1"/>
    </xf>
    <xf numFmtId="3" fontId="12" fillId="0" borderId="0" xfId="26" applyNumberFormat="1" applyFont="1"/>
    <xf numFmtId="3" fontId="17" fillId="0" borderId="0" xfId="26" applyNumberFormat="1" applyFont="1"/>
    <xf numFmtId="165" fontId="17" fillId="8" borderId="0" xfId="26" applyNumberFormat="1" applyFont="1" applyFill="1"/>
    <xf numFmtId="0" fontId="34" fillId="2" borderId="0" xfId="0" applyFont="1" applyFill="1"/>
    <xf numFmtId="0" fontId="35" fillId="2" borderId="0" xfId="0" applyFont="1" applyFill="1"/>
    <xf numFmtId="0" fontId="36" fillId="2" borderId="0" xfId="0" applyFont="1" applyFill="1"/>
    <xf numFmtId="0" fontId="1" fillId="0" borderId="0" xfId="0" applyFont="1" applyAlignment="1">
      <alignment horizontal="center"/>
    </xf>
    <xf numFmtId="0" fontId="14" fillId="3" borderId="0" xfId="0" applyFont="1" applyFill="1" applyAlignment="1">
      <alignment horizontal="center"/>
    </xf>
    <xf numFmtId="166" fontId="1" fillId="0" borderId="0" xfId="29" applyNumberFormat="1" applyFont="1"/>
    <xf numFmtId="0" fontId="37" fillId="6" borderId="0" xfId="0" applyFont="1" applyFill="1" applyAlignment="1">
      <alignment horizontal="center" textRotation="90"/>
    </xf>
    <xf numFmtId="0" fontId="14" fillId="3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1" fillId="12" borderId="1" xfId="0" applyFont="1" applyFill="1" applyBorder="1"/>
    <xf numFmtId="9" fontId="1" fillId="12" borderId="1" xfId="0" applyNumberFormat="1" applyFont="1" applyFill="1" applyBorder="1"/>
    <xf numFmtId="0" fontId="17" fillId="12" borderId="1" xfId="0" applyFont="1" applyFill="1" applyBorder="1" applyAlignment="1">
      <alignment horizontal="center"/>
    </xf>
    <xf numFmtId="0" fontId="38" fillId="0" borderId="0" xfId="0" applyFont="1" applyAlignment="1">
      <alignment vertical="center" wrapText="1"/>
    </xf>
    <xf numFmtId="0" fontId="15" fillId="0" borderId="2" xfId="26" applyFont="1" applyBorder="1" applyAlignment="1">
      <alignment horizontal="center" wrapText="1"/>
    </xf>
    <xf numFmtId="167" fontId="6" fillId="0" borderId="0" xfId="0" applyNumberFormat="1" applyFont="1" applyAlignment="1">
      <alignment horizontal="center"/>
    </xf>
    <xf numFmtId="0" fontId="14" fillId="6" borderId="0" xfId="0" applyFont="1" applyFill="1" applyAlignment="1">
      <alignment horizontal="center" vertical="center" wrapText="1"/>
    </xf>
    <xf numFmtId="0" fontId="14" fillId="3" borderId="0" xfId="0" applyFont="1" applyFill="1" applyAlignment="1">
      <alignment horizontal="center" vertical="center" wrapText="1"/>
    </xf>
    <xf numFmtId="0" fontId="12" fillId="12" borderId="1" xfId="0" applyFont="1" applyFill="1" applyBorder="1" applyAlignment="1">
      <alignment horizontal="center"/>
    </xf>
    <xf numFmtId="0" fontId="28" fillId="0" borderId="0" xfId="26" applyFont="1" applyAlignment="1">
      <alignment vertical="top"/>
    </xf>
    <xf numFmtId="0" fontId="17" fillId="0" borderId="4" xfId="26" applyFont="1" applyBorder="1"/>
    <xf numFmtId="0" fontId="17" fillId="0" borderId="0" xfId="26" applyFont="1"/>
    <xf numFmtId="0" fontId="12" fillId="2" borderId="0" xfId="17" applyFont="1" applyFill="1"/>
    <xf numFmtId="0" fontId="1" fillId="3" borderId="0" xfId="0" applyFont="1" applyFill="1" applyAlignment="1">
      <alignment horizontal="center" wrapText="1"/>
    </xf>
    <xf numFmtId="0" fontId="27" fillId="0" borderId="0" xfId="0" applyFont="1" applyAlignment="1">
      <alignment horizontal="left" vertical="center"/>
    </xf>
    <xf numFmtId="0" fontId="1" fillId="2" borderId="0" xfId="0" applyFont="1" applyFill="1"/>
    <xf numFmtId="165" fontId="18" fillId="8" borderId="0" xfId="0" applyNumberFormat="1" applyFont="1" applyFill="1" applyAlignment="1">
      <alignment horizontal="center" vertical="center"/>
    </xf>
    <xf numFmtId="3" fontId="38" fillId="0" borderId="0" xfId="0" applyNumberFormat="1" applyFont="1" applyAlignment="1">
      <alignment horizontal="center" wrapText="1"/>
    </xf>
    <xf numFmtId="0" fontId="6" fillId="0" borderId="0" xfId="0" applyFont="1" applyAlignment="1">
      <alignment horizontal="center"/>
    </xf>
    <xf numFmtId="0" fontId="12" fillId="0" borderId="5" xfId="28" applyFont="1" applyBorder="1" applyAlignment="1">
      <alignment horizontal="left"/>
    </xf>
    <xf numFmtId="0" fontId="31" fillId="0" borderId="0" xfId="28" applyFont="1" applyAlignment="1">
      <alignment horizontal="left"/>
    </xf>
    <xf numFmtId="0" fontId="31" fillId="0" borderId="5" xfId="28" applyFont="1" applyBorder="1" applyAlignment="1">
      <alignment horizontal="left"/>
    </xf>
    <xf numFmtId="3" fontId="1" fillId="0" borderId="0" xfId="0" applyNumberFormat="1" applyFont="1"/>
    <xf numFmtId="3" fontId="1" fillId="0" borderId="2" xfId="0" applyNumberFormat="1" applyFont="1" applyBorder="1"/>
    <xf numFmtId="3" fontId="1" fillId="0" borderId="5" xfId="0" applyNumberFormat="1" applyFont="1" applyBorder="1"/>
    <xf numFmtId="3" fontId="1" fillId="11" borderId="2" xfId="0" applyNumberFormat="1" applyFont="1" applyFill="1" applyBorder="1"/>
    <xf numFmtId="3" fontId="1" fillId="11" borderId="6" xfId="0" applyNumberFormat="1" applyFont="1" applyFill="1" applyBorder="1"/>
    <xf numFmtId="0" fontId="31" fillId="0" borderId="0" xfId="0" applyFont="1" applyAlignment="1">
      <alignment horizontal="left"/>
    </xf>
    <xf numFmtId="3" fontId="18" fillId="0" borderId="0" xfId="0" applyNumberFormat="1" applyFont="1"/>
    <xf numFmtId="164" fontId="18" fillId="0" borderId="0" xfId="0" applyNumberFormat="1" applyFont="1"/>
    <xf numFmtId="164" fontId="18" fillId="8" borderId="0" xfId="0" applyNumberFormat="1" applyFont="1" applyFill="1"/>
    <xf numFmtId="164" fontId="18" fillId="8" borderId="5" xfId="0" applyNumberFormat="1" applyFont="1" applyFill="1" applyBorder="1"/>
    <xf numFmtId="0" fontId="31" fillId="0" borderId="0" xfId="0" applyFont="1"/>
    <xf numFmtId="0" fontId="12" fillId="13" borderId="0" xfId="26" applyFont="1" applyFill="1"/>
    <xf numFmtId="3" fontId="12" fillId="11" borderId="2" xfId="26" applyNumberFormat="1" applyFont="1" applyFill="1" applyBorder="1"/>
    <xf numFmtId="167" fontId="1" fillId="0" borderId="0" xfId="0" applyNumberFormat="1" applyFont="1" applyAlignment="1">
      <alignment horizontal="center"/>
    </xf>
    <xf numFmtId="0" fontId="40" fillId="0" borderId="0" xfId="26" applyFont="1" applyAlignment="1">
      <alignment horizontal="right" vertical="top"/>
    </xf>
    <xf numFmtId="165" fontId="18" fillId="8" borderId="0" xfId="0" applyNumberFormat="1" applyFont="1" applyFill="1" applyAlignment="1">
      <alignment horizontal="center"/>
    </xf>
    <xf numFmtId="168" fontId="1" fillId="0" borderId="0" xfId="0" applyNumberFormat="1" applyFont="1" applyAlignment="1">
      <alignment horizontal="center"/>
    </xf>
    <xf numFmtId="0" fontId="14" fillId="0" borderId="3" xfId="26" applyFont="1" applyBorder="1"/>
    <xf numFmtId="0" fontId="14" fillId="0" borderId="0" xfId="26" applyFont="1"/>
    <xf numFmtId="0" fontId="1" fillId="0" borderId="0" xfId="0" applyFont="1" applyAlignment="1">
      <alignment horizontal="center" wrapText="1"/>
    </xf>
    <xf numFmtId="0" fontId="14" fillId="5" borderId="11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wrapText="1"/>
    </xf>
    <xf numFmtId="168" fontId="1" fillId="0" borderId="7" xfId="0" applyNumberFormat="1" applyFont="1" applyBorder="1" applyAlignment="1">
      <alignment horizontal="center"/>
    </xf>
    <xf numFmtId="3" fontId="1" fillId="0" borderId="12" xfId="0" applyNumberFormat="1" applyFont="1" applyBorder="1"/>
    <xf numFmtId="3" fontId="1" fillId="0" borderId="13" xfId="0" applyNumberFormat="1" applyFont="1" applyBorder="1"/>
    <xf numFmtId="3" fontId="18" fillId="0" borderId="12" xfId="0" applyNumberFormat="1" applyFont="1" applyBorder="1"/>
    <xf numFmtId="0" fontId="15" fillId="0" borderId="12" xfId="26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165" fontId="18" fillId="8" borderId="12" xfId="0" applyNumberFormat="1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 wrapText="1"/>
    </xf>
    <xf numFmtId="167" fontId="18" fillId="8" borderId="12" xfId="0" applyNumberFormat="1" applyFont="1" applyFill="1" applyBorder="1" applyAlignment="1">
      <alignment horizontal="center"/>
    </xf>
    <xf numFmtId="3" fontId="1" fillId="11" borderId="12" xfId="0" applyNumberFormat="1" applyFont="1" applyFill="1" applyBorder="1"/>
    <xf numFmtId="3" fontId="1" fillId="11" borderId="13" xfId="0" applyNumberFormat="1" applyFont="1" applyFill="1" applyBorder="1"/>
    <xf numFmtId="165" fontId="17" fillId="8" borderId="7" xfId="26" applyNumberFormat="1" applyFont="1" applyFill="1" applyBorder="1"/>
    <xf numFmtId="3" fontId="12" fillId="0" borderId="12" xfId="26" applyNumberFormat="1" applyFont="1" applyBorder="1"/>
    <xf numFmtId="165" fontId="12" fillId="11" borderId="0" xfId="26" applyNumberFormat="1" applyFont="1" applyFill="1"/>
    <xf numFmtId="3" fontId="12" fillId="11" borderId="0" xfId="26" applyNumberFormat="1" applyFont="1" applyFill="1"/>
    <xf numFmtId="0" fontId="15" fillId="0" borderId="7" xfId="26" applyFont="1" applyBorder="1" applyAlignment="1">
      <alignment horizontal="center" wrapText="1"/>
    </xf>
    <xf numFmtId="0" fontId="6" fillId="0" borderId="0" xfId="0" applyFont="1" applyAlignment="1">
      <alignment vertical="top"/>
    </xf>
    <xf numFmtId="0" fontId="25" fillId="0" borderId="0" xfId="0" applyFont="1" applyAlignment="1">
      <alignment vertical="top"/>
    </xf>
    <xf numFmtId="0" fontId="30" fillId="0" borderId="0" xfId="0" applyFont="1" applyAlignment="1">
      <alignment horizontal="right" vertical="top"/>
    </xf>
    <xf numFmtId="0" fontId="14" fillId="10" borderId="15" xfId="26" applyFont="1" applyFill="1" applyBorder="1" applyAlignment="1">
      <alignment horizontal="center" wrapText="1"/>
    </xf>
    <xf numFmtId="0" fontId="14" fillId="10" borderId="16" xfId="26" applyFont="1" applyFill="1" applyBorder="1" applyAlignment="1">
      <alignment horizontal="center" wrapText="1"/>
    </xf>
    <xf numFmtId="0" fontId="14" fillId="10" borderId="17" xfId="26" applyFont="1" applyFill="1" applyBorder="1" applyAlignment="1">
      <alignment horizontal="center" wrapText="1"/>
    </xf>
    <xf numFmtId="0" fontId="14" fillId="10" borderId="18" xfId="26" applyFont="1" applyFill="1" applyBorder="1" applyAlignment="1">
      <alignment horizontal="center" wrapText="1"/>
    </xf>
    <xf numFmtId="165" fontId="14" fillId="10" borderId="17" xfId="26" applyNumberFormat="1" applyFont="1" applyFill="1" applyBorder="1" applyAlignment="1">
      <alignment horizontal="center" wrapText="1"/>
    </xf>
    <xf numFmtId="165" fontId="14" fillId="10" borderId="19" xfId="26" applyNumberFormat="1" applyFont="1" applyFill="1" applyBorder="1" applyAlignment="1">
      <alignment horizontal="center" wrapText="1"/>
    </xf>
    <xf numFmtId="164" fontId="18" fillId="8" borderId="14" xfId="0" applyNumberFormat="1" applyFont="1" applyFill="1" applyBorder="1"/>
    <xf numFmtId="164" fontId="18" fillId="8" borderId="10" xfId="0" applyNumberFormat="1" applyFont="1" applyFill="1" applyBorder="1"/>
    <xf numFmtId="0" fontId="31" fillId="0" borderId="8" xfId="28" applyFont="1" applyBorder="1" applyAlignment="1">
      <alignment horizontal="left"/>
    </xf>
    <xf numFmtId="0" fontId="12" fillId="0" borderId="9" xfId="28" applyFont="1" applyBorder="1" applyAlignment="1">
      <alignment horizontal="left"/>
    </xf>
    <xf numFmtId="0" fontId="12" fillId="0" borderId="14" xfId="28" applyFont="1" applyBorder="1" applyAlignment="1">
      <alignment horizontal="left"/>
    </xf>
    <xf numFmtId="0" fontId="14" fillId="10" borderId="20" xfId="28" applyFont="1" applyFill="1" applyBorder="1"/>
    <xf numFmtId="0" fontId="39" fillId="10" borderId="16" xfId="28" applyFont="1" applyFill="1" applyBorder="1"/>
    <xf numFmtId="0" fontId="14" fillId="10" borderId="16" xfId="28" applyFont="1" applyFill="1" applyBorder="1"/>
    <xf numFmtId="0" fontId="14" fillId="10" borderId="17" xfId="28" applyFont="1" applyFill="1" applyBorder="1"/>
    <xf numFmtId="0" fontId="14" fillId="0" borderId="0" xfId="28" applyFont="1"/>
    <xf numFmtId="0" fontId="14" fillId="10" borderId="21" xfId="26" applyFont="1" applyFill="1" applyBorder="1" applyAlignment="1">
      <alignment horizontal="center" wrapText="1"/>
    </xf>
    <xf numFmtId="0" fontId="14" fillId="10" borderId="22" xfId="26" applyFont="1" applyFill="1" applyBorder="1" applyAlignment="1">
      <alignment horizontal="center" wrapText="1"/>
    </xf>
    <xf numFmtId="0" fontId="14" fillId="10" borderId="23" xfId="26" applyFont="1" applyFill="1" applyBorder="1" applyAlignment="1">
      <alignment horizontal="center" wrapText="1"/>
    </xf>
    <xf numFmtId="0" fontId="14" fillId="10" borderId="24" xfId="26" applyFont="1" applyFill="1" applyBorder="1" applyAlignment="1">
      <alignment horizontal="center" wrapText="1"/>
    </xf>
    <xf numFmtId="165" fontId="14" fillId="10" borderId="23" xfId="26" applyNumberFormat="1" applyFont="1" applyFill="1" applyBorder="1" applyAlignment="1">
      <alignment horizontal="center" wrapText="1"/>
    </xf>
    <xf numFmtId="165" fontId="14" fillId="10" borderId="25" xfId="26" applyNumberFormat="1" applyFont="1" applyFill="1" applyBorder="1" applyAlignment="1">
      <alignment horizontal="center" wrapText="1"/>
    </xf>
  </cellXfs>
  <cellStyles count="31">
    <cellStyle name="Followed Hyperlink" xfId="27" builtinId="9" customBuiltin="1"/>
    <cellStyle name="Hyperlink" xfId="11" builtinId="8" customBuiltin="1"/>
    <cellStyle name="Hyperlink 2" xfId="3" xr:uid="{00000000-0005-0000-0000-000001000000}"/>
    <cellStyle name="Hyperlink 2 2" xfId="10" xr:uid="{00000000-0005-0000-0000-000002000000}"/>
    <cellStyle name="Hyperlink 2 7" xfId="13" xr:uid="{3ECC41E8-2A0C-4311-ADB5-6FD5E1B47736}"/>
    <cellStyle name="Hyperlink 2 7 2" xfId="18" xr:uid="{D96E8F52-AE12-49C4-BD63-A2F075F01F26}"/>
    <cellStyle name="Hyperlink 6" xfId="4" xr:uid="{00000000-0005-0000-0000-000003000000}"/>
    <cellStyle name="Normal" xfId="0" builtinId="0"/>
    <cellStyle name="Normal 11" xfId="12" xr:uid="{8F3961FA-B13E-4746-9207-BB2228259AFB}"/>
    <cellStyle name="Normal 14" xfId="17" xr:uid="{43B05A5D-693B-40E8-AB3D-2A7BC6A42951}"/>
    <cellStyle name="Normal 15 2" xfId="20" xr:uid="{7EBA0AC1-A0F3-4193-9F96-C3FF65BD055A}"/>
    <cellStyle name="Normal 18" xfId="5" xr:uid="{00000000-0005-0000-0000-000005000000}"/>
    <cellStyle name="Normal 2" xfId="1" xr:uid="{00000000-0005-0000-0000-000006000000}"/>
    <cellStyle name="Normal 2 2" xfId="2" xr:uid="{00000000-0005-0000-0000-000007000000}"/>
    <cellStyle name="Normal 2 3" xfId="9" xr:uid="{00000000-0005-0000-0000-000008000000}"/>
    <cellStyle name="Normal 2 5" xfId="25" xr:uid="{87017D4D-A536-496E-928B-BBE27FD2D6B8}"/>
    <cellStyle name="Normal 2 7" xfId="8" xr:uid="{00000000-0005-0000-0000-000009000000}"/>
    <cellStyle name="Normal 21 2 2 3 2 2 2 2" xfId="19" xr:uid="{5710FA3F-5D04-4337-B76A-8D82DFEEB9C6}"/>
    <cellStyle name="Normal 21 2 2 3 2 2 2 2 2" xfId="23" xr:uid="{A1FDB671-F76B-4095-9132-6F8B876EC7C7}"/>
    <cellStyle name="Normal 23 2 2 3 2 2 2" xfId="21" xr:uid="{5A94FE01-D251-4041-911E-F0DAB8D880E7}"/>
    <cellStyle name="Normal 23 2 2 3 2 2 2 2" xfId="24" xr:uid="{F9917502-64DD-4B73-BACC-60B5BF21AAB3}"/>
    <cellStyle name="Normal 25" xfId="28" xr:uid="{6C6CD2C4-4003-4629-B371-E2BB25420A57}"/>
    <cellStyle name="Normal 3" xfId="6" xr:uid="{00000000-0005-0000-0000-00000A000000}"/>
    <cellStyle name="Normal 3 2" xfId="15" xr:uid="{F9D66C3D-251A-4166-846D-D54E4CEF083D}"/>
    <cellStyle name="Normal 3 3" xfId="16" xr:uid="{276C207A-8D0C-4499-A86E-8AEB5CC3B80E}"/>
    <cellStyle name="Normal 4" xfId="14" xr:uid="{A6C2E505-FD0B-4AA4-9103-C385EAA6193D}"/>
    <cellStyle name="Normal 5" xfId="7" xr:uid="{00000000-0005-0000-0000-00000B000000}"/>
    <cellStyle name="Normal 6" xfId="22" xr:uid="{00464BD1-34D0-4515-9EC8-C5A87AD52A15}"/>
    <cellStyle name="Normal 7" xfId="26" xr:uid="{25D50CA7-AEAD-4AF7-BE4B-04D116EF042E}"/>
    <cellStyle name="Normal 8" xfId="30" xr:uid="{20231711-129D-471D-9981-B7AD7D2D3A94}"/>
    <cellStyle name="Per cent" xfId="29" builtinId="5"/>
  </cellStyles>
  <dxfs count="114">
    <dxf>
      <font>
        <color theme="0" tint="-0.499984740745262"/>
      </font>
    </dxf>
    <dxf>
      <font>
        <color theme="0" tint="-0.24994659260841701"/>
      </font>
    </dxf>
    <dxf>
      <font>
        <color theme="0" tint="-4.9989318521683403E-2"/>
      </font>
    </dxf>
    <dxf>
      <font>
        <color theme="0" tint="-0.499984740745262"/>
      </font>
    </dxf>
    <dxf>
      <font>
        <color theme="0" tint="-0.24994659260841701"/>
      </font>
    </dxf>
    <dxf>
      <font>
        <color theme="0" tint="-4.9989318521683403E-2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7" formatCode="0.0000"/>
      <fill>
        <patternFill patternType="solid">
          <fgColor indexed="64"/>
          <bgColor rgb="FFFFFFCC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7" formatCode="0.00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7" formatCode="0.0000"/>
      <fill>
        <patternFill patternType="solid">
          <fgColor indexed="64"/>
          <bgColor rgb="FFFFFFCC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FF0000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solid">
          <fgColor indexed="64"/>
          <bgColor rgb="FF7C2855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8" formatCode="0.000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8" formatCode="0.00000"/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5" formatCode="0.000"/>
      <fill>
        <patternFill patternType="solid">
          <fgColor indexed="64"/>
          <bgColor rgb="FFFFFFCC"/>
        </patternFill>
      </fill>
      <alignment horizontal="center" vertical="bottom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8" formatCode="0.00000"/>
      <fill>
        <patternFill patternType="solid">
          <fgColor indexed="64"/>
          <bgColor rgb="FFFFFFCC"/>
        </patternFill>
      </fill>
      <alignment horizontal="center" vertical="bottom" textRotation="0" wrapText="0" indent="0" justifyLastLine="0" shrinkToFit="0" readingOrder="0"/>
      <border diagonalUp="0" diagonalDown="0">
        <left/>
        <right style="thick">
          <color rgb="FFFF0000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8" formatCode="0.00000"/>
      <fill>
        <patternFill patternType="solid">
          <fgColor indexed="64"/>
          <bgColor rgb="FFFFFFCC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5" formatCode="0.000"/>
      <fill>
        <patternFill patternType="solid">
          <fgColor indexed="64"/>
          <bgColor rgb="FFFFFFCC"/>
        </patternFill>
      </fill>
      <alignment horizontal="center" vertical="bottom" textRotation="0" indent="0" justifyLastLine="0" shrinkToFit="0" readingOrder="0"/>
      <border diagonalUp="0" diagonalDown="0">
        <left style="medium">
          <color rgb="FFFF0000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border diagonalUp="0" diagonalDown="0" outline="0">
        <left/>
        <right style="hair">
          <color theme="0" tint="-0.499984740745262"/>
        </right>
        <top style="hair">
          <color theme="0" tint="-0.499984740745262"/>
        </top>
        <bottom style="hair">
          <color theme="0" tint="-0.499984740745262"/>
        </bottom>
      </border>
    </dxf>
    <dxf>
      <border outline="0">
        <left style="thin">
          <color theme="1" tint="0.499984740745262"/>
        </left>
      </border>
    </dxf>
    <dxf>
      <fill>
        <patternFill patternType="none">
          <fgColor indexed="64"/>
          <bgColor auto="1"/>
        </patternFill>
      </fill>
    </dxf>
    <dxf>
      <font>
        <b/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165" formatCode="0.000"/>
      <fill>
        <patternFill patternType="solid">
          <fgColor indexed="64"/>
          <bgColor rgb="FFFFFFCC"/>
        </patternFill>
      </fill>
    </dxf>
    <dxf>
      <font>
        <b/>
        <strike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strike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  <border diagonalUp="0" diagonalDown="0">
        <left style="medium">
          <color rgb="FFFF0000"/>
        </left>
        <right/>
        <top/>
        <bottom/>
        <vertical/>
        <horizontal/>
      </border>
    </dxf>
    <dxf>
      <font>
        <b/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165" formatCode="0.000"/>
      <fill>
        <patternFill patternType="solid">
          <fgColor indexed="64"/>
          <bgColor rgb="FFFFFFCC"/>
        </patternFill>
      </fill>
      <border diagonalUp="0" diagonalDown="0">
        <left/>
        <right style="thin">
          <color rgb="FFFF0000"/>
        </right>
        <top/>
        <bottom/>
        <vertical/>
        <horizontal/>
      </border>
    </dxf>
    <dxf>
      <font>
        <b/>
        <strike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strike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/>
        <strike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  <fill>
        <patternFill patternType="solid">
          <fgColor indexed="64"/>
          <bgColor theme="0" tint="-0.1499984740745262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165" formatCode="0.000"/>
      <fill>
        <patternFill patternType="solid">
          <fgColor indexed="64"/>
          <bgColor rgb="FFFFFFCC"/>
        </patternFill>
      </fill>
      <border diagonalUp="0" diagonalDown="0">
        <right style="thick">
          <color rgb="FFFF0000"/>
        </right>
        <top/>
        <bottom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  <border diagonalUp="0" diagonalDown="0">
        <left style="medium">
          <color rgb="FFFF0000"/>
        </left>
        <right/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165" formatCode="0.000"/>
      <fill>
        <patternFill patternType="solid">
          <fgColor indexed="64"/>
          <bgColor rgb="FFFFFFCC"/>
        </patternFill>
      </fill>
      <border diagonalUp="0" diagonalDown="0">
        <left/>
        <right style="thin">
          <color rgb="FFFF0000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  <border diagonalUp="0" diagonalDown="0">
        <left style="medium">
          <color rgb="FFFF0000"/>
        </left>
        <top/>
        <bottom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  <fill>
        <patternFill patternType="solid">
          <fgColor indexed="64"/>
          <bgColor theme="0" tint="-0.14999847407452621"/>
        </patternFill>
      </fill>
      <border diagonalUp="0" diagonalDown="0">
        <left style="thick">
          <color rgb="FFFF0000"/>
        </left>
        <right/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165" formatCode="0.000"/>
      <fill>
        <patternFill patternType="solid">
          <fgColor indexed="64"/>
          <bgColor theme="0" tint="-0.149998474074526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165" formatCode="0.000"/>
      <fill>
        <patternFill patternType="solid">
          <fgColor indexed="64"/>
          <bgColor theme="0" tint="-0.14999847407452621"/>
        </patternFill>
      </fill>
    </dxf>
    <dxf>
      <font>
        <strike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solid">
          <fgColor indexed="64"/>
          <bgColor theme="0" tint="-4.9989318521683403E-2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solid">
          <fgColor indexed="64"/>
          <bgColor theme="0" tint="-4.9989318521683403E-2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solid">
          <fgColor indexed="64"/>
          <bgColor theme="0" tint="-4.9989318521683403E-2"/>
        </patternFill>
      </fill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0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  <fill>
        <patternFill patternType="solid">
          <fgColor indexed="64"/>
          <bgColor rgb="FFFFFFCC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border diagonalUp="0" diagonalDown="0">
        <left style="medium">
          <color rgb="FFFF0000"/>
        </left>
        <right/>
        <top/>
        <bottom/>
        <vertic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border diagonalUp="0" diagonalDown="0">
        <left style="medium">
          <color rgb="FFFF0000"/>
        </left>
        <vertic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  <border diagonalUp="0" diagonalDown="0">
        <right style="thin">
          <color rgb="FFFF0000"/>
        </right>
        <vertic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  <fill>
        <patternFill patternType="solid">
          <fgColor indexed="64"/>
          <bgColor rgb="FFFFFFCC"/>
        </patternFill>
      </fill>
      <border diagonalUp="0" diagonalDown="0">
        <left/>
        <right style="thin">
          <color rgb="FFFF0000"/>
        </right>
        <vertic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border diagonalUp="0" diagonalDown="0" outline="0">
        <left style="thick">
          <color rgb="FFFF0000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fill>
        <patternFill>
          <fgColor indexed="64"/>
          <bgColor theme="0" tint="-0.1499984740745262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  <fill>
        <patternFill patternType="solid">
          <fgColor indexed="64"/>
          <bgColor rgb="FFFFFFCC"/>
        </patternFill>
      </fill>
      <border outline="0">
        <left/>
        <right style="thick">
          <color rgb="FFFF0000"/>
        </right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border diagonalUp="0" diagonalDown="0">
        <left style="medium">
          <color rgb="FFFF0000"/>
        </left>
        <right/>
        <top/>
        <bottom/>
        <vertic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border diagonalUp="0" diagonalDown="0">
        <left style="medium">
          <color rgb="FFFF0000"/>
        </left>
        <vertic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  <border diagonalUp="0" diagonalDown="0">
        <right style="thin">
          <color rgb="FFFF0000"/>
        </right>
        <vertic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  <fill>
        <patternFill patternType="solid">
          <fgColor indexed="64"/>
          <bgColor rgb="FFFFFFCC"/>
        </patternFill>
      </fill>
      <border diagonalUp="0" diagonalDown="0">
        <left/>
        <right style="thin">
          <color rgb="FFFF0000"/>
        </right>
        <vertic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border diagonalUp="0" diagonalDown="0">
        <left style="medium">
          <color rgb="FFFF0000"/>
        </left>
        <vertic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border diagonalUp="0" diagonalDown="0">
        <left style="medium">
          <color rgb="FFFF0000"/>
        </left>
        <vertic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</dxf>
    <dxf>
      <border outline="0">
        <top style="thin">
          <color theme="1" tint="0.499984740745262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border outline="0">
        <bottom style="hair">
          <color theme="0" tint="-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none"/>
      </font>
      <numFmt numFmtId="165" formatCode="0.000"/>
      <fill>
        <patternFill patternType="solid">
          <fgColor indexed="64"/>
          <bgColor rgb="FF005EB8"/>
        </patternFill>
      </fill>
      <alignment horizontal="center" vertical="bottom" textRotation="0" wrapText="1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  <fill>
        <patternFill patternType="solid">
          <fgColor indexed="64"/>
          <bgColor rgb="FFFFFFCC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border diagonalUp="0" diagonalDown="0" outline="0">
        <left style="medium">
          <color rgb="FFFF0000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border diagonalUp="0" diagonalDown="0">
        <left style="medium">
          <color rgb="FFFF0000"/>
        </left>
        <right/>
        <vertic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  <fill>
        <patternFill patternType="solid">
          <fgColor indexed="64"/>
          <bgColor rgb="FFFFFFCC"/>
        </patternFill>
      </fill>
      <border diagonalUp="0" diagonalDown="0">
        <right style="thin">
          <color rgb="FFFF0000"/>
        </right>
        <vertic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fill>
        <patternFill patternType="solid">
          <fgColor indexed="64"/>
          <bgColor theme="0" tint="-0.1499984740745262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  <border diagonalUp="0" diagonalDown="0" outline="0">
        <left/>
        <right style="thick">
          <color rgb="FFFF0000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  <fill>
        <patternFill patternType="solid">
          <fgColor indexed="64"/>
          <bgColor rgb="FFFFFFCC"/>
        </patternFill>
      </fill>
      <border outline="0">
        <left/>
        <right style="thick">
          <color rgb="FFFF0000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border diagonalUp="0" diagonalDown="0" outline="0">
        <left style="medium">
          <color rgb="FFFF0000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border diagonalUp="0" diagonalDown="0">
        <left style="medium">
          <color rgb="FFFF0000"/>
        </left>
        <right/>
        <vertic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#,##0.000"/>
      <fill>
        <patternFill patternType="solid">
          <fgColor indexed="64"/>
          <bgColor rgb="FFFFFFCC"/>
        </patternFill>
      </fill>
      <border diagonalUp="0" diagonalDown="0">
        <right style="thin">
          <color rgb="FFFF0000"/>
        </right>
        <vertic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border diagonalUp="0" diagonalDown="0" outline="0">
        <left style="medium">
          <color rgb="FFFF0000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" formatCode="#,##0"/>
      <fill>
        <patternFill patternType="solid">
          <fgColor indexed="64"/>
          <bgColor theme="0" tint="-0.14999847407452621"/>
        </patternFill>
      </fill>
      <border diagonalUp="0" diagonalDown="0">
        <left style="medium">
          <color rgb="FFFF0000"/>
        </left>
        <vertic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 tint="-0.1499984740745262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none"/>
      </font>
      <numFmt numFmtId="165" formatCode="0.000"/>
      <fill>
        <patternFill patternType="solid">
          <fgColor indexed="64"/>
          <bgColor rgb="FF005EB8"/>
        </patternFill>
      </fill>
      <alignment horizontal="center" vertical="bottom" textRotation="0" wrapText="1" indent="0" justifyLastLine="0" shrinkToFit="0" readingOrder="0"/>
      <border diagonalUp="0" diagonalDown="0" outline="0">
        <left style="hair">
          <color theme="0" tint="-0.499984740745262"/>
        </left>
        <right style="hair">
          <color theme="0" tint="-0.499984740745262"/>
        </right>
        <top/>
        <bottom/>
      </border>
    </dxf>
    <dxf>
      <font>
        <b val="0"/>
        <i val="0"/>
        <color theme="1"/>
      </font>
      <fill>
        <patternFill>
          <bgColor rgb="FFFFFF99"/>
        </patternFill>
      </fill>
      <border>
        <top style="thin">
          <color theme="1" tint="0.499984740745262"/>
        </top>
        <bottom style="thin">
          <color theme="1" tint="0.499984740745262"/>
        </bottom>
      </border>
    </dxf>
    <dxf>
      <font>
        <b/>
        <i val="0"/>
        <color theme="0"/>
      </font>
      <fill>
        <patternFill patternType="solid">
          <fgColor auto="1"/>
          <bgColor rgb="FF005EB8"/>
        </patternFill>
      </fill>
    </dxf>
    <dxf>
      <font>
        <color theme="1"/>
      </font>
      <border>
        <left style="thin">
          <color theme="1" tint="0.499984740745262"/>
        </left>
        <right style="thin">
          <color theme="1" tint="0.499984740745262"/>
        </right>
        <top style="thin">
          <color theme="1" tint="0.499984740745262"/>
        </top>
        <bottom style="thin">
          <color theme="1" tint="0.499984740745262"/>
        </bottom>
        <vertical style="hair">
          <color theme="0" tint="-0.499984740745262"/>
        </vertical>
        <horizontal style="hair">
          <color theme="0" tint="-0.499984740745262"/>
        </horizontal>
      </border>
    </dxf>
  </dxfs>
  <tableStyles count="1" defaultTableStyle="TableStyleMedium2" defaultPivotStyle="PivotStyleLight16">
    <tableStyle name="TableAllocationsTechGuide" pivot="0" count="3" xr9:uid="{4DD2678C-C8BC-4E04-9922-BAC881A600A0}">
      <tableStyleElement type="wholeTable" dxfId="113"/>
      <tableStyleElement type="headerRow" dxfId="112"/>
      <tableStyleElement type="totalRow" dxfId="111"/>
    </tableStyle>
  </tableStyles>
  <colors>
    <mruColors>
      <color rgb="FFF9EBF2"/>
      <color rgb="FF005EB8"/>
      <color rgb="FFFFFFCC"/>
      <color rgb="FF009639"/>
      <color rgb="FF7C2855"/>
      <color rgb="FFE5F2FF"/>
      <color rgb="FFFFFF99"/>
      <color rgb="FFD7E9E3"/>
      <color rgb="FFCDE6FF"/>
      <color rgb="FF007F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39" Type="http://schemas.openxmlformats.org/officeDocument/2006/relationships/customXml" Target="../customXml/item2.xml"/><Relationship Id="rId21" Type="http://schemas.openxmlformats.org/officeDocument/2006/relationships/externalLink" Target="externalLinks/externalLink13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41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externalLink" Target="externalLinks/externalLink24.xml"/><Relationship Id="rId37" Type="http://schemas.openxmlformats.org/officeDocument/2006/relationships/calcChain" Target="calcChain.xml"/><Relationship Id="rId40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36" Type="http://schemas.openxmlformats.org/officeDocument/2006/relationships/sheetMetadata" Target="metadata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externalLink" Target="externalLinks/externalLink2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externalLink" Target="externalLinks/externalLink22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theme" Target="theme/theme1.xml"/><Relationship Id="rId38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520099</xdr:colOff>
      <xdr:row>0</xdr:row>
      <xdr:rowOff>0</xdr:rowOff>
    </xdr:from>
    <xdr:to>
      <xdr:col>10</xdr:col>
      <xdr:colOff>8519</xdr:colOff>
      <xdr:row>1</xdr:row>
      <xdr:rowOff>129540</xdr:rowOff>
    </xdr:to>
    <xdr:pic>
      <xdr:nvPicPr>
        <xdr:cNvPr id="2" name="Picture 1" descr="NHS England logo" title="Logo">
          <a:extLst>
            <a:ext uri="{FF2B5EF4-FFF2-40B4-BE49-F238E27FC236}">
              <a16:creationId xmlns:a16="http://schemas.microsoft.com/office/drawing/2014/main" id="{E07E0549-853D-41B0-8B4A-1B6CD404D79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6428"/>
        <a:stretch/>
      </xdr:blipFill>
      <xdr:spPr>
        <a:xfrm>
          <a:off x="5396899" y="0"/>
          <a:ext cx="707620" cy="2914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95250</xdr:colOff>
      <xdr:row>2</xdr:row>
      <xdr:rowOff>38100</xdr:rowOff>
    </xdr:from>
    <xdr:to>
      <xdr:col>27</xdr:col>
      <xdr:colOff>314325</xdr:colOff>
      <xdr:row>33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8A8989-3624-AC8C-9A29-B6554983C7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95925" y="1162050"/>
          <a:ext cx="11191875" cy="508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35703</xdr:colOff>
      <xdr:row>2</xdr:row>
      <xdr:rowOff>2912</xdr:rowOff>
    </xdr:from>
    <xdr:to>
      <xdr:col>3</xdr:col>
      <xdr:colOff>5723</xdr:colOff>
      <xdr:row>2</xdr:row>
      <xdr:rowOff>455450</xdr:rowOff>
    </xdr:to>
    <xdr:sp macro="" textlink="">
      <xdr:nvSpPr>
        <xdr:cNvPr id="2" name="Arrow: Right 1">
          <a:extLst>
            <a:ext uri="{FF2B5EF4-FFF2-40B4-BE49-F238E27FC236}">
              <a16:creationId xmlns:a16="http://schemas.microsoft.com/office/drawing/2014/main" id="{C3D7BBE2-206A-4988-B36C-C5EEF1A8CF40}"/>
            </a:ext>
          </a:extLst>
        </xdr:cNvPr>
        <xdr:cNvSpPr/>
      </xdr:nvSpPr>
      <xdr:spPr>
        <a:xfrm rot="18883268">
          <a:off x="5114157" y="1468133"/>
          <a:ext cx="452538" cy="474845"/>
        </a:xfrm>
        <a:prstGeom prst="rightArrow">
          <a:avLst>
            <a:gd name="adj1" fmla="val 49896"/>
            <a:gd name="adj2" fmla="val 52101"/>
          </a:avLst>
        </a:prstGeom>
        <a:solidFill>
          <a:schemeClr val="bg1"/>
        </a:solidFill>
        <a:ln>
          <a:solidFill>
            <a:srgbClr val="00963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1</xdr:row>
      <xdr:rowOff>1133475</xdr:rowOff>
    </xdr:from>
    <xdr:to>
      <xdr:col>3</xdr:col>
      <xdr:colOff>8120</xdr:colOff>
      <xdr:row>2</xdr:row>
      <xdr:rowOff>452538</xdr:rowOff>
    </xdr:to>
    <xdr:sp macro="" textlink="">
      <xdr:nvSpPr>
        <xdr:cNvPr id="4" name="Arrow: Right 3">
          <a:extLst>
            <a:ext uri="{FF2B5EF4-FFF2-40B4-BE49-F238E27FC236}">
              <a16:creationId xmlns:a16="http://schemas.microsoft.com/office/drawing/2014/main" id="{917A7E86-BC2C-495A-B40E-5F17AC44FF7B}"/>
            </a:ext>
          </a:extLst>
        </xdr:cNvPr>
        <xdr:cNvSpPr/>
      </xdr:nvSpPr>
      <xdr:spPr>
        <a:xfrm rot="18883268">
          <a:off x="5111791" y="1479509"/>
          <a:ext cx="462063" cy="474845"/>
        </a:xfrm>
        <a:prstGeom prst="rightArrow">
          <a:avLst>
            <a:gd name="adj1" fmla="val 49896"/>
            <a:gd name="adj2" fmla="val 52101"/>
          </a:avLst>
        </a:prstGeom>
        <a:solidFill>
          <a:schemeClr val="bg1"/>
        </a:solidFill>
        <a:ln>
          <a:solidFill>
            <a:srgbClr val="00963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T2\Rev03\Unified%20Allocations\Data\NewNeed\2003LISI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FPAEIG\RPA%204\All%20Key%20Docs\Dispo\Waterfall0708\Data\&#163;50m%20pro%20rata%20to%20PCT%202002_03%20allocation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FPAEIG\RPA%204\Key%20Facts\2012_13\January%202013\201211070_Key%20data%20updated%2011%20January%20201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FM\CFISSA%20-%20CFS%20-%20PSS\2008-09%20Central%20Programmes\DH&amp;ALB%20Finances\Cascade\Journals\08.09%20DHFC%20Spring%20Supply%20Adjustments%20-%20Additional%20Cascade%20Journal%20-%20146609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AFT2\Rev03\Unified%20Allocations\Data\NewNeed\2003LISI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PAEIG\RPA%204\All%20Key%20Docs\Dispo\Waterfall0708\Data\&#163;50m%20pro%20rata%20to%20PCT%202002_03%20allocations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D-RAMA\RAMA1\Allocations\Rev%2013%20PH\July%202012%20onwards\MFF\PCT%20to%20LA%20overall%20MFF%2012%20Nov%202012%20Final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HS%20CB\Analytical%20Services%20(Finance)\Allocations\2019_20%20allocations\target%20allocations\update%201920%20allocations\pace%20of%20change\PaceOfChangeModel1920%2020181121%20v17%20full%20run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HS%20CB\Finance\Strategic%20Finance\Allocations\Allocation%20Control%20SB%20Draft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arvis.punsalan\AppData\Local\Microsoft\Windows\Temporary%20Internet%20Files\Content.Outlook\J9ABVTZR\16-17%20Maternity%20model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s.gov.uk\data\PricingDelivery\MonitorDocumentLibrary\Model%2016_17\Inputs\MFF\MFF%20model%20consolidation\MFF%20model%20consolidation%2020151209%20v1.1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onnect2.monitor-nhsft.gov.uk/2017-18%20National%20Tariff/Live%20Models/17-18%20Other-Mandatory%20model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icing%20Data\2017-18%20National%20Tariff\Live%20Models\17-18%20Unbundled%20model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HS%20CB\Finance\FCP\Financial%20Planning%202019-20\Plan%20Submissions\S04-15MAY19\Consolidations\S04_Plan_CCG_Consol_1920_CCG.xlsb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2016-17%20National%20Tariff\Live%20Models\16-17%20Unbundled%20model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arvis.punsalan\AppData\Local\Microsoft\Windows\Temporary%20Internet%20Files\Content.Outlook\J9ABVTZR\16-17%20Other-Mandatory%20model_final_TED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HS%20CB\Analytical%20Services%20(Finance)\National%20tariffs\Analysis\CCG%20Contract%20Data%20Update\S04%201920%20contract%20info%20STP20%20analysis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ID-RAMA\RAMA1\Allocations\Publications_Final%20Versions%20Only\PCT%20Exposition%20Books\2011_12\2012ExpoBook_A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FF\Input%20data%201516\Central\2017-18%20Models_used_to_set_MFF%20v06%2009122016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HS%20CB\Analytical%20Services%20(Finance)\Allocations\2019_20%20allocations\Technical%20Guide%20(web)\B%20-%20Resident%20Population%20Projections%20by%20CCG%20incl%20calcs%20-%20DW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CG%20In-Year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hscic365.sharepoint.com/NHS%20CB%20LAT/Finance%20NCB%20ATTV/JOURNALS/Month%204/394941-2014%2004%20AO%20ADJUSTMENT%208%20AUG%20JOURNAL.xlsm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hen.cheng\AppData\Local\Microsoft\Windows\Temporary%20Internet%20Files\Content.Outlook\7BP3KV2J\Validation%20template.xlsm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mprovement.nhs.uk/documents/1973/2_-_National_schedule_of_reference_costs_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2PCTs"/>
      <sheetName val="2003LISI"/>
      <sheetName val="Table 5.3 &amp; 5.4"/>
      <sheetName val="Table 5.8"/>
      <sheetName val="Introduction"/>
      <sheetName val="#REF"/>
      <sheetName val="HES 2012-13"/>
      <sheetName val="A&amp;E"/>
      <sheetName val="RTT admitted"/>
      <sheetName val="RTT - non-admitted"/>
      <sheetName val="RTT - incomplete"/>
      <sheetName val="bed occupancy"/>
      <sheetName val="cancer - 2 week"/>
      <sheetName val="cancer - 62 day"/>
      <sheetName val="DTOC"/>
      <sheetName val="readmissions"/>
      <sheetName val="MRSA2"/>
      <sheetName val="C-Diff2"/>
      <sheetName val="FFT- IP"/>
      <sheetName val="safety thermometer"/>
      <sheetName val="lists"/>
      <sheetName val="workforce"/>
      <sheetName val="staff sickness"/>
      <sheetName val="Org List"/>
      <sheetName val="TDA"/>
      <sheetName val="Monitor"/>
      <sheetName val="Thresholds"/>
      <sheetName val="SHMI"/>
      <sheetName val="HSMR 2001 - 2012"/>
      <sheetName val="CQC banding"/>
      <sheetName val="RCI"/>
      <sheetName val="PFI Information"/>
      <sheetName val="urban-rural"/>
      <sheetName val="A&amp;E winter money"/>
      <sheetName val="provider DfT"/>
      <sheetName val="Justification list"/>
      <sheetName val="Table_5_3_&amp;_5_4"/>
      <sheetName val="Table_5_8"/>
      <sheetName val="Change_Log"/>
      <sheetName val="Picklist_Ranges"/>
      <sheetName val="Headcount"/>
      <sheetName val="HC_Reporting_Categories"/>
      <sheetName val="Report"/>
      <sheetName val="Drop Down Options"/>
      <sheetName val="Instructions"/>
      <sheetName val="Lookups"/>
      <sheetName val="ATCCList"/>
      <sheetName val="CCG&amp;CSU CCList"/>
      <sheetName val="Key"/>
      <sheetName val="Fin Perf Ranking"/>
      <sheetName val="lookup"/>
      <sheetName val="LIST"/>
      <sheetName val="Summary"/>
      <sheetName val="APPENDIX N(ii)"/>
      <sheetName val="Theme mapping"/>
      <sheetName val="Sheet1"/>
      <sheetName val="themes"/>
      <sheetName val="PIVOT"/>
      <sheetName val="Month 2 data"/>
      <sheetName val="Month 3 Data"/>
      <sheetName val="Sheet4"/>
      <sheetName val="Sheet2"/>
      <sheetName val="DATA"/>
      <sheetName val="Reference"/>
      <sheetName val="Detail for AoB tk completion"/>
      <sheetName val="Overview"/>
      <sheetName val="PICKLIST"/>
      <sheetName val="Subjectives"/>
      <sheetName val="Reason For Adj"/>
      <sheetName val="Sheet3"/>
      <sheetName val="99_Data"/>
      <sheetName val="Commentary"/>
      <sheetName val="STP List"/>
      <sheetName val="Drop Downs"/>
      <sheetName val="Summary_SLCCG"/>
      <sheetName val="Summary "/>
      <sheetName val="Summary_Template"/>
      <sheetName val="PIDs"/>
      <sheetName val="Supplier Lookup"/>
      <sheetName val="Look ups"/>
      <sheetName val="listoptions"/>
      <sheetName val="list options"/>
      <sheetName val="Table_5_3_&amp;_5_41"/>
      <sheetName val="Lookup Values"/>
      <sheetName val="Data Lists"/>
      <sheetName val="Verification lists"/>
      <sheetName val="DROP DOWN MASTER LIST"/>
      <sheetName val="Mapping"/>
      <sheetName val="For dropdown"/>
      <sheetName val="Month End Tag Dropdown Data"/>
      <sheetName val="Table_5_81"/>
      <sheetName val="HES_2012-13"/>
      <sheetName val="RTT_admitted"/>
      <sheetName val="RTT_-_non-admitted"/>
      <sheetName val="RTT_-_incomplete"/>
      <sheetName val="bed_occupancy"/>
      <sheetName val="cancer_-_2_week"/>
      <sheetName val="cancer_-_62_day"/>
      <sheetName val="FFT-_IP"/>
      <sheetName val="safety_thermometer"/>
      <sheetName val="staff_sickness"/>
      <sheetName val="Org_List"/>
      <sheetName val="HSMR_2001_-_2012"/>
      <sheetName val="CQC_banding"/>
      <sheetName val="PFI_Information"/>
      <sheetName val="A&amp;E_winter_money"/>
      <sheetName val="provider_DfT"/>
      <sheetName val="Justification_list"/>
      <sheetName val="Drop_Down_Options"/>
      <sheetName val="CCG&amp;CSU_CCList"/>
      <sheetName val="Performance_Dashboard"/>
      <sheetName val="Validation"/>
      <sheetName val="FastData"/>
      <sheetName val="A1-A2 Mapping"/>
      <sheetName val="Reason Codes"/>
      <sheetName val="OrgMapping"/>
      <sheetName val="Annex B T37 Providers"/>
      <sheetName val="Back Sheet"/>
      <sheetName val="HIDDEN Named Lists"/>
      <sheetName val="Table_5_3_&amp;_5_42"/>
      <sheetName val="APPENDIX_N(ii)"/>
      <sheetName val="Theme_mapping"/>
      <sheetName val="Month_2_data"/>
      <sheetName val="Month_3_Data"/>
      <sheetName val="Fin_Perf_Ranking"/>
      <sheetName val="Detail_for_AoB_tk_completion"/>
      <sheetName val="Reason_For_Adj"/>
      <sheetName val="STP_List"/>
      <sheetName val="Drop_Downs"/>
      <sheetName val="Summary_"/>
      <sheetName val="Supplier_Lookup"/>
      <sheetName val="Look_ups"/>
      <sheetName val="list_options"/>
      <sheetName val="Lookup_Values"/>
      <sheetName val="Data_Lists"/>
      <sheetName val="Verification_lists"/>
      <sheetName val="Admin Sheet"/>
      <sheetName val="Table_5_82"/>
      <sheetName val="HES_2012-131"/>
      <sheetName val="RTT_admitted1"/>
      <sheetName val="RTT_-_non-admitted1"/>
      <sheetName val="RTT_-_incomplete1"/>
      <sheetName val="bed_occupancy1"/>
      <sheetName val="cancer_-_2_week1"/>
      <sheetName val="cancer_-_62_day1"/>
      <sheetName val="FFT-_IP1"/>
      <sheetName val="safety_thermometer1"/>
      <sheetName val="staff_sickness1"/>
      <sheetName val="Org_List1"/>
      <sheetName val="HSMR_2001_-_20121"/>
      <sheetName val="CQC_banding1"/>
      <sheetName val="PFI_Information1"/>
      <sheetName val="A&amp;E_winter_money1"/>
      <sheetName val="provider_DfT1"/>
      <sheetName val="Justification_list1"/>
      <sheetName val="Drop_Down_Options1"/>
      <sheetName val="CCG&amp;CSU_CCList1"/>
      <sheetName val="For_dropdown"/>
      <sheetName val="DROP_DOWN_MASTER_LIST"/>
      <sheetName val="Month_End_Tag_Dropdown_Data"/>
      <sheetName val="A1-A2_Mapping"/>
      <sheetName val="Drop down list"/>
      <sheetName val="BlueYellow"/>
      <sheetName val="Drop"/>
      <sheetName val="Other Lists"/>
      <sheetName val="Table_5_3_&amp;_5_43"/>
      <sheetName val="Table_5_83"/>
      <sheetName val="HES_2012-132"/>
      <sheetName val="RTT_admitted2"/>
      <sheetName val="RTT_-_non-admitted2"/>
      <sheetName val="RTT_-_incomplete2"/>
      <sheetName val="bed_occupancy2"/>
      <sheetName val="cancer_-_2_week2"/>
      <sheetName val="cancer_-_62_day2"/>
      <sheetName val="FFT-_IP2"/>
      <sheetName val="safety_thermometer2"/>
      <sheetName val="staff_sickness2"/>
      <sheetName val="Org_List2"/>
      <sheetName val="HSMR_2001_-_20122"/>
      <sheetName val="CQC_banding2"/>
      <sheetName val="PFI_Information2"/>
      <sheetName val="A&amp;E_winter_money2"/>
      <sheetName val="provider_DfT2"/>
      <sheetName val="Drop_Down_Options2"/>
      <sheetName val="Justification_list2"/>
      <sheetName val="CCG&amp;CSU_CCList2"/>
      <sheetName val="APPENDIX_N(ii)1"/>
      <sheetName val="Theme_mapping1"/>
      <sheetName val="Month_2_data1"/>
      <sheetName val="Month_3_Data1"/>
      <sheetName val="Fin_Perf_Ranking1"/>
      <sheetName val="Detail_for_AoB_tk_completion1"/>
      <sheetName val="Reason_For_Adj1"/>
      <sheetName val="STP_List1"/>
      <sheetName val="Drop_Downs1"/>
      <sheetName val="Summary_1"/>
      <sheetName val="Supplier_Lookup1"/>
      <sheetName val="Look_ups1"/>
      <sheetName val="list_options1"/>
      <sheetName val="Lookup_Values1"/>
      <sheetName val="Data_Lists1"/>
      <sheetName val="Verification_lists1"/>
      <sheetName val="DROP_DOWN_MASTER_LIST1"/>
      <sheetName val="For_dropdown1"/>
      <sheetName val="Month_End_Tag_Dropdown_Data1"/>
      <sheetName val="A1-A2_Mapping1"/>
      <sheetName val="Reason_Codes"/>
      <sheetName val="Back_Sheet"/>
      <sheetName val="HIDDEN_Named_Lists"/>
      <sheetName val="Annex_B_T37_Providers"/>
      <sheetName val="Admin_Sheet"/>
      <sheetName val="Drop_down_list"/>
      <sheetName val="LU"/>
      <sheetName val="Finance Profile"/>
      <sheetName val="Workstreams"/>
      <sheetName val="Divisions"/>
      <sheetName val="PopList"/>
      <sheetName val="Data Lists_2"/>
      <sheetName val="Table_5_3_&amp;_5_44"/>
      <sheetName val="Table_5_84"/>
      <sheetName val="HES_2012-133"/>
      <sheetName val="RTT_admitted3"/>
      <sheetName val="RTT_-_non-admitted3"/>
      <sheetName val="RTT_-_incomplete3"/>
      <sheetName val="bed_occupancy3"/>
      <sheetName val="cancer_-_2_week3"/>
      <sheetName val="cancer_-_62_day3"/>
      <sheetName val="FFT-_IP3"/>
      <sheetName val="safety_thermometer3"/>
      <sheetName val="staff_sickness3"/>
      <sheetName val="Org_List3"/>
      <sheetName val="HSMR_2001_-_20123"/>
      <sheetName val="CQC_banding3"/>
      <sheetName val="PFI_Information3"/>
      <sheetName val="A&amp;E_winter_money3"/>
      <sheetName val="provider_DfT3"/>
      <sheetName val="Drop_Down_Options3"/>
      <sheetName val="Justification_list3"/>
      <sheetName val="CCG&amp;CSU_CCList3"/>
      <sheetName val="APPENDIX_N(ii)2"/>
      <sheetName val="Theme_mapping2"/>
      <sheetName val="Month_2_data2"/>
      <sheetName val="Month_3_Data2"/>
      <sheetName val="Fin_Perf_Ranking2"/>
      <sheetName val="Detail_for_AoB_tk_completion2"/>
      <sheetName val="Reason_For_Adj2"/>
      <sheetName val="STP_List2"/>
      <sheetName val="Drop_Downs2"/>
      <sheetName val="Summary_2"/>
      <sheetName val="Supplier_Lookup2"/>
      <sheetName val="Look_ups2"/>
      <sheetName val="list_options2"/>
      <sheetName val="Lookup_Values2"/>
      <sheetName val="Data_Lists2"/>
      <sheetName val="Verification_lists2"/>
      <sheetName val="DROP_DOWN_MASTER_LIST2"/>
      <sheetName val="For_dropdown2"/>
      <sheetName val="Month_End_Tag_Dropdown_Data2"/>
      <sheetName val="A1-A2_Mapping2"/>
      <sheetName val="Reason_Codes1"/>
      <sheetName val="Back_Sheet1"/>
      <sheetName val="HIDDEN_Named_Lists1"/>
      <sheetName val="Annex_B_T37_Providers1"/>
      <sheetName val="Admin_Sheet1"/>
      <sheetName val="Table_5_3_&amp;_5_45"/>
      <sheetName val="Table_5_85"/>
      <sheetName val="HES_2012-134"/>
      <sheetName val="RTT_admitted4"/>
      <sheetName val="RTT_-_non-admitted4"/>
      <sheetName val="RTT_-_incomplete4"/>
      <sheetName val="bed_occupancy4"/>
      <sheetName val="cancer_-_2_week4"/>
      <sheetName val="cancer_-_62_day4"/>
      <sheetName val="FFT-_IP4"/>
      <sheetName val="safety_thermometer4"/>
      <sheetName val="staff_sickness4"/>
      <sheetName val="Org_List4"/>
      <sheetName val="HSMR_2001_-_20124"/>
      <sheetName val="CQC_banding4"/>
      <sheetName val="PFI_Information4"/>
      <sheetName val="A&amp;E_winter_money4"/>
      <sheetName val="provider_DfT4"/>
      <sheetName val="Drop_Down_Options4"/>
      <sheetName val="Justification_list4"/>
      <sheetName val="CCG&amp;CSU_CCList4"/>
      <sheetName val="APPENDIX_N(ii)3"/>
      <sheetName val="Theme_mapping3"/>
      <sheetName val="Month_2_data3"/>
      <sheetName val="Month_3_Data3"/>
      <sheetName val="Fin_Perf_Ranking3"/>
      <sheetName val="Detail_for_AoB_tk_completion3"/>
      <sheetName val="Reason_For_Adj3"/>
      <sheetName val="STP_List3"/>
      <sheetName val="Drop_Downs3"/>
      <sheetName val="Summary_3"/>
      <sheetName val="Supplier_Lookup3"/>
      <sheetName val="Look_ups3"/>
      <sheetName val="list_options3"/>
      <sheetName val="Lookup_Values3"/>
      <sheetName val="Data_Lists3"/>
      <sheetName val="Verification_lists3"/>
      <sheetName val="DROP_DOWN_MASTER_LIST3"/>
      <sheetName val="For_dropdown3"/>
      <sheetName val="Month_End_Tag_Dropdown_Data3"/>
      <sheetName val="A1-A2_Mapping3"/>
      <sheetName val="Reason_Codes2"/>
      <sheetName val="Back_Sheet2"/>
      <sheetName val="HIDDEN_Named_Lists2"/>
      <sheetName val="Annex_B_T37_Providers2"/>
      <sheetName val="Admin_Sheet2"/>
      <sheetName val="Table_5_3_&amp;_5_46"/>
      <sheetName val="Table_5_86"/>
      <sheetName val="HES_2012-135"/>
      <sheetName val="RTT_admitted5"/>
      <sheetName val="RTT_-_non-admitted5"/>
      <sheetName val="RTT_-_incomplete5"/>
      <sheetName val="bed_occupancy5"/>
      <sheetName val="cancer_-_2_week5"/>
      <sheetName val="cancer_-_62_day5"/>
      <sheetName val="FFT-_IP5"/>
      <sheetName val="safety_thermometer5"/>
      <sheetName val="staff_sickness5"/>
      <sheetName val="Org_List5"/>
      <sheetName val="HSMR_2001_-_20125"/>
      <sheetName val="CQC_banding5"/>
      <sheetName val="PFI_Information5"/>
      <sheetName val="A&amp;E_winter_money5"/>
      <sheetName val="provider_DfT5"/>
      <sheetName val="Drop_Down_Options5"/>
      <sheetName val="Justification_list5"/>
      <sheetName val="CCG&amp;CSU_CCList5"/>
      <sheetName val="APPENDIX_N(ii)4"/>
      <sheetName val="Theme_mapping4"/>
      <sheetName val="Month_2_data4"/>
      <sheetName val="Month_3_Data4"/>
      <sheetName val="Fin_Perf_Ranking4"/>
      <sheetName val="Detail_for_AoB_tk_completion4"/>
      <sheetName val="Reason_For_Adj4"/>
      <sheetName val="STP_List4"/>
      <sheetName val="Drop_Downs4"/>
      <sheetName val="Summary_4"/>
      <sheetName val="Supplier_Lookup4"/>
      <sheetName val="Look_ups4"/>
      <sheetName val="list_options4"/>
      <sheetName val="Lookup_Values4"/>
      <sheetName val="Data_Lists4"/>
      <sheetName val="Verification_lists4"/>
      <sheetName val="DROP_DOWN_MASTER_LIST4"/>
      <sheetName val="For_dropdown4"/>
      <sheetName val="Month_End_Tag_Dropdown_Data4"/>
      <sheetName val="A1-A2_Mapping4"/>
      <sheetName val="Reason_Codes3"/>
      <sheetName val="Back_Sheet3"/>
      <sheetName val="HIDDEN_Named_Lists3"/>
      <sheetName val="Annex_B_T37_Providers3"/>
      <sheetName val="Admin_Sheet3"/>
      <sheetName val="Other_Lists"/>
      <sheetName val="Report (Input) Chiltern 10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 refreshError="1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 refreshError="1"/>
      <sheetData sheetId="162" refreshError="1"/>
      <sheetData sheetId="163" refreshError="1"/>
      <sheetData sheetId="164" refreshError="1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#REF"/>
      <sheetName val="Dnurse"/>
      <sheetName val="ComPsy"/>
      <sheetName val="£50m pro rata to PCT 2002_03 al"/>
      <sheetName val="NAO Cost of Capital Calc"/>
      <sheetName val="Input Table (TB)"/>
      <sheetName val="Front"/>
      <sheetName val="By CC"/>
      <sheetName val="2002PCTs"/>
      <sheetName val="2. Overall Dispo"/>
      <sheetName val="Mappings"/>
      <sheetName val="mapping"/>
      <sheetName val="List"/>
      <sheetName val="Report"/>
      <sheetName val="Cover Sheet"/>
      <sheetName val="Business with DH &amp; Group Bodies"/>
      <sheetName val="Bubble Data"/>
      <sheetName val="Bubble Chart"/>
      <sheetName val="PCAccess"/>
      <sheetName val="Budgeting Codes"/>
      <sheetName val="RGCCList"/>
      <sheetName val="CCG&amp;CSU CCList"/>
      <sheetName val="Reason For Adj"/>
      <sheetName val="Source figures"/>
      <sheetName val="4. Cascade Coding"/>
      <sheetName val="£50m_pro_rata_to_PCT_2002_03_al"/>
      <sheetName val="NAO_Cost_of_Capital_Calc"/>
      <sheetName val="Input_Table_(TB)"/>
      <sheetName val="By_CC"/>
      <sheetName val="2__Overall_Dispo"/>
      <sheetName val="Cover_Sheet"/>
      <sheetName val="Business_with_DH_&amp;_Group_Bodies"/>
      <sheetName val="Bubble_Data"/>
      <sheetName val="Bubble_Chart"/>
      <sheetName val="Budgeting_Codes"/>
      <sheetName val="CCG&amp;CSU_CCList"/>
      <sheetName val="Reason_For_Adj"/>
      <sheetName val="Source_figures"/>
      <sheetName val="4__Cascade_Coding"/>
      <sheetName val="£50m_pro_rata_to_PCT_2002_03_a1"/>
      <sheetName val="NAO_Cost_of_Capital_Calc1"/>
      <sheetName val="Input_Table_(TB)1"/>
      <sheetName val="By_CC1"/>
      <sheetName val="2__Overall_Dispo1"/>
      <sheetName val="Cover_Sheet1"/>
      <sheetName val="Business_with_DH_&amp;_Group_Bodie1"/>
      <sheetName val="Bubble_Data1"/>
      <sheetName val="Bubble_Chart1"/>
      <sheetName val="Budgeting_Codes1"/>
      <sheetName val="CCG&amp;CSU_CCList1"/>
      <sheetName val="Reason_For_Adj1"/>
      <sheetName val="Source_figures1"/>
      <sheetName val="4__Cascade_Coding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ts"/>
      <sheetName val="Table 1_growth rates"/>
      <sheetName val="Table 2_Total NHS"/>
      <sheetName val="Table 3_revenue"/>
      <sheetName val="Table 4_capital"/>
      <sheetName val="Table 5_GDP"/>
      <sheetName val="Raw Data"/>
      <sheetName val="GMonk270411"/>
      <sheetName val="GDP Workings"/>
      <sheetName val="England Total NHS"/>
      <sheetName val="SGEE_091012"/>
      <sheetName val="PW REC_071112"/>
      <sheetName val="GDP Deflators Autumn Statement "/>
      <sheetName val="GDP from JS 0512"/>
      <sheetName val="GDP from HMT 211212"/>
      <sheetName val="Table 2_PriorPeriodAdjustment"/>
      <sheetName val="#REF"/>
      <sheetName val="Mappings"/>
      <sheetName val="2002PCTs"/>
      <sheetName val="Table_1_growth_rates"/>
      <sheetName val="Table_2_Total_NHS"/>
      <sheetName val="Table_3_revenue"/>
      <sheetName val="Table_4_capital"/>
      <sheetName val="Table_5_GDP"/>
      <sheetName val="Raw_Data"/>
      <sheetName val="GDP_Workings"/>
      <sheetName val="England_Total_NHS"/>
      <sheetName val="PW_REC_071112"/>
      <sheetName val="GDP_Deflators_Autumn_Statement_"/>
      <sheetName val="GDP_from_JS_0512"/>
      <sheetName val="GDP_from_HMT_211212"/>
      <sheetName val="Table_2_PriorPeriodAdjustment"/>
      <sheetName val=""/>
      <sheetName val="Table_1_growth_rates1"/>
      <sheetName val="Table_2_Total_NHS1"/>
      <sheetName val="Table_3_revenue1"/>
      <sheetName val="Table_4_capital1"/>
      <sheetName val="Table_5_GDP1"/>
      <sheetName val="Raw_Data1"/>
      <sheetName val="GDP_Workings1"/>
      <sheetName val="England_Total_NHS1"/>
      <sheetName val="PW_REC_0711121"/>
      <sheetName val="GDP_Deflators_Autumn_Statement1"/>
      <sheetName val="GDP_from_JS_05121"/>
      <sheetName val="GDP_from_HMT_2112121"/>
      <sheetName val="Table_2_PriorPeriodAdjustmen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 refreshError="1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RITERIA1"/>
      <sheetName val="Journal Summary"/>
      <sheetName val="Cascade Schedule"/>
      <sheetName val="DHF Cascade Coding"/>
      <sheetName val="CODE"/>
      <sheetName val="Journal 1"/>
      <sheetName val="Net WP"/>
      <sheetName val="#REF"/>
      <sheetName val="Front"/>
      <sheetName val="Bubble Data"/>
      <sheetName val="Bubble Chart"/>
      <sheetName val="NAO Cost of Capital Calc"/>
      <sheetName val="List"/>
      <sheetName val="Event 12 with ERO changes"/>
      <sheetName val=""/>
      <sheetName val="Journal_Summary"/>
      <sheetName val="Cascade_Schedule"/>
      <sheetName val="DHF_Cascade_Coding"/>
      <sheetName val="Journal_1"/>
      <sheetName val="Net_WP"/>
      <sheetName val="Bubble_Data"/>
      <sheetName val="Bubble_Chart"/>
      <sheetName val="NAO_Cost_of_Capital_Calc"/>
      <sheetName val="Event_12_with_ERO_changes"/>
      <sheetName val="Journal_Summary1"/>
      <sheetName val="Cascade_Schedule1"/>
      <sheetName val="DHF_Cascade_Coding1"/>
      <sheetName val="Journal_11"/>
      <sheetName val="Net_WP1"/>
      <sheetName val="Bubble_Data1"/>
      <sheetName val="Bubble_Chart1"/>
      <sheetName val="NAO_Cost_of_Capital_Calc1"/>
      <sheetName val="Event_12_with_ERO_changes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2PCTs"/>
      <sheetName val="2003LISI"/>
      <sheetName val="Table 5.3 &amp; 5.4"/>
      <sheetName val="Table 5.8"/>
      <sheetName val="Introduction"/>
      <sheetName val="ATCCList"/>
      <sheetName val="CCG&amp;CSU CCList"/>
      <sheetName val="#REF"/>
      <sheetName val="APPENDIX N(ii)"/>
      <sheetName val="Theme mapping"/>
      <sheetName val="Sheet1"/>
      <sheetName val="themes"/>
      <sheetName val="PIVOT"/>
      <sheetName val="Month 2 data"/>
      <sheetName val="Month 3 Data"/>
      <sheetName val="Sheet4"/>
      <sheetName val="LIST"/>
      <sheetName val="Summary"/>
      <sheetName val="Sheet2"/>
      <sheetName val="HES 2012-13"/>
      <sheetName val="A&amp;E"/>
      <sheetName val="RTT admitted"/>
      <sheetName val="RTT - non-admitted"/>
      <sheetName val="RTT - incomplete"/>
      <sheetName val="bed occupancy"/>
      <sheetName val="cancer - 2 week"/>
      <sheetName val="cancer - 62 day"/>
      <sheetName val="DTOC"/>
      <sheetName val="readmissions"/>
      <sheetName val="MRSA2"/>
      <sheetName val="C-Diff2"/>
      <sheetName val="FFT- IP"/>
      <sheetName val="safety thermometer"/>
      <sheetName val="lists"/>
      <sheetName val="workforce"/>
      <sheetName val="staff sickness"/>
      <sheetName val="Org List"/>
      <sheetName val="TDA"/>
      <sheetName val="Monitor"/>
      <sheetName val="Thresholds"/>
      <sheetName val="SHMI"/>
      <sheetName val="HSMR 2001 - 2012"/>
      <sheetName val="CQC banding"/>
      <sheetName val="RCI"/>
      <sheetName val="PFI Information"/>
      <sheetName val="urban-rural"/>
      <sheetName val="A&amp;E winter money"/>
      <sheetName val="provider DfT"/>
      <sheetName val="Table_5_3_&amp;_5_4"/>
      <sheetName val="Table_5_8"/>
      <sheetName val="Change_Log"/>
      <sheetName val="Picklist_Ranges"/>
      <sheetName val="Headcount"/>
      <sheetName val="HC_Reporting_Categories"/>
      <sheetName val="Report"/>
      <sheetName val="Drop Down Options"/>
      <sheetName val="DATA"/>
      <sheetName val="Justification list"/>
      <sheetName val="Instructions"/>
      <sheetName val="Lookups"/>
      <sheetName val="Key"/>
      <sheetName val="Reference"/>
      <sheetName val="Fin Perf Ranking"/>
      <sheetName val="lookup"/>
      <sheetName val="Detail for AoB tk completion"/>
      <sheetName val="Overview"/>
      <sheetName val="PICKLIST"/>
      <sheetName val="Subjectives"/>
      <sheetName val="Reason For Adj"/>
      <sheetName val="Sheet3"/>
      <sheetName val="99_Data"/>
      <sheetName val="Commentary"/>
      <sheetName val="STP List"/>
      <sheetName val="Drop Downs"/>
      <sheetName val="Summary_SLCCG"/>
      <sheetName val="Summary "/>
      <sheetName val="Summary_Template"/>
      <sheetName val="PIDs"/>
      <sheetName val="Supplier Lookup"/>
      <sheetName val="Look ups"/>
      <sheetName val="Table_5_3_&amp;_5_41"/>
      <sheetName val="listoptions"/>
      <sheetName val="list options"/>
      <sheetName val="Lookup Values"/>
      <sheetName val="Data Lists"/>
      <sheetName val="Verification lists"/>
      <sheetName val="DROP DOWN MASTER LIST"/>
      <sheetName val="Mapping"/>
      <sheetName val="For dropdown"/>
      <sheetName val="Table_5_81"/>
      <sheetName val="HES_2012-13"/>
      <sheetName val="RTT_admitted"/>
      <sheetName val="RTT_-_non-admitted"/>
      <sheetName val="RTT_-_incomplete"/>
      <sheetName val="bed_occupancy"/>
      <sheetName val="cancer_-_2_week"/>
      <sheetName val="cancer_-_62_day"/>
      <sheetName val="FFT-_IP"/>
      <sheetName val="safety_thermometer"/>
      <sheetName val="staff_sickness"/>
      <sheetName val="Org_List"/>
      <sheetName val="HSMR_2001_-_2012"/>
      <sheetName val="CQC_banding"/>
      <sheetName val="PFI_Information"/>
      <sheetName val="A&amp;E_winter_money"/>
      <sheetName val="provider_DfT"/>
      <sheetName val="Justification_list"/>
      <sheetName val="Drop_Down_Options"/>
      <sheetName val="CCG&amp;CSU_CCList"/>
      <sheetName val="Month End Tag Dropdown Data"/>
      <sheetName val="Performance_Dashboard"/>
      <sheetName val="Validation"/>
      <sheetName val="FastData"/>
      <sheetName val="A1-A2 Mapping"/>
      <sheetName val="Reason Codes"/>
      <sheetName val="Annex B T37 Providers"/>
      <sheetName val="OrgMapping"/>
      <sheetName val="Back Sheet"/>
      <sheetName val="HIDDEN Named Lists"/>
      <sheetName val="Table_5_3_&amp;_5_42"/>
      <sheetName val="APPENDIX_N(ii)"/>
      <sheetName val="Theme_mapping"/>
      <sheetName val="Month_2_data"/>
      <sheetName val="Month_3_Data"/>
      <sheetName val="Fin_Perf_Ranking"/>
      <sheetName val="Detail_for_AoB_tk_completion"/>
      <sheetName val="Reason_For_Adj"/>
      <sheetName val="STP_List"/>
      <sheetName val="Drop_Downs"/>
      <sheetName val="Summary_"/>
      <sheetName val="Supplier_Lookup"/>
      <sheetName val="Look_ups"/>
      <sheetName val="list_options"/>
      <sheetName val="Lookup_Values"/>
      <sheetName val="Data_Lists"/>
      <sheetName val="Verification_lists"/>
      <sheetName val="BlueYellow"/>
      <sheetName val="Admin Sheet"/>
      <sheetName val="Table_5_82"/>
      <sheetName val="HES_2012-131"/>
      <sheetName val="RTT_admitted1"/>
      <sheetName val="RTT_-_non-admitted1"/>
      <sheetName val="RTT_-_incomplete1"/>
      <sheetName val="bed_occupancy1"/>
      <sheetName val="cancer_-_2_week1"/>
      <sheetName val="cancer_-_62_day1"/>
      <sheetName val="FFT-_IP1"/>
      <sheetName val="safety_thermometer1"/>
      <sheetName val="staff_sickness1"/>
      <sheetName val="Org_List1"/>
      <sheetName val="HSMR_2001_-_20121"/>
      <sheetName val="CQC_banding1"/>
      <sheetName val="PFI_Information1"/>
      <sheetName val="A&amp;E_winter_money1"/>
      <sheetName val="provider_DfT1"/>
      <sheetName val="Justification_list1"/>
      <sheetName val="Drop_Down_Options1"/>
      <sheetName val="CCG&amp;CSU_CCList1"/>
      <sheetName val="For_dropdown"/>
      <sheetName val="DROP_DOWN_MASTER_LIST"/>
      <sheetName val="Month_End_Tag_Dropdown_Data"/>
      <sheetName val="A1-A2_Mapping"/>
      <sheetName val="Drop"/>
      <sheetName val="Drop down list"/>
      <sheetName val="Other Lists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 refreshError="1"/>
      <sheetData sheetId="137" refreshError="1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 refreshError="1"/>
      <sheetData sheetId="163" refreshError="1"/>
      <sheetData sheetId="16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#REF"/>
      <sheetName val="Dnurse"/>
      <sheetName val="ComPsy"/>
      <sheetName val="£50m pro rata to PCT 2002_03 al"/>
      <sheetName val="NAO Cost of Capital Calc"/>
      <sheetName val="Input Table (TB)"/>
      <sheetName val="Front"/>
      <sheetName val="By CC"/>
      <sheetName val="2002PCTs"/>
      <sheetName val="2. Overall Dispo"/>
      <sheetName val="4. Cascade Coding"/>
      <sheetName val="Source figures"/>
      <sheetName val="Report"/>
      <sheetName val="Bubble Data"/>
      <sheetName val="Bubble Chart"/>
      <sheetName val="Cover Sheet"/>
      <sheetName val="Business with DH &amp; Group Bodies"/>
      <sheetName val="PCAccess"/>
      <sheetName val="List"/>
      <sheetName val="Budgeting Codes"/>
      <sheetName val="RGCCList"/>
      <sheetName val="CCG&amp;CSU CCList"/>
      <sheetName val="Reason For Adj"/>
      <sheetName val="Cover sheet (EMT)"/>
      <sheetName val="Mappings"/>
      <sheetName val="mapping"/>
      <sheetName val="£50m_pro_rata_to_PCT_2002_03_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AD_Totals"/>
      <sheetName val="PCT_Totals"/>
      <sheetName val="LAs to PCTs"/>
      <sheetName val="PCTs to LAs"/>
      <sheetName val="ADS2010_Map"/>
    </sheetNames>
    <sheetDataSet>
      <sheetData sheetId="0"/>
      <sheetData sheetId="1"/>
      <sheetData sheetId="2"/>
      <sheetData sheetId="3">
        <row r="5">
          <cell r="L5" t="str">
            <v>OK</v>
          </cell>
        </row>
      </sheetData>
      <sheetData sheetId="4">
        <row r="7">
          <cell r="G7">
            <v>12911.28</v>
          </cell>
        </row>
        <row r="8">
          <cell r="G8">
            <v>175396.54000000056</v>
          </cell>
        </row>
        <row r="9">
          <cell r="G9">
            <v>349332.2300000008</v>
          </cell>
        </row>
        <row r="10">
          <cell r="G10">
            <v>228979.37000000032</v>
          </cell>
        </row>
        <row r="11">
          <cell r="G11">
            <v>251984.88000000041</v>
          </cell>
        </row>
        <row r="12">
          <cell r="G12">
            <v>315198.41999999702</v>
          </cell>
        </row>
        <row r="13">
          <cell r="G13">
            <v>237725.82999999847</v>
          </cell>
        </row>
        <row r="14">
          <cell r="G14">
            <v>346629.23000000184</v>
          </cell>
        </row>
        <row r="15">
          <cell r="G15">
            <v>316782.47000000038</v>
          </cell>
        </row>
        <row r="16">
          <cell r="G16">
            <v>294656.37000000052</v>
          </cell>
        </row>
        <row r="17">
          <cell r="G17">
            <v>227042.69000000108</v>
          </cell>
        </row>
        <row r="18">
          <cell r="G18">
            <v>215422.7599999978</v>
          </cell>
        </row>
        <row r="19">
          <cell r="G19">
            <v>168284.71000000072</v>
          </cell>
        </row>
        <row r="20">
          <cell r="G20">
            <v>227244.51999999801</v>
          </cell>
        </row>
        <row r="21">
          <cell r="G21">
            <v>232616.68000000008</v>
          </cell>
        </row>
        <row r="22">
          <cell r="G22">
            <v>237424.72999999992</v>
          </cell>
        </row>
        <row r="23">
          <cell r="G23">
            <v>264558.72000000387</v>
          </cell>
        </row>
        <row r="24">
          <cell r="G24">
            <v>237859.46000000034</v>
          </cell>
        </row>
        <row r="25">
          <cell r="G25">
            <v>192413.44999999832</v>
          </cell>
        </row>
        <row r="26">
          <cell r="G26">
            <v>175370.45000000013</v>
          </cell>
        </row>
        <row r="27">
          <cell r="G27">
            <v>172768.6000000005</v>
          </cell>
        </row>
        <row r="28">
          <cell r="G28">
            <v>286604.84000000049</v>
          </cell>
        </row>
        <row r="29">
          <cell r="G29">
            <v>269419.00999999943</v>
          </cell>
        </row>
        <row r="30">
          <cell r="G30">
            <v>210503.73999999961</v>
          </cell>
        </row>
        <row r="31">
          <cell r="G31">
            <v>238724.03999999983</v>
          </cell>
        </row>
        <row r="32">
          <cell r="G32">
            <v>273363.09999999864</v>
          </cell>
        </row>
        <row r="33">
          <cell r="G33">
            <v>194658.94000000096</v>
          </cell>
        </row>
        <row r="34">
          <cell r="G34">
            <v>296523.77</v>
          </cell>
        </row>
        <row r="35">
          <cell r="G35">
            <v>194639.67000000048</v>
          </cell>
        </row>
        <row r="36">
          <cell r="G36">
            <v>237079.97999999917</v>
          </cell>
        </row>
        <row r="37">
          <cell r="G37">
            <v>223055.57000000271</v>
          </cell>
        </row>
        <row r="38">
          <cell r="G38">
            <v>288796.60999999772</v>
          </cell>
        </row>
        <row r="39">
          <cell r="G39">
            <v>261459.48999999886</v>
          </cell>
        </row>
        <row r="40">
          <cell r="G40">
            <v>265325.06000000477</v>
          </cell>
        </row>
        <row r="41">
          <cell r="G41">
            <v>182640.97999999943</v>
          </cell>
        </row>
        <row r="42">
          <cell r="G42">
            <v>494956.58999999554</v>
          </cell>
        </row>
        <row r="43">
          <cell r="G43">
            <v>219772.75999999954</v>
          </cell>
        </row>
        <row r="44">
          <cell r="G44">
            <v>204043.31999999861</v>
          </cell>
        </row>
        <row r="45">
          <cell r="G45">
            <v>227863.00000000067</v>
          </cell>
        </row>
        <row r="46">
          <cell r="G46">
            <v>283608.13000000507</v>
          </cell>
        </row>
        <row r="47">
          <cell r="G47">
            <v>216320.50000000015</v>
          </cell>
        </row>
        <row r="48">
          <cell r="G48">
            <v>216845.7499999979</v>
          </cell>
        </row>
        <row r="49">
          <cell r="G49">
            <v>307626.93999999703</v>
          </cell>
        </row>
        <row r="50">
          <cell r="G50">
            <v>149969.31999999989</v>
          </cell>
        </row>
        <row r="51">
          <cell r="G51">
            <v>443629.01999999397</v>
          </cell>
        </row>
        <row r="52">
          <cell r="G52">
            <v>177266.71999999904</v>
          </cell>
        </row>
        <row r="53">
          <cell r="G53">
            <v>270870.25999999669</v>
          </cell>
        </row>
        <row r="54">
          <cell r="G54">
            <v>306589.36999999947</v>
          </cell>
        </row>
        <row r="55">
          <cell r="G55">
            <v>229392.70999999825</v>
          </cell>
        </row>
        <row r="56">
          <cell r="G56">
            <v>289047.90000000148</v>
          </cell>
        </row>
        <row r="57">
          <cell r="G57">
            <v>255484.24000000017</v>
          </cell>
        </row>
        <row r="58">
          <cell r="G58">
            <v>556984.77000000561</v>
          </cell>
        </row>
        <row r="59">
          <cell r="G59">
            <v>190852.23000000126</v>
          </cell>
        </row>
        <row r="60">
          <cell r="G60">
            <v>285393.1900000014</v>
          </cell>
        </row>
        <row r="61">
          <cell r="G61">
            <v>199673.53000000012</v>
          </cell>
        </row>
        <row r="62">
          <cell r="G62">
            <v>152468.29000000062</v>
          </cell>
        </row>
        <row r="63">
          <cell r="G63">
            <v>281253.38000000088</v>
          </cell>
        </row>
        <row r="64">
          <cell r="G64">
            <v>337535.4002340252</v>
          </cell>
        </row>
        <row r="65">
          <cell r="G65">
            <v>295727.12644938694</v>
          </cell>
        </row>
        <row r="66">
          <cell r="G66">
            <v>407943.01331659715</v>
          </cell>
        </row>
        <row r="67">
          <cell r="G67">
            <v>317263.20999999874</v>
          </cell>
        </row>
        <row r="68">
          <cell r="G68">
            <v>308244.07000000111</v>
          </cell>
        </row>
        <row r="69">
          <cell r="G69">
            <v>292157.34000000084</v>
          </cell>
        </row>
        <row r="70">
          <cell r="G70">
            <v>206704.16000000088</v>
          </cell>
        </row>
        <row r="71">
          <cell r="G71">
            <v>256880.9300000002</v>
          </cell>
        </row>
        <row r="72">
          <cell r="G72">
            <v>239848.56000000061</v>
          </cell>
        </row>
        <row r="73">
          <cell r="G73">
            <v>518610.83000000485</v>
          </cell>
        </row>
        <row r="74">
          <cell r="G74">
            <v>204474.06000000096</v>
          </cell>
        </row>
        <row r="75">
          <cell r="G75">
            <v>412375.58999999904</v>
          </cell>
        </row>
        <row r="76">
          <cell r="G76">
            <v>810930.35</v>
          </cell>
        </row>
        <row r="77">
          <cell r="G77">
            <v>326271.86000000057</v>
          </cell>
        </row>
        <row r="78">
          <cell r="G78">
            <v>91622.88999999981</v>
          </cell>
        </row>
        <row r="79">
          <cell r="G79">
            <v>141022.32</v>
          </cell>
        </row>
        <row r="80">
          <cell r="G80">
            <v>137493.2699999997</v>
          </cell>
        </row>
        <row r="81">
          <cell r="G81">
            <v>191951.06999999989</v>
          </cell>
        </row>
        <row r="82">
          <cell r="G82">
            <v>101423.20000000007</v>
          </cell>
        </row>
        <row r="83">
          <cell r="G83">
            <v>119223.11999999973</v>
          </cell>
        </row>
        <row r="84">
          <cell r="G84">
            <v>198173.97999999925</v>
          </cell>
        </row>
        <row r="85">
          <cell r="G85">
            <v>140104.73999999859</v>
          </cell>
        </row>
        <row r="86">
          <cell r="G86">
            <v>140176.09999999995</v>
          </cell>
        </row>
        <row r="87">
          <cell r="G87">
            <v>268105.0199999999</v>
          </cell>
        </row>
        <row r="88">
          <cell r="G88">
            <v>343256.85000000236</v>
          </cell>
        </row>
        <row r="89">
          <cell r="G89">
            <v>157593.23000000077</v>
          </cell>
        </row>
        <row r="90">
          <cell r="G90">
            <v>160208.79672936487</v>
          </cell>
        </row>
        <row r="91">
          <cell r="G91">
            <v>2410.0284151135993</v>
          </cell>
        </row>
        <row r="92">
          <cell r="G92">
            <v>1373.4548555211666</v>
          </cell>
        </row>
        <row r="93">
          <cell r="G93">
            <v>201930.90000000043</v>
          </cell>
        </row>
        <row r="94">
          <cell r="G94">
            <v>249259.38000000032</v>
          </cell>
        </row>
        <row r="95">
          <cell r="G95">
            <v>315074.74999999342</v>
          </cell>
        </row>
        <row r="96">
          <cell r="G96">
            <v>36411.330000000031</v>
          </cell>
        </row>
        <row r="97">
          <cell r="G97">
            <v>309973.02999999915</v>
          </cell>
        </row>
        <row r="98">
          <cell r="G98">
            <v>180137.03000000014</v>
          </cell>
        </row>
        <row r="99">
          <cell r="G99">
            <v>163142.09999999969</v>
          </cell>
        </row>
        <row r="100">
          <cell r="G100">
            <v>241085.98999999888</v>
          </cell>
        </row>
        <row r="101">
          <cell r="G101">
            <v>181841.07000000024</v>
          </cell>
        </row>
        <row r="102">
          <cell r="G102">
            <v>450236.85000000137</v>
          </cell>
        </row>
        <row r="103">
          <cell r="G103">
            <v>216566.19000000088</v>
          </cell>
        </row>
        <row r="104">
          <cell r="G104">
            <v>267823.90999999951</v>
          </cell>
        </row>
        <row r="105">
          <cell r="G105">
            <v>256291.77000000057</v>
          </cell>
        </row>
        <row r="106">
          <cell r="G106">
            <v>135898.47999999963</v>
          </cell>
        </row>
        <row r="107">
          <cell r="G107">
            <v>165983.55999999971</v>
          </cell>
        </row>
        <row r="108">
          <cell r="G108">
            <v>141992.41999999978</v>
          </cell>
        </row>
        <row r="109">
          <cell r="G109">
            <v>203646.08000000045</v>
          </cell>
        </row>
        <row r="110">
          <cell r="G110">
            <v>173212.58000000016</v>
          </cell>
        </row>
        <row r="111">
          <cell r="G111">
            <v>196221.67999999967</v>
          </cell>
        </row>
        <row r="112">
          <cell r="G112">
            <v>165968.95999999894</v>
          </cell>
        </row>
        <row r="113">
          <cell r="G113">
            <v>162145.37000000023</v>
          </cell>
        </row>
        <row r="114">
          <cell r="G114">
            <v>255002.35999999967</v>
          </cell>
        </row>
        <row r="115">
          <cell r="G115">
            <v>115301.56999999985</v>
          </cell>
        </row>
        <row r="116">
          <cell r="G116">
            <v>154828.6800000002</v>
          </cell>
        </row>
        <row r="117">
          <cell r="G117">
            <v>154547.89000000019</v>
          </cell>
        </row>
        <row r="118">
          <cell r="G118">
            <v>129640.50000000042</v>
          </cell>
        </row>
        <row r="119">
          <cell r="G119">
            <v>144709.46999999983</v>
          </cell>
        </row>
        <row r="120">
          <cell r="G120">
            <v>164971.30000000016</v>
          </cell>
        </row>
        <row r="121">
          <cell r="G121">
            <v>242561.709999999</v>
          </cell>
        </row>
        <row r="122">
          <cell r="G122">
            <v>258758.80999999921</v>
          </cell>
        </row>
        <row r="123">
          <cell r="G123">
            <v>203102.03000000081</v>
          </cell>
        </row>
        <row r="124">
          <cell r="G124">
            <v>242920.08000000173</v>
          </cell>
        </row>
        <row r="125">
          <cell r="G125">
            <v>142047.50999999978</v>
          </cell>
        </row>
        <row r="126">
          <cell r="G126">
            <v>137587.70000000016</v>
          </cell>
        </row>
        <row r="127">
          <cell r="G127">
            <v>159847.38999999966</v>
          </cell>
        </row>
        <row r="128">
          <cell r="G128">
            <v>119939.25000000016</v>
          </cell>
        </row>
        <row r="129">
          <cell r="G129">
            <v>5677.4631394139378</v>
          </cell>
        </row>
        <row r="130">
          <cell r="G130">
            <v>166979.10686058542</v>
          </cell>
        </row>
        <row r="131">
          <cell r="G131">
            <v>92591.969999999841</v>
          </cell>
        </row>
        <row r="132">
          <cell r="G132">
            <v>67717.459999999934</v>
          </cell>
        </row>
        <row r="133">
          <cell r="G133">
            <v>163019.97999999954</v>
          </cell>
        </row>
        <row r="134">
          <cell r="G134">
            <v>121819.67999999979</v>
          </cell>
        </row>
        <row r="135">
          <cell r="G135">
            <v>84889.740000000034</v>
          </cell>
        </row>
        <row r="136">
          <cell r="G136">
            <v>94484.059999999954</v>
          </cell>
        </row>
        <row r="137">
          <cell r="G137">
            <v>163842.38000000006</v>
          </cell>
        </row>
        <row r="138">
          <cell r="G138">
            <v>146540.37000000005</v>
          </cell>
        </row>
        <row r="139">
          <cell r="G139">
            <v>118335.45999999972</v>
          </cell>
        </row>
        <row r="140">
          <cell r="G140">
            <v>92947.220000000118</v>
          </cell>
        </row>
        <row r="141">
          <cell r="G141">
            <v>10114.848049223276</v>
          </cell>
        </row>
        <row r="142">
          <cell r="G142">
            <v>111105.40195077677</v>
          </cell>
        </row>
        <row r="143">
          <cell r="G143">
            <v>80244.160000000091</v>
          </cell>
        </row>
        <row r="144">
          <cell r="G144">
            <v>152743.4899999999</v>
          </cell>
        </row>
        <row r="145">
          <cell r="G145">
            <v>24795.312641321078</v>
          </cell>
        </row>
        <row r="146">
          <cell r="G146">
            <v>104191.31735867892</v>
          </cell>
        </row>
        <row r="147">
          <cell r="G147">
            <v>84043.050000000105</v>
          </cell>
        </row>
        <row r="148">
          <cell r="G148">
            <v>94939.709999999963</v>
          </cell>
        </row>
        <row r="149">
          <cell r="G149">
            <v>100387.75999999997</v>
          </cell>
        </row>
        <row r="150">
          <cell r="G150">
            <v>88738.08</v>
          </cell>
        </row>
        <row r="151">
          <cell r="G151">
            <v>64833.24000000002</v>
          </cell>
        </row>
        <row r="152">
          <cell r="G152">
            <v>104532.23000000029</v>
          </cell>
        </row>
        <row r="153">
          <cell r="G153">
            <v>2425.94</v>
          </cell>
        </row>
        <row r="154">
          <cell r="G154">
            <v>94519.05</v>
          </cell>
        </row>
        <row r="155">
          <cell r="G155">
            <v>70604.98000000004</v>
          </cell>
        </row>
        <row r="156">
          <cell r="G156">
            <v>107184.7000000001</v>
          </cell>
        </row>
        <row r="157">
          <cell r="G157">
            <v>70200.529999999955</v>
          </cell>
        </row>
        <row r="158">
          <cell r="G158">
            <v>52091.54000000003</v>
          </cell>
        </row>
        <row r="159">
          <cell r="G159">
            <v>104337.1</v>
          </cell>
        </row>
        <row r="160">
          <cell r="G160">
            <v>122749.42000000009</v>
          </cell>
        </row>
        <row r="161">
          <cell r="G161">
            <v>75217.430000000008</v>
          </cell>
        </row>
        <row r="162">
          <cell r="G162">
            <v>101696.19</v>
          </cell>
        </row>
        <row r="163">
          <cell r="G163">
            <v>69838.090000000069</v>
          </cell>
        </row>
        <row r="164">
          <cell r="G164">
            <v>111178.7399999997</v>
          </cell>
        </row>
        <row r="165">
          <cell r="G165">
            <v>34389.881510800114</v>
          </cell>
        </row>
        <row r="166">
          <cell r="G166">
            <v>59102.408489199821</v>
          </cell>
        </row>
        <row r="167">
          <cell r="G167">
            <v>98672.899999999805</v>
          </cell>
        </row>
        <row r="168">
          <cell r="G168">
            <v>94883.18000000008</v>
          </cell>
        </row>
        <row r="169">
          <cell r="G169">
            <v>134702.19000000026</v>
          </cell>
        </row>
        <row r="170">
          <cell r="G170">
            <v>121211.74000000033</v>
          </cell>
        </row>
        <row r="171">
          <cell r="G171">
            <v>77733.540000000037</v>
          </cell>
        </row>
        <row r="172">
          <cell r="G172">
            <v>92071.629999999917</v>
          </cell>
        </row>
        <row r="173">
          <cell r="G173">
            <v>83085.729999999967</v>
          </cell>
        </row>
        <row r="174">
          <cell r="G174">
            <v>128209.1499999997</v>
          </cell>
        </row>
        <row r="175">
          <cell r="G175">
            <v>67640.589999999982</v>
          </cell>
        </row>
        <row r="176">
          <cell r="G176">
            <v>53383.239999999962</v>
          </cell>
        </row>
        <row r="177">
          <cell r="G177">
            <v>47597.369999999981</v>
          </cell>
        </row>
        <row r="178">
          <cell r="G178">
            <v>88752.31000000007</v>
          </cell>
        </row>
        <row r="179">
          <cell r="G179">
            <v>63744.379999999932</v>
          </cell>
        </row>
        <row r="180">
          <cell r="G180">
            <v>45424.450000000026</v>
          </cell>
        </row>
        <row r="181">
          <cell r="G181">
            <v>96768.349999999933</v>
          </cell>
        </row>
        <row r="182">
          <cell r="G182">
            <v>62309.620000000075</v>
          </cell>
        </row>
        <row r="183">
          <cell r="G183">
            <v>53051.209999999875</v>
          </cell>
        </row>
        <row r="184">
          <cell r="G184">
            <v>90143.379999999932</v>
          </cell>
        </row>
        <row r="185">
          <cell r="G185">
            <v>95457.970000000147</v>
          </cell>
        </row>
        <row r="186">
          <cell r="G186">
            <v>97012.299999999785</v>
          </cell>
        </row>
        <row r="187">
          <cell r="G187">
            <v>87257.100000000108</v>
          </cell>
        </row>
        <row r="188">
          <cell r="G188">
            <v>24213.780000000006</v>
          </cell>
        </row>
        <row r="189">
          <cell r="G189">
            <v>64292.190000000024</v>
          </cell>
        </row>
        <row r="190">
          <cell r="G190">
            <v>99648.21999999987</v>
          </cell>
        </row>
        <row r="191">
          <cell r="G191">
            <v>87164.749999999884</v>
          </cell>
        </row>
        <row r="192">
          <cell r="G192">
            <v>97366.819999999992</v>
          </cell>
        </row>
        <row r="193">
          <cell r="G193">
            <v>91459.309999999794</v>
          </cell>
        </row>
        <row r="194">
          <cell r="G194">
            <v>142406.15472517884</v>
          </cell>
        </row>
        <row r="195">
          <cell r="G195">
            <v>2331.8652748207446</v>
          </cell>
        </row>
        <row r="196">
          <cell r="G196">
            <v>178527.54000000042</v>
          </cell>
        </row>
        <row r="197">
          <cell r="G197">
            <v>2550.0037969970394</v>
          </cell>
        </row>
        <row r="198">
          <cell r="G198">
            <v>144310.11620300307</v>
          </cell>
        </row>
        <row r="199">
          <cell r="G199">
            <v>74997.419999999925</v>
          </cell>
        </row>
        <row r="200">
          <cell r="G200">
            <v>89918.94000000009</v>
          </cell>
        </row>
        <row r="201">
          <cell r="G201">
            <v>171021.5500000008</v>
          </cell>
        </row>
        <row r="202">
          <cell r="G202">
            <v>181408.04000000088</v>
          </cell>
        </row>
        <row r="203">
          <cell r="G203">
            <v>124994.53999999985</v>
          </cell>
        </row>
        <row r="204">
          <cell r="G204">
            <v>81110.360000000015</v>
          </cell>
        </row>
        <row r="205">
          <cell r="G205">
            <v>64353.319999999956</v>
          </cell>
        </row>
        <row r="206">
          <cell r="G206">
            <v>85008.429999999484</v>
          </cell>
        </row>
        <row r="207">
          <cell r="G207">
            <v>152356.28000000026</v>
          </cell>
        </row>
        <row r="208">
          <cell r="G208">
            <v>76121.930000000022</v>
          </cell>
        </row>
        <row r="209">
          <cell r="G209">
            <v>115158.20000000029</v>
          </cell>
        </row>
        <row r="210">
          <cell r="G210">
            <v>84150.790000000139</v>
          </cell>
        </row>
        <row r="211">
          <cell r="G211">
            <v>83759.979999999981</v>
          </cell>
        </row>
        <row r="212">
          <cell r="G212">
            <v>119403.75999999988</v>
          </cell>
        </row>
        <row r="213">
          <cell r="G213">
            <v>111671.31999999993</v>
          </cell>
        </row>
        <row r="214">
          <cell r="G214">
            <v>80906.130000000034</v>
          </cell>
        </row>
        <row r="215">
          <cell r="G215">
            <v>165707.85000000033</v>
          </cell>
        </row>
        <row r="216">
          <cell r="G216">
            <v>110634.70999999985</v>
          </cell>
        </row>
        <row r="217">
          <cell r="G217">
            <v>122484.09999999999</v>
          </cell>
        </row>
        <row r="218">
          <cell r="G218">
            <v>109953.34000000014</v>
          </cell>
        </row>
        <row r="219">
          <cell r="G219">
            <v>78833.720000000161</v>
          </cell>
        </row>
        <row r="220">
          <cell r="G220">
            <v>91331.440000000162</v>
          </cell>
        </row>
        <row r="221">
          <cell r="G221">
            <v>116452.25999999975</v>
          </cell>
        </row>
        <row r="222">
          <cell r="G222">
            <v>178207.18999999992</v>
          </cell>
        </row>
        <row r="223">
          <cell r="G223">
            <v>88216.839999999909</v>
          </cell>
        </row>
        <row r="224">
          <cell r="G224">
            <v>114059.05</v>
          </cell>
        </row>
        <row r="225">
          <cell r="G225">
            <v>113082.25000000017</v>
          </cell>
        </row>
        <row r="226">
          <cell r="G226">
            <v>91073.340000000113</v>
          </cell>
        </row>
        <row r="227">
          <cell r="G227">
            <v>140809.14000000001</v>
          </cell>
        </row>
        <row r="228">
          <cell r="G228">
            <v>138111.76999999981</v>
          </cell>
        </row>
        <row r="229">
          <cell r="G229">
            <v>100117.81000000001</v>
          </cell>
        </row>
        <row r="230">
          <cell r="G230">
            <v>126515.00000000012</v>
          </cell>
        </row>
        <row r="231">
          <cell r="G231">
            <v>138684.83000000037</v>
          </cell>
        </row>
        <row r="232">
          <cell r="G232">
            <v>81063.920000000056</v>
          </cell>
        </row>
        <row r="233">
          <cell r="G233">
            <v>88563.330000000307</v>
          </cell>
        </row>
        <row r="234">
          <cell r="G234">
            <v>84957.830000000045</v>
          </cell>
        </row>
        <row r="235">
          <cell r="G235">
            <v>118176.42000000006</v>
          </cell>
        </row>
        <row r="236">
          <cell r="G236">
            <v>117606.02000000012</v>
          </cell>
        </row>
        <row r="237">
          <cell r="G237">
            <v>152214.7600000001</v>
          </cell>
        </row>
        <row r="238">
          <cell r="G238">
            <v>96693.549999999639</v>
          </cell>
        </row>
        <row r="239">
          <cell r="G239">
            <v>106695.4200000002</v>
          </cell>
        </row>
        <row r="240">
          <cell r="G240">
            <v>100873.66000000012</v>
          </cell>
        </row>
        <row r="241">
          <cell r="G241">
            <v>149709.26999999981</v>
          </cell>
        </row>
        <row r="242">
          <cell r="G242">
            <v>115065.68000000005</v>
          </cell>
        </row>
        <row r="243">
          <cell r="G243">
            <v>101142.39000000049</v>
          </cell>
        </row>
        <row r="244">
          <cell r="G244">
            <v>132779.94000000047</v>
          </cell>
        </row>
        <row r="245">
          <cell r="G245">
            <v>132265.95000000013</v>
          </cell>
        </row>
        <row r="246">
          <cell r="G246">
            <v>119221.85999999997</v>
          </cell>
        </row>
        <row r="247">
          <cell r="G247">
            <v>108298.58999999988</v>
          </cell>
        </row>
        <row r="248">
          <cell r="G248">
            <v>85152.769999999844</v>
          </cell>
        </row>
        <row r="249">
          <cell r="G249">
            <v>104518.62999999984</v>
          </cell>
        </row>
        <row r="250">
          <cell r="G250">
            <v>75338.820000000094</v>
          </cell>
        </row>
        <row r="251">
          <cell r="G251">
            <v>81178.949999999837</v>
          </cell>
        </row>
        <row r="252">
          <cell r="G252">
            <v>142304.49000000063</v>
          </cell>
        </row>
        <row r="253">
          <cell r="G253">
            <v>89615.070000000109</v>
          </cell>
        </row>
        <row r="254">
          <cell r="G254">
            <v>137222.81000000008</v>
          </cell>
        </row>
        <row r="255">
          <cell r="G255">
            <v>58505.489999999932</v>
          </cell>
        </row>
        <row r="256">
          <cell r="G256">
            <v>67262.100000000006</v>
          </cell>
        </row>
        <row r="257">
          <cell r="G257">
            <v>108942.02000000064</v>
          </cell>
        </row>
        <row r="258">
          <cell r="G258">
            <v>111260.12000000059</v>
          </cell>
        </row>
        <row r="259">
          <cell r="G259">
            <v>112453.94999999982</v>
          </cell>
        </row>
        <row r="260">
          <cell r="G260">
            <v>94574.00999999982</v>
          </cell>
        </row>
        <row r="261">
          <cell r="G261">
            <v>168019.36999999962</v>
          </cell>
        </row>
        <row r="262">
          <cell r="G262">
            <v>84031.579999999813</v>
          </cell>
        </row>
        <row r="263">
          <cell r="G263">
            <v>106437.53999999985</v>
          </cell>
        </row>
        <row r="264">
          <cell r="G264">
            <v>48908.429999999978</v>
          </cell>
        </row>
        <row r="265">
          <cell r="G265">
            <v>92268.490000000107</v>
          </cell>
        </row>
        <row r="266">
          <cell r="G266">
            <v>60229.910000000069</v>
          </cell>
        </row>
        <row r="267">
          <cell r="G267">
            <v>59871.770000000019</v>
          </cell>
        </row>
        <row r="268">
          <cell r="G268">
            <v>143212.93999999986</v>
          </cell>
        </row>
        <row r="269">
          <cell r="G269">
            <v>88342.089999999967</v>
          </cell>
        </row>
        <row r="270">
          <cell r="G270">
            <v>103890.00000000016</v>
          </cell>
        </row>
        <row r="271">
          <cell r="G271">
            <v>86256.46</v>
          </cell>
        </row>
        <row r="272">
          <cell r="G272">
            <v>131857.25999999992</v>
          </cell>
        </row>
        <row r="273">
          <cell r="G273">
            <v>90938.089999999807</v>
          </cell>
        </row>
        <row r="274">
          <cell r="G274">
            <v>128802.3199999998</v>
          </cell>
        </row>
        <row r="275">
          <cell r="G275">
            <v>124975.35000000005</v>
          </cell>
        </row>
        <row r="276">
          <cell r="G276">
            <v>98618.199999999822</v>
          </cell>
        </row>
        <row r="277">
          <cell r="G277">
            <v>143115.15000000008</v>
          </cell>
        </row>
        <row r="278">
          <cell r="G278">
            <v>102898.02</v>
          </cell>
        </row>
        <row r="279">
          <cell r="G279">
            <v>145127.50000000003</v>
          </cell>
        </row>
        <row r="280">
          <cell r="G280">
            <v>120991.98999999993</v>
          </cell>
        </row>
        <row r="281">
          <cell r="G281">
            <v>55619.829999999936</v>
          </cell>
        </row>
        <row r="282">
          <cell r="G282">
            <v>78957.95</v>
          </cell>
        </row>
        <row r="283">
          <cell r="G283">
            <v>86810.120000000097</v>
          </cell>
        </row>
        <row r="284">
          <cell r="G284">
            <v>92362.819999999847</v>
          </cell>
        </row>
        <row r="285">
          <cell r="G285">
            <v>217666.93999999992</v>
          </cell>
        </row>
        <row r="286">
          <cell r="G286">
            <v>91103.890000000072</v>
          </cell>
        </row>
        <row r="287">
          <cell r="G287">
            <v>76697.620000000155</v>
          </cell>
        </row>
        <row r="288">
          <cell r="G288">
            <v>32458.610000000015</v>
          </cell>
        </row>
        <row r="289">
          <cell r="G289">
            <v>26451.51</v>
          </cell>
        </row>
        <row r="290">
          <cell r="G290">
            <v>80992.390000000029</v>
          </cell>
        </row>
        <row r="291">
          <cell r="G291">
            <v>49353.010000000053</v>
          </cell>
        </row>
        <row r="292">
          <cell r="G292">
            <v>59406.170000000056</v>
          </cell>
        </row>
        <row r="293">
          <cell r="G293">
            <v>62446.760000000097</v>
          </cell>
        </row>
        <row r="294">
          <cell r="G294">
            <v>56475.000000000022</v>
          </cell>
        </row>
        <row r="295">
          <cell r="G295">
            <v>85427.950000000012</v>
          </cell>
        </row>
        <row r="296">
          <cell r="G296">
            <v>155256.23999999993</v>
          </cell>
        </row>
        <row r="297">
          <cell r="G297">
            <v>47339.600000000049</v>
          </cell>
        </row>
        <row r="298">
          <cell r="G298">
            <v>53919.620000000032</v>
          </cell>
        </row>
        <row r="299">
          <cell r="G299">
            <v>109572.27999999972</v>
          </cell>
        </row>
        <row r="300">
          <cell r="G300">
            <v>83830.070000000007</v>
          </cell>
        </row>
        <row r="301">
          <cell r="G301">
            <v>118080.96000000038</v>
          </cell>
        </row>
        <row r="302">
          <cell r="G302">
            <v>111725.77</v>
          </cell>
        </row>
        <row r="303">
          <cell r="G303">
            <v>112973.94000000013</v>
          </cell>
        </row>
        <row r="304">
          <cell r="G304">
            <v>113739.98000000007</v>
          </cell>
        </row>
        <row r="305">
          <cell r="G305">
            <v>100804.53000000023</v>
          </cell>
        </row>
        <row r="306">
          <cell r="G306">
            <v>114280.32000000001</v>
          </cell>
        </row>
        <row r="307">
          <cell r="G307">
            <v>112652.66999999963</v>
          </cell>
        </row>
        <row r="308">
          <cell r="G308">
            <v>140036.40000000014</v>
          </cell>
        </row>
        <row r="309">
          <cell r="G309">
            <v>150270.87000000037</v>
          </cell>
        </row>
        <row r="310">
          <cell r="G310">
            <v>19294.000276658669</v>
          </cell>
        </row>
        <row r="311">
          <cell r="G311">
            <v>110734.31972334131</v>
          </cell>
        </row>
        <row r="312">
          <cell r="G312">
            <v>4613.7348738315677</v>
          </cell>
        </row>
        <row r="313">
          <cell r="G313">
            <v>112765.47512616862</v>
          </cell>
        </row>
        <row r="314">
          <cell r="G314">
            <v>102315.42000000007</v>
          </cell>
        </row>
        <row r="315">
          <cell r="G315">
            <v>50350.93</v>
          </cell>
        </row>
        <row r="316">
          <cell r="G316">
            <v>60730.97999999996</v>
          </cell>
        </row>
        <row r="317">
          <cell r="G317">
            <v>41565.630000000041</v>
          </cell>
        </row>
        <row r="318">
          <cell r="G318">
            <v>95602.089999999938</v>
          </cell>
        </row>
        <row r="319">
          <cell r="G319">
            <v>43408.590000000026</v>
          </cell>
        </row>
        <row r="320">
          <cell r="G320">
            <v>109811.86000000004</v>
          </cell>
        </row>
        <row r="321">
          <cell r="G321">
            <v>114783.73999999989</v>
          </cell>
        </row>
        <row r="322">
          <cell r="G322">
            <v>159726.19999999981</v>
          </cell>
        </row>
        <row r="323">
          <cell r="G323">
            <v>109847.13000000022</v>
          </cell>
        </row>
        <row r="324">
          <cell r="G324">
            <v>35735.919999999976</v>
          </cell>
        </row>
        <row r="325">
          <cell r="G325">
            <v>95110.449999999677</v>
          </cell>
        </row>
        <row r="326">
          <cell r="G326">
            <v>109184.23999999985</v>
          </cell>
        </row>
        <row r="327">
          <cell r="G327">
            <v>99535.879999999874</v>
          </cell>
        </row>
        <row r="328">
          <cell r="G328">
            <v>125446.79000000001</v>
          </cell>
        </row>
        <row r="329">
          <cell r="G329">
            <v>105881.71000000008</v>
          </cell>
        </row>
        <row r="330">
          <cell r="G330">
            <v>126292.9200000001</v>
          </cell>
        </row>
        <row r="331">
          <cell r="G331">
            <v>87680.861573174989</v>
          </cell>
        </row>
        <row r="332">
          <cell r="G332">
            <v>8163.6884268250096</v>
          </cell>
        </row>
        <row r="333">
          <cell r="G333">
            <v>75862.709999999803</v>
          </cell>
        </row>
        <row r="334">
          <cell r="G334">
            <v>86801.049999999886</v>
          </cell>
        </row>
        <row r="335">
          <cell r="G335">
            <v>53673.709999999985</v>
          </cell>
        </row>
        <row r="336">
          <cell r="G336">
            <v>131010.62999999993</v>
          </cell>
        </row>
        <row r="337">
          <cell r="G337">
            <v>95658.14</v>
          </cell>
        </row>
        <row r="338">
          <cell r="G338">
            <v>102125.52000000022</v>
          </cell>
        </row>
        <row r="339">
          <cell r="G339">
            <v>128018.9799999997</v>
          </cell>
        </row>
        <row r="340">
          <cell r="G340">
            <v>120314.63</v>
          </cell>
        </row>
        <row r="341">
          <cell r="G341">
            <v>132289.96999999983</v>
          </cell>
        </row>
        <row r="342">
          <cell r="G342">
            <v>74296.150000000067</v>
          </cell>
        </row>
        <row r="343">
          <cell r="G343">
            <v>134371.18000000002</v>
          </cell>
        </row>
        <row r="344">
          <cell r="G344">
            <v>84252.889999999752</v>
          </cell>
        </row>
        <row r="345">
          <cell r="G345">
            <v>137561.06000000038</v>
          </cell>
        </row>
        <row r="346">
          <cell r="G346">
            <v>73393.23204089592</v>
          </cell>
        </row>
        <row r="347">
          <cell r="G347">
            <v>11417.467959104144</v>
          </cell>
        </row>
        <row r="348">
          <cell r="G348">
            <v>93232.09</v>
          </cell>
        </row>
        <row r="349">
          <cell r="G349">
            <v>82900.840000000215</v>
          </cell>
        </row>
        <row r="350">
          <cell r="G350">
            <v>82434.599999999889</v>
          </cell>
        </row>
        <row r="351">
          <cell r="G351">
            <v>119557.37000000034</v>
          </cell>
        </row>
        <row r="352">
          <cell r="G352">
            <v>93181.469999999943</v>
          </cell>
        </row>
        <row r="353">
          <cell r="G353">
            <v>62014.389999999919</v>
          </cell>
        </row>
        <row r="354">
          <cell r="G354">
            <v>123120.28000000038</v>
          </cell>
        </row>
        <row r="355">
          <cell r="G355">
            <v>94331.780000000072</v>
          </cell>
        </row>
        <row r="356">
          <cell r="G356">
            <v>121804.60000000033</v>
          </cell>
        </row>
        <row r="357">
          <cell r="G357">
            <v>143016.45000000086</v>
          </cell>
        </row>
        <row r="358">
          <cell r="G358">
            <v>61682.29999999993</v>
          </cell>
        </row>
        <row r="359">
          <cell r="G359">
            <v>152668.92999999973</v>
          </cell>
        </row>
        <row r="360">
          <cell r="G360">
            <v>114441.19000000016</v>
          </cell>
        </row>
        <row r="361">
          <cell r="G361">
            <v>107593.21000000006</v>
          </cell>
        </row>
        <row r="362">
          <cell r="G362">
            <v>131516.22000000018</v>
          </cell>
        </row>
        <row r="363">
          <cell r="G363">
            <v>132758.51000000015</v>
          </cell>
        </row>
        <row r="364">
          <cell r="G364">
            <v>104300.81999999995</v>
          </cell>
        </row>
        <row r="365">
          <cell r="G365">
            <v>75130.560000000056</v>
          </cell>
        </row>
        <row r="366">
          <cell r="G366">
            <v>131671.80000000037</v>
          </cell>
        </row>
        <row r="367">
          <cell r="G367">
            <v>112145.48000000001</v>
          </cell>
        </row>
        <row r="368">
          <cell r="G368">
            <v>128123.02999999996</v>
          </cell>
        </row>
        <row r="369">
          <cell r="G369">
            <v>93823.299999999901</v>
          </cell>
        </row>
        <row r="370">
          <cell r="G370">
            <v>75239.470000000161</v>
          </cell>
        </row>
        <row r="371">
          <cell r="G371">
            <v>79199.560000000114</v>
          </cell>
        </row>
        <row r="372">
          <cell r="G372">
            <v>94736.780000000013</v>
          </cell>
        </row>
        <row r="373">
          <cell r="G373">
            <v>117367.78999999992</v>
          </cell>
        </row>
        <row r="374">
          <cell r="G374">
            <v>99016.28000000013</v>
          </cell>
        </row>
        <row r="377">
          <cell r="G377">
            <v>91073.340000000113</v>
          </cell>
        </row>
        <row r="378">
          <cell r="G378">
            <v>140809.14000000001</v>
          </cell>
        </row>
        <row r="379">
          <cell r="G379">
            <v>138111.76999999981</v>
          </cell>
        </row>
        <row r="380">
          <cell r="G380">
            <v>100117.81000000001</v>
          </cell>
        </row>
        <row r="381">
          <cell r="G381">
            <v>126515.00000000012</v>
          </cell>
        </row>
        <row r="382">
          <cell r="G382">
            <v>138684.83000000037</v>
          </cell>
        </row>
        <row r="383">
          <cell r="G383">
            <v>81063.920000000056</v>
          </cell>
        </row>
        <row r="384">
          <cell r="G384">
            <v>88563.330000000307</v>
          </cell>
        </row>
        <row r="385">
          <cell r="G385">
            <v>84957.830000000045</v>
          </cell>
        </row>
        <row r="386">
          <cell r="G386">
            <v>118176.42000000006</v>
          </cell>
        </row>
        <row r="388">
          <cell r="G388">
            <v>140104.73999999859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ingYears"/>
      <sheetName val="Version"/>
      <sheetName val="Names"/>
      <sheetName val="CCG1819"/>
      <sheetName val="Population estimates 1819"/>
      <sheetName val="Quanta 1819"/>
      <sheetName val="working J 1819"/>
      <sheetName val="working J 1920"/>
      <sheetName val="working J 2021"/>
      <sheetName val="working J 2122"/>
      <sheetName val="working J 2223"/>
      <sheetName val="working J 2324"/>
      <sheetName val="working K1 1819"/>
      <sheetName val="working K1 1920"/>
      <sheetName val="working K1 2021"/>
      <sheetName val="working K1 2122"/>
      <sheetName val="working K1 2223"/>
      <sheetName val="working K1 2324"/>
      <sheetName val="working K1 1819 old"/>
      <sheetName val="working L 1819"/>
      <sheetName val="working L 1920"/>
      <sheetName val="working L 2021"/>
      <sheetName val="working L 2122"/>
      <sheetName val="working L 2223"/>
      <sheetName val="working L 2324"/>
      <sheetName val="working L (1718) baseline old "/>
      <sheetName val="CCG Core Pub Feb 2018"/>
      <sheetName val="Finance Baseline"/>
      <sheetName val="ambulance funding adjs"/>
      <sheetName val="Dispensing Doctors"/>
      <sheetName val="Transfers"/>
      <sheetName val="Baselines 1819"/>
      <sheetName val="BaseWeightedPopulations 1819"/>
      <sheetName val="CCG Wgt Pop 1819"/>
      <sheetName val="PC Med Wgt Pop 1819"/>
      <sheetName val="PC Other Wgt Pop 1819"/>
      <sheetName val="SS Wgt Pop 1819"/>
      <sheetName val="AGG Wgt Pop 1819"/>
      <sheetName val="AGG2 Wgt Pop 1819"/>
      <sheetName val="CCG POC Parameters 2018"/>
      <sheetName val="PCM POC Parameters 2018"/>
      <sheetName val="PCOther POC Parameters 2018"/>
      <sheetName val="SS POC Parameters 2018"/>
      <sheetName val="Agg POC Parameters 2018"/>
      <sheetName val="Template Min Alloc"/>
      <sheetName val="Template Agg Alloc"/>
      <sheetName val="Template Dis Alloc"/>
      <sheetName val="Template Results"/>
      <sheetName val="BUTTONS"/>
      <sheetName val="new charts"/>
      <sheetName val="newer output"/>
      <sheetName val="new output"/>
      <sheetName val="output"/>
      <sheetName val="CCG 2019-20"/>
      <sheetName val="PCM 2019-20"/>
      <sheetName val="SS 2019-20"/>
      <sheetName val="AGG 2019-20"/>
      <sheetName val="DISAGG 2019-20"/>
      <sheetName val="CCG 2020-21"/>
      <sheetName val="PCM 2020-21"/>
      <sheetName val="SS 2020-21"/>
      <sheetName val="AGG 2020-21"/>
      <sheetName val="DISAGG 2020-21"/>
      <sheetName val="CCG 2021-22"/>
      <sheetName val="PCM 2021-22"/>
      <sheetName val="SS 2021-22"/>
      <sheetName val="AGG 2021-22"/>
      <sheetName val="DISAGG 2021-22"/>
      <sheetName val="CCG 2022-23"/>
      <sheetName val="PCM 2022-23"/>
      <sheetName val="SS 2022-23"/>
      <sheetName val="AGG 2022-23"/>
      <sheetName val="DISAGG 2022-23"/>
      <sheetName val="CCG 2023-24"/>
      <sheetName val="PCM 2023-24"/>
      <sheetName val="SS 2023-24"/>
      <sheetName val="AGG 2023-24"/>
      <sheetName val="DISAGG 2023-24"/>
    </sheetNames>
    <sheetDataSet>
      <sheetData sheetId="0"/>
      <sheetData sheetId="1"/>
      <sheetData sheetId="2"/>
      <sheetData sheetId="3">
        <row r="9">
          <cell r="E9" t="str">
            <v>North</v>
          </cell>
          <cell r="S9" t="str">
            <v>D04</v>
          </cell>
          <cell r="T9" t="str">
            <v>A04</v>
          </cell>
          <cell r="U9" t="str">
            <v>D04A04</v>
          </cell>
        </row>
        <row r="10">
          <cell r="E10" t="str">
            <v>North</v>
          </cell>
          <cell r="S10" t="str">
            <v>D05</v>
          </cell>
          <cell r="T10" t="str">
            <v>A04</v>
          </cell>
          <cell r="U10" t="str">
            <v>D05A04</v>
          </cell>
        </row>
        <row r="11">
          <cell r="E11" t="str">
            <v>North</v>
          </cell>
          <cell r="S11" t="str">
            <v>D03</v>
          </cell>
          <cell r="T11" t="str">
            <v>A03</v>
          </cell>
          <cell r="U11" t="str">
            <v>D03A03</v>
          </cell>
        </row>
        <row r="12">
          <cell r="E12" t="str">
            <v>North</v>
          </cell>
          <cell r="S12" t="str">
            <v>D04</v>
          </cell>
          <cell r="T12" t="str">
            <v>A03</v>
          </cell>
          <cell r="U12" t="str">
            <v>D04A03</v>
          </cell>
        </row>
        <row r="13">
          <cell r="E13" t="str">
            <v>North</v>
          </cell>
          <cell r="S13" t="str">
            <v>D03</v>
          </cell>
          <cell r="T13" t="str">
            <v>A05</v>
          </cell>
          <cell r="U13" t="str">
            <v>D03A05</v>
          </cell>
        </row>
        <row r="14">
          <cell r="E14" t="str">
            <v>North</v>
          </cell>
          <cell r="S14" t="str">
            <v>D05</v>
          </cell>
          <cell r="T14" t="str">
            <v>A03</v>
          </cell>
          <cell r="U14" t="str">
            <v>D05A03</v>
          </cell>
        </row>
        <row r="15">
          <cell r="E15" t="str">
            <v>North</v>
          </cell>
          <cell r="S15" t="str">
            <v>D05</v>
          </cell>
          <cell r="T15" t="str">
            <v>A04</v>
          </cell>
          <cell r="U15" t="str">
            <v>D05A04</v>
          </cell>
        </row>
        <row r="16">
          <cell r="E16" t="str">
            <v>North</v>
          </cell>
          <cell r="S16" t="str">
            <v>D05</v>
          </cell>
          <cell r="T16" t="str">
            <v>A03</v>
          </cell>
          <cell r="U16" t="str">
            <v>D05A03</v>
          </cell>
        </row>
        <row r="17">
          <cell r="E17" t="str">
            <v>North</v>
          </cell>
          <cell r="S17" t="str">
            <v>D05</v>
          </cell>
          <cell r="T17" t="str">
            <v>A02</v>
          </cell>
          <cell r="U17" t="str">
            <v>D05A02</v>
          </cell>
        </row>
        <row r="18">
          <cell r="E18" t="str">
            <v>North</v>
          </cell>
          <cell r="S18" t="str">
            <v>D05</v>
          </cell>
          <cell r="T18" t="str">
            <v>A04</v>
          </cell>
          <cell r="U18" t="str">
            <v>D05A04</v>
          </cell>
        </row>
        <row r="19">
          <cell r="E19" t="str">
            <v>North</v>
          </cell>
          <cell r="F19"/>
          <cell r="S19" t="str">
            <v>D04</v>
          </cell>
          <cell r="T19" t="str">
            <v>A02</v>
          </cell>
          <cell r="U19" t="str">
            <v>D04A02</v>
          </cell>
        </row>
        <row r="20">
          <cell r="E20" t="str">
            <v>North</v>
          </cell>
          <cell r="F20"/>
          <cell r="S20" t="str">
            <v>D03</v>
          </cell>
          <cell r="T20" t="str">
            <v>A03</v>
          </cell>
          <cell r="U20" t="str">
            <v>D03A03</v>
          </cell>
        </row>
        <row r="21">
          <cell r="E21" t="str">
            <v>North</v>
          </cell>
          <cell r="F21"/>
          <cell r="S21" t="str">
            <v>D02</v>
          </cell>
          <cell r="T21" t="str">
            <v>A04</v>
          </cell>
          <cell r="U21" t="str">
            <v>D02A04</v>
          </cell>
        </row>
        <row r="22">
          <cell r="E22" t="str">
            <v>North</v>
          </cell>
          <cell r="F22"/>
          <cell r="S22" t="str">
            <v>D05</v>
          </cell>
          <cell r="T22" t="str">
            <v>A02</v>
          </cell>
          <cell r="U22" t="str">
            <v>D05A02</v>
          </cell>
        </row>
        <row r="23">
          <cell r="E23" t="str">
            <v>North</v>
          </cell>
          <cell r="F23"/>
          <cell r="S23" t="str">
            <v>D05</v>
          </cell>
          <cell r="T23" t="str">
            <v>A03</v>
          </cell>
          <cell r="U23" t="str">
            <v>D05A03</v>
          </cell>
        </row>
        <row r="24">
          <cell r="E24" t="str">
            <v>North</v>
          </cell>
          <cell r="F24"/>
          <cell r="S24" t="str">
            <v>D01</v>
          </cell>
          <cell r="T24" t="str">
            <v>A05</v>
          </cell>
          <cell r="U24" t="str">
            <v>D01A05</v>
          </cell>
        </row>
        <row r="25">
          <cell r="E25" t="str">
            <v>North</v>
          </cell>
          <cell r="F25"/>
          <cell r="S25" t="str">
            <v>D05</v>
          </cell>
          <cell r="T25" t="str">
            <v>A02</v>
          </cell>
          <cell r="U25" t="str">
            <v>D05A02</v>
          </cell>
        </row>
        <row r="26">
          <cell r="E26" t="str">
            <v>North</v>
          </cell>
          <cell r="F26"/>
          <cell r="S26" t="str">
            <v>D03</v>
          </cell>
          <cell r="T26" t="str">
            <v>A02</v>
          </cell>
          <cell r="U26" t="str">
            <v>D03A02</v>
          </cell>
        </row>
        <row r="27">
          <cell r="E27" t="str">
            <v>North</v>
          </cell>
          <cell r="F27"/>
          <cell r="S27" t="str">
            <v>D05</v>
          </cell>
          <cell r="T27" t="str">
            <v>A03</v>
          </cell>
          <cell r="U27" t="str">
            <v>D05A03</v>
          </cell>
        </row>
        <row r="28">
          <cell r="E28" t="str">
            <v>North</v>
          </cell>
          <cell r="F28"/>
          <cell r="S28" t="str">
            <v>D05</v>
          </cell>
          <cell r="T28" t="str">
            <v>A01</v>
          </cell>
          <cell r="U28" t="str">
            <v>D05A01</v>
          </cell>
        </row>
        <row r="29">
          <cell r="E29" t="str">
            <v>North</v>
          </cell>
          <cell r="F29"/>
          <cell r="S29" t="str">
            <v>D03</v>
          </cell>
          <cell r="T29" t="str">
            <v>A05</v>
          </cell>
          <cell r="U29" t="str">
            <v>D03A05</v>
          </cell>
        </row>
        <row r="30">
          <cell r="E30" t="str">
            <v>North</v>
          </cell>
          <cell r="F30"/>
          <cell r="S30" t="str">
            <v>D05</v>
          </cell>
          <cell r="T30" t="str">
            <v>A02</v>
          </cell>
          <cell r="U30" t="str">
            <v>D05A02</v>
          </cell>
        </row>
        <row r="31">
          <cell r="E31" t="str">
            <v>North</v>
          </cell>
          <cell r="F31"/>
          <cell r="S31" t="str">
            <v>D03</v>
          </cell>
          <cell r="T31" t="str">
            <v>A04</v>
          </cell>
          <cell r="U31" t="str">
            <v>D03A04</v>
          </cell>
        </row>
        <row r="32">
          <cell r="E32" t="str">
            <v>North</v>
          </cell>
          <cell r="F32"/>
          <cell r="S32" t="str">
            <v>D02</v>
          </cell>
          <cell r="T32" t="str">
            <v>A04</v>
          </cell>
          <cell r="U32" t="str">
            <v>D02A04</v>
          </cell>
        </row>
        <row r="33">
          <cell r="E33" t="str">
            <v>North</v>
          </cell>
          <cell r="F33"/>
          <cell r="S33" t="str">
            <v>D05</v>
          </cell>
          <cell r="T33" t="str">
            <v>A03</v>
          </cell>
          <cell r="U33" t="str">
            <v>D05A03</v>
          </cell>
        </row>
        <row r="34">
          <cell r="E34" t="str">
            <v>North</v>
          </cell>
          <cell r="F34"/>
          <cell r="S34" t="str">
            <v>D02</v>
          </cell>
          <cell r="T34" t="str">
            <v>A05</v>
          </cell>
          <cell r="U34" t="str">
            <v>D02A05</v>
          </cell>
        </row>
        <row r="35">
          <cell r="E35" t="str">
            <v>North</v>
          </cell>
          <cell r="F35"/>
          <cell r="S35" t="str">
            <v>D03</v>
          </cell>
          <cell r="T35" t="str">
            <v>A03</v>
          </cell>
          <cell r="U35" t="str">
            <v>D03A03</v>
          </cell>
        </row>
        <row r="36">
          <cell r="E36" t="str">
            <v>North</v>
          </cell>
          <cell r="F36"/>
          <cell r="S36" t="str">
            <v>D05</v>
          </cell>
          <cell r="T36" t="str">
            <v>A04</v>
          </cell>
          <cell r="U36" t="str">
            <v>D05A04</v>
          </cell>
        </row>
        <row r="37">
          <cell r="E37" t="str">
            <v>North</v>
          </cell>
          <cell r="F37"/>
          <cell r="S37" t="str">
            <v>D04</v>
          </cell>
          <cell r="T37" t="str">
            <v>A03</v>
          </cell>
          <cell r="U37" t="str">
            <v>D04A03</v>
          </cell>
        </row>
        <row r="38">
          <cell r="E38" t="str">
            <v>North</v>
          </cell>
          <cell r="F38"/>
          <cell r="S38" t="str">
            <v>D02</v>
          </cell>
          <cell r="T38" t="str">
            <v>A02</v>
          </cell>
          <cell r="U38" t="str">
            <v>D02A02</v>
          </cell>
        </row>
        <row r="39">
          <cell r="E39" t="str">
            <v>North</v>
          </cell>
          <cell r="F39"/>
          <cell r="S39" t="str">
            <v>D03</v>
          </cell>
          <cell r="T39" t="str">
            <v>A03</v>
          </cell>
          <cell r="U39" t="str">
            <v>D03A03</v>
          </cell>
        </row>
        <row r="40">
          <cell r="E40" t="str">
            <v>North</v>
          </cell>
          <cell r="F40"/>
          <cell r="S40" t="str">
            <v>D03</v>
          </cell>
          <cell r="T40" t="str">
            <v>A03</v>
          </cell>
          <cell r="U40" t="str">
            <v>D03A03</v>
          </cell>
        </row>
        <row r="41">
          <cell r="E41" t="str">
            <v>North</v>
          </cell>
          <cell r="F41"/>
          <cell r="S41" t="str">
            <v>D02</v>
          </cell>
          <cell r="T41" t="str">
            <v>A04</v>
          </cell>
          <cell r="U41" t="str">
            <v>D02A04</v>
          </cell>
        </row>
        <row r="42">
          <cell r="E42" t="str">
            <v>North</v>
          </cell>
          <cell r="F42"/>
          <cell r="S42" t="str">
            <v>D03</v>
          </cell>
          <cell r="T42" t="str">
            <v>A04</v>
          </cell>
          <cell r="U42" t="str">
            <v>D03A04</v>
          </cell>
        </row>
        <row r="43">
          <cell r="E43" t="str">
            <v>North</v>
          </cell>
          <cell r="F43"/>
          <cell r="S43" t="str">
            <v>D04</v>
          </cell>
          <cell r="T43" t="str">
            <v>A03</v>
          </cell>
          <cell r="U43" t="str">
            <v>D04A03</v>
          </cell>
        </row>
        <row r="44">
          <cell r="E44" t="str">
            <v>North</v>
          </cell>
          <cell r="F44"/>
          <cell r="S44" t="str">
            <v>D02</v>
          </cell>
          <cell r="T44" t="str">
            <v>A05</v>
          </cell>
          <cell r="U44" t="str">
            <v>D02A05</v>
          </cell>
        </row>
        <row r="45">
          <cell r="E45" t="str">
            <v>North</v>
          </cell>
          <cell r="F45"/>
          <cell r="S45" t="str">
            <v>D03</v>
          </cell>
          <cell r="T45" t="str">
            <v>A04</v>
          </cell>
          <cell r="U45" t="str">
            <v>D03A04</v>
          </cell>
        </row>
        <row r="46">
          <cell r="E46" t="str">
            <v>North</v>
          </cell>
          <cell r="F46"/>
          <cell r="S46" t="str">
            <v>D05</v>
          </cell>
          <cell r="T46" t="str">
            <v>A03</v>
          </cell>
          <cell r="U46" t="str">
            <v>D05A03</v>
          </cell>
        </row>
        <row r="47">
          <cell r="E47" t="str">
            <v>North</v>
          </cell>
          <cell r="F47"/>
          <cell r="S47" t="str">
            <v>D03</v>
          </cell>
          <cell r="T47" t="str">
            <v>A04</v>
          </cell>
          <cell r="U47" t="str">
            <v>D03A04</v>
          </cell>
        </row>
        <row r="48">
          <cell r="E48" t="str">
            <v>North</v>
          </cell>
          <cell r="F48"/>
          <cell r="S48" t="str">
            <v>D05</v>
          </cell>
          <cell r="T48" t="str">
            <v>A02</v>
          </cell>
          <cell r="U48" t="str">
            <v>D05A02</v>
          </cell>
        </row>
        <row r="49">
          <cell r="E49" t="str">
            <v>North</v>
          </cell>
          <cell r="F49"/>
          <cell r="S49" t="str">
            <v>D04</v>
          </cell>
          <cell r="T49" t="str">
            <v>A03</v>
          </cell>
          <cell r="U49" t="str">
            <v>D04A03</v>
          </cell>
        </row>
        <row r="50">
          <cell r="E50" t="str">
            <v>North</v>
          </cell>
          <cell r="F50"/>
          <cell r="S50" t="str">
            <v>D05</v>
          </cell>
          <cell r="T50" t="str">
            <v>A01</v>
          </cell>
          <cell r="U50" t="str">
            <v>D05A01</v>
          </cell>
        </row>
        <row r="51">
          <cell r="E51" t="str">
            <v>North</v>
          </cell>
          <cell r="F51"/>
          <cell r="S51" t="str">
            <v>D05</v>
          </cell>
          <cell r="T51" t="str">
            <v>A03</v>
          </cell>
          <cell r="U51" t="str">
            <v>D05A03</v>
          </cell>
        </row>
        <row r="52">
          <cell r="E52" t="str">
            <v>North</v>
          </cell>
          <cell r="F52"/>
          <cell r="S52" t="str">
            <v>D02</v>
          </cell>
          <cell r="T52" t="str">
            <v>A05</v>
          </cell>
          <cell r="U52" t="str">
            <v>D02A05</v>
          </cell>
        </row>
        <row r="53">
          <cell r="E53" t="str">
            <v>North</v>
          </cell>
          <cell r="F53"/>
          <cell r="S53" t="str">
            <v>D03</v>
          </cell>
          <cell r="T53" t="str">
            <v>A03</v>
          </cell>
          <cell r="U53" t="str">
            <v>D03A03</v>
          </cell>
        </row>
        <row r="54">
          <cell r="E54" t="str">
            <v>North</v>
          </cell>
          <cell r="F54"/>
          <cell r="S54" t="str">
            <v>D01</v>
          </cell>
          <cell r="T54" t="str">
            <v>A05</v>
          </cell>
          <cell r="U54" t="str">
            <v>D01A05</v>
          </cell>
        </row>
        <row r="55">
          <cell r="E55" t="str">
            <v>North</v>
          </cell>
          <cell r="F55"/>
          <cell r="S55" t="str">
            <v>D01</v>
          </cell>
          <cell r="T55" t="str">
            <v>A05</v>
          </cell>
          <cell r="U55" t="str">
            <v>D01A05</v>
          </cell>
        </row>
        <row r="56">
          <cell r="E56" t="str">
            <v>North</v>
          </cell>
          <cell r="F56"/>
          <cell r="S56" t="str">
            <v>D05</v>
          </cell>
          <cell r="T56" t="str">
            <v>A02</v>
          </cell>
          <cell r="U56" t="str">
            <v>D05A02</v>
          </cell>
        </row>
        <row r="57">
          <cell r="E57" t="str">
            <v>North</v>
          </cell>
          <cell r="F57"/>
          <cell r="S57" t="str">
            <v>D05</v>
          </cell>
          <cell r="T57" t="str">
            <v>A04</v>
          </cell>
          <cell r="U57" t="str">
            <v>D05A04</v>
          </cell>
        </row>
        <row r="58">
          <cell r="E58" t="str">
            <v>North</v>
          </cell>
          <cell r="F58"/>
          <cell r="S58" t="str">
            <v>D04</v>
          </cell>
          <cell r="T58" t="str">
            <v>A02</v>
          </cell>
          <cell r="U58" t="str">
            <v>D04A02</v>
          </cell>
        </row>
        <row r="59">
          <cell r="E59" t="str">
            <v>North</v>
          </cell>
          <cell r="F59"/>
          <cell r="S59" t="str">
            <v>D03</v>
          </cell>
          <cell r="T59" t="str">
            <v>A04</v>
          </cell>
          <cell r="U59" t="str">
            <v>D03A04</v>
          </cell>
        </row>
        <row r="60">
          <cell r="E60" t="str">
            <v>North</v>
          </cell>
          <cell r="F60"/>
          <cell r="S60" t="str">
            <v>D04</v>
          </cell>
          <cell r="T60" t="str">
            <v>A03</v>
          </cell>
          <cell r="U60" t="str">
            <v>D04A03</v>
          </cell>
        </row>
        <row r="61">
          <cell r="E61" t="str">
            <v>North</v>
          </cell>
          <cell r="F61"/>
          <cell r="S61" t="str">
            <v>D04</v>
          </cell>
          <cell r="T61" t="str">
            <v>A05</v>
          </cell>
          <cell r="U61" t="str">
            <v>D04A05</v>
          </cell>
        </row>
        <row r="62">
          <cell r="E62" t="str">
            <v>North</v>
          </cell>
          <cell r="F62"/>
          <cell r="S62" t="str">
            <v>D04</v>
          </cell>
          <cell r="T62" t="str">
            <v>A02</v>
          </cell>
          <cell r="U62" t="str">
            <v>D04A02</v>
          </cell>
        </row>
        <row r="63">
          <cell r="E63" t="str">
            <v>North</v>
          </cell>
          <cell r="F63"/>
          <cell r="S63" t="str">
            <v>D01</v>
          </cell>
          <cell r="T63" t="str">
            <v>A04</v>
          </cell>
          <cell r="U63" t="str">
            <v>D01A04</v>
          </cell>
        </row>
        <row r="64">
          <cell r="E64" t="str">
            <v>North</v>
          </cell>
          <cell r="F64"/>
          <cell r="S64" t="str">
            <v>D04</v>
          </cell>
          <cell r="T64" t="str">
            <v>A03</v>
          </cell>
          <cell r="U64" t="str">
            <v>D04A03</v>
          </cell>
        </row>
        <row r="65">
          <cell r="E65" t="str">
            <v>Midlands and East</v>
          </cell>
          <cell r="F65"/>
          <cell r="S65" t="str">
            <v>D04</v>
          </cell>
          <cell r="T65" t="str">
            <v>A05</v>
          </cell>
          <cell r="U65" t="str">
            <v>D04A05</v>
          </cell>
        </row>
        <row r="66">
          <cell r="E66" t="str">
            <v>Midlands and East</v>
          </cell>
          <cell r="F66"/>
          <cell r="S66" t="str">
            <v>D04</v>
          </cell>
          <cell r="T66" t="str">
            <v>A02</v>
          </cell>
          <cell r="U66" t="str">
            <v>D04A02</v>
          </cell>
        </row>
        <row r="67">
          <cell r="E67" t="str">
            <v>Midlands and East</v>
          </cell>
          <cell r="F67"/>
          <cell r="S67" t="str">
            <v>D01</v>
          </cell>
          <cell r="T67" t="str">
            <v>A04</v>
          </cell>
          <cell r="U67" t="str">
            <v>D01A04</v>
          </cell>
        </row>
        <row r="68">
          <cell r="E68" t="str">
            <v>Midlands and East</v>
          </cell>
          <cell r="F68"/>
          <cell r="S68" t="str">
            <v>D05</v>
          </cell>
          <cell r="T68" t="str">
            <v>A01</v>
          </cell>
          <cell r="U68" t="str">
            <v>D05A01</v>
          </cell>
        </row>
        <row r="69">
          <cell r="E69" t="str">
            <v>Midlands and East</v>
          </cell>
          <cell r="F69"/>
          <cell r="S69" t="str">
            <v>D03</v>
          </cell>
          <cell r="T69" t="str">
            <v>A04</v>
          </cell>
          <cell r="U69" t="str">
            <v>D03A04</v>
          </cell>
        </row>
        <row r="70">
          <cell r="E70" t="str">
            <v>Midlands and East</v>
          </cell>
          <cell r="F70"/>
          <cell r="S70" t="str">
            <v>D04</v>
          </cell>
          <cell r="T70" t="str">
            <v>A03</v>
          </cell>
          <cell r="U70" t="str">
            <v>D04A03</v>
          </cell>
        </row>
        <row r="71">
          <cell r="E71" t="str">
            <v>Midlands and East</v>
          </cell>
          <cell r="F71"/>
          <cell r="S71" t="str">
            <v>D02</v>
          </cell>
          <cell r="T71" t="str">
            <v>A01</v>
          </cell>
          <cell r="U71" t="str">
            <v>D02A01</v>
          </cell>
        </row>
        <row r="72">
          <cell r="E72" t="str">
            <v>Midlands and East</v>
          </cell>
          <cell r="F72"/>
          <cell r="S72" t="str">
            <v>D03</v>
          </cell>
          <cell r="T72" t="str">
            <v>A03</v>
          </cell>
          <cell r="U72" t="str">
            <v>D03A03</v>
          </cell>
        </row>
        <row r="73">
          <cell r="E73" t="str">
            <v>Midlands and East</v>
          </cell>
          <cell r="F73"/>
          <cell r="S73" t="str">
            <v>D03</v>
          </cell>
          <cell r="T73" t="str">
            <v>A04</v>
          </cell>
          <cell r="U73" t="str">
            <v>D03A04</v>
          </cell>
        </row>
        <row r="74">
          <cell r="E74" t="str">
            <v>Midlands and East</v>
          </cell>
          <cell r="F74"/>
          <cell r="S74" t="str">
            <v>D05</v>
          </cell>
          <cell r="T74" t="str">
            <v>A01</v>
          </cell>
          <cell r="U74" t="str">
            <v>D05A01</v>
          </cell>
        </row>
        <row r="75">
          <cell r="E75" t="str">
            <v>Midlands and East</v>
          </cell>
          <cell r="F75"/>
          <cell r="S75" t="str">
            <v>D02</v>
          </cell>
          <cell r="T75" t="str">
            <v>A04</v>
          </cell>
          <cell r="U75" t="str">
            <v>D02A04</v>
          </cell>
        </row>
        <row r="76">
          <cell r="E76" t="str">
            <v>Midlands and East</v>
          </cell>
          <cell r="F76"/>
          <cell r="S76" t="str">
            <v>D02</v>
          </cell>
          <cell r="T76" t="str">
            <v>A04</v>
          </cell>
          <cell r="U76" t="str">
            <v>D02A04</v>
          </cell>
        </row>
        <row r="77">
          <cell r="E77" t="str">
            <v>Midlands and East</v>
          </cell>
          <cell r="F77"/>
          <cell r="S77" t="str">
            <v>D01</v>
          </cell>
          <cell r="T77" t="str">
            <v>A04</v>
          </cell>
          <cell r="U77" t="str">
            <v>D01A04</v>
          </cell>
        </row>
        <row r="78">
          <cell r="E78" t="str">
            <v>Midlands and East</v>
          </cell>
          <cell r="F78"/>
          <cell r="S78" t="str">
            <v>D02</v>
          </cell>
          <cell r="T78" t="str">
            <v>A05</v>
          </cell>
          <cell r="U78" t="str">
            <v>D02A05</v>
          </cell>
        </row>
        <row r="79">
          <cell r="E79" t="str">
            <v>Midlands and East</v>
          </cell>
          <cell r="F79"/>
          <cell r="S79" t="str">
            <v>D01</v>
          </cell>
          <cell r="T79" t="str">
            <v>A03</v>
          </cell>
          <cell r="U79" t="str">
            <v>D01A03</v>
          </cell>
        </row>
        <row r="80">
          <cell r="E80" t="str">
            <v>Midlands and East</v>
          </cell>
          <cell r="F80"/>
          <cell r="S80" t="str">
            <v>D03</v>
          </cell>
          <cell r="T80" t="str">
            <v>A04</v>
          </cell>
          <cell r="U80" t="str">
            <v>D03A04</v>
          </cell>
        </row>
        <row r="81">
          <cell r="E81" t="str">
            <v>Midlands and East</v>
          </cell>
          <cell r="F81"/>
          <cell r="S81" t="str">
            <v>D04</v>
          </cell>
          <cell r="T81" t="str">
            <v>A02</v>
          </cell>
          <cell r="U81" t="str">
            <v>D04A02</v>
          </cell>
        </row>
        <row r="82">
          <cell r="E82" t="str">
            <v>Midlands and East</v>
          </cell>
          <cell r="F82"/>
          <cell r="S82" t="str">
            <v>D03</v>
          </cell>
          <cell r="T82" t="str">
            <v>A04</v>
          </cell>
          <cell r="U82" t="str">
            <v>D03A04</v>
          </cell>
        </row>
        <row r="83">
          <cell r="E83" t="str">
            <v>Midlands and East</v>
          </cell>
          <cell r="F83"/>
          <cell r="S83" t="str">
            <v>D02</v>
          </cell>
          <cell r="T83" t="str">
            <v>A03</v>
          </cell>
          <cell r="U83" t="str">
            <v>D02A03</v>
          </cell>
        </row>
        <row r="84">
          <cell r="E84" t="str">
            <v>Midlands and East</v>
          </cell>
          <cell r="F84"/>
          <cell r="S84" t="str">
            <v>D03</v>
          </cell>
          <cell r="T84" t="str">
            <v>A05</v>
          </cell>
          <cell r="U84" t="str">
            <v>D03A05</v>
          </cell>
        </row>
        <row r="85">
          <cell r="E85" t="str">
            <v>Midlands and East</v>
          </cell>
          <cell r="F85"/>
          <cell r="S85" t="str">
            <v>D02</v>
          </cell>
          <cell r="T85" t="str">
            <v>A04</v>
          </cell>
          <cell r="U85" t="str">
            <v>D02A04</v>
          </cell>
        </row>
        <row r="86">
          <cell r="E86" t="str">
            <v>Midlands and East</v>
          </cell>
          <cell r="F86"/>
          <cell r="S86" t="str">
            <v>D03</v>
          </cell>
          <cell r="T86" t="str">
            <v>A04</v>
          </cell>
          <cell r="U86" t="str">
            <v>D03A04</v>
          </cell>
        </row>
        <row r="87">
          <cell r="E87" t="str">
            <v>Midlands and East</v>
          </cell>
          <cell r="F87"/>
          <cell r="S87" t="str">
            <v>D02</v>
          </cell>
          <cell r="T87" t="str">
            <v>A04</v>
          </cell>
          <cell r="U87" t="str">
            <v>D02A04</v>
          </cell>
        </row>
        <row r="88">
          <cell r="E88" t="str">
            <v>Midlands and East</v>
          </cell>
          <cell r="F88"/>
          <cell r="S88" t="str">
            <v>D05</v>
          </cell>
          <cell r="T88" t="str">
            <v>A01</v>
          </cell>
          <cell r="U88" t="str">
            <v>D05A01</v>
          </cell>
        </row>
        <row r="89">
          <cell r="E89" t="str">
            <v>Midlands and East</v>
          </cell>
          <cell r="F89"/>
          <cell r="S89" t="str">
            <v>D02</v>
          </cell>
          <cell r="T89" t="str">
            <v>A05</v>
          </cell>
          <cell r="U89" t="str">
            <v>D02A05</v>
          </cell>
        </row>
        <row r="90">
          <cell r="E90" t="str">
            <v>Midlands and East</v>
          </cell>
          <cell r="F90"/>
          <cell r="S90" t="str">
            <v>D02</v>
          </cell>
          <cell r="T90" t="str">
            <v>A04</v>
          </cell>
          <cell r="U90" t="str">
            <v>D02A04</v>
          </cell>
        </row>
        <row r="91">
          <cell r="E91" t="str">
            <v>Midlands and East</v>
          </cell>
          <cell r="F91"/>
          <cell r="S91" t="str">
            <v>D01</v>
          </cell>
          <cell r="T91" t="str">
            <v>A04</v>
          </cell>
          <cell r="U91" t="str">
            <v>D01A04</v>
          </cell>
        </row>
        <row r="92">
          <cell r="E92" t="str">
            <v>Midlands and East</v>
          </cell>
          <cell r="F92"/>
          <cell r="S92" t="str">
            <v>D02</v>
          </cell>
          <cell r="T92" t="str">
            <v>A05</v>
          </cell>
          <cell r="U92" t="str">
            <v>D02A05</v>
          </cell>
        </row>
        <row r="93">
          <cell r="E93" t="str">
            <v>Midlands and East</v>
          </cell>
          <cell r="F93"/>
          <cell r="S93" t="str">
            <v>D01</v>
          </cell>
          <cell r="T93" t="str">
            <v>A05</v>
          </cell>
          <cell r="U93" t="str">
            <v>D01A05</v>
          </cell>
        </row>
        <row r="94">
          <cell r="E94" t="str">
            <v>Midlands and East</v>
          </cell>
          <cell r="F94"/>
          <cell r="S94" t="str">
            <v>D05</v>
          </cell>
          <cell r="T94" t="str">
            <v>A02</v>
          </cell>
          <cell r="U94" t="str">
            <v>D05A02</v>
          </cell>
        </row>
        <row r="95">
          <cell r="E95" t="str">
            <v>Midlands and East</v>
          </cell>
          <cell r="F95"/>
          <cell r="S95" t="str">
            <v>D04</v>
          </cell>
          <cell r="T95" t="str">
            <v>A02</v>
          </cell>
          <cell r="U95" t="str">
            <v>D04A02</v>
          </cell>
        </row>
        <row r="96">
          <cell r="E96" t="str">
            <v>Midlands and East</v>
          </cell>
          <cell r="F96"/>
          <cell r="S96" t="str">
            <v>D05</v>
          </cell>
          <cell r="T96" t="str">
            <v>A02</v>
          </cell>
          <cell r="U96" t="str">
            <v>D05A02</v>
          </cell>
        </row>
        <row r="97">
          <cell r="E97" t="str">
            <v>Midlands and East</v>
          </cell>
          <cell r="F97"/>
          <cell r="S97" t="str">
            <v>D05</v>
          </cell>
          <cell r="T97" t="str">
            <v>A02</v>
          </cell>
          <cell r="U97" t="str">
            <v>D05A02</v>
          </cell>
        </row>
        <row r="98">
          <cell r="E98" t="str">
            <v>Midlands and East</v>
          </cell>
          <cell r="F98"/>
          <cell r="S98" t="str">
            <v>D03</v>
          </cell>
          <cell r="T98" t="str">
            <v>A05</v>
          </cell>
          <cell r="U98" t="str">
            <v>D03A05</v>
          </cell>
        </row>
        <row r="99">
          <cell r="E99" t="str">
            <v>Midlands and East</v>
          </cell>
          <cell r="F99"/>
          <cell r="S99" t="str">
            <v>D01</v>
          </cell>
          <cell r="T99" t="str">
            <v>A03</v>
          </cell>
          <cell r="U99" t="str">
            <v>D01A03</v>
          </cell>
        </row>
        <row r="100">
          <cell r="E100" t="str">
            <v>Midlands and East</v>
          </cell>
          <cell r="F100"/>
          <cell r="S100" t="str">
            <v>D02</v>
          </cell>
          <cell r="T100" t="str">
            <v>A02</v>
          </cell>
          <cell r="U100" t="str">
            <v>D02A02</v>
          </cell>
        </row>
        <row r="101">
          <cell r="E101" t="str">
            <v>Midlands and East</v>
          </cell>
          <cell r="F101"/>
          <cell r="S101" t="str">
            <v>D01</v>
          </cell>
          <cell r="T101" t="str">
            <v>A02</v>
          </cell>
          <cell r="U101" t="str">
            <v>D01A02</v>
          </cell>
        </row>
        <row r="102">
          <cell r="E102" t="str">
            <v>Midlands and East</v>
          </cell>
          <cell r="F102"/>
          <cell r="S102" t="str">
            <v>D02</v>
          </cell>
          <cell r="T102" t="str">
            <v>A04</v>
          </cell>
          <cell r="U102" t="str">
            <v>D02A04</v>
          </cell>
        </row>
        <row r="103">
          <cell r="E103" t="str">
            <v>Midlands and East</v>
          </cell>
          <cell r="F103"/>
          <cell r="S103" t="str">
            <v>D05</v>
          </cell>
          <cell r="T103" t="str">
            <v>A05</v>
          </cell>
          <cell r="U103" t="str">
            <v>D05A05</v>
          </cell>
        </row>
        <row r="104">
          <cell r="E104" t="str">
            <v>Midlands and East</v>
          </cell>
          <cell r="F104"/>
          <cell r="S104" t="str">
            <v>D01</v>
          </cell>
          <cell r="T104" t="str">
            <v>A02</v>
          </cell>
          <cell r="U104" t="str">
            <v>D01A02</v>
          </cell>
        </row>
        <row r="105">
          <cell r="E105" t="str">
            <v>Midlands and East</v>
          </cell>
          <cell r="F105"/>
          <cell r="S105" t="str">
            <v>D04</v>
          </cell>
          <cell r="T105" t="str">
            <v>A01</v>
          </cell>
          <cell r="U105" t="str">
            <v>D04A01</v>
          </cell>
        </row>
        <row r="106">
          <cell r="E106" t="str">
            <v>Midlands and East</v>
          </cell>
          <cell r="F106"/>
          <cell r="S106" t="str">
            <v>D01</v>
          </cell>
          <cell r="T106" t="str">
            <v>A04</v>
          </cell>
          <cell r="U106" t="str">
            <v>D01A04</v>
          </cell>
        </row>
        <row r="107">
          <cell r="E107" t="str">
            <v>Midlands and East</v>
          </cell>
          <cell r="F107"/>
          <cell r="S107" t="str">
            <v>D03</v>
          </cell>
          <cell r="T107" t="str">
            <v>A05</v>
          </cell>
          <cell r="U107" t="str">
            <v>D03A05</v>
          </cell>
        </row>
        <row r="108">
          <cell r="E108" t="str">
            <v>Midlands and East</v>
          </cell>
          <cell r="F108"/>
          <cell r="S108" t="str">
            <v>D02</v>
          </cell>
          <cell r="T108" t="str">
            <v>A05</v>
          </cell>
          <cell r="U108" t="str">
            <v>D02A05</v>
          </cell>
        </row>
        <row r="109">
          <cell r="E109" t="str">
            <v>Midlands and East</v>
          </cell>
          <cell r="F109"/>
          <cell r="S109" t="str">
            <v>D03</v>
          </cell>
          <cell r="T109" t="str">
            <v>A02</v>
          </cell>
          <cell r="U109" t="str">
            <v>D03A02</v>
          </cell>
        </row>
        <row r="110">
          <cell r="E110" t="str">
            <v>Midlands and East</v>
          </cell>
          <cell r="F110"/>
          <cell r="S110" t="str">
            <v>D02</v>
          </cell>
          <cell r="T110" t="str">
            <v>A05</v>
          </cell>
          <cell r="U110" t="str">
            <v>D02A05</v>
          </cell>
        </row>
        <row r="111">
          <cell r="E111" t="str">
            <v>Midlands and East</v>
          </cell>
          <cell r="F111"/>
          <cell r="S111" t="str">
            <v>D03</v>
          </cell>
          <cell r="T111" t="str">
            <v>A02</v>
          </cell>
          <cell r="U111" t="str">
            <v>D03A02</v>
          </cell>
        </row>
        <row r="112">
          <cell r="E112" t="str">
            <v>Midlands and East</v>
          </cell>
          <cell r="F112"/>
          <cell r="S112" t="str">
            <v>D02</v>
          </cell>
          <cell r="T112" t="str">
            <v>A03</v>
          </cell>
          <cell r="U112" t="str">
            <v>D02A03</v>
          </cell>
        </row>
        <row r="113">
          <cell r="E113" t="str">
            <v>Midlands and East</v>
          </cell>
          <cell r="F113"/>
          <cell r="S113" t="str">
            <v>D04</v>
          </cell>
          <cell r="T113" t="str">
            <v>A05</v>
          </cell>
          <cell r="U113" t="str">
            <v>D04A05</v>
          </cell>
        </row>
        <row r="114">
          <cell r="E114" t="str">
            <v>Midlands and East</v>
          </cell>
          <cell r="F114"/>
          <cell r="S114" t="str">
            <v>D02</v>
          </cell>
          <cell r="T114" t="str">
            <v>A05</v>
          </cell>
          <cell r="U114" t="str">
            <v>D02A05</v>
          </cell>
        </row>
        <row r="115">
          <cell r="E115" t="str">
            <v>London</v>
          </cell>
          <cell r="F115" t="str">
            <v>Outer London</v>
          </cell>
          <cell r="S115" t="str">
            <v>D05</v>
          </cell>
          <cell r="T115" t="str">
            <v>A01</v>
          </cell>
          <cell r="U115" t="str">
            <v>D05A01</v>
          </cell>
        </row>
        <row r="116">
          <cell r="E116" t="str">
            <v>London</v>
          </cell>
          <cell r="F116" t="str">
            <v>Outer London</v>
          </cell>
          <cell r="S116" t="str">
            <v>D02</v>
          </cell>
          <cell r="T116" t="str">
            <v>A01</v>
          </cell>
          <cell r="U116" t="str">
            <v>D02A01</v>
          </cell>
        </row>
        <row r="117">
          <cell r="E117" t="str">
            <v>London</v>
          </cell>
          <cell r="F117" t="str">
            <v>Outer London</v>
          </cell>
          <cell r="S117" t="str">
            <v>D02</v>
          </cell>
          <cell r="T117" t="str">
            <v>A02</v>
          </cell>
          <cell r="U117" t="str">
            <v>D02A02</v>
          </cell>
        </row>
        <row r="118">
          <cell r="E118" t="str">
            <v>London</v>
          </cell>
          <cell r="F118" t="str">
            <v>Outer London</v>
          </cell>
          <cell r="S118" t="str">
            <v>D04</v>
          </cell>
          <cell r="T118" t="str">
            <v>A01</v>
          </cell>
          <cell r="U118" t="str">
            <v>D04A01</v>
          </cell>
        </row>
        <row r="119">
          <cell r="E119" t="str">
            <v>London</v>
          </cell>
          <cell r="F119" t="str">
            <v>Outer London</v>
          </cell>
          <cell r="S119" t="str">
            <v>D02</v>
          </cell>
          <cell r="T119" t="str">
            <v>A03</v>
          </cell>
          <cell r="U119" t="str">
            <v>D02A03</v>
          </cell>
        </row>
        <row r="120">
          <cell r="E120" t="str">
            <v>London</v>
          </cell>
          <cell r="F120" t="str">
            <v>Inner London</v>
          </cell>
          <cell r="S120" t="str">
            <v>D04</v>
          </cell>
          <cell r="T120" t="str">
            <v>A01</v>
          </cell>
          <cell r="U120" t="str">
            <v>D04A01</v>
          </cell>
        </row>
        <row r="121">
          <cell r="E121" t="str">
            <v>London</v>
          </cell>
          <cell r="F121" t="str">
            <v>Inner London</v>
          </cell>
          <cell r="S121" t="str">
            <v>D05</v>
          </cell>
          <cell r="T121" t="str">
            <v>A01</v>
          </cell>
          <cell r="U121" t="str">
            <v>D05A01</v>
          </cell>
        </row>
        <row r="122">
          <cell r="E122" t="str">
            <v>London</v>
          </cell>
          <cell r="F122" t="str">
            <v>Outer London</v>
          </cell>
          <cell r="S122" t="str">
            <v>D04</v>
          </cell>
          <cell r="T122" t="str">
            <v>A01</v>
          </cell>
          <cell r="U122" t="str">
            <v>D04A01</v>
          </cell>
        </row>
        <row r="123">
          <cell r="E123" t="str">
            <v>London</v>
          </cell>
          <cell r="F123" t="str">
            <v>Outer London</v>
          </cell>
          <cell r="S123" t="str">
            <v>D04</v>
          </cell>
          <cell r="T123" t="str">
            <v>A01</v>
          </cell>
          <cell r="U123" t="str">
            <v>D04A01</v>
          </cell>
        </row>
        <row r="124">
          <cell r="E124" t="str">
            <v>London</v>
          </cell>
          <cell r="F124" t="str">
            <v>Outer London</v>
          </cell>
          <cell r="S124" t="str">
            <v>D04</v>
          </cell>
          <cell r="T124" t="str">
            <v>A01</v>
          </cell>
          <cell r="U124" t="str">
            <v>D04A01</v>
          </cell>
        </row>
        <row r="125">
          <cell r="E125" t="str">
            <v>London</v>
          </cell>
          <cell r="F125" t="str">
            <v>Outer London</v>
          </cell>
          <cell r="S125" t="str">
            <v>D03</v>
          </cell>
          <cell r="T125" t="str">
            <v>A01</v>
          </cell>
          <cell r="U125" t="str">
            <v>D03A01</v>
          </cell>
        </row>
        <row r="126">
          <cell r="E126" t="str">
            <v>London</v>
          </cell>
          <cell r="F126" t="str">
            <v>Inner London</v>
          </cell>
          <cell r="S126" t="str">
            <v>D04</v>
          </cell>
          <cell r="T126" t="str">
            <v>A01</v>
          </cell>
          <cell r="U126" t="str">
            <v>D04A01</v>
          </cell>
        </row>
        <row r="127">
          <cell r="E127" t="str">
            <v>London</v>
          </cell>
          <cell r="F127" t="str">
            <v>Inner London</v>
          </cell>
          <cell r="S127" t="str">
            <v>D04</v>
          </cell>
          <cell r="T127" t="str">
            <v>A01</v>
          </cell>
          <cell r="U127" t="str">
            <v>D04A01</v>
          </cell>
        </row>
        <row r="128">
          <cell r="E128" t="str">
            <v>London</v>
          </cell>
          <cell r="F128" t="str">
            <v>Outer London</v>
          </cell>
          <cell r="S128" t="str">
            <v>D05</v>
          </cell>
          <cell r="T128" t="str">
            <v>A01</v>
          </cell>
          <cell r="U128" t="str">
            <v>D05A01</v>
          </cell>
        </row>
        <row r="129">
          <cell r="E129" t="str">
            <v>London</v>
          </cell>
          <cell r="F129" t="str">
            <v>Outer London</v>
          </cell>
          <cell r="S129" t="str">
            <v>D01</v>
          </cell>
          <cell r="T129" t="str">
            <v>A02</v>
          </cell>
          <cell r="U129" t="str">
            <v>D01A02</v>
          </cell>
        </row>
        <row r="130">
          <cell r="E130" t="str">
            <v>London</v>
          </cell>
          <cell r="F130" t="str">
            <v>Outer London</v>
          </cell>
          <cell r="S130" t="str">
            <v>D03</v>
          </cell>
          <cell r="T130" t="str">
            <v>A03</v>
          </cell>
          <cell r="U130" t="str">
            <v>D03A03</v>
          </cell>
        </row>
        <row r="131">
          <cell r="E131" t="str">
            <v>London</v>
          </cell>
          <cell r="F131" t="str">
            <v>Outer London</v>
          </cell>
          <cell r="S131" t="str">
            <v>D02</v>
          </cell>
          <cell r="T131" t="str">
            <v>A01</v>
          </cell>
          <cell r="U131" t="str">
            <v>D02A01</v>
          </cell>
        </row>
        <row r="132">
          <cell r="E132" t="str">
            <v>London</v>
          </cell>
          <cell r="F132" t="str">
            <v>Inner London</v>
          </cell>
          <cell r="S132" t="str">
            <v>D05</v>
          </cell>
          <cell r="T132" t="str">
            <v>A01</v>
          </cell>
          <cell r="U132" t="str">
            <v>D05A01</v>
          </cell>
        </row>
        <row r="133">
          <cell r="E133" t="str">
            <v>London</v>
          </cell>
          <cell r="F133" t="str">
            <v>Outer London</v>
          </cell>
          <cell r="S133" t="str">
            <v>D01</v>
          </cell>
          <cell r="T133" t="str">
            <v>A01</v>
          </cell>
          <cell r="U133" t="str">
            <v>D01A01</v>
          </cell>
        </row>
        <row r="134">
          <cell r="E134" t="str">
            <v>London</v>
          </cell>
          <cell r="F134" t="str">
            <v>Inner London</v>
          </cell>
          <cell r="S134" t="str">
            <v>D04</v>
          </cell>
          <cell r="T134" t="str">
            <v>A01</v>
          </cell>
          <cell r="U134" t="str">
            <v>D04A01</v>
          </cell>
        </row>
        <row r="135">
          <cell r="E135" t="str">
            <v>London</v>
          </cell>
          <cell r="F135" t="str">
            <v>Inner London</v>
          </cell>
          <cell r="S135" t="str">
            <v>D04</v>
          </cell>
          <cell r="T135" t="str">
            <v>A01</v>
          </cell>
          <cell r="U135" t="str">
            <v>D04A01</v>
          </cell>
        </row>
        <row r="136">
          <cell r="E136" t="str">
            <v>London</v>
          </cell>
          <cell r="F136" t="str">
            <v>Inner London</v>
          </cell>
          <cell r="S136" t="str">
            <v>D05</v>
          </cell>
          <cell r="T136" t="str">
            <v>A01</v>
          </cell>
          <cell r="U136" t="str">
            <v>D05A01</v>
          </cell>
        </row>
        <row r="137">
          <cell r="E137" t="str">
            <v>London</v>
          </cell>
          <cell r="F137" t="str">
            <v>Outer London</v>
          </cell>
          <cell r="S137" t="str">
            <v>D03</v>
          </cell>
          <cell r="T137" t="str">
            <v>A01</v>
          </cell>
          <cell r="U137" t="str">
            <v>D03A01</v>
          </cell>
        </row>
        <row r="138">
          <cell r="E138" t="str">
            <v>London</v>
          </cell>
          <cell r="F138" t="str">
            <v>Outer London</v>
          </cell>
          <cell r="S138" t="str">
            <v>D01</v>
          </cell>
          <cell r="T138" t="str">
            <v>A02</v>
          </cell>
          <cell r="U138" t="str">
            <v>D01A02</v>
          </cell>
        </row>
        <row r="139">
          <cell r="E139" t="str">
            <v>London</v>
          </cell>
          <cell r="F139" t="str">
            <v>Inner London</v>
          </cell>
          <cell r="S139" t="str">
            <v>D05</v>
          </cell>
          <cell r="T139" t="str">
            <v>A01</v>
          </cell>
          <cell r="U139" t="str">
            <v>D05A01</v>
          </cell>
        </row>
        <row r="140">
          <cell r="E140" t="str">
            <v>London</v>
          </cell>
          <cell r="F140" t="str">
            <v>Outer London</v>
          </cell>
          <cell r="S140" t="str">
            <v>D01</v>
          </cell>
          <cell r="T140" t="str">
            <v>A01</v>
          </cell>
          <cell r="U140" t="str">
            <v>D01A01</v>
          </cell>
        </row>
        <row r="141">
          <cell r="E141" t="str">
            <v>London</v>
          </cell>
          <cell r="F141" t="str">
            <v>Outer London</v>
          </cell>
          <cell r="S141" t="str">
            <v>D02</v>
          </cell>
          <cell r="T141" t="str">
            <v>A02</v>
          </cell>
          <cell r="U141" t="str">
            <v>D02A02</v>
          </cell>
        </row>
        <row r="142">
          <cell r="E142" t="str">
            <v>London</v>
          </cell>
          <cell r="F142" t="str">
            <v>Inner London</v>
          </cell>
          <cell r="S142" t="str">
            <v>D05</v>
          </cell>
          <cell r="T142" t="str">
            <v>A01</v>
          </cell>
          <cell r="U142" t="str">
            <v>D05A01</v>
          </cell>
        </row>
        <row r="143">
          <cell r="E143" t="str">
            <v>London</v>
          </cell>
          <cell r="F143" t="str">
            <v>Outer London</v>
          </cell>
          <cell r="S143" t="str">
            <v>D05</v>
          </cell>
          <cell r="T143" t="str">
            <v>A01</v>
          </cell>
          <cell r="U143" t="str">
            <v>D05A01</v>
          </cell>
        </row>
        <row r="144">
          <cell r="E144" t="str">
            <v>London</v>
          </cell>
          <cell r="F144" t="str">
            <v>Inner London</v>
          </cell>
          <cell r="S144" t="str">
            <v>D02</v>
          </cell>
          <cell r="T144" t="str">
            <v>A01</v>
          </cell>
          <cell r="U144" t="str">
            <v>D02A01</v>
          </cell>
        </row>
        <row r="145">
          <cell r="E145" t="str">
            <v>London</v>
          </cell>
          <cell r="F145" t="str">
            <v>Inner London</v>
          </cell>
          <cell r="S145" t="str">
            <v>D04</v>
          </cell>
          <cell r="T145" t="str">
            <v>A01</v>
          </cell>
          <cell r="U145" t="str">
            <v>D04A01</v>
          </cell>
        </row>
        <row r="146">
          <cell r="E146" t="str">
            <v>London</v>
          </cell>
          <cell r="F146" t="str">
            <v>Inner London</v>
          </cell>
          <cell r="S146" t="str">
            <v>D04</v>
          </cell>
          <cell r="T146" t="str">
            <v>A01</v>
          </cell>
          <cell r="U146" t="str">
            <v>D04A01</v>
          </cell>
        </row>
        <row r="147">
          <cell r="E147" t="str">
            <v>South East</v>
          </cell>
          <cell r="F147"/>
          <cell r="S147" t="str">
            <v>D02</v>
          </cell>
          <cell r="T147" t="str">
            <v>A03</v>
          </cell>
          <cell r="U147" t="str">
            <v>D02A03</v>
          </cell>
        </row>
        <row r="148">
          <cell r="E148" t="str">
            <v>South East</v>
          </cell>
          <cell r="F148"/>
          <cell r="S148" t="str">
            <v>D03</v>
          </cell>
          <cell r="T148" t="str">
            <v>A01</v>
          </cell>
          <cell r="U148" t="str">
            <v>D03A01</v>
          </cell>
        </row>
        <row r="149">
          <cell r="E149" t="str">
            <v>South East</v>
          </cell>
          <cell r="F149"/>
          <cell r="S149" t="str">
            <v>D02</v>
          </cell>
          <cell r="T149" t="str">
            <v>A04</v>
          </cell>
          <cell r="U149" t="str">
            <v>D02A04</v>
          </cell>
        </row>
        <row r="150">
          <cell r="E150" t="str">
            <v>South East</v>
          </cell>
          <cell r="F150"/>
          <cell r="S150" t="str">
            <v>D02</v>
          </cell>
          <cell r="T150" t="str">
            <v>A05</v>
          </cell>
          <cell r="U150" t="str">
            <v>D02A05</v>
          </cell>
        </row>
        <row r="151">
          <cell r="E151" t="str">
            <v>South East</v>
          </cell>
          <cell r="F151"/>
          <cell r="S151" t="str">
            <v>D02</v>
          </cell>
          <cell r="T151" t="str">
            <v>A05</v>
          </cell>
          <cell r="U151" t="str">
            <v>D02A05</v>
          </cell>
        </row>
        <row r="152">
          <cell r="E152" t="str">
            <v>South East</v>
          </cell>
          <cell r="F152"/>
          <cell r="S152" t="str">
            <v>D02</v>
          </cell>
          <cell r="T152" t="str">
            <v>A01</v>
          </cell>
          <cell r="U152" t="str">
            <v>D02A01</v>
          </cell>
        </row>
        <row r="153">
          <cell r="E153" t="str">
            <v>South East</v>
          </cell>
          <cell r="F153"/>
          <cell r="S153" t="str">
            <v>D03</v>
          </cell>
          <cell r="T153" t="str">
            <v>A02</v>
          </cell>
          <cell r="U153" t="str">
            <v>D03A02</v>
          </cell>
        </row>
        <row r="154">
          <cell r="E154" t="str">
            <v>South East</v>
          </cell>
          <cell r="F154"/>
          <cell r="S154" t="str">
            <v>D01</v>
          </cell>
          <cell r="T154" t="str">
            <v>A03</v>
          </cell>
          <cell r="U154" t="str">
            <v>D01A03</v>
          </cell>
        </row>
        <row r="155">
          <cell r="E155" t="str">
            <v>South East</v>
          </cell>
          <cell r="F155"/>
          <cell r="S155" t="str">
            <v>D01</v>
          </cell>
          <cell r="T155" t="str">
            <v>A03</v>
          </cell>
          <cell r="U155" t="str">
            <v>D01A03</v>
          </cell>
        </row>
        <row r="156">
          <cell r="E156" t="str">
            <v>South East</v>
          </cell>
          <cell r="F156"/>
          <cell r="S156" t="str">
            <v>D04</v>
          </cell>
          <cell r="T156" t="str">
            <v>A05</v>
          </cell>
          <cell r="U156" t="str">
            <v>D04A05</v>
          </cell>
        </row>
        <row r="157">
          <cell r="E157" t="str">
            <v>South East</v>
          </cell>
          <cell r="F157"/>
          <cell r="S157" t="str">
            <v>D03</v>
          </cell>
          <cell r="T157" t="str">
            <v>A02</v>
          </cell>
          <cell r="U157" t="str">
            <v>D03A02</v>
          </cell>
        </row>
        <row r="158">
          <cell r="E158" t="str">
            <v>South East</v>
          </cell>
          <cell r="F158"/>
          <cell r="S158" t="str">
            <v>D01</v>
          </cell>
          <cell r="T158" t="str">
            <v>A04</v>
          </cell>
          <cell r="U158" t="str">
            <v>D01A04</v>
          </cell>
        </row>
        <row r="159">
          <cell r="E159" t="str">
            <v>South East</v>
          </cell>
          <cell r="F159"/>
          <cell r="S159" t="str">
            <v>D01</v>
          </cell>
          <cell r="T159" t="str">
            <v>A02</v>
          </cell>
          <cell r="U159" t="str">
            <v>D01A02</v>
          </cell>
        </row>
        <row r="160">
          <cell r="E160" t="str">
            <v>South East</v>
          </cell>
          <cell r="F160"/>
          <cell r="S160" t="str">
            <v>D03</v>
          </cell>
          <cell r="T160" t="str">
            <v>A05</v>
          </cell>
          <cell r="U160" t="str">
            <v>D03A05</v>
          </cell>
        </row>
        <row r="161">
          <cell r="E161" t="str">
            <v>South East</v>
          </cell>
          <cell r="F161"/>
          <cell r="S161" t="str">
            <v>D01</v>
          </cell>
          <cell r="T161" t="str">
            <v>A03</v>
          </cell>
          <cell r="U161" t="str">
            <v>D01A03</v>
          </cell>
        </row>
        <row r="162">
          <cell r="E162" t="str">
            <v>South East</v>
          </cell>
          <cell r="F162"/>
          <cell r="S162" t="str">
            <v>D04</v>
          </cell>
          <cell r="T162" t="str">
            <v>A03</v>
          </cell>
          <cell r="U162" t="str">
            <v>D04A03</v>
          </cell>
        </row>
        <row r="163">
          <cell r="E163" t="str">
            <v>South East</v>
          </cell>
          <cell r="F163"/>
          <cell r="S163" t="str">
            <v>D05</v>
          </cell>
          <cell r="T163" t="str">
            <v>A05</v>
          </cell>
          <cell r="U163" t="str">
            <v>D05A05</v>
          </cell>
        </row>
        <row r="164">
          <cell r="E164" t="str">
            <v>South East</v>
          </cell>
          <cell r="F164"/>
          <cell r="S164" t="str">
            <v>D01</v>
          </cell>
          <cell r="T164" t="str">
            <v>A03</v>
          </cell>
          <cell r="U164" t="str">
            <v>D01A03</v>
          </cell>
        </row>
        <row r="165">
          <cell r="E165" t="str">
            <v>South East</v>
          </cell>
          <cell r="F165"/>
          <cell r="S165" t="str">
            <v>D01</v>
          </cell>
          <cell r="T165" t="str">
            <v>A05</v>
          </cell>
          <cell r="U165" t="str">
            <v>D01A05</v>
          </cell>
        </row>
        <row r="166">
          <cell r="E166" t="str">
            <v>South East</v>
          </cell>
          <cell r="F166"/>
          <cell r="S166" t="str">
            <v>D03</v>
          </cell>
          <cell r="T166" t="str">
            <v>A05</v>
          </cell>
          <cell r="U166" t="str">
            <v>D03A05</v>
          </cell>
        </row>
        <row r="167">
          <cell r="E167" t="str">
            <v>South East</v>
          </cell>
          <cell r="F167"/>
          <cell r="S167" t="str">
            <v>D01</v>
          </cell>
          <cell r="T167" t="str">
            <v>A02</v>
          </cell>
          <cell r="U167" t="str">
            <v>D01A02</v>
          </cell>
        </row>
        <row r="168">
          <cell r="E168" t="str">
            <v>South East</v>
          </cell>
          <cell r="F168"/>
          <cell r="S168" t="str">
            <v>D04</v>
          </cell>
          <cell r="T168" t="str">
            <v>A02</v>
          </cell>
          <cell r="U168" t="str">
            <v>D04A02</v>
          </cell>
        </row>
        <row r="169">
          <cell r="E169" t="str">
            <v>South East</v>
          </cell>
          <cell r="F169"/>
          <cell r="S169" t="str">
            <v>D02</v>
          </cell>
          <cell r="T169" t="str">
            <v>A05</v>
          </cell>
          <cell r="U169" t="str">
            <v>D02A05</v>
          </cell>
        </row>
        <row r="170">
          <cell r="E170" t="str">
            <v>South East</v>
          </cell>
          <cell r="F170"/>
          <cell r="S170" t="str">
            <v>D04</v>
          </cell>
          <cell r="T170" t="str">
            <v>A01</v>
          </cell>
          <cell r="U170" t="str">
            <v>D04A01</v>
          </cell>
        </row>
        <row r="171">
          <cell r="E171" t="str">
            <v>South East</v>
          </cell>
          <cell r="F171"/>
          <cell r="S171" t="str">
            <v>D01</v>
          </cell>
          <cell r="T171" t="str">
            <v>A05</v>
          </cell>
          <cell r="U171" t="str">
            <v>D01A05</v>
          </cell>
        </row>
        <row r="172">
          <cell r="E172" t="str">
            <v>South West</v>
          </cell>
          <cell r="F172"/>
          <cell r="S172" t="str">
            <v>D01</v>
          </cell>
          <cell r="T172" t="str">
            <v>A03</v>
          </cell>
          <cell r="U172" t="str">
            <v>D01A03</v>
          </cell>
        </row>
        <row r="173">
          <cell r="E173" t="str">
            <v>South West</v>
          </cell>
          <cell r="F173"/>
          <cell r="S173" t="str">
            <v>D02</v>
          </cell>
          <cell r="T173" t="str">
            <v>A05</v>
          </cell>
          <cell r="U173" t="str">
            <v>D02A05</v>
          </cell>
        </row>
        <row r="174">
          <cell r="E174" t="str">
            <v>South West</v>
          </cell>
          <cell r="F174"/>
          <cell r="S174" t="str">
            <v>D01</v>
          </cell>
          <cell r="T174" t="str">
            <v>A04</v>
          </cell>
          <cell r="U174" t="str">
            <v>D01A04</v>
          </cell>
        </row>
        <row r="175">
          <cell r="E175" t="str">
            <v>South West</v>
          </cell>
          <cell r="F175"/>
          <cell r="S175" t="str">
            <v>D04</v>
          </cell>
          <cell r="T175" t="str">
            <v>A05</v>
          </cell>
          <cell r="U175" t="str">
            <v>D04A05</v>
          </cell>
        </row>
        <row r="176">
          <cell r="E176" t="str">
            <v>South West</v>
          </cell>
          <cell r="F176"/>
          <cell r="S176" t="str">
            <v>D02</v>
          </cell>
          <cell r="T176" t="str">
            <v>A05</v>
          </cell>
          <cell r="U176" t="str">
            <v>D02A05</v>
          </cell>
        </row>
        <row r="177">
          <cell r="E177" t="str">
            <v>South West</v>
          </cell>
          <cell r="F177"/>
          <cell r="S177" t="str">
            <v>D02</v>
          </cell>
          <cell r="T177" t="str">
            <v>A02</v>
          </cell>
          <cell r="U177" t="str">
            <v>D02A02</v>
          </cell>
        </row>
        <row r="178">
          <cell r="E178" t="str">
            <v>North</v>
          </cell>
          <cell r="F178"/>
          <cell r="S178" t="str">
            <v>D04</v>
          </cell>
          <cell r="T178" t="str">
            <v>A04</v>
          </cell>
          <cell r="U178" t="str">
            <v>D04A04</v>
          </cell>
        </row>
        <row r="179">
          <cell r="E179" t="str">
            <v>North</v>
          </cell>
          <cell r="F179"/>
          <cell r="S179" t="str">
            <v>D04</v>
          </cell>
          <cell r="T179" t="str">
            <v>A02</v>
          </cell>
          <cell r="U179" t="str">
            <v>D04A02</v>
          </cell>
        </row>
        <row r="180">
          <cell r="E180" t="str">
            <v>North</v>
          </cell>
          <cell r="F180"/>
          <cell r="S180" t="str">
            <v>D05</v>
          </cell>
          <cell r="T180" t="str">
            <v>A01</v>
          </cell>
          <cell r="U180" t="str">
            <v>D05A01</v>
          </cell>
        </row>
        <row r="181">
          <cell r="E181" t="str">
            <v>South East</v>
          </cell>
          <cell r="F181"/>
          <cell r="S181" t="str">
            <v>D01</v>
          </cell>
          <cell r="T181" t="str">
            <v>A03</v>
          </cell>
          <cell r="U181" t="str">
            <v>D01A03</v>
          </cell>
        </row>
        <row r="182">
          <cell r="E182" t="str">
            <v>South East</v>
          </cell>
          <cell r="F182"/>
          <cell r="S182" t="str">
            <v>D01</v>
          </cell>
          <cell r="T182" t="str">
            <v>A02</v>
          </cell>
          <cell r="U182" t="str">
            <v>D01A02</v>
          </cell>
        </row>
        <row r="183">
          <cell r="E183" t="str">
            <v>South West</v>
          </cell>
          <cell r="F183"/>
          <cell r="S183" t="str">
            <v>D03</v>
          </cell>
          <cell r="T183" t="str">
            <v>A02</v>
          </cell>
          <cell r="U183" t="str">
            <v>D03A02</v>
          </cell>
        </row>
        <row r="184">
          <cell r="E184" t="str">
            <v>South East</v>
          </cell>
          <cell r="F184"/>
          <cell r="S184" t="str">
            <v>D01</v>
          </cell>
          <cell r="T184" t="str">
            <v>A01</v>
          </cell>
          <cell r="U184" t="str">
            <v>D01A01</v>
          </cell>
        </row>
        <row r="185">
          <cell r="E185" t="str">
            <v>Midlands and East</v>
          </cell>
          <cell r="F185"/>
          <cell r="S185" t="str">
            <v>D05</v>
          </cell>
          <cell r="T185" t="str">
            <v>A02</v>
          </cell>
          <cell r="U185" t="str">
            <v>D05A02</v>
          </cell>
        </row>
        <row r="186">
          <cell r="E186" t="str">
            <v>North</v>
          </cell>
          <cell r="F186"/>
          <cell r="S186" t="str">
            <v>D04</v>
          </cell>
          <cell r="T186" t="str">
            <v>A02</v>
          </cell>
          <cell r="U186" t="str">
            <v>D04A02</v>
          </cell>
        </row>
        <row r="187">
          <cell r="E187" t="str">
            <v>Midlands and East</v>
          </cell>
          <cell r="F187"/>
          <cell r="S187" t="str">
            <v>D03</v>
          </cell>
          <cell r="T187" t="str">
            <v>A04</v>
          </cell>
          <cell r="U187" t="str">
            <v>D03A04</v>
          </cell>
        </row>
        <row r="188">
          <cell r="E188" t="str">
            <v>North</v>
          </cell>
          <cell r="F188"/>
          <cell r="S188" t="str">
            <v>D05</v>
          </cell>
          <cell r="T188" t="str">
            <v>A02</v>
          </cell>
          <cell r="U188" t="str">
            <v>D05A02</v>
          </cell>
        </row>
        <row r="189">
          <cell r="E189" t="str">
            <v>North</v>
          </cell>
          <cell r="F189"/>
          <cell r="S189" t="str">
            <v>D03</v>
          </cell>
          <cell r="T189" t="str">
            <v>A04</v>
          </cell>
          <cell r="U189" t="str">
            <v>D03A04</v>
          </cell>
        </row>
        <row r="190">
          <cell r="E190" t="str">
            <v>Midlands and East</v>
          </cell>
          <cell r="F190"/>
          <cell r="S190" t="str">
            <v>D01</v>
          </cell>
          <cell r="T190" t="str">
            <v>A05</v>
          </cell>
          <cell r="U190" t="str">
            <v>D01A05</v>
          </cell>
        </row>
        <row r="191">
          <cell r="E191" t="str">
            <v>Midlands and East</v>
          </cell>
          <cell r="F191"/>
          <cell r="S191" t="str">
            <v>D03</v>
          </cell>
          <cell r="T191" t="str">
            <v>A03</v>
          </cell>
          <cell r="U191" t="str">
            <v>D03A03</v>
          </cell>
        </row>
        <row r="192">
          <cell r="E192" t="str">
            <v>Midlands and East</v>
          </cell>
          <cell r="F192"/>
          <cell r="S192" t="str">
            <v>D01</v>
          </cell>
          <cell r="T192" t="str">
            <v>A05</v>
          </cell>
          <cell r="U192" t="str">
            <v>D01A05</v>
          </cell>
        </row>
        <row r="193">
          <cell r="E193" t="str">
            <v>Midlands and East</v>
          </cell>
          <cell r="F193"/>
          <cell r="S193" t="str">
            <v>D04</v>
          </cell>
          <cell r="T193" t="str">
            <v>A03</v>
          </cell>
          <cell r="U193" t="str">
            <v>D04A03</v>
          </cell>
        </row>
        <row r="194">
          <cell r="E194" t="str">
            <v>South East</v>
          </cell>
          <cell r="S194" t="str">
            <v>D01</v>
          </cell>
          <cell r="T194" t="str">
            <v>A04</v>
          </cell>
          <cell r="U194" t="str">
            <v>D01A04</v>
          </cell>
        </row>
        <row r="195">
          <cell r="E195" t="str">
            <v>South East</v>
          </cell>
          <cell r="S195" t="str">
            <v>D01</v>
          </cell>
          <cell r="T195" t="str">
            <v>A03</v>
          </cell>
          <cell r="U195" t="str">
            <v>D01A03</v>
          </cell>
        </row>
        <row r="196">
          <cell r="E196" t="str">
            <v>South East</v>
          </cell>
          <cell r="S196" t="str">
            <v>D01</v>
          </cell>
          <cell r="T196" t="str">
            <v>A05</v>
          </cell>
          <cell r="U196" t="str">
            <v>D01A05</v>
          </cell>
        </row>
        <row r="197">
          <cell r="E197" t="str">
            <v>South East</v>
          </cell>
          <cell r="S197" t="str">
            <v>D01</v>
          </cell>
          <cell r="T197" t="str">
            <v>A03</v>
          </cell>
          <cell r="U197" t="str">
            <v>D01A03</v>
          </cell>
        </row>
        <row r="198">
          <cell r="E198" t="str">
            <v>South West</v>
          </cell>
          <cell r="S198" t="str">
            <v>D01</v>
          </cell>
          <cell r="T198" t="str">
            <v>A04</v>
          </cell>
          <cell r="U198" t="str">
            <v>D01A04</v>
          </cell>
        </row>
        <row r="199">
          <cell r="E199" t="str">
            <v>South West</v>
          </cell>
          <cell r="S199" t="str">
            <v>D03</v>
          </cell>
          <cell r="T199" t="str">
            <v>A05</v>
          </cell>
          <cell r="U199" t="str">
            <v>D03A05</v>
          </cell>
        </row>
        <row r="200">
          <cell r="E200" t="str">
            <v>South West</v>
          </cell>
          <cell r="S200" t="str">
            <v>D03</v>
          </cell>
          <cell r="T200" t="str">
            <v>A05</v>
          </cell>
          <cell r="U200" t="str">
            <v>D03A05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llocation Summary by mandate"/>
      <sheetName val="Summary of Allocations by Geog"/>
      <sheetName val="Allocations"/>
      <sheetName val="final RCA"/>
      <sheetName val="Allocations sort"/>
      <sheetName val="Sheet5"/>
      <sheetName val="Sheet2"/>
      <sheetName val="Sheet1"/>
      <sheetName val="Sheet7"/>
      <sheetName val="CCG Cost Centre - Allocations"/>
      <sheetName val="CB Cost Centre Matrix"/>
      <sheetName val="Mandate Summary"/>
      <sheetName val="Sheet10"/>
      <sheetName val="Sheet9"/>
      <sheetName val="Frontsheet - Worksheet List"/>
      <sheetName val="Mandate Reconciliation"/>
      <sheetName val="Financial Directions"/>
      <sheetName val="Master File"/>
      <sheetName val="Programme Level Detail"/>
      <sheetName val="Report - National"/>
      <sheetName val="Report - By Area Team"/>
      <sheetName val="Report - By CCG"/>
      <sheetName val="Amendment Form"/>
      <sheetName val="Control Log"/>
      <sheetName val="CCG"/>
      <sheetName val="Local Auth"/>
      <sheetName val="DC 2013 05 22"/>
      <sheetName val="PT Rec summary"/>
      <sheetName val="Codes &amp; Organisations"/>
      <sheetName val="Timtetabl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14">
          <cell r="D14">
            <v>6535291.9199999999</v>
          </cell>
        </row>
      </sheetData>
      <sheetData sheetId="16" refreshError="1"/>
      <sheetData sheetId="17">
        <row r="7">
          <cell r="C7" t="str">
            <v>01C</v>
          </cell>
          <cell r="D7" t="str">
            <v>NHS Eastern Cheshire CCG</v>
          </cell>
          <cell r="E7" t="str">
            <v>AT</v>
          </cell>
          <cell r="F7" t="str">
            <v>Q44</v>
          </cell>
          <cell r="G7" t="str">
            <v>Cheshire, Warrington &amp; Wirral</v>
          </cell>
          <cell r="H7" t="str">
            <v>RT</v>
          </cell>
          <cell r="I7" t="str">
            <v>Y54</v>
          </cell>
          <cell r="J7" t="str">
            <v>North</v>
          </cell>
          <cell r="K7">
            <v>219307</v>
          </cell>
          <cell r="L7">
            <v>4930</v>
          </cell>
          <cell r="AC7">
            <v>224237</v>
          </cell>
        </row>
        <row r="8">
          <cell r="C8" t="str">
            <v>01R</v>
          </cell>
          <cell r="D8" t="str">
            <v>NHS South Cheshire CCG</v>
          </cell>
          <cell r="E8" t="str">
            <v>AT</v>
          </cell>
          <cell r="F8" t="str">
            <v>Q44</v>
          </cell>
          <cell r="G8" t="str">
            <v>Cheshire, Warrington &amp; Wirral</v>
          </cell>
          <cell r="H8" t="str">
            <v>RT</v>
          </cell>
          <cell r="I8" t="str">
            <v>Y54</v>
          </cell>
          <cell r="J8" t="str">
            <v>North</v>
          </cell>
          <cell r="K8">
            <v>193566</v>
          </cell>
          <cell r="L8">
            <v>4260</v>
          </cell>
          <cell r="AC8">
            <v>197826</v>
          </cell>
        </row>
        <row r="9">
          <cell r="C9" t="str">
            <v>02D</v>
          </cell>
          <cell r="D9" t="str">
            <v>NHS Vale Royal CCG</v>
          </cell>
          <cell r="E9" t="str">
            <v>AT</v>
          </cell>
          <cell r="F9" t="str">
            <v>Q44</v>
          </cell>
          <cell r="G9" t="str">
            <v>Cheshire, Warrington &amp; Wirral</v>
          </cell>
          <cell r="H9" t="str">
            <v>RT</v>
          </cell>
          <cell r="I9" t="str">
            <v>Y54</v>
          </cell>
          <cell r="J9" t="str">
            <v>North</v>
          </cell>
          <cell r="K9">
            <v>120033</v>
          </cell>
          <cell r="L9">
            <v>2440</v>
          </cell>
          <cell r="AC9">
            <v>122473</v>
          </cell>
        </row>
        <row r="10">
          <cell r="C10" t="str">
            <v>02E</v>
          </cell>
          <cell r="D10" t="str">
            <v>NHS Warrington CCG</v>
          </cell>
          <cell r="E10" t="str">
            <v>AT</v>
          </cell>
          <cell r="F10" t="str">
            <v>Q44</v>
          </cell>
          <cell r="G10" t="str">
            <v>Cheshire, Warrington &amp; Wirral</v>
          </cell>
          <cell r="H10" t="str">
            <v>RT</v>
          </cell>
          <cell r="I10" t="str">
            <v>Y54</v>
          </cell>
          <cell r="J10" t="str">
            <v>North</v>
          </cell>
          <cell r="K10">
            <v>231588</v>
          </cell>
          <cell r="L10">
            <v>5120</v>
          </cell>
          <cell r="AC10">
            <v>236708</v>
          </cell>
        </row>
        <row r="11">
          <cell r="C11" t="str">
            <v>02F</v>
          </cell>
          <cell r="D11" t="str">
            <v>NHS West Cheshire CCG</v>
          </cell>
          <cell r="E11" t="str">
            <v>AT</v>
          </cell>
          <cell r="F11" t="str">
            <v>Q44</v>
          </cell>
          <cell r="G11" t="str">
            <v>Cheshire, Warrington &amp; Wirral</v>
          </cell>
          <cell r="H11" t="str">
            <v>RT</v>
          </cell>
          <cell r="I11" t="str">
            <v>Y54</v>
          </cell>
          <cell r="J11" t="str">
            <v>North</v>
          </cell>
          <cell r="K11">
            <v>308328</v>
          </cell>
          <cell r="L11">
            <v>6070</v>
          </cell>
          <cell r="AC11">
            <v>314398</v>
          </cell>
        </row>
        <row r="12">
          <cell r="C12" t="str">
            <v>12F</v>
          </cell>
          <cell r="D12" t="str">
            <v>NHS Wirral CCG</v>
          </cell>
          <cell r="E12" t="str">
            <v>AT</v>
          </cell>
          <cell r="F12" t="str">
            <v>Q44</v>
          </cell>
          <cell r="G12" t="str">
            <v>Cheshire, Warrington &amp; Wirral</v>
          </cell>
          <cell r="H12" t="str">
            <v>RT</v>
          </cell>
          <cell r="I12" t="str">
            <v>Y54</v>
          </cell>
          <cell r="J12" t="str">
            <v>North</v>
          </cell>
          <cell r="K12">
            <v>445168</v>
          </cell>
          <cell r="L12">
            <v>8000</v>
          </cell>
          <cell r="AC12">
            <v>453168</v>
          </cell>
        </row>
        <row r="13">
          <cell r="C13" t="str">
            <v>00C</v>
          </cell>
          <cell r="D13" t="str">
            <v>NHS Darlington CCG</v>
          </cell>
          <cell r="E13" t="str">
            <v>AT</v>
          </cell>
          <cell r="F13" t="str">
            <v>Q45</v>
          </cell>
          <cell r="G13" t="str">
            <v>Durham, Darlington &amp; Tees</v>
          </cell>
          <cell r="H13" t="str">
            <v>RT</v>
          </cell>
          <cell r="I13" t="str">
            <v>Y54</v>
          </cell>
          <cell r="J13" t="str">
            <v>North</v>
          </cell>
          <cell r="K13">
            <v>130336</v>
          </cell>
          <cell r="L13">
            <v>2610</v>
          </cell>
          <cell r="AC13">
            <v>132946</v>
          </cell>
        </row>
        <row r="14">
          <cell r="C14" t="str">
            <v>00D</v>
          </cell>
          <cell r="D14" t="str">
            <v>NHS Durham Dales, Easington and Sedgefield CCG</v>
          </cell>
          <cell r="E14" t="str">
            <v>AT</v>
          </cell>
          <cell r="F14" t="str">
            <v>Q45</v>
          </cell>
          <cell r="G14" t="str">
            <v>Durham, Darlington &amp; Tees</v>
          </cell>
          <cell r="H14" t="str">
            <v>RT</v>
          </cell>
          <cell r="I14" t="str">
            <v>Y54</v>
          </cell>
          <cell r="J14" t="str">
            <v>North</v>
          </cell>
          <cell r="K14">
            <v>398372</v>
          </cell>
          <cell r="L14">
            <v>7070</v>
          </cell>
          <cell r="AC14">
            <v>405442</v>
          </cell>
        </row>
        <row r="15">
          <cell r="C15" t="str">
            <v>00J</v>
          </cell>
          <cell r="D15" t="str">
            <v>NHS North Durham CCG</v>
          </cell>
          <cell r="E15" t="str">
            <v>AT</v>
          </cell>
          <cell r="F15" t="str">
            <v>Q45</v>
          </cell>
          <cell r="G15" t="str">
            <v>Durham, Darlington &amp; Tees</v>
          </cell>
          <cell r="H15" t="str">
            <v>RT</v>
          </cell>
          <cell r="I15" t="str">
            <v>Y54</v>
          </cell>
          <cell r="J15" t="str">
            <v>North</v>
          </cell>
          <cell r="K15">
            <v>307439</v>
          </cell>
          <cell r="L15">
            <v>6070</v>
          </cell>
          <cell r="AC15">
            <v>313509</v>
          </cell>
        </row>
        <row r="16">
          <cell r="C16" t="str">
            <v>00K</v>
          </cell>
          <cell r="D16" t="str">
            <v>NHS Hartlepool and Stockton-on-Tees CCG</v>
          </cell>
          <cell r="E16" t="str">
            <v>AT</v>
          </cell>
          <cell r="F16" t="str">
            <v>Q45</v>
          </cell>
          <cell r="G16" t="str">
            <v>Durham, Darlington &amp; Tees</v>
          </cell>
          <cell r="H16" t="str">
            <v>RT</v>
          </cell>
          <cell r="I16" t="str">
            <v>Y54</v>
          </cell>
          <cell r="J16" t="str">
            <v>North</v>
          </cell>
          <cell r="K16">
            <v>362855</v>
          </cell>
          <cell r="L16">
            <v>7140</v>
          </cell>
          <cell r="AC16">
            <v>369995</v>
          </cell>
        </row>
        <row r="17">
          <cell r="C17" t="str">
            <v>00M</v>
          </cell>
          <cell r="D17" t="str">
            <v>NHS South Tees CCG</v>
          </cell>
          <cell r="E17" t="str">
            <v>AT</v>
          </cell>
          <cell r="F17" t="str">
            <v>Q45</v>
          </cell>
          <cell r="G17" t="str">
            <v>Durham, Darlington &amp; Tees</v>
          </cell>
          <cell r="H17" t="str">
            <v>RT</v>
          </cell>
          <cell r="I17" t="str">
            <v>Y54</v>
          </cell>
          <cell r="J17" t="str">
            <v>North</v>
          </cell>
          <cell r="K17">
            <v>383116</v>
          </cell>
          <cell r="L17">
            <v>6850</v>
          </cell>
          <cell r="AC17">
            <v>389966</v>
          </cell>
        </row>
        <row r="18">
          <cell r="C18" t="str">
            <v>00T</v>
          </cell>
          <cell r="D18" t="str">
            <v>NHS Bolton CCG</v>
          </cell>
          <cell r="E18" t="str">
            <v>AT</v>
          </cell>
          <cell r="F18" t="str">
            <v>Q46</v>
          </cell>
          <cell r="G18" t="str">
            <v>Greater Manchester</v>
          </cell>
          <cell r="H18" t="str">
            <v>RT</v>
          </cell>
          <cell r="I18" t="str">
            <v>Y54</v>
          </cell>
          <cell r="J18" t="str">
            <v>North</v>
          </cell>
          <cell r="K18">
            <v>331159</v>
          </cell>
          <cell r="L18">
            <v>7000</v>
          </cell>
          <cell r="AC18">
            <v>338159</v>
          </cell>
        </row>
        <row r="19">
          <cell r="C19" t="str">
            <v>00V</v>
          </cell>
          <cell r="D19" t="str">
            <v>NHS Bury CCG</v>
          </cell>
          <cell r="E19" t="str">
            <v>AT</v>
          </cell>
          <cell r="F19" t="str">
            <v>Q46</v>
          </cell>
          <cell r="G19" t="str">
            <v>Greater Manchester</v>
          </cell>
          <cell r="H19" t="str">
            <v>RT</v>
          </cell>
          <cell r="I19" t="str">
            <v>Y54</v>
          </cell>
          <cell r="J19" t="str">
            <v>North</v>
          </cell>
          <cell r="K19">
            <v>215753</v>
          </cell>
          <cell r="L19">
            <v>4670</v>
          </cell>
          <cell r="AC19">
            <v>220423</v>
          </cell>
        </row>
        <row r="20">
          <cell r="C20" t="str">
            <v>00W</v>
          </cell>
          <cell r="D20" t="str">
            <v>NHS Central Manchester CCG</v>
          </cell>
          <cell r="E20" t="str">
            <v>AT</v>
          </cell>
          <cell r="F20" t="str">
            <v>Q46</v>
          </cell>
          <cell r="G20" t="str">
            <v>Greater Manchester</v>
          </cell>
          <cell r="H20" t="str">
            <v>RT</v>
          </cell>
          <cell r="I20" t="str">
            <v>Y54</v>
          </cell>
          <cell r="J20" t="str">
            <v>North</v>
          </cell>
          <cell r="K20">
            <v>233893</v>
          </cell>
          <cell r="L20">
            <v>5080</v>
          </cell>
          <cell r="AC20">
            <v>238973</v>
          </cell>
        </row>
        <row r="21">
          <cell r="C21" t="str">
            <v>00Y</v>
          </cell>
          <cell r="D21" t="str">
            <v>NHS Oldham CCG</v>
          </cell>
          <cell r="E21" t="str">
            <v>AT</v>
          </cell>
          <cell r="F21" t="str">
            <v>Q46</v>
          </cell>
          <cell r="G21" t="str">
            <v>Greater Manchester</v>
          </cell>
          <cell r="H21" t="str">
            <v>RT</v>
          </cell>
          <cell r="I21" t="str">
            <v>Y54</v>
          </cell>
          <cell r="J21" t="str">
            <v>North</v>
          </cell>
          <cell r="K21">
            <v>295824</v>
          </cell>
          <cell r="L21">
            <v>5770</v>
          </cell>
          <cell r="AC21">
            <v>301594</v>
          </cell>
        </row>
        <row r="22">
          <cell r="C22" t="str">
            <v>01D</v>
          </cell>
          <cell r="D22" t="str">
            <v>NHS Heywood, Middleton &amp; Rochdale CCG</v>
          </cell>
          <cell r="E22" t="str">
            <v>AT</v>
          </cell>
          <cell r="F22" t="str">
            <v>Q46</v>
          </cell>
          <cell r="G22" t="str">
            <v>Greater Manchester</v>
          </cell>
          <cell r="H22" t="str">
            <v>RT</v>
          </cell>
          <cell r="I22" t="str">
            <v>Y54</v>
          </cell>
          <cell r="J22" t="str">
            <v>North</v>
          </cell>
          <cell r="K22">
            <v>268553</v>
          </cell>
          <cell r="L22">
            <v>5310</v>
          </cell>
          <cell r="AC22">
            <v>273863</v>
          </cell>
        </row>
        <row r="23">
          <cell r="C23" t="str">
            <v>01G</v>
          </cell>
          <cell r="D23" t="str">
            <v>NHS Salford CCG</v>
          </cell>
          <cell r="E23" t="str">
            <v>AT</v>
          </cell>
          <cell r="F23" t="str">
            <v>Q46</v>
          </cell>
          <cell r="G23" t="str">
            <v>Greater Manchester</v>
          </cell>
          <cell r="H23" t="str">
            <v>RT</v>
          </cell>
          <cell r="I23" t="str">
            <v>Y54</v>
          </cell>
          <cell r="J23" t="str">
            <v>North</v>
          </cell>
          <cell r="K23">
            <v>321563</v>
          </cell>
          <cell r="L23">
            <v>6050</v>
          </cell>
          <cell r="AC23">
            <v>327613</v>
          </cell>
        </row>
        <row r="24">
          <cell r="C24" t="str">
            <v>01M</v>
          </cell>
          <cell r="D24" t="str">
            <v>NHS North Manchester CCG</v>
          </cell>
          <cell r="E24" t="str">
            <v>AT</v>
          </cell>
          <cell r="F24" t="str">
            <v>Q46</v>
          </cell>
          <cell r="G24" t="str">
            <v>Greater Manchester</v>
          </cell>
          <cell r="H24" t="str">
            <v>RT</v>
          </cell>
          <cell r="I24" t="str">
            <v>Y54</v>
          </cell>
          <cell r="J24" t="str">
            <v>North</v>
          </cell>
          <cell r="K24">
            <v>251571</v>
          </cell>
          <cell r="L24">
            <v>4440</v>
          </cell>
          <cell r="AC24">
            <v>256011</v>
          </cell>
        </row>
        <row r="25">
          <cell r="C25" t="str">
            <v>01N</v>
          </cell>
          <cell r="D25" t="str">
            <v>NHS South Manchester CCG</v>
          </cell>
          <cell r="E25" t="str">
            <v>AT</v>
          </cell>
          <cell r="F25" t="str">
            <v>Q46</v>
          </cell>
          <cell r="G25" t="str">
            <v>Greater Manchester</v>
          </cell>
          <cell r="H25" t="str">
            <v>RT</v>
          </cell>
          <cell r="I25" t="str">
            <v>Y54</v>
          </cell>
          <cell r="J25" t="str">
            <v>North</v>
          </cell>
          <cell r="K25">
            <v>204163</v>
          </cell>
          <cell r="L25">
            <v>3950</v>
          </cell>
          <cell r="AC25">
            <v>208113</v>
          </cell>
        </row>
        <row r="26">
          <cell r="C26" t="str">
            <v>01W</v>
          </cell>
          <cell r="D26" t="str">
            <v>NHS Stockport CCG</v>
          </cell>
          <cell r="E26" t="str">
            <v>AT</v>
          </cell>
          <cell r="F26" t="str">
            <v>Q46</v>
          </cell>
          <cell r="G26" t="str">
            <v>Greater Manchester</v>
          </cell>
          <cell r="H26" t="str">
            <v>RT</v>
          </cell>
          <cell r="I26" t="str">
            <v>Y54</v>
          </cell>
          <cell r="J26" t="str">
            <v>North</v>
          </cell>
          <cell r="K26">
            <v>349988</v>
          </cell>
          <cell r="L26">
            <v>7180</v>
          </cell>
          <cell r="AC26">
            <v>357168</v>
          </cell>
        </row>
        <row r="27">
          <cell r="C27" t="str">
            <v>01Y</v>
          </cell>
          <cell r="D27" t="str">
            <v>NHS Tameside and Glossop CCG</v>
          </cell>
          <cell r="E27" t="str">
            <v>AT</v>
          </cell>
          <cell r="F27" t="str">
            <v>Q46</v>
          </cell>
          <cell r="G27" t="str">
            <v>Greater Manchester</v>
          </cell>
          <cell r="H27" t="str">
            <v>RT</v>
          </cell>
          <cell r="I27" t="str">
            <v>Y54</v>
          </cell>
          <cell r="J27" t="str">
            <v>North</v>
          </cell>
          <cell r="K27">
            <v>305884</v>
          </cell>
          <cell r="L27">
            <v>5810</v>
          </cell>
          <cell r="AC27">
            <v>311694</v>
          </cell>
        </row>
        <row r="28">
          <cell r="C28" t="str">
            <v>02A</v>
          </cell>
          <cell r="D28" t="str">
            <v>NHS Trafford CCG</v>
          </cell>
          <cell r="E28" t="str">
            <v>AT</v>
          </cell>
          <cell r="F28" t="str">
            <v>Q46</v>
          </cell>
          <cell r="G28" t="str">
            <v>Greater Manchester</v>
          </cell>
          <cell r="H28" t="str">
            <v>RT</v>
          </cell>
          <cell r="I28" t="str">
            <v>Y54</v>
          </cell>
          <cell r="J28" t="str">
            <v>North</v>
          </cell>
          <cell r="K28">
            <v>267981</v>
          </cell>
          <cell r="L28">
            <v>5630</v>
          </cell>
          <cell r="AC28">
            <v>273611</v>
          </cell>
        </row>
        <row r="29">
          <cell r="C29" t="str">
            <v>02H</v>
          </cell>
          <cell r="D29" t="str">
            <v>NHS Wigan Borough CCG</v>
          </cell>
          <cell r="E29" t="str">
            <v>AT</v>
          </cell>
          <cell r="F29" t="str">
            <v>Q46</v>
          </cell>
          <cell r="G29" t="str">
            <v>Greater Manchester</v>
          </cell>
          <cell r="H29" t="str">
            <v>RT</v>
          </cell>
          <cell r="I29" t="str">
            <v>Y54</v>
          </cell>
          <cell r="J29" t="str">
            <v>North</v>
          </cell>
          <cell r="K29">
            <v>407316</v>
          </cell>
          <cell r="L29">
            <v>7910</v>
          </cell>
          <cell r="AC29">
            <v>415226</v>
          </cell>
        </row>
        <row r="30">
          <cell r="C30" t="str">
            <v>00Q</v>
          </cell>
          <cell r="D30" t="str">
            <v>NHS Blackburn with Darwen CCG</v>
          </cell>
          <cell r="E30" t="str">
            <v>AT</v>
          </cell>
          <cell r="F30" t="str">
            <v>Q47</v>
          </cell>
          <cell r="G30" t="str">
            <v>Lancashire</v>
          </cell>
          <cell r="H30" t="str">
            <v>RT</v>
          </cell>
          <cell r="I30" t="str">
            <v>Y54</v>
          </cell>
          <cell r="J30" t="str">
            <v>North</v>
          </cell>
          <cell r="K30">
            <v>189152</v>
          </cell>
          <cell r="L30">
            <v>3980</v>
          </cell>
          <cell r="AC30">
            <v>193132</v>
          </cell>
        </row>
        <row r="31">
          <cell r="C31" t="str">
            <v>00R</v>
          </cell>
          <cell r="D31" t="str">
            <v>NHS Blackpool CCG</v>
          </cell>
          <cell r="E31" t="str">
            <v>AT</v>
          </cell>
          <cell r="F31" t="str">
            <v>Q47</v>
          </cell>
          <cell r="G31" t="str">
            <v>Lancashire</v>
          </cell>
          <cell r="H31" t="str">
            <v>RT</v>
          </cell>
          <cell r="I31" t="str">
            <v>Y54</v>
          </cell>
          <cell r="J31" t="str">
            <v>North</v>
          </cell>
          <cell r="K31">
            <v>222925</v>
          </cell>
          <cell r="L31">
            <v>3950</v>
          </cell>
          <cell r="AC31">
            <v>226875</v>
          </cell>
        </row>
        <row r="32">
          <cell r="C32" t="str">
            <v>00X</v>
          </cell>
          <cell r="D32" t="str">
            <v>NHS Chorley and South Ribble CCG</v>
          </cell>
          <cell r="E32" t="str">
            <v>AT</v>
          </cell>
          <cell r="F32" t="str">
            <v>Q47</v>
          </cell>
          <cell r="G32" t="str">
            <v>Lancashire</v>
          </cell>
          <cell r="H32" t="str">
            <v>RT</v>
          </cell>
          <cell r="I32" t="str">
            <v>Y54</v>
          </cell>
          <cell r="J32" t="str">
            <v>North</v>
          </cell>
          <cell r="K32">
            <v>213438</v>
          </cell>
          <cell r="L32">
            <v>4280</v>
          </cell>
          <cell r="AC32">
            <v>217718</v>
          </cell>
        </row>
        <row r="33">
          <cell r="C33" t="str">
            <v>01A</v>
          </cell>
          <cell r="D33" t="str">
            <v>NHS East Lancashire CCG</v>
          </cell>
          <cell r="E33" t="str">
            <v>AT</v>
          </cell>
          <cell r="F33" t="str">
            <v>Q47</v>
          </cell>
          <cell r="G33" t="str">
            <v>Lancashire</v>
          </cell>
          <cell r="H33" t="str">
            <v>RT</v>
          </cell>
          <cell r="I33" t="str">
            <v>Y54</v>
          </cell>
          <cell r="J33" t="str">
            <v>North</v>
          </cell>
          <cell r="K33">
            <v>473501</v>
          </cell>
          <cell r="L33">
            <v>8880</v>
          </cell>
          <cell r="AC33">
            <v>482381</v>
          </cell>
        </row>
        <row r="34">
          <cell r="C34" t="str">
            <v>01E</v>
          </cell>
          <cell r="D34" t="str">
            <v>NHS Greater Preston CCG</v>
          </cell>
          <cell r="E34" t="str">
            <v>AT</v>
          </cell>
          <cell r="F34" t="str">
            <v>Q47</v>
          </cell>
          <cell r="G34" t="str">
            <v>Lancashire</v>
          </cell>
          <cell r="H34" t="str">
            <v>RT</v>
          </cell>
          <cell r="I34" t="str">
            <v>Y54</v>
          </cell>
          <cell r="J34" t="str">
            <v>North</v>
          </cell>
          <cell r="K34">
            <v>242376</v>
          </cell>
          <cell r="L34">
            <v>5040</v>
          </cell>
          <cell r="AC34">
            <v>247416</v>
          </cell>
        </row>
        <row r="35">
          <cell r="C35" t="str">
            <v>01K</v>
          </cell>
          <cell r="D35" t="str">
            <v>NHS Lancashire North CCG</v>
          </cell>
          <cell r="E35" t="str">
            <v>AT</v>
          </cell>
          <cell r="F35" t="str">
            <v>Q47</v>
          </cell>
          <cell r="G35" t="str">
            <v>Lancashire</v>
          </cell>
          <cell r="H35" t="str">
            <v>RT</v>
          </cell>
          <cell r="I35" t="str">
            <v>Y54</v>
          </cell>
          <cell r="J35" t="str">
            <v>North</v>
          </cell>
          <cell r="K35">
            <v>193315</v>
          </cell>
          <cell r="L35">
            <v>3730</v>
          </cell>
          <cell r="AC35">
            <v>197045</v>
          </cell>
        </row>
        <row r="36">
          <cell r="C36" t="str">
            <v>02G</v>
          </cell>
          <cell r="D36" t="str">
            <v>NHS West Lancashire CCG</v>
          </cell>
          <cell r="E36" t="str">
            <v>AT</v>
          </cell>
          <cell r="F36" t="str">
            <v>Q47</v>
          </cell>
          <cell r="G36" t="str">
            <v>Lancashire</v>
          </cell>
          <cell r="H36" t="str">
            <v>RT</v>
          </cell>
          <cell r="I36" t="str">
            <v>Y54</v>
          </cell>
          <cell r="J36" t="str">
            <v>North</v>
          </cell>
          <cell r="K36">
            <v>127486</v>
          </cell>
          <cell r="L36">
            <v>2680</v>
          </cell>
          <cell r="AC36">
            <v>130166</v>
          </cell>
        </row>
        <row r="37">
          <cell r="C37" t="str">
            <v>02M</v>
          </cell>
          <cell r="D37" t="str">
            <v>NHS Fylde &amp; Wyre CCG</v>
          </cell>
          <cell r="E37" t="str">
            <v>AT</v>
          </cell>
          <cell r="F37" t="str">
            <v>Q47</v>
          </cell>
          <cell r="G37" t="str">
            <v>Lancashire</v>
          </cell>
          <cell r="H37" t="str">
            <v>RT</v>
          </cell>
          <cell r="I37" t="str">
            <v>Y54</v>
          </cell>
          <cell r="J37" t="str">
            <v>North</v>
          </cell>
          <cell r="K37">
            <v>196071</v>
          </cell>
          <cell r="L37">
            <v>3630</v>
          </cell>
          <cell r="AC37">
            <v>199701</v>
          </cell>
        </row>
        <row r="38">
          <cell r="C38" t="str">
            <v>01F</v>
          </cell>
          <cell r="D38" t="str">
            <v>NHS Halton CCG</v>
          </cell>
          <cell r="E38" t="str">
            <v>AT</v>
          </cell>
          <cell r="F38" t="str">
            <v>Q48</v>
          </cell>
          <cell r="G38" t="str">
            <v>Merseyside</v>
          </cell>
          <cell r="H38" t="str">
            <v>RT</v>
          </cell>
          <cell r="I38" t="str">
            <v>Y54</v>
          </cell>
          <cell r="J38" t="str">
            <v>North</v>
          </cell>
          <cell r="K38">
            <v>176657</v>
          </cell>
          <cell r="L38">
            <v>3100</v>
          </cell>
          <cell r="AC38">
            <v>179757</v>
          </cell>
        </row>
        <row r="39">
          <cell r="C39" t="str">
            <v>01J</v>
          </cell>
          <cell r="D39" t="str">
            <v>NHS Knowsley CCG</v>
          </cell>
          <cell r="E39" t="str">
            <v>AT</v>
          </cell>
          <cell r="F39" t="str">
            <v>Q48</v>
          </cell>
          <cell r="G39" t="str">
            <v>Merseyside</v>
          </cell>
          <cell r="H39" t="str">
            <v>RT</v>
          </cell>
          <cell r="I39" t="str">
            <v>Y54</v>
          </cell>
          <cell r="J39" t="str">
            <v>North</v>
          </cell>
          <cell r="K39">
            <v>241456</v>
          </cell>
          <cell r="L39">
            <v>3730</v>
          </cell>
          <cell r="AC39">
            <v>245186</v>
          </cell>
        </row>
        <row r="40">
          <cell r="C40" t="str">
            <v>01T</v>
          </cell>
          <cell r="D40" t="str">
            <v>NHS South Sefton CCG</v>
          </cell>
          <cell r="E40" t="str">
            <v>AT</v>
          </cell>
          <cell r="F40" t="str">
            <v>Q48</v>
          </cell>
          <cell r="G40" t="str">
            <v>Merseyside</v>
          </cell>
          <cell r="H40" t="str">
            <v>RT</v>
          </cell>
          <cell r="I40" t="str">
            <v>Y54</v>
          </cell>
          <cell r="J40" t="str">
            <v>North</v>
          </cell>
          <cell r="K40">
            <v>234963</v>
          </cell>
          <cell r="L40">
            <v>3680</v>
          </cell>
          <cell r="AC40">
            <v>238643</v>
          </cell>
        </row>
        <row r="41">
          <cell r="C41" t="str">
            <v>01V</v>
          </cell>
          <cell r="D41" t="str">
            <v>NHS Southport and Formby CCG</v>
          </cell>
          <cell r="E41" t="str">
            <v>AT</v>
          </cell>
          <cell r="F41" t="str">
            <v>Q48</v>
          </cell>
          <cell r="G41" t="str">
            <v>Merseyside</v>
          </cell>
          <cell r="H41" t="str">
            <v>RT</v>
          </cell>
          <cell r="I41" t="str">
            <v>Y54</v>
          </cell>
          <cell r="J41" t="str">
            <v>North</v>
          </cell>
          <cell r="K41">
            <v>155791</v>
          </cell>
          <cell r="L41">
            <v>2980</v>
          </cell>
          <cell r="AC41">
            <v>158771</v>
          </cell>
        </row>
        <row r="42">
          <cell r="C42" t="str">
            <v>01X</v>
          </cell>
          <cell r="D42" t="str">
            <v>NHS St Helens CCG</v>
          </cell>
          <cell r="E42" t="str">
            <v>AT</v>
          </cell>
          <cell r="F42" t="str">
            <v>Q48</v>
          </cell>
          <cell r="G42" t="str">
            <v>Merseyside</v>
          </cell>
          <cell r="H42" t="str">
            <v>RT</v>
          </cell>
          <cell r="I42" t="str">
            <v>Y54</v>
          </cell>
          <cell r="J42" t="str">
            <v>North</v>
          </cell>
          <cell r="K42">
            <v>262206</v>
          </cell>
          <cell r="L42">
            <v>4670</v>
          </cell>
          <cell r="AC42">
            <v>266876</v>
          </cell>
        </row>
        <row r="43">
          <cell r="C43" t="str">
            <v>99A</v>
          </cell>
          <cell r="D43" t="str">
            <v>NHS Liverpool CCG</v>
          </cell>
          <cell r="E43" t="str">
            <v>AT</v>
          </cell>
          <cell r="F43" t="str">
            <v>Q48</v>
          </cell>
          <cell r="G43" t="str">
            <v>Merseyside</v>
          </cell>
          <cell r="H43" t="str">
            <v>RT</v>
          </cell>
          <cell r="I43" t="str">
            <v>Y54</v>
          </cell>
          <cell r="J43" t="str">
            <v>North</v>
          </cell>
          <cell r="K43">
            <v>703032</v>
          </cell>
          <cell r="L43">
            <v>11800</v>
          </cell>
          <cell r="AC43">
            <v>714832</v>
          </cell>
        </row>
        <row r="44">
          <cell r="C44" t="str">
            <v>00F</v>
          </cell>
          <cell r="D44" t="str">
            <v>NHS Gateshead CCG</v>
          </cell>
          <cell r="E44" t="str">
            <v>AT</v>
          </cell>
          <cell r="F44" t="str">
            <v>Q49</v>
          </cell>
          <cell r="G44" t="str">
            <v>Cumbria, Northumb, Tyne &amp; Wear</v>
          </cell>
          <cell r="H44" t="str">
            <v>RT</v>
          </cell>
          <cell r="I44" t="str">
            <v>Y54</v>
          </cell>
          <cell r="J44" t="str">
            <v>North</v>
          </cell>
          <cell r="K44">
            <v>280751</v>
          </cell>
          <cell r="L44">
            <v>5100</v>
          </cell>
          <cell r="AC44">
            <v>285851</v>
          </cell>
        </row>
        <row r="45">
          <cell r="C45" t="str">
            <v>00G</v>
          </cell>
          <cell r="D45" t="str">
            <v>NHS Newcastle North and East CCG</v>
          </cell>
          <cell r="E45" t="str">
            <v>AT</v>
          </cell>
          <cell r="F45" t="str">
            <v>Q49</v>
          </cell>
          <cell r="G45" t="str">
            <v>Cumbria, Northumb, Tyne &amp; Wear</v>
          </cell>
          <cell r="H45" t="str">
            <v>RT</v>
          </cell>
          <cell r="I45" t="str">
            <v>Y54</v>
          </cell>
          <cell r="J45" t="str">
            <v>North</v>
          </cell>
          <cell r="K45">
            <v>170135</v>
          </cell>
          <cell r="L45">
            <v>3670</v>
          </cell>
          <cell r="AC45">
            <v>173805</v>
          </cell>
        </row>
        <row r="46">
          <cell r="C46" t="str">
            <v>00H</v>
          </cell>
          <cell r="D46" t="str">
            <v>NHS Newcastle West CCG</v>
          </cell>
          <cell r="E46" t="str">
            <v>AT</v>
          </cell>
          <cell r="F46" t="str">
            <v>Q49</v>
          </cell>
          <cell r="G46" t="str">
            <v>Cumbria, Northumb, Tyne &amp; Wear</v>
          </cell>
          <cell r="H46" t="str">
            <v>RT</v>
          </cell>
          <cell r="I46" t="str">
            <v>Y54</v>
          </cell>
          <cell r="J46" t="str">
            <v>North</v>
          </cell>
          <cell r="K46">
            <v>179457</v>
          </cell>
          <cell r="L46">
            <v>3190</v>
          </cell>
          <cell r="AC46">
            <v>182647</v>
          </cell>
        </row>
        <row r="47">
          <cell r="C47" t="str">
            <v>00L</v>
          </cell>
          <cell r="D47" t="str">
            <v>NHS Northumberland CCG</v>
          </cell>
          <cell r="E47" t="str">
            <v>AT</v>
          </cell>
          <cell r="F47" t="str">
            <v>Q49</v>
          </cell>
          <cell r="G47" t="str">
            <v>Cumbria, Northumb, Tyne &amp; Wear</v>
          </cell>
          <cell r="H47" t="str">
            <v>RT</v>
          </cell>
          <cell r="I47" t="str">
            <v>Y54</v>
          </cell>
          <cell r="J47" t="str">
            <v>North</v>
          </cell>
          <cell r="K47">
            <v>409740</v>
          </cell>
          <cell r="L47">
            <v>7960</v>
          </cell>
          <cell r="AC47">
            <v>417700</v>
          </cell>
        </row>
        <row r="48">
          <cell r="C48" t="str">
            <v>00N</v>
          </cell>
          <cell r="D48" t="str">
            <v>NHS South Tyneside CCG</v>
          </cell>
          <cell r="E48" t="str">
            <v>AT</v>
          </cell>
          <cell r="F48" t="str">
            <v>Q49</v>
          </cell>
          <cell r="G48" t="str">
            <v>Cumbria, Northumb, Tyne &amp; Wear</v>
          </cell>
          <cell r="H48" t="str">
            <v>RT</v>
          </cell>
          <cell r="I48" t="str">
            <v>Y54</v>
          </cell>
          <cell r="J48" t="str">
            <v>North</v>
          </cell>
          <cell r="K48">
            <v>222276</v>
          </cell>
          <cell r="L48">
            <v>3720</v>
          </cell>
          <cell r="AC48">
            <v>225996</v>
          </cell>
        </row>
        <row r="49">
          <cell r="C49" t="str">
            <v>00P</v>
          </cell>
          <cell r="D49" t="str">
            <v>NHS Sunderland CCG</v>
          </cell>
          <cell r="E49" t="str">
            <v>AT</v>
          </cell>
          <cell r="F49" t="str">
            <v>Q49</v>
          </cell>
          <cell r="G49" t="str">
            <v>Cumbria, Northumb, Tyne &amp; Wear</v>
          </cell>
          <cell r="H49" t="str">
            <v>RT</v>
          </cell>
          <cell r="I49" t="str">
            <v>Y54</v>
          </cell>
          <cell r="J49" t="str">
            <v>North</v>
          </cell>
          <cell r="K49">
            <v>408290</v>
          </cell>
          <cell r="L49">
            <v>6770</v>
          </cell>
          <cell r="AC49">
            <v>415060</v>
          </cell>
        </row>
        <row r="50">
          <cell r="C50" t="str">
            <v>01H</v>
          </cell>
          <cell r="D50" t="str">
            <v>NHS Cumbria CCG</v>
          </cell>
          <cell r="E50" t="str">
            <v>AT</v>
          </cell>
          <cell r="F50" t="str">
            <v>Q49</v>
          </cell>
          <cell r="G50" t="str">
            <v>Cumbria, Northumb, Tyne &amp; Wear</v>
          </cell>
          <cell r="H50" t="str">
            <v>RT</v>
          </cell>
          <cell r="I50" t="str">
            <v>Y54</v>
          </cell>
          <cell r="J50" t="str">
            <v>North</v>
          </cell>
          <cell r="K50">
            <v>692122</v>
          </cell>
          <cell r="L50">
            <v>12800</v>
          </cell>
          <cell r="AC50">
            <v>704922</v>
          </cell>
        </row>
        <row r="51">
          <cell r="C51" t="str">
            <v>99C</v>
          </cell>
          <cell r="D51" t="str">
            <v>NHS North Tyneside CCG</v>
          </cell>
          <cell r="E51" t="str">
            <v>AT</v>
          </cell>
          <cell r="F51" t="str">
            <v>Q49</v>
          </cell>
          <cell r="G51" t="str">
            <v>Cumbria, Northumb, Tyne &amp; Wear</v>
          </cell>
          <cell r="H51" t="str">
            <v>RT</v>
          </cell>
          <cell r="I51" t="str">
            <v>Y54</v>
          </cell>
          <cell r="J51" t="str">
            <v>North</v>
          </cell>
          <cell r="K51">
            <v>281507</v>
          </cell>
          <cell r="L51">
            <v>5280</v>
          </cell>
          <cell r="AC51">
            <v>286787</v>
          </cell>
        </row>
        <row r="52">
          <cell r="C52" t="str">
            <v>02Y</v>
          </cell>
          <cell r="D52" t="str">
            <v>NHS East Riding of Yorkshire CCG</v>
          </cell>
          <cell r="E52" t="str">
            <v>AT</v>
          </cell>
          <cell r="F52" t="str">
            <v>Q50</v>
          </cell>
          <cell r="G52" t="str">
            <v>North Yorkshire and The Humber</v>
          </cell>
          <cell r="H52" t="str">
            <v>RT</v>
          </cell>
          <cell r="I52" t="str">
            <v>Y54</v>
          </cell>
          <cell r="J52" t="str">
            <v>North</v>
          </cell>
          <cell r="K52">
            <v>342974</v>
          </cell>
          <cell r="L52">
            <v>7410</v>
          </cell>
          <cell r="AC52">
            <v>350384</v>
          </cell>
        </row>
        <row r="53">
          <cell r="C53" t="str">
            <v>03D</v>
          </cell>
          <cell r="D53" t="str">
            <v>NHS Hambleton, Richmondshire and Whitby CCG</v>
          </cell>
          <cell r="E53" t="str">
            <v>AT</v>
          </cell>
          <cell r="F53" t="str">
            <v>Q50</v>
          </cell>
          <cell r="G53" t="str">
            <v>North Yorkshire and The Humber</v>
          </cell>
          <cell r="H53" t="str">
            <v>RT</v>
          </cell>
          <cell r="I53" t="str">
            <v>Y54</v>
          </cell>
          <cell r="J53" t="str">
            <v>North</v>
          </cell>
          <cell r="K53">
            <v>169381</v>
          </cell>
          <cell r="L53">
            <v>3560</v>
          </cell>
          <cell r="AC53">
            <v>172941</v>
          </cell>
        </row>
        <row r="54">
          <cell r="C54" t="str">
            <v>03E</v>
          </cell>
          <cell r="D54" t="str">
            <v>NHS Harrogate and Rural District CCG</v>
          </cell>
          <cell r="E54" t="str">
            <v>AT</v>
          </cell>
          <cell r="F54" t="str">
            <v>Q50</v>
          </cell>
          <cell r="G54" t="str">
            <v>North Yorkshire and The Humber</v>
          </cell>
          <cell r="H54" t="str">
            <v>RT</v>
          </cell>
          <cell r="I54" t="str">
            <v>Y54</v>
          </cell>
          <cell r="J54" t="str">
            <v>North</v>
          </cell>
          <cell r="K54">
            <v>173328</v>
          </cell>
          <cell r="L54">
            <v>3820</v>
          </cell>
          <cell r="AC54">
            <v>177148</v>
          </cell>
        </row>
        <row r="55">
          <cell r="C55" t="str">
            <v>03F</v>
          </cell>
          <cell r="D55" t="str">
            <v>NHS Hull CCG</v>
          </cell>
          <cell r="E55" t="str">
            <v>AT</v>
          </cell>
          <cell r="F55" t="str">
            <v>Q50</v>
          </cell>
          <cell r="G55" t="str">
            <v>North Yorkshire and The Humber</v>
          </cell>
          <cell r="H55" t="str">
            <v>RT</v>
          </cell>
          <cell r="I55" t="str">
            <v>Y54</v>
          </cell>
          <cell r="J55" t="str">
            <v>North</v>
          </cell>
          <cell r="K55">
            <v>347615</v>
          </cell>
          <cell r="L55">
            <v>7020</v>
          </cell>
          <cell r="AC55">
            <v>354635</v>
          </cell>
        </row>
        <row r="56">
          <cell r="C56" t="str">
            <v>03H</v>
          </cell>
          <cell r="D56" t="str">
            <v>NHS North East Lincolnshire CCG</v>
          </cell>
          <cell r="E56" t="str">
            <v>AT</v>
          </cell>
          <cell r="F56" t="str">
            <v>Q50</v>
          </cell>
          <cell r="G56" t="str">
            <v>North Yorkshire and The Humber</v>
          </cell>
          <cell r="H56" t="str">
            <v>RT</v>
          </cell>
          <cell r="I56" t="str">
            <v>Y54</v>
          </cell>
          <cell r="J56" t="str">
            <v>North</v>
          </cell>
          <cell r="K56">
            <v>201337</v>
          </cell>
          <cell r="L56">
            <v>4100</v>
          </cell>
          <cell r="AC56">
            <v>205437</v>
          </cell>
        </row>
        <row r="57">
          <cell r="C57" t="str">
            <v>03K</v>
          </cell>
          <cell r="D57" t="str">
            <v>NHS North Lincolnshire CCG</v>
          </cell>
          <cell r="E57" t="str">
            <v>AT</v>
          </cell>
          <cell r="F57" t="str">
            <v>Q50</v>
          </cell>
          <cell r="G57" t="str">
            <v>North Yorkshire and The Humber</v>
          </cell>
          <cell r="H57" t="str">
            <v>RT</v>
          </cell>
          <cell r="I57" t="str">
            <v>Y54</v>
          </cell>
          <cell r="J57" t="str">
            <v>North</v>
          </cell>
          <cell r="K57">
            <v>195881</v>
          </cell>
          <cell r="L57">
            <v>4230</v>
          </cell>
          <cell r="AC57">
            <v>200111</v>
          </cell>
        </row>
        <row r="58">
          <cell r="C58" t="str">
            <v>03M</v>
          </cell>
          <cell r="D58" t="str">
            <v>NHS Scarborough and Ryedale CCG</v>
          </cell>
          <cell r="E58" t="str">
            <v>AT</v>
          </cell>
          <cell r="F58" t="str">
            <v>Q50</v>
          </cell>
          <cell r="G58" t="str">
            <v>North Yorkshire and The Humber</v>
          </cell>
          <cell r="H58" t="str">
            <v>RT</v>
          </cell>
          <cell r="I58" t="str">
            <v>Y54</v>
          </cell>
          <cell r="J58" t="str">
            <v>North</v>
          </cell>
          <cell r="K58">
            <v>145696</v>
          </cell>
          <cell r="L58">
            <v>2850</v>
          </cell>
          <cell r="AC58">
            <v>148546</v>
          </cell>
        </row>
        <row r="59">
          <cell r="C59" t="str">
            <v>03Q</v>
          </cell>
          <cell r="D59" t="str">
            <v>NHS Vale of York CCG</v>
          </cell>
          <cell r="E59" t="str">
            <v>AT</v>
          </cell>
          <cell r="F59" t="str">
            <v>Q50</v>
          </cell>
          <cell r="G59" t="str">
            <v>North Yorkshire and The Humber</v>
          </cell>
          <cell r="H59" t="str">
            <v>RT</v>
          </cell>
          <cell r="I59" t="str">
            <v>Y54</v>
          </cell>
          <cell r="J59" t="str">
            <v>North</v>
          </cell>
          <cell r="K59">
            <v>357831</v>
          </cell>
          <cell r="L59">
            <v>8330</v>
          </cell>
          <cell r="AC59">
            <v>366161</v>
          </cell>
        </row>
        <row r="60">
          <cell r="C60" t="str">
            <v>02P</v>
          </cell>
          <cell r="D60" t="str">
            <v>NHS Barnsley CCG</v>
          </cell>
          <cell r="E60" t="str">
            <v>AT</v>
          </cell>
          <cell r="F60" t="str">
            <v>Q51</v>
          </cell>
          <cell r="G60" t="str">
            <v>South Yorkshire and Bassetlaw</v>
          </cell>
          <cell r="H60" t="str">
            <v>RT</v>
          </cell>
          <cell r="I60" t="str">
            <v>Y54</v>
          </cell>
          <cell r="J60" t="str">
            <v>North</v>
          </cell>
          <cell r="K60">
            <v>343604</v>
          </cell>
          <cell r="L60">
            <v>6100</v>
          </cell>
          <cell r="AC60">
            <v>349704</v>
          </cell>
        </row>
        <row r="61">
          <cell r="C61" t="str">
            <v>02Q</v>
          </cell>
          <cell r="D61" t="str">
            <v>NHS Bassetlaw CCG</v>
          </cell>
          <cell r="E61" t="str">
            <v>AT</v>
          </cell>
          <cell r="F61" t="str">
            <v>Q51</v>
          </cell>
          <cell r="G61" t="str">
            <v>South Yorkshire and Bassetlaw</v>
          </cell>
          <cell r="H61" t="str">
            <v>RT</v>
          </cell>
          <cell r="I61" t="str">
            <v>Y54</v>
          </cell>
          <cell r="J61" t="str">
            <v>North</v>
          </cell>
          <cell r="K61">
            <v>141839</v>
          </cell>
          <cell r="L61">
            <v>2750</v>
          </cell>
          <cell r="AC61">
            <v>144589</v>
          </cell>
        </row>
        <row r="62">
          <cell r="C62" t="str">
            <v>02X</v>
          </cell>
          <cell r="D62" t="str">
            <v>NHS Doncaster CCG</v>
          </cell>
          <cell r="E62" t="str">
            <v>AT</v>
          </cell>
          <cell r="F62" t="str">
            <v>Q51</v>
          </cell>
          <cell r="G62" t="str">
            <v>South Yorkshire and Bassetlaw</v>
          </cell>
          <cell r="H62" t="str">
            <v>RT</v>
          </cell>
          <cell r="I62" t="str">
            <v>Y54</v>
          </cell>
          <cell r="J62" t="str">
            <v>North</v>
          </cell>
          <cell r="K62">
            <v>409957</v>
          </cell>
          <cell r="L62">
            <v>7680</v>
          </cell>
          <cell r="AC62">
            <v>417637</v>
          </cell>
        </row>
        <row r="63">
          <cell r="C63" t="str">
            <v>03L</v>
          </cell>
          <cell r="D63" t="str">
            <v>NHS Rotherham CCG</v>
          </cell>
          <cell r="E63" t="str">
            <v>AT</v>
          </cell>
          <cell r="F63" t="str">
            <v>Q51</v>
          </cell>
          <cell r="G63" t="str">
            <v>South Yorkshire and Bassetlaw</v>
          </cell>
          <cell r="H63" t="str">
            <v>RT</v>
          </cell>
          <cell r="I63" t="str">
            <v>Y54</v>
          </cell>
          <cell r="J63" t="str">
            <v>North</v>
          </cell>
          <cell r="K63">
            <v>329086</v>
          </cell>
          <cell r="L63">
            <v>6200</v>
          </cell>
          <cell r="AC63">
            <v>335286</v>
          </cell>
        </row>
        <row r="64">
          <cell r="C64" t="str">
            <v>03N</v>
          </cell>
          <cell r="D64" t="str">
            <v>NHS Sheffield CCG</v>
          </cell>
          <cell r="E64" t="str">
            <v>AT</v>
          </cell>
          <cell r="F64" t="str">
            <v>Q51</v>
          </cell>
          <cell r="G64" t="str">
            <v>South Yorkshire and Bassetlaw</v>
          </cell>
          <cell r="H64" t="str">
            <v>RT</v>
          </cell>
          <cell r="I64" t="str">
            <v>Y54</v>
          </cell>
          <cell r="J64" t="str">
            <v>North</v>
          </cell>
          <cell r="K64">
            <v>690869</v>
          </cell>
          <cell r="L64">
            <v>14070</v>
          </cell>
          <cell r="AC64">
            <v>704939</v>
          </cell>
        </row>
        <row r="65">
          <cell r="C65" t="str">
            <v>02N</v>
          </cell>
          <cell r="D65" t="str">
            <v>NHS Airedale, Wharfedale and Craven CCG</v>
          </cell>
          <cell r="E65" t="str">
            <v>AT</v>
          </cell>
          <cell r="F65" t="str">
            <v>Q52</v>
          </cell>
          <cell r="G65" t="str">
            <v>West Yorkshire</v>
          </cell>
          <cell r="H65" t="str">
            <v>RT</v>
          </cell>
          <cell r="I65" t="str">
            <v>Y54</v>
          </cell>
          <cell r="J65" t="str">
            <v>North</v>
          </cell>
          <cell r="K65">
            <v>182619</v>
          </cell>
          <cell r="L65">
            <v>3750</v>
          </cell>
          <cell r="AC65">
            <v>186369</v>
          </cell>
        </row>
        <row r="66">
          <cell r="C66" t="str">
            <v>02R</v>
          </cell>
          <cell r="D66" t="str">
            <v>NHS Bradford Districts CCG</v>
          </cell>
          <cell r="E66" t="str">
            <v>AT</v>
          </cell>
          <cell r="F66" t="str">
            <v>Q52</v>
          </cell>
          <cell r="G66" t="str">
            <v>West Yorkshire</v>
          </cell>
          <cell r="H66" t="str">
            <v>RT</v>
          </cell>
          <cell r="I66" t="str">
            <v>Y54</v>
          </cell>
          <cell r="J66" t="str">
            <v>North</v>
          </cell>
          <cell r="K66">
            <v>390718</v>
          </cell>
          <cell r="L66">
            <v>7930</v>
          </cell>
          <cell r="AC66">
            <v>398648</v>
          </cell>
        </row>
        <row r="67">
          <cell r="C67" t="str">
            <v>02T</v>
          </cell>
          <cell r="D67" t="str">
            <v>NHS Calderdale CCG</v>
          </cell>
          <cell r="E67" t="str">
            <v>AT</v>
          </cell>
          <cell r="F67" t="str">
            <v>Q52</v>
          </cell>
          <cell r="G67" t="str">
            <v>West Yorkshire</v>
          </cell>
          <cell r="H67" t="str">
            <v>RT</v>
          </cell>
          <cell r="I67" t="str">
            <v>Y54</v>
          </cell>
          <cell r="J67" t="str">
            <v>North</v>
          </cell>
          <cell r="K67">
            <v>255642</v>
          </cell>
          <cell r="L67">
            <v>5190</v>
          </cell>
          <cell r="AC67">
            <v>260832</v>
          </cell>
        </row>
        <row r="68">
          <cell r="C68" t="str">
            <v>02V</v>
          </cell>
          <cell r="D68" t="str">
            <v>NHS Leeds North CCG</v>
          </cell>
          <cell r="E68" t="str">
            <v>AT</v>
          </cell>
          <cell r="F68" t="str">
            <v>Q52</v>
          </cell>
          <cell r="G68" t="str">
            <v>West Yorkshire</v>
          </cell>
          <cell r="H68" t="str">
            <v>RT</v>
          </cell>
          <cell r="I68" t="str">
            <v>Y54</v>
          </cell>
          <cell r="J68" t="str">
            <v>North</v>
          </cell>
          <cell r="K68">
            <v>231390</v>
          </cell>
          <cell r="L68">
            <v>4810</v>
          </cell>
          <cell r="AC68">
            <v>236200</v>
          </cell>
        </row>
        <row r="69">
          <cell r="C69" t="str">
            <v>02W</v>
          </cell>
          <cell r="D69" t="str">
            <v>NHS Bradford City CCG</v>
          </cell>
          <cell r="E69" t="str">
            <v>AT</v>
          </cell>
          <cell r="F69" t="str">
            <v>Q52</v>
          </cell>
          <cell r="G69" t="str">
            <v>West Yorkshire</v>
          </cell>
          <cell r="H69" t="str">
            <v>RT</v>
          </cell>
          <cell r="I69" t="str">
            <v>Y54</v>
          </cell>
          <cell r="J69" t="str">
            <v>North</v>
          </cell>
          <cell r="K69">
            <v>113864</v>
          </cell>
          <cell r="L69">
            <v>2850</v>
          </cell>
          <cell r="AC69">
            <v>116714</v>
          </cell>
        </row>
        <row r="70">
          <cell r="C70" t="str">
            <v>03A</v>
          </cell>
          <cell r="D70" t="str">
            <v>NHS Greater Huddersfield CCG</v>
          </cell>
          <cell r="E70" t="str">
            <v>AT</v>
          </cell>
          <cell r="F70" t="str">
            <v>Q52</v>
          </cell>
          <cell r="G70" t="str">
            <v>West Yorkshire</v>
          </cell>
          <cell r="H70" t="str">
            <v>RT</v>
          </cell>
          <cell r="I70" t="str">
            <v>Y54</v>
          </cell>
          <cell r="J70" t="str">
            <v>North</v>
          </cell>
          <cell r="K70">
            <v>268794</v>
          </cell>
          <cell r="L70">
            <v>5900</v>
          </cell>
          <cell r="AC70">
            <v>274694</v>
          </cell>
        </row>
        <row r="71">
          <cell r="C71" t="str">
            <v>03C</v>
          </cell>
          <cell r="D71" t="str">
            <v>NHS Leeds West CCG</v>
          </cell>
          <cell r="E71" t="str">
            <v>AT</v>
          </cell>
          <cell r="F71" t="str">
            <v>Q52</v>
          </cell>
          <cell r="G71" t="str">
            <v>West Yorkshire</v>
          </cell>
          <cell r="H71" t="str">
            <v>RT</v>
          </cell>
          <cell r="I71" t="str">
            <v>Y54</v>
          </cell>
          <cell r="J71" t="str">
            <v>North</v>
          </cell>
          <cell r="K71">
            <v>381136</v>
          </cell>
          <cell r="L71">
            <v>8510</v>
          </cell>
          <cell r="AC71">
            <v>389646</v>
          </cell>
        </row>
        <row r="72">
          <cell r="C72" t="str">
            <v>03G</v>
          </cell>
          <cell r="D72" t="str">
            <v>NHS Leeds South and East CCG</v>
          </cell>
          <cell r="E72" t="str">
            <v>AT</v>
          </cell>
          <cell r="F72" t="str">
            <v>Q52</v>
          </cell>
          <cell r="G72" t="str">
            <v>West Yorkshire</v>
          </cell>
          <cell r="H72" t="str">
            <v>RT</v>
          </cell>
          <cell r="I72" t="str">
            <v>Y54</v>
          </cell>
          <cell r="J72" t="str">
            <v>North</v>
          </cell>
          <cell r="K72">
            <v>341016</v>
          </cell>
          <cell r="L72">
            <v>6190</v>
          </cell>
          <cell r="AC72">
            <v>347206</v>
          </cell>
        </row>
        <row r="73">
          <cell r="C73" t="str">
            <v>03J</v>
          </cell>
          <cell r="D73" t="str">
            <v>NHS North Kirklees CCG</v>
          </cell>
          <cell r="E73" t="str">
            <v>AT</v>
          </cell>
          <cell r="F73" t="str">
            <v>Q52</v>
          </cell>
          <cell r="G73" t="str">
            <v>West Yorkshire</v>
          </cell>
          <cell r="H73" t="str">
            <v>RT</v>
          </cell>
          <cell r="I73" t="str">
            <v>Y54</v>
          </cell>
          <cell r="J73" t="str">
            <v>North</v>
          </cell>
          <cell r="K73">
            <v>215541</v>
          </cell>
          <cell r="L73">
            <v>4570</v>
          </cell>
          <cell r="AC73">
            <v>220111</v>
          </cell>
        </row>
        <row r="74">
          <cell r="C74" t="str">
            <v>03R</v>
          </cell>
          <cell r="D74" t="str">
            <v xml:space="preserve">NHS Wakefield CCG </v>
          </cell>
          <cell r="E74" t="str">
            <v>AT</v>
          </cell>
          <cell r="F74" t="str">
            <v>Q52</v>
          </cell>
          <cell r="G74" t="str">
            <v>West Yorkshire</v>
          </cell>
          <cell r="H74" t="str">
            <v>RT</v>
          </cell>
          <cell r="I74" t="str">
            <v>Y54</v>
          </cell>
          <cell r="J74" t="str">
            <v>North</v>
          </cell>
          <cell r="K74">
            <v>450210</v>
          </cell>
          <cell r="L74">
            <v>8580</v>
          </cell>
          <cell r="AC74">
            <v>458790</v>
          </cell>
        </row>
        <row r="75">
          <cell r="C75" t="str">
            <v>05A</v>
          </cell>
          <cell r="D75" t="str">
            <v>NHS Coventry and Rugby CCG</v>
          </cell>
          <cell r="E75" t="str">
            <v>AT</v>
          </cell>
          <cell r="F75" t="str">
            <v>Q53</v>
          </cell>
          <cell r="G75" t="str">
            <v>Arden, Herefordshire &amp; Worcestershire</v>
          </cell>
          <cell r="H75" t="str">
            <v>RT</v>
          </cell>
          <cell r="I75" t="str">
            <v>Y55</v>
          </cell>
          <cell r="J75" t="str">
            <v>Midlands &amp; East</v>
          </cell>
          <cell r="K75">
            <v>508914</v>
          </cell>
          <cell r="L75">
            <v>11110</v>
          </cell>
          <cell r="AC75">
            <v>520024</v>
          </cell>
        </row>
        <row r="76">
          <cell r="C76" t="str">
            <v>05F</v>
          </cell>
          <cell r="D76" t="str">
            <v>NHS Herefordshire CCG</v>
          </cell>
          <cell r="E76" t="str">
            <v>AT</v>
          </cell>
          <cell r="F76" t="str">
            <v>Q53</v>
          </cell>
          <cell r="G76" t="str">
            <v>Arden, Herefordshire &amp; Worcestershire</v>
          </cell>
          <cell r="H76" t="str">
            <v>RT</v>
          </cell>
          <cell r="I76" t="str">
            <v>Y55</v>
          </cell>
          <cell r="J76" t="str">
            <v>Midlands &amp; East</v>
          </cell>
          <cell r="K76">
            <v>204218</v>
          </cell>
          <cell r="L76">
            <v>4570</v>
          </cell>
          <cell r="AC76">
            <v>208788</v>
          </cell>
        </row>
        <row r="77">
          <cell r="C77" t="str">
            <v>05H</v>
          </cell>
          <cell r="D77" t="str">
            <v>NHS Warwickshire North CCG</v>
          </cell>
          <cell r="E77" t="str">
            <v>AT</v>
          </cell>
          <cell r="F77" t="str">
            <v>Q53</v>
          </cell>
          <cell r="G77" t="str">
            <v>Arden, Herefordshire &amp; Worcestershire</v>
          </cell>
          <cell r="H77" t="str">
            <v>RT</v>
          </cell>
          <cell r="I77" t="str">
            <v>Y55</v>
          </cell>
          <cell r="J77" t="str">
            <v>Midlands &amp; East</v>
          </cell>
          <cell r="K77">
            <v>194730</v>
          </cell>
          <cell r="L77">
            <v>4480</v>
          </cell>
          <cell r="AC77">
            <v>199210</v>
          </cell>
        </row>
        <row r="78">
          <cell r="C78" t="str">
            <v>05J</v>
          </cell>
          <cell r="D78" t="str">
            <v>NHS Redditch and Bromsgrove CCG</v>
          </cell>
          <cell r="E78" t="str">
            <v>AT</v>
          </cell>
          <cell r="F78" t="str">
            <v>Q53</v>
          </cell>
          <cell r="G78" t="str">
            <v>Arden, Herefordshire &amp; Worcestershire</v>
          </cell>
          <cell r="H78" t="str">
            <v>RT</v>
          </cell>
          <cell r="I78" t="str">
            <v>Y55</v>
          </cell>
          <cell r="J78" t="str">
            <v>Midlands &amp; East</v>
          </cell>
          <cell r="K78">
            <v>178071</v>
          </cell>
          <cell r="L78">
            <v>4220</v>
          </cell>
          <cell r="AC78">
            <v>182291</v>
          </cell>
        </row>
        <row r="79">
          <cell r="C79" t="str">
            <v>05R</v>
          </cell>
          <cell r="D79" t="str">
            <v>NHS South Warwickshire CCG</v>
          </cell>
          <cell r="E79" t="str">
            <v>AT</v>
          </cell>
          <cell r="F79" t="str">
            <v>Q53</v>
          </cell>
          <cell r="G79" t="str">
            <v>Arden, Herefordshire &amp; Worcestershire</v>
          </cell>
          <cell r="H79" t="str">
            <v>RT</v>
          </cell>
          <cell r="I79" t="str">
            <v>Y55</v>
          </cell>
          <cell r="J79" t="str">
            <v>Midlands &amp; East</v>
          </cell>
          <cell r="K79">
            <v>284644</v>
          </cell>
          <cell r="L79">
            <v>6590</v>
          </cell>
          <cell r="AC79">
            <v>291234</v>
          </cell>
        </row>
        <row r="80">
          <cell r="C80" t="str">
            <v>05T</v>
          </cell>
          <cell r="D80" t="str">
            <v>NHS South Worcestershire CCG</v>
          </cell>
          <cell r="E80" t="str">
            <v>AT</v>
          </cell>
          <cell r="F80" t="str">
            <v>Q53</v>
          </cell>
          <cell r="G80" t="str">
            <v>Arden, Herefordshire &amp; Worcestershire</v>
          </cell>
          <cell r="H80" t="str">
            <v>RT</v>
          </cell>
          <cell r="I80" t="str">
            <v>Y55</v>
          </cell>
          <cell r="J80" t="str">
            <v>Midlands &amp; East</v>
          </cell>
          <cell r="K80">
            <v>299572</v>
          </cell>
          <cell r="L80">
            <v>7130</v>
          </cell>
          <cell r="AC80">
            <v>306702</v>
          </cell>
        </row>
        <row r="81">
          <cell r="C81" t="str">
            <v>06D</v>
          </cell>
          <cell r="D81" t="str">
            <v>NHS Wyre Forest CCG</v>
          </cell>
          <cell r="E81" t="str">
            <v>AT</v>
          </cell>
          <cell r="F81" t="str">
            <v>Q53</v>
          </cell>
          <cell r="G81" t="str">
            <v>Arden, Herefordshire &amp; Worcestershire</v>
          </cell>
          <cell r="H81" t="str">
            <v>RT</v>
          </cell>
          <cell r="I81" t="str">
            <v>Y55</v>
          </cell>
          <cell r="J81" t="str">
            <v>Midlands &amp; East</v>
          </cell>
          <cell r="K81">
            <v>124639</v>
          </cell>
          <cell r="L81">
            <v>2730</v>
          </cell>
          <cell r="AC81">
            <v>127369</v>
          </cell>
        </row>
        <row r="82">
          <cell r="C82" t="str">
            <v>04X</v>
          </cell>
          <cell r="D82" t="str">
            <v>NHS Birmingham South and Central CCG</v>
          </cell>
          <cell r="E82" t="str">
            <v>AT</v>
          </cell>
          <cell r="F82" t="str">
            <v>Q54</v>
          </cell>
          <cell r="G82" t="str">
            <v>Birmingham and the Black Country</v>
          </cell>
          <cell r="H82" t="str">
            <v>RT</v>
          </cell>
          <cell r="I82" t="str">
            <v>Y55</v>
          </cell>
          <cell r="J82" t="str">
            <v>Midlands &amp; East</v>
          </cell>
          <cell r="K82">
            <v>263060</v>
          </cell>
          <cell r="L82">
            <v>5750</v>
          </cell>
          <cell r="AC82">
            <v>268810</v>
          </cell>
        </row>
        <row r="83">
          <cell r="C83" t="str">
            <v>05C</v>
          </cell>
          <cell r="D83" t="str">
            <v>NHS Dudley CCG</v>
          </cell>
          <cell r="E83" t="str">
            <v>AT</v>
          </cell>
          <cell r="F83" t="str">
            <v>Q54</v>
          </cell>
          <cell r="G83" t="str">
            <v>Birmingham and the Black Country</v>
          </cell>
          <cell r="H83" t="str">
            <v>RT</v>
          </cell>
          <cell r="I83" t="str">
            <v>Y55</v>
          </cell>
          <cell r="J83" t="str">
            <v>Midlands &amp; East</v>
          </cell>
          <cell r="K83">
            <v>360311</v>
          </cell>
          <cell r="L83">
            <v>7710</v>
          </cell>
          <cell r="AC83">
            <v>368021</v>
          </cell>
        </row>
        <row r="84">
          <cell r="C84" t="str">
            <v>05L</v>
          </cell>
          <cell r="D84" t="str">
            <v>NHS Sandwell and West Birmingham CCG</v>
          </cell>
          <cell r="E84" t="str">
            <v>AT</v>
          </cell>
          <cell r="F84" t="str">
            <v>Q54</v>
          </cell>
          <cell r="G84" t="str">
            <v>Birmingham and the Black Country</v>
          </cell>
          <cell r="H84" t="str">
            <v>RT</v>
          </cell>
          <cell r="I84" t="str">
            <v>Y55</v>
          </cell>
          <cell r="J84" t="str">
            <v>Midlands &amp; East</v>
          </cell>
          <cell r="K84">
            <v>588573</v>
          </cell>
          <cell r="L84">
            <v>12690</v>
          </cell>
          <cell r="AC84">
            <v>601263</v>
          </cell>
        </row>
        <row r="85">
          <cell r="C85" t="str">
            <v>05P</v>
          </cell>
          <cell r="D85" t="str">
            <v>NHS Solihull CCG</v>
          </cell>
          <cell r="E85" t="str">
            <v>AT</v>
          </cell>
          <cell r="F85" t="str">
            <v>Q54</v>
          </cell>
          <cell r="G85" t="str">
            <v>Birmingham and the Black Country</v>
          </cell>
          <cell r="H85" t="str">
            <v>RT</v>
          </cell>
          <cell r="I85" t="str">
            <v>Y55</v>
          </cell>
          <cell r="J85" t="str">
            <v>Midlands &amp; East</v>
          </cell>
          <cell r="K85">
            <v>260227</v>
          </cell>
          <cell r="L85">
            <v>5650</v>
          </cell>
          <cell r="AC85">
            <v>265877</v>
          </cell>
        </row>
        <row r="86">
          <cell r="C86" t="str">
            <v>05Y</v>
          </cell>
          <cell r="D86" t="str">
            <v>NHS Walsall CCG</v>
          </cell>
          <cell r="E86" t="str">
            <v>AT</v>
          </cell>
          <cell r="F86" t="str">
            <v>Q54</v>
          </cell>
          <cell r="G86" t="str">
            <v>Birmingham and the Black Country</v>
          </cell>
          <cell r="H86" t="str">
            <v>RT</v>
          </cell>
          <cell r="I86" t="str">
            <v>Y55</v>
          </cell>
          <cell r="J86" t="str">
            <v>Midlands &amp; East</v>
          </cell>
          <cell r="K86">
            <v>339100</v>
          </cell>
          <cell r="L86">
            <v>6630</v>
          </cell>
          <cell r="AC86">
            <v>345730</v>
          </cell>
        </row>
        <row r="87">
          <cell r="C87" t="str">
            <v>06A</v>
          </cell>
          <cell r="D87" t="str">
            <v>NHS Wolverhampton CCG</v>
          </cell>
          <cell r="E87" t="str">
            <v>AT</v>
          </cell>
          <cell r="F87" t="str">
            <v>Q54</v>
          </cell>
          <cell r="G87" t="str">
            <v>Birmingham and the Black Country</v>
          </cell>
          <cell r="H87" t="str">
            <v>RT</v>
          </cell>
          <cell r="I87" t="str">
            <v>Y55</v>
          </cell>
          <cell r="J87" t="str">
            <v>Midlands &amp; East</v>
          </cell>
          <cell r="K87">
            <v>310143</v>
          </cell>
          <cell r="L87">
            <v>6290</v>
          </cell>
          <cell r="AC87">
            <v>316433</v>
          </cell>
        </row>
        <row r="88">
          <cell r="C88" t="str">
            <v>13P</v>
          </cell>
          <cell r="D88" t="str">
            <v>NHS Birmingham CrossCity CCG</v>
          </cell>
          <cell r="E88" t="str">
            <v>AT</v>
          </cell>
          <cell r="F88" t="str">
            <v>Q54</v>
          </cell>
          <cell r="G88" t="str">
            <v>Birmingham and the Black Country</v>
          </cell>
          <cell r="H88" t="str">
            <v>RT</v>
          </cell>
          <cell r="I88" t="str">
            <v>Y55</v>
          </cell>
          <cell r="J88" t="str">
            <v>Midlands &amp; East</v>
          </cell>
          <cell r="K88">
            <v>841714</v>
          </cell>
          <cell r="L88">
            <v>17190</v>
          </cell>
          <cell r="AC88">
            <v>858904</v>
          </cell>
        </row>
        <row r="89">
          <cell r="C89" t="str">
            <v>03X</v>
          </cell>
          <cell r="D89" t="str">
            <v>NHS Erewash CCG</v>
          </cell>
          <cell r="E89" t="str">
            <v>AT</v>
          </cell>
          <cell r="F89" t="str">
            <v>Q55</v>
          </cell>
          <cell r="G89" t="str">
            <v>Derbyshire and Nottinghamshire</v>
          </cell>
          <cell r="H89" t="str">
            <v>RT</v>
          </cell>
          <cell r="I89" t="str">
            <v>Y55</v>
          </cell>
          <cell r="J89" t="str">
            <v>Midlands &amp; East</v>
          </cell>
          <cell r="K89">
            <v>107151</v>
          </cell>
          <cell r="L89">
            <v>2400</v>
          </cell>
          <cell r="AC89">
            <v>109551</v>
          </cell>
        </row>
        <row r="90">
          <cell r="C90" t="str">
            <v>03Y</v>
          </cell>
          <cell r="D90" t="str">
            <v>NHS Hardwick CCG</v>
          </cell>
          <cell r="E90" t="str">
            <v>AT</v>
          </cell>
          <cell r="F90" t="str">
            <v>Q55</v>
          </cell>
          <cell r="G90" t="str">
            <v>Derbyshire and Nottinghamshire</v>
          </cell>
          <cell r="H90" t="str">
            <v>RT</v>
          </cell>
          <cell r="I90" t="str">
            <v>Y55</v>
          </cell>
          <cell r="J90" t="str">
            <v>Midlands &amp; East</v>
          </cell>
          <cell r="K90">
            <v>131600</v>
          </cell>
          <cell r="L90">
            <v>2520</v>
          </cell>
          <cell r="AC90">
            <v>134120</v>
          </cell>
        </row>
        <row r="91">
          <cell r="C91" t="str">
            <v>04E</v>
          </cell>
          <cell r="D91" t="str">
            <v>NHS Mansfield &amp; Ashfield CCG</v>
          </cell>
          <cell r="E91" t="str">
            <v>AT</v>
          </cell>
          <cell r="F91" t="str">
            <v>Q55</v>
          </cell>
          <cell r="G91" t="str">
            <v>Derbyshire and Nottinghamshire</v>
          </cell>
          <cell r="H91" t="str">
            <v>RT</v>
          </cell>
          <cell r="I91" t="str">
            <v>Y55</v>
          </cell>
          <cell r="J91" t="str">
            <v>Midlands &amp; East</v>
          </cell>
          <cell r="K91">
            <v>226289</v>
          </cell>
          <cell r="L91">
            <v>4540</v>
          </cell>
          <cell r="AC91">
            <v>230829</v>
          </cell>
        </row>
        <row r="92">
          <cell r="C92" t="str">
            <v>04H</v>
          </cell>
          <cell r="D92" t="str">
            <v>NHS Newark &amp; Sherwood CCG</v>
          </cell>
          <cell r="E92" t="str">
            <v>AT</v>
          </cell>
          <cell r="F92" t="str">
            <v>Q55</v>
          </cell>
          <cell r="G92" t="str">
            <v>Derbyshire and Nottinghamshire</v>
          </cell>
          <cell r="H92" t="str">
            <v>RT</v>
          </cell>
          <cell r="I92" t="str">
            <v>Y55</v>
          </cell>
          <cell r="J92" t="str">
            <v>Midlands &amp; East</v>
          </cell>
          <cell r="K92">
            <v>144993</v>
          </cell>
          <cell r="L92">
            <v>3150</v>
          </cell>
          <cell r="AC92">
            <v>148143</v>
          </cell>
        </row>
        <row r="93">
          <cell r="C93" t="str">
            <v>04J</v>
          </cell>
          <cell r="D93" t="str">
            <v>NHS North Derbyshire CCG</v>
          </cell>
          <cell r="E93" t="str">
            <v>AT</v>
          </cell>
          <cell r="F93" t="str">
            <v>Q55</v>
          </cell>
          <cell r="G93" t="str">
            <v>Derbyshire and Nottinghamshire</v>
          </cell>
          <cell r="H93" t="str">
            <v>RT</v>
          </cell>
          <cell r="I93" t="str">
            <v>Y55</v>
          </cell>
          <cell r="J93" t="str">
            <v>Midlands &amp; East</v>
          </cell>
          <cell r="K93">
            <v>363165</v>
          </cell>
          <cell r="L93">
            <v>7110</v>
          </cell>
          <cell r="AC93">
            <v>370275</v>
          </cell>
        </row>
        <row r="94">
          <cell r="C94" t="str">
            <v>04K</v>
          </cell>
          <cell r="D94" t="str">
            <v>NHS Nottingham City CCG</v>
          </cell>
          <cell r="E94" t="str">
            <v>AT</v>
          </cell>
          <cell r="F94" t="str">
            <v>Q55</v>
          </cell>
          <cell r="G94" t="str">
            <v>Derbyshire and Nottinghamshire</v>
          </cell>
          <cell r="H94" t="str">
            <v>RT</v>
          </cell>
          <cell r="I94" t="str">
            <v>Y55</v>
          </cell>
          <cell r="J94" t="str">
            <v>Midlands &amp; East</v>
          </cell>
          <cell r="K94">
            <v>383618</v>
          </cell>
          <cell r="L94">
            <v>8250</v>
          </cell>
          <cell r="AC94">
            <v>391868</v>
          </cell>
        </row>
        <row r="95">
          <cell r="C95" t="str">
            <v>04L</v>
          </cell>
          <cell r="D95" t="str">
            <v>NHS Nottingham North &amp; East CCG</v>
          </cell>
          <cell r="E95" t="str">
            <v>AT</v>
          </cell>
          <cell r="F95" t="str">
            <v>Q55</v>
          </cell>
          <cell r="G95" t="str">
            <v>Derbyshire and Nottinghamshire</v>
          </cell>
          <cell r="H95" t="str">
            <v>RT</v>
          </cell>
          <cell r="I95" t="str">
            <v>Y55</v>
          </cell>
          <cell r="J95" t="str">
            <v>Midlands &amp; East</v>
          </cell>
          <cell r="K95">
            <v>161503</v>
          </cell>
          <cell r="L95">
            <v>3570</v>
          </cell>
          <cell r="AC95">
            <v>165073</v>
          </cell>
        </row>
        <row r="96">
          <cell r="C96" t="str">
            <v>04M</v>
          </cell>
          <cell r="D96" t="str">
            <v>NHS Nottingham West CCG</v>
          </cell>
          <cell r="E96" t="str">
            <v>AT</v>
          </cell>
          <cell r="F96" t="str">
            <v>Q55</v>
          </cell>
          <cell r="G96" t="str">
            <v>Derbyshire and Nottinghamshire</v>
          </cell>
          <cell r="H96" t="str">
            <v>RT</v>
          </cell>
          <cell r="I96" t="str">
            <v>Y55</v>
          </cell>
          <cell r="J96" t="str">
            <v>Midlands &amp; East</v>
          </cell>
          <cell r="K96">
            <v>100895</v>
          </cell>
          <cell r="L96">
            <v>2250</v>
          </cell>
          <cell r="AC96">
            <v>103145</v>
          </cell>
        </row>
        <row r="97">
          <cell r="C97" t="str">
            <v>04N</v>
          </cell>
          <cell r="D97" t="str">
            <v>NHS Rushcliffe CCG</v>
          </cell>
          <cell r="E97" t="str">
            <v>AT</v>
          </cell>
          <cell r="F97" t="str">
            <v>Q55</v>
          </cell>
          <cell r="G97" t="str">
            <v>Derbyshire and Nottinghamshire</v>
          </cell>
          <cell r="H97" t="str">
            <v>RT</v>
          </cell>
          <cell r="I97" t="str">
            <v>Y55</v>
          </cell>
          <cell r="J97" t="str">
            <v>Midlands &amp; East</v>
          </cell>
          <cell r="K97">
            <v>122227</v>
          </cell>
          <cell r="L97">
            <v>3040</v>
          </cell>
          <cell r="AC97">
            <v>125267</v>
          </cell>
        </row>
        <row r="98">
          <cell r="C98" t="str">
            <v>04R</v>
          </cell>
          <cell r="D98" t="str">
            <v>NHS Southern Derbyshire CCG</v>
          </cell>
          <cell r="E98" t="str">
            <v>AT</v>
          </cell>
          <cell r="F98" t="str">
            <v>Q55</v>
          </cell>
          <cell r="G98" t="str">
            <v>Derbyshire and Nottinghamshire</v>
          </cell>
          <cell r="H98" t="str">
            <v>RT</v>
          </cell>
          <cell r="I98" t="str">
            <v>Y55</v>
          </cell>
          <cell r="J98" t="str">
            <v>Midlands &amp; East</v>
          </cell>
          <cell r="K98">
            <v>598115</v>
          </cell>
          <cell r="L98">
            <v>12970</v>
          </cell>
          <cell r="AC98">
            <v>611085</v>
          </cell>
        </row>
        <row r="99">
          <cell r="C99" t="str">
            <v>06H</v>
          </cell>
          <cell r="D99" t="str">
            <v>NHS Cambridgeshire and Peterborough CCG</v>
          </cell>
          <cell r="E99" t="str">
            <v>AT</v>
          </cell>
          <cell r="F99" t="str">
            <v>Q56</v>
          </cell>
          <cell r="G99" t="str">
            <v>East Anglia</v>
          </cell>
          <cell r="H99" t="str">
            <v>RT</v>
          </cell>
          <cell r="I99" t="str">
            <v>Y55</v>
          </cell>
          <cell r="J99" t="str">
            <v>Midlands &amp; East</v>
          </cell>
          <cell r="K99">
            <v>853942</v>
          </cell>
          <cell r="L99">
            <v>20800</v>
          </cell>
          <cell r="AC99">
            <v>874742</v>
          </cell>
        </row>
        <row r="100">
          <cell r="C100" t="str">
            <v>06L</v>
          </cell>
          <cell r="D100" t="str">
            <v>NHS Ipswich and East Suffolk CCG</v>
          </cell>
          <cell r="E100" t="str">
            <v>AT</v>
          </cell>
          <cell r="F100" t="str">
            <v>Q56</v>
          </cell>
          <cell r="G100" t="str">
            <v>East Anglia</v>
          </cell>
          <cell r="H100" t="str">
            <v>RT</v>
          </cell>
          <cell r="I100" t="str">
            <v>Y55</v>
          </cell>
          <cell r="J100" t="str">
            <v>Midlands &amp; East</v>
          </cell>
          <cell r="K100">
            <v>392450</v>
          </cell>
          <cell r="L100">
            <v>9600</v>
          </cell>
          <cell r="AC100">
            <v>402050</v>
          </cell>
        </row>
        <row r="101">
          <cell r="C101" t="str">
            <v>06M</v>
          </cell>
          <cell r="D101" t="str">
            <v>NHS Great Yarmouth &amp; Waveney CCG</v>
          </cell>
          <cell r="E101" t="str">
            <v>AT</v>
          </cell>
          <cell r="F101" t="str">
            <v>Q56</v>
          </cell>
          <cell r="G101" t="str">
            <v>East Anglia</v>
          </cell>
          <cell r="H101" t="str">
            <v>RT</v>
          </cell>
          <cell r="I101" t="str">
            <v>Y55</v>
          </cell>
          <cell r="J101" t="str">
            <v>Midlands &amp; East</v>
          </cell>
          <cell r="K101">
            <v>291814</v>
          </cell>
          <cell r="L101">
            <v>5630</v>
          </cell>
          <cell r="AC101">
            <v>297444</v>
          </cell>
        </row>
        <row r="102">
          <cell r="C102" t="str">
            <v>06V</v>
          </cell>
          <cell r="D102" t="str">
            <v>NHS North Norfolk CCG</v>
          </cell>
          <cell r="E102" t="str">
            <v>AT</v>
          </cell>
          <cell r="F102" t="str">
            <v>Q56</v>
          </cell>
          <cell r="G102" t="str">
            <v>East Anglia</v>
          </cell>
          <cell r="H102" t="str">
            <v>RT</v>
          </cell>
          <cell r="I102" t="str">
            <v>Y55</v>
          </cell>
          <cell r="J102" t="str">
            <v>Midlands &amp; East</v>
          </cell>
          <cell r="K102">
            <v>205393</v>
          </cell>
          <cell r="L102">
            <v>4180</v>
          </cell>
          <cell r="AC102">
            <v>209573</v>
          </cell>
        </row>
        <row r="103">
          <cell r="C103" t="str">
            <v>06W</v>
          </cell>
          <cell r="D103" t="str">
            <v>NHS Norwich CCG</v>
          </cell>
          <cell r="E103" t="str">
            <v>AT</v>
          </cell>
          <cell r="F103" t="str">
            <v>Q56</v>
          </cell>
          <cell r="G103" t="str">
            <v>East Anglia</v>
          </cell>
          <cell r="H103" t="str">
            <v>RT</v>
          </cell>
          <cell r="I103" t="str">
            <v>Y55</v>
          </cell>
          <cell r="J103" t="str">
            <v>Midlands &amp; East</v>
          </cell>
          <cell r="K103">
            <v>209621</v>
          </cell>
          <cell r="L103">
            <v>5010</v>
          </cell>
          <cell r="AC103">
            <v>214631</v>
          </cell>
        </row>
        <row r="104">
          <cell r="C104" t="str">
            <v>06Y</v>
          </cell>
          <cell r="D104" t="str">
            <v>NHS South Norfolk CCG</v>
          </cell>
          <cell r="E104" t="str">
            <v>AT</v>
          </cell>
          <cell r="F104" t="str">
            <v>Q56</v>
          </cell>
          <cell r="G104" t="str">
            <v>East Anglia</v>
          </cell>
          <cell r="H104" t="str">
            <v>RT</v>
          </cell>
          <cell r="I104" t="str">
            <v>Y55</v>
          </cell>
          <cell r="J104" t="str">
            <v>Midlands &amp; East</v>
          </cell>
          <cell r="K104">
            <v>234253</v>
          </cell>
          <cell r="L104">
            <v>5580</v>
          </cell>
          <cell r="AC104">
            <v>239833</v>
          </cell>
        </row>
        <row r="105">
          <cell r="C105" t="str">
            <v>07J</v>
          </cell>
          <cell r="D105" t="str">
            <v>NHS West Norfolk CCG</v>
          </cell>
          <cell r="E105" t="str">
            <v>AT</v>
          </cell>
          <cell r="F105" t="str">
            <v>Q56</v>
          </cell>
          <cell r="G105" t="str">
            <v>East Anglia</v>
          </cell>
          <cell r="H105" t="str">
            <v>RT</v>
          </cell>
          <cell r="I105" t="str">
            <v>Y55</v>
          </cell>
          <cell r="J105" t="str">
            <v>Midlands &amp; East</v>
          </cell>
          <cell r="K105">
            <v>207604</v>
          </cell>
          <cell r="L105">
            <v>4080</v>
          </cell>
          <cell r="AC105">
            <v>211684</v>
          </cell>
        </row>
        <row r="106">
          <cell r="C106" t="str">
            <v>07K</v>
          </cell>
          <cell r="D106" t="str">
            <v>NHS West Suffolk CCG</v>
          </cell>
          <cell r="E106" t="str">
            <v>AT</v>
          </cell>
          <cell r="F106" t="str">
            <v>Q56</v>
          </cell>
          <cell r="G106" t="str">
            <v>East Anglia</v>
          </cell>
          <cell r="H106" t="str">
            <v>RT</v>
          </cell>
          <cell r="I106" t="str">
            <v>Y55</v>
          </cell>
          <cell r="J106" t="str">
            <v>Midlands &amp; East</v>
          </cell>
          <cell r="K106">
            <v>263037</v>
          </cell>
          <cell r="L106">
            <v>5920</v>
          </cell>
          <cell r="AC106">
            <v>268957</v>
          </cell>
        </row>
        <row r="107">
          <cell r="C107" t="str">
            <v>06Q</v>
          </cell>
          <cell r="D107" t="str">
            <v>NHS Mid Essex CCG</v>
          </cell>
          <cell r="E107" t="str">
            <v>AT</v>
          </cell>
          <cell r="F107" t="str">
            <v>Q57</v>
          </cell>
          <cell r="G107" t="str">
            <v>Essex</v>
          </cell>
          <cell r="H107" t="str">
            <v>RT</v>
          </cell>
          <cell r="I107" t="str">
            <v>Y55</v>
          </cell>
          <cell r="J107" t="str">
            <v>Midlands &amp; East</v>
          </cell>
          <cell r="K107">
            <v>368029</v>
          </cell>
          <cell r="L107">
            <v>9300</v>
          </cell>
          <cell r="AC107">
            <v>377329</v>
          </cell>
        </row>
        <row r="108">
          <cell r="C108" t="str">
            <v>06T</v>
          </cell>
          <cell r="D108" t="str">
            <v>NHS North East Essex CCG</v>
          </cell>
          <cell r="E108" t="str">
            <v>AT</v>
          </cell>
          <cell r="F108" t="str">
            <v>Q57</v>
          </cell>
          <cell r="G108" t="str">
            <v>Essex</v>
          </cell>
          <cell r="H108" t="str">
            <v>RT</v>
          </cell>
          <cell r="I108" t="str">
            <v>Y55</v>
          </cell>
          <cell r="J108" t="str">
            <v>Midlands &amp; East</v>
          </cell>
          <cell r="K108">
            <v>388790</v>
          </cell>
          <cell r="L108">
            <v>7940</v>
          </cell>
          <cell r="AC108">
            <v>396730</v>
          </cell>
        </row>
        <row r="109">
          <cell r="C109" t="str">
            <v>07G</v>
          </cell>
          <cell r="D109" t="str">
            <v>NHS Thurrock CCG</v>
          </cell>
          <cell r="E109" t="str">
            <v>AT</v>
          </cell>
          <cell r="F109" t="str">
            <v>Q57</v>
          </cell>
          <cell r="G109" t="str">
            <v>Essex</v>
          </cell>
          <cell r="H109" t="str">
            <v>RT</v>
          </cell>
          <cell r="I109" t="str">
            <v>Y55</v>
          </cell>
          <cell r="J109" t="str">
            <v>Midlands &amp; East</v>
          </cell>
          <cell r="K109">
            <v>175282</v>
          </cell>
          <cell r="L109">
            <v>4100</v>
          </cell>
          <cell r="AC109">
            <v>179382</v>
          </cell>
        </row>
        <row r="110">
          <cell r="C110" t="str">
            <v>07H</v>
          </cell>
          <cell r="D110" t="str">
            <v>NHS West Essex CCG</v>
          </cell>
          <cell r="E110" t="str">
            <v>AT</v>
          </cell>
          <cell r="F110" t="str">
            <v>Q57</v>
          </cell>
          <cell r="G110" t="str">
            <v>Essex</v>
          </cell>
          <cell r="H110" t="str">
            <v>RT</v>
          </cell>
          <cell r="I110" t="str">
            <v>Y55</v>
          </cell>
          <cell r="J110" t="str">
            <v>Midlands &amp; East</v>
          </cell>
          <cell r="K110">
            <v>310407</v>
          </cell>
          <cell r="L110">
            <v>7000</v>
          </cell>
          <cell r="AC110">
            <v>317407</v>
          </cell>
        </row>
        <row r="111">
          <cell r="C111" t="str">
            <v>99E</v>
          </cell>
          <cell r="D111" t="str">
            <v>NHS Basildon and Brentwood CCG</v>
          </cell>
          <cell r="E111" t="str">
            <v>AT</v>
          </cell>
          <cell r="F111" t="str">
            <v>Q57</v>
          </cell>
          <cell r="G111" t="str">
            <v>Essex</v>
          </cell>
          <cell r="H111" t="str">
            <v>RT</v>
          </cell>
          <cell r="I111" t="str">
            <v>Y55</v>
          </cell>
          <cell r="J111" t="str">
            <v>Midlands &amp; East</v>
          </cell>
          <cell r="K111">
            <v>292064</v>
          </cell>
          <cell r="L111">
            <v>6390</v>
          </cell>
          <cell r="AC111">
            <v>298454</v>
          </cell>
        </row>
        <row r="112">
          <cell r="C112" t="str">
            <v>99F</v>
          </cell>
          <cell r="D112" t="str">
            <v>NHS Castle Point, Rayleigh and Rochford CCG</v>
          </cell>
          <cell r="E112" t="str">
            <v>AT</v>
          </cell>
          <cell r="F112" t="str">
            <v>Q57</v>
          </cell>
          <cell r="G112" t="str">
            <v>Essex</v>
          </cell>
          <cell r="H112" t="str">
            <v>RT</v>
          </cell>
          <cell r="I112" t="str">
            <v>Y55</v>
          </cell>
          <cell r="J112" t="str">
            <v>Midlands &amp; East</v>
          </cell>
          <cell r="K112">
            <v>192516</v>
          </cell>
          <cell r="L112">
            <v>4300</v>
          </cell>
          <cell r="AC112">
            <v>196816</v>
          </cell>
        </row>
        <row r="113">
          <cell r="C113" t="str">
            <v>99G</v>
          </cell>
          <cell r="D113" t="str">
            <v>NHS Southend CCG</v>
          </cell>
          <cell r="E113" t="str">
            <v>AT</v>
          </cell>
          <cell r="F113" t="str">
            <v>Q57</v>
          </cell>
          <cell r="G113" t="str">
            <v>Essex</v>
          </cell>
          <cell r="H113" t="str">
            <v>RT</v>
          </cell>
          <cell r="I113" t="str">
            <v>Y55</v>
          </cell>
          <cell r="J113" t="str">
            <v>Midlands &amp; East</v>
          </cell>
          <cell r="K113">
            <v>198232</v>
          </cell>
          <cell r="L113">
            <v>4450</v>
          </cell>
          <cell r="AC113">
            <v>202682</v>
          </cell>
        </row>
        <row r="114">
          <cell r="C114" t="str">
            <v>03V</v>
          </cell>
          <cell r="D114" t="str">
            <v>NHS Corby CCG</v>
          </cell>
          <cell r="E114" t="str">
            <v>AT</v>
          </cell>
          <cell r="F114" t="str">
            <v>Q58</v>
          </cell>
          <cell r="G114" t="str">
            <v>Hertfordshire and the South Midlands</v>
          </cell>
          <cell r="H114" t="str">
            <v>RT</v>
          </cell>
          <cell r="I114" t="str">
            <v>Y55</v>
          </cell>
          <cell r="J114" t="str">
            <v>Midlands &amp; East</v>
          </cell>
          <cell r="K114">
            <v>73851</v>
          </cell>
          <cell r="L114">
            <v>1660</v>
          </cell>
          <cell r="AC114">
            <v>75511</v>
          </cell>
        </row>
        <row r="115">
          <cell r="C115" t="str">
            <v>04F</v>
          </cell>
          <cell r="D115" t="str">
            <v>NHS Milton Keynes CCG</v>
          </cell>
          <cell r="E115" t="str">
            <v>AT</v>
          </cell>
          <cell r="F115" t="str">
            <v>Q58</v>
          </cell>
          <cell r="G115" t="str">
            <v>Hertfordshire and the South Midlands</v>
          </cell>
          <cell r="H115" t="str">
            <v>RT</v>
          </cell>
          <cell r="I115" t="str">
            <v>Y55</v>
          </cell>
          <cell r="J115" t="str">
            <v>Midlands &amp; East</v>
          </cell>
          <cell r="K115">
            <v>252657</v>
          </cell>
          <cell r="L115">
            <v>6510</v>
          </cell>
          <cell r="AC115">
            <v>259167</v>
          </cell>
        </row>
        <row r="116">
          <cell r="C116" t="str">
            <v>04G</v>
          </cell>
          <cell r="D116" t="str">
            <v>NHS Nene CCG</v>
          </cell>
          <cell r="E116" t="str">
            <v>AT</v>
          </cell>
          <cell r="F116" t="str">
            <v>Q58</v>
          </cell>
          <cell r="G116" t="str">
            <v>Hertfordshire and the South Midlands</v>
          </cell>
          <cell r="H116" t="str">
            <v>RT</v>
          </cell>
          <cell r="I116" t="str">
            <v>Y55</v>
          </cell>
          <cell r="J116" t="str">
            <v>Midlands &amp; East</v>
          </cell>
          <cell r="K116">
            <v>636496</v>
          </cell>
          <cell r="L116">
            <v>15260</v>
          </cell>
          <cell r="AC116">
            <v>651756</v>
          </cell>
        </row>
        <row r="117">
          <cell r="C117" t="str">
            <v>06F</v>
          </cell>
          <cell r="D117" t="str">
            <v>NHS Bedfordshire CCG</v>
          </cell>
          <cell r="E117" t="str">
            <v>AT</v>
          </cell>
          <cell r="F117" t="str">
            <v>Q58</v>
          </cell>
          <cell r="G117" t="str">
            <v>Hertfordshire and the South Midlands</v>
          </cell>
          <cell r="H117" t="str">
            <v>RT</v>
          </cell>
          <cell r="I117" t="str">
            <v>Y55</v>
          </cell>
          <cell r="J117" t="str">
            <v>Midlands &amp; East</v>
          </cell>
          <cell r="K117">
            <v>429474</v>
          </cell>
          <cell r="L117">
            <v>10730</v>
          </cell>
          <cell r="AC117">
            <v>440204</v>
          </cell>
        </row>
        <row r="118">
          <cell r="C118" t="str">
            <v>06K</v>
          </cell>
          <cell r="D118" t="str">
            <v>NHS East and North Hertfordshire CCG</v>
          </cell>
          <cell r="E118" t="str">
            <v>AT</v>
          </cell>
          <cell r="F118" t="str">
            <v>Q58</v>
          </cell>
          <cell r="G118" t="str">
            <v>Hertfordshire and the South Midlands</v>
          </cell>
          <cell r="H118" t="str">
            <v>RT</v>
          </cell>
          <cell r="I118" t="str">
            <v>Y55</v>
          </cell>
          <cell r="J118" t="str">
            <v>Midlands &amp; East</v>
          </cell>
          <cell r="K118">
            <v>588105</v>
          </cell>
          <cell r="L118">
            <v>14000</v>
          </cell>
          <cell r="AC118">
            <v>602105</v>
          </cell>
        </row>
        <row r="119">
          <cell r="C119" t="str">
            <v>06N</v>
          </cell>
          <cell r="D119" t="str">
            <v>NHS Herts Valleys CCG</v>
          </cell>
          <cell r="E119" t="str">
            <v>AT</v>
          </cell>
          <cell r="F119" t="str">
            <v>Q58</v>
          </cell>
          <cell r="G119" t="str">
            <v>Hertfordshire and the South Midlands</v>
          </cell>
          <cell r="H119" t="str">
            <v>RT</v>
          </cell>
          <cell r="I119" t="str">
            <v>Y55</v>
          </cell>
          <cell r="J119" t="str">
            <v>Midlands &amp; East</v>
          </cell>
          <cell r="K119">
            <v>625710</v>
          </cell>
          <cell r="L119">
            <v>14440</v>
          </cell>
          <cell r="AC119">
            <v>640150</v>
          </cell>
        </row>
        <row r="120">
          <cell r="C120" t="str">
            <v>06P</v>
          </cell>
          <cell r="D120" t="str">
            <v>NHS Luton CCG</v>
          </cell>
          <cell r="E120" t="str">
            <v>AT</v>
          </cell>
          <cell r="F120" t="str">
            <v>Q58</v>
          </cell>
          <cell r="G120" t="str">
            <v>Hertfordshire and the South Midlands</v>
          </cell>
          <cell r="H120" t="str">
            <v>RT</v>
          </cell>
          <cell r="I120" t="str">
            <v>Y55</v>
          </cell>
          <cell r="J120" t="str">
            <v>Midlands &amp; East</v>
          </cell>
          <cell r="K120">
            <v>213250</v>
          </cell>
          <cell r="L120">
            <v>5160</v>
          </cell>
          <cell r="AC120">
            <v>218410</v>
          </cell>
        </row>
        <row r="121">
          <cell r="C121" t="str">
            <v>03T</v>
          </cell>
          <cell r="D121" t="str">
            <v>NHS Lincolnshire East CCG</v>
          </cell>
          <cell r="E121" t="str">
            <v>AT</v>
          </cell>
          <cell r="F121" t="str">
            <v>Q59</v>
          </cell>
          <cell r="G121" t="str">
            <v>Leicestershire and Lincolnshire</v>
          </cell>
          <cell r="H121" t="str">
            <v>RT</v>
          </cell>
          <cell r="I121" t="str">
            <v>Y55</v>
          </cell>
          <cell r="J121" t="str">
            <v>Midlands &amp; East</v>
          </cell>
          <cell r="K121">
            <v>307297</v>
          </cell>
          <cell r="L121">
            <v>5860</v>
          </cell>
          <cell r="AC121">
            <v>313157</v>
          </cell>
        </row>
        <row r="122">
          <cell r="C122" t="str">
            <v>03W</v>
          </cell>
          <cell r="D122" t="str">
            <v>NHS East Leicestershire and Rutland CCG</v>
          </cell>
          <cell r="E122" t="str">
            <v>AT</v>
          </cell>
          <cell r="F122" t="str">
            <v>Q59</v>
          </cell>
          <cell r="G122" t="str">
            <v>Leicestershire and Lincolnshire</v>
          </cell>
          <cell r="H122" t="str">
            <v>RT</v>
          </cell>
          <cell r="I122" t="str">
            <v>Y55</v>
          </cell>
          <cell r="J122" t="str">
            <v>Midlands &amp; East</v>
          </cell>
          <cell r="K122">
            <v>299974</v>
          </cell>
          <cell r="L122">
            <v>7770</v>
          </cell>
          <cell r="AC122">
            <v>307744</v>
          </cell>
        </row>
        <row r="123">
          <cell r="C123" t="str">
            <v>04C</v>
          </cell>
          <cell r="D123" t="str">
            <v>NHS Leicester City CCG</v>
          </cell>
          <cell r="E123" t="str">
            <v>AT</v>
          </cell>
          <cell r="F123" t="str">
            <v>Q59</v>
          </cell>
          <cell r="G123" t="str">
            <v>Leicestershire and Lincolnshire</v>
          </cell>
          <cell r="H123" t="str">
            <v>RT</v>
          </cell>
          <cell r="I123" t="str">
            <v>Y55</v>
          </cell>
          <cell r="J123" t="str">
            <v>Midlands &amp; East</v>
          </cell>
          <cell r="K123">
            <v>364096</v>
          </cell>
          <cell r="L123">
            <v>8670</v>
          </cell>
          <cell r="AC123">
            <v>372766</v>
          </cell>
        </row>
        <row r="124">
          <cell r="C124" t="str">
            <v>04D</v>
          </cell>
          <cell r="D124" t="str">
            <v>NHS Lincolnshire West CCG</v>
          </cell>
          <cell r="E124" t="str">
            <v>AT</v>
          </cell>
          <cell r="F124" t="str">
            <v>Q59</v>
          </cell>
          <cell r="G124" t="str">
            <v>Leicestershire and Lincolnshire</v>
          </cell>
          <cell r="H124" t="str">
            <v>RT</v>
          </cell>
          <cell r="I124" t="str">
            <v>Y55</v>
          </cell>
          <cell r="J124" t="str">
            <v>Midlands &amp; East</v>
          </cell>
          <cell r="K124">
            <v>256513</v>
          </cell>
          <cell r="L124">
            <v>5540</v>
          </cell>
          <cell r="AC124">
            <v>262053</v>
          </cell>
        </row>
        <row r="125">
          <cell r="C125" t="str">
            <v>04Q</v>
          </cell>
          <cell r="D125" t="str">
            <v xml:space="preserve">NHS South West Lincolnshire CCG </v>
          </cell>
          <cell r="E125" t="str">
            <v>AT</v>
          </cell>
          <cell r="F125" t="str">
            <v>Q59</v>
          </cell>
          <cell r="G125" t="str">
            <v>Leicestershire and Lincolnshire</v>
          </cell>
          <cell r="H125" t="str">
            <v>RT</v>
          </cell>
          <cell r="I125" t="str">
            <v>Y55</v>
          </cell>
          <cell r="J125" t="str">
            <v>Midlands &amp; East</v>
          </cell>
          <cell r="K125">
            <v>145254</v>
          </cell>
          <cell r="L125">
            <v>3190</v>
          </cell>
          <cell r="AC125">
            <v>148444</v>
          </cell>
        </row>
        <row r="126">
          <cell r="C126" t="str">
            <v>04V</v>
          </cell>
          <cell r="D126" t="str">
            <v>NHS West Leicestershire CCG</v>
          </cell>
          <cell r="E126" t="str">
            <v>AT</v>
          </cell>
          <cell r="F126" t="str">
            <v>Q59</v>
          </cell>
          <cell r="G126" t="str">
            <v>Leicestershire and Lincolnshire</v>
          </cell>
          <cell r="H126" t="str">
            <v>RT</v>
          </cell>
          <cell r="I126" t="str">
            <v>Y55</v>
          </cell>
          <cell r="J126" t="str">
            <v>Midlands &amp; East</v>
          </cell>
          <cell r="K126">
            <v>346178</v>
          </cell>
          <cell r="L126">
            <v>9050</v>
          </cell>
          <cell r="AC126">
            <v>355228</v>
          </cell>
        </row>
        <row r="127">
          <cell r="C127" t="str">
            <v>99D</v>
          </cell>
          <cell r="D127" t="str">
            <v>NHS South Lincolnshire CCG</v>
          </cell>
          <cell r="E127" t="str">
            <v>AT</v>
          </cell>
          <cell r="F127" t="str">
            <v>Q59</v>
          </cell>
          <cell r="G127" t="str">
            <v>Leicestershire and Lincolnshire</v>
          </cell>
          <cell r="H127" t="str">
            <v>RT</v>
          </cell>
          <cell r="I127" t="str">
            <v>Y55</v>
          </cell>
          <cell r="J127" t="str">
            <v>Midlands &amp; East</v>
          </cell>
          <cell r="K127">
            <v>174922</v>
          </cell>
          <cell r="L127">
            <v>3870</v>
          </cell>
          <cell r="AC127">
            <v>178792</v>
          </cell>
        </row>
        <row r="128">
          <cell r="C128" t="str">
            <v>04Y</v>
          </cell>
          <cell r="D128" t="str">
            <v>NHS Cannock Chase CCG</v>
          </cell>
          <cell r="E128" t="str">
            <v>AT</v>
          </cell>
          <cell r="F128" t="str">
            <v>Q60</v>
          </cell>
          <cell r="G128" t="str">
            <v>Shropshire and Staffordshire</v>
          </cell>
          <cell r="H128" t="str">
            <v>RT</v>
          </cell>
          <cell r="I128" t="str">
            <v>Y55</v>
          </cell>
          <cell r="J128" t="str">
            <v>Midlands &amp; East</v>
          </cell>
          <cell r="K128">
            <v>149180</v>
          </cell>
          <cell r="L128">
            <v>3290</v>
          </cell>
          <cell r="AC128">
            <v>152470</v>
          </cell>
        </row>
        <row r="129">
          <cell r="C129" t="str">
            <v>05D</v>
          </cell>
          <cell r="D129" t="str">
            <v>NHS East Staffordshire CCG</v>
          </cell>
          <cell r="E129" t="str">
            <v>AT</v>
          </cell>
          <cell r="F129" t="str">
            <v>Q60</v>
          </cell>
          <cell r="G129" t="str">
            <v>Shropshire and Staffordshire</v>
          </cell>
          <cell r="H129" t="str">
            <v>RT</v>
          </cell>
          <cell r="I129" t="str">
            <v>Y55</v>
          </cell>
          <cell r="J129" t="str">
            <v>Midlands &amp; East</v>
          </cell>
          <cell r="K129">
            <v>134990</v>
          </cell>
          <cell r="L129">
            <v>3330</v>
          </cell>
          <cell r="AC129">
            <v>138320</v>
          </cell>
        </row>
        <row r="130">
          <cell r="C130" t="str">
            <v>05G</v>
          </cell>
          <cell r="D130" t="str">
            <v>NHS North Staffordshire CCG</v>
          </cell>
          <cell r="E130" t="str">
            <v>AT</v>
          </cell>
          <cell r="F130" t="str">
            <v>Q60</v>
          </cell>
          <cell r="G130" t="str">
            <v>Shropshire and Staffordshire</v>
          </cell>
          <cell r="H130" t="str">
            <v>RT</v>
          </cell>
          <cell r="I130" t="str">
            <v>Y55</v>
          </cell>
          <cell r="J130" t="str">
            <v>Midlands &amp; East</v>
          </cell>
          <cell r="K130">
            <v>248369</v>
          </cell>
          <cell r="L130">
            <v>5270</v>
          </cell>
          <cell r="AC130">
            <v>253639</v>
          </cell>
        </row>
        <row r="131">
          <cell r="C131" t="str">
            <v>05N</v>
          </cell>
          <cell r="D131" t="str">
            <v>NHS Shropshire CCG</v>
          </cell>
          <cell r="E131" t="str">
            <v>AT</v>
          </cell>
          <cell r="F131" t="str">
            <v>Q60</v>
          </cell>
          <cell r="G131" t="str">
            <v>Shropshire and Staffordshire</v>
          </cell>
          <cell r="H131" t="str">
            <v>RT</v>
          </cell>
          <cell r="I131" t="str">
            <v>Y55</v>
          </cell>
          <cell r="J131" t="str">
            <v>Midlands &amp; East</v>
          </cell>
          <cell r="K131">
            <v>342929</v>
          </cell>
          <cell r="L131">
            <v>7550</v>
          </cell>
          <cell r="AC131">
            <v>350479</v>
          </cell>
        </row>
        <row r="132">
          <cell r="C132" t="str">
            <v>05Q</v>
          </cell>
          <cell r="D132" t="str">
            <v>NHS South East Staffs and Seisdon and Peninsular CCG</v>
          </cell>
          <cell r="E132" t="str">
            <v>AT</v>
          </cell>
          <cell r="F132" t="str">
            <v>Q60</v>
          </cell>
          <cell r="G132" t="str">
            <v>Shropshire and Staffordshire</v>
          </cell>
          <cell r="H132" t="str">
            <v>RT</v>
          </cell>
          <cell r="I132" t="str">
            <v>Y55</v>
          </cell>
          <cell r="J132" t="str">
            <v>Midlands &amp; East</v>
          </cell>
          <cell r="K132">
            <v>219625</v>
          </cell>
          <cell r="L132">
            <v>5220</v>
          </cell>
          <cell r="AC132">
            <v>224845</v>
          </cell>
        </row>
        <row r="133">
          <cell r="C133" t="str">
            <v>05V</v>
          </cell>
          <cell r="D133" t="str">
            <v>NHS Stafford and Surrounds CCG</v>
          </cell>
          <cell r="E133" t="str">
            <v>AT</v>
          </cell>
          <cell r="F133" t="str">
            <v>Q60</v>
          </cell>
          <cell r="G133" t="str">
            <v>Shropshire and Staffordshire</v>
          </cell>
          <cell r="H133" t="str">
            <v>RT</v>
          </cell>
          <cell r="I133" t="str">
            <v>Y55</v>
          </cell>
          <cell r="J133" t="str">
            <v>Midlands &amp; East</v>
          </cell>
          <cell r="K133">
            <v>154272</v>
          </cell>
          <cell r="L133">
            <v>3610</v>
          </cell>
          <cell r="AC133">
            <v>157882</v>
          </cell>
        </row>
        <row r="134">
          <cell r="C134" t="str">
            <v>05W</v>
          </cell>
          <cell r="D134" t="str">
            <v>NHS Stoke on Trent CCG</v>
          </cell>
          <cell r="E134" t="str">
            <v>AT</v>
          </cell>
          <cell r="F134" t="str">
            <v>Q60</v>
          </cell>
          <cell r="G134" t="str">
            <v>Shropshire and Staffordshire</v>
          </cell>
          <cell r="H134" t="str">
            <v>RT</v>
          </cell>
          <cell r="I134" t="str">
            <v>Y55</v>
          </cell>
          <cell r="J134" t="str">
            <v>Midlands &amp; East</v>
          </cell>
          <cell r="K134">
            <v>334576</v>
          </cell>
          <cell r="L134">
            <v>6700</v>
          </cell>
          <cell r="AC134">
            <v>341276</v>
          </cell>
        </row>
        <row r="135">
          <cell r="C135" t="str">
            <v>05X</v>
          </cell>
          <cell r="D135" t="str">
            <v>NHS Telford &amp; Wrekin CCG</v>
          </cell>
          <cell r="E135" t="str">
            <v>AT</v>
          </cell>
          <cell r="F135" t="str">
            <v>Q60</v>
          </cell>
          <cell r="G135" t="str">
            <v>Shropshire and Staffordshire</v>
          </cell>
          <cell r="H135" t="str">
            <v>RT</v>
          </cell>
          <cell r="I135" t="str">
            <v>Y55</v>
          </cell>
          <cell r="J135" t="str">
            <v>Midlands &amp; East</v>
          </cell>
          <cell r="K135">
            <v>185046</v>
          </cell>
          <cell r="L135">
            <v>4220</v>
          </cell>
          <cell r="AC135">
            <v>189266</v>
          </cell>
        </row>
        <row r="136">
          <cell r="C136" t="str">
            <v>07L</v>
          </cell>
          <cell r="D136" t="str">
            <v>NHS Barking &amp; Dagenham CCG</v>
          </cell>
          <cell r="E136" t="str">
            <v>AT</v>
          </cell>
          <cell r="F136" t="str">
            <v>Q71</v>
          </cell>
          <cell r="G136" t="str">
            <v>London</v>
          </cell>
          <cell r="H136" t="str">
            <v>RT</v>
          </cell>
          <cell r="I136" t="str">
            <v>Y56</v>
          </cell>
          <cell r="J136" t="str">
            <v>London</v>
          </cell>
          <cell r="K136">
            <v>238394</v>
          </cell>
          <cell r="L136">
            <v>4840</v>
          </cell>
          <cell r="AC136">
            <v>243234</v>
          </cell>
        </row>
        <row r="137">
          <cell r="C137" t="str">
            <v>07M</v>
          </cell>
          <cell r="D137" t="str">
            <v>NHS Barnet CCG</v>
          </cell>
          <cell r="E137" t="str">
            <v>AT</v>
          </cell>
          <cell r="F137" t="str">
            <v>Q71</v>
          </cell>
          <cell r="G137" t="str">
            <v>London</v>
          </cell>
          <cell r="H137" t="str">
            <v>RT</v>
          </cell>
          <cell r="I137" t="str">
            <v>Y56</v>
          </cell>
          <cell r="J137" t="str">
            <v>London</v>
          </cell>
          <cell r="K137">
            <v>415488</v>
          </cell>
          <cell r="L137">
            <v>9360</v>
          </cell>
          <cell r="AC137">
            <v>424848</v>
          </cell>
        </row>
        <row r="138">
          <cell r="C138" t="str">
            <v>07R</v>
          </cell>
          <cell r="D138" t="str">
            <v>NHS Camden CCG</v>
          </cell>
          <cell r="E138" t="str">
            <v>AT</v>
          </cell>
          <cell r="F138" t="str">
            <v>Q71</v>
          </cell>
          <cell r="G138" t="str">
            <v>London</v>
          </cell>
          <cell r="H138" t="str">
            <v>RT</v>
          </cell>
          <cell r="I138" t="str">
            <v>Y56</v>
          </cell>
          <cell r="J138" t="str">
            <v>London</v>
          </cell>
          <cell r="K138">
            <v>348722</v>
          </cell>
          <cell r="L138">
            <v>6090</v>
          </cell>
          <cell r="AC138">
            <v>354812</v>
          </cell>
        </row>
        <row r="139">
          <cell r="C139" t="str">
            <v>07T</v>
          </cell>
          <cell r="D139" t="str">
            <v>NHS City and Hackney CCG</v>
          </cell>
          <cell r="E139" t="str">
            <v>AT</v>
          </cell>
          <cell r="F139" t="str">
            <v>Q71</v>
          </cell>
          <cell r="G139" t="str">
            <v>London</v>
          </cell>
          <cell r="H139" t="str">
            <v>RT</v>
          </cell>
          <cell r="I139" t="str">
            <v>Y56</v>
          </cell>
          <cell r="J139" t="str">
            <v>London</v>
          </cell>
          <cell r="K139">
            <v>341085</v>
          </cell>
          <cell r="L139">
            <v>6540</v>
          </cell>
          <cell r="AC139">
            <v>347625</v>
          </cell>
        </row>
        <row r="140">
          <cell r="C140" t="str">
            <v>07X</v>
          </cell>
          <cell r="D140" t="str">
            <v>NHS Endfield CCG</v>
          </cell>
          <cell r="E140" t="str">
            <v>AT</v>
          </cell>
          <cell r="F140" t="str">
            <v>Q71</v>
          </cell>
          <cell r="G140" t="str">
            <v>London</v>
          </cell>
          <cell r="H140" t="str">
            <v>RT</v>
          </cell>
          <cell r="I140" t="str">
            <v>Y56</v>
          </cell>
          <cell r="J140" t="str">
            <v>London</v>
          </cell>
          <cell r="K140">
            <v>339393</v>
          </cell>
          <cell r="L140">
            <v>7670</v>
          </cell>
          <cell r="AC140">
            <v>347063</v>
          </cell>
        </row>
        <row r="141">
          <cell r="C141" t="str">
            <v>08D</v>
          </cell>
          <cell r="D141" t="str">
            <v>NHS Haringey CCG</v>
          </cell>
          <cell r="E141" t="str">
            <v>AT</v>
          </cell>
          <cell r="F141" t="str">
            <v>Q71</v>
          </cell>
          <cell r="G141" t="str">
            <v>London</v>
          </cell>
          <cell r="H141" t="str">
            <v>RT</v>
          </cell>
          <cell r="I141" t="str">
            <v>Y56</v>
          </cell>
          <cell r="J141" t="str">
            <v>London</v>
          </cell>
          <cell r="K141">
            <v>310170</v>
          </cell>
          <cell r="L141">
            <v>6860</v>
          </cell>
          <cell r="AC141">
            <v>317030</v>
          </cell>
        </row>
        <row r="142">
          <cell r="C142" t="str">
            <v>08F</v>
          </cell>
          <cell r="D142" t="str">
            <v>NHS Havering CCG</v>
          </cell>
          <cell r="E142" t="str">
            <v>AT</v>
          </cell>
          <cell r="F142" t="str">
            <v>Q71</v>
          </cell>
          <cell r="G142" t="str">
            <v>London</v>
          </cell>
          <cell r="H142" t="str">
            <v>RT</v>
          </cell>
          <cell r="I142" t="str">
            <v>Y56</v>
          </cell>
          <cell r="J142" t="str">
            <v>London</v>
          </cell>
          <cell r="K142">
            <v>309365</v>
          </cell>
          <cell r="L142">
            <v>6310</v>
          </cell>
          <cell r="AC142">
            <v>315675</v>
          </cell>
        </row>
        <row r="143">
          <cell r="C143" t="str">
            <v>08H</v>
          </cell>
          <cell r="D143" t="str">
            <v>NHS Islington CCG</v>
          </cell>
          <cell r="E143" t="str">
            <v>AT</v>
          </cell>
          <cell r="F143" t="str">
            <v>Q71</v>
          </cell>
          <cell r="G143" t="str">
            <v>London</v>
          </cell>
          <cell r="H143" t="str">
            <v>RT</v>
          </cell>
          <cell r="I143" t="str">
            <v>Y56</v>
          </cell>
          <cell r="J143" t="str">
            <v>London</v>
          </cell>
          <cell r="K143">
            <v>303858</v>
          </cell>
          <cell r="L143">
            <v>5300</v>
          </cell>
          <cell r="AC143">
            <v>309158</v>
          </cell>
        </row>
        <row r="144">
          <cell r="C144" t="str">
            <v>08M</v>
          </cell>
          <cell r="D144" t="str">
            <v>NHS Newham CCG</v>
          </cell>
          <cell r="E144" t="str">
            <v>AT</v>
          </cell>
          <cell r="F144" t="str">
            <v>Q71</v>
          </cell>
          <cell r="G144" t="str">
            <v>London</v>
          </cell>
          <cell r="H144" t="str">
            <v>RT</v>
          </cell>
          <cell r="I144" t="str">
            <v>Y56</v>
          </cell>
          <cell r="J144" t="str">
            <v>London</v>
          </cell>
          <cell r="K144">
            <v>384651</v>
          </cell>
          <cell r="L144">
            <v>8020</v>
          </cell>
          <cell r="AC144">
            <v>392671</v>
          </cell>
        </row>
        <row r="145">
          <cell r="C145" t="str">
            <v>08N</v>
          </cell>
          <cell r="D145" t="str">
            <v>NHS Redbridge CCG</v>
          </cell>
          <cell r="E145" t="str">
            <v>AT</v>
          </cell>
          <cell r="F145" t="str">
            <v>Q71</v>
          </cell>
          <cell r="G145" t="str">
            <v>London</v>
          </cell>
          <cell r="H145" t="str">
            <v>RT</v>
          </cell>
          <cell r="I145" t="str">
            <v>Y56</v>
          </cell>
          <cell r="J145" t="str">
            <v>London</v>
          </cell>
          <cell r="K145">
            <v>292779</v>
          </cell>
          <cell r="L145">
            <v>6940</v>
          </cell>
          <cell r="AC145">
            <v>299719</v>
          </cell>
        </row>
        <row r="146">
          <cell r="C146" t="str">
            <v>08V</v>
          </cell>
          <cell r="D146" t="str">
            <v>NHS Tower Hamlets CCG</v>
          </cell>
          <cell r="E146" t="str">
            <v>AT</v>
          </cell>
          <cell r="F146" t="str">
            <v>Q71</v>
          </cell>
          <cell r="G146" t="str">
            <v>London</v>
          </cell>
          <cell r="H146" t="str">
            <v>RT</v>
          </cell>
          <cell r="I146" t="str">
            <v>Y56</v>
          </cell>
          <cell r="J146" t="str">
            <v>London</v>
          </cell>
          <cell r="K146">
            <v>324996</v>
          </cell>
          <cell r="L146">
            <v>6630</v>
          </cell>
          <cell r="AC146">
            <v>331626</v>
          </cell>
        </row>
        <row r="147">
          <cell r="C147" t="str">
            <v>08W</v>
          </cell>
          <cell r="D147" t="str">
            <v>NHS Waltham Forest CCG</v>
          </cell>
          <cell r="E147" t="str">
            <v>AT</v>
          </cell>
          <cell r="F147" t="str">
            <v>Q71</v>
          </cell>
          <cell r="G147" t="str">
            <v>London</v>
          </cell>
          <cell r="H147" t="str">
            <v>RT</v>
          </cell>
          <cell r="I147" t="str">
            <v>Y56</v>
          </cell>
          <cell r="J147" t="str">
            <v>London</v>
          </cell>
          <cell r="K147">
            <v>303481</v>
          </cell>
          <cell r="L147">
            <v>6820</v>
          </cell>
          <cell r="AC147">
            <v>310301</v>
          </cell>
        </row>
        <row r="148">
          <cell r="C148" t="str">
            <v>07P</v>
          </cell>
          <cell r="D148" t="str">
            <v>NHS Brent CCG</v>
          </cell>
          <cell r="E148" t="str">
            <v>AT</v>
          </cell>
          <cell r="F148" t="str">
            <v>Q71</v>
          </cell>
          <cell r="G148" t="str">
            <v>London</v>
          </cell>
          <cell r="H148" t="str">
            <v>RT</v>
          </cell>
          <cell r="I148" t="str">
            <v>Y56</v>
          </cell>
          <cell r="J148" t="str">
            <v>London</v>
          </cell>
          <cell r="K148">
            <v>397829</v>
          </cell>
          <cell r="L148">
            <v>7900</v>
          </cell>
          <cell r="AC148">
            <v>405729</v>
          </cell>
        </row>
        <row r="149">
          <cell r="C149" t="str">
            <v>07W</v>
          </cell>
          <cell r="D149" t="str">
            <v>NHS Ealing CCG</v>
          </cell>
          <cell r="E149" t="str">
            <v>AT</v>
          </cell>
          <cell r="F149" t="str">
            <v>Q71</v>
          </cell>
          <cell r="G149" t="str">
            <v>London</v>
          </cell>
          <cell r="H149" t="str">
            <v>RT</v>
          </cell>
          <cell r="I149" t="str">
            <v>Y56</v>
          </cell>
          <cell r="J149" t="str">
            <v>London</v>
          </cell>
          <cell r="K149">
            <v>418571</v>
          </cell>
          <cell r="L149">
            <v>9100</v>
          </cell>
          <cell r="AC149">
            <v>427671</v>
          </cell>
        </row>
        <row r="150">
          <cell r="C150" t="str">
            <v>07Y</v>
          </cell>
          <cell r="D150" t="str">
            <v>NHS Hounslow CCG</v>
          </cell>
          <cell r="E150" t="str">
            <v>AT</v>
          </cell>
          <cell r="F150" t="str">
            <v>Q71</v>
          </cell>
          <cell r="G150" t="str">
            <v>London</v>
          </cell>
          <cell r="H150" t="str">
            <v>RT</v>
          </cell>
          <cell r="I150" t="str">
            <v>Y56</v>
          </cell>
          <cell r="J150" t="str">
            <v>London</v>
          </cell>
          <cell r="K150">
            <v>280752</v>
          </cell>
          <cell r="L150">
            <v>6500</v>
          </cell>
          <cell r="AC150">
            <v>287252</v>
          </cell>
        </row>
        <row r="151">
          <cell r="C151" t="str">
            <v>08C</v>
          </cell>
          <cell r="D151" t="str">
            <v>NHS Hammersmith and Fulham CCG</v>
          </cell>
          <cell r="E151" t="str">
            <v>AT</v>
          </cell>
          <cell r="F151" t="str">
            <v>Q71</v>
          </cell>
          <cell r="G151" t="str">
            <v>London</v>
          </cell>
          <cell r="H151" t="str">
            <v>RT</v>
          </cell>
          <cell r="I151" t="str">
            <v>Y56</v>
          </cell>
          <cell r="J151" t="str">
            <v>London</v>
          </cell>
          <cell r="K151">
            <v>243652</v>
          </cell>
          <cell r="L151">
            <v>4460</v>
          </cell>
          <cell r="AC151">
            <v>248112</v>
          </cell>
        </row>
        <row r="152">
          <cell r="C152" t="str">
            <v>08E</v>
          </cell>
          <cell r="D152" t="str">
            <v>NHS Harrow CCG</v>
          </cell>
          <cell r="E152" t="str">
            <v>AT</v>
          </cell>
          <cell r="F152" t="str">
            <v>Q71</v>
          </cell>
          <cell r="G152" t="str">
            <v>London</v>
          </cell>
          <cell r="H152" t="str">
            <v>RT</v>
          </cell>
          <cell r="I152" t="str">
            <v>Y56</v>
          </cell>
          <cell r="J152" t="str">
            <v>London</v>
          </cell>
          <cell r="K152">
            <v>245893</v>
          </cell>
          <cell r="L152">
            <v>5730</v>
          </cell>
          <cell r="AC152">
            <v>251623</v>
          </cell>
        </row>
        <row r="153">
          <cell r="C153" t="str">
            <v>08G</v>
          </cell>
          <cell r="D153" t="str">
            <v>NHS Hillingdon CCG</v>
          </cell>
          <cell r="E153" t="str">
            <v>AT</v>
          </cell>
          <cell r="F153" t="str">
            <v>Q71</v>
          </cell>
          <cell r="G153" t="str">
            <v>London</v>
          </cell>
          <cell r="H153" t="str">
            <v>RT</v>
          </cell>
          <cell r="I153" t="str">
            <v>Y56</v>
          </cell>
          <cell r="J153" t="str">
            <v>London</v>
          </cell>
          <cell r="K153">
            <v>294320</v>
          </cell>
          <cell r="L153">
            <v>6780</v>
          </cell>
          <cell r="AC153">
            <v>301100</v>
          </cell>
        </row>
        <row r="154">
          <cell r="C154" t="str">
            <v>08Y</v>
          </cell>
          <cell r="D154" t="str">
            <v>NHS West London (K&amp;C &amp; QPP) CCG</v>
          </cell>
          <cell r="E154" t="str">
            <v>AT</v>
          </cell>
          <cell r="F154" t="str">
            <v>Q71</v>
          </cell>
          <cell r="G154" t="str">
            <v>London</v>
          </cell>
          <cell r="H154" t="str">
            <v>RT</v>
          </cell>
          <cell r="I154" t="str">
            <v>Y56</v>
          </cell>
          <cell r="J154" t="str">
            <v>London</v>
          </cell>
          <cell r="K154">
            <v>329236</v>
          </cell>
          <cell r="L154">
            <v>5550</v>
          </cell>
          <cell r="AC154">
            <v>334786</v>
          </cell>
        </row>
        <row r="155">
          <cell r="C155" t="str">
            <v>09A</v>
          </cell>
          <cell r="D155" t="str">
            <v>NHS Central London (Westminster) CCG</v>
          </cell>
          <cell r="E155" t="str">
            <v>AT</v>
          </cell>
          <cell r="F155" t="str">
            <v>Q71</v>
          </cell>
          <cell r="G155" t="str">
            <v>London</v>
          </cell>
          <cell r="H155" t="str">
            <v>RT</v>
          </cell>
          <cell r="I155" t="str">
            <v>Y56</v>
          </cell>
          <cell r="J155" t="str">
            <v>London</v>
          </cell>
          <cell r="K155">
            <v>248751</v>
          </cell>
          <cell r="L155">
            <v>4700</v>
          </cell>
          <cell r="AC155">
            <v>253451</v>
          </cell>
        </row>
        <row r="156">
          <cell r="C156" t="str">
            <v>07N</v>
          </cell>
          <cell r="D156" t="str">
            <v>NHS Bexley CCG</v>
          </cell>
          <cell r="E156" t="str">
            <v>AT</v>
          </cell>
          <cell r="F156" t="str">
            <v>Q71</v>
          </cell>
          <cell r="G156" t="str">
            <v>London</v>
          </cell>
          <cell r="H156" t="str">
            <v>RT</v>
          </cell>
          <cell r="I156" t="str">
            <v>Y56</v>
          </cell>
          <cell r="J156" t="str">
            <v>London</v>
          </cell>
          <cell r="K156">
            <v>256924</v>
          </cell>
          <cell r="L156">
            <v>5660</v>
          </cell>
          <cell r="AC156">
            <v>262584</v>
          </cell>
        </row>
        <row r="157">
          <cell r="C157" t="str">
            <v>07Q</v>
          </cell>
          <cell r="D157" t="str">
            <v>NHS Bromley CCG</v>
          </cell>
          <cell r="E157" t="str">
            <v>AT</v>
          </cell>
          <cell r="F157" t="str">
            <v>Q71</v>
          </cell>
          <cell r="G157" t="str">
            <v>London</v>
          </cell>
          <cell r="H157" t="str">
            <v>RT</v>
          </cell>
          <cell r="I157" t="str">
            <v>Y56</v>
          </cell>
          <cell r="J157" t="str">
            <v>London</v>
          </cell>
          <cell r="K157">
            <v>369235</v>
          </cell>
          <cell r="L157">
            <v>8010</v>
          </cell>
          <cell r="AC157">
            <v>377245</v>
          </cell>
        </row>
        <row r="158">
          <cell r="C158" t="str">
            <v>07V</v>
          </cell>
          <cell r="D158" t="str">
            <v>NHS Croydon CCG</v>
          </cell>
          <cell r="E158" t="str">
            <v>AT</v>
          </cell>
          <cell r="F158" t="str">
            <v>Q71</v>
          </cell>
          <cell r="G158" t="str">
            <v>London</v>
          </cell>
          <cell r="H158" t="str">
            <v>RT</v>
          </cell>
          <cell r="I158" t="str">
            <v>Y56</v>
          </cell>
          <cell r="J158" t="str">
            <v>London</v>
          </cell>
          <cell r="K158">
            <v>409568</v>
          </cell>
          <cell r="L158">
            <v>9110</v>
          </cell>
          <cell r="AC158">
            <v>418678</v>
          </cell>
        </row>
        <row r="159">
          <cell r="C159" t="str">
            <v>08A</v>
          </cell>
          <cell r="D159" t="str">
            <v>NHS Greenwich CCG</v>
          </cell>
          <cell r="E159" t="str">
            <v>AT</v>
          </cell>
          <cell r="F159" t="str">
            <v>Q71</v>
          </cell>
          <cell r="G159" t="str">
            <v>London</v>
          </cell>
          <cell r="H159" t="str">
            <v>RT</v>
          </cell>
          <cell r="I159" t="str">
            <v>Y56</v>
          </cell>
          <cell r="J159" t="str">
            <v>London</v>
          </cell>
          <cell r="K159">
            <v>326541</v>
          </cell>
          <cell r="L159">
            <v>6600</v>
          </cell>
          <cell r="AC159">
            <v>333141</v>
          </cell>
        </row>
        <row r="160">
          <cell r="C160" t="str">
            <v>08J</v>
          </cell>
          <cell r="D160" t="str">
            <v>NHS Kingston CCG</v>
          </cell>
          <cell r="E160" t="str">
            <v>AT</v>
          </cell>
          <cell r="F160" t="str">
            <v>Q71</v>
          </cell>
          <cell r="G160" t="str">
            <v>London</v>
          </cell>
          <cell r="H160" t="str">
            <v>RT</v>
          </cell>
          <cell r="I160" t="str">
            <v>Y56</v>
          </cell>
          <cell r="J160" t="str">
            <v>London</v>
          </cell>
          <cell r="K160">
            <v>196840</v>
          </cell>
          <cell r="L160">
            <v>4610</v>
          </cell>
          <cell r="AC160">
            <v>201450</v>
          </cell>
        </row>
        <row r="161">
          <cell r="C161" t="str">
            <v>08K</v>
          </cell>
          <cell r="D161" t="str">
            <v>NHS Lambeth CCG</v>
          </cell>
          <cell r="E161" t="str">
            <v>AT</v>
          </cell>
          <cell r="F161" t="str">
            <v>Q71</v>
          </cell>
          <cell r="G161" t="str">
            <v>London</v>
          </cell>
          <cell r="H161" t="str">
            <v>RT</v>
          </cell>
          <cell r="I161" t="str">
            <v>Y56</v>
          </cell>
          <cell r="J161" t="str">
            <v>London</v>
          </cell>
          <cell r="K161">
            <v>415607</v>
          </cell>
          <cell r="L161">
            <v>8280</v>
          </cell>
          <cell r="AC161">
            <v>423887</v>
          </cell>
        </row>
        <row r="162">
          <cell r="C162" t="str">
            <v>08L</v>
          </cell>
          <cell r="D162" t="str">
            <v>NHS Lewisham CCG</v>
          </cell>
          <cell r="E162" t="str">
            <v>AT</v>
          </cell>
          <cell r="F162" t="str">
            <v>Q71</v>
          </cell>
          <cell r="G162" t="str">
            <v>London</v>
          </cell>
          <cell r="H162" t="str">
            <v>RT</v>
          </cell>
          <cell r="I162" t="str">
            <v>Y56</v>
          </cell>
          <cell r="J162" t="str">
            <v>London</v>
          </cell>
          <cell r="K162">
            <v>364146</v>
          </cell>
          <cell r="L162">
            <v>7160</v>
          </cell>
          <cell r="AC162">
            <v>371306</v>
          </cell>
        </row>
        <row r="163">
          <cell r="C163" t="str">
            <v>08P</v>
          </cell>
          <cell r="D163" t="str">
            <v>NHS Richmond CCG</v>
          </cell>
          <cell r="E163" t="str">
            <v>AT</v>
          </cell>
          <cell r="F163" t="str">
            <v>Q71</v>
          </cell>
          <cell r="G163" t="str">
            <v>London</v>
          </cell>
          <cell r="H163" t="str">
            <v>RT</v>
          </cell>
          <cell r="I163" t="str">
            <v>Y56</v>
          </cell>
          <cell r="J163" t="str">
            <v>London</v>
          </cell>
          <cell r="K163">
            <v>209295</v>
          </cell>
          <cell r="L163">
            <v>4690</v>
          </cell>
          <cell r="AC163">
            <v>213985</v>
          </cell>
        </row>
        <row r="164">
          <cell r="C164" t="str">
            <v>08Q</v>
          </cell>
          <cell r="D164" t="str">
            <v>NHS Southwark CCG</v>
          </cell>
          <cell r="E164" t="str">
            <v>AT</v>
          </cell>
          <cell r="F164" t="str">
            <v>Q71</v>
          </cell>
          <cell r="G164" t="str">
            <v>London</v>
          </cell>
          <cell r="H164" t="str">
            <v>RT</v>
          </cell>
          <cell r="I164" t="str">
            <v>Y56</v>
          </cell>
          <cell r="J164" t="str">
            <v>London</v>
          </cell>
          <cell r="K164">
            <v>350720</v>
          </cell>
          <cell r="L164">
            <v>7220</v>
          </cell>
          <cell r="AC164">
            <v>357940</v>
          </cell>
        </row>
        <row r="165">
          <cell r="C165" t="str">
            <v>08R</v>
          </cell>
          <cell r="D165" t="str">
            <v>NHS Merton CCG</v>
          </cell>
          <cell r="E165" t="str">
            <v>AT</v>
          </cell>
          <cell r="F165" t="str">
            <v>Q71</v>
          </cell>
          <cell r="G165" t="str">
            <v>London</v>
          </cell>
          <cell r="H165" t="str">
            <v>RT</v>
          </cell>
          <cell r="I165" t="str">
            <v>Y56</v>
          </cell>
          <cell r="J165" t="str">
            <v>London</v>
          </cell>
          <cell r="K165">
            <v>208020</v>
          </cell>
          <cell r="L165">
            <v>4960</v>
          </cell>
          <cell r="AC165">
            <v>212980</v>
          </cell>
        </row>
        <row r="166">
          <cell r="C166" t="str">
            <v>08T</v>
          </cell>
          <cell r="D166" t="str">
            <v>NHS Sutton CCG</v>
          </cell>
          <cell r="E166" t="str">
            <v>AT</v>
          </cell>
          <cell r="F166" t="str">
            <v>Q71</v>
          </cell>
          <cell r="G166" t="str">
            <v>London</v>
          </cell>
          <cell r="H166" t="str">
            <v>RT</v>
          </cell>
          <cell r="I166" t="str">
            <v>Y56</v>
          </cell>
          <cell r="J166" t="str">
            <v>London</v>
          </cell>
          <cell r="K166">
            <v>208986</v>
          </cell>
          <cell r="L166">
            <v>4500</v>
          </cell>
          <cell r="AC166">
            <v>213486</v>
          </cell>
        </row>
        <row r="167">
          <cell r="C167" t="str">
            <v>08X</v>
          </cell>
          <cell r="D167" t="str">
            <v>NHS Wandsworth CCG</v>
          </cell>
          <cell r="E167" t="str">
            <v>AT</v>
          </cell>
          <cell r="F167" t="str">
            <v>Q71</v>
          </cell>
          <cell r="G167" t="str">
            <v>London</v>
          </cell>
          <cell r="H167" t="str">
            <v>RT</v>
          </cell>
          <cell r="I167" t="str">
            <v>Y56</v>
          </cell>
          <cell r="J167" t="str">
            <v>London</v>
          </cell>
          <cell r="K167">
            <v>391052</v>
          </cell>
          <cell r="L167">
            <v>8270</v>
          </cell>
          <cell r="AC167">
            <v>399322</v>
          </cell>
        </row>
        <row r="168">
          <cell r="C168" t="str">
            <v>11E</v>
          </cell>
          <cell r="D168" t="str">
            <v>NHS Bath and North East Somerset CCG</v>
          </cell>
          <cell r="E168" t="str">
            <v>AT</v>
          </cell>
          <cell r="F168" t="str">
            <v>Q64</v>
          </cell>
          <cell r="G168" t="str">
            <v>Bath, Gloucester, Swindon &amp; Wiltshire</v>
          </cell>
          <cell r="H168" t="str">
            <v>RT</v>
          </cell>
          <cell r="I168" t="str">
            <v>Y57</v>
          </cell>
          <cell r="J168" t="str">
            <v>South</v>
          </cell>
          <cell r="K168">
            <v>206474</v>
          </cell>
          <cell r="L168">
            <v>4660</v>
          </cell>
          <cell r="AC168">
            <v>211134</v>
          </cell>
        </row>
        <row r="169">
          <cell r="C169" t="str">
            <v>11M</v>
          </cell>
          <cell r="D169" t="str">
            <v>NHS Gloucestershire CCG</v>
          </cell>
          <cell r="E169" t="str">
            <v>AT</v>
          </cell>
          <cell r="F169" t="str">
            <v>Q64</v>
          </cell>
          <cell r="G169" t="str">
            <v>Bath, Gloucester, Swindon &amp; Wiltshire</v>
          </cell>
          <cell r="H169" t="str">
            <v>RT</v>
          </cell>
          <cell r="I169" t="str">
            <v>Y57</v>
          </cell>
          <cell r="J169" t="str">
            <v>South</v>
          </cell>
          <cell r="K169">
            <v>675741</v>
          </cell>
          <cell r="L169">
            <v>15090</v>
          </cell>
          <cell r="AC169">
            <v>690831</v>
          </cell>
        </row>
        <row r="170">
          <cell r="C170" t="str">
            <v>12D</v>
          </cell>
          <cell r="D170" t="str">
            <v>NHS Swindon CCG</v>
          </cell>
          <cell r="E170" t="str">
            <v>AT</v>
          </cell>
          <cell r="F170" t="str">
            <v>Q64</v>
          </cell>
          <cell r="G170" t="str">
            <v>Bath, Gloucester, Swindon &amp; Wiltshire</v>
          </cell>
          <cell r="H170" t="str">
            <v>RT</v>
          </cell>
          <cell r="I170" t="str">
            <v>Y57</v>
          </cell>
          <cell r="J170" t="str">
            <v>South</v>
          </cell>
          <cell r="K170">
            <v>222994</v>
          </cell>
          <cell r="L170">
            <v>5460</v>
          </cell>
          <cell r="AC170">
            <v>228454</v>
          </cell>
        </row>
        <row r="171">
          <cell r="C171" t="str">
            <v>99N</v>
          </cell>
          <cell r="D171" t="str">
            <v>NHS Wiltshire CCG</v>
          </cell>
          <cell r="E171" t="str">
            <v>AT</v>
          </cell>
          <cell r="F171" t="str">
            <v>Q64</v>
          </cell>
          <cell r="G171" t="str">
            <v>Bath, Gloucester, Swindon &amp; Wiltshire</v>
          </cell>
          <cell r="H171" t="str">
            <v>RT</v>
          </cell>
          <cell r="I171" t="str">
            <v>Y57</v>
          </cell>
          <cell r="J171" t="str">
            <v>South</v>
          </cell>
          <cell r="K171">
            <v>503458</v>
          </cell>
          <cell r="L171">
            <v>11660</v>
          </cell>
          <cell r="AC171">
            <v>515118</v>
          </cell>
        </row>
        <row r="172">
          <cell r="C172" t="str">
            <v>11H</v>
          </cell>
          <cell r="D172" t="str">
            <v>NHS Bristol CCG</v>
          </cell>
          <cell r="E172" t="str">
            <v>AT</v>
          </cell>
          <cell r="F172" t="str">
            <v>Q65</v>
          </cell>
          <cell r="G172" t="str">
            <v>Bristol, North Somerset, Somerset &amp; South Glos</v>
          </cell>
          <cell r="H172" t="str">
            <v>RT</v>
          </cell>
          <cell r="I172" t="str">
            <v>Y57</v>
          </cell>
          <cell r="J172" t="str">
            <v>South</v>
          </cell>
          <cell r="K172">
            <v>499279</v>
          </cell>
          <cell r="L172">
            <v>11280</v>
          </cell>
          <cell r="AC172">
            <v>510559</v>
          </cell>
        </row>
        <row r="173">
          <cell r="C173" t="str">
            <v>11T</v>
          </cell>
          <cell r="D173" t="str">
            <v>NHS North Somerset CCG</v>
          </cell>
          <cell r="E173" t="str">
            <v>AT</v>
          </cell>
          <cell r="F173" t="str">
            <v>Q65</v>
          </cell>
          <cell r="G173" t="str">
            <v>Bristol, North Somerset, Somerset &amp; South Glos</v>
          </cell>
          <cell r="H173" t="str">
            <v>RT</v>
          </cell>
          <cell r="I173" t="str">
            <v>Y57</v>
          </cell>
          <cell r="J173" t="str">
            <v>South</v>
          </cell>
          <cell r="K173">
            <v>235405</v>
          </cell>
          <cell r="L173">
            <v>5150</v>
          </cell>
          <cell r="AC173">
            <v>240555</v>
          </cell>
        </row>
        <row r="174">
          <cell r="C174" t="str">
            <v>11X</v>
          </cell>
          <cell r="D174" t="str">
            <v>NHS Somerset CCG</v>
          </cell>
          <cell r="E174" t="str">
            <v>AT</v>
          </cell>
          <cell r="F174" t="str">
            <v>Q65</v>
          </cell>
          <cell r="G174" t="str">
            <v>Bristol, North Somerset, Somerset &amp; South Glos</v>
          </cell>
          <cell r="H174" t="str">
            <v>RT</v>
          </cell>
          <cell r="I174" t="str">
            <v>Y57</v>
          </cell>
          <cell r="J174" t="str">
            <v>South</v>
          </cell>
          <cell r="K174">
            <v>636701</v>
          </cell>
          <cell r="L174">
            <v>13220</v>
          </cell>
          <cell r="AC174">
            <v>649921</v>
          </cell>
        </row>
        <row r="175">
          <cell r="C175" t="str">
            <v>12A</v>
          </cell>
          <cell r="D175" t="str">
            <v>NHS South Gloucestershire CCG</v>
          </cell>
          <cell r="E175" t="str">
            <v>AT</v>
          </cell>
          <cell r="F175" t="str">
            <v>Q65</v>
          </cell>
          <cell r="G175" t="str">
            <v>Bristol, North Somerset, Somerset &amp; South Glos</v>
          </cell>
          <cell r="H175" t="str">
            <v>RT</v>
          </cell>
          <cell r="I175" t="str">
            <v>Y57</v>
          </cell>
          <cell r="J175" t="str">
            <v>South</v>
          </cell>
          <cell r="K175">
            <v>244121</v>
          </cell>
          <cell r="L175">
            <v>6350</v>
          </cell>
          <cell r="AC175">
            <v>250471</v>
          </cell>
        </row>
        <row r="176">
          <cell r="C176" t="str">
            <v>11N</v>
          </cell>
          <cell r="D176" t="str">
            <v>NHS Kernow CCG</v>
          </cell>
          <cell r="E176" t="str">
            <v>AT</v>
          </cell>
          <cell r="F176" t="str">
            <v>Q66</v>
          </cell>
          <cell r="G176" t="str">
            <v>Devon, Cornwall and the Isles of Scilly</v>
          </cell>
          <cell r="H176" t="str">
            <v>RT</v>
          </cell>
          <cell r="I176" t="str">
            <v>Y57</v>
          </cell>
          <cell r="J176" t="str">
            <v>South</v>
          </cell>
          <cell r="K176">
            <v>686623</v>
          </cell>
          <cell r="L176">
            <v>13520</v>
          </cell>
          <cell r="AC176">
            <v>700143</v>
          </cell>
        </row>
        <row r="177">
          <cell r="C177" t="str">
            <v>99P</v>
          </cell>
          <cell r="D177" t="str">
            <v>NHS North, East, West Devon CCG</v>
          </cell>
          <cell r="E177" t="str">
            <v>AT</v>
          </cell>
          <cell r="F177" t="str">
            <v>Q66</v>
          </cell>
          <cell r="G177" t="str">
            <v>Devon, Cornwall and the Isles of Scilly</v>
          </cell>
          <cell r="H177" t="str">
            <v>RT</v>
          </cell>
          <cell r="I177" t="str">
            <v>Y57</v>
          </cell>
          <cell r="J177" t="str">
            <v>South</v>
          </cell>
          <cell r="K177">
            <v>1060184</v>
          </cell>
          <cell r="L177">
            <v>21750</v>
          </cell>
          <cell r="AC177">
            <v>1081934</v>
          </cell>
        </row>
        <row r="178">
          <cell r="C178" t="str">
            <v>99Q</v>
          </cell>
          <cell r="D178" t="str">
            <v>NHS South Devon and Torbay CCG</v>
          </cell>
          <cell r="E178" t="str">
            <v>AT</v>
          </cell>
          <cell r="F178" t="str">
            <v>Q66</v>
          </cell>
          <cell r="G178" t="str">
            <v>Devon, Cornwall and the Isles of Scilly</v>
          </cell>
          <cell r="H178" t="str">
            <v>RT</v>
          </cell>
          <cell r="I178" t="str">
            <v>Y57</v>
          </cell>
          <cell r="J178" t="str">
            <v>South</v>
          </cell>
          <cell r="K178">
            <v>368794</v>
          </cell>
          <cell r="L178">
            <v>6720</v>
          </cell>
          <cell r="AC178">
            <v>375514</v>
          </cell>
        </row>
        <row r="179">
          <cell r="C179" t="str">
            <v>09C</v>
          </cell>
          <cell r="D179" t="str">
            <v>NHS Ashford CCG</v>
          </cell>
          <cell r="E179" t="str">
            <v>AT</v>
          </cell>
          <cell r="F179" t="str">
            <v>Q67</v>
          </cell>
          <cell r="G179" t="str">
            <v>Kent &amp; Medway</v>
          </cell>
          <cell r="H179" t="str">
            <v>RT</v>
          </cell>
          <cell r="I179" t="str">
            <v>Y57</v>
          </cell>
          <cell r="J179" t="str">
            <v>South</v>
          </cell>
          <cell r="K179">
            <v>130093</v>
          </cell>
          <cell r="L179">
            <v>3010</v>
          </cell>
          <cell r="AC179">
            <v>133103</v>
          </cell>
        </row>
        <row r="180">
          <cell r="C180" t="str">
            <v>09E</v>
          </cell>
          <cell r="D180" t="str">
            <v>NHS Canterbury and Coastal CCG</v>
          </cell>
          <cell r="E180" t="str">
            <v>AT</v>
          </cell>
          <cell r="F180" t="str">
            <v>Q67</v>
          </cell>
          <cell r="G180" t="str">
            <v>Kent &amp; Medway</v>
          </cell>
          <cell r="H180" t="str">
            <v>RT</v>
          </cell>
          <cell r="I180" t="str">
            <v>Y57</v>
          </cell>
          <cell r="J180" t="str">
            <v>South</v>
          </cell>
          <cell r="K180">
            <v>235401</v>
          </cell>
          <cell r="L180">
            <v>5120</v>
          </cell>
          <cell r="AC180">
            <v>240521</v>
          </cell>
        </row>
        <row r="181">
          <cell r="C181" t="str">
            <v>09J</v>
          </cell>
          <cell r="D181" t="str">
            <v>NHS Dartford, Gravesham and Swanley CCG</v>
          </cell>
          <cell r="E181" t="str">
            <v>AT</v>
          </cell>
          <cell r="F181" t="str">
            <v>Q67</v>
          </cell>
          <cell r="G181" t="str">
            <v>Kent &amp; Medway</v>
          </cell>
          <cell r="H181" t="str">
            <v>RT</v>
          </cell>
          <cell r="I181" t="str">
            <v>Y57</v>
          </cell>
          <cell r="J181" t="str">
            <v>South</v>
          </cell>
          <cell r="K181">
            <v>275777</v>
          </cell>
          <cell r="L181">
            <v>6200</v>
          </cell>
          <cell r="AC181">
            <v>281977</v>
          </cell>
        </row>
        <row r="182">
          <cell r="C182" t="str">
            <v>09W</v>
          </cell>
          <cell r="D182" t="str">
            <v>NHS Medway CCG</v>
          </cell>
          <cell r="E182" t="str">
            <v>AT</v>
          </cell>
          <cell r="F182" t="str">
            <v>Q67</v>
          </cell>
          <cell r="G182" t="str">
            <v>Kent &amp; Medway</v>
          </cell>
          <cell r="H182" t="str">
            <v>RT</v>
          </cell>
          <cell r="I182" t="str">
            <v>Y57</v>
          </cell>
          <cell r="J182" t="str">
            <v>South</v>
          </cell>
          <cell r="K182">
            <v>314990</v>
          </cell>
          <cell r="L182">
            <v>7090</v>
          </cell>
          <cell r="AC182">
            <v>322080</v>
          </cell>
        </row>
        <row r="183">
          <cell r="C183" t="str">
            <v>10A</v>
          </cell>
          <cell r="D183" t="str">
            <v>NHS South Kent Coast CCG</v>
          </cell>
          <cell r="E183" t="str">
            <v>AT</v>
          </cell>
          <cell r="F183" t="str">
            <v>Q67</v>
          </cell>
          <cell r="G183" t="str">
            <v>Kent &amp; Medway</v>
          </cell>
          <cell r="H183" t="str">
            <v>RT</v>
          </cell>
          <cell r="I183" t="str">
            <v>Y57</v>
          </cell>
          <cell r="J183" t="str">
            <v>South</v>
          </cell>
          <cell r="K183">
            <v>253123</v>
          </cell>
          <cell r="L183">
            <v>4940</v>
          </cell>
          <cell r="AC183">
            <v>258063</v>
          </cell>
        </row>
        <row r="184">
          <cell r="C184" t="str">
            <v>10D</v>
          </cell>
          <cell r="D184" t="str">
            <v>NHS Swale CCG</v>
          </cell>
          <cell r="E184" t="str">
            <v>AT</v>
          </cell>
          <cell r="F184" t="str">
            <v>Q67</v>
          </cell>
          <cell r="G184" t="str">
            <v>Kent &amp; Medway</v>
          </cell>
          <cell r="H184" t="str">
            <v>RT</v>
          </cell>
          <cell r="I184" t="str">
            <v>Y57</v>
          </cell>
          <cell r="J184" t="str">
            <v>South</v>
          </cell>
          <cell r="K184">
            <v>117739</v>
          </cell>
          <cell r="L184">
            <v>2670</v>
          </cell>
          <cell r="AC184">
            <v>120409</v>
          </cell>
        </row>
        <row r="185">
          <cell r="C185" t="str">
            <v>10E</v>
          </cell>
          <cell r="D185" t="str">
            <v>NHS Thanet CCG</v>
          </cell>
          <cell r="E185" t="str">
            <v>AT</v>
          </cell>
          <cell r="F185" t="str">
            <v>Q67</v>
          </cell>
          <cell r="G185" t="str">
            <v>Kent &amp; Medway</v>
          </cell>
          <cell r="H185" t="str">
            <v>RT</v>
          </cell>
          <cell r="I185" t="str">
            <v>Y57</v>
          </cell>
          <cell r="J185" t="str">
            <v>South</v>
          </cell>
          <cell r="K185">
            <v>190259</v>
          </cell>
          <cell r="L185">
            <v>3360</v>
          </cell>
          <cell r="AC185">
            <v>193619</v>
          </cell>
        </row>
        <row r="186">
          <cell r="C186" t="str">
            <v>99J</v>
          </cell>
          <cell r="D186" t="str">
            <v>NHS West Kent CCG</v>
          </cell>
          <cell r="E186" t="str">
            <v>AT</v>
          </cell>
          <cell r="F186" t="str">
            <v>Q67</v>
          </cell>
          <cell r="G186" t="str">
            <v>Kent &amp; Medway</v>
          </cell>
          <cell r="H186" t="str">
            <v>RT</v>
          </cell>
          <cell r="I186" t="str">
            <v>Y57</v>
          </cell>
          <cell r="J186" t="str">
            <v>South</v>
          </cell>
          <cell r="K186">
            <v>466024</v>
          </cell>
          <cell r="L186">
            <v>11700</v>
          </cell>
          <cell r="AC186">
            <v>477724</v>
          </cell>
        </row>
        <row r="187">
          <cell r="C187" t="str">
            <v>09D</v>
          </cell>
          <cell r="D187" t="str">
            <v>NHS Brighton &amp; Hove CCG</v>
          </cell>
          <cell r="E187" t="str">
            <v>AT</v>
          </cell>
          <cell r="F187" t="str">
            <v>Q68</v>
          </cell>
          <cell r="G187" t="str">
            <v>Surrey &amp; Sussex</v>
          </cell>
          <cell r="H187" t="str">
            <v>RT</v>
          </cell>
          <cell r="I187" t="str">
            <v>Y57</v>
          </cell>
          <cell r="J187" t="str">
            <v>South</v>
          </cell>
          <cell r="K187">
            <v>348461</v>
          </cell>
          <cell r="L187">
            <v>7070</v>
          </cell>
          <cell r="AC187">
            <v>355531</v>
          </cell>
        </row>
        <row r="188">
          <cell r="C188" t="str">
            <v>09F</v>
          </cell>
          <cell r="D188" t="str">
            <v>NHS Eastbourne, Hailsham and Seaford CCG</v>
          </cell>
          <cell r="E188" t="str">
            <v>AT</v>
          </cell>
          <cell r="F188" t="str">
            <v>Q68</v>
          </cell>
          <cell r="G188" t="str">
            <v>Surrey &amp; Sussex</v>
          </cell>
          <cell r="H188" t="str">
            <v>RT</v>
          </cell>
          <cell r="I188" t="str">
            <v>Y57</v>
          </cell>
          <cell r="J188" t="str">
            <v>South</v>
          </cell>
          <cell r="K188">
            <v>225275</v>
          </cell>
          <cell r="L188">
            <v>4540</v>
          </cell>
          <cell r="AC188">
            <v>229815</v>
          </cell>
        </row>
        <row r="189">
          <cell r="C189" t="str">
            <v>09G</v>
          </cell>
          <cell r="D189" t="str">
            <v>NHS Coastal West Sussex CCG</v>
          </cell>
          <cell r="E189" t="str">
            <v>AT</v>
          </cell>
          <cell r="F189" t="str">
            <v>Q68</v>
          </cell>
          <cell r="G189" t="str">
            <v>Surrey &amp; Sussex</v>
          </cell>
          <cell r="H189" t="str">
            <v>RT</v>
          </cell>
          <cell r="I189" t="str">
            <v>Y57</v>
          </cell>
          <cell r="J189" t="str">
            <v>South</v>
          </cell>
          <cell r="K189">
            <v>582953</v>
          </cell>
          <cell r="L189">
            <v>11890</v>
          </cell>
          <cell r="AC189">
            <v>594843</v>
          </cell>
        </row>
        <row r="190">
          <cell r="C190" t="str">
            <v>09H</v>
          </cell>
          <cell r="D190" t="str">
            <v>NHS Crawley CCG</v>
          </cell>
          <cell r="E190" t="str">
            <v>AT</v>
          </cell>
          <cell r="F190" t="str">
            <v>Q68</v>
          </cell>
          <cell r="G190" t="str">
            <v>Surrey &amp; Sussex</v>
          </cell>
          <cell r="H190" t="str">
            <v>RT</v>
          </cell>
          <cell r="I190" t="str">
            <v>Y57</v>
          </cell>
          <cell r="J190" t="str">
            <v>South</v>
          </cell>
          <cell r="K190">
            <v>144302</v>
          </cell>
          <cell r="L190">
            <v>3110</v>
          </cell>
          <cell r="AC190">
            <v>147412</v>
          </cell>
        </row>
        <row r="191">
          <cell r="C191" t="str">
            <v>09L</v>
          </cell>
          <cell r="D191" t="str">
            <v>NHS East Surrey CCG</v>
          </cell>
          <cell r="E191" t="str">
            <v>AT</v>
          </cell>
          <cell r="F191" t="str">
            <v>Q68</v>
          </cell>
          <cell r="G191" t="str">
            <v>Surrey &amp; Sussex</v>
          </cell>
          <cell r="H191" t="str">
            <v>RT</v>
          </cell>
          <cell r="I191" t="str">
            <v>Y57</v>
          </cell>
          <cell r="J191" t="str">
            <v>South</v>
          </cell>
          <cell r="K191">
            <v>188146</v>
          </cell>
          <cell r="L191">
            <v>4220</v>
          </cell>
          <cell r="AC191">
            <v>192366</v>
          </cell>
        </row>
        <row r="192">
          <cell r="C192" t="str">
            <v>09N</v>
          </cell>
          <cell r="D192" t="str">
            <v>NHS Guildford and Waverley CCG</v>
          </cell>
          <cell r="E192" t="str">
            <v>AT</v>
          </cell>
          <cell r="F192" t="str">
            <v>Q68</v>
          </cell>
          <cell r="G192" t="str">
            <v>Surrey &amp; Sussex</v>
          </cell>
          <cell r="H192" t="str">
            <v>RT</v>
          </cell>
          <cell r="I192" t="str">
            <v>Y57</v>
          </cell>
          <cell r="J192" t="str">
            <v>South</v>
          </cell>
          <cell r="K192">
            <v>227773</v>
          </cell>
          <cell r="L192">
            <v>5240</v>
          </cell>
          <cell r="AC192">
            <v>233013</v>
          </cell>
        </row>
        <row r="193">
          <cell r="C193" t="str">
            <v>09P</v>
          </cell>
          <cell r="D193" t="str">
            <v>NHS Hastings &amp; Rother CCG</v>
          </cell>
          <cell r="E193" t="str">
            <v>AT</v>
          </cell>
          <cell r="F193" t="str">
            <v>Q68</v>
          </cell>
          <cell r="G193" t="str">
            <v>Surrey &amp; Sussex</v>
          </cell>
          <cell r="H193" t="str">
            <v>RT</v>
          </cell>
          <cell r="I193" t="str">
            <v>Y57</v>
          </cell>
          <cell r="J193" t="str">
            <v>South</v>
          </cell>
          <cell r="K193">
            <v>254190</v>
          </cell>
          <cell r="L193">
            <v>4510</v>
          </cell>
          <cell r="AC193">
            <v>258700</v>
          </cell>
        </row>
        <row r="194">
          <cell r="C194" t="str">
            <v>09X</v>
          </cell>
          <cell r="D194" t="str">
            <v>NHS Horsham and Mid Sussex CCG</v>
          </cell>
          <cell r="E194" t="str">
            <v>AT</v>
          </cell>
          <cell r="F194" t="str">
            <v>Q68</v>
          </cell>
          <cell r="G194" t="str">
            <v>Surrey &amp; Sussex</v>
          </cell>
          <cell r="H194" t="str">
            <v>RT</v>
          </cell>
          <cell r="I194" t="str">
            <v>Y57</v>
          </cell>
          <cell r="J194" t="str">
            <v>South</v>
          </cell>
          <cell r="K194">
            <v>227835</v>
          </cell>
          <cell r="L194">
            <v>5540</v>
          </cell>
          <cell r="AC194">
            <v>233375</v>
          </cell>
        </row>
        <row r="195">
          <cell r="C195" t="str">
            <v>09Y</v>
          </cell>
          <cell r="D195" t="str">
            <v>NHS North West Surrey CCG</v>
          </cell>
          <cell r="E195" t="str">
            <v>AT</v>
          </cell>
          <cell r="F195" t="str">
            <v>Q68</v>
          </cell>
          <cell r="G195" t="str">
            <v>Surrey &amp; Sussex</v>
          </cell>
          <cell r="H195" t="str">
            <v>RT</v>
          </cell>
          <cell r="I195" t="str">
            <v>Y57</v>
          </cell>
          <cell r="J195" t="str">
            <v>South</v>
          </cell>
          <cell r="K195">
            <v>394645</v>
          </cell>
          <cell r="L195">
            <v>8530</v>
          </cell>
          <cell r="AC195">
            <v>403175</v>
          </cell>
        </row>
        <row r="196">
          <cell r="C196" t="str">
            <v>10C</v>
          </cell>
          <cell r="D196" t="str">
            <v>NHS Surrey Heath CCG</v>
          </cell>
          <cell r="E196" t="str">
            <v>AT</v>
          </cell>
          <cell r="F196" t="str">
            <v>Q68</v>
          </cell>
          <cell r="G196" t="str">
            <v>Surrey &amp; Sussex</v>
          </cell>
          <cell r="H196" t="str">
            <v>RT</v>
          </cell>
          <cell r="I196" t="str">
            <v>Y57</v>
          </cell>
          <cell r="J196" t="str">
            <v>South</v>
          </cell>
          <cell r="K196">
            <v>109062</v>
          </cell>
          <cell r="L196">
            <v>2200</v>
          </cell>
          <cell r="AC196">
            <v>111262</v>
          </cell>
        </row>
        <row r="197">
          <cell r="C197" t="str">
            <v>99H</v>
          </cell>
          <cell r="D197" t="str">
            <v>NHS Surrey Downs CCG</v>
          </cell>
          <cell r="E197" t="str">
            <v>AT</v>
          </cell>
          <cell r="F197" t="str">
            <v>Q68</v>
          </cell>
          <cell r="G197" t="str">
            <v>Surrey &amp; Sussex</v>
          </cell>
          <cell r="H197" t="str">
            <v>RT</v>
          </cell>
          <cell r="I197" t="str">
            <v>Y57</v>
          </cell>
          <cell r="J197" t="str">
            <v>South</v>
          </cell>
          <cell r="K197">
            <v>314358</v>
          </cell>
          <cell r="L197">
            <v>7050</v>
          </cell>
          <cell r="AC197">
            <v>321408</v>
          </cell>
        </row>
        <row r="198">
          <cell r="C198" t="str">
            <v>99K</v>
          </cell>
          <cell r="D198" t="str">
            <v>NHS High Weald Lewes Havens CCG</v>
          </cell>
          <cell r="E198" t="str">
            <v>AT</v>
          </cell>
          <cell r="F198" t="str">
            <v>Q68</v>
          </cell>
          <cell r="G198" t="str">
            <v>Surrey &amp; Sussex</v>
          </cell>
          <cell r="H198" t="str">
            <v>RT</v>
          </cell>
          <cell r="I198" t="str">
            <v>Y57</v>
          </cell>
          <cell r="J198" t="str">
            <v>South</v>
          </cell>
          <cell r="K198">
            <v>191788</v>
          </cell>
          <cell r="L198">
            <v>4070.0000000000005</v>
          </cell>
          <cell r="AC198">
            <v>195858</v>
          </cell>
        </row>
        <row r="199">
          <cell r="C199" t="str">
            <v>10G</v>
          </cell>
          <cell r="D199" t="str">
            <v>NHS Bracknell and Ascot CCG</v>
          </cell>
          <cell r="E199" t="str">
            <v>AT</v>
          </cell>
          <cell r="F199" t="str">
            <v>Q69</v>
          </cell>
          <cell r="G199" t="str">
            <v>Thames Valley</v>
          </cell>
          <cell r="H199" t="str">
            <v>RT</v>
          </cell>
          <cell r="I199" t="str">
            <v>Y57</v>
          </cell>
          <cell r="J199" t="str">
            <v>South</v>
          </cell>
          <cell r="K199">
            <v>132917</v>
          </cell>
          <cell r="L199">
            <v>3350</v>
          </cell>
          <cell r="AC199">
            <v>136267</v>
          </cell>
        </row>
        <row r="200">
          <cell r="C200" t="str">
            <v>10H</v>
          </cell>
          <cell r="D200" t="str">
            <v>NHS Chiltern CCG</v>
          </cell>
          <cell r="E200" t="str">
            <v>AT</v>
          </cell>
          <cell r="F200" t="str">
            <v>Q69</v>
          </cell>
          <cell r="G200" t="str">
            <v>Thames Valley</v>
          </cell>
          <cell r="H200" t="str">
            <v>RT</v>
          </cell>
          <cell r="I200" t="str">
            <v>Y57</v>
          </cell>
          <cell r="J200" t="str">
            <v>South</v>
          </cell>
          <cell r="K200">
            <v>305931</v>
          </cell>
          <cell r="L200">
            <v>7900</v>
          </cell>
          <cell r="AC200">
            <v>313831</v>
          </cell>
        </row>
        <row r="201">
          <cell r="C201" t="str">
            <v>10M</v>
          </cell>
          <cell r="D201" t="str">
            <v>NHS Newbury and District CCG</v>
          </cell>
          <cell r="E201" t="str">
            <v>AT</v>
          </cell>
          <cell r="F201" t="str">
            <v>Q69</v>
          </cell>
          <cell r="G201" t="str">
            <v>Thames Valley</v>
          </cell>
          <cell r="H201" t="str">
            <v>RT</v>
          </cell>
          <cell r="I201" t="str">
            <v>Y57</v>
          </cell>
          <cell r="J201" t="str">
            <v>South</v>
          </cell>
          <cell r="K201">
            <v>110605</v>
          </cell>
          <cell r="L201">
            <v>2780</v>
          </cell>
          <cell r="AC201">
            <v>113385</v>
          </cell>
        </row>
        <row r="202">
          <cell r="C202" t="str">
            <v>10N</v>
          </cell>
          <cell r="D202" t="str">
            <v>NHS North &amp; West Reading CCG</v>
          </cell>
          <cell r="E202" t="str">
            <v>AT</v>
          </cell>
          <cell r="F202" t="str">
            <v>Q69</v>
          </cell>
          <cell r="G202" t="str">
            <v>Thames Valley</v>
          </cell>
          <cell r="H202" t="str">
            <v>RT</v>
          </cell>
          <cell r="I202" t="str">
            <v>Y57</v>
          </cell>
          <cell r="J202" t="str">
            <v>South</v>
          </cell>
          <cell r="K202">
            <v>107385</v>
          </cell>
          <cell r="L202">
            <v>2500</v>
          </cell>
          <cell r="AC202">
            <v>109885</v>
          </cell>
        </row>
        <row r="203">
          <cell r="C203" t="str">
            <v>10Q</v>
          </cell>
          <cell r="D203" t="str">
            <v>NHS Oxfordshire CCG</v>
          </cell>
          <cell r="E203" t="str">
            <v>AT</v>
          </cell>
          <cell r="F203" t="str">
            <v>Q69</v>
          </cell>
          <cell r="G203" t="str">
            <v>Thames Valley</v>
          </cell>
          <cell r="H203" t="str">
            <v>RT</v>
          </cell>
          <cell r="I203" t="str">
            <v>Y57</v>
          </cell>
          <cell r="J203" t="str">
            <v>South</v>
          </cell>
          <cell r="K203">
            <v>645566</v>
          </cell>
          <cell r="L203">
            <v>16260.000000000002</v>
          </cell>
          <cell r="AC203">
            <v>661826</v>
          </cell>
        </row>
        <row r="204">
          <cell r="C204" t="str">
            <v>10T</v>
          </cell>
          <cell r="D204" t="str">
            <v>NHS Slough CCG</v>
          </cell>
          <cell r="E204" t="str">
            <v>AT</v>
          </cell>
          <cell r="F204" t="str">
            <v>Q69</v>
          </cell>
          <cell r="G204" t="str">
            <v>Thames Valley</v>
          </cell>
          <cell r="H204" t="str">
            <v>RT</v>
          </cell>
          <cell r="I204" t="str">
            <v>Y57</v>
          </cell>
          <cell r="J204" t="str">
            <v>South</v>
          </cell>
          <cell r="K204">
            <v>150492</v>
          </cell>
          <cell r="L204">
            <v>3480</v>
          </cell>
          <cell r="AC204">
            <v>153972</v>
          </cell>
        </row>
        <row r="205">
          <cell r="C205" t="str">
            <v>10W</v>
          </cell>
          <cell r="D205" t="str">
            <v>NHS South Reading CCG</v>
          </cell>
          <cell r="E205" t="str">
            <v>AT</v>
          </cell>
          <cell r="F205" t="str">
            <v>Q69</v>
          </cell>
          <cell r="G205" t="str">
            <v>Thames Valley</v>
          </cell>
          <cell r="H205" t="str">
            <v>RT</v>
          </cell>
          <cell r="I205" t="str">
            <v>Y57</v>
          </cell>
          <cell r="J205" t="str">
            <v>South</v>
          </cell>
          <cell r="K205">
            <v>116366</v>
          </cell>
          <cell r="L205">
            <v>2950</v>
          </cell>
          <cell r="AC205">
            <v>119316</v>
          </cell>
        </row>
        <row r="206">
          <cell r="C206" t="str">
            <v>10Y</v>
          </cell>
          <cell r="D206" t="str">
            <v>NHS Aylesbury Vale CCG</v>
          </cell>
          <cell r="E206" t="str">
            <v>AT</v>
          </cell>
          <cell r="F206" t="str">
            <v>Q69</v>
          </cell>
          <cell r="G206" t="str">
            <v>Thames Valley</v>
          </cell>
          <cell r="H206" t="str">
            <v>RT</v>
          </cell>
          <cell r="I206" t="str">
            <v>Y57</v>
          </cell>
          <cell r="J206" t="str">
            <v>South</v>
          </cell>
          <cell r="K206">
            <v>199565</v>
          </cell>
          <cell r="L206">
            <v>4890</v>
          </cell>
          <cell r="AC206">
            <v>204455</v>
          </cell>
        </row>
        <row r="207">
          <cell r="C207" t="str">
            <v>11C</v>
          </cell>
          <cell r="D207" t="str">
            <v>NHS Windsor, Ascot and Maidenhead CCG</v>
          </cell>
          <cell r="E207" t="str">
            <v>AT</v>
          </cell>
          <cell r="F207" t="str">
            <v>Q69</v>
          </cell>
          <cell r="G207" t="str">
            <v>Thames Valley</v>
          </cell>
          <cell r="H207" t="str">
            <v>RT</v>
          </cell>
          <cell r="I207" t="str">
            <v>Y57</v>
          </cell>
          <cell r="J207" t="str">
            <v>South</v>
          </cell>
          <cell r="K207">
            <v>144405</v>
          </cell>
          <cell r="L207">
            <v>3610</v>
          </cell>
          <cell r="AC207">
            <v>148015</v>
          </cell>
        </row>
        <row r="208">
          <cell r="C208" t="str">
            <v>11D</v>
          </cell>
          <cell r="D208" t="str">
            <v>NHS Wokingham CCG</v>
          </cell>
          <cell r="E208" t="str">
            <v>AT</v>
          </cell>
          <cell r="F208" t="str">
            <v>Q69</v>
          </cell>
          <cell r="G208" t="str">
            <v>Thames Valley</v>
          </cell>
          <cell r="H208" t="str">
            <v>RT</v>
          </cell>
          <cell r="I208" t="str">
            <v>Y57</v>
          </cell>
          <cell r="J208" t="str">
            <v>South</v>
          </cell>
          <cell r="K208">
            <v>145091</v>
          </cell>
          <cell r="L208">
            <v>3770</v>
          </cell>
          <cell r="AC208">
            <v>148861</v>
          </cell>
        </row>
        <row r="209">
          <cell r="C209" t="str">
            <v>10J</v>
          </cell>
          <cell r="D209" t="str">
            <v>NHS North Hampshire CCG</v>
          </cell>
          <cell r="E209" t="str">
            <v>AT</v>
          </cell>
          <cell r="F209" t="str">
            <v>Q70</v>
          </cell>
          <cell r="G209" t="str">
            <v>Wessex</v>
          </cell>
          <cell r="H209" t="str">
            <v>RT</v>
          </cell>
          <cell r="I209" t="str">
            <v>Y57</v>
          </cell>
          <cell r="J209" t="str">
            <v>South</v>
          </cell>
          <cell r="K209">
            <v>206515</v>
          </cell>
          <cell r="L209">
            <v>5220</v>
          </cell>
          <cell r="AC209">
            <v>211735</v>
          </cell>
        </row>
        <row r="210">
          <cell r="C210" t="str">
            <v>10K</v>
          </cell>
          <cell r="D210" t="str">
            <v>NHS Fareham and Gosport CCG</v>
          </cell>
          <cell r="E210" t="str">
            <v>AT</v>
          </cell>
          <cell r="F210" t="str">
            <v>Q70</v>
          </cell>
          <cell r="G210" t="str">
            <v>Wessex</v>
          </cell>
          <cell r="H210" t="str">
            <v>RT</v>
          </cell>
          <cell r="I210" t="str">
            <v>Y57</v>
          </cell>
          <cell r="J210" t="str">
            <v>South</v>
          </cell>
          <cell r="K210">
            <v>196338</v>
          </cell>
          <cell r="L210">
            <v>4910</v>
          </cell>
          <cell r="AC210">
            <v>201248</v>
          </cell>
        </row>
        <row r="211">
          <cell r="C211" t="str">
            <v>10L</v>
          </cell>
          <cell r="D211" t="str">
            <v>NHS Isle of Wight CCG</v>
          </cell>
          <cell r="E211" t="str">
            <v>AT</v>
          </cell>
          <cell r="F211" t="str">
            <v>Q70</v>
          </cell>
          <cell r="G211" t="str">
            <v>Wessex</v>
          </cell>
          <cell r="H211" t="str">
            <v>RT</v>
          </cell>
          <cell r="I211" t="str">
            <v>Y57</v>
          </cell>
          <cell r="J211" t="str">
            <v>South</v>
          </cell>
          <cell r="K211">
            <v>193410</v>
          </cell>
          <cell r="L211">
            <v>3490</v>
          </cell>
          <cell r="AC211">
            <v>196900</v>
          </cell>
        </row>
        <row r="212">
          <cell r="C212" t="str">
            <v>10R</v>
          </cell>
          <cell r="D212" t="str">
            <v>NHS Portsmouth CCG</v>
          </cell>
          <cell r="E212" t="str">
            <v>AT</v>
          </cell>
          <cell r="F212" t="str">
            <v>Q70</v>
          </cell>
          <cell r="G212" t="str">
            <v>Wessex</v>
          </cell>
          <cell r="H212" t="str">
            <v>RT</v>
          </cell>
          <cell r="I212" t="str">
            <v>Y57</v>
          </cell>
          <cell r="J212" t="str">
            <v>South</v>
          </cell>
          <cell r="K212">
            <v>238193</v>
          </cell>
          <cell r="L212">
            <v>5280</v>
          </cell>
          <cell r="AC212">
            <v>243473</v>
          </cell>
        </row>
        <row r="213">
          <cell r="C213" t="str">
            <v>10V</v>
          </cell>
          <cell r="D213" t="str">
            <v>NHS South Eastern Hampshire CCG</v>
          </cell>
          <cell r="E213" t="str">
            <v>AT</v>
          </cell>
          <cell r="F213" t="str">
            <v>Q70</v>
          </cell>
          <cell r="G213" t="str">
            <v>Wessex</v>
          </cell>
          <cell r="H213" t="str">
            <v>RT</v>
          </cell>
          <cell r="I213" t="str">
            <v>Y57</v>
          </cell>
          <cell r="J213" t="str">
            <v>South</v>
          </cell>
          <cell r="K213">
            <v>210343</v>
          </cell>
          <cell r="L213">
            <v>5060</v>
          </cell>
          <cell r="AC213">
            <v>215403</v>
          </cell>
        </row>
        <row r="214">
          <cell r="C214" t="str">
            <v>10X</v>
          </cell>
          <cell r="D214" t="str">
            <v>NHS Southampton CCG</v>
          </cell>
          <cell r="E214" t="str">
            <v>AT</v>
          </cell>
          <cell r="F214" t="str">
            <v>Q70</v>
          </cell>
          <cell r="G214" t="str">
            <v>Wessex</v>
          </cell>
          <cell r="H214" t="str">
            <v>RT</v>
          </cell>
          <cell r="I214" t="str">
            <v>Y57</v>
          </cell>
          <cell r="J214" t="str">
            <v>South</v>
          </cell>
          <cell r="K214">
            <v>272132</v>
          </cell>
          <cell r="L214">
            <v>6380</v>
          </cell>
          <cell r="AC214">
            <v>278512</v>
          </cell>
        </row>
        <row r="215">
          <cell r="C215" t="str">
            <v>11A</v>
          </cell>
          <cell r="D215" t="str">
            <v>NHS West Hampshire CCG</v>
          </cell>
          <cell r="E215" t="str">
            <v>AT</v>
          </cell>
          <cell r="F215" t="str">
            <v>Q70</v>
          </cell>
          <cell r="G215" t="str">
            <v>Wessex</v>
          </cell>
          <cell r="H215" t="str">
            <v>RT</v>
          </cell>
          <cell r="I215" t="str">
            <v>Y57</v>
          </cell>
          <cell r="J215" t="str">
            <v>South</v>
          </cell>
          <cell r="K215">
            <v>570234</v>
          </cell>
          <cell r="L215">
            <v>13240</v>
          </cell>
          <cell r="AC215">
            <v>583474</v>
          </cell>
        </row>
        <row r="216">
          <cell r="C216" t="str">
            <v>11J</v>
          </cell>
          <cell r="D216" t="str">
            <v>NHS Dorset CCG</v>
          </cell>
          <cell r="E216" t="str">
            <v>AT</v>
          </cell>
          <cell r="F216" t="str">
            <v>Q70</v>
          </cell>
          <cell r="G216" t="str">
            <v>Wessex</v>
          </cell>
          <cell r="H216" t="str">
            <v>RT</v>
          </cell>
          <cell r="I216" t="str">
            <v>Y57</v>
          </cell>
          <cell r="J216" t="str">
            <v>South</v>
          </cell>
          <cell r="K216">
            <v>896682</v>
          </cell>
          <cell r="L216">
            <v>18730</v>
          </cell>
          <cell r="AC216">
            <v>915412</v>
          </cell>
        </row>
        <row r="217">
          <cell r="C217" t="str">
            <v>99M</v>
          </cell>
          <cell r="D217" t="str">
            <v>NHS North East Hampshire and Farnham CCG</v>
          </cell>
          <cell r="E217" t="str">
            <v>AT</v>
          </cell>
          <cell r="F217" t="str">
            <v>Q70</v>
          </cell>
          <cell r="G217" t="str">
            <v>Wessex</v>
          </cell>
          <cell r="H217" t="str">
            <v>RT</v>
          </cell>
          <cell r="I217" t="str">
            <v>Y57</v>
          </cell>
          <cell r="J217" t="str">
            <v>South</v>
          </cell>
          <cell r="K217">
            <v>228440</v>
          </cell>
          <cell r="L217">
            <v>5210</v>
          </cell>
          <cell r="AC217">
            <v>233650</v>
          </cell>
        </row>
        <row r="218">
          <cell r="C218" t="str">
            <v>Q53</v>
          </cell>
          <cell r="D218" t="str">
            <v>Arden, Herefordshire &amp; Worcestershire</v>
          </cell>
          <cell r="E218" t="str">
            <v>RT</v>
          </cell>
          <cell r="F218" t="str">
            <v>Y55</v>
          </cell>
          <cell r="G218" t="str">
            <v>Midlands &amp; East</v>
          </cell>
          <cell r="H218" t="str">
            <v>NT</v>
          </cell>
          <cell r="I218"/>
          <cell r="M218">
            <v>25236</v>
          </cell>
          <cell r="N218">
            <v>185545</v>
          </cell>
          <cell r="O218">
            <v>152211.46970365528</v>
          </cell>
          <cell r="P218">
            <v>4563</v>
          </cell>
          <cell r="Q218">
            <v>2068</v>
          </cell>
          <cell r="R218">
            <v>0</v>
          </cell>
          <cell r="T218">
            <v>0</v>
          </cell>
          <cell r="U218">
            <v>0</v>
          </cell>
          <cell r="V218">
            <v>46514.537931571824</v>
          </cell>
          <cell r="AC218">
            <v>416138.00763522711</v>
          </cell>
        </row>
        <row r="219">
          <cell r="C219" t="str">
            <v>Q54</v>
          </cell>
          <cell r="D219" t="str">
            <v>Birmingham and the Black Country</v>
          </cell>
          <cell r="E219" t="str">
            <v>RT</v>
          </cell>
          <cell r="F219" t="str">
            <v>Y55</v>
          </cell>
          <cell r="G219" t="str">
            <v>Midlands &amp; East</v>
          </cell>
          <cell r="H219" t="str">
            <v>NT</v>
          </cell>
          <cell r="I219"/>
          <cell r="M219">
            <v>45414</v>
          </cell>
          <cell r="N219">
            <v>266276</v>
          </cell>
          <cell r="O219">
            <v>268819.66841399355</v>
          </cell>
          <cell r="P219">
            <v>9986</v>
          </cell>
          <cell r="Q219">
            <v>19790</v>
          </cell>
          <cell r="R219">
            <v>1304678.763</v>
          </cell>
          <cell r="T219">
            <v>0</v>
          </cell>
          <cell r="U219">
            <v>0</v>
          </cell>
          <cell r="V219">
            <v>82030.22049592495</v>
          </cell>
          <cell r="AC219">
            <v>1996994.6519099188</v>
          </cell>
        </row>
        <row r="220">
          <cell r="C220" t="str">
            <v>Q55</v>
          </cell>
          <cell r="D220" t="str">
            <v>Derbyshire and Nottinghamshire</v>
          </cell>
          <cell r="E220" t="str">
            <v>RT</v>
          </cell>
          <cell r="F220" t="str">
            <v>Y55</v>
          </cell>
          <cell r="G220" t="str">
            <v>Midlands &amp; East</v>
          </cell>
          <cell r="H220" t="str">
            <v>NT</v>
          </cell>
          <cell r="I220"/>
          <cell r="M220">
            <v>35265</v>
          </cell>
          <cell r="N220">
            <v>222027</v>
          </cell>
          <cell r="O220">
            <v>191536.52246064477</v>
          </cell>
          <cell r="P220">
            <v>6091</v>
          </cell>
          <cell r="Q220">
            <v>1833</v>
          </cell>
          <cell r="R220">
            <v>0</v>
          </cell>
          <cell r="T220">
            <v>9102.880000000001</v>
          </cell>
          <cell r="U220">
            <v>43841.909</v>
          </cell>
          <cell r="V220">
            <v>66292.730775045391</v>
          </cell>
          <cell r="AC220">
            <v>575990.04223569017</v>
          </cell>
        </row>
        <row r="221">
          <cell r="C221" t="str">
            <v>Q56</v>
          </cell>
          <cell r="D221" t="str">
            <v>East Anglia</v>
          </cell>
          <cell r="E221" t="str">
            <v>RT</v>
          </cell>
          <cell r="F221" t="str">
            <v>Y55</v>
          </cell>
          <cell r="G221" t="str">
            <v>Midlands &amp; East</v>
          </cell>
          <cell r="H221" t="str">
            <v>NT</v>
          </cell>
          <cell r="I221"/>
          <cell r="M221">
            <v>37788</v>
          </cell>
          <cell r="N221">
            <v>269975</v>
          </cell>
          <cell r="O221">
            <v>225300.9545027503</v>
          </cell>
          <cell r="P221">
            <v>8194</v>
          </cell>
          <cell r="Q221">
            <v>1516</v>
          </cell>
          <cell r="R221">
            <v>924725.13522499998</v>
          </cell>
          <cell r="T221">
            <v>0</v>
          </cell>
          <cell r="U221">
            <v>38054</v>
          </cell>
          <cell r="V221">
            <v>74641.726483707957</v>
          </cell>
          <cell r="AC221">
            <v>1580194.8162114583</v>
          </cell>
        </row>
        <row r="222">
          <cell r="C222" t="str">
            <v>Q57</v>
          </cell>
          <cell r="D222" t="str">
            <v>Essex</v>
          </cell>
          <cell r="E222" t="str">
            <v>RT</v>
          </cell>
          <cell r="F222" t="str">
            <v>Y55</v>
          </cell>
          <cell r="G222" t="str">
            <v>Midlands &amp; East</v>
          </cell>
          <cell r="H222" t="str">
            <v>NT</v>
          </cell>
          <cell r="I222"/>
          <cell r="M222">
            <v>26478</v>
          </cell>
          <cell r="N222">
            <v>182485</v>
          </cell>
          <cell r="O222">
            <v>155798.91018835496</v>
          </cell>
          <cell r="P222">
            <v>6806</v>
          </cell>
          <cell r="Q222">
            <v>1536</v>
          </cell>
          <cell r="R222">
            <v>0</v>
          </cell>
          <cell r="T222">
            <v>0</v>
          </cell>
          <cell r="U222">
            <v>0</v>
          </cell>
          <cell r="V222">
            <v>54647.419038406741</v>
          </cell>
          <cell r="AC222">
            <v>427751.32922676171</v>
          </cell>
        </row>
        <row r="223">
          <cell r="C223" t="str">
            <v>Q58</v>
          </cell>
          <cell r="D223" t="str">
            <v>Hertfordshire and the South Midlands</v>
          </cell>
          <cell r="E223" t="str">
            <v>RT</v>
          </cell>
          <cell r="F223" t="str">
            <v>Y55</v>
          </cell>
          <cell r="G223" t="str">
            <v>Midlands &amp; East</v>
          </cell>
          <cell r="H223" t="str">
            <v>NT</v>
          </cell>
          <cell r="I223"/>
          <cell r="M223">
            <v>35915</v>
          </cell>
          <cell r="N223">
            <v>290649</v>
          </cell>
          <cell r="O223">
            <v>253913.74274367327</v>
          </cell>
          <cell r="P223">
            <v>8133</v>
          </cell>
          <cell r="Q223">
            <v>1068</v>
          </cell>
          <cell r="R223">
            <v>0</v>
          </cell>
          <cell r="T223">
            <v>0</v>
          </cell>
          <cell r="U223">
            <v>0</v>
          </cell>
          <cell r="V223">
            <v>77985.436832853753</v>
          </cell>
          <cell r="AC223">
            <v>667664.17957652698</v>
          </cell>
        </row>
        <row r="224">
          <cell r="C224" t="str">
            <v>Q59</v>
          </cell>
          <cell r="D224" t="str">
            <v>Leicestershire and Lincolnshire</v>
          </cell>
          <cell r="E224" t="str">
            <v>RT</v>
          </cell>
          <cell r="F224" t="str">
            <v>Y55</v>
          </cell>
          <cell r="G224" t="str">
            <v>Midlands &amp; East</v>
          </cell>
          <cell r="H224" t="str">
            <v>NT</v>
          </cell>
          <cell r="I224"/>
          <cell r="M224">
            <v>26814</v>
          </cell>
          <cell r="N224">
            <v>199842</v>
          </cell>
          <cell r="O224">
            <v>159289.29505581764</v>
          </cell>
          <cell r="P224">
            <v>5769</v>
          </cell>
          <cell r="Q224">
            <v>-808</v>
          </cell>
          <cell r="R224">
            <v>899556.5022000001</v>
          </cell>
          <cell r="T224">
            <v>0</v>
          </cell>
          <cell r="U224">
            <v>0</v>
          </cell>
          <cell r="V224">
            <v>58384.591934998985</v>
          </cell>
          <cell r="AC224">
            <v>1348847.3891908168</v>
          </cell>
        </row>
        <row r="225">
          <cell r="C225" t="str">
            <v>Q60</v>
          </cell>
          <cell r="D225" t="str">
            <v>Shropshire and Staffordshire</v>
          </cell>
          <cell r="E225" t="str">
            <v>RT</v>
          </cell>
          <cell r="F225" t="str">
            <v>Y55</v>
          </cell>
          <cell r="G225" t="str">
            <v>Midlands &amp; East</v>
          </cell>
          <cell r="H225" t="str">
            <v>NT</v>
          </cell>
          <cell r="I225"/>
          <cell r="M225">
            <v>25204</v>
          </cell>
          <cell r="N225">
            <v>184244</v>
          </cell>
          <cell r="O225">
            <v>143887.51196666632</v>
          </cell>
          <cell r="P225">
            <v>3256</v>
          </cell>
          <cell r="Q225">
            <v>4870</v>
          </cell>
          <cell r="R225">
            <v>0</v>
          </cell>
          <cell r="T225">
            <v>0</v>
          </cell>
          <cell r="U225">
            <v>42364.78</v>
          </cell>
          <cell r="V225">
            <v>51666.074113664043</v>
          </cell>
          <cell r="AC225">
            <v>455492.36608033039</v>
          </cell>
        </row>
        <row r="226">
          <cell r="C226" t="str">
            <v>Q44</v>
          </cell>
          <cell r="D226" t="str">
            <v>Cheshire, Warrington &amp; Wirral</v>
          </cell>
          <cell r="E226" t="str">
            <v>RT</v>
          </cell>
          <cell r="F226" t="str">
            <v>Y54</v>
          </cell>
          <cell r="G226" t="str">
            <v>North</v>
          </cell>
          <cell r="H226" t="str">
            <v>NT</v>
          </cell>
          <cell r="I226"/>
          <cell r="M226">
            <v>19836</v>
          </cell>
          <cell r="N226">
            <v>144095</v>
          </cell>
          <cell r="O226">
            <v>131608.52600000001</v>
          </cell>
          <cell r="P226">
            <v>4481</v>
          </cell>
          <cell r="Q226">
            <v>942</v>
          </cell>
          <cell r="R226">
            <v>1722012.673</v>
          </cell>
          <cell r="T226">
            <v>0</v>
          </cell>
          <cell r="U226">
            <v>0</v>
          </cell>
          <cell r="V226">
            <v>37037.127878595333</v>
          </cell>
          <cell r="AC226">
            <v>2060012.3268785954</v>
          </cell>
        </row>
        <row r="227">
          <cell r="C227" t="str">
            <v>Q45</v>
          </cell>
          <cell r="D227" t="str">
            <v>Durham, Darlington &amp; Tees</v>
          </cell>
          <cell r="E227" t="str">
            <v>RT</v>
          </cell>
          <cell r="F227" t="str">
            <v>Y54</v>
          </cell>
          <cell r="G227" t="str">
            <v>North</v>
          </cell>
          <cell r="H227" t="str">
            <v>NT</v>
          </cell>
          <cell r="I227"/>
          <cell r="M227">
            <v>22005</v>
          </cell>
          <cell r="N227">
            <v>134883</v>
          </cell>
          <cell r="O227">
            <v>139377.962</v>
          </cell>
          <cell r="P227">
            <v>6405</v>
          </cell>
          <cell r="Q227">
            <v>2440</v>
          </cell>
          <cell r="R227">
            <v>0</v>
          </cell>
          <cell r="T227">
            <v>0</v>
          </cell>
          <cell r="U227">
            <v>28577</v>
          </cell>
          <cell r="V227">
            <v>47265.449029724579</v>
          </cell>
          <cell r="AC227">
            <v>380953.41102972458</v>
          </cell>
        </row>
        <row r="228">
          <cell r="C228" t="str">
            <v>Q46</v>
          </cell>
          <cell r="D228" t="str">
            <v>Greater Manchester</v>
          </cell>
          <cell r="E228" t="str">
            <v>RT</v>
          </cell>
          <cell r="F228" t="str">
            <v>Y54</v>
          </cell>
          <cell r="G228" t="str">
            <v>North</v>
          </cell>
          <cell r="H228" t="str">
            <v>NT</v>
          </cell>
          <cell r="I228"/>
          <cell r="M228">
            <v>47948</v>
          </cell>
          <cell r="N228">
            <v>291970</v>
          </cell>
          <cell r="O228">
            <v>339877.37399999995</v>
          </cell>
          <cell r="P228">
            <v>10580.777</v>
          </cell>
          <cell r="Q228">
            <v>11761</v>
          </cell>
          <cell r="R228">
            <v>0</v>
          </cell>
          <cell r="T228">
            <v>0</v>
          </cell>
          <cell r="U228">
            <v>0</v>
          </cell>
          <cell r="V228">
            <v>92572.493968866023</v>
          </cell>
          <cell r="AC228">
            <v>794709.64496886602</v>
          </cell>
        </row>
        <row r="229">
          <cell r="C229" t="str">
            <v>Q47</v>
          </cell>
          <cell r="D229" t="str">
            <v>Lancashire</v>
          </cell>
          <cell r="E229" t="str">
            <v>RT</v>
          </cell>
          <cell r="F229" t="str">
            <v>Y54</v>
          </cell>
          <cell r="G229" t="str">
            <v>North</v>
          </cell>
          <cell r="H229" t="str">
            <v>NT</v>
          </cell>
          <cell r="I229"/>
          <cell r="M229">
            <v>25721</v>
          </cell>
          <cell r="N229">
            <v>160471</v>
          </cell>
          <cell r="O229">
            <v>165812.01799999998</v>
          </cell>
          <cell r="P229">
            <v>6625</v>
          </cell>
          <cell r="Q229">
            <v>6278</v>
          </cell>
          <cell r="R229">
            <v>0</v>
          </cell>
          <cell r="T229">
            <v>0</v>
          </cell>
          <cell r="U229">
            <v>50659.805</v>
          </cell>
          <cell r="V229">
            <v>45653.544684521425</v>
          </cell>
          <cell r="AC229">
            <v>461220.36768452142</v>
          </cell>
        </row>
        <row r="230">
          <cell r="C230" t="str">
            <v>Q48</v>
          </cell>
          <cell r="D230" t="str">
            <v>Merseyside</v>
          </cell>
          <cell r="E230" t="str">
            <v>RT</v>
          </cell>
          <cell r="F230" t="str">
            <v>Y54</v>
          </cell>
          <cell r="G230" t="str">
            <v>North</v>
          </cell>
          <cell r="H230" t="str">
            <v>NT</v>
          </cell>
          <cell r="I230"/>
          <cell r="M230">
            <v>25273</v>
          </cell>
          <cell r="N230">
            <v>132446</v>
          </cell>
          <cell r="O230">
            <v>149726.712</v>
          </cell>
          <cell r="P230">
            <v>7077</v>
          </cell>
          <cell r="Q230">
            <v>2277</v>
          </cell>
          <cell r="R230">
            <v>0</v>
          </cell>
          <cell r="T230">
            <v>0</v>
          </cell>
          <cell r="U230">
            <v>0</v>
          </cell>
          <cell r="V230">
            <v>46716.07941698526</v>
          </cell>
          <cell r="AC230">
            <v>363515.79141698527</v>
          </cell>
        </row>
        <row r="231">
          <cell r="C231" t="str">
            <v>Q49</v>
          </cell>
          <cell r="D231" t="str">
            <v>Cumbria, Northumb, Tyne &amp; Wear</v>
          </cell>
          <cell r="E231" t="str">
            <v>RT</v>
          </cell>
          <cell r="F231" t="str">
            <v>Y54</v>
          </cell>
          <cell r="G231" t="str">
            <v>North</v>
          </cell>
          <cell r="H231" t="str">
            <v>NT</v>
          </cell>
          <cell r="I231"/>
          <cell r="M231">
            <v>36425</v>
          </cell>
          <cell r="N231">
            <v>215104</v>
          </cell>
          <cell r="O231">
            <v>206886.44799999997</v>
          </cell>
          <cell r="P231">
            <v>12503</v>
          </cell>
          <cell r="Q231">
            <v>5802</v>
          </cell>
          <cell r="R231">
            <v>651979.72699999996</v>
          </cell>
          <cell r="T231">
            <v>0</v>
          </cell>
          <cell r="U231">
            <v>0</v>
          </cell>
          <cell r="V231">
            <v>70540.405049066205</v>
          </cell>
          <cell r="AC231">
            <v>1199240.5800490661</v>
          </cell>
        </row>
        <row r="232">
          <cell r="C232" t="str">
            <v>Q50</v>
          </cell>
          <cell r="D232" t="str">
            <v>North Yorkshire and The Humber</v>
          </cell>
          <cell r="E232" t="str">
            <v>RT</v>
          </cell>
          <cell r="F232" t="str">
            <v>Y54</v>
          </cell>
          <cell r="G232" t="str">
            <v>North</v>
          </cell>
          <cell r="H232" t="str">
            <v>NT</v>
          </cell>
          <cell r="I232"/>
          <cell r="M232">
            <v>27184</v>
          </cell>
          <cell r="N232">
            <v>191636</v>
          </cell>
          <cell r="O232">
            <v>172952.09600000002</v>
          </cell>
          <cell r="P232">
            <v>6050</v>
          </cell>
          <cell r="Q232">
            <v>9805</v>
          </cell>
          <cell r="R232">
            <v>0</v>
          </cell>
          <cell r="T232">
            <v>6251.8119999999999</v>
          </cell>
          <cell r="U232">
            <v>0</v>
          </cell>
          <cell r="V232">
            <v>53398.34308415436</v>
          </cell>
          <cell r="AC232">
            <v>467277.25108415436</v>
          </cell>
        </row>
        <row r="233">
          <cell r="C233" t="str">
            <v>Q51</v>
          </cell>
          <cell r="D233" t="str">
            <v>South Yorkshire and Bassetlaw</v>
          </cell>
          <cell r="E233" t="str">
            <v>RT</v>
          </cell>
          <cell r="F233" t="str">
            <v>Y54</v>
          </cell>
          <cell r="G233" t="str">
            <v>North</v>
          </cell>
          <cell r="H233" t="str">
            <v>NT</v>
          </cell>
          <cell r="I233"/>
          <cell r="M233">
            <v>24334</v>
          </cell>
          <cell r="N233">
            <v>169477</v>
          </cell>
          <cell r="O233">
            <v>178373.45400000003</v>
          </cell>
          <cell r="P233">
            <v>3861</v>
          </cell>
          <cell r="Q233">
            <v>4828</v>
          </cell>
          <cell r="R233">
            <v>1085724.754</v>
          </cell>
          <cell r="T233">
            <v>0</v>
          </cell>
          <cell r="U233">
            <v>0</v>
          </cell>
          <cell r="V233">
            <v>46175.503706982759</v>
          </cell>
          <cell r="AC233">
            <v>1512773.7117069829</v>
          </cell>
        </row>
        <row r="234">
          <cell r="C234" t="str">
            <v>Q52</v>
          </cell>
          <cell r="D234" t="str">
            <v>West Yorkshire</v>
          </cell>
          <cell r="E234" t="str">
            <v>RT</v>
          </cell>
          <cell r="F234" t="str">
            <v>Y54</v>
          </cell>
          <cell r="G234" t="str">
            <v>North</v>
          </cell>
          <cell r="H234" t="str">
            <v>NT</v>
          </cell>
          <cell r="I234"/>
          <cell r="M234">
            <v>35925</v>
          </cell>
          <cell r="N234">
            <v>280802</v>
          </cell>
          <cell r="O234">
            <v>252122.74600000004</v>
          </cell>
          <cell r="P234">
            <v>6981</v>
          </cell>
          <cell r="Q234">
            <v>4346</v>
          </cell>
          <cell r="R234">
            <v>0</v>
          </cell>
          <cell r="T234">
            <v>0</v>
          </cell>
          <cell r="U234">
            <v>44391.664470000003</v>
          </cell>
          <cell r="V234">
            <v>75713.027409899354</v>
          </cell>
          <cell r="AC234">
            <v>700281.4378798994</v>
          </cell>
        </row>
        <row r="235">
          <cell r="C235" t="str">
            <v>Q64</v>
          </cell>
          <cell r="D235" t="str">
            <v>Bath, Gloucester, Swindon &amp; Wiltshire</v>
          </cell>
          <cell r="E235" t="str">
            <v>RT</v>
          </cell>
          <cell r="F235" t="str">
            <v>Y57</v>
          </cell>
          <cell r="G235" t="str">
            <v>South</v>
          </cell>
          <cell r="H235" t="str">
            <v>NT</v>
          </cell>
          <cell r="I235"/>
          <cell r="M235">
            <v>20945</v>
          </cell>
          <cell r="N235">
            <v>155805</v>
          </cell>
          <cell r="O235">
            <v>125721.54200000002</v>
          </cell>
          <cell r="P235">
            <v>2355</v>
          </cell>
          <cell r="Q235">
            <v>334</v>
          </cell>
          <cell r="R235">
            <v>0</v>
          </cell>
          <cell r="T235">
            <v>27261.376</v>
          </cell>
          <cell r="U235">
            <v>0</v>
          </cell>
          <cell r="V235">
            <v>41019.620125479705</v>
          </cell>
          <cell r="AC235">
            <v>373441.53812547971</v>
          </cell>
        </row>
        <row r="236">
          <cell r="C236" t="str">
            <v>Q65</v>
          </cell>
          <cell r="D236" t="str">
            <v>Bristol, North Somerset, Somerset &amp; South Glos</v>
          </cell>
          <cell r="E236" t="str">
            <v>RT</v>
          </cell>
          <cell r="F236" t="str">
            <v>Y57</v>
          </cell>
          <cell r="G236" t="str">
            <v>South</v>
          </cell>
          <cell r="H236" t="str">
            <v>NT</v>
          </cell>
          <cell r="I236"/>
          <cell r="M236">
            <v>22853</v>
          </cell>
          <cell r="N236">
            <v>168993</v>
          </cell>
          <cell r="O236">
            <v>132447.69400000002</v>
          </cell>
          <cell r="P236">
            <v>4735</v>
          </cell>
          <cell r="Q236">
            <v>85</v>
          </cell>
          <cell r="R236">
            <v>766810.49100000004</v>
          </cell>
          <cell r="T236">
            <v>0</v>
          </cell>
          <cell r="U236">
            <v>26170</v>
          </cell>
          <cell r="V236">
            <v>43379.111410754667</v>
          </cell>
          <cell r="AC236">
            <v>1165473.2964107548</v>
          </cell>
        </row>
        <row r="237">
          <cell r="C237" t="str">
            <v>Q66</v>
          </cell>
          <cell r="D237" t="str">
            <v>Devon, Cornwall and the Isles of Scilly</v>
          </cell>
          <cell r="E237" t="str">
            <v>RT</v>
          </cell>
          <cell r="F237" t="str">
            <v>Y57</v>
          </cell>
          <cell r="G237" t="str">
            <v>South</v>
          </cell>
          <cell r="H237" t="str">
            <v>NT</v>
          </cell>
          <cell r="I237"/>
          <cell r="M237">
            <v>30402</v>
          </cell>
          <cell r="N237">
            <v>195408</v>
          </cell>
          <cell r="O237">
            <v>181645.41399999999</v>
          </cell>
          <cell r="P237">
            <v>4808</v>
          </cell>
          <cell r="Q237">
            <v>-2515</v>
          </cell>
          <cell r="R237">
            <v>0</v>
          </cell>
          <cell r="T237">
            <v>0</v>
          </cell>
          <cell r="U237">
            <v>0</v>
          </cell>
          <cell r="V237">
            <v>49311.189409600716</v>
          </cell>
          <cell r="AC237">
            <v>459059.60340960068</v>
          </cell>
        </row>
        <row r="238">
          <cell r="C238" t="str">
            <v>Q67</v>
          </cell>
          <cell r="D238" t="str">
            <v>Kent &amp; Medway</v>
          </cell>
          <cell r="E238" t="str">
            <v>RT</v>
          </cell>
          <cell r="F238" t="str">
            <v>Y57</v>
          </cell>
          <cell r="G238" t="str">
            <v>South</v>
          </cell>
          <cell r="H238" t="str">
            <v>NT</v>
          </cell>
          <cell r="I238"/>
          <cell r="M238">
            <v>25635</v>
          </cell>
          <cell r="N238">
            <v>183979</v>
          </cell>
          <cell r="O238">
            <v>159338.85800000001</v>
          </cell>
          <cell r="P238">
            <v>5782</v>
          </cell>
          <cell r="Q238">
            <v>1581</v>
          </cell>
          <cell r="R238">
            <v>0</v>
          </cell>
          <cell r="T238">
            <v>0</v>
          </cell>
          <cell r="U238">
            <v>38667</v>
          </cell>
          <cell r="V238">
            <v>51065.267046356486</v>
          </cell>
          <cell r="AC238">
            <v>466048.12504635646</v>
          </cell>
        </row>
        <row r="239">
          <cell r="C239" t="str">
            <v>Q68</v>
          </cell>
          <cell r="D239" t="str">
            <v>Surrey &amp; Sussex</v>
          </cell>
          <cell r="E239" t="str">
            <v>RT</v>
          </cell>
          <cell r="F239" t="str">
            <v>Y57</v>
          </cell>
          <cell r="G239" t="str">
            <v>South</v>
          </cell>
          <cell r="H239" t="str">
            <v>NT</v>
          </cell>
          <cell r="I239"/>
          <cell r="M239">
            <v>39773</v>
          </cell>
          <cell r="N239">
            <v>298971</v>
          </cell>
          <cell r="O239">
            <v>245694.89</v>
          </cell>
          <cell r="P239">
            <v>5739</v>
          </cell>
          <cell r="Q239">
            <v>702</v>
          </cell>
          <cell r="R239">
            <v>410276.85800000001</v>
          </cell>
          <cell r="T239">
            <v>0</v>
          </cell>
          <cell r="U239">
            <v>0</v>
          </cell>
          <cell r="V239">
            <v>69588.282702107274</v>
          </cell>
          <cell r="AC239">
            <v>1070745.0307021074</v>
          </cell>
        </row>
        <row r="240">
          <cell r="C240" t="str">
            <v>Q69</v>
          </cell>
          <cell r="D240" t="str">
            <v>Thames Valley</v>
          </cell>
          <cell r="E240" t="str">
            <v>RT</v>
          </cell>
          <cell r="F240" t="str">
            <v>Y57</v>
          </cell>
          <cell r="G240" t="str">
            <v>South</v>
          </cell>
          <cell r="H240" t="str">
            <v>NT</v>
          </cell>
          <cell r="I240"/>
          <cell r="M240">
            <v>24298</v>
          </cell>
          <cell r="N240">
            <v>214560</v>
          </cell>
          <cell r="O240">
            <v>167415.35399999999</v>
          </cell>
          <cell r="P240">
            <v>9104</v>
          </cell>
          <cell r="Q240">
            <v>1873</v>
          </cell>
          <cell r="R240">
            <v>0</v>
          </cell>
          <cell r="T240">
            <v>0</v>
          </cell>
          <cell r="U240">
            <v>28626</v>
          </cell>
          <cell r="V240">
            <v>62634.437208283947</v>
          </cell>
          <cell r="AC240">
            <v>508510.79120828392</v>
          </cell>
        </row>
        <row r="241">
          <cell r="C241" t="str">
            <v>Q70</v>
          </cell>
          <cell r="D241" t="str">
            <v>Wessex</v>
          </cell>
          <cell r="E241" t="str">
            <v>RT</v>
          </cell>
          <cell r="F241" t="str">
            <v>Y57</v>
          </cell>
          <cell r="G241" t="str">
            <v>South</v>
          </cell>
          <cell r="H241" t="str">
            <v>NT</v>
          </cell>
          <cell r="I241"/>
          <cell r="M241">
            <v>39290</v>
          </cell>
          <cell r="N241">
            <v>301300</v>
          </cell>
          <cell r="O241">
            <v>241108.80200000003</v>
          </cell>
          <cell r="P241">
            <v>5167</v>
          </cell>
          <cell r="Q241">
            <v>586</v>
          </cell>
          <cell r="R241">
            <v>871314.37600000005</v>
          </cell>
          <cell r="T241">
            <v>0</v>
          </cell>
          <cell r="U241">
            <v>0</v>
          </cell>
          <cell r="V241">
            <v>75296.108713282374</v>
          </cell>
          <cell r="AC241">
            <v>1534062.2867132823</v>
          </cell>
        </row>
        <row r="242">
          <cell r="C242" t="str">
            <v>Q71</v>
          </cell>
          <cell r="D242" t="str">
            <v>London</v>
          </cell>
          <cell r="E242" t="str">
            <v>RT</v>
          </cell>
          <cell r="F242" t="str">
            <v>Y56</v>
          </cell>
          <cell r="G242" t="str">
            <v>London</v>
          </cell>
          <cell r="H242" t="str">
            <v>NT</v>
          </cell>
          <cell r="M242">
            <v>133039</v>
          </cell>
          <cell r="N242">
            <v>1032061</v>
          </cell>
          <cell r="O242">
            <v>808507.06</v>
          </cell>
          <cell r="P242">
            <v>30752</v>
          </cell>
          <cell r="Q242">
            <v>26505</v>
          </cell>
          <cell r="R242">
            <v>3045739.6582968067</v>
          </cell>
          <cell r="T242">
            <v>0</v>
          </cell>
          <cell r="U242">
            <v>64227</v>
          </cell>
          <cell r="V242">
            <v>247595.32119377679</v>
          </cell>
          <cell r="AC242">
            <v>5388426.0394905843</v>
          </cell>
        </row>
        <row r="243">
          <cell r="C243" t="str">
            <v>Y56</v>
          </cell>
          <cell r="D243" t="str">
            <v>London</v>
          </cell>
          <cell r="E243" t="str">
            <v>NT</v>
          </cell>
          <cell r="H243" t="str">
            <v>NT</v>
          </cell>
          <cell r="X243">
            <v>61232.939423498334</v>
          </cell>
          <cell r="Y243">
            <v>4794</v>
          </cell>
          <cell r="AC243">
            <v>66026.939423498334</v>
          </cell>
        </row>
        <row r="244">
          <cell r="C244" t="str">
            <v>Y55</v>
          </cell>
          <cell r="D244" t="str">
            <v>Midlands &amp; East</v>
          </cell>
          <cell r="E244" t="str">
            <v>NT</v>
          </cell>
          <cell r="H244" t="str">
            <v>NT</v>
          </cell>
          <cell r="X244">
            <v>90258.678726835788</v>
          </cell>
          <cell r="Y244">
            <v>9162</v>
          </cell>
          <cell r="AC244">
            <v>99420.678726835788</v>
          </cell>
        </row>
        <row r="245">
          <cell r="C245" t="str">
            <v>Y54</v>
          </cell>
          <cell r="D245" t="str">
            <v>North</v>
          </cell>
          <cell r="E245" t="str">
            <v>NT</v>
          </cell>
          <cell r="H245" t="str">
            <v>NT</v>
          </cell>
          <cell r="X245">
            <v>79579.48517031924</v>
          </cell>
          <cell r="Y245">
            <v>9740</v>
          </cell>
          <cell r="AC245">
            <v>89319.48517031924</v>
          </cell>
        </row>
        <row r="246">
          <cell r="C246" t="str">
            <v>Y57</v>
          </cell>
          <cell r="D246" t="str">
            <v>South</v>
          </cell>
          <cell r="E246" t="str">
            <v>NT</v>
          </cell>
          <cell r="H246" t="str">
            <v>NT</v>
          </cell>
          <cell r="X246">
            <v>74690.18786138315</v>
          </cell>
          <cell r="Y246">
            <v>8305</v>
          </cell>
          <cell r="AC246">
            <v>82995.18786138315</v>
          </cell>
        </row>
        <row r="247">
          <cell r="C247" t="str">
            <v>Med</v>
          </cell>
          <cell r="D247" t="str">
            <v>Medical Directorate</v>
          </cell>
          <cell r="W247">
            <v>25183</v>
          </cell>
          <cell r="Y247">
            <v>138421</v>
          </cell>
          <cell r="AC247">
            <v>163604</v>
          </cell>
        </row>
        <row r="248">
          <cell r="C248" t="str">
            <v>Nur</v>
          </cell>
          <cell r="D248" t="str">
            <v>Nursing Directorate</v>
          </cell>
          <cell r="W248">
            <v>10823</v>
          </cell>
          <cell r="Y248">
            <v>4055</v>
          </cell>
          <cell r="AC248">
            <v>14878</v>
          </cell>
        </row>
        <row r="249">
          <cell r="C249" t="str">
            <v>OpsCOO</v>
          </cell>
          <cell r="D249" t="str">
            <v>Operations Directorate - COO</v>
          </cell>
          <cell r="W249">
            <v>9279.863222</v>
          </cell>
          <cell r="Y249">
            <v>0</v>
          </cell>
          <cell r="AC249">
            <v>9279.863222</v>
          </cell>
        </row>
        <row r="250">
          <cell r="C250" t="str">
            <v>OpsOth</v>
          </cell>
          <cell r="D250" t="str">
            <v>Operations Directorate - Not Yet Devolved</v>
          </cell>
          <cell r="W250">
            <v>52597</v>
          </cell>
          <cell r="Y250">
            <v>59201</v>
          </cell>
          <cell r="AC250">
            <v>111798</v>
          </cell>
        </row>
        <row r="251">
          <cell r="C251" t="str">
            <v>Com</v>
          </cell>
          <cell r="D251" t="str">
            <v>Commissioning Development</v>
          </cell>
          <cell r="W251">
            <v>10691.743315499998</v>
          </cell>
          <cell r="Y251">
            <v>4995</v>
          </cell>
          <cell r="AC251">
            <v>15686.743315499998</v>
          </cell>
        </row>
        <row r="252">
          <cell r="C252" t="str">
            <v>Pat</v>
          </cell>
          <cell r="D252" t="str">
            <v>Patients &amp; Information</v>
          </cell>
          <cell r="W252">
            <v>18494.716101123831</v>
          </cell>
          <cell r="Y252">
            <v>117629</v>
          </cell>
          <cell r="AC252">
            <v>136123.71610112383</v>
          </cell>
        </row>
        <row r="253">
          <cell r="C253" t="str">
            <v>Fin</v>
          </cell>
          <cell r="D253" t="str">
            <v>Finance</v>
          </cell>
          <cell r="W253">
            <v>15750</v>
          </cell>
          <cell r="Y253">
            <v>2500</v>
          </cell>
          <cell r="AA253">
            <v>360000</v>
          </cell>
          <cell r="AB253">
            <v>1184000</v>
          </cell>
          <cell r="AC253">
            <v>1562250</v>
          </cell>
        </row>
        <row r="254">
          <cell r="C254" t="str">
            <v>Pol</v>
          </cell>
          <cell r="D254" t="str">
            <v>Policy</v>
          </cell>
          <cell r="W254">
            <v>11581.887918000002</v>
          </cell>
          <cell r="Y254">
            <v>0</v>
          </cell>
          <cell r="AC254">
            <v>11581.887918000002</v>
          </cell>
        </row>
        <row r="255">
          <cell r="C255" t="str">
            <v>Hum</v>
          </cell>
          <cell r="D255" t="str">
            <v>Human Resources</v>
          </cell>
          <cell r="W255">
            <v>8270</v>
          </cell>
          <cell r="Y255">
            <v>46729</v>
          </cell>
          <cell r="AC255">
            <v>54999</v>
          </cell>
        </row>
        <row r="256">
          <cell r="C256" t="str">
            <v>CorPol</v>
          </cell>
          <cell r="D256" t="str">
            <v>Corporate  - Policy</v>
          </cell>
          <cell r="W256">
            <v>17400</v>
          </cell>
          <cell r="Y256">
            <v>0</v>
          </cell>
          <cell r="Z256">
            <v>300000</v>
          </cell>
          <cell r="AC256">
            <v>317400</v>
          </cell>
        </row>
        <row r="257">
          <cell r="C257" t="str">
            <v>CorOth</v>
          </cell>
          <cell r="D257" t="str">
            <v>Corporate  - Other</v>
          </cell>
          <cell r="W257">
            <v>16800</v>
          </cell>
          <cell r="Y257">
            <v>0</v>
          </cell>
          <cell r="AC257">
            <v>16800</v>
          </cell>
        </row>
        <row r="258">
          <cell r="C258" t="str">
            <v>CorIT</v>
          </cell>
          <cell r="D258" t="str">
            <v>Corporate  - IT</v>
          </cell>
          <cell r="W258">
            <v>14387</v>
          </cell>
          <cell r="Y258">
            <v>0</v>
          </cell>
          <cell r="AC258">
            <v>14387</v>
          </cell>
        </row>
        <row r="259">
          <cell r="C259" t="str">
            <v>Tra</v>
          </cell>
          <cell r="D259" t="str">
            <v xml:space="preserve">Travel &amp; Subsistence </v>
          </cell>
          <cell r="W259">
            <v>28200</v>
          </cell>
          <cell r="Y259">
            <v>0</v>
          </cell>
          <cell r="AC259">
            <v>28200</v>
          </cell>
        </row>
        <row r="260">
          <cell r="C260" t="str">
            <v>Est</v>
          </cell>
          <cell r="D260" t="str">
            <v>Estates</v>
          </cell>
          <cell r="W260">
            <v>21500</v>
          </cell>
          <cell r="Y260">
            <v>0</v>
          </cell>
          <cell r="AC260">
            <v>21500</v>
          </cell>
        </row>
        <row r="261">
          <cell r="C261" t="str">
            <v>Off</v>
          </cell>
          <cell r="D261" t="str">
            <v>Office Expenses</v>
          </cell>
          <cell r="W261">
            <v>7200</v>
          </cell>
          <cell r="Y261">
            <v>0</v>
          </cell>
          <cell r="AC261">
            <v>7200</v>
          </cell>
        </row>
        <row r="262">
          <cell r="C262" t="str">
            <v>Dep</v>
          </cell>
          <cell r="D262" t="str">
            <v>Depreciation</v>
          </cell>
          <cell r="W262">
            <v>30000</v>
          </cell>
          <cell r="Y262">
            <v>0</v>
          </cell>
          <cell r="AC262">
            <v>30000</v>
          </cell>
        </row>
        <row r="263">
          <cell r="C263" t="str">
            <v>Oth</v>
          </cell>
          <cell r="D263" t="str">
            <v>Other</v>
          </cell>
          <cell r="W263">
            <v>54000</v>
          </cell>
          <cell r="Y263">
            <v>516529</v>
          </cell>
          <cell r="AC263">
            <v>570529</v>
          </cell>
        </row>
        <row r="264">
          <cell r="C264" t="str">
            <v>Con</v>
          </cell>
          <cell r="D264" t="str">
            <v>Contingency</v>
          </cell>
          <cell r="W264">
            <v>18225</v>
          </cell>
          <cell r="Y264">
            <v>101190</v>
          </cell>
          <cell r="AC264">
            <v>119415</v>
          </cell>
        </row>
      </sheetData>
      <sheetData sheetId="18" refreshError="1"/>
      <sheetData sheetId="19" refreshError="1"/>
      <sheetData sheetId="20" refreshError="1"/>
      <sheetData sheetId="21">
        <row r="8">
          <cell r="B8" t="str">
            <v>01C</v>
          </cell>
        </row>
      </sheetData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sclaimer"/>
      <sheetName val="Navigation"/>
      <sheetName val="Version Control"/>
      <sheetName val="Inputs"/>
      <sheetName val="Sheet3"/>
      <sheetName val="APC OPROC data"/>
      <sheetName val="OPATT data"/>
      <sheetName val="Provider MFF Values"/>
      <sheetName val="Sheet6"/>
      <sheetName val="Community data"/>
      <sheetName val="Sheet1"/>
      <sheetName val="Births"/>
      <sheetName val="NHSE Assumptions"/>
      <sheetName val="NHSE Currency Design"/>
      <sheetName val="Maternity Pathway 15-16 Prices"/>
      <sheetName val="Price Adjustments"/>
      <sheetName val="Analysis"/>
      <sheetName val="Calculations"/>
      <sheetName val="Prices"/>
      <sheetName val="Maternity_Pathway Model"/>
      <sheetName val="Outputs"/>
      <sheetName val="Maternity Pathway Prices"/>
      <sheetName val="Linked 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7">
          <cell r="B7">
            <v>635392</v>
          </cell>
        </row>
        <row r="12">
          <cell r="B12">
            <v>1.9E-2</v>
          </cell>
        </row>
      </sheetData>
      <sheetData sheetId="13">
        <row r="5">
          <cell r="A5" t="str">
            <v>Antenatal</v>
          </cell>
        </row>
        <row r="6">
          <cell r="A6" t="str">
            <v>Delivery</v>
          </cell>
        </row>
        <row r="7">
          <cell r="A7" t="str">
            <v>Postnatal</v>
          </cell>
        </row>
        <row r="10">
          <cell r="A10" t="str">
            <v>Standard</v>
          </cell>
        </row>
        <row r="11">
          <cell r="A11" t="str">
            <v>Intermediate</v>
          </cell>
        </row>
        <row r="12">
          <cell r="A12" t="str">
            <v>Intensive</v>
          </cell>
        </row>
        <row r="15">
          <cell r="A15" t="str">
            <v>With complications and co-morbidities</v>
          </cell>
        </row>
        <row r="16">
          <cell r="A16" t="str">
            <v>Without complications and co-morbidities</v>
          </cell>
        </row>
        <row r="22">
          <cell r="A22" t="str">
            <v>NZ10Z</v>
          </cell>
          <cell r="B22" t="str">
            <v>Diagnostic or Therapeutic Procedures on Fetus</v>
          </cell>
          <cell r="C22" t="str">
            <v>Antenatal</v>
          </cell>
        </row>
        <row r="23">
          <cell r="A23" t="str">
            <v>NZ16Z</v>
          </cell>
          <cell r="B23" t="str">
            <v>Ante-Natal Routine Observation</v>
          </cell>
          <cell r="C23" t="str">
            <v>Antenatal</v>
          </cell>
        </row>
        <row r="24">
          <cell r="A24" t="str">
            <v>NZ17A</v>
          </cell>
          <cell r="B24" t="str">
            <v>Ante-Natal False Labour, including Premature Rupture of Membranes, with CC Score 2+</v>
          </cell>
          <cell r="C24" t="str">
            <v>Antenatal</v>
          </cell>
        </row>
        <row r="25">
          <cell r="A25" t="str">
            <v>NZ17B</v>
          </cell>
          <cell r="B25" t="str">
            <v>Ante-Natal False Labour, including Premature Rupture of Membranes, with CC Score 0-1</v>
          </cell>
          <cell r="C25" t="str">
            <v>Antenatal</v>
          </cell>
        </row>
        <row r="26">
          <cell r="A26" t="str">
            <v>NZ18A</v>
          </cell>
          <cell r="B26" t="str">
            <v>Ante-Natal Complex Disorders with CC Score 2+</v>
          </cell>
          <cell r="C26" t="str">
            <v>Antenatal</v>
          </cell>
        </row>
        <row r="27">
          <cell r="A27" t="str">
            <v>NZ18B</v>
          </cell>
          <cell r="B27" t="str">
            <v>Ante-Natal Complex Disorders with CC Score 0-1</v>
          </cell>
          <cell r="C27" t="str">
            <v>Antenatal</v>
          </cell>
        </row>
        <row r="28">
          <cell r="A28" t="str">
            <v>NZ19A</v>
          </cell>
          <cell r="B28" t="str">
            <v>Ante-Natal Major Disorders with CC Score 2+</v>
          </cell>
          <cell r="C28" t="str">
            <v>Antenatal</v>
          </cell>
        </row>
        <row r="29">
          <cell r="A29" t="str">
            <v>NZ19B</v>
          </cell>
          <cell r="B29" t="str">
            <v>Ante-Natal Major Disorders with CC Score 0-1</v>
          </cell>
          <cell r="C29" t="str">
            <v>Antenatal</v>
          </cell>
        </row>
        <row r="30">
          <cell r="A30" t="str">
            <v>NZ20A</v>
          </cell>
          <cell r="B30" t="str">
            <v>Ante-Natal Other Disorders with CC Score 2+</v>
          </cell>
          <cell r="C30" t="str">
            <v>Antenatal</v>
          </cell>
        </row>
        <row r="31">
          <cell r="A31" t="str">
            <v>NZ20B</v>
          </cell>
          <cell r="B31" t="str">
            <v>Ante-Natal Other Disorders with CC Score 0-1</v>
          </cell>
          <cell r="C31" t="str">
            <v>Antenatal</v>
          </cell>
        </row>
        <row r="32">
          <cell r="A32" t="str">
            <v>NZ21Z</v>
          </cell>
          <cell r="B32" t="str">
            <v>Ante-Natal Standard Ultrasound Scan</v>
          </cell>
          <cell r="C32" t="str">
            <v>Antenatal</v>
          </cell>
        </row>
        <row r="33">
          <cell r="A33" t="str">
            <v>NZ22Z</v>
          </cell>
          <cell r="B33" t="str">
            <v>Ante-Natal Specialised Ultrasound Scan</v>
          </cell>
          <cell r="C33" t="str">
            <v>Antenatal</v>
          </cell>
        </row>
        <row r="34">
          <cell r="A34" t="str">
            <v>NZ23Z</v>
          </cell>
          <cell r="B34" t="str">
            <v>Ante-Natal Diagnostic Procedures, including Amniocentesis and Sampling of Chorionic Villus</v>
          </cell>
          <cell r="C34" t="str">
            <v>Antenatal</v>
          </cell>
        </row>
        <row r="35">
          <cell r="A35" t="str">
            <v>NZ24A</v>
          </cell>
          <cell r="B35" t="str">
            <v>Ante-Natal Therapeutic Procedures, including Induction, with CC Score 2+</v>
          </cell>
          <cell r="C35" t="str">
            <v>Antenatal</v>
          </cell>
        </row>
        <row r="36">
          <cell r="A36" t="str">
            <v>NZ24B</v>
          </cell>
          <cell r="B36" t="str">
            <v>Ante-Natal Therapeutic Procedures, including Induction, with CC Score 0-1</v>
          </cell>
          <cell r="C36" t="str">
            <v>Antenatal</v>
          </cell>
        </row>
        <row r="37">
          <cell r="A37" t="str">
            <v>NZ25Z</v>
          </cell>
          <cell r="B37" t="str">
            <v>Labour without Specified Delivery</v>
          </cell>
          <cell r="C37" t="str">
            <v>Antenatal</v>
          </cell>
        </row>
        <row r="38">
          <cell r="A38" t="str">
            <v>NZ26A</v>
          </cell>
          <cell r="B38" t="str">
            <v>Post-Natal Disorders with CC Score 2+</v>
          </cell>
          <cell r="C38" t="str">
            <v>Postnatal</v>
          </cell>
        </row>
        <row r="39">
          <cell r="A39" t="str">
            <v>NZ26B</v>
          </cell>
          <cell r="B39" t="str">
            <v>Post-Natal Disorders with CC Score 0-1</v>
          </cell>
          <cell r="C39" t="str">
            <v>Postnatal</v>
          </cell>
        </row>
        <row r="40">
          <cell r="A40" t="str">
            <v>NZ27Z</v>
          </cell>
          <cell r="B40" t="str">
            <v>Post-Natal Therapeutic Procedures</v>
          </cell>
          <cell r="C40" t="str">
            <v>Postnatal</v>
          </cell>
        </row>
        <row r="41">
          <cell r="A41" t="str">
            <v>NZ30A</v>
          </cell>
          <cell r="B41" t="str">
            <v>Normal Delivery with CC Score 2+</v>
          </cell>
          <cell r="C41" t="str">
            <v>Delivery</v>
          </cell>
          <cell r="D41">
            <v>1</v>
          </cell>
        </row>
        <row r="42">
          <cell r="A42" t="str">
            <v>NZ30B</v>
          </cell>
          <cell r="B42" t="str">
            <v>Normal Delivery with CC Score 1</v>
          </cell>
          <cell r="C42" t="str">
            <v>Delivery</v>
          </cell>
          <cell r="D42">
            <v>1</v>
          </cell>
        </row>
        <row r="43">
          <cell r="A43" t="str">
            <v>NZ30C</v>
          </cell>
          <cell r="B43" t="str">
            <v>Normal Delivery with CC Score 0</v>
          </cell>
          <cell r="C43" t="str">
            <v>Delivery</v>
          </cell>
          <cell r="D43">
            <v>0</v>
          </cell>
        </row>
        <row r="44">
          <cell r="A44" t="str">
            <v>NZ31A</v>
          </cell>
          <cell r="B44" t="str">
            <v>Normal Delivery with Epidural or Induction, with CC Score 2+</v>
          </cell>
          <cell r="C44" t="str">
            <v>Delivery</v>
          </cell>
          <cell r="D44">
            <v>1</v>
          </cell>
        </row>
        <row r="45">
          <cell r="A45" t="str">
            <v>NZ31B</v>
          </cell>
          <cell r="B45" t="str">
            <v>Normal Delivery with Epidural or Induction, with CC Score 1</v>
          </cell>
          <cell r="C45" t="str">
            <v>Delivery</v>
          </cell>
          <cell r="D45">
            <v>1</v>
          </cell>
        </row>
        <row r="46">
          <cell r="A46" t="str">
            <v>NZ31C</v>
          </cell>
          <cell r="B46" t="str">
            <v>Normal Delivery with Epidural or Induction, with CC Score 0</v>
          </cell>
          <cell r="C46" t="str">
            <v>Delivery</v>
          </cell>
          <cell r="D46">
            <v>0</v>
          </cell>
        </row>
        <row r="47">
          <cell r="A47" t="str">
            <v>NZ32A</v>
          </cell>
          <cell r="B47" t="str">
            <v>Normal Delivery with Epidural and Induction, or with Post-Partum Surgical Intervention, with CC Score 2+</v>
          </cell>
          <cell r="C47" t="str">
            <v>Delivery</v>
          </cell>
          <cell r="D47">
            <v>1</v>
          </cell>
        </row>
        <row r="48">
          <cell r="A48" t="str">
            <v>NZ32B</v>
          </cell>
          <cell r="B48" t="str">
            <v>Normal Delivery with Epidural and Induction, or with Post-Partum Surgical Intervention, with CC Score 1</v>
          </cell>
          <cell r="C48" t="str">
            <v>Delivery</v>
          </cell>
          <cell r="D48">
            <v>1</v>
          </cell>
        </row>
        <row r="49">
          <cell r="A49" t="str">
            <v>NZ32C</v>
          </cell>
          <cell r="B49" t="str">
            <v>Normal Delivery with Epidural and Induction, or with Post-Partum Surgical Intervention, with CC Score 0</v>
          </cell>
          <cell r="C49" t="str">
            <v>Delivery</v>
          </cell>
          <cell r="D49">
            <v>0</v>
          </cell>
        </row>
        <row r="50">
          <cell r="A50" t="str">
            <v>NZ33A</v>
          </cell>
          <cell r="B50" t="str">
            <v>Normal Delivery with Epidural or Induction, and with Post-Partum Surgical Intervention, with CC Score 2+</v>
          </cell>
          <cell r="C50" t="str">
            <v>Delivery</v>
          </cell>
          <cell r="D50">
            <v>1</v>
          </cell>
        </row>
        <row r="51">
          <cell r="A51" t="str">
            <v>NZ33B</v>
          </cell>
          <cell r="B51" t="str">
            <v>Normal Delivery with Epidural or Induction, and with Post-Partum Surgical Intervention, with CC Score 1</v>
          </cell>
          <cell r="C51" t="str">
            <v>Delivery</v>
          </cell>
          <cell r="D51">
            <v>1</v>
          </cell>
        </row>
        <row r="52">
          <cell r="A52" t="str">
            <v>NZ33C</v>
          </cell>
          <cell r="B52" t="str">
            <v>Normal Delivery with Epidural or Induction, and with Post-Partum Surgical Intervention, with CC Score 0</v>
          </cell>
          <cell r="C52" t="str">
            <v>Delivery</v>
          </cell>
          <cell r="D52">
            <v>0</v>
          </cell>
        </row>
        <row r="53">
          <cell r="A53" t="str">
            <v>NZ34A</v>
          </cell>
          <cell r="B53" t="str">
            <v>Normal Delivery with Epidural, Induction and Post-Partum Surgical Intervention, with CC Score 2+</v>
          </cell>
          <cell r="C53" t="str">
            <v>Delivery</v>
          </cell>
          <cell r="D53">
            <v>1</v>
          </cell>
        </row>
        <row r="54">
          <cell r="A54" t="str">
            <v>NZ34B</v>
          </cell>
          <cell r="B54" t="str">
            <v>Normal Delivery with Epidural, Induction and Post-Partum Surgical Intervention, with CC Score 1</v>
          </cell>
          <cell r="C54" t="str">
            <v>Delivery</v>
          </cell>
          <cell r="D54">
            <v>1</v>
          </cell>
        </row>
        <row r="55">
          <cell r="A55" t="str">
            <v>NZ34C</v>
          </cell>
          <cell r="B55" t="str">
            <v>Normal Delivery with Epidural, Induction and Post-Partum Surgical Intervention, with CC Score 0</v>
          </cell>
          <cell r="C55" t="str">
            <v>Delivery</v>
          </cell>
          <cell r="D55">
            <v>0</v>
          </cell>
        </row>
        <row r="56">
          <cell r="A56" t="str">
            <v>NZ40A</v>
          </cell>
          <cell r="B56" t="str">
            <v>Assisted Delivery with CC Score 2+</v>
          </cell>
          <cell r="C56" t="str">
            <v>Delivery</v>
          </cell>
          <cell r="D56">
            <v>1</v>
          </cell>
        </row>
        <row r="57">
          <cell r="A57" t="str">
            <v>NZ40B</v>
          </cell>
          <cell r="B57" t="str">
            <v>Assisted Delivery with CC Score 1</v>
          </cell>
          <cell r="C57" t="str">
            <v>Delivery</v>
          </cell>
          <cell r="D57">
            <v>1</v>
          </cell>
        </row>
        <row r="58">
          <cell r="A58" t="str">
            <v>NZ40C</v>
          </cell>
          <cell r="B58" t="str">
            <v>Assisted Delivery with CC Score 0</v>
          </cell>
          <cell r="C58" t="str">
            <v>Delivery</v>
          </cell>
          <cell r="D58">
            <v>0</v>
          </cell>
        </row>
        <row r="59">
          <cell r="A59" t="str">
            <v>NZ41A</v>
          </cell>
          <cell r="B59" t="str">
            <v>Assisted Delivery with Epidural or Induction, with CC Score 2+</v>
          </cell>
          <cell r="C59" t="str">
            <v>Delivery</v>
          </cell>
          <cell r="D59">
            <v>1</v>
          </cell>
        </row>
        <row r="60">
          <cell r="A60" t="str">
            <v>NZ41B</v>
          </cell>
          <cell r="B60" t="str">
            <v>Assisted Delivery with Epidural or Induction, with CC Score 1</v>
          </cell>
          <cell r="C60" t="str">
            <v>Delivery</v>
          </cell>
          <cell r="D60">
            <v>1</v>
          </cell>
        </row>
        <row r="61">
          <cell r="A61" t="str">
            <v>NZ41C</v>
          </cell>
          <cell r="B61" t="str">
            <v>Assisted Delivery with Epidural or Induction, with CC Score 0</v>
          </cell>
          <cell r="C61" t="str">
            <v>Delivery</v>
          </cell>
          <cell r="D61">
            <v>0</v>
          </cell>
        </row>
        <row r="62">
          <cell r="A62" t="str">
            <v>NZ42A</v>
          </cell>
          <cell r="B62" t="str">
            <v>Assisted Delivery with Epidural and Induction, or with Post-Partum Surgical Intervention, with CC Score 2+</v>
          </cell>
          <cell r="C62" t="str">
            <v>Delivery</v>
          </cell>
          <cell r="D62">
            <v>1</v>
          </cell>
        </row>
        <row r="63">
          <cell r="A63" t="str">
            <v>NZ42B</v>
          </cell>
          <cell r="B63" t="str">
            <v>Assisted Delivery with Epidural and Induction, or with Post-Partum Surgical Intervention, with CC Score 1</v>
          </cell>
          <cell r="C63" t="str">
            <v>Delivery</v>
          </cell>
          <cell r="D63">
            <v>1</v>
          </cell>
        </row>
        <row r="64">
          <cell r="A64" t="str">
            <v>NZ42C</v>
          </cell>
          <cell r="B64" t="str">
            <v>Assisted Delivery with Epidural and Induction, or with Post-Partum Surgical Intervention, with CC Score 0</v>
          </cell>
          <cell r="C64" t="str">
            <v>Delivery</v>
          </cell>
          <cell r="D64">
            <v>0</v>
          </cell>
        </row>
        <row r="65">
          <cell r="A65" t="str">
            <v>NZ43A</v>
          </cell>
          <cell r="B65" t="str">
            <v>Assisted Delivery with Epidural or Induction, and with Post-Partum Surgical Intervention, with CC Score 2+</v>
          </cell>
          <cell r="C65" t="str">
            <v>Delivery</v>
          </cell>
          <cell r="D65">
            <v>1</v>
          </cell>
        </row>
        <row r="66">
          <cell r="A66" t="str">
            <v>NZ43B</v>
          </cell>
          <cell r="B66" t="str">
            <v>Assisted Delivery with Epidural or Induction, and with Post-Partum Surgical Intervention, with CC Score 1</v>
          </cell>
          <cell r="C66" t="str">
            <v>Delivery</v>
          </cell>
          <cell r="D66">
            <v>1</v>
          </cell>
        </row>
        <row r="67">
          <cell r="A67" t="str">
            <v>NZ43C</v>
          </cell>
          <cell r="B67" t="str">
            <v>Assisted Delivery with Epidural or Induction, and with Post-Partum Surgical Intervention, with CC Score 0</v>
          </cell>
          <cell r="C67" t="str">
            <v>Delivery</v>
          </cell>
          <cell r="D67">
            <v>0</v>
          </cell>
        </row>
        <row r="68">
          <cell r="A68" t="str">
            <v>NZ44A</v>
          </cell>
          <cell r="B68" t="str">
            <v>Assisted Delivery with Epidural, Induction and Post-Partum Surgical Intervention, with CC Score 2+</v>
          </cell>
          <cell r="C68" t="str">
            <v>Delivery</v>
          </cell>
          <cell r="D68">
            <v>1</v>
          </cell>
        </row>
        <row r="69">
          <cell r="A69" t="str">
            <v>NZ44B</v>
          </cell>
          <cell r="B69" t="str">
            <v>Assisted Delivery with Epidural, Induction and Post-Partum Surgical Intervention, with CC Score 1</v>
          </cell>
          <cell r="C69" t="str">
            <v>Delivery</v>
          </cell>
          <cell r="D69">
            <v>1</v>
          </cell>
        </row>
        <row r="70">
          <cell r="A70" t="str">
            <v>NZ44C</v>
          </cell>
          <cell r="B70" t="str">
            <v>Assisted Delivery with Epidural, Induction and Post-Partum Surgical Intervention, with CC Score 0</v>
          </cell>
          <cell r="C70" t="str">
            <v>Delivery</v>
          </cell>
          <cell r="D70">
            <v>0</v>
          </cell>
        </row>
        <row r="71">
          <cell r="A71" t="str">
            <v>NZ50A</v>
          </cell>
          <cell r="B71" t="str">
            <v>Planned Caesarean Section with CC Score 4+</v>
          </cell>
          <cell r="C71" t="str">
            <v>Delivery</v>
          </cell>
          <cell r="D71">
            <v>1</v>
          </cell>
        </row>
        <row r="72">
          <cell r="A72" t="str">
            <v>NZ50B</v>
          </cell>
          <cell r="B72" t="str">
            <v>Planned Caesarean Section with CC Score 2-3</v>
          </cell>
          <cell r="C72" t="str">
            <v>Delivery</v>
          </cell>
          <cell r="D72">
            <v>1</v>
          </cell>
        </row>
        <row r="73">
          <cell r="A73" t="str">
            <v>NZ50C</v>
          </cell>
          <cell r="B73" t="str">
            <v>Planned Caesarean Section with CC Score 0-1</v>
          </cell>
          <cell r="C73" t="str">
            <v>Delivery</v>
          </cell>
          <cell r="D73">
            <v>0</v>
          </cell>
        </row>
        <row r="74">
          <cell r="A74" t="str">
            <v>NZ51A</v>
          </cell>
          <cell r="B74" t="str">
            <v>Emergency Caesarean Section with CC Score 4+</v>
          </cell>
          <cell r="C74" t="str">
            <v>Delivery</v>
          </cell>
          <cell r="D74">
            <v>1</v>
          </cell>
        </row>
        <row r="75">
          <cell r="A75" t="str">
            <v>NZ51B</v>
          </cell>
          <cell r="B75" t="str">
            <v>Emergency Caesarean Section with CC Score 2-3</v>
          </cell>
          <cell r="C75" t="str">
            <v>Delivery</v>
          </cell>
          <cell r="D75">
            <v>1</v>
          </cell>
        </row>
        <row r="76">
          <cell r="A76" t="str">
            <v>NZ51C</v>
          </cell>
          <cell r="B76" t="str">
            <v>Emergency Caesarean Section with CC Score 0-1</v>
          </cell>
          <cell r="C76" t="str">
            <v>Delivery</v>
          </cell>
          <cell r="D76">
            <v>0</v>
          </cell>
        </row>
      </sheetData>
      <sheetData sheetId="14"/>
      <sheetData sheetId="15"/>
      <sheetData sheetId="16"/>
      <sheetData sheetId="17">
        <row r="146">
          <cell r="B146">
            <v>-0.19807957300757273</v>
          </cell>
        </row>
      </sheetData>
      <sheetData sheetId="18"/>
      <sheetData sheetId="19"/>
      <sheetData sheetId="20"/>
      <sheetData sheetId="21"/>
      <sheetData sheetId="22">
        <row r="6">
          <cell r="A6" t="str">
            <v>n/a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ersion Control"/>
      <sheetName val="Linked sheet"/>
      <sheetName val="All Trusts"/>
      <sheetName val="Base MFF calcs"/>
      <sheetName val="PCT data"/>
      <sheetName val="Staff data"/>
      <sheetName val="M&amp;D data"/>
      <sheetName val="Buildings data"/>
      <sheetName val="Land data"/>
      <sheetName val="Other corrections needed"/>
      <sheetName val="ODS List - NHS Trusts"/>
      <sheetName val="ODS List - NHS Care Trusts"/>
      <sheetName val="Mergers &gt;&gt;"/>
      <sheetName val="Merged Trusts and MFF year"/>
      <sheetName val="Mergers &amp; new Provs to 2013-14"/>
      <sheetName val="Mergers for 2014-15 &gt;&gt;"/>
      <sheetName val="1.Summary"/>
      <sheetName val="Queen Mary to Oxleas"/>
      <sheetName val="QMS &amp; QE to Lewisham"/>
      <sheetName val="QMS to GSTT"/>
      <sheetName val="QMS to Dartford"/>
      <sheetName val="QMS &amp; PRUH to Kings"/>
      <sheetName val="index values"/>
      <sheetName val="Mergers for 2015-16 &gt;&gt;"/>
      <sheetName val="Royal Free + Barnet|Chase Farm"/>
      <sheetName val="Mid Staff|Royal Wolverhampton"/>
      <sheetName val="Mid Staff|UHNS"/>
      <sheetName val="Frimley + Heatherwood|Wexham"/>
      <sheetName val="London North West Trust"/>
      <sheetName val="RUH Bath + RNHRD"/>
      <sheetName val="RJD ERIC 2008|09"/>
      <sheetName val="Mergers for 2016-17 &gt;&gt;"/>
      <sheetName val="Chelsea Westminster+West Midsx"/>
      <sheetName val="South Devon + Torbay|Sthn Devon"/>
      <sheetName val="2014-15 MFF Payment values"/>
    </sheetNames>
    <sheetDataSet>
      <sheetData sheetId="0" refreshError="1"/>
      <sheetData sheetId="1" refreshError="1"/>
      <sheetData sheetId="2" refreshError="1">
        <row r="2">
          <cell r="D2">
            <v>0.92632450882387185</v>
          </cell>
        </row>
      </sheetData>
      <sheetData sheetId="3" refreshError="1">
        <row r="3">
          <cell r="E3">
            <v>0.54914759484508857</v>
          </cell>
          <cell r="F3">
            <v>0.13904710383678176</v>
          </cell>
          <cell r="G3">
            <v>2.6635675286214532E-2</v>
          </cell>
          <cell r="H3">
            <v>4.4820020140147153E-3</v>
          </cell>
          <cell r="I3">
            <v>0.28068762401790043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sclaimer"/>
      <sheetName val="CoverSheet"/>
      <sheetName val="Version Control"/>
      <sheetName val="Linked Sheet"/>
      <sheetName val="Direct Access_SQL"/>
      <sheetName val="Input_Direct Access"/>
      <sheetName val="APC Output for BPT"/>
      <sheetName val="Price Adjustments"/>
      <sheetName val="16-17 Other National Prices"/>
      <sheetName val="Calculation"/>
      <sheetName val="Manual Adjustments"/>
      <sheetName val="YoY Quantum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>
        <row r="6">
          <cell r="F6">
            <v>0</v>
          </cell>
        </row>
        <row r="10">
          <cell r="K10">
            <v>0</v>
          </cell>
          <cell r="L10">
            <v>0</v>
          </cell>
        </row>
      </sheetData>
      <sheetData sheetId="8" refreshError="1"/>
      <sheetData sheetId="9">
        <row r="19">
          <cell r="B19" t="str">
            <v>Flexible Sigmoidoscopy</v>
          </cell>
        </row>
      </sheetData>
      <sheetData sheetId="10">
        <row r="10">
          <cell r="V10">
            <v>313.05565644525041</v>
          </cell>
        </row>
      </sheetData>
      <sheetData sheetId="1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sclaimer"/>
      <sheetName val="CoverSheet"/>
      <sheetName val="Version Control"/>
      <sheetName val="Linked Sheet"/>
      <sheetName val="Unbundled Output for BPT"/>
      <sheetName val="Radio_&amp;_Chemo_SQL"/>
      <sheetName val="DI_SQL"/>
      <sheetName val="DI_activity_mapping_SQL"/>
      <sheetName val="AKI_SQL"/>
      <sheetName val="Renal CKD_SQL"/>
      <sheetName val="Input_Rad"/>
      <sheetName val="Input_DI"/>
      <sheetName val="Input_DI_activity_mapping"/>
      <sheetName val="Input_AKI"/>
      <sheetName val="Input_Renal_CKD"/>
      <sheetName val="2014-15 Tariff"/>
      <sheetName val="2015-16 Tariff"/>
      <sheetName val="Price Adjustments"/>
      <sheetName val="Manual adjustment requests"/>
      <sheetName val="Rad_Calc"/>
      <sheetName val="Chem_Calc"/>
      <sheetName val="DI Cost of reporting"/>
      <sheetName val="DI_Calc"/>
      <sheetName val="AKI_Calc"/>
      <sheetName val="Renal_CKD_Calc"/>
      <sheetName val="Manual adjustments"/>
      <sheetName val="YoY Quantum"/>
    </sheetNames>
    <sheetDataSet>
      <sheetData sheetId="0"/>
      <sheetData sheetId="1"/>
      <sheetData sheetId="2"/>
      <sheetData sheetId="3">
        <row r="16">
          <cell r="B16" t="str">
            <v>RD01A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13">
          <cell r="A13" t="str">
            <v>HRG code</v>
          </cell>
        </row>
      </sheetData>
      <sheetData sheetId="16">
        <row r="13">
          <cell r="A13" t="str">
            <v>HRG code</v>
          </cell>
        </row>
      </sheetData>
      <sheetData sheetId="17">
        <row r="6">
          <cell r="F6">
            <v>0</v>
          </cell>
        </row>
        <row r="7">
          <cell r="J7">
            <v>1.4147875239041152E-3</v>
          </cell>
          <cell r="K7">
            <v>0</v>
          </cell>
          <cell r="L7">
            <v>0</v>
          </cell>
        </row>
        <row r="8">
          <cell r="K8">
            <v>0</v>
          </cell>
          <cell r="L8">
            <v>0</v>
          </cell>
        </row>
        <row r="18">
          <cell r="B18" t="str">
            <v>AA</v>
          </cell>
          <cell r="C18">
            <v>4.0331192887210765E-3</v>
          </cell>
          <cell r="D18">
            <v>1.0177215451362853E-2</v>
          </cell>
          <cell r="E18">
            <v>6.7278549558917877E-3</v>
          </cell>
          <cell r="F18">
            <v>0</v>
          </cell>
          <cell r="G18">
            <v>1.6973541236666279E-2</v>
          </cell>
          <cell r="R18" t="str">
            <v>LD01A</v>
          </cell>
          <cell r="S18">
            <v>0</v>
          </cell>
        </row>
        <row r="19">
          <cell r="B19" t="str">
            <v>AB</v>
          </cell>
          <cell r="C19">
            <v>2.5168995621460688E-3</v>
          </cell>
          <cell r="D19">
            <v>6.6765943715936249E-3</v>
          </cell>
          <cell r="E19">
            <v>4.5476313478767239E-3</v>
          </cell>
          <cell r="F19">
            <v>0</v>
          </cell>
          <cell r="G19">
            <v>1.1254588409331578E-2</v>
          </cell>
          <cell r="R19" t="str">
            <v>LD02A</v>
          </cell>
          <cell r="S19">
            <v>0</v>
          </cell>
        </row>
        <row r="20">
          <cell r="B20" t="str">
            <v>BZ</v>
          </cell>
          <cell r="C20">
            <v>2.2965609688603283E-3</v>
          </cell>
          <cell r="D20">
            <v>1.0261263587219016E-2</v>
          </cell>
          <cell r="E20">
            <v>5.9390021438572305E-3</v>
          </cell>
          <cell r="F20">
            <v>0</v>
          </cell>
          <cell r="G20">
            <v>1.6261207397519462E-2</v>
          </cell>
          <cell r="R20" t="str">
            <v>LD03A</v>
          </cell>
          <cell r="S20">
            <v>0</v>
          </cell>
        </row>
        <row r="21">
          <cell r="B21" t="str">
            <v>CA</v>
          </cell>
          <cell r="C21">
            <v>0</v>
          </cell>
          <cell r="D21">
            <v>0</v>
          </cell>
          <cell r="E21">
            <v>3.9888168108728195E-3</v>
          </cell>
          <cell r="F21">
            <v>0</v>
          </cell>
          <cell r="G21">
            <v>3.9888168108728195E-3</v>
          </cell>
          <cell r="R21" t="str">
            <v>LD04A</v>
          </cell>
          <cell r="S21">
            <v>0</v>
          </cell>
        </row>
        <row r="22">
          <cell r="B22" t="str">
            <v>CB</v>
          </cell>
          <cell r="C22">
            <v>0</v>
          </cell>
          <cell r="D22">
            <v>0</v>
          </cell>
          <cell r="E22">
            <v>2.9388949153585919E-3</v>
          </cell>
          <cell r="F22">
            <v>0</v>
          </cell>
          <cell r="G22">
            <v>2.9388949153585919E-3</v>
          </cell>
          <cell r="R22" t="str">
            <v>LD05A</v>
          </cell>
          <cell r="S22">
            <v>0</v>
          </cell>
        </row>
        <row r="23">
          <cell r="B23" t="str">
            <v>CD</v>
          </cell>
          <cell r="C23">
            <v>0</v>
          </cell>
          <cell r="D23">
            <v>0</v>
          </cell>
          <cell r="E23">
            <v>1.4862975279001933E-3</v>
          </cell>
          <cell r="F23">
            <v>0</v>
          </cell>
          <cell r="G23">
            <v>1.4862975279001933E-3</v>
          </cell>
          <cell r="R23" t="str">
            <v>LD06A</v>
          </cell>
          <cell r="S23">
            <v>0</v>
          </cell>
        </row>
        <row r="24">
          <cell r="B24" t="str">
            <v>DZ</v>
          </cell>
          <cell r="C24">
            <v>1.1281882920322062E-5</v>
          </cell>
          <cell r="D24">
            <v>1.9793446362510458E-3</v>
          </cell>
          <cell r="E24">
            <v>1.4958972279781602E-3</v>
          </cell>
          <cell r="F24">
            <v>0</v>
          </cell>
          <cell r="G24">
            <v>3.4782027603836863E-3</v>
          </cell>
          <cell r="R24" t="str">
            <v>LD07A</v>
          </cell>
          <cell r="S24">
            <v>0</v>
          </cell>
        </row>
        <row r="25">
          <cell r="B25" t="str">
            <v>EA</v>
          </cell>
          <cell r="C25">
            <v>8.7019419478395754E-4</v>
          </cell>
          <cell r="D25">
            <v>3.7895588805165747E-3</v>
          </cell>
          <cell r="E25">
            <v>2.6448334171500498E-3</v>
          </cell>
          <cell r="F25">
            <v>0</v>
          </cell>
          <cell r="G25">
            <v>6.4444150496301145E-3</v>
          </cell>
          <cell r="R25" t="str">
            <v>LD08A</v>
          </cell>
          <cell r="S25">
            <v>0</v>
          </cell>
        </row>
        <row r="26">
          <cell r="B26" t="str">
            <v>EB</v>
          </cell>
          <cell r="C26">
            <v>7.2782220278599929E-4</v>
          </cell>
          <cell r="D26">
            <v>2.8193295764649129E-3</v>
          </cell>
          <cell r="E26">
            <v>2.3576177217694561E-3</v>
          </cell>
          <cell r="F26">
            <v>0</v>
          </cell>
          <cell r="G26">
            <v>5.1835941996074553E-3</v>
          </cell>
          <cell r="R26" t="str">
            <v>LD09A</v>
          </cell>
          <cell r="S26">
            <v>0</v>
          </cell>
        </row>
        <row r="27">
          <cell r="B27" t="str">
            <v>EC</v>
          </cell>
          <cell r="C27">
            <v>0</v>
          </cell>
          <cell r="D27">
            <v>0</v>
          </cell>
          <cell r="E27">
            <v>3.0203568709268325E-3</v>
          </cell>
          <cell r="F27">
            <v>0</v>
          </cell>
          <cell r="G27">
            <v>3.0203568709268325E-3</v>
          </cell>
          <cell r="R27" t="str">
            <v>LD10A</v>
          </cell>
          <cell r="S27">
            <v>0</v>
          </cell>
        </row>
        <row r="28">
          <cell r="B28" t="str">
            <v>ED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R28" t="str">
            <v>LD11A</v>
          </cell>
          <cell r="S28">
            <v>0</v>
          </cell>
        </row>
        <row r="29">
          <cell r="B29" t="str">
            <v>EY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R29" t="str">
            <v>LD12A</v>
          </cell>
          <cell r="S29">
            <v>0</v>
          </cell>
        </row>
        <row r="30">
          <cell r="B30" t="str">
            <v>FZ</v>
          </cell>
          <cell r="C30">
            <v>2.0934300240254E-3</v>
          </cell>
          <cell r="D30">
            <v>9.1560377809849491E-3</v>
          </cell>
          <cell r="E30">
            <v>5.8679274614794608E-3</v>
          </cell>
          <cell r="F30">
            <v>0</v>
          </cell>
          <cell r="G30">
            <v>1.5077692207997817E-2</v>
          </cell>
          <cell r="R30" t="str">
            <v>LD13A</v>
          </cell>
          <cell r="S30">
            <v>0</v>
          </cell>
        </row>
        <row r="31">
          <cell r="B31" t="str">
            <v>GA</v>
          </cell>
          <cell r="C31">
            <v>3.2548782592356496E-3</v>
          </cell>
          <cell r="D31">
            <v>1.1829802699427461E-2</v>
          </cell>
          <cell r="E31">
            <v>6.335325881276388E-3</v>
          </cell>
          <cell r="F31">
            <v>0</v>
          </cell>
          <cell r="G31">
            <v>1.8240074235915893E-2</v>
          </cell>
          <cell r="R31" t="str">
            <v>LE01A</v>
          </cell>
          <cell r="S31">
            <v>0</v>
          </cell>
        </row>
        <row r="32">
          <cell r="B32" t="str">
            <v>GB</v>
          </cell>
          <cell r="C32">
            <v>1.4670447677391785E-3</v>
          </cell>
          <cell r="D32">
            <v>5.3411568127927911E-3</v>
          </cell>
          <cell r="E32">
            <v>2.5501438334052384E-3</v>
          </cell>
          <cell r="F32">
            <v>0</v>
          </cell>
          <cell r="G32">
            <v>7.9049213643074268E-3</v>
          </cell>
          <cell r="R32" t="str">
            <v>LE02A</v>
          </cell>
          <cell r="S32">
            <v>0</v>
          </cell>
        </row>
        <row r="33">
          <cell r="B33" t="str">
            <v>GC</v>
          </cell>
          <cell r="C33">
            <v>1.7811411022434775E-3</v>
          </cell>
          <cell r="D33">
            <v>9.4532152722328622E-3</v>
          </cell>
          <cell r="E33">
            <v>5.4339693579901205E-3</v>
          </cell>
          <cell r="F33">
            <v>0</v>
          </cell>
          <cell r="G33">
            <v>1.4938553112346709E-2</v>
          </cell>
          <cell r="R33" t="str">
            <v>RD01A</v>
          </cell>
          <cell r="S33">
            <v>0</v>
          </cell>
        </row>
        <row r="34">
          <cell r="B34" t="str">
            <v>HA</v>
          </cell>
          <cell r="C34">
            <v>3.9247569065956611E-3</v>
          </cell>
          <cell r="D34">
            <v>1.1981487115819478E-2</v>
          </cell>
          <cell r="E34">
            <v>9.1332179445957618E-3</v>
          </cell>
          <cell r="F34">
            <v>0</v>
          </cell>
          <cell r="G34">
            <v>2.1224134593544441E-2</v>
          </cell>
          <cell r="R34" t="str">
            <v>RD01B</v>
          </cell>
          <cell r="S34">
            <v>0</v>
          </cell>
        </row>
        <row r="35">
          <cell r="B35" t="str">
            <v>HB</v>
          </cell>
          <cell r="C35">
            <v>3.6557798734122571E-3</v>
          </cell>
          <cell r="D35">
            <v>1.4053199411787176E-2</v>
          </cell>
          <cell r="E35">
            <v>1.0752273017163194E-2</v>
          </cell>
          <cell r="F35">
            <v>0</v>
          </cell>
          <cell r="G35">
            <v>2.495657626579062E-2</v>
          </cell>
          <cell r="R35" t="str">
            <v>RD01C</v>
          </cell>
          <cell r="S35">
            <v>0</v>
          </cell>
        </row>
        <row r="36">
          <cell r="B36" t="str">
            <v>HC</v>
          </cell>
          <cell r="C36">
            <v>5.2421680236163226E-3</v>
          </cell>
          <cell r="D36">
            <v>1.4706483431278672E-2</v>
          </cell>
          <cell r="E36">
            <v>9.809250080924814E-3</v>
          </cell>
          <cell r="F36">
            <v>0</v>
          </cell>
          <cell r="G36">
            <v>2.4659993085991871E-2</v>
          </cell>
          <cell r="R36" t="str">
            <v>RD02A</v>
          </cell>
          <cell r="S36">
            <v>0</v>
          </cell>
        </row>
        <row r="37">
          <cell r="B37" t="str">
            <v>HD</v>
          </cell>
          <cell r="C37">
            <v>1.2461541146224775E-4</v>
          </cell>
          <cell r="D37">
            <v>6.6808193690850448E-3</v>
          </cell>
          <cell r="E37">
            <v>3.7861753475691984E-3</v>
          </cell>
          <cell r="F37">
            <v>0</v>
          </cell>
          <cell r="G37">
            <v>1.0492289470251048E-2</v>
          </cell>
          <cell r="R37" t="str">
            <v>RD02B</v>
          </cell>
          <cell r="S37">
            <v>0</v>
          </cell>
        </row>
        <row r="38">
          <cell r="B38" t="str">
            <v>HE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R38" t="str">
            <v>RD02C</v>
          </cell>
          <cell r="S38">
            <v>0</v>
          </cell>
        </row>
        <row r="39">
          <cell r="B39" t="str">
            <v>HN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R39" t="str">
            <v>RD03Z</v>
          </cell>
          <cell r="S39">
            <v>0</v>
          </cell>
        </row>
        <row r="40">
          <cell r="B40" t="str">
            <v>HR</v>
          </cell>
          <cell r="C40">
            <v>2.0507319365403731E-3</v>
          </cell>
          <cell r="D40">
            <v>1.4856762913476818E-2</v>
          </cell>
          <cell r="E40">
            <v>1.0990599428804648E-2</v>
          </cell>
          <cell r="F40">
            <v>0</v>
          </cell>
          <cell r="G40">
            <v>2.6010647072272297E-2</v>
          </cell>
          <cell r="R40" t="str">
            <v>RD04Z</v>
          </cell>
          <cell r="S40">
            <v>0</v>
          </cell>
        </row>
        <row r="41">
          <cell r="B41" t="str">
            <v>HT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R41" t="str">
            <v>RD05Z</v>
          </cell>
          <cell r="S41">
            <v>0</v>
          </cell>
        </row>
        <row r="42">
          <cell r="B42" t="str">
            <v>JA</v>
          </cell>
          <cell r="C42">
            <v>1.2794280689145676E-3</v>
          </cell>
          <cell r="D42">
            <v>1.0111722621042762E-2</v>
          </cell>
          <cell r="E42">
            <v>8.157976505712039E-3</v>
          </cell>
          <cell r="F42">
            <v>0</v>
          </cell>
          <cell r="G42">
            <v>1.8352190322329598E-2</v>
          </cell>
          <cell r="R42" t="str">
            <v>RD06Z</v>
          </cell>
          <cell r="S42">
            <v>0</v>
          </cell>
        </row>
        <row r="43">
          <cell r="B43" t="str">
            <v>JB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R43" t="str">
            <v>RD07Z</v>
          </cell>
          <cell r="S43">
            <v>0</v>
          </cell>
        </row>
        <row r="44">
          <cell r="B44" t="str">
            <v>JC</v>
          </cell>
          <cell r="C44">
            <v>1.7803936364513273E-3</v>
          </cell>
          <cell r="D44">
            <v>8.9561727149987114E-3</v>
          </cell>
          <cell r="E44">
            <v>5.1994767536092112E-3</v>
          </cell>
          <cell r="F44">
            <v>0</v>
          </cell>
          <cell r="G44">
            <v>1.4202216880440766E-2</v>
          </cell>
          <cell r="R44" t="str">
            <v>RD08Z</v>
          </cell>
          <cell r="S44">
            <v>0</v>
          </cell>
        </row>
        <row r="45">
          <cell r="B45" t="str">
            <v>JD</v>
          </cell>
          <cell r="C45">
            <v>1.0486026327254372E-3</v>
          </cell>
          <cell r="D45">
            <v>4.934546700731568E-3</v>
          </cell>
          <cell r="E45">
            <v>3.7068700532765231E-3</v>
          </cell>
          <cell r="F45">
            <v>0</v>
          </cell>
          <cell r="G45">
            <v>8.659708477399608E-3</v>
          </cell>
          <cell r="R45" t="str">
            <v>RD09Z</v>
          </cell>
          <cell r="S45">
            <v>0</v>
          </cell>
        </row>
        <row r="46">
          <cell r="B46" t="str">
            <v>KA</v>
          </cell>
          <cell r="C46">
            <v>9.4410677570055945E-4</v>
          </cell>
          <cell r="D46">
            <v>7.5987092544294033E-3</v>
          </cell>
          <cell r="E46">
            <v>5.0190111264865056E-3</v>
          </cell>
          <cell r="F46">
            <v>0</v>
          </cell>
          <cell r="G46">
            <v>1.2655858387210728E-2</v>
          </cell>
          <cell r="R46" t="str">
            <v>RD10Z</v>
          </cell>
          <cell r="S46">
            <v>0</v>
          </cell>
        </row>
        <row r="47">
          <cell r="B47" t="str">
            <v>KB</v>
          </cell>
          <cell r="C47">
            <v>6.6025179707085435E-4</v>
          </cell>
          <cell r="D47">
            <v>2.7523453530222675E-3</v>
          </cell>
          <cell r="E47">
            <v>1.9348281332902673E-3</v>
          </cell>
          <cell r="F47">
            <v>0</v>
          </cell>
          <cell r="G47">
            <v>4.6924988015339952E-3</v>
          </cell>
          <cell r="R47" t="str">
            <v>RD20A</v>
          </cell>
          <cell r="S47">
            <v>0</v>
          </cell>
        </row>
        <row r="48">
          <cell r="B48" t="str">
            <v>KC</v>
          </cell>
          <cell r="C48">
            <v>1.2352320038200304E-4</v>
          </cell>
          <cell r="D48">
            <v>2.4360848281963499E-3</v>
          </cell>
          <cell r="E48">
            <v>1.6216915181406222E-3</v>
          </cell>
          <cell r="F48">
            <v>0</v>
          </cell>
          <cell r="G48">
            <v>4.0617269244402898E-3</v>
          </cell>
          <cell r="R48" t="str">
            <v>RD20B</v>
          </cell>
          <cell r="S48">
            <v>0</v>
          </cell>
        </row>
        <row r="49">
          <cell r="B49" t="str">
            <v>LA</v>
          </cell>
          <cell r="C49">
            <v>5.1491581673213105E-4</v>
          </cell>
          <cell r="D49">
            <v>2.3954248606512518E-3</v>
          </cell>
          <cell r="E49">
            <v>1.6594946884715966E-3</v>
          </cell>
          <cell r="F49">
            <v>0</v>
          </cell>
          <cell r="G49">
            <v>4.0588947439557099E-3</v>
          </cell>
          <cell r="R49" t="str">
            <v>RD20C</v>
          </cell>
          <cell r="S49">
            <v>0</v>
          </cell>
        </row>
        <row r="50">
          <cell r="B50" t="str">
            <v>LB</v>
          </cell>
          <cell r="C50">
            <v>1.1234991714843545E-3</v>
          </cell>
          <cell r="D50">
            <v>5.6908587612691797E-3</v>
          </cell>
          <cell r="E50">
            <v>3.6011065549432786E-3</v>
          </cell>
          <cell r="F50">
            <v>0</v>
          </cell>
          <cell r="G50">
            <v>9.3124587050008589E-3</v>
          </cell>
          <cell r="R50" t="str">
            <v>RD21A</v>
          </cell>
          <cell r="S50">
            <v>0</v>
          </cell>
        </row>
        <row r="51">
          <cell r="B51" t="str">
            <v>LD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R51" t="str">
            <v>RD21B</v>
          </cell>
          <cell r="S51">
            <v>0</v>
          </cell>
        </row>
        <row r="52">
          <cell r="B52" t="str">
            <v>LE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R52" t="str">
            <v>RD21C</v>
          </cell>
          <cell r="S52">
            <v>0</v>
          </cell>
        </row>
        <row r="53">
          <cell r="B53" t="str">
            <v>MA</v>
          </cell>
          <cell r="C53">
            <v>4.0632237452609132E-3</v>
          </cell>
          <cell r="D53">
            <v>2.1116748963414533E-2</v>
          </cell>
          <cell r="E53">
            <v>5.0055359943181887E-3</v>
          </cell>
          <cell r="F53">
            <v>0</v>
          </cell>
          <cell r="G53">
            <v>2.6227985604752035E-2</v>
          </cell>
          <cell r="R53" t="str">
            <v>RD22Z</v>
          </cell>
          <cell r="S53">
            <v>0</v>
          </cell>
        </row>
        <row r="54">
          <cell r="B54" t="str">
            <v>MB</v>
          </cell>
          <cell r="C54">
            <v>1.5009122892200022E-3</v>
          </cell>
          <cell r="D54">
            <v>1.6660903497712098E-2</v>
          </cell>
          <cell r="E54">
            <v>5.4448214472118117E-3</v>
          </cell>
          <cell r="F54">
            <v>0</v>
          </cell>
          <cell r="G54">
            <v>2.2196440589618227E-2</v>
          </cell>
          <cell r="R54" t="str">
            <v>RD23Z</v>
          </cell>
          <cell r="S54">
            <v>0</v>
          </cell>
        </row>
        <row r="55">
          <cell r="B55" t="str">
            <v>MC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R55" t="str">
            <v>RD24Z</v>
          </cell>
          <cell r="S55">
            <v>0</v>
          </cell>
        </row>
        <row r="56">
          <cell r="B56" t="str">
            <v>NZ</v>
          </cell>
          <cell r="C56">
            <v>2.8267565859709798E-2</v>
          </cell>
          <cell r="D56">
            <v>0.11086894010165449</v>
          </cell>
          <cell r="E56">
            <v>6.8643727654928544E-2</v>
          </cell>
          <cell r="F56">
            <v>0</v>
          </cell>
          <cell r="G56">
            <v>0.18712312508631168</v>
          </cell>
          <cell r="R56" t="str">
            <v>RD25Z</v>
          </cell>
          <cell r="S56">
            <v>0</v>
          </cell>
        </row>
        <row r="57">
          <cell r="B57" t="str">
            <v>PB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R57" t="str">
            <v>RD26Z</v>
          </cell>
          <cell r="S57">
            <v>0</v>
          </cell>
        </row>
        <row r="58">
          <cell r="B58" t="str">
            <v>PC</v>
          </cell>
          <cell r="C58">
            <v>0</v>
          </cell>
          <cell r="D58">
            <v>0</v>
          </cell>
          <cell r="E58">
            <v>1.2176476367537825E-2</v>
          </cell>
          <cell r="F58">
            <v>0</v>
          </cell>
          <cell r="G58">
            <v>1.2176476367537825E-2</v>
          </cell>
          <cell r="R58" t="str">
            <v>RD27Z</v>
          </cell>
          <cell r="S58">
            <v>0</v>
          </cell>
        </row>
        <row r="59">
          <cell r="B59" t="str">
            <v>PD</v>
          </cell>
          <cell r="C59">
            <v>0</v>
          </cell>
          <cell r="D59">
            <v>0</v>
          </cell>
          <cell r="E59">
            <v>1.3748331286216553E-2</v>
          </cell>
          <cell r="F59">
            <v>0</v>
          </cell>
          <cell r="G59">
            <v>1.3748331286216553E-2</v>
          </cell>
          <cell r="R59" t="str">
            <v>RD28Z</v>
          </cell>
          <cell r="S59">
            <v>0</v>
          </cell>
        </row>
        <row r="60">
          <cell r="B60" t="str">
            <v>PE</v>
          </cell>
          <cell r="C60">
            <v>0</v>
          </cell>
          <cell r="D60">
            <v>0</v>
          </cell>
          <cell r="E60">
            <v>9.3021138764597389E-3</v>
          </cell>
          <cell r="F60">
            <v>0</v>
          </cell>
          <cell r="G60">
            <v>9.3021138764597389E-3</v>
          </cell>
          <cell r="R60" t="str">
            <v>RD30Z</v>
          </cell>
          <cell r="S60">
            <v>0</v>
          </cell>
        </row>
        <row r="61">
          <cell r="B61" t="str">
            <v>PF</v>
          </cell>
          <cell r="C61">
            <v>0</v>
          </cell>
          <cell r="D61">
            <v>0</v>
          </cell>
          <cell r="E61">
            <v>1.1149676876643699E-2</v>
          </cell>
          <cell r="F61">
            <v>0</v>
          </cell>
          <cell r="G61">
            <v>1.1149676876643699E-2</v>
          </cell>
          <cell r="R61" t="str">
            <v>RD31Z</v>
          </cell>
          <cell r="S61">
            <v>0</v>
          </cell>
        </row>
        <row r="62">
          <cell r="B62" t="str">
            <v>PG</v>
          </cell>
          <cell r="C62">
            <v>0</v>
          </cell>
          <cell r="D62">
            <v>0</v>
          </cell>
          <cell r="E62">
            <v>9.3807712750608729E-3</v>
          </cell>
          <cell r="F62">
            <v>0</v>
          </cell>
          <cell r="G62">
            <v>9.3807712750608729E-3</v>
          </cell>
          <cell r="R62" t="str">
            <v>RD32Z</v>
          </cell>
          <cell r="S62">
            <v>0</v>
          </cell>
        </row>
        <row r="63">
          <cell r="B63" t="str">
            <v>PH</v>
          </cell>
          <cell r="C63">
            <v>0</v>
          </cell>
          <cell r="D63">
            <v>0</v>
          </cell>
          <cell r="E63">
            <v>8.9760377595111684E-3</v>
          </cell>
          <cell r="F63">
            <v>0</v>
          </cell>
          <cell r="G63">
            <v>8.9760377595111684E-3</v>
          </cell>
          <cell r="R63" t="str">
            <v>RD40Z</v>
          </cell>
          <cell r="S63">
            <v>0</v>
          </cell>
        </row>
        <row r="64">
          <cell r="B64" t="str">
            <v>PJ</v>
          </cell>
          <cell r="C64">
            <v>0</v>
          </cell>
          <cell r="D64">
            <v>0</v>
          </cell>
          <cell r="E64">
            <v>1.2317293137718899E-2</v>
          </cell>
          <cell r="F64">
            <v>0</v>
          </cell>
          <cell r="G64">
            <v>1.2317293137718899E-2</v>
          </cell>
          <cell r="R64" t="str">
            <v>RD41Z</v>
          </cell>
          <cell r="S64">
            <v>0</v>
          </cell>
        </row>
        <row r="65">
          <cell r="B65" t="str">
            <v>PK</v>
          </cell>
          <cell r="C65">
            <v>0</v>
          </cell>
          <cell r="D65">
            <v>0</v>
          </cell>
          <cell r="E65">
            <v>7.7823432031329798E-3</v>
          </cell>
          <cell r="F65">
            <v>0</v>
          </cell>
          <cell r="G65">
            <v>7.7823432031329798E-3</v>
          </cell>
          <cell r="R65" t="str">
            <v>RD42Z</v>
          </cell>
          <cell r="S65">
            <v>0</v>
          </cell>
        </row>
        <row r="66">
          <cell r="B66" t="str">
            <v>PL</v>
          </cell>
          <cell r="C66">
            <v>0</v>
          </cell>
          <cell r="D66">
            <v>0</v>
          </cell>
          <cell r="E66">
            <v>8.2684302160445089E-3</v>
          </cell>
          <cell r="F66">
            <v>0</v>
          </cell>
          <cell r="G66">
            <v>8.2684302160445089E-3</v>
          </cell>
          <cell r="R66" t="str">
            <v>RD43Z</v>
          </cell>
          <cell r="S66">
            <v>0</v>
          </cell>
        </row>
        <row r="67">
          <cell r="B67" t="str">
            <v>PM</v>
          </cell>
          <cell r="C67">
            <v>0</v>
          </cell>
          <cell r="D67">
            <v>0</v>
          </cell>
          <cell r="E67">
            <v>2.6626758850190058E-3</v>
          </cell>
          <cell r="F67">
            <v>0</v>
          </cell>
          <cell r="G67">
            <v>2.6626758850190058E-3</v>
          </cell>
          <cell r="R67" t="str">
            <v>RD47Z</v>
          </cell>
          <cell r="S67">
            <v>0</v>
          </cell>
        </row>
        <row r="68">
          <cell r="B68" t="str">
            <v>PN</v>
          </cell>
          <cell r="C68">
            <v>0</v>
          </cell>
          <cell r="D68">
            <v>0</v>
          </cell>
          <cell r="E68">
            <v>8.2937700731602337E-3</v>
          </cell>
          <cell r="F68">
            <v>0</v>
          </cell>
          <cell r="G68">
            <v>8.2937700731602337E-3</v>
          </cell>
          <cell r="R68" t="str">
            <v>RD48Z</v>
          </cell>
          <cell r="S68">
            <v>0</v>
          </cell>
        </row>
        <row r="69">
          <cell r="B69" t="str">
            <v>PP</v>
          </cell>
          <cell r="C69">
            <v>0</v>
          </cell>
          <cell r="D69">
            <v>0</v>
          </cell>
          <cell r="E69">
            <v>1.2736225190059791E-2</v>
          </cell>
          <cell r="F69">
            <v>0</v>
          </cell>
          <cell r="G69">
            <v>1.2736225190059791E-2</v>
          </cell>
          <cell r="R69" t="str">
            <v>RD50Z</v>
          </cell>
          <cell r="S69">
            <v>0</v>
          </cell>
        </row>
        <row r="70">
          <cell r="B70" t="str">
            <v>PQ</v>
          </cell>
          <cell r="C70">
            <v>0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R70" t="str">
            <v>RD51A</v>
          </cell>
          <cell r="S70">
            <v>0</v>
          </cell>
        </row>
        <row r="71">
          <cell r="B71" t="str">
            <v>PR</v>
          </cell>
          <cell r="C71">
            <v>0</v>
          </cell>
          <cell r="D71">
            <v>0</v>
          </cell>
          <cell r="E71">
            <v>1.138124233122495E-2</v>
          </cell>
          <cell r="F71">
            <v>0</v>
          </cell>
          <cell r="G71">
            <v>1.138124233122495E-2</v>
          </cell>
          <cell r="R71" t="str">
            <v>RD51B</v>
          </cell>
          <cell r="S71">
            <v>0</v>
          </cell>
        </row>
        <row r="72">
          <cell r="B72" t="str">
            <v>PT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R72" t="str">
            <v>RD51C</v>
          </cell>
          <cell r="S72">
            <v>0</v>
          </cell>
        </row>
        <row r="73">
          <cell r="B73" t="str">
            <v>PV</v>
          </cell>
          <cell r="C73">
            <v>0</v>
          </cell>
          <cell r="D73">
            <v>0</v>
          </cell>
          <cell r="E73">
            <v>1.1251604360614342E-2</v>
          </cell>
          <cell r="F73">
            <v>0</v>
          </cell>
          <cell r="G73">
            <v>1.1251604360614342E-2</v>
          </cell>
          <cell r="R73" t="str">
            <v>RN04A</v>
          </cell>
          <cell r="S73">
            <v>0</v>
          </cell>
        </row>
        <row r="74">
          <cell r="B74" t="str">
            <v>PW</v>
          </cell>
          <cell r="C74">
            <v>0</v>
          </cell>
          <cell r="D74">
            <v>0</v>
          </cell>
          <cell r="E74">
            <v>1.3728355232840883E-2</v>
          </cell>
          <cell r="F74">
            <v>0</v>
          </cell>
          <cell r="G74">
            <v>1.3728355232840883E-2</v>
          </cell>
          <cell r="R74" t="str">
            <v>RN04B</v>
          </cell>
          <cell r="S74">
            <v>0</v>
          </cell>
        </row>
        <row r="75">
          <cell r="B75" t="str">
            <v>PX</v>
          </cell>
          <cell r="C75">
            <v>0</v>
          </cell>
          <cell r="D75">
            <v>0</v>
          </cell>
          <cell r="E75">
            <v>1.0909359922189443E-2</v>
          </cell>
          <cell r="F75">
            <v>0</v>
          </cell>
          <cell r="G75">
            <v>1.0909359922189443E-2</v>
          </cell>
          <cell r="R75" t="str">
            <v>RN04C</v>
          </cell>
          <cell r="S75">
            <v>0</v>
          </cell>
        </row>
        <row r="76">
          <cell r="B76" t="str">
            <v>RA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R76" t="str">
            <v>RN05A</v>
          </cell>
          <cell r="S76">
            <v>0</v>
          </cell>
        </row>
        <row r="77">
          <cell r="B77" t="str">
            <v>RD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R77" t="str">
            <v>RN05B</v>
          </cell>
          <cell r="S77">
            <v>0</v>
          </cell>
        </row>
        <row r="78">
          <cell r="B78" t="str">
            <v>RN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R78" t="str">
            <v>RN06A</v>
          </cell>
          <cell r="S78">
            <v>0</v>
          </cell>
        </row>
        <row r="79">
          <cell r="B79" t="str">
            <v>SA</v>
          </cell>
          <cell r="C79">
            <v>-5.5466412123872377E-4</v>
          </cell>
          <cell r="D79">
            <v>4.7664017120279123E-3</v>
          </cell>
          <cell r="E79">
            <v>2.6934870102637287E-3</v>
          </cell>
          <cell r="F79">
            <v>0</v>
          </cell>
          <cell r="G79">
            <v>7.4727269633887428E-3</v>
          </cell>
          <cell r="R79" t="str">
            <v>RN06B</v>
          </cell>
          <cell r="S79">
            <v>0</v>
          </cell>
        </row>
        <row r="80">
          <cell r="B80" t="str">
            <v>SB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R80" t="str">
            <v>RN08A</v>
          </cell>
          <cell r="S80">
            <v>0</v>
          </cell>
        </row>
        <row r="81">
          <cell r="B81" t="str">
            <v>SC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R81" t="str">
            <v>RN08B</v>
          </cell>
          <cell r="S81">
            <v>0</v>
          </cell>
        </row>
        <row r="82">
          <cell r="B82" t="str">
            <v>SD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R82" t="str">
            <v>RN08C</v>
          </cell>
          <cell r="S82">
            <v>0</v>
          </cell>
        </row>
        <row r="83">
          <cell r="B83" t="str">
            <v>UZ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R83" t="str">
            <v>RN10Z</v>
          </cell>
          <cell r="S83">
            <v>0</v>
          </cell>
        </row>
        <row r="84">
          <cell r="B84" t="str">
            <v>VA</v>
          </cell>
          <cell r="C84">
            <v>3.1799566526078404E-3</v>
          </cell>
          <cell r="D84">
            <v>1.1581606613703554E-2</v>
          </cell>
          <cell r="E84">
            <v>8.6440446651590008E-3</v>
          </cell>
          <cell r="F84">
            <v>0</v>
          </cell>
          <cell r="G84">
            <v>2.03257632037257E-2</v>
          </cell>
          <cell r="R84" t="str">
            <v>RN11Z</v>
          </cell>
          <cell r="S84">
            <v>0</v>
          </cell>
        </row>
        <row r="85">
          <cell r="B85" t="str">
            <v>VB</v>
          </cell>
          <cell r="C85">
            <v>7.33525858395212E-3</v>
          </cell>
          <cell r="D85">
            <v>2.1468190008266497E-2</v>
          </cell>
          <cell r="E85">
            <v>1.2863398590731601E-2</v>
          </cell>
          <cell r="F85">
            <v>0</v>
          </cell>
          <cell r="G85">
            <v>3.4607742484096038E-2</v>
          </cell>
          <cell r="R85" t="str">
            <v>RN12A</v>
          </cell>
          <cell r="S85">
            <v>0</v>
          </cell>
        </row>
        <row r="86">
          <cell r="B86" t="str">
            <v>VC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R86" t="str">
            <v>RN12B</v>
          </cell>
          <cell r="S86">
            <v>0</v>
          </cell>
        </row>
        <row r="87">
          <cell r="B87" t="str">
            <v>WA</v>
          </cell>
          <cell r="C87">
            <v>1.0210188461163838E-3</v>
          </cell>
          <cell r="D87">
            <v>5.2826577942732822E-3</v>
          </cell>
          <cell r="E87">
            <v>3.6985689979607272E-3</v>
          </cell>
          <cell r="F87">
            <v>0</v>
          </cell>
          <cell r="G87">
            <v>9.0007650665786532E-3</v>
          </cell>
          <cell r="R87" t="str">
            <v>RN13Z</v>
          </cell>
          <cell r="S87">
            <v>0</v>
          </cell>
        </row>
        <row r="88">
          <cell r="B88" t="str">
            <v>WD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R88" t="str">
            <v>RN14Z</v>
          </cell>
          <cell r="S88">
            <v>0</v>
          </cell>
        </row>
        <row r="89">
          <cell r="B89" t="str">
            <v>WF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R89" t="str">
            <v>RN15A</v>
          </cell>
          <cell r="S89">
            <v>0</v>
          </cell>
        </row>
        <row r="90">
          <cell r="B90" t="str">
            <v>WH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R90" t="str">
            <v>RN15B</v>
          </cell>
          <cell r="S90">
            <v>0</v>
          </cell>
        </row>
        <row r="91">
          <cell r="B91" t="str">
            <v>WJ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R91" t="str">
            <v>RN16A</v>
          </cell>
          <cell r="S91">
            <v>0</v>
          </cell>
        </row>
        <row r="92">
          <cell r="B92" t="str">
            <v>XA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R92" t="str">
            <v>RN16B</v>
          </cell>
          <cell r="S92">
            <v>0</v>
          </cell>
        </row>
        <row r="93">
          <cell r="B93" t="str">
            <v>XB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R93" t="str">
            <v>RN16C</v>
          </cell>
          <cell r="S93">
            <v>0</v>
          </cell>
        </row>
        <row r="94">
          <cell r="B94" t="str">
            <v>XC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R94" t="str">
            <v>RN17A</v>
          </cell>
          <cell r="S94">
            <v>0</v>
          </cell>
        </row>
        <row r="95">
          <cell r="B95" t="str">
            <v>XD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R95" t="str">
            <v>RN17B</v>
          </cell>
          <cell r="S95">
            <v>0</v>
          </cell>
        </row>
        <row r="96">
          <cell r="B96" t="str">
            <v>YA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R96" t="str">
            <v>RN18A</v>
          </cell>
          <cell r="S96">
            <v>0</v>
          </cell>
        </row>
        <row r="97">
          <cell r="B97" t="str">
            <v>YD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R97" t="str">
            <v>RN18B</v>
          </cell>
          <cell r="S97">
            <v>0</v>
          </cell>
        </row>
        <row r="98">
          <cell r="B98" t="str">
            <v>YF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R98" t="str">
            <v>RN19Z</v>
          </cell>
          <cell r="S98">
            <v>0</v>
          </cell>
        </row>
        <row r="99">
          <cell r="B99" t="str">
            <v>YG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R99" t="str">
            <v>RN20Z</v>
          </cell>
          <cell r="S99">
            <v>0</v>
          </cell>
        </row>
        <row r="100">
          <cell r="B100" t="str">
            <v>YH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R100" t="str">
            <v>RN21Z</v>
          </cell>
          <cell r="S100">
            <v>0</v>
          </cell>
        </row>
        <row r="101">
          <cell r="B101" t="str">
            <v>YJ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R101" t="str">
            <v>RN22Z</v>
          </cell>
          <cell r="S101">
            <v>0</v>
          </cell>
        </row>
        <row r="102">
          <cell r="B102" t="str">
            <v>YL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R102" t="str">
            <v>RN23A</v>
          </cell>
          <cell r="S102">
            <v>0</v>
          </cell>
        </row>
        <row r="103">
          <cell r="B103" t="str">
            <v>YQ</v>
          </cell>
          <cell r="C103">
            <v>0</v>
          </cell>
          <cell r="D103">
            <v>0</v>
          </cell>
          <cell r="E103">
            <v>7.5577609429473558E-3</v>
          </cell>
          <cell r="F103">
            <v>0</v>
          </cell>
          <cell r="G103">
            <v>7.5577609429473558E-3</v>
          </cell>
          <cell r="R103" t="str">
            <v>RN23B</v>
          </cell>
          <cell r="S103">
            <v>0</v>
          </cell>
        </row>
        <row r="104">
          <cell r="B104" t="str">
            <v>YR</v>
          </cell>
          <cell r="C104">
            <v>0</v>
          </cell>
          <cell r="D104">
            <v>0</v>
          </cell>
          <cell r="E104">
            <v>7.0346421081726174E-3</v>
          </cell>
          <cell r="F104">
            <v>0</v>
          </cell>
          <cell r="G104">
            <v>7.0346421081726174E-3</v>
          </cell>
          <cell r="R104" t="str">
            <v>RN23C</v>
          </cell>
          <cell r="S104">
            <v>0</v>
          </cell>
        </row>
        <row r="105">
          <cell r="B105" t="str">
            <v>YZ</v>
          </cell>
          <cell r="C105">
            <v>0</v>
          </cell>
          <cell r="D105">
            <v>0</v>
          </cell>
          <cell r="E105">
            <v>5.8862806505404208E-3</v>
          </cell>
          <cell r="F105">
            <v>0</v>
          </cell>
          <cell r="G105">
            <v>5.8862806505404208E-3</v>
          </cell>
          <cell r="R105" t="str">
            <v>RN24Z</v>
          </cell>
          <cell r="S105">
            <v>0</v>
          </cell>
        </row>
        <row r="106">
          <cell r="B106" t="str">
            <v>Maternity*</v>
          </cell>
          <cell r="C106">
            <v>0</v>
          </cell>
          <cell r="D106">
            <v>0.11086894010165449</v>
          </cell>
          <cell r="E106">
            <v>6.8643727654928544E-2</v>
          </cell>
          <cell r="F106">
            <v>0</v>
          </cell>
          <cell r="G106">
            <v>0.18712312508631168</v>
          </cell>
          <cell r="R106" t="str">
            <v>RN25A</v>
          </cell>
          <cell r="S106">
            <v>0</v>
          </cell>
        </row>
        <row r="107">
          <cell r="R107" t="str">
            <v>RN25B</v>
          </cell>
          <cell r="S107">
            <v>0</v>
          </cell>
        </row>
        <row r="108">
          <cell r="R108" t="str">
            <v>RN25C</v>
          </cell>
          <cell r="S108">
            <v>0</v>
          </cell>
        </row>
        <row r="109">
          <cell r="R109" t="str">
            <v>RN26Z</v>
          </cell>
          <cell r="S109">
            <v>0</v>
          </cell>
        </row>
        <row r="110">
          <cell r="R110" t="str">
            <v>RN27A</v>
          </cell>
          <cell r="S110">
            <v>0</v>
          </cell>
        </row>
        <row r="111">
          <cell r="R111" t="str">
            <v>RN27B</v>
          </cell>
          <cell r="S111">
            <v>0</v>
          </cell>
        </row>
        <row r="112">
          <cell r="R112" t="str">
            <v>RN27C</v>
          </cell>
          <cell r="S112">
            <v>0</v>
          </cell>
        </row>
        <row r="113">
          <cell r="R113" t="str">
            <v>RN28Z</v>
          </cell>
          <cell r="S113">
            <v>0</v>
          </cell>
        </row>
        <row r="114">
          <cell r="R114" t="str">
            <v>RN29A</v>
          </cell>
          <cell r="S114">
            <v>0</v>
          </cell>
        </row>
        <row r="115">
          <cell r="R115" t="str">
            <v>RN29B</v>
          </cell>
          <cell r="S115">
            <v>0</v>
          </cell>
        </row>
        <row r="116">
          <cell r="R116" t="str">
            <v>RN29C</v>
          </cell>
          <cell r="S116">
            <v>0</v>
          </cell>
        </row>
        <row r="117">
          <cell r="R117" t="str">
            <v>RN30A</v>
          </cell>
          <cell r="S117">
            <v>0</v>
          </cell>
        </row>
        <row r="118">
          <cell r="R118" t="str">
            <v>RN30B</v>
          </cell>
          <cell r="S118">
            <v>0</v>
          </cell>
        </row>
        <row r="119">
          <cell r="R119" t="str">
            <v>RN30C</v>
          </cell>
          <cell r="S119">
            <v>0</v>
          </cell>
        </row>
        <row r="120">
          <cell r="R120" t="str">
            <v>RN31Z</v>
          </cell>
          <cell r="S120">
            <v>0</v>
          </cell>
        </row>
        <row r="121">
          <cell r="R121" t="str">
            <v>RN32A</v>
          </cell>
          <cell r="S121">
            <v>0</v>
          </cell>
        </row>
        <row r="122">
          <cell r="R122" t="str">
            <v>RN32B</v>
          </cell>
          <cell r="S122">
            <v>0</v>
          </cell>
        </row>
        <row r="123">
          <cell r="R123" t="str">
            <v>RN33Z</v>
          </cell>
          <cell r="S123">
            <v>0</v>
          </cell>
        </row>
        <row r="124">
          <cell r="R124" t="str">
            <v>RN34A</v>
          </cell>
          <cell r="S124">
            <v>0</v>
          </cell>
        </row>
        <row r="125">
          <cell r="R125" t="str">
            <v>RN34B</v>
          </cell>
          <cell r="S125">
            <v>0</v>
          </cell>
        </row>
        <row r="126">
          <cell r="R126" t="str">
            <v>RN34C</v>
          </cell>
          <cell r="S126">
            <v>0</v>
          </cell>
        </row>
        <row r="127">
          <cell r="R127" t="str">
            <v>RN50Z</v>
          </cell>
          <cell r="S127">
            <v>0</v>
          </cell>
        </row>
        <row r="128">
          <cell r="R128" t="str">
            <v>RN51Z</v>
          </cell>
          <cell r="S128">
            <v>0</v>
          </cell>
        </row>
        <row r="129">
          <cell r="R129" t="str">
            <v>RN52Z</v>
          </cell>
          <cell r="S129">
            <v>0</v>
          </cell>
        </row>
        <row r="130">
          <cell r="R130" t="str">
            <v>SB11Z</v>
          </cell>
          <cell r="S130">
            <v>0</v>
          </cell>
        </row>
        <row r="131">
          <cell r="R131" t="str">
            <v>SB12Z</v>
          </cell>
          <cell r="S131">
            <v>0</v>
          </cell>
        </row>
        <row r="132">
          <cell r="R132" t="str">
            <v>SB13Z</v>
          </cell>
          <cell r="S132">
            <v>0</v>
          </cell>
        </row>
        <row r="133">
          <cell r="R133" t="str">
            <v>SB14Z</v>
          </cell>
          <cell r="S133">
            <v>0</v>
          </cell>
        </row>
        <row r="134">
          <cell r="R134" t="str">
            <v>SB15Z</v>
          </cell>
          <cell r="S134">
            <v>0</v>
          </cell>
        </row>
        <row r="135">
          <cell r="R135" t="str">
            <v>SB17Z</v>
          </cell>
          <cell r="S135">
            <v>0</v>
          </cell>
        </row>
        <row r="136">
          <cell r="R136" t="str">
            <v>SB97Z</v>
          </cell>
          <cell r="S136">
            <v>0</v>
          </cell>
        </row>
        <row r="137">
          <cell r="R137" t="str">
            <v>SC21Z</v>
          </cell>
          <cell r="S137">
            <v>0</v>
          </cell>
        </row>
        <row r="138">
          <cell r="R138" t="str">
            <v>SC22Z</v>
          </cell>
          <cell r="S138">
            <v>0</v>
          </cell>
        </row>
        <row r="139">
          <cell r="R139" t="str">
            <v>SC23Z</v>
          </cell>
          <cell r="S139">
            <v>0</v>
          </cell>
        </row>
        <row r="140">
          <cell r="R140" t="str">
            <v>SC24Z</v>
          </cell>
          <cell r="S140">
            <v>0</v>
          </cell>
        </row>
        <row r="141">
          <cell r="R141" t="str">
            <v>SC25Z</v>
          </cell>
          <cell r="S141">
            <v>0</v>
          </cell>
        </row>
        <row r="142">
          <cell r="R142" t="str">
            <v>SC29Z</v>
          </cell>
          <cell r="S142">
            <v>0</v>
          </cell>
        </row>
        <row r="143">
          <cell r="R143" t="str">
            <v>SC31Z</v>
          </cell>
          <cell r="S143">
            <v>0</v>
          </cell>
        </row>
        <row r="144">
          <cell r="R144" t="str">
            <v>SC40Z</v>
          </cell>
          <cell r="S144">
            <v>0</v>
          </cell>
        </row>
        <row r="145">
          <cell r="R145" t="str">
            <v>SC41Z</v>
          </cell>
          <cell r="S145">
            <v>0</v>
          </cell>
        </row>
        <row r="146">
          <cell r="R146" t="str">
            <v>SC42Z</v>
          </cell>
          <cell r="S146">
            <v>0</v>
          </cell>
        </row>
        <row r="147">
          <cell r="R147" t="str">
            <v>SC43Z</v>
          </cell>
          <cell r="S147">
            <v>0</v>
          </cell>
        </row>
        <row r="148">
          <cell r="R148" t="str">
            <v>SC44Z</v>
          </cell>
          <cell r="S148">
            <v>0</v>
          </cell>
        </row>
        <row r="149">
          <cell r="R149" t="str">
            <v>SC45Z</v>
          </cell>
          <cell r="S149">
            <v>0</v>
          </cell>
        </row>
        <row r="150">
          <cell r="R150" t="str">
            <v>SC46Z</v>
          </cell>
          <cell r="S150">
            <v>0</v>
          </cell>
        </row>
        <row r="151">
          <cell r="R151" t="str">
            <v>SC47Z</v>
          </cell>
          <cell r="S151">
            <v>0</v>
          </cell>
        </row>
        <row r="152">
          <cell r="R152" t="str">
            <v>SC48Z</v>
          </cell>
          <cell r="S152">
            <v>0</v>
          </cell>
        </row>
        <row r="153">
          <cell r="R153" t="str">
            <v>SC49Z</v>
          </cell>
          <cell r="S153">
            <v>0</v>
          </cell>
        </row>
        <row r="154">
          <cell r="R154" t="str">
            <v>SC50Z</v>
          </cell>
          <cell r="S154">
            <v>0</v>
          </cell>
        </row>
        <row r="155">
          <cell r="R155" t="str">
            <v>SC51Z</v>
          </cell>
          <cell r="S155">
            <v>0</v>
          </cell>
        </row>
        <row r="156">
          <cell r="R156" t="str">
            <v>SC52Z</v>
          </cell>
          <cell r="S156">
            <v>0</v>
          </cell>
        </row>
        <row r="157">
          <cell r="R157" t="str">
            <v>SC56Z</v>
          </cell>
          <cell r="S157">
            <v>0</v>
          </cell>
        </row>
      </sheetData>
      <sheetData sheetId="18"/>
      <sheetData sheetId="19">
        <row r="20">
          <cell r="B20" t="str">
            <v>Currency Code</v>
          </cell>
          <cell r="C20" t="str">
            <v>Currency Name</v>
          </cell>
          <cell r="D20" t="str">
            <v>Total Activity</v>
          </cell>
          <cell r="E20" t="str">
            <v>Total Cost (£)</v>
          </cell>
          <cell r="F20" t="str">
            <v>Unit cost (£)</v>
          </cell>
          <cell r="H20" t="str">
            <v>Zero price applies</v>
          </cell>
          <cell r="I20" t="str">
            <v>Unit cost used in calculations (£)</v>
          </cell>
          <cell r="K20" t="str">
            <v>Revised Quantum (£)</v>
          </cell>
          <cell r="L20" t="str">
            <v>Neutral Quantum (£)</v>
          </cell>
          <cell r="M20" t="str">
            <v>Final (neutral) Prices (£)</v>
          </cell>
          <cell r="O20" t="str">
            <v>Reference costs reconciliation factor (QR1)</v>
          </cell>
          <cell r="Q20" t="str">
            <v>Modelled Tariff with QR1 (£)</v>
          </cell>
          <cell r="S20" t="str">
            <v>Cost base adjustment (CB)</v>
          </cell>
          <cell r="U20" t="str">
            <v>Prices after implementing QR1 &amp; CB factors (£)</v>
          </cell>
          <cell r="W20" t="str">
            <v>Inflation and Efficiency (total adjustment) 2015/16 &amp; 2016/17</v>
          </cell>
          <cell r="X20" t="str">
            <v>CNST
2015/16 &amp; 2016/17</v>
          </cell>
          <cell r="Y20" t="str">
            <v>Total Adjustment</v>
          </cell>
          <cell r="AA20" t="str">
            <v>Prices after implementing QR1, IA and &amp; CB factors (£)</v>
          </cell>
        </row>
        <row r="21">
          <cell r="B21" t="str">
            <v>SC21Z</v>
          </cell>
          <cell r="C21" t="str">
            <v>Deliver a Fraction of Treatment on a Superficial or Orthovoltage Machine</v>
          </cell>
          <cell r="D21">
            <v>26476</v>
          </cell>
          <cell r="E21">
            <v>2565016.6463035862</v>
          </cell>
          <cell r="F21">
            <v>96.880822114503175</v>
          </cell>
          <cell r="H21" t="str">
            <v>No</v>
          </cell>
          <cell r="I21">
            <v>96.880822114503175</v>
          </cell>
          <cell r="K21">
            <v>2565016.6463035862</v>
          </cell>
          <cell r="L21">
            <v>2603089.0070061074</v>
          </cell>
          <cell r="M21">
            <v>98.318817306470294</v>
          </cell>
          <cell r="O21">
            <v>1.4147875239041152E-3</v>
          </cell>
          <cell r="Q21">
            <v>98.457917542560494</v>
          </cell>
          <cell r="S21">
            <v>0</v>
          </cell>
          <cell r="U21">
            <v>98.457917542560494</v>
          </cell>
          <cell r="W21">
            <v>-6.2113337122327028E-3</v>
          </cell>
          <cell r="X21">
            <v>0</v>
          </cell>
          <cell r="Y21">
            <v>-6.2113337122327028E-3</v>
          </cell>
          <cell r="AA21">
            <v>97.84636256009216</v>
          </cell>
        </row>
        <row r="22">
          <cell r="B22" t="str">
            <v>SC22Z</v>
          </cell>
          <cell r="C22" t="str">
            <v>Deliver a Fraction of Treatment on a Megavoltage Machine</v>
          </cell>
          <cell r="D22">
            <v>236783</v>
          </cell>
          <cell r="E22">
            <v>23856533.184531774</v>
          </cell>
          <cell r="F22">
            <v>100.75272795991171</v>
          </cell>
          <cell r="H22" t="str">
            <v>No</v>
          </cell>
          <cell r="I22">
            <v>100.75272795991171</v>
          </cell>
          <cell r="K22">
            <v>23856533.184531774</v>
          </cell>
          <cell r="L22">
            <v>24210634.019636322</v>
          </cell>
          <cell r="M22">
            <v>102.24819357655035</v>
          </cell>
          <cell r="O22">
            <v>1.4147875239041152E-3</v>
          </cell>
          <cell r="Q22">
            <v>102.39285304516419</v>
          </cell>
          <cell r="S22">
            <v>0</v>
          </cell>
          <cell r="U22">
            <v>102.39285304516419</v>
          </cell>
          <cell r="W22">
            <v>-6.2113337122327028E-3</v>
          </cell>
          <cell r="X22">
            <v>0</v>
          </cell>
          <cell r="Y22">
            <v>-6.2113337122327028E-3</v>
          </cell>
          <cell r="AA22">
            <v>101.75685686515307</v>
          </cell>
        </row>
        <row r="23">
          <cell r="B23" t="str">
            <v>SC23Z</v>
          </cell>
          <cell r="C23" t="str">
            <v>Deliver a Fraction of Complex Treatment on a Megavoltage Machine</v>
          </cell>
          <cell r="D23">
            <v>1084016</v>
          </cell>
          <cell r="E23">
            <v>130296076.72993094</v>
          </cell>
          <cell r="F23">
            <v>120.19755864298214</v>
          </cell>
          <cell r="H23" t="str">
            <v>No</v>
          </cell>
          <cell r="I23">
            <v>120.19755864298214</v>
          </cell>
          <cell r="K23">
            <v>130296076.72993094</v>
          </cell>
          <cell r="L23">
            <v>132230052.18328096</v>
          </cell>
          <cell r="M23">
            <v>121.98164250645836</v>
          </cell>
          <cell r="O23">
            <v>1.4147875239041152E-3</v>
          </cell>
          <cell r="Q23">
            <v>122.15422061242182</v>
          </cell>
          <cell r="S23">
            <v>0</v>
          </cell>
          <cell r="U23">
            <v>122.15422061242182</v>
          </cell>
          <cell r="W23">
            <v>-6.2113337122327028E-3</v>
          </cell>
          <cell r="X23">
            <v>0</v>
          </cell>
          <cell r="Y23">
            <v>-6.2113337122327028E-3</v>
          </cell>
          <cell r="AA23">
            <v>121.39547998384037</v>
          </cell>
        </row>
        <row r="24">
          <cell r="B24" t="str">
            <v>SC24Z</v>
          </cell>
          <cell r="C24" t="str">
            <v>Deliver a Fraction of Radiotherapy on a Megavoltage Machine using General Anaesthetic</v>
          </cell>
          <cell r="D24">
            <v>1720</v>
          </cell>
          <cell r="E24">
            <v>681590.68143054633</v>
          </cell>
          <cell r="F24">
            <v>396.27365199450367</v>
          </cell>
          <cell r="H24" t="str">
            <v>No</v>
          </cell>
          <cell r="I24">
            <v>396.27365199450367</v>
          </cell>
          <cell r="K24">
            <v>681590.68143054633</v>
          </cell>
          <cell r="L24">
            <v>691707.4837180858</v>
          </cell>
          <cell r="M24">
            <v>402.15551378958475</v>
          </cell>
          <cell r="O24">
            <v>1.4147875239041152E-3</v>
          </cell>
          <cell r="Q24">
            <v>402.72447839316351</v>
          </cell>
          <cell r="S24">
            <v>0</v>
          </cell>
          <cell r="U24">
            <v>402.72447839316351</v>
          </cell>
          <cell r="W24">
            <v>-6.2113337122327028E-3</v>
          </cell>
          <cell r="X24">
            <v>0</v>
          </cell>
          <cell r="Y24">
            <v>-6.2113337122327028E-3</v>
          </cell>
          <cell r="AA24">
            <v>400.22302226377872</v>
          </cell>
        </row>
        <row r="25">
          <cell r="B25" t="str">
            <v>SC25Z</v>
          </cell>
          <cell r="C25" t="str">
            <v>Deliver a Fraction of Total Body Irradiation</v>
          </cell>
          <cell r="D25">
            <v>1314</v>
          </cell>
          <cell r="E25">
            <v>464716.98767331382</v>
          </cell>
          <cell r="F25">
            <v>353.66589625061937</v>
          </cell>
          <cell r="H25" t="str">
            <v>No</v>
          </cell>
          <cell r="I25">
            <v>353.66589625061937</v>
          </cell>
          <cell r="K25">
            <v>464716.98767331382</v>
          </cell>
          <cell r="L25">
            <v>471614.74906008085</v>
          </cell>
          <cell r="M25">
            <v>358.915334140092</v>
          </cell>
          <cell r="O25">
            <v>1.4147875239041152E-3</v>
          </cell>
          <cell r="Q25">
            <v>359.42312307697125</v>
          </cell>
          <cell r="S25">
            <v>0</v>
          </cell>
          <cell r="U25">
            <v>359.42312307697125</v>
          </cell>
          <cell r="W25">
            <v>-6.2113337122327028E-3</v>
          </cell>
          <cell r="X25">
            <v>0</v>
          </cell>
          <cell r="Y25">
            <v>-6.2113337122327028E-3</v>
          </cell>
          <cell r="AA25">
            <v>357.19062611564732</v>
          </cell>
        </row>
        <row r="26">
          <cell r="B26" t="str">
            <v>SC29Z</v>
          </cell>
          <cell r="C26" t="str">
            <v>Other Radiotherapy Treatment</v>
          </cell>
          <cell r="D26">
            <v>67969</v>
          </cell>
          <cell r="E26">
            <v>3459842.1850062711</v>
          </cell>
          <cell r="F26">
            <v>50.90323802036621</v>
          </cell>
          <cell r="H26" t="str">
            <v>Yes</v>
          </cell>
          <cell r="I26">
            <v>0</v>
          </cell>
          <cell r="K26">
            <v>0</v>
          </cell>
          <cell r="L26">
            <v>0</v>
          </cell>
          <cell r="M26">
            <v>0</v>
          </cell>
          <cell r="O26">
            <v>1.4147875239041152E-3</v>
          </cell>
          <cell r="Q26">
            <v>0</v>
          </cell>
          <cell r="S26">
            <v>0</v>
          </cell>
          <cell r="U26">
            <v>0</v>
          </cell>
          <cell r="W26">
            <v>-6.2113337122327028E-3</v>
          </cell>
          <cell r="X26">
            <v>0</v>
          </cell>
          <cell r="Y26">
            <v>-6.2113337122327028E-3</v>
          </cell>
          <cell r="AA26">
            <v>0</v>
          </cell>
        </row>
        <row r="27">
          <cell r="B27" t="str">
            <v>SC31Z</v>
          </cell>
          <cell r="C27" t="str">
            <v>Deliver a Fraction of Adaptive Radiotherapy on a Megavoltage Machine</v>
          </cell>
          <cell r="D27">
            <v>507998</v>
          </cell>
          <cell r="E27">
            <v>75233058.821488634</v>
          </cell>
          <cell r="F27">
            <v>148.09715554291284</v>
          </cell>
          <cell r="H27" t="str">
            <v>No</v>
          </cell>
          <cell r="I27">
            <v>148.09715554291284</v>
          </cell>
          <cell r="K27">
            <v>75233058.821488634</v>
          </cell>
          <cell r="L27">
            <v>76349737.793663502</v>
          </cell>
          <cell r="M27">
            <v>150.29535115032638</v>
          </cell>
          <cell r="O27">
            <v>1.4147875239041152E-3</v>
          </cell>
          <cell r="Q27">
            <v>150.50798713803465</v>
          </cell>
          <cell r="S27">
            <v>0</v>
          </cell>
          <cell r="U27">
            <v>150.50798713803465</v>
          </cell>
          <cell r="W27">
            <v>-6.2113337122327028E-3</v>
          </cell>
          <cell r="X27">
            <v>0</v>
          </cell>
          <cell r="Y27">
            <v>-6.2113337122327028E-3</v>
          </cell>
          <cell r="AA27">
            <v>149.57313180356388</v>
          </cell>
        </row>
        <row r="28">
          <cell r="B28" t="str">
            <v>SC40Z</v>
          </cell>
          <cell r="C28" t="str">
            <v>Preparation for Intensity Modulated Radiation Therapy</v>
          </cell>
          <cell r="D28">
            <v>21905</v>
          </cell>
          <cell r="E28">
            <v>20760925.644711584</v>
          </cell>
          <cell r="F28">
            <v>947.77108626850418</v>
          </cell>
          <cell r="H28" t="str">
            <v>No</v>
          </cell>
          <cell r="I28">
            <v>947.77108626850418</v>
          </cell>
          <cell r="K28">
            <v>20760925.644711584</v>
          </cell>
          <cell r="L28">
            <v>20918788.285642903</v>
          </cell>
          <cell r="M28">
            <v>954.9777806730383</v>
          </cell>
          <cell r="O28">
            <v>1.4147875239041152E-3</v>
          </cell>
          <cell r="Q28">
            <v>956.32887132274016</v>
          </cell>
          <cell r="S28">
            <v>0</v>
          </cell>
          <cell r="U28">
            <v>956.32887132274016</v>
          </cell>
          <cell r="W28">
            <v>-6.2113337122327028E-3</v>
          </cell>
          <cell r="X28">
            <v>0</v>
          </cell>
          <cell r="Y28">
            <v>-6.2113337122327028E-3</v>
          </cell>
          <cell r="AA28">
            <v>950.38879356431175</v>
          </cell>
        </row>
        <row r="29">
          <cell r="B29" t="str">
            <v>SC41Z</v>
          </cell>
          <cell r="C29" t="str">
            <v>Preparation for Intensity Modulated Radiation Therapy, with Technical Support</v>
          </cell>
          <cell r="D29">
            <v>8846</v>
          </cell>
          <cell r="E29">
            <v>12537161.508175746</v>
          </cell>
          <cell r="F29">
            <v>1417.2689925588679</v>
          </cell>
          <cell r="H29" t="str">
            <v>No</v>
          </cell>
          <cell r="I29">
            <v>1417.2689925588679</v>
          </cell>
          <cell r="K29">
            <v>12537161.508175746</v>
          </cell>
          <cell r="L29">
            <v>12632492.008334214</v>
          </cell>
          <cell r="M29">
            <v>1428.0456713016295</v>
          </cell>
          <cell r="O29">
            <v>1.4147875239041152E-3</v>
          </cell>
          <cell r="Q29">
            <v>1430.0660525009523</v>
          </cell>
          <cell r="S29">
            <v>0</v>
          </cell>
          <cell r="U29">
            <v>1430.0660525009523</v>
          </cell>
          <cell r="W29">
            <v>-6.2113337122327028E-3</v>
          </cell>
          <cell r="X29">
            <v>0</v>
          </cell>
          <cell r="Y29">
            <v>-6.2113337122327028E-3</v>
          </cell>
          <cell r="AA29">
            <v>1421.1834350183335</v>
          </cell>
        </row>
        <row r="30">
          <cell r="B30" t="str">
            <v>SC42Z</v>
          </cell>
          <cell r="C30" t="str">
            <v>Preparation for Total Body Irradiation</v>
          </cell>
          <cell r="D30">
            <v>220</v>
          </cell>
          <cell r="E30">
            <v>267423.10392750311</v>
          </cell>
          <cell r="F30">
            <v>1215.5595633068324</v>
          </cell>
          <cell r="H30" t="str">
            <v>No</v>
          </cell>
          <cell r="I30">
            <v>1215.5595633068324</v>
          </cell>
          <cell r="K30">
            <v>267423.10392750311</v>
          </cell>
          <cell r="L30">
            <v>269456.54492885846</v>
          </cell>
          <cell r="M30">
            <v>1224.8024769493566</v>
          </cell>
          <cell r="O30">
            <v>1.4147875239041152E-3</v>
          </cell>
          <cell r="Q30">
            <v>1226.5353122129914</v>
          </cell>
          <cell r="S30">
            <v>0</v>
          </cell>
          <cell r="U30">
            <v>1226.5353122129914</v>
          </cell>
          <cell r="W30">
            <v>-6.2113337122327028E-3</v>
          </cell>
          <cell r="X30">
            <v>0</v>
          </cell>
          <cell r="Y30">
            <v>-6.2113337122327028E-3</v>
          </cell>
          <cell r="AA30">
            <v>1218.9168920789989</v>
          </cell>
        </row>
        <row r="31">
          <cell r="B31" t="str">
            <v>SC43Z</v>
          </cell>
          <cell r="C31" t="str">
            <v>Preparation for Total Body Irradiation, with Technical Support</v>
          </cell>
          <cell r="D31">
            <v>93</v>
          </cell>
          <cell r="E31">
            <v>79422.832333816114</v>
          </cell>
          <cell r="F31">
            <v>854.0089498259797</v>
          </cell>
          <cell r="H31" t="str">
            <v>No</v>
          </cell>
          <cell r="I31">
            <v>854.0089498259797</v>
          </cell>
          <cell r="K31">
            <v>79422.832333816114</v>
          </cell>
          <cell r="L31">
            <v>80026.750399755314</v>
          </cell>
          <cell r="M31">
            <v>860.5026924704872</v>
          </cell>
          <cell r="O31">
            <v>1.4147875239041152E-3</v>
          </cell>
          <cell r="Q31">
            <v>861.72012094408035</v>
          </cell>
          <cell r="S31">
            <v>0</v>
          </cell>
          <cell r="U31">
            <v>861.72012094408035</v>
          </cell>
          <cell r="W31">
            <v>-6.2113337122327028E-3</v>
          </cell>
          <cell r="X31">
            <v>0</v>
          </cell>
          <cell r="Y31">
            <v>-6.2113337122327028E-3</v>
          </cell>
          <cell r="AA31">
            <v>856.36768970635114</v>
          </cell>
        </row>
        <row r="32">
          <cell r="B32" t="str">
            <v>SC44Z</v>
          </cell>
          <cell r="C32" t="str">
            <v>Preparation for Hemi Body Irradiation</v>
          </cell>
          <cell r="D32">
            <v>17</v>
          </cell>
          <cell r="E32">
            <v>9795.154562122485</v>
          </cell>
          <cell r="F32">
            <v>576.18556247779327</v>
          </cell>
          <cell r="H32" t="str">
            <v>No</v>
          </cell>
          <cell r="I32">
            <v>576.18556247779327</v>
          </cell>
          <cell r="K32">
            <v>9795.154562122485</v>
          </cell>
          <cell r="L32">
            <v>9869.6352954948434</v>
          </cell>
          <cell r="M32">
            <v>580.56678208793198</v>
          </cell>
          <cell r="O32">
            <v>1.4147875239041152E-3</v>
          </cell>
          <cell r="Q32">
            <v>581.38816072802319</v>
          </cell>
          <cell r="S32">
            <v>0</v>
          </cell>
          <cell r="U32">
            <v>581.38816072802319</v>
          </cell>
          <cell r="W32">
            <v>-6.2113337122327028E-3</v>
          </cell>
          <cell r="X32">
            <v>0</v>
          </cell>
          <cell r="Y32">
            <v>-6.2113337122327028E-3</v>
          </cell>
          <cell r="AA32">
            <v>577.77696484540024</v>
          </cell>
        </row>
        <row r="33">
          <cell r="B33" t="str">
            <v>SC45Z</v>
          </cell>
          <cell r="C33" t="str">
            <v>Preparation for Simple Radiotherapy with Imaging and Dosimetry</v>
          </cell>
          <cell r="D33">
            <v>10476</v>
          </cell>
          <cell r="E33">
            <v>3912677.370376647</v>
          </cell>
          <cell r="F33">
            <v>373.48963062014576</v>
          </cell>
          <cell r="H33" t="str">
            <v>No</v>
          </cell>
          <cell r="I33">
            <v>373.48963062014576</v>
          </cell>
          <cell r="K33">
            <v>3912677.370376647</v>
          </cell>
          <cell r="L33">
            <v>3942428.7212253609</v>
          </cell>
          <cell r="M33">
            <v>376.32958392758314</v>
          </cell>
          <cell r="O33">
            <v>1.4147875239041152E-3</v>
          </cell>
          <cell r="Q33">
            <v>376.86201032779991</v>
          </cell>
          <cell r="S33">
            <v>0</v>
          </cell>
          <cell r="U33">
            <v>376.86201032779991</v>
          </cell>
          <cell r="W33">
            <v>-6.2113337122327028E-3</v>
          </cell>
          <cell r="X33">
            <v>0</v>
          </cell>
          <cell r="Y33">
            <v>-6.2113337122327028E-3</v>
          </cell>
          <cell r="AA33">
            <v>374.52119461819103</v>
          </cell>
        </row>
        <row r="34">
          <cell r="B34" t="str">
            <v>SC46Z</v>
          </cell>
          <cell r="C34" t="str">
            <v>Preparation for Simple Radiotherapy with Imaging and Dosimetry, with Technical Support</v>
          </cell>
          <cell r="D34">
            <v>2076</v>
          </cell>
          <cell r="E34">
            <v>912888.06511999795</v>
          </cell>
          <cell r="F34">
            <v>439.7341354142572</v>
          </cell>
          <cell r="H34" t="str">
            <v>No</v>
          </cell>
          <cell r="I34">
            <v>439.7341354142572</v>
          </cell>
          <cell r="K34">
            <v>912888.06511999795</v>
          </cell>
          <cell r="L34">
            <v>919829.51480777888</v>
          </cell>
          <cell r="M34">
            <v>443.07780096713816</v>
          </cell>
          <cell r="O34">
            <v>1.4147875239041152E-3</v>
          </cell>
          <cell r="Q34">
            <v>443.70466191206532</v>
          </cell>
          <cell r="S34">
            <v>0</v>
          </cell>
          <cell r="U34">
            <v>443.70466191206532</v>
          </cell>
          <cell r="W34">
            <v>-6.2113337122327028E-3</v>
          </cell>
          <cell r="X34">
            <v>0</v>
          </cell>
          <cell r="Y34">
            <v>-6.2113337122327028E-3</v>
          </cell>
          <cell r="AA34">
            <v>440.9486641872561</v>
          </cell>
        </row>
        <row r="35">
          <cell r="B35" t="str">
            <v>SC47Z</v>
          </cell>
          <cell r="C35" t="str">
            <v>Preparation for Simple Radiotherapy with Imaging and Simple Calculation</v>
          </cell>
          <cell r="D35">
            <v>33949</v>
          </cell>
          <cell r="E35">
            <v>9769197.8906906713</v>
          </cell>
          <cell r="F35">
            <v>287.76099121301576</v>
          </cell>
          <cell r="H35" t="str">
            <v>No</v>
          </cell>
          <cell r="I35">
            <v>287.76099121301576</v>
          </cell>
          <cell r="K35">
            <v>9769197.8906906713</v>
          </cell>
          <cell r="L35">
            <v>9843481.2538314648</v>
          </cell>
          <cell r="M35">
            <v>289.94907814166737</v>
          </cell>
          <cell r="O35">
            <v>1.4147875239041152E-3</v>
          </cell>
          <cell r="Q35">
            <v>290.35929447998973</v>
          </cell>
          <cell r="S35">
            <v>0</v>
          </cell>
          <cell r="U35">
            <v>290.35929447998973</v>
          </cell>
          <cell r="W35">
            <v>-6.2113337122327028E-3</v>
          </cell>
          <cell r="X35">
            <v>0</v>
          </cell>
          <cell r="Y35">
            <v>-6.2113337122327028E-3</v>
          </cell>
          <cell r="AA35">
            <v>288.55577600552607</v>
          </cell>
        </row>
        <row r="36">
          <cell r="B36" t="str">
            <v>SC48Z</v>
          </cell>
          <cell r="C36" t="str">
            <v>Preparation for Simple Radiotherapy with Imaging and Simple Calculation, with Technical Support</v>
          </cell>
          <cell r="D36">
            <v>6834</v>
          </cell>
          <cell r="E36">
            <v>3193835.8317898568</v>
          </cell>
          <cell r="F36">
            <v>467.34501489462349</v>
          </cell>
          <cell r="H36" t="str">
            <v>No</v>
          </cell>
          <cell r="I36">
            <v>467.34501489462349</v>
          </cell>
          <cell r="K36">
            <v>3193835.8317898568</v>
          </cell>
          <cell r="L36">
            <v>3218121.2306076046</v>
          </cell>
          <cell r="M36">
            <v>470.89862900316132</v>
          </cell>
          <cell r="O36">
            <v>1.4147875239041152E-3</v>
          </cell>
          <cell r="Q36">
            <v>471.56485050849852</v>
          </cell>
          <cell r="S36">
            <v>0</v>
          </cell>
          <cell r="U36">
            <v>471.56485050849852</v>
          </cell>
          <cell r="W36">
            <v>-6.2113337122327028E-3</v>
          </cell>
          <cell r="X36">
            <v>0</v>
          </cell>
          <cell r="Y36">
            <v>-6.2113337122327028E-3</v>
          </cell>
          <cell r="AA36">
            <v>468.6358038550311</v>
          </cell>
        </row>
        <row r="37">
          <cell r="B37" t="str">
            <v>SC49Z</v>
          </cell>
          <cell r="C37" t="str">
            <v>Preparation for Superficial Radiotherapy with Simple Calculation</v>
          </cell>
          <cell r="D37">
            <v>4466</v>
          </cell>
          <cell r="E37">
            <v>1326999.5825546377</v>
          </cell>
          <cell r="F37">
            <v>297.13380711030851</v>
          </cell>
          <cell r="H37" t="str">
            <v>No</v>
          </cell>
          <cell r="I37">
            <v>297.13380711030851</v>
          </cell>
          <cell r="K37">
            <v>1326999.5825546379</v>
          </cell>
          <cell r="L37">
            <v>1337089.8676508709</v>
          </cell>
          <cell r="M37">
            <v>299.39316337905751</v>
          </cell>
          <cell r="O37">
            <v>1.4147875239041152E-3</v>
          </cell>
          <cell r="Q37">
            <v>299.81674109134838</v>
          </cell>
          <cell r="S37">
            <v>0</v>
          </cell>
          <cell r="U37">
            <v>299.81674109134838</v>
          </cell>
          <cell r="W37">
            <v>-6.2113337122327028E-3</v>
          </cell>
          <cell r="X37">
            <v>0</v>
          </cell>
          <cell r="Y37">
            <v>-6.2113337122327028E-3</v>
          </cell>
          <cell r="AA37">
            <v>297.95447925991596</v>
          </cell>
        </row>
        <row r="38">
          <cell r="B38" t="str">
            <v>SC50Z</v>
          </cell>
          <cell r="C38" t="str">
            <v>Preparation for Superficial Radiotherapy with Simple Calculation, with Technical Support</v>
          </cell>
          <cell r="D38">
            <v>2355</v>
          </cell>
          <cell r="E38">
            <v>1147862.3207935037</v>
          </cell>
          <cell r="F38">
            <v>487.41499821380199</v>
          </cell>
          <cell r="H38" t="str">
            <v>No</v>
          </cell>
          <cell r="I38">
            <v>487.41499821380199</v>
          </cell>
          <cell r="K38">
            <v>1147862.3207935037</v>
          </cell>
          <cell r="L38">
            <v>1156590.4758135171</v>
          </cell>
          <cell r="M38">
            <v>491.12122115223656</v>
          </cell>
          <cell r="O38">
            <v>1.4147875239041152E-3</v>
          </cell>
          <cell r="Q38">
            <v>491.81605332864729</v>
          </cell>
          <cell r="S38">
            <v>0</v>
          </cell>
          <cell r="U38">
            <v>491.81605332864729</v>
          </cell>
          <cell r="W38">
            <v>-6.2113337122327028E-3</v>
          </cell>
          <cell r="X38">
            <v>0</v>
          </cell>
          <cell r="Y38">
            <v>-6.2113337122327028E-3</v>
          </cell>
          <cell r="AA38">
            <v>488.76121969638984</v>
          </cell>
        </row>
        <row r="39">
          <cell r="B39" t="str">
            <v>SC51Z</v>
          </cell>
          <cell r="C39" t="str">
            <v>Preparation for Complex Conformal Radiotherapy</v>
          </cell>
          <cell r="D39">
            <v>51326</v>
          </cell>
          <cell r="E39">
            <v>34599504.618398838</v>
          </cell>
          <cell r="F39">
            <v>674.11262553869062</v>
          </cell>
          <cell r="H39" t="str">
            <v>No</v>
          </cell>
          <cell r="I39">
            <v>674.11262553869062</v>
          </cell>
          <cell r="K39">
            <v>34599504.618398838</v>
          </cell>
          <cell r="L39">
            <v>34862593.522402845</v>
          </cell>
          <cell r="M39">
            <v>679.2384663212182</v>
          </cell>
          <cell r="O39">
            <v>1.4147875239041152E-3</v>
          </cell>
          <cell r="Q39">
            <v>680.19944442912526</v>
          </cell>
          <cell r="S39">
            <v>0</v>
          </cell>
          <cell r="U39">
            <v>680.19944442912526</v>
          </cell>
          <cell r="W39">
            <v>-6.2113337122327028E-3</v>
          </cell>
          <cell r="X39">
            <v>0</v>
          </cell>
          <cell r="Y39">
            <v>-6.2113337122327028E-3</v>
          </cell>
          <cell r="AA39">
            <v>675.97449868890067</v>
          </cell>
        </row>
        <row r="40">
          <cell r="B40" t="str">
            <v>SC52Z</v>
          </cell>
          <cell r="C40" t="str">
            <v>Preparation for Complex Conformal Radiotherapy, with Technical Support</v>
          </cell>
          <cell r="D40">
            <v>8565</v>
          </cell>
          <cell r="E40">
            <v>7059009.3529705191</v>
          </cell>
          <cell r="F40">
            <v>824.169218093464</v>
          </cell>
          <cell r="H40" t="str">
            <v>No</v>
          </cell>
          <cell r="I40">
            <v>824.169218093464</v>
          </cell>
          <cell r="K40">
            <v>7059009.3529705191</v>
          </cell>
          <cell r="L40">
            <v>7112684.8912335578</v>
          </cell>
          <cell r="M40">
            <v>830.4360643588509</v>
          </cell>
          <cell r="O40">
            <v>1.4147875239041152E-3</v>
          </cell>
          <cell r="Q40">
            <v>831.61095494210588</v>
          </cell>
          <cell r="S40">
            <v>0</v>
          </cell>
          <cell r="U40">
            <v>831.61095494210588</v>
          </cell>
          <cell r="W40">
            <v>-6.2113337122327028E-3</v>
          </cell>
          <cell r="X40">
            <v>0</v>
          </cell>
          <cell r="Y40">
            <v>-6.2113337122327028E-3</v>
          </cell>
          <cell r="AA40">
            <v>826.44554178221199</v>
          </cell>
        </row>
        <row r="41">
          <cell r="B41" t="str">
            <v>SC56Z</v>
          </cell>
          <cell r="C41" t="str">
            <v>Other External Beam Radiotherapy Preparation</v>
          </cell>
          <cell r="D41">
            <v>1326</v>
          </cell>
          <cell r="E41">
            <v>726749.42576877971</v>
          </cell>
          <cell r="F41">
            <v>548.0764900217041</v>
          </cell>
          <cell r="H41" t="str">
            <v>Yes</v>
          </cell>
          <cell r="I41">
            <v>0</v>
          </cell>
          <cell r="K41">
            <v>0</v>
          </cell>
          <cell r="L41">
            <v>0</v>
          </cell>
          <cell r="M41">
            <v>0</v>
          </cell>
          <cell r="O41">
            <v>1.4147875239041152E-3</v>
          </cell>
          <cell r="Q41">
            <v>0</v>
          </cell>
          <cell r="S41">
            <v>0</v>
          </cell>
          <cell r="U41">
            <v>0</v>
          </cell>
          <cell r="W41">
            <v>-6.2113337122327028E-3</v>
          </cell>
          <cell r="X41">
            <v>0</v>
          </cell>
          <cell r="Y41">
            <v>-6.2113337122327028E-3</v>
          </cell>
          <cell r="AA41">
            <v>0</v>
          </cell>
        </row>
      </sheetData>
      <sheetData sheetId="20">
        <row r="15">
          <cell r="B15" t="str">
            <v>SB11Z</v>
          </cell>
          <cell r="C15" t="str">
            <v>Deliver Exclusively Oral Chemotherapy</v>
          </cell>
          <cell r="D15">
            <v>131563</v>
          </cell>
          <cell r="E15">
            <v>20993628.556679673</v>
          </cell>
          <cell r="G15">
            <v>0.8</v>
          </cell>
          <cell r="H15">
            <v>105250.40000000001</v>
          </cell>
          <cell r="I15">
            <v>158.03113996977683</v>
          </cell>
          <cell r="J15">
            <v>126.42491197582147</v>
          </cell>
          <cell r="L15">
            <v>1.4147875239041152E-3</v>
          </cell>
          <cell r="N15">
            <v>126.60377636399554</v>
          </cell>
          <cell r="P15">
            <v>0</v>
          </cell>
          <cell r="R15">
            <v>126.60377636399554</v>
          </cell>
          <cell r="T15">
            <v>-6.2113337122327028E-3</v>
          </cell>
          <cell r="U15">
            <v>0</v>
          </cell>
          <cell r="V15">
            <v>-6.2113337122327028E-3</v>
          </cell>
          <cell r="X15">
            <v>125.81739805976989</v>
          </cell>
        </row>
        <row r="16">
          <cell r="B16" t="str">
            <v>SB12Z</v>
          </cell>
          <cell r="C16" t="str">
            <v>Deliver Simple Parenteral Chemotherapy at First Attendance</v>
          </cell>
          <cell r="D16">
            <v>298766</v>
          </cell>
          <cell r="E16">
            <v>66031949.797177084</v>
          </cell>
          <cell r="G16">
            <v>1</v>
          </cell>
          <cell r="H16">
            <v>298766</v>
          </cell>
          <cell r="I16">
            <v>158.03113996977683</v>
          </cell>
          <cell r="J16">
            <v>158.03113996977683</v>
          </cell>
          <cell r="L16">
            <v>1.4147875239041152E-3</v>
          </cell>
          <cell r="N16">
            <v>158.25472045499441</v>
          </cell>
          <cell r="P16">
            <v>0</v>
          </cell>
          <cell r="R16">
            <v>158.25472045499441</v>
          </cell>
          <cell r="T16">
            <v>-6.2113337122327028E-3</v>
          </cell>
          <cell r="U16">
            <v>0</v>
          </cell>
          <cell r="V16">
            <v>-6.2113337122327028E-3</v>
          </cell>
          <cell r="X16">
            <v>157.27174757471235</v>
          </cell>
        </row>
        <row r="17">
          <cell r="B17" t="str">
            <v>SB13Z</v>
          </cell>
          <cell r="C17" t="str">
            <v>Deliver more Complex Parenteral Chemotherapy at First Attendance</v>
          </cell>
          <cell r="D17">
            <v>164799</v>
          </cell>
          <cell r="E17">
            <v>47112825.753100902</v>
          </cell>
          <cell r="G17">
            <v>2</v>
          </cell>
          <cell r="H17">
            <v>329598</v>
          </cell>
          <cell r="I17">
            <v>158.03113996977683</v>
          </cell>
          <cell r="J17">
            <v>316.06227993955366</v>
          </cell>
          <cell r="L17">
            <v>1.4147875239041152E-3</v>
          </cell>
          <cell r="N17">
            <v>316.50944090998883</v>
          </cell>
          <cell r="P17">
            <v>0</v>
          </cell>
          <cell r="R17">
            <v>316.50944090998883</v>
          </cell>
          <cell r="T17">
            <v>-6.2113337122327028E-3</v>
          </cell>
          <cell r="U17">
            <v>0</v>
          </cell>
          <cell r="V17">
            <v>-6.2113337122327028E-3</v>
          </cell>
          <cell r="X17">
            <v>314.5434951494247</v>
          </cell>
        </row>
        <row r="18">
          <cell r="B18" t="str">
            <v>SB14Z</v>
          </cell>
          <cell r="C18" t="str">
            <v>Deliver Complex Chemotherapy, including Prolonged Infusional Treatment, at First Attendance</v>
          </cell>
          <cell r="D18">
            <v>204188</v>
          </cell>
          <cell r="E18">
            <v>72844635.602763236</v>
          </cell>
          <cell r="G18">
            <v>3</v>
          </cell>
          <cell r="H18">
            <v>612564</v>
          </cell>
          <cell r="I18">
            <v>158.03113996977683</v>
          </cell>
          <cell r="J18">
            <v>474.09341990933046</v>
          </cell>
          <cell r="L18">
            <v>1.4147875239041152E-3</v>
          </cell>
          <cell r="N18">
            <v>474.76416136498324</v>
          </cell>
          <cell r="P18">
            <v>0</v>
          </cell>
          <cell r="R18">
            <v>474.76416136498324</v>
          </cell>
          <cell r="T18">
            <v>-6.2113337122327028E-3</v>
          </cell>
          <cell r="U18">
            <v>0</v>
          </cell>
          <cell r="V18">
            <v>-6.2113337122327028E-3</v>
          </cell>
          <cell r="X18">
            <v>471.81524272413702</v>
          </cell>
        </row>
        <row r="19">
          <cell r="B19" t="str">
            <v>SB15Z</v>
          </cell>
          <cell r="C19" t="str">
            <v>Deliver Subsequent Elements of a Chemotherapy Cycle</v>
          </cell>
          <cell r="D19">
            <v>214505</v>
          </cell>
          <cell r="E19">
            <v>64330704.03739965</v>
          </cell>
          <cell r="G19">
            <v>2</v>
          </cell>
          <cell r="H19">
            <v>429010</v>
          </cell>
          <cell r="I19">
            <v>158.03113996977683</v>
          </cell>
          <cell r="J19">
            <v>316.06227993955366</v>
          </cell>
          <cell r="L19">
            <v>1.4147875239041152E-3</v>
          </cell>
          <cell r="N19">
            <v>316.50944090998883</v>
          </cell>
          <cell r="P19">
            <v>0</v>
          </cell>
          <cell r="R19">
            <v>316.50944090998883</v>
          </cell>
          <cell r="T19">
            <v>-6.2113337122327028E-3</v>
          </cell>
          <cell r="U19">
            <v>0</v>
          </cell>
          <cell r="V19">
            <v>-6.2113337122327028E-3</v>
          </cell>
          <cell r="X19">
            <v>314.5434951494247</v>
          </cell>
        </row>
        <row r="20">
          <cell r="B20" t="str">
            <v>SB17Z</v>
          </cell>
          <cell r="C20" t="str">
            <v>Deliver Chemotherapy for Regimens not on the National List</v>
          </cell>
          <cell r="D20">
            <v>54094</v>
          </cell>
          <cell r="E20">
            <v>9221302.766003618</v>
          </cell>
          <cell r="G20">
            <v>0</v>
          </cell>
          <cell r="H20">
            <v>0</v>
          </cell>
          <cell r="I20">
            <v>158.03113996977683</v>
          </cell>
          <cell r="J20">
            <v>0</v>
          </cell>
          <cell r="L20">
            <v>1.4147875239041152E-3</v>
          </cell>
          <cell r="N20">
            <v>0</v>
          </cell>
          <cell r="P20">
            <v>0</v>
          </cell>
          <cell r="R20">
            <v>0</v>
          </cell>
          <cell r="T20">
            <v>-6.2113337122327028E-3</v>
          </cell>
          <cell r="U20">
            <v>0</v>
          </cell>
          <cell r="V20">
            <v>-6.2113337122327028E-3</v>
          </cell>
          <cell r="X20">
            <v>0</v>
          </cell>
        </row>
      </sheetData>
      <sheetData sheetId="21"/>
      <sheetData sheetId="22">
        <row r="14">
          <cell r="B14" t="str">
            <v>Currency Code</v>
          </cell>
          <cell r="C14" t="str">
            <v>Currency name</v>
          </cell>
          <cell r="D14" t="str">
            <v>Total Activity</v>
          </cell>
          <cell r="E14" t="str">
            <v>Total Cost (£)</v>
          </cell>
          <cell r="G14" t="str">
            <v>Unit Cost (£)</v>
          </cell>
          <cell r="I14" t="str">
            <v>Reference costs reconciliation factor (QR1)</v>
          </cell>
          <cell r="K14" t="str">
            <v>Modelled Tariff with QR1 (£)</v>
          </cell>
          <cell r="M14" t="str">
            <v>Cost base adjustment (CB)</v>
          </cell>
          <cell r="O14" t="str">
            <v>Prices after implementing QR1 &amp; CB factors (£)</v>
          </cell>
          <cell r="Q14" t="str">
            <v>Inflation and Efficiency (total adjustment) 2015/16 &amp; 2016/17</v>
          </cell>
          <cell r="R14" t="str">
            <v>CNST
2015/16 &amp; 2016/17</v>
          </cell>
          <cell r="S14" t="str">
            <v>Total Adjustment</v>
          </cell>
          <cell r="U14" t="str">
            <v>Prices after implementing QR1, IA and &amp; CB factors (£)</v>
          </cell>
        </row>
        <row r="15">
          <cell r="B15" t="str">
            <v>RD01A</v>
          </cell>
          <cell r="C15" t="str">
            <v>Magnetic Resonance Imaging Scan of one area, without contrast, 19 years and over</v>
          </cell>
          <cell r="D15">
            <v>1406023</v>
          </cell>
          <cell r="E15">
            <v>178443987.98473343</v>
          </cell>
          <cell r="G15">
            <v>126.91398930510627</v>
          </cell>
          <cell r="I15">
            <v>1.4147875239041152E-3</v>
          </cell>
          <cell r="K15">
            <v>127.09354563378403</v>
          </cell>
          <cell r="M15">
            <v>0</v>
          </cell>
          <cell r="O15">
            <v>127.09354563378403</v>
          </cell>
          <cell r="Q15">
            <v>-6.2113337122327028E-3</v>
          </cell>
          <cell r="R15">
            <v>0</v>
          </cell>
          <cell r="S15">
            <v>-6.2113337122327028E-3</v>
          </cell>
          <cell r="U15">
            <v>126.30412520918172</v>
          </cell>
        </row>
        <row r="16">
          <cell r="B16" t="str">
            <v>RD01B</v>
          </cell>
          <cell r="C16" t="str">
            <v>Magnetic Resonance Imaging Scan of one area, without contrast, between 6 and 18 years</v>
          </cell>
          <cell r="D16">
            <v>63298</v>
          </cell>
          <cell r="E16">
            <v>7731336.8080898607</v>
          </cell>
          <cell r="G16">
            <v>122.14188138787735</v>
          </cell>
          <cell r="I16">
            <v>1.4147875239041152E-3</v>
          </cell>
          <cell r="K16">
            <v>122.3146861978111</v>
          </cell>
          <cell r="M16">
            <v>0</v>
          </cell>
          <cell r="O16">
            <v>122.3146861978111</v>
          </cell>
          <cell r="Q16">
            <v>-6.2113337122327028E-3</v>
          </cell>
          <cell r="R16">
            <v>0</v>
          </cell>
          <cell r="S16">
            <v>-6.2113337122327028E-3</v>
          </cell>
          <cell r="U16">
            <v>121.55494886392947</v>
          </cell>
        </row>
        <row r="17">
          <cell r="B17" t="str">
            <v>RD01C</v>
          </cell>
          <cell r="C17" t="str">
            <v>Magnetic Resonance Imaging Scan of one area, without contrast, 5 years and under</v>
          </cell>
          <cell r="D17">
            <v>11391</v>
          </cell>
          <cell r="E17">
            <v>1375523.4487532803</v>
          </cell>
          <cell r="G17">
            <v>120.75528476457558</v>
          </cell>
          <cell r="I17">
            <v>1.4147875239041152E-3</v>
          </cell>
          <cell r="K17">
            <v>120.92612783490598</v>
          </cell>
          <cell r="M17">
            <v>0</v>
          </cell>
          <cell r="O17">
            <v>120.92612783490598</v>
          </cell>
          <cell r="Q17">
            <v>-6.2113337122327028E-3</v>
          </cell>
          <cell r="R17">
            <v>0</v>
          </cell>
          <cell r="S17">
            <v>-6.2113337122327028E-3</v>
          </cell>
          <cell r="U17">
            <v>120.17501530039527</v>
          </cell>
        </row>
        <row r="18">
          <cell r="B18" t="str">
            <v>RD02A</v>
          </cell>
          <cell r="C18" t="str">
            <v>Magnetic Resonance Imaging Scan of one area, with post contrast only, 19 years and over</v>
          </cell>
          <cell r="D18">
            <v>158628</v>
          </cell>
          <cell r="E18">
            <v>23903075.093838759</v>
          </cell>
          <cell r="G18">
            <v>150.68635482915224</v>
          </cell>
          <cell r="I18">
            <v>1.4147875239041152E-3</v>
          </cell>
          <cell r="K18">
            <v>150.8995440039871</v>
          </cell>
          <cell r="M18">
            <v>0</v>
          </cell>
          <cell r="O18">
            <v>150.8995440039871</v>
          </cell>
          <cell r="Q18">
            <v>-6.2113337122327028E-3</v>
          </cell>
          <cell r="R18">
            <v>0</v>
          </cell>
          <cell r="S18">
            <v>-6.2113337122327028E-3</v>
          </cell>
          <cell r="U18">
            <v>149.9622565791546</v>
          </cell>
        </row>
        <row r="19">
          <cell r="B19" t="str">
            <v>RD02B</v>
          </cell>
          <cell r="C19" t="str">
            <v>Magnetic Resonance Imaging Scan of one area, with post contrast only, between 6 and 18 years</v>
          </cell>
          <cell r="D19">
            <v>7553</v>
          </cell>
          <cell r="E19">
            <v>971518.41379709227</v>
          </cell>
          <cell r="G19">
            <v>128.6268256053346</v>
          </cell>
          <cell r="I19">
            <v>1.4147875239041152E-3</v>
          </cell>
          <cell r="K19">
            <v>128.80880523344041</v>
          </cell>
          <cell r="M19">
            <v>0</v>
          </cell>
          <cell r="O19">
            <v>128.80880523344041</v>
          </cell>
          <cell r="Q19">
            <v>-6.2113337122327028E-3</v>
          </cell>
          <cell r="R19">
            <v>0</v>
          </cell>
          <cell r="S19">
            <v>-6.2113337122327028E-3</v>
          </cell>
          <cell r="U19">
            <v>128.00873075906154</v>
          </cell>
        </row>
        <row r="20">
          <cell r="B20" t="str">
            <v>RD02C</v>
          </cell>
          <cell r="C20" t="str">
            <v>Magnetic Resonance Imaging Scan of one area, with post contrast only, 5 years and over</v>
          </cell>
          <cell r="D20">
            <v>1965</v>
          </cell>
          <cell r="E20">
            <v>355131.27097803069</v>
          </cell>
          <cell r="G20">
            <v>180.72838217711487</v>
          </cell>
          <cell r="I20">
            <v>1.4147875239041152E-3</v>
          </cell>
          <cell r="K20">
            <v>180.98407443743443</v>
          </cell>
          <cell r="M20">
            <v>0</v>
          </cell>
          <cell r="O20">
            <v>180.98407443743443</v>
          </cell>
          <cell r="Q20">
            <v>-6.2113337122327028E-3</v>
          </cell>
          <cell r="R20">
            <v>0</v>
          </cell>
          <cell r="S20">
            <v>-6.2113337122327028E-3</v>
          </cell>
          <cell r="U20">
            <v>179.85992195450396</v>
          </cell>
        </row>
        <row r="21">
          <cell r="B21" t="str">
            <v>RD03Z</v>
          </cell>
          <cell r="C21" t="str">
            <v>Magnetic Resonance Imaging Scan of one area, with pre and post contrast</v>
          </cell>
          <cell r="D21">
            <v>42408</v>
          </cell>
          <cell r="E21">
            <v>6975253.4095817348</v>
          </cell>
          <cell r="G21">
            <v>164.47965972414957</v>
          </cell>
          <cell r="I21">
            <v>1.4147875239041152E-3</v>
          </cell>
          <cell r="K21">
            <v>164.71236349466329</v>
          </cell>
          <cell r="M21">
            <v>0</v>
          </cell>
          <cell r="O21">
            <v>164.71236349466329</v>
          </cell>
          <cell r="Q21">
            <v>-6.2113337122327028E-3</v>
          </cell>
          <cell r="R21">
            <v>0</v>
          </cell>
          <cell r="S21">
            <v>-6.2113337122327028E-3</v>
          </cell>
          <cell r="U21">
            <v>163.68928003846736</v>
          </cell>
        </row>
        <row r="22">
          <cell r="B22" t="str">
            <v>RD04Z</v>
          </cell>
          <cell r="C22" t="str">
            <v>Magnetic Resonance Imaging Scan of two or three areas, without contrast</v>
          </cell>
          <cell r="D22">
            <v>130863</v>
          </cell>
          <cell r="E22">
            <v>18938290.147374779</v>
          </cell>
          <cell r="G22">
            <v>144.71844713459708</v>
          </cell>
          <cell r="I22">
            <v>1.4147875239041152E-3</v>
          </cell>
          <cell r="K22">
            <v>144.92319298808189</v>
          </cell>
          <cell r="M22">
            <v>0</v>
          </cell>
          <cell r="O22">
            <v>144.92319298808189</v>
          </cell>
          <cell r="Q22">
            <v>-6.2113337122327028E-3</v>
          </cell>
          <cell r="R22">
            <v>0</v>
          </cell>
          <cell r="S22">
            <v>-6.2113337122327028E-3</v>
          </cell>
          <cell r="U22">
            <v>144.02302667379061</v>
          </cell>
        </row>
        <row r="23">
          <cell r="B23" t="str">
            <v>RD05Z</v>
          </cell>
          <cell r="C23" t="str">
            <v>Magnetic Resonance Imaging Scan of two or three areas, with contrast</v>
          </cell>
          <cell r="D23">
            <v>34259</v>
          </cell>
          <cell r="E23">
            <v>5913997.0959471446</v>
          </cell>
          <cell r="G23">
            <v>172.62608645748983</v>
          </cell>
          <cell r="I23">
            <v>1.4147875239041152E-3</v>
          </cell>
          <cell r="K23">
            <v>172.87031569091027</v>
          </cell>
          <cell r="M23">
            <v>0</v>
          </cell>
          <cell r="O23">
            <v>172.87031569091027</v>
          </cell>
          <cell r="Q23">
            <v>-6.2113337122327028E-3</v>
          </cell>
          <cell r="R23">
            <v>0</v>
          </cell>
          <cell r="S23">
            <v>-6.2113337122327028E-3</v>
          </cell>
          <cell r="U23">
            <v>171.796560471215</v>
          </cell>
        </row>
        <row r="24">
          <cell r="B24" t="str">
            <v>RD06Z</v>
          </cell>
          <cell r="C24" t="str">
            <v>Magnetic Resonance Imaging Scan of more than three areas</v>
          </cell>
          <cell r="D24">
            <v>22380</v>
          </cell>
          <cell r="E24">
            <v>3849492.2680877</v>
          </cell>
          <cell r="G24">
            <v>172.00591010222072</v>
          </cell>
          <cell r="I24">
            <v>1.4147875239041152E-3</v>
          </cell>
          <cell r="K24">
            <v>172.24926191787111</v>
          </cell>
          <cell r="M24">
            <v>0</v>
          </cell>
          <cell r="O24">
            <v>172.24926191787111</v>
          </cell>
          <cell r="Q24">
            <v>-6.2113337122327028E-3</v>
          </cell>
          <cell r="R24">
            <v>0</v>
          </cell>
          <cell r="S24">
            <v>-6.2113337122327028E-3</v>
          </cell>
          <cell r="U24">
            <v>171.17936427041343</v>
          </cell>
        </row>
        <row r="25">
          <cell r="B25" t="str">
            <v>RD07Z</v>
          </cell>
          <cell r="C25" t="str">
            <v>Magnetic Resonance Imaging Scan requiring extensive patient repositioning</v>
          </cell>
          <cell r="D25">
            <v>10367</v>
          </cell>
          <cell r="E25">
            <v>2597516.7288660011</v>
          </cell>
          <cell r="G25">
            <v>250.55625821028275</v>
          </cell>
          <cell r="I25">
            <v>1.4147875239041152E-3</v>
          </cell>
          <cell r="K25">
            <v>250.91074207843477</v>
          </cell>
          <cell r="M25">
            <v>0</v>
          </cell>
          <cell r="O25">
            <v>250.91074207843477</v>
          </cell>
          <cell r="Q25">
            <v>-6.2113337122327028E-3</v>
          </cell>
          <cell r="R25">
            <v>0</v>
          </cell>
          <cell r="S25">
            <v>-6.2113337122327028E-3</v>
          </cell>
          <cell r="U25">
            <v>249.35225172740166</v>
          </cell>
        </row>
        <row r="26">
          <cell r="B26" t="str">
            <v>RD08Z</v>
          </cell>
          <cell r="C26" t="str">
            <v>Cardiac Magnetic Resonance Imaging Scan without contrast</v>
          </cell>
          <cell r="D26">
            <v>29977</v>
          </cell>
          <cell r="E26">
            <v>7409759.9793297471</v>
          </cell>
          <cell r="G26">
            <v>247.18150513159244</v>
          </cell>
          <cell r="I26">
            <v>1.4147875239041152E-3</v>
          </cell>
          <cell r="K26">
            <v>247.53121444119247</v>
          </cell>
          <cell r="M26">
            <v>0</v>
          </cell>
          <cell r="O26">
            <v>247.53121444119247</v>
          </cell>
          <cell r="Q26">
            <v>-6.2113337122327028E-3</v>
          </cell>
          <cell r="R26">
            <v>0</v>
          </cell>
          <cell r="S26">
            <v>-6.2113337122327028E-3</v>
          </cell>
          <cell r="U26">
            <v>245.99371546410399</v>
          </cell>
        </row>
        <row r="27">
          <cell r="B27" t="str">
            <v>RD09Z</v>
          </cell>
          <cell r="C27" t="str">
            <v>Cardiac Magnetic Resonance Imaging Scan with post contrast only</v>
          </cell>
          <cell r="D27">
            <v>5022</v>
          </cell>
          <cell r="E27">
            <v>943213.27828441455</v>
          </cell>
          <cell r="G27">
            <v>187.81626409486552</v>
          </cell>
          <cell r="I27">
            <v>1.4147875239041152E-3</v>
          </cell>
          <cell r="K27">
            <v>188.08198420209322</v>
          </cell>
          <cell r="M27">
            <v>0</v>
          </cell>
          <cell r="O27">
            <v>188.08198420209322</v>
          </cell>
          <cell r="Q27">
            <v>-6.2113337122327028E-3</v>
          </cell>
          <cell r="R27">
            <v>0</v>
          </cell>
          <cell r="S27">
            <v>-6.2113337122327028E-3</v>
          </cell>
          <cell r="U27">
            <v>186.91374423295514</v>
          </cell>
        </row>
        <row r="28">
          <cell r="B28" t="str">
            <v>RD10Z</v>
          </cell>
          <cell r="C28" t="str">
            <v>Cardiac Magnetic Resonance Imaging Scan with pre and post contrast</v>
          </cell>
          <cell r="D28">
            <v>15180</v>
          </cell>
          <cell r="E28">
            <v>3299915.0185066368</v>
          </cell>
          <cell r="G28">
            <v>217.38570609398136</v>
          </cell>
          <cell r="I28">
            <v>1.4147875239041152E-3</v>
          </cell>
          <cell r="K28">
            <v>217.69326067883821</v>
          </cell>
          <cell r="M28">
            <v>0</v>
          </cell>
          <cell r="O28">
            <v>217.69326067883821</v>
          </cell>
          <cell r="Q28">
            <v>-6.2113337122327028E-3</v>
          </cell>
          <cell r="R28">
            <v>0</v>
          </cell>
          <cell r="S28">
            <v>-6.2113337122327028E-3</v>
          </cell>
          <cell r="U28">
            <v>216.3410951898579</v>
          </cell>
        </row>
        <row r="29">
          <cell r="B29" t="str">
            <v>RD20A</v>
          </cell>
          <cell r="C29" t="str">
            <v>Computerised Tomography Scan of one area, without contrast, 19 years and over</v>
          </cell>
          <cell r="D29">
            <v>770359</v>
          </cell>
          <cell r="E29">
            <v>65568223.326173514</v>
          </cell>
          <cell r="G29">
            <v>85.113853834606346</v>
          </cell>
          <cell r="I29">
            <v>1.4147875239041152E-3</v>
          </cell>
          <cell r="K29">
            <v>85.234271853122948</v>
          </cell>
          <cell r="M29">
            <v>0</v>
          </cell>
          <cell r="O29">
            <v>85.234271853122948</v>
          </cell>
          <cell r="Q29">
            <v>-6.2113337122327028E-3</v>
          </cell>
          <cell r="R29">
            <v>0</v>
          </cell>
          <cell r="S29">
            <v>-6.2113337122327028E-3</v>
          </cell>
          <cell r="U29">
            <v>84.70485334692404</v>
          </cell>
        </row>
        <row r="30">
          <cell r="B30" t="str">
            <v>RD20B</v>
          </cell>
          <cell r="C30" t="str">
            <v>Computerised Tomography Scan of one area, without contrast, between 6 and 18 years</v>
          </cell>
          <cell r="D30">
            <v>24149</v>
          </cell>
          <cell r="E30">
            <v>2065660.1667474541</v>
          </cell>
          <cell r="G30">
            <v>85.538124425336619</v>
          </cell>
          <cell r="I30">
            <v>1.4147875239041152E-3</v>
          </cell>
          <cell r="K30">
            <v>85.659142696591744</v>
          </cell>
          <cell r="M30">
            <v>0</v>
          </cell>
          <cell r="O30">
            <v>85.659142696591744</v>
          </cell>
          <cell r="Q30">
            <v>-6.2113337122327028E-3</v>
          </cell>
          <cell r="R30">
            <v>0</v>
          </cell>
          <cell r="S30">
            <v>-6.2113337122327028E-3</v>
          </cell>
          <cell r="U30">
            <v>85.127085175799451</v>
          </cell>
        </row>
        <row r="31">
          <cell r="B31" t="str">
            <v>RD20C</v>
          </cell>
          <cell r="C31" t="str">
            <v>Computerised Tomography Scan of one area, without contrast, 5 years and under</v>
          </cell>
          <cell r="D31">
            <v>4185</v>
          </cell>
          <cell r="E31">
            <v>435840.11844121449</v>
          </cell>
          <cell r="G31">
            <v>104.14339747699272</v>
          </cell>
          <cell r="I31">
            <v>1.4147875239041152E-3</v>
          </cell>
          <cell r="K31">
            <v>104.29073825644015</v>
          </cell>
          <cell r="M31">
            <v>0</v>
          </cell>
          <cell r="O31">
            <v>104.29073825644015</v>
          </cell>
          <cell r="Q31">
            <v>-6.2113337122327028E-3</v>
          </cell>
          <cell r="R31">
            <v>0</v>
          </cell>
          <cell r="S31">
            <v>-6.2113337122327028E-3</v>
          </cell>
          <cell r="U31">
            <v>103.64295367803429</v>
          </cell>
        </row>
        <row r="32">
          <cell r="B32" t="str">
            <v>RD21A</v>
          </cell>
          <cell r="C32" t="str">
            <v>Computerised Tomography Scan of one area, with post contrast only, 19 years and over</v>
          </cell>
          <cell r="D32">
            <v>233308</v>
          </cell>
          <cell r="E32">
            <v>22150408.262167983</v>
          </cell>
          <cell r="G32">
            <v>94.940628963293079</v>
          </cell>
          <cell r="I32">
            <v>1.4147875239041152E-3</v>
          </cell>
          <cell r="K32">
            <v>95.074949780661953</v>
          </cell>
          <cell r="M32">
            <v>0</v>
          </cell>
          <cell r="O32">
            <v>95.074949780661953</v>
          </cell>
          <cell r="Q32">
            <v>-6.2113337122327028E-3</v>
          </cell>
          <cell r="R32">
            <v>0</v>
          </cell>
          <cell r="S32">
            <v>-6.2113337122327028E-3</v>
          </cell>
          <cell r="U32">
            <v>94.484407539900502</v>
          </cell>
        </row>
        <row r="33">
          <cell r="B33" t="str">
            <v>RD21B</v>
          </cell>
          <cell r="C33" t="str">
            <v>Computerised Tomography Scan of one area, with post contrast only, between 6 and 18 years</v>
          </cell>
          <cell r="D33">
            <v>2541</v>
          </cell>
          <cell r="E33">
            <v>239249.31516640593</v>
          </cell>
          <cell r="G33">
            <v>94.155574642426572</v>
          </cell>
          <cell r="I33">
            <v>1.4147875239041152E-3</v>
          </cell>
          <cell r="K33">
            <v>94.288784774736698</v>
          </cell>
          <cell r="M33">
            <v>0</v>
          </cell>
          <cell r="O33">
            <v>94.288784774736698</v>
          </cell>
          <cell r="Q33">
            <v>-6.2113337122327028E-3</v>
          </cell>
          <cell r="R33">
            <v>0</v>
          </cell>
          <cell r="S33">
            <v>-6.2113337122327028E-3</v>
          </cell>
          <cell r="U33">
            <v>93.703125667179918</v>
          </cell>
        </row>
        <row r="34">
          <cell r="B34" t="str">
            <v>RD21C</v>
          </cell>
          <cell r="C34" t="str">
            <v>Computerised Tomography Scan of one area, with post contrast only, 5 years and under</v>
          </cell>
          <cell r="D34">
            <v>708</v>
          </cell>
          <cell r="E34">
            <v>91670.050850744607</v>
          </cell>
          <cell r="G34">
            <v>129.47747295302909</v>
          </cell>
          <cell r="I34">
            <v>1.4147875239041152E-3</v>
          </cell>
          <cell r="K34">
            <v>129.66065606638966</v>
          </cell>
          <cell r="M34">
            <v>0</v>
          </cell>
          <cell r="O34">
            <v>129.66065606638966</v>
          </cell>
          <cell r="Q34">
            <v>-6.2113337122327028E-3</v>
          </cell>
          <cell r="R34">
            <v>0</v>
          </cell>
          <cell r="S34">
            <v>-6.2113337122327028E-3</v>
          </cell>
          <cell r="U34">
            <v>128.8552904622143</v>
          </cell>
        </row>
        <row r="35">
          <cell r="B35" t="str">
            <v>RD22Z</v>
          </cell>
          <cell r="C35" t="str">
            <v>Computerised Tomography Scan of one area, with pre and post contrast</v>
          </cell>
          <cell r="D35">
            <v>48499</v>
          </cell>
          <cell r="E35">
            <v>5037985.718885907</v>
          </cell>
          <cell r="G35">
            <v>103.87813602107069</v>
          </cell>
          <cell r="I35">
            <v>1.4147875239041152E-3</v>
          </cell>
          <cell r="K35">
            <v>104.02510151191971</v>
          </cell>
          <cell r="M35">
            <v>0</v>
          </cell>
          <cell r="O35">
            <v>104.02510151191971</v>
          </cell>
          <cell r="Q35">
            <v>-6.2113337122327028E-3</v>
          </cell>
          <cell r="R35">
            <v>0</v>
          </cell>
          <cell r="S35">
            <v>-6.2113337122327028E-3</v>
          </cell>
          <cell r="U35">
            <v>103.3789668919803</v>
          </cell>
        </row>
        <row r="36">
          <cell r="B36" t="str">
            <v>RD23Z</v>
          </cell>
          <cell r="C36" t="str">
            <v>Computerised Tomography Scan of two areas, without contrast</v>
          </cell>
          <cell r="D36">
            <v>115930</v>
          </cell>
          <cell r="E36">
            <v>11608684.981634784</v>
          </cell>
          <cell r="G36">
            <v>100.13529700366415</v>
          </cell>
          <cell r="I36">
            <v>1.4147875239041152E-3</v>
          </cell>
          <cell r="K36">
            <v>100.27696717256737</v>
          </cell>
          <cell r="M36">
            <v>0</v>
          </cell>
          <cell r="O36">
            <v>100.27696717256737</v>
          </cell>
          <cell r="Q36">
            <v>-6.2113337122327028E-3</v>
          </cell>
          <cell r="R36">
            <v>0</v>
          </cell>
          <cell r="S36">
            <v>-6.2113337122327028E-3</v>
          </cell>
          <cell r="U36">
            <v>99.654113465807953</v>
          </cell>
        </row>
        <row r="37">
          <cell r="B37" t="str">
            <v>RD24Z</v>
          </cell>
          <cell r="C37" t="str">
            <v>Computerised Tomography Scan of two areas, with contrast</v>
          </cell>
          <cell r="D37">
            <v>239339</v>
          </cell>
          <cell r="E37">
            <v>27275910.777369116</v>
          </cell>
          <cell r="G37">
            <v>113.96350271944445</v>
          </cell>
          <cell r="I37">
            <v>1.4147875239041152E-3</v>
          </cell>
          <cell r="K37">
            <v>114.12473686127232</v>
          </cell>
          <cell r="M37">
            <v>0</v>
          </cell>
          <cell r="O37">
            <v>114.12473686127232</v>
          </cell>
          <cell r="Q37">
            <v>-6.2113337122327028E-3</v>
          </cell>
          <cell r="R37">
            <v>0</v>
          </cell>
          <cell r="S37">
            <v>-6.2113337122327028E-3</v>
          </cell>
          <cell r="U37">
            <v>113.41587003580622</v>
          </cell>
        </row>
        <row r="38">
          <cell r="B38" t="str">
            <v>RD25Z</v>
          </cell>
          <cell r="C38" t="str">
            <v>Computerised Tomography Scan of three areas, without contrast</v>
          </cell>
          <cell r="D38">
            <v>35137</v>
          </cell>
          <cell r="E38">
            <v>3499057.8247533431</v>
          </cell>
          <cell r="G38">
            <v>99.58328328409776</v>
          </cell>
          <cell r="I38">
            <v>1.4147875239041152E-3</v>
          </cell>
          <cell r="K38">
            <v>99.724172470877505</v>
          </cell>
          <cell r="M38">
            <v>0</v>
          </cell>
          <cell r="O38">
            <v>99.724172470877505</v>
          </cell>
          <cell r="Q38">
            <v>-6.2113337122327028E-3</v>
          </cell>
          <cell r="R38">
            <v>0</v>
          </cell>
          <cell r="S38">
            <v>-6.2113337122327028E-3</v>
          </cell>
          <cell r="U38">
            <v>99.104752356484639</v>
          </cell>
        </row>
        <row r="39">
          <cell r="B39" t="str">
            <v>RD26Z</v>
          </cell>
          <cell r="C39" t="str">
            <v>Computerised Tomography Scan of three areas, with contrast</v>
          </cell>
          <cell r="D39">
            <v>297672</v>
          </cell>
          <cell r="E39">
            <v>34267378.910189785</v>
          </cell>
          <cell r="G39">
            <v>115.1179113594486</v>
          </cell>
          <cell r="I39">
            <v>1.4147875239041152E-3</v>
          </cell>
          <cell r="K39">
            <v>115.28077874421784</v>
          </cell>
          <cell r="M39">
            <v>0</v>
          </cell>
          <cell r="O39">
            <v>115.28077874421784</v>
          </cell>
          <cell r="Q39">
            <v>-6.2113337122327028E-3</v>
          </cell>
          <cell r="R39">
            <v>0</v>
          </cell>
          <cell r="S39">
            <v>-6.2113337122327028E-3</v>
          </cell>
          <cell r="U39">
            <v>114.56473135683144</v>
          </cell>
        </row>
        <row r="40">
          <cell r="B40" t="str">
            <v>RD27Z</v>
          </cell>
          <cell r="C40" t="str">
            <v>Computerised Tomography Scan of more than three areas</v>
          </cell>
          <cell r="D40">
            <v>46105</v>
          </cell>
          <cell r="E40">
            <v>5741086.5217778021</v>
          </cell>
          <cell r="G40">
            <v>124.52199374856961</v>
          </cell>
          <cell r="I40">
            <v>1.4147875239041152E-3</v>
          </cell>
          <cell r="K40">
            <v>124.69816591177675</v>
          </cell>
          <cell r="M40">
            <v>0</v>
          </cell>
          <cell r="O40">
            <v>124.69816591177675</v>
          </cell>
          <cell r="Q40">
            <v>-6.2113337122327028E-3</v>
          </cell>
          <cell r="R40">
            <v>0</v>
          </cell>
          <cell r="S40">
            <v>-6.2113337122327028E-3</v>
          </cell>
          <cell r="U40">
            <v>123.92362398999535</v>
          </cell>
        </row>
        <row r="41">
          <cell r="B41" t="str">
            <v>RD28Z</v>
          </cell>
          <cell r="C41" t="str">
            <v>Complex Computerised Tomography Scan</v>
          </cell>
          <cell r="D41">
            <v>53921</v>
          </cell>
          <cell r="E41">
            <v>6089220.6099048527</v>
          </cell>
          <cell r="G41">
            <v>112.92855492117826</v>
          </cell>
          <cell r="I41">
            <v>1.4147875239041152E-3</v>
          </cell>
          <cell r="K41">
            <v>113.08832483177326</v>
          </cell>
          <cell r="M41">
            <v>0</v>
          </cell>
          <cell r="O41">
            <v>113.08832483177326</v>
          </cell>
          <cell r="Q41">
            <v>-6.2113337122327028E-3</v>
          </cell>
          <cell r="R41">
            <v>0</v>
          </cell>
          <cell r="S41">
            <v>-6.2113337122327028E-3</v>
          </cell>
          <cell r="U41">
            <v>112.38589550728575</v>
          </cell>
        </row>
        <row r="42">
          <cell r="B42" t="str">
            <v>RD30Z</v>
          </cell>
          <cell r="C42" t="str">
            <v>Contrast Fluoroscopy Procedures with duration of less than 20 minutes</v>
          </cell>
          <cell r="D42">
            <v>167515</v>
          </cell>
          <cell r="E42">
            <v>15753591.68095522</v>
          </cell>
          <cell r="G42">
            <v>94.042871867923594</v>
          </cell>
          <cell r="I42">
            <v>1.4147875239041152E-3</v>
          </cell>
          <cell r="K42">
            <v>94.175922549754446</v>
          </cell>
          <cell r="M42">
            <v>0</v>
          </cell>
          <cell r="O42">
            <v>94.175922549754446</v>
          </cell>
          <cell r="Q42">
            <v>-6.2113337122327028E-3</v>
          </cell>
          <cell r="R42">
            <v>0</v>
          </cell>
          <cell r="S42">
            <v>-6.2113337122327028E-3</v>
          </cell>
          <cell r="U42">
            <v>93.590964467140537</v>
          </cell>
        </row>
        <row r="43">
          <cell r="B43" t="str">
            <v>RD31Z</v>
          </cell>
          <cell r="C43" t="str">
            <v>Contrast Fluoroscopy Procedures with duration of 20 to 40 minutes</v>
          </cell>
          <cell r="D43">
            <v>66878</v>
          </cell>
          <cell r="E43">
            <v>8175142.2561496291</v>
          </cell>
          <cell r="G43">
            <v>122.23963420182466</v>
          </cell>
          <cell r="I43">
            <v>1.4147875239041152E-3</v>
          </cell>
          <cell r="K43">
            <v>122.41257731122001</v>
          </cell>
          <cell r="M43">
            <v>0</v>
          </cell>
          <cell r="O43">
            <v>122.41257731122001</v>
          </cell>
          <cell r="Q43">
            <v>-6.2113337122327028E-3</v>
          </cell>
          <cell r="R43">
            <v>0</v>
          </cell>
          <cell r="S43">
            <v>-6.2113337122327028E-3</v>
          </cell>
          <cell r="U43">
            <v>121.65223194296553</v>
          </cell>
        </row>
        <row r="44">
          <cell r="B44" t="str">
            <v>RD32Z</v>
          </cell>
          <cell r="C44" t="str">
            <v>Contrast Fluoroscopy Procedures with duration of more than 40 minutes</v>
          </cell>
          <cell r="D44">
            <v>23731</v>
          </cell>
          <cell r="E44">
            <v>5297677.9451834364</v>
          </cell>
          <cell r="G44">
            <v>223.2387149797074</v>
          </cell>
          <cell r="I44">
            <v>1.4147875239041152E-3</v>
          </cell>
          <cell r="K44">
            <v>223.55455032851307</v>
          </cell>
          <cell r="M44">
            <v>0</v>
          </cell>
          <cell r="O44">
            <v>223.55455032851307</v>
          </cell>
          <cell r="Q44">
            <v>-6.2113337122327028E-3</v>
          </cell>
          <cell r="R44">
            <v>0</v>
          </cell>
          <cell r="S44">
            <v>-6.2113337122327028E-3</v>
          </cell>
          <cell r="U44">
            <v>222.16597841353456</v>
          </cell>
        </row>
        <row r="45">
          <cell r="B45" t="str">
            <v>RD40Z</v>
          </cell>
          <cell r="C45" t="str">
            <v>Ultrasound Scan with duration of less than 20 minutes, without contrast</v>
          </cell>
          <cell r="D45">
            <v>3458881</v>
          </cell>
          <cell r="E45">
            <v>171592263.62553591</v>
          </cell>
          <cell r="G45">
            <v>49.609183902405405</v>
          </cell>
          <cell r="I45">
            <v>1.4147875239041152E-3</v>
          </cell>
          <cell r="K45">
            <v>49.679370356861597</v>
          </cell>
          <cell r="M45">
            <v>0</v>
          </cell>
          <cell r="O45">
            <v>49.679370356861597</v>
          </cell>
          <cell r="Q45">
            <v>-6.2113337122327028E-3</v>
          </cell>
          <cell r="R45">
            <v>0</v>
          </cell>
          <cell r="S45">
            <v>-6.2113337122327028E-3</v>
          </cell>
          <cell r="U45">
            <v>49.370795208961532</v>
          </cell>
        </row>
        <row r="46">
          <cell r="B46" t="str">
            <v>RD41Z</v>
          </cell>
          <cell r="C46" t="str">
            <v>Ultrasound Scan with duration of less than 20 minutes, with contrast</v>
          </cell>
          <cell r="D46">
            <v>70892</v>
          </cell>
          <cell r="E46">
            <v>3670496.5115962694</v>
          </cell>
          <cell r="G46">
            <v>51.775891660501458</v>
          </cell>
          <cell r="I46">
            <v>1.4147875239041152E-3</v>
          </cell>
          <cell r="K46">
            <v>51.849143546061747</v>
          </cell>
          <cell r="M46">
            <v>0</v>
          </cell>
          <cell r="O46">
            <v>51.849143546061747</v>
          </cell>
          <cell r="Q46">
            <v>-6.2113337122327028E-3</v>
          </cell>
          <cell r="R46">
            <v>0</v>
          </cell>
          <cell r="S46">
            <v>-6.2113337122327028E-3</v>
          </cell>
          <cell r="U46">
            <v>51.527091212803704</v>
          </cell>
        </row>
        <row r="47">
          <cell r="B47" t="str">
            <v>RD42Z</v>
          </cell>
          <cell r="C47" t="str">
            <v>Ultrasound Scan with duration of 20 minutes and over, without contrast</v>
          </cell>
          <cell r="D47">
            <v>869241</v>
          </cell>
          <cell r="E47">
            <v>48065816.033605173</v>
          </cell>
          <cell r="G47">
            <v>55.296305666213598</v>
          </cell>
          <cell r="I47">
            <v>1.4147875239041152E-3</v>
          </cell>
          <cell r="K47">
            <v>55.374538189588144</v>
          </cell>
          <cell r="M47">
            <v>0</v>
          </cell>
          <cell r="O47">
            <v>55.374538189588144</v>
          </cell>
          <cell r="Q47">
            <v>-6.2113337122327028E-3</v>
          </cell>
          <cell r="R47">
            <v>0</v>
          </cell>
          <cell r="S47">
            <v>-6.2113337122327028E-3</v>
          </cell>
          <cell r="U47">
            <v>55.030588453731838</v>
          </cell>
        </row>
        <row r="48">
          <cell r="B48" t="str">
            <v>RD43Z</v>
          </cell>
          <cell r="C48" t="str">
            <v>Ultrasound Scan with duration of 20 minutes and over, with contrast</v>
          </cell>
          <cell r="D48">
            <v>15657</v>
          </cell>
          <cell r="E48">
            <v>991202.10700152023</v>
          </cell>
          <cell r="G48">
            <v>63.307281535512566</v>
          </cell>
          <cell r="I48">
            <v>1.4147875239041152E-3</v>
          </cell>
          <cell r="K48">
            <v>63.396847887601297</v>
          </cell>
          <cell r="M48">
            <v>0</v>
          </cell>
          <cell r="O48">
            <v>63.396847887601297</v>
          </cell>
          <cell r="Q48">
            <v>-6.2113337122327028E-3</v>
          </cell>
          <cell r="R48">
            <v>0</v>
          </cell>
          <cell r="S48">
            <v>-6.2113337122327028E-3</v>
          </cell>
          <cell r="U48">
            <v>63.00306890906775</v>
          </cell>
        </row>
        <row r="49">
          <cell r="B49" t="str">
            <v>RD47Z</v>
          </cell>
          <cell r="C49" t="str">
            <v>Vascular Ultrasound Scan</v>
          </cell>
          <cell r="D49">
            <v>170769</v>
          </cell>
          <cell r="E49">
            <v>10146323.724383192</v>
          </cell>
          <cell r="G49">
            <v>59.415489488040521</v>
          </cell>
          <cell r="I49">
            <v>1.4147875239041152E-3</v>
          </cell>
          <cell r="K49">
            <v>59.49954978129486</v>
          </cell>
          <cell r="M49">
            <v>0</v>
          </cell>
          <cell r="O49">
            <v>59.49954978129486</v>
          </cell>
          <cell r="Q49">
            <v>-6.2113337122327028E-3</v>
          </cell>
          <cell r="R49">
            <v>0</v>
          </cell>
          <cell r="S49">
            <v>-6.2113337122327028E-3</v>
          </cell>
          <cell r="U49">
            <v>59.129978221875632</v>
          </cell>
        </row>
        <row r="50">
          <cell r="B50" t="str">
            <v>RD48Z</v>
          </cell>
          <cell r="C50" t="str">
            <v>Ultrasound Elastography</v>
          </cell>
          <cell r="D50">
            <v>1520</v>
          </cell>
          <cell r="E50">
            <v>64126.416027987776</v>
          </cell>
          <cell r="G50">
            <v>42.188431597360378</v>
          </cell>
          <cell r="I50">
            <v>1.4147875239041152E-3</v>
          </cell>
          <cell r="K50">
            <v>42.248119264037406</v>
          </cell>
          <cell r="M50">
            <v>0</v>
          </cell>
          <cell r="O50">
            <v>42.248119264037406</v>
          </cell>
          <cell r="Q50">
            <v>-6.2113337122327028E-3</v>
          </cell>
          <cell r="R50">
            <v>0</v>
          </cell>
          <cell r="S50">
            <v>-6.2113337122327028E-3</v>
          </cell>
          <cell r="U50">
            <v>41.985702096574265</v>
          </cell>
        </row>
        <row r="51">
          <cell r="B51" t="str">
            <v>RD50Z</v>
          </cell>
          <cell r="C51" t="str">
            <v>Dexa Scan</v>
          </cell>
          <cell r="D51">
            <v>239280</v>
          </cell>
          <cell r="E51">
            <v>13468040.188461423</v>
          </cell>
          <cell r="G51">
            <v>56.285691192165757</v>
          </cell>
          <cell r="I51">
            <v>1.4147875239041152E-3</v>
          </cell>
          <cell r="K51">
            <v>56.365323485838751</v>
          </cell>
          <cell r="M51">
            <v>0</v>
          </cell>
          <cell r="O51">
            <v>56.365323485838751</v>
          </cell>
          <cell r="Q51">
            <v>-6.2113337122327028E-3</v>
          </cell>
          <cell r="R51">
            <v>0</v>
          </cell>
          <cell r="S51">
            <v>-6.2113337122327028E-3</v>
          </cell>
          <cell r="U51">
            <v>56.015219651870261</v>
          </cell>
        </row>
        <row r="52">
          <cell r="B52" t="str">
            <v>RD51A</v>
          </cell>
          <cell r="C52" t="str">
            <v>Simple Echocardiogram, 19 years and over</v>
          </cell>
          <cell r="D52">
            <v>276007</v>
          </cell>
          <cell r="E52">
            <v>20660043.868137915</v>
          </cell>
          <cell r="G52">
            <v>74.853332952200176</v>
          </cell>
          <cell r="I52">
            <v>1.4147875239041152E-3</v>
          </cell>
          <cell r="K52">
            <v>74.959234513783585</v>
          </cell>
          <cell r="M52">
            <v>0</v>
          </cell>
          <cell r="O52">
            <v>74.959234513783585</v>
          </cell>
          <cell r="Q52">
            <v>-6.2113337122327028E-3</v>
          </cell>
          <cell r="R52">
            <v>0</v>
          </cell>
          <cell r="S52">
            <v>-6.2113337122327028E-3</v>
          </cell>
          <cell r="U52">
            <v>74.493637693404963</v>
          </cell>
        </row>
        <row r="53">
          <cell r="B53" t="str">
            <v>RD51B</v>
          </cell>
          <cell r="C53" t="str">
            <v>Simple Echocardiogram, between 6 and 18 years</v>
          </cell>
          <cell r="D53">
            <v>23760</v>
          </cell>
          <cell r="E53">
            <v>1394651.8022377274</v>
          </cell>
          <cell r="G53">
            <v>58.697466424146775</v>
          </cell>
          <cell r="I53">
            <v>1.4147875239041152E-3</v>
          </cell>
          <cell r="K53">
            <v>58.780510867328438</v>
          </cell>
          <cell r="M53">
            <v>0</v>
          </cell>
          <cell r="O53">
            <v>58.780510867328438</v>
          </cell>
          <cell r="Q53">
            <v>-6.2113337122327028E-3</v>
          </cell>
          <cell r="R53">
            <v>0</v>
          </cell>
          <cell r="S53">
            <v>-6.2113337122327028E-3</v>
          </cell>
          <cell r="U53">
            <v>58.415405498555941</v>
          </cell>
        </row>
        <row r="54">
          <cell r="B54" t="str">
            <v>RD51C</v>
          </cell>
          <cell r="C54" t="str">
            <v>Simple Echocardiogram, 5 years and under</v>
          </cell>
          <cell r="D54">
            <v>12473</v>
          </cell>
          <cell r="E54">
            <v>1152297.2370921406</v>
          </cell>
          <cell r="G54">
            <v>92.383326953591009</v>
          </cell>
          <cell r="I54">
            <v>1.4147875239041152E-3</v>
          </cell>
          <cell r="K54">
            <v>92.514029731981708</v>
          </cell>
          <cell r="M54">
            <v>0</v>
          </cell>
          <cell r="O54">
            <v>92.514029731981708</v>
          </cell>
          <cell r="Q54">
            <v>-6.2113337122327028E-3</v>
          </cell>
          <cell r="R54">
            <v>0</v>
          </cell>
          <cell r="S54">
            <v>-6.2113337122327028E-3</v>
          </cell>
          <cell r="U54">
            <v>91.93939422025295</v>
          </cell>
        </row>
        <row r="56">
          <cell r="B56" t="str">
            <v>RN04A</v>
          </cell>
          <cell r="C56" t="str">
            <v>Single Photon Emission Computed Tomography with Computed Tomography (SPECT-CT) of one area, 19 years and over</v>
          </cell>
          <cell r="D56">
            <v>12148</v>
          </cell>
          <cell r="E56">
            <v>3758940.8151456155</v>
          </cell>
          <cell r="G56">
            <v>309.42877964649455</v>
          </cell>
          <cell r="I56">
            <v>1.4147875239041152E-3</v>
          </cell>
          <cell r="K56">
            <v>309.86655562347528</v>
          </cell>
          <cell r="M56">
            <v>0</v>
          </cell>
          <cell r="O56">
            <v>309.86655562347528</v>
          </cell>
          <cell r="Q56">
            <v>-6.2113337122327028E-3</v>
          </cell>
          <cell r="R56">
            <v>0</v>
          </cell>
          <cell r="S56">
            <v>-6.2113337122327028E-3</v>
          </cell>
          <cell r="U56">
            <v>307.94187104023774</v>
          </cell>
        </row>
        <row r="57">
          <cell r="B57" t="str">
            <v>RN04B</v>
          </cell>
          <cell r="C57" t="str">
            <v>Single Photon Emission Computed Tomography with Computed Tomography (SPECT-CT) of one area, between 6 and 18 years</v>
          </cell>
          <cell r="D57">
            <v>79</v>
          </cell>
          <cell r="E57">
            <v>25309.579802781223</v>
          </cell>
          <cell r="G57">
            <v>320.37442788330662</v>
          </cell>
          <cell r="I57">
            <v>1.4147875239041152E-3</v>
          </cell>
          <cell r="K57">
            <v>320.82768962685384</v>
          </cell>
          <cell r="M57">
            <v>0</v>
          </cell>
          <cell r="O57">
            <v>320.82768962685384</v>
          </cell>
          <cell r="Q57">
            <v>-6.2113337122327028E-3</v>
          </cell>
          <cell r="R57">
            <v>0</v>
          </cell>
          <cell r="S57">
            <v>-6.2113337122327028E-3</v>
          </cell>
          <cell r="U57">
            <v>318.83492178245683</v>
          </cell>
        </row>
        <row r="58">
          <cell r="B58" t="str">
            <v>RN04C</v>
          </cell>
          <cell r="C58" t="str">
            <v>Single Photon Emission Computed Tomography with Computed Tomography (SPECT-CT) of one area, 5 years and under</v>
          </cell>
          <cell r="D58">
            <v>9</v>
          </cell>
          <cell r="E58">
            <v>3031.2690723384007</v>
          </cell>
          <cell r="G58">
            <v>336.80767470426673</v>
          </cell>
          <cell r="I58">
            <v>1.4147875239041152E-3</v>
          </cell>
          <cell r="K58">
            <v>337.2841860003935</v>
          </cell>
          <cell r="M58">
            <v>0</v>
          </cell>
          <cell r="O58">
            <v>337.2841860003935</v>
          </cell>
          <cell r="Q58">
            <v>-6.2113337122327028E-3</v>
          </cell>
          <cell r="R58">
            <v>0</v>
          </cell>
          <cell r="S58">
            <v>-6.2113337122327028E-3</v>
          </cell>
          <cell r="U58">
            <v>335.18920136528629</v>
          </cell>
        </row>
        <row r="59">
          <cell r="B59" t="str">
            <v>RN05A</v>
          </cell>
          <cell r="C59" t="str">
            <v>Single Photon Emission Computed Tomography with Computed Tomography (SPECT-CT) of two or three areas, 19 years and over</v>
          </cell>
          <cell r="D59">
            <v>477</v>
          </cell>
          <cell r="E59">
            <v>244952.59577425243</v>
          </cell>
          <cell r="G59">
            <v>513.52745445335938</v>
          </cell>
          <cell r="I59">
            <v>1.4147875239041152E-3</v>
          </cell>
          <cell r="K59">
            <v>514.25398668910225</v>
          </cell>
          <cell r="M59">
            <v>0</v>
          </cell>
          <cell r="O59">
            <v>514.25398668910225</v>
          </cell>
          <cell r="Q59">
            <v>-6.2113337122327028E-3</v>
          </cell>
          <cell r="R59">
            <v>0</v>
          </cell>
          <cell r="S59">
            <v>-6.2113337122327028E-3</v>
          </cell>
          <cell r="U59">
            <v>511.05978356493017</v>
          </cell>
        </row>
        <row r="60">
          <cell r="B60" t="str">
            <v>RN05B</v>
          </cell>
          <cell r="C60" t="str">
            <v>Single Photon Emission Computed Tomography with Computed Tomography (SPECT-CT) of two or three areas, 18 years and under</v>
          </cell>
          <cell r="D60">
            <v>12</v>
          </cell>
          <cell r="E60">
            <v>5422.2216165860591</v>
          </cell>
          <cell r="G60">
            <v>451.85180138217157</v>
          </cell>
          <cell r="I60">
            <v>1.4147875239041152E-3</v>
          </cell>
          <cell r="K60">
            <v>452.49107567342065</v>
          </cell>
          <cell r="M60">
            <v>0</v>
          </cell>
          <cell r="O60">
            <v>452.49107567342065</v>
          </cell>
          <cell r="Q60">
            <v>-6.2113337122327028E-3</v>
          </cell>
          <cell r="R60">
            <v>0</v>
          </cell>
          <cell r="S60">
            <v>-6.2113337122327028E-3</v>
          </cell>
          <cell r="U60">
            <v>449.68050260060591</v>
          </cell>
        </row>
        <row r="61">
          <cell r="B61" t="str">
            <v>RN06A</v>
          </cell>
          <cell r="C61" t="str">
            <v>Single Photon Emission Computed Tomography with Computed Tomography (SPECT-CT) of more than three areas, 19 years and over</v>
          </cell>
          <cell r="D61">
            <v>124</v>
          </cell>
          <cell r="E61">
            <v>28809.66455054668</v>
          </cell>
          <cell r="G61">
            <v>232.33600443989258</v>
          </cell>
          <cell r="I61">
            <v>1.4147875239041152E-3</v>
          </cell>
          <cell r="K61">
            <v>232.66471052032787</v>
          </cell>
          <cell r="M61">
            <v>0</v>
          </cell>
          <cell r="O61">
            <v>232.66471052032787</v>
          </cell>
          <cell r="Q61">
            <v>-6.2113337122327028E-3</v>
          </cell>
          <cell r="R61">
            <v>0</v>
          </cell>
          <cell r="S61">
            <v>-6.2113337122327028E-3</v>
          </cell>
          <cell r="U61">
            <v>231.21955236022609</v>
          </cell>
        </row>
        <row r="62">
          <cell r="B62" t="str">
            <v>RN06B</v>
          </cell>
          <cell r="C62" t="str">
            <v>Single Photon Emission Computed Tomography with Computed Tomography (SPECT-CT) of more than three areas, 18 years and under</v>
          </cell>
          <cell r="D62" t="e">
            <v>#N/A</v>
          </cell>
          <cell r="E62" t="e">
            <v>#N/A</v>
          </cell>
          <cell r="G62" t="e">
            <v>#N/A</v>
          </cell>
          <cell r="I62">
            <v>1.4147875239041152E-3</v>
          </cell>
          <cell r="K62" t="e">
            <v>#N/A</v>
          </cell>
          <cell r="M62">
            <v>0</v>
          </cell>
          <cell r="O62" t="e">
            <v>#N/A</v>
          </cell>
          <cell r="Q62">
            <v>-6.2113337122327028E-3</v>
          </cell>
          <cell r="R62">
            <v>0</v>
          </cell>
          <cell r="S62">
            <v>-6.2113337122327028E-3</v>
          </cell>
          <cell r="U62" t="e">
            <v>#N/A</v>
          </cell>
        </row>
        <row r="63">
          <cell r="B63" t="str">
            <v>RN08A</v>
          </cell>
          <cell r="C63" t="str">
            <v>Single Photon Emission Computed Tomography (SPECT), 19 years and over</v>
          </cell>
          <cell r="D63">
            <v>13437</v>
          </cell>
          <cell r="E63">
            <v>2787554.8446296747</v>
          </cell>
          <cell r="G63">
            <v>207.45366113192489</v>
          </cell>
          <cell r="I63">
            <v>1.4147875239041152E-3</v>
          </cell>
          <cell r="K63">
            <v>207.74716398348258</v>
          </cell>
          <cell r="M63">
            <v>0</v>
          </cell>
          <cell r="O63">
            <v>207.74716398348258</v>
          </cell>
          <cell r="Q63">
            <v>-6.2113337122327028E-3</v>
          </cell>
          <cell r="R63">
            <v>0</v>
          </cell>
          <cell r="S63">
            <v>-6.2113337122327028E-3</v>
          </cell>
          <cell r="U63">
            <v>206.45677702021123</v>
          </cell>
        </row>
        <row r="64">
          <cell r="B64" t="str">
            <v>RN08B</v>
          </cell>
          <cell r="C64" t="str">
            <v>Single Photon Emission Computed Tomography (SPECT), between 6 and 18 years</v>
          </cell>
          <cell r="D64">
            <v>206</v>
          </cell>
          <cell r="E64">
            <v>64024.295225916278</v>
          </cell>
          <cell r="G64">
            <v>310.79754964037028</v>
          </cell>
          <cell r="I64">
            <v>1.4147875239041152E-3</v>
          </cell>
          <cell r="K64">
            <v>311.23726213606142</v>
          </cell>
          <cell r="M64">
            <v>0</v>
          </cell>
          <cell r="O64">
            <v>311.23726213606142</v>
          </cell>
          <cell r="Q64">
            <v>-6.2113337122327028E-3</v>
          </cell>
          <cell r="R64">
            <v>0</v>
          </cell>
          <cell r="S64">
            <v>-6.2113337122327028E-3</v>
          </cell>
          <cell r="U64">
            <v>309.30406363725268</v>
          </cell>
        </row>
        <row r="65">
          <cell r="B65" t="str">
            <v>RN08C</v>
          </cell>
          <cell r="C65" t="str">
            <v>Single Photon Emission Computed Tomography (SPECT), 5 years and under</v>
          </cell>
          <cell r="D65">
            <v>71</v>
          </cell>
          <cell r="E65">
            <v>18999.859188555016</v>
          </cell>
          <cell r="G65">
            <v>267.60365054302838</v>
          </cell>
          <cell r="I65">
            <v>1.4147875239041152E-3</v>
          </cell>
          <cell r="K65">
            <v>267.98225284916788</v>
          </cell>
          <cell r="M65">
            <v>0</v>
          </cell>
          <cell r="O65">
            <v>267.98225284916788</v>
          </cell>
          <cell r="Q65">
            <v>-6.2113337122327028E-3</v>
          </cell>
          <cell r="R65">
            <v>0</v>
          </cell>
          <cell r="S65">
            <v>-6.2113337122327028E-3</v>
          </cell>
          <cell r="U65">
            <v>266.31772564776577</v>
          </cell>
        </row>
        <row r="66">
          <cell r="B66" t="str">
            <v>RN10Z</v>
          </cell>
          <cell r="C66" t="str">
            <v>Octreotide Scan</v>
          </cell>
          <cell r="D66">
            <v>1924</v>
          </cell>
          <cell r="E66">
            <v>1489633.3506189487</v>
          </cell>
          <cell r="G66">
            <v>774.23770822190681</v>
          </cell>
          <cell r="I66">
            <v>1.4147875239041152E-3</v>
          </cell>
          <cell r="K66">
            <v>775.33309007203525</v>
          </cell>
          <cell r="M66">
            <v>0</v>
          </cell>
          <cell r="O66">
            <v>775.33309007203525</v>
          </cell>
          <cell r="Q66">
            <v>-6.2113337122327028E-3</v>
          </cell>
          <cell r="R66">
            <v>0</v>
          </cell>
          <cell r="S66">
            <v>-6.2113337122327028E-3</v>
          </cell>
          <cell r="U66">
            <v>770.5172375114613</v>
          </cell>
        </row>
        <row r="67">
          <cell r="B67" t="str">
            <v>RN11Z</v>
          </cell>
          <cell r="C67" t="str">
            <v>Dopamine Transporter Scan</v>
          </cell>
          <cell r="D67">
            <v>1952</v>
          </cell>
          <cell r="E67">
            <v>1307287.0690414251</v>
          </cell>
          <cell r="G67">
            <v>669.71673618925468</v>
          </cell>
          <cell r="I67">
            <v>1.4147875239041152E-3</v>
          </cell>
          <cell r="K67">
            <v>670.66424307216505</v>
          </cell>
          <cell r="M67">
            <v>0</v>
          </cell>
          <cell r="O67">
            <v>670.66424307216505</v>
          </cell>
          <cell r="Q67">
            <v>-6.2113337122327028E-3</v>
          </cell>
          <cell r="R67">
            <v>0</v>
          </cell>
          <cell r="S67">
            <v>-6.2113337122327028E-3</v>
          </cell>
          <cell r="U67">
            <v>666.4985236495819</v>
          </cell>
        </row>
        <row r="68">
          <cell r="B68" t="str">
            <v>RN12A</v>
          </cell>
          <cell r="C68" t="str">
            <v>Metaiodobenzylguanidine (MIBG) Scan, 19 years and over</v>
          </cell>
          <cell r="D68">
            <v>1408</v>
          </cell>
          <cell r="E68">
            <v>459437.59163537557</v>
          </cell>
          <cell r="G68">
            <v>326.30510769557924</v>
          </cell>
          <cell r="I68">
            <v>1.4147875239041152E-3</v>
          </cell>
          <cell r="K68">
            <v>326.76676009093313</v>
          </cell>
          <cell r="M68">
            <v>0</v>
          </cell>
          <cell r="O68">
            <v>326.76676009093313</v>
          </cell>
          <cell r="Q68">
            <v>-6.2113337122327028E-3</v>
          </cell>
          <cell r="R68">
            <v>0</v>
          </cell>
          <cell r="S68">
            <v>-6.2113337122327028E-3</v>
          </cell>
          <cell r="U68">
            <v>324.73710269794327</v>
          </cell>
        </row>
        <row r="69">
          <cell r="B69" t="str">
            <v>RN12B</v>
          </cell>
          <cell r="C69" t="str">
            <v>Metaiodobenzylguanidine (MIBG) Scan, 18 years and under</v>
          </cell>
          <cell r="D69">
            <v>78</v>
          </cell>
          <cell r="E69">
            <v>27164.322674019139</v>
          </cell>
          <cell r="G69">
            <v>348.26054710280948</v>
          </cell>
          <cell r="I69">
            <v>1.4147875239041152E-3</v>
          </cell>
          <cell r="K69">
            <v>348.75326177991855</v>
          </cell>
          <cell r="M69">
            <v>0</v>
          </cell>
          <cell r="O69">
            <v>348.75326177991855</v>
          </cell>
          <cell r="Q69">
            <v>-6.2113337122327028E-3</v>
          </cell>
          <cell r="R69">
            <v>0</v>
          </cell>
          <cell r="S69">
            <v>-6.2113337122327028E-3</v>
          </cell>
          <cell r="U69">
            <v>346.58703888777382</v>
          </cell>
        </row>
        <row r="70">
          <cell r="B70" t="str">
            <v>RN13Z</v>
          </cell>
          <cell r="C70" t="str">
            <v>Nuclear Medicine Infection Scan or White Cell Scan</v>
          </cell>
          <cell r="D70">
            <v>12620</v>
          </cell>
          <cell r="E70">
            <v>3085441.3347117561</v>
          </cell>
          <cell r="G70">
            <v>244.48821986622474</v>
          </cell>
          <cell r="I70">
            <v>1.4147875239041152E-3</v>
          </cell>
          <cell r="K70">
            <v>244.834118749433</v>
          </cell>
          <cell r="M70">
            <v>0</v>
          </cell>
          <cell r="O70">
            <v>244.834118749433</v>
          </cell>
          <cell r="Q70">
            <v>-6.2113337122327028E-3</v>
          </cell>
          <cell r="R70">
            <v>0</v>
          </cell>
          <cell r="S70">
            <v>-6.2113337122327028E-3</v>
          </cell>
          <cell r="U70">
            <v>243.31337233373986</v>
          </cell>
        </row>
        <row r="71">
          <cell r="B71" t="str">
            <v>RN14Z</v>
          </cell>
          <cell r="C71" t="str">
            <v>Tauroselcholic Acid (SeHCAT) Scan</v>
          </cell>
          <cell r="D71">
            <v>11108</v>
          </cell>
          <cell r="E71">
            <v>2573260.008285122</v>
          </cell>
          <cell r="G71">
            <v>231.65826505987775</v>
          </cell>
          <cell r="I71">
            <v>1.4147875239041152E-3</v>
          </cell>
          <cell r="K71">
            <v>231.98601228309374</v>
          </cell>
          <cell r="M71">
            <v>0</v>
          </cell>
          <cell r="O71">
            <v>231.98601228309374</v>
          </cell>
          <cell r="Q71">
            <v>-6.2113337122327028E-3</v>
          </cell>
          <cell r="R71">
            <v>0</v>
          </cell>
          <cell r="S71">
            <v>-6.2113337122327028E-3</v>
          </cell>
          <cell r="U71">
            <v>230.54506974423333</v>
          </cell>
        </row>
        <row r="72">
          <cell r="B72" t="str">
            <v>RN15A</v>
          </cell>
          <cell r="C72" t="str">
            <v>Nuclear Bone Scan of two or three phases, 19 years and over</v>
          </cell>
          <cell r="D72">
            <v>46592</v>
          </cell>
          <cell r="E72">
            <v>8272760.3772277916</v>
          </cell>
          <cell r="G72">
            <v>177.55752870080252</v>
          </cell>
          <cell r="I72">
            <v>1.4147875239041152E-3</v>
          </cell>
          <cell r="K72">
            <v>177.80873487718367</v>
          </cell>
          <cell r="M72">
            <v>0</v>
          </cell>
          <cell r="O72">
            <v>177.80873487718367</v>
          </cell>
          <cell r="Q72">
            <v>-6.2113337122327028E-3</v>
          </cell>
          <cell r="R72">
            <v>0</v>
          </cell>
          <cell r="S72">
            <v>-6.2113337122327028E-3</v>
          </cell>
          <cell r="U72">
            <v>176.70430548791157</v>
          </cell>
        </row>
        <row r="73">
          <cell r="B73" t="str">
            <v>RN15B</v>
          </cell>
          <cell r="C73" t="str">
            <v>Nuclear Bone Scan of two or three phases, 18 years and under</v>
          </cell>
          <cell r="D73">
            <v>7184</v>
          </cell>
          <cell r="E73">
            <v>503022.77119456674</v>
          </cell>
          <cell r="G73">
            <v>70.019873495902942</v>
          </cell>
          <cell r="I73">
            <v>1.4147875239041152E-3</v>
          </cell>
          <cell r="K73">
            <v>70.118936739350289</v>
          </cell>
          <cell r="M73">
            <v>0</v>
          </cell>
          <cell r="O73">
            <v>70.118936739350289</v>
          </cell>
          <cell r="Q73">
            <v>-6.2113337122327028E-3</v>
          </cell>
          <cell r="R73">
            <v>0</v>
          </cell>
          <cell r="S73">
            <v>-6.2113337122327028E-3</v>
          </cell>
          <cell r="U73">
            <v>69.683404623715248</v>
          </cell>
        </row>
        <row r="74">
          <cell r="B74" t="str">
            <v>RN16A</v>
          </cell>
          <cell r="C74" t="str">
            <v>Nuclear Bone Scan of other phases, 19 years and over</v>
          </cell>
          <cell r="D74">
            <v>82787</v>
          </cell>
          <cell r="E74">
            <v>15454861.618474685</v>
          </cell>
          <cell r="G74">
            <v>186.68222810917999</v>
          </cell>
          <cell r="I74">
            <v>1.4147875239041152E-3</v>
          </cell>
          <cell r="K74">
            <v>186.94634379644347</v>
          </cell>
          <cell r="M74">
            <v>0</v>
          </cell>
          <cell r="O74">
            <v>186.94634379644347</v>
          </cell>
          <cell r="Q74">
            <v>-6.2113337122327028E-3</v>
          </cell>
          <cell r="R74">
            <v>0</v>
          </cell>
          <cell r="S74">
            <v>-6.2113337122327028E-3</v>
          </cell>
          <cell r="U74">
            <v>185.78515766884198</v>
          </cell>
        </row>
        <row r="75">
          <cell r="B75" t="str">
            <v>RN16B</v>
          </cell>
          <cell r="C75" t="str">
            <v>Nuclear Bone Scan of other phases, between 6 and 18 years</v>
          </cell>
          <cell r="D75">
            <v>617</v>
          </cell>
          <cell r="E75">
            <v>179530.23639509862</v>
          </cell>
          <cell r="G75">
            <v>290.9728304620723</v>
          </cell>
          <cell r="I75">
            <v>1.4147875239041152E-3</v>
          </cell>
          <cell r="K75">
            <v>291.3844951924051</v>
          </cell>
          <cell r="M75">
            <v>0</v>
          </cell>
          <cell r="O75">
            <v>291.3844951924051</v>
          </cell>
          <cell r="Q75">
            <v>-6.2113337122327028E-3</v>
          </cell>
          <cell r="R75">
            <v>0</v>
          </cell>
          <cell r="S75">
            <v>-6.2113337122327028E-3</v>
          </cell>
          <cell r="U75">
            <v>289.57460885419459</v>
          </cell>
        </row>
        <row r="76">
          <cell r="B76" t="str">
            <v>RN16C</v>
          </cell>
          <cell r="C76" t="str">
            <v>Nuclear Bone Scan of other phases, 5 years and under</v>
          </cell>
          <cell r="D76">
            <v>86</v>
          </cell>
          <cell r="E76">
            <v>25292.442103253125</v>
          </cell>
          <cell r="G76">
            <v>294.0981639913154</v>
          </cell>
          <cell r="I76">
            <v>1.4147875239041152E-3</v>
          </cell>
          <cell r="K76">
            <v>294.51425040453341</v>
          </cell>
          <cell r="M76">
            <v>0</v>
          </cell>
          <cell r="O76">
            <v>294.51425040453341</v>
          </cell>
          <cell r="Q76">
            <v>-6.2113337122327028E-3</v>
          </cell>
          <cell r="R76">
            <v>0</v>
          </cell>
          <cell r="S76">
            <v>-6.2113337122327028E-3</v>
          </cell>
          <cell r="U76">
            <v>292.68492411226276</v>
          </cell>
        </row>
        <row r="77">
          <cell r="B77" t="str">
            <v>RN17A</v>
          </cell>
          <cell r="C77" t="str">
            <v>Hepatobiliary Nuclear Scan, 19 years and over</v>
          </cell>
          <cell r="D77">
            <v>3182</v>
          </cell>
          <cell r="E77">
            <v>1122433.2244405982</v>
          </cell>
          <cell r="G77">
            <v>352.74457084871091</v>
          </cell>
          <cell r="I77">
            <v>1.4147875239041152E-3</v>
          </cell>
          <cell r="K77">
            <v>353.24362946667259</v>
          </cell>
          <cell r="M77">
            <v>0</v>
          </cell>
          <cell r="O77">
            <v>353.24362946667259</v>
          </cell>
          <cell r="Q77">
            <v>-6.2113337122327028E-3</v>
          </cell>
          <cell r="R77">
            <v>0</v>
          </cell>
          <cell r="S77">
            <v>-6.2113337122327028E-3</v>
          </cell>
          <cell r="U77">
            <v>351.04951540233481</v>
          </cell>
        </row>
        <row r="78">
          <cell r="B78" t="str">
            <v>RN17B</v>
          </cell>
          <cell r="C78" t="str">
            <v>Hepatobiliary Nuclear Scan, 18 years and under</v>
          </cell>
          <cell r="D78">
            <v>48</v>
          </cell>
          <cell r="E78">
            <v>16583.351284063927</v>
          </cell>
          <cell r="G78">
            <v>345.48648508466516</v>
          </cell>
          <cell r="I78">
            <v>1.4147875239041152E-3</v>
          </cell>
          <cell r="K78">
            <v>345.97527505344044</v>
          </cell>
          <cell r="M78">
            <v>0</v>
          </cell>
          <cell r="O78">
            <v>345.97527505344044</v>
          </cell>
          <cell r="Q78">
            <v>-6.2113337122327028E-3</v>
          </cell>
          <cell r="R78">
            <v>0</v>
          </cell>
          <cell r="S78">
            <v>-6.2113337122327028E-3</v>
          </cell>
          <cell r="U78">
            <v>343.82630716390202</v>
          </cell>
        </row>
        <row r="79">
          <cell r="B79" t="str">
            <v>RN18A</v>
          </cell>
          <cell r="C79" t="str">
            <v>Lung Ventilation or Perfusion Scan, 19 years and over</v>
          </cell>
          <cell r="D79">
            <v>6493</v>
          </cell>
          <cell r="E79">
            <v>1427867.4859137619</v>
          </cell>
          <cell r="G79">
            <v>219.90874571288492</v>
          </cell>
          <cell r="I79">
            <v>1.4147875239041152E-3</v>
          </cell>
          <cell r="K79">
            <v>220.21986986271691</v>
          </cell>
          <cell r="M79">
            <v>0</v>
          </cell>
          <cell r="O79">
            <v>220.21986986271691</v>
          </cell>
          <cell r="Q79">
            <v>-6.2113337122327028E-3</v>
          </cell>
          <cell r="R79">
            <v>0</v>
          </cell>
          <cell r="S79">
            <v>-6.2113337122327028E-3</v>
          </cell>
          <cell r="U79">
            <v>218.85201076093512</v>
          </cell>
        </row>
        <row r="80">
          <cell r="B80" t="str">
            <v>RN18B</v>
          </cell>
          <cell r="C80" t="str">
            <v>Lung Ventilation or Perfusion Scan, 18 years and under</v>
          </cell>
          <cell r="D80">
            <v>69</v>
          </cell>
          <cell r="E80">
            <v>16314.105527893189</v>
          </cell>
          <cell r="G80">
            <v>236.43631199845203</v>
          </cell>
          <cell r="I80">
            <v>1.4147875239041152E-3</v>
          </cell>
          <cell r="K80">
            <v>236.77081914286535</v>
          </cell>
          <cell r="M80">
            <v>0</v>
          </cell>
          <cell r="O80">
            <v>236.77081914286535</v>
          </cell>
          <cell r="Q80">
            <v>-6.2113337122327028E-3</v>
          </cell>
          <cell r="R80">
            <v>0</v>
          </cell>
          <cell r="S80">
            <v>-6.2113337122327028E-3</v>
          </cell>
          <cell r="U80">
            <v>235.30015657185032</v>
          </cell>
        </row>
        <row r="81">
          <cell r="B81" t="str">
            <v>RN19Z</v>
          </cell>
          <cell r="C81" t="str">
            <v>Sentinel Lymph Node scan</v>
          </cell>
          <cell r="D81">
            <v>14684</v>
          </cell>
          <cell r="E81">
            <v>3195112.0938809491</v>
          </cell>
          <cell r="G81">
            <v>217.59139838470097</v>
          </cell>
          <cell r="I81">
            <v>1.4147875239041152E-3</v>
          </cell>
          <cell r="K81">
            <v>217.89924398044448</v>
          </cell>
          <cell r="M81">
            <v>0</v>
          </cell>
          <cell r="O81">
            <v>217.89924398044448</v>
          </cell>
          <cell r="Q81">
            <v>-6.2113337122327028E-3</v>
          </cell>
          <cell r="R81">
            <v>0</v>
          </cell>
          <cell r="S81">
            <v>-6.2113337122327028E-3</v>
          </cell>
          <cell r="U81">
            <v>216.54579906043872</v>
          </cell>
        </row>
        <row r="82">
          <cell r="B82" t="str">
            <v>RN20Z</v>
          </cell>
          <cell r="C82" t="str">
            <v>Myocardial Perfusion Scan</v>
          </cell>
          <cell r="D82">
            <v>32608</v>
          </cell>
          <cell r="E82">
            <v>9118180.6006408688</v>
          </cell>
          <cell r="G82">
            <v>279.63017052995792</v>
          </cell>
          <cell r="I82">
            <v>1.4147875239041152E-3</v>
          </cell>
          <cell r="K82">
            <v>280.0257878065309</v>
          </cell>
          <cell r="M82">
            <v>0</v>
          </cell>
          <cell r="O82">
            <v>280.0257878065309</v>
          </cell>
          <cell r="Q82">
            <v>-6.2113337122327028E-3</v>
          </cell>
          <cell r="R82">
            <v>0</v>
          </cell>
          <cell r="S82">
            <v>-6.2113337122327028E-3</v>
          </cell>
          <cell r="U82">
            <v>278.28645419043369</v>
          </cell>
        </row>
        <row r="83">
          <cell r="B83" t="str">
            <v>RN21Z</v>
          </cell>
          <cell r="C83" t="str">
            <v>Myocardial Perfusion Scan, stress only</v>
          </cell>
          <cell r="D83">
            <v>23894</v>
          </cell>
          <cell r="E83">
            <v>8147349.7762629967</v>
          </cell>
          <cell r="G83">
            <v>340.97889747480525</v>
          </cell>
          <cell r="I83">
            <v>1.4147875239041152E-3</v>
          </cell>
          <cell r="K83">
            <v>341.4613101648672</v>
          </cell>
          <cell r="M83">
            <v>0</v>
          </cell>
          <cell r="O83">
            <v>341.4613101648672</v>
          </cell>
          <cell r="Q83">
            <v>-6.2113337122327028E-3</v>
          </cell>
          <cell r="R83">
            <v>0</v>
          </cell>
          <cell r="S83">
            <v>-6.2113337122327028E-3</v>
          </cell>
          <cell r="U83">
            <v>339.34038001761701</v>
          </cell>
        </row>
        <row r="84">
          <cell r="B84" t="str">
            <v>RN22Z</v>
          </cell>
          <cell r="C84" t="str">
            <v>Multi Gated Acquisition (MUGA) Scan</v>
          </cell>
          <cell r="D84">
            <v>9415</v>
          </cell>
          <cell r="E84">
            <v>1700024.058199221</v>
          </cell>
          <cell r="G84">
            <v>180.56548679758058</v>
          </cell>
          <cell r="I84">
            <v>1.4147875239041152E-3</v>
          </cell>
          <cell r="K84">
            <v>180.82094859554945</v>
          </cell>
          <cell r="M84">
            <v>0</v>
          </cell>
          <cell r="O84">
            <v>180.82094859554945</v>
          </cell>
          <cell r="Q84">
            <v>-6.2113337122327028E-3</v>
          </cell>
          <cell r="R84">
            <v>0</v>
          </cell>
          <cell r="S84">
            <v>-6.2113337122327028E-3</v>
          </cell>
          <cell r="U84">
            <v>179.69780934166002</v>
          </cell>
        </row>
        <row r="85">
          <cell r="B85" t="str">
            <v>RN23A</v>
          </cell>
          <cell r="C85" t="str">
            <v>Nuclear Cystography, 19 years and over</v>
          </cell>
          <cell r="D85">
            <v>752</v>
          </cell>
          <cell r="E85">
            <v>139844.01137294224</v>
          </cell>
          <cell r="G85">
            <v>185.96278108104022</v>
          </cell>
          <cell r="I85">
            <v>1.4147875239041152E-3</v>
          </cell>
          <cell r="K85">
            <v>186.22587890362419</v>
          </cell>
          <cell r="M85">
            <v>0</v>
          </cell>
          <cell r="O85">
            <v>186.22587890362419</v>
          </cell>
          <cell r="Q85">
            <v>-6.2113337122327028E-3</v>
          </cell>
          <cell r="R85">
            <v>0</v>
          </cell>
          <cell r="S85">
            <v>-6.2113337122327028E-3</v>
          </cell>
          <cell r="U85">
            <v>185.06916782389996</v>
          </cell>
        </row>
        <row r="86">
          <cell r="B86" t="str">
            <v>RN23B</v>
          </cell>
          <cell r="C86" t="str">
            <v>Nuclear Cystography, between 6 and 18 years</v>
          </cell>
          <cell r="D86">
            <v>391</v>
          </cell>
          <cell r="E86">
            <v>107986.89323706496</v>
          </cell>
          <cell r="G86">
            <v>276.18131262676462</v>
          </cell>
          <cell r="I86">
            <v>1.4147875239041152E-3</v>
          </cell>
          <cell r="K86">
            <v>276.57205050220443</v>
          </cell>
          <cell r="M86">
            <v>0</v>
          </cell>
          <cell r="O86">
            <v>276.57205050220443</v>
          </cell>
          <cell r="Q86">
            <v>-6.2113337122327028E-3</v>
          </cell>
          <cell r="R86">
            <v>0</v>
          </cell>
          <cell r="S86">
            <v>-6.2113337122327028E-3</v>
          </cell>
          <cell r="U86">
            <v>274.85416920105877</v>
          </cell>
        </row>
        <row r="87">
          <cell r="B87" t="str">
            <v>RN23C</v>
          </cell>
          <cell r="C87" t="str">
            <v>Nuclear Cystography, 5 years and under</v>
          </cell>
          <cell r="D87">
            <v>177</v>
          </cell>
          <cell r="E87">
            <v>35939.230216139862</v>
          </cell>
          <cell r="G87">
            <v>203.04649839627041</v>
          </cell>
          <cell r="I87">
            <v>1.4147875239041152E-3</v>
          </cell>
          <cell r="K87">
            <v>203.33376604897387</v>
          </cell>
          <cell r="M87">
            <v>0</v>
          </cell>
          <cell r="O87">
            <v>203.33376604897387</v>
          </cell>
          <cell r="Q87">
            <v>-6.2113337122327028E-3</v>
          </cell>
          <cell r="R87">
            <v>0</v>
          </cell>
          <cell r="S87">
            <v>-6.2113337122327028E-3</v>
          </cell>
          <cell r="U87">
            <v>202.07079217307864</v>
          </cell>
        </row>
        <row r="88">
          <cell r="B88" t="str">
            <v>RN24Z</v>
          </cell>
          <cell r="C88" t="str">
            <v>Parathyroid Scan</v>
          </cell>
          <cell r="D88">
            <v>7470</v>
          </cell>
          <cell r="E88">
            <v>1448226.7358248683</v>
          </cell>
          <cell r="G88">
            <v>193.87238766062495</v>
          </cell>
          <cell r="I88">
            <v>1.4147875239041152E-3</v>
          </cell>
          <cell r="K88">
            <v>194.1466758959167</v>
          </cell>
          <cell r="M88">
            <v>0</v>
          </cell>
          <cell r="O88">
            <v>194.1466758959167</v>
          </cell>
          <cell r="Q88">
            <v>-6.2113337122327028E-3</v>
          </cell>
          <cell r="R88">
            <v>0</v>
          </cell>
          <cell r="S88">
            <v>-6.2113337122327028E-3</v>
          </cell>
          <cell r="U88">
            <v>192.94076610280646</v>
          </cell>
        </row>
        <row r="89">
          <cell r="B89" t="str">
            <v>RN25A</v>
          </cell>
          <cell r="C89" t="str">
            <v>Renogram, 19 years and over</v>
          </cell>
          <cell r="D89">
            <v>10331</v>
          </cell>
          <cell r="E89">
            <v>2138849.7038001264</v>
          </cell>
          <cell r="G89">
            <v>207.03220441391215</v>
          </cell>
          <cell r="I89">
            <v>1.4147875239041152E-3</v>
          </cell>
          <cell r="K89">
            <v>207.32511099376333</v>
          </cell>
          <cell r="M89">
            <v>0</v>
          </cell>
          <cell r="O89">
            <v>207.32511099376333</v>
          </cell>
          <cell r="Q89">
            <v>-6.2113337122327028E-3</v>
          </cell>
          <cell r="R89">
            <v>0</v>
          </cell>
          <cell r="S89">
            <v>-6.2113337122327028E-3</v>
          </cell>
          <cell r="U89">
            <v>206.03734554245537</v>
          </cell>
        </row>
        <row r="90">
          <cell r="B90" t="str">
            <v>RN25B</v>
          </cell>
          <cell r="C90" t="str">
            <v>Renogram, between 6 and 18 years</v>
          </cell>
          <cell r="D90">
            <v>998</v>
          </cell>
          <cell r="E90">
            <v>190925.42597013406</v>
          </cell>
          <cell r="G90">
            <v>191.30804205424255</v>
          </cell>
          <cell r="I90">
            <v>1.4147875239041152E-3</v>
          </cell>
          <cell r="K90">
            <v>191.57870228536342</v>
          </cell>
          <cell r="M90">
            <v>0</v>
          </cell>
          <cell r="O90">
            <v>191.57870228536342</v>
          </cell>
          <cell r="Q90">
            <v>-6.2113337122327028E-3</v>
          </cell>
          <cell r="R90">
            <v>0</v>
          </cell>
          <cell r="S90">
            <v>-6.2113337122327028E-3</v>
          </cell>
          <cell r="U90">
            <v>190.38874303331255</v>
          </cell>
        </row>
        <row r="91">
          <cell r="B91" t="str">
            <v>RN25C</v>
          </cell>
          <cell r="C91" t="str">
            <v>Renogram, 5 years and under</v>
          </cell>
          <cell r="D91">
            <v>1354</v>
          </cell>
          <cell r="E91">
            <v>301961.31319747592</v>
          </cell>
          <cell r="G91">
            <v>223.01426380906642</v>
          </cell>
          <cell r="I91">
            <v>1.4147875239041152E-3</v>
          </cell>
          <cell r="K91">
            <v>223.32978160715615</v>
          </cell>
          <cell r="M91">
            <v>0</v>
          </cell>
          <cell r="O91">
            <v>223.32978160715615</v>
          </cell>
          <cell r="Q91">
            <v>-6.2113337122327028E-3</v>
          </cell>
          <cell r="R91">
            <v>0</v>
          </cell>
          <cell r="S91">
            <v>-6.2113337122327028E-3</v>
          </cell>
          <cell r="U91">
            <v>221.94260580571407</v>
          </cell>
        </row>
        <row r="92">
          <cell r="B92" t="str">
            <v>RN26Z</v>
          </cell>
          <cell r="C92" t="str">
            <v>Red Cell Mass Studies</v>
          </cell>
          <cell r="D92">
            <v>468</v>
          </cell>
          <cell r="E92">
            <v>136997.70101778291</v>
          </cell>
          <cell r="G92">
            <v>292.73013037987801</v>
          </cell>
          <cell r="I92">
            <v>1.4147875239041152E-3</v>
          </cell>
          <cell r="K92">
            <v>293.14428131621025</v>
          </cell>
          <cell r="M92">
            <v>0</v>
          </cell>
          <cell r="O92">
            <v>293.14428131621025</v>
          </cell>
          <cell r="Q92">
            <v>-6.2113337122327028E-3</v>
          </cell>
          <cell r="R92">
            <v>0</v>
          </cell>
          <cell r="S92">
            <v>-6.2113337122327028E-3</v>
          </cell>
          <cell r="U92">
            <v>291.32346435912262</v>
          </cell>
        </row>
        <row r="93">
          <cell r="B93" t="str">
            <v>RN27A</v>
          </cell>
          <cell r="C93" t="str">
            <v>Glomerular Filtration Rate Testing, 19 years and over</v>
          </cell>
          <cell r="D93">
            <v>11777</v>
          </cell>
          <cell r="E93">
            <v>2155174.6399020581</v>
          </cell>
          <cell r="G93">
            <v>182.99861084334364</v>
          </cell>
          <cell r="I93">
            <v>1.4147875239041152E-3</v>
          </cell>
          <cell r="K93">
            <v>183.25751499485659</v>
          </cell>
          <cell r="M93">
            <v>0</v>
          </cell>
          <cell r="O93">
            <v>183.25751499485659</v>
          </cell>
          <cell r="Q93">
            <v>-6.2113337122327028E-3</v>
          </cell>
          <cell r="R93">
            <v>0</v>
          </cell>
          <cell r="S93">
            <v>-6.2113337122327028E-3</v>
          </cell>
          <cell r="U93">
            <v>182.11924141394906</v>
          </cell>
        </row>
        <row r="94">
          <cell r="B94" t="str">
            <v>RN27B</v>
          </cell>
          <cell r="C94" t="str">
            <v>Glomerular Filtration Rate Testing, between 6 and 18 years</v>
          </cell>
          <cell r="D94">
            <v>362</v>
          </cell>
          <cell r="E94">
            <v>56035.186802872544</v>
          </cell>
          <cell r="G94">
            <v>154.79333370959267</v>
          </cell>
          <cell r="I94">
            <v>1.4147875239041152E-3</v>
          </cell>
          <cell r="K94">
            <v>155.01233338690852</v>
          </cell>
          <cell r="M94">
            <v>0</v>
          </cell>
          <cell r="O94">
            <v>155.01233338690852</v>
          </cell>
          <cell r="Q94">
            <v>-6.2113337122327028E-3</v>
          </cell>
          <cell r="R94">
            <v>0</v>
          </cell>
          <cell r="S94">
            <v>-6.2113337122327028E-3</v>
          </cell>
          <cell r="U94">
            <v>154.04950005473057</v>
          </cell>
        </row>
        <row r="95">
          <cell r="B95" t="str">
            <v>RN27C</v>
          </cell>
          <cell r="C95" t="str">
            <v>Glomerular Filtration Rate Testing, 5 years and under</v>
          </cell>
          <cell r="D95">
            <v>93</v>
          </cell>
          <cell r="E95">
            <v>24132.598408811777</v>
          </cell>
          <cell r="G95">
            <v>259.49030547109436</v>
          </cell>
          <cell r="I95">
            <v>1.4147875239041152E-3</v>
          </cell>
          <cell r="K95">
            <v>259.85742911784894</v>
          </cell>
          <cell r="M95">
            <v>0</v>
          </cell>
          <cell r="O95">
            <v>259.85742911784894</v>
          </cell>
          <cell r="Q95">
            <v>-6.2113337122327028E-3</v>
          </cell>
          <cell r="R95">
            <v>0</v>
          </cell>
          <cell r="S95">
            <v>-6.2113337122327028E-3</v>
          </cell>
          <cell r="U95">
            <v>258.24336790799515</v>
          </cell>
        </row>
        <row r="96">
          <cell r="B96" t="str">
            <v>RN28Z</v>
          </cell>
          <cell r="C96" t="str">
            <v>Breath Test</v>
          </cell>
          <cell r="D96">
            <v>1619</v>
          </cell>
          <cell r="E96">
            <v>205260.54935075832</v>
          </cell>
          <cell r="G96">
            <v>126.7823034902769</v>
          </cell>
          <cell r="I96">
            <v>1.4147875239041152E-3</v>
          </cell>
          <cell r="K96">
            <v>126.96167351150677</v>
          </cell>
          <cell r="M96">
            <v>0</v>
          </cell>
          <cell r="O96">
            <v>126.96167351150677</v>
          </cell>
          <cell r="Q96">
            <v>-6.2113337122327028E-3</v>
          </cell>
          <cell r="R96">
            <v>0</v>
          </cell>
          <cell r="S96">
            <v>-6.2113337122327028E-3</v>
          </cell>
          <cell r="U96">
            <v>126.17307218866327</v>
          </cell>
        </row>
        <row r="97">
          <cell r="B97" t="str">
            <v>RN29A</v>
          </cell>
          <cell r="C97" t="str">
            <v>Meckel's Scan, 19 years and over</v>
          </cell>
          <cell r="D97">
            <v>220</v>
          </cell>
          <cell r="E97">
            <v>47391.066419342576</v>
          </cell>
          <cell r="G97">
            <v>215.41393826973899</v>
          </cell>
          <cell r="I97">
            <v>1.4147875239041152E-3</v>
          </cell>
          <cell r="K97">
            <v>215.71870322207806</v>
          </cell>
          <cell r="M97">
            <v>0</v>
          </cell>
          <cell r="O97">
            <v>215.71870322207806</v>
          </cell>
          <cell r="Q97">
            <v>-6.2113337122327028E-3</v>
          </cell>
          <cell r="R97">
            <v>0</v>
          </cell>
          <cell r="S97">
            <v>-6.2113337122327028E-3</v>
          </cell>
          <cell r="U97">
            <v>214.37880236839564</v>
          </cell>
        </row>
        <row r="98">
          <cell r="B98" t="str">
            <v>RN29B</v>
          </cell>
          <cell r="C98" t="str">
            <v>Meckel's Scan, between 6 and 18 years</v>
          </cell>
          <cell r="D98">
            <v>88</v>
          </cell>
          <cell r="E98">
            <v>24362.861823122068</v>
          </cell>
          <cell r="G98">
            <v>276.85070253547804</v>
          </cell>
          <cell r="I98">
            <v>1.4147875239041152E-3</v>
          </cell>
          <cell r="K98">
            <v>277.2423874554093</v>
          </cell>
          <cell r="M98">
            <v>0</v>
          </cell>
          <cell r="O98">
            <v>277.2423874554093</v>
          </cell>
          <cell r="Q98">
            <v>-6.2113337122327028E-3</v>
          </cell>
          <cell r="R98">
            <v>0</v>
          </cell>
          <cell r="S98">
            <v>-6.2113337122327028E-3</v>
          </cell>
          <cell r="U98">
            <v>275.52034246774764</v>
          </cell>
        </row>
        <row r="99">
          <cell r="B99" t="str">
            <v>RN29C</v>
          </cell>
          <cell r="C99" t="str">
            <v>Meckel's Scan, 5 years and under</v>
          </cell>
          <cell r="D99">
            <v>86</v>
          </cell>
          <cell r="E99">
            <v>19154.067577804708</v>
          </cell>
          <cell r="G99">
            <v>222.72171602098499</v>
          </cell>
          <cell r="I99">
            <v>1.4147875239041152E-3</v>
          </cell>
          <cell r="K99">
            <v>223.03681992611399</v>
          </cell>
          <cell r="M99">
            <v>0</v>
          </cell>
          <cell r="O99">
            <v>223.03681992611399</v>
          </cell>
          <cell r="Q99">
            <v>-6.2113337122327028E-3</v>
          </cell>
          <cell r="R99">
            <v>0</v>
          </cell>
          <cell r="S99">
            <v>-6.2113337122327028E-3</v>
          </cell>
          <cell r="U99">
            <v>221.65146380743775</v>
          </cell>
        </row>
        <row r="100">
          <cell r="B100" t="str">
            <v>RN30A</v>
          </cell>
          <cell r="C100" t="str">
            <v>Dimercaptosuccinic Acid (DMSA) Scan, 19 years and over</v>
          </cell>
          <cell r="D100">
            <v>5234</v>
          </cell>
          <cell r="E100">
            <v>903905.61914578476</v>
          </cell>
          <cell r="G100">
            <v>172.69881909548812</v>
          </cell>
          <cell r="I100">
            <v>1.4147875239041152E-3</v>
          </cell>
          <cell r="K100">
            <v>172.9431512301374</v>
          </cell>
          <cell r="M100">
            <v>0</v>
          </cell>
          <cell r="O100">
            <v>172.9431512301374</v>
          </cell>
          <cell r="Q100">
            <v>-6.2113337122327028E-3</v>
          </cell>
          <cell r="R100">
            <v>0</v>
          </cell>
          <cell r="S100">
            <v>-6.2113337122327028E-3</v>
          </cell>
          <cell r="U100">
            <v>171.8689436046019</v>
          </cell>
        </row>
        <row r="101">
          <cell r="B101" t="str">
            <v>RN30B</v>
          </cell>
          <cell r="C101" t="str">
            <v>Dimercaptosuccinic Acid (DMSA) Scan, between 6 and 18 years</v>
          </cell>
          <cell r="D101">
            <v>2719</v>
          </cell>
          <cell r="E101">
            <v>600291.80386353051</v>
          </cell>
          <cell r="G101">
            <v>220.77668402483653</v>
          </cell>
          <cell r="I101">
            <v>1.4147875239041152E-3</v>
          </cell>
          <cell r="K101">
            <v>221.08903612296379</v>
          </cell>
          <cell r="M101">
            <v>0</v>
          </cell>
          <cell r="O101">
            <v>221.08903612296379</v>
          </cell>
          <cell r="Q101">
            <v>-6.2113337122327028E-3</v>
          </cell>
          <cell r="R101">
            <v>0</v>
          </cell>
          <cell r="S101">
            <v>-6.2113337122327028E-3</v>
          </cell>
          <cell r="U101">
            <v>219.7157783394882</v>
          </cell>
        </row>
        <row r="102">
          <cell r="B102" t="str">
            <v>RN30C</v>
          </cell>
          <cell r="C102" t="str">
            <v>Dimercaptosuccinic Acid (DMSA) Scan, 5 years and under</v>
          </cell>
          <cell r="D102">
            <v>2701</v>
          </cell>
          <cell r="E102">
            <v>627724.38152204815</v>
          </cell>
          <cell r="G102">
            <v>232.40443595781124</v>
          </cell>
          <cell r="I102">
            <v>1.4147875239041152E-3</v>
          </cell>
          <cell r="K102">
            <v>232.73323885430432</v>
          </cell>
          <cell r="M102">
            <v>0</v>
          </cell>
          <cell r="O102">
            <v>232.73323885430432</v>
          </cell>
          <cell r="Q102">
            <v>-6.2113337122327028E-3</v>
          </cell>
          <cell r="R102">
            <v>0</v>
          </cell>
          <cell r="S102">
            <v>-6.2113337122327028E-3</v>
          </cell>
          <cell r="U102">
            <v>231.28765504185148</v>
          </cell>
        </row>
        <row r="103">
          <cell r="B103" t="str">
            <v>RN31Z</v>
          </cell>
          <cell r="C103" t="str">
            <v>Dacryoscintigraphy</v>
          </cell>
          <cell r="D103">
            <v>456</v>
          </cell>
          <cell r="E103">
            <v>79148.899172453253</v>
          </cell>
          <cell r="G103">
            <v>173.57214730801152</v>
          </cell>
          <cell r="I103">
            <v>1.4147875239041152E-3</v>
          </cell>
          <cell r="K103">
            <v>173.81771501652014</v>
          </cell>
          <cell r="M103">
            <v>0</v>
          </cell>
          <cell r="O103">
            <v>173.81771501652014</v>
          </cell>
          <cell r="Q103">
            <v>-6.2113337122327028E-3</v>
          </cell>
          <cell r="R103">
            <v>0</v>
          </cell>
          <cell r="S103">
            <v>-6.2113337122327028E-3</v>
          </cell>
          <cell r="U103">
            <v>172.73807518345478</v>
          </cell>
        </row>
        <row r="104">
          <cell r="B104" t="str">
            <v>RN32A</v>
          </cell>
          <cell r="C104" t="str">
            <v>Thyroid Gland Scan, 19 years and over</v>
          </cell>
          <cell r="D104">
            <v>7645</v>
          </cell>
          <cell r="E104">
            <v>1941799.4533618372</v>
          </cell>
          <cell r="G104">
            <v>253.99600436387666</v>
          </cell>
          <cell r="I104">
            <v>1.4147875239041152E-3</v>
          </cell>
          <cell r="K104">
            <v>254.35535474197218</v>
          </cell>
          <cell r="M104">
            <v>0</v>
          </cell>
          <cell r="O104">
            <v>254.35535474197218</v>
          </cell>
          <cell r="Q104">
            <v>-6.2113337122327028E-3</v>
          </cell>
          <cell r="R104">
            <v>0</v>
          </cell>
          <cell r="S104">
            <v>-6.2113337122327028E-3</v>
          </cell>
          <cell r="U104">
            <v>252.77546875217647</v>
          </cell>
        </row>
        <row r="105">
          <cell r="B105" t="str">
            <v>RN32B</v>
          </cell>
          <cell r="C105" t="str">
            <v>Thyroid Gland Scan, 18 years and under</v>
          </cell>
          <cell r="D105">
            <v>105</v>
          </cell>
          <cell r="E105">
            <v>19945.508995699274</v>
          </cell>
          <cell r="G105">
            <v>189.95722853046928</v>
          </cell>
          <cell r="I105">
            <v>1.4147875239041152E-3</v>
          </cell>
          <cell r="K105">
            <v>190.22597764746959</v>
          </cell>
          <cell r="M105">
            <v>0</v>
          </cell>
          <cell r="O105">
            <v>190.22597764746959</v>
          </cell>
          <cell r="Q105">
            <v>-6.2113337122327028E-3</v>
          </cell>
          <cell r="R105">
            <v>0</v>
          </cell>
          <cell r="S105">
            <v>-6.2113337122327028E-3</v>
          </cell>
          <cell r="U105">
            <v>189.04442061956544</v>
          </cell>
        </row>
        <row r="106">
          <cell r="B106" t="str">
            <v>RN33Z</v>
          </cell>
          <cell r="C106" t="str">
            <v>Other Specified Diagnostic Imaging of Digestive Tract</v>
          </cell>
          <cell r="D106">
            <v>4592</v>
          </cell>
          <cell r="E106">
            <v>795381.94879510265</v>
          </cell>
          <cell r="G106">
            <v>173.21035470276627</v>
          </cell>
          <cell r="I106">
            <v>1.4147875239041152E-3</v>
          </cell>
          <cell r="K106">
            <v>173.45541055161075</v>
          </cell>
          <cell r="M106">
            <v>0</v>
          </cell>
          <cell r="O106">
            <v>173.45541055161075</v>
          </cell>
          <cell r="Q106">
            <v>-6.2113337122327028E-3</v>
          </cell>
          <cell r="R106">
            <v>0</v>
          </cell>
          <cell r="S106">
            <v>-6.2113337122327028E-3</v>
          </cell>
          <cell r="U106">
            <v>172.37802111248237</v>
          </cell>
        </row>
        <row r="107">
          <cell r="B107" t="str">
            <v>RN34A</v>
          </cell>
          <cell r="C107" t="str">
            <v>Other Specified Diagnostic Imaging of Other Sites, 19 years and over</v>
          </cell>
          <cell r="D107">
            <v>33141</v>
          </cell>
          <cell r="E107">
            <v>6192634.8892948357</v>
          </cell>
          <cell r="G107">
            <v>186.85721279668192</v>
          </cell>
          <cell r="I107">
            <v>1.4147875239041152E-3</v>
          </cell>
          <cell r="K107">
            <v>187.12157605009816</v>
          </cell>
          <cell r="M107">
            <v>0</v>
          </cell>
          <cell r="O107">
            <v>187.12157605009816</v>
          </cell>
          <cell r="Q107">
            <v>-6.2113337122327028E-3</v>
          </cell>
          <cell r="R107">
            <v>0</v>
          </cell>
          <cell r="S107">
            <v>-6.2113337122327028E-3</v>
          </cell>
          <cell r="U107">
            <v>185.95930149649206</v>
          </cell>
        </row>
        <row r="108">
          <cell r="B108" t="str">
            <v>RN34B</v>
          </cell>
          <cell r="C108" t="str">
            <v>Other Specified Diagnostic Imaging of Other Sites, between 6 and 18 years</v>
          </cell>
          <cell r="D108">
            <v>1768</v>
          </cell>
          <cell r="E108">
            <v>122331.47365616144</v>
          </cell>
          <cell r="G108">
            <v>69.192009986516652</v>
          </cell>
          <cell r="I108">
            <v>1.4147875239041152E-3</v>
          </cell>
          <cell r="K108">
            <v>69.289901978999424</v>
          </cell>
          <cell r="M108">
            <v>0</v>
          </cell>
          <cell r="O108">
            <v>69.289901978999424</v>
          </cell>
          <cell r="Q108">
            <v>-6.2113337122327028E-3</v>
          </cell>
          <cell r="R108">
            <v>0</v>
          </cell>
          <cell r="S108">
            <v>-6.2113337122327028E-3</v>
          </cell>
          <cell r="U108">
            <v>68.859519274919961</v>
          </cell>
        </row>
        <row r="109">
          <cell r="B109" t="str">
            <v>RN34C</v>
          </cell>
          <cell r="C109" t="str">
            <v>Other Specified Diagnostic Imaging of Other Sites, 5 years and under</v>
          </cell>
          <cell r="D109">
            <v>666</v>
          </cell>
          <cell r="E109">
            <v>105303.26683316956</v>
          </cell>
          <cell r="G109">
            <v>158.11301326301736</v>
          </cell>
          <cell r="I109">
            <v>1.4147875239041152E-3</v>
          </cell>
          <cell r="K109">
            <v>158.33670958154877</v>
          </cell>
          <cell r="M109">
            <v>0</v>
          </cell>
          <cell r="O109">
            <v>158.33670958154877</v>
          </cell>
          <cell r="Q109">
            <v>-6.2113337122327028E-3</v>
          </cell>
          <cell r="R109">
            <v>0</v>
          </cell>
          <cell r="S109">
            <v>-6.2113337122327028E-3</v>
          </cell>
          <cell r="U109">
            <v>157.3532274394409</v>
          </cell>
        </row>
        <row r="110">
          <cell r="B110" t="str">
            <v>RN50Z</v>
          </cell>
          <cell r="C110" t="str">
            <v>Radiation Synovectomy</v>
          </cell>
          <cell r="D110">
            <v>26</v>
          </cell>
          <cell r="E110">
            <v>14019.068918926123</v>
          </cell>
          <cell r="G110">
            <v>539.19495842023548</v>
          </cell>
          <cell r="I110">
            <v>1.4147875239041152E-3</v>
          </cell>
          <cell r="K110">
            <v>539.9578047203604</v>
          </cell>
          <cell r="M110">
            <v>0</v>
          </cell>
          <cell r="O110">
            <v>539.9578047203604</v>
          </cell>
          <cell r="Q110">
            <v>-6.2113337122327028E-3</v>
          </cell>
          <cell r="R110">
            <v>0</v>
          </cell>
          <cell r="S110">
            <v>-6.2113337122327028E-3</v>
          </cell>
          <cell r="U110">
            <v>536.60394660471763</v>
          </cell>
        </row>
        <row r="111">
          <cell r="B111" t="str">
            <v>RN51Z</v>
          </cell>
          <cell r="C111" t="str">
            <v>Oral Delivery of Radiotherapy for Thyroid Ablation</v>
          </cell>
          <cell r="D111">
            <v>2441</v>
          </cell>
          <cell r="E111">
            <v>801358.52832360577</v>
          </cell>
          <cell r="G111">
            <v>328.29108083720024</v>
          </cell>
          <cell r="I111">
            <v>1.4147875239041152E-3</v>
          </cell>
          <cell r="K111">
            <v>328.75554296257769</v>
          </cell>
          <cell r="M111">
            <v>0</v>
          </cell>
          <cell r="O111">
            <v>328.75554296257769</v>
          </cell>
          <cell r="Q111">
            <v>-6.2113337122327028E-3</v>
          </cell>
          <cell r="R111">
            <v>0</v>
          </cell>
          <cell r="S111">
            <v>-6.2113337122327028E-3</v>
          </cell>
          <cell r="U111">
            <v>326.71353257549089</v>
          </cell>
        </row>
        <row r="112">
          <cell r="B112" t="str">
            <v>RN52Z</v>
          </cell>
          <cell r="C112" t="str">
            <v>Delivery of Other Radionuclide Therapy</v>
          </cell>
          <cell r="D112">
            <v>1691</v>
          </cell>
          <cell r="E112">
            <v>3566627.0082798484</v>
          </cell>
          <cell r="G112">
            <v>2109.1821456415423</v>
          </cell>
          <cell r="I112">
            <v>1.4147875239041152E-3</v>
          </cell>
          <cell r="K112">
            <v>2112.1661902268374</v>
          </cell>
          <cell r="M112">
            <v>0</v>
          </cell>
          <cell r="O112">
            <v>2112.1661902268374</v>
          </cell>
          <cell r="Q112">
            <v>-6.2113337122327028E-3</v>
          </cell>
          <cell r="R112">
            <v>0</v>
          </cell>
          <cell r="S112">
            <v>-6.2113337122327028E-3</v>
          </cell>
          <cell r="U112">
            <v>2099.0468211636435</v>
          </cell>
        </row>
        <row r="115">
          <cell r="B115" t="str">
            <v>Currency Code</v>
          </cell>
          <cell r="C115" t="str">
            <v>Currency name</v>
          </cell>
          <cell r="D115" t="str">
            <v>Mapped Cost of Reporting from 2014/15 (£)</v>
          </cell>
          <cell r="Q115" t="str">
            <v>Inflation and Efficiency (total adjustment) 2015/16 &amp; 2016/17</v>
          </cell>
          <cell r="R115" t="str">
            <v>CNST
2015/16 &amp; 2016/17</v>
          </cell>
          <cell r="S115" t="str">
            <v>Total Adjustment</v>
          </cell>
          <cell r="U115" t="str">
            <v>Prices after implementing QR1, IA and &amp; CB factors (£)</v>
          </cell>
        </row>
        <row r="116">
          <cell r="B116" t="str">
            <v>RD01A</v>
          </cell>
          <cell r="C116" t="str">
            <v>Magnetic Resonance Imaging Scan of one area, without contrast, 19 years and over</v>
          </cell>
          <cell r="D116">
            <v>22</v>
          </cell>
          <cell r="Q116">
            <v>-6.2113337122327028E-3</v>
          </cell>
          <cell r="R116">
            <v>0</v>
          </cell>
          <cell r="S116">
            <v>-6.2113337122327028E-3</v>
          </cell>
          <cell r="U116">
            <v>21.86335065833088</v>
          </cell>
        </row>
        <row r="117">
          <cell r="B117" t="str">
            <v>RD01B</v>
          </cell>
          <cell r="C117" t="str">
            <v>Magnetic Resonance Imaging Scan of one area, without contrast, between 6 and 18 years</v>
          </cell>
          <cell r="D117">
            <v>22</v>
          </cell>
          <cell r="Q117">
            <v>-6.2113337122327028E-3</v>
          </cell>
          <cell r="R117">
            <v>0</v>
          </cell>
          <cell r="S117">
            <v>-6.2113337122327028E-3</v>
          </cell>
          <cell r="U117">
            <v>21.86335065833088</v>
          </cell>
        </row>
        <row r="118">
          <cell r="B118" t="str">
            <v>RD01C</v>
          </cell>
          <cell r="C118" t="str">
            <v>Magnetic Resonance Imaging Scan of one area, without contrast, 5 years and under</v>
          </cell>
          <cell r="D118">
            <v>22</v>
          </cell>
          <cell r="Q118">
            <v>-6.2113337122327028E-3</v>
          </cell>
          <cell r="R118">
            <v>0</v>
          </cell>
          <cell r="S118">
            <v>-6.2113337122327028E-3</v>
          </cell>
          <cell r="U118">
            <v>21.86335065833088</v>
          </cell>
        </row>
        <row r="119">
          <cell r="B119" t="str">
            <v>RD02A</v>
          </cell>
          <cell r="C119" t="str">
            <v>Magnetic Resonance Imaging Scan of one area, with post contrast only, 19 years and over</v>
          </cell>
          <cell r="D119">
            <v>22</v>
          </cell>
          <cell r="Q119">
            <v>-6.2113337122327028E-3</v>
          </cell>
          <cell r="R119">
            <v>0</v>
          </cell>
          <cell r="S119">
            <v>-6.2113337122327028E-3</v>
          </cell>
          <cell r="U119">
            <v>21.86335065833088</v>
          </cell>
        </row>
        <row r="120">
          <cell r="B120" t="str">
            <v>RD02B</v>
          </cell>
          <cell r="C120" t="str">
            <v>Magnetic Resonance Imaging Scan of one area, with post contrast only, between 6 and 18 years</v>
          </cell>
          <cell r="D120">
            <v>22</v>
          </cell>
          <cell r="Q120">
            <v>-6.2113337122327028E-3</v>
          </cell>
          <cell r="R120">
            <v>0</v>
          </cell>
          <cell r="S120">
            <v>-6.2113337122327028E-3</v>
          </cell>
          <cell r="U120">
            <v>21.86335065833088</v>
          </cell>
        </row>
        <row r="121">
          <cell r="B121" t="str">
            <v>RD02C</v>
          </cell>
          <cell r="C121" t="str">
            <v>Magnetic Resonance Imaging Scan of one area, with post contrast only, 5 years and over</v>
          </cell>
          <cell r="D121">
            <v>22</v>
          </cell>
          <cell r="Q121">
            <v>-6.2113337122327028E-3</v>
          </cell>
          <cell r="R121">
            <v>0</v>
          </cell>
          <cell r="S121">
            <v>-6.2113337122327028E-3</v>
          </cell>
          <cell r="U121">
            <v>21.86335065833088</v>
          </cell>
        </row>
        <row r="122">
          <cell r="B122" t="str">
            <v>RD03Z</v>
          </cell>
          <cell r="C122" t="str">
            <v>Magnetic Resonance Imaging Scan of one area, with pre and post contrast</v>
          </cell>
          <cell r="D122">
            <v>22</v>
          </cell>
          <cell r="Q122">
            <v>-6.2113337122327028E-3</v>
          </cell>
          <cell r="R122">
            <v>0</v>
          </cell>
          <cell r="S122">
            <v>-6.2113337122327028E-3</v>
          </cell>
          <cell r="U122">
            <v>21.86335065833088</v>
          </cell>
        </row>
        <row r="123">
          <cell r="B123" t="str">
            <v>RD04Z</v>
          </cell>
          <cell r="C123" t="str">
            <v>Magnetic Resonance Imaging Scan of two or three areas, without contrast</v>
          </cell>
          <cell r="D123">
            <v>22</v>
          </cell>
          <cell r="Q123">
            <v>-6.2113337122327028E-3</v>
          </cell>
          <cell r="R123">
            <v>0</v>
          </cell>
          <cell r="S123">
            <v>-6.2113337122327028E-3</v>
          </cell>
          <cell r="U123">
            <v>21.86335065833088</v>
          </cell>
        </row>
        <row r="124">
          <cell r="B124" t="str">
            <v>RD05Z</v>
          </cell>
          <cell r="C124" t="str">
            <v>Magnetic Resonance Imaging Scan of two or three areas, with contrast</v>
          </cell>
          <cell r="D124">
            <v>29</v>
          </cell>
          <cell r="Q124">
            <v>-6.2113337122327028E-3</v>
          </cell>
          <cell r="R124">
            <v>0</v>
          </cell>
          <cell r="S124">
            <v>-6.2113337122327028E-3</v>
          </cell>
          <cell r="U124">
            <v>28.81987132234525</v>
          </cell>
        </row>
        <row r="125">
          <cell r="B125" t="str">
            <v>RD06Z</v>
          </cell>
          <cell r="C125" t="str">
            <v>Magnetic Resonance Imaging Scan of more than three areas</v>
          </cell>
          <cell r="D125">
            <v>29</v>
          </cell>
          <cell r="Q125">
            <v>-6.2113337122327028E-3</v>
          </cell>
          <cell r="R125">
            <v>0</v>
          </cell>
          <cell r="S125">
            <v>-6.2113337122327028E-3</v>
          </cell>
          <cell r="U125">
            <v>28.81987132234525</v>
          </cell>
        </row>
        <row r="126">
          <cell r="B126" t="str">
            <v>RD07Z</v>
          </cell>
          <cell r="C126" t="str">
            <v>Magnetic Resonance Imaging Scan requiring extensive patient repositioning</v>
          </cell>
          <cell r="D126">
            <v>29</v>
          </cell>
          <cell r="Q126">
            <v>-6.2113337122327028E-3</v>
          </cell>
          <cell r="R126">
            <v>0</v>
          </cell>
          <cell r="S126">
            <v>-6.2113337122327028E-3</v>
          </cell>
          <cell r="U126">
            <v>28.81987132234525</v>
          </cell>
        </row>
        <row r="127">
          <cell r="B127" t="str">
            <v>RD08Z</v>
          </cell>
          <cell r="C127" t="str">
            <v>Cardiac Magnetic Resonance Imaging Scan without contrast</v>
          </cell>
          <cell r="D127">
            <v>22</v>
          </cell>
          <cell r="Q127">
            <v>-6.2113337122327028E-3</v>
          </cell>
          <cell r="R127">
            <v>0</v>
          </cell>
          <cell r="S127">
            <v>-6.2113337122327028E-3</v>
          </cell>
          <cell r="U127">
            <v>21.86335065833088</v>
          </cell>
        </row>
        <row r="128">
          <cell r="B128" t="str">
            <v>RD09Z</v>
          </cell>
          <cell r="C128" t="str">
            <v>Cardiac Magnetic Resonance Imaging Scan with post contrast only</v>
          </cell>
          <cell r="D128">
            <v>22</v>
          </cell>
          <cell r="Q128">
            <v>-6.2113337122327028E-3</v>
          </cell>
          <cell r="R128">
            <v>0</v>
          </cell>
          <cell r="S128">
            <v>-6.2113337122327028E-3</v>
          </cell>
          <cell r="U128">
            <v>21.86335065833088</v>
          </cell>
        </row>
        <row r="129">
          <cell r="B129" t="str">
            <v>RD10Z</v>
          </cell>
          <cell r="C129" t="str">
            <v>Cardiac Magnetic Resonance Imaging Scan with pre and post contrast</v>
          </cell>
          <cell r="D129">
            <v>22</v>
          </cell>
          <cell r="Q129">
            <v>-6.2113337122327028E-3</v>
          </cell>
          <cell r="R129">
            <v>0</v>
          </cell>
          <cell r="S129">
            <v>-6.2113337122327028E-3</v>
          </cell>
          <cell r="U129">
            <v>21.86335065833088</v>
          </cell>
        </row>
        <row r="130">
          <cell r="B130" t="str">
            <v>RD20A</v>
          </cell>
          <cell r="C130" t="str">
            <v>Computerised Tomography Scan of one area, without contrast, 19 years and over</v>
          </cell>
          <cell r="D130">
            <v>20</v>
          </cell>
          <cell r="Q130">
            <v>-6.2113337122327028E-3</v>
          </cell>
          <cell r="R130">
            <v>0</v>
          </cell>
          <cell r="S130">
            <v>-6.2113337122327028E-3</v>
          </cell>
          <cell r="U130">
            <v>19.875773325755347</v>
          </cell>
        </row>
        <row r="131">
          <cell r="B131" t="str">
            <v>RD20B</v>
          </cell>
          <cell r="C131" t="str">
            <v>Computerised Tomography Scan of one area, without contrast, between 6 and 18 years</v>
          </cell>
          <cell r="D131">
            <v>20</v>
          </cell>
          <cell r="Q131">
            <v>-6.2113337122327028E-3</v>
          </cell>
          <cell r="R131">
            <v>0</v>
          </cell>
          <cell r="S131">
            <v>-6.2113337122327028E-3</v>
          </cell>
          <cell r="U131">
            <v>19.875773325755347</v>
          </cell>
        </row>
        <row r="132">
          <cell r="B132" t="str">
            <v>RD20C</v>
          </cell>
          <cell r="C132" t="str">
            <v>Computerised Tomography Scan of one area, without contrast, 5 years and under</v>
          </cell>
          <cell r="D132">
            <v>20</v>
          </cell>
          <cell r="Q132">
            <v>-6.2113337122327028E-3</v>
          </cell>
          <cell r="R132">
            <v>0</v>
          </cell>
          <cell r="S132">
            <v>-6.2113337122327028E-3</v>
          </cell>
          <cell r="U132">
            <v>19.875773325755347</v>
          </cell>
        </row>
        <row r="133">
          <cell r="B133" t="str">
            <v>RD21A</v>
          </cell>
          <cell r="C133" t="str">
            <v>Computerised Tomography Scan of one area, with post contrast only, 19 years and over</v>
          </cell>
          <cell r="D133">
            <v>20</v>
          </cell>
          <cell r="Q133">
            <v>-6.2113337122327028E-3</v>
          </cell>
          <cell r="R133">
            <v>0</v>
          </cell>
          <cell r="S133">
            <v>-6.2113337122327028E-3</v>
          </cell>
          <cell r="U133">
            <v>19.875773325755347</v>
          </cell>
        </row>
        <row r="134">
          <cell r="B134" t="str">
            <v>RD21B</v>
          </cell>
          <cell r="C134" t="str">
            <v>Computerised Tomography Scan of one area, with post contrast only, between 6 and 18 years</v>
          </cell>
          <cell r="D134">
            <v>20</v>
          </cell>
          <cell r="Q134">
            <v>-6.2113337122327028E-3</v>
          </cell>
          <cell r="R134">
            <v>0</v>
          </cell>
          <cell r="S134">
            <v>-6.2113337122327028E-3</v>
          </cell>
          <cell r="U134">
            <v>19.875773325755347</v>
          </cell>
        </row>
        <row r="135">
          <cell r="B135" t="str">
            <v>RD21C</v>
          </cell>
          <cell r="C135" t="str">
            <v>Computerised Tomography Scan of one area, with post contrast only, 5 years and under</v>
          </cell>
          <cell r="D135">
            <v>20</v>
          </cell>
          <cell r="Q135">
            <v>-6.2113337122327028E-3</v>
          </cell>
          <cell r="R135">
            <v>0</v>
          </cell>
          <cell r="S135">
            <v>-6.2113337122327028E-3</v>
          </cell>
          <cell r="U135">
            <v>19.875773325755347</v>
          </cell>
        </row>
        <row r="136">
          <cell r="B136" t="str">
            <v>RD22Z</v>
          </cell>
          <cell r="C136" t="str">
            <v>Computerised Tomography Scan of one area, with pre and post contrast</v>
          </cell>
          <cell r="D136">
            <v>20</v>
          </cell>
          <cell r="Q136">
            <v>-6.2113337122327028E-3</v>
          </cell>
          <cell r="R136">
            <v>0</v>
          </cell>
          <cell r="S136">
            <v>-6.2113337122327028E-3</v>
          </cell>
          <cell r="U136">
            <v>19.875773325755347</v>
          </cell>
        </row>
        <row r="137">
          <cell r="B137" t="str">
            <v>RD23Z</v>
          </cell>
          <cell r="C137" t="str">
            <v>Computerised Tomography Scan of two areas, without contrast</v>
          </cell>
          <cell r="D137">
            <v>20</v>
          </cell>
          <cell r="Q137">
            <v>-6.2113337122327028E-3</v>
          </cell>
          <cell r="R137">
            <v>0</v>
          </cell>
          <cell r="S137">
            <v>-6.2113337122327028E-3</v>
          </cell>
          <cell r="U137">
            <v>19.875773325755347</v>
          </cell>
        </row>
        <row r="138">
          <cell r="B138" t="str">
            <v>RD24Z</v>
          </cell>
          <cell r="C138" t="str">
            <v>Computerised Tomography Scan of two areas, with contrast</v>
          </cell>
          <cell r="D138">
            <v>28</v>
          </cell>
          <cell r="Q138">
            <v>-6.2113337122327028E-3</v>
          </cell>
          <cell r="R138">
            <v>0</v>
          </cell>
          <cell r="S138">
            <v>-6.2113337122327028E-3</v>
          </cell>
          <cell r="U138">
            <v>27.826082656057483</v>
          </cell>
        </row>
        <row r="139">
          <cell r="B139" t="str">
            <v>RD25Z</v>
          </cell>
          <cell r="C139" t="str">
            <v>Computerised Tomography Scan of three areas, without contrast</v>
          </cell>
          <cell r="D139">
            <v>28</v>
          </cell>
          <cell r="Q139">
            <v>-6.2113337122327028E-3</v>
          </cell>
          <cell r="R139">
            <v>0</v>
          </cell>
          <cell r="S139">
            <v>-6.2113337122327028E-3</v>
          </cell>
          <cell r="U139">
            <v>27.826082656057483</v>
          </cell>
        </row>
        <row r="140">
          <cell r="B140" t="str">
            <v>RD26Z</v>
          </cell>
          <cell r="C140" t="str">
            <v>Computerised Tomography Scan of three areas, with contrast</v>
          </cell>
          <cell r="D140">
            <v>28</v>
          </cell>
          <cell r="Q140">
            <v>-6.2113337122327028E-3</v>
          </cell>
          <cell r="R140">
            <v>0</v>
          </cell>
          <cell r="S140">
            <v>-6.2113337122327028E-3</v>
          </cell>
          <cell r="U140">
            <v>27.826082656057483</v>
          </cell>
        </row>
        <row r="141">
          <cell r="B141" t="str">
            <v>RD27Z</v>
          </cell>
          <cell r="C141" t="str">
            <v>Computerised Tomography Scan of more than three areas</v>
          </cell>
          <cell r="D141">
            <v>28</v>
          </cell>
          <cell r="Q141">
            <v>-6.2113337122327028E-3</v>
          </cell>
          <cell r="R141">
            <v>0</v>
          </cell>
          <cell r="S141">
            <v>-6.2113337122327028E-3</v>
          </cell>
          <cell r="U141">
            <v>27.826082656057483</v>
          </cell>
        </row>
        <row r="142">
          <cell r="B142" t="str">
            <v>RD28Z</v>
          </cell>
          <cell r="C142" t="str">
            <v>Complex Computerised Tomography Scan</v>
          </cell>
          <cell r="D142">
            <v>20</v>
          </cell>
          <cell r="Q142">
            <v>-6.2113337122327028E-3</v>
          </cell>
          <cell r="R142">
            <v>0</v>
          </cell>
          <cell r="S142">
            <v>-6.2113337122327028E-3</v>
          </cell>
          <cell r="U142">
            <v>19.875773325755347</v>
          </cell>
        </row>
        <row r="143">
          <cell r="B143" t="str">
            <v>RD30Z</v>
          </cell>
          <cell r="C143" t="str">
            <v>Contrast Fluoroscopy Procedures with duration of less than 20 minutes</v>
          </cell>
          <cell r="D143" t="str">
            <v>-</v>
          </cell>
          <cell r="Q143">
            <v>-6.2113337122327028E-3</v>
          </cell>
          <cell r="R143">
            <v>0</v>
          </cell>
          <cell r="S143">
            <v>-6.2113337122327028E-3</v>
          </cell>
          <cell r="U143" t="str">
            <v>-</v>
          </cell>
        </row>
        <row r="144">
          <cell r="B144" t="str">
            <v>RD31Z</v>
          </cell>
          <cell r="C144" t="str">
            <v>Contrast Fluoroscopy Procedures with duration of 20 to 40 minutes</v>
          </cell>
          <cell r="D144" t="str">
            <v>-</v>
          </cell>
          <cell r="Q144">
            <v>-6.2113337122327028E-3</v>
          </cell>
          <cell r="R144">
            <v>0</v>
          </cell>
          <cell r="S144">
            <v>-6.2113337122327028E-3</v>
          </cell>
          <cell r="U144" t="str">
            <v>-</v>
          </cell>
        </row>
        <row r="145">
          <cell r="B145" t="str">
            <v>RD32Z</v>
          </cell>
          <cell r="C145" t="str">
            <v>Contrast Fluoroscopy Procedures with duration of more than 40 minutes</v>
          </cell>
          <cell r="D145" t="str">
            <v>-</v>
          </cell>
          <cell r="Q145">
            <v>-6.2113337122327028E-3</v>
          </cell>
          <cell r="R145">
            <v>0</v>
          </cell>
          <cell r="S145">
            <v>-6.2113337122327028E-3</v>
          </cell>
          <cell r="U145" t="str">
            <v>-</v>
          </cell>
        </row>
        <row r="146">
          <cell r="B146" t="str">
            <v>RD40Z</v>
          </cell>
          <cell r="C146" t="str">
            <v>Ultrasound Scan with duration of less than 20 minutes, without contrast</v>
          </cell>
          <cell r="D146" t="str">
            <v>-</v>
          </cell>
          <cell r="Q146">
            <v>-6.2113337122327028E-3</v>
          </cell>
          <cell r="R146">
            <v>0</v>
          </cell>
          <cell r="S146">
            <v>-6.2113337122327028E-3</v>
          </cell>
          <cell r="U146" t="str">
            <v>-</v>
          </cell>
        </row>
        <row r="147">
          <cell r="B147" t="str">
            <v>RD41Z</v>
          </cell>
          <cell r="C147" t="str">
            <v>Ultrasound Scan with duration of less than 20 minutes, with contrast</v>
          </cell>
          <cell r="D147" t="str">
            <v>-</v>
          </cell>
          <cell r="Q147">
            <v>-6.2113337122327028E-3</v>
          </cell>
          <cell r="R147">
            <v>0</v>
          </cell>
          <cell r="S147">
            <v>-6.2113337122327028E-3</v>
          </cell>
          <cell r="U147" t="str">
            <v>-</v>
          </cell>
        </row>
        <row r="148">
          <cell r="B148" t="str">
            <v>RD42Z</v>
          </cell>
          <cell r="C148" t="str">
            <v>Ultrasound Scan with duration of 20 minutes and over, without contrast</v>
          </cell>
          <cell r="D148" t="str">
            <v>-</v>
          </cell>
          <cell r="Q148">
            <v>-6.2113337122327028E-3</v>
          </cell>
          <cell r="R148">
            <v>0</v>
          </cell>
          <cell r="S148">
            <v>-6.2113337122327028E-3</v>
          </cell>
          <cell r="U148" t="str">
            <v>-</v>
          </cell>
        </row>
        <row r="149">
          <cell r="B149" t="str">
            <v>RD43Z</v>
          </cell>
          <cell r="C149" t="str">
            <v>Ultrasound Scan with duration of 20 minutes and over, with contrast</v>
          </cell>
          <cell r="D149" t="str">
            <v>-</v>
          </cell>
          <cell r="Q149">
            <v>-6.2113337122327028E-3</v>
          </cell>
          <cell r="R149">
            <v>0</v>
          </cell>
          <cell r="S149">
            <v>-6.2113337122327028E-3</v>
          </cell>
          <cell r="U149" t="str">
            <v>-</v>
          </cell>
        </row>
        <row r="150">
          <cell r="B150" t="str">
            <v>RD47Z</v>
          </cell>
          <cell r="C150" t="str">
            <v>Vascular Ultrasound Scan</v>
          </cell>
          <cell r="D150" t="str">
            <v>-</v>
          </cell>
          <cell r="Q150">
            <v>-6.2113337122327028E-3</v>
          </cell>
          <cell r="R150">
            <v>0</v>
          </cell>
          <cell r="S150">
            <v>-6.2113337122327028E-3</v>
          </cell>
          <cell r="U150" t="str">
            <v>-</v>
          </cell>
        </row>
        <row r="151">
          <cell r="B151" t="str">
            <v>RD48Z</v>
          </cell>
          <cell r="C151" t="str">
            <v>Ultrasound Elastography</v>
          </cell>
          <cell r="D151" t="str">
            <v>-</v>
          </cell>
          <cell r="Q151">
            <v>-6.2113337122327028E-3</v>
          </cell>
          <cell r="R151">
            <v>0</v>
          </cell>
          <cell r="S151">
            <v>-6.2113337122327028E-3</v>
          </cell>
          <cell r="U151" t="str">
            <v>-</v>
          </cell>
        </row>
        <row r="152">
          <cell r="B152" t="str">
            <v>RD50Z</v>
          </cell>
          <cell r="C152" t="str">
            <v>Dexa Scan</v>
          </cell>
          <cell r="D152">
            <v>11</v>
          </cell>
          <cell r="Q152">
            <v>-6.2113337122327028E-3</v>
          </cell>
          <cell r="R152">
            <v>0</v>
          </cell>
          <cell r="S152">
            <v>-6.2113337122327028E-3</v>
          </cell>
          <cell r="U152">
            <v>10.93167532916544</v>
          </cell>
        </row>
        <row r="153">
          <cell r="B153" t="str">
            <v>RD51A</v>
          </cell>
          <cell r="C153" t="str">
            <v>Simple Echocardiogram, 19 years and over</v>
          </cell>
          <cell r="D153" t="str">
            <v>-</v>
          </cell>
          <cell r="Q153">
            <v>-6.2113337122327028E-3</v>
          </cell>
          <cell r="R153">
            <v>0</v>
          </cell>
          <cell r="S153">
            <v>-6.2113337122327028E-3</v>
          </cell>
          <cell r="U153" t="str">
            <v>-</v>
          </cell>
        </row>
        <row r="154">
          <cell r="B154" t="str">
            <v>RD51B</v>
          </cell>
          <cell r="C154" t="str">
            <v>Simple Echocardiogram, between 6 and 18 years</v>
          </cell>
          <cell r="D154" t="str">
            <v>-</v>
          </cell>
          <cell r="Q154">
            <v>-6.2113337122327028E-3</v>
          </cell>
          <cell r="R154">
            <v>0</v>
          </cell>
          <cell r="S154">
            <v>-6.2113337122327028E-3</v>
          </cell>
          <cell r="U154" t="str">
            <v>-</v>
          </cell>
        </row>
        <row r="155">
          <cell r="B155" t="str">
            <v>RD51C</v>
          </cell>
          <cell r="C155" t="str">
            <v>Simple Echocardiogram, 5 years and under</v>
          </cell>
          <cell r="D155" t="str">
            <v>-</v>
          </cell>
          <cell r="Q155">
            <v>-6.2113337122327028E-3</v>
          </cell>
          <cell r="R155">
            <v>0</v>
          </cell>
          <cell r="S155">
            <v>-6.2113337122327028E-3</v>
          </cell>
          <cell r="U155" t="str">
            <v>-</v>
          </cell>
        </row>
        <row r="157">
          <cell r="B157" t="str">
            <v>RN04A</v>
          </cell>
          <cell r="C157" t="str">
            <v>Single Photon Emission Computed Tomography with Computed Tomography (SPECT-CT) of one area, 19 years and over</v>
          </cell>
          <cell r="D157">
            <v>26</v>
          </cell>
          <cell r="Q157">
            <v>-6.2113337122327028E-3</v>
          </cell>
          <cell r="R157">
            <v>0</v>
          </cell>
          <cell r="S157">
            <v>-6.2113337122327028E-3</v>
          </cell>
          <cell r="U157">
            <v>25.83850532348195</v>
          </cell>
        </row>
        <row r="158">
          <cell r="B158" t="str">
            <v>RN04B</v>
          </cell>
          <cell r="C158" t="str">
            <v>Single Photon Emission Computed Tomography with Computed Tomography (SPECT-CT) of one area, between 6 and 18 years</v>
          </cell>
          <cell r="D158">
            <v>26</v>
          </cell>
          <cell r="Q158">
            <v>-6.2113337122327028E-3</v>
          </cell>
          <cell r="R158">
            <v>0</v>
          </cell>
          <cell r="S158">
            <v>-6.2113337122327028E-3</v>
          </cell>
          <cell r="U158">
            <v>25.83850532348195</v>
          </cell>
        </row>
        <row r="159">
          <cell r="B159" t="str">
            <v>RN04C</v>
          </cell>
          <cell r="C159" t="str">
            <v>Single Photon Emission Computed Tomography with Computed Tomography (SPECT-CT) of one area, 5 years and under</v>
          </cell>
          <cell r="D159">
            <v>26</v>
          </cell>
          <cell r="Q159">
            <v>-6.2113337122327028E-3</v>
          </cell>
          <cell r="R159">
            <v>0</v>
          </cell>
          <cell r="S159">
            <v>-6.2113337122327028E-3</v>
          </cell>
          <cell r="U159">
            <v>25.83850532348195</v>
          </cell>
        </row>
        <row r="160">
          <cell r="B160" t="str">
            <v>RN05A</v>
          </cell>
          <cell r="C160" t="str">
            <v>Single Photon Emission Computed Tomography with Computed Tomography (SPECT-CT) of two or three areas, 19 years and over</v>
          </cell>
          <cell r="D160" t="str">
            <v>no match</v>
          </cell>
          <cell r="Q160">
            <v>-6.2113337122327028E-3</v>
          </cell>
          <cell r="R160">
            <v>0</v>
          </cell>
          <cell r="S160">
            <v>-6.2113337122327028E-3</v>
          </cell>
          <cell r="U160" t="str">
            <v>no match</v>
          </cell>
        </row>
        <row r="161">
          <cell r="B161" t="str">
            <v>RN05B</v>
          </cell>
          <cell r="C161" t="str">
            <v>Single Photon Emission Computed Tomography with Computed Tomography (SPECT-CT) of two or three areas, 18 years and under</v>
          </cell>
          <cell r="D161" t="str">
            <v>no match</v>
          </cell>
          <cell r="Q161">
            <v>-6.2113337122327028E-3</v>
          </cell>
          <cell r="R161">
            <v>0</v>
          </cell>
          <cell r="S161">
            <v>-6.2113337122327028E-3</v>
          </cell>
          <cell r="U161" t="str">
            <v>no match</v>
          </cell>
        </row>
        <row r="162">
          <cell r="B162" t="str">
            <v>RN06A</v>
          </cell>
          <cell r="C162" t="str">
            <v>Single Photon Emission Computed Tomography with Computed Tomography (SPECT-CT) of more than three areas, 19 years and over</v>
          </cell>
          <cell r="D162" t="str">
            <v>no match</v>
          </cell>
          <cell r="Q162">
            <v>-6.2113337122327028E-3</v>
          </cell>
          <cell r="R162">
            <v>0</v>
          </cell>
          <cell r="S162">
            <v>-6.2113337122327028E-3</v>
          </cell>
          <cell r="U162" t="str">
            <v>no match</v>
          </cell>
        </row>
        <row r="163">
          <cell r="B163" t="str">
            <v>RN06B</v>
          </cell>
          <cell r="C163" t="str">
            <v>Single Photon Emission Computed Tomography with Computed Tomography (SPECT-CT) of more than three areas, 18 years and under</v>
          </cell>
          <cell r="D163" t="str">
            <v>no match</v>
          </cell>
          <cell r="Q163">
            <v>-6.2113337122327028E-3</v>
          </cell>
          <cell r="R163">
            <v>0</v>
          </cell>
          <cell r="S163">
            <v>-6.2113337122327028E-3</v>
          </cell>
          <cell r="U163" t="str">
            <v>no match</v>
          </cell>
        </row>
        <row r="164">
          <cell r="B164" t="str">
            <v>RN08A</v>
          </cell>
          <cell r="C164" t="str">
            <v>Single Photon Emission Computed Tomography (SPECT), 19 years and over</v>
          </cell>
          <cell r="D164">
            <v>26</v>
          </cell>
          <cell r="Q164">
            <v>-6.2113337122327028E-3</v>
          </cell>
          <cell r="R164">
            <v>0</v>
          </cell>
          <cell r="S164">
            <v>-6.2113337122327028E-3</v>
          </cell>
          <cell r="U164">
            <v>25.83850532348195</v>
          </cell>
        </row>
        <row r="165">
          <cell r="B165" t="str">
            <v>RN08B</v>
          </cell>
          <cell r="C165" t="str">
            <v>Single Photon Emission Computed Tomography (SPECT), between 6 and 18 years</v>
          </cell>
          <cell r="D165">
            <v>26</v>
          </cell>
          <cell r="Q165">
            <v>-6.2113337122327028E-3</v>
          </cell>
          <cell r="R165">
            <v>0</v>
          </cell>
          <cell r="S165">
            <v>-6.2113337122327028E-3</v>
          </cell>
          <cell r="U165">
            <v>25.83850532348195</v>
          </cell>
        </row>
        <row r="166">
          <cell r="B166" t="str">
            <v>RN08C</v>
          </cell>
          <cell r="C166" t="str">
            <v>Single Photon Emission Computed Tomography (SPECT), 5 years and under</v>
          </cell>
          <cell r="D166">
            <v>26</v>
          </cell>
          <cell r="Q166">
            <v>-6.2113337122327028E-3</v>
          </cell>
          <cell r="R166">
            <v>0</v>
          </cell>
          <cell r="S166">
            <v>-6.2113337122327028E-3</v>
          </cell>
          <cell r="U166">
            <v>25.83850532348195</v>
          </cell>
        </row>
        <row r="167">
          <cell r="B167" t="str">
            <v>RN10Z</v>
          </cell>
          <cell r="C167" t="str">
            <v>Octreotide Scan</v>
          </cell>
          <cell r="D167">
            <v>26</v>
          </cell>
          <cell r="Q167">
            <v>-6.2113337122327028E-3</v>
          </cell>
          <cell r="R167">
            <v>0</v>
          </cell>
          <cell r="S167">
            <v>-6.2113337122327028E-3</v>
          </cell>
          <cell r="U167">
            <v>25.83850532348195</v>
          </cell>
        </row>
        <row r="168">
          <cell r="B168" t="str">
            <v>RN11Z</v>
          </cell>
          <cell r="C168" t="str">
            <v>Dopamine Transporter Scan</v>
          </cell>
          <cell r="D168">
            <v>26</v>
          </cell>
          <cell r="Q168">
            <v>-6.2113337122327028E-3</v>
          </cell>
          <cell r="R168">
            <v>0</v>
          </cell>
          <cell r="S168">
            <v>-6.2113337122327028E-3</v>
          </cell>
          <cell r="U168">
            <v>25.83850532348195</v>
          </cell>
        </row>
        <row r="169">
          <cell r="B169" t="str">
            <v>RN12A</v>
          </cell>
          <cell r="C169" t="str">
            <v>Metaiodobenzylguanidine (MIBG) Scan, 19 years and over</v>
          </cell>
          <cell r="D169">
            <v>53</v>
          </cell>
          <cell r="Q169">
            <v>-6.2113337122327028E-3</v>
          </cell>
          <cell r="R169">
            <v>0</v>
          </cell>
          <cell r="S169">
            <v>-6.2113337122327028E-3</v>
          </cell>
          <cell r="U169">
            <v>52.670799313251663</v>
          </cell>
        </row>
        <row r="170">
          <cell r="B170" t="str">
            <v>RN12B</v>
          </cell>
          <cell r="C170" t="str">
            <v>Metaiodobenzylguanidine (MIBG) Scan, 18 years and under</v>
          </cell>
          <cell r="D170">
            <v>53</v>
          </cell>
          <cell r="Q170">
            <v>-6.2113337122327028E-3</v>
          </cell>
          <cell r="R170">
            <v>0</v>
          </cell>
          <cell r="S170">
            <v>-6.2113337122327028E-3</v>
          </cell>
          <cell r="U170">
            <v>52.670799313251663</v>
          </cell>
        </row>
        <row r="171">
          <cell r="B171" t="str">
            <v>RN13Z</v>
          </cell>
          <cell r="C171" t="str">
            <v>Nuclear Medicine Infection Scan or White Cell Scan</v>
          </cell>
          <cell r="D171">
            <v>53</v>
          </cell>
          <cell r="Q171">
            <v>-6.2113337122327028E-3</v>
          </cell>
          <cell r="R171">
            <v>0</v>
          </cell>
          <cell r="S171">
            <v>-6.2113337122327028E-3</v>
          </cell>
          <cell r="U171">
            <v>52.670799313251663</v>
          </cell>
        </row>
        <row r="172">
          <cell r="B172" t="str">
            <v>RN14Z</v>
          </cell>
          <cell r="C172" t="str">
            <v>Tauroselcholic Acid (SeHCAT) Scan</v>
          </cell>
          <cell r="D172">
            <v>53</v>
          </cell>
          <cell r="Q172">
            <v>-6.2113337122327028E-3</v>
          </cell>
          <cell r="R172">
            <v>0</v>
          </cell>
          <cell r="S172">
            <v>-6.2113337122327028E-3</v>
          </cell>
          <cell r="U172">
            <v>52.670799313251663</v>
          </cell>
        </row>
        <row r="173">
          <cell r="B173" t="str">
            <v>RN15A</v>
          </cell>
          <cell r="C173" t="str">
            <v>Nuclear Bone Scan of two or three phases, 19 years and over</v>
          </cell>
          <cell r="D173">
            <v>19</v>
          </cell>
          <cell r="Q173">
            <v>-6.2113337122327028E-3</v>
          </cell>
          <cell r="R173">
            <v>0</v>
          </cell>
          <cell r="S173">
            <v>-6.2113337122327028E-3</v>
          </cell>
          <cell r="U173">
            <v>18.88198465946758</v>
          </cell>
        </row>
        <row r="174">
          <cell r="B174" t="str">
            <v>RN15B</v>
          </cell>
          <cell r="C174" t="str">
            <v>Nuclear Bone Scan of two or three phases, 18 years and under</v>
          </cell>
          <cell r="D174">
            <v>19</v>
          </cell>
          <cell r="Q174">
            <v>-6.2113337122327028E-3</v>
          </cell>
          <cell r="R174">
            <v>0</v>
          </cell>
          <cell r="S174">
            <v>-6.2113337122327028E-3</v>
          </cell>
          <cell r="U174">
            <v>18.88198465946758</v>
          </cell>
        </row>
        <row r="175">
          <cell r="B175" t="str">
            <v>RN16A</v>
          </cell>
          <cell r="C175" t="str">
            <v>Nuclear Bone Scan of other phases, 19 years and over</v>
          </cell>
          <cell r="D175">
            <v>19</v>
          </cell>
          <cell r="Q175">
            <v>-6.2113337122327028E-3</v>
          </cell>
          <cell r="R175">
            <v>0</v>
          </cell>
          <cell r="S175">
            <v>-6.2113337122327028E-3</v>
          </cell>
          <cell r="U175">
            <v>18.88198465946758</v>
          </cell>
        </row>
        <row r="176">
          <cell r="B176" t="str">
            <v>RN16B</v>
          </cell>
          <cell r="C176" t="str">
            <v>Nuclear Bone Scan of other phases, between 6 and 18 years</v>
          </cell>
          <cell r="D176">
            <v>19</v>
          </cell>
          <cell r="Q176">
            <v>-6.2113337122327028E-3</v>
          </cell>
          <cell r="R176">
            <v>0</v>
          </cell>
          <cell r="S176">
            <v>-6.2113337122327028E-3</v>
          </cell>
          <cell r="U176">
            <v>18.88198465946758</v>
          </cell>
        </row>
        <row r="177">
          <cell r="B177" t="str">
            <v>RN16C</v>
          </cell>
          <cell r="C177" t="str">
            <v>Nuclear Bone Scan of other phases, 5 years and under</v>
          </cell>
          <cell r="D177">
            <v>19</v>
          </cell>
          <cell r="Q177">
            <v>-6.2113337122327028E-3</v>
          </cell>
          <cell r="R177">
            <v>0</v>
          </cell>
          <cell r="S177">
            <v>-6.2113337122327028E-3</v>
          </cell>
          <cell r="U177">
            <v>18.88198465946758</v>
          </cell>
        </row>
        <row r="178">
          <cell r="B178" t="str">
            <v>RN17A</v>
          </cell>
          <cell r="C178" t="str">
            <v>Hepatobiliary Nuclear Scan, 19 years and over</v>
          </cell>
          <cell r="D178">
            <v>26</v>
          </cell>
          <cell r="Q178">
            <v>-6.2113337122327028E-3</v>
          </cell>
          <cell r="R178">
            <v>0</v>
          </cell>
          <cell r="S178">
            <v>-6.2113337122327028E-3</v>
          </cell>
          <cell r="U178">
            <v>25.83850532348195</v>
          </cell>
        </row>
        <row r="179">
          <cell r="B179" t="str">
            <v>RN17B</v>
          </cell>
          <cell r="C179" t="str">
            <v>Hepatobiliary Nuclear Scan, 18 years and under</v>
          </cell>
          <cell r="D179">
            <v>26</v>
          </cell>
          <cell r="Q179">
            <v>-6.2113337122327028E-3</v>
          </cell>
          <cell r="R179">
            <v>0</v>
          </cell>
          <cell r="S179">
            <v>-6.2113337122327028E-3</v>
          </cell>
          <cell r="U179">
            <v>25.83850532348195</v>
          </cell>
        </row>
        <row r="180">
          <cell r="B180" t="str">
            <v>RN18A</v>
          </cell>
          <cell r="C180" t="str">
            <v>Lung Ventilation or Perfusion Scan, 19 years and over</v>
          </cell>
          <cell r="D180">
            <v>19</v>
          </cell>
          <cell r="Q180">
            <v>-6.2113337122327028E-3</v>
          </cell>
          <cell r="R180">
            <v>0</v>
          </cell>
          <cell r="S180">
            <v>-6.2113337122327028E-3</v>
          </cell>
          <cell r="U180">
            <v>18.88198465946758</v>
          </cell>
        </row>
        <row r="181">
          <cell r="B181" t="str">
            <v>RN18B</v>
          </cell>
          <cell r="C181" t="str">
            <v>Lung Ventilation or Perfusion Scan, 18 years and under</v>
          </cell>
          <cell r="D181">
            <v>19</v>
          </cell>
          <cell r="Q181">
            <v>-6.2113337122327028E-3</v>
          </cell>
          <cell r="R181">
            <v>0</v>
          </cell>
          <cell r="S181">
            <v>-6.2113337122327028E-3</v>
          </cell>
          <cell r="U181">
            <v>18.88198465946758</v>
          </cell>
        </row>
        <row r="182">
          <cell r="B182" t="str">
            <v>RN19Z</v>
          </cell>
          <cell r="C182" t="str">
            <v>Sentinel Lymph Node scan</v>
          </cell>
          <cell r="D182">
            <v>26</v>
          </cell>
          <cell r="Q182">
            <v>-6.2113337122327028E-3</v>
          </cell>
          <cell r="R182">
            <v>0</v>
          </cell>
          <cell r="S182">
            <v>-6.2113337122327028E-3</v>
          </cell>
          <cell r="U182">
            <v>25.83850532348195</v>
          </cell>
        </row>
        <row r="183">
          <cell r="B183" t="str">
            <v>RN20Z</v>
          </cell>
          <cell r="C183" t="str">
            <v>Myocardial Perfusion Scan</v>
          </cell>
          <cell r="D183">
            <v>26</v>
          </cell>
          <cell r="Q183">
            <v>-6.2113337122327028E-3</v>
          </cell>
          <cell r="R183">
            <v>0</v>
          </cell>
          <cell r="S183">
            <v>-6.2113337122327028E-3</v>
          </cell>
          <cell r="U183">
            <v>25.83850532348195</v>
          </cell>
        </row>
        <row r="184">
          <cell r="B184" t="str">
            <v>RN21Z</v>
          </cell>
          <cell r="C184" t="str">
            <v>Myocardial Perfusion Scan, stress only</v>
          </cell>
          <cell r="D184">
            <v>26</v>
          </cell>
          <cell r="Q184">
            <v>-6.2113337122327028E-3</v>
          </cell>
          <cell r="R184">
            <v>0</v>
          </cell>
          <cell r="S184">
            <v>-6.2113337122327028E-3</v>
          </cell>
          <cell r="U184">
            <v>25.83850532348195</v>
          </cell>
        </row>
        <row r="185">
          <cell r="B185" t="str">
            <v>RN22Z</v>
          </cell>
          <cell r="C185" t="str">
            <v>Multi Gated Acquisition (MUGA) Scan</v>
          </cell>
          <cell r="D185">
            <v>19</v>
          </cell>
          <cell r="Q185">
            <v>-6.2113337122327028E-3</v>
          </cell>
          <cell r="R185">
            <v>0</v>
          </cell>
          <cell r="S185">
            <v>-6.2113337122327028E-3</v>
          </cell>
          <cell r="U185">
            <v>18.88198465946758</v>
          </cell>
        </row>
        <row r="186">
          <cell r="B186" t="str">
            <v>RN23A</v>
          </cell>
          <cell r="C186" t="str">
            <v>Nuclear Cystography, 19 years and over</v>
          </cell>
          <cell r="D186">
            <v>19</v>
          </cell>
          <cell r="Q186">
            <v>-6.2113337122327028E-3</v>
          </cell>
          <cell r="R186">
            <v>0</v>
          </cell>
          <cell r="S186">
            <v>-6.2113337122327028E-3</v>
          </cell>
          <cell r="U186">
            <v>18.88198465946758</v>
          </cell>
        </row>
        <row r="187">
          <cell r="B187" t="str">
            <v>RN23B</v>
          </cell>
          <cell r="C187" t="str">
            <v>Nuclear Cystography, between 6 and 18 years</v>
          </cell>
          <cell r="D187">
            <v>19</v>
          </cell>
          <cell r="Q187">
            <v>-6.2113337122327028E-3</v>
          </cell>
          <cell r="R187">
            <v>0</v>
          </cell>
          <cell r="S187">
            <v>-6.2113337122327028E-3</v>
          </cell>
          <cell r="U187">
            <v>18.88198465946758</v>
          </cell>
        </row>
        <row r="188">
          <cell r="B188" t="str">
            <v>RN23C</v>
          </cell>
          <cell r="C188" t="str">
            <v>Nuclear Cystography, 5 years and under</v>
          </cell>
          <cell r="D188">
            <v>19</v>
          </cell>
          <cell r="Q188">
            <v>-6.2113337122327028E-3</v>
          </cell>
          <cell r="R188">
            <v>0</v>
          </cell>
          <cell r="S188">
            <v>-6.2113337122327028E-3</v>
          </cell>
          <cell r="U188">
            <v>18.88198465946758</v>
          </cell>
        </row>
        <row r="189">
          <cell r="B189" t="str">
            <v>RN24Z</v>
          </cell>
          <cell r="C189" t="str">
            <v>Parathyroid Scan</v>
          </cell>
          <cell r="D189">
            <v>26</v>
          </cell>
          <cell r="Q189">
            <v>-6.2113337122327028E-3</v>
          </cell>
          <cell r="R189">
            <v>0</v>
          </cell>
          <cell r="S189">
            <v>-6.2113337122327028E-3</v>
          </cell>
          <cell r="U189">
            <v>25.83850532348195</v>
          </cell>
        </row>
        <row r="190">
          <cell r="B190" t="str">
            <v>RN25A</v>
          </cell>
          <cell r="C190" t="str">
            <v>Renogram, 19 years and over</v>
          </cell>
          <cell r="D190">
            <v>19</v>
          </cell>
          <cell r="Q190">
            <v>-6.2113337122327028E-3</v>
          </cell>
          <cell r="R190">
            <v>0</v>
          </cell>
          <cell r="S190">
            <v>-6.2113337122327028E-3</v>
          </cell>
          <cell r="U190">
            <v>18.88198465946758</v>
          </cell>
        </row>
        <row r="191">
          <cell r="B191" t="str">
            <v>RN25B</v>
          </cell>
          <cell r="C191" t="str">
            <v>Renogram, between 6 and 18 years</v>
          </cell>
          <cell r="D191">
            <v>19</v>
          </cell>
          <cell r="Q191">
            <v>-6.2113337122327028E-3</v>
          </cell>
          <cell r="R191">
            <v>0</v>
          </cell>
          <cell r="S191">
            <v>-6.2113337122327028E-3</v>
          </cell>
          <cell r="U191">
            <v>18.88198465946758</v>
          </cell>
        </row>
        <row r="192">
          <cell r="B192" t="str">
            <v>RN25C</v>
          </cell>
          <cell r="C192" t="str">
            <v>Renogram, 5 years and under</v>
          </cell>
          <cell r="D192">
            <v>19</v>
          </cell>
          <cell r="Q192">
            <v>-6.2113337122327028E-3</v>
          </cell>
          <cell r="R192">
            <v>0</v>
          </cell>
          <cell r="S192">
            <v>-6.2113337122327028E-3</v>
          </cell>
          <cell r="U192">
            <v>18.88198465946758</v>
          </cell>
        </row>
        <row r="193">
          <cell r="B193" t="str">
            <v>RN26Z</v>
          </cell>
          <cell r="C193" t="str">
            <v>Red Cell Mass Studies</v>
          </cell>
          <cell r="D193">
            <v>26</v>
          </cell>
          <cell r="Q193">
            <v>-6.2113337122327028E-3</v>
          </cell>
          <cell r="R193">
            <v>0</v>
          </cell>
          <cell r="S193">
            <v>-6.2113337122327028E-3</v>
          </cell>
          <cell r="U193">
            <v>25.83850532348195</v>
          </cell>
        </row>
        <row r="194">
          <cell r="B194" t="str">
            <v>RN27A</v>
          </cell>
          <cell r="C194" t="str">
            <v>Glomerular Filtration Rate Testing, 19 years and over</v>
          </cell>
          <cell r="D194">
            <v>19</v>
          </cell>
          <cell r="Q194">
            <v>-6.2113337122327028E-3</v>
          </cell>
          <cell r="R194">
            <v>0</v>
          </cell>
          <cell r="S194">
            <v>-6.2113337122327028E-3</v>
          </cell>
          <cell r="U194">
            <v>18.88198465946758</v>
          </cell>
        </row>
        <row r="195">
          <cell r="B195" t="str">
            <v>RN27B</v>
          </cell>
          <cell r="C195" t="str">
            <v>Glomerular Filtration Rate Testing, between 6 and 18 years</v>
          </cell>
          <cell r="D195">
            <v>19</v>
          </cell>
          <cell r="Q195">
            <v>-6.2113337122327028E-3</v>
          </cell>
          <cell r="R195">
            <v>0</v>
          </cell>
          <cell r="S195">
            <v>-6.2113337122327028E-3</v>
          </cell>
          <cell r="U195">
            <v>18.88198465946758</v>
          </cell>
        </row>
        <row r="196">
          <cell r="B196" t="str">
            <v>RN27C</v>
          </cell>
          <cell r="C196" t="str">
            <v>Glomerular Filtration Rate Testing, 5 years and under</v>
          </cell>
          <cell r="D196">
            <v>19</v>
          </cell>
          <cell r="Q196">
            <v>-6.2113337122327028E-3</v>
          </cell>
          <cell r="R196">
            <v>0</v>
          </cell>
          <cell r="S196">
            <v>-6.2113337122327028E-3</v>
          </cell>
          <cell r="U196">
            <v>18.88198465946758</v>
          </cell>
        </row>
        <row r="197">
          <cell r="B197" t="str">
            <v>RN28Z</v>
          </cell>
          <cell r="C197" t="str">
            <v>Breath Test</v>
          </cell>
          <cell r="D197" t="str">
            <v>-</v>
          </cell>
          <cell r="Q197">
            <v>-6.2113337122327028E-3</v>
          </cell>
          <cell r="R197">
            <v>0</v>
          </cell>
          <cell r="S197">
            <v>-6.2113337122327028E-3</v>
          </cell>
          <cell r="U197" t="str">
            <v>-</v>
          </cell>
        </row>
        <row r="198">
          <cell r="B198" t="str">
            <v>RN29A</v>
          </cell>
          <cell r="C198" t="str">
            <v>Meckel's Scan, 19 years and over</v>
          </cell>
          <cell r="D198">
            <v>26</v>
          </cell>
          <cell r="Q198">
            <v>-6.2113337122327028E-3</v>
          </cell>
          <cell r="R198">
            <v>0</v>
          </cell>
          <cell r="S198">
            <v>-6.2113337122327028E-3</v>
          </cell>
          <cell r="U198">
            <v>25.83850532348195</v>
          </cell>
        </row>
        <row r="199">
          <cell r="B199" t="str">
            <v>RN29B</v>
          </cell>
          <cell r="C199" t="str">
            <v>Meckel's Scan, between 6 and 18 years</v>
          </cell>
          <cell r="D199">
            <v>26</v>
          </cell>
          <cell r="Q199">
            <v>-6.2113337122327028E-3</v>
          </cell>
          <cell r="R199">
            <v>0</v>
          </cell>
          <cell r="S199">
            <v>-6.2113337122327028E-3</v>
          </cell>
          <cell r="U199">
            <v>25.83850532348195</v>
          </cell>
        </row>
        <row r="200">
          <cell r="B200" t="str">
            <v>RN29C</v>
          </cell>
          <cell r="C200" t="str">
            <v>Meckel's Scan, 5 years and under</v>
          </cell>
          <cell r="D200">
            <v>26</v>
          </cell>
          <cell r="Q200">
            <v>-6.2113337122327028E-3</v>
          </cell>
          <cell r="R200">
            <v>0</v>
          </cell>
          <cell r="S200">
            <v>-6.2113337122327028E-3</v>
          </cell>
          <cell r="U200">
            <v>25.83850532348195</v>
          </cell>
        </row>
        <row r="201">
          <cell r="B201" t="str">
            <v>RN30A</v>
          </cell>
          <cell r="C201" t="str">
            <v>Dimercaptosuccinic Acid (DMSA) Scan, 19 years and over</v>
          </cell>
          <cell r="D201">
            <v>19</v>
          </cell>
          <cell r="Q201">
            <v>-6.2113337122327028E-3</v>
          </cell>
          <cell r="R201">
            <v>0</v>
          </cell>
          <cell r="S201">
            <v>-6.2113337122327028E-3</v>
          </cell>
          <cell r="U201">
            <v>18.88198465946758</v>
          </cell>
        </row>
        <row r="202">
          <cell r="B202" t="str">
            <v>RN30B</v>
          </cell>
          <cell r="C202" t="str">
            <v>Dimercaptosuccinic Acid (DMSA) Scan, between 6 and 18 years</v>
          </cell>
          <cell r="D202">
            <v>19</v>
          </cell>
          <cell r="Q202">
            <v>-6.2113337122327028E-3</v>
          </cell>
          <cell r="R202">
            <v>0</v>
          </cell>
          <cell r="S202">
            <v>-6.2113337122327028E-3</v>
          </cell>
          <cell r="U202">
            <v>18.88198465946758</v>
          </cell>
        </row>
        <row r="203">
          <cell r="B203" t="str">
            <v>RN30C</v>
          </cell>
          <cell r="C203" t="str">
            <v>Dimercaptosuccinic Acid (DMSA) Scan, 5 years and under</v>
          </cell>
          <cell r="D203">
            <v>19</v>
          </cell>
          <cell r="Q203">
            <v>-6.2113337122327028E-3</v>
          </cell>
          <cell r="R203">
            <v>0</v>
          </cell>
          <cell r="S203">
            <v>-6.2113337122327028E-3</v>
          </cell>
          <cell r="U203">
            <v>18.88198465946758</v>
          </cell>
        </row>
        <row r="204">
          <cell r="B204" t="str">
            <v>RN31Z</v>
          </cell>
          <cell r="C204" t="str">
            <v>Dacryoscintigraphy</v>
          </cell>
          <cell r="D204">
            <v>19</v>
          </cell>
          <cell r="Q204">
            <v>-6.2113337122327028E-3</v>
          </cell>
          <cell r="R204">
            <v>0</v>
          </cell>
          <cell r="S204">
            <v>-6.2113337122327028E-3</v>
          </cell>
          <cell r="U204">
            <v>18.88198465946758</v>
          </cell>
        </row>
        <row r="205">
          <cell r="B205" t="str">
            <v>RN32A</v>
          </cell>
          <cell r="C205" t="str">
            <v>Thyroid Gland Scan, 19 years and over</v>
          </cell>
          <cell r="D205">
            <v>19</v>
          </cell>
          <cell r="Q205">
            <v>-6.2113337122327028E-3</v>
          </cell>
          <cell r="R205">
            <v>0</v>
          </cell>
          <cell r="S205">
            <v>-6.2113337122327028E-3</v>
          </cell>
          <cell r="U205">
            <v>18.88198465946758</v>
          </cell>
        </row>
        <row r="206">
          <cell r="B206" t="str">
            <v>RN32B</v>
          </cell>
          <cell r="C206" t="str">
            <v>Thyroid Gland Scan, 18 years and under</v>
          </cell>
          <cell r="D206">
            <v>19</v>
          </cell>
          <cell r="Q206">
            <v>-6.2113337122327028E-3</v>
          </cell>
          <cell r="R206">
            <v>0</v>
          </cell>
          <cell r="S206">
            <v>-6.2113337122327028E-3</v>
          </cell>
          <cell r="U206">
            <v>18.88198465946758</v>
          </cell>
        </row>
        <row r="207">
          <cell r="B207" t="str">
            <v>RN33Z</v>
          </cell>
          <cell r="C207" t="str">
            <v>Other Specified Diagnostic Imaging of Digestive Tract</v>
          </cell>
          <cell r="D207" t="str">
            <v>no match</v>
          </cell>
          <cell r="Q207">
            <v>-6.2113337122327028E-3</v>
          </cell>
          <cell r="R207">
            <v>0</v>
          </cell>
          <cell r="S207">
            <v>-6.2113337122327028E-3</v>
          </cell>
          <cell r="U207" t="str">
            <v>no match</v>
          </cell>
        </row>
        <row r="208">
          <cell r="B208" t="str">
            <v>RN34A</v>
          </cell>
          <cell r="C208" t="str">
            <v>Other Specified Diagnostic Imaging of Other Sites, 19 years and over</v>
          </cell>
          <cell r="D208">
            <v>53</v>
          </cell>
          <cell r="Q208">
            <v>-6.2113337122327028E-3</v>
          </cell>
          <cell r="R208">
            <v>0</v>
          </cell>
          <cell r="S208">
            <v>-6.2113337122327028E-3</v>
          </cell>
          <cell r="U208">
            <v>52.670799313251663</v>
          </cell>
        </row>
        <row r="209">
          <cell r="B209" t="str">
            <v>RN34B</v>
          </cell>
          <cell r="C209" t="str">
            <v>Other Specified Diagnostic Imaging of Other Sites, between 6 and 18 years</v>
          </cell>
          <cell r="D209" t="str">
            <v>no match</v>
          </cell>
          <cell r="Q209">
            <v>-6.2113337122327028E-3</v>
          </cell>
          <cell r="R209">
            <v>0</v>
          </cell>
          <cell r="S209">
            <v>-6.2113337122327028E-3</v>
          </cell>
          <cell r="U209" t="str">
            <v>no match</v>
          </cell>
        </row>
        <row r="210">
          <cell r="B210" t="str">
            <v>RN34C</v>
          </cell>
          <cell r="C210" t="str">
            <v>Other Specified Diagnostic Imaging of Other Sites, 5 years and under</v>
          </cell>
          <cell r="D210" t="str">
            <v>no match</v>
          </cell>
          <cell r="Q210">
            <v>-6.2113337122327028E-3</v>
          </cell>
          <cell r="R210">
            <v>0</v>
          </cell>
          <cell r="S210">
            <v>-6.2113337122327028E-3</v>
          </cell>
          <cell r="U210" t="str">
            <v>no match</v>
          </cell>
        </row>
        <row r="211">
          <cell r="B211" t="str">
            <v>RN50Z</v>
          </cell>
          <cell r="C211" t="str">
            <v>Radiation Synovectomy</v>
          </cell>
          <cell r="D211" t="str">
            <v>-</v>
          </cell>
          <cell r="Q211">
            <v>-6.2113337122327028E-3</v>
          </cell>
          <cell r="R211">
            <v>0</v>
          </cell>
          <cell r="S211">
            <v>-6.2113337122327028E-3</v>
          </cell>
          <cell r="U211" t="str">
            <v>-</v>
          </cell>
        </row>
        <row r="212">
          <cell r="B212" t="str">
            <v>RN51Z</v>
          </cell>
          <cell r="C212" t="str">
            <v>Oral Delivery of Radiotherapy for Thyroid Ablation</v>
          </cell>
          <cell r="D212" t="str">
            <v>-</v>
          </cell>
          <cell r="Q212">
            <v>-6.2113337122327028E-3</v>
          </cell>
          <cell r="R212">
            <v>0</v>
          </cell>
          <cell r="S212">
            <v>-6.2113337122327028E-3</v>
          </cell>
          <cell r="U212" t="str">
            <v>-</v>
          </cell>
        </row>
        <row r="213">
          <cell r="B213" t="str">
            <v>RN52Z</v>
          </cell>
          <cell r="C213" t="str">
            <v>Delivery of Other Radionuclide Therapy</v>
          </cell>
          <cell r="D213" t="str">
            <v>-</v>
          </cell>
          <cell r="Q213">
            <v>-6.2113337122327028E-3</v>
          </cell>
          <cell r="R213">
            <v>0</v>
          </cell>
          <cell r="S213">
            <v>-6.2113337122327028E-3</v>
          </cell>
          <cell r="U213" t="str">
            <v>-</v>
          </cell>
        </row>
      </sheetData>
      <sheetData sheetId="23">
        <row r="14">
          <cell r="B14" t="str">
            <v>Currency Code</v>
          </cell>
        </row>
      </sheetData>
      <sheetData sheetId="24">
        <row r="14">
          <cell r="B14" t="str">
            <v>Currency Code</v>
          </cell>
          <cell r="C14" t="str">
            <v>Currency Name</v>
          </cell>
          <cell r="D14" t="str">
            <v>Total Activity</v>
          </cell>
          <cell r="E14" t="str">
            <v>Total Cost (£)</v>
          </cell>
          <cell r="F14" t="str">
            <v>Unit Cost (£)</v>
          </cell>
          <cell r="H14" t="str">
            <v>Reference costs reconciliation factor (QR1)</v>
          </cell>
          <cell r="J14" t="str">
            <v>Modelled Tariff with QR1 (£)</v>
          </cell>
          <cell r="L14" t="str">
            <v>Cost base adjustment (CB)</v>
          </cell>
          <cell r="N14" t="str">
            <v>Prices after implementing QR1 &amp; CB factors (£)</v>
          </cell>
          <cell r="P14" t="str">
            <v>Inflation and Efficiency (total adjustment) 2015/16 &amp; 2016/17</v>
          </cell>
          <cell r="Q14" t="str">
            <v>CNST
2015/16 &amp; 2016/17</v>
          </cell>
          <cell r="R14" t="str">
            <v>Total Adjustment</v>
          </cell>
          <cell r="T14" t="str">
            <v>Prices after implementing QR1, IA and &amp; CB factors (£)</v>
          </cell>
        </row>
        <row r="15">
          <cell r="B15" t="str">
            <v>LD01A</v>
          </cell>
          <cell r="C15" t="str">
            <v>Hospital Haemodialysis or Filtration, with Access via Haemodialysis Catheter, 19 years and over</v>
          </cell>
          <cell r="D15">
            <v>386815</v>
          </cell>
          <cell r="E15">
            <v>54271425.80209396</v>
          </cell>
          <cell r="F15">
            <v>140.30331244159083</v>
          </cell>
          <cell r="H15">
            <v>0</v>
          </cell>
          <cell r="J15">
            <v>140.30331244159083</v>
          </cell>
          <cell r="L15">
            <v>0</v>
          </cell>
          <cell r="N15">
            <v>140.30331244159083</v>
          </cell>
          <cell r="P15">
            <v>-6.2113337122327028E-3</v>
          </cell>
          <cell r="Q15">
            <v>0</v>
          </cell>
          <cell r="R15">
            <v>-6.2113337122327028E-3</v>
          </cell>
          <cell r="T15">
            <v>139.43184174708446</v>
          </cell>
        </row>
        <row r="16">
          <cell r="B16" t="str">
            <v>LD02A</v>
          </cell>
          <cell r="C16" t="str">
            <v>Hospital Haemodialysis or Filtration, with Access via Arteriovenous Fistula or Graft, 19 years and over</v>
          </cell>
          <cell r="D16">
            <v>766293</v>
          </cell>
          <cell r="E16">
            <v>118005355.63786489</v>
          </cell>
          <cell r="F16">
            <v>153.99508495818816</v>
          </cell>
          <cell r="H16">
            <v>0</v>
          </cell>
          <cell r="J16">
            <v>153.99508495818816</v>
          </cell>
          <cell r="L16">
            <v>0</v>
          </cell>
          <cell r="N16">
            <v>153.99508495818816</v>
          </cell>
          <cell r="P16">
            <v>-6.2113337122327028E-3</v>
          </cell>
          <cell r="Q16">
            <v>0</v>
          </cell>
          <cell r="R16">
            <v>-6.2113337122327028E-3</v>
          </cell>
          <cell r="T16">
            <v>153.03857009546923</v>
          </cell>
        </row>
        <row r="17">
          <cell r="B17" t="str">
            <v>LD03A</v>
          </cell>
          <cell r="C17" t="str">
            <v>Hospital Haemodialysis or Filtration, with Access via Haemodialysis Catheter, with Blood-Borne Virus, 19 years and over</v>
          </cell>
          <cell r="D17">
            <v>14704</v>
          </cell>
          <cell r="E17">
            <v>2313469.2673252411</v>
          </cell>
          <cell r="F17">
            <v>157.33604919241301</v>
          </cell>
          <cell r="H17">
            <v>0</v>
          </cell>
          <cell r="J17">
            <v>157.33604919241301</v>
          </cell>
          <cell r="L17">
            <v>0</v>
          </cell>
          <cell r="N17">
            <v>157.33604919241301</v>
          </cell>
          <cell r="P17">
            <v>-6.2113337122327028E-3</v>
          </cell>
          <cell r="Q17">
            <v>0</v>
          </cell>
          <cell r="R17">
            <v>-6.2113337122327028E-3</v>
          </cell>
          <cell r="T17">
            <v>156.35878248591467</v>
          </cell>
        </row>
        <row r="18">
          <cell r="B18" t="str">
            <v>LD04A</v>
          </cell>
          <cell r="C18" t="str">
            <v>Hospital Haemodialysis or Filtration, with Access via Arteriovenous Fistula or Graft, with Blood-Borne Virus, 19 years and over</v>
          </cell>
          <cell r="D18">
            <v>22712</v>
          </cell>
          <cell r="E18">
            <v>4107856.7043989506</v>
          </cell>
          <cell r="F18">
            <v>180.86723777734019</v>
          </cell>
          <cell r="H18">
            <v>0</v>
          </cell>
          <cell r="J18">
            <v>180.86723777734019</v>
          </cell>
          <cell r="L18">
            <v>0</v>
          </cell>
          <cell r="N18">
            <v>180.86723777734019</v>
          </cell>
          <cell r="P18">
            <v>-6.2113337122327028E-3</v>
          </cell>
          <cell r="Q18">
            <v>0</v>
          </cell>
          <cell r="R18">
            <v>-6.2113337122327028E-3</v>
          </cell>
          <cell r="T18">
            <v>179.7438110058954</v>
          </cell>
        </row>
        <row r="19">
          <cell r="B19" t="str">
            <v>LD05A</v>
          </cell>
          <cell r="C19" t="str">
            <v>Satellite Haemodialysis or Filtration, with Access via Haemodialysis Catheter, 19 years and over</v>
          </cell>
          <cell r="D19">
            <v>415259</v>
          </cell>
          <cell r="E19">
            <v>43603829.729401603</v>
          </cell>
          <cell r="F19">
            <v>105.00393665014269</v>
          </cell>
          <cell r="H19">
            <v>0</v>
          </cell>
          <cell r="J19">
            <v>105.00393665014269</v>
          </cell>
          <cell r="L19">
            <v>0</v>
          </cell>
          <cell r="N19">
            <v>105.00393665014269</v>
          </cell>
          <cell r="P19">
            <v>-6.2113337122327028E-3</v>
          </cell>
          <cell r="Q19">
            <v>0</v>
          </cell>
          <cell r="R19">
            <v>-6.2113337122327028E-3</v>
          </cell>
          <cell r="T19">
            <v>104.35172215851051</v>
          </cell>
        </row>
        <row r="20">
          <cell r="B20" t="str">
            <v>LD06A</v>
          </cell>
          <cell r="C20" t="str">
            <v>Satellite Haemodialysis or Filtration, with Access via Arteriovenous Fistula or Graft, 19 years and over</v>
          </cell>
          <cell r="D20">
            <v>1099495</v>
          </cell>
          <cell r="E20">
            <v>148211850.88777405</v>
          </cell>
          <cell r="F20">
            <v>134.79993168479533</v>
          </cell>
          <cell r="H20">
            <v>0</v>
          </cell>
          <cell r="J20">
            <v>134.79993168479533</v>
          </cell>
          <cell r="L20">
            <v>0</v>
          </cell>
          <cell r="N20">
            <v>134.79993168479533</v>
          </cell>
          <cell r="P20">
            <v>-6.2113337122327028E-3</v>
          </cell>
          <cell r="Q20">
            <v>0</v>
          </cell>
          <cell r="R20">
            <v>-6.2113337122327028E-3</v>
          </cell>
          <cell r="T20">
            <v>133.96264432471489</v>
          </cell>
        </row>
        <row r="21">
          <cell r="B21" t="str">
            <v>LD07A</v>
          </cell>
          <cell r="C21" t="str">
            <v>Satellite Haemodialysis or Filtration, with Access via Haemodialysis Catheter, with Blood-Borne Virus, 19 years and over</v>
          </cell>
          <cell r="D21">
            <v>23254</v>
          </cell>
          <cell r="E21">
            <v>2667020.4527748893</v>
          </cell>
          <cell r="F21">
            <v>114.69082535369783</v>
          </cell>
          <cell r="H21">
            <v>0</v>
          </cell>
          <cell r="J21">
            <v>114.69082535369783</v>
          </cell>
          <cell r="L21">
            <v>0</v>
          </cell>
          <cell r="N21">
            <v>114.69082535369783</v>
          </cell>
          <cell r="P21">
            <v>-6.2113337122327028E-3</v>
          </cell>
          <cell r="Q21">
            <v>0</v>
          </cell>
          <cell r="R21">
            <v>-6.2113337122327028E-3</v>
          </cell>
          <cell r="T21">
            <v>113.97844236369461</v>
          </cell>
        </row>
        <row r="22">
          <cell r="B22" t="str">
            <v>LD08A</v>
          </cell>
          <cell r="C22" t="str">
            <v>Satellite Haemodialysis or Filtration, with Access via Arteriovenous Fistula or Graft, with Blood-Borne Virus, 19 years and over</v>
          </cell>
          <cell r="D22">
            <v>52648</v>
          </cell>
          <cell r="E22">
            <v>7087165.9793945728</v>
          </cell>
          <cell r="F22">
            <v>134.61415399245124</v>
          </cell>
          <cell r="H22">
            <v>0</v>
          </cell>
          <cell r="J22">
            <v>134.61415399245124</v>
          </cell>
          <cell r="L22">
            <v>0</v>
          </cell>
          <cell r="N22">
            <v>134.61415399245124</v>
          </cell>
          <cell r="P22">
            <v>-6.2113337122327028E-3</v>
          </cell>
          <cell r="Q22">
            <v>0</v>
          </cell>
          <cell r="R22">
            <v>-6.2113337122327028E-3</v>
          </cell>
          <cell r="T22">
            <v>133.77802055961425</v>
          </cell>
        </row>
        <row r="23">
          <cell r="B23" t="str">
            <v>LD09A</v>
          </cell>
          <cell r="C23" t="str">
            <v>Home Haemodialysis or Filtration, with Access via Haemodialysis Catheter, 19 years and over</v>
          </cell>
          <cell r="D23">
            <v>27738</v>
          </cell>
          <cell r="E23">
            <v>4200273.6273367321</v>
          </cell>
          <cell r="F23">
            <v>151.42669360937097</v>
          </cell>
          <cell r="H23">
            <v>0</v>
          </cell>
          <cell r="J23">
            <v>151.42669360937097</v>
          </cell>
          <cell r="L23">
            <v>0</v>
          </cell>
          <cell r="N23">
            <v>151.42669360937097</v>
          </cell>
          <cell r="P23">
            <v>-6.2113337122327028E-3</v>
          </cell>
          <cell r="Q23">
            <v>0</v>
          </cell>
          <cell r="R23">
            <v>-6.2113337122327028E-3</v>
          </cell>
          <cell r="T23">
            <v>150.48613188242317</v>
          </cell>
        </row>
        <row r="24">
          <cell r="B24" t="str">
            <v>LD10A</v>
          </cell>
          <cell r="C24" t="str">
            <v>Home Haemodialysis or Filtration, with Access via Arteriovenous Fistula or Graft, 19 years and over</v>
          </cell>
          <cell r="D24">
            <v>95498</v>
          </cell>
          <cell r="E24">
            <v>13435423.938716721</v>
          </cell>
          <cell r="F24">
            <v>140.68801376695555</v>
          </cell>
          <cell r="H24">
            <v>0</v>
          </cell>
          <cell r="J24">
            <v>140.68801376695555</v>
          </cell>
          <cell r="L24">
            <v>0</v>
          </cell>
          <cell r="N24">
            <v>140.68801376695555</v>
          </cell>
          <cell r="P24">
            <v>-6.2113337122327028E-3</v>
          </cell>
          <cell r="Q24">
            <v>0</v>
          </cell>
          <cell r="R24">
            <v>-6.2113337122327028E-3</v>
          </cell>
          <cell r="T24">
            <v>139.8141535641378</v>
          </cell>
        </row>
        <row r="25">
          <cell r="B25" t="str">
            <v>LD11A</v>
          </cell>
          <cell r="C25" t="str">
            <v>Continuous Ambulatory Peritoneal Dialysis, 19 years and over</v>
          </cell>
          <cell r="D25">
            <v>388999</v>
          </cell>
          <cell r="E25">
            <v>22184774.821677782</v>
          </cell>
          <cell r="F25">
            <v>57.030416072220703</v>
          </cell>
          <cell r="H25">
            <v>0</v>
          </cell>
          <cell r="J25">
            <v>57.030416072220703</v>
          </cell>
          <cell r="L25">
            <v>0</v>
          </cell>
          <cell r="N25">
            <v>57.030416072220703</v>
          </cell>
          <cell r="P25">
            <v>-6.2113337122327028E-3</v>
          </cell>
          <cell r="Q25">
            <v>0</v>
          </cell>
          <cell r="R25">
            <v>-6.2113337122327028E-3</v>
          </cell>
          <cell r="T25">
            <v>56.676181126248657</v>
          </cell>
        </row>
        <row r="26">
          <cell r="B26" t="str">
            <v>LD12A</v>
          </cell>
          <cell r="C26" t="str">
            <v>Automated Peritoneal Dialysis, 19 years and over</v>
          </cell>
          <cell r="D26">
            <v>542753</v>
          </cell>
          <cell r="E26">
            <v>35155507.030169629</v>
          </cell>
          <cell r="F26">
            <v>64.772570635573871</v>
          </cell>
          <cell r="H26">
            <v>0</v>
          </cell>
          <cell r="J26">
            <v>64.772570635573871</v>
          </cell>
          <cell r="L26">
            <v>0</v>
          </cell>
          <cell r="N26">
            <v>64.772570635573871</v>
          </cell>
          <cell r="P26">
            <v>-6.2113337122327028E-3</v>
          </cell>
          <cell r="Q26">
            <v>0</v>
          </cell>
          <cell r="R26">
            <v>-6.2113337122327028E-3</v>
          </cell>
          <cell r="T26">
            <v>64.370246583957154</v>
          </cell>
        </row>
        <row r="27">
          <cell r="B27" t="str">
            <v>LD13A</v>
          </cell>
          <cell r="C27" t="str">
            <v>Assisted Automated Peritoneal Dialysis, 19 years and over</v>
          </cell>
          <cell r="D27">
            <v>96959</v>
          </cell>
          <cell r="E27">
            <v>7875373.4450532217</v>
          </cell>
          <cell r="F27">
            <v>81.223748646883962</v>
          </cell>
          <cell r="H27">
            <v>0</v>
          </cell>
          <cell r="J27">
            <v>81.223748646883962</v>
          </cell>
          <cell r="L27">
            <v>0</v>
          </cell>
          <cell r="N27">
            <v>81.223748646883962</v>
          </cell>
          <cell r="P27">
            <v>-6.2113337122327028E-3</v>
          </cell>
          <cell r="Q27">
            <v>0</v>
          </cell>
          <cell r="R27">
            <v>-6.2113337122327028E-3</v>
          </cell>
          <cell r="T27">
            <v>80.719240838679653</v>
          </cell>
        </row>
      </sheetData>
      <sheetData sheetId="25"/>
      <sheetData sheetId="2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ts"/>
      <sheetName val="Setup"/>
      <sheetName val="Codes"/>
      <sheetName val="Subcodes"/>
      <sheetName val="ListOfSheets"/>
      <sheetName val="CP1"/>
      <sheetName val="CP2"/>
      <sheetName val="FP _Summary_CCG"/>
      <sheetName val="Comm_CCG"/>
      <sheetName val="Risk"/>
      <sheetName val="Contract 1920"/>
      <sheetName val="Contract 1819"/>
      <sheetName val="Cover"/>
      <sheetName val="MH_PoE"/>
      <sheetName val="MH_SpendCat"/>
      <sheetName val="FPD_1920_Allocation"/>
      <sheetName val="FPD_1920_Exp"/>
      <sheetName val="FPD_1920_CSU"/>
      <sheetName val="FPD_1920_Memo"/>
      <sheetName val="QIPP_1920"/>
      <sheetName val="QIPP_1920_HE_Wide"/>
      <sheetName val="QIPP_1920_BCF"/>
      <sheetName val="BCF"/>
      <sheetName val="SoFP"/>
      <sheetName val="Cash"/>
      <sheetName val="Quality Checks"/>
      <sheetName val="RRL"/>
      <sheetName val="MH_Add_Info"/>
      <sheetName val="DC_FP_Summary"/>
      <sheetName val="DC_QIPP"/>
      <sheetName val="DC_Risk"/>
      <sheetName val="DC_RRL"/>
      <sheetName val="LastYearPlans"/>
      <sheetName val="PrivateBoard"/>
      <sheetName val="RegTemplateOld"/>
      <sheetName val="BalanceSheetMemo"/>
      <sheetName val="CSF"/>
      <sheetName val="PlanAllocations"/>
      <sheetName val="Bridge"/>
      <sheetName val="NATBridge"/>
      <sheetName val="ControlTotals"/>
      <sheetName val="Tool--&gt;"/>
      <sheetName val="C_Finance_Context"/>
      <sheetName val="Add_Detail"/>
      <sheetName val="C_Finance_Detail"/>
      <sheetName val="C_Efficiencies"/>
      <sheetName val="C_Triangulation Trends"/>
      <sheetName val="---&gt; New Analysis"/>
      <sheetName val="KLOE"/>
      <sheetName val="RC"/>
      <sheetName val="RegTemplate"/>
      <sheetName val="NationalData"/>
      <sheetName val="EGM summary"/>
      <sheetName val="---&gt; Mth13"/>
      <sheetName val="1819 BI"/>
      <sheetName val="1819 BI CCG"/>
      <sheetName val="QIPP Mth11"/>
      <sheetName val="QIPP Mth13"/>
      <sheetName val="1819 BI DCO"/>
      <sheetName val="Sheet1"/>
      <sheetName val="Tariff"/>
      <sheetName val="London"/>
      <sheetName val="Midlands"/>
      <sheetName val="CYP"/>
      <sheetName val="CSF_1819"/>
      <sheetName val="QIPP_UNI"/>
      <sheetName val="Plan on a Page"/>
      <sheetName val="Rejectors"/>
      <sheetName val="PlanVs_CT"/>
      <sheetName val="ForAllocations"/>
      <sheetName val="Heather"/>
      <sheetName val="STP_Risk"/>
      <sheetName val="DH_30_Worst"/>
      <sheetName val="RIskForTron"/>
      <sheetName val="S04_Plan_CCG_Consol_1920_CCG"/>
    </sheetNames>
    <sheetDataSet>
      <sheetData sheetId="0"/>
      <sheetData sheetId="1">
        <row r="3">
          <cell r="A3" t="str">
            <v>G:\NHS CB\Finance\FCP\Financial Planning 2019-20\Plan Submissions\S04-15MAY19\5 DP\</v>
          </cell>
        </row>
      </sheetData>
      <sheetData sheetId="2"/>
      <sheetData sheetId="3"/>
      <sheetData sheetId="4">
        <row r="1">
          <cell r="A1" t="str">
            <v>FP _Summary_CCG</v>
          </cell>
        </row>
        <row r="2">
          <cell r="A2" t="str">
            <v>Comm_CCG</v>
          </cell>
        </row>
        <row r="3">
          <cell r="A3" t="str">
            <v>Risk</v>
          </cell>
        </row>
        <row r="4">
          <cell r="A4" t="str">
            <v>Contract 1920</v>
          </cell>
        </row>
        <row r="5">
          <cell r="A5" t="str">
            <v>Contract 1819</v>
          </cell>
        </row>
        <row r="6">
          <cell r="A6" t="str">
            <v>Cover</v>
          </cell>
        </row>
        <row r="7">
          <cell r="A7" t="str">
            <v>MH_PoE</v>
          </cell>
        </row>
        <row r="8">
          <cell r="A8" t="str">
            <v>MH_SpendCat</v>
          </cell>
        </row>
        <row r="9">
          <cell r="A9" t="str">
            <v>FPD_1920_Allocation</v>
          </cell>
        </row>
        <row r="10">
          <cell r="A10" t="str">
            <v>FPD_1920_Exp</v>
          </cell>
        </row>
        <row r="11">
          <cell r="A11" t="str">
            <v>FPD_1920_CSU</v>
          </cell>
        </row>
        <row r="12">
          <cell r="A12" t="str">
            <v>FPD_1920_Memo</v>
          </cell>
        </row>
        <row r="13">
          <cell r="A13" t="str">
            <v>QIPP_1920</v>
          </cell>
        </row>
        <row r="14">
          <cell r="A14" t="str">
            <v>QIPP_1920_HE_Wide</v>
          </cell>
        </row>
        <row r="15">
          <cell r="A15" t="str">
            <v>QIPP_1920_BCF</v>
          </cell>
        </row>
        <row r="16">
          <cell r="A16" t="str">
            <v>BCF</v>
          </cell>
        </row>
        <row r="17">
          <cell r="A17" t="str">
            <v>SoFP</v>
          </cell>
        </row>
        <row r="18">
          <cell r="A18" t="str">
            <v>Cash</v>
          </cell>
        </row>
        <row r="19">
          <cell r="A19" t="str">
            <v>Quality Checks</v>
          </cell>
        </row>
        <row r="20">
          <cell r="A20" t="str">
            <v>RRL</v>
          </cell>
        </row>
        <row r="21">
          <cell r="A21" t="str">
            <v>MH_Add_Info</v>
          </cell>
        </row>
        <row r="22">
          <cell r="A22" t="str">
            <v>QIPP_UNI</v>
          </cell>
        </row>
        <row r="23">
          <cell r="A23" t="str">
            <v>Plan on a Page</v>
          </cell>
        </row>
        <row r="24">
          <cell r="A24" t="str">
            <v>Add New sheet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sclaimer"/>
      <sheetName val="Navigation"/>
      <sheetName val="Linked Sheet"/>
      <sheetName val="Radio_&amp;_Chemo_SQL"/>
      <sheetName val="DI_SQL"/>
      <sheetName val="DI_activity_mapping_SQL"/>
      <sheetName val="AKI_SQL"/>
      <sheetName val="Input_Rad"/>
      <sheetName val="Input_DI"/>
      <sheetName val="Input_DI_activity_mapping"/>
      <sheetName val="Input_AKI"/>
      <sheetName val="2014-15 Tariff"/>
      <sheetName val="2015-16 Tariff"/>
      <sheetName val="Price Adjustments"/>
      <sheetName val="Expert&amp;Monitor comments|2016-17"/>
      <sheetName val="Expert&amp;Monitor comments|2015-16"/>
      <sheetName val="DI Cost of reporting"/>
      <sheetName val="Rad_Calc"/>
      <sheetName val="Chem_Calc"/>
      <sheetName val="DI_Calc"/>
      <sheetName val="DI Activity Mapping_Calc"/>
      <sheetName val="AKI_Calc "/>
      <sheetName val="Manual adjustments"/>
      <sheetName val="YoY Quantum"/>
      <sheetName val="Currency Descriptions"/>
      <sheetName val="Unbundled NHSE Design"/>
      <sheetName val="NHSE Payment changes from RC"/>
      <sheetName val="Version Control"/>
      <sheetName val="2015-16 ETO"/>
      <sheetName val="Manual adjustment requests"/>
    </sheetNames>
    <sheetDataSet>
      <sheetData sheetId="0"/>
      <sheetData sheetId="1"/>
      <sheetData sheetId="2">
        <row r="1">
          <cell r="B1" t="str">
            <v>2016-17 Proposed tariff - unbundled services</v>
          </cell>
        </row>
      </sheetData>
      <sheetData sheetId="3"/>
      <sheetData sheetId="4"/>
      <sheetData sheetId="5"/>
      <sheetData sheetId="6"/>
      <sheetData sheetId="7">
        <row r="14">
          <cell r="E14" t="str">
            <v>SB01Z</v>
          </cell>
        </row>
      </sheetData>
      <sheetData sheetId="8">
        <row r="2">
          <cell r="D2">
            <v>0</v>
          </cell>
        </row>
      </sheetData>
      <sheetData sheetId="9"/>
      <sheetData sheetId="10">
        <row r="1">
          <cell r="C1">
            <v>0</v>
          </cell>
        </row>
      </sheetData>
      <sheetData sheetId="11"/>
      <sheetData sheetId="12">
        <row r="1">
          <cell r="A1" t="str">
            <v>2015-16 tariff - unbundled services</v>
          </cell>
        </row>
      </sheetData>
      <sheetData sheetId="13">
        <row r="92">
          <cell r="D92">
            <v>3.6740734670521746E-3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1">
          <cell r="B1" t="str">
            <v>Home</v>
          </cell>
        </row>
      </sheetData>
      <sheetData sheetId="23">
        <row r="78">
          <cell r="F78">
            <v>1352395022.302774</v>
          </cell>
        </row>
      </sheetData>
      <sheetData sheetId="24">
        <row r="1">
          <cell r="A1" t="str">
            <v>HRG</v>
          </cell>
          <cell r="B1" t="str">
            <v>HRG Description - Including Split</v>
          </cell>
        </row>
        <row r="2">
          <cell r="A2" t="str">
            <v>AA02C</v>
          </cell>
          <cell r="B2" t="str">
            <v>Intracranial Procedures for Trauma with Diagnosis of Intracranial Injury, with CC Score 10+</v>
          </cell>
        </row>
        <row r="3">
          <cell r="A3" t="str">
            <v>AA02D</v>
          </cell>
          <cell r="B3" t="str">
            <v>Intracranial Procedures for Trauma with Diagnosis of Intracranial Injury, with CC Score 6-9</v>
          </cell>
        </row>
        <row r="4">
          <cell r="A4" t="str">
            <v>AA02E</v>
          </cell>
          <cell r="B4" t="str">
            <v>Intracranial Procedures for Trauma with Diagnosis of Intracranial Injury, with CC Score 3-5</v>
          </cell>
        </row>
        <row r="5">
          <cell r="A5" t="str">
            <v>AA02F</v>
          </cell>
          <cell r="B5" t="str">
            <v>Intracranial Procedures for Trauma with Diagnosis of Intracranial Injury, with CC Score 0-2</v>
          </cell>
        </row>
        <row r="6">
          <cell r="A6" t="str">
            <v>AA03C</v>
          </cell>
          <cell r="B6" t="str">
            <v>Intracranial Procedures for Trauma with Diagnosis of Head Injury or Skull Fracture, with CC Score 4+</v>
          </cell>
        </row>
        <row r="7">
          <cell r="A7" t="str">
            <v>AA03D</v>
          </cell>
          <cell r="B7" t="str">
            <v>Intracranial Procedures for Trauma with Diagnosis of Head Injury or Skull Fracture, with CC Score 0-3</v>
          </cell>
        </row>
        <row r="8">
          <cell r="A8" t="str">
            <v>AA04C</v>
          </cell>
          <cell r="B8" t="str">
            <v>Major Intracranial Procedures Except Trauma, with Cerebrovascular Accident, Nervous System Infections or Encephalopathy, with CC Score 6+</v>
          </cell>
        </row>
        <row r="9">
          <cell r="A9" t="str">
            <v>AA04D</v>
          </cell>
          <cell r="B9" t="str">
            <v>Major Intracranial Procedures Except Trauma, with Cerebrovascular Accident, Nervous System Infections or Encephalopathy, with CC Score 0-5</v>
          </cell>
        </row>
        <row r="10">
          <cell r="A10" t="str">
            <v>AA05C</v>
          </cell>
          <cell r="B10" t="str">
            <v>Major Intracranial Procedures Except Trauma, with Haemorrhagic Cerebrovascular Disorders, with CC Score 4+</v>
          </cell>
        </row>
        <row r="11">
          <cell r="A11" t="str">
            <v>AA05D</v>
          </cell>
          <cell r="B11" t="str">
            <v>Major Intracranial Procedures Except Trauma, with Haemorrhagic Cerebrovascular Disorders, with CC Score 0-3</v>
          </cell>
        </row>
        <row r="12">
          <cell r="A12" t="str">
            <v>AA06C</v>
          </cell>
          <cell r="B12" t="str">
            <v>Major Intracranial Procedures Except Trauma, with Brain Tumours or Cerebral Cysts, with CC Score 9+</v>
          </cell>
        </row>
        <row r="13">
          <cell r="A13" t="str">
            <v>AA06D</v>
          </cell>
          <cell r="B13" t="str">
            <v>Major Intracranial Procedures Except Trauma, with Brain Tumours or Cerebral Cysts, with CC Score 6-8</v>
          </cell>
        </row>
        <row r="14">
          <cell r="A14" t="str">
            <v>AA06E</v>
          </cell>
          <cell r="B14" t="str">
            <v>Major Intracranial Procedures Except Trauma, with Brain Tumours or Cerebral Cysts, with CC Score 3-5</v>
          </cell>
        </row>
        <row r="15">
          <cell r="A15" t="str">
            <v>AA06F</v>
          </cell>
          <cell r="B15" t="str">
            <v>Major Intracranial Procedures Except Trauma, with Brain Tumours or Cerebral Cysts, with CC Score 0-2</v>
          </cell>
        </row>
        <row r="16">
          <cell r="A16" t="str">
            <v>AA07C</v>
          </cell>
          <cell r="B16" t="str">
            <v>Major Intracranial Procedures Except Trauma, with Cerebral Degenerations or Miscellaneous Disorders of Nervous System, with CC Score 2+</v>
          </cell>
        </row>
        <row r="17">
          <cell r="A17" t="str">
            <v>AA07D</v>
          </cell>
          <cell r="B17" t="str">
            <v>Major Intracranial Procedures Except Trauma, with Cerebral Degenerations or Miscellaneous Disorders of Nervous System, with CC Score 0-1</v>
          </cell>
        </row>
        <row r="18">
          <cell r="A18" t="str">
            <v>AA08C</v>
          </cell>
          <cell r="B18" t="str">
            <v>Major Intracranial Procedures Except Trauma, with Muscular, Balance, Cranial or Peripheral Nerve Disorders, or Epilepsy, with CC Score 2+</v>
          </cell>
        </row>
        <row r="19">
          <cell r="A19" t="str">
            <v>AA08D</v>
          </cell>
          <cell r="B19" t="str">
            <v>Major Intracranial Procedures Except Trauma, with Muscular, Balance, Cranial or Peripheral Nerve Disorders, or Epilepsy, with CC Score 0-1</v>
          </cell>
        </row>
        <row r="20">
          <cell r="A20" t="str">
            <v>AA09C</v>
          </cell>
          <cell r="B20" t="str">
            <v>Major Intracranial Procedures Except Trauma, with Other Diagnoses, with CC Score 6+</v>
          </cell>
        </row>
        <row r="21">
          <cell r="A21" t="str">
            <v>AA09D</v>
          </cell>
          <cell r="B21" t="str">
            <v>Major Intracranial Procedures Except Trauma, with Other Diagnoses, with CC Score 3-5</v>
          </cell>
        </row>
        <row r="22">
          <cell r="A22" t="str">
            <v>AA09E</v>
          </cell>
          <cell r="B22" t="str">
            <v>Major Intracranial Procedures Except Trauma, with Other Diagnoses, with CC Score 0-2</v>
          </cell>
        </row>
        <row r="23">
          <cell r="A23" t="str">
            <v>AA10Z</v>
          </cell>
          <cell r="B23" t="str">
            <v>Intermediate Intracranial Procedures Except Trauma, with Cerebrovascular Accident, Nervous System Infections or Encephalopathy</v>
          </cell>
        </row>
        <row r="24">
          <cell r="A24" t="str">
            <v>AA11Z</v>
          </cell>
          <cell r="B24" t="str">
            <v>Intermediate Intracranial Procedures Except Trauma, with Haemorrhagic Cerebrovascular Disorders</v>
          </cell>
        </row>
        <row r="25">
          <cell r="A25" t="str">
            <v>AA12C</v>
          </cell>
          <cell r="B25" t="str">
            <v>Intermediate Intracranial Procedures Except Trauma, with Brain Tumours or Cerebral Cysts, with CC Score 6+</v>
          </cell>
        </row>
        <row r="26">
          <cell r="A26" t="str">
            <v>AA12D</v>
          </cell>
          <cell r="B26" t="str">
            <v>Intermediate Intracranial Procedures Except Trauma, with Brain Tumours or Cerebral Cysts, with CC Score 3-5</v>
          </cell>
        </row>
        <row r="27">
          <cell r="A27" t="str">
            <v>AA12E</v>
          </cell>
          <cell r="B27" t="str">
            <v>Intermediate Intracranial Procedures Except Trauma, with Brain Tumours or Cerebral Cysts, with CC Score 0-2</v>
          </cell>
        </row>
        <row r="28">
          <cell r="A28" t="str">
            <v>AA13C</v>
          </cell>
          <cell r="B28" t="str">
            <v>Intermediate Intracranial Procedures Except Trauma, with Cerebral Degenerations or Miscellaneous Disorders of Nervous System with CC Score 3+</v>
          </cell>
        </row>
        <row r="29">
          <cell r="A29" t="str">
            <v>AA13D</v>
          </cell>
          <cell r="B29" t="str">
            <v>Intermediate Intracranial Procedures Except Trauma, with Cerebral Degenerations or Miscellaneous Disorders of Nervous System with CC Score 0-2</v>
          </cell>
        </row>
        <row r="30">
          <cell r="A30" t="str">
            <v>AA14Z</v>
          </cell>
          <cell r="B30" t="str">
            <v>Intermediate Intracranial Procedures Except Trauma, with Muscular, Balance, Cranial or Peripheral Nerve Disorders, or Epilepsy</v>
          </cell>
        </row>
        <row r="31">
          <cell r="A31" t="str">
            <v>AA15C</v>
          </cell>
          <cell r="B31" t="str">
            <v>Intermediate Intracranial Procedures Except Trauma, with Other Diagnoses, with CC Score 4+</v>
          </cell>
        </row>
        <row r="32">
          <cell r="A32" t="str">
            <v>AA15D</v>
          </cell>
          <cell r="B32" t="str">
            <v>Intermediate Intracranial Procedures Except Trauma, with Other Diagnoses, with CC Score 2-3</v>
          </cell>
        </row>
        <row r="33">
          <cell r="A33" t="str">
            <v>AA15E</v>
          </cell>
          <cell r="B33" t="str">
            <v>Intermediate Intracranial Procedures Except Trauma, with Other Diagnoses, with CC Score 0-1</v>
          </cell>
        </row>
        <row r="34">
          <cell r="A34" t="str">
            <v>AA16Z</v>
          </cell>
          <cell r="B34" t="str">
            <v>Minor Intracranial Procedures Except Trauma, with Cerebrovascular Accident, Nervous System Infections or Encephalopathy</v>
          </cell>
        </row>
        <row r="35">
          <cell r="A35" t="str">
            <v>AA17C</v>
          </cell>
          <cell r="B35" t="str">
            <v>Minor Intracranial Procedures Except Trauma, with Haemorrhagic Cerebrovascular Disorders, with CC Score 5+</v>
          </cell>
        </row>
        <row r="36">
          <cell r="A36" t="str">
            <v>AA17D</v>
          </cell>
          <cell r="B36" t="str">
            <v>Minor Intracranial Procedures Except Trauma, with Haemorrhagic Cerebrovascular Disorders, with CC Score 0-4</v>
          </cell>
        </row>
        <row r="37">
          <cell r="A37" t="str">
            <v>AA18C</v>
          </cell>
          <cell r="B37" t="str">
            <v>Minor Intracranial Procedures Except Trauma, with Brain Tumours or Cerebral Cysts, with CC Score 3+</v>
          </cell>
        </row>
        <row r="38">
          <cell r="A38" t="str">
            <v>AA18D</v>
          </cell>
          <cell r="B38" t="str">
            <v>Minor Intracranial Procedures Except Trauma, with Brain Tumours or Cerebral Cysts, with CC Score 0-2</v>
          </cell>
        </row>
        <row r="39">
          <cell r="A39" t="str">
            <v>AA19C</v>
          </cell>
          <cell r="B39" t="str">
            <v>Minor Intracranial Procedures Except Trauma, with Cerebral Degenerations or Miscellaneous Disorders of Nervous System, with CC Score 5+</v>
          </cell>
        </row>
        <row r="40">
          <cell r="A40" t="str">
            <v>AA19D</v>
          </cell>
          <cell r="B40" t="str">
            <v>Minor Intracranial Procedures Except Trauma, with Cerebral Degenerations or Miscellaneous Disorders of Nervous System, with CC Score 3-4</v>
          </cell>
        </row>
        <row r="41">
          <cell r="A41" t="str">
            <v>AA19E</v>
          </cell>
          <cell r="B41" t="str">
            <v>Minor Intracranial Procedures Except Trauma, with Cerebral Degenerations or Miscellaneous Disorders of Nervous System, with CC Score 0-2</v>
          </cell>
        </row>
        <row r="42">
          <cell r="A42" t="str">
            <v>AA20C</v>
          </cell>
          <cell r="B42" t="str">
            <v>Minor Intracranial Procedures Except Trauma, with Muscular, Balance, Cranial or Peripheral Nerve Disorders, or Epilepsy, with CC Score 2+</v>
          </cell>
        </row>
        <row r="43">
          <cell r="A43" t="str">
            <v>AA20D</v>
          </cell>
          <cell r="B43" t="str">
            <v>Minor Intracranial Procedures Except Trauma, with Muscular, Balance, Cranial or Peripheral Nerve Disorders, or Epilepsy, with CC Score 0-1</v>
          </cell>
        </row>
        <row r="44">
          <cell r="A44" t="str">
            <v>AA21C</v>
          </cell>
          <cell r="B44" t="str">
            <v>Minor Intracranial Procedures Except Trauma, with Other Diagnoses, with CC Score 8+</v>
          </cell>
        </row>
        <row r="45">
          <cell r="A45" t="str">
            <v>AA21D</v>
          </cell>
          <cell r="B45" t="str">
            <v>Minor Intracranial Procedures Except Trauma, with Other Diagnoses, with CC Score 5-7</v>
          </cell>
        </row>
        <row r="46">
          <cell r="A46" t="str">
            <v>AA21E</v>
          </cell>
          <cell r="B46" t="str">
            <v>Minor Intracranial Procedures Except Trauma, with Other Diagnoses, with CC Score 3-4</v>
          </cell>
        </row>
        <row r="47">
          <cell r="A47" t="str">
            <v>AA21F</v>
          </cell>
          <cell r="B47" t="str">
            <v>Minor Intracranial Procedures Except Trauma, with Other Diagnoses, with CC Score 1-2</v>
          </cell>
        </row>
        <row r="48">
          <cell r="A48" t="str">
            <v>AA21G</v>
          </cell>
          <cell r="B48" t="str">
            <v>Minor Intracranial Procedures Except Trauma, with Other Diagnoses, with CC Score 0</v>
          </cell>
        </row>
        <row r="49">
          <cell r="A49" t="str">
            <v>AA22C</v>
          </cell>
          <cell r="B49" t="str">
            <v>Cerebrovascular Accident, Nervous System Infections or Encephalopathy, with CC Score 14+</v>
          </cell>
        </row>
        <row r="50">
          <cell r="A50" t="str">
            <v>AA22D</v>
          </cell>
          <cell r="B50" t="str">
            <v>Cerebrovascular Accident, Nervous System Infections or Encephalopathy, with CC Score 11-13</v>
          </cell>
        </row>
        <row r="51">
          <cell r="A51" t="str">
            <v>AA22E</v>
          </cell>
          <cell r="B51" t="str">
            <v>Cerebrovascular Accident, Nervous System Infections or Encephalopathy, with CC Score 8-10</v>
          </cell>
        </row>
        <row r="52">
          <cell r="A52" t="str">
            <v>AA22F</v>
          </cell>
          <cell r="B52" t="str">
            <v>Cerebrovascular Accident, Nervous System Infections or Encephalopathy, with CC Score 5-7</v>
          </cell>
        </row>
        <row r="53">
          <cell r="A53" t="str">
            <v>AA22G</v>
          </cell>
          <cell r="B53" t="str">
            <v>Cerebrovascular Accident, Nervous System Infections or Encephalopathy, with CC Score 0-4</v>
          </cell>
        </row>
        <row r="54">
          <cell r="A54" t="str">
            <v>AA23C</v>
          </cell>
          <cell r="B54" t="str">
            <v>Haemorrhagic Cerebrovascular Disorders with CC Score 14+</v>
          </cell>
        </row>
        <row r="55">
          <cell r="A55" t="str">
            <v>AA23D</v>
          </cell>
          <cell r="B55" t="str">
            <v>Haemorrhagic Cerebrovascular Disorders with CC Score 10-13</v>
          </cell>
        </row>
        <row r="56">
          <cell r="A56" t="str">
            <v>AA23E</v>
          </cell>
          <cell r="B56" t="str">
            <v>Haemorrhagic Cerebrovascular Disorders with CC Score 6-9</v>
          </cell>
        </row>
        <row r="57">
          <cell r="A57" t="str">
            <v>AA23F</v>
          </cell>
          <cell r="B57" t="str">
            <v>Haemorrhagic Cerebrovascular Disorders with CC Score 3-5</v>
          </cell>
        </row>
        <row r="58">
          <cell r="A58" t="str">
            <v>AA23G</v>
          </cell>
          <cell r="B58" t="str">
            <v>Haemorrhagic Cerebrovascular Disorders with CC Score 0-2</v>
          </cell>
        </row>
        <row r="59">
          <cell r="A59" t="str">
            <v>AA24C</v>
          </cell>
          <cell r="B59" t="str">
            <v>Brain Tumours or Cerebral Cysts, with CC Score 11+</v>
          </cell>
        </row>
        <row r="60">
          <cell r="A60" t="str">
            <v>AA24D</v>
          </cell>
          <cell r="B60" t="str">
            <v>Brain Tumours or Cerebral Cysts, with CC Score 8-10</v>
          </cell>
        </row>
        <row r="61">
          <cell r="A61" t="str">
            <v>AA24E</v>
          </cell>
          <cell r="B61" t="str">
            <v>Brain Tumours or Cerebral Cysts, with CC Score 6-7</v>
          </cell>
        </row>
        <row r="62">
          <cell r="A62" t="str">
            <v>AA24F</v>
          </cell>
          <cell r="B62" t="str">
            <v>Brain Tumours or Cerebral Cysts, with CC Score 4-5</v>
          </cell>
        </row>
        <row r="63">
          <cell r="A63" t="str">
            <v>AA24G</v>
          </cell>
          <cell r="B63" t="str">
            <v>Brain Tumours or Cerebral Cysts, with CC Score 2-3</v>
          </cell>
        </row>
        <row r="64">
          <cell r="A64" t="str">
            <v>AA24H</v>
          </cell>
          <cell r="B64" t="str">
            <v>Brain Tumours or Cerebral Cysts, with CC Score 0-1</v>
          </cell>
        </row>
        <row r="65">
          <cell r="A65" t="str">
            <v>AA25C</v>
          </cell>
          <cell r="B65" t="str">
            <v>Cerebral Degenerations or Miscellaneous Disorders of Nervous System, with CC Score 14+</v>
          </cell>
        </row>
        <row r="66">
          <cell r="A66" t="str">
            <v>AA25D</v>
          </cell>
          <cell r="B66" t="str">
            <v>Cerebral Degenerations or Miscellaneous Disorders of Nervous System, with CC Score 11-13</v>
          </cell>
        </row>
        <row r="67">
          <cell r="A67" t="str">
            <v>AA25E</v>
          </cell>
          <cell r="B67" t="str">
            <v>Cerebral Degenerations or Miscellaneous Disorders of Nervous System, with CC Score 8-10</v>
          </cell>
        </row>
        <row r="68">
          <cell r="A68" t="str">
            <v>AA25F</v>
          </cell>
          <cell r="B68" t="str">
            <v>Cerebral Degenerations or Miscellaneous Disorders of Nervous System, with CC Score 5-7</v>
          </cell>
        </row>
        <row r="69">
          <cell r="A69" t="str">
            <v>AA25G</v>
          </cell>
          <cell r="B69" t="str">
            <v>Cerebral Degenerations or Miscellaneous Disorders of Nervous System, with CC Score 0-4</v>
          </cell>
        </row>
        <row r="70">
          <cell r="A70" t="str">
            <v>AA26C</v>
          </cell>
          <cell r="B70" t="str">
            <v>Muscular, Balance, Cranial or Peripheral Nerve Disorders, Epilepsy or Head Injury, with CC Score 15+</v>
          </cell>
        </row>
        <row r="71">
          <cell r="A71" t="str">
            <v>AA26D</v>
          </cell>
          <cell r="B71" t="str">
            <v>Muscular, Balance, Cranial or Peripheral Nerve Disorders, Epilepsy or Head Injury, with CC Score 12-14</v>
          </cell>
        </row>
        <row r="72">
          <cell r="A72" t="str">
            <v>AA26E</v>
          </cell>
          <cell r="B72" t="str">
            <v>Muscular, Balance, Cranial or Peripheral Nerve Disorders, Epilepsy or Head Injury, with CC Score 9-11</v>
          </cell>
        </row>
        <row r="73">
          <cell r="A73" t="str">
            <v>AA26F</v>
          </cell>
          <cell r="B73" t="str">
            <v>Muscular, Balance, Cranial or Peripheral Nerve Disorders, Epilepsy or Head Injury, with CC Score 6-8</v>
          </cell>
        </row>
        <row r="74">
          <cell r="A74" t="str">
            <v>AA26G</v>
          </cell>
          <cell r="B74" t="str">
            <v>Muscular, Balance, Cranial or Peripheral Nerve Disorders, Epilepsy or Head Injury, with CC Score 3-5</v>
          </cell>
        </row>
        <row r="75">
          <cell r="A75" t="str">
            <v>AA26H</v>
          </cell>
          <cell r="B75" t="str">
            <v>Muscular, Balance, Cranial or Peripheral Nerve Disorders, Epilepsy or Head Injury, with CC Score 0-2</v>
          </cell>
        </row>
        <row r="76">
          <cell r="A76" t="str">
            <v>AA27Z</v>
          </cell>
          <cell r="B76" t="str">
            <v>Medical Care of Patients with Alzheimer's Disease</v>
          </cell>
        </row>
        <row r="77">
          <cell r="A77" t="str">
            <v>AA28C</v>
          </cell>
          <cell r="B77" t="str">
            <v>Motor Neuron Disease with CC Score 8+</v>
          </cell>
        </row>
        <row r="78">
          <cell r="A78" t="str">
            <v>AA28D</v>
          </cell>
          <cell r="B78" t="str">
            <v>Motor Neuron Disease with CC Score 5-7</v>
          </cell>
        </row>
        <row r="79">
          <cell r="A79" t="str">
            <v>AA28E</v>
          </cell>
          <cell r="B79" t="str">
            <v>Motor Neuron Disease with CC Score 2-4</v>
          </cell>
        </row>
        <row r="80">
          <cell r="A80" t="str">
            <v>AA28F</v>
          </cell>
          <cell r="B80" t="str">
            <v>Motor Neuron Disease with CC Score 0-1</v>
          </cell>
        </row>
        <row r="81">
          <cell r="A81" t="str">
            <v>AA29C</v>
          </cell>
          <cell r="B81" t="str">
            <v>Transient Ischaemic Attack with CC Score 11+</v>
          </cell>
        </row>
        <row r="82">
          <cell r="A82" t="str">
            <v>AA29D</v>
          </cell>
          <cell r="B82" t="str">
            <v>Transient Ischaemic Attack with CC Score 8-10</v>
          </cell>
        </row>
        <row r="83">
          <cell r="A83" t="str">
            <v>AA29E</v>
          </cell>
          <cell r="B83" t="str">
            <v>Transient Ischaemic Attack with CC Score 5-7</v>
          </cell>
        </row>
        <row r="84">
          <cell r="A84" t="str">
            <v>AA29F</v>
          </cell>
          <cell r="B84" t="str">
            <v>Transient Ischaemic Attack with CC Score 0-4</v>
          </cell>
        </row>
        <row r="85">
          <cell r="A85" t="str">
            <v>AA30C</v>
          </cell>
          <cell r="B85" t="str">
            <v>Medical Care of Patients with Multiple Sclerosis, with CC Score 8+</v>
          </cell>
        </row>
        <row r="86">
          <cell r="A86" t="str">
            <v>AA30D</v>
          </cell>
          <cell r="B86" t="str">
            <v>Medical Care of Patients with Multiple Sclerosis, with CC Score 5-7</v>
          </cell>
        </row>
        <row r="87">
          <cell r="A87" t="str">
            <v>AA30E</v>
          </cell>
          <cell r="B87" t="str">
            <v>Medical Care of Patients with Multiple Sclerosis, with CC Score 2-4</v>
          </cell>
        </row>
        <row r="88">
          <cell r="A88" t="str">
            <v>AA30F</v>
          </cell>
          <cell r="B88" t="str">
            <v>Medical Care of Patients with Multiple Sclerosis, with CC Score 0-1</v>
          </cell>
        </row>
        <row r="89">
          <cell r="A89" t="str">
            <v>AA31C</v>
          </cell>
          <cell r="B89" t="str">
            <v>Headache, Migraine or Cerebrospinal Fluid Leak, with CC Score 11+</v>
          </cell>
        </row>
        <row r="90">
          <cell r="A90" t="str">
            <v>AA31D</v>
          </cell>
          <cell r="B90" t="str">
            <v>Headache, Migraine or Cerebrospinal Fluid Leak, with CC Score 7-10</v>
          </cell>
        </row>
        <row r="91">
          <cell r="A91" t="str">
            <v>AA31E</v>
          </cell>
          <cell r="B91" t="str">
            <v>Headache, Migraine or Cerebrospinal Fluid Leak, with CC Score 0-6</v>
          </cell>
        </row>
        <row r="92">
          <cell r="A92" t="str">
            <v>AA32Z</v>
          </cell>
          <cell r="B92" t="str">
            <v>Neuropsychology Tests</v>
          </cell>
        </row>
        <row r="93">
          <cell r="A93" t="str">
            <v>AA33C</v>
          </cell>
          <cell r="B93" t="str">
            <v>Conventional EEG, EMG or Nerve Conduction Studies, 19 years and over</v>
          </cell>
        </row>
        <row r="94">
          <cell r="A94" t="str">
            <v>AA33D</v>
          </cell>
          <cell r="B94" t="str">
            <v>Conventional EEG, EMG or Nerve Conduction Studies, 18 years and under</v>
          </cell>
        </row>
        <row r="95">
          <cell r="A95" t="str">
            <v>AA35A</v>
          </cell>
          <cell r="B95" t="str">
            <v>Stroke with CC Score 16+</v>
          </cell>
        </row>
        <row r="96">
          <cell r="A96" t="str">
            <v>AA35B</v>
          </cell>
          <cell r="B96" t="str">
            <v>Stroke with CC Score 13-15</v>
          </cell>
        </row>
        <row r="97">
          <cell r="A97" t="str">
            <v>AA35C</v>
          </cell>
          <cell r="B97" t="str">
            <v>Stroke with CC Score 10-12</v>
          </cell>
        </row>
        <row r="98">
          <cell r="A98" t="str">
            <v>AA35D</v>
          </cell>
          <cell r="B98" t="str">
            <v>Stroke with CC Score 7-9</v>
          </cell>
        </row>
        <row r="99">
          <cell r="A99" t="str">
            <v>AA35E</v>
          </cell>
          <cell r="B99" t="str">
            <v>Stroke with CC Score 4-6</v>
          </cell>
        </row>
        <row r="100">
          <cell r="A100" t="str">
            <v>AA35F</v>
          </cell>
          <cell r="B100" t="str">
            <v>Stroke with CC Score 0-3</v>
          </cell>
        </row>
        <row r="101">
          <cell r="A101" t="str">
            <v>AA36Z</v>
          </cell>
          <cell r="B101" t="str">
            <v>Major Intracranial Procedures Except Trauma, with Stroke</v>
          </cell>
        </row>
        <row r="102">
          <cell r="A102" t="str">
            <v>AA37Z</v>
          </cell>
          <cell r="B102" t="str">
            <v>Intermediate Intracranial Procedures Except Trauma, with Stroke</v>
          </cell>
        </row>
        <row r="103">
          <cell r="A103" t="str">
            <v>AA38Z</v>
          </cell>
          <cell r="B103" t="str">
            <v>Minor Intracranial Procedures Except Trauma, with Stroke</v>
          </cell>
        </row>
        <row r="104">
          <cell r="A104" t="str">
            <v>AA39Z</v>
          </cell>
          <cell r="B104" t="str">
            <v>Long Term EEG Monitoring</v>
          </cell>
        </row>
        <row r="105">
          <cell r="A105" t="str">
            <v>AA40Z</v>
          </cell>
          <cell r="B105" t="str">
            <v>Complex Long Term EEG Monitoring</v>
          </cell>
        </row>
        <row r="106">
          <cell r="A106" t="str">
            <v>AA41Z</v>
          </cell>
          <cell r="B106" t="str">
            <v>Sleep Studies</v>
          </cell>
        </row>
        <row r="107">
          <cell r="A107" t="str">
            <v>AA42Z</v>
          </cell>
          <cell r="B107" t="str">
            <v>Complex Sleep Studies</v>
          </cell>
        </row>
        <row r="108">
          <cell r="A108" t="str">
            <v>AB02Z</v>
          </cell>
          <cell r="B108" t="str">
            <v>Complex Major Pain Procedures</v>
          </cell>
        </row>
        <row r="109">
          <cell r="A109" t="str">
            <v>AB03Z</v>
          </cell>
          <cell r="B109" t="str">
            <v>Complex Pain Procedures</v>
          </cell>
        </row>
        <row r="110">
          <cell r="A110" t="str">
            <v>AB04Z</v>
          </cell>
          <cell r="B110" t="str">
            <v>Major Pain Procedures</v>
          </cell>
        </row>
        <row r="111">
          <cell r="A111" t="str">
            <v>AB05Z</v>
          </cell>
          <cell r="B111" t="str">
            <v>Intermediate Pain Procedures</v>
          </cell>
        </row>
        <row r="112">
          <cell r="A112" t="str">
            <v>AB06Z</v>
          </cell>
          <cell r="B112" t="str">
            <v>Minor Pain Procedures</v>
          </cell>
        </row>
        <row r="113">
          <cell r="A113" t="str">
            <v>AB07Z</v>
          </cell>
          <cell r="B113" t="str">
            <v>Insertion of Neurostimulator or Intrathecal Drug Delivery Device</v>
          </cell>
        </row>
        <row r="114">
          <cell r="A114" t="str">
            <v>AB08Z</v>
          </cell>
          <cell r="B114" t="str">
            <v>Pain Radiofrequency Treatments</v>
          </cell>
        </row>
        <row r="115">
          <cell r="A115" t="str">
            <v>AB09Z</v>
          </cell>
          <cell r="B115" t="str">
            <v>Other Specified Pain Procedures</v>
          </cell>
        </row>
        <row r="116">
          <cell r="A116" t="str">
            <v>AB10Z</v>
          </cell>
          <cell r="B116" t="str">
            <v>Unspecified Pain Procedures</v>
          </cell>
        </row>
        <row r="117">
          <cell r="A117" t="str">
            <v>AB11Z</v>
          </cell>
          <cell r="B117" t="str">
            <v>Cognitive Behavioural Therapy</v>
          </cell>
        </row>
        <row r="118">
          <cell r="A118" t="str">
            <v>BZ01A</v>
          </cell>
          <cell r="B118" t="str">
            <v>Enhanced Cataract Surgery with CC Score 2+</v>
          </cell>
        </row>
        <row r="119">
          <cell r="A119" t="str">
            <v>BZ01B</v>
          </cell>
          <cell r="B119" t="str">
            <v>Enhanced Cataract Surgery with CC Score 0-1</v>
          </cell>
        </row>
        <row r="120">
          <cell r="A120" t="str">
            <v>BZ02A</v>
          </cell>
          <cell r="B120" t="str">
            <v>Phacoemulsification Cataract Extraction and Lens Implant, with CC Score 5+</v>
          </cell>
        </row>
        <row r="121">
          <cell r="A121" t="str">
            <v>BZ02B</v>
          </cell>
          <cell r="B121" t="str">
            <v>Phacoemulsification Cataract Extraction and Lens Implant, with CC Score 2-4</v>
          </cell>
        </row>
        <row r="122">
          <cell r="A122" t="str">
            <v>BZ02C</v>
          </cell>
          <cell r="B122" t="str">
            <v>Phacoemulsification Cataract Extraction and Lens Implant, with CC Score 0-1</v>
          </cell>
        </row>
        <row r="123">
          <cell r="A123" t="str">
            <v>BZ03A</v>
          </cell>
          <cell r="B123" t="str">
            <v>Non-Phacoemulsification Cataract Surgery with CC Score 1+</v>
          </cell>
        </row>
        <row r="124">
          <cell r="A124" t="str">
            <v>BZ03B</v>
          </cell>
          <cell r="B124" t="str">
            <v>Non-Phacoemulsification Cataract Surgery with CC Score 0</v>
          </cell>
        </row>
        <row r="125">
          <cell r="A125" t="str">
            <v>BZ04A</v>
          </cell>
          <cell r="B125" t="str">
            <v>Lens Capsulotomy with CC Score 1+</v>
          </cell>
        </row>
        <row r="126">
          <cell r="A126" t="str">
            <v>BZ04B</v>
          </cell>
          <cell r="B126" t="str">
            <v>Lens Capsulotomy with CC Score 0</v>
          </cell>
        </row>
        <row r="127">
          <cell r="A127" t="str">
            <v>BZ05A</v>
          </cell>
          <cell r="B127" t="str">
            <v>Major Oculoplastics Procedures with CC Score 1+</v>
          </cell>
        </row>
        <row r="128">
          <cell r="A128" t="str">
            <v>BZ05B</v>
          </cell>
          <cell r="B128" t="str">
            <v>Major Oculoplastics Procedures with CC Score 0</v>
          </cell>
        </row>
        <row r="129">
          <cell r="A129" t="str">
            <v>BZ06B</v>
          </cell>
          <cell r="B129" t="str">
            <v>Intermediate Oculoplastics Procedures, 18 years and under</v>
          </cell>
        </row>
        <row r="130">
          <cell r="A130" t="str">
            <v>BZ06C</v>
          </cell>
          <cell r="B130" t="str">
            <v>Intermediate Oculoplastics Procedures, 19 years and over, with CC Score 2+</v>
          </cell>
        </row>
        <row r="131">
          <cell r="A131" t="str">
            <v>BZ06D</v>
          </cell>
          <cell r="B131" t="str">
            <v>Intermediate Oculoplastics Procedures, 19 years and over, with CC Score 0-1</v>
          </cell>
        </row>
        <row r="132">
          <cell r="A132" t="str">
            <v>BZ07B</v>
          </cell>
          <cell r="B132" t="str">
            <v>Minor Oculoplastics Procedures, 18 years and under</v>
          </cell>
        </row>
        <row r="133">
          <cell r="A133" t="str">
            <v>BZ07C</v>
          </cell>
          <cell r="B133" t="str">
            <v>Minor Oculoplastics Procedures, 19 years and over, with CC Score 3+</v>
          </cell>
        </row>
        <row r="134">
          <cell r="A134" t="str">
            <v>BZ07D</v>
          </cell>
          <cell r="B134" t="str">
            <v>Minor Oculoplastics Procedures, 19 years and over, with CC Score 1-2</v>
          </cell>
        </row>
        <row r="135">
          <cell r="A135" t="str">
            <v>BZ07E</v>
          </cell>
          <cell r="B135" t="str">
            <v>Minor Oculoplastics Procedures, 19 years and over, with CC Score 0</v>
          </cell>
        </row>
        <row r="136">
          <cell r="A136" t="str">
            <v>BZ08B</v>
          </cell>
          <cell r="B136" t="str">
            <v>Major Orbits or Lacrimal Procedures, 18 years and under</v>
          </cell>
        </row>
        <row r="137">
          <cell r="A137" t="str">
            <v>BZ08C</v>
          </cell>
          <cell r="B137" t="str">
            <v>Major Orbits or Lacrimal Procedures, 19 years and over, with CC Score 1+</v>
          </cell>
        </row>
        <row r="138">
          <cell r="A138" t="str">
            <v>BZ08D</v>
          </cell>
          <cell r="B138" t="str">
            <v>Major Orbits or Lacrimal Procedures, 19 years and over, with CC Score 0</v>
          </cell>
        </row>
        <row r="139">
          <cell r="A139" t="str">
            <v>BZ09B</v>
          </cell>
          <cell r="B139" t="str">
            <v>Intermediate Orbits or Lacrimal Procedures, 18 years and under</v>
          </cell>
        </row>
        <row r="140">
          <cell r="A140" t="str">
            <v>BZ09C</v>
          </cell>
          <cell r="B140" t="str">
            <v>Intermediate Orbits or Lacrimal Procedures, 19 years and over, with CC Score 2+</v>
          </cell>
        </row>
        <row r="141">
          <cell r="A141" t="str">
            <v>BZ09D</v>
          </cell>
          <cell r="B141" t="str">
            <v>Intermediate Orbits or Lacrimal Procedures, 19 years and over, with CC Score 0-1</v>
          </cell>
        </row>
        <row r="142">
          <cell r="A142" t="str">
            <v>BZ10B</v>
          </cell>
          <cell r="B142" t="str">
            <v>Minor Orbits or Lacrimal Procedures, 18 years and under</v>
          </cell>
        </row>
        <row r="143">
          <cell r="A143" t="str">
            <v>BZ10C</v>
          </cell>
          <cell r="B143" t="str">
            <v>Minor Orbits or Lacrimal Procedures, 19 years and over, with CC Score 2+</v>
          </cell>
        </row>
        <row r="144">
          <cell r="A144" t="str">
            <v>BZ10D</v>
          </cell>
          <cell r="B144" t="str">
            <v>Minor Orbits or Lacrimal Procedures, 19 years and over, with CC Score 0-1</v>
          </cell>
        </row>
        <row r="145">
          <cell r="A145" t="str">
            <v>BZ11A</v>
          </cell>
          <cell r="B145" t="str">
            <v>Major Cornea or Sclera Procedures, with CC Score 1+</v>
          </cell>
        </row>
        <row r="146">
          <cell r="A146" t="str">
            <v>BZ11B</v>
          </cell>
          <cell r="B146" t="str">
            <v>Major Cornea or Sclera Procedures, with CC Score 0</v>
          </cell>
        </row>
        <row r="147">
          <cell r="A147" t="str">
            <v>BZ12A</v>
          </cell>
          <cell r="B147" t="str">
            <v>Intermediate Cornea or Sclera Procedures, with CC Score 1+</v>
          </cell>
        </row>
        <row r="148">
          <cell r="A148" t="str">
            <v>BZ12B</v>
          </cell>
          <cell r="B148" t="str">
            <v>Intermediate Cornea or Sclera Procedures, with CC Score 0</v>
          </cell>
        </row>
        <row r="149">
          <cell r="A149" t="str">
            <v>BZ13A</v>
          </cell>
          <cell r="B149" t="str">
            <v>Minor Cornea or Sclera Procedures, with CC Score 1+</v>
          </cell>
        </row>
        <row r="150">
          <cell r="A150" t="str">
            <v>BZ13B</v>
          </cell>
          <cell r="B150" t="str">
            <v>Minor Cornea or Sclera Procedures, with CC Score 0</v>
          </cell>
        </row>
        <row r="151">
          <cell r="A151" t="str">
            <v>BZ14A</v>
          </cell>
          <cell r="B151" t="str">
            <v>Major Ocular Motility Procedures, 19 years and over</v>
          </cell>
        </row>
        <row r="152">
          <cell r="A152" t="str">
            <v>BZ14B</v>
          </cell>
          <cell r="B152" t="str">
            <v>Major Ocular Motility Procedures, 18 years and under</v>
          </cell>
        </row>
        <row r="153">
          <cell r="A153" t="str">
            <v>BZ15B</v>
          </cell>
          <cell r="B153" t="str">
            <v>Intermediate Ocular Motility Procedures, 18 years and under</v>
          </cell>
        </row>
        <row r="154">
          <cell r="A154" t="str">
            <v>BZ15C</v>
          </cell>
          <cell r="B154" t="str">
            <v>Intermediate Ocular Motility Procedures, 19 years and over, with CC Score 1+</v>
          </cell>
        </row>
        <row r="155">
          <cell r="A155" t="str">
            <v>BZ15D</v>
          </cell>
          <cell r="B155" t="str">
            <v>Intermediate Ocular Motility Procedures, 19 years and over, with CC Score 0</v>
          </cell>
        </row>
        <row r="156">
          <cell r="A156" t="str">
            <v>BZ16A</v>
          </cell>
          <cell r="B156" t="str">
            <v>Minor Ocular Motility Procedures, 19 years and over</v>
          </cell>
        </row>
        <row r="157">
          <cell r="A157" t="str">
            <v>BZ16B</v>
          </cell>
          <cell r="B157" t="str">
            <v>Minor Ocular Motility Procedures, 18 years and under</v>
          </cell>
        </row>
        <row r="158">
          <cell r="A158" t="str">
            <v>BZ17A</v>
          </cell>
          <cell r="B158" t="str">
            <v>Major Glaucoma Procedures with CC Score 1+</v>
          </cell>
        </row>
        <row r="159">
          <cell r="A159" t="str">
            <v>BZ17B</v>
          </cell>
          <cell r="B159" t="str">
            <v>Major Glaucoma Procedures with CC Score 0</v>
          </cell>
        </row>
        <row r="160">
          <cell r="A160" t="str">
            <v>BZ18A</v>
          </cell>
          <cell r="B160" t="str">
            <v>Intermediate Glaucoma Procedures with CC Score 1+</v>
          </cell>
        </row>
        <row r="161">
          <cell r="A161" t="str">
            <v>BZ18B</v>
          </cell>
          <cell r="B161" t="str">
            <v>Intermediate Glaucoma Procedures with CC Score 0</v>
          </cell>
        </row>
        <row r="162">
          <cell r="A162" t="str">
            <v>BZ19A</v>
          </cell>
          <cell r="B162" t="str">
            <v>Minor Glaucoma Procedures with CC Score 1+</v>
          </cell>
        </row>
        <row r="163">
          <cell r="A163" t="str">
            <v>BZ19B</v>
          </cell>
          <cell r="B163" t="str">
            <v>Minor Glaucoma Procedures with CC Score 0</v>
          </cell>
        </row>
        <row r="164">
          <cell r="A164" t="str">
            <v>BZ20A</v>
          </cell>
          <cell r="B164" t="str">
            <v>Complex Vitreous Retinal Procedures with CC Score 1+</v>
          </cell>
        </row>
        <row r="165">
          <cell r="A165" t="str">
            <v>BZ20B</v>
          </cell>
          <cell r="B165" t="str">
            <v>Complex Vitreous Retinal Procedures with CC Score 0</v>
          </cell>
        </row>
        <row r="166">
          <cell r="A166" t="str">
            <v>BZ21A</v>
          </cell>
          <cell r="B166" t="str">
            <v>Major Vitreous Retinal Procedures with CC Score 3+</v>
          </cell>
        </row>
        <row r="167">
          <cell r="A167" t="str">
            <v>BZ21B</v>
          </cell>
          <cell r="B167" t="str">
            <v>Major Vitreous Retinal Procedures with CC Score 1-2</v>
          </cell>
        </row>
        <row r="168">
          <cell r="A168" t="str">
            <v>BZ21C</v>
          </cell>
          <cell r="B168" t="str">
            <v>Major Vitreous Retinal Procedures with CC Score 0</v>
          </cell>
        </row>
        <row r="169">
          <cell r="A169" t="str">
            <v>BZ22A</v>
          </cell>
          <cell r="B169" t="str">
            <v>Intermediate Vitreous Retinal Procedures with CC Score 2+</v>
          </cell>
        </row>
        <row r="170">
          <cell r="A170" t="str">
            <v>BZ22B</v>
          </cell>
          <cell r="B170" t="str">
            <v>Intermediate Vitreous Retinal Procedures with CC Score 0-1</v>
          </cell>
        </row>
        <row r="171">
          <cell r="A171" t="str">
            <v>BZ23Z</v>
          </cell>
          <cell r="B171" t="str">
            <v>Minor Vitreous Retinal Procedures</v>
          </cell>
        </row>
        <row r="172">
          <cell r="A172" t="str">
            <v>BZ24D</v>
          </cell>
          <cell r="B172" t="str">
            <v>Non-Surgical Ophthalmology with Interventions</v>
          </cell>
        </row>
        <row r="173">
          <cell r="A173" t="str">
            <v>BZ24E</v>
          </cell>
          <cell r="B173" t="str">
            <v>Non-Surgical Ophthalmology without Interventions, with CC Score 5+</v>
          </cell>
        </row>
        <row r="174">
          <cell r="A174" t="str">
            <v>BZ24F</v>
          </cell>
          <cell r="B174" t="str">
            <v>Non-Surgical Ophthalmology without Interventions, with CC Score 2-4</v>
          </cell>
        </row>
        <row r="175">
          <cell r="A175" t="str">
            <v>BZ24G</v>
          </cell>
          <cell r="B175" t="str">
            <v>Non-Surgical Ophthalmology without Interventions, with CC Score 0-1</v>
          </cell>
        </row>
        <row r="176">
          <cell r="A176" t="str">
            <v>CA01Z</v>
          </cell>
          <cell r="B176" t="str">
            <v>Complex Neck Procedures</v>
          </cell>
        </row>
        <row r="177">
          <cell r="A177" t="str">
            <v>CA02A</v>
          </cell>
          <cell r="B177" t="str">
            <v>Very Major Neck Procedures with CC Score 2+</v>
          </cell>
        </row>
        <row r="178">
          <cell r="A178" t="str">
            <v>CA02B</v>
          </cell>
          <cell r="B178" t="str">
            <v>Very Major Neck Procedures with CC Score 0-1</v>
          </cell>
        </row>
        <row r="179">
          <cell r="A179" t="str">
            <v>CA03A</v>
          </cell>
          <cell r="B179" t="str">
            <v>Major Neck Procedures with CC Score 2+</v>
          </cell>
        </row>
        <row r="180">
          <cell r="A180" t="str">
            <v>CA03B</v>
          </cell>
          <cell r="B180" t="str">
            <v>Major Neck Procedures with CC Score 0-1</v>
          </cell>
        </row>
        <row r="181">
          <cell r="A181" t="str">
            <v>CA04A</v>
          </cell>
          <cell r="B181" t="str">
            <v>Intermediate Neck Procedures, 19 years and over</v>
          </cell>
        </row>
        <row r="182">
          <cell r="A182" t="str">
            <v>CA04B</v>
          </cell>
          <cell r="B182" t="str">
            <v>Intermediate Neck Procedures, 18 years and under</v>
          </cell>
        </row>
        <row r="183">
          <cell r="A183" t="str">
            <v>CA05A</v>
          </cell>
          <cell r="B183" t="str">
            <v>Minor Neck Procedures, 19 years and over</v>
          </cell>
        </row>
        <row r="184">
          <cell r="A184" t="str">
            <v>CA05B</v>
          </cell>
          <cell r="B184" t="str">
            <v>Minor Neck Procedures, 18 years and under</v>
          </cell>
        </row>
        <row r="185">
          <cell r="A185" t="str">
            <v>CA10A</v>
          </cell>
          <cell r="B185" t="str">
            <v>Septorhinoplasty, 19 years and over</v>
          </cell>
        </row>
        <row r="186">
          <cell r="A186" t="str">
            <v>CA10B</v>
          </cell>
          <cell r="B186" t="str">
            <v>Septorhinoplasty, 18 years and under</v>
          </cell>
        </row>
        <row r="187">
          <cell r="A187" t="str">
            <v>CA11A</v>
          </cell>
          <cell r="B187" t="str">
            <v>Septoplasty, 19 years and over</v>
          </cell>
        </row>
        <row r="188">
          <cell r="A188" t="str">
            <v>CA11B</v>
          </cell>
          <cell r="B188" t="str">
            <v>Septoplasty, 18 years and under</v>
          </cell>
        </row>
        <row r="189">
          <cell r="A189" t="str">
            <v>CA12Z</v>
          </cell>
          <cell r="B189" t="str">
            <v>Major Treatment of Epistaxis</v>
          </cell>
        </row>
        <row r="190">
          <cell r="A190" t="str">
            <v>CA13A</v>
          </cell>
          <cell r="B190" t="str">
            <v>Minor Treatment of Epistaxis, 19 years and over</v>
          </cell>
        </row>
        <row r="191">
          <cell r="A191" t="str">
            <v>CA13B</v>
          </cell>
          <cell r="B191" t="str">
            <v>Minor Treatment of Epistaxis, 18 years and under</v>
          </cell>
        </row>
        <row r="192">
          <cell r="A192" t="str">
            <v>CA14Z</v>
          </cell>
          <cell r="B192" t="str">
            <v>Nasal Polypectomy</v>
          </cell>
        </row>
        <row r="193">
          <cell r="A193" t="str">
            <v>CA15Z</v>
          </cell>
          <cell r="B193" t="str">
            <v>Excision or Biopsy, of Lesion of Internal Nose</v>
          </cell>
        </row>
        <row r="194">
          <cell r="A194" t="str">
            <v>CA16Z</v>
          </cell>
          <cell r="B194" t="str">
            <v>Excision or Biopsy, of Lesion of External Nose</v>
          </cell>
        </row>
        <row r="195">
          <cell r="A195" t="str">
            <v>CA20Z</v>
          </cell>
          <cell r="B195" t="str">
            <v>Complex Nose Procedures</v>
          </cell>
        </row>
        <row r="196">
          <cell r="A196" t="str">
            <v>CA21Z</v>
          </cell>
          <cell r="B196" t="str">
            <v>Very Major Nose Procedures</v>
          </cell>
        </row>
        <row r="197">
          <cell r="A197" t="str">
            <v>CA22Z</v>
          </cell>
          <cell r="B197" t="str">
            <v>Major Nose Procedures</v>
          </cell>
        </row>
        <row r="198">
          <cell r="A198" t="str">
            <v>CA23Z</v>
          </cell>
          <cell r="B198" t="str">
            <v>Intermediate Nose Procedures</v>
          </cell>
        </row>
        <row r="199">
          <cell r="A199" t="str">
            <v>CA24A</v>
          </cell>
          <cell r="B199" t="str">
            <v>Minor Nose Procedures, 19 years and over</v>
          </cell>
        </row>
        <row r="200">
          <cell r="A200" t="str">
            <v>CA24B</v>
          </cell>
          <cell r="B200" t="str">
            <v>Minor Nose Procedures, 18 years and under</v>
          </cell>
        </row>
        <row r="201">
          <cell r="A201" t="str">
            <v>CA25A</v>
          </cell>
          <cell r="B201" t="str">
            <v>Minimal Nose Procedures, 19 years and over</v>
          </cell>
        </row>
        <row r="202">
          <cell r="A202" t="str">
            <v>CA25B</v>
          </cell>
          <cell r="B202" t="str">
            <v>Minimal Nose Procedures, 18 years and under</v>
          </cell>
        </row>
        <row r="203">
          <cell r="A203" t="str">
            <v>CA26Z</v>
          </cell>
          <cell r="B203" t="str">
            <v>Complex Sinus Procedures</v>
          </cell>
        </row>
        <row r="204">
          <cell r="A204" t="str">
            <v>CA27Z</v>
          </cell>
          <cell r="B204" t="str">
            <v>Major Sinus Procedures</v>
          </cell>
        </row>
        <row r="205">
          <cell r="A205" t="str">
            <v>CA28Z</v>
          </cell>
          <cell r="B205" t="str">
            <v>Intermediate Sinus Procedures</v>
          </cell>
        </row>
        <row r="206">
          <cell r="A206" t="str">
            <v>CA29Z</v>
          </cell>
          <cell r="B206" t="str">
            <v>Minor Sinus Procedures</v>
          </cell>
        </row>
        <row r="207">
          <cell r="A207" t="str">
            <v>CA30A</v>
          </cell>
          <cell r="B207" t="str">
            <v>Radical or Revisional, Mastoid Procedures, 19 years and over</v>
          </cell>
        </row>
        <row r="208">
          <cell r="A208" t="str">
            <v>CA30B</v>
          </cell>
          <cell r="B208" t="str">
            <v>Radical or Revisional, Mastoid Procedures, 18 years and under</v>
          </cell>
        </row>
        <row r="209">
          <cell r="A209" t="str">
            <v>CA31Z</v>
          </cell>
          <cell r="B209" t="str">
            <v>Simple or Cortical, Mastoid Procedures</v>
          </cell>
        </row>
        <row r="210">
          <cell r="A210" t="str">
            <v>CA32A</v>
          </cell>
          <cell r="B210" t="str">
            <v>Tympanoplasty, 19 years and over</v>
          </cell>
        </row>
        <row r="211">
          <cell r="A211" t="str">
            <v>CA32B</v>
          </cell>
          <cell r="B211" t="str">
            <v>Tympanoplasty, 18 years and under</v>
          </cell>
        </row>
        <row r="212">
          <cell r="A212" t="str">
            <v>CA33Z</v>
          </cell>
          <cell r="B212" t="str">
            <v>Pinnaplasty</v>
          </cell>
        </row>
        <row r="213">
          <cell r="A213" t="str">
            <v>CA34A</v>
          </cell>
          <cell r="B213" t="str">
            <v>Excision or Biopsy, of Lesion of External Ear, 19 years and over</v>
          </cell>
        </row>
        <row r="214">
          <cell r="A214" t="str">
            <v>CA34B</v>
          </cell>
          <cell r="B214" t="str">
            <v>Excision or Biopsy, of Lesion of External Ear, 18 years and under</v>
          </cell>
        </row>
        <row r="215">
          <cell r="A215" t="str">
            <v>CA35A</v>
          </cell>
          <cell r="B215" t="str">
            <v>Insertion of Grommets, 19 years and over</v>
          </cell>
        </row>
        <row r="216">
          <cell r="A216" t="str">
            <v>CA35B</v>
          </cell>
          <cell r="B216" t="str">
            <v>Insertion of Grommets, between 2 and 18 years</v>
          </cell>
        </row>
        <row r="217">
          <cell r="A217" t="str">
            <v>CA35C</v>
          </cell>
          <cell r="B217" t="str">
            <v>Insertion of Grommets, 1 year and under</v>
          </cell>
        </row>
        <row r="218">
          <cell r="A218" t="str">
            <v>CA36A</v>
          </cell>
          <cell r="B218" t="str">
            <v>Clearance of External Auditory Canal, 19 years and over</v>
          </cell>
        </row>
        <row r="219">
          <cell r="A219" t="str">
            <v>CA36B</v>
          </cell>
          <cell r="B219" t="str">
            <v>Clearance of External Auditory Canal, 18 years and under</v>
          </cell>
        </row>
        <row r="220">
          <cell r="A220" t="str">
            <v>CA37A</v>
          </cell>
          <cell r="B220" t="str">
            <v>Audiometry or Hearing Assessment, 19 years and over</v>
          </cell>
        </row>
        <row r="221">
          <cell r="A221" t="str">
            <v>CA37B</v>
          </cell>
          <cell r="B221" t="str">
            <v>Audiometry or Hearing Assessment, between 5 and 18 years</v>
          </cell>
        </row>
        <row r="222">
          <cell r="A222" t="str">
            <v>CA37C</v>
          </cell>
          <cell r="B222" t="str">
            <v>Audiometry or Hearing Assessment, 4 years and under</v>
          </cell>
        </row>
        <row r="223">
          <cell r="A223" t="str">
            <v>CA38A</v>
          </cell>
          <cell r="B223" t="str">
            <v>Evoked Potential Recording, 19 years and over</v>
          </cell>
        </row>
        <row r="224">
          <cell r="A224" t="str">
            <v>CA38B</v>
          </cell>
          <cell r="B224" t="str">
            <v>Evoked Potential Recording, 18 years and under</v>
          </cell>
        </row>
        <row r="225">
          <cell r="A225" t="str">
            <v>CA39Z</v>
          </cell>
          <cell r="B225" t="str">
            <v>Fixture for Bone Anchored Hearing Aids</v>
          </cell>
        </row>
        <row r="226">
          <cell r="A226" t="str">
            <v>CA40Z</v>
          </cell>
          <cell r="B226" t="str">
            <v>Fitting of Bone Anchored Hearing Aids</v>
          </cell>
        </row>
        <row r="227">
          <cell r="A227" t="str">
            <v>CA41Z</v>
          </cell>
          <cell r="B227" t="str">
            <v>Bilateral Cochlear Implants</v>
          </cell>
        </row>
        <row r="228">
          <cell r="A228" t="str">
            <v>CA42Z</v>
          </cell>
          <cell r="B228" t="str">
            <v>Unilateral Cochlear Implant</v>
          </cell>
        </row>
        <row r="229">
          <cell r="A229" t="str">
            <v>CA43Z</v>
          </cell>
          <cell r="B229" t="str">
            <v>Balance Assessment</v>
          </cell>
        </row>
        <row r="230">
          <cell r="A230" t="str">
            <v>CA50Z</v>
          </cell>
          <cell r="B230" t="str">
            <v>Complex Ear Procedures</v>
          </cell>
        </row>
        <row r="231">
          <cell r="A231" t="str">
            <v>CA51A</v>
          </cell>
          <cell r="B231" t="str">
            <v>Very Major Ear Procedures, 19 years and over</v>
          </cell>
        </row>
        <row r="232">
          <cell r="A232" t="str">
            <v>CA51B</v>
          </cell>
          <cell r="B232" t="str">
            <v>Very Major Ear Procedures, 18 years and under</v>
          </cell>
        </row>
        <row r="233">
          <cell r="A233" t="str">
            <v>CA52A</v>
          </cell>
          <cell r="B233" t="str">
            <v>Major Ear Procedures, 19 years and over</v>
          </cell>
        </row>
        <row r="234">
          <cell r="A234" t="str">
            <v>CA52B</v>
          </cell>
          <cell r="B234" t="str">
            <v>Major Ear Procedures, 18 years and under</v>
          </cell>
        </row>
        <row r="235">
          <cell r="A235" t="str">
            <v>CA53A</v>
          </cell>
          <cell r="B235" t="str">
            <v>Intermediate Ear Procedures, 19 years and over</v>
          </cell>
        </row>
        <row r="236">
          <cell r="A236" t="str">
            <v>CA53B</v>
          </cell>
          <cell r="B236" t="str">
            <v>Intermediate Ear Procedures, 18 years and under</v>
          </cell>
        </row>
        <row r="237">
          <cell r="A237" t="str">
            <v>CA54A</v>
          </cell>
          <cell r="B237" t="str">
            <v>Minor Ear Procedures, 19 years and over</v>
          </cell>
        </row>
        <row r="238">
          <cell r="A238" t="str">
            <v>CA54B</v>
          </cell>
          <cell r="B238" t="str">
            <v>Minor Ear Procedures, 18 years and under</v>
          </cell>
        </row>
        <row r="239">
          <cell r="A239" t="str">
            <v>CA55A</v>
          </cell>
          <cell r="B239" t="str">
            <v>Minimal Ear Procedures, 19 years and over</v>
          </cell>
        </row>
        <row r="240">
          <cell r="A240" t="str">
            <v>CA55B</v>
          </cell>
          <cell r="B240" t="str">
            <v>Minimal Ear Procedures, 18 years and under</v>
          </cell>
        </row>
        <row r="241">
          <cell r="A241" t="str">
            <v>CA60A</v>
          </cell>
          <cell r="B241" t="str">
            <v>Tonsillectomy, 19 years and over</v>
          </cell>
        </row>
        <row r="242">
          <cell r="A242" t="str">
            <v>CA60B</v>
          </cell>
          <cell r="B242" t="str">
            <v>Tonsillectomy, 18 years and under</v>
          </cell>
        </row>
        <row r="243">
          <cell r="A243" t="str">
            <v>CA61Z</v>
          </cell>
          <cell r="B243" t="str">
            <v>Adenotonsillectomy</v>
          </cell>
        </row>
        <row r="244">
          <cell r="A244" t="str">
            <v>CA62Z</v>
          </cell>
          <cell r="B244" t="str">
            <v>Adenoidectomy</v>
          </cell>
        </row>
        <row r="245">
          <cell r="A245" t="str">
            <v>CA63Z</v>
          </cell>
          <cell r="B245" t="str">
            <v>Tracheostomy</v>
          </cell>
        </row>
        <row r="246">
          <cell r="A246" t="str">
            <v>CA64Z</v>
          </cell>
          <cell r="B246" t="str">
            <v>Uvulopalatoplasty or Uvulopalatopharyngoplasty</v>
          </cell>
        </row>
        <row r="247">
          <cell r="A247" t="str">
            <v>CA65Z</v>
          </cell>
          <cell r="B247" t="str">
            <v>Frenotomy or Frenectomy</v>
          </cell>
        </row>
        <row r="248">
          <cell r="A248" t="str">
            <v>CA66A</v>
          </cell>
          <cell r="B248" t="str">
            <v>Excision or Biopsy, of Lesion of Mouth, 19 years and over</v>
          </cell>
        </row>
        <row r="249">
          <cell r="A249" t="str">
            <v>CA66B</v>
          </cell>
          <cell r="B249" t="str">
            <v>Excision or Biopsy, of Lesion of Mouth, 18 years and under</v>
          </cell>
        </row>
        <row r="250">
          <cell r="A250" t="str">
            <v>CA67A</v>
          </cell>
          <cell r="B250" t="str">
            <v>Complex Therapeutic Endoscopic, Larynx or Pharynx Procedures, with CC Score 2+</v>
          </cell>
        </row>
        <row r="251">
          <cell r="A251" t="str">
            <v>CA67B</v>
          </cell>
          <cell r="B251" t="str">
            <v>Complex Therapeutic Endoscopic, Larynx or Pharynx Procedures, with CC Score 0-1</v>
          </cell>
        </row>
        <row r="252">
          <cell r="A252" t="str">
            <v>CA68A</v>
          </cell>
          <cell r="B252" t="str">
            <v>Therapeutic Endoscopic, Larynx or Pharynx Procedures, 19 years and over</v>
          </cell>
        </row>
        <row r="253">
          <cell r="A253" t="str">
            <v>CA68B</v>
          </cell>
          <cell r="B253" t="str">
            <v>Therapeutic Endoscopic, Larynx or Pharynx Procedures, 18 years and under</v>
          </cell>
        </row>
        <row r="254">
          <cell r="A254" t="str">
            <v>CA69A</v>
          </cell>
          <cell r="B254" t="str">
            <v>Diagnostic, Laryngoscopy or Pharyngoscopy, 19 years and over</v>
          </cell>
        </row>
        <row r="255">
          <cell r="A255" t="str">
            <v>CA69B</v>
          </cell>
          <cell r="B255" t="str">
            <v>Diagnostic, Laryngoscopy or Pharyngoscopy, between 2 and 18 years</v>
          </cell>
        </row>
        <row r="256">
          <cell r="A256" t="str">
            <v>CA69C</v>
          </cell>
          <cell r="B256" t="str">
            <v>Diagnostic, Laryngoscopy or Pharyngoscopy, 1 year and under</v>
          </cell>
        </row>
        <row r="257">
          <cell r="A257" t="str">
            <v>CA70Z</v>
          </cell>
          <cell r="B257" t="str">
            <v>Diagnostic Examination of Upper Respiratory Tract and Upper Gastrointestinal Tract</v>
          </cell>
        </row>
        <row r="258">
          <cell r="A258" t="str">
            <v>CA71A</v>
          </cell>
          <cell r="B258" t="str">
            <v>Diagnostic Nasopharyngoscopy, 19 years and over</v>
          </cell>
        </row>
        <row r="259">
          <cell r="A259" t="str">
            <v>CA71B</v>
          </cell>
          <cell r="B259" t="str">
            <v>Diagnostic Nasopharyngoscopy, 18 years and under</v>
          </cell>
        </row>
        <row r="260">
          <cell r="A260" t="str">
            <v>CA80A</v>
          </cell>
          <cell r="B260" t="str">
            <v>Very Complex, Mouth or Throat Procedures, with CC Score 5+</v>
          </cell>
        </row>
        <row r="261">
          <cell r="A261" t="str">
            <v>CA80B</v>
          </cell>
          <cell r="B261" t="str">
            <v>Very Complex, Mouth or Throat Procedures, with CC Score 2-4</v>
          </cell>
        </row>
        <row r="262">
          <cell r="A262" t="str">
            <v>CA80C</v>
          </cell>
          <cell r="B262" t="str">
            <v>Very Complex, Mouth or Throat Procedures, with CC Score 0-1</v>
          </cell>
        </row>
        <row r="263">
          <cell r="A263" t="str">
            <v>CA81A</v>
          </cell>
          <cell r="B263" t="str">
            <v>Complex, Mouth or Throat Procedures, 19 years and over, with CC Score 2+</v>
          </cell>
        </row>
        <row r="264">
          <cell r="A264" t="str">
            <v>CA81B</v>
          </cell>
          <cell r="B264" t="str">
            <v>Complex, Mouth or Throat Procedures, 19 years and over, with CC Score 0-1</v>
          </cell>
        </row>
        <row r="265">
          <cell r="A265" t="str">
            <v>CA81C</v>
          </cell>
          <cell r="B265" t="str">
            <v>Complex, Mouth or Throat Procedures, between 2 and 18 years</v>
          </cell>
        </row>
        <row r="266">
          <cell r="A266" t="str">
            <v>CA81D</v>
          </cell>
          <cell r="B266" t="str">
            <v>Complex, Mouth or Throat Procedures, 1 year and under</v>
          </cell>
        </row>
        <row r="267">
          <cell r="A267" t="str">
            <v>CA82A</v>
          </cell>
          <cell r="B267" t="str">
            <v>Very Major, Mouth or Throat Procedures, 19 years and over, with CC Score 2+</v>
          </cell>
        </row>
        <row r="268">
          <cell r="A268" t="str">
            <v>CA82B</v>
          </cell>
          <cell r="B268" t="str">
            <v>Very Major, Mouth or Throat Procedures, 19 years and over, with CC Score 0-1</v>
          </cell>
        </row>
        <row r="269">
          <cell r="A269" t="str">
            <v>CA82C</v>
          </cell>
          <cell r="B269" t="str">
            <v>Very Major, Mouth or Throat Procedures, between 2 and 18 years</v>
          </cell>
        </row>
        <row r="270">
          <cell r="A270" t="str">
            <v>CA82D</v>
          </cell>
          <cell r="B270" t="str">
            <v>Very Major, Mouth or Throat Procedures, 1 year and under</v>
          </cell>
        </row>
        <row r="271">
          <cell r="A271" t="str">
            <v>CA83A</v>
          </cell>
          <cell r="B271" t="str">
            <v>Major, Mouth or Throat Procedures, 19 years and over, with CC Score 2+</v>
          </cell>
        </row>
        <row r="272">
          <cell r="A272" t="str">
            <v>CA83B</v>
          </cell>
          <cell r="B272" t="str">
            <v>Major, Mouth or Throat Procedures, 19 years and over, with CC Score 0-1</v>
          </cell>
        </row>
        <row r="273">
          <cell r="A273" t="str">
            <v>CA83C</v>
          </cell>
          <cell r="B273" t="str">
            <v>Major, Mouth or Throat Procedures, 18 years and under</v>
          </cell>
        </row>
        <row r="274">
          <cell r="A274" t="str">
            <v>CA84A</v>
          </cell>
          <cell r="B274" t="str">
            <v>Intermediate, Mouth or Throat Procedures, 19 years and over, with CC Score 2+</v>
          </cell>
        </row>
        <row r="275">
          <cell r="A275" t="str">
            <v>CA84B</v>
          </cell>
          <cell r="B275" t="str">
            <v>Intermediate, Mouth or Throat Procedures, 19 years and over, with CC Score 0-1</v>
          </cell>
        </row>
        <row r="276">
          <cell r="A276" t="str">
            <v>CA84C</v>
          </cell>
          <cell r="B276" t="str">
            <v>Intermediate, Mouth or Throat Procedures, 18 years and under</v>
          </cell>
        </row>
        <row r="277">
          <cell r="A277" t="str">
            <v>CA85A</v>
          </cell>
          <cell r="B277" t="str">
            <v>Minor, Mouth or Throat Procedures, 19 years and over</v>
          </cell>
        </row>
        <row r="278">
          <cell r="A278" t="str">
            <v>CA85B</v>
          </cell>
          <cell r="B278" t="str">
            <v>Minor, Mouth or Throat Procedures, between 2 and 18 years</v>
          </cell>
        </row>
        <row r="279">
          <cell r="A279" t="str">
            <v>CA85C</v>
          </cell>
          <cell r="B279" t="str">
            <v>Minor, Mouth or Throat Procedures, 1 year and under</v>
          </cell>
        </row>
        <row r="280">
          <cell r="A280" t="str">
            <v>CA86A</v>
          </cell>
          <cell r="B280" t="str">
            <v>Minimal, Mouth or Throat Procedures, 19 years and over</v>
          </cell>
        </row>
        <row r="281">
          <cell r="A281" t="str">
            <v>CA86B</v>
          </cell>
          <cell r="B281" t="str">
            <v>Minimal, Mouth or Throat Procedures, between 2 and 18 years</v>
          </cell>
        </row>
        <row r="282">
          <cell r="A282" t="str">
            <v>CA86C</v>
          </cell>
          <cell r="B282" t="str">
            <v>Minimal, Mouth or Throat Procedures, 1 year and under</v>
          </cell>
        </row>
        <row r="283">
          <cell r="A283" t="str">
            <v>CA90Z</v>
          </cell>
          <cell r="B283" t="str">
            <v>Very Complex Maxillofacial Procedures</v>
          </cell>
        </row>
        <row r="284">
          <cell r="A284" t="str">
            <v>CA91A</v>
          </cell>
          <cell r="B284" t="str">
            <v>Complex Maxillofacial Procedures with CC Score 1+</v>
          </cell>
        </row>
        <row r="285">
          <cell r="A285" t="str">
            <v>CA91B</v>
          </cell>
          <cell r="B285" t="str">
            <v>Complex Maxillofacial Procedures with CC Score 0</v>
          </cell>
        </row>
        <row r="286">
          <cell r="A286" t="str">
            <v>CA92A</v>
          </cell>
          <cell r="B286" t="str">
            <v>Very Major Maxillofacial Procedures with CC Score 1+</v>
          </cell>
        </row>
        <row r="287">
          <cell r="A287" t="str">
            <v>CA92B</v>
          </cell>
          <cell r="B287" t="str">
            <v>Very Major Maxillofacial Procedures with CC Score 0</v>
          </cell>
        </row>
        <row r="288">
          <cell r="A288" t="str">
            <v>CA93A</v>
          </cell>
          <cell r="B288" t="str">
            <v>Major Maxillofacial Procedures, 19 years and over, with CC Score 1+</v>
          </cell>
        </row>
        <row r="289">
          <cell r="A289" t="str">
            <v>CA93B</v>
          </cell>
          <cell r="B289" t="str">
            <v>Major Maxillofacial Procedures, 19 years and over, with CC Score 0</v>
          </cell>
        </row>
        <row r="290">
          <cell r="A290" t="str">
            <v>CA93C</v>
          </cell>
          <cell r="B290" t="str">
            <v>Major Maxillofacial Procedures, 18 years and under</v>
          </cell>
        </row>
        <row r="291">
          <cell r="A291" t="str">
            <v>CA94Z</v>
          </cell>
          <cell r="B291" t="str">
            <v>Intermediate Maxillofacial Procedures</v>
          </cell>
        </row>
        <row r="292">
          <cell r="A292" t="str">
            <v>CA95Z</v>
          </cell>
          <cell r="B292" t="str">
            <v>Minor Maxillofacial Procedures</v>
          </cell>
        </row>
        <row r="293">
          <cell r="A293" t="str">
            <v>CA96Z</v>
          </cell>
          <cell r="B293" t="str">
            <v>Reduction or Fixation, of Jaw</v>
          </cell>
        </row>
        <row r="294">
          <cell r="A294" t="str">
            <v>CA97Z</v>
          </cell>
          <cell r="B294" t="str">
            <v>Reduction or Fixation, of Cheekbone</v>
          </cell>
        </row>
        <row r="295">
          <cell r="A295" t="str">
            <v>CA98Z</v>
          </cell>
          <cell r="B295" t="str">
            <v>Reduction of Fracture of Nasal Bone</v>
          </cell>
        </row>
        <row r="296">
          <cell r="A296" t="str">
            <v>CB01A</v>
          </cell>
          <cell r="B296" t="str">
            <v>Malignant, Ear, Nose, Mouth, Throat or Neck Disorders, with Interventions, with CC Score 9+</v>
          </cell>
        </row>
        <row r="297">
          <cell r="A297" t="str">
            <v>CB01B</v>
          </cell>
          <cell r="B297" t="str">
            <v>Malignant, Ear, Nose, Mouth, Throat or Neck Disorders, with Interventions, with CC Score 5-8</v>
          </cell>
        </row>
        <row r="298">
          <cell r="A298" t="str">
            <v>CB01C</v>
          </cell>
          <cell r="B298" t="str">
            <v>Malignant, Ear, Nose, Mouth, Throat or Neck Disorders, with Interventions, with CC Score 0-4</v>
          </cell>
        </row>
        <row r="299">
          <cell r="A299" t="str">
            <v>CB01D</v>
          </cell>
          <cell r="B299" t="str">
            <v>Malignant, Ear, Nose, Mouth, Throat or Neck Disorders, without Interventions, with CC Score 9+</v>
          </cell>
        </row>
        <row r="300">
          <cell r="A300" t="str">
            <v>CB01E</v>
          </cell>
          <cell r="B300" t="str">
            <v>Malignant, Ear, Nose, Mouth, Throat or Neck Disorders, without Interventions, with CC Score 5-8</v>
          </cell>
        </row>
        <row r="301">
          <cell r="A301" t="str">
            <v>CB01F</v>
          </cell>
          <cell r="B301" t="str">
            <v>Malignant, Ear, Nose, Mouth, Throat or Neck Disorders, without Interventions, with CC Score 0-4</v>
          </cell>
        </row>
        <row r="302">
          <cell r="A302" t="str">
            <v>CB02A</v>
          </cell>
          <cell r="B302" t="str">
            <v>Non-Malignant, Ear, Nose, Mouth, Throat or Neck Disorders, with Interventions, with CC Score 5+</v>
          </cell>
        </row>
        <row r="303">
          <cell r="A303" t="str">
            <v>CB02B</v>
          </cell>
          <cell r="B303" t="str">
            <v>Non-Malignant, Ear, Nose, Mouth, Throat or Neck Disorders, with Interventions, with CC Score 1-4</v>
          </cell>
        </row>
        <row r="304">
          <cell r="A304" t="str">
            <v>CB02C</v>
          </cell>
          <cell r="B304" t="str">
            <v>Non-Malignant, Ear, Nose, Mouth, Throat or Neck Disorders, with Interventions, with CC Score 0</v>
          </cell>
        </row>
        <row r="305">
          <cell r="A305" t="str">
            <v>CB02D</v>
          </cell>
          <cell r="B305" t="str">
            <v>Non-Malignant, Ear, Nose, Mouth, Throat or Neck Disorders, without Interventions, with CC Score 5+</v>
          </cell>
        </row>
        <row r="306">
          <cell r="A306" t="str">
            <v>CB02E</v>
          </cell>
          <cell r="B306" t="str">
            <v>Non-Malignant, Ear, Nose, Mouth, Throat or Neck Disorders, without Interventions, with CC Score 1-4</v>
          </cell>
        </row>
        <row r="307">
          <cell r="A307" t="str">
            <v>CB02F</v>
          </cell>
          <cell r="B307" t="str">
            <v>Non-Malignant, Ear, Nose, Mouth, Throat or Neck Disorders, without Interventions, with CC Score 0</v>
          </cell>
        </row>
        <row r="308">
          <cell r="A308" t="str">
            <v>CD01A</v>
          </cell>
          <cell r="B308" t="str">
            <v>Major Dental Procedures, 19 years and over</v>
          </cell>
        </row>
        <row r="309">
          <cell r="A309" t="str">
            <v>CD01B</v>
          </cell>
          <cell r="B309" t="str">
            <v>Major Dental Procedures, 18 years and under</v>
          </cell>
        </row>
        <row r="310">
          <cell r="A310" t="str">
            <v>CD02A</v>
          </cell>
          <cell r="B310" t="str">
            <v>Intermediate Dental Procedures, 19 years and over</v>
          </cell>
        </row>
        <row r="311">
          <cell r="A311" t="str">
            <v>CD02B</v>
          </cell>
          <cell r="B311" t="str">
            <v>Intermediate Dental Procedures, 18 years and under</v>
          </cell>
        </row>
        <row r="312">
          <cell r="A312" t="str">
            <v>CD03A</v>
          </cell>
          <cell r="B312" t="str">
            <v>Minor Dental Procedures, 19 years and over</v>
          </cell>
        </row>
        <row r="313">
          <cell r="A313" t="str">
            <v>CD03B</v>
          </cell>
          <cell r="B313" t="str">
            <v>Minor Dental Procedures, 18 years and under</v>
          </cell>
        </row>
        <row r="314">
          <cell r="A314" t="str">
            <v>CD04A</v>
          </cell>
          <cell r="B314" t="str">
            <v>Major Surgical Removal of Tooth, 19 years and over</v>
          </cell>
        </row>
        <row r="315">
          <cell r="A315" t="str">
            <v>CD04B</v>
          </cell>
          <cell r="B315" t="str">
            <v>Major Surgical Removal of Tooth, 18 years and under</v>
          </cell>
        </row>
        <row r="316">
          <cell r="A316" t="str">
            <v>CD05A</v>
          </cell>
          <cell r="B316" t="str">
            <v>Surgical Removal of Tooth, 19 years and over</v>
          </cell>
        </row>
        <row r="317">
          <cell r="A317" t="str">
            <v>CD05B</v>
          </cell>
          <cell r="B317" t="str">
            <v>Surgical Removal of Tooth, 18 years and under</v>
          </cell>
        </row>
        <row r="318">
          <cell r="A318" t="str">
            <v>CD06A</v>
          </cell>
          <cell r="B318" t="str">
            <v>Extraction of Multiple Teeth, 19 years and over</v>
          </cell>
        </row>
        <row r="319">
          <cell r="A319" t="str">
            <v>CD06B</v>
          </cell>
          <cell r="B319" t="str">
            <v>Extraction of Multiple Teeth, 18 years and under</v>
          </cell>
        </row>
        <row r="320">
          <cell r="A320" t="str">
            <v>CD07A</v>
          </cell>
          <cell r="B320" t="str">
            <v>Minor Extraction of Tooth, 19 years and over</v>
          </cell>
        </row>
        <row r="321">
          <cell r="A321" t="str">
            <v>CD07B</v>
          </cell>
          <cell r="B321" t="str">
            <v>Minor Extraction of Tooth, 18 years and under</v>
          </cell>
        </row>
        <row r="322">
          <cell r="A322" t="str">
            <v>CD08Z</v>
          </cell>
          <cell r="B322" t="str">
            <v>Minor Dental Biopsy</v>
          </cell>
        </row>
        <row r="323">
          <cell r="A323" t="str">
            <v>CD09A</v>
          </cell>
          <cell r="B323" t="str">
            <v>Minor Dental Restoration Procedures, 19 years and over</v>
          </cell>
        </row>
        <row r="324">
          <cell r="A324" t="str">
            <v>CD09B</v>
          </cell>
          <cell r="B324" t="str">
            <v>Minor Dental Restoration Procedures, 18 years and under</v>
          </cell>
        </row>
        <row r="325">
          <cell r="A325" t="str">
            <v>CD10A</v>
          </cell>
          <cell r="B325" t="str">
            <v>Creation of Dental Impression, 19 years and over</v>
          </cell>
        </row>
        <row r="326">
          <cell r="A326" t="str">
            <v>CD10B</v>
          </cell>
          <cell r="B326" t="str">
            <v>Creation of Dental Impression, 18 years and under</v>
          </cell>
        </row>
        <row r="327">
          <cell r="A327" t="str">
            <v>CD11A</v>
          </cell>
          <cell r="B327" t="str">
            <v>Dental Fitting or Insertion Procedures, 19 years and over</v>
          </cell>
        </row>
        <row r="328">
          <cell r="A328" t="str">
            <v>CD11B</v>
          </cell>
          <cell r="B328" t="str">
            <v>Dental Fitting or Insertion Procedures, 18 years and under</v>
          </cell>
        </row>
        <row r="329">
          <cell r="A329" t="str">
            <v>CD12A</v>
          </cell>
          <cell r="B329" t="str">
            <v>Adjustment of Dental Device, 19 years and over</v>
          </cell>
        </row>
        <row r="330">
          <cell r="A330" t="str">
            <v>CD12B</v>
          </cell>
          <cell r="B330" t="str">
            <v>Adjustment of Dental Device, 18 years and under</v>
          </cell>
        </row>
        <row r="331">
          <cell r="A331" t="str">
            <v>DZ01Z</v>
          </cell>
          <cell r="B331" t="str">
            <v>Lung Transplant</v>
          </cell>
        </row>
        <row r="332">
          <cell r="A332" t="str">
            <v>DZ02H</v>
          </cell>
          <cell r="B332" t="str">
            <v>Complex Thoracic Procedures, 19 years and over, with CC Score 6+</v>
          </cell>
        </row>
        <row r="333">
          <cell r="A333" t="str">
            <v>DZ02J</v>
          </cell>
          <cell r="B333" t="str">
            <v>Complex Thoracic Procedures, 19 years and over, with CC Score 3-5</v>
          </cell>
        </row>
        <row r="334">
          <cell r="A334" t="str">
            <v>DZ02K</v>
          </cell>
          <cell r="B334" t="str">
            <v>Complex Thoracic Procedures, 19 years and over, with CC Score 0-2</v>
          </cell>
        </row>
        <row r="335">
          <cell r="A335" t="str">
            <v>DZ02L</v>
          </cell>
          <cell r="B335" t="str">
            <v>Complex Thoracic Procedures, between 2 and 18 years</v>
          </cell>
        </row>
        <row r="336">
          <cell r="A336" t="str">
            <v>DZ02M</v>
          </cell>
          <cell r="B336" t="str">
            <v>Complex Thoracic Procedures, 1 year and under</v>
          </cell>
        </row>
        <row r="337">
          <cell r="A337" t="str">
            <v>DZ06A</v>
          </cell>
          <cell r="B337" t="str">
            <v>Minor Thoracic Procedures, 19 years and over</v>
          </cell>
        </row>
        <row r="338">
          <cell r="A338" t="str">
            <v>DZ06B</v>
          </cell>
          <cell r="B338" t="str">
            <v>Minor Thoracic Procedures, 18 years and under</v>
          </cell>
        </row>
        <row r="339">
          <cell r="A339" t="str">
            <v>DZ07A</v>
          </cell>
          <cell r="B339" t="str">
            <v>Fibreoptic Bronchoscopy, 19 years and over</v>
          </cell>
        </row>
        <row r="340">
          <cell r="A340" t="str">
            <v>DZ07B</v>
          </cell>
          <cell r="B340" t="str">
            <v>Fibreoptic Bronchoscopy, 18 years and under</v>
          </cell>
        </row>
        <row r="341">
          <cell r="A341" t="str">
            <v>DZ08Z</v>
          </cell>
          <cell r="B341" t="str">
            <v>Rigid Bronchoscopy</v>
          </cell>
        </row>
        <row r="342">
          <cell r="A342" t="str">
            <v>DZ09D</v>
          </cell>
          <cell r="B342" t="str">
            <v>Pulmonary Embolus with CC Score 12+</v>
          </cell>
        </row>
        <row r="343">
          <cell r="A343" t="str">
            <v>DZ09E</v>
          </cell>
          <cell r="B343" t="str">
            <v>Pulmonary Embolus with CC Score 9-11</v>
          </cell>
        </row>
        <row r="344">
          <cell r="A344" t="str">
            <v>DZ09F</v>
          </cell>
          <cell r="B344" t="str">
            <v>Pulmonary Embolus with CC Score 6-8</v>
          </cell>
        </row>
        <row r="345">
          <cell r="A345" t="str">
            <v>DZ09G</v>
          </cell>
          <cell r="B345" t="str">
            <v>Pulmonary Embolus with CC Score 3-5</v>
          </cell>
        </row>
        <row r="346">
          <cell r="A346" t="str">
            <v>DZ09H</v>
          </cell>
          <cell r="B346" t="str">
            <v>Pulmonary Embolus with CC Score 0-2</v>
          </cell>
        </row>
        <row r="347">
          <cell r="A347" t="str">
            <v>DZ10D</v>
          </cell>
          <cell r="B347" t="str">
            <v>Lung Abscess-Empyema with CC Score 10+</v>
          </cell>
        </row>
        <row r="348">
          <cell r="A348" t="str">
            <v>DZ10E</v>
          </cell>
          <cell r="B348" t="str">
            <v>Lung Abscess-Empyema with CC Score 7-9</v>
          </cell>
        </row>
        <row r="349">
          <cell r="A349" t="str">
            <v>DZ10F</v>
          </cell>
          <cell r="B349" t="str">
            <v>Lung Abscess-Empyema with CC Score 3-6</v>
          </cell>
        </row>
        <row r="350">
          <cell r="A350" t="str">
            <v>DZ10G</v>
          </cell>
          <cell r="B350" t="str">
            <v>Lung Abscess-Empyema with CC Score 0-2</v>
          </cell>
        </row>
        <row r="351">
          <cell r="A351" t="str">
            <v>DZ11D</v>
          </cell>
          <cell r="B351" t="str">
            <v>Lobar, Atypical or Viral Pneumonia, with CC Score 15+</v>
          </cell>
        </row>
        <row r="352">
          <cell r="A352" t="str">
            <v>DZ11E</v>
          </cell>
          <cell r="B352" t="str">
            <v>Lobar, Atypical or Viral Pneumonia, with CC Score 12-14</v>
          </cell>
        </row>
        <row r="353">
          <cell r="A353" t="str">
            <v>DZ11F</v>
          </cell>
          <cell r="B353" t="str">
            <v>Lobar, Atypical or Viral Pneumonia, with CC Score 9-11</v>
          </cell>
        </row>
        <row r="354">
          <cell r="A354" t="str">
            <v>DZ11G</v>
          </cell>
          <cell r="B354" t="str">
            <v>Lobar, Atypical or Viral Pneumonia, with CC Score 6-8</v>
          </cell>
        </row>
        <row r="355">
          <cell r="A355" t="str">
            <v>DZ11H</v>
          </cell>
          <cell r="B355" t="str">
            <v>Lobar, Atypical or Viral Pneumonia, with CC Score 3-5</v>
          </cell>
        </row>
        <row r="356">
          <cell r="A356" t="str">
            <v>DZ11J</v>
          </cell>
          <cell r="B356" t="str">
            <v>Lobar, Atypical or Viral Pneumonia, with CC Score 0-2</v>
          </cell>
        </row>
        <row r="357">
          <cell r="A357" t="str">
            <v>DZ12C</v>
          </cell>
          <cell r="B357" t="str">
            <v>Bronchiectasis with CC Score 8+</v>
          </cell>
        </row>
        <row r="358">
          <cell r="A358" t="str">
            <v>DZ12D</v>
          </cell>
          <cell r="B358" t="str">
            <v>Bronchiectasis with CC Score 5-7</v>
          </cell>
        </row>
        <row r="359">
          <cell r="A359" t="str">
            <v>DZ12E</v>
          </cell>
          <cell r="B359" t="str">
            <v>Bronchiectasis with CC Score 2-4</v>
          </cell>
        </row>
        <row r="360">
          <cell r="A360" t="str">
            <v>DZ12F</v>
          </cell>
          <cell r="B360" t="str">
            <v>Bronchiectasis with CC Score 0-1</v>
          </cell>
        </row>
        <row r="361">
          <cell r="A361" t="str">
            <v>DZ13A</v>
          </cell>
          <cell r="B361" t="str">
            <v>Cystic Fibrosis with CC Score 1+</v>
          </cell>
        </row>
        <row r="362">
          <cell r="A362" t="str">
            <v>DZ13B</v>
          </cell>
          <cell r="B362" t="str">
            <v>Cystic Fibrosis with CC Score 0</v>
          </cell>
        </row>
        <row r="363">
          <cell r="A363" t="str">
            <v>DZ14C</v>
          </cell>
          <cell r="B363" t="str">
            <v>Pulmonary, Pleural or Other Tuberculosis, with CC Score 5+</v>
          </cell>
        </row>
        <row r="364">
          <cell r="A364" t="str">
            <v>DZ14D</v>
          </cell>
          <cell r="B364" t="str">
            <v>Pulmonary, Pleural or Other Tuberculosis, with CC Score 2-4</v>
          </cell>
        </row>
        <row r="365">
          <cell r="A365" t="str">
            <v>DZ14E</v>
          </cell>
          <cell r="B365" t="str">
            <v>Pulmonary, Pleural or Other Tuberculosis, with CC Score 0-1</v>
          </cell>
        </row>
        <row r="366">
          <cell r="A366" t="str">
            <v>DZ15G</v>
          </cell>
          <cell r="B366" t="str">
            <v>Asthma with Intubation</v>
          </cell>
        </row>
        <row r="367">
          <cell r="A367" t="str">
            <v>DZ15H</v>
          </cell>
          <cell r="B367" t="str">
            <v>Asthma without Intubation, with CC Score 9+</v>
          </cell>
        </row>
        <row r="368">
          <cell r="A368" t="str">
            <v>DZ15J</v>
          </cell>
          <cell r="B368" t="str">
            <v>Asthma without Intubation, with CC Score 6-8</v>
          </cell>
        </row>
        <row r="369">
          <cell r="A369" t="str">
            <v>DZ15K</v>
          </cell>
          <cell r="B369" t="str">
            <v>Asthma without Intubation, with CC Score 3-5</v>
          </cell>
        </row>
        <row r="370">
          <cell r="A370" t="str">
            <v>DZ15L</v>
          </cell>
          <cell r="B370" t="str">
            <v>Asthma without Intubation, with CC Score 0-2</v>
          </cell>
        </row>
        <row r="371">
          <cell r="A371" t="str">
            <v>DZ16D</v>
          </cell>
          <cell r="B371" t="str">
            <v>Pleural Effusion with CC Score 12+</v>
          </cell>
        </row>
        <row r="372">
          <cell r="A372" t="str">
            <v>DZ16E</v>
          </cell>
          <cell r="B372" t="str">
            <v>Pleural Effusion with CC Score 8-11</v>
          </cell>
        </row>
        <row r="373">
          <cell r="A373" t="str">
            <v>DZ16F</v>
          </cell>
          <cell r="B373" t="str">
            <v>Pleural Effusion with CC Score 4-7</v>
          </cell>
        </row>
        <row r="374">
          <cell r="A374" t="str">
            <v>DZ16G</v>
          </cell>
          <cell r="B374" t="str">
            <v>Pleural Effusion with CC Score 0-3</v>
          </cell>
        </row>
        <row r="375">
          <cell r="A375" t="str">
            <v>DZ17E</v>
          </cell>
          <cell r="B375" t="str">
            <v>Respiratory Neoplasms with CC Score 11+</v>
          </cell>
        </row>
        <row r="376">
          <cell r="A376" t="str">
            <v>DZ17F</v>
          </cell>
          <cell r="B376" t="str">
            <v>Respiratory Neoplasms with CC Score 8-10</v>
          </cell>
        </row>
        <row r="377">
          <cell r="A377" t="str">
            <v>DZ17G</v>
          </cell>
          <cell r="B377" t="str">
            <v>Respiratory Neoplasms with CC Score 5-7</v>
          </cell>
        </row>
        <row r="378">
          <cell r="A378" t="str">
            <v>DZ17H</v>
          </cell>
          <cell r="B378" t="str">
            <v>Respiratory Neoplasms with CC Score 3-4</v>
          </cell>
        </row>
        <row r="379">
          <cell r="A379" t="str">
            <v>DZ17J</v>
          </cell>
          <cell r="B379" t="str">
            <v>Respiratory Neoplasms with CC Score 1-2</v>
          </cell>
        </row>
        <row r="380">
          <cell r="A380" t="str">
            <v>DZ17K</v>
          </cell>
          <cell r="B380" t="str">
            <v>Respiratory Neoplasms with CC Score 0</v>
          </cell>
        </row>
        <row r="381">
          <cell r="A381" t="str">
            <v>DZ18A</v>
          </cell>
          <cell r="B381" t="str">
            <v>Sleeping Disorders Affecting Breathing with CC Score 5+</v>
          </cell>
        </row>
        <row r="382">
          <cell r="A382" t="str">
            <v>DZ18B</v>
          </cell>
          <cell r="B382" t="str">
            <v>Sleeping Disorders Affecting Breathing with CC Score 2-4</v>
          </cell>
        </row>
        <row r="383">
          <cell r="A383" t="str">
            <v>DZ18C</v>
          </cell>
          <cell r="B383" t="str">
            <v>Sleeping Disorders Affecting Breathing with CC Score 0-1</v>
          </cell>
        </row>
        <row r="384">
          <cell r="A384" t="str">
            <v>DZ19D</v>
          </cell>
          <cell r="B384" t="str">
            <v>Other Respiratory Disorders with CC Score 12+</v>
          </cell>
        </row>
        <row r="385">
          <cell r="A385" t="str">
            <v>DZ19E</v>
          </cell>
          <cell r="B385" t="str">
            <v>Other Respiratory Disorders with CC Score 9-11</v>
          </cell>
        </row>
        <row r="386">
          <cell r="A386" t="str">
            <v>DZ19F</v>
          </cell>
          <cell r="B386" t="str">
            <v>Other Respiratory Disorders with CC Score 6-8</v>
          </cell>
        </row>
        <row r="387">
          <cell r="A387" t="str">
            <v>DZ19G</v>
          </cell>
          <cell r="B387" t="str">
            <v>Other Respiratory Disorders with CC Score 0-5</v>
          </cell>
        </row>
        <row r="388">
          <cell r="A388" t="str">
            <v>DZ20A</v>
          </cell>
          <cell r="B388" t="str">
            <v>Pulmonary Oedema with CC Score 9+</v>
          </cell>
        </row>
        <row r="389">
          <cell r="A389" t="str">
            <v>DZ20B</v>
          </cell>
          <cell r="B389" t="str">
            <v>Pulmonary Oedema with CC Score 4-8</v>
          </cell>
        </row>
        <row r="390">
          <cell r="A390" t="str">
            <v>DZ20C</v>
          </cell>
          <cell r="B390" t="str">
            <v>Pulmonary Oedema with CC Score 0-3</v>
          </cell>
        </row>
        <row r="391">
          <cell r="A391" t="str">
            <v>DZ21A</v>
          </cell>
          <cell r="B391" t="str">
            <v>Chronic Obstructive Pulmonary Disease or Bronchitis, with length of stay 1 day or less, discharged home</v>
          </cell>
        </row>
        <row r="392">
          <cell r="A392" t="str">
            <v>DZ21L</v>
          </cell>
          <cell r="B392" t="str">
            <v>Chronic Obstructive Pulmonary Disease or Bronchitis, with Intubation</v>
          </cell>
        </row>
        <row r="393">
          <cell r="A393" t="str">
            <v>DZ21M</v>
          </cell>
          <cell r="B393" t="str">
            <v>Chronic Obstructive Pulmonary Disease or Bronchitis, with NIV, without Intubation, with CC Score 8+</v>
          </cell>
        </row>
        <row r="394">
          <cell r="A394" t="str">
            <v>DZ21N</v>
          </cell>
          <cell r="B394" t="str">
            <v>Chronic Obstructive Pulmonary Disease or Bronchitis, with NIV, without Intubation, with CC Score 4-7</v>
          </cell>
        </row>
        <row r="395">
          <cell r="A395" t="str">
            <v>DZ21P</v>
          </cell>
          <cell r="B395" t="str">
            <v>Chronic Obstructive Pulmonary Disease or Bronchitis, with NIV, without Intubation, with CC Score 0-3</v>
          </cell>
        </row>
        <row r="396">
          <cell r="A396" t="str">
            <v>DZ21Q</v>
          </cell>
          <cell r="B396" t="str">
            <v>Chronic Obstructive Pulmonary Disease or Bronchitis, without NIV, without Intubation, with CC Score 13+</v>
          </cell>
        </row>
        <row r="397">
          <cell r="A397" t="str">
            <v>DZ21R</v>
          </cell>
          <cell r="B397" t="str">
            <v>Chronic Obstructive Pulmonary Disease or Bronchitis, without NIV, without Intubation, with CC Score 10-12</v>
          </cell>
        </row>
        <row r="398">
          <cell r="A398" t="str">
            <v>DZ21S</v>
          </cell>
          <cell r="B398" t="str">
            <v>Chronic Obstructive Pulmonary Disease or Bronchitis, without NIV, without Intubation, with CC Score 7-9</v>
          </cell>
        </row>
        <row r="399">
          <cell r="A399" t="str">
            <v>DZ21T</v>
          </cell>
          <cell r="B399" t="str">
            <v>Chronic Obstructive Pulmonary Disease or Bronchitis, without NIV, without Intubation, with CC Score 4-6</v>
          </cell>
        </row>
        <row r="400">
          <cell r="A400" t="str">
            <v>DZ21U</v>
          </cell>
          <cell r="B400" t="str">
            <v>Chronic Obstructive Pulmonary Disease or Bronchitis, without NIV, without Intubation, with CC Score 0-3</v>
          </cell>
        </row>
        <row r="401">
          <cell r="A401" t="str">
            <v>DZ22D</v>
          </cell>
          <cell r="B401" t="str">
            <v>Unspecified Acute Lower Respiratory Infection with CC Score 14+</v>
          </cell>
        </row>
        <row r="402">
          <cell r="A402" t="str">
            <v>DZ22E</v>
          </cell>
          <cell r="B402" t="str">
            <v>Unspecified Acute Lower Respiratory Infection with CC Score 11-13</v>
          </cell>
        </row>
        <row r="403">
          <cell r="A403" t="str">
            <v>DZ22F</v>
          </cell>
          <cell r="B403" t="str">
            <v>Unspecified Acute Lower Respiratory Infection with CC Score 8-10</v>
          </cell>
        </row>
        <row r="404">
          <cell r="A404" t="str">
            <v>DZ22G</v>
          </cell>
          <cell r="B404" t="str">
            <v>Unspecified Acute Lower Respiratory Infection with CC Score 5-7</v>
          </cell>
        </row>
        <row r="405">
          <cell r="A405" t="str">
            <v>DZ22H</v>
          </cell>
          <cell r="B405" t="str">
            <v>Unspecified Acute Lower Respiratory Infection with CC Score 2-4</v>
          </cell>
        </row>
        <row r="406">
          <cell r="A406" t="str">
            <v>DZ22J</v>
          </cell>
          <cell r="B406" t="str">
            <v>Unspecified Acute Lower Respiratory Infection with CC Score 0-1</v>
          </cell>
        </row>
        <row r="407">
          <cell r="A407" t="str">
            <v>DZ23D</v>
          </cell>
          <cell r="B407" t="str">
            <v>Bronchopneumonia with CC Score 13+</v>
          </cell>
        </row>
        <row r="408">
          <cell r="A408" t="str">
            <v>DZ23E</v>
          </cell>
          <cell r="B408" t="str">
            <v>Bronchopneumonia with CC Score 9-12</v>
          </cell>
        </row>
        <row r="409">
          <cell r="A409" t="str">
            <v>DZ23F</v>
          </cell>
          <cell r="B409" t="str">
            <v>Bronchopneumonia with CC Score 5-8</v>
          </cell>
        </row>
        <row r="410">
          <cell r="A410" t="str">
            <v>DZ23G</v>
          </cell>
          <cell r="B410" t="str">
            <v>Bronchopneumonia with CC Score 0-4</v>
          </cell>
        </row>
        <row r="411">
          <cell r="A411" t="str">
            <v>DZ24D</v>
          </cell>
          <cell r="B411" t="str">
            <v>Inhalation Lung Injury or Foreign Body, with CC Score 13+</v>
          </cell>
        </row>
        <row r="412">
          <cell r="A412" t="str">
            <v>DZ24E</v>
          </cell>
          <cell r="B412" t="str">
            <v>Inhalation Lung Injury or Foreign Body, with CC Score 10-12</v>
          </cell>
        </row>
        <row r="413">
          <cell r="A413" t="str">
            <v>DZ24F</v>
          </cell>
          <cell r="B413" t="str">
            <v>Inhalation Lung Injury or Foreign Body, with CC Score 7-9</v>
          </cell>
        </row>
        <row r="414">
          <cell r="A414" t="str">
            <v>DZ24G</v>
          </cell>
          <cell r="B414" t="str">
            <v>Inhalation Lung Injury or Foreign Body, with CC Score 4-6</v>
          </cell>
        </row>
        <row r="415">
          <cell r="A415" t="str">
            <v>DZ24H</v>
          </cell>
          <cell r="B415" t="str">
            <v>Inhalation Lung Injury or Foreign Body, with CC Score 0-3</v>
          </cell>
        </row>
        <row r="416">
          <cell r="A416" t="str">
            <v>DZ25C</v>
          </cell>
          <cell r="B416" t="str">
            <v>Fibrosis or Pneumoconiosis, with CC Score 8+</v>
          </cell>
        </row>
        <row r="417">
          <cell r="A417" t="str">
            <v>DZ25D</v>
          </cell>
          <cell r="B417" t="str">
            <v>Fibrosis or Pneumoconiosis, with CC Score 5-7</v>
          </cell>
        </row>
        <row r="418">
          <cell r="A418" t="str">
            <v>DZ25E</v>
          </cell>
          <cell r="B418" t="str">
            <v>Fibrosis or Pneumoconiosis, with CC Score 2-4</v>
          </cell>
        </row>
        <row r="419">
          <cell r="A419" t="str">
            <v>DZ25F</v>
          </cell>
          <cell r="B419" t="str">
            <v>Fibrosis or Pneumoconiosis, with CC Score 0-1</v>
          </cell>
        </row>
        <row r="420">
          <cell r="A420" t="str">
            <v>DZ26C</v>
          </cell>
          <cell r="B420" t="str">
            <v>Pneumothorax or Intrathoracic Injuries, with CC Score 8+</v>
          </cell>
        </row>
        <row r="421">
          <cell r="A421" t="str">
            <v>DZ26D</v>
          </cell>
          <cell r="B421" t="str">
            <v>Pneumothorax or Intrathoracic Injuries, with CC Score 5-7</v>
          </cell>
        </row>
        <row r="422">
          <cell r="A422" t="str">
            <v>DZ26E</v>
          </cell>
          <cell r="B422" t="str">
            <v>Pneumothorax or Intrathoracic Injuries, with CC Score 2-4</v>
          </cell>
        </row>
        <row r="423">
          <cell r="A423" t="str">
            <v>DZ26F</v>
          </cell>
          <cell r="B423" t="str">
            <v>Pneumothorax or Intrathoracic Injuries, with CC Score 0-1</v>
          </cell>
        </row>
        <row r="424">
          <cell r="A424" t="str">
            <v>DZ27G</v>
          </cell>
          <cell r="B424" t="str">
            <v>Respiratory Failure with Intubation</v>
          </cell>
        </row>
        <row r="425">
          <cell r="A425" t="str">
            <v>DZ27H</v>
          </cell>
          <cell r="B425" t="str">
            <v>Respiratory Failure without Intubation, with CC Score 12+</v>
          </cell>
        </row>
        <row r="426">
          <cell r="A426" t="str">
            <v>DZ27J</v>
          </cell>
          <cell r="B426" t="str">
            <v>Respiratory Failure without Intubation, with CC Score 8-11</v>
          </cell>
        </row>
        <row r="427">
          <cell r="A427" t="str">
            <v>DZ27K</v>
          </cell>
          <cell r="B427" t="str">
            <v>Respiratory Failure without Intubation, with CC Score 4-7</v>
          </cell>
        </row>
        <row r="428">
          <cell r="A428" t="str">
            <v>DZ27L</v>
          </cell>
          <cell r="B428" t="str">
            <v>Respiratory Failure without Intubation, with CC Score 0-3</v>
          </cell>
        </row>
        <row r="429">
          <cell r="A429" t="str">
            <v>DZ28A</v>
          </cell>
          <cell r="B429" t="str">
            <v>Pleurisy with CC Score 3+</v>
          </cell>
        </row>
        <row r="430">
          <cell r="A430" t="str">
            <v>DZ28B</v>
          </cell>
          <cell r="B430" t="str">
            <v>Pleurisy with CC Score 0-2</v>
          </cell>
        </row>
        <row r="431">
          <cell r="A431" t="str">
            <v>DZ29C</v>
          </cell>
          <cell r="B431" t="str">
            <v>Granulomatous, Allergic Alveolitis or Autoimmune Lung Disease, with CC Score 7+</v>
          </cell>
        </row>
        <row r="432">
          <cell r="A432" t="str">
            <v>DZ29D</v>
          </cell>
          <cell r="B432" t="str">
            <v>Granulomatous, Allergic Alveolitis or Autoimmune Lung Disease, with CC Score 4-6</v>
          </cell>
        </row>
        <row r="433">
          <cell r="A433" t="str">
            <v>DZ29E</v>
          </cell>
          <cell r="B433" t="str">
            <v>Granulomatous, Allergic Alveolitis or Autoimmune Lung Disease, with CC Score 2-3</v>
          </cell>
        </row>
        <row r="434">
          <cell r="A434" t="str">
            <v>DZ29F</v>
          </cell>
          <cell r="B434" t="str">
            <v>Granulomatous, Allergic Alveolitis or Autoimmune Lung Disease, with CC Score 0-1</v>
          </cell>
        </row>
        <row r="435">
          <cell r="A435" t="str">
            <v>DZ30Z</v>
          </cell>
          <cell r="B435" t="str">
            <v>Chest Physiotherapy</v>
          </cell>
        </row>
        <row r="436">
          <cell r="A436" t="str">
            <v>DZ31Z</v>
          </cell>
          <cell r="B436" t="str">
            <v>Cardio Pulmonary Exercise Testing</v>
          </cell>
        </row>
        <row r="437">
          <cell r="A437" t="str">
            <v>DZ32Z</v>
          </cell>
          <cell r="B437" t="str">
            <v>Field Exercise Testing</v>
          </cell>
        </row>
        <row r="438">
          <cell r="A438" t="str">
            <v>DZ33Z</v>
          </cell>
          <cell r="B438" t="str">
            <v>Hyperbaric Oxygen Treatment</v>
          </cell>
        </row>
        <row r="439">
          <cell r="A439" t="str">
            <v>DZ36Z</v>
          </cell>
          <cell r="B439" t="str">
            <v>Bronchial Challenge Studies</v>
          </cell>
        </row>
        <row r="440">
          <cell r="A440" t="str">
            <v>DZ37A</v>
          </cell>
          <cell r="B440" t="str">
            <v>Non-Invasive Ventilation Support Assessment, 19 years and over</v>
          </cell>
        </row>
        <row r="441">
          <cell r="A441" t="str">
            <v>DZ37B</v>
          </cell>
          <cell r="B441" t="str">
            <v>Non-Invasive Ventilation Support Assessment, 18 years and under</v>
          </cell>
        </row>
        <row r="442">
          <cell r="A442" t="str">
            <v>DZ38Z</v>
          </cell>
          <cell r="B442" t="str">
            <v>Oxygen Assessment and Monitoring</v>
          </cell>
        </row>
        <row r="443">
          <cell r="A443" t="str">
            <v>DZ42Z</v>
          </cell>
          <cell r="B443" t="str">
            <v>TB Nurse Support</v>
          </cell>
        </row>
        <row r="444">
          <cell r="A444" t="str">
            <v>DZ45Z</v>
          </cell>
          <cell r="B444" t="str">
            <v>Lung Volume Studies</v>
          </cell>
        </row>
        <row r="445">
          <cell r="A445" t="str">
            <v>DZ46Z</v>
          </cell>
          <cell r="B445" t="str">
            <v>Respiratory Muscle Strength Studies</v>
          </cell>
        </row>
        <row r="446">
          <cell r="A446" t="str">
            <v>DZ49Z</v>
          </cell>
          <cell r="B446" t="str">
            <v>Respiratory Nurse and AHP Education or Support</v>
          </cell>
        </row>
        <row r="447">
          <cell r="A447" t="str">
            <v>DZ50Z</v>
          </cell>
          <cell r="B447" t="str">
            <v>Respiratory Sleep Study</v>
          </cell>
        </row>
        <row r="448">
          <cell r="A448" t="str">
            <v>DZ51Z</v>
          </cell>
          <cell r="B448" t="str">
            <v>Complex Tuberculosis</v>
          </cell>
        </row>
        <row r="449">
          <cell r="A449" t="str">
            <v>DZ52Z</v>
          </cell>
          <cell r="B449" t="str">
            <v>Full Pulmonary Function Testing</v>
          </cell>
        </row>
        <row r="450">
          <cell r="A450" t="str">
            <v>DZ54Z</v>
          </cell>
          <cell r="B450" t="str">
            <v>Complex Bronchoscopy</v>
          </cell>
        </row>
        <row r="451">
          <cell r="A451" t="str">
            <v>DZ55Z</v>
          </cell>
          <cell r="B451" t="str">
            <v>Bronchodilator Studies</v>
          </cell>
        </row>
        <row r="452">
          <cell r="A452" t="str">
            <v>DZ56Z</v>
          </cell>
          <cell r="B452" t="str">
            <v>Carbon Monoxide Transfer Factor Test</v>
          </cell>
        </row>
        <row r="453">
          <cell r="A453" t="str">
            <v>DZ57Z</v>
          </cell>
          <cell r="B453" t="str">
            <v>Oximetry or Blood Gas Studies</v>
          </cell>
        </row>
        <row r="454">
          <cell r="A454" t="str">
            <v>DZ58Z</v>
          </cell>
          <cell r="B454" t="str">
            <v>Alveolar Carbon Monoxide Measurement or Smoking Cessation Support</v>
          </cell>
        </row>
        <row r="455">
          <cell r="A455" t="str">
            <v>DZ59Z</v>
          </cell>
          <cell r="B455" t="str">
            <v>Airflow Studies</v>
          </cell>
        </row>
        <row r="456">
          <cell r="A456" t="str">
            <v>DZ60Z</v>
          </cell>
          <cell r="B456" t="str">
            <v>Hypoxic (Altitude) or Hyperoxic (Shunt) Assessment</v>
          </cell>
        </row>
        <row r="457">
          <cell r="A457" t="str">
            <v>DZ62A</v>
          </cell>
          <cell r="B457" t="str">
            <v>Very Complex Thoracic Procedures with CC Score 6+</v>
          </cell>
        </row>
        <row r="458">
          <cell r="A458" t="str">
            <v>DZ62B</v>
          </cell>
          <cell r="B458" t="str">
            <v>Very Complex Thoracic Procedures with CC Score 3-5</v>
          </cell>
        </row>
        <row r="459">
          <cell r="A459" t="str">
            <v>DZ62C</v>
          </cell>
          <cell r="B459" t="str">
            <v>Very Complex Thoracic Procedures with CC Score 0-2</v>
          </cell>
        </row>
        <row r="460">
          <cell r="A460" t="str">
            <v>DZ63A</v>
          </cell>
          <cell r="B460" t="str">
            <v>Major Thoracic Procedures, 19 years and over, with CC Score 6+</v>
          </cell>
        </row>
        <row r="461">
          <cell r="A461" t="str">
            <v>DZ63B</v>
          </cell>
          <cell r="B461" t="str">
            <v>Major Thoracic Procedures, 19 years and over, with CC Score 3-5</v>
          </cell>
        </row>
        <row r="462">
          <cell r="A462" t="str">
            <v>DZ63C</v>
          </cell>
          <cell r="B462" t="str">
            <v>Major Thoracic Procedures, 19 years and over, with CC Score 0-2</v>
          </cell>
        </row>
        <row r="463">
          <cell r="A463" t="str">
            <v>DZ63D</v>
          </cell>
          <cell r="B463" t="str">
            <v>Major Thoracic Procedures, between 2 and 18 years</v>
          </cell>
        </row>
        <row r="464">
          <cell r="A464" t="str">
            <v>DZ63E</v>
          </cell>
          <cell r="B464" t="str">
            <v>Major Thoracic Procedures, 1 year and under</v>
          </cell>
        </row>
        <row r="465">
          <cell r="A465" t="str">
            <v>DZ64A</v>
          </cell>
          <cell r="B465" t="str">
            <v>Intermediate Thoracic Procedures, 19 years and over, with CC Score 6+</v>
          </cell>
        </row>
        <row r="466">
          <cell r="A466" t="str">
            <v>DZ64B</v>
          </cell>
          <cell r="B466" t="str">
            <v>Intermediate Thoracic Procedures, 19 years and over, with CC Score 3-5</v>
          </cell>
        </row>
        <row r="467">
          <cell r="A467" t="str">
            <v>DZ64C</v>
          </cell>
          <cell r="B467" t="str">
            <v>Intermediate Thoracic Procedures, 19 years and over, with CC Score 0-2</v>
          </cell>
        </row>
        <row r="468">
          <cell r="A468" t="str">
            <v>DZ64D</v>
          </cell>
          <cell r="B468" t="str">
            <v>Intermediate Thoracic Procedures, between 2 and 18 years</v>
          </cell>
        </row>
        <row r="469">
          <cell r="A469" t="str">
            <v>DZ64E</v>
          </cell>
          <cell r="B469" t="str">
            <v>Intermediate Thoracic Procedures, 1 year and under</v>
          </cell>
        </row>
        <row r="470">
          <cell r="A470" t="str">
            <v>EA01Z</v>
          </cell>
          <cell r="B470" t="str">
            <v>Heart and Lung Transplant</v>
          </cell>
        </row>
        <row r="471">
          <cell r="A471" t="str">
            <v>EA02Z</v>
          </cell>
          <cell r="B471" t="str">
            <v>Heart Transplant</v>
          </cell>
        </row>
        <row r="472">
          <cell r="A472" t="str">
            <v>EA03A</v>
          </cell>
          <cell r="B472" t="str">
            <v>Pace 1: Single Chamber or Implantable Diagnostic Device, with CC Score 11+</v>
          </cell>
        </row>
        <row r="473">
          <cell r="A473" t="str">
            <v>EA03B</v>
          </cell>
          <cell r="B473" t="str">
            <v>Pace 1: Single Chamber or Implantable Diagnostic Device, with CC Score 8-10</v>
          </cell>
        </row>
        <row r="474">
          <cell r="A474" t="str">
            <v>EA03C</v>
          </cell>
          <cell r="B474" t="str">
            <v>Pace 1: Single Chamber or Implantable Diagnostic Device, with CC Score 5-7</v>
          </cell>
        </row>
        <row r="475">
          <cell r="A475" t="str">
            <v>EA03D</v>
          </cell>
          <cell r="B475" t="str">
            <v>Pace 1: Single Chamber or Implantable Diagnostic Device, with CC Score 2-4</v>
          </cell>
        </row>
        <row r="476">
          <cell r="A476" t="str">
            <v>EA03E</v>
          </cell>
          <cell r="B476" t="str">
            <v>Pace 1: Single Chamber or Implantable Diagnostic Device, with CC Score 0-1</v>
          </cell>
        </row>
        <row r="477">
          <cell r="A477" t="str">
            <v>EA05A</v>
          </cell>
          <cell r="B477" t="str">
            <v>Pace 2: Dual Chamber, with CC Score 9+</v>
          </cell>
        </row>
        <row r="478">
          <cell r="A478" t="str">
            <v>EA05B</v>
          </cell>
          <cell r="B478" t="str">
            <v>Pace 2: Dual Chamber, with CC Score 5-8</v>
          </cell>
        </row>
        <row r="479">
          <cell r="A479" t="str">
            <v>EA05C</v>
          </cell>
          <cell r="B479" t="str">
            <v>Pace 2: Dual Chamber, with CC Score 2-4</v>
          </cell>
        </row>
        <row r="480">
          <cell r="A480" t="str">
            <v>EA05D</v>
          </cell>
          <cell r="B480" t="str">
            <v>Pace 2: Dual Chamber, with CC Score 0-1</v>
          </cell>
        </row>
        <row r="481">
          <cell r="A481" t="str">
            <v>EA07A</v>
          </cell>
          <cell r="B481" t="str">
            <v>Pace 3: Biventricular and all Congenital Pacemaker Procedures; Resynchronisation Therapy, with CC Score 8+</v>
          </cell>
        </row>
        <row r="482">
          <cell r="A482" t="str">
            <v>EA07B</v>
          </cell>
          <cell r="B482" t="str">
            <v>Pace 3: Biventricular and all Congenital Pacemaker Procedures; Resynchronisation Therapy, with CC Score 4-7</v>
          </cell>
        </row>
        <row r="483">
          <cell r="A483" t="str">
            <v>EA07C</v>
          </cell>
          <cell r="B483" t="str">
            <v>Pace 3: Biventricular and all Congenital Pacemaker Procedures; Resynchronisation Therapy, with CC Score 0-3</v>
          </cell>
        </row>
        <row r="484">
          <cell r="A484" t="str">
            <v>EA11A</v>
          </cell>
          <cell r="B484" t="str">
            <v>Percutaneous Interventions: Other including Septostomy, Embolisation, Non-Coronary Stents and Energy Moderated Perforation, with CC Score 3+</v>
          </cell>
        </row>
        <row r="485">
          <cell r="A485" t="str">
            <v>EA11B</v>
          </cell>
          <cell r="B485" t="str">
            <v>Percutaneous Interventions: Other including Septostomy, Embolisation, Non-Coronary Stents and Energy Moderated Perforation, with CC Score 0-2</v>
          </cell>
        </row>
        <row r="486">
          <cell r="A486" t="str">
            <v>EA12A</v>
          </cell>
          <cell r="B486" t="str">
            <v>Implantation of Cardioverter; Defibrillator only, with CC Score 9+</v>
          </cell>
        </row>
        <row r="487">
          <cell r="A487" t="str">
            <v>EA12B</v>
          </cell>
          <cell r="B487" t="str">
            <v>Implantation of Cardioverter; Defibrillator only, with CC Score 6-8</v>
          </cell>
        </row>
        <row r="488">
          <cell r="A488" t="str">
            <v>EA12C</v>
          </cell>
          <cell r="B488" t="str">
            <v>Implantation of Cardioverter; Defibrillator only, with CC Score 3-5</v>
          </cell>
        </row>
        <row r="489">
          <cell r="A489" t="str">
            <v>EA12D</v>
          </cell>
          <cell r="B489" t="str">
            <v>Implantation of Cardioverter; Defibrillator only, with CC Score 0-2</v>
          </cell>
        </row>
        <row r="490">
          <cell r="A490" t="str">
            <v>EA14A</v>
          </cell>
          <cell r="B490" t="str">
            <v>Coronary Artery Bypass Graft (First Time) with CC Score 12+</v>
          </cell>
        </row>
        <row r="491">
          <cell r="A491" t="str">
            <v>EA14B</v>
          </cell>
          <cell r="B491" t="str">
            <v>Coronary Artery Bypass Graft (First Time) with CC Score 7-11</v>
          </cell>
        </row>
        <row r="492">
          <cell r="A492" t="str">
            <v>EA14C</v>
          </cell>
          <cell r="B492" t="str">
            <v>Coronary Artery Bypass Graft (First Time) with CC Score 3-6</v>
          </cell>
        </row>
        <row r="493">
          <cell r="A493" t="str">
            <v>EA14D</v>
          </cell>
          <cell r="B493" t="str">
            <v>Coronary Artery Bypass Graft (First Time) with CC Score 0-2</v>
          </cell>
        </row>
        <row r="494">
          <cell r="A494" t="str">
            <v>EA16A</v>
          </cell>
          <cell r="B494" t="str">
            <v>Coronary Artery Bypass Graft (First Time) with Percutaneous Coronary Intervention, Pacing, EP or RFA, with CC Score 9+</v>
          </cell>
        </row>
        <row r="495">
          <cell r="A495" t="str">
            <v>EA16B</v>
          </cell>
          <cell r="B495" t="str">
            <v>Coronary Artery Bypass Graft (First Time) with Percutaneous Coronary Intervention, Pacing, EP or RFA, with CC Score 6-8</v>
          </cell>
        </row>
        <row r="496">
          <cell r="A496" t="str">
            <v>EA16C</v>
          </cell>
          <cell r="B496" t="str">
            <v>Coronary Artery Bypass Graft (First Time) with Percutaneous Coronary Intervention, Pacing, EP or RFA, with CC Score 3-5</v>
          </cell>
        </row>
        <row r="497">
          <cell r="A497" t="str">
            <v>EA16D</v>
          </cell>
          <cell r="B497" t="str">
            <v>Coronary Artery Bypass Graft (First Time) with Percutaneous Coronary Intervention, Pacing, EP or RFA, with CC Score 0-2</v>
          </cell>
        </row>
        <row r="498">
          <cell r="A498" t="str">
            <v>EA17A</v>
          </cell>
          <cell r="B498" t="str">
            <v>Single Cardiac Valve Procedures with CC Score 9+</v>
          </cell>
        </row>
        <row r="499">
          <cell r="A499" t="str">
            <v>EA17B</v>
          </cell>
          <cell r="B499" t="str">
            <v>Single Cardiac Valve Procedures with CC Score 6-8</v>
          </cell>
        </row>
        <row r="500">
          <cell r="A500" t="str">
            <v>EA17C</v>
          </cell>
          <cell r="B500" t="str">
            <v>Single Cardiac Valve Procedures with CC Score 3-5</v>
          </cell>
        </row>
        <row r="501">
          <cell r="A501" t="str">
            <v>EA17D</v>
          </cell>
          <cell r="B501" t="str">
            <v>Single Cardiac Valve Procedures with CC Score 0-2</v>
          </cell>
        </row>
        <row r="502">
          <cell r="A502" t="str">
            <v>EA19A</v>
          </cell>
          <cell r="B502" t="str">
            <v>Single Cardiac Valve Procedures with Percutaneous Coronary Intervention, Pacing, EP or RFA, with CC Score 6+</v>
          </cell>
        </row>
        <row r="503">
          <cell r="A503" t="str">
            <v>EA19B</v>
          </cell>
          <cell r="B503" t="str">
            <v>Single Cardiac Valve Procedures with Percutaneous Coronary Intervention, Pacing, EP or RFA, with CC Score 3-5</v>
          </cell>
        </row>
        <row r="504">
          <cell r="A504" t="str">
            <v>EA19C</v>
          </cell>
          <cell r="B504" t="str">
            <v>Single Cardiac Valve Procedures with Percutaneous Coronary Intervention, Pacing, EP or RFA, with CC Score 0-2</v>
          </cell>
        </row>
        <row r="505">
          <cell r="A505" t="str">
            <v>EA20A</v>
          </cell>
          <cell r="B505" t="str">
            <v>Other Complex Cardiac Surgery and Re-do's, with CC Score 10+</v>
          </cell>
        </row>
        <row r="506">
          <cell r="A506" t="str">
            <v>EA20B</v>
          </cell>
          <cell r="B506" t="str">
            <v>Other Complex Cardiac Surgery and Re-do's, with CC Score 5-9</v>
          </cell>
        </row>
        <row r="507">
          <cell r="A507" t="str">
            <v>EA20C</v>
          </cell>
          <cell r="B507" t="str">
            <v>Other Complex Cardiac Surgery and Re-do's, with CC Score 0-4</v>
          </cell>
        </row>
        <row r="508">
          <cell r="A508" t="str">
            <v>EA22Z</v>
          </cell>
          <cell r="B508" t="str">
            <v>Other Complex Cardiac Surgery with Percutaneous Coronary Intervention, Pacing, EP or RFA</v>
          </cell>
        </row>
        <row r="509">
          <cell r="A509" t="str">
            <v>EA29A</v>
          </cell>
          <cell r="B509" t="str">
            <v>Percutaneous Complex Ablation, including for Atrial Fibrillation and Ventricular Tachycardia, with CC Score 5+</v>
          </cell>
        </row>
        <row r="510">
          <cell r="A510" t="str">
            <v>EA29B</v>
          </cell>
          <cell r="B510" t="str">
            <v>Percutaneous Complex Ablation, including for Atrial Fibrillation and Ventricular Tachycardia, with CC Score 2-4</v>
          </cell>
        </row>
        <row r="511">
          <cell r="A511" t="str">
            <v>EA29C</v>
          </cell>
          <cell r="B511" t="str">
            <v>Percutaneous Complex Ablation, including for Atrial Fibrillation and Ventricular Tachycardia, with CC Score 0-1</v>
          </cell>
        </row>
        <row r="512">
          <cell r="A512" t="str">
            <v>EA31A</v>
          </cell>
          <cell r="B512" t="str">
            <v>Percutaneous Coronary Intervention, 0 to 2 Stents, with CC Score 11+</v>
          </cell>
        </row>
        <row r="513">
          <cell r="A513" t="str">
            <v>EA31B</v>
          </cell>
          <cell r="B513" t="str">
            <v>Percutaneous Coronary Intervention, 0 to 2 Stents, with CC Score 7-10</v>
          </cell>
        </row>
        <row r="514">
          <cell r="A514" t="str">
            <v>EA31C</v>
          </cell>
          <cell r="B514" t="str">
            <v>Percutaneous Coronary Intervention, 0 to 2 Stents, with CC Score 3-6</v>
          </cell>
        </row>
        <row r="515">
          <cell r="A515" t="str">
            <v>EA31D</v>
          </cell>
          <cell r="B515" t="str">
            <v>Percutaneous Coronary Intervention, 0 to 2 Stents, with CC Score 0-2</v>
          </cell>
        </row>
        <row r="516">
          <cell r="A516" t="str">
            <v>EA35A</v>
          </cell>
          <cell r="B516" t="str">
            <v>Other Percutaneous Interventions with CC Score 8+</v>
          </cell>
        </row>
        <row r="517">
          <cell r="A517" t="str">
            <v>EA35B</v>
          </cell>
          <cell r="B517" t="str">
            <v>Other Percutaneous Interventions with CC Score 5-7</v>
          </cell>
        </row>
        <row r="518">
          <cell r="A518" t="str">
            <v>EA35C</v>
          </cell>
          <cell r="B518" t="str">
            <v>Other Percutaneous Interventions with CC Score 2-4</v>
          </cell>
        </row>
        <row r="519">
          <cell r="A519" t="str">
            <v>EA35D</v>
          </cell>
          <cell r="B519" t="str">
            <v>Other Percutaneous Interventions with CC Score 0-1</v>
          </cell>
        </row>
        <row r="520">
          <cell r="A520" t="str">
            <v>EA36C</v>
          </cell>
          <cell r="B520" t="str">
            <v>Catheter with CC Score 13+</v>
          </cell>
        </row>
        <row r="521">
          <cell r="A521" t="str">
            <v>EA36D</v>
          </cell>
          <cell r="B521" t="str">
            <v>Catheter with CC Score 10-12</v>
          </cell>
        </row>
        <row r="522">
          <cell r="A522" t="str">
            <v>EA36E</v>
          </cell>
          <cell r="B522" t="str">
            <v>Catheter with CC Score 7-9</v>
          </cell>
        </row>
        <row r="523">
          <cell r="A523" t="str">
            <v>EA36F</v>
          </cell>
          <cell r="B523" t="str">
            <v>Catheter with CC Score 4-6</v>
          </cell>
        </row>
        <row r="524">
          <cell r="A524" t="str">
            <v>EA36G</v>
          </cell>
          <cell r="B524" t="str">
            <v>Catheter with CC Score 2-3</v>
          </cell>
        </row>
        <row r="525">
          <cell r="A525" t="str">
            <v>EA36H</v>
          </cell>
          <cell r="B525" t="str">
            <v>Catheter with CC Score 0-1</v>
          </cell>
        </row>
        <row r="526">
          <cell r="A526" t="str">
            <v>EA39A</v>
          </cell>
          <cell r="B526" t="str">
            <v>Pacemaker Procedure without Generator Implant, including Re-Siting and Removal of Cardiac Pacemaker System, with CC Score 5+</v>
          </cell>
        </row>
        <row r="527">
          <cell r="A527" t="str">
            <v>EA39B</v>
          </cell>
          <cell r="B527" t="str">
            <v>Pacemaker Procedure without Generator Implant, including Re-Siting and Removal of Cardiac Pacemaker System, with CC Score 2-4</v>
          </cell>
        </row>
        <row r="528">
          <cell r="A528" t="str">
            <v>EA39C</v>
          </cell>
          <cell r="B528" t="str">
            <v>Pacemaker Procedure without Generator Implant, including Re-Siting and Removal of Cardiac Pacemaker System, with CC Score 0-1</v>
          </cell>
        </row>
        <row r="529">
          <cell r="A529" t="str">
            <v>EA40Z</v>
          </cell>
          <cell r="B529" t="str">
            <v>Other Non-Complex Cardiac Surgery</v>
          </cell>
        </row>
        <row r="530">
          <cell r="A530" t="str">
            <v>EA43Z</v>
          </cell>
          <cell r="B530" t="str">
            <v>Implantation of Prosthetic Heart or Ventricular Assist Device</v>
          </cell>
        </row>
        <row r="531">
          <cell r="A531" t="str">
            <v>EA44A</v>
          </cell>
          <cell r="B531" t="str">
            <v>Minor Cardiac Procedures with CC Score 2+</v>
          </cell>
        </row>
        <row r="532">
          <cell r="A532" t="str">
            <v>EA44B</v>
          </cell>
          <cell r="B532" t="str">
            <v>Minor Cardiac Procedures with CC Score 0-1</v>
          </cell>
        </row>
        <row r="533">
          <cell r="A533" t="str">
            <v>EA45Z</v>
          </cell>
          <cell r="B533" t="str">
            <v>Complex Echocardiogram, including Transoesophageal and Fetal Echocardiography</v>
          </cell>
        </row>
        <row r="534">
          <cell r="A534" t="str">
            <v>EA47Z</v>
          </cell>
          <cell r="B534" t="str">
            <v>Electrocardiogram Monitoring and Stress Testing</v>
          </cell>
        </row>
        <row r="535">
          <cell r="A535" t="str">
            <v>EA48Z</v>
          </cell>
          <cell r="B535" t="str">
            <v>Single or Dual Chamber, Pacemaker or Implantable Diagnostic Device, with Percutaneous Coronary Intervention, EP or RFA</v>
          </cell>
        </row>
        <row r="536">
          <cell r="A536" t="str">
            <v>EA49A</v>
          </cell>
          <cell r="B536" t="str">
            <v>Percutaneous Coronary Interventions with 3 or more Stents, Rotablation, IVUS or Pressure Wire, with CC Score 9+</v>
          </cell>
        </row>
        <row r="537">
          <cell r="A537" t="str">
            <v>EA49B</v>
          </cell>
          <cell r="B537" t="str">
            <v>Percutaneous Coronary Interventions with 3 or more Stents, Rotablation, IVUS or Pressure Wire, with CC Score 6-8</v>
          </cell>
        </row>
        <row r="538">
          <cell r="A538" t="str">
            <v>EA49C</v>
          </cell>
          <cell r="B538" t="str">
            <v>Percutaneous Coronary Interventions with 3 or more Stents, Rotablation, IVUS or Pressure Wire, with CC Score 3-5</v>
          </cell>
        </row>
        <row r="539">
          <cell r="A539" t="str">
            <v>EA49D</v>
          </cell>
          <cell r="B539" t="str">
            <v>Percutaneous Coronary Interventions with 3 or more Stents, Rotablation, IVUS or Pressure Wire, with CC Score 0-2</v>
          </cell>
        </row>
        <row r="540">
          <cell r="A540" t="str">
            <v>EA51A</v>
          </cell>
          <cell r="B540" t="str">
            <v>Coronary Artery Bypass Graft, with Valve Replacement or Repair, with CC Score 9+</v>
          </cell>
        </row>
        <row r="541">
          <cell r="A541" t="str">
            <v>EA51B</v>
          </cell>
          <cell r="B541" t="str">
            <v>Coronary Artery Bypass Graft, with Valve Replacement or Repair, with CC Score 6-8</v>
          </cell>
        </row>
        <row r="542">
          <cell r="A542" t="str">
            <v>EA51C</v>
          </cell>
          <cell r="B542" t="str">
            <v>Coronary Artery Bypass Graft, with Valve Replacement or Repair, with CC Score 3-5</v>
          </cell>
        </row>
        <row r="543">
          <cell r="A543" t="str">
            <v>EA51D</v>
          </cell>
          <cell r="B543" t="str">
            <v>Coronary Artery Bypass Graft, with Valve Replacement or Repair, with CC Score 0-2</v>
          </cell>
        </row>
        <row r="544">
          <cell r="A544" t="str">
            <v>EA52A</v>
          </cell>
          <cell r="B544" t="str">
            <v>Repair or Replacement of more than one Heart Valve, with CC Score 9+</v>
          </cell>
        </row>
        <row r="545">
          <cell r="A545" t="str">
            <v>EA52B</v>
          </cell>
          <cell r="B545" t="str">
            <v>Repair or Replacement of more than one Heart Valve, with CC Score 4-8</v>
          </cell>
        </row>
        <row r="546">
          <cell r="A546" t="str">
            <v>EA52C</v>
          </cell>
          <cell r="B546" t="str">
            <v>Repair or Replacement of more than one Heart Valve, with CC Score 0-3</v>
          </cell>
        </row>
        <row r="547">
          <cell r="A547" t="str">
            <v>EA54A</v>
          </cell>
          <cell r="B547" t="str">
            <v>Percutaneous Standard Ablation with CC Score 3+</v>
          </cell>
        </row>
        <row r="548">
          <cell r="A548" t="str">
            <v>EA54B</v>
          </cell>
          <cell r="B548" t="str">
            <v>Percutaneous Standard Ablation with CC Score 0-2</v>
          </cell>
        </row>
        <row r="549">
          <cell r="A549" t="str">
            <v>EA55A</v>
          </cell>
          <cell r="B549" t="str">
            <v>Percutaneous Diagnostic Electrophysiology Studies with CC Score 3+</v>
          </cell>
        </row>
        <row r="550">
          <cell r="A550" t="str">
            <v>EA55B</v>
          </cell>
          <cell r="B550" t="str">
            <v>Percutaneous Diagnostic Electrophysiology Studies with CC Score 0-2</v>
          </cell>
        </row>
        <row r="551">
          <cell r="A551" t="str">
            <v>EA56A</v>
          </cell>
          <cell r="B551" t="str">
            <v>Implantation of Cardiac Resynchronization Therapy Defibrillator (CRT-D), with CC Score 6+</v>
          </cell>
        </row>
        <row r="552">
          <cell r="A552" t="str">
            <v>EA56B</v>
          </cell>
          <cell r="B552" t="str">
            <v>Implantation of Cardiac Resynchronization Therapy Defibrillator (CRT-D), with CC Score 3-5</v>
          </cell>
        </row>
        <row r="553">
          <cell r="A553" t="str">
            <v>EA56C</v>
          </cell>
          <cell r="B553" t="str">
            <v>Implantation of Cardiac Resynchronization Therapy Defibrillator (CRT-D), with CC Score 0-2</v>
          </cell>
        </row>
        <row r="554">
          <cell r="A554" t="str">
            <v>EA57A</v>
          </cell>
          <cell r="B554" t="str">
            <v>Percutaneous Interventions: Percutaneous Transluminal ASD, VSD or PFO Closure and Valve Insertion, or Balloon Valve Intermediate Interventions and Arterial Duct Closure, with CC Score 5+</v>
          </cell>
        </row>
        <row r="555">
          <cell r="A555" t="str">
            <v>EA57B</v>
          </cell>
          <cell r="B555" t="str">
            <v>Percutaneous Interventions: Percutaneous Transluminal ASD, VSD or PFO Closure and Valve Insertion, or Balloon Valve Intermediate Interventions and Arterial Duct Closure, with CC Score 0-4</v>
          </cell>
        </row>
        <row r="556">
          <cell r="A556" t="str">
            <v>EA58Z</v>
          </cell>
          <cell r="B556" t="str">
            <v>Transcatheter Aortic Valve Implantation (TAVI) using Transfemoral Approach</v>
          </cell>
        </row>
        <row r="557">
          <cell r="A557" t="str">
            <v>EA59Z</v>
          </cell>
          <cell r="B557" t="str">
            <v>Transcatheter Aortic Valve Implantation (TAVI) not using Transfemoral Approach</v>
          </cell>
        </row>
        <row r="558">
          <cell r="A558" t="str">
            <v>EB02A</v>
          </cell>
          <cell r="B558" t="str">
            <v>Endocarditis with CC Score 10+</v>
          </cell>
        </row>
        <row r="559">
          <cell r="A559" t="str">
            <v>EB02B</v>
          </cell>
          <cell r="B559" t="str">
            <v>Endocarditis with CC Score 5-9</v>
          </cell>
        </row>
        <row r="560">
          <cell r="A560" t="str">
            <v>EB02C</v>
          </cell>
          <cell r="B560" t="str">
            <v>Endocarditis with CC Score 0-4</v>
          </cell>
        </row>
        <row r="561">
          <cell r="A561" t="str">
            <v>EB03A</v>
          </cell>
          <cell r="B561" t="str">
            <v>Heart Failure or Shock, with CC Score 14+</v>
          </cell>
        </row>
        <row r="562">
          <cell r="A562" t="str">
            <v>EB03B</v>
          </cell>
          <cell r="B562" t="str">
            <v>Heart Failure or Shock, with CC Score 11-13</v>
          </cell>
        </row>
        <row r="563">
          <cell r="A563" t="str">
            <v>EB03C</v>
          </cell>
          <cell r="B563" t="str">
            <v>Heart Failure or Shock, with CC Score 8-10</v>
          </cell>
        </row>
        <row r="564">
          <cell r="A564" t="str">
            <v>EB03D</v>
          </cell>
          <cell r="B564" t="str">
            <v>Heart Failure or Shock, with CC Score 4-7</v>
          </cell>
        </row>
        <row r="565">
          <cell r="A565" t="str">
            <v>EB03E</v>
          </cell>
          <cell r="B565" t="str">
            <v>Heart Failure or Shock, with CC Score 0-3</v>
          </cell>
        </row>
        <row r="566">
          <cell r="A566" t="str">
            <v>EB04Z</v>
          </cell>
          <cell r="B566" t="str">
            <v>Hypertension</v>
          </cell>
        </row>
        <row r="567">
          <cell r="A567" t="str">
            <v>EB05A</v>
          </cell>
          <cell r="B567" t="str">
            <v>Cardiac Arrest with CC Score 9+</v>
          </cell>
        </row>
        <row r="568">
          <cell r="A568" t="str">
            <v>EB05B</v>
          </cell>
          <cell r="B568" t="str">
            <v>Cardiac Arrest with CC Score 5-8</v>
          </cell>
        </row>
        <row r="569">
          <cell r="A569" t="str">
            <v>EB05C</v>
          </cell>
          <cell r="B569" t="str">
            <v>Cardiac Arrest with CC Score 0-4</v>
          </cell>
        </row>
        <row r="570">
          <cell r="A570" t="str">
            <v>EB06A</v>
          </cell>
          <cell r="B570" t="str">
            <v>Cardiac Valve Disorders with CC Score 13+</v>
          </cell>
        </row>
        <row r="571">
          <cell r="A571" t="str">
            <v>EB06B</v>
          </cell>
          <cell r="B571" t="str">
            <v>Cardiac Valve Disorders with CC Score 9-12</v>
          </cell>
        </row>
        <row r="572">
          <cell r="A572" t="str">
            <v>EB06C</v>
          </cell>
          <cell r="B572" t="str">
            <v>Cardiac Valve Disorders with CC Score 5-8</v>
          </cell>
        </row>
        <row r="573">
          <cell r="A573" t="str">
            <v>EB06D</v>
          </cell>
          <cell r="B573" t="str">
            <v>Cardiac Valve Disorders with CC Score 0-4</v>
          </cell>
        </row>
        <row r="574">
          <cell r="A574" t="str">
            <v>EB07A</v>
          </cell>
          <cell r="B574" t="str">
            <v>Arrhythmia or Conduction Disorders, with CC Score 13+</v>
          </cell>
        </row>
        <row r="575">
          <cell r="A575" t="str">
            <v>EB07B</v>
          </cell>
          <cell r="B575" t="str">
            <v>Arrhythmia or Conduction Disorders, with CC Score 10-12</v>
          </cell>
        </row>
        <row r="576">
          <cell r="A576" t="str">
            <v>EB07C</v>
          </cell>
          <cell r="B576" t="str">
            <v>Arrhythmia or Conduction Disorders, with CC Score 7-9</v>
          </cell>
        </row>
        <row r="577">
          <cell r="A577" t="str">
            <v>EB07D</v>
          </cell>
          <cell r="B577" t="str">
            <v>Arrhythmia or Conduction Disorders, with CC Score 4-6</v>
          </cell>
        </row>
        <row r="578">
          <cell r="A578" t="str">
            <v>EB07E</v>
          </cell>
          <cell r="B578" t="str">
            <v>Arrhythmia or Conduction Disorders, with CC Score 0-3</v>
          </cell>
        </row>
        <row r="579">
          <cell r="A579" t="str">
            <v>EB08A</v>
          </cell>
          <cell r="B579" t="str">
            <v>Syncope or Collapse, with CC Score 13+</v>
          </cell>
        </row>
        <row r="580">
          <cell r="A580" t="str">
            <v>EB08B</v>
          </cell>
          <cell r="B580" t="str">
            <v>Syncope or Collapse, with CC Score 10-12</v>
          </cell>
        </row>
        <row r="581">
          <cell r="A581" t="str">
            <v>EB08C</v>
          </cell>
          <cell r="B581" t="str">
            <v>Syncope or Collapse, with CC Score 7-9</v>
          </cell>
        </row>
        <row r="582">
          <cell r="A582" t="str">
            <v>EB08D</v>
          </cell>
          <cell r="B582" t="str">
            <v>Syncope or Collapse, with CC Score 4-6</v>
          </cell>
        </row>
        <row r="583">
          <cell r="A583" t="str">
            <v>EB08E</v>
          </cell>
          <cell r="B583" t="str">
            <v>Syncope or Collapse, with CC Score 0-3</v>
          </cell>
        </row>
        <row r="584">
          <cell r="A584" t="str">
            <v>EB09A</v>
          </cell>
          <cell r="B584" t="str">
            <v>Non-Interventional Congenital Cardiac Conditions with CC Score 3+</v>
          </cell>
        </row>
        <row r="585">
          <cell r="A585" t="str">
            <v>EB09B</v>
          </cell>
          <cell r="B585" t="str">
            <v>Non-Interventional Congenital Cardiac Conditions with CC Score 0-2</v>
          </cell>
        </row>
        <row r="586">
          <cell r="A586" t="str">
            <v>EB10A</v>
          </cell>
          <cell r="B586" t="str">
            <v>Actual or Suspected Myocardial Infarction, with CC Score 13+</v>
          </cell>
        </row>
        <row r="587">
          <cell r="A587" t="str">
            <v>EB10B</v>
          </cell>
          <cell r="B587" t="str">
            <v>Actual or Suspected Myocardial Infarction, with CC Score 10-12</v>
          </cell>
        </row>
        <row r="588">
          <cell r="A588" t="str">
            <v>EB10C</v>
          </cell>
          <cell r="B588" t="str">
            <v>Actual or Suspected Myocardial Infarction, with CC Score 7-9</v>
          </cell>
        </row>
        <row r="589">
          <cell r="A589" t="str">
            <v>EB10D</v>
          </cell>
          <cell r="B589" t="str">
            <v>Actual or Suspected Myocardial Infarction, with CC Score 4-6</v>
          </cell>
        </row>
        <row r="590">
          <cell r="A590" t="str">
            <v>EB10E</v>
          </cell>
          <cell r="B590" t="str">
            <v>Actual or Suspected Myocardial Infarction, with CC Score 0-3</v>
          </cell>
        </row>
        <row r="591">
          <cell r="A591" t="str">
            <v>EB12A</v>
          </cell>
          <cell r="B591" t="str">
            <v>Unspecified Chest Pain with CC Score 11+</v>
          </cell>
        </row>
        <row r="592">
          <cell r="A592" t="str">
            <v>EB12B</v>
          </cell>
          <cell r="B592" t="str">
            <v>Unspecified Chest Pain with CC Score 5-10</v>
          </cell>
        </row>
        <row r="593">
          <cell r="A593" t="str">
            <v>EB12C</v>
          </cell>
          <cell r="B593" t="str">
            <v>Unspecified Chest Pain with CC Score 0-4</v>
          </cell>
        </row>
        <row r="594">
          <cell r="A594" t="str">
            <v>EB13A</v>
          </cell>
          <cell r="B594" t="str">
            <v>Angina with CC Score 12+</v>
          </cell>
        </row>
        <row r="595">
          <cell r="A595" t="str">
            <v>EB13B</v>
          </cell>
          <cell r="B595" t="str">
            <v>Angina with CC Score 8-11</v>
          </cell>
        </row>
        <row r="596">
          <cell r="A596" t="str">
            <v>EB13C</v>
          </cell>
          <cell r="B596" t="str">
            <v>Angina with CC Score 4-7</v>
          </cell>
        </row>
        <row r="597">
          <cell r="A597" t="str">
            <v>EB13D</v>
          </cell>
          <cell r="B597" t="str">
            <v>Angina with CC Score 0-3</v>
          </cell>
        </row>
        <row r="598">
          <cell r="A598" t="str">
            <v>EB14A</v>
          </cell>
          <cell r="B598" t="str">
            <v>Other Acquired Cardiac Conditions with CC Score 13+</v>
          </cell>
        </row>
        <row r="599">
          <cell r="A599" t="str">
            <v>EB14B</v>
          </cell>
          <cell r="B599" t="str">
            <v>Other Acquired Cardiac Conditions with CC Score 9-12</v>
          </cell>
        </row>
        <row r="600">
          <cell r="A600" t="str">
            <v>EB14C</v>
          </cell>
          <cell r="B600" t="str">
            <v>Other Acquired Cardiac Conditions with CC Score 6-8</v>
          </cell>
        </row>
        <row r="601">
          <cell r="A601" t="str">
            <v>EB14D</v>
          </cell>
          <cell r="B601" t="str">
            <v>Other Acquired Cardiac Conditions with CC Score 3-5</v>
          </cell>
        </row>
        <row r="602">
          <cell r="A602" t="str">
            <v>EB14E</v>
          </cell>
          <cell r="B602" t="str">
            <v>Other Acquired Cardiac Conditions with CC Score 0-2</v>
          </cell>
        </row>
        <row r="603">
          <cell r="A603" t="str">
            <v>EB15A</v>
          </cell>
          <cell r="B603" t="str">
            <v>Primary Pulmonary Hypertension with CC Score 9+</v>
          </cell>
        </row>
        <row r="604">
          <cell r="A604" t="str">
            <v>EB15B</v>
          </cell>
          <cell r="B604" t="str">
            <v>Primary Pulmonary Hypertension with CC Score 4-8</v>
          </cell>
        </row>
        <row r="605">
          <cell r="A605" t="str">
            <v>EB15C</v>
          </cell>
          <cell r="B605" t="str">
            <v>Primary Pulmonary Hypertension with CC Score 0-3</v>
          </cell>
        </row>
        <row r="606">
          <cell r="A606" t="str">
            <v>EC01A</v>
          </cell>
          <cell r="B606" t="str">
            <v>Congenital Cardiac Surgery with Intervention Score 58 or less, with Diagnosis Score 64 or less</v>
          </cell>
        </row>
        <row r="607">
          <cell r="A607" t="str">
            <v>EC01B</v>
          </cell>
          <cell r="B607" t="str">
            <v>Congenital Cardiac Surgery with Intervention Score 58 or less, with Diagnosis Score 65-117</v>
          </cell>
        </row>
        <row r="608">
          <cell r="A608" t="str">
            <v>EC01C</v>
          </cell>
          <cell r="B608" t="str">
            <v>Congenital Cardiac Surgery with Intervention Score 58 or less, with Diagnosis Score 118 or more</v>
          </cell>
        </row>
        <row r="609">
          <cell r="A609" t="str">
            <v>EC02A</v>
          </cell>
          <cell r="B609" t="str">
            <v>Congenital Cardiac Surgery with Intervention Score 59-121, with Diagnosis Score 64 or less</v>
          </cell>
        </row>
        <row r="610">
          <cell r="A610" t="str">
            <v>EC02B</v>
          </cell>
          <cell r="B610" t="str">
            <v>Congenital Cardiac Surgery with Intervention Score 59-121, with Diagnosis Score 65-117</v>
          </cell>
        </row>
        <row r="611">
          <cell r="A611" t="str">
            <v>EC02C</v>
          </cell>
          <cell r="B611" t="str">
            <v>Congenital Cardiac Surgery with Intervention Score 59-121, with Diagnosis Score 118 or more</v>
          </cell>
        </row>
        <row r="612">
          <cell r="A612" t="str">
            <v>EC03A</v>
          </cell>
          <cell r="B612" t="str">
            <v>Congenital Cardiac Surgery with Intervention Score 122 or more, with Diagnosis Score 64 or less</v>
          </cell>
        </row>
        <row r="613">
          <cell r="A613" t="str">
            <v>EC03B</v>
          </cell>
          <cell r="B613" t="str">
            <v>Congenital Cardiac Surgery with Intervention Score 122 or more, with Diagnosis Score 65-117</v>
          </cell>
        </row>
        <row r="614">
          <cell r="A614" t="str">
            <v>EC03C</v>
          </cell>
          <cell r="B614" t="str">
            <v>Congenital Cardiac Surgery with Intervention Score 122 or more, with Diagnosis Score 118 or more</v>
          </cell>
        </row>
        <row r="615">
          <cell r="A615" t="str">
            <v>FZ12L</v>
          </cell>
          <cell r="B615" t="str">
            <v>Major General Abdominal Procedures, 19 years and over, with CC Score 10+</v>
          </cell>
        </row>
        <row r="616">
          <cell r="A616" t="str">
            <v>FZ12M</v>
          </cell>
          <cell r="B616" t="str">
            <v>Major General Abdominal Procedures, 19 years and over, with CC Score 6-9</v>
          </cell>
        </row>
        <row r="617">
          <cell r="A617" t="str">
            <v>FZ12N</v>
          </cell>
          <cell r="B617" t="str">
            <v>Major General Abdominal Procedures, 19 years and over, with CC Score 3-5</v>
          </cell>
        </row>
        <row r="618">
          <cell r="A618" t="str">
            <v>FZ12P</v>
          </cell>
          <cell r="B618" t="str">
            <v>Major General Abdominal Procedures, 19 years and over, with CC Score 1-2</v>
          </cell>
        </row>
        <row r="619">
          <cell r="A619" t="str">
            <v>FZ12Q</v>
          </cell>
          <cell r="B619" t="str">
            <v>Major General Abdominal Procedures, 19 years and over, with CC Score 0</v>
          </cell>
        </row>
        <row r="620">
          <cell r="A620" t="str">
            <v>FZ12R</v>
          </cell>
          <cell r="B620" t="str">
            <v>Major General Abdominal Procedures, between 2 and 18 years, with CC Score 1+</v>
          </cell>
        </row>
        <row r="621">
          <cell r="A621" t="str">
            <v>FZ12S</v>
          </cell>
          <cell r="B621" t="str">
            <v>Major General Abdominal Procedures, between 2 and 18 years, with CC Score 0</v>
          </cell>
        </row>
        <row r="622">
          <cell r="A622" t="str">
            <v>FZ12T</v>
          </cell>
          <cell r="B622" t="str">
            <v>Major General Abdominal Procedures, 1 year and under, with CC Score 2+</v>
          </cell>
        </row>
        <row r="623">
          <cell r="A623" t="str">
            <v>FZ12U</v>
          </cell>
          <cell r="B623" t="str">
            <v>Major General Abdominal Procedures, 1 year and under, with CC Score 0-1</v>
          </cell>
        </row>
        <row r="624">
          <cell r="A624" t="str">
            <v>FZ13C</v>
          </cell>
          <cell r="B624" t="str">
            <v>Minor Therapeutic or Diagnostic, General Abdominal Procedures, 19 years and over</v>
          </cell>
        </row>
        <row r="625">
          <cell r="A625" t="str">
            <v>FZ13D</v>
          </cell>
          <cell r="B625" t="str">
            <v>Minor Therapeutic or Diagnostic, General Abdominal Procedures, 18 years and under</v>
          </cell>
        </row>
        <row r="626">
          <cell r="A626" t="str">
            <v>FZ17D</v>
          </cell>
          <cell r="B626" t="str">
            <v>Abdominal Hernia Procedures, 18 years and under</v>
          </cell>
        </row>
        <row r="627">
          <cell r="A627" t="str">
            <v>FZ17E</v>
          </cell>
          <cell r="B627" t="str">
            <v>Abdominal Hernia Procedures, 19 years and over, with CC Score 4+</v>
          </cell>
        </row>
        <row r="628">
          <cell r="A628" t="str">
            <v>FZ17F</v>
          </cell>
          <cell r="B628" t="str">
            <v>Abdominal Hernia Procedures, 19 years and over, with CC Score 1-3</v>
          </cell>
        </row>
        <row r="629">
          <cell r="A629" t="str">
            <v>FZ17G</v>
          </cell>
          <cell r="B629" t="str">
            <v>Abdominal Hernia Procedures, 19 years and over, with CC Score 0</v>
          </cell>
        </row>
        <row r="630">
          <cell r="A630" t="str">
            <v>FZ18E</v>
          </cell>
          <cell r="B630" t="str">
            <v>Inguinal, Umbilical or Femoral Hernia Procedures, between 2 and 18 years</v>
          </cell>
        </row>
        <row r="631">
          <cell r="A631" t="str">
            <v>FZ18F</v>
          </cell>
          <cell r="B631" t="str">
            <v>Inguinal, Umbilical or Femoral Hernia Procedures, 1 year and under</v>
          </cell>
        </row>
        <row r="632">
          <cell r="A632" t="str">
            <v>FZ18G</v>
          </cell>
          <cell r="B632" t="str">
            <v>Inguinal, Umbilical or Femoral Hernia Procedures, 19 years and over, with CC Score 6+</v>
          </cell>
        </row>
        <row r="633">
          <cell r="A633" t="str">
            <v>FZ18H</v>
          </cell>
          <cell r="B633" t="str">
            <v>Inguinal, Umbilical or Femoral Hernia Procedures, 19 years and over, with CC Score 3-5</v>
          </cell>
        </row>
        <row r="634">
          <cell r="A634" t="str">
            <v>FZ18J</v>
          </cell>
          <cell r="B634" t="str">
            <v>Inguinal, Umbilical or Femoral Hernia Procedures, 19 years and over, with CC Score 1-2</v>
          </cell>
        </row>
        <row r="635">
          <cell r="A635" t="str">
            <v>FZ18K</v>
          </cell>
          <cell r="B635" t="str">
            <v>Inguinal, Umbilical or Femoral Hernia Procedures, 19 years and over, with CC Score 0</v>
          </cell>
        </row>
        <row r="636">
          <cell r="A636" t="str">
            <v>FZ19A</v>
          </cell>
          <cell r="B636" t="str">
            <v>Herniotomy Procedures, 2 years and over</v>
          </cell>
        </row>
        <row r="637">
          <cell r="A637" t="str">
            <v>FZ19B</v>
          </cell>
          <cell r="B637" t="str">
            <v>Herniotomy Procedures, 1 year and under</v>
          </cell>
        </row>
        <row r="638">
          <cell r="A638" t="str">
            <v>FZ20F</v>
          </cell>
          <cell r="B638" t="str">
            <v>Appendicectomy Procedures, 19 years and over, with CC Score 5+</v>
          </cell>
        </row>
        <row r="639">
          <cell r="A639" t="str">
            <v>FZ20G</v>
          </cell>
          <cell r="B639" t="str">
            <v>Appendicectomy Procedures, 19 years and over, with CC Score 3-4</v>
          </cell>
        </row>
        <row r="640">
          <cell r="A640" t="str">
            <v>FZ20H</v>
          </cell>
          <cell r="B640" t="str">
            <v>Appendicectomy Procedures, 19 years and over, with CC Score 1-2</v>
          </cell>
        </row>
        <row r="641">
          <cell r="A641" t="str">
            <v>FZ20J</v>
          </cell>
          <cell r="B641" t="str">
            <v>Appendicectomy Procedures, 19 years and over, with CC Score 0</v>
          </cell>
        </row>
        <row r="642">
          <cell r="A642" t="str">
            <v>FZ20K</v>
          </cell>
          <cell r="B642" t="str">
            <v>Appendicectomy Procedures, 18 years and under, with CC Score 3+</v>
          </cell>
        </row>
        <row r="643">
          <cell r="A643" t="str">
            <v>FZ20L</v>
          </cell>
          <cell r="B643" t="str">
            <v>Appendicectomy Procedures, 18 years and under, with CC Score 1-2</v>
          </cell>
        </row>
        <row r="644">
          <cell r="A644" t="str">
            <v>FZ20M</v>
          </cell>
          <cell r="B644" t="str">
            <v>Appendicectomy Procedures, 18 years and under, with CC Score 0</v>
          </cell>
        </row>
        <row r="645">
          <cell r="A645" t="str">
            <v>FZ21B</v>
          </cell>
          <cell r="B645" t="str">
            <v>Major Anal Procedures, 18 years and under</v>
          </cell>
        </row>
        <row r="646">
          <cell r="A646" t="str">
            <v>FZ21C</v>
          </cell>
          <cell r="B646" t="str">
            <v>Major Anal Procedures, 19 years and over, with CC Score 1+</v>
          </cell>
        </row>
        <row r="647">
          <cell r="A647" t="str">
            <v>FZ21D</v>
          </cell>
          <cell r="B647" t="str">
            <v>Major Anal Procedures, 19 years and over, with CC Score 0</v>
          </cell>
        </row>
        <row r="648">
          <cell r="A648" t="str">
            <v>FZ22B</v>
          </cell>
          <cell r="B648" t="str">
            <v>Intermediate Anal Procedures, 18 years and under</v>
          </cell>
        </row>
        <row r="649">
          <cell r="A649" t="str">
            <v>FZ22C</v>
          </cell>
          <cell r="B649" t="str">
            <v>Intermediate Anal Procedures, 19 years and over, with CC Score 3+</v>
          </cell>
        </row>
        <row r="650">
          <cell r="A650" t="str">
            <v>FZ22D</v>
          </cell>
          <cell r="B650" t="str">
            <v>Intermediate Anal Procedures, 19 years and over, with CC Score 1-2</v>
          </cell>
        </row>
        <row r="651">
          <cell r="A651" t="str">
            <v>FZ22E</v>
          </cell>
          <cell r="B651" t="str">
            <v>Intermediate Anal Procedures, 19 years and over, with CC Score 0</v>
          </cell>
        </row>
        <row r="652">
          <cell r="A652" t="str">
            <v>FZ23A</v>
          </cell>
          <cell r="B652" t="str">
            <v>Minor Anal Procedures, 19 years and over</v>
          </cell>
        </row>
        <row r="653">
          <cell r="A653" t="str">
            <v>FZ23B</v>
          </cell>
          <cell r="B653" t="str">
            <v>Minor Anal Procedures, 18 years and under</v>
          </cell>
        </row>
        <row r="654">
          <cell r="A654" t="str">
            <v>FZ24E</v>
          </cell>
          <cell r="B654" t="str">
            <v>Major Therapeutic Endoscopic, Upper or Lower Gastrointestinal Tract Procedures, between 2 and 18 years</v>
          </cell>
        </row>
        <row r="655">
          <cell r="A655" t="str">
            <v>FZ24F</v>
          </cell>
          <cell r="B655" t="str">
            <v>Major Therapeutic Endoscopic, Upper or Lower Gastrointestinal Tract Procedures, 1 year and under</v>
          </cell>
        </row>
        <row r="656">
          <cell r="A656" t="str">
            <v>FZ24G</v>
          </cell>
          <cell r="B656" t="str">
            <v>Major Therapeutic Endoscopic, Upper or Lower Gastrointestinal Tract Procedures, 19 years and over, with CC Score 3+</v>
          </cell>
        </row>
        <row r="657">
          <cell r="A657" t="str">
            <v>FZ24H</v>
          </cell>
          <cell r="B657" t="str">
            <v>Major Therapeutic Endoscopic, Upper or Lower Gastrointestinal Tract Procedures, 19 years and over, with CC Score 1-2</v>
          </cell>
        </row>
        <row r="658">
          <cell r="A658" t="str">
            <v>FZ24J</v>
          </cell>
          <cell r="B658" t="str">
            <v>Major Therapeutic Endoscopic, Upper or Lower Gastrointestinal Tract Procedures, 19 years and over, with CC Score 0</v>
          </cell>
        </row>
        <row r="659">
          <cell r="A659" t="str">
            <v>FZ27D</v>
          </cell>
          <cell r="B659" t="str">
            <v>Intermediate Therapeutic General Abdominal Procedures, 18 years and under</v>
          </cell>
        </row>
        <row r="660">
          <cell r="A660" t="str">
            <v>FZ27E</v>
          </cell>
          <cell r="B660" t="str">
            <v>Intermediate Therapeutic General Abdominal Procedures, 19 years and over, with CC Score 3+</v>
          </cell>
        </row>
        <row r="661">
          <cell r="A661" t="str">
            <v>FZ27F</v>
          </cell>
          <cell r="B661" t="str">
            <v>Intermediate Therapeutic General Abdominal Procedures, 19 years and over, with CC Score 1-2</v>
          </cell>
        </row>
        <row r="662">
          <cell r="A662" t="str">
            <v>FZ27G</v>
          </cell>
          <cell r="B662" t="str">
            <v>Intermediate Therapeutic General Abdominal Procedures, 19 years and over, with CC Score 0</v>
          </cell>
        </row>
        <row r="663">
          <cell r="A663" t="str">
            <v>FZ36G</v>
          </cell>
          <cell r="B663" t="str">
            <v>Gastrointestinal Infections with Multiple Interventions, with CC Score 4+</v>
          </cell>
        </row>
        <row r="664">
          <cell r="A664" t="str">
            <v>FZ36H</v>
          </cell>
          <cell r="B664" t="str">
            <v>Gastrointestinal Infections with Multiple Interventions, with CC Score 0-3</v>
          </cell>
        </row>
        <row r="665">
          <cell r="A665" t="str">
            <v>FZ36J</v>
          </cell>
          <cell r="B665" t="str">
            <v>Gastrointestinal Infections with Single Intervention, with CC Score 5+</v>
          </cell>
        </row>
        <row r="666">
          <cell r="A666" t="str">
            <v>FZ36K</v>
          </cell>
          <cell r="B666" t="str">
            <v>Gastrointestinal Infections with Single Intervention, with CC Score 2-4</v>
          </cell>
        </row>
        <row r="667">
          <cell r="A667" t="str">
            <v>FZ36L</v>
          </cell>
          <cell r="B667" t="str">
            <v>Gastrointestinal Infections with Single Intervention, with CC Score 0-1</v>
          </cell>
        </row>
        <row r="668">
          <cell r="A668" t="str">
            <v>FZ36M</v>
          </cell>
          <cell r="B668" t="str">
            <v>Gastrointestinal Infections without Interventions, with CC Score 8+</v>
          </cell>
        </row>
        <row r="669">
          <cell r="A669" t="str">
            <v>FZ36N</v>
          </cell>
          <cell r="B669" t="str">
            <v>Gastrointestinal Infections without Interventions, with CC Score 5-7</v>
          </cell>
        </row>
        <row r="670">
          <cell r="A670" t="str">
            <v>FZ36P</v>
          </cell>
          <cell r="B670" t="str">
            <v>Gastrointestinal Infections without Interventions, with CC Score 2-4</v>
          </cell>
        </row>
        <row r="671">
          <cell r="A671" t="str">
            <v>FZ36Q</v>
          </cell>
          <cell r="B671" t="str">
            <v>Gastrointestinal Infections without Interventions, with CC Score 0-1</v>
          </cell>
        </row>
        <row r="672">
          <cell r="A672" t="str">
            <v>FZ37K</v>
          </cell>
          <cell r="B672" t="str">
            <v>Inflammatory Bowel Disease with Multiple Interventions, with CC Score 3+</v>
          </cell>
        </row>
        <row r="673">
          <cell r="A673" t="str">
            <v>FZ37L</v>
          </cell>
          <cell r="B673" t="str">
            <v>Inflammatory Bowel Disease with Multiple Interventions, with CC Score 0-2</v>
          </cell>
        </row>
        <row r="674">
          <cell r="A674" t="str">
            <v>FZ37M</v>
          </cell>
          <cell r="B674" t="str">
            <v>Inflammatory Bowel Disease with Single Intervention, with CC Score 4+</v>
          </cell>
        </row>
        <row r="675">
          <cell r="A675" t="str">
            <v>FZ37N</v>
          </cell>
          <cell r="B675" t="str">
            <v>Inflammatory Bowel Disease with Single Intervention, with CC Score 0-3</v>
          </cell>
        </row>
        <row r="676">
          <cell r="A676" t="str">
            <v>FZ37P</v>
          </cell>
          <cell r="B676" t="str">
            <v>Inflammatory Bowel Disease without Interventions, with CC Score 5+</v>
          </cell>
        </row>
        <row r="677">
          <cell r="A677" t="str">
            <v>FZ37Q</v>
          </cell>
          <cell r="B677" t="str">
            <v>Inflammatory Bowel Disease without Interventions, with CC Score 3-4</v>
          </cell>
        </row>
        <row r="678">
          <cell r="A678" t="str">
            <v>FZ37R</v>
          </cell>
          <cell r="B678" t="str">
            <v>Inflammatory Bowel Disease without Interventions, with CC Score 1-2</v>
          </cell>
        </row>
        <row r="679">
          <cell r="A679" t="str">
            <v>FZ37S</v>
          </cell>
          <cell r="B679" t="str">
            <v>Inflammatory Bowel Disease without Interventions, with CC Score 0</v>
          </cell>
        </row>
        <row r="680">
          <cell r="A680" t="str">
            <v>FZ38G</v>
          </cell>
          <cell r="B680" t="str">
            <v>Gastrointestinal Bleed with Multiple Interventions, with CC Score 5+</v>
          </cell>
        </row>
        <row r="681">
          <cell r="A681" t="str">
            <v>FZ38H</v>
          </cell>
          <cell r="B681" t="str">
            <v>Gastrointestinal Bleed with Multiple Interventions, with CC Score 0-4</v>
          </cell>
        </row>
        <row r="682">
          <cell r="A682" t="str">
            <v>FZ38J</v>
          </cell>
          <cell r="B682" t="str">
            <v>Gastrointestinal Bleed with Single Intervention, with CC Score 8+</v>
          </cell>
        </row>
        <row r="683">
          <cell r="A683" t="str">
            <v>FZ38K</v>
          </cell>
          <cell r="B683" t="str">
            <v>Gastrointestinal Bleed with Single Intervention, with CC Score 5-7</v>
          </cell>
        </row>
        <row r="684">
          <cell r="A684" t="str">
            <v>FZ38L</v>
          </cell>
          <cell r="B684" t="str">
            <v>Gastrointestinal Bleed with Single Intervention, with CC Score 0-4</v>
          </cell>
        </row>
        <row r="685">
          <cell r="A685" t="str">
            <v>FZ38M</v>
          </cell>
          <cell r="B685" t="str">
            <v>Gastrointestinal Bleed without Interventions, with CC Score 9+</v>
          </cell>
        </row>
        <row r="686">
          <cell r="A686" t="str">
            <v>FZ38N</v>
          </cell>
          <cell r="B686" t="str">
            <v>Gastrointestinal Bleed without Interventions, with CC Score 5-8</v>
          </cell>
        </row>
        <row r="687">
          <cell r="A687" t="str">
            <v>FZ38P</v>
          </cell>
          <cell r="B687" t="str">
            <v>Gastrointestinal Bleed without Interventions, with CC Score 0-4</v>
          </cell>
        </row>
        <row r="688">
          <cell r="A688" t="str">
            <v>FZ42A</v>
          </cell>
          <cell r="B688" t="str">
            <v>Wireless Capsule Endoscopy, 19 years and over</v>
          </cell>
        </row>
        <row r="689">
          <cell r="A689" t="str">
            <v>FZ42B</v>
          </cell>
          <cell r="B689" t="str">
            <v>Wireless Capsule Endoscopy, 18 years and under</v>
          </cell>
        </row>
        <row r="690">
          <cell r="A690" t="str">
            <v>FZ49D</v>
          </cell>
          <cell r="B690" t="str">
            <v>Nutritional Disorders with Interventions, with CC Score 2+</v>
          </cell>
        </row>
        <row r="691">
          <cell r="A691" t="str">
            <v>FZ49E</v>
          </cell>
          <cell r="B691" t="str">
            <v>Nutritional Disorders with Interventions, with CC Score 0-1</v>
          </cell>
        </row>
        <row r="692">
          <cell r="A692" t="str">
            <v>FZ49F</v>
          </cell>
          <cell r="B692" t="str">
            <v>Nutritional Disorders without Interventions, with CC Score 6+</v>
          </cell>
        </row>
        <row r="693">
          <cell r="A693" t="str">
            <v>FZ49G</v>
          </cell>
          <cell r="B693" t="str">
            <v>Nutritional Disorders without Interventions, with CC Score 2-5</v>
          </cell>
        </row>
        <row r="694">
          <cell r="A694" t="str">
            <v>FZ49H</v>
          </cell>
          <cell r="B694" t="str">
            <v>Nutritional Disorders without Interventions, with CC Score 0-1</v>
          </cell>
        </row>
        <row r="695">
          <cell r="A695" t="str">
            <v>FZ50Z</v>
          </cell>
          <cell r="B695" t="str">
            <v>Intermediate Large Intestine Procedures, 19 years and over</v>
          </cell>
        </row>
        <row r="696">
          <cell r="A696" t="str">
            <v>FZ51Z</v>
          </cell>
          <cell r="B696" t="str">
            <v>Diagnostic Colonoscopy, 19 years and over</v>
          </cell>
        </row>
        <row r="697">
          <cell r="A697" t="str">
            <v>FZ52Z</v>
          </cell>
          <cell r="B697" t="str">
            <v>Diagnostic Colonoscopy with Biopsy, 19 years and over</v>
          </cell>
        </row>
        <row r="698">
          <cell r="A698" t="str">
            <v>FZ53Z</v>
          </cell>
          <cell r="B698" t="str">
            <v>Therapeutic Colonoscopy, 19 years and over</v>
          </cell>
        </row>
        <row r="699">
          <cell r="A699" t="str">
            <v>FZ54Z</v>
          </cell>
          <cell r="B699" t="str">
            <v>Diagnostic Flexible Sigmoidoscopy, 19 years and over</v>
          </cell>
        </row>
        <row r="700">
          <cell r="A700" t="str">
            <v>FZ55Z</v>
          </cell>
          <cell r="B700" t="str">
            <v>Diagnostic Flexible Sigmoidoscopy with Biopsy, 19 years and over</v>
          </cell>
        </row>
        <row r="701">
          <cell r="A701" t="str">
            <v>FZ56Z</v>
          </cell>
          <cell r="B701" t="str">
            <v>Therapeutic Flexible Sigmoidoscopy, 19 years and over</v>
          </cell>
        </row>
        <row r="702">
          <cell r="A702" t="str">
            <v>FZ57Z</v>
          </cell>
          <cell r="B702" t="str">
            <v>Diagnostic or Therapeutic, Rigid Sigmoidoscopy, 19 years and over</v>
          </cell>
        </row>
        <row r="703">
          <cell r="A703" t="str">
            <v>FZ58A</v>
          </cell>
          <cell r="B703" t="str">
            <v>Endoscopic or Intermediate, Lower Gastrointestinal Tract Procedures, between 2 and 18 years</v>
          </cell>
        </row>
        <row r="704">
          <cell r="A704" t="str">
            <v>FZ58B</v>
          </cell>
          <cell r="B704" t="str">
            <v>Endoscopic or Intermediate, Lower Gastrointestinal Tract Procedures, 1 year and under</v>
          </cell>
        </row>
        <row r="705">
          <cell r="A705" t="str">
            <v>FZ59Z</v>
          </cell>
          <cell r="B705" t="str">
            <v>Intermediate Upper Gastrointestinal Tract Procedures, 19 years and over</v>
          </cell>
        </row>
        <row r="706">
          <cell r="A706" t="str">
            <v>FZ60Z</v>
          </cell>
          <cell r="B706" t="str">
            <v>Diagnostic Endoscopic Upper Gastrointestinal Tract Procedures, 19 years and over</v>
          </cell>
        </row>
        <row r="707">
          <cell r="A707" t="str">
            <v>FZ61Z</v>
          </cell>
          <cell r="B707" t="str">
            <v>Diagnostic Endoscopic Upper Gastrointestinal Tract Procedures with Biopsy, 19 years and over</v>
          </cell>
        </row>
        <row r="708">
          <cell r="A708" t="str">
            <v>FZ62A</v>
          </cell>
          <cell r="B708" t="str">
            <v>Endoscopic or Intermediate, Upper Gastrointestinal Tract Procedures, between 2 and 18 years</v>
          </cell>
        </row>
        <row r="709">
          <cell r="A709" t="str">
            <v>FZ62B</v>
          </cell>
          <cell r="B709" t="str">
            <v>Endoscopic or Intermediate, Upper Gastrointestinal Tract Procedures, 1 year and under</v>
          </cell>
        </row>
        <row r="710">
          <cell r="A710" t="str">
            <v>FZ63Z</v>
          </cell>
          <cell r="B710" t="str">
            <v>Combined Upper and Lower Gastrointestinal Tract Diagnostic Endoscopic Procedures</v>
          </cell>
        </row>
        <row r="711">
          <cell r="A711" t="str">
            <v>FZ64A</v>
          </cell>
          <cell r="B711" t="str">
            <v>Combined Upper and Lower Gastrointestinal Tract Diagnostic Endoscopic Procedures with Biopsy, 19 years and over</v>
          </cell>
        </row>
        <row r="712">
          <cell r="A712" t="str">
            <v>FZ64B</v>
          </cell>
          <cell r="B712" t="str">
            <v>Combined Upper and Lower Gastrointestinal Tract Diagnostic Endoscopic Procedures with Biopsy, 18 years and under</v>
          </cell>
        </row>
        <row r="713">
          <cell r="A713" t="str">
            <v>FZ65Z</v>
          </cell>
          <cell r="B713" t="str">
            <v>Combined Upper and Lower Gastrointestinal Tract Therapeutic Endoscopic Procedures</v>
          </cell>
        </row>
        <row r="714">
          <cell r="A714" t="str">
            <v>FZ66C</v>
          </cell>
          <cell r="B714" t="str">
            <v>Very Major Small Intestine Procedures, 19 years and over, with CC Score 8+</v>
          </cell>
        </row>
        <row r="715">
          <cell r="A715" t="str">
            <v>FZ66D</v>
          </cell>
          <cell r="B715" t="str">
            <v>Very Major Small Intestine Procedures, 19 years and over, with CC Score 5-7</v>
          </cell>
        </row>
        <row r="716">
          <cell r="A716" t="str">
            <v>FZ66E</v>
          </cell>
          <cell r="B716" t="str">
            <v>Very Major Small Intestine Procedures, 19 years and over, with CC Score 2-4</v>
          </cell>
        </row>
        <row r="717">
          <cell r="A717" t="str">
            <v>FZ66F</v>
          </cell>
          <cell r="B717" t="str">
            <v>Very Major Small Intestine Procedures, 19 years and over, with CC Score 0-1</v>
          </cell>
        </row>
        <row r="718">
          <cell r="A718" t="str">
            <v>FZ67C</v>
          </cell>
          <cell r="B718" t="str">
            <v>Major Small Intestine Procedures, 19 years and over, with CC Score 7+</v>
          </cell>
        </row>
        <row r="719">
          <cell r="A719" t="str">
            <v>FZ67D</v>
          </cell>
          <cell r="B719" t="str">
            <v>Major Small Intestine Procedures, 19 years and over, with CC Score 4-6</v>
          </cell>
        </row>
        <row r="720">
          <cell r="A720" t="str">
            <v>FZ67E</v>
          </cell>
          <cell r="B720" t="str">
            <v>Major Small Intestine Procedures, 19 years and over, with CC Score 2-3</v>
          </cell>
        </row>
        <row r="721">
          <cell r="A721" t="str">
            <v>FZ67F</v>
          </cell>
          <cell r="B721" t="str">
            <v>Major Small Intestine Procedures, 19 years and over, with CC Score 0-1</v>
          </cell>
        </row>
        <row r="722">
          <cell r="A722" t="str">
            <v>FZ68G</v>
          </cell>
          <cell r="B722" t="str">
            <v>Very Major or Major, Small Intestine Procedures, between 2 and 18 years, with CC Score 2+</v>
          </cell>
        </row>
        <row r="723">
          <cell r="A723" t="str">
            <v>FZ68H</v>
          </cell>
          <cell r="B723" t="str">
            <v>Very Major or Major, Small Intestine Procedures, between 2 and 18 years, with CC Score 0-1</v>
          </cell>
        </row>
        <row r="724">
          <cell r="A724" t="str">
            <v>FZ68J</v>
          </cell>
          <cell r="B724" t="str">
            <v>Very Major or Major, Small Intestine Procedures, 1 year and under, with CC Score 3+</v>
          </cell>
        </row>
        <row r="725">
          <cell r="A725" t="str">
            <v>FZ68K</v>
          </cell>
          <cell r="B725" t="str">
            <v>Very Major or Major, Small Intestine Procedures, 1 year and under, with CC Score 1-2</v>
          </cell>
        </row>
        <row r="726">
          <cell r="A726" t="str">
            <v>FZ68L</v>
          </cell>
          <cell r="B726" t="str">
            <v>Very Major or Major, Small Intestine Procedures, 1 year and under, with CC Score 0</v>
          </cell>
        </row>
        <row r="727">
          <cell r="A727" t="str">
            <v>FZ69B</v>
          </cell>
          <cell r="B727" t="str">
            <v>Complex Small Intestine Procedures, 18 years and under</v>
          </cell>
        </row>
        <row r="728">
          <cell r="A728" t="str">
            <v>FZ69C</v>
          </cell>
          <cell r="B728" t="str">
            <v>Complex Small Intestine Procedures, 19 years and over, with CC Score 7+</v>
          </cell>
        </row>
        <row r="729">
          <cell r="A729" t="str">
            <v>FZ69D</v>
          </cell>
          <cell r="B729" t="str">
            <v>Complex Small Intestine Procedures, 19 years and over, with CC Score 3-6</v>
          </cell>
        </row>
        <row r="730">
          <cell r="A730" t="str">
            <v>FZ69E</v>
          </cell>
          <cell r="B730" t="str">
            <v>Complex Small Intestine Procedures, 19 years and over, with CC Score 0-2</v>
          </cell>
        </row>
        <row r="731">
          <cell r="A731" t="str">
            <v>FZ70Z</v>
          </cell>
          <cell r="B731" t="str">
            <v>Therapeutic Endoscopic Upper Gastrointestinal Tract Procedures, 19 years and over</v>
          </cell>
        </row>
        <row r="732">
          <cell r="A732" t="str">
            <v>FZ71D</v>
          </cell>
          <cell r="B732" t="str">
            <v>Endoscopic Insertion of Luminal Stent into Gastrointestinal Tract with CC Score 7+</v>
          </cell>
        </row>
        <row r="733">
          <cell r="A733" t="str">
            <v>FZ71E</v>
          </cell>
          <cell r="B733" t="str">
            <v>Endoscopic Insertion of Luminal Stent into Gastrointestinal Tract with CC Score 4-6</v>
          </cell>
        </row>
        <row r="734">
          <cell r="A734" t="str">
            <v>FZ71F</v>
          </cell>
          <cell r="B734" t="str">
            <v>Endoscopic Insertion of Luminal Stent into Gastrointestinal Tract with CC Score 1-3</v>
          </cell>
        </row>
        <row r="735">
          <cell r="A735" t="str">
            <v>FZ71G</v>
          </cell>
          <cell r="B735" t="str">
            <v>Endoscopic Insertion of Luminal Stent into Gastrointestinal Tract with CC Score 0</v>
          </cell>
        </row>
        <row r="736">
          <cell r="A736" t="str">
            <v>FZ72Z</v>
          </cell>
          <cell r="B736" t="str">
            <v>Insertion of Spinal Cord Stimulator for Treatment of Faecal Incontinence</v>
          </cell>
        </row>
        <row r="737">
          <cell r="A737" t="str">
            <v>FZ73C</v>
          </cell>
          <cell r="B737" t="str">
            <v>Very Complex Large Intestine Procedures with CC Score 9+</v>
          </cell>
        </row>
        <row r="738">
          <cell r="A738" t="str">
            <v>FZ73D</v>
          </cell>
          <cell r="B738" t="str">
            <v>Very Complex Large Intestine Procedures with CC Score 6-8</v>
          </cell>
        </row>
        <row r="739">
          <cell r="A739" t="str">
            <v>FZ73E</v>
          </cell>
          <cell r="B739" t="str">
            <v>Very Complex Large Intestine Procedures with CC Score 3-5</v>
          </cell>
        </row>
        <row r="740">
          <cell r="A740" t="str">
            <v>FZ73F</v>
          </cell>
          <cell r="B740" t="str">
            <v>Very Complex Large Intestine Procedures with CC Score 0-2</v>
          </cell>
        </row>
        <row r="741">
          <cell r="A741" t="str">
            <v>FZ74C</v>
          </cell>
          <cell r="B741" t="str">
            <v>Complex Large Intestine Procedures, 19 years and over, with CC Score 9+</v>
          </cell>
        </row>
        <row r="742">
          <cell r="A742" t="str">
            <v>FZ74D</v>
          </cell>
          <cell r="B742" t="str">
            <v>Complex Large Intestine Procedures, 19 years and over, with CC Score 6-8</v>
          </cell>
        </row>
        <row r="743">
          <cell r="A743" t="str">
            <v>FZ74E</v>
          </cell>
          <cell r="B743" t="str">
            <v>Complex Large Intestine Procedures, 19 years and over, with CC Score 3-5</v>
          </cell>
        </row>
        <row r="744">
          <cell r="A744" t="str">
            <v>FZ74F</v>
          </cell>
          <cell r="B744" t="str">
            <v>Complex Large Intestine Procedures, 19 years and over, with CC Score 0-2</v>
          </cell>
        </row>
        <row r="745">
          <cell r="A745" t="str">
            <v>FZ75C</v>
          </cell>
          <cell r="B745" t="str">
            <v>Proximal Colon Procedures, 19 years and over, with CC Score 6+</v>
          </cell>
        </row>
        <row r="746">
          <cell r="A746" t="str">
            <v>FZ75D</v>
          </cell>
          <cell r="B746" t="str">
            <v>Proximal Colon Procedures, 19 years and over, with CC Score 3-5</v>
          </cell>
        </row>
        <row r="747">
          <cell r="A747" t="str">
            <v>FZ75E</v>
          </cell>
          <cell r="B747" t="str">
            <v>Proximal Colon Procedures, 19 years and over, with CC Score 0-2</v>
          </cell>
        </row>
        <row r="748">
          <cell r="A748" t="str">
            <v>FZ76C</v>
          </cell>
          <cell r="B748" t="str">
            <v>Distal Colon Procedures, 19 years and over, with CC Score 3+</v>
          </cell>
        </row>
        <row r="749">
          <cell r="A749" t="str">
            <v>FZ76D</v>
          </cell>
          <cell r="B749" t="str">
            <v>Distal Colon Procedures, 19 years and over, with CC Score 0-2</v>
          </cell>
        </row>
        <row r="750">
          <cell r="A750" t="str">
            <v>FZ77C</v>
          </cell>
          <cell r="B750" t="str">
            <v>Major Large Intestine Procedures, 19 years and over, with CC Score 3+</v>
          </cell>
        </row>
        <row r="751">
          <cell r="A751" t="str">
            <v>FZ77D</v>
          </cell>
          <cell r="B751" t="str">
            <v>Major Large Intestine Procedures, 19 years and over, with CC Score 1-2</v>
          </cell>
        </row>
        <row r="752">
          <cell r="A752" t="str">
            <v>FZ77E</v>
          </cell>
          <cell r="B752" t="str">
            <v>Major Large Intestine Procedures, 19 years and over, with CC Score 0</v>
          </cell>
        </row>
        <row r="753">
          <cell r="A753" t="str">
            <v>FZ78A</v>
          </cell>
          <cell r="B753" t="str">
            <v>Complex or Major, Large Intestine Procedures, between 2 and 18 years, with CC Score 1+</v>
          </cell>
        </row>
        <row r="754">
          <cell r="A754" t="str">
            <v>FZ78B</v>
          </cell>
          <cell r="B754" t="str">
            <v>Complex or Major, Large Intestine Procedures, between 2 and 18 years, with CC Score 0</v>
          </cell>
        </row>
        <row r="755">
          <cell r="A755" t="str">
            <v>FZ78C</v>
          </cell>
          <cell r="B755" t="str">
            <v>Complex or Major, Large Intestine Procedures, 1 year and under, with CC Score 1+</v>
          </cell>
        </row>
        <row r="756">
          <cell r="A756" t="str">
            <v>FZ78D</v>
          </cell>
          <cell r="B756" t="str">
            <v>Complex or Major, Large Intestine Procedures, 1 year and under, with CC Score 0</v>
          </cell>
        </row>
        <row r="757">
          <cell r="A757" t="str">
            <v>FZ79C</v>
          </cell>
          <cell r="B757" t="str">
            <v>Complex General Abdominal Procedures with CC Score 6+</v>
          </cell>
        </row>
        <row r="758">
          <cell r="A758" t="str">
            <v>FZ79D</v>
          </cell>
          <cell r="B758" t="str">
            <v>Complex General Abdominal Procedures with CC Score 3-5</v>
          </cell>
        </row>
        <row r="759">
          <cell r="A759" t="str">
            <v>FZ79E</v>
          </cell>
          <cell r="B759" t="str">
            <v>Complex General Abdominal Procedures with CC Score 0-2</v>
          </cell>
        </row>
        <row r="760">
          <cell r="A760" t="str">
            <v>FZ80C</v>
          </cell>
          <cell r="B760" t="str">
            <v>Very Complex, Oesophageal, Stomach or Duodenum Procedures, 19 years and over, with CC Score 6+</v>
          </cell>
        </row>
        <row r="761">
          <cell r="A761" t="str">
            <v>FZ80D</v>
          </cell>
          <cell r="B761" t="str">
            <v>Very Complex, Oesophageal, Stomach or Duodenum Procedures, 19 years and over, with CC Score 3-5</v>
          </cell>
        </row>
        <row r="762">
          <cell r="A762" t="str">
            <v>FZ80E</v>
          </cell>
          <cell r="B762" t="str">
            <v>Very Complex, Oesophageal, Stomach or Duodenum Procedures, 19 years and over, with CC Score 0-2</v>
          </cell>
        </row>
        <row r="763">
          <cell r="A763" t="str">
            <v>FZ81C</v>
          </cell>
          <cell r="B763" t="str">
            <v>Complex, Oesophageal, Stomach or Duodenum Procedures, 19 years and over, with CC Score 4+</v>
          </cell>
        </row>
        <row r="764">
          <cell r="A764" t="str">
            <v>FZ81D</v>
          </cell>
          <cell r="B764" t="str">
            <v>Complex, Oesophageal, Stomach or Duodenum Procedures, 19 years and over, with CC Score 2-3</v>
          </cell>
        </row>
        <row r="765">
          <cell r="A765" t="str">
            <v>FZ81E</v>
          </cell>
          <cell r="B765" t="str">
            <v>Complex, Oesophageal, Stomach or Duodenum Procedures, 19 years and over, with CC Score 0-1</v>
          </cell>
        </row>
        <row r="766">
          <cell r="A766" t="str">
            <v>FZ82C</v>
          </cell>
          <cell r="B766" t="str">
            <v>Very Complex or Complex, Oesophageal, Stomach or Duodenum Procedures, 18 years and under, with CC Score 2+</v>
          </cell>
        </row>
        <row r="767">
          <cell r="A767" t="str">
            <v>FZ82D</v>
          </cell>
          <cell r="B767" t="str">
            <v>Very Complex or Complex, Oesophageal, Stomach or Duodenum Procedures, 18 years and under, with CC Score 0-1</v>
          </cell>
        </row>
        <row r="768">
          <cell r="A768" t="str">
            <v>FZ83C</v>
          </cell>
          <cell r="B768" t="str">
            <v>Major, Oesophageal, Stomach or Duodenum Procedures, between 2 and 18 years, with CC Score 1+</v>
          </cell>
        </row>
        <row r="769">
          <cell r="A769" t="str">
            <v>FZ83D</v>
          </cell>
          <cell r="B769" t="str">
            <v>Major, Oesophageal, Stomach or Duodenum Procedures, between 2 and 18 years, with CC Score 0</v>
          </cell>
        </row>
        <row r="770">
          <cell r="A770" t="str">
            <v>FZ83E</v>
          </cell>
          <cell r="B770" t="str">
            <v>Major, Oesophageal, Stomach or Duodenum Procedures, 1 year and under, with CC Score 1+</v>
          </cell>
        </row>
        <row r="771">
          <cell r="A771" t="str">
            <v>FZ83F</v>
          </cell>
          <cell r="B771" t="str">
            <v>Major, Oesophageal, Stomach or Duodenum Procedures, 1 year and under, with CC Score 0</v>
          </cell>
        </row>
        <row r="772">
          <cell r="A772" t="str">
            <v>FZ83G</v>
          </cell>
          <cell r="B772" t="str">
            <v>Major, Oesophageal, Stomach or Duodenum Procedures, 19 years and over, with CC Score 7+</v>
          </cell>
        </row>
        <row r="773">
          <cell r="A773" t="str">
            <v>FZ83H</v>
          </cell>
          <cell r="B773" t="str">
            <v>Major, Oesophageal, Stomach or Duodenum Procedures, 19 years and over, with CC Score 4-6</v>
          </cell>
        </row>
        <row r="774">
          <cell r="A774" t="str">
            <v>FZ83J</v>
          </cell>
          <cell r="B774" t="str">
            <v>Major, Oesophageal, Stomach or Duodenum Procedures, 19 years and over, with CC Score 2-3</v>
          </cell>
        </row>
        <row r="775">
          <cell r="A775" t="str">
            <v>FZ83K</v>
          </cell>
          <cell r="B775" t="str">
            <v>Major, Oesophageal, Stomach or Duodenum Procedures, 19 years and over, with CC Score 0-1</v>
          </cell>
        </row>
        <row r="776">
          <cell r="A776" t="str">
            <v>FZ84Z</v>
          </cell>
          <cell r="B776" t="str">
            <v>Stomach Bypass Procedures for Obesity</v>
          </cell>
        </row>
        <row r="777">
          <cell r="A777" t="str">
            <v>FZ85Z</v>
          </cell>
          <cell r="B777" t="str">
            <v>Restrictive Stomach Procedures for Obesity</v>
          </cell>
        </row>
        <row r="778">
          <cell r="A778" t="str">
            <v>FZ86Z</v>
          </cell>
          <cell r="B778" t="str">
            <v>Endoscopic Insertion of Gastric Balloon for Obesity</v>
          </cell>
        </row>
        <row r="779">
          <cell r="A779" t="str">
            <v>FZ87D</v>
          </cell>
          <cell r="B779" t="str">
            <v>Complex Hernia Procedures with CC Score 5+</v>
          </cell>
        </row>
        <row r="780">
          <cell r="A780" t="str">
            <v>FZ87E</v>
          </cell>
          <cell r="B780" t="str">
            <v>Complex Hernia Procedures with CC Score 3-4</v>
          </cell>
        </row>
        <row r="781">
          <cell r="A781" t="str">
            <v>FZ87F</v>
          </cell>
          <cell r="B781" t="str">
            <v>Complex Hernia Procedures with CC Score 1-2</v>
          </cell>
        </row>
        <row r="782">
          <cell r="A782" t="str">
            <v>FZ87G</v>
          </cell>
          <cell r="B782" t="str">
            <v>Complex Hernia Procedures with CC Score 0</v>
          </cell>
        </row>
        <row r="783">
          <cell r="A783" t="str">
            <v>FZ88A</v>
          </cell>
          <cell r="B783" t="str">
            <v>Insertion of Gastrostomy Tube, 19 years and over</v>
          </cell>
        </row>
        <row r="784">
          <cell r="A784" t="str">
            <v>FZ88B</v>
          </cell>
          <cell r="B784" t="str">
            <v>Insertion of Gastrostomy Tube, 18 years and under</v>
          </cell>
        </row>
        <row r="785">
          <cell r="A785" t="str">
            <v>FZ89Z</v>
          </cell>
          <cell r="B785" t="str">
            <v>Complex Therapeutic Endoscopic, Upper or Lower Gastrointestinal Tract Procedures</v>
          </cell>
        </row>
        <row r="786">
          <cell r="A786" t="str">
            <v>FZ90A</v>
          </cell>
          <cell r="B786" t="str">
            <v>Abdominal Pain with Interventions</v>
          </cell>
        </row>
        <row r="787">
          <cell r="A787" t="str">
            <v>FZ90B</v>
          </cell>
          <cell r="B787" t="str">
            <v>Abdominal Pain without Interventions</v>
          </cell>
        </row>
        <row r="788">
          <cell r="A788" t="str">
            <v>FZ91A</v>
          </cell>
          <cell r="B788" t="str">
            <v>Non-Malignant Gastrointestinal Tract Disorders with Multiple Interventions, with CC Score 8+</v>
          </cell>
        </row>
        <row r="789">
          <cell r="A789" t="str">
            <v>FZ91B</v>
          </cell>
          <cell r="B789" t="str">
            <v>Non-Malignant Gastrointestinal Tract Disorders with Multiple Interventions, with CC Score 5-7</v>
          </cell>
        </row>
        <row r="790">
          <cell r="A790" t="str">
            <v>FZ91C</v>
          </cell>
          <cell r="B790" t="str">
            <v>Non-Malignant Gastrointestinal Tract Disorders with Multiple Interventions, with CC Score 3-4</v>
          </cell>
        </row>
        <row r="791">
          <cell r="A791" t="str">
            <v>FZ91D</v>
          </cell>
          <cell r="B791" t="str">
            <v>Non-Malignant Gastrointestinal Tract Disorders with Multiple Interventions, with CC Score 0-2</v>
          </cell>
        </row>
        <row r="792">
          <cell r="A792" t="str">
            <v>FZ91E</v>
          </cell>
          <cell r="B792" t="str">
            <v>Non-Malignant Gastrointestinal Tract Disorders with Single Intervention, with CC Score 9+</v>
          </cell>
        </row>
        <row r="793">
          <cell r="A793" t="str">
            <v>FZ91F</v>
          </cell>
          <cell r="B793" t="str">
            <v>Non-Malignant Gastrointestinal Tract Disorders with Single Intervention, with CC Score 5-8</v>
          </cell>
        </row>
        <row r="794">
          <cell r="A794" t="str">
            <v>FZ91G</v>
          </cell>
          <cell r="B794" t="str">
            <v>Non-Malignant Gastrointestinal Tract Disorders with Single Intervention, with CC Score 3-4</v>
          </cell>
        </row>
        <row r="795">
          <cell r="A795" t="str">
            <v>FZ91H</v>
          </cell>
          <cell r="B795" t="str">
            <v>Non-Malignant Gastrointestinal Tract Disorders with Single Intervention, with CC Score 0-2</v>
          </cell>
        </row>
        <row r="796">
          <cell r="A796" t="str">
            <v>FZ91J</v>
          </cell>
          <cell r="B796" t="str">
            <v>Non-Malignant Gastrointestinal Tract Disorders without Interventions, with CC Score 11+</v>
          </cell>
        </row>
        <row r="797">
          <cell r="A797" t="str">
            <v>FZ91K</v>
          </cell>
          <cell r="B797" t="str">
            <v>Non-Malignant Gastrointestinal Tract Disorders without Interventions, with CC Score 6-10</v>
          </cell>
        </row>
        <row r="798">
          <cell r="A798" t="str">
            <v>FZ91L</v>
          </cell>
          <cell r="B798" t="str">
            <v>Non-Malignant Gastrointestinal Tract Disorders without Interventions, with CC Score 3-5</v>
          </cell>
        </row>
        <row r="799">
          <cell r="A799" t="str">
            <v>FZ91M</v>
          </cell>
          <cell r="B799" t="str">
            <v>Non-Malignant Gastrointestinal Tract Disorders without Interventions, with CC Score 0-2</v>
          </cell>
        </row>
        <row r="800">
          <cell r="A800" t="str">
            <v>FZ92A</v>
          </cell>
          <cell r="B800" t="str">
            <v>Malignant Gastrointestinal Tract Disorders with Multiple Interventions, with CC Score 7+</v>
          </cell>
        </row>
        <row r="801">
          <cell r="A801" t="str">
            <v>FZ92B</v>
          </cell>
          <cell r="B801" t="str">
            <v>Malignant Gastrointestinal Tract Disorders with Multiple Interventions, with CC Score 3-6</v>
          </cell>
        </row>
        <row r="802">
          <cell r="A802" t="str">
            <v>FZ92C</v>
          </cell>
          <cell r="B802" t="str">
            <v>Malignant Gastrointestinal Tract Disorders with Multiple Interventions, with CC Score 0-2</v>
          </cell>
        </row>
        <row r="803">
          <cell r="A803" t="str">
            <v>FZ92D</v>
          </cell>
          <cell r="B803" t="str">
            <v>Malignant Gastrointestinal Tract Disorders with Single Intervention, with CC Score 6+</v>
          </cell>
        </row>
        <row r="804">
          <cell r="A804" t="str">
            <v>FZ92E</v>
          </cell>
          <cell r="B804" t="str">
            <v>Malignant Gastrointestinal Tract Disorders with Single Intervention, with CC Score 3-5</v>
          </cell>
        </row>
        <row r="805">
          <cell r="A805" t="str">
            <v>FZ92F</v>
          </cell>
          <cell r="B805" t="str">
            <v>Malignant Gastrointestinal Tract Disorders with Single Intervention, with CC Score 0-2</v>
          </cell>
        </row>
        <row r="806">
          <cell r="A806" t="str">
            <v>FZ92G</v>
          </cell>
          <cell r="B806" t="str">
            <v>Malignant Gastrointestinal Tract Disorders without Interventions, with CC Score 9+</v>
          </cell>
        </row>
        <row r="807">
          <cell r="A807" t="str">
            <v>FZ92H</v>
          </cell>
          <cell r="B807" t="str">
            <v>Malignant Gastrointestinal Tract Disorders without Interventions, with CC Score 5-8</v>
          </cell>
        </row>
        <row r="808">
          <cell r="A808" t="str">
            <v>FZ92J</v>
          </cell>
          <cell r="B808" t="str">
            <v>Malignant Gastrointestinal Tract Disorders without Interventions, with CC Score 3-4</v>
          </cell>
        </row>
        <row r="809">
          <cell r="A809" t="str">
            <v>FZ92K</v>
          </cell>
          <cell r="B809" t="str">
            <v>Malignant Gastrointestinal Tract Disorders without Interventions, with CC Score 0-2</v>
          </cell>
        </row>
        <row r="810">
          <cell r="A810" t="str">
            <v>GA01A</v>
          </cell>
          <cell r="B810" t="str">
            <v>Hepatobiliary Transplant, 1 year and under</v>
          </cell>
        </row>
        <row r="811">
          <cell r="A811" t="str">
            <v>GA01B</v>
          </cell>
          <cell r="B811" t="str">
            <v>Hepatobiliary Transplant, between 2 and 17 years</v>
          </cell>
        </row>
        <row r="812">
          <cell r="A812" t="str">
            <v>GA01C</v>
          </cell>
          <cell r="B812" t="str">
            <v>Hepatobiliary Transplant, 18 years and over</v>
          </cell>
        </row>
        <row r="813">
          <cell r="A813" t="str">
            <v>GA03C</v>
          </cell>
          <cell r="B813" t="str">
            <v>Very Complex Open, Hepatobiliary or Pancreatic Procedures, with CC Score 4+</v>
          </cell>
        </row>
        <row r="814">
          <cell r="A814" t="str">
            <v>GA03D</v>
          </cell>
          <cell r="B814" t="str">
            <v>Very Complex Open, Hepatobiliary or Pancreatic Procedures, with CC Score 2-3</v>
          </cell>
        </row>
        <row r="815">
          <cell r="A815" t="str">
            <v>GA03E</v>
          </cell>
          <cell r="B815" t="str">
            <v>Very Complex Open, Hepatobiliary or Pancreatic Procedures, with CC Score 0-1</v>
          </cell>
        </row>
        <row r="816">
          <cell r="A816" t="str">
            <v>GA04C</v>
          </cell>
          <cell r="B816" t="str">
            <v>Complex Open, Hepatobiliary or Pancreatic Procedures, with CC Score 3+</v>
          </cell>
        </row>
        <row r="817">
          <cell r="A817" t="str">
            <v>GA04D</v>
          </cell>
          <cell r="B817" t="str">
            <v>Complex Open, Hepatobiliary or Pancreatic Procedures, with CC Score 0-2</v>
          </cell>
        </row>
        <row r="818">
          <cell r="A818" t="str">
            <v>GA05C</v>
          </cell>
          <cell r="B818" t="str">
            <v>Very Major Open, Hepatobiliary or Pancreatic Procedures, with CC Score 3+</v>
          </cell>
        </row>
        <row r="819">
          <cell r="A819" t="str">
            <v>GA05D</v>
          </cell>
          <cell r="B819" t="str">
            <v>Very Major Open, Hepatobiliary or Pancreatic Procedures, with CC Score 0-2</v>
          </cell>
        </row>
        <row r="820">
          <cell r="A820" t="str">
            <v>GA06C</v>
          </cell>
          <cell r="B820" t="str">
            <v>Major Open, Hepatobiliary or Pancreatic Procedures, with CC Score 2+</v>
          </cell>
        </row>
        <row r="821">
          <cell r="A821" t="str">
            <v>GA06D</v>
          </cell>
          <cell r="B821" t="str">
            <v>Major Open, Hepatobiliary or Pancreatic Procedures, with CC Score 0-1</v>
          </cell>
        </row>
        <row r="822">
          <cell r="A822" t="str">
            <v>GA07C</v>
          </cell>
          <cell r="B822" t="str">
            <v>Intermediate Open, Hepatobiliary or Pancreatic Procedures, with CC Score 3+</v>
          </cell>
        </row>
        <row r="823">
          <cell r="A823" t="str">
            <v>GA07D</v>
          </cell>
          <cell r="B823" t="str">
            <v>Intermediate Open, Hepatobiliary or Pancreatic Procedures, with CC Score 1-2</v>
          </cell>
        </row>
        <row r="824">
          <cell r="A824" t="str">
            <v>GA07E</v>
          </cell>
          <cell r="B824" t="str">
            <v>Intermediate Open, Hepatobiliary or Pancreatic Procedures, with CC Score 0</v>
          </cell>
        </row>
        <row r="825">
          <cell r="A825" t="str">
            <v>GA10G</v>
          </cell>
          <cell r="B825" t="str">
            <v>Open or Laparoscopic Cholecystectomy, 18 years and under</v>
          </cell>
        </row>
        <row r="826">
          <cell r="A826" t="str">
            <v>GA10H</v>
          </cell>
          <cell r="B826" t="str">
            <v>Laparoscopic Cholecystectomy, 19 years and over, with CC Score 4+</v>
          </cell>
        </row>
        <row r="827">
          <cell r="A827" t="str">
            <v>GA10J</v>
          </cell>
          <cell r="B827" t="str">
            <v>Laparoscopic Cholecystectomy, 19 years and over, with CC Score 1-3</v>
          </cell>
        </row>
        <row r="828">
          <cell r="A828" t="str">
            <v>GA10K</v>
          </cell>
          <cell r="B828" t="str">
            <v>Laparoscopic Cholecystectomy, 19 years and over, with CC Score 0</v>
          </cell>
        </row>
        <row r="829">
          <cell r="A829" t="str">
            <v>GA10L</v>
          </cell>
          <cell r="B829" t="str">
            <v>Open Cholecystectomy, 19 years and over, with CC Score 3+</v>
          </cell>
        </row>
        <row r="830">
          <cell r="A830" t="str">
            <v>GA10M</v>
          </cell>
          <cell r="B830" t="str">
            <v>Open Cholecystectomy, 19 years and over, with CC Score 1-2</v>
          </cell>
        </row>
        <row r="831">
          <cell r="A831" t="str">
            <v>GA10N</v>
          </cell>
          <cell r="B831" t="str">
            <v>Open Cholecystectomy, 19 years and over, with CC Score 0</v>
          </cell>
        </row>
        <row r="832">
          <cell r="A832" t="str">
            <v>GA11Z</v>
          </cell>
          <cell r="B832" t="str">
            <v>Pancreatic Necrosectomy</v>
          </cell>
        </row>
        <row r="833">
          <cell r="A833" t="str">
            <v>GA12Z</v>
          </cell>
          <cell r="B833" t="str">
            <v>Multi-Organ and Multiple Transplants</v>
          </cell>
        </row>
        <row r="834">
          <cell r="A834" t="str">
            <v>GA13A</v>
          </cell>
          <cell r="B834" t="str">
            <v>Minor Open or Laparoscopic, Hepatobiliary or Pancreatic Procedures, with CC Score 1+</v>
          </cell>
        </row>
        <row r="835">
          <cell r="A835" t="str">
            <v>GA13B</v>
          </cell>
          <cell r="B835" t="str">
            <v>Minor Open or Laparoscopic, Hepatobiliary or Pancreatic Procedures, with CC Score 0</v>
          </cell>
        </row>
        <row r="836">
          <cell r="A836" t="str">
            <v>GB01C</v>
          </cell>
          <cell r="B836" t="str">
            <v>Very Major, Endoscopic or Percutaneous, Hepatobiliary or Pancreatic Procedures, with CC Score 7+</v>
          </cell>
        </row>
        <row r="837">
          <cell r="A837" t="str">
            <v>GB01D</v>
          </cell>
          <cell r="B837" t="str">
            <v>Very Major, Endoscopic or Percutaneous, Hepatobiliary or Pancreatic Procedures, with CC Score 4-6</v>
          </cell>
        </row>
        <row r="838">
          <cell r="A838" t="str">
            <v>GB01E</v>
          </cell>
          <cell r="B838" t="str">
            <v>Very Major, Endoscopic or Percutaneous, Hepatobiliary or Pancreatic Procedures, with CC Score 2-3</v>
          </cell>
        </row>
        <row r="839">
          <cell r="A839" t="str">
            <v>GB01F</v>
          </cell>
          <cell r="B839" t="str">
            <v>Very Major, Endoscopic or Percutaneous, Hepatobiliary or Pancreatic Procedures, with CC Score 0-1</v>
          </cell>
        </row>
        <row r="840">
          <cell r="A840" t="str">
            <v>GB02D</v>
          </cell>
          <cell r="B840" t="str">
            <v>Major, Endoscopic or Percutaneous, Hepatobiliary or Pancreatic Procedures, with CC Score 4+</v>
          </cell>
        </row>
        <row r="841">
          <cell r="A841" t="str">
            <v>GB02E</v>
          </cell>
          <cell r="B841" t="str">
            <v>Major, Endoscopic or Percutaneous, Hepatobiliary or Pancreatic Procedures, with CC Score 2-3</v>
          </cell>
        </row>
        <row r="842">
          <cell r="A842" t="str">
            <v>GB02F</v>
          </cell>
          <cell r="B842" t="str">
            <v>Major, Endoscopic or Percutaneous, Hepatobiliary or Pancreatic Procedures, with CC Score 0-1</v>
          </cell>
        </row>
        <row r="843">
          <cell r="A843" t="str">
            <v>GB03C</v>
          </cell>
          <cell r="B843" t="str">
            <v>Intermediate, Endoscopic or Percutaneous, Hepatobiliary or Pancreatic Procedures, with CC Score 8+</v>
          </cell>
        </row>
        <row r="844">
          <cell r="A844" t="str">
            <v>GB03D</v>
          </cell>
          <cell r="B844" t="str">
            <v>Intermediate, Endoscopic or Percutaneous, Hepatobiliary or Pancreatic Procedures, with CC Score 5-7</v>
          </cell>
        </row>
        <row r="845">
          <cell r="A845" t="str">
            <v>GB03E</v>
          </cell>
          <cell r="B845" t="str">
            <v>Intermediate, Endoscopic or Percutaneous, Hepatobiliary or Pancreatic Procedures, with CC Score 2-4</v>
          </cell>
        </row>
        <row r="846">
          <cell r="A846" t="str">
            <v>GB03F</v>
          </cell>
          <cell r="B846" t="str">
            <v>Intermediate, Endoscopic or Percutaneous, Hepatobiliary or Pancreatic Procedures, with CC Score 0-1</v>
          </cell>
        </row>
        <row r="847">
          <cell r="A847" t="str">
            <v>GB04D</v>
          </cell>
          <cell r="B847" t="str">
            <v>Minor, Endoscopic or Percutaneous, Hepatobiliary or Pancreatic Procedures, 19 years and over</v>
          </cell>
        </row>
        <row r="848">
          <cell r="A848" t="str">
            <v>GB04E</v>
          </cell>
          <cell r="B848" t="str">
            <v>Minor, Endoscopic or Percutaneous, Hepatobiliary or Pancreatic Procedures, 18 years and under</v>
          </cell>
        </row>
        <row r="849">
          <cell r="A849" t="str">
            <v>GB05F</v>
          </cell>
          <cell r="B849" t="str">
            <v>Major Therapeutic Endoscopic Retrograde Cholangiopancreatography with CC Score 5+</v>
          </cell>
        </row>
        <row r="850">
          <cell r="A850" t="str">
            <v>GB05G</v>
          </cell>
          <cell r="B850" t="str">
            <v>Major Therapeutic Endoscopic Retrograde Cholangiopancreatography with CC Score 2-4</v>
          </cell>
        </row>
        <row r="851">
          <cell r="A851" t="str">
            <v>GB05H</v>
          </cell>
          <cell r="B851" t="str">
            <v>Major Therapeutic Endoscopic Retrograde Cholangiopancreatography with CC Score 0-1</v>
          </cell>
        </row>
        <row r="852">
          <cell r="A852" t="str">
            <v>GB06E</v>
          </cell>
          <cell r="B852" t="str">
            <v>Intermediate Therapeutic Endoscopic Retrograde Cholangiopancreatography with CC Score 6+</v>
          </cell>
        </row>
        <row r="853">
          <cell r="A853" t="str">
            <v>GB06F</v>
          </cell>
          <cell r="B853" t="str">
            <v>Intermediate Therapeutic Endoscopic Retrograde Cholangiopancreatography with CC Score 4-5</v>
          </cell>
        </row>
        <row r="854">
          <cell r="A854" t="str">
            <v>GB06G</v>
          </cell>
          <cell r="B854" t="str">
            <v>Intermediate Therapeutic Endoscopic Retrograde Cholangiopancreatography with CC Score 2-3</v>
          </cell>
        </row>
        <row r="855">
          <cell r="A855" t="str">
            <v>GB06H</v>
          </cell>
          <cell r="B855" t="str">
            <v>Intermediate Therapeutic Endoscopic Retrograde Cholangiopancreatography with CC Score 0-1</v>
          </cell>
        </row>
        <row r="856">
          <cell r="A856" t="str">
            <v>GB07Z</v>
          </cell>
          <cell r="B856" t="str">
            <v>Minor Diagnostic Endoscopic Retrograde Cholangiopancreatography</v>
          </cell>
        </row>
        <row r="857">
          <cell r="A857" t="str">
            <v>GB08C</v>
          </cell>
          <cell r="B857" t="str">
            <v>Complex, Endoscopic or Percutaneous, Hepatobiliary or Pancreatic Procedures, with CC Score 5+</v>
          </cell>
        </row>
        <row r="858">
          <cell r="A858" t="str">
            <v>GB08D</v>
          </cell>
          <cell r="B858" t="str">
            <v>Complex, Endoscopic or Percutaneous, Hepatobiliary or Pancreatic Procedures, with CC Score 0-4</v>
          </cell>
        </row>
        <row r="859">
          <cell r="A859" t="str">
            <v>GB09D</v>
          </cell>
          <cell r="B859" t="str">
            <v>Complex Therapeutic Endoscopic Retrograde Cholangiopancreatography with CC Score 5+</v>
          </cell>
        </row>
        <row r="860">
          <cell r="A860" t="str">
            <v>GB09E</v>
          </cell>
          <cell r="B860" t="str">
            <v>Complex Therapeutic Endoscopic Retrograde Cholangiopancreatography with CC Score 2-4</v>
          </cell>
        </row>
        <row r="861">
          <cell r="A861" t="str">
            <v>GB09F</v>
          </cell>
          <cell r="B861" t="str">
            <v>Complex Therapeutic Endoscopic Retrograde Cholangiopancreatography with CC Score 0-1</v>
          </cell>
        </row>
        <row r="862">
          <cell r="A862" t="str">
            <v>GC01C</v>
          </cell>
          <cell r="B862" t="str">
            <v>Liver Failure Disorders with Multiple Interventions</v>
          </cell>
        </row>
        <row r="863">
          <cell r="A863" t="str">
            <v>GC01D</v>
          </cell>
          <cell r="B863" t="str">
            <v>Liver Failure Disorders with Single Intervention</v>
          </cell>
        </row>
        <row r="864">
          <cell r="A864" t="str">
            <v>GC01E</v>
          </cell>
          <cell r="B864" t="str">
            <v>Liver Failure Disorders without Interventions, with CC Score 5+</v>
          </cell>
        </row>
        <row r="865">
          <cell r="A865" t="str">
            <v>GC01F</v>
          </cell>
          <cell r="B865" t="str">
            <v>Liver Failure Disorders without Interventions, with CC Score 0-4</v>
          </cell>
        </row>
        <row r="866">
          <cell r="A866" t="str">
            <v>GC12C</v>
          </cell>
          <cell r="B866" t="str">
            <v>Malignant, Hepatobiliary or Pancreatic Disorders, with Multiple Interventions</v>
          </cell>
        </row>
        <row r="867">
          <cell r="A867" t="str">
            <v>GC12D</v>
          </cell>
          <cell r="B867" t="str">
            <v>Malignant, Hepatobiliary or Pancreatic Disorders, with Single Intervention, with CC Score 5+</v>
          </cell>
        </row>
        <row r="868">
          <cell r="A868" t="str">
            <v>GC12E</v>
          </cell>
          <cell r="B868" t="str">
            <v>Malignant, Hepatobiliary or Pancreatic Disorders, with Single Intervention, with CC Score 2-4</v>
          </cell>
        </row>
        <row r="869">
          <cell r="A869" t="str">
            <v>GC12F</v>
          </cell>
          <cell r="B869" t="str">
            <v>Malignant, Hepatobiliary or Pancreatic Disorders, with Single Intervention, with CC Score 0-1</v>
          </cell>
        </row>
        <row r="870">
          <cell r="A870" t="str">
            <v>GC12G</v>
          </cell>
          <cell r="B870" t="str">
            <v>Malignant, Hepatobiliary or Pancreatic Disorders, without Interventions, with CC Score 6+</v>
          </cell>
        </row>
        <row r="871">
          <cell r="A871" t="str">
            <v>GC12H</v>
          </cell>
          <cell r="B871" t="str">
            <v>Malignant, Hepatobiliary or Pancreatic Disorders, without Interventions, with CC Score 3-5</v>
          </cell>
        </row>
        <row r="872">
          <cell r="A872" t="str">
            <v>GC12J</v>
          </cell>
          <cell r="B872" t="str">
            <v>Malignant, Hepatobiliary or Pancreatic Disorders, without Interventions, with CC Score 1-2</v>
          </cell>
        </row>
        <row r="873">
          <cell r="A873" t="str">
            <v>GC12K</v>
          </cell>
          <cell r="B873" t="str">
            <v>Malignant, Hepatobiliary or Pancreatic Disorders, without Interventions, with CC Score 0</v>
          </cell>
        </row>
        <row r="874">
          <cell r="A874" t="str">
            <v>GC17A</v>
          </cell>
          <cell r="B874" t="str">
            <v>Non-Malignant, Hepatobiliary or Pancreatic Disorders, with Multiple Interventions, with CC Score 9+</v>
          </cell>
        </row>
        <row r="875">
          <cell r="A875" t="str">
            <v>GC17B</v>
          </cell>
          <cell r="B875" t="str">
            <v>Non-Malignant, Hepatobiliary or Pancreatic Disorders, with Multiple Interventions, with CC Score 4-8</v>
          </cell>
        </row>
        <row r="876">
          <cell r="A876" t="str">
            <v>GC17C</v>
          </cell>
          <cell r="B876" t="str">
            <v>Non-Malignant, Hepatobiliary or Pancreatic Disorders, with Multiple Interventions, with CC Score 0-3</v>
          </cell>
        </row>
        <row r="877">
          <cell r="A877" t="str">
            <v>GC17D</v>
          </cell>
          <cell r="B877" t="str">
            <v>Non-Malignant, Hepatobiliary or Pancreatic Disorders, with Single Intervention, with CC Score 9+</v>
          </cell>
        </row>
        <row r="878">
          <cell r="A878" t="str">
            <v>GC17E</v>
          </cell>
          <cell r="B878" t="str">
            <v>Non-Malignant, Hepatobiliary or Pancreatic Disorders, with Single Intervention, with CC Score 4-8</v>
          </cell>
        </row>
        <row r="879">
          <cell r="A879" t="str">
            <v>GC17F</v>
          </cell>
          <cell r="B879" t="str">
            <v>Non-Malignant, Hepatobiliary or Pancreatic Disorders, with Single Intervention, with CC Score 0-3</v>
          </cell>
        </row>
        <row r="880">
          <cell r="A880" t="str">
            <v>GC17G</v>
          </cell>
          <cell r="B880" t="str">
            <v>Non-Malignant, Hepatobiliary or Pancreatic Disorders, without Interventions, with CC Score 8+</v>
          </cell>
        </row>
        <row r="881">
          <cell r="A881" t="str">
            <v>GC17H</v>
          </cell>
          <cell r="B881" t="str">
            <v>Non-Malignant, Hepatobiliary or Pancreatic Disorders, without Interventions, with CC Score 5-7</v>
          </cell>
        </row>
        <row r="882">
          <cell r="A882" t="str">
            <v>GC17J</v>
          </cell>
          <cell r="B882" t="str">
            <v>Non-Malignant, Hepatobiliary or Pancreatic Disorders, without Interventions, with CC Score 2-4</v>
          </cell>
        </row>
        <row r="883">
          <cell r="A883" t="str">
            <v>GC17K</v>
          </cell>
          <cell r="B883" t="str">
            <v>Non-Malignant, Hepatobiliary or Pancreatic Disorders, without Interventions, with CC Score 0-1</v>
          </cell>
        </row>
        <row r="884">
          <cell r="A884" t="str">
            <v>HA11A</v>
          </cell>
          <cell r="B884" t="str">
            <v>Major Hip Procedures for Trauma, Category 2, with Major CC</v>
          </cell>
        </row>
        <row r="885">
          <cell r="A885" t="str">
            <v>HA11B</v>
          </cell>
          <cell r="B885" t="str">
            <v>Major Hip Procedures for Trauma, Category 2, with Intermediate CC</v>
          </cell>
        </row>
        <row r="886">
          <cell r="A886" t="str">
            <v>HA11C</v>
          </cell>
          <cell r="B886" t="str">
            <v>Major Hip Procedures for Trauma, Category 2, without CC</v>
          </cell>
        </row>
        <row r="887">
          <cell r="A887" t="str">
            <v>HA12B</v>
          </cell>
          <cell r="B887" t="str">
            <v>Major Hip Procedures for Trauma, Category 1, with CC</v>
          </cell>
        </row>
        <row r="888">
          <cell r="A888" t="str">
            <v>HA12C</v>
          </cell>
          <cell r="B888" t="str">
            <v>Major Hip Procedures for Trauma, Category 1, without CC</v>
          </cell>
        </row>
        <row r="889">
          <cell r="A889" t="str">
            <v>HA13A</v>
          </cell>
          <cell r="B889" t="str">
            <v>Intermediate Hip Procedures for Trauma, with Major CC</v>
          </cell>
        </row>
        <row r="890">
          <cell r="A890" t="str">
            <v>HA13B</v>
          </cell>
          <cell r="B890" t="str">
            <v>Intermediate Hip Procedures for Trauma, with Intermediate CC</v>
          </cell>
        </row>
        <row r="891">
          <cell r="A891" t="str">
            <v>HA13C</v>
          </cell>
          <cell r="B891" t="str">
            <v>Intermediate Hip Procedures for Trauma, without CC</v>
          </cell>
        </row>
        <row r="892">
          <cell r="A892" t="str">
            <v>HA14A</v>
          </cell>
          <cell r="B892" t="str">
            <v>Minor Hip Procedures for Trauma, with Major CC</v>
          </cell>
        </row>
        <row r="893">
          <cell r="A893" t="str">
            <v>HA14B</v>
          </cell>
          <cell r="B893" t="str">
            <v>Minor Hip Procedures for Trauma, with Intermediate CC</v>
          </cell>
        </row>
        <row r="894">
          <cell r="A894" t="str">
            <v>HA14C</v>
          </cell>
          <cell r="B894" t="str">
            <v>Minor Hip Procedures for Trauma, without CC</v>
          </cell>
        </row>
        <row r="895">
          <cell r="A895" t="str">
            <v>HA19Z</v>
          </cell>
          <cell r="B895" t="str">
            <v>Minimal Hip Procedures for Trauma</v>
          </cell>
        </row>
        <row r="896">
          <cell r="A896" t="str">
            <v>HA21B</v>
          </cell>
          <cell r="B896" t="str">
            <v>Major Knee Procedures for Trauma, Category 2, with CC</v>
          </cell>
        </row>
        <row r="897">
          <cell r="A897" t="str">
            <v>HA21C</v>
          </cell>
          <cell r="B897" t="str">
            <v>Major Knee Procedures for Trauma, Category 2, without CC</v>
          </cell>
        </row>
        <row r="898">
          <cell r="A898" t="str">
            <v>HA22B</v>
          </cell>
          <cell r="B898" t="str">
            <v>Major Knee Procedures for Trauma, Category 1, with CC</v>
          </cell>
        </row>
        <row r="899">
          <cell r="A899" t="str">
            <v>HA22C</v>
          </cell>
          <cell r="B899" t="str">
            <v>Major Knee Procedures for Trauma, Category 1, without CC</v>
          </cell>
        </row>
        <row r="900">
          <cell r="A900" t="str">
            <v>HA23B</v>
          </cell>
          <cell r="B900" t="str">
            <v>Intermediate Knee Procedures for Trauma, Category 2, with CC</v>
          </cell>
        </row>
        <row r="901">
          <cell r="A901" t="str">
            <v>HA23C</v>
          </cell>
          <cell r="B901" t="str">
            <v>Intermediate Knee Procedures for Trauma, Category 2, without CC</v>
          </cell>
        </row>
        <row r="902">
          <cell r="A902" t="str">
            <v>HA24Z</v>
          </cell>
          <cell r="B902" t="str">
            <v>Intermediate Knee Procedures for Trauma, Category 1</v>
          </cell>
        </row>
        <row r="903">
          <cell r="A903" t="str">
            <v>HA25B</v>
          </cell>
          <cell r="B903" t="str">
            <v>Minor Knee Procedures for Trauma, Category 2, with CC</v>
          </cell>
        </row>
        <row r="904">
          <cell r="A904" t="str">
            <v>HA25C</v>
          </cell>
          <cell r="B904" t="str">
            <v>Minor Knee Procedures for Trauma, Category 2, without CC</v>
          </cell>
        </row>
        <row r="905">
          <cell r="A905" t="str">
            <v>HA26B</v>
          </cell>
          <cell r="B905" t="str">
            <v>Minor Knee Procedures for Trauma, Category 1, with CC</v>
          </cell>
        </row>
        <row r="906">
          <cell r="A906" t="str">
            <v>HA26C</v>
          </cell>
          <cell r="B906" t="str">
            <v>Minor Knee Procedures for Trauma, Category 1, without CC</v>
          </cell>
        </row>
        <row r="907">
          <cell r="A907" t="str">
            <v>HA29Z</v>
          </cell>
          <cell r="B907" t="str">
            <v>Minimal Knee Procedures for Trauma</v>
          </cell>
        </row>
        <row r="908">
          <cell r="A908" t="str">
            <v>HA31B</v>
          </cell>
          <cell r="B908" t="str">
            <v>Major Foot Procedures for Trauma, with CC</v>
          </cell>
        </row>
        <row r="909">
          <cell r="A909" t="str">
            <v>HA31C</v>
          </cell>
          <cell r="B909" t="str">
            <v>Major Foot Procedures for Trauma, without CC</v>
          </cell>
        </row>
        <row r="910">
          <cell r="A910" t="str">
            <v>HA32Z</v>
          </cell>
          <cell r="B910" t="str">
            <v>Intermediate Foot Procedures for Trauma, Category 2</v>
          </cell>
        </row>
        <row r="911">
          <cell r="A911" t="str">
            <v>HA33Z</v>
          </cell>
          <cell r="B911" t="str">
            <v>Intermediate Foot Procedures for Trauma, Category 1</v>
          </cell>
        </row>
        <row r="912">
          <cell r="A912" t="str">
            <v>HA34Z</v>
          </cell>
          <cell r="B912" t="str">
            <v>Minor Foot Procedures for Trauma, Category 2</v>
          </cell>
        </row>
        <row r="913">
          <cell r="A913" t="str">
            <v>HA35Z</v>
          </cell>
          <cell r="B913" t="str">
            <v>Minor Foot Procedures for Trauma, Category 1</v>
          </cell>
        </row>
        <row r="914">
          <cell r="A914" t="str">
            <v>HA39Z</v>
          </cell>
          <cell r="B914" t="str">
            <v>Minimal Foot Procedures for Trauma</v>
          </cell>
        </row>
        <row r="915">
          <cell r="A915" t="str">
            <v>HA51Z</v>
          </cell>
          <cell r="B915" t="str">
            <v>Major Hand Procedures for Trauma, Category 2</v>
          </cell>
        </row>
        <row r="916">
          <cell r="A916" t="str">
            <v>HA52Z</v>
          </cell>
          <cell r="B916" t="str">
            <v>Major Hand Procedures for Trauma, Category 1</v>
          </cell>
        </row>
        <row r="917">
          <cell r="A917" t="str">
            <v>HA53Z</v>
          </cell>
          <cell r="B917" t="str">
            <v>Intermediate Hand Procedures for Trauma, Category 2</v>
          </cell>
        </row>
        <row r="918">
          <cell r="A918" t="str">
            <v>HA54Z</v>
          </cell>
          <cell r="B918" t="str">
            <v>Intermediate Hand Procedures for Trauma, Category 1</v>
          </cell>
        </row>
        <row r="919">
          <cell r="A919" t="str">
            <v>HA55Z</v>
          </cell>
          <cell r="B919" t="str">
            <v>Minor Hand Procedures for Trauma, Category 2</v>
          </cell>
        </row>
        <row r="920">
          <cell r="A920" t="str">
            <v>HA56A</v>
          </cell>
          <cell r="B920" t="str">
            <v>Minor Hand Procedures for Trauma, Category 1, 19 years and over</v>
          </cell>
        </row>
        <row r="921">
          <cell r="A921" t="str">
            <v>HA56B</v>
          </cell>
          <cell r="B921" t="str">
            <v>Minor Hand Procedures for Trauma, Category 1, 18 years and under</v>
          </cell>
        </row>
        <row r="922">
          <cell r="A922" t="str">
            <v>HA59Z</v>
          </cell>
          <cell r="B922" t="str">
            <v>Minimal Hand Procedures for Trauma</v>
          </cell>
        </row>
        <row r="923">
          <cell r="A923" t="str">
            <v>HA61B</v>
          </cell>
          <cell r="B923" t="str">
            <v>Major, Shoulder or Upper Arm Procedures for Trauma, with CC</v>
          </cell>
        </row>
        <row r="924">
          <cell r="A924" t="str">
            <v>HA61C</v>
          </cell>
          <cell r="B924" t="str">
            <v>Major, Shoulder or Upper Arm Procedures for Trauma, without CC</v>
          </cell>
        </row>
        <row r="925">
          <cell r="A925" t="str">
            <v>HA62Z</v>
          </cell>
          <cell r="B925" t="str">
            <v>Intermediate, Shoulder or Upper Arm Procedures for Trauma</v>
          </cell>
        </row>
        <row r="926">
          <cell r="A926" t="str">
            <v>HA63Z</v>
          </cell>
          <cell r="B926" t="str">
            <v>Minor, Shoulder or Upper Arm Procedures for Trauma</v>
          </cell>
        </row>
        <row r="927">
          <cell r="A927" t="str">
            <v>HA69Z</v>
          </cell>
          <cell r="B927" t="str">
            <v>Minimal, Shoulder or Upper Arm Procedures for Trauma</v>
          </cell>
        </row>
        <row r="928">
          <cell r="A928" t="str">
            <v>HA71B</v>
          </cell>
          <cell r="B928" t="str">
            <v>Major, Elbow or Lower Arm Procedures for Trauma, with CC</v>
          </cell>
        </row>
        <row r="929">
          <cell r="A929" t="str">
            <v>HA71C</v>
          </cell>
          <cell r="B929" t="str">
            <v>Major, Elbow or Lower Arm Procedures for Trauma, without CC</v>
          </cell>
        </row>
        <row r="930">
          <cell r="A930" t="str">
            <v>HA72Z</v>
          </cell>
          <cell r="B930" t="str">
            <v>Intermediate, Elbow or Lower Arm Procedures for Trauma</v>
          </cell>
        </row>
        <row r="931">
          <cell r="A931" t="str">
            <v>HA73B</v>
          </cell>
          <cell r="B931" t="str">
            <v>Minor, Elbow or Lower Arm Procedures for Trauma, 18 years and under</v>
          </cell>
        </row>
        <row r="932">
          <cell r="A932" t="str">
            <v>HA73C</v>
          </cell>
          <cell r="B932" t="str">
            <v>Minor, Elbow or Lower Arm Procedures for Trauma, 19 years and over</v>
          </cell>
        </row>
        <row r="933">
          <cell r="A933" t="str">
            <v>HA79Z</v>
          </cell>
          <cell r="B933" t="str">
            <v>Minimal, Elbow or Lower Arm Procedures for Trauma</v>
          </cell>
        </row>
        <row r="934">
          <cell r="A934" t="str">
            <v>HA81A</v>
          </cell>
          <cell r="B934" t="str">
            <v>Sprains, Strains or Minor Open Wounds, with Major CC</v>
          </cell>
        </row>
        <row r="935">
          <cell r="A935" t="str">
            <v>HA81B</v>
          </cell>
          <cell r="B935" t="str">
            <v>Sprains, Strains or Minor Open Wounds, with Intermediate CC</v>
          </cell>
        </row>
        <row r="936">
          <cell r="A936" t="str">
            <v>HA81C</v>
          </cell>
          <cell r="B936" t="str">
            <v>Sprains, Strains or Minor Open Wounds, without CC</v>
          </cell>
        </row>
        <row r="937">
          <cell r="A937" t="str">
            <v>HA83A</v>
          </cell>
          <cell r="B937" t="str">
            <v>Head Injury with Major CC</v>
          </cell>
        </row>
        <row r="938">
          <cell r="A938" t="str">
            <v>HA83B</v>
          </cell>
          <cell r="B938" t="str">
            <v>Head Injury with Intermediate CC</v>
          </cell>
        </row>
        <row r="939">
          <cell r="A939" t="str">
            <v>HA83C</v>
          </cell>
          <cell r="B939" t="str">
            <v>Head Injury without CC</v>
          </cell>
        </row>
        <row r="940">
          <cell r="A940" t="str">
            <v>HA91Z</v>
          </cell>
          <cell r="B940" t="str">
            <v>Hip Trauma Diagnosis without Procedure</v>
          </cell>
        </row>
        <row r="941">
          <cell r="A941" t="str">
            <v>HA92Z</v>
          </cell>
          <cell r="B941" t="str">
            <v>Knee Trauma Diagnosis without Procedure</v>
          </cell>
        </row>
        <row r="942">
          <cell r="A942" t="str">
            <v>HA93Z</v>
          </cell>
          <cell r="B942" t="str">
            <v>Foot Trauma Diagnosis without Procedure</v>
          </cell>
        </row>
        <row r="943">
          <cell r="A943" t="str">
            <v>HA94Z</v>
          </cell>
          <cell r="B943" t="str">
            <v>Arm Trauma Diagnosis without Procedure</v>
          </cell>
        </row>
        <row r="944">
          <cell r="A944" t="str">
            <v>HA95Z</v>
          </cell>
          <cell r="B944" t="str">
            <v>Hand Trauma Diagnosis without Procedure</v>
          </cell>
        </row>
        <row r="945">
          <cell r="A945" t="str">
            <v>HA96Z</v>
          </cell>
          <cell r="B945" t="str">
            <v>Multiple Trauma Diagnoses without Procedure</v>
          </cell>
        </row>
        <row r="946">
          <cell r="A946" t="str">
            <v>HA97Z</v>
          </cell>
          <cell r="B946" t="str">
            <v>Other Trauma Diagnosis without Procedure</v>
          </cell>
        </row>
        <row r="947">
          <cell r="A947" t="str">
            <v>HA99Z</v>
          </cell>
          <cell r="B947" t="str">
            <v>Other Procedures for Trauma</v>
          </cell>
        </row>
        <row r="948">
          <cell r="A948" t="str">
            <v>HB11A</v>
          </cell>
          <cell r="B948" t="str">
            <v>Major Hip Procedures for Non-Trauma, Category 2, with Major CC</v>
          </cell>
        </row>
        <row r="949">
          <cell r="A949" t="str">
            <v>HB11B</v>
          </cell>
          <cell r="B949" t="str">
            <v>Major Hip Procedures for Non-Trauma, Category 2, with Intermediate CC</v>
          </cell>
        </row>
        <row r="950">
          <cell r="A950" t="str">
            <v>HB11C</v>
          </cell>
          <cell r="B950" t="str">
            <v>Major Hip Procedures for Non-Trauma, Category 2, without CC</v>
          </cell>
        </row>
        <row r="951">
          <cell r="A951" t="str">
            <v>HB12A</v>
          </cell>
          <cell r="B951" t="str">
            <v>Major Hip Procedures for Non-Trauma, Category 1, with Major CC</v>
          </cell>
        </row>
        <row r="952">
          <cell r="A952" t="str">
            <v>HB12B</v>
          </cell>
          <cell r="B952" t="str">
            <v>Major Hip Procedures for Non-Trauma, Category 1, with Intermediate CC</v>
          </cell>
        </row>
        <row r="953">
          <cell r="A953" t="str">
            <v>HB12C</v>
          </cell>
          <cell r="B953" t="str">
            <v>Major Hip Procedures for Non-Trauma, Category 1, without CC</v>
          </cell>
        </row>
        <row r="954">
          <cell r="A954" t="str">
            <v>HB13Z</v>
          </cell>
          <cell r="B954" t="str">
            <v>Intermediate Hip Procedures for Non-Trauma, Category 2</v>
          </cell>
        </row>
        <row r="955">
          <cell r="A955" t="str">
            <v>HB14B</v>
          </cell>
          <cell r="B955" t="str">
            <v>Intermediate Hip Procedures for Non-Trauma, Category 1, with CC</v>
          </cell>
        </row>
        <row r="956">
          <cell r="A956" t="str">
            <v>HB14C</v>
          </cell>
          <cell r="B956" t="str">
            <v>Intermediate Hip Procedures for Non-Trauma, Category 1, without CC</v>
          </cell>
        </row>
        <row r="957">
          <cell r="A957" t="str">
            <v>HB15D</v>
          </cell>
          <cell r="B957" t="str">
            <v>Minor Hip Procedures for Non-Trauma, Category 2, 19 years and over with CC</v>
          </cell>
        </row>
        <row r="958">
          <cell r="A958" t="str">
            <v>HB15E</v>
          </cell>
          <cell r="B958" t="str">
            <v>Minor Hip Procedures for Non-Trauma, Category 2, 19 years and over without CC</v>
          </cell>
        </row>
        <row r="959">
          <cell r="A959" t="str">
            <v>HB15F</v>
          </cell>
          <cell r="B959" t="str">
            <v>Minor Hip Procedures for Non-Trauma, Category 2, 18 years and under with CC</v>
          </cell>
        </row>
        <row r="960">
          <cell r="A960" t="str">
            <v>HB15G</v>
          </cell>
          <cell r="B960" t="str">
            <v>Minor Hip Procedures for Non-Trauma, Category 2, 18 years and under without CC</v>
          </cell>
        </row>
        <row r="961">
          <cell r="A961" t="str">
            <v>HB16B</v>
          </cell>
          <cell r="B961" t="str">
            <v>Minor Hip Procedures for Non-Trauma, Category 1, with CC</v>
          </cell>
        </row>
        <row r="962">
          <cell r="A962" t="str">
            <v>HB16C</v>
          </cell>
          <cell r="B962" t="str">
            <v>Minor Hip Procedures for Non-Trauma, Category 1, without CC</v>
          </cell>
        </row>
        <row r="963">
          <cell r="A963" t="str">
            <v>HB19Z</v>
          </cell>
          <cell r="B963" t="str">
            <v>Minimal Hip Procedures for Non-Trauma</v>
          </cell>
        </row>
        <row r="964">
          <cell r="A964" t="str">
            <v>HB21A</v>
          </cell>
          <cell r="B964" t="str">
            <v>Major Knee Procedures for Non-Trauma, Category 2, with Major CC</v>
          </cell>
        </row>
        <row r="965">
          <cell r="A965" t="str">
            <v>HB21B</v>
          </cell>
          <cell r="B965" t="str">
            <v>Major Knee Procedures for Non-Trauma, Category 2, with CC</v>
          </cell>
        </row>
        <row r="966">
          <cell r="A966" t="str">
            <v>HB21C</v>
          </cell>
          <cell r="B966" t="str">
            <v>Major Knee Procedures for Non-Trauma, Category 2, without CC</v>
          </cell>
        </row>
        <row r="967">
          <cell r="A967" t="str">
            <v>HB22B</v>
          </cell>
          <cell r="B967" t="str">
            <v>Major Knee Procedures for Non-Trauma, Category 1, with CC</v>
          </cell>
        </row>
        <row r="968">
          <cell r="A968" t="str">
            <v>HB22C</v>
          </cell>
          <cell r="B968" t="str">
            <v>Major Knee Procedures for Non-Trauma, Category 1, without CC</v>
          </cell>
        </row>
        <row r="969">
          <cell r="A969" t="str">
            <v>HB23B</v>
          </cell>
          <cell r="B969" t="str">
            <v>Intermediate Knee Procedures for Non-Trauma, with CC</v>
          </cell>
        </row>
        <row r="970">
          <cell r="A970" t="str">
            <v>HB23C</v>
          </cell>
          <cell r="B970" t="str">
            <v>Intermediate Knee Procedures for Non-Trauma, without CC</v>
          </cell>
        </row>
        <row r="971">
          <cell r="A971" t="str">
            <v>HB24B</v>
          </cell>
          <cell r="B971" t="str">
            <v>Minor Knee Procedures for Non-Trauma, Category 2, with CC</v>
          </cell>
        </row>
        <row r="972">
          <cell r="A972" t="str">
            <v>HB24C</v>
          </cell>
          <cell r="B972" t="str">
            <v>Minor Knee Procedures for Non-Trauma, Category 2, without CC</v>
          </cell>
        </row>
        <row r="973">
          <cell r="A973" t="str">
            <v>HB25D</v>
          </cell>
          <cell r="B973" t="str">
            <v>Minor Knee Procedures for Non-Trauma, Category 1, 19 years and over, with Major CC</v>
          </cell>
        </row>
        <row r="974">
          <cell r="A974" t="str">
            <v>HB25E</v>
          </cell>
          <cell r="B974" t="str">
            <v>Minor Knee Procedures for Non-Trauma, Category 1, 19 years and over, with Intermediate CC</v>
          </cell>
        </row>
        <row r="975">
          <cell r="A975" t="str">
            <v>HB25F</v>
          </cell>
          <cell r="B975" t="str">
            <v>Minor Knee Procedures for Non-Trauma, Category 1, 19 years and over, without CC</v>
          </cell>
        </row>
        <row r="976">
          <cell r="A976" t="str">
            <v>HB25G</v>
          </cell>
          <cell r="B976" t="str">
            <v>Minor Knee Procedures for Non-Trauma, Category 1, 18 years and under, with Major CC</v>
          </cell>
        </row>
        <row r="977">
          <cell r="A977" t="str">
            <v>HB25H</v>
          </cell>
          <cell r="B977" t="str">
            <v>Minor Knee Procedures for Non-Trauma, Category 1, 18 years and under, with Intermediate CC</v>
          </cell>
        </row>
        <row r="978">
          <cell r="A978" t="str">
            <v>HB25J</v>
          </cell>
          <cell r="B978" t="str">
            <v>Minor Knee Procedures for Non-Trauma, Category 1, 18 years and under, without CC</v>
          </cell>
        </row>
        <row r="979">
          <cell r="A979" t="str">
            <v>HB29Z</v>
          </cell>
          <cell r="B979" t="str">
            <v>Minimal Knee Procedures for Non-Trauma</v>
          </cell>
        </row>
        <row r="980">
          <cell r="A980" t="str">
            <v>HB31Z</v>
          </cell>
          <cell r="B980" t="str">
            <v>Major Foot Procedures for Non-Trauma</v>
          </cell>
        </row>
        <row r="981">
          <cell r="A981" t="str">
            <v>HB32A</v>
          </cell>
          <cell r="B981" t="str">
            <v>Intermediate Foot Procedures for Non-Trauma, Category 2, 19 years and over</v>
          </cell>
        </row>
        <row r="982">
          <cell r="A982" t="str">
            <v>HB32B</v>
          </cell>
          <cell r="B982" t="str">
            <v>Intermediate Foot Procedures for Non-Trauma, Category 2, 18 years and under</v>
          </cell>
        </row>
        <row r="983">
          <cell r="A983" t="str">
            <v>HB33D</v>
          </cell>
          <cell r="B983" t="str">
            <v>Intermediate Foot Procedures for Non-Trauma, Category 1, 19 years and over, with CC</v>
          </cell>
        </row>
        <row r="984">
          <cell r="A984" t="str">
            <v>HB33E</v>
          </cell>
          <cell r="B984" t="str">
            <v>Intermediate Foot Procedures for Non-Trauma, Category 1, 19 years and over, without CC</v>
          </cell>
        </row>
        <row r="985">
          <cell r="A985" t="str">
            <v>HB33F</v>
          </cell>
          <cell r="B985" t="str">
            <v>Intermediate Foot Procedures for Non-Trauma, Category 1, 18 years and under, with CC</v>
          </cell>
        </row>
        <row r="986">
          <cell r="A986" t="str">
            <v>HB33G</v>
          </cell>
          <cell r="B986" t="str">
            <v>Intermediate Foot Procedures for Non-Trauma, Category 1, 18 years and under, without CC</v>
          </cell>
        </row>
        <row r="987">
          <cell r="A987" t="str">
            <v>HB34D</v>
          </cell>
          <cell r="B987" t="str">
            <v>Minor Foot Procedures for Non-Trauma, Category 2, 19 years and over, with CC</v>
          </cell>
        </row>
        <row r="988">
          <cell r="A988" t="str">
            <v>HB34E</v>
          </cell>
          <cell r="B988" t="str">
            <v>Minor Foot Procedures for Non-Trauma, Category 2, 19 years and over, without CC</v>
          </cell>
        </row>
        <row r="989">
          <cell r="A989" t="str">
            <v>HB34F</v>
          </cell>
          <cell r="B989" t="str">
            <v>Minor Foot Procedures for Non-Trauma, Category 2, 18 years and under, with CC</v>
          </cell>
        </row>
        <row r="990">
          <cell r="A990" t="str">
            <v>HB34G</v>
          </cell>
          <cell r="B990" t="str">
            <v>Minor Foot Procedures for Non-Trauma, Category 2, 18 years and under, without CC</v>
          </cell>
        </row>
        <row r="991">
          <cell r="A991" t="str">
            <v>HB35B</v>
          </cell>
          <cell r="B991" t="str">
            <v>Minor Foot Procedures for Non-Trauma, Category 1, with CC</v>
          </cell>
        </row>
        <row r="992">
          <cell r="A992" t="str">
            <v>HB35C</v>
          </cell>
          <cell r="B992" t="str">
            <v>Minor Foot Procedures for Non-Trauma, Category 1, without CC</v>
          </cell>
        </row>
        <row r="993">
          <cell r="A993" t="str">
            <v>HB39Z</v>
          </cell>
          <cell r="B993" t="str">
            <v>Minimal Foot Procedures for Non-Trauma</v>
          </cell>
        </row>
        <row r="994">
          <cell r="A994" t="str">
            <v>HB51Z</v>
          </cell>
          <cell r="B994" t="str">
            <v>Major Hand Procedures for Non-Trauma, Category 2</v>
          </cell>
        </row>
        <row r="995">
          <cell r="A995" t="str">
            <v>HB52B</v>
          </cell>
          <cell r="B995" t="str">
            <v>Major Hand Procedures for Non-Trauma, Category 1, with CC</v>
          </cell>
        </row>
        <row r="996">
          <cell r="A996" t="str">
            <v>HB52C</v>
          </cell>
          <cell r="B996" t="str">
            <v>Major Hand Procedures for Non-Trauma, Category 1, without CC</v>
          </cell>
        </row>
        <row r="997">
          <cell r="A997" t="str">
            <v>HB53Z</v>
          </cell>
          <cell r="B997" t="str">
            <v>Intermediate Hand Procedures for Non-Trauma, Category 2</v>
          </cell>
        </row>
        <row r="998">
          <cell r="A998" t="str">
            <v>HB54B</v>
          </cell>
          <cell r="B998" t="str">
            <v>Intermediate Hand Procedures for Non-Trauma, Category 1, with CC</v>
          </cell>
        </row>
        <row r="999">
          <cell r="A999" t="str">
            <v>HB54C</v>
          </cell>
          <cell r="B999" t="str">
            <v>Intermediate Hand Procedures for Non-Trauma, Category 1, without CC</v>
          </cell>
        </row>
        <row r="1000">
          <cell r="A1000" t="str">
            <v>HB55B</v>
          </cell>
          <cell r="B1000" t="str">
            <v>Minor Hand Procedures for Non-Trauma, Category 2, with CC</v>
          </cell>
        </row>
        <row r="1001">
          <cell r="A1001" t="str">
            <v>HB55C</v>
          </cell>
          <cell r="B1001" t="str">
            <v>Minor Hand Procedures for Non-Trauma, Category 2, without CC</v>
          </cell>
        </row>
        <row r="1002">
          <cell r="A1002" t="str">
            <v>HB56B</v>
          </cell>
          <cell r="B1002" t="str">
            <v>Minor Hand Procedures for Non-Trauma, Category 1, with CC</v>
          </cell>
        </row>
        <row r="1003">
          <cell r="A1003" t="str">
            <v>HB56C</v>
          </cell>
          <cell r="B1003" t="str">
            <v>Minor Hand Procedures for Non-Trauma, Category 1, without CC</v>
          </cell>
        </row>
        <row r="1004">
          <cell r="A1004" t="str">
            <v>HB59Z</v>
          </cell>
          <cell r="B1004" t="str">
            <v>Minimal Hand Procedures for Non-Trauma</v>
          </cell>
        </row>
        <row r="1005">
          <cell r="A1005" t="str">
            <v>HB61B</v>
          </cell>
          <cell r="B1005" t="str">
            <v>Major, Shoulder or Upper Arm Procedures for Non-Trauma, with CC</v>
          </cell>
        </row>
        <row r="1006">
          <cell r="A1006" t="str">
            <v>HB61C</v>
          </cell>
          <cell r="B1006" t="str">
            <v>Major, Shoulder or Upper Arm Procedures for Non-Trauma, without CC</v>
          </cell>
        </row>
        <row r="1007">
          <cell r="A1007" t="str">
            <v>HB62B</v>
          </cell>
          <cell r="B1007" t="str">
            <v>Intermediate, Shoulder or Upper Arm Procedures for Non-Trauma, with CC</v>
          </cell>
        </row>
        <row r="1008">
          <cell r="A1008" t="str">
            <v>HB62C</v>
          </cell>
          <cell r="B1008" t="str">
            <v>Intermediate, Shoulder or Upper Arm Procedures for Non-Trauma, without CC</v>
          </cell>
        </row>
        <row r="1009">
          <cell r="A1009" t="str">
            <v>HB63Z</v>
          </cell>
          <cell r="B1009" t="str">
            <v>Minor, Shoulder or Upper Arm Procedures for Non-Trauma</v>
          </cell>
        </row>
        <row r="1010">
          <cell r="A1010" t="str">
            <v>HB69Z</v>
          </cell>
          <cell r="B1010" t="str">
            <v>Minimal, Shoulder or Upper Arm Procedures for Non-Trauma</v>
          </cell>
        </row>
        <row r="1011">
          <cell r="A1011" t="str">
            <v>HB71B</v>
          </cell>
          <cell r="B1011" t="str">
            <v>Major, Elbow or Lower Arm Procedures for Non-Trauma, with CC</v>
          </cell>
        </row>
        <row r="1012">
          <cell r="A1012" t="str">
            <v>HB71C</v>
          </cell>
          <cell r="B1012" t="str">
            <v>Major, Elbow or Lower Arm Procedures for Non-Trauma, without CC</v>
          </cell>
        </row>
        <row r="1013">
          <cell r="A1013" t="str">
            <v>HB72Z</v>
          </cell>
          <cell r="B1013" t="str">
            <v>Intermediate, Elbow or Lower Arm Procedures for Non-Trauma</v>
          </cell>
        </row>
        <row r="1014">
          <cell r="A1014" t="str">
            <v>HB73Z</v>
          </cell>
          <cell r="B1014" t="str">
            <v>Minor, Elbow or Lower Arm Procedures for Non-Trauma</v>
          </cell>
        </row>
        <row r="1015">
          <cell r="A1015" t="str">
            <v>HB79Z</v>
          </cell>
          <cell r="B1015" t="str">
            <v>Minimal, Elbow or Lower Arm Procedures for Non-Trauma</v>
          </cell>
        </row>
        <row r="1016">
          <cell r="A1016" t="str">
            <v>HB91Z</v>
          </cell>
          <cell r="B1016" t="str">
            <v>Other Non-Trauma Diagnosis without Procedure</v>
          </cell>
        </row>
        <row r="1017">
          <cell r="A1017" t="str">
            <v>HB99Z</v>
          </cell>
          <cell r="B1017" t="str">
            <v>Other Procedures for Non-Trauma</v>
          </cell>
        </row>
        <row r="1018">
          <cell r="A1018" t="str">
            <v>HC01A</v>
          </cell>
          <cell r="B1018" t="str">
            <v>Extradural Spine Major 2 with CC Score 5+</v>
          </cell>
        </row>
        <row r="1019">
          <cell r="A1019" t="str">
            <v>HC01B</v>
          </cell>
          <cell r="B1019" t="str">
            <v>Extradural Spine Major 2 with CC Score 2-4</v>
          </cell>
        </row>
        <row r="1020">
          <cell r="A1020" t="str">
            <v>HC01C</v>
          </cell>
          <cell r="B1020" t="str">
            <v>Extradural Spine Major 2 with CC Score 0-1</v>
          </cell>
        </row>
        <row r="1021">
          <cell r="A1021" t="str">
            <v>HC02D</v>
          </cell>
          <cell r="B1021" t="str">
            <v>Extradural Spine Major 1 with CC Score 5+</v>
          </cell>
        </row>
        <row r="1022">
          <cell r="A1022" t="str">
            <v>HC02E</v>
          </cell>
          <cell r="B1022" t="str">
            <v>Extradural Spine Major 1 with CC Score 2-4</v>
          </cell>
        </row>
        <row r="1023">
          <cell r="A1023" t="str">
            <v>HC02F</v>
          </cell>
          <cell r="B1023" t="str">
            <v>Extradural Spine Major 1 with CC Score 0-1</v>
          </cell>
        </row>
        <row r="1024">
          <cell r="A1024" t="str">
            <v>HC03D</v>
          </cell>
          <cell r="B1024" t="str">
            <v>Extradural Spine Intermediate 2 with CC Score 6+</v>
          </cell>
        </row>
        <row r="1025">
          <cell r="A1025" t="str">
            <v>HC03E</v>
          </cell>
          <cell r="B1025" t="str">
            <v>Extradural Spine Intermediate 2 with CC Score 3-5</v>
          </cell>
        </row>
        <row r="1026">
          <cell r="A1026" t="str">
            <v>HC03F</v>
          </cell>
          <cell r="B1026" t="str">
            <v>Extradural Spine Intermediate 2 with CC Score 0-2</v>
          </cell>
        </row>
        <row r="1027">
          <cell r="A1027" t="str">
            <v>HC04D</v>
          </cell>
          <cell r="B1027" t="str">
            <v>Extradural Spine Intermediate 1 with CC Score 5+</v>
          </cell>
        </row>
        <row r="1028">
          <cell r="A1028" t="str">
            <v>HC04E</v>
          </cell>
          <cell r="B1028" t="str">
            <v>Extradural Spine Intermediate 1 with CC Score 2-4</v>
          </cell>
        </row>
        <row r="1029">
          <cell r="A1029" t="str">
            <v>HC04F</v>
          </cell>
          <cell r="B1029" t="str">
            <v>Extradural Spine Intermediate 1 with CC Score 0-1</v>
          </cell>
        </row>
        <row r="1030">
          <cell r="A1030" t="str">
            <v>HC05D</v>
          </cell>
          <cell r="B1030" t="str">
            <v>Extradural Spine Minor 2 with CC Score 4+</v>
          </cell>
        </row>
        <row r="1031">
          <cell r="A1031" t="str">
            <v>HC05E</v>
          </cell>
          <cell r="B1031" t="str">
            <v>Extradural Spine Minor 2 with CC Score 2-3</v>
          </cell>
        </row>
        <row r="1032">
          <cell r="A1032" t="str">
            <v>HC05F</v>
          </cell>
          <cell r="B1032" t="str">
            <v>Extradural Spine Minor 2 with CC Score 0-1</v>
          </cell>
        </row>
        <row r="1033">
          <cell r="A1033" t="str">
            <v>HC06Z</v>
          </cell>
          <cell r="B1033" t="str">
            <v>Extradural Spine Minor 1</v>
          </cell>
        </row>
        <row r="1034">
          <cell r="A1034" t="str">
            <v>HC07A</v>
          </cell>
          <cell r="B1034" t="str">
            <v>Intradural Spine Major with CC Score 3+</v>
          </cell>
        </row>
        <row r="1035">
          <cell r="A1035" t="str">
            <v>HC07B</v>
          </cell>
          <cell r="B1035" t="str">
            <v>Intradural Spine Major with CC Score 0-2</v>
          </cell>
        </row>
        <row r="1036">
          <cell r="A1036" t="str">
            <v>HC10Z</v>
          </cell>
          <cell r="B1036" t="str">
            <v>Intradural Spine Intermediate</v>
          </cell>
        </row>
        <row r="1037">
          <cell r="A1037" t="str">
            <v>HC11Z</v>
          </cell>
          <cell r="B1037" t="str">
            <v>Intradural Spine Minor 2</v>
          </cell>
        </row>
        <row r="1038">
          <cell r="A1038" t="str">
            <v>HC12Z</v>
          </cell>
          <cell r="B1038" t="str">
            <v>Intradural Spine Minor 1</v>
          </cell>
        </row>
        <row r="1039">
          <cell r="A1039" t="str">
            <v>HC20D</v>
          </cell>
          <cell r="B1039" t="str">
            <v>Vertebral Column Injury without Procedure, with CC Score 6+</v>
          </cell>
        </row>
        <row r="1040">
          <cell r="A1040" t="str">
            <v>HC20E</v>
          </cell>
          <cell r="B1040" t="str">
            <v>Vertebral Column Injury without Procedure, with CC Score 3-5</v>
          </cell>
        </row>
        <row r="1041">
          <cell r="A1041" t="str">
            <v>HC20F</v>
          </cell>
          <cell r="B1041" t="str">
            <v>Vertebral Column Injury without Procedure, with CC Score 1-2</v>
          </cell>
        </row>
        <row r="1042">
          <cell r="A1042" t="str">
            <v>HC20G</v>
          </cell>
          <cell r="B1042" t="str">
            <v>Vertebral Column Injury without Procedure, with CC Score 0</v>
          </cell>
        </row>
        <row r="1043">
          <cell r="A1043" t="str">
            <v>HC21D</v>
          </cell>
          <cell r="B1043" t="str">
            <v>Spinal Cord Injury without Procedure, with CC Score 2+</v>
          </cell>
        </row>
        <row r="1044">
          <cell r="A1044" t="str">
            <v>HC21E</v>
          </cell>
          <cell r="B1044" t="str">
            <v>Spinal Cord Injury without Procedure, with CC Score 0-1</v>
          </cell>
        </row>
        <row r="1045">
          <cell r="A1045" t="str">
            <v>HC26D</v>
          </cell>
          <cell r="B1045" t="str">
            <v>Scoliosis or Other Spinal Deformity, with CC Score 3+</v>
          </cell>
        </row>
        <row r="1046">
          <cell r="A1046" t="str">
            <v>HC26E</v>
          </cell>
          <cell r="B1046" t="str">
            <v>Scoliosis or Other Spinal Deformity, with CC Score 1-2</v>
          </cell>
        </row>
        <row r="1047">
          <cell r="A1047" t="str">
            <v>HC26F</v>
          </cell>
          <cell r="B1047" t="str">
            <v>Scoliosis or Other Spinal Deformity, with CC Score 0</v>
          </cell>
        </row>
        <row r="1048">
          <cell r="A1048" t="str">
            <v>HC27D</v>
          </cell>
          <cell r="B1048" t="str">
            <v>Degenerative Spinal Conditions with CC Score 9+</v>
          </cell>
        </row>
        <row r="1049">
          <cell r="A1049" t="str">
            <v>HC27E</v>
          </cell>
          <cell r="B1049" t="str">
            <v>Degenerative Spinal Conditions with CC Score 6-8</v>
          </cell>
        </row>
        <row r="1050">
          <cell r="A1050" t="str">
            <v>HC27F</v>
          </cell>
          <cell r="B1050" t="str">
            <v>Degenerative Spinal Conditions with CC Score 3-5</v>
          </cell>
        </row>
        <row r="1051">
          <cell r="A1051" t="str">
            <v>HC27G</v>
          </cell>
          <cell r="B1051" t="str">
            <v>Degenerative Spinal Conditions with CC Score 0-2</v>
          </cell>
        </row>
        <row r="1052">
          <cell r="A1052" t="str">
            <v>HC28D</v>
          </cell>
          <cell r="B1052" t="str">
            <v>Spinal Cord Conditions with CC Score 7+</v>
          </cell>
        </row>
        <row r="1053">
          <cell r="A1053" t="str">
            <v>HC28E</v>
          </cell>
          <cell r="B1053" t="str">
            <v>Spinal Cord Conditions with CC Score 5-6</v>
          </cell>
        </row>
        <row r="1054">
          <cell r="A1054" t="str">
            <v>HC28F</v>
          </cell>
          <cell r="B1054" t="str">
            <v>Spinal Cord Conditions with CC Score 3-4</v>
          </cell>
        </row>
        <row r="1055">
          <cell r="A1055" t="str">
            <v>HC28G</v>
          </cell>
          <cell r="B1055" t="str">
            <v>Spinal Cord Conditions with CC Score 0-2</v>
          </cell>
        </row>
        <row r="1056">
          <cell r="A1056" t="str">
            <v>HC29A</v>
          </cell>
          <cell r="B1056" t="str">
            <v>Inflammatory Spinal Conditions with CC Score 2+</v>
          </cell>
        </row>
        <row r="1057">
          <cell r="A1057" t="str">
            <v>HC29B</v>
          </cell>
          <cell r="B1057" t="str">
            <v>Inflammatory Spinal Conditions with CC Score 0-1</v>
          </cell>
        </row>
        <row r="1058">
          <cell r="A1058" t="str">
            <v>HC30D</v>
          </cell>
          <cell r="B1058" t="str">
            <v>Spinal Tumours with CC Score 2+</v>
          </cell>
        </row>
        <row r="1059">
          <cell r="A1059" t="str">
            <v>HC30E</v>
          </cell>
          <cell r="B1059" t="str">
            <v>Spinal Tumours with CC Score 0-1</v>
          </cell>
        </row>
        <row r="1060">
          <cell r="A1060" t="str">
            <v>HC31D</v>
          </cell>
          <cell r="B1060" t="str">
            <v>Spinal Infection with CC Score 7+</v>
          </cell>
        </row>
        <row r="1061">
          <cell r="A1061" t="str">
            <v>HC31E</v>
          </cell>
          <cell r="B1061" t="str">
            <v>Spinal Infection with CC Score 4-6</v>
          </cell>
        </row>
        <row r="1062">
          <cell r="A1062" t="str">
            <v>HC31F</v>
          </cell>
          <cell r="B1062" t="str">
            <v>Spinal Infection with CC Score 1-3</v>
          </cell>
        </row>
        <row r="1063">
          <cell r="A1063" t="str">
            <v>HC31G</v>
          </cell>
          <cell r="B1063" t="str">
            <v>Spinal Infection with CC Score 0</v>
          </cell>
        </row>
        <row r="1064">
          <cell r="A1064" t="str">
            <v>HC32D</v>
          </cell>
          <cell r="B1064" t="str">
            <v>Low Back Pain with CC Score 6+</v>
          </cell>
        </row>
        <row r="1065">
          <cell r="A1065" t="str">
            <v>HC32E</v>
          </cell>
          <cell r="B1065" t="str">
            <v>Low Back Pain with CC Score 3-5</v>
          </cell>
        </row>
        <row r="1066">
          <cell r="A1066" t="str">
            <v>HC32F</v>
          </cell>
          <cell r="B1066" t="str">
            <v>Low Back Pain with CC Score 0-2</v>
          </cell>
        </row>
        <row r="1067">
          <cell r="A1067" t="str">
            <v>HC40A</v>
          </cell>
          <cell r="B1067" t="str">
            <v>Complex Spinal Reconstructive Surgery with CC Score 3+</v>
          </cell>
        </row>
        <row r="1068">
          <cell r="A1068" t="str">
            <v>HC40B</v>
          </cell>
          <cell r="B1068" t="str">
            <v>Complex Spinal Reconstructive Surgery with CC Score 0-2</v>
          </cell>
        </row>
        <row r="1069">
          <cell r="A1069" t="str">
            <v>HC41A</v>
          </cell>
          <cell r="B1069" t="str">
            <v>Major Spinal Reconstructive Surgery with CC Score 2+</v>
          </cell>
        </row>
        <row r="1070">
          <cell r="A1070" t="str">
            <v>HC41B</v>
          </cell>
          <cell r="B1070" t="str">
            <v>Major Spinal Reconstructive Surgery with CC Score 0-1</v>
          </cell>
        </row>
        <row r="1071">
          <cell r="A1071" t="str">
            <v>HC42Z</v>
          </cell>
          <cell r="B1071" t="str">
            <v>Intermediate Spinal Reconstructive Surgery</v>
          </cell>
        </row>
        <row r="1072">
          <cell r="A1072" t="str">
            <v>HC43Z</v>
          </cell>
          <cell r="B1072" t="str">
            <v>Minor Spinal Reconstructive Surgery</v>
          </cell>
        </row>
        <row r="1073">
          <cell r="A1073" t="str">
            <v>HD21D</v>
          </cell>
          <cell r="B1073" t="str">
            <v>Soft Tissue Disorders with CC Score 12+</v>
          </cell>
        </row>
        <row r="1074">
          <cell r="A1074" t="str">
            <v>HD21E</v>
          </cell>
          <cell r="B1074" t="str">
            <v>Soft Tissue Disorders with CC Score 9-11</v>
          </cell>
        </row>
        <row r="1075">
          <cell r="A1075" t="str">
            <v>HD21F</v>
          </cell>
          <cell r="B1075" t="str">
            <v>Soft Tissue Disorders with CC Score 6-8</v>
          </cell>
        </row>
        <row r="1076">
          <cell r="A1076" t="str">
            <v>HD21G</v>
          </cell>
          <cell r="B1076" t="str">
            <v>Soft Tissue Disorders with CC Score 3-5</v>
          </cell>
        </row>
        <row r="1077">
          <cell r="A1077" t="str">
            <v>HD21H</v>
          </cell>
          <cell r="B1077" t="str">
            <v>Soft Tissue Disorders with CC Score 0-2</v>
          </cell>
        </row>
        <row r="1078">
          <cell r="A1078" t="str">
            <v>HD23D</v>
          </cell>
          <cell r="B1078" t="str">
            <v>Inflammatory, Spine, Joint or Connective Tissue Disorders, with CC Score 12+</v>
          </cell>
        </row>
        <row r="1079">
          <cell r="A1079" t="str">
            <v>HD23E</v>
          </cell>
          <cell r="B1079" t="str">
            <v>Inflammatory, Spine, Joint or Connective Tissue Disorders, with CC Score 9-11</v>
          </cell>
        </row>
        <row r="1080">
          <cell r="A1080" t="str">
            <v>HD23F</v>
          </cell>
          <cell r="B1080" t="str">
            <v>Inflammatory, Spine, Joint or Connective Tissue Disorders, with CC Score 7-8</v>
          </cell>
        </row>
        <row r="1081">
          <cell r="A1081" t="str">
            <v>HD23G</v>
          </cell>
          <cell r="B1081" t="str">
            <v>Inflammatory, Spine, Joint or Connective Tissue Disorders, with CC Score 5-6</v>
          </cell>
        </row>
        <row r="1082">
          <cell r="A1082" t="str">
            <v>HD23H</v>
          </cell>
          <cell r="B1082" t="str">
            <v>Inflammatory, Spine, Joint or Connective Tissue Disorders, with CC Score 3-4</v>
          </cell>
        </row>
        <row r="1083">
          <cell r="A1083" t="str">
            <v>HD23J</v>
          </cell>
          <cell r="B1083" t="str">
            <v>Inflammatory, Spine, Joint or Connective Tissue Disorders, with CC Score 0-2</v>
          </cell>
        </row>
        <row r="1084">
          <cell r="A1084" t="str">
            <v>HD24D</v>
          </cell>
          <cell r="B1084" t="str">
            <v>Non-Inflammatory, Bone or Joint Disorders, with CC Score 12+</v>
          </cell>
        </row>
        <row r="1085">
          <cell r="A1085" t="str">
            <v>HD24E</v>
          </cell>
          <cell r="B1085" t="str">
            <v>Non-Inflammatory, Bone or Joint Disorders, with CC Score 8-11</v>
          </cell>
        </row>
        <row r="1086">
          <cell r="A1086" t="str">
            <v>HD24F</v>
          </cell>
          <cell r="B1086" t="str">
            <v>Non-Inflammatory, Bone or Joint Disorders, with CC Score 5-7</v>
          </cell>
        </row>
        <row r="1087">
          <cell r="A1087" t="str">
            <v>HD24G</v>
          </cell>
          <cell r="B1087" t="str">
            <v>Non-Inflammatory, Bone or Joint Disorders, with CC Score 2-4</v>
          </cell>
        </row>
        <row r="1088">
          <cell r="A1088" t="str">
            <v>HD24H</v>
          </cell>
          <cell r="B1088" t="str">
            <v>Non-Inflammatory, Bone or Joint Disorders, with CC Score 0-1</v>
          </cell>
        </row>
        <row r="1089">
          <cell r="A1089" t="str">
            <v>HD25D</v>
          </cell>
          <cell r="B1089" t="str">
            <v>Infections of Bones or Joints, with CC Score 13+</v>
          </cell>
        </row>
        <row r="1090">
          <cell r="A1090" t="str">
            <v>HD25E</v>
          </cell>
          <cell r="B1090" t="str">
            <v>Infections of Bones or Joints, with CC Score 9-12</v>
          </cell>
        </row>
        <row r="1091">
          <cell r="A1091" t="str">
            <v>HD25F</v>
          </cell>
          <cell r="B1091" t="str">
            <v>Infections of Bones or Joints, with CC Score 5-8</v>
          </cell>
        </row>
        <row r="1092">
          <cell r="A1092" t="str">
            <v>HD25G</v>
          </cell>
          <cell r="B1092" t="str">
            <v>Infections of Bones or Joints, with CC Score 2-4</v>
          </cell>
        </row>
        <row r="1093">
          <cell r="A1093" t="str">
            <v>HD25H</v>
          </cell>
          <cell r="B1093" t="str">
            <v>Infections of Bones or Joints, with CC Score 0-1</v>
          </cell>
        </row>
        <row r="1094">
          <cell r="A1094" t="str">
            <v>HD26D</v>
          </cell>
          <cell r="B1094" t="str">
            <v>Musculoskeletal Signs or Symptoms, with CC Score 12+</v>
          </cell>
        </row>
        <row r="1095">
          <cell r="A1095" t="str">
            <v>HD26E</v>
          </cell>
          <cell r="B1095" t="str">
            <v>Musculoskeletal Signs or Symptoms, with CC Score 8-11</v>
          </cell>
        </row>
        <row r="1096">
          <cell r="A1096" t="str">
            <v>HD26F</v>
          </cell>
          <cell r="B1096" t="str">
            <v>Musculoskeletal Signs or Symptoms, with CC Score 4-7</v>
          </cell>
        </row>
        <row r="1097">
          <cell r="A1097" t="str">
            <v>HD26G</v>
          </cell>
          <cell r="B1097" t="str">
            <v>Musculoskeletal Signs or Symptoms, with CC Score 0-3</v>
          </cell>
        </row>
        <row r="1098">
          <cell r="A1098" t="str">
            <v>HD39D</v>
          </cell>
          <cell r="B1098" t="str">
            <v>Pathological Fractures with CC Score 11+</v>
          </cell>
        </row>
        <row r="1099">
          <cell r="A1099" t="str">
            <v>HD39E</v>
          </cell>
          <cell r="B1099" t="str">
            <v>Pathological Fractures with CC Score 8-10</v>
          </cell>
        </row>
        <row r="1100">
          <cell r="A1100" t="str">
            <v>HD39F</v>
          </cell>
          <cell r="B1100" t="str">
            <v>Pathological Fractures with CC Score 6-7</v>
          </cell>
        </row>
        <row r="1101">
          <cell r="A1101" t="str">
            <v>HD39G</v>
          </cell>
          <cell r="B1101" t="str">
            <v>Pathological Fractures with CC Score 3-5</v>
          </cell>
        </row>
        <row r="1102">
          <cell r="A1102" t="str">
            <v>HD39H</v>
          </cell>
          <cell r="B1102" t="str">
            <v>Pathological Fractures with CC Score 0-2</v>
          </cell>
        </row>
        <row r="1103">
          <cell r="A1103" t="str">
            <v>HD40D</v>
          </cell>
          <cell r="B1103" t="str">
            <v>Malignancy of Bone or Connective Tissue, with CC Score 12+</v>
          </cell>
        </row>
        <row r="1104">
          <cell r="A1104" t="str">
            <v>HD40E</v>
          </cell>
          <cell r="B1104" t="str">
            <v>Malignancy of Bone or Connective Tissue, with CC Score 8-11</v>
          </cell>
        </row>
        <row r="1105">
          <cell r="A1105" t="str">
            <v>HD40F</v>
          </cell>
          <cell r="B1105" t="str">
            <v>Malignancy of Bone or Connective Tissue, with CC Score 5-7</v>
          </cell>
        </row>
        <row r="1106">
          <cell r="A1106" t="str">
            <v>HD40G</v>
          </cell>
          <cell r="B1106" t="str">
            <v>Malignancy of Bone or Connective Tissue, with CC Score 2-4</v>
          </cell>
        </row>
        <row r="1107">
          <cell r="A1107" t="str">
            <v>HD40H</v>
          </cell>
          <cell r="B1107" t="str">
            <v>Malignancy of Bone or Connective Tissue, with CC Score 0-1</v>
          </cell>
        </row>
        <row r="1108">
          <cell r="A1108" t="str">
            <v>HR07A</v>
          </cell>
          <cell r="B1108" t="str">
            <v>Orthopaedic Reconstruction with Intervention Score 43 or less, with Diagnosis Score 22 or less</v>
          </cell>
        </row>
        <row r="1109">
          <cell r="A1109" t="str">
            <v>HR07B</v>
          </cell>
          <cell r="B1109" t="str">
            <v>Orthopaedic Reconstruction with Intervention Score 43 or less, with Diagnosis Score 23-60</v>
          </cell>
        </row>
        <row r="1110">
          <cell r="A1110" t="str">
            <v>HR07C</v>
          </cell>
          <cell r="B1110" t="str">
            <v>Orthopaedic Reconstruction with Intervention Score 43 or less, with Diagnosis Score 61 or more</v>
          </cell>
        </row>
        <row r="1111">
          <cell r="A1111" t="str">
            <v>HR08A</v>
          </cell>
          <cell r="B1111" t="str">
            <v>Orthopaedic Reconstruction with Intervention Score 44-65, with Diagnosis Score 22 or less</v>
          </cell>
        </row>
        <row r="1112">
          <cell r="A1112" t="str">
            <v>HR08B</v>
          </cell>
          <cell r="B1112" t="str">
            <v>Orthopaedic Reconstruction with Intervention Score 44-65, with Diagnosis Score 23-60</v>
          </cell>
        </row>
        <row r="1113">
          <cell r="A1113" t="str">
            <v>HR08C</v>
          </cell>
          <cell r="B1113" t="str">
            <v>Orthopaedic Reconstruction with Intervention Score 44-65, with Diagnosis Score 61 or more</v>
          </cell>
        </row>
        <row r="1114">
          <cell r="A1114" t="str">
            <v>HR09A</v>
          </cell>
          <cell r="B1114" t="str">
            <v>Orthopaedic Reconstruction with Intervention Score 66 or more, with Diagnosis Score 22 or less</v>
          </cell>
        </row>
        <row r="1115">
          <cell r="A1115" t="str">
            <v>HR09B</v>
          </cell>
          <cell r="B1115" t="str">
            <v>Orthopaedic Reconstruction with Intervention Score 66 or more, with Diagnosis Score 23-60</v>
          </cell>
        </row>
        <row r="1116">
          <cell r="A1116" t="str">
            <v>HR09C</v>
          </cell>
          <cell r="B1116" t="str">
            <v>Orthopaedic Reconstruction with Intervention Score 66 or more, with Diagnosis Score 61 or more</v>
          </cell>
        </row>
        <row r="1117">
          <cell r="A1117" t="str">
            <v>JA12D</v>
          </cell>
          <cell r="B1117" t="str">
            <v>Malignant Breast Disorders with Interventions, with CC Score 7+</v>
          </cell>
        </row>
        <row r="1118">
          <cell r="A1118" t="str">
            <v>JA12E</v>
          </cell>
          <cell r="B1118" t="str">
            <v>Malignant Breast Disorders with Interventions, with CC Score 3-6</v>
          </cell>
        </row>
        <row r="1119">
          <cell r="A1119" t="str">
            <v>JA12F</v>
          </cell>
          <cell r="B1119" t="str">
            <v>Malignant Breast Disorders with Interventions, with CC Score 0-2</v>
          </cell>
        </row>
        <row r="1120">
          <cell r="A1120" t="str">
            <v>JA12G</v>
          </cell>
          <cell r="B1120" t="str">
            <v>Malignant Breast Disorders without Interventions, with CC Score 9+</v>
          </cell>
        </row>
        <row r="1121">
          <cell r="A1121" t="str">
            <v>JA12H</v>
          </cell>
          <cell r="B1121" t="str">
            <v>Malignant Breast Disorders without Interventions, with CC Score 6-8</v>
          </cell>
        </row>
        <row r="1122">
          <cell r="A1122" t="str">
            <v>JA12J</v>
          </cell>
          <cell r="B1122" t="str">
            <v>Malignant Breast Disorders without Interventions, with CC Score 4-5</v>
          </cell>
        </row>
        <row r="1123">
          <cell r="A1123" t="str">
            <v>JA12K</v>
          </cell>
          <cell r="B1123" t="str">
            <v>Malignant Breast Disorders without Interventions, with CC Score 2-3</v>
          </cell>
        </row>
        <row r="1124">
          <cell r="A1124" t="str">
            <v>JA12L</v>
          </cell>
          <cell r="B1124" t="str">
            <v>Malignant Breast Disorders without Interventions, with CC Score 0-1</v>
          </cell>
        </row>
        <row r="1125">
          <cell r="A1125" t="str">
            <v>JA13A</v>
          </cell>
          <cell r="B1125" t="str">
            <v>Non-Malignant Breast Disorders with Interventions</v>
          </cell>
        </row>
        <row r="1126">
          <cell r="A1126" t="str">
            <v>JA13B</v>
          </cell>
          <cell r="B1126" t="str">
            <v>Non-Malignant Breast Disorders without Interventions, with CC Score 4+</v>
          </cell>
        </row>
        <row r="1127">
          <cell r="A1127" t="str">
            <v>JA13C</v>
          </cell>
          <cell r="B1127" t="str">
            <v>Non-Malignant Breast Disorders without Interventions, with CC Score 0-3</v>
          </cell>
        </row>
        <row r="1128">
          <cell r="A1128" t="str">
            <v>JA18Z</v>
          </cell>
          <cell r="B1128" t="str">
            <v>Unilateral Minor Breast Procedures</v>
          </cell>
        </row>
        <row r="1129">
          <cell r="A1129" t="str">
            <v>JA19Z</v>
          </cell>
          <cell r="B1129" t="str">
            <v>Bilateral Minor Breast Procedures</v>
          </cell>
        </row>
        <row r="1130">
          <cell r="A1130" t="str">
            <v>JA20D</v>
          </cell>
          <cell r="B1130" t="str">
            <v>Unilateral Major Breast Procedures with CC Score 6+</v>
          </cell>
        </row>
        <row r="1131">
          <cell r="A1131" t="str">
            <v>JA20E</v>
          </cell>
          <cell r="B1131" t="str">
            <v>Unilateral Major Breast Procedures with CC Score 3-5</v>
          </cell>
        </row>
        <row r="1132">
          <cell r="A1132" t="str">
            <v>JA20F</v>
          </cell>
          <cell r="B1132" t="str">
            <v>Unilateral Major Breast Procedures with CC Score 0-2</v>
          </cell>
        </row>
        <row r="1133">
          <cell r="A1133" t="str">
            <v>JA21A</v>
          </cell>
          <cell r="B1133" t="str">
            <v>Bilateral Major Breast Procedures with CC Score 1+</v>
          </cell>
        </row>
        <row r="1134">
          <cell r="A1134" t="str">
            <v>JA21B</v>
          </cell>
          <cell r="B1134" t="str">
            <v>Bilateral Major Breast Procedures with CC Score 0</v>
          </cell>
        </row>
        <row r="1135">
          <cell r="A1135" t="str">
            <v>JA24D</v>
          </cell>
          <cell r="B1135" t="str">
            <v>Unilateral Intermediate Breast Procedures with CC Score 6+</v>
          </cell>
        </row>
        <row r="1136">
          <cell r="A1136" t="str">
            <v>JA24E</v>
          </cell>
          <cell r="B1136" t="str">
            <v>Unilateral Intermediate Breast Procedures with CC Score 3-5</v>
          </cell>
        </row>
        <row r="1137">
          <cell r="A1137" t="str">
            <v>JA24F</v>
          </cell>
          <cell r="B1137" t="str">
            <v>Unilateral Intermediate Breast Procedures with CC Score 0-2</v>
          </cell>
        </row>
        <row r="1138">
          <cell r="A1138" t="str">
            <v>JA25Z</v>
          </cell>
          <cell r="B1138" t="str">
            <v>Bilateral Intermediate Breast Procedures</v>
          </cell>
        </row>
        <row r="1139">
          <cell r="A1139" t="str">
            <v>JA30Z</v>
          </cell>
          <cell r="B1139" t="str">
            <v>Unilateral Delayed Pedicled Myocutaneous Breast Reconstruction</v>
          </cell>
        </row>
        <row r="1140">
          <cell r="A1140" t="str">
            <v>JA31Z</v>
          </cell>
          <cell r="B1140" t="str">
            <v>Bilateral Delayed Pedicled Myocutaneous Breast Reconstruction</v>
          </cell>
        </row>
        <row r="1141">
          <cell r="A1141" t="str">
            <v>JA32Z</v>
          </cell>
          <cell r="B1141" t="str">
            <v>Unilateral Excision of Breast with Immediate Pedicled Myocutaneous Flap Reconstruction</v>
          </cell>
        </row>
        <row r="1142">
          <cell r="A1142" t="str">
            <v>JA33Z</v>
          </cell>
          <cell r="B1142" t="str">
            <v>Bilateral Excision of Breast with Immediate Pedicled Myocutaneous Flap Reconstruction</v>
          </cell>
        </row>
        <row r="1143">
          <cell r="A1143" t="str">
            <v>JA34Z</v>
          </cell>
          <cell r="B1143" t="str">
            <v>Unilateral Delayed Free Perforator Flap Breast Reconstruction</v>
          </cell>
        </row>
        <row r="1144">
          <cell r="A1144" t="str">
            <v>JA35Z</v>
          </cell>
          <cell r="B1144" t="str">
            <v>Bilateral Delayed Free Perforator Flap Breast Reconstruction</v>
          </cell>
        </row>
        <row r="1145">
          <cell r="A1145" t="str">
            <v>JA36Z</v>
          </cell>
          <cell r="B1145" t="str">
            <v>Unilateral Excision of Breast with Immediate Free Perforator Flap Reconstruction</v>
          </cell>
        </row>
        <row r="1146">
          <cell r="A1146" t="str">
            <v>JA37Z</v>
          </cell>
          <cell r="B1146" t="str">
            <v>Bilateral Excision of Breast with Immediate Free Perforator Flap Reconstruction</v>
          </cell>
        </row>
        <row r="1147">
          <cell r="A1147" t="str">
            <v>JA38A</v>
          </cell>
          <cell r="B1147" t="str">
            <v>Unilateral Major Breast Procedures with Lymph Node Clearance, with CC Score 5+</v>
          </cell>
        </row>
        <row r="1148">
          <cell r="A1148" t="str">
            <v>JA38B</v>
          </cell>
          <cell r="B1148" t="str">
            <v>Unilateral Major Breast Procedures with Lymph Node Clearance, with CC Score 2-4</v>
          </cell>
        </row>
        <row r="1149">
          <cell r="A1149" t="str">
            <v>JA38C</v>
          </cell>
          <cell r="B1149" t="str">
            <v>Unilateral Major Breast Procedures with Lymph Node Clearance, with CC Score 0-1</v>
          </cell>
        </row>
        <row r="1150">
          <cell r="A1150" t="str">
            <v>JA39Z</v>
          </cell>
          <cell r="B1150" t="str">
            <v>Bilateral Major Breast Procedures with Lymph Node Clearance</v>
          </cell>
        </row>
        <row r="1151">
          <cell r="A1151" t="str">
            <v>JA40Z</v>
          </cell>
          <cell r="B1151" t="str">
            <v>Unilateral Therapeutic Mammoplasty</v>
          </cell>
        </row>
        <row r="1152">
          <cell r="A1152" t="str">
            <v>JA41Z</v>
          </cell>
          <cell r="B1152" t="str">
            <v>Bilateral Therapeutic Mammoplasty</v>
          </cell>
        </row>
        <row r="1153">
          <cell r="A1153" t="str">
            <v>JB30A</v>
          </cell>
          <cell r="B1153" t="str">
            <v>Major Burn (TBSA of 60% or more) with Skin Graft</v>
          </cell>
        </row>
        <row r="1154">
          <cell r="A1154" t="str">
            <v>JB30B</v>
          </cell>
          <cell r="B1154" t="str">
            <v>Major Burn (TBSA of 60% or more) with Other Skin Procedure</v>
          </cell>
        </row>
        <row r="1155">
          <cell r="A1155" t="str">
            <v>JB30C</v>
          </cell>
          <cell r="B1155" t="str">
            <v>Major Burn (TBSA of 60% or more) without Skin Procedure</v>
          </cell>
        </row>
        <row r="1156">
          <cell r="A1156" t="str">
            <v>JB31A</v>
          </cell>
          <cell r="B1156" t="str">
            <v>Intermediate Burn (TBSA of 20-59%) with Skin Graft</v>
          </cell>
        </row>
        <row r="1157">
          <cell r="A1157" t="str">
            <v>JB31B</v>
          </cell>
          <cell r="B1157" t="str">
            <v>Intermediate Burn (TBSA of 20-59%) with Other Skin Procedure</v>
          </cell>
        </row>
        <row r="1158">
          <cell r="A1158" t="str">
            <v>JB31C</v>
          </cell>
          <cell r="B1158" t="str">
            <v>Intermediate Burn (TBSA of 20-59%) without Skin Procedure</v>
          </cell>
        </row>
        <row r="1159">
          <cell r="A1159" t="str">
            <v>JB32A</v>
          </cell>
          <cell r="B1159" t="str">
            <v>Minor Burn (TBSA of less than 20%) with Skin Graft</v>
          </cell>
        </row>
        <row r="1160">
          <cell r="A1160" t="str">
            <v>JB32B</v>
          </cell>
          <cell r="B1160" t="str">
            <v>Minor Burn (TBSA of less than 20%) with Other Skin Procedure</v>
          </cell>
        </row>
        <row r="1161">
          <cell r="A1161" t="str">
            <v>JB32C</v>
          </cell>
          <cell r="B1161" t="str">
            <v>Minor Burn (TBSA of less than 20%) without Skin Procedure</v>
          </cell>
        </row>
        <row r="1162">
          <cell r="A1162" t="str">
            <v>JB33A</v>
          </cell>
          <cell r="B1162" t="str">
            <v>Other Burn with Skin Graft</v>
          </cell>
        </row>
        <row r="1163">
          <cell r="A1163" t="str">
            <v>JB33B</v>
          </cell>
          <cell r="B1163" t="str">
            <v>Other Burn with Other Skin Procedure</v>
          </cell>
        </row>
        <row r="1164">
          <cell r="A1164" t="str">
            <v>JB33C</v>
          </cell>
          <cell r="B1164" t="str">
            <v>Other Burn without Skin Procedure</v>
          </cell>
        </row>
        <row r="1165">
          <cell r="A1165" t="str">
            <v>JC40Z</v>
          </cell>
          <cell r="B1165" t="str">
            <v>Multiple Major Skin Procedures</v>
          </cell>
        </row>
        <row r="1166">
          <cell r="A1166" t="str">
            <v>JC41Z</v>
          </cell>
          <cell r="B1166" t="str">
            <v>Major Skin Procedures</v>
          </cell>
        </row>
        <row r="1167">
          <cell r="A1167" t="str">
            <v>JC42A</v>
          </cell>
          <cell r="B1167" t="str">
            <v>Intermediate Skin Procedures, 13 years and over</v>
          </cell>
        </row>
        <row r="1168">
          <cell r="A1168" t="str">
            <v>JC42B</v>
          </cell>
          <cell r="B1168" t="str">
            <v>Intermediate Skin Procedures, 12 years and under</v>
          </cell>
        </row>
        <row r="1169">
          <cell r="A1169" t="str">
            <v>JC43A</v>
          </cell>
          <cell r="B1169" t="str">
            <v>Minor Skin Procedures, 13 years and over</v>
          </cell>
        </row>
        <row r="1170">
          <cell r="A1170" t="str">
            <v>JC43B</v>
          </cell>
          <cell r="B1170" t="str">
            <v>Minor Skin Procedures, 12 years and under</v>
          </cell>
        </row>
        <row r="1171">
          <cell r="A1171" t="str">
            <v>JC44Z</v>
          </cell>
          <cell r="B1171" t="str">
            <v>Complex Patch Tests</v>
          </cell>
        </row>
        <row r="1172">
          <cell r="A1172" t="str">
            <v>JC45A</v>
          </cell>
          <cell r="B1172" t="str">
            <v>Standard Patch Tests, 13 years and over</v>
          </cell>
        </row>
        <row r="1173">
          <cell r="A1173" t="str">
            <v>JC45B</v>
          </cell>
          <cell r="B1173" t="str">
            <v>Standard Patch Tests, 12 years and under</v>
          </cell>
        </row>
        <row r="1174">
          <cell r="A1174" t="str">
            <v>JC46Z</v>
          </cell>
          <cell r="B1174" t="str">
            <v>Photodynamic Therapy</v>
          </cell>
        </row>
        <row r="1175">
          <cell r="A1175" t="str">
            <v>JC47A</v>
          </cell>
          <cell r="B1175" t="str">
            <v>Phototherapy, 13 years and over</v>
          </cell>
        </row>
        <row r="1176">
          <cell r="A1176" t="str">
            <v>JC47B</v>
          </cell>
          <cell r="B1176" t="str">
            <v>Phototherapy, 12 years and under</v>
          </cell>
        </row>
        <row r="1177">
          <cell r="A1177" t="str">
            <v>JD07A</v>
          </cell>
          <cell r="B1177" t="str">
            <v>Skin Disorders with Interventions, with CC Score 12+</v>
          </cell>
        </row>
        <row r="1178">
          <cell r="A1178" t="str">
            <v>JD07B</v>
          </cell>
          <cell r="B1178" t="str">
            <v>Skin Disorders with Interventions, with CC Score 8-11</v>
          </cell>
        </row>
        <row r="1179">
          <cell r="A1179" t="str">
            <v>JD07C</v>
          </cell>
          <cell r="B1179" t="str">
            <v>Skin Disorders with Interventions, with CC Score 4-7</v>
          </cell>
        </row>
        <row r="1180">
          <cell r="A1180" t="str">
            <v>JD07D</v>
          </cell>
          <cell r="B1180" t="str">
            <v>Skin Disorders with Interventions, with CC Score 0-3</v>
          </cell>
        </row>
        <row r="1181">
          <cell r="A1181" t="str">
            <v>JD07E</v>
          </cell>
          <cell r="B1181" t="str">
            <v>Skin Disorders without Interventions, with CC Score 19+</v>
          </cell>
        </row>
        <row r="1182">
          <cell r="A1182" t="str">
            <v>JD07F</v>
          </cell>
          <cell r="B1182" t="str">
            <v>Skin Disorders without Interventions, with CC Score 14-18</v>
          </cell>
        </row>
        <row r="1183">
          <cell r="A1183" t="str">
            <v>JD07G</v>
          </cell>
          <cell r="B1183" t="str">
            <v>Skin Disorders without Interventions, with CC Score 10-13</v>
          </cell>
        </row>
        <row r="1184">
          <cell r="A1184" t="str">
            <v>JD07H</v>
          </cell>
          <cell r="B1184" t="str">
            <v>Skin Disorders without Interventions, with CC Score 6-9</v>
          </cell>
        </row>
        <row r="1185">
          <cell r="A1185" t="str">
            <v>JD07J</v>
          </cell>
          <cell r="B1185" t="str">
            <v>Skin Disorders without Interventions, with CC Score 2-5</v>
          </cell>
        </row>
        <row r="1186">
          <cell r="A1186" t="str">
            <v>JD07K</v>
          </cell>
          <cell r="B1186" t="str">
            <v>Skin Disorders without Interventions, with CC Score 0-1</v>
          </cell>
        </row>
        <row r="1187">
          <cell r="A1187" t="str">
            <v>KA03C</v>
          </cell>
          <cell r="B1187" t="str">
            <v>Parathyroid Procedures with CC Score 2+</v>
          </cell>
        </row>
        <row r="1188">
          <cell r="A1188" t="str">
            <v>KA03D</v>
          </cell>
          <cell r="B1188" t="str">
            <v>Parathyroid Procedures with CC Score 0-1</v>
          </cell>
        </row>
        <row r="1189">
          <cell r="A1189" t="str">
            <v>KA04A</v>
          </cell>
          <cell r="B1189" t="str">
            <v>Adrenal Procedures with CC Score 2+</v>
          </cell>
        </row>
        <row r="1190">
          <cell r="A1190" t="str">
            <v>KA04B</v>
          </cell>
          <cell r="B1190" t="str">
            <v>Adrenal Procedures with CC Score 0-1</v>
          </cell>
        </row>
        <row r="1191">
          <cell r="A1191" t="str">
            <v>KA05C</v>
          </cell>
          <cell r="B1191" t="str">
            <v>Anterior Pituitary Disorders with CC Score 2+</v>
          </cell>
        </row>
        <row r="1192">
          <cell r="A1192" t="str">
            <v>KA05D</v>
          </cell>
          <cell r="B1192" t="str">
            <v>Anterior Pituitary Disorders with CC Score 0-1</v>
          </cell>
        </row>
        <row r="1193">
          <cell r="A1193" t="str">
            <v>KA06C</v>
          </cell>
          <cell r="B1193" t="str">
            <v>Non-Pituitary Neoplasia or Hypoplasia, with CC Score 4+</v>
          </cell>
        </row>
        <row r="1194">
          <cell r="A1194" t="str">
            <v>KA06D</v>
          </cell>
          <cell r="B1194" t="str">
            <v>Non-Pituitary Neoplasia or Hypoplasia, with CC Score 2-3</v>
          </cell>
        </row>
        <row r="1195">
          <cell r="A1195" t="str">
            <v>KA06E</v>
          </cell>
          <cell r="B1195" t="str">
            <v>Non-Pituitary Neoplasia or Hypoplasia, with CC Score 0-1</v>
          </cell>
        </row>
        <row r="1196">
          <cell r="A1196" t="str">
            <v>KA07A</v>
          </cell>
          <cell r="B1196" t="str">
            <v>Non-Surgical Thyroid Disorders with CC Score 4+</v>
          </cell>
        </row>
        <row r="1197">
          <cell r="A1197" t="str">
            <v>KA07B</v>
          </cell>
          <cell r="B1197" t="str">
            <v>Non-Surgical Thyroid Disorders with CC Score 2-3</v>
          </cell>
        </row>
        <row r="1198">
          <cell r="A1198" t="str">
            <v>KA07C</v>
          </cell>
          <cell r="B1198" t="str">
            <v>Non-Surgical Thyroid Disorders with CC Score 0-1</v>
          </cell>
        </row>
        <row r="1199">
          <cell r="A1199" t="str">
            <v>KA08A</v>
          </cell>
          <cell r="B1199" t="str">
            <v>Other Endocrine Disorders with CC Score 4+</v>
          </cell>
        </row>
        <row r="1200">
          <cell r="A1200" t="str">
            <v>KA08B</v>
          </cell>
          <cell r="B1200" t="str">
            <v>Other Endocrine Disorders with CC Score 2-3</v>
          </cell>
        </row>
        <row r="1201">
          <cell r="A1201" t="str">
            <v>KA08C</v>
          </cell>
          <cell r="B1201" t="str">
            <v>Other Endocrine Disorders with CC Score 0-1</v>
          </cell>
        </row>
        <row r="1202">
          <cell r="A1202" t="str">
            <v>KA09C</v>
          </cell>
          <cell r="B1202" t="str">
            <v>Thyroid Procedures with CC Score 4+</v>
          </cell>
        </row>
        <row r="1203">
          <cell r="A1203" t="str">
            <v>KA09D</v>
          </cell>
          <cell r="B1203" t="str">
            <v>Thyroid Procedures with CC Score 2-3</v>
          </cell>
        </row>
        <row r="1204">
          <cell r="A1204" t="str">
            <v>KA09E</v>
          </cell>
          <cell r="B1204" t="str">
            <v>Thyroid Procedures with CC Score 0-1</v>
          </cell>
        </row>
        <row r="1205">
          <cell r="A1205" t="str">
            <v>KB01C</v>
          </cell>
          <cell r="B1205" t="str">
            <v>Diabetes with Hypoglycaemic Disorders, with CC Score 8+</v>
          </cell>
        </row>
        <row r="1206">
          <cell r="A1206" t="str">
            <v>KB01D</v>
          </cell>
          <cell r="B1206" t="str">
            <v>Diabetes with Hypoglycaemic Disorders, with CC Score 5-7</v>
          </cell>
        </row>
        <row r="1207">
          <cell r="A1207" t="str">
            <v>KB01E</v>
          </cell>
          <cell r="B1207" t="str">
            <v>Diabetes with Hypoglycaemic Disorders, with CC Score 3-4</v>
          </cell>
        </row>
        <row r="1208">
          <cell r="A1208" t="str">
            <v>KB01F</v>
          </cell>
          <cell r="B1208" t="str">
            <v>Diabetes with Hypoglycaemic Disorders, with CC Score 0-2</v>
          </cell>
        </row>
        <row r="1209">
          <cell r="A1209" t="str">
            <v>KB02G</v>
          </cell>
          <cell r="B1209" t="str">
            <v>Diabetes with Hyperglycaemic Disorders, with CC Score 8+</v>
          </cell>
        </row>
        <row r="1210">
          <cell r="A1210" t="str">
            <v>KB02H</v>
          </cell>
          <cell r="B1210" t="str">
            <v>Diabetes with Hyperglycaemic Disorders, with CC Score 5-7</v>
          </cell>
        </row>
        <row r="1211">
          <cell r="A1211" t="str">
            <v>KB02J</v>
          </cell>
          <cell r="B1211" t="str">
            <v>Diabetes with Hyperglycaemic Disorders, with CC Score 2-4</v>
          </cell>
        </row>
        <row r="1212">
          <cell r="A1212" t="str">
            <v>KB02K</v>
          </cell>
          <cell r="B1212" t="str">
            <v>Diabetes with Hyperglycaemic Disorders, with CC Score 0-1</v>
          </cell>
        </row>
        <row r="1213">
          <cell r="A1213" t="str">
            <v>KB03C</v>
          </cell>
          <cell r="B1213" t="str">
            <v>Diabetes with Lower Limb Complications, with CC Score 9+</v>
          </cell>
        </row>
        <row r="1214">
          <cell r="A1214" t="str">
            <v>KB03D</v>
          </cell>
          <cell r="B1214" t="str">
            <v>Diabetes with Lower Limb Complications, with CC Score 5-8</v>
          </cell>
        </row>
        <row r="1215">
          <cell r="A1215" t="str">
            <v>KB03E</v>
          </cell>
          <cell r="B1215" t="str">
            <v>Diabetes with Lower Limb Complications, with CC Score 0-4</v>
          </cell>
        </row>
        <row r="1216">
          <cell r="A1216" t="str">
            <v>KB04Z</v>
          </cell>
          <cell r="B1216" t="str">
            <v>Continuous Subcutaneous Insulin Infusion</v>
          </cell>
        </row>
        <row r="1217">
          <cell r="A1217" t="str">
            <v>KC04A</v>
          </cell>
          <cell r="B1217" t="str">
            <v>Inborn Errors of Metabolism with CC Score 3+</v>
          </cell>
        </row>
        <row r="1218">
          <cell r="A1218" t="str">
            <v>KC04B</v>
          </cell>
          <cell r="B1218" t="str">
            <v>Inborn Errors of Metabolism with CC Score 0-2</v>
          </cell>
        </row>
        <row r="1219">
          <cell r="A1219" t="str">
            <v>KC05G</v>
          </cell>
          <cell r="B1219" t="str">
            <v>Fluid or Electrolyte Disorders, with Interventions, with CC Score 5+</v>
          </cell>
        </row>
        <row r="1220">
          <cell r="A1220" t="str">
            <v>KC05H</v>
          </cell>
          <cell r="B1220" t="str">
            <v>Fluid or Electrolyte Disorders, with Interventions, with CC Score 0-4</v>
          </cell>
        </row>
        <row r="1221">
          <cell r="A1221" t="str">
            <v>KC05J</v>
          </cell>
          <cell r="B1221" t="str">
            <v>Fluid or Electrolyte Disorders, without Interventions, with CC Score 10+</v>
          </cell>
        </row>
        <row r="1222">
          <cell r="A1222" t="str">
            <v>KC05K</v>
          </cell>
          <cell r="B1222" t="str">
            <v>Fluid or Electrolyte Disorders, without Interventions, with CC Score 7-9</v>
          </cell>
        </row>
        <row r="1223">
          <cell r="A1223" t="str">
            <v>KC05L</v>
          </cell>
          <cell r="B1223" t="str">
            <v>Fluid or Electrolyte Disorders, without Interventions, with CC Score 4-6</v>
          </cell>
        </row>
        <row r="1224">
          <cell r="A1224" t="str">
            <v>KC05M</v>
          </cell>
          <cell r="B1224" t="str">
            <v>Fluid or Electrolyte Disorders, without Interventions, with CC Score 2-3</v>
          </cell>
        </row>
        <row r="1225">
          <cell r="A1225" t="str">
            <v>KC05N</v>
          </cell>
          <cell r="B1225" t="str">
            <v>Fluid or Electrolyte Disorders, without Interventions, with CC Score 0-1</v>
          </cell>
        </row>
        <row r="1226">
          <cell r="A1226" t="str">
            <v>LA01A</v>
          </cell>
          <cell r="B1226" t="str">
            <v>Kidney Transplant, 19 years and over, from Cadaver Non Heart-Beating Donor</v>
          </cell>
        </row>
        <row r="1227">
          <cell r="A1227" t="str">
            <v>LA01B</v>
          </cell>
          <cell r="B1227" t="str">
            <v>Kidney Transplant, 18 years and under, from Cadaver Non Heart-Beating Donor</v>
          </cell>
        </row>
        <row r="1228">
          <cell r="A1228" t="str">
            <v>LA02A</v>
          </cell>
          <cell r="B1228" t="str">
            <v>Kidney Transplant, 19 years and over, from Cadaver Heart-Beating Donor</v>
          </cell>
        </row>
        <row r="1229">
          <cell r="A1229" t="str">
            <v>LA02B</v>
          </cell>
          <cell r="B1229" t="str">
            <v>Kidney Transplant, 18 years and under, from Cadaver Heart-Beating Donor</v>
          </cell>
        </row>
        <row r="1230">
          <cell r="A1230" t="str">
            <v>LA03A</v>
          </cell>
          <cell r="B1230" t="str">
            <v>Kidney Transplant, 19 years and over, from Live Donor</v>
          </cell>
        </row>
        <row r="1231">
          <cell r="A1231" t="str">
            <v>LA03B</v>
          </cell>
          <cell r="B1231" t="str">
            <v>Kidney Transplant, 18 years and under, from Live Donor</v>
          </cell>
        </row>
        <row r="1232">
          <cell r="A1232" t="str">
            <v>LA04H</v>
          </cell>
          <cell r="B1232" t="str">
            <v>Kidney or Urinary Tract Infections, with Interventions, with CC Score 12+</v>
          </cell>
        </row>
        <row r="1233">
          <cell r="A1233" t="str">
            <v>LA04J</v>
          </cell>
          <cell r="B1233" t="str">
            <v>Kidney or Urinary Tract Infections, with Interventions, with CC Score 9-11</v>
          </cell>
        </row>
        <row r="1234">
          <cell r="A1234" t="str">
            <v>LA04K</v>
          </cell>
          <cell r="B1234" t="str">
            <v>Kidney or Urinary Tract Infections, with Interventions, with CC Score 6-8</v>
          </cell>
        </row>
        <row r="1235">
          <cell r="A1235" t="str">
            <v>LA04L</v>
          </cell>
          <cell r="B1235" t="str">
            <v>Kidney or Urinary Tract Infections, with Interventions, with CC Score 3-5</v>
          </cell>
        </row>
        <row r="1236">
          <cell r="A1236" t="str">
            <v>LA04M</v>
          </cell>
          <cell r="B1236" t="str">
            <v>Kidney or Urinary Tract Infections, with Interventions, with CC Score 0-2</v>
          </cell>
        </row>
        <row r="1237">
          <cell r="A1237" t="str">
            <v>LA04N</v>
          </cell>
          <cell r="B1237" t="str">
            <v>Kidney or Urinary Tract Infections, without Interventions, with CC Score 13+</v>
          </cell>
        </row>
        <row r="1238">
          <cell r="A1238" t="str">
            <v>LA04P</v>
          </cell>
          <cell r="B1238" t="str">
            <v>Kidney or Urinary Tract Infections, without Interventions, with CC Score 8-12</v>
          </cell>
        </row>
        <row r="1239">
          <cell r="A1239" t="str">
            <v>LA04Q</v>
          </cell>
          <cell r="B1239" t="str">
            <v>Kidney or Urinary Tract Infections, without Interventions, with CC Score 4-7</v>
          </cell>
        </row>
        <row r="1240">
          <cell r="A1240" t="str">
            <v>LA04R</v>
          </cell>
          <cell r="B1240" t="str">
            <v>Kidney or Urinary Tract Infections, without Interventions, with CC Score 2-3</v>
          </cell>
        </row>
        <row r="1241">
          <cell r="A1241" t="str">
            <v>LA04S</v>
          </cell>
          <cell r="B1241" t="str">
            <v>Kidney or Urinary Tract Infections, without Interventions, with CC Score 0-1</v>
          </cell>
        </row>
        <row r="1242">
          <cell r="A1242" t="str">
            <v>LA05Z</v>
          </cell>
          <cell r="B1242" t="str">
            <v>Renal Replacement Peritoneal Dialysis Associated Procedures</v>
          </cell>
        </row>
        <row r="1243">
          <cell r="A1243" t="str">
            <v>LA07H</v>
          </cell>
          <cell r="B1243" t="str">
            <v>Acute Kidney Injury with Interventions, with CC Score 11+</v>
          </cell>
        </row>
        <row r="1244">
          <cell r="A1244" t="str">
            <v>LA07J</v>
          </cell>
          <cell r="B1244" t="str">
            <v>Acute Kidney Injury with Interventions, with CC Score 6-10</v>
          </cell>
        </row>
        <row r="1245">
          <cell r="A1245" t="str">
            <v>LA07K</v>
          </cell>
          <cell r="B1245" t="str">
            <v>Acute Kidney Injury with Interventions, with CC Score 0-5</v>
          </cell>
        </row>
        <row r="1246">
          <cell r="A1246" t="str">
            <v>LA07L</v>
          </cell>
          <cell r="B1246" t="str">
            <v>Acute Kidney Injury without Interventions, with CC Score 12+</v>
          </cell>
        </row>
        <row r="1247">
          <cell r="A1247" t="str">
            <v>LA07M</v>
          </cell>
          <cell r="B1247" t="str">
            <v>Acute Kidney Injury without Interventions, with CC Score 8-11</v>
          </cell>
        </row>
        <row r="1248">
          <cell r="A1248" t="str">
            <v>LA07N</v>
          </cell>
          <cell r="B1248" t="str">
            <v>Acute Kidney Injury without Interventions, with CC Score 4-7</v>
          </cell>
        </row>
        <row r="1249">
          <cell r="A1249" t="str">
            <v>LA07P</v>
          </cell>
          <cell r="B1249" t="str">
            <v>Acute Kidney Injury without Interventions, with CC Score 0-3</v>
          </cell>
        </row>
        <row r="1250">
          <cell r="A1250" t="str">
            <v>LA08G</v>
          </cell>
          <cell r="B1250" t="str">
            <v>Chronic Kidney Disease with Interventions, with CC Score 6+</v>
          </cell>
        </row>
        <row r="1251">
          <cell r="A1251" t="str">
            <v>LA08H</v>
          </cell>
          <cell r="B1251" t="str">
            <v>Chronic Kidney Disease with Interventions, with CC Score 3-5</v>
          </cell>
        </row>
        <row r="1252">
          <cell r="A1252" t="str">
            <v>LA08J</v>
          </cell>
          <cell r="B1252" t="str">
            <v>Chronic Kidney Disease with Interventions, with CC Score 0-2</v>
          </cell>
        </row>
        <row r="1253">
          <cell r="A1253" t="str">
            <v>LA08K</v>
          </cell>
          <cell r="B1253" t="str">
            <v>Chronic Kidney Disease without Interventions, with CC Score 11+</v>
          </cell>
        </row>
        <row r="1254">
          <cell r="A1254" t="str">
            <v>LA08L</v>
          </cell>
          <cell r="B1254" t="str">
            <v>Chronic Kidney Disease without Interventions, with CC Score 8-10</v>
          </cell>
        </row>
        <row r="1255">
          <cell r="A1255" t="str">
            <v>LA08M</v>
          </cell>
          <cell r="B1255" t="str">
            <v>Chronic Kidney Disease without Interventions, with CC Score 5-7</v>
          </cell>
        </row>
        <row r="1256">
          <cell r="A1256" t="str">
            <v>LA08N</v>
          </cell>
          <cell r="B1256" t="str">
            <v>Chronic Kidney Disease without Interventions, with CC Score 3-4</v>
          </cell>
        </row>
        <row r="1257">
          <cell r="A1257" t="str">
            <v>LA08P</v>
          </cell>
          <cell r="B1257" t="str">
            <v>Chronic Kidney Disease without Interventions, with CC Score 0-2</v>
          </cell>
        </row>
        <row r="1258">
          <cell r="A1258" t="str">
            <v>LA09J</v>
          </cell>
          <cell r="B1258" t="str">
            <v>General Renal Disorders with Interventions, with CC Score 6+</v>
          </cell>
        </row>
        <row r="1259">
          <cell r="A1259" t="str">
            <v>LA09K</v>
          </cell>
          <cell r="B1259" t="str">
            <v>General Renal Disorders with Interventions, with CC Score 3-5</v>
          </cell>
        </row>
        <row r="1260">
          <cell r="A1260" t="str">
            <v>LA09L</v>
          </cell>
          <cell r="B1260" t="str">
            <v>General Renal Disorders with Interventions, with CC Score 0-2</v>
          </cell>
        </row>
        <row r="1261">
          <cell r="A1261" t="str">
            <v>LA09M</v>
          </cell>
          <cell r="B1261" t="str">
            <v>General Renal Disorders without Interventions, with CC Score 9+</v>
          </cell>
        </row>
        <row r="1262">
          <cell r="A1262" t="str">
            <v>LA09N</v>
          </cell>
          <cell r="B1262" t="str">
            <v>General Renal Disorders without Interventions, with CC Score 6-8</v>
          </cell>
        </row>
        <row r="1263">
          <cell r="A1263" t="str">
            <v>LA09P</v>
          </cell>
          <cell r="B1263" t="str">
            <v>General Renal Disorders without Interventions, with CC Score 3-5</v>
          </cell>
        </row>
        <row r="1264">
          <cell r="A1264" t="str">
            <v>LA09Q</v>
          </cell>
          <cell r="B1264" t="str">
            <v>General Renal Disorders without Interventions, with CC Score 0-2</v>
          </cell>
        </row>
        <row r="1265">
          <cell r="A1265" t="str">
            <v>LA10Z</v>
          </cell>
          <cell r="B1265" t="str">
            <v>Live Kidney Donor Screening</v>
          </cell>
        </row>
        <row r="1266">
          <cell r="A1266" t="str">
            <v>LA11Z</v>
          </cell>
          <cell r="B1266" t="str">
            <v>Kidney Pre-Transplantation Work-up of Live Donor</v>
          </cell>
        </row>
        <row r="1267">
          <cell r="A1267" t="str">
            <v>LA12A</v>
          </cell>
          <cell r="B1267" t="str">
            <v>Kidney Pre-Transplantation Work-up of Recipient, 19 years and over</v>
          </cell>
        </row>
        <row r="1268">
          <cell r="A1268" t="str">
            <v>LA12B</v>
          </cell>
          <cell r="B1268" t="str">
            <v>Kidney Pre-Transplantation Work-up of Recipient, 18 years and under</v>
          </cell>
        </row>
        <row r="1269">
          <cell r="A1269" t="str">
            <v>LA13A</v>
          </cell>
          <cell r="B1269" t="str">
            <v>Examination for Post-Transplantation of Kidney of Recipient, 19 years and over</v>
          </cell>
        </row>
        <row r="1270">
          <cell r="A1270" t="str">
            <v>LA13B</v>
          </cell>
          <cell r="B1270" t="str">
            <v>Examination for Post-Transplantation of Kidney of Recipient, 18 years and under</v>
          </cell>
        </row>
        <row r="1271">
          <cell r="A1271" t="str">
            <v>LA14Z</v>
          </cell>
          <cell r="B1271" t="str">
            <v>Examination for Post-Transplantation of Kidney of Live Donor</v>
          </cell>
        </row>
        <row r="1272">
          <cell r="A1272" t="str">
            <v>LA97A</v>
          </cell>
          <cell r="B1272" t="str">
            <v>Same Day Dialysis Admission or Attendance, 19 years and over</v>
          </cell>
        </row>
        <row r="1273">
          <cell r="A1273" t="str">
            <v>LA97B</v>
          </cell>
          <cell r="B1273" t="str">
            <v>Same Day Dialysis Admission or Attendance, 18 years and under</v>
          </cell>
        </row>
        <row r="1274">
          <cell r="A1274" t="str">
            <v>LB05D</v>
          </cell>
          <cell r="B1274" t="str">
            <v>Intermediate Percutaneous, Kidney or Ureter Procedures, 18 years and under</v>
          </cell>
        </row>
        <row r="1275">
          <cell r="A1275" t="str">
            <v>LB05E</v>
          </cell>
          <cell r="B1275" t="str">
            <v>Intermediate Percutaneous, Kidney or Ureter Procedures, 19 years and over, with CC Score 6+</v>
          </cell>
        </row>
        <row r="1276">
          <cell r="A1276" t="str">
            <v>LB05F</v>
          </cell>
          <cell r="B1276" t="str">
            <v>Intermediate Percutaneous, Kidney or Ureter Procedures, 19 years and over, with CC Score 3-5</v>
          </cell>
        </row>
        <row r="1277">
          <cell r="A1277" t="str">
            <v>LB05G</v>
          </cell>
          <cell r="B1277" t="str">
            <v>Intermediate Percutaneous, Kidney or Ureter Procedures, 19 years and over, with CC Score 0-2</v>
          </cell>
        </row>
        <row r="1278">
          <cell r="A1278" t="str">
            <v>LB06H</v>
          </cell>
          <cell r="B1278" t="str">
            <v>Kidney, Urinary Tract or Prostate Neoplasms, with Interventions, with CC Score 9+</v>
          </cell>
        </row>
        <row r="1279">
          <cell r="A1279" t="str">
            <v>LB06J</v>
          </cell>
          <cell r="B1279" t="str">
            <v>Kidney, Urinary Tract or Prostate Neoplasms, with Interventions, with CC Score 6-8</v>
          </cell>
        </row>
        <row r="1280">
          <cell r="A1280" t="str">
            <v>LB06K</v>
          </cell>
          <cell r="B1280" t="str">
            <v>Kidney, Urinary Tract or Prostate Neoplasms, with Interventions, with CC Score 4-5</v>
          </cell>
        </row>
        <row r="1281">
          <cell r="A1281" t="str">
            <v>LB06L</v>
          </cell>
          <cell r="B1281" t="str">
            <v>Kidney, Urinary Tract or Prostate Neoplasms, with Interventions, with CC Score 2-3</v>
          </cell>
        </row>
        <row r="1282">
          <cell r="A1282" t="str">
            <v>LB06M</v>
          </cell>
          <cell r="B1282" t="str">
            <v>Kidney, Urinary Tract or Prostate Neoplasms, with Interventions, with CC Score 0-1</v>
          </cell>
        </row>
        <row r="1283">
          <cell r="A1283" t="str">
            <v>LB06N</v>
          </cell>
          <cell r="B1283" t="str">
            <v>Kidney, Urinary Tract or Prostate Neoplasms, without Interventions, with CC Score 13+</v>
          </cell>
        </row>
        <row r="1284">
          <cell r="A1284" t="str">
            <v>LB06P</v>
          </cell>
          <cell r="B1284" t="str">
            <v>Kidney, Urinary Tract or Prostate Neoplasms, without Interventions, with CC Score 7-12</v>
          </cell>
        </row>
        <row r="1285">
          <cell r="A1285" t="str">
            <v>LB06Q</v>
          </cell>
          <cell r="B1285" t="str">
            <v>Kidney, Urinary Tract or Prostate Neoplasms, without Interventions, with CC Score 4-6</v>
          </cell>
        </row>
        <row r="1286">
          <cell r="A1286" t="str">
            <v>LB06R</v>
          </cell>
          <cell r="B1286" t="str">
            <v>Kidney, Urinary Tract or Prostate Neoplasms, without Interventions, with CC Score 2-3</v>
          </cell>
        </row>
        <row r="1287">
          <cell r="A1287" t="str">
            <v>LB06S</v>
          </cell>
          <cell r="B1287" t="str">
            <v>Kidney, Urinary Tract or Prostate Neoplasms, without Interventions, with CC Score 0-1</v>
          </cell>
        </row>
        <row r="1288">
          <cell r="A1288" t="str">
            <v>LB09C</v>
          </cell>
          <cell r="B1288" t="str">
            <v>Intermediate Endoscopic Ureter Procedures, 18 years and under</v>
          </cell>
        </row>
        <row r="1289">
          <cell r="A1289" t="str">
            <v>LB09D</v>
          </cell>
          <cell r="B1289" t="str">
            <v>Intermediate Endoscopic Ureter Procedures, 19 years and over</v>
          </cell>
        </row>
        <row r="1290">
          <cell r="A1290" t="str">
            <v>LB10B</v>
          </cell>
          <cell r="B1290" t="str">
            <v>Major Open Bladder Procedures or Reconstruction, 18 years and under</v>
          </cell>
        </row>
        <row r="1291">
          <cell r="A1291" t="str">
            <v>LB10C</v>
          </cell>
          <cell r="B1291" t="str">
            <v>Major Open Bladder Procedures or Reconstruction, 19 years and over, with CC Score 2+</v>
          </cell>
        </row>
        <row r="1292">
          <cell r="A1292" t="str">
            <v>LB10D</v>
          </cell>
          <cell r="B1292" t="str">
            <v>Major Open Bladder Procedures or Reconstruction, 19 years and over, with CC Score 0-1</v>
          </cell>
        </row>
        <row r="1293">
          <cell r="A1293" t="str">
            <v>LB12Z</v>
          </cell>
          <cell r="B1293" t="str">
            <v>Intermediate Open Bladder Procedures</v>
          </cell>
        </row>
        <row r="1294">
          <cell r="A1294" t="str">
            <v>LB13C</v>
          </cell>
          <cell r="B1294" t="str">
            <v>Major Endoscopic Bladder Procedures with CC Score 7+</v>
          </cell>
        </row>
        <row r="1295">
          <cell r="A1295" t="str">
            <v>LB13D</v>
          </cell>
          <cell r="B1295" t="str">
            <v>Major Endoscopic Bladder Procedures with CC Score 5-6</v>
          </cell>
        </row>
        <row r="1296">
          <cell r="A1296" t="str">
            <v>LB13E</v>
          </cell>
          <cell r="B1296" t="str">
            <v>Major Endoscopic Bladder Procedures with CC Score 2-4</v>
          </cell>
        </row>
        <row r="1297">
          <cell r="A1297" t="str">
            <v>LB13F</v>
          </cell>
          <cell r="B1297" t="str">
            <v>Major Endoscopic Bladder Procedures with CC Score 0-1</v>
          </cell>
        </row>
        <row r="1298">
          <cell r="A1298" t="str">
            <v>LB14Z</v>
          </cell>
          <cell r="B1298" t="str">
            <v>Intermediate Endoscopic Bladder Procedures</v>
          </cell>
        </row>
        <row r="1299">
          <cell r="A1299" t="str">
            <v>LB15D</v>
          </cell>
          <cell r="B1299" t="str">
            <v>Minor Bladder Procedures, 18 years and under</v>
          </cell>
        </row>
        <row r="1300">
          <cell r="A1300" t="str">
            <v>LB15E</v>
          </cell>
          <cell r="B1300" t="str">
            <v>Minor Bladder Procedures, 19 years and over</v>
          </cell>
        </row>
        <row r="1301">
          <cell r="A1301" t="str">
            <v>LB16D</v>
          </cell>
          <cell r="B1301" t="str">
            <v>Urinary Incontinence or Other Urinary Problems, with Interventions, with CC Score 7+</v>
          </cell>
        </row>
        <row r="1302">
          <cell r="A1302" t="str">
            <v>LB16E</v>
          </cell>
          <cell r="B1302" t="str">
            <v>Urinary Incontinence or Other Urinary Problems, with Interventions, with CC Score 3-6</v>
          </cell>
        </row>
        <row r="1303">
          <cell r="A1303" t="str">
            <v>LB16F</v>
          </cell>
          <cell r="B1303" t="str">
            <v>Urinary Incontinence or Other Urinary Problems, with Interventions, with CC Score 0-2</v>
          </cell>
        </row>
        <row r="1304">
          <cell r="A1304" t="str">
            <v>LB16G</v>
          </cell>
          <cell r="B1304" t="str">
            <v>Urinary Incontinence or Other Urinary Problems, without Interventions, with CC Score 8+</v>
          </cell>
        </row>
        <row r="1305">
          <cell r="A1305" t="str">
            <v>LB16H</v>
          </cell>
          <cell r="B1305" t="str">
            <v>Urinary Incontinence or Other Urinary Problems, without Interventions, with CC Score 5-7</v>
          </cell>
        </row>
        <row r="1306">
          <cell r="A1306" t="str">
            <v>LB16J</v>
          </cell>
          <cell r="B1306" t="str">
            <v>Urinary Incontinence or Other Urinary Problems, without Interventions, with CC Score 2-4</v>
          </cell>
        </row>
        <row r="1307">
          <cell r="A1307" t="str">
            <v>LB16K</v>
          </cell>
          <cell r="B1307" t="str">
            <v>Urinary Incontinence or Other Urinary Problems, without Interventions, with CC Score 0-1</v>
          </cell>
        </row>
        <row r="1308">
          <cell r="A1308" t="str">
            <v>LB17Z</v>
          </cell>
          <cell r="B1308" t="str">
            <v>Introduction of Therapeutic Substance into Bladder</v>
          </cell>
        </row>
        <row r="1309">
          <cell r="A1309" t="str">
            <v>LB18Z</v>
          </cell>
          <cell r="B1309" t="str">
            <v>Attention to Suprapubic Bladder Catheter</v>
          </cell>
        </row>
        <row r="1310">
          <cell r="A1310" t="str">
            <v>LB19C</v>
          </cell>
          <cell r="B1310" t="str">
            <v>Ureteric or Bladder Disorders, with Interventions, with CC Score 4+</v>
          </cell>
        </row>
        <row r="1311">
          <cell r="A1311" t="str">
            <v>LB19D</v>
          </cell>
          <cell r="B1311" t="str">
            <v>Ureteric or Bladder Disorders, with Interventions, with CC Score 0-3</v>
          </cell>
        </row>
        <row r="1312">
          <cell r="A1312" t="str">
            <v>LB19E</v>
          </cell>
          <cell r="B1312" t="str">
            <v>Ureteric or Bladder Disorders, without Interventions, with CC Score 5+</v>
          </cell>
        </row>
        <row r="1313">
          <cell r="A1313" t="str">
            <v>LB19F</v>
          </cell>
          <cell r="B1313" t="str">
            <v>Ureteric or Bladder Disorders, without Interventions, with CC Score 2-4</v>
          </cell>
        </row>
        <row r="1314">
          <cell r="A1314" t="str">
            <v>LB19G</v>
          </cell>
          <cell r="B1314" t="str">
            <v>Ureteric or Bladder Disorders, without Interventions, with CC Score 0-1</v>
          </cell>
        </row>
        <row r="1315">
          <cell r="A1315" t="str">
            <v>LB20C</v>
          </cell>
          <cell r="B1315" t="str">
            <v>Infection or Mechanical Problems Related to Genito-Urinary Prostheses, Implants or Grafts, with Interventions, with CC Score 4+</v>
          </cell>
        </row>
        <row r="1316">
          <cell r="A1316" t="str">
            <v>LB20D</v>
          </cell>
          <cell r="B1316" t="str">
            <v>Infection or Mechanical Problems Related to Genito-Urinary Prostheses, Implants or Grafts, with Interventions, with CC Score 0-3</v>
          </cell>
        </row>
        <row r="1317">
          <cell r="A1317" t="str">
            <v>LB20E</v>
          </cell>
          <cell r="B1317" t="str">
            <v>Infection or Mechanical Problems Related to Genito-Urinary Prostheses, Implants or Grafts, without Interventions, with CC Score 7+</v>
          </cell>
        </row>
        <row r="1318">
          <cell r="A1318" t="str">
            <v>LB20F</v>
          </cell>
          <cell r="B1318" t="str">
            <v>Infection or Mechanical Problems Related to Genito-Urinary Prostheses, Implants or Grafts, without Interventions, with CC Score 2-6</v>
          </cell>
        </row>
        <row r="1319">
          <cell r="A1319" t="str">
            <v>LB20G</v>
          </cell>
          <cell r="B1319" t="str">
            <v>Infection or Mechanical Problems Related to Genito-Urinary Prostheses, Implants or Grafts, without Interventions, with CC Score 0-1</v>
          </cell>
        </row>
        <row r="1320">
          <cell r="A1320" t="str">
            <v>LB21A</v>
          </cell>
          <cell r="B1320" t="str">
            <v>Major Open, Prostate or Bladder Neck Procedures (Male), with CC Score 2+</v>
          </cell>
        </row>
        <row r="1321">
          <cell r="A1321" t="str">
            <v>LB21B</v>
          </cell>
          <cell r="B1321" t="str">
            <v>Major Open, Prostate or Bladder Neck Procedures (Male), with CC Score 0-1</v>
          </cell>
        </row>
        <row r="1322">
          <cell r="A1322" t="str">
            <v>LB22Z</v>
          </cell>
          <cell r="B1322" t="str">
            <v>Major Laparoscopic, Prostate or Bladder Neck Procedures (Male)</v>
          </cell>
        </row>
        <row r="1323">
          <cell r="A1323" t="str">
            <v>LB25D</v>
          </cell>
          <cell r="B1323" t="str">
            <v>Transurethral Prostate Resection Procedures with CC Score 6+</v>
          </cell>
        </row>
        <row r="1324">
          <cell r="A1324" t="str">
            <v>LB25E</v>
          </cell>
          <cell r="B1324" t="str">
            <v>Transurethral Prostate Resection Procedures with CC Score 3-5</v>
          </cell>
        </row>
        <row r="1325">
          <cell r="A1325" t="str">
            <v>LB25F</v>
          </cell>
          <cell r="B1325" t="str">
            <v>Transurethral Prostate Resection Procedures with CC Score 0-2</v>
          </cell>
        </row>
        <row r="1326">
          <cell r="A1326" t="str">
            <v>LB26A</v>
          </cell>
          <cell r="B1326" t="str">
            <v>Intermediate Endoscopic, Prostate or Bladder Neck Procedures (Male and Female), with CC Score 2+</v>
          </cell>
        </row>
        <row r="1327">
          <cell r="A1327" t="str">
            <v>LB26B</v>
          </cell>
          <cell r="B1327" t="str">
            <v>Intermediate Endoscopic, Prostate or Bladder Neck Procedures (Male and Female), with CC Score 0-1</v>
          </cell>
        </row>
        <row r="1328">
          <cell r="A1328" t="str">
            <v>LB27Z</v>
          </cell>
          <cell r="B1328" t="str">
            <v>Minor Endoscopic, Prostate or Bladder Neck Procedures (Male)</v>
          </cell>
        </row>
        <row r="1329">
          <cell r="A1329" t="str">
            <v>LB28C</v>
          </cell>
          <cell r="B1329" t="str">
            <v>Non-Malignant Prostate Disorders with Interventions, with CC Score 4+</v>
          </cell>
        </row>
        <row r="1330">
          <cell r="A1330" t="str">
            <v>LB28D</v>
          </cell>
          <cell r="B1330" t="str">
            <v>Non-Malignant Prostate Disorders with Interventions, with CC Score 0-3</v>
          </cell>
        </row>
        <row r="1331">
          <cell r="A1331" t="str">
            <v>LB28E</v>
          </cell>
          <cell r="B1331" t="str">
            <v>Non-Malignant Prostate Disorders without Interventions, with CC Score 6+</v>
          </cell>
        </row>
        <row r="1332">
          <cell r="A1332" t="str">
            <v>LB28F</v>
          </cell>
          <cell r="B1332" t="str">
            <v>Non-Malignant Prostate Disorders without Interventions, with CC Score 3-5</v>
          </cell>
        </row>
        <row r="1333">
          <cell r="A1333" t="str">
            <v>LB28G</v>
          </cell>
          <cell r="B1333" t="str">
            <v>Non-Malignant Prostate Disorders without Interventions, with CC Score 0-2</v>
          </cell>
        </row>
        <row r="1334">
          <cell r="A1334" t="str">
            <v>LB29A</v>
          </cell>
          <cell r="B1334" t="str">
            <v>Major Open Urethra Procedures, 19 years and over</v>
          </cell>
        </row>
        <row r="1335">
          <cell r="A1335" t="str">
            <v>LB29C</v>
          </cell>
          <cell r="B1335" t="str">
            <v>Major Open Urethra Procedures, between 2 and 18 years</v>
          </cell>
        </row>
        <row r="1336">
          <cell r="A1336" t="str">
            <v>LB29D</v>
          </cell>
          <cell r="B1336" t="str">
            <v>Major Open Urethra Procedures, 1 year and under</v>
          </cell>
        </row>
        <row r="1337">
          <cell r="A1337" t="str">
            <v>LB33Z</v>
          </cell>
          <cell r="B1337" t="str">
            <v>Vasectomy Procedures</v>
          </cell>
        </row>
        <row r="1338">
          <cell r="A1338" t="str">
            <v>LB35C</v>
          </cell>
          <cell r="B1338" t="str">
            <v>Scrotum, Testis or Vas Deferens Disorders, with Interventions, with CC Score 2+</v>
          </cell>
        </row>
        <row r="1339">
          <cell r="A1339" t="str">
            <v>LB35D</v>
          </cell>
          <cell r="B1339" t="str">
            <v>Scrotum, Testis or Vas Deferens Disorders, with Interventions, with CC Score 0-1</v>
          </cell>
        </row>
        <row r="1340">
          <cell r="A1340" t="str">
            <v>LB35E</v>
          </cell>
          <cell r="B1340" t="str">
            <v>Scrotum, Testis or Vas Deferens Disorders, without Interventions, with CC Score 6+</v>
          </cell>
        </row>
        <row r="1341">
          <cell r="A1341" t="str">
            <v>LB35F</v>
          </cell>
          <cell r="B1341" t="str">
            <v>Scrotum, Testis or Vas Deferens Disorders, without Interventions, with CC Score 3-5</v>
          </cell>
        </row>
        <row r="1342">
          <cell r="A1342" t="str">
            <v>LB35G</v>
          </cell>
          <cell r="B1342" t="str">
            <v>Scrotum, Testis or Vas Deferens Disorders, without Interventions, with CC Score 1-2</v>
          </cell>
        </row>
        <row r="1343">
          <cell r="A1343" t="str">
            <v>LB35H</v>
          </cell>
          <cell r="B1343" t="str">
            <v>Scrotum, Testis or Vas Deferens Disorders, without Interventions, with CC Score 0</v>
          </cell>
        </row>
        <row r="1344">
          <cell r="A1344" t="str">
            <v>LB36Z</v>
          </cell>
          <cell r="B1344" t="str">
            <v>Extracorporeal Lithotripsy</v>
          </cell>
        </row>
        <row r="1345">
          <cell r="A1345" t="str">
            <v>LB37C</v>
          </cell>
          <cell r="B1345" t="str">
            <v>Miscellaneous Urinary Tract Findings with CC Score 5+</v>
          </cell>
        </row>
        <row r="1346">
          <cell r="A1346" t="str">
            <v>LB37D</v>
          </cell>
          <cell r="B1346" t="str">
            <v>Miscellaneous Urinary Tract Findings with CC Score 2-4</v>
          </cell>
        </row>
        <row r="1347">
          <cell r="A1347" t="str">
            <v>LB37E</v>
          </cell>
          <cell r="B1347" t="str">
            <v>Miscellaneous Urinary Tract Findings with CC Score 0-1</v>
          </cell>
        </row>
        <row r="1348">
          <cell r="A1348" t="str">
            <v>LB38C</v>
          </cell>
          <cell r="B1348" t="str">
            <v>Unspecified Haematuria with Interventions, with CC Score 7+</v>
          </cell>
        </row>
        <row r="1349">
          <cell r="A1349" t="str">
            <v>LB38D</v>
          </cell>
          <cell r="B1349" t="str">
            <v>Unspecified Haematuria with Interventions, with CC Score 3-6</v>
          </cell>
        </row>
        <row r="1350">
          <cell r="A1350" t="str">
            <v>LB38E</v>
          </cell>
          <cell r="B1350" t="str">
            <v>Unspecified Haematuria with Interventions, with CC Score 0-2</v>
          </cell>
        </row>
        <row r="1351">
          <cell r="A1351" t="str">
            <v>LB38F</v>
          </cell>
          <cell r="B1351" t="str">
            <v>Unspecified Haematuria without Interventions, with CC Score 8+</v>
          </cell>
        </row>
        <row r="1352">
          <cell r="A1352" t="str">
            <v>LB38G</v>
          </cell>
          <cell r="B1352" t="str">
            <v>Unspecified Haematuria without Interventions, with CC Score 4-7</v>
          </cell>
        </row>
        <row r="1353">
          <cell r="A1353" t="str">
            <v>LB38H</v>
          </cell>
          <cell r="B1353" t="str">
            <v>Unspecified Haematuria without Interventions, with CC Score 0-3</v>
          </cell>
        </row>
        <row r="1354">
          <cell r="A1354" t="str">
            <v>LB39C</v>
          </cell>
          <cell r="B1354" t="str">
            <v>Cystectomy with Urinary Diversion and Reconstruction, with CC Score 3+</v>
          </cell>
        </row>
        <row r="1355">
          <cell r="A1355" t="str">
            <v>LB39D</v>
          </cell>
          <cell r="B1355" t="str">
            <v>Cystectomy with Urinary Diversion and Reconstruction, with CC Score 0-2</v>
          </cell>
        </row>
        <row r="1356">
          <cell r="A1356" t="str">
            <v>LB40C</v>
          </cell>
          <cell r="B1356" t="str">
            <v>Urinary Tract Stone Disease with Interventions, with CC Score 3+</v>
          </cell>
        </row>
        <row r="1357">
          <cell r="A1357" t="str">
            <v>LB40D</v>
          </cell>
          <cell r="B1357" t="str">
            <v>Urinary Tract Stone Disease with Interventions, with CC Score 0-2</v>
          </cell>
        </row>
        <row r="1358">
          <cell r="A1358" t="str">
            <v>LB40E</v>
          </cell>
          <cell r="B1358" t="str">
            <v>Urinary Tract Stone Disease without Interventions, with CC Score 6+</v>
          </cell>
        </row>
        <row r="1359">
          <cell r="A1359" t="str">
            <v>LB40F</v>
          </cell>
          <cell r="B1359" t="str">
            <v>Urinary Tract Stone Disease without Interventions, with CC Score 3-5</v>
          </cell>
        </row>
        <row r="1360">
          <cell r="A1360" t="str">
            <v>LB40G</v>
          </cell>
          <cell r="B1360" t="str">
            <v>Urinary Tract Stone Disease without Interventions, with CC Score 0-2</v>
          </cell>
        </row>
        <row r="1361">
          <cell r="A1361" t="str">
            <v>LB42A</v>
          </cell>
          <cell r="B1361" t="str">
            <v>Dynamic Studies of Urinary Tract, 19 years and over</v>
          </cell>
        </row>
        <row r="1362">
          <cell r="A1362" t="str">
            <v>LB42B</v>
          </cell>
          <cell r="B1362" t="str">
            <v>Dynamic Studies of Urinary Tract, between 2 and 18 years</v>
          </cell>
        </row>
        <row r="1363">
          <cell r="A1363" t="str">
            <v>LB42C</v>
          </cell>
          <cell r="B1363" t="str">
            <v>Dynamic Studies of Urinary Tract, 1 year and under</v>
          </cell>
        </row>
        <row r="1364">
          <cell r="A1364" t="str">
            <v>LB43Z</v>
          </cell>
          <cell r="B1364" t="str">
            <v>Treatment of Erectile Dysfunction</v>
          </cell>
        </row>
        <row r="1365">
          <cell r="A1365" t="str">
            <v>LB46Z</v>
          </cell>
          <cell r="B1365" t="str">
            <v>Live Donation of Kidney</v>
          </cell>
        </row>
        <row r="1366">
          <cell r="A1366" t="str">
            <v>LB47Z</v>
          </cell>
          <cell r="B1366" t="str">
            <v>Major Open Penis Procedures</v>
          </cell>
        </row>
        <row r="1367">
          <cell r="A1367" t="str">
            <v>LB48Z</v>
          </cell>
          <cell r="B1367" t="str">
            <v>Intermediate Open Penis Procedures</v>
          </cell>
        </row>
        <row r="1368">
          <cell r="A1368" t="str">
            <v>LB49Z</v>
          </cell>
          <cell r="B1368" t="str">
            <v>High Intensity Focused Ultrasound (Male and Female)</v>
          </cell>
        </row>
        <row r="1369">
          <cell r="A1369" t="str">
            <v>LB50Z</v>
          </cell>
          <cell r="B1369" t="str">
            <v>Implantation of Artificial Urinary Sphincter (Male and Female)</v>
          </cell>
        </row>
        <row r="1370">
          <cell r="A1370" t="str">
            <v>LB51A</v>
          </cell>
          <cell r="B1370" t="str">
            <v>Vaginal Tape Operations for Urinary Incontinence, with CC Score 2+</v>
          </cell>
        </row>
        <row r="1371">
          <cell r="A1371" t="str">
            <v>LB51B</v>
          </cell>
          <cell r="B1371" t="str">
            <v>Vaginal Tape Operations for Urinary Incontinence, with CC Score 0-1</v>
          </cell>
        </row>
        <row r="1372">
          <cell r="A1372" t="str">
            <v>LB52A</v>
          </cell>
          <cell r="B1372" t="str">
            <v>Major Open, Scrotum, Testis or Vas Deferens Procedures, with CC Score 2+</v>
          </cell>
        </row>
        <row r="1373">
          <cell r="A1373" t="str">
            <v>LB52B</v>
          </cell>
          <cell r="B1373" t="str">
            <v>Major Open, Scrotum, Testis or Vas Deferens Procedures, with CC Score 0-1</v>
          </cell>
        </row>
        <row r="1374">
          <cell r="A1374" t="str">
            <v>LB53B</v>
          </cell>
          <cell r="B1374" t="str">
            <v>Intermediate Open, Scrotum, Testis or Vas Deferens Procedures, 18 years and under</v>
          </cell>
        </row>
        <row r="1375">
          <cell r="A1375" t="str">
            <v>LB53C</v>
          </cell>
          <cell r="B1375" t="str">
            <v>Intermediate Open, Scrotum, Testis or Vas Deferens Procedures, 19 years and over, with CC Score 1+</v>
          </cell>
        </row>
        <row r="1376">
          <cell r="A1376" t="str">
            <v>LB53D</v>
          </cell>
          <cell r="B1376" t="str">
            <v>Intermediate Open, Scrotum, Testis or Vas Deferens Procedures, 19 years and over, with CC Score 0</v>
          </cell>
        </row>
        <row r="1377">
          <cell r="A1377" t="str">
            <v>LB54A</v>
          </cell>
          <cell r="B1377" t="str">
            <v>Minor, Scrotum, Testis or Vas Deferens Procedures, 19 years and over</v>
          </cell>
        </row>
        <row r="1378">
          <cell r="A1378" t="str">
            <v>LB54C</v>
          </cell>
          <cell r="B1378" t="str">
            <v>Minor, Scrotum, Testis or Vas Deferens Procedures, between 2 and 18 years</v>
          </cell>
        </row>
        <row r="1379">
          <cell r="A1379" t="str">
            <v>LB54D</v>
          </cell>
          <cell r="B1379" t="str">
            <v>Minor, Scrotum, Testis or Vas Deferens Procedures, 1 year and under</v>
          </cell>
        </row>
        <row r="1380">
          <cell r="A1380" t="str">
            <v>LB55A</v>
          </cell>
          <cell r="B1380" t="str">
            <v>Minor or Intermediate, Urethra Procedures, 19 years and over</v>
          </cell>
        </row>
        <row r="1381">
          <cell r="A1381" t="str">
            <v>LB55B</v>
          </cell>
          <cell r="B1381" t="str">
            <v>Minor or Intermediate, Urethra Procedures, 18 years and under</v>
          </cell>
        </row>
        <row r="1382">
          <cell r="A1382" t="str">
            <v>LB56A</v>
          </cell>
          <cell r="B1382" t="str">
            <v>Minor Penis Procedures, 19 years and over</v>
          </cell>
        </row>
        <row r="1383">
          <cell r="A1383" t="str">
            <v>LB56C</v>
          </cell>
          <cell r="B1383" t="str">
            <v>Minor Penis Procedures, between 2 and 18 years</v>
          </cell>
        </row>
        <row r="1384">
          <cell r="A1384" t="str">
            <v>LB56D</v>
          </cell>
          <cell r="B1384" t="str">
            <v>Minor Penis Procedures, 1 year and under</v>
          </cell>
        </row>
        <row r="1385">
          <cell r="A1385" t="str">
            <v>LB57C</v>
          </cell>
          <cell r="B1385" t="str">
            <v>Urethral Disorders with Interventions</v>
          </cell>
        </row>
        <row r="1386">
          <cell r="A1386" t="str">
            <v>LB57D</v>
          </cell>
          <cell r="B1386" t="str">
            <v>Urethral Disorders without Interventions</v>
          </cell>
        </row>
        <row r="1387">
          <cell r="A1387" t="str">
            <v>LB58C</v>
          </cell>
          <cell r="B1387" t="str">
            <v>Penile Disorders with Interventions</v>
          </cell>
        </row>
        <row r="1388">
          <cell r="A1388" t="str">
            <v>LB58D</v>
          </cell>
          <cell r="B1388" t="str">
            <v>Penile Disorders without Interventions</v>
          </cell>
        </row>
        <row r="1389">
          <cell r="A1389" t="str">
            <v>LB59Z</v>
          </cell>
          <cell r="B1389" t="str">
            <v>Major, Open or Laparoscopic, Bladder Neck Procedures (Female)</v>
          </cell>
        </row>
        <row r="1390">
          <cell r="A1390" t="str">
            <v>LB60C</v>
          </cell>
          <cell r="B1390" t="str">
            <v>Complex, Open or Laparoscopic, Kidney or Ureter Procedures, with CC Score 7+</v>
          </cell>
        </row>
        <row r="1391">
          <cell r="A1391" t="str">
            <v>LB60D</v>
          </cell>
          <cell r="B1391" t="str">
            <v>Complex, Open or Laparoscopic, Kidney or Ureter Procedures, with CC Score 4-6</v>
          </cell>
        </row>
        <row r="1392">
          <cell r="A1392" t="str">
            <v>LB60E</v>
          </cell>
          <cell r="B1392" t="str">
            <v>Complex, Open or Laparoscopic, Kidney or Ureter Procedures, with CC Score 2-3</v>
          </cell>
        </row>
        <row r="1393">
          <cell r="A1393" t="str">
            <v>LB60F</v>
          </cell>
          <cell r="B1393" t="str">
            <v>Complex, Open or Laparoscopic, Kidney or Ureter Procedures, with CC Score 0-1</v>
          </cell>
        </row>
        <row r="1394">
          <cell r="A1394" t="str">
            <v>LB61C</v>
          </cell>
          <cell r="B1394" t="str">
            <v>Major, Open or Percutaneous, Kidney or Ureter Procedures, 19 years and over, with CC Score 10+</v>
          </cell>
        </row>
        <row r="1395">
          <cell r="A1395" t="str">
            <v>LB61D</v>
          </cell>
          <cell r="B1395" t="str">
            <v>Major, Open or Percutaneous, Kidney or Ureter Procedures, 19 years and over, with CC Score 7-9</v>
          </cell>
        </row>
        <row r="1396">
          <cell r="A1396" t="str">
            <v>LB61E</v>
          </cell>
          <cell r="B1396" t="str">
            <v>Major, Open or Percutaneous, Kidney or Ureter Procedures, 19 years and over, with CC Score 4-6</v>
          </cell>
        </row>
        <row r="1397">
          <cell r="A1397" t="str">
            <v>LB61F</v>
          </cell>
          <cell r="B1397" t="str">
            <v>Major, Open or Percutaneous, Kidney or Ureter Procedures, 19 years and over, with CC Score 2-3</v>
          </cell>
        </row>
        <row r="1398">
          <cell r="A1398" t="str">
            <v>LB61G</v>
          </cell>
          <cell r="B1398" t="str">
            <v>Major, Open or Percutaneous, Kidney or Ureter Procedures, 19 years and over, with CC Score 0-1</v>
          </cell>
        </row>
        <row r="1399">
          <cell r="A1399" t="str">
            <v>LB62C</v>
          </cell>
          <cell r="B1399" t="str">
            <v>Major Laparoscopic, Kidney or Ureter Procedures, 19 years and over, with CC Score 3+</v>
          </cell>
        </row>
        <row r="1400">
          <cell r="A1400" t="str">
            <v>LB62D</v>
          </cell>
          <cell r="B1400" t="str">
            <v>Major Laparoscopic, Kidney or Ureter Procedures, 19 years and over, with CC Score 0-2</v>
          </cell>
        </row>
        <row r="1401">
          <cell r="A1401" t="str">
            <v>LB63C</v>
          </cell>
          <cell r="B1401" t="str">
            <v>Major, Open or Laparoscopic, Kidney or Ureter Procedures, 18 years and under, with CC Score 2+</v>
          </cell>
        </row>
        <row r="1402">
          <cell r="A1402" t="str">
            <v>LB63D</v>
          </cell>
          <cell r="B1402" t="str">
            <v>Major, Open or Laparoscopic, Kidney or Ureter Procedures, 18 years and under, with CC Score 0-1</v>
          </cell>
        </row>
        <row r="1403">
          <cell r="A1403" t="str">
            <v>LB64C</v>
          </cell>
          <cell r="B1403" t="str">
            <v>Complex Endoscopic, Kidney or Ureter Procedures, 19 years and over, with CC Score 5+</v>
          </cell>
        </row>
        <row r="1404">
          <cell r="A1404" t="str">
            <v>LB64D</v>
          </cell>
          <cell r="B1404" t="str">
            <v>Complex Endoscopic, Kidney or Ureter Procedures, 19 years and over, with CC Score 2-4</v>
          </cell>
        </row>
        <row r="1405">
          <cell r="A1405" t="str">
            <v>LB64E</v>
          </cell>
          <cell r="B1405" t="str">
            <v>Complex Endoscopic, Kidney or Ureter Procedures, 19 years and over, with CC Score 0-1</v>
          </cell>
        </row>
        <row r="1406">
          <cell r="A1406" t="str">
            <v>LB65C</v>
          </cell>
          <cell r="B1406" t="str">
            <v>Major Endoscopic, Kidney or Ureter Procedures, 19 years and over, with CC Score 5+</v>
          </cell>
        </row>
        <row r="1407">
          <cell r="A1407" t="str">
            <v>LB65D</v>
          </cell>
          <cell r="B1407" t="str">
            <v>Major Endoscopic, Kidney or Ureter Procedures, 19 years and over, with CC Score 3-4</v>
          </cell>
        </row>
        <row r="1408">
          <cell r="A1408" t="str">
            <v>LB65E</v>
          </cell>
          <cell r="B1408" t="str">
            <v>Major Endoscopic, Kidney or Ureter Procedures, 19 years and over, with CC Score 0-2</v>
          </cell>
        </row>
        <row r="1409">
          <cell r="A1409" t="str">
            <v>LB66Z</v>
          </cell>
          <cell r="B1409" t="str">
            <v>Complex or Major, Endoscopic, Kidney or Ureter Procedures, 18 years and under</v>
          </cell>
        </row>
        <row r="1410">
          <cell r="A1410" t="str">
            <v>LB67C</v>
          </cell>
          <cell r="B1410" t="str">
            <v>Complex Open Bladder Procedures with CC Score 3+</v>
          </cell>
        </row>
        <row r="1411">
          <cell r="A1411" t="str">
            <v>LB67D</v>
          </cell>
          <cell r="B1411" t="str">
            <v>Complex Open Bladder Procedures with CC Score 0-2</v>
          </cell>
        </row>
        <row r="1412">
          <cell r="A1412" t="str">
            <v>LB68A</v>
          </cell>
          <cell r="B1412" t="str">
            <v>Complex Endoscopic Bladder Procedures with CC Score 3+</v>
          </cell>
        </row>
        <row r="1413">
          <cell r="A1413" t="str">
            <v>LB68B</v>
          </cell>
          <cell r="B1413" t="str">
            <v>Complex Endoscopic Bladder Procedures with CC Score 0-2</v>
          </cell>
        </row>
        <row r="1414">
          <cell r="A1414" t="str">
            <v>LB69Z</v>
          </cell>
          <cell r="B1414" t="str">
            <v>Major Robotic, Prostate or Bladder Neck Procedures (Male)</v>
          </cell>
        </row>
        <row r="1415">
          <cell r="A1415" t="str">
            <v>LB70C</v>
          </cell>
          <cell r="B1415" t="str">
            <v>Complex Endoscopic, Prostate or Bladder Neck Procedures (Male and Female), with CC Score 2+</v>
          </cell>
        </row>
        <row r="1416">
          <cell r="A1416" t="str">
            <v>LB70D</v>
          </cell>
          <cell r="B1416" t="str">
            <v>Complex Endoscopic, Prostate or Bladder Neck Procedures (Male and Female), with CC Score 0-1</v>
          </cell>
        </row>
        <row r="1417">
          <cell r="A1417" t="str">
            <v>LB71Z</v>
          </cell>
          <cell r="B1417" t="str">
            <v>Total Pelvic Exenteration</v>
          </cell>
        </row>
        <row r="1418">
          <cell r="A1418" t="str">
            <v>LB72A</v>
          </cell>
          <cell r="B1418" t="str">
            <v>Diagnostic Flexible Cystoscopy, 19 years and over</v>
          </cell>
        </row>
        <row r="1419">
          <cell r="A1419" t="str">
            <v>LB72B</v>
          </cell>
          <cell r="B1419" t="str">
            <v>Diagnostic Flexible Cystoscopy, 18 years and under</v>
          </cell>
        </row>
        <row r="1420">
          <cell r="A1420" t="str">
            <v>LB73Z</v>
          </cell>
          <cell r="B1420" t="str">
            <v>Diagnostic Flexible Cystoscopy using Photodynamic Fluorescence</v>
          </cell>
        </row>
        <row r="1421">
          <cell r="A1421" t="str">
            <v>LB74Z</v>
          </cell>
          <cell r="B1421" t="str">
            <v>Implantation of Penile Prosthesis</v>
          </cell>
        </row>
        <row r="1422">
          <cell r="A1422" t="str">
            <v>LD01A</v>
          </cell>
          <cell r="B1422" t="str">
            <v>Hospital Haemodialysis or Filtration, with Access via Haemodialysis Catheter, 19 years and over</v>
          </cell>
        </row>
        <row r="1423">
          <cell r="A1423" t="str">
            <v>LD01B</v>
          </cell>
          <cell r="B1423" t="str">
            <v>Hospital Haemodialysis or Filtration, with Access via Haemodialysis Catheter, 18 years and under</v>
          </cell>
        </row>
        <row r="1424">
          <cell r="A1424" t="str">
            <v>LD02A</v>
          </cell>
          <cell r="B1424" t="str">
            <v>Hospital Haemodialysis or Filtration, with Access via Arteriovenous Fistula or Graft, 19 years and over</v>
          </cell>
        </row>
        <row r="1425">
          <cell r="A1425" t="str">
            <v>LD02B</v>
          </cell>
          <cell r="B1425" t="str">
            <v>Hospital Haemodialysis or Filtration, with Access via Arteriovenous Fistula or Graft, 18 years and under</v>
          </cell>
        </row>
        <row r="1426">
          <cell r="A1426" t="str">
            <v>LD03A</v>
          </cell>
          <cell r="B1426" t="str">
            <v>Hospital Haemodialysis or Filtration, with Access via Haemodialysis Catheter, with Blood-Borne Virus, 19 years and over</v>
          </cell>
        </row>
        <row r="1427">
          <cell r="A1427" t="str">
            <v>LD03B</v>
          </cell>
          <cell r="B1427" t="str">
            <v>Hospital Haemodialysis or Filtration, with Access via Haemodialysis Catheter, with Blood-Borne Virus, 18 years and under</v>
          </cell>
        </row>
        <row r="1428">
          <cell r="A1428" t="str">
            <v>LD04A</v>
          </cell>
          <cell r="B1428" t="str">
            <v>Hospital Haemodialysis or Filtration, with Access via Arteriovenous Fistula or Graft, with Blood-Borne Virus, 19 years and over</v>
          </cell>
        </row>
        <row r="1429">
          <cell r="A1429" t="str">
            <v>LD04B</v>
          </cell>
          <cell r="B1429" t="str">
            <v>Hospital Haemodialysis or Filtration, with Access via Arteriovenous Fistula or Graft, with Blood-Borne Virus, 18 years and under</v>
          </cell>
        </row>
        <row r="1430">
          <cell r="A1430" t="str">
            <v>LD05A</v>
          </cell>
          <cell r="B1430" t="str">
            <v>Satellite Haemodialysis or Filtration, with Access via Haemodialysis Catheter, 19 years and over</v>
          </cell>
        </row>
        <row r="1431">
          <cell r="A1431" t="str">
            <v>LD05B</v>
          </cell>
          <cell r="B1431" t="str">
            <v>Satellite Haemodialysis or Filtration, with Access via Haemodialysis Catheter, 18 years and under</v>
          </cell>
        </row>
        <row r="1432">
          <cell r="A1432" t="str">
            <v>LD06A</v>
          </cell>
          <cell r="B1432" t="str">
            <v>Satellite Haemodialysis or Filtration, with Access via Arteriovenous Fistula or Graft, 19 years and over</v>
          </cell>
        </row>
        <row r="1433">
          <cell r="A1433" t="str">
            <v>LD06B</v>
          </cell>
          <cell r="B1433" t="str">
            <v>Satellite Haemodialysis or Filtration, with Access via Arteriovenous Fistula or Graft, 18 years and under</v>
          </cell>
        </row>
        <row r="1434">
          <cell r="A1434" t="str">
            <v>LD07A</v>
          </cell>
          <cell r="B1434" t="str">
            <v>Satellite Haemodialysis or Filtration, with Access via Haemodialysis Catheter, with Blood-Borne Virus, 19 years and over</v>
          </cell>
        </row>
        <row r="1435">
          <cell r="A1435" t="str">
            <v>LD07B</v>
          </cell>
          <cell r="B1435" t="str">
            <v>Satellite Haemodialysis or Filtration, with Access via Haemodialysis Catheter, with Blood-Borne Virus, 18 years and under</v>
          </cell>
        </row>
        <row r="1436">
          <cell r="A1436" t="str">
            <v>LD08A</v>
          </cell>
          <cell r="B1436" t="str">
            <v>Satellite Haemodialysis or Filtration, with Access via Arteriovenous Fistula or Graft, with Blood-Borne Virus, 19 years and over</v>
          </cell>
        </row>
        <row r="1437">
          <cell r="A1437" t="str">
            <v>LD08B</v>
          </cell>
          <cell r="B1437" t="str">
            <v>Satellite Haemodialysis or Filtration, with Access via Arteriovenous Fistula or Graft, with Blood-Borne Virus, 18 years and under</v>
          </cell>
        </row>
        <row r="1438">
          <cell r="A1438" t="str">
            <v>LD09A</v>
          </cell>
          <cell r="B1438" t="str">
            <v>Home Haemodialysis or Filtration, with Access via Haemodialysis Catheter, 19 years and over</v>
          </cell>
        </row>
        <row r="1439">
          <cell r="A1439" t="str">
            <v>LD09B</v>
          </cell>
          <cell r="B1439" t="str">
            <v>Home Haemodialysis or Filtration, with Access via Haemodialysis Catheter, 18 years and under</v>
          </cell>
        </row>
        <row r="1440">
          <cell r="A1440" t="str">
            <v>LD10A</v>
          </cell>
          <cell r="B1440" t="str">
            <v>Home Haemodialysis or Filtration, with Access via Arteriovenous Fistula or Graft, 19 years and over</v>
          </cell>
        </row>
        <row r="1441">
          <cell r="A1441" t="str">
            <v>LD10B</v>
          </cell>
          <cell r="B1441" t="str">
            <v>Home Haemodialysis or Filtration, with Access via Arteriovenous Fistula or Graft, 18 years and under</v>
          </cell>
        </row>
        <row r="1442">
          <cell r="A1442" t="str">
            <v>LD11A</v>
          </cell>
          <cell r="B1442" t="str">
            <v>Continuous Ambulatory Peritoneal Dialysis, 19 years and over</v>
          </cell>
        </row>
        <row r="1443">
          <cell r="A1443" t="str">
            <v>LD11B</v>
          </cell>
          <cell r="B1443" t="str">
            <v>Continuous Ambulatory Peritoneal Dialysis, 18 years and under</v>
          </cell>
        </row>
        <row r="1444">
          <cell r="A1444" t="str">
            <v>LD12A</v>
          </cell>
          <cell r="B1444" t="str">
            <v>Automated Peritoneal Dialysis, 19 years and over</v>
          </cell>
        </row>
        <row r="1445">
          <cell r="A1445" t="str">
            <v>LD12B</v>
          </cell>
          <cell r="B1445" t="str">
            <v>Automated Peritoneal Dialysis, 18 years and under</v>
          </cell>
        </row>
        <row r="1446">
          <cell r="A1446" t="str">
            <v>LD13A</v>
          </cell>
          <cell r="B1446" t="str">
            <v>Assisted Automated Peritoneal Dialysis, 19 years and over</v>
          </cell>
        </row>
        <row r="1447">
          <cell r="A1447" t="str">
            <v>LD13B</v>
          </cell>
          <cell r="B1447" t="str">
            <v>Assisted Automated Peritoneal Dialysis, 18 years and under</v>
          </cell>
        </row>
        <row r="1448">
          <cell r="A1448" t="str">
            <v>LE01A</v>
          </cell>
          <cell r="B1448" t="str">
            <v>Haemodialysis for Acute Kidney Injury, 19 years and over</v>
          </cell>
        </row>
        <row r="1449">
          <cell r="A1449" t="str">
            <v>LE01B</v>
          </cell>
          <cell r="B1449" t="str">
            <v>Haemodialysis for Acute Kidney Injury, 18 years and under</v>
          </cell>
        </row>
        <row r="1450">
          <cell r="A1450" t="str">
            <v>LE02A</v>
          </cell>
          <cell r="B1450" t="str">
            <v>Peritoneal Dialysis for Acute Kidney Injury, 19 years and over</v>
          </cell>
        </row>
        <row r="1451">
          <cell r="A1451" t="str">
            <v>LE02B</v>
          </cell>
          <cell r="B1451" t="str">
            <v>Peritoneal Dialysis for Acute Kidney Injury, 18 years and under</v>
          </cell>
        </row>
        <row r="1452">
          <cell r="A1452" t="str">
            <v>MA01Z</v>
          </cell>
          <cell r="B1452" t="str">
            <v>Complex Open, Upper or Lower Genital Tract Procedures</v>
          </cell>
        </row>
        <row r="1453">
          <cell r="A1453" t="str">
            <v>MA02A</v>
          </cell>
          <cell r="B1453" t="str">
            <v>Very Major Open, Upper or Lower Genital Tract Procedures, with CC Score 4+</v>
          </cell>
        </row>
        <row r="1454">
          <cell r="A1454" t="str">
            <v>MA02B</v>
          </cell>
          <cell r="B1454" t="str">
            <v>Very Major Open, Upper or Lower Genital Tract Procedures, with CC Score 2-3</v>
          </cell>
        </row>
        <row r="1455">
          <cell r="A1455" t="str">
            <v>MA02C</v>
          </cell>
          <cell r="B1455" t="str">
            <v>Very Major Open, Upper or Lower Genital Tract Procedures, with CC Score 0-1</v>
          </cell>
        </row>
        <row r="1456">
          <cell r="A1456" t="str">
            <v>MA03C</v>
          </cell>
          <cell r="B1456" t="str">
            <v>Major Open Lower Genital Tract Procedures with CC Score 3+</v>
          </cell>
        </row>
        <row r="1457">
          <cell r="A1457" t="str">
            <v>MA03D</v>
          </cell>
          <cell r="B1457" t="str">
            <v>Major Open Lower Genital Tract Procedures with CC Score 0-2</v>
          </cell>
        </row>
        <row r="1458">
          <cell r="A1458" t="str">
            <v>MA04C</v>
          </cell>
          <cell r="B1458" t="str">
            <v>Intermediate Open Lower Genital Tract Procedures with CC Score 3+</v>
          </cell>
        </row>
        <row r="1459">
          <cell r="A1459" t="str">
            <v>MA04D</v>
          </cell>
          <cell r="B1459" t="str">
            <v>Intermediate Open Lower Genital Tract Procedures with CC Score 0-2</v>
          </cell>
        </row>
        <row r="1460">
          <cell r="A1460" t="str">
            <v>MA06A</v>
          </cell>
          <cell r="B1460" t="str">
            <v>Major, Open or Laparoscopic, Upper or Lower Genital Tract Procedures for Malignancy, with CC Score 4+</v>
          </cell>
        </row>
        <row r="1461">
          <cell r="A1461" t="str">
            <v>MA06B</v>
          </cell>
          <cell r="B1461" t="str">
            <v>Major, Open or Laparoscopic, Upper or Lower Genital Tract Procedures for Malignancy, with CC Score 2-3</v>
          </cell>
        </row>
        <row r="1462">
          <cell r="A1462" t="str">
            <v>MA06C</v>
          </cell>
          <cell r="B1462" t="str">
            <v>Major, Open or Laparoscopic, Upper or Lower Genital Tract Procedures for Malignancy, with CC Score 0-1</v>
          </cell>
        </row>
        <row r="1463">
          <cell r="A1463" t="str">
            <v>MA07E</v>
          </cell>
          <cell r="B1463" t="str">
            <v>Major Open Upper Genital Tract Procedures with CC Score 5+</v>
          </cell>
        </row>
        <row r="1464">
          <cell r="A1464" t="str">
            <v>MA07F</v>
          </cell>
          <cell r="B1464" t="str">
            <v>Major Open Upper Genital Tract Procedures with CC Score 3-4</v>
          </cell>
        </row>
        <row r="1465">
          <cell r="A1465" t="str">
            <v>MA07G</v>
          </cell>
          <cell r="B1465" t="str">
            <v>Major Open Upper Genital Tract Procedures with CC Score 0-2</v>
          </cell>
        </row>
        <row r="1466">
          <cell r="A1466" t="str">
            <v>MA08A</v>
          </cell>
          <cell r="B1466" t="str">
            <v>Major, Laparoscopic or Endoscopic, Upper Genital Tract Procedures, with CC Score 2+</v>
          </cell>
        </row>
        <row r="1467">
          <cell r="A1467" t="str">
            <v>MA08B</v>
          </cell>
          <cell r="B1467" t="str">
            <v>Major, Laparoscopic or Endoscopic, Upper Genital Tract Procedures, with CC Score 0-1</v>
          </cell>
        </row>
        <row r="1468">
          <cell r="A1468" t="str">
            <v>MA09Z</v>
          </cell>
          <cell r="B1468" t="str">
            <v>Intermediate, Laparoscopic or Endoscopic, Upper Genital Tract Procedures</v>
          </cell>
        </row>
        <row r="1469">
          <cell r="A1469" t="str">
            <v>MA10Z</v>
          </cell>
          <cell r="B1469" t="str">
            <v>Minor, Laparoscopic or Endoscopic, Upper Genital Tract Procedures</v>
          </cell>
        </row>
        <row r="1470">
          <cell r="A1470" t="str">
            <v>MA11Z</v>
          </cell>
          <cell r="B1470" t="str">
            <v>Intermediate Open Upper Genital Tract Procedures</v>
          </cell>
        </row>
        <row r="1471">
          <cell r="A1471" t="str">
            <v>MA12Z</v>
          </cell>
          <cell r="B1471" t="str">
            <v>Resection or Ablation Procedures for Intra-Uterine Lesions</v>
          </cell>
        </row>
        <row r="1472">
          <cell r="A1472" t="str">
            <v>MA17C</v>
          </cell>
          <cell r="B1472" t="str">
            <v>Dilation and Evacuation, less than 14 weeks gestation</v>
          </cell>
        </row>
        <row r="1473">
          <cell r="A1473" t="str">
            <v>MA17D</v>
          </cell>
          <cell r="B1473" t="str">
            <v>Dilation and Evacuation, 14 to 20 weeks gestation</v>
          </cell>
        </row>
        <row r="1474">
          <cell r="A1474" t="str">
            <v>MA18C</v>
          </cell>
          <cell r="B1474" t="str">
            <v>Medical Termination of Pregnancy, less than 14 weeks gestation</v>
          </cell>
        </row>
        <row r="1475">
          <cell r="A1475" t="str">
            <v>MA18D</v>
          </cell>
          <cell r="B1475" t="str">
            <v>Medical Termination of Pregnancy, 14 to 20 weeks gestation</v>
          </cell>
        </row>
        <row r="1476">
          <cell r="A1476" t="str">
            <v>MA19A</v>
          </cell>
          <cell r="B1476" t="str">
            <v>Vacuum Aspiration with Cannula, less than 14 weeks gestation</v>
          </cell>
        </row>
        <row r="1477">
          <cell r="A1477" t="str">
            <v>MA19B</v>
          </cell>
          <cell r="B1477" t="str">
            <v>Vacuum Aspiration with Cannula, 14 to 20 weeks gestation</v>
          </cell>
        </row>
        <row r="1478">
          <cell r="A1478" t="str">
            <v>MA20Z</v>
          </cell>
          <cell r="B1478" t="str">
            <v>Medical or Surgical Termination of Pregnancy, over 20 weeks gestation</v>
          </cell>
        </row>
        <row r="1479">
          <cell r="A1479" t="str">
            <v>MA22Z</v>
          </cell>
          <cell r="B1479" t="str">
            <v>Minor Lower Genital Tract Procedures</v>
          </cell>
        </row>
        <row r="1480">
          <cell r="A1480" t="str">
            <v>MA23Z</v>
          </cell>
          <cell r="B1480" t="str">
            <v>Minimal Lower Genital Tract Procedures</v>
          </cell>
        </row>
        <row r="1481">
          <cell r="A1481" t="str">
            <v>MA24Z</v>
          </cell>
          <cell r="B1481" t="str">
            <v>Minor Upper Genital Tract Procedures</v>
          </cell>
        </row>
        <row r="1482">
          <cell r="A1482" t="str">
            <v>MA25Z</v>
          </cell>
          <cell r="B1482" t="str">
            <v>Minimal Upper Genital Tract Procedures</v>
          </cell>
        </row>
        <row r="1483">
          <cell r="A1483" t="str">
            <v>MA26A</v>
          </cell>
          <cell r="B1483" t="str">
            <v>Complex, Open or Laparoscopic, Upper or Lower Genital Tract Procedures for Malignancy, with CC Score 5+</v>
          </cell>
        </row>
        <row r="1484">
          <cell r="A1484" t="str">
            <v>MA26B</v>
          </cell>
          <cell r="B1484" t="str">
            <v>Complex, Open or Laparoscopic, Upper or Lower Genital Tract Procedures for Malignancy, with CC Score 2-4</v>
          </cell>
        </row>
        <row r="1485">
          <cell r="A1485" t="str">
            <v>MA26C</v>
          </cell>
          <cell r="B1485" t="str">
            <v>Complex, Open or Laparoscopic, Upper or Lower Genital Tract Procedures for Malignancy, with CC Score 0-1</v>
          </cell>
        </row>
        <row r="1486">
          <cell r="A1486" t="str">
            <v>MA27Z</v>
          </cell>
          <cell r="B1486" t="str">
            <v>Minor, Upper or Lower Genital Tract Procedures for Malignancy</v>
          </cell>
        </row>
        <row r="1487">
          <cell r="A1487" t="str">
            <v>MA28Z</v>
          </cell>
          <cell r="B1487" t="str">
            <v>Complex, Laparoscopic or Endoscopic, Upper Genital Tract Procedures</v>
          </cell>
        </row>
        <row r="1488">
          <cell r="A1488" t="str">
            <v>MA29Z</v>
          </cell>
          <cell r="B1488" t="str">
            <v>Major Female Pelvic Peritoneum Adhesion Procedures</v>
          </cell>
        </row>
        <row r="1489">
          <cell r="A1489" t="str">
            <v>MA30Z</v>
          </cell>
          <cell r="B1489" t="str">
            <v>Intermediate Female Pelvic Peritoneum Adhesion Procedures</v>
          </cell>
        </row>
        <row r="1490">
          <cell r="A1490" t="str">
            <v>MA31Z</v>
          </cell>
          <cell r="B1490" t="str">
            <v>Diagnostic Hysteroscopy</v>
          </cell>
        </row>
        <row r="1491">
          <cell r="A1491" t="str">
            <v>MA32Z</v>
          </cell>
          <cell r="B1491" t="str">
            <v>Diagnostic Hysteroscopy with Biopsy</v>
          </cell>
        </row>
        <row r="1492">
          <cell r="A1492" t="str">
            <v>MA33Z</v>
          </cell>
          <cell r="B1492" t="str">
            <v>Diagnostic Hysteroscopy with Biopsy and Implantation of Intrauterine Device</v>
          </cell>
        </row>
        <row r="1493">
          <cell r="A1493" t="str">
            <v>MA34Z</v>
          </cell>
          <cell r="B1493" t="str">
            <v>Diagnostic Hysteroscopy with Implantation of Intrauterine Device</v>
          </cell>
        </row>
        <row r="1494">
          <cell r="A1494" t="str">
            <v>MA35Z</v>
          </cell>
          <cell r="B1494" t="str">
            <v>Implantation of Intrauterine Device</v>
          </cell>
        </row>
        <row r="1495">
          <cell r="A1495" t="str">
            <v>MA36Z</v>
          </cell>
          <cell r="B1495" t="str">
            <v>Transvaginal Ultrasound</v>
          </cell>
        </row>
        <row r="1496">
          <cell r="A1496" t="str">
            <v>MA37Z</v>
          </cell>
          <cell r="B1496" t="str">
            <v>Transvaginal Ultrasound with Biopsy</v>
          </cell>
        </row>
        <row r="1497">
          <cell r="A1497" t="str">
            <v>MA38Z</v>
          </cell>
          <cell r="B1497" t="str">
            <v>Diagnostic Colposcopy</v>
          </cell>
        </row>
        <row r="1498">
          <cell r="A1498" t="str">
            <v>MA39Z</v>
          </cell>
          <cell r="B1498" t="str">
            <v>Diagnostic Colposcopy with Biopsy</v>
          </cell>
        </row>
        <row r="1499">
          <cell r="A1499" t="str">
            <v>MA40Z</v>
          </cell>
          <cell r="B1499" t="str">
            <v>Therapeutic Colposcopy</v>
          </cell>
        </row>
        <row r="1500">
          <cell r="A1500" t="str">
            <v>MB05C</v>
          </cell>
          <cell r="B1500" t="str">
            <v>Malignant Gynaecological Disorders with Interventions, with CC Score 9+</v>
          </cell>
        </row>
        <row r="1501">
          <cell r="A1501" t="str">
            <v>MB05D</v>
          </cell>
          <cell r="B1501" t="str">
            <v>Malignant Gynaecological Disorders with Interventions, with CC Score 6-8</v>
          </cell>
        </row>
        <row r="1502">
          <cell r="A1502" t="str">
            <v>MB05E</v>
          </cell>
          <cell r="B1502" t="str">
            <v>Malignant Gynaecological Disorders with Interventions, with CC Score 3-5</v>
          </cell>
        </row>
        <row r="1503">
          <cell r="A1503" t="str">
            <v>MB05F</v>
          </cell>
          <cell r="B1503" t="str">
            <v>Malignant Gynaecological Disorders with Interventions, with CC Score 0-2</v>
          </cell>
        </row>
        <row r="1504">
          <cell r="A1504" t="str">
            <v>MB05G</v>
          </cell>
          <cell r="B1504" t="str">
            <v>Malignant Gynaecological Disorders without Interventions, with CC Score 10+</v>
          </cell>
        </row>
        <row r="1505">
          <cell r="A1505" t="str">
            <v>MB05H</v>
          </cell>
          <cell r="B1505" t="str">
            <v>Malignant Gynaecological Disorders without Interventions, with CC Score 7-9</v>
          </cell>
        </row>
        <row r="1506">
          <cell r="A1506" t="str">
            <v>MB05J</v>
          </cell>
          <cell r="B1506" t="str">
            <v>Malignant Gynaecological Disorders without Interventions, with CC Score 4-6</v>
          </cell>
        </row>
        <row r="1507">
          <cell r="A1507" t="str">
            <v>MB05K</v>
          </cell>
          <cell r="B1507" t="str">
            <v>Malignant Gynaecological Disorders without Interventions, with CC Score 2-3</v>
          </cell>
        </row>
        <row r="1508">
          <cell r="A1508" t="str">
            <v>MB05L</v>
          </cell>
          <cell r="B1508" t="str">
            <v>Malignant Gynaecological Disorders without Interventions, with CC Score 0-1</v>
          </cell>
        </row>
        <row r="1509">
          <cell r="A1509" t="str">
            <v>MB08A</v>
          </cell>
          <cell r="B1509" t="str">
            <v>Threatened or Spontaneous Miscarriage, with Interventions</v>
          </cell>
        </row>
        <row r="1510">
          <cell r="A1510" t="str">
            <v>MB08B</v>
          </cell>
          <cell r="B1510" t="str">
            <v>Threatened or Spontaneous Miscarriage, without Interventions</v>
          </cell>
        </row>
        <row r="1511">
          <cell r="A1511" t="str">
            <v>MB09A</v>
          </cell>
          <cell r="B1511" t="str">
            <v>Non-Malignant Gynaecological Disorders with Interventions, with CC Score 6+</v>
          </cell>
        </row>
        <row r="1512">
          <cell r="A1512" t="str">
            <v>MB09B</v>
          </cell>
          <cell r="B1512" t="str">
            <v>Non-Malignant Gynaecological Disorders with Interventions, with CC Score 3-5</v>
          </cell>
        </row>
        <row r="1513">
          <cell r="A1513" t="str">
            <v>MB09C</v>
          </cell>
          <cell r="B1513" t="str">
            <v>Non-Malignant Gynaecological Disorders with Interventions, with CC Score 0-2</v>
          </cell>
        </row>
        <row r="1514">
          <cell r="A1514" t="str">
            <v>MB09D</v>
          </cell>
          <cell r="B1514" t="str">
            <v>Non-Malignant Gynaecological Disorders without Interventions, with CC Score 6+</v>
          </cell>
        </row>
        <row r="1515">
          <cell r="A1515" t="str">
            <v>MB09E</v>
          </cell>
          <cell r="B1515" t="str">
            <v>Non-Malignant Gynaecological Disorders without Interventions, with CC Score 3-5</v>
          </cell>
        </row>
        <row r="1516">
          <cell r="A1516" t="str">
            <v>MB09F</v>
          </cell>
          <cell r="B1516" t="str">
            <v>Non-Malignant Gynaecological Disorders without Interventions, with CC Score 0-2</v>
          </cell>
        </row>
        <row r="1517">
          <cell r="A1517" t="str">
            <v>MC06Z</v>
          </cell>
          <cell r="B1517" t="str">
            <v>Collection of Sperm</v>
          </cell>
        </row>
        <row r="1518">
          <cell r="A1518" t="str">
            <v>MC07Z</v>
          </cell>
          <cell r="B1518" t="str">
            <v>Intra-Uterine Insemination with Superovulation</v>
          </cell>
        </row>
        <row r="1519">
          <cell r="A1519" t="str">
            <v>MC08Z</v>
          </cell>
          <cell r="B1519" t="str">
            <v>Intra-Uterine Insemination with Superovulation, with Donor</v>
          </cell>
        </row>
        <row r="1520">
          <cell r="A1520" t="str">
            <v>MC09Z</v>
          </cell>
          <cell r="B1520" t="str">
            <v>Intra-Uterine Insemination without Superovulation</v>
          </cell>
        </row>
        <row r="1521">
          <cell r="A1521" t="str">
            <v>MC10Z</v>
          </cell>
          <cell r="B1521" t="str">
            <v>Intra-Uterine Insemination without Superovulation, with Donor</v>
          </cell>
        </row>
        <row r="1522">
          <cell r="A1522" t="str">
            <v>MC11Z</v>
          </cell>
          <cell r="B1522" t="str">
            <v>Implantation of Embryo</v>
          </cell>
        </row>
        <row r="1523">
          <cell r="A1523" t="str">
            <v>MC12Z</v>
          </cell>
          <cell r="B1523" t="str">
            <v>Oocyte Recovery</v>
          </cell>
        </row>
        <row r="1524">
          <cell r="A1524" t="str">
            <v>MC13Z</v>
          </cell>
          <cell r="B1524" t="str">
            <v>Donor Oocyte Recovery</v>
          </cell>
        </row>
        <row r="1525">
          <cell r="A1525" t="str">
            <v>MC14Z</v>
          </cell>
          <cell r="B1525" t="str">
            <v>Oocyte Recovery with Intracytoplasmic Sperm Injection</v>
          </cell>
        </row>
        <row r="1526">
          <cell r="A1526" t="str">
            <v>MC15Z</v>
          </cell>
          <cell r="B1526" t="str">
            <v>Oocyte Recovery with Pre-Implantation Genetic Diagnosis</v>
          </cell>
        </row>
        <row r="1527">
          <cell r="A1527" t="str">
            <v>NZ10Z</v>
          </cell>
          <cell r="B1527" t="str">
            <v>Diagnostic or Therapeutic Procedures on Fetus</v>
          </cell>
        </row>
        <row r="1528">
          <cell r="A1528" t="str">
            <v>NZ16Z</v>
          </cell>
          <cell r="B1528" t="str">
            <v>Ante-Natal Routine Observation</v>
          </cell>
        </row>
        <row r="1529">
          <cell r="A1529" t="str">
            <v>NZ17A</v>
          </cell>
          <cell r="B1529" t="str">
            <v>Ante-Natal False Labour, including Premature Rupture of Membranes, with CC Score 2+</v>
          </cell>
        </row>
        <row r="1530">
          <cell r="A1530" t="str">
            <v>NZ17B</v>
          </cell>
          <cell r="B1530" t="str">
            <v>Ante-Natal False Labour, including Premature Rupture of Membranes, with CC Score 0-1</v>
          </cell>
        </row>
        <row r="1531">
          <cell r="A1531" t="str">
            <v>NZ18A</v>
          </cell>
          <cell r="B1531" t="str">
            <v>Ante-Natal Complex Disorders with CC Score 2+</v>
          </cell>
        </row>
        <row r="1532">
          <cell r="A1532" t="str">
            <v>NZ18B</v>
          </cell>
          <cell r="B1532" t="str">
            <v>Ante-Natal Complex Disorders with CC Score 0-1</v>
          </cell>
        </row>
        <row r="1533">
          <cell r="A1533" t="str">
            <v>NZ19A</v>
          </cell>
          <cell r="B1533" t="str">
            <v>Ante-Natal Major Disorders with CC Score 2+</v>
          </cell>
        </row>
        <row r="1534">
          <cell r="A1534" t="str">
            <v>NZ19B</v>
          </cell>
          <cell r="B1534" t="str">
            <v>Ante-Natal Major Disorders with CC Score 0-1</v>
          </cell>
        </row>
        <row r="1535">
          <cell r="A1535" t="str">
            <v>NZ20A</v>
          </cell>
          <cell r="B1535" t="str">
            <v>Ante-Natal Other Disorders with CC Score 2+</v>
          </cell>
        </row>
        <row r="1536">
          <cell r="A1536" t="str">
            <v>NZ20B</v>
          </cell>
          <cell r="B1536" t="str">
            <v>Ante-Natal Other Disorders with CC Score 0-1</v>
          </cell>
        </row>
        <row r="1537">
          <cell r="A1537" t="str">
            <v>NZ21Z</v>
          </cell>
          <cell r="B1537" t="str">
            <v>Ante-Natal Standard Ultrasound Scan</v>
          </cell>
        </row>
        <row r="1538">
          <cell r="A1538" t="str">
            <v>NZ22Z</v>
          </cell>
          <cell r="B1538" t="str">
            <v>Ante-Natal Specialised Ultrasound Scan</v>
          </cell>
        </row>
        <row r="1539">
          <cell r="A1539" t="str">
            <v>NZ23Z</v>
          </cell>
          <cell r="B1539" t="str">
            <v>Ante-Natal Diagnostic Procedures, including Amniocentesis and Sampling of Chorionic Villus</v>
          </cell>
        </row>
        <row r="1540">
          <cell r="A1540" t="str">
            <v>NZ24A</v>
          </cell>
          <cell r="B1540" t="str">
            <v>Ante-Natal Therapeutic Procedures, including Induction, with CC Score 2+</v>
          </cell>
        </row>
        <row r="1541">
          <cell r="A1541" t="str">
            <v>NZ24B</v>
          </cell>
          <cell r="B1541" t="str">
            <v>Ante-Natal Therapeutic Procedures, including Induction, with CC Score 0-1</v>
          </cell>
        </row>
        <row r="1542">
          <cell r="A1542" t="str">
            <v>NZ25Z</v>
          </cell>
          <cell r="B1542" t="str">
            <v>Labour without Specified Delivery</v>
          </cell>
        </row>
        <row r="1543">
          <cell r="A1543" t="str">
            <v>NZ26A</v>
          </cell>
          <cell r="B1543" t="str">
            <v>Post-Natal Disorders with CC Score 2+</v>
          </cell>
        </row>
        <row r="1544">
          <cell r="A1544" t="str">
            <v>NZ26B</v>
          </cell>
          <cell r="B1544" t="str">
            <v>Post-Natal Disorders with CC Score 0-1</v>
          </cell>
        </row>
        <row r="1545">
          <cell r="A1545" t="str">
            <v>NZ27Z</v>
          </cell>
          <cell r="B1545" t="str">
            <v>Post-Natal Therapeutic Procedures</v>
          </cell>
        </row>
        <row r="1546">
          <cell r="A1546" t="str">
            <v>NZ30A</v>
          </cell>
          <cell r="B1546" t="str">
            <v>Normal Delivery with CC Score 2+</v>
          </cell>
        </row>
        <row r="1547">
          <cell r="A1547" t="str">
            <v>NZ30B</v>
          </cell>
          <cell r="B1547" t="str">
            <v>Normal Delivery with CC Score 1</v>
          </cell>
        </row>
        <row r="1548">
          <cell r="A1548" t="str">
            <v>NZ30C</v>
          </cell>
          <cell r="B1548" t="str">
            <v>Normal Delivery with CC Score 0</v>
          </cell>
        </row>
        <row r="1549">
          <cell r="A1549" t="str">
            <v>NZ31A</v>
          </cell>
          <cell r="B1549" t="str">
            <v>Normal Delivery with Epidural or Induction, with CC Score 2+</v>
          </cell>
        </row>
        <row r="1550">
          <cell r="A1550" t="str">
            <v>NZ31B</v>
          </cell>
          <cell r="B1550" t="str">
            <v>Normal Delivery with Epidural or Induction, with CC Score 1</v>
          </cell>
        </row>
        <row r="1551">
          <cell r="A1551" t="str">
            <v>NZ31C</v>
          </cell>
          <cell r="B1551" t="str">
            <v>Normal Delivery with Epidural or Induction, with CC Score 0</v>
          </cell>
        </row>
        <row r="1552">
          <cell r="A1552" t="str">
            <v>NZ32A</v>
          </cell>
          <cell r="B1552" t="str">
            <v>Normal Delivery with Epidural and Induction, or with Post-Partum Surgical Intervention, with CC Score 2+</v>
          </cell>
        </row>
        <row r="1553">
          <cell r="A1553" t="str">
            <v>NZ32B</v>
          </cell>
          <cell r="B1553" t="str">
            <v>Normal Delivery with Epidural and Induction, or with Post-Partum Surgical Intervention, with CC Score 1</v>
          </cell>
        </row>
        <row r="1554">
          <cell r="A1554" t="str">
            <v>NZ32C</v>
          </cell>
          <cell r="B1554" t="str">
            <v>Normal Delivery with Epidural and Induction, or with Post-Partum Surgical Intervention, with CC Score 0</v>
          </cell>
        </row>
        <row r="1555">
          <cell r="A1555" t="str">
            <v>NZ33A</v>
          </cell>
          <cell r="B1555" t="str">
            <v>Normal Delivery with Epidural or Induction, and with Post-Partum Surgical Intervention, with CC Score 2+</v>
          </cell>
        </row>
        <row r="1556">
          <cell r="A1556" t="str">
            <v>NZ33B</v>
          </cell>
          <cell r="B1556" t="str">
            <v>Normal Delivery with Epidural or Induction, and with Post-Partum Surgical Intervention, with CC Score 1</v>
          </cell>
        </row>
        <row r="1557">
          <cell r="A1557" t="str">
            <v>NZ33C</v>
          </cell>
          <cell r="B1557" t="str">
            <v>Normal Delivery with Epidural or Induction, and with Post-Partum Surgical Intervention, with CC Score 0</v>
          </cell>
        </row>
        <row r="1558">
          <cell r="A1558" t="str">
            <v>NZ34A</v>
          </cell>
          <cell r="B1558" t="str">
            <v>Normal Delivery with Epidural, Induction and Post-Partum Surgical Intervention, with CC Score 2+</v>
          </cell>
        </row>
        <row r="1559">
          <cell r="A1559" t="str">
            <v>NZ34B</v>
          </cell>
          <cell r="B1559" t="str">
            <v>Normal Delivery with Epidural, Induction and Post-Partum Surgical Intervention, with CC Score 1</v>
          </cell>
        </row>
        <row r="1560">
          <cell r="A1560" t="str">
            <v>NZ34C</v>
          </cell>
          <cell r="B1560" t="str">
            <v>Normal Delivery with Epidural, Induction and Post-Partum Surgical Intervention, with CC Score 0</v>
          </cell>
        </row>
        <row r="1561">
          <cell r="A1561" t="str">
            <v>NZ40A</v>
          </cell>
          <cell r="B1561" t="str">
            <v>Assisted Delivery with CC Score 2+</v>
          </cell>
        </row>
        <row r="1562">
          <cell r="A1562" t="str">
            <v>NZ40B</v>
          </cell>
          <cell r="B1562" t="str">
            <v>Assisted Delivery with CC Score 1</v>
          </cell>
        </row>
        <row r="1563">
          <cell r="A1563" t="str">
            <v>NZ40C</v>
          </cell>
          <cell r="B1563" t="str">
            <v>Assisted Delivery with CC Score 0</v>
          </cell>
        </row>
        <row r="1564">
          <cell r="A1564" t="str">
            <v>NZ41A</v>
          </cell>
          <cell r="B1564" t="str">
            <v>Assisted Delivery with Epidural or Induction, with CC Score 2+</v>
          </cell>
        </row>
        <row r="1565">
          <cell r="A1565" t="str">
            <v>NZ41B</v>
          </cell>
          <cell r="B1565" t="str">
            <v>Assisted Delivery with Epidural or Induction, with CC Score 1</v>
          </cell>
        </row>
        <row r="1566">
          <cell r="A1566" t="str">
            <v>NZ41C</v>
          </cell>
          <cell r="B1566" t="str">
            <v>Assisted Delivery with Epidural or Induction, with CC Score 0</v>
          </cell>
        </row>
        <row r="1567">
          <cell r="A1567" t="str">
            <v>NZ42A</v>
          </cell>
          <cell r="B1567" t="str">
            <v>Assisted Delivery with Epidural and Induction, or with Post-Partum Surgical Intervention, with CC Score 2+</v>
          </cell>
        </row>
        <row r="1568">
          <cell r="A1568" t="str">
            <v>NZ42B</v>
          </cell>
          <cell r="B1568" t="str">
            <v>Assisted Delivery with Epidural and Induction, or with Post-Partum Surgical Intervention, with CC Score 1</v>
          </cell>
        </row>
        <row r="1569">
          <cell r="A1569" t="str">
            <v>NZ42C</v>
          </cell>
          <cell r="B1569" t="str">
            <v>Assisted Delivery with Epidural and Induction, or with Post-Partum Surgical Intervention, with CC Score 0</v>
          </cell>
        </row>
        <row r="1570">
          <cell r="A1570" t="str">
            <v>NZ43A</v>
          </cell>
          <cell r="B1570" t="str">
            <v>Assisted Delivery with Epidural or Induction, and with Post-Partum Surgical Intervention, with CC Score 2+</v>
          </cell>
        </row>
        <row r="1571">
          <cell r="A1571" t="str">
            <v>NZ43B</v>
          </cell>
          <cell r="B1571" t="str">
            <v>Assisted Delivery with Epidural or Induction, and with Post-Partum Surgical Intervention, with CC Score 1</v>
          </cell>
        </row>
        <row r="1572">
          <cell r="A1572" t="str">
            <v>NZ43C</v>
          </cell>
          <cell r="B1572" t="str">
            <v>Assisted Delivery with Epidural or Induction, and with Post-Partum Surgical Intervention, with CC Score 0</v>
          </cell>
        </row>
        <row r="1573">
          <cell r="A1573" t="str">
            <v>NZ44A</v>
          </cell>
          <cell r="B1573" t="str">
            <v>Assisted Delivery with Epidural, Induction and Post-Partum Surgical Intervention, with CC Score 2+</v>
          </cell>
        </row>
        <row r="1574">
          <cell r="A1574" t="str">
            <v>NZ44B</v>
          </cell>
          <cell r="B1574" t="str">
            <v>Assisted Delivery with Epidural, Induction and Post-Partum Surgical Intervention, with CC Score 1</v>
          </cell>
        </row>
        <row r="1575">
          <cell r="A1575" t="str">
            <v>NZ44C</v>
          </cell>
          <cell r="B1575" t="str">
            <v>Assisted Delivery with Epidural, Induction and Post-Partum Surgical Intervention, with CC Score 0</v>
          </cell>
        </row>
        <row r="1576">
          <cell r="A1576" t="str">
            <v>NZ50A</v>
          </cell>
          <cell r="B1576" t="str">
            <v>Planned Caesarean Section with CC Score 4+</v>
          </cell>
        </row>
        <row r="1577">
          <cell r="A1577" t="str">
            <v>NZ50B</v>
          </cell>
          <cell r="B1577" t="str">
            <v>Planned Caesarean Section with CC Score 2-3</v>
          </cell>
        </row>
        <row r="1578">
          <cell r="A1578" t="str">
            <v>NZ50C</v>
          </cell>
          <cell r="B1578" t="str">
            <v>Planned Caesarean Section with CC Score 0-1</v>
          </cell>
        </row>
        <row r="1579">
          <cell r="A1579" t="str">
            <v>NZ51A</v>
          </cell>
          <cell r="B1579" t="str">
            <v>Emergency Caesarean Section with CC Score 4+</v>
          </cell>
        </row>
        <row r="1580">
          <cell r="A1580" t="str">
            <v>NZ51B</v>
          </cell>
          <cell r="B1580" t="str">
            <v>Emergency Caesarean Section with CC Score 2-3</v>
          </cell>
        </row>
        <row r="1581">
          <cell r="A1581" t="str">
            <v>NZ51C</v>
          </cell>
          <cell r="B1581" t="str">
            <v>Emergency Caesarean Section with CC Score 0-1</v>
          </cell>
        </row>
        <row r="1582">
          <cell r="A1582" t="str">
            <v>PB01Z</v>
          </cell>
          <cell r="B1582" t="str">
            <v>Major Neonatal Diagnoses</v>
          </cell>
        </row>
        <row r="1583">
          <cell r="A1583" t="str">
            <v>PB02Z</v>
          </cell>
          <cell r="B1583" t="str">
            <v>Minor Neonatal Diagnoses</v>
          </cell>
        </row>
        <row r="1584">
          <cell r="A1584" t="str">
            <v>PB03Z</v>
          </cell>
          <cell r="B1584" t="str">
            <v>Healthy Baby</v>
          </cell>
        </row>
        <row r="1585">
          <cell r="A1585" t="str">
            <v>PC63A</v>
          </cell>
          <cell r="B1585" t="str">
            <v>Paediatric Head, Neck or Ear Disorders, with CC Score 6+</v>
          </cell>
        </row>
        <row r="1586">
          <cell r="A1586" t="str">
            <v>PC63B</v>
          </cell>
          <cell r="B1586" t="str">
            <v>Paediatric Head, Neck or Ear Disorders, with CC Score 3-5</v>
          </cell>
        </row>
        <row r="1587">
          <cell r="A1587" t="str">
            <v>PC63C</v>
          </cell>
          <cell r="B1587" t="str">
            <v>Paediatric Head, Neck or Ear Disorders, with CC Score 1-2</v>
          </cell>
        </row>
        <row r="1588">
          <cell r="A1588" t="str">
            <v>PC63D</v>
          </cell>
          <cell r="B1588" t="str">
            <v>Paediatric Head, Neck or Ear Disorders, with CC Score 0</v>
          </cell>
        </row>
        <row r="1589">
          <cell r="A1589" t="str">
            <v>PD11A</v>
          </cell>
          <cell r="B1589" t="str">
            <v>Paediatric Acute Upper Respiratory Tract Infection or Common Cold, with CC Score 4+</v>
          </cell>
        </row>
        <row r="1590">
          <cell r="A1590" t="str">
            <v>PD11B</v>
          </cell>
          <cell r="B1590" t="str">
            <v>Paediatric Acute Upper Respiratory Tract Infection or Common Cold, with CC Score 1-3</v>
          </cell>
        </row>
        <row r="1591">
          <cell r="A1591" t="str">
            <v>PD11C</v>
          </cell>
          <cell r="B1591" t="str">
            <v>Paediatric Acute Upper Respiratory Tract Infection or Common Cold, with CC Score 0</v>
          </cell>
        </row>
        <row r="1592">
          <cell r="A1592" t="str">
            <v>PD12A</v>
          </cell>
          <cell r="B1592" t="str">
            <v>Paediatric Asthma or Wheezing, with CC Score 4+</v>
          </cell>
        </row>
        <row r="1593">
          <cell r="A1593" t="str">
            <v>PD12B</v>
          </cell>
          <cell r="B1593" t="str">
            <v>Paediatric Asthma or Wheezing, with CC Score 1-3</v>
          </cell>
        </row>
        <row r="1594">
          <cell r="A1594" t="str">
            <v>PD12C</v>
          </cell>
          <cell r="B1594" t="str">
            <v>Paediatric Asthma or Wheezing, with CC Score 0</v>
          </cell>
        </row>
        <row r="1595">
          <cell r="A1595" t="str">
            <v>PD13A</v>
          </cell>
          <cell r="B1595" t="str">
            <v>Paediatric Cystic Fibrosis with CC Score 5+</v>
          </cell>
        </row>
        <row r="1596">
          <cell r="A1596" t="str">
            <v>PD13B</v>
          </cell>
          <cell r="B1596" t="str">
            <v>Paediatric Cystic Fibrosis with CC Score 2-4</v>
          </cell>
        </row>
        <row r="1597">
          <cell r="A1597" t="str">
            <v>PD13C</v>
          </cell>
          <cell r="B1597" t="str">
            <v>Paediatric Cystic Fibrosis with CC Score 1</v>
          </cell>
        </row>
        <row r="1598">
          <cell r="A1598" t="str">
            <v>PD13D</v>
          </cell>
          <cell r="B1598" t="str">
            <v>Paediatric Cystic Fibrosis with CC Score 0</v>
          </cell>
        </row>
        <row r="1599">
          <cell r="A1599" t="str">
            <v>PD14A</v>
          </cell>
          <cell r="B1599" t="str">
            <v>Paediatric Lower Respiratory Tract Disorders without Acute Bronchiolitis, with CC Score 11+</v>
          </cell>
        </row>
        <row r="1600">
          <cell r="A1600" t="str">
            <v>PD14B</v>
          </cell>
          <cell r="B1600" t="str">
            <v>Paediatric Lower Respiratory Tract Disorders without Acute Bronchiolitis, with CC Score 8-10</v>
          </cell>
        </row>
        <row r="1601">
          <cell r="A1601" t="str">
            <v>PD14C</v>
          </cell>
          <cell r="B1601" t="str">
            <v>Paediatric Lower Respiratory Tract Disorders without Acute Bronchiolitis, with CC Score 4-7</v>
          </cell>
        </row>
        <row r="1602">
          <cell r="A1602" t="str">
            <v>PD14D</v>
          </cell>
          <cell r="B1602" t="str">
            <v>Paediatric Lower Respiratory Tract Disorders without Acute Bronchiolitis, with CC Score 2-3</v>
          </cell>
        </row>
        <row r="1603">
          <cell r="A1603" t="str">
            <v>PD14E</v>
          </cell>
          <cell r="B1603" t="str">
            <v>Paediatric Lower Respiratory Tract Disorders without Acute Bronchiolitis, with CC Score 1</v>
          </cell>
        </row>
        <row r="1604">
          <cell r="A1604" t="str">
            <v>PD14F</v>
          </cell>
          <cell r="B1604" t="str">
            <v>Paediatric Lower Respiratory Tract Disorders without Acute Bronchiolitis, with CC Score 0</v>
          </cell>
        </row>
        <row r="1605">
          <cell r="A1605" t="str">
            <v>PD15A</v>
          </cell>
          <cell r="B1605" t="str">
            <v>Paediatric Acute Bronchiolitis with CC Score 5+</v>
          </cell>
        </row>
        <row r="1606">
          <cell r="A1606" t="str">
            <v>PD15B</v>
          </cell>
          <cell r="B1606" t="str">
            <v>Paediatric Acute Bronchiolitis with CC Score 2-4</v>
          </cell>
        </row>
        <row r="1607">
          <cell r="A1607" t="str">
            <v>PD15C</v>
          </cell>
          <cell r="B1607" t="str">
            <v>Paediatric Acute Bronchiolitis with CC Score 1</v>
          </cell>
        </row>
        <row r="1608">
          <cell r="A1608" t="str">
            <v>PD15D</v>
          </cell>
          <cell r="B1608" t="str">
            <v>Paediatric Acute Bronchiolitis with CC Score 0</v>
          </cell>
        </row>
        <row r="1609">
          <cell r="A1609" t="str">
            <v>PD65A</v>
          </cell>
          <cell r="B1609" t="str">
            <v>Paediatric Upper Respiratory Tract Disorders with CC Score 5+</v>
          </cell>
        </row>
        <row r="1610">
          <cell r="A1610" t="str">
            <v>PD65B</v>
          </cell>
          <cell r="B1610" t="str">
            <v>Paediatric Upper Respiratory Tract Disorders with CC Score 2-4</v>
          </cell>
        </row>
        <row r="1611">
          <cell r="A1611" t="str">
            <v>PD65C</v>
          </cell>
          <cell r="B1611" t="str">
            <v>Paediatric Upper Respiratory Tract Disorders with CC Score 1</v>
          </cell>
        </row>
        <row r="1612">
          <cell r="A1612" t="str">
            <v>PD65D</v>
          </cell>
          <cell r="B1612" t="str">
            <v>Paediatric Upper Respiratory Tract Disorders with CC Score 0</v>
          </cell>
        </row>
        <row r="1613">
          <cell r="A1613" t="str">
            <v>PE23A</v>
          </cell>
          <cell r="B1613" t="str">
            <v>Paediatric Cardiac Conditions with CC Score 13+</v>
          </cell>
        </row>
        <row r="1614">
          <cell r="A1614" t="str">
            <v>PE23B</v>
          </cell>
          <cell r="B1614" t="str">
            <v>Paediatric Cardiac Conditions with CC Score 10-12</v>
          </cell>
        </row>
        <row r="1615">
          <cell r="A1615" t="str">
            <v>PE23C</v>
          </cell>
          <cell r="B1615" t="str">
            <v>Paediatric Cardiac Conditions with CC Score 6-9</v>
          </cell>
        </row>
        <row r="1616">
          <cell r="A1616" t="str">
            <v>PE23D</v>
          </cell>
          <cell r="B1616" t="str">
            <v>Paediatric Cardiac Conditions with CC Score 3-5</v>
          </cell>
        </row>
        <row r="1617">
          <cell r="A1617" t="str">
            <v>PE23E</v>
          </cell>
          <cell r="B1617" t="str">
            <v>Paediatric Cardiac Conditions with CC Score 1-2</v>
          </cell>
        </row>
        <row r="1618">
          <cell r="A1618" t="str">
            <v>PE23F</v>
          </cell>
          <cell r="B1618" t="str">
            <v>Paediatric Cardiac Conditions with CC Score 0</v>
          </cell>
        </row>
        <row r="1619">
          <cell r="A1619" t="str">
            <v>PE24A</v>
          </cell>
          <cell r="B1619" t="str">
            <v>Paediatric Arrhythmia or Conduction Disorders, with CC Score 2+</v>
          </cell>
        </row>
        <row r="1620">
          <cell r="A1620" t="str">
            <v>PE24B</v>
          </cell>
          <cell r="B1620" t="str">
            <v>Paediatric Arrhythmia or Conduction Disorders, with CC Score 1</v>
          </cell>
        </row>
        <row r="1621">
          <cell r="A1621" t="str">
            <v>PE24C</v>
          </cell>
          <cell r="B1621" t="str">
            <v>Paediatric Arrhythmia or Conduction Disorders, with CC Score 0</v>
          </cell>
        </row>
        <row r="1622">
          <cell r="A1622" t="str">
            <v>PE62A</v>
          </cell>
          <cell r="B1622" t="str">
            <v>Paediatric Syncope and Collapse, with CC Score 2+</v>
          </cell>
        </row>
        <row r="1623">
          <cell r="A1623" t="str">
            <v>PE62B</v>
          </cell>
          <cell r="B1623" t="str">
            <v>Paediatric Syncope and Collapse, with CC Score 1</v>
          </cell>
        </row>
        <row r="1624">
          <cell r="A1624" t="str">
            <v>PE62C</v>
          </cell>
          <cell r="B1624" t="str">
            <v>Paediatric Syncope and Collapse, with CC Score 0</v>
          </cell>
        </row>
        <row r="1625">
          <cell r="A1625" t="str">
            <v>PF21A</v>
          </cell>
          <cell r="B1625" t="str">
            <v>Paediatric Infectious or Non-Infectious Gastroenteritis, with CC Score 1+</v>
          </cell>
        </row>
        <row r="1626">
          <cell r="A1626" t="str">
            <v>PF21B</v>
          </cell>
          <cell r="B1626" t="str">
            <v>Paediatric Infectious or Non-Infectious Gastroenteritis, with CC Score 0</v>
          </cell>
        </row>
        <row r="1627">
          <cell r="A1627" t="str">
            <v>PF25A</v>
          </cell>
          <cell r="B1627" t="str">
            <v>Paediatric Major Gastrointestinal Disorders with CC Score 7+</v>
          </cell>
        </row>
        <row r="1628">
          <cell r="A1628" t="str">
            <v>PF25B</v>
          </cell>
          <cell r="B1628" t="str">
            <v>Paediatric Major Gastrointestinal Disorders with CC Score 5-6</v>
          </cell>
        </row>
        <row r="1629">
          <cell r="A1629" t="str">
            <v>PF25C</v>
          </cell>
          <cell r="B1629" t="str">
            <v>Paediatric Major Gastrointestinal Disorders with CC Score 3-4</v>
          </cell>
        </row>
        <row r="1630">
          <cell r="A1630" t="str">
            <v>PF25D</v>
          </cell>
          <cell r="B1630" t="str">
            <v>Paediatric Major Gastrointestinal Disorders with CC Score 1-2</v>
          </cell>
        </row>
        <row r="1631">
          <cell r="A1631" t="str">
            <v>PF25E</v>
          </cell>
          <cell r="B1631" t="str">
            <v>Paediatric Major Gastrointestinal Disorders with CC Score 0</v>
          </cell>
        </row>
        <row r="1632">
          <cell r="A1632" t="str">
            <v>PF26A</v>
          </cell>
          <cell r="B1632" t="str">
            <v>Paediatric Other Gastrointestinal Disorders with CC Score 4+</v>
          </cell>
        </row>
        <row r="1633">
          <cell r="A1633" t="str">
            <v>PF26B</v>
          </cell>
          <cell r="B1633" t="str">
            <v>Paediatric Other Gastrointestinal Disorders with CC Score 1-3</v>
          </cell>
        </row>
        <row r="1634">
          <cell r="A1634" t="str">
            <v>PF26C</v>
          </cell>
          <cell r="B1634" t="str">
            <v>Paediatric Other Gastrointestinal Disorders with CC Score 0</v>
          </cell>
        </row>
        <row r="1635">
          <cell r="A1635" t="str">
            <v>PF27A</v>
          </cell>
          <cell r="B1635" t="str">
            <v>Paediatric Inflammatory Bowel Disease with CC Score 1+</v>
          </cell>
        </row>
        <row r="1636">
          <cell r="A1636" t="str">
            <v>PF27B</v>
          </cell>
          <cell r="B1636" t="str">
            <v>Paediatric Inflammatory Bowel Disease with CC Score 0</v>
          </cell>
        </row>
        <row r="1637">
          <cell r="A1637" t="str">
            <v>PF28A</v>
          </cell>
          <cell r="B1637" t="str">
            <v>Paediatric Feeding Difficulties or Vomiting, with CC Score 6+</v>
          </cell>
        </row>
        <row r="1638">
          <cell r="A1638" t="str">
            <v>PF28B</v>
          </cell>
          <cell r="B1638" t="str">
            <v>Paediatric Feeding Difficulties or Vomiting, with CC Score 4-5</v>
          </cell>
        </row>
        <row r="1639">
          <cell r="A1639" t="str">
            <v>PF28C</v>
          </cell>
          <cell r="B1639" t="str">
            <v>Paediatric Feeding Difficulties or Vomiting, with CC Score 2-3</v>
          </cell>
        </row>
        <row r="1640">
          <cell r="A1640" t="str">
            <v>PF28D</v>
          </cell>
          <cell r="B1640" t="str">
            <v>Paediatric Feeding Difficulties or Vomiting, with CC Score 1</v>
          </cell>
        </row>
        <row r="1641">
          <cell r="A1641" t="str">
            <v>PF28E</v>
          </cell>
          <cell r="B1641" t="str">
            <v>Paediatric Feeding Difficulties or Vomiting, with CC Score 0</v>
          </cell>
        </row>
        <row r="1642">
          <cell r="A1642" t="str">
            <v>PG71A</v>
          </cell>
          <cell r="B1642" t="str">
            <v>Paediatric Hepatobiliary or Pancreatic Disorders, with CC Score 2+</v>
          </cell>
        </row>
        <row r="1643">
          <cell r="A1643" t="str">
            <v>PG71B</v>
          </cell>
          <cell r="B1643" t="str">
            <v>Paediatric Hepatobiliary or Pancreatic Disorders, with CC Score 1</v>
          </cell>
        </row>
        <row r="1644">
          <cell r="A1644" t="str">
            <v>PG71C</v>
          </cell>
          <cell r="B1644" t="str">
            <v>Paediatric Hepatobiliary or Pancreatic Disorders, with CC Score 0</v>
          </cell>
        </row>
        <row r="1645">
          <cell r="A1645" t="str">
            <v>PH34A</v>
          </cell>
          <cell r="B1645" t="str">
            <v>Paediatric Musculoskeletal or Connective Tissue Disorders, with CC Score 5+</v>
          </cell>
        </row>
        <row r="1646">
          <cell r="A1646" t="str">
            <v>PH34B</v>
          </cell>
          <cell r="B1646" t="str">
            <v>Paediatric Musculoskeletal or Connective Tissue Disorders, with CC Score 3-4</v>
          </cell>
        </row>
        <row r="1647">
          <cell r="A1647" t="str">
            <v>PH34C</v>
          </cell>
          <cell r="B1647" t="str">
            <v>Paediatric Musculoskeletal or Connective Tissue Disorders, with CC Score 1-2</v>
          </cell>
        </row>
        <row r="1648">
          <cell r="A1648" t="str">
            <v>PH34D</v>
          </cell>
          <cell r="B1648" t="str">
            <v>Paediatric Musculoskeletal or Connective Tissue Disorders, with CC Score 0</v>
          </cell>
        </row>
        <row r="1649">
          <cell r="A1649" t="str">
            <v>PJ35A</v>
          </cell>
          <cell r="B1649" t="str">
            <v>Paediatric Skin Disorders with CC Score 4+</v>
          </cell>
        </row>
        <row r="1650">
          <cell r="A1650" t="str">
            <v>PJ35B</v>
          </cell>
          <cell r="B1650" t="str">
            <v>Paediatric Skin Disorders with CC Score 2-3</v>
          </cell>
        </row>
        <row r="1651">
          <cell r="A1651" t="str">
            <v>PJ35C</v>
          </cell>
          <cell r="B1651" t="str">
            <v>Paediatric Skin Disorders with CC Score 1</v>
          </cell>
        </row>
        <row r="1652">
          <cell r="A1652" t="str">
            <v>PJ35D</v>
          </cell>
          <cell r="B1652" t="str">
            <v>Paediatric Skin Disorders with CC Score 0</v>
          </cell>
        </row>
        <row r="1653">
          <cell r="A1653" t="str">
            <v>PJ66A</v>
          </cell>
          <cell r="B1653" t="str">
            <v>Paediatric Rash or Other Non-Specific Skin Eruption, with CC Score 3+</v>
          </cell>
        </row>
        <row r="1654">
          <cell r="A1654" t="str">
            <v>PJ66B</v>
          </cell>
          <cell r="B1654" t="str">
            <v>Paediatric Rash or Other Non-Specific Skin Eruption, with CC Score 1-2</v>
          </cell>
        </row>
        <row r="1655">
          <cell r="A1655" t="str">
            <v>PJ66C</v>
          </cell>
          <cell r="B1655" t="str">
            <v>Paediatric Rash or Other Non-Specific Skin Eruption, with CC Score 0</v>
          </cell>
        </row>
        <row r="1656">
          <cell r="A1656" t="str">
            <v>PK36A</v>
          </cell>
          <cell r="B1656" t="str">
            <v>Paediatric Endocrine Disorders, excluding Diabetes Mellitus, with CC Score 4+</v>
          </cell>
        </row>
        <row r="1657">
          <cell r="A1657" t="str">
            <v>PK36B</v>
          </cell>
          <cell r="B1657" t="str">
            <v>Paediatric Endocrine Disorders, excluding Diabetes Mellitus, with CC Score 1-3</v>
          </cell>
        </row>
        <row r="1658">
          <cell r="A1658" t="str">
            <v>PK36C</v>
          </cell>
          <cell r="B1658" t="str">
            <v>Paediatric Endocrine Disorders, excluding Diabetes Mellitus, with CC Score 0</v>
          </cell>
        </row>
        <row r="1659">
          <cell r="A1659" t="str">
            <v>PK67A</v>
          </cell>
          <cell r="B1659" t="str">
            <v>Paediatric Diabetes Mellitus, with Ketoacidosis or Coma, with CC Score 1+</v>
          </cell>
        </row>
        <row r="1660">
          <cell r="A1660" t="str">
            <v>PK67B</v>
          </cell>
          <cell r="B1660" t="str">
            <v>Paediatric Diabetes Mellitus, with Ketoacidosis or Coma, with CC Score 0</v>
          </cell>
        </row>
        <row r="1661">
          <cell r="A1661" t="str">
            <v>PK68A</v>
          </cell>
          <cell r="B1661" t="str">
            <v>Paediatric Diabetes Mellitus, without Ketoacidosis or Coma, with CC Score 3+</v>
          </cell>
        </row>
        <row r="1662">
          <cell r="A1662" t="str">
            <v>PK68B</v>
          </cell>
          <cell r="B1662" t="str">
            <v>Paediatric Diabetes Mellitus, without Ketoacidosis or Coma, with CC Score 1-2</v>
          </cell>
        </row>
        <row r="1663">
          <cell r="A1663" t="str">
            <v>PK68C</v>
          </cell>
          <cell r="B1663" t="str">
            <v>Paediatric Diabetes Mellitus, without Ketoacidosis or Coma, with CC Score 0</v>
          </cell>
        </row>
        <row r="1664">
          <cell r="A1664" t="str">
            <v>PK72A</v>
          </cell>
          <cell r="B1664" t="str">
            <v>Paediatric Metabolic Disorders with CC Score 4+</v>
          </cell>
        </row>
        <row r="1665">
          <cell r="A1665" t="str">
            <v>PK72B</v>
          </cell>
          <cell r="B1665" t="str">
            <v>Paediatric Metabolic Disorders with CC Score 1-3</v>
          </cell>
        </row>
        <row r="1666">
          <cell r="A1666" t="str">
            <v>PK72C</v>
          </cell>
          <cell r="B1666" t="str">
            <v>Paediatric Metabolic Disorders with CC Score 0</v>
          </cell>
        </row>
        <row r="1667">
          <cell r="A1667" t="str">
            <v>PL38A</v>
          </cell>
          <cell r="B1667" t="str">
            <v>Paediatric Renal Disease with Renal Failure, with CC Score 3+</v>
          </cell>
        </row>
        <row r="1668">
          <cell r="A1668" t="str">
            <v>PL38B</v>
          </cell>
          <cell r="B1668" t="str">
            <v>Paediatric Renal Disease with Renal Failure, with CC Score 1-2</v>
          </cell>
        </row>
        <row r="1669">
          <cell r="A1669" t="str">
            <v>PL38C</v>
          </cell>
          <cell r="B1669" t="str">
            <v>Paediatric Renal Disease with Renal Failure, with CC Score 0</v>
          </cell>
        </row>
        <row r="1670">
          <cell r="A1670" t="str">
            <v>PL69A</v>
          </cell>
          <cell r="B1670" t="str">
            <v>Paediatric Nephritic or Nephrotic Renal Diseases, with CC Score 2+</v>
          </cell>
        </row>
        <row r="1671">
          <cell r="A1671" t="str">
            <v>PL69B</v>
          </cell>
          <cell r="B1671" t="str">
            <v>Paediatric Nephritic or Nephrotic Renal Diseases, with CC Score 1</v>
          </cell>
        </row>
        <row r="1672">
          <cell r="A1672" t="str">
            <v>PL69C</v>
          </cell>
          <cell r="B1672" t="str">
            <v>Paediatric Nephritic or Nephrotic Renal Diseases, with CC Score 0</v>
          </cell>
        </row>
        <row r="1673">
          <cell r="A1673" t="str">
            <v>PL70A</v>
          </cell>
          <cell r="B1673" t="str">
            <v>Paediatric Other Renal Diseases with CC Score 4+</v>
          </cell>
        </row>
        <row r="1674">
          <cell r="A1674" t="str">
            <v>PL70B</v>
          </cell>
          <cell r="B1674" t="str">
            <v>Paediatric Other Renal Diseases with CC Score 2-3</v>
          </cell>
        </row>
        <row r="1675">
          <cell r="A1675" t="str">
            <v>PL70C</v>
          </cell>
          <cell r="B1675" t="str">
            <v>Paediatric Other Renal Diseases with CC Score 1</v>
          </cell>
        </row>
        <row r="1676">
          <cell r="A1676" t="str">
            <v>PL70D</v>
          </cell>
          <cell r="B1676" t="str">
            <v>Paediatric Other Renal Diseases with CC Score 0</v>
          </cell>
        </row>
        <row r="1677">
          <cell r="A1677" t="str">
            <v>PM40A</v>
          </cell>
          <cell r="B1677" t="str">
            <v>Paediatric Acute Lymphoblastic Leukaemia with length of stay 1 day or more, with CC Score 3+</v>
          </cell>
        </row>
        <row r="1678">
          <cell r="A1678" t="str">
            <v>PM40B</v>
          </cell>
          <cell r="B1678" t="str">
            <v>Paediatric Acute Lymphoblastic Leukaemia with length of stay 1 day or more, with CC Score 1-2</v>
          </cell>
        </row>
        <row r="1679">
          <cell r="A1679" t="str">
            <v>PM40C</v>
          </cell>
          <cell r="B1679" t="str">
            <v>Paediatric Acute Lymphoblastic Leukaemia with length of stay 1 day or more, with CC Score 0</v>
          </cell>
        </row>
        <row r="1680">
          <cell r="A1680" t="str">
            <v>PM41Z</v>
          </cell>
          <cell r="B1680" t="str">
            <v>Paediatric Other Haematological Malignancies with length of stay 1 day or more</v>
          </cell>
        </row>
        <row r="1681">
          <cell r="A1681" t="str">
            <v>PM42A</v>
          </cell>
          <cell r="B1681" t="str">
            <v>Paediatric Brain Tumours with length of stay 1 day or more, with CC score 1+</v>
          </cell>
        </row>
        <row r="1682">
          <cell r="A1682" t="str">
            <v>PM42B</v>
          </cell>
          <cell r="B1682" t="str">
            <v>Paediatric Brain Tumours with length of stay 1 day or more, with CC score 0</v>
          </cell>
        </row>
        <row r="1683">
          <cell r="A1683" t="str">
            <v>PM43A</v>
          </cell>
          <cell r="B1683" t="str">
            <v>Paediatric Other Neoplasms with length of stay 1 day or more, with CC Score 5+</v>
          </cell>
        </row>
        <row r="1684">
          <cell r="A1684" t="str">
            <v>PM43B</v>
          </cell>
          <cell r="B1684" t="str">
            <v>Paediatric Other Neoplasms with length of stay 1 day or more, with CC Score 1-4</v>
          </cell>
        </row>
        <row r="1685">
          <cell r="A1685" t="str">
            <v>PM43C</v>
          </cell>
          <cell r="B1685" t="str">
            <v>Paediatric Other Neoplasms with length of stay 1 day or more, with CC Score 0</v>
          </cell>
        </row>
        <row r="1686">
          <cell r="A1686" t="str">
            <v>PM44Z</v>
          </cell>
          <cell r="B1686" t="str">
            <v>Paediatric Neoplasm Diagnoses with length of stay 0 days</v>
          </cell>
        </row>
        <row r="1687">
          <cell r="A1687" t="str">
            <v>PM45A</v>
          </cell>
          <cell r="B1687" t="str">
            <v>Paediatric Febrile Neutropenia with Malignancy, with CC Score 6+</v>
          </cell>
        </row>
        <row r="1688">
          <cell r="A1688" t="str">
            <v>PM45B</v>
          </cell>
          <cell r="B1688" t="str">
            <v>Paediatric Febrile Neutropenia with Malignancy, with CC Score 3-5</v>
          </cell>
        </row>
        <row r="1689">
          <cell r="A1689" t="str">
            <v>PM45C</v>
          </cell>
          <cell r="B1689" t="str">
            <v>Paediatric Febrile Neutropenia with Malignancy, with CC Score 1-2</v>
          </cell>
        </row>
        <row r="1690">
          <cell r="A1690" t="str">
            <v>PM45D</v>
          </cell>
          <cell r="B1690" t="str">
            <v>Paediatric Febrile Neutropenia with Malignancy, with CC Score 0</v>
          </cell>
        </row>
        <row r="1691">
          <cell r="A1691" t="str">
            <v>PN46A</v>
          </cell>
          <cell r="B1691" t="str">
            <v>Paediatric Thalassaemia with CC Score 1+</v>
          </cell>
        </row>
        <row r="1692">
          <cell r="A1692" t="str">
            <v>PN46B</v>
          </cell>
          <cell r="B1692" t="str">
            <v>Paediatric Thalassaemia with CC Score 0</v>
          </cell>
        </row>
        <row r="1693">
          <cell r="A1693" t="str">
            <v>PN47A</v>
          </cell>
          <cell r="B1693" t="str">
            <v>Paediatric Sickle-Cell Anaemia with Crisis, with CC Score 1+</v>
          </cell>
        </row>
        <row r="1694">
          <cell r="A1694" t="str">
            <v>PN47B</v>
          </cell>
          <cell r="B1694" t="str">
            <v>Paediatric Sickle-Cell Anaemia with Crisis, with CC Score 0</v>
          </cell>
        </row>
        <row r="1695">
          <cell r="A1695" t="str">
            <v>PN48A</v>
          </cell>
          <cell r="B1695" t="str">
            <v>Paediatric Blood Cell Disorders with CC Score 5+</v>
          </cell>
        </row>
        <row r="1696">
          <cell r="A1696" t="str">
            <v>PN48B</v>
          </cell>
          <cell r="B1696" t="str">
            <v>Paediatric Blood Cell Disorders with CC Score 1-4</v>
          </cell>
        </row>
        <row r="1697">
          <cell r="A1697" t="str">
            <v>PN48C</v>
          </cell>
          <cell r="B1697" t="str">
            <v>Paediatric Blood Cell Disorders with CC Score 0</v>
          </cell>
        </row>
        <row r="1698">
          <cell r="A1698" t="str">
            <v>PN49A</v>
          </cell>
          <cell r="B1698" t="str">
            <v>Paediatric Coagulation Disorders with CC Score 1+</v>
          </cell>
        </row>
        <row r="1699">
          <cell r="A1699" t="str">
            <v>PN49B</v>
          </cell>
          <cell r="B1699" t="str">
            <v>Paediatric Coagulation Disorders with CC Score 0</v>
          </cell>
        </row>
        <row r="1700">
          <cell r="A1700" t="str">
            <v>PP64A</v>
          </cell>
          <cell r="B1700" t="str">
            <v>Paediatric Non-Surgical Ophthalmology with CC Score 1+</v>
          </cell>
        </row>
        <row r="1701">
          <cell r="A1701" t="str">
            <v>PP64B</v>
          </cell>
          <cell r="B1701" t="str">
            <v>Paediatric Non-Surgical Ophthalmology with CC Score 0</v>
          </cell>
        </row>
        <row r="1702">
          <cell r="A1702" t="str">
            <v>PR01A</v>
          </cell>
          <cell r="B1702" t="str">
            <v>Paediatric Nervous System Disorders with CC Score 8+</v>
          </cell>
        </row>
        <row r="1703">
          <cell r="A1703" t="str">
            <v>PR01B</v>
          </cell>
          <cell r="B1703" t="str">
            <v>Paediatric Nervous System Disorders with CC Score 5-7</v>
          </cell>
        </row>
        <row r="1704">
          <cell r="A1704" t="str">
            <v>PR01C</v>
          </cell>
          <cell r="B1704" t="str">
            <v>Paediatric Nervous System Disorders with CC Score 2-4</v>
          </cell>
        </row>
        <row r="1705">
          <cell r="A1705" t="str">
            <v>PR01D</v>
          </cell>
          <cell r="B1705" t="str">
            <v>Paediatric Nervous System Disorders with CC Score 1</v>
          </cell>
        </row>
        <row r="1706">
          <cell r="A1706" t="str">
            <v>PR01E</v>
          </cell>
          <cell r="B1706" t="str">
            <v>Paediatric Nervous System Disorders with CC Score 0</v>
          </cell>
        </row>
        <row r="1707">
          <cell r="A1707" t="str">
            <v>PR02A</v>
          </cell>
          <cell r="B1707" t="str">
            <v>Paediatric Epilepsy Syndrome with CC Score 6+</v>
          </cell>
        </row>
        <row r="1708">
          <cell r="A1708" t="str">
            <v>PR02B</v>
          </cell>
          <cell r="B1708" t="str">
            <v>Paediatric Epilepsy Syndrome with CC Score 1-5</v>
          </cell>
        </row>
        <row r="1709">
          <cell r="A1709" t="str">
            <v>PR02C</v>
          </cell>
          <cell r="B1709" t="str">
            <v>Paediatric Epilepsy Syndrome with CC Score 0</v>
          </cell>
        </row>
        <row r="1710">
          <cell r="A1710" t="str">
            <v>PR03A</v>
          </cell>
          <cell r="B1710" t="str">
            <v>Paediatric Febrile Convulsions with CC Score 4+</v>
          </cell>
        </row>
        <row r="1711">
          <cell r="A1711" t="str">
            <v>PR03B</v>
          </cell>
          <cell r="B1711" t="str">
            <v>Paediatric Febrile Convulsions with CC Score 1-3</v>
          </cell>
        </row>
        <row r="1712">
          <cell r="A1712" t="str">
            <v>PR03C</v>
          </cell>
          <cell r="B1712" t="str">
            <v>Paediatric Febrile Convulsions with CC Score 0</v>
          </cell>
        </row>
        <row r="1713">
          <cell r="A1713" t="str">
            <v>PR04A</v>
          </cell>
          <cell r="B1713" t="str">
            <v>Paediatric Headaches or Migraines, with CC Score 4+</v>
          </cell>
        </row>
        <row r="1714">
          <cell r="A1714" t="str">
            <v>PR04B</v>
          </cell>
          <cell r="B1714" t="str">
            <v>Paediatric Headaches or Migraines, with CC Score 1-3</v>
          </cell>
        </row>
        <row r="1715">
          <cell r="A1715" t="str">
            <v>PR04C</v>
          </cell>
          <cell r="B1715" t="str">
            <v>Paediatric Headaches or Migraines, with CC Score 0</v>
          </cell>
        </row>
        <row r="1716">
          <cell r="A1716" t="str">
            <v>PR05A</v>
          </cell>
          <cell r="B1716" t="str">
            <v>Paediatric Developmental Disorders with CC Score 2+</v>
          </cell>
        </row>
        <row r="1717">
          <cell r="A1717" t="str">
            <v>PR05B</v>
          </cell>
          <cell r="B1717" t="str">
            <v>Paediatric Developmental Disorders with CC Score 1</v>
          </cell>
        </row>
        <row r="1718">
          <cell r="A1718" t="str">
            <v>PR05C</v>
          </cell>
          <cell r="B1718" t="str">
            <v>Paediatric Developmental Disorders with CC Score 0</v>
          </cell>
        </row>
        <row r="1719">
          <cell r="A1719" t="str">
            <v>PR06A</v>
          </cell>
          <cell r="B1719" t="str">
            <v>Paediatric Intracranial Injury with CC Score 3+</v>
          </cell>
        </row>
        <row r="1720">
          <cell r="A1720" t="str">
            <v>PR06B</v>
          </cell>
          <cell r="B1720" t="str">
            <v>Paediatric Intracranial Injury with CC Score 1-2</v>
          </cell>
        </row>
        <row r="1721">
          <cell r="A1721" t="str">
            <v>PR06C</v>
          </cell>
          <cell r="B1721" t="str">
            <v>Paediatric Intracranial Injury with CC Score 0</v>
          </cell>
        </row>
        <row r="1722">
          <cell r="A1722" t="str">
            <v>PR07A</v>
          </cell>
          <cell r="B1722" t="str">
            <v>Paediatric Non-Intracranial Head Injury with CC Score 1+</v>
          </cell>
        </row>
        <row r="1723">
          <cell r="A1723" t="str">
            <v>PR07B</v>
          </cell>
          <cell r="B1723" t="str">
            <v>Paediatric Non-Intracranial Head Injury with CC Score 0</v>
          </cell>
        </row>
        <row r="1724">
          <cell r="A1724" t="str">
            <v>PT52A</v>
          </cell>
          <cell r="B1724" t="str">
            <v>Paediatric Behavioural Disorders with CC Score 1+</v>
          </cell>
        </row>
        <row r="1725">
          <cell r="A1725" t="str">
            <v>PT52B</v>
          </cell>
          <cell r="B1725" t="str">
            <v>Paediatric Behavioural Disorders with CC Score 0</v>
          </cell>
        </row>
        <row r="1726">
          <cell r="A1726" t="str">
            <v>PT53A</v>
          </cell>
          <cell r="B1726" t="str">
            <v>Paediatric Eating Disorders with CC Score 1+</v>
          </cell>
        </row>
        <row r="1727">
          <cell r="A1727" t="str">
            <v>PT53B</v>
          </cell>
          <cell r="B1727" t="str">
            <v>Paediatric Eating Disorders with CC Score 0</v>
          </cell>
        </row>
        <row r="1728">
          <cell r="A1728" t="str">
            <v>PV08A</v>
          </cell>
          <cell r="B1728" t="str">
            <v>Paediatric Intermediate Injury without Intracranial Injury, with CC Score 1+</v>
          </cell>
        </row>
        <row r="1729">
          <cell r="A1729" t="str">
            <v>PV08B</v>
          </cell>
          <cell r="B1729" t="str">
            <v>Paediatric Intermediate Injury without Intracranial Injury, with CC Score 0</v>
          </cell>
        </row>
        <row r="1730">
          <cell r="A1730" t="str">
            <v>PV31A</v>
          </cell>
          <cell r="B1730" t="str">
            <v>Paediatric Major Injury without Intracranial Injury, with CC Score 1+</v>
          </cell>
        </row>
        <row r="1731">
          <cell r="A1731" t="str">
            <v>PV31B</v>
          </cell>
          <cell r="B1731" t="str">
            <v>Paediatric Major Injury without Intracranial Injury, with CC Score 0</v>
          </cell>
        </row>
        <row r="1732">
          <cell r="A1732" t="str">
            <v>PV32A</v>
          </cell>
          <cell r="B1732" t="str">
            <v>Paediatric Minor Injury without Intracranial Injury, with CC Score 3+</v>
          </cell>
        </row>
        <row r="1733">
          <cell r="A1733" t="str">
            <v>PV32B</v>
          </cell>
          <cell r="B1733" t="str">
            <v>Paediatric Minor Injury without Intracranial Injury, with CC Score 1-2</v>
          </cell>
        </row>
        <row r="1734">
          <cell r="A1734" t="str">
            <v>PV32C</v>
          </cell>
          <cell r="B1734" t="str">
            <v>Paediatric Minor Injury without Intracranial Injury, with CC Score 0</v>
          </cell>
        </row>
        <row r="1735">
          <cell r="A1735" t="str">
            <v>PW16A</v>
          </cell>
          <cell r="B1735" t="str">
            <v>Paediatric Major Infections with CC Score 7+</v>
          </cell>
        </row>
        <row r="1736">
          <cell r="A1736" t="str">
            <v>PW16B</v>
          </cell>
          <cell r="B1736" t="str">
            <v>Paediatric Major Infections with CC Score 5-6</v>
          </cell>
        </row>
        <row r="1737">
          <cell r="A1737" t="str">
            <v>PW16C</v>
          </cell>
          <cell r="B1737" t="str">
            <v>Paediatric Major Infections with CC Score 2-4</v>
          </cell>
        </row>
        <row r="1738">
          <cell r="A1738" t="str">
            <v>PW16D</v>
          </cell>
          <cell r="B1738" t="str">
            <v>Paediatric Major Infections with CC Score 1</v>
          </cell>
        </row>
        <row r="1739">
          <cell r="A1739" t="str">
            <v>PW16E</v>
          </cell>
          <cell r="B1739" t="str">
            <v>Paediatric Major Infections with CC Score 0</v>
          </cell>
        </row>
        <row r="1740">
          <cell r="A1740" t="str">
            <v>PW17A</v>
          </cell>
          <cell r="B1740" t="str">
            <v>Paediatric Intermediate Infections with CC Score 6+</v>
          </cell>
        </row>
        <row r="1741">
          <cell r="A1741" t="str">
            <v>PW17B</v>
          </cell>
          <cell r="B1741" t="str">
            <v>Paediatric Intermediate Infections with CC Score 3-5</v>
          </cell>
        </row>
        <row r="1742">
          <cell r="A1742" t="str">
            <v>PW17C</v>
          </cell>
          <cell r="B1742" t="str">
            <v>Paediatric Intermediate Infections with CC Score 1-2</v>
          </cell>
        </row>
        <row r="1743">
          <cell r="A1743" t="str">
            <v>PW17D</v>
          </cell>
          <cell r="B1743" t="str">
            <v>Paediatric Intermediate Infections with CC Score 0</v>
          </cell>
        </row>
        <row r="1744">
          <cell r="A1744" t="str">
            <v>PW18A</v>
          </cell>
          <cell r="B1744" t="str">
            <v>Paediatric Minor Infections with CC Score 2+</v>
          </cell>
        </row>
        <row r="1745">
          <cell r="A1745" t="str">
            <v>PW18B</v>
          </cell>
          <cell r="B1745" t="str">
            <v>Paediatric Minor Infections with CC Score 1</v>
          </cell>
        </row>
        <row r="1746">
          <cell r="A1746" t="str">
            <v>PW18C</v>
          </cell>
          <cell r="B1746" t="str">
            <v>Paediatric Minor Infections with CC Score 0</v>
          </cell>
        </row>
        <row r="1747">
          <cell r="A1747" t="str">
            <v>PW19A</v>
          </cell>
          <cell r="B1747" t="str">
            <v>Paediatric Viral Infections with CC Score 3+</v>
          </cell>
        </row>
        <row r="1748">
          <cell r="A1748" t="str">
            <v>PW19B</v>
          </cell>
          <cell r="B1748" t="str">
            <v>Paediatric Viral Infections with CC Score 1-2</v>
          </cell>
        </row>
        <row r="1749">
          <cell r="A1749" t="str">
            <v>PW19C</v>
          </cell>
          <cell r="B1749" t="str">
            <v>Paediatric Viral Infections with CC Score 0</v>
          </cell>
        </row>
        <row r="1750">
          <cell r="A1750" t="str">
            <v>PW20A</v>
          </cell>
          <cell r="B1750" t="str">
            <v>Paediatric Fever Unspecified with CC Score 3+</v>
          </cell>
        </row>
        <row r="1751">
          <cell r="A1751" t="str">
            <v>PW20B</v>
          </cell>
          <cell r="B1751" t="str">
            <v>Paediatric Fever Unspecified with CC Score 1-2</v>
          </cell>
        </row>
        <row r="1752">
          <cell r="A1752" t="str">
            <v>PW20C</v>
          </cell>
          <cell r="B1752" t="str">
            <v>Paediatric Fever Unspecified with CC Score 0</v>
          </cell>
        </row>
        <row r="1753">
          <cell r="A1753" t="str">
            <v>PX22A</v>
          </cell>
          <cell r="B1753" t="str">
            <v>Paediatric Chest Pain with CC Score 1+</v>
          </cell>
        </row>
        <row r="1754">
          <cell r="A1754" t="str">
            <v>PX22B</v>
          </cell>
          <cell r="B1754" t="str">
            <v>Paediatric Chest Pain with CC Score 0</v>
          </cell>
        </row>
        <row r="1755">
          <cell r="A1755" t="str">
            <v>PX29A</v>
          </cell>
          <cell r="B1755" t="str">
            <v>Paediatric Abdominal Pain with CC Score 3+</v>
          </cell>
        </row>
        <row r="1756">
          <cell r="A1756" t="str">
            <v>PX29B</v>
          </cell>
          <cell r="B1756" t="str">
            <v>Paediatric Abdominal Pain with CC Score 1-2</v>
          </cell>
        </row>
        <row r="1757">
          <cell r="A1757" t="str">
            <v>PX29C</v>
          </cell>
          <cell r="B1757" t="str">
            <v>Paediatric Abdominal Pain with CC Score 0</v>
          </cell>
        </row>
        <row r="1758">
          <cell r="A1758" t="str">
            <v>PX30A</v>
          </cell>
          <cell r="B1758" t="str">
            <v>Paediatric Faltering Growth (Failure to Thrive) with CC Score 2+</v>
          </cell>
        </row>
        <row r="1759">
          <cell r="A1759" t="str">
            <v>PX30B</v>
          </cell>
          <cell r="B1759" t="str">
            <v>Paediatric Faltering Growth (Failure to Thrive) with CC Score 1</v>
          </cell>
        </row>
        <row r="1760">
          <cell r="A1760" t="str">
            <v>PX30C</v>
          </cell>
          <cell r="B1760" t="str">
            <v>Paediatric Faltering Growth (Failure to Thrive) with CC Score 0</v>
          </cell>
        </row>
        <row r="1761">
          <cell r="A1761" t="str">
            <v>PX50A</v>
          </cell>
          <cell r="B1761" t="str">
            <v>Paediatric Ingestion Poisoning or Allergies, with CC Score 4+</v>
          </cell>
        </row>
        <row r="1762">
          <cell r="A1762" t="str">
            <v>PX50B</v>
          </cell>
          <cell r="B1762" t="str">
            <v>Paediatric Ingestion Poisoning or Allergies, with CC Score 1-3</v>
          </cell>
        </row>
        <row r="1763">
          <cell r="A1763" t="str">
            <v>PX50C</v>
          </cell>
          <cell r="B1763" t="str">
            <v>Paediatric Ingestion Poisoning or Allergies, with CC Score 0</v>
          </cell>
        </row>
        <row r="1764">
          <cell r="A1764" t="str">
            <v>PX51Z</v>
          </cell>
          <cell r="B1764" t="str">
            <v>Paediatric Child Safeguarding (Welfare and Protection)</v>
          </cell>
        </row>
        <row r="1765">
          <cell r="A1765" t="str">
            <v>PX54Z</v>
          </cell>
          <cell r="B1765" t="str">
            <v>Paediatric Convalescent or Other Relief Care</v>
          </cell>
        </row>
        <row r="1766">
          <cell r="A1766" t="str">
            <v>PX55Z</v>
          </cell>
          <cell r="B1766" t="str">
            <v>Paediatric Respite Care</v>
          </cell>
        </row>
        <row r="1767">
          <cell r="A1767" t="str">
            <v>PX56A</v>
          </cell>
          <cell r="B1767" t="str">
            <v>Paediatric Admission for Unexplained Symptoms, with CC Score 1+</v>
          </cell>
        </row>
        <row r="1768">
          <cell r="A1768" t="str">
            <v>PX56B</v>
          </cell>
          <cell r="B1768" t="str">
            <v>Paediatric Admission for Unexplained Symptoms, with CC Score 0</v>
          </cell>
        </row>
        <row r="1769">
          <cell r="A1769" t="str">
            <v>PX57A</v>
          </cell>
          <cell r="B1769" t="str">
            <v>Paediatric Examination, Follow-Up, Special Screening or Other Admissions, with CC Score 4+</v>
          </cell>
        </row>
        <row r="1770">
          <cell r="A1770" t="str">
            <v>PX57B</v>
          </cell>
          <cell r="B1770" t="str">
            <v>Paediatric Examination, Follow-Up, Special Screening or Other Admissions, with CC Score 1-3</v>
          </cell>
        </row>
        <row r="1771">
          <cell r="A1771" t="str">
            <v>PX57C</v>
          </cell>
          <cell r="B1771" t="str">
            <v>Paediatric Examination, Follow-Up, Special Screening or Other Admissions, with CC Score 0</v>
          </cell>
        </row>
        <row r="1772">
          <cell r="A1772" t="str">
            <v>PX59A</v>
          </cell>
          <cell r="B1772" t="str">
            <v>Paediatric Major Congenital Conditions with CC Score 6+</v>
          </cell>
        </row>
        <row r="1773">
          <cell r="A1773" t="str">
            <v>PX59B</v>
          </cell>
          <cell r="B1773" t="str">
            <v>Paediatric Major Congenital Conditions with CC Score 3-5</v>
          </cell>
        </row>
        <row r="1774">
          <cell r="A1774" t="str">
            <v>PX59C</v>
          </cell>
          <cell r="B1774" t="str">
            <v>Paediatric Major Congenital Conditions with CC Score 1-2</v>
          </cell>
        </row>
        <row r="1775">
          <cell r="A1775" t="str">
            <v>PX59D</v>
          </cell>
          <cell r="B1775" t="str">
            <v>Paediatric Major Congenital Conditions with CC Score 0</v>
          </cell>
        </row>
        <row r="1776">
          <cell r="A1776" t="str">
            <v>PX60A</v>
          </cell>
          <cell r="B1776" t="str">
            <v>Paediatric Other Congenital Conditions with CC Score 3+</v>
          </cell>
        </row>
        <row r="1777">
          <cell r="A1777" t="str">
            <v>PX60B</v>
          </cell>
          <cell r="B1777" t="str">
            <v>Paediatric Other Congenital Conditions with CC Score 1-2</v>
          </cell>
        </row>
        <row r="1778">
          <cell r="A1778" t="str">
            <v>PX60C</v>
          </cell>
          <cell r="B1778" t="str">
            <v>Paediatric Other Congenital Conditions with CC Score 0</v>
          </cell>
        </row>
        <row r="1779">
          <cell r="A1779" t="str">
            <v>RA01A</v>
          </cell>
          <cell r="B1779" t="str">
            <v>Magnetic Resonance Imaging Scan, one area, no contrast, 19 years and over</v>
          </cell>
        </row>
        <row r="1780">
          <cell r="A1780" t="str">
            <v>RA01B</v>
          </cell>
          <cell r="B1780" t="str">
            <v>Magnetic Resonance Imaging Scan, one area, no contrast, 6 to 18 years</v>
          </cell>
        </row>
        <row r="1781">
          <cell r="A1781" t="str">
            <v>RA01C</v>
          </cell>
          <cell r="B1781" t="str">
            <v>Magnetic Resonance Imaging Scan, one area, no contrast, 5 years and under</v>
          </cell>
        </row>
        <row r="1782">
          <cell r="A1782" t="str">
            <v>RA02A</v>
          </cell>
          <cell r="B1782" t="str">
            <v>Magnetic Resonance Imaging Scan, one area, post contrast only, 19 years and over</v>
          </cell>
        </row>
        <row r="1783">
          <cell r="A1783" t="str">
            <v>RA02B</v>
          </cell>
          <cell r="B1783" t="str">
            <v>Magnetic Resonance Imaging Scan, one area, post contrast only, 6 to 18 years</v>
          </cell>
        </row>
        <row r="1784">
          <cell r="A1784" t="str">
            <v>RA02C</v>
          </cell>
          <cell r="B1784" t="str">
            <v>Magnetic Resonance Imaging Scan, one area, post contrast only, 5 years and under</v>
          </cell>
        </row>
        <row r="1785">
          <cell r="A1785" t="str">
            <v>RA03Z</v>
          </cell>
          <cell r="B1785" t="str">
            <v>Magnetic Resonance Imaging Scan, one area, pre and post contrast</v>
          </cell>
        </row>
        <row r="1786">
          <cell r="A1786" t="str">
            <v>RA04Z</v>
          </cell>
          <cell r="B1786" t="str">
            <v>Magnetic Resonance Imaging Scan, two to three areas, no contrast</v>
          </cell>
        </row>
        <row r="1787">
          <cell r="A1787" t="str">
            <v>RA05Z</v>
          </cell>
          <cell r="B1787" t="str">
            <v>Magnetic Resonance Imaging Scan, two to three areas, with contrast</v>
          </cell>
        </row>
        <row r="1788">
          <cell r="A1788" t="str">
            <v>RA06Z</v>
          </cell>
          <cell r="B1788" t="str">
            <v>Magnetic Resonance Imaging Scan, more than three areas</v>
          </cell>
        </row>
        <row r="1789">
          <cell r="A1789" t="str">
            <v>RA07Z</v>
          </cell>
          <cell r="B1789" t="str">
            <v>Magnetic Resonance Imaging Scan, requiring extensive patient repositioning and/or more than one contrast agent</v>
          </cell>
        </row>
        <row r="1790">
          <cell r="A1790" t="str">
            <v>RA08A</v>
          </cell>
          <cell r="B1790" t="str">
            <v>Computerised Tomography Scan, one area, no contrast, 19 years and over</v>
          </cell>
        </row>
        <row r="1791">
          <cell r="A1791" t="str">
            <v>RA08B</v>
          </cell>
          <cell r="B1791" t="str">
            <v>Computerised Tomography Scan, one area, no contrast, 6 to 18 years</v>
          </cell>
        </row>
        <row r="1792">
          <cell r="A1792" t="str">
            <v>RA08C</v>
          </cell>
          <cell r="B1792" t="str">
            <v>Computerised Tomography Scan, one area, no contrast, 5 years and under</v>
          </cell>
        </row>
        <row r="1793">
          <cell r="A1793" t="str">
            <v>RA09A</v>
          </cell>
          <cell r="B1793" t="str">
            <v>Computerised Tomography Scan, one area, with post contrast only, 19 years and over</v>
          </cell>
        </row>
        <row r="1794">
          <cell r="A1794" t="str">
            <v>RA09B</v>
          </cell>
          <cell r="B1794" t="str">
            <v>Computerised Tomography Scan, one area, with post contrast only, 6 to 18 years</v>
          </cell>
        </row>
        <row r="1795">
          <cell r="A1795" t="str">
            <v>RA09C</v>
          </cell>
          <cell r="B1795" t="str">
            <v>Computerised Tomography Scan, one area, with post contrast only, 5 years and under</v>
          </cell>
        </row>
        <row r="1796">
          <cell r="A1796" t="str">
            <v>RA10Z</v>
          </cell>
          <cell r="B1796" t="str">
            <v>Computerised Tomography Scan, one area, pre and post contrast</v>
          </cell>
        </row>
        <row r="1797">
          <cell r="A1797" t="str">
            <v>RA11Z</v>
          </cell>
          <cell r="B1797" t="str">
            <v>Computerised Tomography Scan, two areas without contrast</v>
          </cell>
        </row>
        <row r="1798">
          <cell r="A1798" t="str">
            <v>RA12Z</v>
          </cell>
          <cell r="B1798" t="str">
            <v>Computerised Tomography Scan, two areas with contrast</v>
          </cell>
        </row>
        <row r="1799">
          <cell r="A1799" t="str">
            <v>RA13Z</v>
          </cell>
          <cell r="B1799" t="str">
            <v>Computerised Tomography Scan, three areas with contrast</v>
          </cell>
        </row>
        <row r="1800">
          <cell r="A1800" t="str">
            <v>RA14Z</v>
          </cell>
          <cell r="B1800" t="str">
            <v>Computerised Tomography Scan, more than three areas</v>
          </cell>
        </row>
        <row r="1801">
          <cell r="A1801" t="str">
            <v>RA15Z</v>
          </cell>
          <cell r="B1801" t="str">
            <v>Dexa Scan</v>
          </cell>
        </row>
        <row r="1802">
          <cell r="A1802" t="str">
            <v>RA16Z</v>
          </cell>
          <cell r="B1802" t="str">
            <v>Contrast Fluoroscopy Procedures, less than 20 minutes</v>
          </cell>
        </row>
        <row r="1803">
          <cell r="A1803" t="str">
            <v>RA17Z</v>
          </cell>
          <cell r="B1803" t="str">
            <v>Contrast Fluoroscopy Procedures, 20 to 40 minutes</v>
          </cell>
        </row>
        <row r="1804">
          <cell r="A1804" t="str">
            <v>RA18Z</v>
          </cell>
          <cell r="B1804" t="str">
            <v>Contrast Fluoroscopy Procedures, more than 40 minutes</v>
          </cell>
        </row>
        <row r="1805">
          <cell r="A1805" t="str">
            <v>RA19Z</v>
          </cell>
          <cell r="B1805" t="str">
            <v>Mobile or Intraoperative, Contrast Fluoroscopy Procedures, less than 20 minutes</v>
          </cell>
        </row>
        <row r="1806">
          <cell r="A1806" t="str">
            <v>RA20Z</v>
          </cell>
          <cell r="B1806" t="str">
            <v>Mobile or Intraoperative, Contrast Fluoroscopy Procedures, 20 to 40 minutes</v>
          </cell>
        </row>
        <row r="1807">
          <cell r="A1807" t="str">
            <v>RA21Z</v>
          </cell>
          <cell r="B1807" t="str">
            <v>Mobile or Intraoperative, Contrast Fluoroscopy Procedures, more than 40 minutes</v>
          </cell>
        </row>
        <row r="1808">
          <cell r="A1808" t="str">
            <v>RA23Z</v>
          </cell>
          <cell r="B1808" t="str">
            <v>Ultrasound Scan, less than 20 minutes</v>
          </cell>
        </row>
        <row r="1809">
          <cell r="A1809" t="str">
            <v>RA24Z</v>
          </cell>
          <cell r="B1809" t="str">
            <v>Ultrasound Scan, 20 minutes and over</v>
          </cell>
        </row>
        <row r="1810">
          <cell r="A1810" t="str">
            <v>RA25Z</v>
          </cell>
          <cell r="B1810" t="str">
            <v>Ultrasound Mobile Scan or Intraoperative Procedures, less than 20 minutes</v>
          </cell>
        </row>
        <row r="1811">
          <cell r="A1811" t="str">
            <v>RA26Z</v>
          </cell>
          <cell r="B1811" t="str">
            <v>Ultrasound Mobile Scan or Intraoperative Procedures, 20 to 40 minutes</v>
          </cell>
        </row>
        <row r="1812">
          <cell r="A1812" t="str">
            <v>RA27Z</v>
          </cell>
          <cell r="B1812" t="str">
            <v>Ultrasound Mobile Scan or Intraoperative Procedures, more than 40 minutes</v>
          </cell>
        </row>
        <row r="1813">
          <cell r="A1813" t="str">
            <v>RA35Z</v>
          </cell>
          <cell r="B1813" t="str">
            <v>Nuclear Medicine, Category 1</v>
          </cell>
        </row>
        <row r="1814">
          <cell r="A1814" t="str">
            <v>RA36Z</v>
          </cell>
          <cell r="B1814" t="str">
            <v>Nuclear Medicine, Category 2</v>
          </cell>
        </row>
        <row r="1815">
          <cell r="A1815" t="str">
            <v>RA37Z</v>
          </cell>
          <cell r="B1815" t="str">
            <v>Nuclear Medicine, Category 3</v>
          </cell>
        </row>
        <row r="1816">
          <cell r="A1816" t="str">
            <v>RA38Z</v>
          </cell>
          <cell r="B1816" t="str">
            <v>Nuclear Medicine, Category 4</v>
          </cell>
        </row>
        <row r="1817">
          <cell r="A1817" t="str">
            <v>RA39Z</v>
          </cell>
          <cell r="B1817" t="str">
            <v>Nuclear Medicine, Category 5</v>
          </cell>
        </row>
        <row r="1818">
          <cell r="A1818" t="str">
            <v>RA40Z</v>
          </cell>
          <cell r="B1818" t="str">
            <v>Nuclear Medicine, Category 6</v>
          </cell>
        </row>
        <row r="1819">
          <cell r="A1819" t="str">
            <v>RA42Z</v>
          </cell>
          <cell r="B1819" t="str">
            <v>Nuclear Medicine, Category 8 (PET-CT)</v>
          </cell>
        </row>
        <row r="1820">
          <cell r="A1820" t="str">
            <v>RA50Z</v>
          </cell>
          <cell r="B1820" t="str">
            <v>Computerised Tomography Scan, three areas without contrast</v>
          </cell>
        </row>
        <row r="1821">
          <cell r="A1821" t="str">
            <v>RA60A</v>
          </cell>
          <cell r="B1821" t="str">
            <v>Simple Echocardiogram, 19 years and over</v>
          </cell>
        </row>
        <row r="1822">
          <cell r="A1822" t="str">
            <v>RA60B</v>
          </cell>
          <cell r="B1822" t="str">
            <v>Simple Echocardiogram, 6 to 18 years</v>
          </cell>
        </row>
        <row r="1823">
          <cell r="A1823" t="str">
            <v>RA60C</v>
          </cell>
          <cell r="B1823" t="str">
            <v>Simple Echocardiogram, 5 years and under</v>
          </cell>
        </row>
        <row r="1824">
          <cell r="A1824" t="str">
            <v>RA65Z</v>
          </cell>
          <cell r="B1824" t="str">
            <v>Cardiac Magnetic Resonance Imaging Scan, no contrast</v>
          </cell>
        </row>
        <row r="1825">
          <cell r="A1825" t="str">
            <v>RA66Z</v>
          </cell>
          <cell r="B1825" t="str">
            <v>Cardiac Magnetic Resonance Imaging Scan, post contrast only</v>
          </cell>
        </row>
        <row r="1826">
          <cell r="A1826" t="str">
            <v>RA67Z</v>
          </cell>
          <cell r="B1826" t="str">
            <v>Cardiac Magnetic Resonance Imaging Scan, pre and post contrast</v>
          </cell>
        </row>
        <row r="1827">
          <cell r="A1827" t="str">
            <v>RA68Z</v>
          </cell>
          <cell r="B1827" t="str">
            <v>Cardiac Computerised Tomography Scan</v>
          </cell>
        </row>
        <row r="1828">
          <cell r="A1828" t="str">
            <v>SA01G</v>
          </cell>
          <cell r="B1828" t="str">
            <v>Acquired Pure Red Cell Aplasia or Other Aplastic Anaemia, with CC Score 8+</v>
          </cell>
        </row>
        <row r="1829">
          <cell r="A1829" t="str">
            <v>SA01H</v>
          </cell>
          <cell r="B1829" t="str">
            <v>Acquired Pure Red Cell Aplasia or Other Aplastic Anaemia, with CC Score 5-7</v>
          </cell>
        </row>
        <row r="1830">
          <cell r="A1830" t="str">
            <v>SA01J</v>
          </cell>
          <cell r="B1830" t="str">
            <v>Acquired Pure Red Cell Aplasia or Other Aplastic Anaemia, with CC Score 2-4</v>
          </cell>
        </row>
        <row r="1831">
          <cell r="A1831" t="str">
            <v>SA01K</v>
          </cell>
          <cell r="B1831" t="str">
            <v>Acquired Pure Red Cell Aplasia or Other Aplastic Anaemia, with CC Score 0-1</v>
          </cell>
        </row>
        <row r="1832">
          <cell r="A1832" t="str">
            <v>SA02G</v>
          </cell>
          <cell r="B1832" t="str">
            <v>Coagulation Defect with CC Score 5+</v>
          </cell>
        </row>
        <row r="1833">
          <cell r="A1833" t="str">
            <v>SA02H</v>
          </cell>
          <cell r="B1833" t="str">
            <v>Coagulation Defect with CC Score 2-4</v>
          </cell>
        </row>
        <row r="1834">
          <cell r="A1834" t="str">
            <v>SA02J</v>
          </cell>
          <cell r="B1834" t="str">
            <v>Coagulation Defect with CC Score 0-1</v>
          </cell>
        </row>
        <row r="1835">
          <cell r="A1835" t="str">
            <v>SA03G</v>
          </cell>
          <cell r="B1835" t="str">
            <v>Haemolytic Anaemia with CC Score 3+</v>
          </cell>
        </row>
        <row r="1836">
          <cell r="A1836" t="str">
            <v>SA03H</v>
          </cell>
          <cell r="B1836" t="str">
            <v>Haemolytic Anaemia with CC Score 0-2</v>
          </cell>
        </row>
        <row r="1837">
          <cell r="A1837" t="str">
            <v>SA04G</v>
          </cell>
          <cell r="B1837" t="str">
            <v>Iron Deficiency Anaemia with CC Score 14+</v>
          </cell>
        </row>
        <row r="1838">
          <cell r="A1838" t="str">
            <v>SA04H</v>
          </cell>
          <cell r="B1838" t="str">
            <v>Iron Deficiency Anaemia with CC Score 10-13</v>
          </cell>
        </row>
        <row r="1839">
          <cell r="A1839" t="str">
            <v>SA04J</v>
          </cell>
          <cell r="B1839" t="str">
            <v>Iron Deficiency Anaemia with CC Score 6-9</v>
          </cell>
        </row>
        <row r="1840">
          <cell r="A1840" t="str">
            <v>SA04K</v>
          </cell>
          <cell r="B1840" t="str">
            <v>Iron Deficiency Anaemia with CC Score 2-5</v>
          </cell>
        </row>
        <row r="1841">
          <cell r="A1841" t="str">
            <v>SA04L</v>
          </cell>
          <cell r="B1841" t="str">
            <v>Iron Deficiency Anaemia with CC Score 0-1</v>
          </cell>
        </row>
        <row r="1842">
          <cell r="A1842" t="str">
            <v>SA05G</v>
          </cell>
          <cell r="B1842" t="str">
            <v>Megaloblastic Anaemia with CC Score 8+</v>
          </cell>
        </row>
        <row r="1843">
          <cell r="A1843" t="str">
            <v>SA05H</v>
          </cell>
          <cell r="B1843" t="str">
            <v>Megaloblastic Anaemia with CC Score 4-7</v>
          </cell>
        </row>
        <row r="1844">
          <cell r="A1844" t="str">
            <v>SA05J</v>
          </cell>
          <cell r="B1844" t="str">
            <v>Megaloblastic Anaemia with CC Score 0-3</v>
          </cell>
        </row>
        <row r="1845">
          <cell r="A1845" t="str">
            <v>SA06G</v>
          </cell>
          <cell r="B1845" t="str">
            <v>Myelodysplastic Syndrome with CC Score 8+</v>
          </cell>
        </row>
        <row r="1846">
          <cell r="A1846" t="str">
            <v>SA06H</v>
          </cell>
          <cell r="B1846" t="str">
            <v>Myelodysplastic Syndrome with CC Score 5-7</v>
          </cell>
        </row>
        <row r="1847">
          <cell r="A1847" t="str">
            <v>SA06J</v>
          </cell>
          <cell r="B1847" t="str">
            <v>Myelodysplastic Syndrome with CC Score 2-4</v>
          </cell>
        </row>
        <row r="1848">
          <cell r="A1848" t="str">
            <v>SA06K</v>
          </cell>
          <cell r="B1848" t="str">
            <v>Myelodysplastic Syndrome with CC Score 0-1</v>
          </cell>
        </row>
        <row r="1849">
          <cell r="A1849" t="str">
            <v>SA07G</v>
          </cell>
          <cell r="B1849" t="str">
            <v>Myeloproliferative Disorder with CC Score 7+</v>
          </cell>
        </row>
        <row r="1850">
          <cell r="A1850" t="str">
            <v>SA07H</v>
          </cell>
          <cell r="B1850" t="str">
            <v>Myeloproliferative Disorder with CC Score 4-6</v>
          </cell>
        </row>
        <row r="1851">
          <cell r="A1851" t="str">
            <v>SA07J</v>
          </cell>
          <cell r="B1851" t="str">
            <v>Myeloproliferative Disorder with CC Score 0-3</v>
          </cell>
        </row>
        <row r="1852">
          <cell r="A1852" t="str">
            <v>SA08G</v>
          </cell>
          <cell r="B1852" t="str">
            <v>Other Haematological or Splenic Disorders, with CC Score 6+</v>
          </cell>
        </row>
        <row r="1853">
          <cell r="A1853" t="str">
            <v>SA08H</v>
          </cell>
          <cell r="B1853" t="str">
            <v>Other Haematological or Splenic Disorders, with CC Score 3-5</v>
          </cell>
        </row>
        <row r="1854">
          <cell r="A1854" t="str">
            <v>SA08J</v>
          </cell>
          <cell r="B1854" t="str">
            <v>Other Haematological or Splenic Disorders, with CC Score 0-2</v>
          </cell>
        </row>
        <row r="1855">
          <cell r="A1855" t="str">
            <v>SA09G</v>
          </cell>
          <cell r="B1855" t="str">
            <v>Other Red Blood Cell Disorders with CC Score 14+</v>
          </cell>
        </row>
        <row r="1856">
          <cell r="A1856" t="str">
            <v>SA09H</v>
          </cell>
          <cell r="B1856" t="str">
            <v>Other Red Blood Cell Disorders with CC Score 10-13</v>
          </cell>
        </row>
        <row r="1857">
          <cell r="A1857" t="str">
            <v>SA09J</v>
          </cell>
          <cell r="B1857" t="str">
            <v>Other Red Blood Cell Disorders with CC Score 6-9</v>
          </cell>
        </row>
        <row r="1858">
          <cell r="A1858" t="str">
            <v>SA09K</v>
          </cell>
          <cell r="B1858" t="str">
            <v>Other Red Blood Cell Disorders with CC Score 2-5</v>
          </cell>
        </row>
        <row r="1859">
          <cell r="A1859" t="str">
            <v>SA09L</v>
          </cell>
          <cell r="B1859" t="str">
            <v>Other Red Blood Cell Disorders with CC Score 0-1</v>
          </cell>
        </row>
        <row r="1860">
          <cell r="A1860" t="str">
            <v>SA11Z</v>
          </cell>
          <cell r="B1860" t="str">
            <v>Thalassaemia</v>
          </cell>
        </row>
        <row r="1861">
          <cell r="A1861" t="str">
            <v>SA12G</v>
          </cell>
          <cell r="B1861" t="str">
            <v>Thrombocytopenia with CC Score 8+</v>
          </cell>
        </row>
        <row r="1862">
          <cell r="A1862" t="str">
            <v>SA12H</v>
          </cell>
          <cell r="B1862" t="str">
            <v>Thrombocytopenia with CC Score 5-7</v>
          </cell>
        </row>
        <row r="1863">
          <cell r="A1863" t="str">
            <v>SA12J</v>
          </cell>
          <cell r="B1863" t="str">
            <v>Thrombocytopenia with CC Score 2-4</v>
          </cell>
        </row>
        <row r="1864">
          <cell r="A1864" t="str">
            <v>SA12K</v>
          </cell>
          <cell r="B1864" t="str">
            <v>Thrombocytopenia with CC Score 0-1</v>
          </cell>
        </row>
        <row r="1865">
          <cell r="A1865" t="str">
            <v>SA13A</v>
          </cell>
          <cell r="B1865" t="str">
            <v>Single Plasma Exchange, Leucophoresis or Red Cell Exchange, 19 years and over</v>
          </cell>
        </row>
        <row r="1866">
          <cell r="A1866" t="str">
            <v>SA13B</v>
          </cell>
          <cell r="B1866" t="str">
            <v>Single Plasma Exchange, Leucophoresis or Red Cell Exchange, 18 years and under</v>
          </cell>
        </row>
        <row r="1867">
          <cell r="A1867" t="str">
            <v>SA14Z</v>
          </cell>
          <cell r="B1867" t="str">
            <v>Plasma Exchanges, 2 to 9</v>
          </cell>
        </row>
        <row r="1868">
          <cell r="A1868" t="str">
            <v>SA15Z</v>
          </cell>
          <cell r="B1868" t="str">
            <v>Plasma Exchanges, 10 to 19</v>
          </cell>
        </row>
        <row r="1869">
          <cell r="A1869" t="str">
            <v>SA16Z</v>
          </cell>
          <cell r="B1869" t="str">
            <v>Plasma Exchanges, 20 or more</v>
          </cell>
        </row>
        <row r="1870">
          <cell r="A1870" t="str">
            <v>SA17G</v>
          </cell>
          <cell r="B1870" t="str">
            <v>Malignant Disorders of Lymphatic or Haematological Systems, with CC Score 3+</v>
          </cell>
        </row>
        <row r="1871">
          <cell r="A1871" t="str">
            <v>SA17H</v>
          </cell>
          <cell r="B1871" t="str">
            <v>Malignant Disorders of Lymphatic or Haematological Systems, with CC Score 0-2</v>
          </cell>
        </row>
        <row r="1872">
          <cell r="A1872" t="str">
            <v>SA18Z</v>
          </cell>
          <cell r="B1872" t="str">
            <v>Bone Marrow Harvest</v>
          </cell>
        </row>
        <row r="1873">
          <cell r="A1873" t="str">
            <v>SA19A</v>
          </cell>
          <cell r="B1873" t="str">
            <v>Bone Marrow Transplant, Autograft, 19 years and over</v>
          </cell>
        </row>
        <row r="1874">
          <cell r="A1874" t="str">
            <v>SA19B</v>
          </cell>
          <cell r="B1874" t="str">
            <v>Bone Marrow Transplant, Autograft, 18 years and under</v>
          </cell>
        </row>
        <row r="1875">
          <cell r="A1875" t="str">
            <v>SA20A</v>
          </cell>
          <cell r="B1875" t="str">
            <v>Bone Marrow Transplant, Allogeneic Graft (Sibling), 19 years and over</v>
          </cell>
        </row>
        <row r="1876">
          <cell r="A1876" t="str">
            <v>SA20B</v>
          </cell>
          <cell r="B1876" t="str">
            <v>Bone Marrow Transplant, Allogeneic Graft (Sibling), 18 years and under</v>
          </cell>
        </row>
        <row r="1877">
          <cell r="A1877" t="str">
            <v>SA21A</v>
          </cell>
          <cell r="B1877" t="str">
            <v>Bone Marrow Transplant, Allogeneic Graft (Volunteer Unrelated Donor), 19 years and over</v>
          </cell>
        </row>
        <row r="1878">
          <cell r="A1878" t="str">
            <v>SA21B</v>
          </cell>
          <cell r="B1878" t="str">
            <v>Bone Marrow Transplant, Allogeneic Graft (Volunteer Unrelated Donor), 18 years and under</v>
          </cell>
        </row>
        <row r="1879">
          <cell r="A1879" t="str">
            <v>SA22A</v>
          </cell>
          <cell r="B1879" t="str">
            <v>Bone Marrow Transplant, Allogeneic Graft (Cord Blood), 19 years and over</v>
          </cell>
        </row>
        <row r="1880">
          <cell r="A1880" t="str">
            <v>SA22B</v>
          </cell>
          <cell r="B1880" t="str">
            <v>Bone Marrow Transplant, Allogeneic Graft (Cord Blood), 18 years and under</v>
          </cell>
        </row>
        <row r="1881">
          <cell r="A1881" t="str">
            <v>SA23A</v>
          </cell>
          <cell r="B1881" t="str">
            <v>Bone Marrow Transplant, Allogeneic Graft (Haplo-Identical), 19 years and over</v>
          </cell>
        </row>
        <row r="1882">
          <cell r="A1882" t="str">
            <v>SA23B</v>
          </cell>
          <cell r="B1882" t="str">
            <v>Bone Marrow Transplant, Allogeneic Graft (Haplo-Identical), 18 years and under</v>
          </cell>
        </row>
        <row r="1883">
          <cell r="A1883" t="str">
            <v>SA24G</v>
          </cell>
          <cell r="B1883" t="str">
            <v>Acute Lymphoblastic Leukaemia with CC Score 5+</v>
          </cell>
        </row>
        <row r="1884">
          <cell r="A1884" t="str">
            <v>SA24H</v>
          </cell>
          <cell r="B1884" t="str">
            <v>Acute Lymphoblastic Leukaemia with CC Score 2-4</v>
          </cell>
        </row>
        <row r="1885">
          <cell r="A1885" t="str">
            <v>SA24J</v>
          </cell>
          <cell r="B1885" t="str">
            <v>Acute Lymphoblastic Leukaemia with CC Score 0-1</v>
          </cell>
        </row>
        <row r="1886">
          <cell r="A1886" t="str">
            <v>SA25G</v>
          </cell>
          <cell r="B1886" t="str">
            <v>Acute Myeloid Leukaemia with CC Score 12+</v>
          </cell>
        </row>
        <row r="1887">
          <cell r="A1887" t="str">
            <v>SA25H</v>
          </cell>
          <cell r="B1887" t="str">
            <v>Acute Myeloid Leukaemia with CC Score 9-11</v>
          </cell>
        </row>
        <row r="1888">
          <cell r="A1888" t="str">
            <v>SA25J</v>
          </cell>
          <cell r="B1888" t="str">
            <v>Acute Myeloid Leukaemia with CC Score 6-8</v>
          </cell>
        </row>
        <row r="1889">
          <cell r="A1889" t="str">
            <v>SA25K</v>
          </cell>
          <cell r="B1889" t="str">
            <v>Acute Myeloid Leukaemia with CC Score 4-5</v>
          </cell>
        </row>
        <row r="1890">
          <cell r="A1890" t="str">
            <v>SA25L</v>
          </cell>
          <cell r="B1890" t="str">
            <v>Acute Myeloid Leukaemia with CC Score 2-3</v>
          </cell>
        </row>
        <row r="1891">
          <cell r="A1891" t="str">
            <v>SA25M</v>
          </cell>
          <cell r="B1891" t="str">
            <v>Acute Myeloid Leukaemia with CC Score 0-1</v>
          </cell>
        </row>
        <row r="1892">
          <cell r="A1892" t="str">
            <v>SA26A</v>
          </cell>
          <cell r="B1892" t="str">
            <v>Peripheral Blood Stem Cell Transplant, Autologous, 19 years and over</v>
          </cell>
        </row>
        <row r="1893">
          <cell r="A1893" t="str">
            <v>SA26B</v>
          </cell>
          <cell r="B1893" t="str">
            <v>Peripheral Blood Stem Cell Transplant, Autologous, 18 years and under</v>
          </cell>
        </row>
        <row r="1894">
          <cell r="A1894" t="str">
            <v>SA27A</v>
          </cell>
          <cell r="B1894" t="str">
            <v>Peripheral Blood Stem Cell Transplant, Syngeneic, 19 years and over</v>
          </cell>
        </row>
        <row r="1895">
          <cell r="A1895" t="str">
            <v>SA27B</v>
          </cell>
          <cell r="B1895" t="str">
            <v>Peripheral Blood Stem Cell Transplant, Syngeneic, 18 years and under</v>
          </cell>
        </row>
        <row r="1896">
          <cell r="A1896" t="str">
            <v>SA28A</v>
          </cell>
          <cell r="B1896" t="str">
            <v>Peripheral Blood Stem Cell Transplant, Allogeneic, 19 years and over</v>
          </cell>
        </row>
        <row r="1897">
          <cell r="A1897" t="str">
            <v>SA28B</v>
          </cell>
          <cell r="B1897" t="str">
            <v>Peripheral Blood Stem Cell Transplant, Allogeneic, 18 years and under</v>
          </cell>
        </row>
        <row r="1898">
          <cell r="A1898" t="str">
            <v>SA30A</v>
          </cell>
          <cell r="B1898" t="str">
            <v>Plasma Cell Disorders with CC Score 11+</v>
          </cell>
        </row>
        <row r="1899">
          <cell r="A1899" t="str">
            <v>SA30B</v>
          </cell>
          <cell r="B1899" t="str">
            <v>Plasma Cell Disorders with CC Score 8-10</v>
          </cell>
        </row>
        <row r="1900">
          <cell r="A1900" t="str">
            <v>SA30C</v>
          </cell>
          <cell r="B1900" t="str">
            <v>Plasma Cell Disorders with CC Score 5-7</v>
          </cell>
        </row>
        <row r="1901">
          <cell r="A1901" t="str">
            <v>SA30D</v>
          </cell>
          <cell r="B1901" t="str">
            <v>Plasma Cell Disorders with CC Score 2-4</v>
          </cell>
        </row>
        <row r="1902">
          <cell r="A1902" t="str">
            <v>SA30E</v>
          </cell>
          <cell r="B1902" t="str">
            <v>Plasma Cell Disorders with CC Score 0-1</v>
          </cell>
        </row>
        <row r="1903">
          <cell r="A1903" t="str">
            <v>SA31A</v>
          </cell>
          <cell r="B1903" t="str">
            <v>Malignant Lymphoma, including Hodgkin's and Non-Hodgkin's, with CC Score 15+</v>
          </cell>
        </row>
        <row r="1904">
          <cell r="A1904" t="str">
            <v>SA31B</v>
          </cell>
          <cell r="B1904" t="str">
            <v>Malignant Lymphoma, including Hodgkin's and Non-Hodgkin's, with CC Score 10-14</v>
          </cell>
        </row>
        <row r="1905">
          <cell r="A1905" t="str">
            <v>SA31C</v>
          </cell>
          <cell r="B1905" t="str">
            <v>Malignant Lymphoma, including Hodgkin's and Non-Hodgkin's, with CC Score 6-9</v>
          </cell>
        </row>
        <row r="1906">
          <cell r="A1906" t="str">
            <v>SA31D</v>
          </cell>
          <cell r="B1906" t="str">
            <v>Malignant Lymphoma, including Hodgkin's and Non-Hodgkin's, with CC Score 4-5</v>
          </cell>
        </row>
        <row r="1907">
          <cell r="A1907" t="str">
            <v>SA31E</v>
          </cell>
          <cell r="B1907" t="str">
            <v>Malignant Lymphoma, including Hodgkin's and Non-Hodgkin's, with CC Score 2-3</v>
          </cell>
        </row>
        <row r="1908">
          <cell r="A1908" t="str">
            <v>SA31F</v>
          </cell>
          <cell r="B1908" t="str">
            <v>Malignant Lymphoma, including Hodgkin's and Non-Hodgkin's, with CC Score 0-1</v>
          </cell>
        </row>
        <row r="1909">
          <cell r="A1909" t="str">
            <v>SA32A</v>
          </cell>
          <cell r="B1909" t="str">
            <v>Chronic Lymphocytic Leukaemia, including Related Disorders, with CC Score 7+</v>
          </cell>
        </row>
        <row r="1910">
          <cell r="A1910" t="str">
            <v>SA32B</v>
          </cell>
          <cell r="B1910" t="str">
            <v>Chronic Lymphocytic Leukaemia, including Related Disorders, with CC Score 5-6</v>
          </cell>
        </row>
        <row r="1911">
          <cell r="A1911" t="str">
            <v>SA32C</v>
          </cell>
          <cell r="B1911" t="str">
            <v>Chronic Lymphocytic Leukaemia, including Related Disorders, with CC Score 3-4</v>
          </cell>
        </row>
        <row r="1912">
          <cell r="A1912" t="str">
            <v>SA32D</v>
          </cell>
          <cell r="B1912" t="str">
            <v>Chronic Lymphocytic Leukaemia, including Related Disorders, with CC Score 0-2</v>
          </cell>
        </row>
        <row r="1913">
          <cell r="A1913" t="str">
            <v>SA33Z</v>
          </cell>
          <cell r="B1913" t="str">
            <v>Diagnostic Bone Marrow Extraction</v>
          </cell>
        </row>
        <row r="1914">
          <cell r="A1914" t="str">
            <v>SA34Z</v>
          </cell>
          <cell r="B1914" t="str">
            <v>Peripheral Blood Stem Cell Harvest</v>
          </cell>
        </row>
        <row r="1915">
          <cell r="A1915" t="str">
            <v>SA35A</v>
          </cell>
          <cell r="B1915" t="str">
            <v>Agranulocytosis with CC Score 13+</v>
          </cell>
        </row>
        <row r="1916">
          <cell r="A1916" t="str">
            <v>SA35B</v>
          </cell>
          <cell r="B1916" t="str">
            <v>Agranulocytosis with CC Score 9-12</v>
          </cell>
        </row>
        <row r="1917">
          <cell r="A1917" t="str">
            <v>SA35C</v>
          </cell>
          <cell r="B1917" t="str">
            <v>Agranulocytosis with CC Score 5-8</v>
          </cell>
        </row>
        <row r="1918">
          <cell r="A1918" t="str">
            <v>SA35D</v>
          </cell>
          <cell r="B1918" t="str">
            <v>Agranulocytosis with CC Score 2-4</v>
          </cell>
        </row>
        <row r="1919">
          <cell r="A1919" t="str">
            <v>SA35E</v>
          </cell>
          <cell r="B1919" t="str">
            <v>Agranulocytosis with CC Score 0-1</v>
          </cell>
        </row>
        <row r="1920">
          <cell r="A1920" t="str">
            <v>SA36A</v>
          </cell>
          <cell r="B1920" t="str">
            <v>Sickle-Cell Anaemia with Crisis, with CC Score 6+</v>
          </cell>
        </row>
        <row r="1921">
          <cell r="A1921" t="str">
            <v>SA36B</v>
          </cell>
          <cell r="B1921" t="str">
            <v>Sickle-Cell Anaemia with Crisis, with CC Score 2-5</v>
          </cell>
        </row>
        <row r="1922">
          <cell r="A1922" t="str">
            <v>SA36C</v>
          </cell>
          <cell r="B1922" t="str">
            <v>Sickle-Cell Anaemia with Crisis, with CC Score 0-1</v>
          </cell>
        </row>
        <row r="1923">
          <cell r="A1923" t="str">
            <v>SA37Z</v>
          </cell>
          <cell r="B1923" t="str">
            <v>Sickle Cell Anaemia without Crisis</v>
          </cell>
        </row>
        <row r="1924">
          <cell r="A1924" t="str">
            <v>SB01Z</v>
          </cell>
          <cell r="B1924" t="str">
            <v>Procure Chemotherapy Drugs for Regimens in Band 1</v>
          </cell>
        </row>
        <row r="1925">
          <cell r="A1925" t="str">
            <v>SB02Z</v>
          </cell>
          <cell r="B1925" t="str">
            <v>Procure Chemotherapy Drugs for Regimens in Band 2</v>
          </cell>
        </row>
        <row r="1926">
          <cell r="A1926" t="str">
            <v>SB03Z</v>
          </cell>
          <cell r="B1926" t="str">
            <v>Procure Chemotherapy Drugs for Regimens in Band 3</v>
          </cell>
        </row>
        <row r="1927">
          <cell r="A1927" t="str">
            <v>SB04Z</v>
          </cell>
          <cell r="B1927" t="str">
            <v>Procure Chemotherapy Drugs for Regimens in Band 4</v>
          </cell>
        </row>
        <row r="1928">
          <cell r="A1928" t="str">
            <v>SB05Z</v>
          </cell>
          <cell r="B1928" t="str">
            <v>Procure Chemotherapy Drugs for Regimens in Band 5</v>
          </cell>
        </row>
        <row r="1929">
          <cell r="A1929" t="str">
            <v>SB06Z</v>
          </cell>
          <cell r="B1929" t="str">
            <v>Procure Chemotherapy Drugs for Regimens in Band 6</v>
          </cell>
        </row>
        <row r="1930">
          <cell r="A1930" t="str">
            <v>SB07Z</v>
          </cell>
          <cell r="B1930" t="str">
            <v>Procure Chemotherapy Drugs for Regimens in Band 7</v>
          </cell>
        </row>
        <row r="1931">
          <cell r="A1931" t="str">
            <v>SB08Z</v>
          </cell>
          <cell r="B1931" t="str">
            <v>Procure Chemotherapy Drugs for Regimens in Band 8</v>
          </cell>
        </row>
        <row r="1932">
          <cell r="A1932" t="str">
            <v>SB09Z</v>
          </cell>
          <cell r="B1932" t="str">
            <v>Procure Chemotherapy Drugs for Regimens in Band 9</v>
          </cell>
        </row>
        <row r="1933">
          <cell r="A1933" t="str">
            <v>SB10Z</v>
          </cell>
          <cell r="B1933" t="str">
            <v>Procure Chemotherapy Drugs for Regimens in Band 10</v>
          </cell>
        </row>
        <row r="1934">
          <cell r="A1934" t="str">
            <v>SB11Z</v>
          </cell>
          <cell r="B1934" t="str">
            <v>Deliver Exclusively Oral Chemotherapy</v>
          </cell>
        </row>
        <row r="1935">
          <cell r="A1935" t="str">
            <v>SB12Z</v>
          </cell>
          <cell r="B1935" t="str">
            <v>Deliver Simple Parenteral Chemotherapy at First Attendance</v>
          </cell>
        </row>
        <row r="1936">
          <cell r="A1936" t="str">
            <v>SB13Z</v>
          </cell>
          <cell r="B1936" t="str">
            <v>Deliver more Complex Parenteral Chemotherapy at First Attendance</v>
          </cell>
        </row>
        <row r="1937">
          <cell r="A1937" t="str">
            <v>SB14Z</v>
          </cell>
          <cell r="B1937" t="str">
            <v>Deliver Complex Chemotherapy, including Prolonged Infusional Treatment, at First Attendance</v>
          </cell>
        </row>
        <row r="1938">
          <cell r="A1938" t="str">
            <v>SB15Z</v>
          </cell>
          <cell r="B1938" t="str">
            <v>Deliver Subsequent Elements of a Chemotherapy Cycle</v>
          </cell>
        </row>
        <row r="1939">
          <cell r="A1939" t="str">
            <v>SB16Z</v>
          </cell>
          <cell r="B1939" t="str">
            <v>Procure Chemotherapy Drugs for Regimens not on the National List</v>
          </cell>
        </row>
        <row r="1940">
          <cell r="A1940" t="str">
            <v>SB17Z</v>
          </cell>
          <cell r="B1940" t="str">
            <v>Deliver Chemotherapy for Regimens not on the National List</v>
          </cell>
        </row>
        <row r="1941">
          <cell r="A1941" t="str">
            <v>SB97Z</v>
          </cell>
          <cell r="B1941" t="str">
            <v>Same Day Chemotherapy Admission or Attendance</v>
          </cell>
        </row>
        <row r="1942">
          <cell r="A1942" t="str">
            <v>SC21Z</v>
          </cell>
          <cell r="B1942" t="str">
            <v>Deliver a Fraction of Treatment on a Superficial or Orthovoltage Machine</v>
          </cell>
        </row>
        <row r="1943">
          <cell r="A1943" t="str">
            <v>SC22Z</v>
          </cell>
          <cell r="B1943" t="str">
            <v>Deliver a Fraction of Treatment on a Megavoltage Machine</v>
          </cell>
        </row>
        <row r="1944">
          <cell r="A1944" t="str">
            <v>SC23Z</v>
          </cell>
          <cell r="B1944" t="str">
            <v>Deliver a Fraction of Complex Treatment on a Megavoltage Machine</v>
          </cell>
        </row>
        <row r="1945">
          <cell r="A1945" t="str">
            <v>SC24Z</v>
          </cell>
          <cell r="B1945" t="str">
            <v>Deliver a Fraction of Radiotherapy on a Megavoltage Machine using General Anaesthetic</v>
          </cell>
        </row>
        <row r="1946">
          <cell r="A1946" t="str">
            <v>SC25Z</v>
          </cell>
          <cell r="B1946" t="str">
            <v>Deliver a Fraction of Total Body Irradiation</v>
          </cell>
        </row>
        <row r="1947">
          <cell r="A1947" t="str">
            <v>SC26Z</v>
          </cell>
          <cell r="B1947" t="str">
            <v>Deliver a Fraction of Intracavitary Radiotherapy without General Anaesthetic</v>
          </cell>
        </row>
        <row r="1948">
          <cell r="A1948" t="str">
            <v>SC27Z</v>
          </cell>
          <cell r="B1948" t="str">
            <v>Deliver a Fraction of Intracavitary Radiotherapy with General Anaesthetic</v>
          </cell>
        </row>
        <row r="1949">
          <cell r="A1949" t="str">
            <v>SC28Z</v>
          </cell>
          <cell r="B1949" t="str">
            <v>Deliver a Fraction of Interstitial Radiotherapy</v>
          </cell>
        </row>
        <row r="1950">
          <cell r="A1950" t="str">
            <v>SC29Z</v>
          </cell>
          <cell r="B1950" t="str">
            <v>Other Radiotherapy Treatment</v>
          </cell>
        </row>
        <row r="1951">
          <cell r="A1951" t="str">
            <v>SC30Z</v>
          </cell>
          <cell r="B1951" t="str">
            <v>Deliver a Fraction of Intraluminal Brachytherapy</v>
          </cell>
        </row>
        <row r="1952">
          <cell r="A1952" t="str">
            <v>SC31Z</v>
          </cell>
          <cell r="B1952" t="str">
            <v>Deliver a Fraction of Adaptive Radiotherapy on a Megavoltage Machine</v>
          </cell>
        </row>
        <row r="1953">
          <cell r="A1953" t="str">
            <v>SC40Z</v>
          </cell>
          <cell r="B1953" t="str">
            <v>Preparation for Intensity Modulated Radiation Therapy</v>
          </cell>
        </row>
        <row r="1954">
          <cell r="A1954" t="str">
            <v>SC41Z</v>
          </cell>
          <cell r="B1954" t="str">
            <v>Preparation for Intensity Modulated Radiation Therapy, with Technical Support</v>
          </cell>
        </row>
        <row r="1955">
          <cell r="A1955" t="str">
            <v>SC42Z</v>
          </cell>
          <cell r="B1955" t="str">
            <v>Preparation for Total Body Irradiation</v>
          </cell>
        </row>
        <row r="1956">
          <cell r="A1956" t="str">
            <v>SC43Z</v>
          </cell>
          <cell r="B1956" t="str">
            <v>Preparation for Total Body Irradiation, with Technical Support</v>
          </cell>
        </row>
        <row r="1957">
          <cell r="A1957" t="str">
            <v>SC44Z</v>
          </cell>
          <cell r="B1957" t="str">
            <v>Preparation for Hemi Body Irradiation</v>
          </cell>
        </row>
        <row r="1958">
          <cell r="A1958" t="str">
            <v>SC45Z</v>
          </cell>
          <cell r="B1958" t="str">
            <v>Preparation for Simple Radiotherapy with Imaging and Dosimetry</v>
          </cell>
        </row>
        <row r="1959">
          <cell r="A1959" t="str">
            <v>SC46Z</v>
          </cell>
          <cell r="B1959" t="str">
            <v>Preparation for Simple Radiotherapy with Imaging and Dosimetry, with Technical Support</v>
          </cell>
        </row>
        <row r="1960">
          <cell r="A1960" t="str">
            <v>SC47Z</v>
          </cell>
          <cell r="B1960" t="str">
            <v>Preparation for Simple Radiotherapy with Imaging and Simple Calculation</v>
          </cell>
        </row>
        <row r="1961">
          <cell r="A1961" t="str">
            <v>SC48Z</v>
          </cell>
          <cell r="B1961" t="str">
            <v>Preparation for Simple Radiotherapy with Imaging and Simple Calculation, with Technical Support</v>
          </cell>
        </row>
        <row r="1962">
          <cell r="A1962" t="str">
            <v>SC49Z</v>
          </cell>
          <cell r="B1962" t="str">
            <v>Preparation for Superficial Radiotherapy with Simple Calculation</v>
          </cell>
        </row>
        <row r="1963">
          <cell r="A1963" t="str">
            <v>SC50Z</v>
          </cell>
          <cell r="B1963" t="str">
            <v>Preparation for Superficial Radiotherapy with Simple Calculation, with Technical Support</v>
          </cell>
        </row>
        <row r="1964">
          <cell r="A1964" t="str">
            <v>SC51Z</v>
          </cell>
          <cell r="B1964" t="str">
            <v>Preparation for Complex Conformal Radiotherapy</v>
          </cell>
        </row>
        <row r="1965">
          <cell r="A1965" t="str">
            <v>SC52Z</v>
          </cell>
          <cell r="B1965" t="str">
            <v>Preparation for Complex Conformal Radiotherapy, with Technical Support</v>
          </cell>
        </row>
        <row r="1966">
          <cell r="A1966" t="str">
            <v>SC53Z</v>
          </cell>
          <cell r="B1966" t="str">
            <v>Preparation for Intraluminal Brachytherapy</v>
          </cell>
        </row>
        <row r="1967">
          <cell r="A1967" t="str">
            <v>SC54Z</v>
          </cell>
          <cell r="B1967" t="str">
            <v>Preparation for Intracavitary Brachytherapy</v>
          </cell>
        </row>
        <row r="1968">
          <cell r="A1968" t="str">
            <v>SC55Z</v>
          </cell>
          <cell r="B1968" t="str">
            <v>Preparation for Interstitial Brachytherapy</v>
          </cell>
        </row>
        <row r="1969">
          <cell r="A1969" t="str">
            <v>SC56Z</v>
          </cell>
          <cell r="B1969" t="str">
            <v>Other External Beam Radiotherapy Preparation</v>
          </cell>
        </row>
        <row r="1970">
          <cell r="A1970" t="str">
            <v>SC57Z</v>
          </cell>
          <cell r="B1970" t="str">
            <v>Other Brachytherapy Preparation</v>
          </cell>
        </row>
        <row r="1971">
          <cell r="A1971" t="str">
            <v>SC97Z</v>
          </cell>
          <cell r="B1971" t="str">
            <v>Same Day External Beam Radiotherapy Admission or Attendance</v>
          </cell>
        </row>
        <row r="1972">
          <cell r="A1972" t="str">
            <v>SD01A</v>
          </cell>
          <cell r="B1972" t="str">
            <v>Inpatient Specialist Palliative Care, 19 years and over</v>
          </cell>
        </row>
        <row r="1973">
          <cell r="A1973" t="str">
            <v>SD01B</v>
          </cell>
          <cell r="B1973" t="str">
            <v>Inpatient Specialist Palliative Care, 18 years and under</v>
          </cell>
        </row>
        <row r="1974">
          <cell r="A1974" t="str">
            <v>SD02A</v>
          </cell>
          <cell r="B1974" t="str">
            <v>Inpatient Specialist Palliative Care, Same Day, 19 years and over</v>
          </cell>
        </row>
        <row r="1975">
          <cell r="A1975" t="str">
            <v>SD02B</v>
          </cell>
          <cell r="B1975" t="str">
            <v>Inpatient Specialist Palliative Care, Same Day, 18 years and under</v>
          </cell>
        </row>
        <row r="1976">
          <cell r="A1976" t="str">
            <v>SD03A</v>
          </cell>
          <cell r="B1976" t="str">
            <v>Hospital Specialist Palliative Care Support, 19 years and over</v>
          </cell>
        </row>
        <row r="1977">
          <cell r="A1977" t="str">
            <v>SD03B</v>
          </cell>
          <cell r="B1977" t="str">
            <v>Hospital Specialist Palliative Care Support, 18 years and under</v>
          </cell>
        </row>
        <row r="1978">
          <cell r="A1978" t="str">
            <v>SD04A</v>
          </cell>
          <cell r="B1978" t="str">
            <v>Medical Specialist Palliative Care Attendance, 19 years and over</v>
          </cell>
        </row>
        <row r="1979">
          <cell r="A1979" t="str">
            <v>SD04B</v>
          </cell>
          <cell r="B1979" t="str">
            <v>Medical Specialist Palliative Care Attendance, 18 years and under</v>
          </cell>
        </row>
        <row r="1980">
          <cell r="A1980" t="str">
            <v>SD05A</v>
          </cell>
          <cell r="B1980" t="str">
            <v>Non-Medical Specialist Palliative Care Attendance, 19 years and over</v>
          </cell>
        </row>
        <row r="1981">
          <cell r="A1981" t="str">
            <v>SD05B</v>
          </cell>
          <cell r="B1981" t="str">
            <v>Non-Medical Specialist Palliative Care Attendance, 18 years and under</v>
          </cell>
        </row>
        <row r="1982">
          <cell r="A1982" t="str">
            <v>UZ01Z</v>
          </cell>
          <cell r="B1982" t="str">
            <v>Data Invalid for Grouping</v>
          </cell>
        </row>
        <row r="1983">
          <cell r="A1983" t="str">
            <v>VA10A</v>
          </cell>
          <cell r="B1983" t="str">
            <v>Multiple Trauma with Diagnosis Score &lt;=23, with No Interventions</v>
          </cell>
        </row>
        <row r="1984">
          <cell r="A1984" t="str">
            <v>VA10B</v>
          </cell>
          <cell r="B1984" t="str">
            <v>Multiple Trauma with Diagnosis Score 24-32, with No Interventions</v>
          </cell>
        </row>
        <row r="1985">
          <cell r="A1985" t="str">
            <v>VA10C</v>
          </cell>
          <cell r="B1985" t="str">
            <v>Multiple Trauma with Diagnosis Score 33-50, with No Interventions</v>
          </cell>
        </row>
        <row r="1986">
          <cell r="A1986" t="str">
            <v>VA10D</v>
          </cell>
          <cell r="B1986" t="str">
            <v>Multiple Trauma with Diagnosis Score &gt;=51, with No Interventions</v>
          </cell>
        </row>
        <row r="1987">
          <cell r="A1987" t="str">
            <v>VA11A</v>
          </cell>
          <cell r="B1987" t="str">
            <v>Multiple Trauma with Diagnosis Score &lt;=23, with Intervention Score 1-8</v>
          </cell>
        </row>
        <row r="1988">
          <cell r="A1988" t="str">
            <v>VA11B</v>
          </cell>
          <cell r="B1988" t="str">
            <v>Multiple Trauma with Diagnosis Score 24-32, with Intervention Score 1-8</v>
          </cell>
        </row>
        <row r="1989">
          <cell r="A1989" t="str">
            <v>VA11C</v>
          </cell>
          <cell r="B1989" t="str">
            <v>Multiple Trauma with Diagnosis Score 33-50, with Intervention Score 1-8</v>
          </cell>
        </row>
        <row r="1990">
          <cell r="A1990" t="str">
            <v>VA11D</v>
          </cell>
          <cell r="B1990" t="str">
            <v>Multiple Trauma with Diagnosis Score &gt;=51, with Intervention Score 1-8</v>
          </cell>
        </row>
        <row r="1991">
          <cell r="A1991" t="str">
            <v>VA12A</v>
          </cell>
          <cell r="B1991" t="str">
            <v>Multiple Trauma with Diagnosis Score &lt;=23, with Intervention Score 9-18</v>
          </cell>
        </row>
        <row r="1992">
          <cell r="A1992" t="str">
            <v>VA12B</v>
          </cell>
          <cell r="B1992" t="str">
            <v>Multiple Trauma with Diagnosis Score 24-32, with Intervention Score 9-18</v>
          </cell>
        </row>
        <row r="1993">
          <cell r="A1993" t="str">
            <v>VA12C</v>
          </cell>
          <cell r="B1993" t="str">
            <v>Multiple Trauma with Diagnosis Score 33-50, with Intervention Score 9-18</v>
          </cell>
        </row>
        <row r="1994">
          <cell r="A1994" t="str">
            <v>VA12D</v>
          </cell>
          <cell r="B1994" t="str">
            <v>Multiple Trauma with Diagnosis Score &gt;=51, with Intervention Score 9-18</v>
          </cell>
        </row>
        <row r="1995">
          <cell r="A1995" t="str">
            <v>VA13A</v>
          </cell>
          <cell r="B1995" t="str">
            <v>Multiple Trauma with Diagnosis Score &lt;=23, with Intervention Score 19-29</v>
          </cell>
        </row>
        <row r="1996">
          <cell r="A1996" t="str">
            <v>VA13B</v>
          </cell>
          <cell r="B1996" t="str">
            <v>Multiple Trauma with Diagnosis Score 24-32, with Intervention Score 19-29</v>
          </cell>
        </row>
        <row r="1997">
          <cell r="A1997" t="str">
            <v>VA13C</v>
          </cell>
          <cell r="B1997" t="str">
            <v>Multiple Trauma with Diagnosis Score 33-50, with Intervention Score 19-29</v>
          </cell>
        </row>
        <row r="1998">
          <cell r="A1998" t="str">
            <v>VA13D</v>
          </cell>
          <cell r="B1998" t="str">
            <v>Multiple Trauma with Diagnosis Score &gt;=51, with Intervention Score 19-29</v>
          </cell>
        </row>
        <row r="1999">
          <cell r="A1999" t="str">
            <v>VA14A</v>
          </cell>
          <cell r="B1999" t="str">
            <v>Multiple Trauma with Diagnosis Score &lt;=23, with Intervention Score 30-44</v>
          </cell>
        </row>
        <row r="2000">
          <cell r="A2000" t="str">
            <v>VA14B</v>
          </cell>
          <cell r="B2000" t="str">
            <v>Multiple Trauma with Diagnosis Score 24-32, with Intervention Score 30-44</v>
          </cell>
        </row>
        <row r="2001">
          <cell r="A2001" t="str">
            <v>VA14C</v>
          </cell>
          <cell r="B2001" t="str">
            <v>Multiple Trauma with Diagnosis Score 33-50, with Intervention Score 30-44</v>
          </cell>
        </row>
        <row r="2002">
          <cell r="A2002" t="str">
            <v>VA14D</v>
          </cell>
          <cell r="B2002" t="str">
            <v>Multiple Trauma with Diagnosis Score &gt;=51, with Intervention Score 30-44</v>
          </cell>
        </row>
        <row r="2003">
          <cell r="A2003" t="str">
            <v>VA15A</v>
          </cell>
          <cell r="B2003" t="str">
            <v>Multiple Trauma with Diagnosis Score &lt;=23, with Intervention Score &gt;=45</v>
          </cell>
        </row>
        <row r="2004">
          <cell r="A2004" t="str">
            <v>VA15B</v>
          </cell>
          <cell r="B2004" t="str">
            <v>Multiple Trauma with Diagnosis Score 24-32, with Intervention Score &gt;=45</v>
          </cell>
        </row>
        <row r="2005">
          <cell r="A2005" t="str">
            <v>VA15C</v>
          </cell>
          <cell r="B2005" t="str">
            <v>Multiple Trauma with Diagnosis Score 33-50, with Intervention Score &gt;=45</v>
          </cell>
        </row>
        <row r="2006">
          <cell r="A2006" t="str">
            <v>VA15D</v>
          </cell>
          <cell r="B2006" t="str">
            <v>Multiple Trauma with Diagnosis Score &gt;=51, with Intervention Score &gt;=45</v>
          </cell>
        </row>
        <row r="2007">
          <cell r="A2007" t="str">
            <v>VB01Z</v>
          </cell>
          <cell r="B2007" t="str">
            <v>Emergency Medicine, Any Investigation with Category 5 Treatment</v>
          </cell>
        </row>
        <row r="2008">
          <cell r="A2008" t="str">
            <v>VB02Z</v>
          </cell>
          <cell r="B2008" t="str">
            <v>Emergency Medicine, Category 3 Investigation with Category 4 Treatment</v>
          </cell>
        </row>
        <row r="2009">
          <cell r="A2009" t="str">
            <v>VB03Z</v>
          </cell>
          <cell r="B2009" t="str">
            <v>Emergency Medicine, Category 3 Investigation with Category 1-3 Treatment</v>
          </cell>
        </row>
        <row r="2010">
          <cell r="A2010" t="str">
            <v>VB04Z</v>
          </cell>
          <cell r="B2010" t="str">
            <v>Emergency Medicine, Category 2 Investigation with Category 4 Treatment</v>
          </cell>
        </row>
        <row r="2011">
          <cell r="A2011" t="str">
            <v>VB05Z</v>
          </cell>
          <cell r="B2011" t="str">
            <v>Emergency Medicine, Category 2 Investigation with Category 3 Treatment</v>
          </cell>
        </row>
        <row r="2012">
          <cell r="A2012" t="str">
            <v>VB06Z</v>
          </cell>
          <cell r="B2012" t="str">
            <v>Emergency Medicine, Category 1 Investigation with Category 3-4 Treatment</v>
          </cell>
        </row>
        <row r="2013">
          <cell r="A2013" t="str">
            <v>VB07Z</v>
          </cell>
          <cell r="B2013" t="str">
            <v>Emergency Medicine, Category 2 Investigation with Category 2 Treatment</v>
          </cell>
        </row>
        <row r="2014">
          <cell r="A2014" t="str">
            <v>VB08Z</v>
          </cell>
          <cell r="B2014" t="str">
            <v>Emergency Medicine, Category 2 Investigation with Category 1 Treatment</v>
          </cell>
        </row>
        <row r="2015">
          <cell r="A2015" t="str">
            <v>VB09Z</v>
          </cell>
          <cell r="B2015" t="str">
            <v>Emergency Medicine, Category 1 Investigation with Category 1-2 Treatment</v>
          </cell>
        </row>
        <row r="2016">
          <cell r="A2016" t="str">
            <v>VB10Z</v>
          </cell>
          <cell r="B2016" t="str">
            <v>Emergency Medicine, Dental Care</v>
          </cell>
        </row>
        <row r="2017">
          <cell r="A2017" t="str">
            <v>VB11Z</v>
          </cell>
          <cell r="B2017" t="str">
            <v>Emergency Medicine, No Investigation with No Significant Treatment</v>
          </cell>
        </row>
        <row r="2018">
          <cell r="A2018" t="str">
            <v>VC01Z</v>
          </cell>
          <cell r="B2018" t="str">
            <v>Assessment for Rehabilitation, Unidisciplinary</v>
          </cell>
        </row>
        <row r="2019">
          <cell r="A2019" t="str">
            <v>VC02Z</v>
          </cell>
          <cell r="B2019" t="str">
            <v>Assessment for Rehabilitation, Multidisciplinary, Non-Specialist</v>
          </cell>
        </row>
        <row r="2020">
          <cell r="A2020" t="str">
            <v>VC03Z</v>
          </cell>
          <cell r="B2020" t="str">
            <v>Assessment for Rehabilitation, Multidisciplinary, Specialist</v>
          </cell>
        </row>
        <row r="2021">
          <cell r="A2021" t="str">
            <v>VC04Z</v>
          </cell>
          <cell r="B2021" t="str">
            <v>Rehabilitation for Stroke</v>
          </cell>
        </row>
        <row r="2022">
          <cell r="A2022" t="str">
            <v>VC06Z</v>
          </cell>
          <cell r="B2022" t="str">
            <v>Rehabilitation for Brain Injuries</v>
          </cell>
        </row>
        <row r="2023">
          <cell r="A2023" t="str">
            <v>VC08Z</v>
          </cell>
          <cell r="B2023" t="str">
            <v>Rehabilitation for Spinal Cord Injuries</v>
          </cell>
        </row>
        <row r="2024">
          <cell r="A2024" t="str">
            <v>VC10Z</v>
          </cell>
          <cell r="B2024" t="str">
            <v>Rehabilitation for Pain Syndromes</v>
          </cell>
        </row>
        <row r="2025">
          <cell r="A2025" t="str">
            <v>VC12Z</v>
          </cell>
          <cell r="B2025" t="str">
            <v>Rehabilitation for Other Neurological Disorders</v>
          </cell>
        </row>
        <row r="2026">
          <cell r="A2026" t="str">
            <v>VC14Z</v>
          </cell>
          <cell r="B2026" t="str">
            <v>Rehabilitation for Amputation of Limb</v>
          </cell>
        </row>
        <row r="2027">
          <cell r="A2027" t="str">
            <v>VC16Z</v>
          </cell>
          <cell r="B2027" t="str">
            <v>Rehabilitation for Hip Fracture</v>
          </cell>
        </row>
        <row r="2028">
          <cell r="A2028" t="str">
            <v>VC18Z</v>
          </cell>
          <cell r="B2028" t="str">
            <v>Rehabilitation for Joint Replacement</v>
          </cell>
        </row>
        <row r="2029">
          <cell r="A2029" t="str">
            <v>VC20Z</v>
          </cell>
          <cell r="B2029" t="str">
            <v>Rehabilitation for Inflammatory Arthritis</v>
          </cell>
        </row>
        <row r="2030">
          <cell r="A2030" t="str">
            <v>VC22Z</v>
          </cell>
          <cell r="B2030" t="str">
            <v>Rehabilitation for Non-Inflammatory Arthritis</v>
          </cell>
        </row>
        <row r="2031">
          <cell r="A2031" t="str">
            <v>VC24Z</v>
          </cell>
          <cell r="B2031" t="str">
            <v>Rehabilitation for Other Musculoskeletal Disorders</v>
          </cell>
        </row>
        <row r="2032">
          <cell r="A2032" t="str">
            <v>VC26Z</v>
          </cell>
          <cell r="B2032" t="str">
            <v>Rehabilitation for Drug or Alcohol Addiction</v>
          </cell>
        </row>
        <row r="2033">
          <cell r="A2033" t="str">
            <v>VC28Z</v>
          </cell>
          <cell r="B2033" t="str">
            <v>Rehabilitation for Other Psychiatric Disorders</v>
          </cell>
        </row>
        <row r="2034">
          <cell r="A2034" t="str">
            <v>VC30Z</v>
          </cell>
          <cell r="B2034" t="str">
            <v>Rehabilitation for Burns</v>
          </cell>
        </row>
        <row r="2035">
          <cell r="A2035" t="str">
            <v>VC32Z</v>
          </cell>
          <cell r="B2035" t="str">
            <v>Rehabilitation following Head and Neck Reconstructive Surgery</v>
          </cell>
        </row>
        <row r="2036">
          <cell r="A2036" t="str">
            <v>VC34Z</v>
          </cell>
          <cell r="B2036" t="str">
            <v>Rehabilitation following Other Reconstructive Surgery</v>
          </cell>
        </row>
        <row r="2037">
          <cell r="A2037" t="str">
            <v>VC36Z</v>
          </cell>
          <cell r="B2037" t="str">
            <v>Rehabilitation for Other Trauma</v>
          </cell>
        </row>
        <row r="2038">
          <cell r="A2038" t="str">
            <v>VC38Z</v>
          </cell>
          <cell r="B2038" t="str">
            <v>Rehabilitation for Acute Myocardial Infarction or Other Cardiac Disorders</v>
          </cell>
        </row>
        <row r="2039">
          <cell r="A2039" t="str">
            <v>VC40Z</v>
          </cell>
          <cell r="B2039" t="str">
            <v>Rehabilitation for Respiratory Disorders</v>
          </cell>
        </row>
        <row r="2040">
          <cell r="A2040" t="str">
            <v>VC42Z</v>
          </cell>
          <cell r="B2040" t="str">
            <v>Rehabilitation for Other Disorders</v>
          </cell>
        </row>
        <row r="2041">
          <cell r="A2041" t="str">
            <v>WA01W</v>
          </cell>
          <cell r="B2041" t="str">
            <v>Manifestations of HIV or AIDS, with CC Score of 1+</v>
          </cell>
        </row>
        <row r="2042">
          <cell r="A2042" t="str">
            <v>WA01Y</v>
          </cell>
          <cell r="B2042" t="str">
            <v>Manifestations of HIV or AIDS, with CC Score of 0</v>
          </cell>
        </row>
        <row r="2043">
          <cell r="A2043" t="str">
            <v>WA02Z</v>
          </cell>
          <cell r="B2043" t="str">
            <v>Disorders of Immunity without HIV or AIDS</v>
          </cell>
        </row>
        <row r="2044">
          <cell r="A2044" t="str">
            <v>WA03A</v>
          </cell>
          <cell r="B2044" t="str">
            <v>Septicaemia with CC Score 4+</v>
          </cell>
        </row>
        <row r="2045">
          <cell r="A2045" t="str">
            <v>WA03B</v>
          </cell>
          <cell r="B2045" t="str">
            <v>Septicaemia with CC Score 2-3</v>
          </cell>
        </row>
        <row r="2046">
          <cell r="A2046" t="str">
            <v>WA03C</v>
          </cell>
          <cell r="B2046" t="str">
            <v>Septicaemia with CC Score 0-1</v>
          </cell>
        </row>
        <row r="2047">
          <cell r="A2047" t="str">
            <v>WA04Z</v>
          </cell>
          <cell r="B2047" t="str">
            <v>Acute Febrile Illness with length of stay 4 days or less</v>
          </cell>
        </row>
        <row r="2048">
          <cell r="A2048" t="str">
            <v>WA05Z</v>
          </cell>
          <cell r="B2048" t="str">
            <v>Pyrexia of Unknown Origin with length of stay 5 days or more</v>
          </cell>
        </row>
        <row r="2049">
          <cell r="A2049" t="str">
            <v>WA06A</v>
          </cell>
          <cell r="B2049" t="str">
            <v>Other Viral Illness with CC Score 2+</v>
          </cell>
        </row>
        <row r="2050">
          <cell r="A2050" t="str">
            <v>WA06B</v>
          </cell>
          <cell r="B2050" t="str">
            <v>Other Viral Illness with CC Score 1</v>
          </cell>
        </row>
        <row r="2051">
          <cell r="A2051" t="str">
            <v>WA06C</v>
          </cell>
          <cell r="B2051" t="str">
            <v>Other Viral Illness with CC Score 0</v>
          </cell>
        </row>
        <row r="2052">
          <cell r="A2052" t="str">
            <v>WA07Z</v>
          </cell>
          <cell r="B2052" t="str">
            <v>Complex Infectious Diseases</v>
          </cell>
        </row>
        <row r="2053">
          <cell r="A2053" t="str">
            <v>WA08Z</v>
          </cell>
          <cell r="B2053" t="str">
            <v>Malaria</v>
          </cell>
        </row>
        <row r="2054">
          <cell r="A2054" t="str">
            <v>WA09A</v>
          </cell>
          <cell r="B2054" t="str">
            <v>Other Non-Viral Infections with CC Score 3+</v>
          </cell>
        </row>
        <row r="2055">
          <cell r="A2055" t="str">
            <v>WA09B</v>
          </cell>
          <cell r="B2055" t="str">
            <v>Other Non-Viral Infections with CC Score 1-2</v>
          </cell>
        </row>
        <row r="2056">
          <cell r="A2056" t="str">
            <v>WA09C</v>
          </cell>
          <cell r="B2056" t="str">
            <v>Other Non-Viral Infections with CC Score 0</v>
          </cell>
        </row>
        <row r="2057">
          <cell r="A2057" t="str">
            <v>WA10Z</v>
          </cell>
          <cell r="B2057" t="str">
            <v>Other Infections (Genito-Urinary Medicine)</v>
          </cell>
        </row>
        <row r="2058">
          <cell r="A2058" t="str">
            <v>WA11A</v>
          </cell>
          <cell r="B2058" t="str">
            <v>Poisoning, Toxic, Environmental or Unspecified Effects, with CC Score 4+</v>
          </cell>
        </row>
        <row r="2059">
          <cell r="A2059" t="str">
            <v>WA11B</v>
          </cell>
          <cell r="B2059" t="str">
            <v>Poisoning, Toxic, Environmental or Unspecified Effects, with CC Score 2-3</v>
          </cell>
        </row>
        <row r="2060">
          <cell r="A2060" t="str">
            <v>WA11C</v>
          </cell>
          <cell r="B2060" t="str">
            <v>Poisoning, Toxic, Environmental or Unspecified Effects, with CC Score 0-1</v>
          </cell>
        </row>
        <row r="2061">
          <cell r="A2061" t="str">
            <v>WA12A</v>
          </cell>
          <cell r="B2061" t="str">
            <v>Complications of Procedures, with CC Score 3+</v>
          </cell>
        </row>
        <row r="2062">
          <cell r="A2062" t="str">
            <v>WA12B</v>
          </cell>
          <cell r="B2062" t="str">
            <v>Complications of Procedures, with CC Score 2</v>
          </cell>
        </row>
        <row r="2063">
          <cell r="A2063" t="str">
            <v>WA12C</v>
          </cell>
          <cell r="B2063" t="str">
            <v>Complications of Procedures, with CC Score 1</v>
          </cell>
        </row>
        <row r="2064">
          <cell r="A2064" t="str">
            <v>WA12D</v>
          </cell>
          <cell r="B2064" t="str">
            <v>Complications of Procedures, with CC Score 0</v>
          </cell>
        </row>
        <row r="2065">
          <cell r="A2065" t="str">
            <v>WA14A</v>
          </cell>
          <cell r="B2065" t="str">
            <v>Procedure Not Carried Out for Medical or Patient Reasons</v>
          </cell>
        </row>
        <row r="2066">
          <cell r="A2066" t="str">
            <v>WA14B</v>
          </cell>
          <cell r="B2066" t="str">
            <v>Procedure Not Carried Out for Other or Unspecified Reasons</v>
          </cell>
        </row>
        <row r="2067">
          <cell r="A2067" t="str">
            <v>WA15A</v>
          </cell>
          <cell r="B2067" t="str">
            <v>Respite Care with length of stay 9 days or more</v>
          </cell>
        </row>
        <row r="2068">
          <cell r="A2068" t="str">
            <v>WA15B</v>
          </cell>
          <cell r="B2068" t="str">
            <v>Respite Care with length of stay between 5 and 8 days</v>
          </cell>
        </row>
        <row r="2069">
          <cell r="A2069" t="str">
            <v>WA15V</v>
          </cell>
          <cell r="B2069" t="str">
            <v>Respite Care with length of stay 4 days or less</v>
          </cell>
        </row>
        <row r="2070">
          <cell r="A2070" t="str">
            <v>WA16W</v>
          </cell>
          <cell r="B2070" t="str">
            <v>Shock or Anaphylaxis, with CC Score of 1+</v>
          </cell>
        </row>
        <row r="2071">
          <cell r="A2071" t="str">
            <v>WA16Y</v>
          </cell>
          <cell r="B2071" t="str">
            <v>Shock or Anaphylaxis, with CC Score of 0</v>
          </cell>
        </row>
        <row r="2072">
          <cell r="A2072" t="str">
            <v>WA17A</v>
          </cell>
          <cell r="B2072" t="str">
            <v>Neoplasm Related Admission with CC Score 3+</v>
          </cell>
        </row>
        <row r="2073">
          <cell r="A2073" t="str">
            <v>WA17B</v>
          </cell>
          <cell r="B2073" t="str">
            <v>Neoplasm Related Admission with CC Score 2</v>
          </cell>
        </row>
        <row r="2074">
          <cell r="A2074" t="str">
            <v>WA17C</v>
          </cell>
          <cell r="B2074" t="str">
            <v>Neoplasm Related Admission with CC Score 1</v>
          </cell>
        </row>
        <row r="2075">
          <cell r="A2075" t="str">
            <v>WA17D</v>
          </cell>
          <cell r="B2075" t="str">
            <v>Neoplasm Related Admission with CC Score 0</v>
          </cell>
        </row>
        <row r="2076">
          <cell r="A2076" t="str">
            <v>WA18A</v>
          </cell>
          <cell r="B2076" t="str">
            <v>Admission for Unexplained Symptoms with Interventions, with CC Score 2+</v>
          </cell>
        </row>
        <row r="2077">
          <cell r="A2077" t="str">
            <v>WA18B</v>
          </cell>
          <cell r="B2077" t="str">
            <v>Admission for Unexplained Symptoms with Interventions, with CC Score 0-1</v>
          </cell>
        </row>
        <row r="2078">
          <cell r="A2078" t="str">
            <v>WA18C</v>
          </cell>
          <cell r="B2078" t="str">
            <v>Admission for Unexplained Symptoms without Interventions, with CC Score 5+</v>
          </cell>
        </row>
        <row r="2079">
          <cell r="A2079" t="str">
            <v>WA18D</v>
          </cell>
          <cell r="B2079" t="str">
            <v>Admission for Unexplained Symptoms without Interventions, with CC Score 3-4</v>
          </cell>
        </row>
        <row r="2080">
          <cell r="A2080" t="str">
            <v>WA18E</v>
          </cell>
          <cell r="B2080" t="str">
            <v>Admission for Unexplained Symptoms without Interventions, with CC Score 1-2</v>
          </cell>
        </row>
        <row r="2081">
          <cell r="A2081" t="str">
            <v>WA18F</v>
          </cell>
          <cell r="B2081" t="str">
            <v>Admission for Unexplained Symptoms without Interventions, with CC Score 0</v>
          </cell>
        </row>
        <row r="2082">
          <cell r="A2082" t="str">
            <v>WA19Z</v>
          </cell>
          <cell r="B2082" t="str">
            <v>Abnormal Findings without Diagnosis</v>
          </cell>
        </row>
        <row r="2083">
          <cell r="A2083" t="str">
            <v>WA20Z</v>
          </cell>
          <cell r="B2083" t="str">
            <v>Examination, Follow-Up or Special Screening</v>
          </cell>
        </row>
        <row r="2084">
          <cell r="A2084" t="str">
            <v>WA21Z</v>
          </cell>
          <cell r="B2084" t="str">
            <v>Other Procedures or Health Care Problems</v>
          </cell>
        </row>
        <row r="2085">
          <cell r="A2085" t="str">
            <v>WA22A</v>
          </cell>
          <cell r="B2085" t="str">
            <v>Other Specified Admissions or Counselling, with CC Score 4+</v>
          </cell>
        </row>
        <row r="2086">
          <cell r="A2086" t="str">
            <v>WA22B</v>
          </cell>
          <cell r="B2086" t="str">
            <v>Other Specified Admissions or Counselling, with CC Score 2-3</v>
          </cell>
        </row>
        <row r="2087">
          <cell r="A2087" t="str">
            <v>WA22C</v>
          </cell>
          <cell r="B2087" t="str">
            <v>Other Specified Admissions or Counselling, with CC Score 0-1</v>
          </cell>
        </row>
        <row r="2088">
          <cell r="A2088" t="str">
            <v>WA23A</v>
          </cell>
          <cell r="B2088" t="str">
            <v>Falls without Specific Cause, with CC Score 4+</v>
          </cell>
        </row>
        <row r="2089">
          <cell r="A2089" t="str">
            <v>WA23B</v>
          </cell>
          <cell r="B2089" t="str">
            <v>Falls without Specific Cause, with CC Score 2-3</v>
          </cell>
        </row>
        <row r="2090">
          <cell r="A2090" t="str">
            <v>WA23C</v>
          </cell>
          <cell r="B2090" t="str">
            <v>Falls without Specific Cause, with CC Score 0-1</v>
          </cell>
        </row>
        <row r="2091">
          <cell r="A2091" t="str">
            <v>WA24A</v>
          </cell>
          <cell r="B2091" t="str">
            <v>Procedures on the Lymphatic System with CC Score 1+</v>
          </cell>
        </row>
        <row r="2092">
          <cell r="A2092" t="str">
            <v>WA24B</v>
          </cell>
          <cell r="B2092" t="str">
            <v>Procedures on the Lymphatic System with CC Score 0</v>
          </cell>
        </row>
        <row r="2093">
          <cell r="A2093" t="str">
            <v>WD11Z</v>
          </cell>
          <cell r="B2093" t="str">
            <v>All patients 70 years and older with a Mental Health Primary Diagnosis, treated by a Non-Specialist Mental Health Service Provider</v>
          </cell>
        </row>
        <row r="2094">
          <cell r="A2094" t="str">
            <v>WD22Z</v>
          </cell>
          <cell r="B2094" t="str">
            <v>All patients between 19 and 69 years with a Mental Health Primary Diagnosis, treated by a Non-Specialist Mental Health Service Provider</v>
          </cell>
        </row>
        <row r="2095">
          <cell r="A2095" t="str">
            <v>WD33Z</v>
          </cell>
          <cell r="B2095" t="str">
            <v>All patients 18 years and younger with a Mental Health Primary Diagnosis, treated by a Non-Specialist Mental Health Service Provider</v>
          </cell>
        </row>
        <row r="2096">
          <cell r="A2096" t="str">
            <v>WF01A</v>
          </cell>
          <cell r="B2096" t="str">
            <v>Non-Admitted Face to Face Attendance, Follow-Up</v>
          </cell>
        </row>
        <row r="2097">
          <cell r="A2097" t="str">
            <v>WF01B</v>
          </cell>
          <cell r="B2097" t="str">
            <v>Non-Admitted Face to Face Attendance, First</v>
          </cell>
        </row>
        <row r="2098">
          <cell r="A2098" t="str">
            <v>WF01C</v>
          </cell>
          <cell r="B2098" t="str">
            <v>Non-Admitted Non-Face to Face Attendance, Follow-Up</v>
          </cell>
        </row>
        <row r="2099">
          <cell r="A2099" t="str">
            <v>WF01D</v>
          </cell>
          <cell r="B2099" t="str">
            <v>Non-Admitted Non-Face to Face Attendance, First</v>
          </cell>
        </row>
        <row r="2100">
          <cell r="A2100" t="str">
            <v>WF02A</v>
          </cell>
          <cell r="B2100" t="str">
            <v>Multiprofessional Non-Admitted Face to Face Attendance, Follow-Up</v>
          </cell>
        </row>
        <row r="2101">
          <cell r="A2101" t="str">
            <v>WF02B</v>
          </cell>
          <cell r="B2101" t="str">
            <v>Multiprofessional Non-Admitted Face to Face Attendance, First</v>
          </cell>
        </row>
        <row r="2102">
          <cell r="A2102" t="str">
            <v>WF02C</v>
          </cell>
          <cell r="B2102" t="str">
            <v>Multiprofessional Non-Admitted Non Face to Face Attendance, Follow-Up</v>
          </cell>
        </row>
        <row r="2103">
          <cell r="A2103" t="str">
            <v>WF02D</v>
          </cell>
          <cell r="B2103" t="str">
            <v>Multiprofessional Non-Admitted Non Face to Face Attendance, First</v>
          </cell>
        </row>
        <row r="2104">
          <cell r="A2104" t="str">
            <v>XA01Z</v>
          </cell>
          <cell r="B2104" t="str">
            <v>Neonatal Critical Care, Intensive Care</v>
          </cell>
        </row>
        <row r="2105">
          <cell r="A2105" t="str">
            <v>XA02Z</v>
          </cell>
          <cell r="B2105" t="str">
            <v>Neonatal Critical Care, High Dependency</v>
          </cell>
        </row>
        <row r="2106">
          <cell r="A2106" t="str">
            <v>XA03Z</v>
          </cell>
          <cell r="B2106" t="str">
            <v>Neonatal Critical Care, Special Care, without External Carer</v>
          </cell>
        </row>
        <row r="2107">
          <cell r="A2107" t="str">
            <v>XA04Z</v>
          </cell>
          <cell r="B2107" t="str">
            <v>Neonatal Critical Care, Special Care, with External Carer</v>
          </cell>
        </row>
        <row r="2108">
          <cell r="A2108" t="str">
            <v>XA05Z</v>
          </cell>
          <cell r="B2108" t="str">
            <v>Neonatal Critical Care, Normal Care</v>
          </cell>
        </row>
        <row r="2109">
          <cell r="A2109" t="str">
            <v>XA06Z</v>
          </cell>
          <cell r="B2109" t="str">
            <v>Neonatal Critical Care, Transportation</v>
          </cell>
        </row>
        <row r="2110">
          <cell r="A2110" t="str">
            <v>XB01Z</v>
          </cell>
          <cell r="B2110" t="str">
            <v>Paediatric Critical Care, Advanced Critical Care 5</v>
          </cell>
        </row>
        <row r="2111">
          <cell r="A2111" t="str">
            <v>XB02Z</v>
          </cell>
          <cell r="B2111" t="str">
            <v>Paediatric Critical Care, Advanced Critical Care 4</v>
          </cell>
        </row>
        <row r="2112">
          <cell r="A2112" t="str">
            <v>XB03Z</v>
          </cell>
          <cell r="B2112" t="str">
            <v>Paediatric Critical Care, Advanced Critical Care 3</v>
          </cell>
        </row>
        <row r="2113">
          <cell r="A2113" t="str">
            <v>XB04Z</v>
          </cell>
          <cell r="B2113" t="str">
            <v>Paediatric Critical Care, Advanced Critical Care 2</v>
          </cell>
        </row>
        <row r="2114">
          <cell r="A2114" t="str">
            <v>XB05Z</v>
          </cell>
          <cell r="B2114" t="str">
            <v>Paediatric Critical Care, Advanced Critical Care 1</v>
          </cell>
        </row>
        <row r="2115">
          <cell r="A2115" t="str">
            <v>XB06Z</v>
          </cell>
          <cell r="B2115" t="str">
            <v>Paediatric Critical Care, Intermediate Critical Care</v>
          </cell>
        </row>
        <row r="2116">
          <cell r="A2116" t="str">
            <v>XB07Z</v>
          </cell>
          <cell r="B2116" t="str">
            <v>Paediatric Critical Care, Basic Critical Care</v>
          </cell>
        </row>
        <row r="2117">
          <cell r="A2117" t="str">
            <v>XB08Z</v>
          </cell>
          <cell r="B2117" t="str">
            <v>Paediatric Critical Care, Transportation</v>
          </cell>
        </row>
        <row r="2118">
          <cell r="A2118" t="str">
            <v>XB09Z</v>
          </cell>
          <cell r="B2118" t="str">
            <v>Paediatric Critical Care, Enhanced Care</v>
          </cell>
        </row>
        <row r="2119">
          <cell r="A2119" t="str">
            <v>XC01Z</v>
          </cell>
          <cell r="B2119" t="str">
            <v>Adult Critical Care, 6 or more Organs Supported</v>
          </cell>
        </row>
        <row r="2120">
          <cell r="A2120" t="str">
            <v>XC02Z</v>
          </cell>
          <cell r="B2120" t="str">
            <v>Adult Critical Care, 5 Organs Supported</v>
          </cell>
        </row>
        <row r="2121">
          <cell r="A2121" t="str">
            <v>XC03Z</v>
          </cell>
          <cell r="B2121" t="str">
            <v>Adult Critical Care, 4 Organs Supported</v>
          </cell>
        </row>
        <row r="2122">
          <cell r="A2122" t="str">
            <v>XC04Z</v>
          </cell>
          <cell r="B2122" t="str">
            <v>Adult Critical Care, 3 Organs Supported</v>
          </cell>
        </row>
        <row r="2123">
          <cell r="A2123" t="str">
            <v>XC05Z</v>
          </cell>
          <cell r="B2123" t="str">
            <v>Adult Critical Care, 2 Organs Supported</v>
          </cell>
        </row>
        <row r="2124">
          <cell r="A2124" t="str">
            <v>XC06Z</v>
          </cell>
          <cell r="B2124" t="str">
            <v>Adult Critical Care, 1 Organ Supported</v>
          </cell>
        </row>
        <row r="2125">
          <cell r="A2125" t="str">
            <v>XC07Z</v>
          </cell>
          <cell r="B2125" t="str">
            <v>Adult Critical Care, 0 Organs Supported</v>
          </cell>
        </row>
        <row r="2126">
          <cell r="A2126" t="str">
            <v>XD01Z</v>
          </cell>
          <cell r="B2126" t="str">
            <v>Primary Pulmonary Hypertension Drugs, Band 1</v>
          </cell>
        </row>
        <row r="2127">
          <cell r="A2127" t="str">
            <v>XD02Z</v>
          </cell>
          <cell r="B2127" t="str">
            <v>Primary Pulmonary Hypertension Drugs, Band 2</v>
          </cell>
        </row>
        <row r="2128">
          <cell r="A2128" t="str">
            <v>XD03Z</v>
          </cell>
          <cell r="B2128" t="str">
            <v>Primary Pulmonary Hypertension Drugs, Band 3</v>
          </cell>
        </row>
        <row r="2129">
          <cell r="A2129" t="str">
            <v>XD04Z</v>
          </cell>
          <cell r="B2129" t="str">
            <v>Primary Pulmonary Hypertension Drugs, Band 4</v>
          </cell>
        </row>
        <row r="2130">
          <cell r="A2130" t="str">
            <v>XD05Z</v>
          </cell>
          <cell r="B2130" t="str">
            <v>Blood Products, Band 1</v>
          </cell>
        </row>
        <row r="2131">
          <cell r="A2131" t="str">
            <v>XD06Z</v>
          </cell>
          <cell r="B2131" t="str">
            <v>Blood Products, Band 2</v>
          </cell>
        </row>
        <row r="2132">
          <cell r="A2132" t="str">
            <v>XD07Z</v>
          </cell>
          <cell r="B2132" t="str">
            <v>Fibrinolytic Drugs, Band 1</v>
          </cell>
        </row>
        <row r="2133">
          <cell r="A2133" t="str">
            <v>XD08Z</v>
          </cell>
          <cell r="B2133" t="str">
            <v>Medical Gases, Band 1</v>
          </cell>
        </row>
        <row r="2134">
          <cell r="A2134" t="str">
            <v>XD09Z</v>
          </cell>
          <cell r="B2134" t="str">
            <v>Torsion Dystonias and Other Involuntary Movements Drugs, Band 1</v>
          </cell>
        </row>
        <row r="2135">
          <cell r="A2135" t="str">
            <v>XD10Z</v>
          </cell>
          <cell r="B2135" t="str">
            <v>Amyotrophic Lateral Sclerosis Drugs, Band 1</v>
          </cell>
        </row>
        <row r="2136">
          <cell r="A2136" t="str">
            <v>XD11Z</v>
          </cell>
          <cell r="B2136" t="str">
            <v>Anti Fungal Drugs, Band 1</v>
          </cell>
        </row>
        <row r="2137">
          <cell r="A2137" t="str">
            <v>XD12Z</v>
          </cell>
          <cell r="B2137" t="str">
            <v>Anti Fungal Drugs, Band 2</v>
          </cell>
        </row>
        <row r="2138">
          <cell r="A2138" t="str">
            <v>XD13Z</v>
          </cell>
          <cell r="B2138" t="str">
            <v>Hepatitis B Treatment Drugs, Band 1</v>
          </cell>
        </row>
        <row r="2139">
          <cell r="A2139" t="str">
            <v>XD14Z</v>
          </cell>
          <cell r="B2139" t="str">
            <v>Respiratory Syncytial Virus Treatment and Hepatitis C Treatment Drugs, Band 1</v>
          </cell>
        </row>
        <row r="2140">
          <cell r="A2140" t="str">
            <v>XD15Z</v>
          </cell>
          <cell r="B2140" t="str">
            <v>Respiratory Syncytial Virus Prevention Drugs, Band 1</v>
          </cell>
        </row>
        <row r="2141">
          <cell r="A2141" t="str">
            <v>XD16Z</v>
          </cell>
          <cell r="B2141" t="str">
            <v>Growth Hormone Receptor Antagonist Drugs, Band 1</v>
          </cell>
        </row>
        <row r="2142">
          <cell r="A2142" t="str">
            <v>XD17Z</v>
          </cell>
          <cell r="B2142" t="str">
            <v>Growth Hormone Analogue Drugs, Band 1</v>
          </cell>
        </row>
        <row r="2143">
          <cell r="A2143" t="str">
            <v>XD18Z</v>
          </cell>
          <cell r="B2143" t="str">
            <v>Bone Metabolism Drugs, Band 1</v>
          </cell>
        </row>
        <row r="2144">
          <cell r="A2144" t="str">
            <v>XD19Z</v>
          </cell>
          <cell r="B2144" t="str">
            <v>Monoclonal Antibodies, Band 1</v>
          </cell>
        </row>
        <row r="2145">
          <cell r="A2145" t="str">
            <v>XD20Z</v>
          </cell>
          <cell r="B2145" t="str">
            <v>Monoclonal Antibodies, Band 2</v>
          </cell>
        </row>
        <row r="2146">
          <cell r="A2146" t="str">
            <v>XD21Z</v>
          </cell>
          <cell r="B2146" t="str">
            <v>Immunomodulating Drugs, Band 1</v>
          </cell>
        </row>
        <row r="2147">
          <cell r="A2147" t="str">
            <v>XD22Z</v>
          </cell>
          <cell r="B2147" t="str">
            <v>Somatostatin Analogues, Band 1</v>
          </cell>
        </row>
        <row r="2148">
          <cell r="A2148" t="str">
            <v>XD23Z</v>
          </cell>
          <cell r="B2148" t="str">
            <v>Hypoplastic Haemolytic and Renal Anaemia Drugs, Band 1</v>
          </cell>
        </row>
        <row r="2149">
          <cell r="A2149" t="str">
            <v>XD24Z</v>
          </cell>
          <cell r="B2149" t="str">
            <v>Hypoplastic Haemolytic and Renal Anaemia Drugs, Band 2</v>
          </cell>
        </row>
        <row r="2150">
          <cell r="A2150" t="str">
            <v>XD25Z</v>
          </cell>
          <cell r="B2150" t="str">
            <v>Neutropenia Drugs, Band 1</v>
          </cell>
        </row>
        <row r="2151">
          <cell r="A2151" t="str">
            <v>XD26Z</v>
          </cell>
          <cell r="B2151" t="str">
            <v>Intravenous Nutrition, Band 1</v>
          </cell>
        </row>
        <row r="2152">
          <cell r="A2152" t="str">
            <v>XD27Z</v>
          </cell>
          <cell r="B2152" t="str">
            <v>Metabolic Disorder Drugs, Band 1</v>
          </cell>
        </row>
        <row r="2153">
          <cell r="A2153" t="str">
            <v>XD28Z</v>
          </cell>
          <cell r="B2153" t="str">
            <v>Metabolic Disorder Drugs, Band 2</v>
          </cell>
        </row>
        <row r="2154">
          <cell r="A2154" t="str">
            <v>XD29Z</v>
          </cell>
          <cell r="B2154" t="str">
            <v>Metabolic Disorder Drugs, Band 3</v>
          </cell>
        </row>
        <row r="2155">
          <cell r="A2155" t="str">
            <v>XD30Z</v>
          </cell>
          <cell r="B2155" t="str">
            <v>Metabolic Disorder Drugs, Band 4</v>
          </cell>
        </row>
        <row r="2156">
          <cell r="A2156" t="str">
            <v>XD31Z</v>
          </cell>
          <cell r="B2156" t="str">
            <v>Cytokine Inhibitor Drugs, Band 1</v>
          </cell>
        </row>
        <row r="2157">
          <cell r="A2157" t="str">
            <v>XD32Z</v>
          </cell>
          <cell r="B2157" t="str">
            <v>Hyperuricaemia Drugs, Band 1</v>
          </cell>
        </row>
        <row r="2158">
          <cell r="A2158" t="str">
            <v>XD33Z</v>
          </cell>
          <cell r="B2158" t="str">
            <v>Immune Response Drugs, Band 1</v>
          </cell>
        </row>
        <row r="2159">
          <cell r="A2159" t="str">
            <v>XD34Z</v>
          </cell>
          <cell r="B2159" t="str">
            <v>Immunoglobulins, Band 1</v>
          </cell>
        </row>
        <row r="2160">
          <cell r="A2160" t="str">
            <v>XD37Z</v>
          </cell>
          <cell r="B2160" t="str">
            <v>Pulmonary Surfactant Drugs, Band 1</v>
          </cell>
        </row>
        <row r="2161">
          <cell r="A2161" t="str">
            <v>XD38Z</v>
          </cell>
          <cell r="B2161" t="str">
            <v>Antiretroviral Drugs, Band 1</v>
          </cell>
        </row>
        <row r="2162">
          <cell r="A2162" t="str">
            <v>XD39Z</v>
          </cell>
          <cell r="B2162" t="str">
            <v>Mucolytic Drugs, Band 1</v>
          </cell>
        </row>
        <row r="2163">
          <cell r="A2163" t="str">
            <v>XD40Z</v>
          </cell>
          <cell r="B2163" t="str">
            <v>Hypnotic Drugs, Band 1</v>
          </cell>
        </row>
        <row r="2164">
          <cell r="A2164" t="str">
            <v>XD41Z</v>
          </cell>
          <cell r="B2164" t="str">
            <v>Analgesic Drugs, Band 1</v>
          </cell>
        </row>
        <row r="2165">
          <cell r="A2165" t="str">
            <v>XD42Z</v>
          </cell>
          <cell r="B2165" t="str">
            <v>Cytomegalovirus Drugs, Band 1</v>
          </cell>
        </row>
        <row r="2166">
          <cell r="A2166" t="str">
            <v>XD43Z</v>
          </cell>
          <cell r="B2166" t="str">
            <v>Platelet Disorder Drugs, Band 1</v>
          </cell>
        </row>
        <row r="2167">
          <cell r="A2167" t="str">
            <v>XD44Z</v>
          </cell>
          <cell r="B2167" t="str">
            <v>Protein Tyrosine Kinase Inhibitors, Band 1</v>
          </cell>
        </row>
        <row r="2168">
          <cell r="A2168" t="str">
            <v>XD45Z</v>
          </cell>
          <cell r="B2168" t="str">
            <v>Bone Morphogenetic Proteins, Band 1</v>
          </cell>
        </row>
        <row r="2169">
          <cell r="A2169" t="str">
            <v>XD46Z</v>
          </cell>
          <cell r="B2169" t="str">
            <v>Subfoveal Choroidal Neovascularisation Drugs, Band 1</v>
          </cell>
        </row>
        <row r="2170">
          <cell r="A2170" t="str">
            <v>XD47Z</v>
          </cell>
          <cell r="B2170" t="str">
            <v>Neurodegenerative Condition Drugs, Band 1</v>
          </cell>
        </row>
        <row r="2171">
          <cell r="A2171" t="str">
            <v>XD48Z</v>
          </cell>
          <cell r="B2171" t="str">
            <v>Vasopressin Antagonist Drugs, Band 1</v>
          </cell>
        </row>
        <row r="2172">
          <cell r="A2172" t="str">
            <v>XD49Z</v>
          </cell>
          <cell r="B2172" t="str">
            <v>Allergic Emergency Drugs, Band 1</v>
          </cell>
        </row>
        <row r="2173">
          <cell r="A2173" t="str">
            <v>XD50Z</v>
          </cell>
          <cell r="B2173" t="str">
            <v>Myelodysplastic Syndrome Drugs, Band 1</v>
          </cell>
        </row>
        <row r="2174">
          <cell r="A2174" t="str">
            <v>XD51Z</v>
          </cell>
          <cell r="B2174" t="str">
            <v>Allergen Immunotherapy Drugs, Band 1</v>
          </cell>
        </row>
        <row r="2175">
          <cell r="A2175" t="str">
            <v>XD52Z</v>
          </cell>
          <cell r="B2175" t="str">
            <v>Poison Management Drugs, Band 1</v>
          </cell>
        </row>
        <row r="2176">
          <cell r="A2176" t="str">
            <v>YQ01A</v>
          </cell>
          <cell r="B2176" t="str">
            <v>Multiple or Revisional, Open Repair of Abdominal or Thoracoabdominal Aortic Aneurysm, with CC Score 6+</v>
          </cell>
        </row>
        <row r="2177">
          <cell r="A2177" t="str">
            <v>YQ01B</v>
          </cell>
          <cell r="B2177" t="str">
            <v>Multiple or Revisional, Open Repair of Abdominal or Thoracoabdominal Aortic Aneurysm, with CC Score 0-5</v>
          </cell>
        </row>
        <row r="2178">
          <cell r="A2178" t="str">
            <v>YQ02Z</v>
          </cell>
          <cell r="B2178" t="str">
            <v>Open Repair of Thoracoabdominal Aortic Aneurysm</v>
          </cell>
        </row>
        <row r="2179">
          <cell r="A2179" t="str">
            <v>YQ03A</v>
          </cell>
          <cell r="B2179" t="str">
            <v>Open Repair of Abdominal Aortic Aneurysm with CC Score 6+</v>
          </cell>
        </row>
        <row r="2180">
          <cell r="A2180" t="str">
            <v>YQ03B</v>
          </cell>
          <cell r="B2180" t="str">
            <v>Open Repair of Abdominal Aortic Aneurysm with CC Score 0-5</v>
          </cell>
        </row>
        <row r="2181">
          <cell r="A2181" t="str">
            <v>YQ04A</v>
          </cell>
          <cell r="B2181" t="str">
            <v>Multiple Open Procedures on Aorta or Abdominal Blood Vessels, with CC Score 4+</v>
          </cell>
        </row>
        <row r="2182">
          <cell r="A2182" t="str">
            <v>YQ04B</v>
          </cell>
          <cell r="B2182" t="str">
            <v>Multiple Open Procedures on Aorta or Abdominal Blood Vessels, with CC Score 0-3</v>
          </cell>
        </row>
        <row r="2183">
          <cell r="A2183" t="str">
            <v>YQ05A</v>
          </cell>
          <cell r="B2183" t="str">
            <v>Single Open Procedure on Aorta or Abdominal Blood Vessel, with CC Score 4+</v>
          </cell>
        </row>
        <row r="2184">
          <cell r="A2184" t="str">
            <v>YQ05B</v>
          </cell>
          <cell r="B2184" t="str">
            <v>Single Open Procedure on Aorta or Abdominal Blood Vessel, with CC Score 0-3</v>
          </cell>
        </row>
        <row r="2185">
          <cell r="A2185" t="str">
            <v>YQ10A</v>
          </cell>
          <cell r="B2185" t="str">
            <v>Multiple Open Procedures on Blood Vessels of Lower Limbs with CC Score 11+</v>
          </cell>
        </row>
        <row r="2186">
          <cell r="A2186" t="str">
            <v>YQ10B</v>
          </cell>
          <cell r="B2186" t="str">
            <v>Multiple Open Procedures on Blood Vessels of Lower Limbs with CC Score 7-10</v>
          </cell>
        </row>
        <row r="2187">
          <cell r="A2187" t="str">
            <v>YQ10C</v>
          </cell>
          <cell r="B2187" t="str">
            <v>Multiple Open Procedures on Blood Vessels of Lower Limbs with CC Score 4-6</v>
          </cell>
        </row>
        <row r="2188">
          <cell r="A2188" t="str">
            <v>YQ10D</v>
          </cell>
          <cell r="B2188" t="str">
            <v>Multiple Open Procedures on Blood Vessels of Lower Limbs with CC Score 0-3</v>
          </cell>
        </row>
        <row r="2189">
          <cell r="A2189" t="str">
            <v>YQ11A</v>
          </cell>
          <cell r="B2189" t="str">
            <v>Single Open Procedure on Blood Vessel of Lower Limb with Imaging Intervention, with CC Score 7+</v>
          </cell>
        </row>
        <row r="2190">
          <cell r="A2190" t="str">
            <v>YQ11B</v>
          </cell>
          <cell r="B2190" t="str">
            <v>Single Open Procedure on Blood Vessel of Lower Limb with Imaging Intervention, with CC Score 4-6</v>
          </cell>
        </row>
        <row r="2191">
          <cell r="A2191" t="str">
            <v>YQ11C</v>
          </cell>
          <cell r="B2191" t="str">
            <v>Single Open Procedure on Blood Vessel of Lower Limb with Imaging Intervention, with CC Score 0-3</v>
          </cell>
        </row>
        <row r="2192">
          <cell r="A2192" t="str">
            <v>YQ12A</v>
          </cell>
          <cell r="B2192" t="str">
            <v>Single Open Procedure on Blood Vessel of Lower Limb with CC Score 11+</v>
          </cell>
        </row>
        <row r="2193">
          <cell r="A2193" t="str">
            <v>YQ12B</v>
          </cell>
          <cell r="B2193" t="str">
            <v>Single Open Procedure on Blood Vessel of Lower Limb with CC Score 7-10</v>
          </cell>
        </row>
        <row r="2194">
          <cell r="A2194" t="str">
            <v>YQ12C</v>
          </cell>
          <cell r="B2194" t="str">
            <v>Single Open Procedure on Blood Vessel of Lower Limb with CC Score 4-6</v>
          </cell>
        </row>
        <row r="2195">
          <cell r="A2195" t="str">
            <v>YQ12D</v>
          </cell>
          <cell r="B2195" t="str">
            <v>Single Open Procedure on Blood Vessel of Lower Limb with CC Score 0-3</v>
          </cell>
        </row>
        <row r="2196">
          <cell r="A2196" t="str">
            <v>YQ13A</v>
          </cell>
          <cell r="B2196" t="str">
            <v>Bypass to Tibial Arteries with CC Score 7+</v>
          </cell>
        </row>
        <row r="2197">
          <cell r="A2197" t="str">
            <v>YQ13B</v>
          </cell>
          <cell r="B2197" t="str">
            <v>Bypass to Tibial Arteries with CC Score 0-6</v>
          </cell>
        </row>
        <row r="2198">
          <cell r="A2198" t="str">
            <v>YQ14Z</v>
          </cell>
          <cell r="B2198" t="str">
            <v>Open Treatment of Primary or Recurrent, Bilateral Varicose Veins</v>
          </cell>
        </row>
        <row r="2199">
          <cell r="A2199" t="str">
            <v>YQ15Z</v>
          </cell>
          <cell r="B2199" t="str">
            <v>Open Treatment of Recurrent Unilateral Varicose Veins</v>
          </cell>
        </row>
        <row r="2200">
          <cell r="A2200" t="str">
            <v>YQ16Z</v>
          </cell>
          <cell r="B2200" t="str">
            <v>Open Treatment of Primary Unilateral Varicose Veins</v>
          </cell>
        </row>
        <row r="2201">
          <cell r="A2201" t="str">
            <v>YQ20A</v>
          </cell>
          <cell r="B2201" t="str">
            <v>Amputation of Multiple Limbs with CC Score 10+</v>
          </cell>
        </row>
        <row r="2202">
          <cell r="A2202" t="str">
            <v>YQ20B</v>
          </cell>
          <cell r="B2202" t="str">
            <v>Amputation of Multiple Limbs with CC Score 0-9</v>
          </cell>
        </row>
        <row r="2203">
          <cell r="A2203" t="str">
            <v>YQ21A</v>
          </cell>
          <cell r="B2203" t="str">
            <v>Amputation of Single Limb with Other Blood Vessel Procedure, with CC Score 10+</v>
          </cell>
        </row>
        <row r="2204">
          <cell r="A2204" t="str">
            <v>YQ21B</v>
          </cell>
          <cell r="B2204" t="str">
            <v>Amputation of Single Limb with Other Blood Vessel Procedure, with CC Score 0-9</v>
          </cell>
        </row>
        <row r="2205">
          <cell r="A2205" t="str">
            <v>YQ22A</v>
          </cell>
          <cell r="B2205" t="str">
            <v>Amputation of Single Limb with CC Score 10+</v>
          </cell>
        </row>
        <row r="2206">
          <cell r="A2206" t="str">
            <v>YQ22B</v>
          </cell>
          <cell r="B2206" t="str">
            <v>Amputation of Single Limb with CC Score 0-9</v>
          </cell>
        </row>
        <row r="2207">
          <cell r="A2207" t="str">
            <v>YQ23A</v>
          </cell>
          <cell r="B2207" t="str">
            <v>Multiple Amputation Stump or Partial Foot Amputation Procedures, for Diabetes or Arterial Disease, with CC Score 8+</v>
          </cell>
        </row>
        <row r="2208">
          <cell r="A2208" t="str">
            <v>YQ23B</v>
          </cell>
          <cell r="B2208" t="str">
            <v>Multiple Amputation Stump or Partial Foot Amputation Procedures, for Diabetes or Arterial Disease, with CC Score 0-7</v>
          </cell>
        </row>
        <row r="2209">
          <cell r="A2209" t="str">
            <v>YQ24A</v>
          </cell>
          <cell r="B2209" t="str">
            <v>Single Amputation Stump or Partial Foot Amputation Procedure, for Diabetes or Arterial Disease, with Other Open Blood Vessel Procedure, with CC Score 8+</v>
          </cell>
        </row>
        <row r="2210">
          <cell r="A2210" t="str">
            <v>YQ24B</v>
          </cell>
          <cell r="B2210" t="str">
            <v>Single Amputation Stump or Partial Foot Amputation Procedure, for Diabetes or Arterial Disease, with Other Open Blood Vessel Procedure, with CC Score 0-7</v>
          </cell>
        </row>
        <row r="2211">
          <cell r="A2211" t="str">
            <v>YQ25A</v>
          </cell>
          <cell r="B2211" t="str">
            <v>Single Amputation Stump or Partial Foot Amputation Procedure, for Diabetes or Arterial Disease, with Imaging Intervention, with CC Score 8+</v>
          </cell>
        </row>
        <row r="2212">
          <cell r="A2212" t="str">
            <v>YQ25B</v>
          </cell>
          <cell r="B2212" t="str">
            <v>Single Amputation Stump or Partial Foot Amputation Procedure, for Diabetes or Arterial Disease, with Imaging Intervention, with CC Score 0-7</v>
          </cell>
        </row>
        <row r="2213">
          <cell r="A2213" t="str">
            <v>YQ26A</v>
          </cell>
          <cell r="B2213" t="str">
            <v>Single Amputation Stump or Partial Foot Amputation Procedure, for Diabetes or Arterial Disease, with CC Score 8+</v>
          </cell>
        </row>
        <row r="2214">
          <cell r="A2214" t="str">
            <v>YQ26B</v>
          </cell>
          <cell r="B2214" t="str">
            <v>Single Amputation Stump or Partial Foot Amputation Procedure, for Diabetes or Arterial Disease, with CC Score 5-7</v>
          </cell>
        </row>
        <row r="2215">
          <cell r="A2215" t="str">
            <v>YQ26C</v>
          </cell>
          <cell r="B2215" t="str">
            <v>Single Amputation Stump or Partial Foot Amputation Procedure, for Diabetes or Arterial Disease, with CC Score 0-4</v>
          </cell>
        </row>
        <row r="2216">
          <cell r="A2216" t="str">
            <v>YQ30Z</v>
          </cell>
          <cell r="B2216" t="str">
            <v>Multiple Open Procedures on Carotid Artery or Blood Vessels of Upper Limbs</v>
          </cell>
        </row>
        <row r="2217">
          <cell r="A2217" t="str">
            <v>YQ31A</v>
          </cell>
          <cell r="B2217" t="str">
            <v>Single Open Procedure on Carotid Artery with CC Score 5+</v>
          </cell>
        </row>
        <row r="2218">
          <cell r="A2218" t="str">
            <v>YQ31B</v>
          </cell>
          <cell r="B2218" t="str">
            <v>Single Open Procedure on Carotid Artery with CC Score 0-4</v>
          </cell>
        </row>
        <row r="2219">
          <cell r="A2219" t="str">
            <v>YQ32A</v>
          </cell>
          <cell r="B2219" t="str">
            <v>Single Open Procedure on Blood Vessel or Upper Limb with CC Score 5+</v>
          </cell>
        </row>
        <row r="2220">
          <cell r="A2220" t="str">
            <v>YQ32B</v>
          </cell>
          <cell r="B2220" t="str">
            <v>Single Open Procedure on Blood Vessel or Upper Limb with CC Score 0-4</v>
          </cell>
        </row>
        <row r="2221">
          <cell r="A2221" t="str">
            <v>YQ40Z</v>
          </cell>
          <cell r="B2221" t="str">
            <v>Sympathectomy</v>
          </cell>
        </row>
        <row r="2222">
          <cell r="A2222" t="str">
            <v>YQ41Z</v>
          </cell>
          <cell r="B2222" t="str">
            <v>Open Operations on Other or Unspecified Blood Vessels</v>
          </cell>
        </row>
        <row r="2223">
          <cell r="A2223" t="str">
            <v>YQ42Z</v>
          </cell>
          <cell r="B2223" t="str">
            <v>Open Arteriovenous Fistula, Graft or Shunt Procedures</v>
          </cell>
        </row>
        <row r="2224">
          <cell r="A2224" t="str">
            <v>YQ50A</v>
          </cell>
          <cell r="B2224" t="str">
            <v>Peripheral Vascular Disorders with CC Score 15+</v>
          </cell>
        </row>
        <row r="2225">
          <cell r="A2225" t="str">
            <v>YQ50B</v>
          </cell>
          <cell r="B2225" t="str">
            <v>Peripheral Vascular Disorders with CC Score 11-14</v>
          </cell>
        </row>
        <row r="2226">
          <cell r="A2226" t="str">
            <v>YQ50C</v>
          </cell>
          <cell r="B2226" t="str">
            <v>Peripheral Vascular Disorders with CC Score 8-10</v>
          </cell>
        </row>
        <row r="2227">
          <cell r="A2227" t="str">
            <v>YQ50D</v>
          </cell>
          <cell r="B2227" t="str">
            <v>Peripheral Vascular Disorders with CC Score 5-7</v>
          </cell>
        </row>
        <row r="2228">
          <cell r="A2228" t="str">
            <v>YQ50E</v>
          </cell>
          <cell r="B2228" t="str">
            <v>Peripheral Vascular Disorders with CC Score 2-4</v>
          </cell>
        </row>
        <row r="2229">
          <cell r="A2229" t="str">
            <v>YQ50F</v>
          </cell>
          <cell r="B2229" t="str">
            <v>Peripheral Vascular Disorders with CC Score 0-1</v>
          </cell>
        </row>
        <row r="2230">
          <cell r="A2230" t="str">
            <v>YQ51A</v>
          </cell>
          <cell r="B2230" t="str">
            <v>Deep Vein Thrombosis with CC Score 12+</v>
          </cell>
        </row>
        <row r="2231">
          <cell r="A2231" t="str">
            <v>YQ51B</v>
          </cell>
          <cell r="B2231" t="str">
            <v>Deep Vein Thrombosis with CC Score 9-11</v>
          </cell>
        </row>
        <row r="2232">
          <cell r="A2232" t="str">
            <v>YQ51C</v>
          </cell>
          <cell r="B2232" t="str">
            <v>Deep Vein Thrombosis with CC Score 6-8</v>
          </cell>
        </row>
        <row r="2233">
          <cell r="A2233" t="str">
            <v>YQ51D</v>
          </cell>
          <cell r="B2233" t="str">
            <v>Deep Vein Thrombosis with CC Score 3-5</v>
          </cell>
        </row>
        <row r="2234">
          <cell r="A2234" t="str">
            <v>YQ51E</v>
          </cell>
          <cell r="B2234" t="str">
            <v>Deep Vein Thrombosis with CC Score 0-2</v>
          </cell>
        </row>
        <row r="2235">
          <cell r="A2235" t="str">
            <v>YR01Z</v>
          </cell>
          <cell r="B2235" t="str">
            <v>Complex Endovascular Repair of Thoracoabdominal Aortic Aneurysm</v>
          </cell>
        </row>
        <row r="2236">
          <cell r="A2236" t="str">
            <v>YR02Z</v>
          </cell>
          <cell r="B2236" t="str">
            <v>Endovascular Repair of Thoracoabdominal Aortic Aneurysm</v>
          </cell>
        </row>
        <row r="2237">
          <cell r="A2237" t="str">
            <v>YR03Z</v>
          </cell>
          <cell r="B2237" t="str">
            <v>Complex Endovascular Repair of Abdominal Aortic Aneurysm</v>
          </cell>
        </row>
        <row r="2238">
          <cell r="A2238" t="str">
            <v>YR04Z</v>
          </cell>
          <cell r="B2238" t="str">
            <v>Endovascular Repair of Abdominal Aortic Aneurysm</v>
          </cell>
        </row>
        <row r="2239">
          <cell r="A2239" t="str">
            <v>YR10A</v>
          </cell>
          <cell r="B2239" t="str">
            <v>Percutaneous Transluminal Angioplasty of Multiple Blood Vessels with CC Score 6+</v>
          </cell>
        </row>
        <row r="2240">
          <cell r="A2240" t="str">
            <v>YR10B</v>
          </cell>
          <cell r="B2240" t="str">
            <v>Percutaneous Transluminal Angioplasty of Multiple Blood Vessels with CC Score 3-5</v>
          </cell>
        </row>
        <row r="2241">
          <cell r="A2241" t="str">
            <v>YR10C</v>
          </cell>
          <cell r="B2241" t="str">
            <v>Percutaneous Transluminal Angioplasty of Multiple Blood Vessels with CC Score 0-2</v>
          </cell>
        </row>
        <row r="2242">
          <cell r="A2242" t="str">
            <v>YR11A</v>
          </cell>
          <cell r="B2242" t="str">
            <v>Percutaneous Transluminal Angioplasty of Single Blood Vessel with CC Score 9+</v>
          </cell>
        </row>
        <row r="2243">
          <cell r="A2243" t="str">
            <v>YR11B</v>
          </cell>
          <cell r="B2243" t="str">
            <v>Percutaneous Transluminal Angioplasty of Single Blood Vessel with CC Score 6-8</v>
          </cell>
        </row>
        <row r="2244">
          <cell r="A2244" t="str">
            <v>YR11C</v>
          </cell>
          <cell r="B2244" t="str">
            <v>Percutaneous Transluminal Angioplasty of Single Blood Vessel with CC Score 3-5</v>
          </cell>
        </row>
        <row r="2245">
          <cell r="A2245" t="str">
            <v>YR11D</v>
          </cell>
          <cell r="B2245" t="str">
            <v>Percutaneous Transluminal Angioplasty of Single Blood Vessel with CC Score 0-2</v>
          </cell>
        </row>
        <row r="2246">
          <cell r="A2246" t="str">
            <v>YR12Z</v>
          </cell>
          <cell r="B2246" t="str">
            <v>Percutaneous Transluminal Angioplasty with Insertion of Stent Graft into Peripheral Blood Vessel</v>
          </cell>
        </row>
        <row r="2247">
          <cell r="A2247" t="str">
            <v>YR13Z</v>
          </cell>
          <cell r="B2247" t="str">
            <v>Percutaneous Transluminal Angioplasty with Insertion of Drug-Eluting, Coated or Embolic Protection Stent, into Peripheral Blood Vessel</v>
          </cell>
        </row>
        <row r="2248">
          <cell r="A2248" t="str">
            <v>YR14A</v>
          </cell>
          <cell r="B2248" t="str">
            <v>Percutaneous Transluminal Angioplasty with Insertion of Multiple Metal Stents into Peripheral Blood Vessels, with CC Score 3+</v>
          </cell>
        </row>
        <row r="2249">
          <cell r="A2249" t="str">
            <v>YR14B</v>
          </cell>
          <cell r="B2249" t="str">
            <v>Percutaneous Transluminal Angioplasty with Insertion of Multiple Metal Stents into Peripheral Blood Vessels, with CC Score 0-2</v>
          </cell>
        </row>
        <row r="2250">
          <cell r="A2250" t="str">
            <v>YR15A</v>
          </cell>
          <cell r="B2250" t="str">
            <v>Percutaneous Transluminal Angioplasty with Insertion of Single Metal Stent into Peripheral Blood Vessel, with CC Score 6+</v>
          </cell>
        </row>
        <row r="2251">
          <cell r="A2251" t="str">
            <v>YR15B</v>
          </cell>
          <cell r="B2251" t="str">
            <v>Percutaneous Transluminal Angioplasty with Insertion of Single Metal Stent into Peripheral Blood Vessel, with CC Score 3-5</v>
          </cell>
        </row>
        <row r="2252">
          <cell r="A2252" t="str">
            <v>YR15C</v>
          </cell>
          <cell r="B2252" t="str">
            <v>Percutaneous Transluminal Angioplasty with Insertion of Single Metal Stent into Peripheral Blood Vessel, with CC Score 0-2</v>
          </cell>
        </row>
        <row r="2253">
          <cell r="A2253" t="str">
            <v>YR20Z</v>
          </cell>
          <cell r="B2253" t="str">
            <v>Percutaneous Transluminal Embolisation of Aneurysm of Blood Vessel</v>
          </cell>
        </row>
        <row r="2254">
          <cell r="A2254" t="str">
            <v>YR21A</v>
          </cell>
          <cell r="B2254" t="str">
            <v>Percutaneous Transluminal Embolisation of Blood Vessel with CC Score 3+</v>
          </cell>
        </row>
        <row r="2255">
          <cell r="A2255" t="str">
            <v>YR21B</v>
          </cell>
          <cell r="B2255" t="str">
            <v>Percutaneous Transluminal Embolisation of Blood Vessel with CC Score 0-2</v>
          </cell>
        </row>
        <row r="2256">
          <cell r="A2256" t="str">
            <v>YR22A</v>
          </cell>
          <cell r="B2256" t="str">
            <v>Inferior Vena Cava Filter Procedures with CC Score 7+</v>
          </cell>
        </row>
        <row r="2257">
          <cell r="A2257" t="str">
            <v>YR22B</v>
          </cell>
          <cell r="B2257" t="str">
            <v>Inferior Vena Cava Filter Procedures with CC Score 3-6</v>
          </cell>
        </row>
        <row r="2258">
          <cell r="A2258" t="str">
            <v>YR22C</v>
          </cell>
          <cell r="B2258" t="str">
            <v>Inferior Vena Cava Filter Procedures with CC Score 0-2</v>
          </cell>
        </row>
        <row r="2259">
          <cell r="A2259" t="str">
            <v>YR23A</v>
          </cell>
          <cell r="B2259" t="str">
            <v>Percutaneous Transluminal, Embolectomy or Thrombolysis, of Blood Vessel, with CC Score 5+</v>
          </cell>
        </row>
        <row r="2260">
          <cell r="A2260" t="str">
            <v>YR23B</v>
          </cell>
          <cell r="B2260" t="str">
            <v>Percutaneous Transluminal, Embolectomy or Thrombolysis, of Blood Vessel, with CC Score 0-4</v>
          </cell>
        </row>
        <row r="2261">
          <cell r="A2261" t="str">
            <v>YR24A</v>
          </cell>
          <cell r="B2261" t="str">
            <v>Percutaneous Transluminal Other Procedures on Blood Vessel with CC Score 2+</v>
          </cell>
        </row>
        <row r="2262">
          <cell r="A2262" t="str">
            <v>YR24B</v>
          </cell>
          <cell r="B2262" t="str">
            <v>Percutaneous Transluminal Other Procedures on Blood Vessel with CC Score 0-1</v>
          </cell>
        </row>
        <row r="2263">
          <cell r="A2263" t="str">
            <v>YR25Z</v>
          </cell>
          <cell r="B2263" t="str">
            <v>Arteriography</v>
          </cell>
        </row>
        <row r="2264">
          <cell r="A2264" t="str">
            <v>YR26Z</v>
          </cell>
          <cell r="B2264" t="str">
            <v>Venography</v>
          </cell>
        </row>
        <row r="2265">
          <cell r="A2265" t="str">
            <v>YR30Z</v>
          </cell>
          <cell r="B2265" t="str">
            <v>Percutaneous Transluminal, Laser or Radiofrequency Ablation, of Bilateral Varicose Veins</v>
          </cell>
        </row>
        <row r="2266">
          <cell r="A2266" t="str">
            <v>YR31Z</v>
          </cell>
          <cell r="B2266" t="str">
            <v>Percutaneous Transluminal, Laser or Radiofrequency Ablation, of Unilateral Varicose Veins</v>
          </cell>
        </row>
        <row r="2267">
          <cell r="A2267" t="str">
            <v>YR32Z</v>
          </cell>
          <cell r="B2267" t="str">
            <v>Sclerotherapy of Bilateral Varicose Veins</v>
          </cell>
        </row>
        <row r="2268">
          <cell r="A2268" t="str">
            <v>YR33Z</v>
          </cell>
          <cell r="B2268" t="str">
            <v>Sclerotherapy of Unilateral Varicose Veins</v>
          </cell>
        </row>
        <row r="2269">
          <cell r="A2269" t="str">
            <v>YR40A</v>
          </cell>
          <cell r="B2269" t="str">
            <v>Insertion of Non-Tunnelled Central Venous Catheter, 19 years and over</v>
          </cell>
        </row>
        <row r="2270">
          <cell r="A2270" t="str">
            <v>YR40B</v>
          </cell>
          <cell r="B2270" t="str">
            <v>Insertion of Non-Tunnelled Central Venous Catheter, 18 years and under</v>
          </cell>
        </row>
        <row r="2271">
          <cell r="A2271" t="str">
            <v>YR41A</v>
          </cell>
          <cell r="B2271" t="str">
            <v>Insertion of Tunnelled Central Venous Catheter, 19 years and over</v>
          </cell>
        </row>
        <row r="2272">
          <cell r="A2272" t="str">
            <v>YR41B</v>
          </cell>
          <cell r="B2272" t="str">
            <v>Insertion of Tunnelled Central Venous Catheter, 18 years and under</v>
          </cell>
        </row>
        <row r="2273">
          <cell r="A2273" t="str">
            <v>YR42A</v>
          </cell>
          <cell r="B2273" t="str">
            <v>Peripheral Insertion of Central Venous Catheter, 19 years and over</v>
          </cell>
        </row>
        <row r="2274">
          <cell r="A2274" t="str">
            <v>YR42B</v>
          </cell>
          <cell r="B2274" t="str">
            <v>Peripheral Insertion of Central Venous Catheter, 18 years and under</v>
          </cell>
        </row>
        <row r="2275">
          <cell r="A2275" t="str">
            <v>YR43A</v>
          </cell>
          <cell r="B2275" t="str">
            <v>Attention to Central Venous Catheter, 19 years and over</v>
          </cell>
        </row>
        <row r="2276">
          <cell r="A2276" t="str">
            <v>YR43B</v>
          </cell>
          <cell r="B2276" t="str">
            <v>Attention to Central Venous Catheter, 18 years and under</v>
          </cell>
        </row>
        <row r="2277">
          <cell r="A2277" t="str">
            <v>YR44A</v>
          </cell>
          <cell r="B2277" t="str">
            <v>Removal of Central Venous Catheter, 19 years and over</v>
          </cell>
        </row>
        <row r="2278">
          <cell r="A2278" t="str">
            <v>YR44B</v>
          </cell>
          <cell r="B2278" t="str">
            <v>Removal of Central Venous Catheter, 18 years and under</v>
          </cell>
        </row>
        <row r="2279">
          <cell r="A2279" t="str">
            <v>YR45Z</v>
          </cell>
          <cell r="B2279" t="str">
            <v>Insertion of Subcutaneous Port</v>
          </cell>
        </row>
        <row r="2280">
          <cell r="A2280" t="str">
            <v>YR46Z</v>
          </cell>
          <cell r="B2280" t="str">
            <v>Attention to Subcutaneous Port</v>
          </cell>
        </row>
        <row r="2281">
          <cell r="A2281" t="str">
            <v>YR47Z</v>
          </cell>
          <cell r="B2281" t="str">
            <v>Removal of Subcutaneous Port</v>
          </cell>
        </row>
        <row r="2282">
          <cell r="A2282" t="str">
            <v>YR48Z</v>
          </cell>
          <cell r="B2282" t="str">
            <v>Attention to Arteriovenous Fistula, Graft or Shunt</v>
          </cell>
        </row>
        <row r="2283">
          <cell r="A2283" t="str">
            <v>YZ01Z</v>
          </cell>
          <cell r="B2283" t="str">
            <v>Urological Imaging Interventions</v>
          </cell>
        </row>
        <row r="2284">
          <cell r="A2284" t="str">
            <v>YZ02Z</v>
          </cell>
          <cell r="B2284" t="str">
            <v>Hepatobiliary Imaging Interventions</v>
          </cell>
        </row>
        <row r="2285">
          <cell r="A2285" t="str">
            <v>YZ03Z</v>
          </cell>
          <cell r="B2285" t="str">
            <v>Gastrointestinal Imaging Interventions</v>
          </cell>
        </row>
        <row r="2286">
          <cell r="A2286" t="str">
            <v>YZ04Z</v>
          </cell>
          <cell r="B2286" t="str">
            <v>Thoracic Imaging Interventions</v>
          </cell>
        </row>
        <row r="2287">
          <cell r="A2287" t="str">
            <v>YZ05Z</v>
          </cell>
          <cell r="B2287" t="str">
            <v>Lymphatic Imaging Interventions</v>
          </cell>
        </row>
        <row r="2288">
          <cell r="A2288" t="str">
            <v>YZ06Z</v>
          </cell>
          <cell r="B2288" t="str">
            <v>Neurological Imaging Interventions</v>
          </cell>
        </row>
        <row r="2289">
          <cell r="A2289" t="str">
            <v>YZ07Z</v>
          </cell>
          <cell r="B2289" t="str">
            <v>Obstetric or Gynaecological Imaging Interventions</v>
          </cell>
        </row>
        <row r="2290">
          <cell r="A2290" t="str">
            <v>YZ08Z</v>
          </cell>
          <cell r="B2290" t="str">
            <v>Uterine Fibroid Embolisation</v>
          </cell>
        </row>
        <row r="2291">
          <cell r="A2291" t="str">
            <v>RA69Z</v>
          </cell>
          <cell r="B2291" t="str">
            <v>Complex Computerised Tomography Scan</v>
          </cell>
        </row>
      </sheetData>
      <sheetData sheetId="25"/>
      <sheetData sheetId="26"/>
      <sheetData sheetId="27"/>
      <sheetData sheetId="28"/>
      <sheetData sheetId="29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sclaimer"/>
      <sheetName val="Navigation"/>
      <sheetName val="Linked Sheet"/>
      <sheetName val="Direct Access_SQL"/>
      <sheetName val="Input_Direct Access"/>
      <sheetName val="Price Adjustments"/>
      <sheetName val="APC Output for BPT"/>
      <sheetName val="APC Manual adj for Prices"/>
      <sheetName val="14-15 Other Mandatory tariff"/>
      <sheetName val="15-16 Other Mand tariff (s118)"/>
      <sheetName val="Calculation"/>
      <sheetName val="Manual Adjustments"/>
      <sheetName val="Version Control"/>
      <sheetName val="YoY Quantum"/>
    </sheetNames>
    <sheetDataSet>
      <sheetData sheetId="0"/>
      <sheetData sheetId="1"/>
      <sheetData sheetId="2">
        <row r="15">
          <cell r="B15" t="str">
            <v>FZ54Z</v>
          </cell>
        </row>
      </sheetData>
      <sheetData sheetId="3"/>
      <sheetData sheetId="4"/>
      <sheetData sheetId="5">
        <row r="4">
          <cell r="F4">
            <v>0</v>
          </cell>
        </row>
        <row r="5">
          <cell r="F5">
            <v>0</v>
          </cell>
        </row>
        <row r="6">
          <cell r="F6">
            <v>0</v>
          </cell>
        </row>
        <row r="95">
          <cell r="D95">
            <v>0</v>
          </cell>
        </row>
      </sheetData>
      <sheetData sheetId="6"/>
      <sheetData sheetId="7"/>
      <sheetData sheetId="8"/>
      <sheetData sheetId="9"/>
      <sheetData sheetId="10">
        <row r="19">
          <cell r="B19" t="str">
            <v>Flexible Sigmoidoscopy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B20" t="str">
            <v>Currency Code</v>
          </cell>
          <cell r="C20" t="str">
            <v>Currency Name</v>
          </cell>
          <cell r="D20" t="str">
            <v>2016/17 OPROC Final Tariff 
(£)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B21" t="str">
            <v>FZ54Z</v>
          </cell>
          <cell r="C21" t="str">
            <v>Diagnostic Flexible Sigmoidoscopy, 19 years and over</v>
          </cell>
          <cell r="D21">
            <v>147.9798210385546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B22" t="str">
            <v>FZ55Z</v>
          </cell>
          <cell r="C22" t="str">
            <v>Diagnostic Flexible Sigmoidoscopy with Biopsy, 19 years and over</v>
          </cell>
          <cell r="D22">
            <v>182.42688688627334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</row>
        <row r="23"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B24" t="str">
            <v>Airflow Studies</v>
          </cell>
          <cell r="C24">
            <v>0</v>
          </cell>
          <cell r="D24" t="str">
            <v>Data Pull</v>
          </cell>
          <cell r="E24">
            <v>0</v>
          </cell>
          <cell r="F24" t="str">
            <v>Calculation</v>
          </cell>
          <cell r="G24">
            <v>0</v>
          </cell>
          <cell r="H24" t="str">
            <v>Additional Adjustments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B25" t="str">
            <v>Currency Code</v>
          </cell>
          <cell r="C25" t="str">
            <v>Currency Name</v>
          </cell>
          <cell r="D25" t="str">
            <v>Total Activity</v>
          </cell>
          <cell r="E25" t="str">
            <v>Total Cost 
(£)</v>
          </cell>
          <cell r="F25" t="str">
            <v>Unit Cost 
(£)</v>
          </cell>
          <cell r="G25">
            <v>0</v>
          </cell>
          <cell r="H25" t="str">
            <v>Inflation and Efficiency (total adjustment) 2014/15 &amp; 2015/16</v>
          </cell>
          <cell r="I25" t="str">
            <v>CNST
2014/15 &amp; 2015/16</v>
          </cell>
          <cell r="J25" t="str">
            <v>Total Adjustment</v>
          </cell>
          <cell r="K25">
            <v>0</v>
          </cell>
          <cell r="L25" t="str">
            <v>Modelled Tariff 
(£)</v>
          </cell>
          <cell r="M25" t="str">
            <v>Quantum Adjustment (QR1)</v>
          </cell>
          <cell r="N25">
            <v>0</v>
          </cell>
          <cell r="O25" t="str">
            <v>Modelled Tariff with QR1 (£)</v>
          </cell>
        </row>
        <row r="26">
          <cell r="B26" t="str">
            <v>DZ55Z</v>
          </cell>
          <cell r="C26" t="str">
            <v>Bronchodilator Studies</v>
          </cell>
          <cell r="D26">
            <v>2424</v>
          </cell>
          <cell r="E26">
            <v>71119.276669814499</v>
          </cell>
          <cell r="F26">
            <v>29.339635589857465</v>
          </cell>
          <cell r="G26">
            <v>0</v>
          </cell>
          <cell r="H26">
            <v>-3.1174571652793026E-2</v>
          </cell>
          <cell r="I26">
            <v>0</v>
          </cell>
          <cell r="J26">
            <v>-3.1174571652793026E-2</v>
          </cell>
          <cell r="K26">
            <v>0</v>
          </cell>
          <cell r="L26">
            <v>28.424985017894617</v>
          </cell>
          <cell r="M26">
            <v>0</v>
          </cell>
          <cell r="N26">
            <v>0</v>
          </cell>
          <cell r="O26">
            <v>28.424985017894617</v>
          </cell>
        </row>
        <row r="27">
          <cell r="B27" t="str">
            <v>DZ59Z</v>
          </cell>
          <cell r="C27" t="str">
            <v>Airflow Studies</v>
          </cell>
          <cell r="D27">
            <v>1540</v>
          </cell>
          <cell r="E27">
            <v>64847.615147055098</v>
          </cell>
          <cell r="F27">
            <v>42.10884100458123</v>
          </cell>
          <cell r="G27">
            <v>0</v>
          </cell>
          <cell r="H27">
            <v>-3.1174571652793026E-2</v>
          </cell>
          <cell r="I27">
            <v>0</v>
          </cell>
          <cell r="J27">
            <v>-3.1174571652793026E-2</v>
          </cell>
          <cell r="K27">
            <v>0</v>
          </cell>
          <cell r="L27">
            <v>40.796115923467845</v>
          </cell>
          <cell r="M27">
            <v>0</v>
          </cell>
          <cell r="N27">
            <v>0</v>
          </cell>
          <cell r="O27">
            <v>40.796115923467845</v>
          </cell>
        </row>
      </sheetData>
      <sheetData sheetId="1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Sheet"/>
      <sheetName val="Contract 2020"/>
      <sheetName val="Summary"/>
      <sheetName val="Maps"/>
      <sheetName val="CCG"/>
      <sheetName val="STP"/>
      <sheetName val="Trust"/>
      <sheetName val="Type"/>
      <sheetName val="PROCESSED DATA&gt;&gt;"/>
      <sheetName val="PIVOT"/>
      <sheetName val="Graph"/>
      <sheetName val="Sort"/>
      <sheetName val="Threshold"/>
      <sheetName val="T-STP"/>
      <sheetName val="T-CCG"/>
      <sheetName val="T-Trust"/>
      <sheetName val="RAW DATA&gt;&gt;"/>
      <sheetName val="Contract 1920"/>
      <sheetName val="Ambulance"/>
      <sheetName val="Blended"/>
      <sheetName val="Old"/>
      <sheetName val="LOOKUPS&gt;&gt;"/>
      <sheetName val="ccg_hosp_2019"/>
      <sheetName val="ccg_hosp_2020"/>
      <sheetName val="map2ccg20"/>
      <sheetName val="STPpartner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2">
          <cell r="AH2">
            <v>618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"/>
      <sheetName val="Contents"/>
      <sheetName val="Allocations"/>
      <sheetName val="Baselines"/>
      <sheetName val="Sources"/>
      <sheetName val="HCHS"/>
      <sheetName val="HCHS_MH"/>
      <sheetName val="Prescribing"/>
      <sheetName val="Primary"/>
      <sheetName val="Unified"/>
      <sheetName val="Criteria"/>
      <sheetName val="POC"/>
      <sheetName val="PoC_Chart"/>
      <sheetName val="Change in DFTs"/>
      <sheetName val="DFTs_Charts"/>
      <sheetName val="Weights"/>
      <sheetName val="HCHSMFF"/>
      <sheetName val="PMSMFF"/>
      <sheetName val="MFF"/>
      <sheetName val="PPM"/>
      <sheetName val="MH_age_weights"/>
      <sheetName val="Glossary"/>
      <sheetName val="Org_Lookups"/>
    </sheetNames>
    <sheetDataSet>
      <sheetData sheetId="0">
        <row r="1">
          <cell r="B1" t="str">
            <v>[2012ExpoBook_A.xls]</v>
          </cell>
        </row>
      </sheetData>
      <sheetData sheetId="1"/>
      <sheetData sheetId="2">
        <row r="6">
          <cell r="B6" t="str">
            <v>5ND</v>
          </cell>
        </row>
      </sheetData>
      <sheetData sheetId="3"/>
      <sheetData sheetId="4"/>
      <sheetData sheetId="5">
        <row r="8">
          <cell r="B8" t="str">
            <v>5ND</v>
          </cell>
        </row>
      </sheetData>
      <sheetData sheetId="6"/>
      <sheetData sheetId="7"/>
      <sheetData sheetId="8"/>
      <sheetData sheetId="9">
        <row r="8">
          <cell r="B8" t="str">
            <v>5ND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ront page"/>
      <sheetName val="Version Control"/>
      <sheetName val="Guidance"/>
      <sheetName val="Linked sheet"/>
      <sheetName val="All Trusts"/>
      <sheetName val="Base MFF calcs"/>
      <sheetName val="PCT data"/>
      <sheetName val="Staff data"/>
      <sheetName val="M&amp;D data"/>
      <sheetName val="Buildings data"/>
      <sheetName val="Land data"/>
      <sheetName val="Other corrections needed"/>
      <sheetName val="Mergers &gt;&gt;"/>
      <sheetName val="Merged Trusts and MFF year"/>
      <sheetName val="Mergers &amp; new Provs to 2013-14"/>
      <sheetName val="Mergers for 2014-15 &gt;&gt;"/>
      <sheetName val="1.Summary"/>
      <sheetName val="Queen Mary to Oxleas"/>
      <sheetName val="QMS &amp; QE to Lewisham"/>
      <sheetName val="QMS to GSTT"/>
      <sheetName val="QMS to Dartford"/>
      <sheetName val="QMS &amp; PRUH to Kings"/>
      <sheetName val="Index values"/>
      <sheetName val="Mergers for 2015-16 &gt;&gt;"/>
      <sheetName val="Royal Free + Barnet|Chase Farm"/>
      <sheetName val="Mid Staff|Royal Wolverhampton"/>
      <sheetName val="Mid Staff|UHNS"/>
      <sheetName val="Frimley + Heatherwood|Wexham"/>
      <sheetName val="London North West Trust"/>
      <sheetName val="RUH Bath + RNHRD"/>
      <sheetName val="RJD ERIC 2008|09"/>
      <sheetName val="Mergers for 2016-17 &gt;&gt;"/>
      <sheetName val="Chelsea Westminster+West Midsx"/>
      <sheetName val="South Devon + Torbay|Sthn Devon"/>
      <sheetName val="Mergers for 2017-18 &gt;&gt;"/>
      <sheetName val="Sherwood Forest + NUH"/>
      <sheetName val="Peterborough + Hinchingbrooke"/>
      <sheetName val="Calderstones + Mersey Care"/>
      <sheetName val="Bham Women's + Children's"/>
      <sheetName val="Manchester GMWMH + MMH"/>
      <sheetName val="2014-15 MFF Payment values"/>
      <sheetName val="2016-17 MFF Payment values"/>
    </sheetNames>
    <sheetDataSet>
      <sheetData sheetId="0"/>
      <sheetData sheetId="1"/>
      <sheetData sheetId="2"/>
      <sheetData sheetId="3"/>
      <sheetData sheetId="4">
        <row r="3">
          <cell r="D3">
            <v>0.92632450882387185</v>
          </cell>
        </row>
      </sheetData>
      <sheetData sheetId="5">
        <row r="4">
          <cell r="E4">
            <v>0.54914759484508857</v>
          </cell>
        </row>
      </sheetData>
      <sheetData sheetId="6">
        <row r="3">
          <cell r="D3">
            <v>506914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>
        <row r="3">
          <cell r="A3" t="str">
            <v>Provider Code</v>
          </cell>
        </row>
      </sheetData>
      <sheetData sheetId="41">
        <row r="3">
          <cell r="A3" t="str">
            <v>Provider Code</v>
          </cell>
          <cell r="B3" t="str">
            <v>Provider Name</v>
          </cell>
          <cell r="C3" t="str">
            <v>Type</v>
          </cell>
          <cell r="D3" t="str">
            <v>Payment index value for 2016-17</v>
          </cell>
        </row>
        <row r="4">
          <cell r="A4" t="str">
            <v>R1A</v>
          </cell>
          <cell r="B4" t="str">
            <v>WORCESTERSHIRE HEALTH AND CARE NHS TRUST</v>
          </cell>
          <cell r="C4" t="str">
            <v>Trust</v>
          </cell>
          <cell r="D4">
            <v>1.0363910000000001</v>
          </cell>
        </row>
        <row r="5">
          <cell r="A5" t="str">
            <v>R1C</v>
          </cell>
          <cell r="B5" t="str">
            <v>SOLENT NHS TRUST</v>
          </cell>
          <cell r="C5" t="str">
            <v>Trust</v>
          </cell>
          <cell r="D5">
            <v>1.0921650000000001</v>
          </cell>
        </row>
        <row r="6">
          <cell r="A6" t="str">
            <v>R1D</v>
          </cell>
          <cell r="B6" t="str">
            <v>SHROPSHIRE COMMUNITY HEALTH NHS TRUST</v>
          </cell>
          <cell r="C6" t="str">
            <v>Trust</v>
          </cell>
          <cell r="D6">
            <v>1.032492</v>
          </cell>
        </row>
        <row r="7">
          <cell r="A7" t="str">
            <v>R1E</v>
          </cell>
          <cell r="B7" t="str">
            <v>STAFFORDSHIRE AND STOKE ON TRENT PARTNERSHIP NHS TRUST</v>
          </cell>
          <cell r="C7" t="str">
            <v>Trust</v>
          </cell>
          <cell r="D7">
            <v>1.032675</v>
          </cell>
        </row>
        <row r="8">
          <cell r="A8" t="str">
            <v>R1F</v>
          </cell>
          <cell r="B8" t="str">
            <v>ISLE OF WIGHT NHS TRUST</v>
          </cell>
          <cell r="C8" t="str">
            <v>Trust</v>
          </cell>
          <cell r="D8">
            <v>1.0510729999999999</v>
          </cell>
        </row>
        <row r="9">
          <cell r="A9" t="str">
            <v>R1H</v>
          </cell>
          <cell r="B9" t="str">
            <v>BARTS HEALTH NHS TRUST</v>
          </cell>
          <cell r="C9" t="str">
            <v>Trust</v>
          </cell>
          <cell r="D9">
            <v>1.2128019999999999</v>
          </cell>
        </row>
        <row r="10">
          <cell r="A10" t="str">
            <v>R1J</v>
          </cell>
          <cell r="B10" t="str">
            <v>GLOUCESTERSHIRE CARE SERVICES NHS TRUST</v>
          </cell>
          <cell r="C10" t="str">
            <v>Trust</v>
          </cell>
          <cell r="D10">
            <v>1.0619609999999999</v>
          </cell>
        </row>
        <row r="11">
          <cell r="A11" t="str">
            <v>R1K</v>
          </cell>
          <cell r="B11" t="str">
            <v>LONDON NORTH WEST HEALTHCARE NHS TRUST</v>
          </cell>
          <cell r="C11" t="str">
            <v>Trust</v>
          </cell>
          <cell r="D11">
            <v>1.1958759999999999</v>
          </cell>
        </row>
        <row r="12">
          <cell r="A12" t="str">
            <v>RA2</v>
          </cell>
          <cell r="B12" t="str">
            <v>ROYAL SURREY COUNTY HOSPITAL NHS FOUNDATION TRUST</v>
          </cell>
          <cell r="C12" t="str">
            <v>Trust</v>
          </cell>
          <cell r="D12">
            <v>1.1599820000000001</v>
          </cell>
        </row>
        <row r="13">
          <cell r="A13" t="str">
            <v>RA3</v>
          </cell>
          <cell r="B13" t="str">
            <v>WESTON AREA HEALTH NHS TRUST</v>
          </cell>
          <cell r="C13" t="str">
            <v>Trust</v>
          </cell>
          <cell r="D13">
            <v>1.053007</v>
          </cell>
        </row>
        <row r="14">
          <cell r="A14" t="str">
            <v>RA4</v>
          </cell>
          <cell r="B14" t="str">
            <v>YEOVIL DISTRICT HOSPITAL NHS FOUNDATION TRUST</v>
          </cell>
          <cell r="C14" t="str">
            <v>Trust</v>
          </cell>
          <cell r="D14">
            <v>1.035644</v>
          </cell>
        </row>
        <row r="15">
          <cell r="A15" t="str">
            <v>RA7</v>
          </cell>
          <cell r="B15" t="str">
            <v>UNIVERSITY HOSPITALS BRISTOL NHS FOUNDATION TRUST</v>
          </cell>
          <cell r="C15" t="str">
            <v>Trust</v>
          </cell>
          <cell r="D15">
            <v>1.0840689999999999</v>
          </cell>
        </row>
        <row r="16">
          <cell r="A16" t="str">
            <v>RA9</v>
          </cell>
          <cell r="B16" t="str">
            <v>TORBAY AND SOUTH DEVON NHS FOUNDATION TRUST</v>
          </cell>
          <cell r="C16" t="str">
            <v>Trust</v>
          </cell>
          <cell r="D16">
            <v>1.013242</v>
          </cell>
        </row>
        <row r="17">
          <cell r="A17" t="str">
            <v>RAE</v>
          </cell>
          <cell r="B17" t="str">
            <v>BRADFORD TEACHING HOSPITALS NHS FOUNDATION TRUST</v>
          </cell>
          <cell r="C17" t="str">
            <v>Trust</v>
          </cell>
          <cell r="D17">
            <v>1.0336920000000001</v>
          </cell>
        </row>
        <row r="18">
          <cell r="A18" t="str">
            <v>RAJ</v>
          </cell>
          <cell r="B18" t="str">
            <v>SOUTHEND UNIVERSITY HOSPITAL NHS FOUNDATION TRUST</v>
          </cell>
          <cell r="C18" t="str">
            <v>Trust</v>
          </cell>
          <cell r="D18">
            <v>1.078193</v>
          </cell>
        </row>
        <row r="19">
          <cell r="A19" t="str">
            <v>RAL</v>
          </cell>
          <cell r="B19" t="str">
            <v>ROYAL FREE LONDON NHS FOUNDATION TRUST</v>
          </cell>
          <cell r="C19" t="str">
            <v>Trust</v>
          </cell>
          <cell r="D19">
            <v>1.219624</v>
          </cell>
        </row>
        <row r="20">
          <cell r="A20" t="str">
            <v>RAN</v>
          </cell>
          <cell r="B20" t="str">
            <v>ROYAL NATIONAL ORTHOPAEDIC HOSPITAL NHS TRUST</v>
          </cell>
          <cell r="C20" t="str">
            <v>Trust</v>
          </cell>
          <cell r="D20">
            <v>1.179951</v>
          </cell>
        </row>
        <row r="21">
          <cell r="A21" t="str">
            <v>RAP</v>
          </cell>
          <cell r="B21" t="str">
            <v>NORTH MIDDLESEX UNIVERSITY HOSPITAL NHS TRUST</v>
          </cell>
          <cell r="C21" t="str">
            <v>Trust</v>
          </cell>
          <cell r="D21">
            <v>1.201214</v>
          </cell>
        </row>
        <row r="22">
          <cell r="A22" t="str">
            <v>RAS</v>
          </cell>
          <cell r="B22" t="str">
            <v>THE HILLINGDON HOSPITALS NHS FOUNDATION TRUST</v>
          </cell>
          <cell r="C22" t="str">
            <v>Trust</v>
          </cell>
          <cell r="D22">
            <v>1.183046</v>
          </cell>
        </row>
        <row r="23">
          <cell r="A23" t="str">
            <v>RAT</v>
          </cell>
          <cell r="B23" t="str">
            <v>NORTH EAST LONDON NHS FOUNDATION TRUST</v>
          </cell>
          <cell r="C23" t="str">
            <v>Trust</v>
          </cell>
          <cell r="D23">
            <v>1.1728689999999999</v>
          </cell>
        </row>
        <row r="24">
          <cell r="A24" t="str">
            <v>RAX</v>
          </cell>
          <cell r="B24" t="str">
            <v>KINGSTON HOSPITAL NHS FOUNDATION TRUST</v>
          </cell>
          <cell r="C24" t="str">
            <v>Trust</v>
          </cell>
          <cell r="D24">
            <v>1.207517</v>
          </cell>
        </row>
        <row r="25">
          <cell r="A25" t="str">
            <v>RBA</v>
          </cell>
          <cell r="B25" t="str">
            <v>TAUNTON AND SOMERSET NHS FOUNDATION TRUST</v>
          </cell>
          <cell r="C25" t="str">
            <v>Trust</v>
          </cell>
          <cell r="D25">
            <v>1.02973</v>
          </cell>
        </row>
        <row r="26">
          <cell r="A26" t="str">
            <v>RBD</v>
          </cell>
          <cell r="B26" t="str">
            <v>DORSET COUNTY HOSPITAL NHS FOUNDATION TRUST</v>
          </cell>
          <cell r="C26" t="str">
            <v>Trust</v>
          </cell>
          <cell r="D26">
            <v>1.0473680000000001</v>
          </cell>
        </row>
        <row r="27">
          <cell r="A27" t="str">
            <v>RBK</v>
          </cell>
          <cell r="B27" t="str">
            <v>WALSALL HEALTHCARE NHS TRUST</v>
          </cell>
          <cell r="C27" t="str">
            <v>Trust</v>
          </cell>
          <cell r="D27">
            <v>1.034403</v>
          </cell>
        </row>
        <row r="28">
          <cell r="A28" t="str">
            <v>RBL</v>
          </cell>
          <cell r="B28" t="str">
            <v>WIRRAL UNIVERSITY TEACHING HOSPITAL NHS FOUNDATION TRUST</v>
          </cell>
          <cell r="C28" t="str">
            <v>Trust</v>
          </cell>
          <cell r="D28">
            <v>1.038864</v>
          </cell>
        </row>
        <row r="29">
          <cell r="A29" t="str">
            <v>RBN</v>
          </cell>
          <cell r="B29" t="str">
            <v>ST HELENS AND KNOWSLEY HOSPITAL SERVICES NHS TRUST</v>
          </cell>
          <cell r="C29" t="str">
            <v>Trust</v>
          </cell>
          <cell r="D29">
            <v>1.043069</v>
          </cell>
        </row>
        <row r="30">
          <cell r="A30" t="str">
            <v>RBQ</v>
          </cell>
          <cell r="B30" t="str">
            <v>LIVERPOOL HEART AND CHEST HOSPITAL NHS FOUNDATION TRUST</v>
          </cell>
          <cell r="C30" t="str">
            <v>Trust</v>
          </cell>
          <cell r="D30">
            <v>1.0417700000000001</v>
          </cell>
        </row>
        <row r="31">
          <cell r="A31" t="str">
            <v>RBS</v>
          </cell>
          <cell r="B31" t="str">
            <v>ALDER HEY CHILDREN'S NHS FOUNDATION TRUST</v>
          </cell>
          <cell r="C31" t="str">
            <v>Trust</v>
          </cell>
          <cell r="D31">
            <v>1.039863</v>
          </cell>
        </row>
        <row r="32">
          <cell r="A32" t="str">
            <v>RBT</v>
          </cell>
          <cell r="B32" t="str">
            <v>MID CHESHIRE HOSPITALS NHS FOUNDATION TRUST</v>
          </cell>
          <cell r="C32" t="str">
            <v>Trust</v>
          </cell>
          <cell r="D32">
            <v>1.043693</v>
          </cell>
        </row>
        <row r="33">
          <cell r="A33" t="str">
            <v>RBV</v>
          </cell>
          <cell r="B33" t="str">
            <v>THE CHRISTIE NHS FOUNDATION TRUST</v>
          </cell>
          <cell r="C33" t="str">
            <v>Trust</v>
          </cell>
          <cell r="D33">
            <v>1.066837</v>
          </cell>
        </row>
        <row r="34">
          <cell r="A34" t="str">
            <v>RBZ</v>
          </cell>
          <cell r="B34" t="str">
            <v>NORTHERN DEVON HEALTHCARE NHS TRUST</v>
          </cell>
          <cell r="C34" t="str">
            <v>Trust</v>
          </cell>
          <cell r="D34">
            <v>1.019398</v>
          </cell>
        </row>
        <row r="35">
          <cell r="A35" t="str">
            <v>RC1</v>
          </cell>
          <cell r="B35" t="str">
            <v>BEDFORD HOSPITAL NHS TRUST</v>
          </cell>
          <cell r="C35" t="str">
            <v>Trust</v>
          </cell>
          <cell r="D35">
            <v>1.0886910000000001</v>
          </cell>
        </row>
        <row r="36">
          <cell r="A36" t="str">
            <v>RC9</v>
          </cell>
          <cell r="B36" t="str">
            <v>LUTON AND DUNSTABLE UNIVERSITY HOSPITAL NHS FOUNDATION TRUST</v>
          </cell>
          <cell r="C36" t="str">
            <v>Trust</v>
          </cell>
          <cell r="D36">
            <v>1.1202650000000001</v>
          </cell>
        </row>
        <row r="37">
          <cell r="A37" t="str">
            <v>RCB</v>
          </cell>
          <cell r="B37" t="str">
            <v>YORK TEACHING HOSPITAL NHS FOUNDATION TRUST</v>
          </cell>
          <cell r="C37" t="str">
            <v>Trust</v>
          </cell>
          <cell r="D37">
            <v>1.0340419999999999</v>
          </cell>
        </row>
        <row r="38">
          <cell r="A38" t="str">
            <v>RCD</v>
          </cell>
          <cell r="B38" t="str">
            <v>HARROGATE AND DISTRICT NHS FOUNDATION TRUST</v>
          </cell>
          <cell r="C38" t="str">
            <v>Trust</v>
          </cell>
          <cell r="D38">
            <v>1.0393399999999999</v>
          </cell>
        </row>
        <row r="39">
          <cell r="A39" t="str">
            <v>RCF</v>
          </cell>
          <cell r="B39" t="str">
            <v>AIREDALE NHS FOUNDATION TRUST</v>
          </cell>
          <cell r="C39" t="str">
            <v>Trust</v>
          </cell>
          <cell r="D39">
            <v>1.0304629999999999</v>
          </cell>
        </row>
        <row r="40">
          <cell r="A40" t="str">
            <v>RCU</v>
          </cell>
          <cell r="B40" t="str">
            <v>SHEFFIELD CHILDREN'S NHS FOUNDATION TRUST</v>
          </cell>
          <cell r="C40" t="str">
            <v>Trust</v>
          </cell>
          <cell r="D40">
            <v>1.032715</v>
          </cell>
        </row>
        <row r="41">
          <cell r="A41" t="str">
            <v>RCX</v>
          </cell>
          <cell r="B41" t="str">
            <v>THE QUEEN ELIZABETH HOSPITAL, KING'S LYNN, NHS FOUNDATION TRUST</v>
          </cell>
          <cell r="C41" t="str">
            <v>Trust</v>
          </cell>
          <cell r="D41">
            <v>1.025949</v>
          </cell>
        </row>
        <row r="42">
          <cell r="A42" t="str">
            <v>RD1</v>
          </cell>
          <cell r="B42" t="str">
            <v>ROYAL UNITED HOSPITALS BATH NHS FOUNDATION TRUST</v>
          </cell>
          <cell r="C42" t="str">
            <v>Trust</v>
          </cell>
          <cell r="D42">
            <v>1.0807199999999999</v>
          </cell>
        </row>
        <row r="43">
          <cell r="A43" t="str">
            <v>RD3</v>
          </cell>
          <cell r="B43" t="str">
            <v>POOLE HOSPITAL NHS FOUNDATION TRUST</v>
          </cell>
          <cell r="C43" t="str">
            <v>Trust</v>
          </cell>
          <cell r="D43">
            <v>1.0666310000000001</v>
          </cell>
        </row>
        <row r="44">
          <cell r="A44" t="str">
            <v>RD8</v>
          </cell>
          <cell r="B44" t="str">
            <v>MILTON KEYNES UNIVERSITY HOSPITAL NHS FOUNDATION TRUST</v>
          </cell>
          <cell r="C44" t="str">
            <v>Trust</v>
          </cell>
          <cell r="D44">
            <v>1.106109</v>
          </cell>
        </row>
        <row r="45">
          <cell r="A45" t="str">
            <v>RDD</v>
          </cell>
          <cell r="B45" t="str">
            <v>BASILDON AND THURROCK UNIVERSITY HOSPITALS NHS FOUNDATION TRUST</v>
          </cell>
          <cell r="C45" t="str">
            <v>Trust</v>
          </cell>
          <cell r="D45">
            <v>1.1228450000000001</v>
          </cell>
        </row>
        <row r="46">
          <cell r="A46" t="str">
            <v>RDE</v>
          </cell>
          <cell r="B46" t="str">
            <v>COLCHESTER HOSPITAL UNIVERSITY NHS FOUNDATION TRUST</v>
          </cell>
          <cell r="C46" t="str">
            <v>Trust</v>
          </cell>
          <cell r="D46">
            <v>1.0547070000000001</v>
          </cell>
        </row>
        <row r="47">
          <cell r="A47" t="str">
            <v>RDR</v>
          </cell>
          <cell r="B47" t="str">
            <v>SUSSEX COMMUNITY NHS TRUST</v>
          </cell>
          <cell r="C47" t="str">
            <v>Trust</v>
          </cell>
          <cell r="D47">
            <v>1.070317</v>
          </cell>
        </row>
        <row r="48">
          <cell r="A48" t="str">
            <v>RDU</v>
          </cell>
          <cell r="B48" t="str">
            <v>FRIMLEY HEALTH NHS FOUNDATION TRUST</v>
          </cell>
          <cell r="C48" t="str">
            <v>Trust</v>
          </cell>
          <cell r="D48">
            <v>1.1651530000000001</v>
          </cell>
        </row>
        <row r="49">
          <cell r="A49" t="str">
            <v>RDY</v>
          </cell>
          <cell r="B49" t="str">
            <v>DORSET HEALTHCARE UNIVERSITY NHS FOUNDATION TRUST</v>
          </cell>
          <cell r="C49" t="str">
            <v>Trust</v>
          </cell>
          <cell r="D49">
            <v>1.0655680000000001</v>
          </cell>
        </row>
        <row r="50">
          <cell r="A50" t="str">
            <v>RDZ</v>
          </cell>
          <cell r="B50" t="str">
            <v>THE ROYAL BOURNEMOUTH AND CHRISTCHURCH HOSPITALS NHS FOUNDATION TRUST</v>
          </cell>
          <cell r="C50" t="str">
            <v>Trust</v>
          </cell>
          <cell r="D50">
            <v>1.064683</v>
          </cell>
        </row>
        <row r="51">
          <cell r="A51" t="str">
            <v>RE9</v>
          </cell>
          <cell r="B51" t="str">
            <v>SOUTH TYNESIDE NHS FOUNDATION TRUST</v>
          </cell>
          <cell r="C51" t="str">
            <v>Trust</v>
          </cell>
          <cell r="D51">
            <v>1.0294110000000001</v>
          </cell>
        </row>
        <row r="52">
          <cell r="A52" t="str">
            <v>REF</v>
          </cell>
          <cell r="B52" t="str">
            <v>ROYAL CORNWALL HOSPITALS NHS TRUST</v>
          </cell>
          <cell r="C52" t="str">
            <v>Trust</v>
          </cell>
          <cell r="D52">
            <v>1.0031890000000001</v>
          </cell>
        </row>
        <row r="53">
          <cell r="A53" t="str">
            <v>REM</v>
          </cell>
          <cell r="B53" t="str">
            <v>AINTREE UNIVERSITY HOSPITAL NHS FOUNDATION TRUST</v>
          </cell>
          <cell r="C53" t="str">
            <v>Trust</v>
          </cell>
          <cell r="D53">
            <v>1.0387200000000001</v>
          </cell>
        </row>
        <row r="54">
          <cell r="A54" t="str">
            <v>REN</v>
          </cell>
          <cell r="B54" t="str">
            <v>THE CLATTERBRIDGE CANCER CENTRE NHS FOUNDATION TRUST</v>
          </cell>
          <cell r="C54" t="str">
            <v>Trust</v>
          </cell>
          <cell r="D54">
            <v>1.039401</v>
          </cell>
        </row>
        <row r="55">
          <cell r="A55" t="str">
            <v>REP</v>
          </cell>
          <cell r="B55" t="str">
            <v>LIVERPOOL WOMEN'S NHS FOUNDATION TRUST</v>
          </cell>
          <cell r="C55" t="str">
            <v>Trust</v>
          </cell>
          <cell r="D55">
            <v>1.0404500000000001</v>
          </cell>
        </row>
        <row r="56">
          <cell r="A56" t="str">
            <v>RET</v>
          </cell>
          <cell r="B56" t="str">
            <v>THE WALTON CENTRE NHS FOUNDATION TRUST</v>
          </cell>
          <cell r="C56" t="str">
            <v>Trust</v>
          </cell>
          <cell r="D56">
            <v>1.0403370000000001</v>
          </cell>
        </row>
        <row r="57">
          <cell r="A57" t="str">
            <v>RF4</v>
          </cell>
          <cell r="B57" t="str">
            <v>BARKING, HAVERING AND REDBRIDGE UNIVERSITY HOSPITALS NHS TRUST</v>
          </cell>
          <cell r="C57" t="str">
            <v>Trust</v>
          </cell>
          <cell r="D57">
            <v>1.1743950000000001</v>
          </cell>
        </row>
        <row r="58">
          <cell r="A58" t="str">
            <v>RFF</v>
          </cell>
          <cell r="B58" t="str">
            <v>BARNSLEY HOSPITAL NHS FOUNDATION TRUST</v>
          </cell>
          <cell r="C58" t="str">
            <v>Trust</v>
          </cell>
          <cell r="D58">
            <v>1.0323279999999999</v>
          </cell>
        </row>
        <row r="59">
          <cell r="A59" t="str">
            <v>RFR</v>
          </cell>
          <cell r="B59" t="str">
            <v>THE ROTHERHAM NHS FOUNDATION TRUST</v>
          </cell>
          <cell r="C59" t="str">
            <v>Trust</v>
          </cell>
          <cell r="D59">
            <v>1.0272030000000001</v>
          </cell>
        </row>
        <row r="60">
          <cell r="A60" t="str">
            <v>RFS</v>
          </cell>
          <cell r="B60" t="str">
            <v>CHESTERFIELD ROYAL HOSPITAL NHS FOUNDATION TRUST</v>
          </cell>
          <cell r="C60" t="str">
            <v>Trust</v>
          </cell>
          <cell r="D60">
            <v>1.0288889999999999</v>
          </cell>
        </row>
        <row r="61">
          <cell r="A61" t="str">
            <v>RGD</v>
          </cell>
          <cell r="B61" t="str">
            <v>LEEDS AND YORK PARTNERSHIP NHS FOUNDATION TRUST</v>
          </cell>
          <cell r="C61" t="str">
            <v>Trust</v>
          </cell>
          <cell r="D61">
            <v>1.0401210000000001</v>
          </cell>
        </row>
        <row r="62">
          <cell r="A62" t="str">
            <v>RGM</v>
          </cell>
          <cell r="B62" t="str">
            <v>PAPWORTH HOSPITAL NHS FOUNDATION TRUST</v>
          </cell>
          <cell r="C62" t="str">
            <v>Trust</v>
          </cell>
          <cell r="D62">
            <v>1.080171</v>
          </cell>
        </row>
        <row r="63">
          <cell r="A63" t="str">
            <v>RGN</v>
          </cell>
          <cell r="B63" t="str">
            <v>PETERBOROUGH AND STAMFORD HOSPITALS NHS FOUNDATION TRUST</v>
          </cell>
          <cell r="C63" t="str">
            <v>Trust</v>
          </cell>
          <cell r="D63">
            <v>1.060238</v>
          </cell>
        </row>
        <row r="64">
          <cell r="A64" t="str">
            <v>RGP</v>
          </cell>
          <cell r="B64" t="str">
            <v>JAMES PAGET UNIVERSITY HOSPITALS NHS FOUNDATION TRUST</v>
          </cell>
          <cell r="C64" t="str">
            <v>Trust</v>
          </cell>
          <cell r="D64">
            <v>1.018651</v>
          </cell>
        </row>
        <row r="65">
          <cell r="A65" t="str">
            <v>RGQ</v>
          </cell>
          <cell r="B65" t="str">
            <v>IPSWICH HOSPITAL NHS TRUST</v>
          </cell>
          <cell r="C65" t="str">
            <v>Trust</v>
          </cell>
          <cell r="D65">
            <v>1.04491</v>
          </cell>
        </row>
        <row r="66">
          <cell r="A66" t="str">
            <v>RGR</v>
          </cell>
          <cell r="B66" t="str">
            <v>WEST SUFFOLK NHS FOUNDATION TRUST</v>
          </cell>
          <cell r="C66" t="str">
            <v>Trust</v>
          </cell>
          <cell r="D66">
            <v>1.0437719999999999</v>
          </cell>
        </row>
        <row r="67">
          <cell r="A67" t="str">
            <v>RGT</v>
          </cell>
          <cell r="B67" t="str">
            <v>CAMBRIDGE UNIVERSITY HOSPITALS NHS FOUNDATION TRUST</v>
          </cell>
          <cell r="C67" t="str">
            <v>Trust</v>
          </cell>
          <cell r="D67">
            <v>1.088546</v>
          </cell>
        </row>
        <row r="68">
          <cell r="A68" t="str">
            <v>RH5</v>
          </cell>
          <cell r="B68" t="str">
            <v>SOMERSET PARTNERSHIP NHS FOUNDATION TRUST</v>
          </cell>
          <cell r="C68" t="str">
            <v>Trust</v>
          </cell>
          <cell r="D68">
            <v>1.035666</v>
          </cell>
        </row>
        <row r="69">
          <cell r="A69" t="str">
            <v>RH8</v>
          </cell>
          <cell r="B69" t="str">
            <v>ROYAL DEVON AND EXETER NHS FOUNDATION TRUST</v>
          </cell>
          <cell r="C69" t="str">
            <v>Trust</v>
          </cell>
          <cell r="D69">
            <v>1.0211479999999999</v>
          </cell>
        </row>
        <row r="70">
          <cell r="A70" t="str">
            <v>RHA</v>
          </cell>
          <cell r="B70" t="str">
            <v>NOTTINGHAMSHIRE HEALTHCARE NHS FOUNDATION TRUST</v>
          </cell>
          <cell r="C70" t="str">
            <v>Trust</v>
          </cell>
          <cell r="D70">
            <v>1.0324310000000001</v>
          </cell>
        </row>
        <row r="71">
          <cell r="A71" t="str">
            <v>RHM</v>
          </cell>
          <cell r="B71" t="str">
            <v>UNIVERSITY HOSPITAL SOUTHAMPTON NHS FOUNDATION TRUST</v>
          </cell>
          <cell r="C71" t="str">
            <v>Trust</v>
          </cell>
          <cell r="D71">
            <v>1.0876030000000001</v>
          </cell>
        </row>
        <row r="72">
          <cell r="A72" t="str">
            <v>RHQ</v>
          </cell>
          <cell r="B72" t="str">
            <v>SHEFFIELD TEACHING HOSPITALS NHS FOUNDATION TRUST</v>
          </cell>
          <cell r="C72" t="str">
            <v>Trust</v>
          </cell>
          <cell r="D72">
            <v>1.0294220000000001</v>
          </cell>
        </row>
        <row r="73">
          <cell r="A73" t="str">
            <v>RHU</v>
          </cell>
          <cell r="B73" t="str">
            <v>PORTSMOUTH HOSPITALS NHS TRUST</v>
          </cell>
          <cell r="C73" t="str">
            <v>Trust</v>
          </cell>
          <cell r="D73">
            <v>1.0889770000000001</v>
          </cell>
        </row>
        <row r="74">
          <cell r="A74" t="str">
            <v>RHW</v>
          </cell>
          <cell r="B74" t="str">
            <v>ROYAL BERKSHIRE NHS FOUNDATION TRUST</v>
          </cell>
          <cell r="C74" t="str">
            <v>Trust</v>
          </cell>
          <cell r="D74">
            <v>1.149759</v>
          </cell>
        </row>
        <row r="75">
          <cell r="A75" t="str">
            <v>RJ1</v>
          </cell>
          <cell r="B75" t="str">
            <v>GUY'S AND ST THOMAS' NHS FOUNDATION TRUST</v>
          </cell>
          <cell r="C75" t="str">
            <v>Trust</v>
          </cell>
          <cell r="D75">
            <v>1.277029</v>
          </cell>
        </row>
        <row r="76">
          <cell r="A76" t="str">
            <v>RJ2</v>
          </cell>
          <cell r="B76" t="str">
            <v>LEWISHAM AND GREENWICH NHS TRUST</v>
          </cell>
          <cell r="C76" t="str">
            <v>Trust</v>
          </cell>
          <cell r="D76">
            <v>1.2043010000000001</v>
          </cell>
        </row>
        <row r="77">
          <cell r="A77" t="str">
            <v>RJ6</v>
          </cell>
          <cell r="B77" t="str">
            <v>CROYDON HEALTH SERVICES NHS TRUST</v>
          </cell>
          <cell r="C77" t="str">
            <v>Trust</v>
          </cell>
          <cell r="D77">
            <v>1.2044729999999999</v>
          </cell>
        </row>
        <row r="78">
          <cell r="A78" t="str">
            <v>RJ7</v>
          </cell>
          <cell r="B78" t="str">
            <v>ST GEORGE'S UNIVERSITY HOSPITALS NHS FOUNDATION TRUST</v>
          </cell>
          <cell r="C78" t="str">
            <v>Trust</v>
          </cell>
          <cell r="D78">
            <v>1.2124539999999999</v>
          </cell>
        </row>
        <row r="79">
          <cell r="A79" t="str">
            <v>RJ8</v>
          </cell>
          <cell r="B79" t="str">
            <v>CORNWALL PARTNERSHIP NHS FOUNDATION TRUST</v>
          </cell>
          <cell r="C79" t="str">
            <v>Trust</v>
          </cell>
          <cell r="D79">
            <v>1</v>
          </cell>
        </row>
        <row r="80">
          <cell r="A80" t="str">
            <v>RJC</v>
          </cell>
          <cell r="B80" t="str">
            <v>SOUTH WARWICKSHIRE NHS FOUNDATION TRUST</v>
          </cell>
          <cell r="C80" t="str">
            <v>Trust</v>
          </cell>
          <cell r="D80">
            <v>1.0565450000000001</v>
          </cell>
        </row>
        <row r="81">
          <cell r="A81" t="str">
            <v>RJE</v>
          </cell>
          <cell r="B81" t="str">
            <v>UNIVERSITY HOSPITALS OF NORTH MIDLANDS NHS TRUST</v>
          </cell>
          <cell r="C81" t="str">
            <v>Trust</v>
          </cell>
          <cell r="D81">
            <v>1.026702</v>
          </cell>
        </row>
        <row r="82">
          <cell r="A82" t="str">
            <v>RJF</v>
          </cell>
          <cell r="B82" t="str">
            <v>BURTON HOSPITALS NHS FOUNDATION TRUST</v>
          </cell>
          <cell r="C82" t="str">
            <v>Trust</v>
          </cell>
          <cell r="D82">
            <v>1.0396590000000001</v>
          </cell>
        </row>
        <row r="83">
          <cell r="A83" t="str">
            <v>RJL</v>
          </cell>
          <cell r="B83" t="str">
            <v>NORTHERN LINCOLNSHIRE AND GOOLE NHS FOUNDATION TRUST</v>
          </cell>
          <cell r="C83" t="str">
            <v>Trust</v>
          </cell>
          <cell r="D83">
            <v>1.025093</v>
          </cell>
        </row>
        <row r="84">
          <cell r="A84" t="str">
            <v>RJN</v>
          </cell>
          <cell r="B84" t="str">
            <v>EAST CHESHIRE NHS TRUST</v>
          </cell>
          <cell r="C84" t="str">
            <v>Trust</v>
          </cell>
          <cell r="D84">
            <v>1.0493399999999999</v>
          </cell>
        </row>
        <row r="85">
          <cell r="A85" t="str">
            <v>RJR</v>
          </cell>
          <cell r="B85" t="str">
            <v>COUNTESS OF CHESTER HOSPITAL NHS FOUNDATION TRUST</v>
          </cell>
          <cell r="C85" t="str">
            <v>Trust</v>
          </cell>
          <cell r="D85">
            <v>1.0409409999999999</v>
          </cell>
        </row>
        <row r="86">
          <cell r="A86" t="str">
            <v>RJX</v>
          </cell>
          <cell r="B86" t="str">
            <v>CALDERSTONES PARTNERSHIP NHS FOUNDATION TRUST</v>
          </cell>
          <cell r="C86" t="str">
            <v>Trust</v>
          </cell>
          <cell r="D86">
            <v>1.028613</v>
          </cell>
        </row>
        <row r="87">
          <cell r="A87" t="str">
            <v>RJZ</v>
          </cell>
          <cell r="B87" t="str">
            <v>KING'S COLLEGE HOSPITAL NHS FOUNDATION TRUST</v>
          </cell>
          <cell r="C87" t="str">
            <v>Trust</v>
          </cell>
          <cell r="D87">
            <v>1.2132259999999999</v>
          </cell>
        </row>
        <row r="88">
          <cell r="A88" t="str">
            <v>RK5</v>
          </cell>
          <cell r="B88" t="str">
            <v>SHERWOOD FOREST HOSPITALS NHS FOUNDATION TRUST</v>
          </cell>
          <cell r="C88" t="str">
            <v>Trust</v>
          </cell>
          <cell r="D88">
            <v>1.031436</v>
          </cell>
        </row>
        <row r="89">
          <cell r="A89" t="str">
            <v>RK9</v>
          </cell>
          <cell r="B89" t="str">
            <v>PLYMOUTH HOSPITALS NHS TRUST</v>
          </cell>
          <cell r="C89" t="str">
            <v>Trust</v>
          </cell>
          <cell r="D89">
            <v>1.0158199999999999</v>
          </cell>
        </row>
        <row r="90">
          <cell r="A90" t="str">
            <v>RKB</v>
          </cell>
          <cell r="B90" t="str">
            <v>UNIVERSITY HOSPITALS COVENTRY AND WARWICKSHIRE NHS TRUST</v>
          </cell>
          <cell r="C90" t="str">
            <v>Trust</v>
          </cell>
          <cell r="D90">
            <v>1.0586180000000001</v>
          </cell>
        </row>
        <row r="91">
          <cell r="A91" t="str">
            <v>RKE</v>
          </cell>
          <cell r="B91" t="str">
            <v>THE WHITTINGTON HOSPITAL NHS TRUST</v>
          </cell>
          <cell r="C91" t="str">
            <v>Trust</v>
          </cell>
          <cell r="D91">
            <v>1.213371</v>
          </cell>
        </row>
        <row r="92">
          <cell r="A92" t="str">
            <v>RKL</v>
          </cell>
          <cell r="B92" t="str">
            <v>WEST LONDON MENTAL HEALTH NHS TRUST</v>
          </cell>
          <cell r="C92" t="str">
            <v>Trust</v>
          </cell>
          <cell r="D92">
            <v>1.1789160000000001</v>
          </cell>
        </row>
        <row r="93">
          <cell r="A93" t="str">
            <v>RL1</v>
          </cell>
          <cell r="B93" t="str">
            <v>THE ROBERT JONES AND AGNES HUNT ORTHOPAEDIC HOSPITAL NHS FOUNDATION TRUST</v>
          </cell>
          <cell r="C93" t="str">
            <v>Trust</v>
          </cell>
          <cell r="D93">
            <v>1.0316149999999999</v>
          </cell>
        </row>
        <row r="94">
          <cell r="A94" t="str">
            <v>RL4</v>
          </cell>
          <cell r="B94" t="str">
            <v>THE ROYAL WOLVERHAMPTON NHS TRUST</v>
          </cell>
          <cell r="C94" t="str">
            <v>Trust</v>
          </cell>
          <cell r="D94">
            <v>1.034357</v>
          </cell>
        </row>
        <row r="95">
          <cell r="A95" t="str">
            <v>RLN</v>
          </cell>
          <cell r="B95" t="str">
            <v>CITY HOSPITALS SUNDERLAND NHS FOUNDATION TRUST</v>
          </cell>
          <cell r="C95" t="str">
            <v>Trust</v>
          </cell>
          <cell r="D95">
            <v>1.02633</v>
          </cell>
        </row>
        <row r="96">
          <cell r="A96" t="str">
            <v>RLQ</v>
          </cell>
          <cell r="B96" t="str">
            <v>WYE VALLEY NHS TRUST</v>
          </cell>
          <cell r="C96" t="str">
            <v>Trust</v>
          </cell>
          <cell r="D96">
            <v>1.0245200000000001</v>
          </cell>
        </row>
        <row r="97">
          <cell r="A97" t="str">
            <v>RLT</v>
          </cell>
          <cell r="B97" t="str">
            <v>GEORGE ELIOT HOSPITAL NHS TRUST</v>
          </cell>
          <cell r="C97" t="str">
            <v>Trust</v>
          </cell>
          <cell r="D97">
            <v>1.0507359999999999</v>
          </cell>
        </row>
        <row r="98">
          <cell r="A98" t="str">
            <v>RLU</v>
          </cell>
          <cell r="B98" t="str">
            <v>BIRMINGHAM WOMEN'S NHS FOUNDATION TRUST</v>
          </cell>
          <cell r="C98" t="str">
            <v>Trust</v>
          </cell>
          <cell r="D98">
            <v>1.0439099999999999</v>
          </cell>
        </row>
        <row r="99">
          <cell r="A99" t="str">
            <v>RLY</v>
          </cell>
          <cell r="B99" t="str">
            <v>NORTH STAFFORDSHIRE COMBINED HEALTHCARE NHS TRUST</v>
          </cell>
          <cell r="C99" t="str">
            <v>Trust</v>
          </cell>
          <cell r="D99">
            <v>1.023582</v>
          </cell>
        </row>
        <row r="100">
          <cell r="A100" t="str">
            <v>RM1</v>
          </cell>
          <cell r="B100" t="str">
            <v>NORFOLK AND NORWICH UNIVERSITY HOSPITALS NHS FOUNDATION TRUST</v>
          </cell>
          <cell r="C100" t="str">
            <v>Trust</v>
          </cell>
          <cell r="D100">
            <v>1.0152650000000001</v>
          </cell>
        </row>
        <row r="101">
          <cell r="A101" t="str">
            <v>RM2</v>
          </cell>
          <cell r="B101" t="str">
            <v>UNIVERSITY HOSPITAL OF SOUTH MANCHESTER NHS FOUNDATION TRUST</v>
          </cell>
          <cell r="C101" t="str">
            <v>Trust</v>
          </cell>
          <cell r="D101">
            <v>1.059353</v>
          </cell>
        </row>
        <row r="102">
          <cell r="A102" t="str">
            <v>RM3</v>
          </cell>
          <cell r="B102" t="str">
            <v>SALFORD ROYAL NHS FOUNDATION TRUST</v>
          </cell>
          <cell r="C102" t="str">
            <v>Trust</v>
          </cell>
          <cell r="D102">
            <v>1.0559750000000001</v>
          </cell>
        </row>
        <row r="103">
          <cell r="A103" t="str">
            <v>RMC</v>
          </cell>
          <cell r="B103" t="str">
            <v>BOLTON NHS FOUNDATION TRUST</v>
          </cell>
          <cell r="C103" t="str">
            <v>Trust</v>
          </cell>
          <cell r="D103">
            <v>1.048017</v>
          </cell>
        </row>
        <row r="104">
          <cell r="A104" t="str">
            <v>RMP</v>
          </cell>
          <cell r="B104" t="str">
            <v>TAMESIDE HOSPITAL NHS FOUNDATION TRUST</v>
          </cell>
          <cell r="C104" t="str">
            <v>Trust</v>
          </cell>
          <cell r="D104">
            <v>1.0523180000000001</v>
          </cell>
        </row>
        <row r="105">
          <cell r="A105" t="str">
            <v>RMY</v>
          </cell>
          <cell r="B105" t="str">
            <v>NORFOLK AND SUFFOLK NHS FOUNDATION TRUST</v>
          </cell>
          <cell r="C105" t="str">
            <v>Trust</v>
          </cell>
          <cell r="D105">
            <v>1.0252829999999999</v>
          </cell>
        </row>
        <row r="106">
          <cell r="A106" t="str">
            <v>RN3</v>
          </cell>
          <cell r="B106" t="str">
            <v>GREAT WESTERN HOSPITALS NHS FOUNDATION TRUST</v>
          </cell>
          <cell r="C106" t="str">
            <v>Trust</v>
          </cell>
          <cell r="D106">
            <v>1.0951949999999999</v>
          </cell>
        </row>
        <row r="107">
          <cell r="A107" t="str">
            <v>RN5</v>
          </cell>
          <cell r="B107" t="str">
            <v>HAMPSHIRE HOSPITALS NHS FOUNDATION TRUST</v>
          </cell>
          <cell r="C107" t="str">
            <v>Trust</v>
          </cell>
          <cell r="D107">
            <v>1.1096060000000001</v>
          </cell>
        </row>
        <row r="108">
          <cell r="A108" t="str">
            <v>RN7</v>
          </cell>
          <cell r="B108" t="str">
            <v>DARTFORD AND GRAVESHAM NHS TRUST</v>
          </cell>
          <cell r="C108" t="str">
            <v>Trust</v>
          </cell>
          <cell r="D108">
            <v>1.157727</v>
          </cell>
        </row>
        <row r="109">
          <cell r="A109" t="str">
            <v>RNA</v>
          </cell>
          <cell r="B109" t="str">
            <v>THE DUDLEY GROUP NHS FOUNDATION TRUST</v>
          </cell>
          <cell r="C109" t="str">
            <v>Trust</v>
          </cell>
          <cell r="D109">
            <v>1.035649</v>
          </cell>
        </row>
        <row r="110">
          <cell r="A110" t="str">
            <v>RNK</v>
          </cell>
          <cell r="B110" t="str">
            <v>TAVISTOCK AND PORTMAN NHS FOUNDATION TRUST</v>
          </cell>
          <cell r="C110" t="str">
            <v>Trust</v>
          </cell>
          <cell r="D110">
            <v>1.23827</v>
          </cell>
        </row>
        <row r="111">
          <cell r="A111" t="str">
            <v>RNL</v>
          </cell>
          <cell r="B111" t="str">
            <v>NORTH CUMBRIA UNIVERSITY HOSPITALS NHS TRUST</v>
          </cell>
          <cell r="C111" t="str">
            <v>Trust</v>
          </cell>
          <cell r="D111">
            <v>1.028605</v>
          </cell>
        </row>
        <row r="112">
          <cell r="A112" t="str">
            <v>RNN</v>
          </cell>
          <cell r="B112" t="str">
            <v>CUMBRIA PARTNERSHIP NHS FOUNDATION TRUST</v>
          </cell>
          <cell r="C112" t="str">
            <v>Trust</v>
          </cell>
          <cell r="D112">
            <v>1.0265820000000001</v>
          </cell>
        </row>
        <row r="113">
          <cell r="A113" t="str">
            <v>RNQ</v>
          </cell>
          <cell r="B113" t="str">
            <v>KETTERING GENERAL HOSPITAL NHS FOUNDATION TRUST</v>
          </cell>
          <cell r="C113" t="str">
            <v>Trust</v>
          </cell>
          <cell r="D113">
            <v>1.054268</v>
          </cell>
        </row>
        <row r="114">
          <cell r="A114" t="str">
            <v>RNS</v>
          </cell>
          <cell r="B114" t="str">
            <v>NORTHAMPTON GENERAL HOSPITAL NHS TRUST</v>
          </cell>
          <cell r="C114" t="str">
            <v>Trust</v>
          </cell>
          <cell r="D114">
            <v>1.061131</v>
          </cell>
        </row>
        <row r="115">
          <cell r="A115" t="str">
            <v>RNU</v>
          </cell>
          <cell r="B115" t="str">
            <v>OXFORD HEALTH NHS FOUNDATION TRUST</v>
          </cell>
          <cell r="C115" t="str">
            <v>Trust</v>
          </cell>
          <cell r="D115">
            <v>1.1106370000000001</v>
          </cell>
        </row>
        <row r="116">
          <cell r="A116" t="str">
            <v>RNZ</v>
          </cell>
          <cell r="B116" t="str">
            <v>SALISBURY NHS FOUNDATION TRUST</v>
          </cell>
          <cell r="C116" t="str">
            <v>Trust</v>
          </cell>
          <cell r="D116">
            <v>1.070335</v>
          </cell>
        </row>
        <row r="117">
          <cell r="A117" t="str">
            <v>RP1</v>
          </cell>
          <cell r="B117" t="str">
            <v>NORTHAMPTONSHIRE HEALTHCARE NHS FOUNDATION TRUST</v>
          </cell>
          <cell r="C117" t="str">
            <v>Trust</v>
          </cell>
          <cell r="D117">
            <v>1.0575319999999999</v>
          </cell>
        </row>
        <row r="118">
          <cell r="A118" t="str">
            <v>RP4</v>
          </cell>
          <cell r="B118" t="str">
            <v>GREAT ORMOND STREET HOSPITAL FOR CHILDREN NHS FOUNDATION TRUST</v>
          </cell>
          <cell r="C118" t="str">
            <v>Trust</v>
          </cell>
          <cell r="D118">
            <v>1.2858309999999999</v>
          </cell>
        </row>
        <row r="119">
          <cell r="A119" t="str">
            <v>RP5</v>
          </cell>
          <cell r="B119" t="str">
            <v>DONCASTER AND BASSETLAW HOSPITALS NHS FOUNDATION TRUST</v>
          </cell>
          <cell r="C119" t="str">
            <v>Trust</v>
          </cell>
          <cell r="D119">
            <v>1.0358799999999999</v>
          </cell>
        </row>
        <row r="120">
          <cell r="A120" t="str">
            <v>RP6</v>
          </cell>
          <cell r="B120" t="str">
            <v>MOORFIELDS EYE HOSPITAL NHS FOUNDATION TRUST</v>
          </cell>
          <cell r="C120" t="str">
            <v>Trust</v>
          </cell>
          <cell r="D120">
            <v>1.2646409999999999</v>
          </cell>
        </row>
        <row r="121">
          <cell r="A121" t="str">
            <v>RP7</v>
          </cell>
          <cell r="B121" t="str">
            <v>LINCOLNSHIRE PARTNERSHIP NHS FOUNDATION TRUST</v>
          </cell>
          <cell r="C121" t="str">
            <v>Trust</v>
          </cell>
          <cell r="D121">
            <v>1.0160039999999999</v>
          </cell>
        </row>
        <row r="122">
          <cell r="A122" t="str">
            <v>RPA</v>
          </cell>
          <cell r="B122" t="str">
            <v>MEDWAY NHS FOUNDATION TRUST</v>
          </cell>
          <cell r="C122" t="str">
            <v>Trust</v>
          </cell>
          <cell r="D122">
            <v>1.1015969999999999</v>
          </cell>
        </row>
        <row r="123">
          <cell r="A123" t="str">
            <v>RPC</v>
          </cell>
          <cell r="B123" t="str">
            <v>QUEEN VICTORIA HOSPITAL NHS FOUNDATION TRUST</v>
          </cell>
          <cell r="C123" t="str">
            <v>Trust</v>
          </cell>
          <cell r="D123">
            <v>1.1429180000000001</v>
          </cell>
        </row>
        <row r="124">
          <cell r="A124" t="str">
            <v>RPG</v>
          </cell>
          <cell r="B124" t="str">
            <v>OXLEAS NHS FOUNDATION TRUST</v>
          </cell>
          <cell r="C124" t="str">
            <v>Trust</v>
          </cell>
          <cell r="D124">
            <v>1.177673</v>
          </cell>
        </row>
        <row r="125">
          <cell r="A125" t="str">
            <v>RPY</v>
          </cell>
          <cell r="B125" t="str">
            <v>THE ROYAL MARSDEN NHS FOUNDATION TRUST</v>
          </cell>
          <cell r="C125" t="str">
            <v>Trust</v>
          </cell>
          <cell r="D125">
            <v>1.2137370000000001</v>
          </cell>
        </row>
        <row r="126">
          <cell r="A126" t="str">
            <v>RQ3</v>
          </cell>
          <cell r="B126" t="str">
            <v>BIRMINGHAM CHILDREN'S HOSPITAL NHS FOUNDATION TRUST</v>
          </cell>
          <cell r="C126" t="str">
            <v>Trust</v>
          </cell>
          <cell r="D126">
            <v>1.0516350000000001</v>
          </cell>
        </row>
        <row r="127">
          <cell r="A127" t="str">
            <v>RQ6</v>
          </cell>
          <cell r="B127" t="str">
            <v>ROYAL LIVERPOOL AND BROADGREEN UNIVERSITY HOSPITALS NHS TRUST</v>
          </cell>
          <cell r="C127" t="str">
            <v>Trust</v>
          </cell>
          <cell r="D127">
            <v>1.042243</v>
          </cell>
        </row>
        <row r="128">
          <cell r="A128" t="str">
            <v>RQ8</v>
          </cell>
          <cell r="B128" t="str">
            <v>MID ESSEX HOSPITAL SERVICES NHS TRUST</v>
          </cell>
          <cell r="C128" t="str">
            <v>Trust</v>
          </cell>
          <cell r="D128">
            <v>1.0992230000000001</v>
          </cell>
        </row>
        <row r="129">
          <cell r="A129" t="str">
            <v>RQM</v>
          </cell>
          <cell r="B129" t="str">
            <v>CHELSEA AND WESTMINSTER HOSPITAL NHS FOUNDATION TRUST</v>
          </cell>
          <cell r="C129" t="str">
            <v>Trust</v>
          </cell>
          <cell r="D129">
            <v>1.2477339999999999</v>
          </cell>
        </row>
        <row r="130">
          <cell r="A130" t="str">
            <v>RQQ</v>
          </cell>
          <cell r="B130" t="str">
            <v>HINCHINGBROOKE HEALTH CARE NHS TRUST</v>
          </cell>
          <cell r="C130" t="str">
            <v>Trust</v>
          </cell>
          <cell r="D130">
            <v>1.0796950000000001</v>
          </cell>
        </row>
        <row r="131">
          <cell r="A131" t="str">
            <v>RQW</v>
          </cell>
          <cell r="B131" t="str">
            <v>THE PRINCESS ALEXANDRA HOSPITAL NHS TRUST</v>
          </cell>
          <cell r="C131" t="str">
            <v>Trust</v>
          </cell>
          <cell r="D131">
            <v>1.1534169999999999</v>
          </cell>
        </row>
        <row r="132">
          <cell r="A132" t="str">
            <v>RQX</v>
          </cell>
          <cell r="B132" t="str">
            <v>HOMERTON UNIVERSITY HOSPITAL NHS FOUNDATION TRUST</v>
          </cell>
          <cell r="C132" t="str">
            <v>Trust</v>
          </cell>
          <cell r="D132">
            <v>1.205155</v>
          </cell>
        </row>
        <row r="133">
          <cell r="A133" t="str">
            <v>RQY</v>
          </cell>
          <cell r="B133" t="str">
            <v>SOUTH WEST LONDON AND ST GEORGE'S MENTAL HEALTH NHS TRUST</v>
          </cell>
          <cell r="C133" t="str">
            <v>Trust</v>
          </cell>
          <cell r="D133">
            <v>1.200734</v>
          </cell>
        </row>
        <row r="134">
          <cell r="A134" t="str">
            <v>RR1</v>
          </cell>
          <cell r="B134" t="str">
            <v>HEART OF ENGLAND NHS FOUNDATION TRUST</v>
          </cell>
          <cell r="C134" t="str">
            <v>Trust</v>
          </cell>
          <cell r="D134">
            <v>1.049045</v>
          </cell>
        </row>
        <row r="135">
          <cell r="A135" t="str">
            <v>RR7</v>
          </cell>
          <cell r="B135" t="str">
            <v>GATESHEAD HEALTH NHS FOUNDATION TRUST</v>
          </cell>
          <cell r="C135" t="str">
            <v>Trust</v>
          </cell>
          <cell r="D135">
            <v>1.0282180000000001</v>
          </cell>
        </row>
        <row r="136">
          <cell r="A136" t="str">
            <v>RR8</v>
          </cell>
          <cell r="B136" t="str">
            <v>LEEDS TEACHING HOSPITALS NHS TRUST</v>
          </cell>
          <cell r="C136" t="str">
            <v>Trust</v>
          </cell>
          <cell r="D136">
            <v>1.046098</v>
          </cell>
        </row>
        <row r="137">
          <cell r="A137" t="str">
            <v>RRD</v>
          </cell>
          <cell r="B137" t="str">
            <v>NORTH ESSEX PARTNERSHIP UNIVERSITY NHS FOUNDATION TRUST</v>
          </cell>
          <cell r="C137" t="str">
            <v>Trust</v>
          </cell>
          <cell r="D137">
            <v>1.0865050000000001</v>
          </cell>
        </row>
        <row r="138">
          <cell r="A138" t="str">
            <v>RRE</v>
          </cell>
          <cell r="B138" t="str">
            <v>SOUTH STAFFORDSHIRE AND SHROPSHIRE HEALTHCARE NHS FOUNDATION TRUST</v>
          </cell>
          <cell r="C138" t="str">
            <v>Trust</v>
          </cell>
          <cell r="D138">
            <v>1.0315030000000001</v>
          </cell>
        </row>
        <row r="139">
          <cell r="A139" t="str">
            <v>RRF</v>
          </cell>
          <cell r="B139" t="str">
            <v>WRIGHTINGTON, WIGAN AND LEIGH NHS FOUNDATION TRUST</v>
          </cell>
          <cell r="C139" t="str">
            <v>Trust</v>
          </cell>
          <cell r="D139">
            <v>1.0417810000000001</v>
          </cell>
        </row>
        <row r="140">
          <cell r="A140" t="str">
            <v>RRJ</v>
          </cell>
          <cell r="B140" t="str">
            <v>THE ROYAL ORTHOPAEDIC HOSPITAL NHS FOUNDATION TRUST</v>
          </cell>
          <cell r="C140" t="str">
            <v>Trust</v>
          </cell>
          <cell r="D140">
            <v>1.0444800000000001</v>
          </cell>
        </row>
        <row r="141">
          <cell r="A141" t="str">
            <v>RRK</v>
          </cell>
          <cell r="B141" t="str">
            <v>UNIVERSITY HOSPITALS BIRMINGHAM NHS FOUNDATION TRUST</v>
          </cell>
          <cell r="C141" t="str">
            <v>Trust</v>
          </cell>
          <cell r="D141">
            <v>1.0448660000000001</v>
          </cell>
        </row>
        <row r="142">
          <cell r="A142" t="str">
            <v>RRP</v>
          </cell>
          <cell r="B142" t="str">
            <v>BARNET, ENFIELD AND HARINGEY MENTAL HEALTH NHS TRUST</v>
          </cell>
          <cell r="C142" t="str">
            <v>Trust</v>
          </cell>
          <cell r="D142">
            <v>1.2003189999999999</v>
          </cell>
        </row>
        <row r="143">
          <cell r="A143" t="str">
            <v>RRU</v>
          </cell>
          <cell r="B143" t="str">
            <v>LONDON AMBULANCE SERVICE NHS TRUST</v>
          </cell>
          <cell r="C143" t="str">
            <v>Trust</v>
          </cell>
          <cell r="D143">
            <v>1.1964870000000001</v>
          </cell>
        </row>
        <row r="144">
          <cell r="A144" t="str">
            <v>RRV</v>
          </cell>
          <cell r="B144" t="str">
            <v>UNIVERSITY COLLEGE LONDON HOSPITALS NHS FOUNDATION TRUST</v>
          </cell>
          <cell r="C144" t="str">
            <v>Trust</v>
          </cell>
          <cell r="D144">
            <v>1.297607</v>
          </cell>
        </row>
        <row r="145">
          <cell r="A145" t="str">
            <v>RT1</v>
          </cell>
          <cell r="B145" t="str">
            <v>CAMBRIDGESHIRE AND PETERBOROUGH NHS FOUNDATION TRUST</v>
          </cell>
          <cell r="C145" t="str">
            <v>Trust</v>
          </cell>
          <cell r="D145">
            <v>1.077334</v>
          </cell>
        </row>
        <row r="146">
          <cell r="A146" t="str">
            <v>RT2</v>
          </cell>
          <cell r="B146" t="str">
            <v>PENNINE CARE NHS FOUNDATION TRUST</v>
          </cell>
          <cell r="C146" t="str">
            <v>Trust</v>
          </cell>
          <cell r="D146">
            <v>1.05132</v>
          </cell>
        </row>
        <row r="147">
          <cell r="A147" t="str">
            <v>RT3</v>
          </cell>
          <cell r="B147" t="str">
            <v>ROYAL BROMPTON &amp; HAREFIELD NHS FOUNDATION TRUST</v>
          </cell>
          <cell r="C147" t="str">
            <v>Trust</v>
          </cell>
          <cell r="D147">
            <v>1.2531950000000001</v>
          </cell>
        </row>
        <row r="148">
          <cell r="A148" t="str">
            <v>RT5</v>
          </cell>
          <cell r="B148" t="str">
            <v>LEICESTERSHIRE PARTNERSHIP NHS TRUST</v>
          </cell>
          <cell r="C148" t="str">
            <v>Trust</v>
          </cell>
          <cell r="D148">
            <v>1.0432490000000001</v>
          </cell>
        </row>
        <row r="149">
          <cell r="A149" t="str">
            <v>RTD</v>
          </cell>
          <cell r="B149" t="str">
            <v>THE NEWCASTLE UPON TYNE HOSPITALS NHS FOUNDATION TRUST</v>
          </cell>
          <cell r="C149" t="str">
            <v>Trust</v>
          </cell>
          <cell r="D149">
            <v>1.035817</v>
          </cell>
        </row>
        <row r="150">
          <cell r="A150" t="str">
            <v>RTE</v>
          </cell>
          <cell r="B150" t="str">
            <v>GLOUCESTERSHIRE HOSPITALS NHS FOUNDATION TRUST</v>
          </cell>
          <cell r="C150" t="str">
            <v>Trust</v>
          </cell>
          <cell r="D150">
            <v>1.057096</v>
          </cell>
        </row>
        <row r="151">
          <cell r="A151" t="str">
            <v>RTF</v>
          </cell>
          <cell r="B151" t="str">
            <v>NORTHUMBRIA HEALTHCARE NHS FOUNDATION TRUST</v>
          </cell>
          <cell r="C151" t="str">
            <v>Trust</v>
          </cell>
          <cell r="D151">
            <v>1.030009</v>
          </cell>
        </row>
        <row r="152">
          <cell r="A152" t="str">
            <v>RTG</v>
          </cell>
          <cell r="B152" t="str">
            <v>DERBY TEACHING HOSPITALS NHS FOUNDATION TRUST</v>
          </cell>
          <cell r="C152" t="str">
            <v>Trust</v>
          </cell>
          <cell r="D152">
            <v>1.0400100000000001</v>
          </cell>
        </row>
        <row r="153">
          <cell r="A153" t="str">
            <v>RTH</v>
          </cell>
          <cell r="B153" t="str">
            <v>OXFORD UNIVERSITY HOSPITALS NHS FOUNDATION TRUST</v>
          </cell>
          <cell r="C153" t="str">
            <v>Trust</v>
          </cell>
          <cell r="D153">
            <v>1.100325</v>
          </cell>
        </row>
        <row r="154">
          <cell r="A154" t="str">
            <v>RTK</v>
          </cell>
          <cell r="B154" t="str">
            <v>ASHFORD AND ST PETER'S HOSPITALS NHS FOUNDATION TRUST</v>
          </cell>
          <cell r="C154" t="str">
            <v>Trust</v>
          </cell>
          <cell r="D154">
            <v>1.169997</v>
          </cell>
        </row>
        <row r="155">
          <cell r="A155" t="str">
            <v>RTP</v>
          </cell>
          <cell r="B155" t="str">
            <v>SURREY AND SUSSEX HEALTHCARE NHS TRUST</v>
          </cell>
          <cell r="C155" t="str">
            <v>Trust</v>
          </cell>
          <cell r="D155">
            <v>1.164693</v>
          </cell>
        </row>
        <row r="156">
          <cell r="A156" t="str">
            <v>RTQ</v>
          </cell>
          <cell r="B156" t="str">
            <v>2GETHER NHS FOUNDATION TRUST</v>
          </cell>
          <cell r="C156" t="str">
            <v>Trust</v>
          </cell>
          <cell r="D156">
            <v>1.060697</v>
          </cell>
        </row>
        <row r="157">
          <cell r="A157" t="str">
            <v>RTR</v>
          </cell>
          <cell r="B157" t="str">
            <v>SOUTH TEES HOSPITALS NHS FOUNDATION TRUST</v>
          </cell>
          <cell r="C157" t="str">
            <v>Trust</v>
          </cell>
          <cell r="D157">
            <v>1.029223</v>
          </cell>
        </row>
        <row r="158">
          <cell r="A158" t="str">
            <v>RTV</v>
          </cell>
          <cell r="B158" t="str">
            <v>5 BOROUGHS PARTNERSHIP NHS FOUNDATION TRUST</v>
          </cell>
          <cell r="C158" t="str">
            <v>Trust</v>
          </cell>
          <cell r="D158">
            <v>1.0455950000000001</v>
          </cell>
        </row>
        <row r="159">
          <cell r="A159" t="str">
            <v>RTX</v>
          </cell>
          <cell r="B159" t="str">
            <v>UNIVERSITY HOSPITALS OF MORECAMBE BAY NHS FOUNDATION TRUST</v>
          </cell>
          <cell r="C159" t="str">
            <v>Trust</v>
          </cell>
          <cell r="D159">
            <v>1.029326</v>
          </cell>
        </row>
        <row r="160">
          <cell r="A160" t="str">
            <v>RV3</v>
          </cell>
          <cell r="B160" t="str">
            <v>CENTRAL AND NORTH WEST LONDON NHS FOUNDATION TRUST</v>
          </cell>
          <cell r="C160" t="str">
            <v>Trust</v>
          </cell>
          <cell r="D160">
            <v>1.214072</v>
          </cell>
        </row>
        <row r="161">
          <cell r="A161" t="str">
            <v>RV5</v>
          </cell>
          <cell r="B161" t="str">
            <v>SOUTH LONDON AND MAUDSLEY NHS FOUNDATION TRUST</v>
          </cell>
          <cell r="C161" t="str">
            <v>Trust</v>
          </cell>
          <cell r="D161">
            <v>1.1944779999999999</v>
          </cell>
        </row>
        <row r="162">
          <cell r="A162" t="str">
            <v>RV9</v>
          </cell>
          <cell r="B162" t="str">
            <v>HUMBER NHS FOUNDATION TRUST</v>
          </cell>
          <cell r="C162" t="str">
            <v>Trust</v>
          </cell>
          <cell r="D162">
            <v>1.018732</v>
          </cell>
        </row>
        <row r="163">
          <cell r="A163" t="str">
            <v>RVJ</v>
          </cell>
          <cell r="B163" t="str">
            <v>NORTH BRISTOL NHS TRUST</v>
          </cell>
          <cell r="C163" t="str">
            <v>Trust</v>
          </cell>
          <cell r="D163">
            <v>1.0784640000000001</v>
          </cell>
        </row>
        <row r="164">
          <cell r="A164" t="str">
            <v>RVN</v>
          </cell>
          <cell r="B164" t="str">
            <v>AVON AND WILTSHIRE MENTAL HEALTH PARTNERSHIP NHS TRUST</v>
          </cell>
          <cell r="C164" t="str">
            <v>Trust</v>
          </cell>
          <cell r="D164">
            <v>1.074719</v>
          </cell>
        </row>
        <row r="165">
          <cell r="A165" t="str">
            <v>RVR</v>
          </cell>
          <cell r="B165" t="str">
            <v>EPSOM AND ST HELIER UNIVERSITY HOSPITALS NHS TRUST</v>
          </cell>
          <cell r="C165" t="str">
            <v>Trust</v>
          </cell>
          <cell r="D165">
            <v>1.1921850000000001</v>
          </cell>
        </row>
        <row r="166">
          <cell r="A166" t="str">
            <v>RVV</v>
          </cell>
          <cell r="B166" t="str">
            <v>EAST KENT HOSPITALS UNIVERSITY NHS FOUNDATION TRUST</v>
          </cell>
          <cell r="C166" t="str">
            <v>Trust</v>
          </cell>
          <cell r="D166">
            <v>1.0455019999999999</v>
          </cell>
        </row>
        <row r="167">
          <cell r="A167" t="str">
            <v>RVW</v>
          </cell>
          <cell r="B167" t="str">
            <v>NORTH TEES AND HARTLEPOOL NHS FOUNDATION TRUST</v>
          </cell>
          <cell r="C167" t="str">
            <v>Trust</v>
          </cell>
          <cell r="D167">
            <v>1.024769</v>
          </cell>
        </row>
        <row r="168">
          <cell r="A168" t="str">
            <v>RVY</v>
          </cell>
          <cell r="B168" t="str">
            <v>SOUTHPORT AND ORMSKIRK HOSPITAL NHS TRUST</v>
          </cell>
          <cell r="C168" t="str">
            <v>Trust</v>
          </cell>
          <cell r="D168">
            <v>1.0360640000000001</v>
          </cell>
        </row>
        <row r="169">
          <cell r="A169" t="str">
            <v>RW1</v>
          </cell>
          <cell r="B169" t="str">
            <v>SOUTHERN HEALTH NHS FOUNDATION TRUST</v>
          </cell>
          <cell r="C169" t="str">
            <v>Trust</v>
          </cell>
          <cell r="D169">
            <v>1.0910629999999999</v>
          </cell>
        </row>
        <row r="170">
          <cell r="A170" t="str">
            <v>RW3</v>
          </cell>
          <cell r="B170" t="str">
            <v>CENTRAL MANCHESTER UNIVERSITY HOSPITALS NHS FOUNDATION TRUST</v>
          </cell>
          <cell r="C170" t="str">
            <v>Trust</v>
          </cell>
          <cell r="D170">
            <v>1.0568010000000001</v>
          </cell>
        </row>
        <row r="171">
          <cell r="A171" t="str">
            <v>RW4</v>
          </cell>
          <cell r="B171" t="str">
            <v>MERSEY CARE NHS TRUST</v>
          </cell>
          <cell r="C171" t="str">
            <v>Trust</v>
          </cell>
          <cell r="D171">
            <v>1.038589</v>
          </cell>
        </row>
        <row r="172">
          <cell r="A172" t="str">
            <v>RW5</v>
          </cell>
          <cell r="B172" t="str">
            <v>LANCASHIRE CARE NHS FOUNDATION TRUST</v>
          </cell>
          <cell r="C172" t="str">
            <v>Trust</v>
          </cell>
          <cell r="D172">
            <v>1.0313509999999999</v>
          </cell>
        </row>
        <row r="173">
          <cell r="A173" t="str">
            <v>RW6</v>
          </cell>
          <cell r="B173" t="str">
            <v>PENNINE ACUTE HOSPITALS NHS TRUST</v>
          </cell>
          <cell r="C173" t="str">
            <v>Trust</v>
          </cell>
          <cell r="D173">
            <v>1.0489459999999999</v>
          </cell>
        </row>
        <row r="174">
          <cell r="A174" t="str">
            <v>RWA</v>
          </cell>
          <cell r="B174" t="str">
            <v>HULL AND EAST YORKSHIRE HOSPITALS NHS TRUST</v>
          </cell>
          <cell r="C174" t="str">
            <v>Trust</v>
          </cell>
          <cell r="D174">
            <v>1.015522</v>
          </cell>
        </row>
        <row r="175">
          <cell r="A175" t="str">
            <v>RWD</v>
          </cell>
          <cell r="B175" t="str">
            <v>UNITED LINCOLNSHIRE HOSPITALS NHS TRUST</v>
          </cell>
          <cell r="C175" t="str">
            <v>Trust</v>
          </cell>
          <cell r="D175">
            <v>1.014165</v>
          </cell>
        </row>
        <row r="176">
          <cell r="A176" t="str">
            <v>RWE</v>
          </cell>
          <cell r="B176" t="str">
            <v>UNIVERSITY HOSPITALS OF LEICESTER NHS TRUST</v>
          </cell>
          <cell r="C176" t="str">
            <v>Trust</v>
          </cell>
          <cell r="D176">
            <v>1.043404</v>
          </cell>
        </row>
        <row r="177">
          <cell r="A177" t="str">
            <v>RWF</v>
          </cell>
          <cell r="B177" t="str">
            <v>MAIDSTONE AND TUNBRIDGE WELLS NHS TRUST</v>
          </cell>
          <cell r="C177" t="str">
            <v>Trust</v>
          </cell>
          <cell r="D177">
            <v>1.1095079999999999</v>
          </cell>
        </row>
        <row r="178">
          <cell r="A178" t="str">
            <v>RWG</v>
          </cell>
          <cell r="B178" t="str">
            <v>WEST HERTFORDSHIRE HOSPITALS NHS TRUST</v>
          </cell>
          <cell r="C178" t="str">
            <v>Trust</v>
          </cell>
          <cell r="D178">
            <v>1.1707609999999999</v>
          </cell>
        </row>
        <row r="179">
          <cell r="A179" t="str">
            <v>RWH</v>
          </cell>
          <cell r="B179" t="str">
            <v>EAST AND NORTH HERTFORDSHIRE NHS TRUST</v>
          </cell>
          <cell r="C179" t="str">
            <v>Trust</v>
          </cell>
          <cell r="D179">
            <v>1.1404609999999999</v>
          </cell>
        </row>
        <row r="180">
          <cell r="A180" t="str">
            <v>RWJ</v>
          </cell>
          <cell r="B180" t="str">
            <v>STOCKPORT NHS FOUNDATION TRUST</v>
          </cell>
          <cell r="C180" t="str">
            <v>Trust</v>
          </cell>
          <cell r="D180">
            <v>1.057302</v>
          </cell>
        </row>
        <row r="181">
          <cell r="A181" t="str">
            <v>RWK</v>
          </cell>
          <cell r="B181" t="str">
            <v>EAST LONDON NHS FOUNDATION TRUST</v>
          </cell>
          <cell r="C181" t="str">
            <v>Trust</v>
          </cell>
          <cell r="D181">
            <v>1.217778</v>
          </cell>
        </row>
        <row r="182">
          <cell r="A182" t="str">
            <v>RWN</v>
          </cell>
          <cell r="B182" t="str">
            <v>SOUTH ESSEX PARTNERSHIP UNIVERSITY NHS FOUNDATION TRUST</v>
          </cell>
          <cell r="C182" t="str">
            <v>Trust</v>
          </cell>
          <cell r="D182">
            <v>1.1099000000000001</v>
          </cell>
        </row>
        <row r="183">
          <cell r="A183" t="str">
            <v>RWP</v>
          </cell>
          <cell r="B183" t="str">
            <v>WORCESTERSHIRE ACUTE HOSPITALS NHS TRUST</v>
          </cell>
          <cell r="C183" t="str">
            <v>Trust</v>
          </cell>
          <cell r="D183">
            <v>1.037609</v>
          </cell>
        </row>
        <row r="184">
          <cell r="A184" t="str">
            <v>RWR</v>
          </cell>
          <cell r="B184" t="str">
            <v>HERTFORDSHIRE PARTNERSHIP UNIVERSITY NHS FOUNDATION TRUST</v>
          </cell>
          <cell r="C184" t="str">
            <v>Trust</v>
          </cell>
          <cell r="D184">
            <v>1.1447780000000001</v>
          </cell>
        </row>
        <row r="185">
          <cell r="A185" t="str">
            <v>RWV</v>
          </cell>
          <cell r="B185" t="str">
            <v>DEVON PARTNERSHIP NHS TRUST</v>
          </cell>
          <cell r="C185" t="str">
            <v>Trust</v>
          </cell>
          <cell r="D185">
            <v>1.0165360000000001</v>
          </cell>
        </row>
        <row r="186">
          <cell r="A186" t="str">
            <v>RWW</v>
          </cell>
          <cell r="B186" t="str">
            <v>WARRINGTON AND HALTON HOSPITALS NHS FOUNDATION TRUST</v>
          </cell>
          <cell r="C186" t="str">
            <v>Trust</v>
          </cell>
          <cell r="D186">
            <v>1.0500339999999999</v>
          </cell>
        </row>
        <row r="187">
          <cell r="A187" t="str">
            <v>RWX</v>
          </cell>
          <cell r="B187" t="str">
            <v>BERKSHIRE HEALTHCARE NHS FOUNDATION TRUST</v>
          </cell>
          <cell r="C187" t="str">
            <v>Trust</v>
          </cell>
          <cell r="D187">
            <v>1.1504030000000001</v>
          </cell>
        </row>
        <row r="188">
          <cell r="A188" t="str">
            <v>RWY</v>
          </cell>
          <cell r="B188" t="str">
            <v>CALDERDALE AND HUDDERSFIELD NHS FOUNDATION TRUST</v>
          </cell>
          <cell r="C188" t="str">
            <v>Trust</v>
          </cell>
          <cell r="D188">
            <v>1.038861</v>
          </cell>
        </row>
        <row r="189">
          <cell r="A189" t="str">
            <v>RX1</v>
          </cell>
          <cell r="B189" t="str">
            <v>NOTTINGHAM UNIVERSITY HOSPITALS NHS TRUST</v>
          </cell>
          <cell r="C189" t="str">
            <v>Trust</v>
          </cell>
          <cell r="D189">
            <v>1.0387249999999999</v>
          </cell>
        </row>
        <row r="190">
          <cell r="A190" t="str">
            <v>RX2</v>
          </cell>
          <cell r="B190" t="str">
            <v>SUSSEX PARTNERSHIP NHS FOUNDATION TRUST</v>
          </cell>
          <cell r="C190" t="str">
            <v>Trust</v>
          </cell>
          <cell r="D190">
            <v>1.077078</v>
          </cell>
        </row>
        <row r="191">
          <cell r="A191" t="str">
            <v>RX3</v>
          </cell>
          <cell r="B191" t="str">
            <v>TEES, ESK AND WEAR VALLEYS NHS FOUNDATION TRUST</v>
          </cell>
          <cell r="C191" t="str">
            <v>Trust</v>
          </cell>
          <cell r="D191">
            <v>1.02654</v>
          </cell>
        </row>
        <row r="192">
          <cell r="A192" t="str">
            <v>RX4</v>
          </cell>
          <cell r="B192" t="str">
            <v>NORTHUMBERLAND, TYNE AND WEAR NHS FOUNDATION TRUST</v>
          </cell>
          <cell r="C192" t="str">
            <v>Trust</v>
          </cell>
          <cell r="D192">
            <v>1.0293909999999999</v>
          </cell>
        </row>
        <row r="193">
          <cell r="A193" t="str">
            <v>RX6</v>
          </cell>
          <cell r="B193" t="str">
            <v>NORTH EAST AMBULANCE SERVICE NHS FOUNDATION TRUST</v>
          </cell>
          <cell r="C193" t="str">
            <v>Trust</v>
          </cell>
          <cell r="D193">
            <v>1.0300240000000001</v>
          </cell>
        </row>
        <row r="194">
          <cell r="A194" t="str">
            <v>RX7</v>
          </cell>
          <cell r="B194" t="str">
            <v>NORTH WEST AMBULANCE SERVICE NHS TRUST</v>
          </cell>
          <cell r="C194" t="str">
            <v>Trust</v>
          </cell>
          <cell r="D194">
            <v>1.046667</v>
          </cell>
        </row>
        <row r="195">
          <cell r="A195" t="str">
            <v>RX8</v>
          </cell>
          <cell r="B195" t="str">
            <v>YORKSHIRE AMBULANCE SERVICE NHS TRUST</v>
          </cell>
          <cell r="C195" t="str">
            <v>Trust</v>
          </cell>
          <cell r="D195">
            <v>1.0407580000000001</v>
          </cell>
        </row>
        <row r="196">
          <cell r="A196" t="str">
            <v>RX9</v>
          </cell>
          <cell r="B196" t="str">
            <v>EAST MIDLANDS AMBULANCE SERVICE NHS TRUST</v>
          </cell>
          <cell r="C196" t="str">
            <v>Trust</v>
          </cell>
          <cell r="D196">
            <v>1.0406759999999999</v>
          </cell>
        </row>
        <row r="197">
          <cell r="A197" t="str">
            <v>RXA</v>
          </cell>
          <cell r="B197" t="str">
            <v>CHESHIRE AND WIRRAL PARTNERSHIP NHS FOUNDATION TRUST</v>
          </cell>
          <cell r="C197" t="str">
            <v>Trust</v>
          </cell>
          <cell r="D197">
            <v>1.042513</v>
          </cell>
        </row>
        <row r="198">
          <cell r="A198" t="str">
            <v>RXC</v>
          </cell>
          <cell r="B198" t="str">
            <v>EAST SUSSEX HEALTHCARE NHS TRUST</v>
          </cell>
          <cell r="C198" t="str">
            <v>Trust</v>
          </cell>
          <cell r="D198">
            <v>1.044089</v>
          </cell>
        </row>
        <row r="199">
          <cell r="A199" t="str">
            <v>RXE</v>
          </cell>
          <cell r="B199" t="str">
            <v>ROTHERHAM DONCASTER AND SOUTH HUMBER NHS FOUNDATION TRUST</v>
          </cell>
          <cell r="C199" t="str">
            <v>Trust</v>
          </cell>
          <cell r="D199">
            <v>1.0342530000000001</v>
          </cell>
        </row>
        <row r="200">
          <cell r="A200" t="str">
            <v>RXF</v>
          </cell>
          <cell r="B200" t="str">
            <v>MID YORKSHIRE HOSPITALS NHS TRUST</v>
          </cell>
          <cell r="C200" t="str">
            <v>Trust</v>
          </cell>
          <cell r="D200">
            <v>1.0406010000000001</v>
          </cell>
        </row>
        <row r="201">
          <cell r="A201" t="str">
            <v>RXG</v>
          </cell>
          <cell r="B201" t="str">
            <v>SOUTH WEST YORKSHIRE PARTNERSHIP NHS FOUNDATION TRUST</v>
          </cell>
          <cell r="C201" t="str">
            <v>Trust</v>
          </cell>
          <cell r="D201">
            <v>1.0371360000000001</v>
          </cell>
        </row>
        <row r="202">
          <cell r="A202" t="str">
            <v>RXH</v>
          </cell>
          <cell r="B202" t="str">
            <v>BRIGHTON AND SUSSEX UNIVERSITY HOSPITALS NHS TRUST</v>
          </cell>
          <cell r="C202" t="str">
            <v>Trust</v>
          </cell>
          <cell r="D202">
            <v>1.0743910000000001</v>
          </cell>
        </row>
        <row r="203">
          <cell r="A203" t="str">
            <v>RXK</v>
          </cell>
          <cell r="B203" t="str">
            <v>SANDWELL AND WEST BIRMINGHAM HOSPITALS NHS TRUST</v>
          </cell>
          <cell r="C203" t="str">
            <v>Trust</v>
          </cell>
          <cell r="D203">
            <v>1.040565</v>
          </cell>
        </row>
        <row r="204">
          <cell r="A204" t="str">
            <v>RXL</v>
          </cell>
          <cell r="B204" t="str">
            <v>BLACKPOOL TEACHING HOSPITALS NHS FOUNDATION TRUST</v>
          </cell>
          <cell r="C204" t="str">
            <v>Trust</v>
          </cell>
          <cell r="D204">
            <v>1.0265070000000001</v>
          </cell>
        </row>
        <row r="205">
          <cell r="A205" t="str">
            <v>RXM</v>
          </cell>
          <cell r="B205" t="str">
            <v>DERBYSHIRE HEALTHCARE NHS FOUNDATION TRUST</v>
          </cell>
          <cell r="C205" t="str">
            <v>Trust</v>
          </cell>
          <cell r="D205">
            <v>1.033263</v>
          </cell>
        </row>
        <row r="206">
          <cell r="A206" t="str">
            <v>RXN</v>
          </cell>
          <cell r="B206" t="str">
            <v>LANCASHIRE TEACHING HOSPITALS NHS FOUNDATION TRUST</v>
          </cell>
          <cell r="C206" t="str">
            <v>Trust</v>
          </cell>
          <cell r="D206">
            <v>1.0354110000000001</v>
          </cell>
        </row>
        <row r="207">
          <cell r="A207" t="str">
            <v>RXP</v>
          </cell>
          <cell r="B207" t="str">
            <v>COUNTY DURHAM AND DARLINGTON NHS FOUNDATION TRUST</v>
          </cell>
          <cell r="C207" t="str">
            <v>Trust</v>
          </cell>
          <cell r="D207">
            <v>1.027841</v>
          </cell>
        </row>
        <row r="208">
          <cell r="A208" t="str">
            <v>RXQ</v>
          </cell>
          <cell r="B208" t="str">
            <v>BUCKINGHAMSHIRE HEALTHCARE NHS TRUST</v>
          </cell>
          <cell r="C208" t="str">
            <v>Trust</v>
          </cell>
          <cell r="D208">
            <v>1.144177</v>
          </cell>
        </row>
        <row r="209">
          <cell r="A209" t="str">
            <v>RXR</v>
          </cell>
          <cell r="B209" t="str">
            <v>EAST LANCASHIRE HOSPITALS NHS TRUST</v>
          </cell>
          <cell r="C209" t="str">
            <v>Trust</v>
          </cell>
          <cell r="D209">
            <v>1.0324979999999999</v>
          </cell>
        </row>
        <row r="210">
          <cell r="A210" t="str">
            <v>RXT</v>
          </cell>
          <cell r="B210" t="str">
            <v>BIRMINGHAM AND SOLIHULL MENTAL HEALTH NHS FOUNDATION TRUST</v>
          </cell>
          <cell r="C210" t="str">
            <v>Trust</v>
          </cell>
          <cell r="D210">
            <v>1.0453330000000001</v>
          </cell>
        </row>
        <row r="211">
          <cell r="A211" t="str">
            <v>RXV</v>
          </cell>
          <cell r="B211" t="str">
            <v>GREATER MANCHESTER WEST MENTAL HEALTH NHS FOUNDATION TRUST</v>
          </cell>
          <cell r="C211" t="str">
            <v>Trust</v>
          </cell>
          <cell r="D211">
            <v>1.0502480000000001</v>
          </cell>
        </row>
        <row r="212">
          <cell r="A212" t="str">
            <v>RXW</v>
          </cell>
          <cell r="B212" t="str">
            <v>SHREWSBURY AND TELFORD HOSPITAL NHS TRUST</v>
          </cell>
          <cell r="C212" t="str">
            <v>Trust</v>
          </cell>
          <cell r="D212">
            <v>1.0262500000000001</v>
          </cell>
        </row>
        <row r="213">
          <cell r="A213" t="str">
            <v>RXX</v>
          </cell>
          <cell r="B213" t="str">
            <v>SURREY AND BORDERS PARTNERSHIP NHS FOUNDATION TRUST</v>
          </cell>
          <cell r="C213" t="str">
            <v>Trust</v>
          </cell>
          <cell r="D213">
            <v>1.171362</v>
          </cell>
        </row>
        <row r="214">
          <cell r="A214" t="str">
            <v>RXY</v>
          </cell>
          <cell r="B214" t="str">
            <v>KENT AND MEDWAY NHS AND SOCIAL CARE PARTNERSHIP TRUST</v>
          </cell>
          <cell r="C214" t="str">
            <v>Trust</v>
          </cell>
          <cell r="D214">
            <v>1.0973949999999999</v>
          </cell>
        </row>
        <row r="215">
          <cell r="A215" t="str">
            <v>RY1</v>
          </cell>
          <cell r="B215" t="str">
            <v>LIVERPOOL COMMUNITY HEALTH NHS TRUST</v>
          </cell>
          <cell r="C215" t="str">
            <v>Trust</v>
          </cell>
          <cell r="D215">
            <v>1.0439719999999999</v>
          </cell>
        </row>
        <row r="216">
          <cell r="A216" t="str">
            <v>RY2</v>
          </cell>
          <cell r="B216" t="str">
            <v>BRIDGEWATER COMMUNITY HEALTHCARE NHS FOUNDATION TRUST</v>
          </cell>
          <cell r="C216" t="str">
            <v>Trust</v>
          </cell>
          <cell r="D216">
            <v>1.0410710000000001</v>
          </cell>
        </row>
        <row r="217">
          <cell r="A217" t="str">
            <v>RY3</v>
          </cell>
          <cell r="B217" t="str">
            <v>NORFOLK COMMUNITY HEALTH AND CARE NHS TRUST</v>
          </cell>
          <cell r="C217" t="str">
            <v>Trust</v>
          </cell>
          <cell r="D217">
            <v>1.0192870000000001</v>
          </cell>
        </row>
        <row r="218">
          <cell r="A218" t="str">
            <v>RY4</v>
          </cell>
          <cell r="B218" t="str">
            <v>HERTFORDSHIRE COMMUNITY NHS TRUST</v>
          </cell>
          <cell r="C218" t="str">
            <v>Trust</v>
          </cell>
          <cell r="D218">
            <v>1.1349210000000001</v>
          </cell>
        </row>
        <row r="219">
          <cell r="A219" t="str">
            <v>RY5</v>
          </cell>
          <cell r="B219" t="str">
            <v>LINCOLNSHIRE COMMUNITY HEALTH SERVICES NHS TRUST</v>
          </cell>
          <cell r="C219" t="str">
            <v>Trust</v>
          </cell>
          <cell r="D219">
            <v>1.015523</v>
          </cell>
        </row>
        <row r="220">
          <cell r="A220" t="str">
            <v>RY6</v>
          </cell>
          <cell r="B220" t="str">
            <v>LEEDS COMMUNITY HEALTHCARE NHS TRUST</v>
          </cell>
          <cell r="C220" t="str">
            <v>Trust</v>
          </cell>
          <cell r="D220">
            <v>1.0503279999999999</v>
          </cell>
        </row>
        <row r="221">
          <cell r="A221" t="str">
            <v>RY7</v>
          </cell>
          <cell r="B221" t="str">
            <v>WIRRAL COMMUNITY NHS TRUST</v>
          </cell>
          <cell r="C221" t="str">
            <v>Trust</v>
          </cell>
          <cell r="D221">
            <v>1.039936</v>
          </cell>
        </row>
        <row r="222">
          <cell r="A222" t="str">
            <v>RY8</v>
          </cell>
          <cell r="B222" t="str">
            <v>DERBYSHIRE COMMUNITY HEALTH SERVICES NHS FOUNDATION TRUST</v>
          </cell>
          <cell r="C222" t="str">
            <v>Trust</v>
          </cell>
          <cell r="D222">
            <v>1.0320549999999999</v>
          </cell>
        </row>
        <row r="223">
          <cell r="A223" t="str">
            <v>RY9</v>
          </cell>
          <cell r="B223" t="str">
            <v>HOUNSLOW AND RICHMOND COMMUNITY HEALTHCARE NHS TRUST</v>
          </cell>
          <cell r="C223" t="str">
            <v>Trust</v>
          </cell>
          <cell r="D223">
            <v>1.179365</v>
          </cell>
        </row>
        <row r="224">
          <cell r="A224" t="str">
            <v>RYA</v>
          </cell>
          <cell r="B224" t="str">
            <v>WEST MIDLANDS AMBULANCE SERVICE NHS FOUNDATION TRUST</v>
          </cell>
          <cell r="C224" t="str">
            <v>Trust</v>
          </cell>
          <cell r="D224">
            <v>1.040278</v>
          </cell>
        </row>
        <row r="225">
          <cell r="A225" t="str">
            <v>RYC</v>
          </cell>
          <cell r="B225" t="str">
            <v>EAST OF ENGLAND AMBULANCE SERVICE NHS TRUST</v>
          </cell>
          <cell r="C225" t="str">
            <v>Trust</v>
          </cell>
          <cell r="D225">
            <v>1.078589</v>
          </cell>
        </row>
        <row r="226">
          <cell r="A226" t="str">
            <v>RYD</v>
          </cell>
          <cell r="B226" t="str">
            <v>SOUTH EAST COAST AMBULANCE SERVICE NHS FOUNDATION TRUST</v>
          </cell>
          <cell r="C226" t="str">
            <v>Trust</v>
          </cell>
          <cell r="D226">
            <v>1.094557</v>
          </cell>
        </row>
        <row r="227">
          <cell r="A227" t="str">
            <v>RYE</v>
          </cell>
          <cell r="B227" t="str">
            <v>SOUTH CENTRAL AMBULANCE SERVICE NHS FOUNDATION TRUST</v>
          </cell>
          <cell r="C227" t="str">
            <v>Trust</v>
          </cell>
          <cell r="D227">
            <v>1.1182989999999999</v>
          </cell>
        </row>
        <row r="228">
          <cell r="A228" t="str">
            <v>RYF</v>
          </cell>
          <cell r="B228" t="str">
            <v>SOUTH WESTERN AMBULANCE SERVICE NHS FOUNDATION TRUST</v>
          </cell>
          <cell r="C228" t="str">
            <v>Trust</v>
          </cell>
          <cell r="D228">
            <v>1.048556</v>
          </cell>
        </row>
        <row r="229">
          <cell r="A229" t="str">
            <v>RYG</v>
          </cell>
          <cell r="B229" t="str">
            <v>COVENTRY AND WARWICKSHIRE PARTNERSHIP NHS TRUST</v>
          </cell>
          <cell r="C229" t="str">
            <v>Trust</v>
          </cell>
          <cell r="D229">
            <v>1.054529</v>
          </cell>
        </row>
        <row r="230">
          <cell r="A230" t="str">
            <v>RYJ</v>
          </cell>
          <cell r="B230" t="str">
            <v>IMPERIAL COLLEGE HEALTHCARE NHS TRUST</v>
          </cell>
          <cell r="C230" t="str">
            <v>Trust</v>
          </cell>
          <cell r="D230">
            <v>1.241725</v>
          </cell>
        </row>
        <row r="231">
          <cell r="A231" t="str">
            <v>RYK</v>
          </cell>
          <cell r="B231" t="str">
            <v>DUDLEY AND WALSALL MENTAL HEALTH PARTNERSHIP NHS TRUST</v>
          </cell>
          <cell r="C231" t="str">
            <v>Trust</v>
          </cell>
          <cell r="D231">
            <v>1.0368900000000001</v>
          </cell>
        </row>
        <row r="232">
          <cell r="A232" t="str">
            <v>RYR</v>
          </cell>
          <cell r="B232" t="str">
            <v>WESTERN SUSSEX HOSPITALS NHS FOUNDATION TRUST</v>
          </cell>
          <cell r="C232" t="str">
            <v>Trust</v>
          </cell>
          <cell r="D232">
            <v>1.080908</v>
          </cell>
        </row>
        <row r="233">
          <cell r="A233" t="str">
            <v>RYV</v>
          </cell>
          <cell r="B233" t="str">
            <v>CAMBRIDGESHIRE COMMUNITY SERVICES NHS TRUST</v>
          </cell>
          <cell r="C233" t="str">
            <v>Trust</v>
          </cell>
          <cell r="D233">
            <v>1.0927450000000001</v>
          </cell>
        </row>
        <row r="234">
          <cell r="A234" t="str">
            <v>RYW</v>
          </cell>
          <cell r="B234" t="str">
            <v>BIRMINGHAM COMMUNITY HEALTHCARE NHS TRUST</v>
          </cell>
          <cell r="C234" t="str">
            <v>Trust</v>
          </cell>
          <cell r="D234">
            <v>1.0566899999999999</v>
          </cell>
        </row>
        <row r="235">
          <cell r="A235" t="str">
            <v>RYX</v>
          </cell>
          <cell r="B235" t="str">
            <v>CENTRAL LONDON COMMUNITY HEALTHCARE NHS TRUST</v>
          </cell>
          <cell r="C235" t="str">
            <v>Trust</v>
          </cell>
          <cell r="D235">
            <v>1.231257</v>
          </cell>
        </row>
        <row r="236">
          <cell r="A236" t="str">
            <v>RYY</v>
          </cell>
          <cell r="B236" t="str">
            <v>KENT COMMUNITY HEALTH NHS FOUNDATION TRUST</v>
          </cell>
          <cell r="C236" t="str">
            <v>Trust</v>
          </cell>
          <cell r="D236">
            <v>1.0733189999999999</v>
          </cell>
        </row>
        <row r="237">
          <cell r="A237" t="str">
            <v>TAD</v>
          </cell>
          <cell r="B237" t="str">
            <v>BRADFORD DISTRICT CARE NHS FOUNDATION TRUST</v>
          </cell>
          <cell r="C237" t="str">
            <v>Trust</v>
          </cell>
          <cell r="D237">
            <v>1.033892</v>
          </cell>
        </row>
        <row r="238">
          <cell r="A238" t="str">
            <v>TAE</v>
          </cell>
          <cell r="B238" t="str">
            <v>MANCHESTER MENTAL HEALTH AND SOCIAL CARE TRUST</v>
          </cell>
          <cell r="C238" t="str">
            <v>Trust</v>
          </cell>
          <cell r="D238">
            <v>1.0565420000000001</v>
          </cell>
        </row>
        <row r="239">
          <cell r="A239" t="str">
            <v>TAF</v>
          </cell>
          <cell r="B239" t="str">
            <v>CAMDEN AND ISLINGTON NHS FOUNDATION TRUST</v>
          </cell>
          <cell r="C239" t="str">
            <v>Trust</v>
          </cell>
          <cell r="D239">
            <v>1.2232270000000001</v>
          </cell>
        </row>
        <row r="240">
          <cell r="A240" t="str">
            <v>TAH</v>
          </cell>
          <cell r="B240" t="str">
            <v>SHEFFIELD HEALTH &amp; SOCIAL CARE NHS FOUNDATION TRUST</v>
          </cell>
          <cell r="C240" t="str">
            <v>Trust</v>
          </cell>
          <cell r="D240">
            <v>1.0305</v>
          </cell>
        </row>
        <row r="241">
          <cell r="A241" t="str">
            <v>TAJ</v>
          </cell>
          <cell r="B241" t="str">
            <v>BLACK COUNTRY PARTNERSHIP NHS FOUNDATION TRUST</v>
          </cell>
          <cell r="C241" t="str">
            <v>Trust</v>
          </cell>
          <cell r="D241">
            <v>1.0391919999999999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Projected CCG Populations"/>
      <sheetName val="Cartogram Maps"/>
      <sheetName val="SCRAP---&gt;"/>
      <sheetName val="CCG19"/>
      <sheetName val="ONS Population Projections OLD"/>
    </sheetNames>
    <sheetDataSet>
      <sheetData sheetId="0" refreshError="1"/>
      <sheetData sheetId="1">
        <row r="7">
          <cell r="E7">
            <v>108354.66748046875</v>
          </cell>
          <cell r="G7">
            <v>108392.1875</v>
          </cell>
          <cell r="H7">
            <v>108449.640625</v>
          </cell>
          <cell r="I7">
            <v>108477.078125</v>
          </cell>
          <cell r="J7">
            <v>108490.84375</v>
          </cell>
          <cell r="K7">
            <v>108475.96875</v>
          </cell>
        </row>
        <row r="8">
          <cell r="E8">
            <v>292189.83605957031</v>
          </cell>
          <cell r="G8">
            <v>293122.5</v>
          </cell>
          <cell r="H8">
            <v>294087.8125</v>
          </cell>
          <cell r="I8">
            <v>295084.125</v>
          </cell>
          <cell r="J8">
            <v>296002.53125</v>
          </cell>
          <cell r="K8">
            <v>296842.9375</v>
          </cell>
        </row>
        <row r="9">
          <cell r="E9">
            <v>259367.9208984375</v>
          </cell>
          <cell r="G9">
            <v>260056.4375</v>
          </cell>
          <cell r="H9">
            <v>260704.78125</v>
          </cell>
          <cell r="I9">
            <v>261174</v>
          </cell>
          <cell r="J9">
            <v>261762.296875</v>
          </cell>
          <cell r="K9">
            <v>262460.8125</v>
          </cell>
        </row>
        <row r="10">
          <cell r="E10">
            <v>297298.9188079834</v>
          </cell>
          <cell r="G10">
            <v>298132.21875</v>
          </cell>
          <cell r="H10">
            <v>298891.875</v>
          </cell>
          <cell r="I10">
            <v>299587.75</v>
          </cell>
          <cell r="J10">
            <v>300221.375</v>
          </cell>
          <cell r="K10">
            <v>300764.21875</v>
          </cell>
        </row>
        <row r="11">
          <cell r="E11">
            <v>325418</v>
          </cell>
          <cell r="G11">
            <v>325474.59375</v>
          </cell>
          <cell r="H11">
            <v>325564.0625</v>
          </cell>
          <cell r="I11">
            <v>325652.125</v>
          </cell>
          <cell r="J11">
            <v>325740.3125</v>
          </cell>
          <cell r="K11">
            <v>325781.3125</v>
          </cell>
        </row>
        <row r="12">
          <cell r="E12">
            <v>296987.75262069702</v>
          </cell>
          <cell r="G12">
            <v>297279.8125</v>
          </cell>
          <cell r="H12">
            <v>297414.375</v>
          </cell>
          <cell r="I12">
            <v>297457.03125</v>
          </cell>
          <cell r="J12">
            <v>297528.96875</v>
          </cell>
          <cell r="K12">
            <v>297502.90625</v>
          </cell>
        </row>
        <row r="13">
          <cell r="E13">
            <v>157204.24853515625</v>
          </cell>
          <cell r="G13">
            <v>157356.140625</v>
          </cell>
          <cell r="H13">
            <v>157527.421875</v>
          </cell>
          <cell r="I13">
            <v>157706.65625</v>
          </cell>
          <cell r="J13">
            <v>157875.640625</v>
          </cell>
          <cell r="K13">
            <v>158029.90625</v>
          </cell>
        </row>
        <row r="14">
          <cell r="E14">
            <v>284072.08127784729</v>
          </cell>
          <cell r="G14">
            <v>284309.3125</v>
          </cell>
          <cell r="H14">
            <v>284521.125</v>
          </cell>
          <cell r="I14">
            <v>284736.65625</v>
          </cell>
          <cell r="J14">
            <v>284950.625</v>
          </cell>
          <cell r="K14">
            <v>285102.71875</v>
          </cell>
        </row>
        <row r="15">
          <cell r="E15">
            <v>175120.75170898438</v>
          </cell>
          <cell r="G15">
            <v>175157.515625</v>
          </cell>
          <cell r="H15">
            <v>175171.625</v>
          </cell>
          <cell r="I15">
            <v>175123.546875</v>
          </cell>
          <cell r="J15">
            <v>175059.828125</v>
          </cell>
          <cell r="K15">
            <v>174947.40625</v>
          </cell>
        </row>
        <row r="16">
          <cell r="E16">
            <v>173468.50117397308</v>
          </cell>
          <cell r="G16">
            <v>173096.546875</v>
          </cell>
          <cell r="H16">
            <v>172778.25</v>
          </cell>
          <cell r="I16">
            <v>172451.375</v>
          </cell>
          <cell r="J16">
            <v>172164.8125</v>
          </cell>
          <cell r="K16">
            <v>171872.28125</v>
          </cell>
        </row>
        <row r="17">
          <cell r="E17">
            <v>309358.24694824219</v>
          </cell>
          <cell r="G17">
            <v>310601.6875</v>
          </cell>
          <cell r="H17">
            <v>311766.75</v>
          </cell>
          <cell r="I17">
            <v>312848.8125</v>
          </cell>
          <cell r="J17">
            <v>313833.6875</v>
          </cell>
          <cell r="K17">
            <v>314693.71875</v>
          </cell>
        </row>
        <row r="18">
          <cell r="E18">
            <v>204179.50073242188</v>
          </cell>
          <cell r="G18">
            <v>204868.28125</v>
          </cell>
          <cell r="H18">
            <v>205557.65625</v>
          </cell>
          <cell r="I18">
            <v>206201.6875</v>
          </cell>
          <cell r="J18">
            <v>206811.75</v>
          </cell>
          <cell r="K18">
            <v>207373.1875</v>
          </cell>
        </row>
        <row r="19">
          <cell r="E19">
            <v>183604.58435058594</v>
          </cell>
          <cell r="G19">
            <v>184909.5625</v>
          </cell>
          <cell r="H19">
            <v>186178.53125</v>
          </cell>
          <cell r="I19">
            <v>187455.0625</v>
          </cell>
          <cell r="J19">
            <v>188646.0625</v>
          </cell>
          <cell r="K19">
            <v>189732.125</v>
          </cell>
        </row>
        <row r="20">
          <cell r="E20">
            <v>255302.4150390625</v>
          </cell>
          <cell r="G20">
            <v>256758.234375</v>
          </cell>
          <cell r="H20">
            <v>258134.734375</v>
          </cell>
          <cell r="I20">
            <v>259393.0625</v>
          </cell>
          <cell r="J20">
            <v>260564.6875</v>
          </cell>
          <cell r="K20">
            <v>261632.890625</v>
          </cell>
        </row>
        <row r="21">
          <cell r="E21">
            <v>382164.08624267578</v>
          </cell>
          <cell r="G21">
            <v>382499.5625</v>
          </cell>
          <cell r="H21">
            <v>382833.375</v>
          </cell>
          <cell r="I21">
            <v>383179.65625</v>
          </cell>
          <cell r="J21">
            <v>383372.625</v>
          </cell>
          <cell r="K21">
            <v>383509.125</v>
          </cell>
        </row>
        <row r="22">
          <cell r="E22">
            <v>208597.41194677353</v>
          </cell>
          <cell r="G22">
            <v>209256.765625</v>
          </cell>
          <cell r="H22">
            <v>209983.75</v>
          </cell>
          <cell r="I22">
            <v>210671.90625</v>
          </cell>
          <cell r="J22">
            <v>211367.828125</v>
          </cell>
          <cell r="K22">
            <v>211983.75</v>
          </cell>
        </row>
        <row r="23">
          <cell r="E23">
            <v>233537.333984375</v>
          </cell>
          <cell r="G23">
            <v>234477.703125</v>
          </cell>
          <cell r="H23">
            <v>235364.390625</v>
          </cell>
          <cell r="I23">
            <v>236209.796875</v>
          </cell>
          <cell r="J23">
            <v>236985.09375</v>
          </cell>
          <cell r="K23">
            <v>237655.25</v>
          </cell>
        </row>
        <row r="24">
          <cell r="E24">
            <v>209211.58392333984</v>
          </cell>
          <cell r="G24">
            <v>209249.015625</v>
          </cell>
          <cell r="H24">
            <v>209231.71875</v>
          </cell>
          <cell r="I24">
            <v>209111.484375</v>
          </cell>
          <cell r="J24">
            <v>209021.90625</v>
          </cell>
          <cell r="K24">
            <v>208953.40625</v>
          </cell>
        </row>
        <row r="25">
          <cell r="E25">
            <v>131379.166015625</v>
          </cell>
          <cell r="G25">
            <v>131605.6875</v>
          </cell>
          <cell r="H25">
            <v>131833.640625</v>
          </cell>
          <cell r="I25">
            <v>132053.203125</v>
          </cell>
          <cell r="J25">
            <v>132256.265625</v>
          </cell>
          <cell r="K25">
            <v>132445.78125</v>
          </cell>
        </row>
        <row r="26">
          <cell r="E26">
            <v>272953.16479492188</v>
          </cell>
          <cell r="G26">
            <v>275610.5</v>
          </cell>
          <cell r="H26">
            <v>278114.5</v>
          </cell>
          <cell r="I26">
            <v>280451.75</v>
          </cell>
          <cell r="J26">
            <v>282634.25</v>
          </cell>
          <cell r="K26">
            <v>284661.875</v>
          </cell>
        </row>
        <row r="27">
          <cell r="E27">
            <v>324183.16345214844</v>
          </cell>
          <cell r="G27">
            <v>323764.0625</v>
          </cell>
          <cell r="H27">
            <v>323354.90625</v>
          </cell>
          <cell r="I27">
            <v>322940.9375</v>
          </cell>
          <cell r="J27">
            <v>322521.5</v>
          </cell>
          <cell r="K27">
            <v>322059.09375</v>
          </cell>
        </row>
        <row r="28">
          <cell r="E28">
            <v>165151.58276367188</v>
          </cell>
          <cell r="G28">
            <v>165618.96875</v>
          </cell>
          <cell r="H28">
            <v>166135.671875</v>
          </cell>
          <cell r="I28">
            <v>166636.78125</v>
          </cell>
          <cell r="J28">
            <v>167131.125</v>
          </cell>
          <cell r="K28">
            <v>167623.1875</v>
          </cell>
        </row>
        <row r="29">
          <cell r="E29">
            <v>345955.67114257813</v>
          </cell>
          <cell r="G29">
            <v>346843</v>
          </cell>
          <cell r="H29">
            <v>347573.9375</v>
          </cell>
          <cell r="I29">
            <v>348167.625</v>
          </cell>
          <cell r="J29">
            <v>348893.9375</v>
          </cell>
          <cell r="K29">
            <v>349661.28125</v>
          </cell>
        </row>
        <row r="30">
          <cell r="E30">
            <v>185925.41552734375</v>
          </cell>
          <cell r="G30">
            <v>186311.0625</v>
          </cell>
          <cell r="H30">
            <v>186706.96875</v>
          </cell>
          <cell r="I30">
            <v>187151.71875</v>
          </cell>
          <cell r="J30">
            <v>187566.8125</v>
          </cell>
          <cell r="K30">
            <v>187958.15625</v>
          </cell>
        </row>
        <row r="31">
          <cell r="E31">
            <v>155093.08374023438</v>
          </cell>
          <cell r="G31">
            <v>155182.25</v>
          </cell>
          <cell r="H31">
            <v>155277.4375</v>
          </cell>
          <cell r="I31">
            <v>155438.515625</v>
          </cell>
          <cell r="J31">
            <v>155548.953125</v>
          </cell>
          <cell r="K31">
            <v>155685.9375</v>
          </cell>
        </row>
        <row r="32">
          <cell r="E32">
            <v>125038.33166503906</v>
          </cell>
          <cell r="G32">
            <v>125268.4765625</v>
          </cell>
          <cell r="H32">
            <v>125542.484375</v>
          </cell>
          <cell r="I32">
            <v>125805.15625</v>
          </cell>
          <cell r="J32">
            <v>126104.796875</v>
          </cell>
          <cell r="K32">
            <v>126395.96875</v>
          </cell>
        </row>
        <row r="33">
          <cell r="E33">
            <v>312021.74751663208</v>
          </cell>
          <cell r="G33">
            <v>313465.75</v>
          </cell>
          <cell r="H33">
            <v>314968.75</v>
          </cell>
          <cell r="I33">
            <v>316512.0625</v>
          </cell>
          <cell r="J33">
            <v>318037.1875</v>
          </cell>
          <cell r="K33">
            <v>319476.125</v>
          </cell>
        </row>
        <row r="34">
          <cell r="E34">
            <v>197589.50048828125</v>
          </cell>
          <cell r="G34">
            <v>198154.4375</v>
          </cell>
          <cell r="H34">
            <v>198715.859375</v>
          </cell>
          <cell r="I34">
            <v>199263.546875</v>
          </cell>
          <cell r="J34">
            <v>199834.59375</v>
          </cell>
          <cell r="K34">
            <v>200353.046875</v>
          </cell>
        </row>
        <row r="35">
          <cell r="E35">
            <v>247904.74877929688</v>
          </cell>
          <cell r="G35">
            <v>248556.28125</v>
          </cell>
          <cell r="H35">
            <v>249223.8125</v>
          </cell>
          <cell r="I35">
            <v>249879.5625</v>
          </cell>
          <cell r="J35">
            <v>250518.5625</v>
          </cell>
          <cell r="K35">
            <v>251105.359375</v>
          </cell>
        </row>
        <row r="36">
          <cell r="E36">
            <v>242027.00146484375</v>
          </cell>
          <cell r="G36">
            <v>243556.875</v>
          </cell>
          <cell r="H36">
            <v>245133.5625</v>
          </cell>
          <cell r="I36">
            <v>246695.3125</v>
          </cell>
          <cell r="J36">
            <v>248209.3125</v>
          </cell>
          <cell r="K36">
            <v>249686.25</v>
          </cell>
        </row>
        <row r="37">
          <cell r="E37">
            <v>107018.25</v>
          </cell>
          <cell r="G37">
            <v>107292.4375</v>
          </cell>
          <cell r="H37">
            <v>107566.421875</v>
          </cell>
          <cell r="I37">
            <v>107859.390625</v>
          </cell>
          <cell r="J37">
            <v>108122.484375</v>
          </cell>
          <cell r="K37">
            <v>108345.4375</v>
          </cell>
        </row>
        <row r="38">
          <cell r="E38">
            <v>218209.00561523438</v>
          </cell>
          <cell r="G38">
            <v>219281.65625</v>
          </cell>
          <cell r="H38">
            <v>220369.640625</v>
          </cell>
          <cell r="I38">
            <v>221421.6875</v>
          </cell>
          <cell r="J38">
            <v>222454</v>
          </cell>
          <cell r="K38">
            <v>223407.53125</v>
          </cell>
        </row>
        <row r="39">
          <cell r="E39">
            <v>263907.41619873047</v>
          </cell>
          <cell r="G39">
            <v>264776.84375</v>
          </cell>
          <cell r="H39">
            <v>265597.6875</v>
          </cell>
          <cell r="I39">
            <v>266357.6875</v>
          </cell>
          <cell r="J39">
            <v>267133.375</v>
          </cell>
          <cell r="K39">
            <v>267887.4375</v>
          </cell>
        </row>
        <row r="40">
          <cell r="E40">
            <v>113598.50024414063</v>
          </cell>
          <cell r="G40">
            <v>113720.625</v>
          </cell>
          <cell r="H40">
            <v>113877.375</v>
          </cell>
          <cell r="I40">
            <v>114012.53125</v>
          </cell>
          <cell r="J40">
            <v>114212.703125</v>
          </cell>
          <cell r="K40">
            <v>114388.2109375</v>
          </cell>
        </row>
        <row r="41">
          <cell r="E41">
            <v>327903.66906738281</v>
          </cell>
          <cell r="G41">
            <v>328789.4375</v>
          </cell>
          <cell r="H41">
            <v>329583.8125</v>
          </cell>
          <cell r="I41">
            <v>330294.3125</v>
          </cell>
          <cell r="J41">
            <v>330954.25</v>
          </cell>
          <cell r="K41">
            <v>331514.75</v>
          </cell>
        </row>
        <row r="42">
          <cell r="E42">
            <v>177596.66862010956</v>
          </cell>
          <cell r="G42">
            <v>178249.3125</v>
          </cell>
          <cell r="H42">
            <v>178955.03125</v>
          </cell>
          <cell r="I42">
            <v>179679.0625</v>
          </cell>
          <cell r="J42">
            <v>180360.34375</v>
          </cell>
          <cell r="K42">
            <v>181031.734375</v>
          </cell>
        </row>
        <row r="43">
          <cell r="E43">
            <v>159178.16723632813</v>
          </cell>
          <cell r="G43">
            <v>159702.5</v>
          </cell>
          <cell r="H43">
            <v>160223.21875</v>
          </cell>
          <cell r="I43">
            <v>160710.53125</v>
          </cell>
          <cell r="J43">
            <v>161179.25</v>
          </cell>
          <cell r="K43">
            <v>161620.40625</v>
          </cell>
        </row>
        <row r="44">
          <cell r="E44">
            <v>260349.66607666016</v>
          </cell>
          <cell r="G44">
            <v>262230.9375</v>
          </cell>
          <cell r="H44">
            <v>264060.15625</v>
          </cell>
          <cell r="I44">
            <v>265800.34375</v>
          </cell>
          <cell r="J44">
            <v>267480.9375</v>
          </cell>
          <cell r="K44">
            <v>269068.4375</v>
          </cell>
        </row>
        <row r="45">
          <cell r="E45">
            <v>117382.6669921875</v>
          </cell>
          <cell r="G45">
            <v>117732.3671875</v>
          </cell>
          <cell r="H45">
            <v>118099.2578125</v>
          </cell>
          <cell r="I45">
            <v>118456.671875</v>
          </cell>
          <cell r="J45">
            <v>118797.6484375</v>
          </cell>
          <cell r="K45">
            <v>119119.7421875</v>
          </cell>
        </row>
        <row r="46">
          <cell r="E46">
            <v>333179.24963378906</v>
          </cell>
          <cell r="G46">
            <v>334130.3125</v>
          </cell>
          <cell r="H46">
            <v>334984.21875</v>
          </cell>
          <cell r="I46">
            <v>335719.3125</v>
          </cell>
          <cell r="J46">
            <v>336312.5</v>
          </cell>
          <cell r="K46">
            <v>336869.125</v>
          </cell>
        </row>
        <row r="47">
          <cell r="E47">
            <v>220614.66503953934</v>
          </cell>
          <cell r="G47">
            <v>221396.0625</v>
          </cell>
          <cell r="H47">
            <v>222195.15625</v>
          </cell>
          <cell r="I47">
            <v>222935.90625</v>
          </cell>
          <cell r="J47">
            <v>223652.9375</v>
          </cell>
          <cell r="K47">
            <v>224282.46875</v>
          </cell>
        </row>
        <row r="48">
          <cell r="E48">
            <v>140422.67003250122</v>
          </cell>
          <cell r="G48">
            <v>140352.578125</v>
          </cell>
          <cell r="H48">
            <v>140252.546875</v>
          </cell>
          <cell r="I48">
            <v>140106.984375</v>
          </cell>
          <cell r="J48">
            <v>139954.5</v>
          </cell>
          <cell r="K48">
            <v>139737.625</v>
          </cell>
        </row>
        <row r="49">
          <cell r="E49">
            <v>320731.41687011719</v>
          </cell>
          <cell r="G49">
            <v>321430.5625</v>
          </cell>
          <cell r="H49">
            <v>322119.46875</v>
          </cell>
          <cell r="I49">
            <v>322742.1875</v>
          </cell>
          <cell r="J49">
            <v>323321.6875</v>
          </cell>
          <cell r="K49">
            <v>323822.3125</v>
          </cell>
        </row>
        <row r="50">
          <cell r="E50">
            <v>304284.99792480469</v>
          </cell>
          <cell r="G50">
            <v>304863.65625</v>
          </cell>
          <cell r="H50">
            <v>305466.34375</v>
          </cell>
          <cell r="I50">
            <v>306030.75</v>
          </cell>
          <cell r="J50">
            <v>306600.3125</v>
          </cell>
          <cell r="K50">
            <v>307151.28125</v>
          </cell>
        </row>
        <row r="51">
          <cell r="E51">
            <v>248802.74963378906</v>
          </cell>
          <cell r="G51">
            <v>249965.9375</v>
          </cell>
          <cell r="H51">
            <v>251006.78125</v>
          </cell>
          <cell r="I51">
            <v>251959.515625</v>
          </cell>
          <cell r="J51">
            <v>252882.71875</v>
          </cell>
          <cell r="K51">
            <v>253765.15625</v>
          </cell>
        </row>
        <row r="52">
          <cell r="E52">
            <v>144071.99926757813</v>
          </cell>
          <cell r="G52">
            <v>144023.375</v>
          </cell>
          <cell r="H52">
            <v>144107.09375</v>
          </cell>
          <cell r="I52">
            <v>144141.25</v>
          </cell>
          <cell r="J52">
            <v>144168.25</v>
          </cell>
          <cell r="K52">
            <v>144181.875</v>
          </cell>
        </row>
        <row r="53">
          <cell r="E53">
            <v>163132.0810546875</v>
          </cell>
          <cell r="G53">
            <v>163245.0625</v>
          </cell>
          <cell r="H53">
            <v>163361.4375</v>
          </cell>
          <cell r="I53">
            <v>163420</v>
          </cell>
          <cell r="J53">
            <v>163457.59375</v>
          </cell>
          <cell r="K53">
            <v>163536.34375</v>
          </cell>
        </row>
        <row r="54">
          <cell r="E54">
            <v>299081.3346862793</v>
          </cell>
          <cell r="G54">
            <v>299668.03125</v>
          </cell>
          <cell r="H54">
            <v>300221.8125</v>
          </cell>
          <cell r="I54">
            <v>300771.90625</v>
          </cell>
          <cell r="J54">
            <v>301211.5</v>
          </cell>
          <cell r="K54">
            <v>301602.59375</v>
          </cell>
        </row>
        <row r="55">
          <cell r="E55">
            <v>169648.75170898438</v>
          </cell>
          <cell r="G55">
            <v>169562.078125</v>
          </cell>
          <cell r="H55">
            <v>169500.15625</v>
          </cell>
          <cell r="I55">
            <v>169391.1875</v>
          </cell>
          <cell r="J55">
            <v>169266.1875</v>
          </cell>
          <cell r="K55">
            <v>169122.828125</v>
          </cell>
        </row>
        <row r="56">
          <cell r="E56">
            <v>193733.75102114677</v>
          </cell>
          <cell r="G56">
            <v>194611.96875</v>
          </cell>
          <cell r="H56">
            <v>195498.4375</v>
          </cell>
          <cell r="I56">
            <v>196266.046875</v>
          </cell>
          <cell r="J56">
            <v>196989.609375</v>
          </cell>
          <cell r="K56">
            <v>197670.6875</v>
          </cell>
        </row>
        <row r="57">
          <cell r="E57">
            <v>177178.1650390625</v>
          </cell>
          <cell r="G57">
            <v>177652.984375</v>
          </cell>
          <cell r="H57">
            <v>178117.21875</v>
          </cell>
          <cell r="I57">
            <v>178564.71875</v>
          </cell>
          <cell r="J57">
            <v>178958.21875</v>
          </cell>
          <cell r="K57">
            <v>179307.4375</v>
          </cell>
        </row>
        <row r="58">
          <cell r="E58">
            <v>263162.83093261719</v>
          </cell>
          <cell r="G58">
            <v>263993.09375</v>
          </cell>
          <cell r="H58">
            <v>264819.25</v>
          </cell>
          <cell r="I58">
            <v>265637.28125</v>
          </cell>
          <cell r="J58">
            <v>266398.0625</v>
          </cell>
          <cell r="K58">
            <v>267122.5625</v>
          </cell>
        </row>
        <row r="59">
          <cell r="E59">
            <v>120479.5810546875</v>
          </cell>
          <cell r="G59">
            <v>120626.71875</v>
          </cell>
          <cell r="H59">
            <v>120801.65625</v>
          </cell>
          <cell r="I59">
            <v>120953.375</v>
          </cell>
          <cell r="J59">
            <v>121109.2734375</v>
          </cell>
          <cell r="K59">
            <v>121247.1875</v>
          </cell>
        </row>
        <row r="60">
          <cell r="E60">
            <v>601173.15856933594</v>
          </cell>
          <cell r="G60">
            <v>604647.125</v>
          </cell>
          <cell r="H60">
            <v>607792.6875</v>
          </cell>
          <cell r="I60">
            <v>610593</v>
          </cell>
          <cell r="J60">
            <v>613445.25</v>
          </cell>
          <cell r="K60">
            <v>616304.875</v>
          </cell>
        </row>
        <row r="61">
          <cell r="E61">
            <v>357151.74291992188</v>
          </cell>
          <cell r="G61">
            <v>358916.4375</v>
          </cell>
          <cell r="H61">
            <v>360500</v>
          </cell>
          <cell r="I61">
            <v>361942.90625</v>
          </cell>
          <cell r="J61">
            <v>363417.84375</v>
          </cell>
          <cell r="K61">
            <v>364988.4375</v>
          </cell>
        </row>
        <row r="62">
          <cell r="E62">
            <v>373747.33666992188</v>
          </cell>
          <cell r="G62">
            <v>375745.53125</v>
          </cell>
          <cell r="H62">
            <v>377694.125</v>
          </cell>
          <cell r="I62">
            <v>379592.1875</v>
          </cell>
          <cell r="J62">
            <v>381399.6875</v>
          </cell>
          <cell r="K62">
            <v>383065.875</v>
          </cell>
        </row>
        <row r="63">
          <cell r="E63">
            <v>250451.33483886719</v>
          </cell>
          <cell r="G63">
            <v>251486.8125</v>
          </cell>
          <cell r="H63">
            <v>252526.296875</v>
          </cell>
          <cell r="I63">
            <v>253605.703125</v>
          </cell>
          <cell r="J63">
            <v>254547.03125</v>
          </cell>
          <cell r="K63">
            <v>255466.890625</v>
          </cell>
        </row>
        <row r="64">
          <cell r="E64">
            <v>78638.086181640625</v>
          </cell>
          <cell r="G64">
            <v>79913.375</v>
          </cell>
          <cell r="H64">
            <v>81145.171875</v>
          </cell>
          <cell r="I64">
            <v>82345.015625</v>
          </cell>
          <cell r="J64">
            <v>83501.453125</v>
          </cell>
          <cell r="K64">
            <v>84600.1171875</v>
          </cell>
        </row>
        <row r="65">
          <cell r="E65">
            <v>331537.58283996582</v>
          </cell>
          <cell r="G65">
            <v>333199</v>
          </cell>
          <cell r="H65">
            <v>335015.1875</v>
          </cell>
          <cell r="I65">
            <v>336898.34375</v>
          </cell>
          <cell r="J65">
            <v>338844.3125</v>
          </cell>
          <cell r="K65">
            <v>340758.125</v>
          </cell>
        </row>
        <row r="66">
          <cell r="E66">
            <v>406178.91770935059</v>
          </cell>
          <cell r="G66">
            <v>409607.5625</v>
          </cell>
          <cell r="H66">
            <v>412727.875</v>
          </cell>
          <cell r="I66">
            <v>415521.0625</v>
          </cell>
          <cell r="J66">
            <v>418147.4375</v>
          </cell>
          <cell r="K66">
            <v>420660.6875</v>
          </cell>
        </row>
        <row r="67">
          <cell r="E67">
            <v>237516.33752441406</v>
          </cell>
          <cell r="G67">
            <v>238697.65625</v>
          </cell>
          <cell r="H67">
            <v>239817.171875</v>
          </cell>
          <cell r="I67">
            <v>240844.4375</v>
          </cell>
          <cell r="J67">
            <v>241950.1875</v>
          </cell>
          <cell r="K67">
            <v>243125.265625</v>
          </cell>
        </row>
        <row r="68">
          <cell r="E68">
            <v>193960.4169921875</v>
          </cell>
          <cell r="G68">
            <v>195172.625</v>
          </cell>
          <cell r="H68">
            <v>196347.5</v>
          </cell>
          <cell r="I68">
            <v>197463.0625</v>
          </cell>
          <cell r="J68">
            <v>198553.5625</v>
          </cell>
          <cell r="K68">
            <v>199596.0625</v>
          </cell>
        </row>
        <row r="69">
          <cell r="E69">
            <v>294316.6708984375</v>
          </cell>
          <cell r="G69">
            <v>297252.1875</v>
          </cell>
          <cell r="H69">
            <v>300121.75</v>
          </cell>
          <cell r="I69">
            <v>302910.25</v>
          </cell>
          <cell r="J69">
            <v>305531.875</v>
          </cell>
          <cell r="K69">
            <v>308021.09375</v>
          </cell>
        </row>
        <row r="70">
          <cell r="E70">
            <v>685994.91723632813</v>
          </cell>
          <cell r="G70">
            <v>691032.875</v>
          </cell>
          <cell r="H70">
            <v>695931.1875</v>
          </cell>
          <cell r="I70">
            <v>700670.125</v>
          </cell>
          <cell r="J70">
            <v>705242.9375</v>
          </cell>
          <cell r="K70">
            <v>709528.375</v>
          </cell>
        </row>
        <row r="71">
          <cell r="E71">
            <v>135028.08618164063</v>
          </cell>
          <cell r="G71">
            <v>136000.96875</v>
          </cell>
          <cell r="H71">
            <v>136950.875</v>
          </cell>
          <cell r="I71">
            <v>137881.5625</v>
          </cell>
          <cell r="J71">
            <v>138786.6875</v>
          </cell>
          <cell r="K71">
            <v>139660.3125</v>
          </cell>
        </row>
        <row r="72">
          <cell r="E72">
            <v>379334.08333206177</v>
          </cell>
          <cell r="G72">
            <v>381504.375</v>
          </cell>
          <cell r="H72">
            <v>383184.875</v>
          </cell>
          <cell r="I72">
            <v>384540.0625</v>
          </cell>
          <cell r="J72">
            <v>386002.6875</v>
          </cell>
          <cell r="K72">
            <v>387657.1875</v>
          </cell>
        </row>
        <row r="73">
          <cell r="E73">
            <v>152471.7529296875</v>
          </cell>
          <cell r="G73">
            <v>153479.546875</v>
          </cell>
          <cell r="H73">
            <v>154496.78125</v>
          </cell>
          <cell r="I73">
            <v>155536.734375</v>
          </cell>
          <cell r="J73">
            <v>156546.078125</v>
          </cell>
          <cell r="K73">
            <v>157520.875</v>
          </cell>
        </row>
        <row r="74">
          <cell r="E74">
            <v>94123.332763671875</v>
          </cell>
          <cell r="G74">
            <v>94623.328125</v>
          </cell>
          <cell r="H74">
            <v>95121.6640625</v>
          </cell>
          <cell r="I74">
            <v>95606.65625</v>
          </cell>
          <cell r="J74">
            <v>96096.2890625</v>
          </cell>
          <cell r="K74">
            <v>96553.703125</v>
          </cell>
        </row>
        <row r="75">
          <cell r="E75">
            <v>127118.41943359375</v>
          </cell>
          <cell r="G75">
            <v>128001.953125</v>
          </cell>
          <cell r="H75">
            <v>128916.765625</v>
          </cell>
          <cell r="I75">
            <v>129817.625</v>
          </cell>
          <cell r="J75">
            <v>130702.5</v>
          </cell>
          <cell r="K75">
            <v>131573.6875</v>
          </cell>
        </row>
        <row r="76">
          <cell r="E76">
            <v>133650.33349609375</v>
          </cell>
          <cell r="G76">
            <v>134597.28125</v>
          </cell>
          <cell r="H76">
            <v>135580.46875</v>
          </cell>
          <cell r="I76">
            <v>136527.40625</v>
          </cell>
          <cell r="J76">
            <v>137420.75</v>
          </cell>
          <cell r="K76">
            <v>138313.15625</v>
          </cell>
        </row>
        <row r="77">
          <cell r="E77">
            <v>392938.00183105469</v>
          </cell>
          <cell r="G77">
            <v>396364.25</v>
          </cell>
          <cell r="H77">
            <v>399689.625</v>
          </cell>
          <cell r="I77">
            <v>402919.5625</v>
          </cell>
          <cell r="J77">
            <v>406123.09375</v>
          </cell>
          <cell r="K77">
            <v>409296.0625</v>
          </cell>
        </row>
        <row r="78">
          <cell r="E78">
            <v>133195.41455078125</v>
          </cell>
          <cell r="G78">
            <v>133391.125</v>
          </cell>
          <cell r="H78">
            <v>133519.90625</v>
          </cell>
          <cell r="I78">
            <v>133701.59375</v>
          </cell>
          <cell r="J78">
            <v>133863.078125</v>
          </cell>
          <cell r="K78">
            <v>133985.1875</v>
          </cell>
        </row>
        <row r="79">
          <cell r="E79">
            <v>514597.92022705078</v>
          </cell>
          <cell r="G79">
            <v>521674.40625</v>
          </cell>
          <cell r="H79">
            <v>528344.125</v>
          </cell>
          <cell r="I79">
            <v>534572.25</v>
          </cell>
          <cell r="J79">
            <v>540727.25</v>
          </cell>
          <cell r="K79">
            <v>546703.125</v>
          </cell>
        </row>
        <row r="80">
          <cell r="E80">
            <v>319480.24545288086</v>
          </cell>
          <cell r="G80">
            <v>320331.8125</v>
          </cell>
          <cell r="H80">
            <v>321186.375</v>
          </cell>
          <cell r="I80">
            <v>322034.875</v>
          </cell>
          <cell r="J80">
            <v>322859.25</v>
          </cell>
          <cell r="K80">
            <v>323657.90625</v>
          </cell>
        </row>
        <row r="81">
          <cell r="E81">
            <v>142069.916015625</v>
          </cell>
          <cell r="G81">
            <v>142623.875</v>
          </cell>
          <cell r="H81">
            <v>143146.21875</v>
          </cell>
          <cell r="I81">
            <v>143672.5</v>
          </cell>
          <cell r="J81">
            <v>144150.78125</v>
          </cell>
          <cell r="K81">
            <v>144588.703125</v>
          </cell>
        </row>
        <row r="82">
          <cell r="E82">
            <v>187473.50024414063</v>
          </cell>
          <cell r="G82">
            <v>188340.4375</v>
          </cell>
          <cell r="H82">
            <v>189233.078125</v>
          </cell>
          <cell r="I82">
            <v>190084.8125</v>
          </cell>
          <cell r="J82">
            <v>190942.375</v>
          </cell>
          <cell r="K82">
            <v>191742.015625</v>
          </cell>
        </row>
        <row r="83">
          <cell r="E83">
            <v>218066.25219726563</v>
          </cell>
          <cell r="G83">
            <v>218799.09375</v>
          </cell>
          <cell r="H83">
            <v>219545.28125</v>
          </cell>
          <cell r="I83">
            <v>220264.125</v>
          </cell>
          <cell r="J83">
            <v>220962.984375</v>
          </cell>
          <cell r="K83">
            <v>221690.71875</v>
          </cell>
        </row>
        <row r="84">
          <cell r="E84">
            <v>191658.75146484375</v>
          </cell>
          <cell r="G84">
            <v>192349.4375</v>
          </cell>
          <cell r="H84">
            <v>193056.65625</v>
          </cell>
          <cell r="I84">
            <v>193794.265625</v>
          </cell>
          <cell r="J84">
            <v>194543.78125</v>
          </cell>
          <cell r="K84">
            <v>195284.375</v>
          </cell>
        </row>
        <row r="85">
          <cell r="E85">
            <v>177842.75146484375</v>
          </cell>
          <cell r="G85">
            <v>178487.765625</v>
          </cell>
          <cell r="H85">
            <v>179143.15625</v>
          </cell>
          <cell r="I85">
            <v>179792.78125</v>
          </cell>
          <cell r="J85">
            <v>180447.46875</v>
          </cell>
          <cell r="K85">
            <v>181022.609375</v>
          </cell>
        </row>
        <row r="86">
          <cell r="E86">
            <v>571256.65789794922</v>
          </cell>
          <cell r="G86">
            <v>575628.9375</v>
          </cell>
          <cell r="H86">
            <v>579789.375</v>
          </cell>
          <cell r="I86">
            <v>583751.6875</v>
          </cell>
          <cell r="J86">
            <v>587474.25</v>
          </cell>
          <cell r="K86">
            <v>591023.0625</v>
          </cell>
        </row>
        <row r="87">
          <cell r="E87">
            <v>310001.58166503906</v>
          </cell>
          <cell r="G87">
            <v>311223.875</v>
          </cell>
          <cell r="H87">
            <v>312527.375</v>
          </cell>
          <cell r="I87">
            <v>313786.34375</v>
          </cell>
          <cell r="J87">
            <v>315019.0625</v>
          </cell>
          <cell r="K87">
            <v>316252.9375</v>
          </cell>
        </row>
        <row r="88">
          <cell r="E88">
            <v>217891.49946594238</v>
          </cell>
          <cell r="G88">
            <v>218123.328125</v>
          </cell>
          <cell r="H88">
            <v>218447.40625</v>
          </cell>
          <cell r="I88">
            <v>218756.5625</v>
          </cell>
          <cell r="J88">
            <v>219024.84375</v>
          </cell>
          <cell r="K88">
            <v>219228.71875</v>
          </cell>
        </row>
        <row r="89">
          <cell r="E89">
            <v>287548.66461181641</v>
          </cell>
          <cell r="G89">
            <v>288329.125</v>
          </cell>
          <cell r="H89">
            <v>289400.875</v>
          </cell>
          <cell r="I89">
            <v>290531.75</v>
          </cell>
          <cell r="J89">
            <v>291609.40625</v>
          </cell>
          <cell r="K89">
            <v>292492.1875</v>
          </cell>
        </row>
        <row r="90">
          <cell r="E90">
            <v>311742.33544921875</v>
          </cell>
          <cell r="G90">
            <v>313593.1875</v>
          </cell>
          <cell r="H90">
            <v>315466.28125</v>
          </cell>
          <cell r="I90">
            <v>317283.6875</v>
          </cell>
          <cell r="J90">
            <v>319072.6875</v>
          </cell>
          <cell r="K90">
            <v>320802.53125</v>
          </cell>
        </row>
        <row r="91">
          <cell r="E91">
            <v>149033.412109375</v>
          </cell>
          <cell r="G91">
            <v>149500.5</v>
          </cell>
          <cell r="H91">
            <v>150004.234375</v>
          </cell>
          <cell r="I91">
            <v>150473.53125</v>
          </cell>
          <cell r="J91">
            <v>150934</v>
          </cell>
          <cell r="K91">
            <v>151357.890625</v>
          </cell>
        </row>
        <row r="92">
          <cell r="E92">
            <v>291168.83239746094</v>
          </cell>
          <cell r="G92">
            <v>292240</v>
          </cell>
          <cell r="H92">
            <v>293148.125</v>
          </cell>
          <cell r="I92">
            <v>293995</v>
          </cell>
          <cell r="J92">
            <v>294842.5</v>
          </cell>
          <cell r="K92">
            <v>295589</v>
          </cell>
        </row>
        <row r="93">
          <cell r="E93">
            <v>186593.41552734375</v>
          </cell>
          <cell r="G93">
            <v>187726.609375</v>
          </cell>
          <cell r="H93">
            <v>188812.21875</v>
          </cell>
          <cell r="I93">
            <v>189833.40625</v>
          </cell>
          <cell r="J93">
            <v>190842.6875</v>
          </cell>
          <cell r="K93">
            <v>191801.03125</v>
          </cell>
        </row>
        <row r="94">
          <cell r="E94">
            <v>285891.33435058594</v>
          </cell>
          <cell r="G94">
            <v>287643.6875</v>
          </cell>
          <cell r="H94">
            <v>289358.9375</v>
          </cell>
          <cell r="I94">
            <v>291028.75</v>
          </cell>
          <cell r="J94">
            <v>292661.875</v>
          </cell>
          <cell r="K94">
            <v>294240.34375</v>
          </cell>
        </row>
        <row r="95">
          <cell r="E95">
            <v>280643.16400146484</v>
          </cell>
          <cell r="G95">
            <v>282238.0625</v>
          </cell>
          <cell r="H95">
            <v>283758.125</v>
          </cell>
          <cell r="I95">
            <v>285175.65625</v>
          </cell>
          <cell r="J95">
            <v>286551.59375</v>
          </cell>
          <cell r="K95">
            <v>287812.9375</v>
          </cell>
        </row>
        <row r="96">
          <cell r="E96">
            <v>116333.33471679688</v>
          </cell>
          <cell r="G96">
            <v>116725.796875</v>
          </cell>
          <cell r="H96">
            <v>117143.3125</v>
          </cell>
          <cell r="I96">
            <v>117548.75</v>
          </cell>
          <cell r="J96">
            <v>117911.875</v>
          </cell>
          <cell r="K96">
            <v>118259.265625</v>
          </cell>
        </row>
        <row r="97">
          <cell r="E97">
            <v>480292.08276367188</v>
          </cell>
          <cell r="G97">
            <v>486320.96875</v>
          </cell>
          <cell r="H97">
            <v>492199.875</v>
          </cell>
          <cell r="I97">
            <v>497931.125</v>
          </cell>
          <cell r="J97">
            <v>503442.40625</v>
          </cell>
          <cell r="K97">
            <v>508753.4375</v>
          </cell>
        </row>
        <row r="98">
          <cell r="E98">
            <v>967901.83978271484</v>
          </cell>
          <cell r="G98">
            <v>973472.4375</v>
          </cell>
          <cell r="H98">
            <v>978624.0625</v>
          </cell>
          <cell r="I98">
            <v>983454</v>
          </cell>
          <cell r="J98">
            <v>988083.5</v>
          </cell>
          <cell r="K98">
            <v>992432.125</v>
          </cell>
        </row>
        <row r="99">
          <cell r="E99">
            <v>598378.24904632568</v>
          </cell>
          <cell r="G99">
            <v>603318.875</v>
          </cell>
          <cell r="H99">
            <v>608245.0625</v>
          </cell>
          <cell r="I99">
            <v>613067.4375</v>
          </cell>
          <cell r="J99">
            <v>617798</v>
          </cell>
          <cell r="K99">
            <v>622377.375</v>
          </cell>
        </row>
        <row r="100">
          <cell r="E100">
            <v>407773.1640625</v>
          </cell>
          <cell r="G100">
            <v>409731.90625</v>
          </cell>
          <cell r="H100">
            <v>411776.53125</v>
          </cell>
          <cell r="I100">
            <v>413861.6875</v>
          </cell>
          <cell r="J100">
            <v>415892.8125</v>
          </cell>
          <cell r="K100">
            <v>417783.125</v>
          </cell>
        </row>
        <row r="101">
          <cell r="E101">
            <v>239834.41975784302</v>
          </cell>
          <cell r="G101">
            <v>240583.375</v>
          </cell>
          <cell r="H101">
            <v>241371.125</v>
          </cell>
          <cell r="I101">
            <v>242140.625</v>
          </cell>
          <cell r="J101">
            <v>242885.5625</v>
          </cell>
          <cell r="K101">
            <v>243632.0625</v>
          </cell>
        </row>
        <row r="102">
          <cell r="E102">
            <v>646355.75421142578</v>
          </cell>
          <cell r="G102">
            <v>651355.75</v>
          </cell>
          <cell r="H102">
            <v>656279.25</v>
          </cell>
          <cell r="I102">
            <v>661256.5</v>
          </cell>
          <cell r="J102">
            <v>665965.0625</v>
          </cell>
          <cell r="K102">
            <v>670354.25</v>
          </cell>
        </row>
        <row r="103">
          <cell r="E103">
            <v>234034.251953125</v>
          </cell>
          <cell r="G103">
            <v>236174.59375</v>
          </cell>
          <cell r="H103">
            <v>238103.296875</v>
          </cell>
          <cell r="I103">
            <v>239908.109375</v>
          </cell>
          <cell r="J103">
            <v>241516.59375</v>
          </cell>
          <cell r="K103">
            <v>242997.84375</v>
          </cell>
        </row>
        <row r="104">
          <cell r="E104">
            <v>391510.001953125</v>
          </cell>
          <cell r="G104">
            <v>393605.25</v>
          </cell>
          <cell r="H104">
            <v>395722.8125</v>
          </cell>
          <cell r="I104">
            <v>397889.4375</v>
          </cell>
          <cell r="J104">
            <v>399975.65625</v>
          </cell>
          <cell r="K104">
            <v>402065.0625</v>
          </cell>
        </row>
        <row r="105">
          <cell r="E105">
            <v>351813.58211326599</v>
          </cell>
          <cell r="G105">
            <v>355431.3125</v>
          </cell>
          <cell r="H105">
            <v>359002.8125</v>
          </cell>
          <cell r="I105">
            <v>362455.78125</v>
          </cell>
          <cell r="J105">
            <v>365919.3125</v>
          </cell>
          <cell r="K105">
            <v>369316.75</v>
          </cell>
        </row>
        <row r="106">
          <cell r="E106">
            <v>173764.16845703125</v>
          </cell>
          <cell r="G106">
            <v>174474.546875</v>
          </cell>
          <cell r="H106">
            <v>175179.875</v>
          </cell>
          <cell r="I106">
            <v>175923.09375</v>
          </cell>
          <cell r="J106">
            <v>176687.609375</v>
          </cell>
          <cell r="K106">
            <v>177440.375</v>
          </cell>
        </row>
        <row r="107">
          <cell r="E107">
            <v>235861.92057037354</v>
          </cell>
          <cell r="G107">
            <v>237093.515625</v>
          </cell>
          <cell r="H107">
            <v>238141.71875</v>
          </cell>
          <cell r="I107">
            <v>239075.65625</v>
          </cell>
          <cell r="J107">
            <v>240052.09375</v>
          </cell>
          <cell r="K107">
            <v>241057.828125</v>
          </cell>
        </row>
        <row r="108">
          <cell r="E108">
            <v>228211.0830078125</v>
          </cell>
          <cell r="G108">
            <v>230298.28125</v>
          </cell>
          <cell r="H108">
            <v>232384.46875</v>
          </cell>
          <cell r="I108">
            <v>234526.75</v>
          </cell>
          <cell r="J108">
            <v>236620.125</v>
          </cell>
          <cell r="K108">
            <v>238623.671875</v>
          </cell>
        </row>
        <row r="109">
          <cell r="E109">
            <v>176522.3330078125</v>
          </cell>
          <cell r="G109">
            <v>178554.9375</v>
          </cell>
          <cell r="H109">
            <v>180604.5625</v>
          </cell>
          <cell r="I109">
            <v>182607.109375</v>
          </cell>
          <cell r="J109">
            <v>184554.375</v>
          </cell>
          <cell r="K109">
            <v>186438.09375</v>
          </cell>
        </row>
        <row r="110">
          <cell r="E110">
            <v>313283.41552734375</v>
          </cell>
          <cell r="G110">
            <v>316014.28125</v>
          </cell>
          <cell r="H110">
            <v>318751.09375</v>
          </cell>
          <cell r="I110">
            <v>321457</v>
          </cell>
          <cell r="J110">
            <v>324123.21875</v>
          </cell>
          <cell r="K110">
            <v>326655.53125</v>
          </cell>
        </row>
        <row r="111">
          <cell r="E111">
            <v>175842.08203125</v>
          </cell>
          <cell r="G111">
            <v>176762.8125</v>
          </cell>
          <cell r="H111">
            <v>177701.8125</v>
          </cell>
          <cell r="I111">
            <v>178607.328125</v>
          </cell>
          <cell r="J111">
            <v>179520.9375</v>
          </cell>
          <cell r="K111">
            <v>180433.140625</v>
          </cell>
        </row>
        <row r="112">
          <cell r="E112">
            <v>250879.66259765625</v>
          </cell>
          <cell r="G112">
            <v>252258.15625</v>
          </cell>
          <cell r="H112">
            <v>253729.046875</v>
          </cell>
          <cell r="I112">
            <v>255215.78125</v>
          </cell>
          <cell r="J112">
            <v>256610.453125</v>
          </cell>
          <cell r="K112">
            <v>257935.40625</v>
          </cell>
        </row>
        <row r="113">
          <cell r="E113">
            <v>224031.66444396973</v>
          </cell>
          <cell r="G113">
            <v>227890.296875</v>
          </cell>
          <cell r="H113">
            <v>231530.3125</v>
          </cell>
          <cell r="I113">
            <v>235011.34375</v>
          </cell>
          <cell r="J113">
            <v>238261.5625</v>
          </cell>
          <cell r="K113">
            <v>241310.453125</v>
          </cell>
        </row>
        <row r="114">
          <cell r="E114">
            <v>423732.57261180878</v>
          </cell>
          <cell r="G114">
            <v>428645.75</v>
          </cell>
          <cell r="H114">
            <v>433326.53125</v>
          </cell>
          <cell r="I114">
            <v>437661.96875</v>
          </cell>
          <cell r="J114">
            <v>441642.9375</v>
          </cell>
          <cell r="K114">
            <v>445286.75</v>
          </cell>
        </row>
        <row r="115">
          <cell r="E115">
            <v>241442.50463867188</v>
          </cell>
          <cell r="G115">
            <v>243943.6875</v>
          </cell>
          <cell r="H115">
            <v>246476.640625</v>
          </cell>
          <cell r="I115">
            <v>248993.375</v>
          </cell>
          <cell r="J115">
            <v>251494.125</v>
          </cell>
          <cell r="K115">
            <v>253957.0625</v>
          </cell>
        </row>
        <row r="116">
          <cell r="E116">
            <v>381905.08129882813</v>
          </cell>
          <cell r="G116">
            <v>383764.34375</v>
          </cell>
          <cell r="H116">
            <v>385367</v>
          </cell>
          <cell r="I116">
            <v>386772.15625</v>
          </cell>
          <cell r="J116">
            <v>387949.21875</v>
          </cell>
          <cell r="K116">
            <v>388845.3125</v>
          </cell>
        </row>
        <row r="117">
          <cell r="E117">
            <v>349360.75073242188</v>
          </cell>
          <cell r="G117">
            <v>353043.375</v>
          </cell>
          <cell r="H117">
            <v>356784.1875</v>
          </cell>
          <cell r="I117">
            <v>360567.53125</v>
          </cell>
          <cell r="J117">
            <v>364165.25</v>
          </cell>
          <cell r="K117">
            <v>367658.8125</v>
          </cell>
        </row>
        <row r="118">
          <cell r="E118">
            <v>284025.75010299683</v>
          </cell>
          <cell r="G118">
            <v>287746.65625</v>
          </cell>
          <cell r="H118">
            <v>290829.90625</v>
          </cell>
          <cell r="I118">
            <v>293392.75</v>
          </cell>
          <cell r="J118">
            <v>295595.875</v>
          </cell>
          <cell r="K118">
            <v>297470.6875</v>
          </cell>
        </row>
        <row r="119">
          <cell r="E119">
            <v>319028.99714660645</v>
          </cell>
          <cell r="G119">
            <v>323519.0625</v>
          </cell>
          <cell r="H119">
            <v>327826.5</v>
          </cell>
          <cell r="I119">
            <v>331951.25</v>
          </cell>
          <cell r="J119">
            <v>335825.71875</v>
          </cell>
          <cell r="K119">
            <v>339441.25</v>
          </cell>
        </row>
        <row r="120">
          <cell r="E120">
            <v>412238.41619873047</v>
          </cell>
          <cell r="G120">
            <v>415648.125</v>
          </cell>
          <cell r="H120">
            <v>418991.6875</v>
          </cell>
          <cell r="I120">
            <v>422190.90625</v>
          </cell>
          <cell r="J120">
            <v>425217.75</v>
          </cell>
          <cell r="K120">
            <v>428077.25</v>
          </cell>
        </row>
        <row r="121">
          <cell r="E121">
            <v>437491.41586303711</v>
          </cell>
          <cell r="G121">
            <v>438184.875</v>
          </cell>
          <cell r="H121">
            <v>438781.71875</v>
          </cell>
          <cell r="I121">
            <v>439261.75</v>
          </cell>
          <cell r="J121">
            <v>439611</v>
          </cell>
          <cell r="K121">
            <v>439834.375</v>
          </cell>
        </row>
        <row r="122">
          <cell r="E122">
            <v>339923.580078125</v>
          </cell>
          <cell r="G122">
            <v>343347.5625</v>
          </cell>
          <cell r="H122">
            <v>346657</v>
          </cell>
          <cell r="I122">
            <v>349809.375</v>
          </cell>
          <cell r="J122">
            <v>352776.875</v>
          </cell>
          <cell r="K122">
            <v>355528.28125</v>
          </cell>
        </row>
        <row r="123">
          <cell r="E123">
            <v>316827.41741943359</v>
          </cell>
          <cell r="G123">
            <v>318917.875</v>
          </cell>
          <cell r="H123">
            <v>320845.8125</v>
          </cell>
          <cell r="I123">
            <v>322603.25</v>
          </cell>
          <cell r="J123">
            <v>324125.59375</v>
          </cell>
          <cell r="K123">
            <v>325430.625</v>
          </cell>
        </row>
        <row r="124">
          <cell r="E124">
            <v>296353.24816131592</v>
          </cell>
          <cell r="G124">
            <v>300540.5</v>
          </cell>
          <cell r="H124">
            <v>304522.375</v>
          </cell>
          <cell r="I124">
            <v>308253.96875</v>
          </cell>
          <cell r="J124">
            <v>311805.4375</v>
          </cell>
          <cell r="K124">
            <v>315172.125</v>
          </cell>
        </row>
        <row r="125">
          <cell r="E125">
            <v>239940.24328613281</v>
          </cell>
          <cell r="G125">
            <v>239545.84375</v>
          </cell>
          <cell r="H125">
            <v>239128.890625</v>
          </cell>
          <cell r="I125">
            <v>238742.609375</v>
          </cell>
          <cell r="J125">
            <v>238384.3125</v>
          </cell>
          <cell r="K125">
            <v>237964.484375</v>
          </cell>
        </row>
        <row r="126">
          <cell r="E126">
            <v>318493.83821725845</v>
          </cell>
          <cell r="G126">
            <v>321680.5625</v>
          </cell>
          <cell r="H126">
            <v>324594.0625</v>
          </cell>
          <cell r="I126">
            <v>327288.625</v>
          </cell>
          <cell r="J126">
            <v>329761.8125</v>
          </cell>
          <cell r="K126">
            <v>331944.4375</v>
          </cell>
        </row>
        <row r="127">
          <cell r="E127">
            <v>267267.66491699219</v>
          </cell>
          <cell r="G127">
            <v>268365.625</v>
          </cell>
          <cell r="H127">
            <v>269424.5</v>
          </cell>
          <cell r="I127">
            <v>270413.25</v>
          </cell>
          <cell r="J127">
            <v>271209.5625</v>
          </cell>
          <cell r="K127">
            <v>271902.1875</v>
          </cell>
        </row>
        <row r="128">
          <cell r="E128">
            <v>278062.16650390625</v>
          </cell>
          <cell r="G128">
            <v>281514.65625</v>
          </cell>
          <cell r="H128">
            <v>284984.5</v>
          </cell>
          <cell r="I128">
            <v>288470.59375</v>
          </cell>
          <cell r="J128">
            <v>291887.28125</v>
          </cell>
          <cell r="K128">
            <v>295243.6875</v>
          </cell>
        </row>
        <row r="129">
          <cell r="E129">
            <v>312904.00268554688</v>
          </cell>
          <cell r="G129">
            <v>316898.25</v>
          </cell>
          <cell r="H129">
            <v>320584.9375</v>
          </cell>
          <cell r="I129">
            <v>324011.6875</v>
          </cell>
          <cell r="J129">
            <v>327147.875</v>
          </cell>
          <cell r="K129">
            <v>330050.9375</v>
          </cell>
        </row>
        <row r="130">
          <cell r="E130">
            <v>252448.00146484375</v>
          </cell>
          <cell r="G130">
            <v>255947.1875</v>
          </cell>
          <cell r="H130">
            <v>259082.28125</v>
          </cell>
          <cell r="I130">
            <v>261858.03125</v>
          </cell>
          <cell r="J130">
            <v>264313.28125</v>
          </cell>
          <cell r="K130">
            <v>266425.03125</v>
          </cell>
        </row>
        <row r="131">
          <cell r="E131">
            <v>209554.50017547607</v>
          </cell>
          <cell r="G131">
            <v>212189.8125</v>
          </cell>
          <cell r="H131">
            <v>214617.5625</v>
          </cell>
          <cell r="I131">
            <v>216840.5625</v>
          </cell>
          <cell r="J131">
            <v>218864.765625</v>
          </cell>
          <cell r="K131">
            <v>220785.3125</v>
          </cell>
        </row>
        <row r="132">
          <cell r="E132">
            <v>413713.32934570313</v>
          </cell>
          <cell r="G132">
            <v>416706.75</v>
          </cell>
          <cell r="H132">
            <v>419431.375</v>
          </cell>
          <cell r="I132">
            <v>421847.875</v>
          </cell>
          <cell r="J132">
            <v>423982.5</v>
          </cell>
          <cell r="K132">
            <v>425801.40625</v>
          </cell>
        </row>
        <row r="133">
          <cell r="E133">
            <v>330341.75537109375</v>
          </cell>
          <cell r="G133">
            <v>334478.84375</v>
          </cell>
          <cell r="H133">
            <v>338397.0625</v>
          </cell>
          <cell r="I133">
            <v>342115.71875</v>
          </cell>
          <cell r="J133">
            <v>345633.59375</v>
          </cell>
          <cell r="K133">
            <v>348871.53125</v>
          </cell>
        </row>
        <row r="134">
          <cell r="E134">
            <v>400514.66493988037</v>
          </cell>
          <cell r="G134">
            <v>405949.8125</v>
          </cell>
          <cell r="H134">
            <v>410601.9375</v>
          </cell>
          <cell r="I134">
            <v>414677.0625</v>
          </cell>
          <cell r="J134">
            <v>418245.5625</v>
          </cell>
          <cell r="K134">
            <v>421277.5</v>
          </cell>
        </row>
        <row r="135">
          <cell r="E135">
            <v>320670.83752441406</v>
          </cell>
          <cell r="G135">
            <v>324502.875</v>
          </cell>
          <cell r="H135">
            <v>328112.09375</v>
          </cell>
          <cell r="I135">
            <v>331471.375</v>
          </cell>
          <cell r="J135">
            <v>334617.5</v>
          </cell>
          <cell r="K135">
            <v>337490.875</v>
          </cell>
        </row>
        <row r="136">
          <cell r="E136">
            <v>217734.17114257813</v>
          </cell>
          <cell r="G136">
            <v>219498.4375</v>
          </cell>
          <cell r="H136">
            <v>221206</v>
          </cell>
          <cell r="I136">
            <v>222806.078125</v>
          </cell>
          <cell r="J136">
            <v>224239.25</v>
          </cell>
          <cell r="K136">
            <v>225585.265625</v>
          </cell>
        </row>
        <row r="137">
          <cell r="E137">
            <v>330855.16479873657</v>
          </cell>
          <cell r="G137">
            <v>334416.6875</v>
          </cell>
          <cell r="H137">
            <v>337654.8125</v>
          </cell>
          <cell r="I137">
            <v>340549.5</v>
          </cell>
          <cell r="J137">
            <v>343179.9375</v>
          </cell>
          <cell r="K137">
            <v>345556.84375</v>
          </cell>
        </row>
        <row r="138">
          <cell r="E138">
            <v>225435.25415039063</v>
          </cell>
          <cell r="G138">
            <v>226818.96875</v>
          </cell>
          <cell r="H138">
            <v>228194.5625</v>
          </cell>
          <cell r="I138">
            <v>229528.40625</v>
          </cell>
          <cell r="J138">
            <v>230764.5</v>
          </cell>
          <cell r="K138">
            <v>231862.03125</v>
          </cell>
        </row>
        <row r="139">
          <cell r="E139">
            <v>196403.9951171875</v>
          </cell>
          <cell r="G139">
            <v>198247.3125</v>
          </cell>
          <cell r="H139">
            <v>200119.25</v>
          </cell>
          <cell r="I139">
            <v>201969.25</v>
          </cell>
          <cell r="J139">
            <v>203703.515625</v>
          </cell>
          <cell r="K139">
            <v>205355.390625</v>
          </cell>
        </row>
        <row r="140">
          <cell r="E140">
            <v>324833.74938964844</v>
          </cell>
          <cell r="G140">
            <v>331104.6875</v>
          </cell>
          <cell r="H140">
            <v>336755.5625</v>
          </cell>
          <cell r="I140">
            <v>341834.90625</v>
          </cell>
          <cell r="J140">
            <v>346486.375</v>
          </cell>
          <cell r="K140">
            <v>350654.96875</v>
          </cell>
        </row>
        <row r="141">
          <cell r="E141">
            <v>311576.33331298828</v>
          </cell>
          <cell r="G141">
            <v>314321.09375</v>
          </cell>
          <cell r="H141">
            <v>316882.375</v>
          </cell>
          <cell r="I141">
            <v>319246.5625</v>
          </cell>
          <cell r="J141">
            <v>321376.71875</v>
          </cell>
          <cell r="K141">
            <v>323262.1875</v>
          </cell>
        </row>
        <row r="142">
          <cell r="E142">
            <v>403858.760597229</v>
          </cell>
          <cell r="G142">
            <v>406574.1875</v>
          </cell>
          <cell r="H142">
            <v>408998</v>
          </cell>
          <cell r="I142">
            <v>411126.6875</v>
          </cell>
          <cell r="J142">
            <v>413009.53125</v>
          </cell>
          <cell r="K142">
            <v>414588.75</v>
          </cell>
        </row>
        <row r="143">
          <cell r="E143">
            <v>250220.58605957031</v>
          </cell>
          <cell r="G143">
            <v>250446.09375</v>
          </cell>
          <cell r="H143">
            <v>250522.5625</v>
          </cell>
          <cell r="I143">
            <v>250546.515625</v>
          </cell>
          <cell r="J143">
            <v>250463.65625</v>
          </cell>
          <cell r="K143">
            <v>250286.03125</v>
          </cell>
        </row>
        <row r="144">
          <cell r="E144">
            <v>229468.58055114746</v>
          </cell>
          <cell r="G144">
            <v>231308.875</v>
          </cell>
          <cell r="H144">
            <v>232909.40625</v>
          </cell>
          <cell r="I144">
            <v>234253.84375</v>
          </cell>
          <cell r="J144">
            <v>235275.015625</v>
          </cell>
          <cell r="K144">
            <v>236045.09375</v>
          </cell>
        </row>
        <row r="145">
          <cell r="E145">
            <v>133545.91546630859</v>
          </cell>
          <cell r="G145">
            <v>134913.28125</v>
          </cell>
          <cell r="H145">
            <v>136241.84375</v>
          </cell>
          <cell r="I145">
            <v>137529.625</v>
          </cell>
          <cell r="J145">
            <v>138788.390625</v>
          </cell>
          <cell r="K145">
            <v>140016.703125</v>
          </cell>
        </row>
        <row r="146">
          <cell r="E146">
            <v>317709.16668701172</v>
          </cell>
          <cell r="G146">
            <v>319712.5625</v>
          </cell>
          <cell r="H146">
            <v>321566</v>
          </cell>
          <cell r="I146">
            <v>323240.625</v>
          </cell>
          <cell r="J146">
            <v>324853.5625</v>
          </cell>
          <cell r="K146">
            <v>326410.09375</v>
          </cell>
        </row>
        <row r="147">
          <cell r="E147">
            <v>225725.25122070313</v>
          </cell>
          <cell r="G147">
            <v>227708.875</v>
          </cell>
          <cell r="H147">
            <v>229538.9375</v>
          </cell>
          <cell r="I147">
            <v>231243.75</v>
          </cell>
          <cell r="J147">
            <v>233047.328125</v>
          </cell>
          <cell r="K147">
            <v>234968.34375</v>
          </cell>
        </row>
        <row r="148">
          <cell r="E148">
            <v>196420.08024120331</v>
          </cell>
          <cell r="G148">
            <v>198129.109375</v>
          </cell>
          <cell r="H148">
            <v>199789.375</v>
          </cell>
          <cell r="I148">
            <v>201453.15625</v>
          </cell>
          <cell r="J148">
            <v>203103.09375</v>
          </cell>
          <cell r="K148">
            <v>204745.75</v>
          </cell>
        </row>
        <row r="149">
          <cell r="E149">
            <v>515159.169921875</v>
          </cell>
          <cell r="G149">
            <v>519346.125</v>
          </cell>
          <cell r="H149">
            <v>523524.96875</v>
          </cell>
          <cell r="I149">
            <v>527714.875</v>
          </cell>
          <cell r="J149">
            <v>531866.75</v>
          </cell>
          <cell r="K149">
            <v>535956.875</v>
          </cell>
        </row>
        <row r="150">
          <cell r="E150">
            <v>133480.74755859375</v>
          </cell>
          <cell r="G150">
            <v>134315.828125</v>
          </cell>
          <cell r="H150">
            <v>135115.515625</v>
          </cell>
          <cell r="I150">
            <v>135874.75</v>
          </cell>
          <cell r="J150">
            <v>136575.90625</v>
          </cell>
          <cell r="K150">
            <v>137233.96875</v>
          </cell>
        </row>
        <row r="151">
          <cell r="E151">
            <v>269110.24731445313</v>
          </cell>
          <cell r="G151">
            <v>271700.1875</v>
          </cell>
          <cell r="H151">
            <v>274235.25</v>
          </cell>
          <cell r="I151">
            <v>276750.8125</v>
          </cell>
          <cell r="J151">
            <v>279204.625</v>
          </cell>
          <cell r="K151">
            <v>281594.625</v>
          </cell>
        </row>
        <row r="152">
          <cell r="E152">
            <v>182620.41571044922</v>
          </cell>
          <cell r="G152">
            <v>183940.03125</v>
          </cell>
          <cell r="H152">
            <v>185280.125</v>
          </cell>
          <cell r="I152">
            <v>186638.5</v>
          </cell>
          <cell r="J152">
            <v>187932.59375</v>
          </cell>
          <cell r="K152">
            <v>189173.8125</v>
          </cell>
        </row>
        <row r="153">
          <cell r="E153">
            <v>225634.0859375</v>
          </cell>
          <cell r="G153">
            <v>226834.03125</v>
          </cell>
          <cell r="H153">
            <v>227948</v>
          </cell>
          <cell r="I153">
            <v>229021.34375</v>
          </cell>
          <cell r="J153">
            <v>230016.984375</v>
          </cell>
          <cell r="K153">
            <v>230922</v>
          </cell>
        </row>
        <row r="154">
          <cell r="E154">
            <v>188683.99951267242</v>
          </cell>
          <cell r="G154">
            <v>189923.25</v>
          </cell>
          <cell r="H154">
            <v>191177.5625</v>
          </cell>
          <cell r="I154">
            <v>192509.03125</v>
          </cell>
          <cell r="J154">
            <v>193872.28125</v>
          </cell>
          <cell r="K154">
            <v>195219.4375</v>
          </cell>
        </row>
        <row r="155">
          <cell r="E155">
            <v>299528.00341796875</v>
          </cell>
          <cell r="G155">
            <v>302095.9375</v>
          </cell>
          <cell r="H155">
            <v>304682.5625</v>
          </cell>
          <cell r="I155">
            <v>307258.8125</v>
          </cell>
          <cell r="J155">
            <v>309786.53125</v>
          </cell>
          <cell r="K155">
            <v>312239.15625</v>
          </cell>
        </row>
        <row r="156">
          <cell r="E156">
            <v>240990.58837890625</v>
          </cell>
          <cell r="G156">
            <v>242897.75</v>
          </cell>
          <cell r="H156">
            <v>244893.84375</v>
          </cell>
          <cell r="I156">
            <v>246907.328125</v>
          </cell>
          <cell r="J156">
            <v>248844.328125</v>
          </cell>
          <cell r="K156">
            <v>250708.53125</v>
          </cell>
        </row>
        <row r="157">
          <cell r="E157">
            <v>372157.24578857422</v>
          </cell>
          <cell r="G157">
            <v>374092.875</v>
          </cell>
          <cell r="H157">
            <v>375978.375</v>
          </cell>
          <cell r="I157">
            <v>377786.0625</v>
          </cell>
          <cell r="J157">
            <v>379443.6875</v>
          </cell>
          <cell r="K157">
            <v>381001.59375</v>
          </cell>
        </row>
        <row r="158">
          <cell r="E158">
            <v>206477.25146484375</v>
          </cell>
          <cell r="G158">
            <v>207538.234375</v>
          </cell>
          <cell r="H158">
            <v>208628.875</v>
          </cell>
          <cell r="I158">
            <v>209772.328125</v>
          </cell>
          <cell r="J158">
            <v>210935</v>
          </cell>
          <cell r="K158">
            <v>212064.75</v>
          </cell>
        </row>
        <row r="159">
          <cell r="E159">
            <v>96804.16748046875</v>
          </cell>
          <cell r="G159">
            <v>97135.1953125</v>
          </cell>
          <cell r="H159">
            <v>97507.046875</v>
          </cell>
          <cell r="I159">
            <v>97835.65625</v>
          </cell>
          <cell r="J159">
            <v>98114.6796875</v>
          </cell>
          <cell r="K159">
            <v>98375.65625</v>
          </cell>
        </row>
        <row r="160">
          <cell r="E160">
            <v>113167.08203125</v>
          </cell>
          <cell r="G160">
            <v>114335.75</v>
          </cell>
          <cell r="H160">
            <v>115515.53125</v>
          </cell>
          <cell r="I160">
            <v>116668.421875</v>
          </cell>
          <cell r="J160">
            <v>117802.734375</v>
          </cell>
          <cell r="K160">
            <v>118892.546875</v>
          </cell>
        </row>
        <row r="161">
          <cell r="E161">
            <v>145493.9150390625</v>
          </cell>
          <cell r="G161">
            <v>146794.5625</v>
          </cell>
          <cell r="H161">
            <v>148125.171875</v>
          </cell>
          <cell r="I161">
            <v>149464.4375</v>
          </cell>
          <cell r="J161">
            <v>150796.78125</v>
          </cell>
          <cell r="K161">
            <v>152111.375</v>
          </cell>
        </row>
        <row r="162">
          <cell r="E162">
            <v>226201.33227539063</v>
          </cell>
          <cell r="G162">
            <v>227382.6875</v>
          </cell>
          <cell r="H162">
            <v>228530.703125</v>
          </cell>
          <cell r="I162">
            <v>229643.46875</v>
          </cell>
          <cell r="J162">
            <v>230728.5625</v>
          </cell>
          <cell r="K162">
            <v>231693.875</v>
          </cell>
        </row>
        <row r="163">
          <cell r="E163">
            <v>204854.00341796875</v>
          </cell>
          <cell r="G163">
            <v>205878.6875</v>
          </cell>
          <cell r="H163">
            <v>206927.46875</v>
          </cell>
          <cell r="I163">
            <v>207959.96875</v>
          </cell>
          <cell r="J163">
            <v>208981.4375</v>
          </cell>
          <cell r="K163">
            <v>209961.46875</v>
          </cell>
        </row>
        <row r="164">
          <cell r="E164">
            <v>144499.16479492188</v>
          </cell>
          <cell r="G164">
            <v>145043.375</v>
          </cell>
          <cell r="H164">
            <v>145597.15625</v>
          </cell>
          <cell r="I164">
            <v>146175.921875</v>
          </cell>
          <cell r="J164">
            <v>146765.703125</v>
          </cell>
          <cell r="K164">
            <v>147338.4375</v>
          </cell>
        </row>
        <row r="165">
          <cell r="E165">
            <v>745291.42082214355</v>
          </cell>
          <cell r="G165">
            <v>747848.3125</v>
          </cell>
          <cell r="H165">
            <v>750273.75</v>
          </cell>
          <cell r="I165">
            <v>752421.75</v>
          </cell>
          <cell r="J165">
            <v>754489.25</v>
          </cell>
          <cell r="K165">
            <v>756511.25</v>
          </cell>
        </row>
        <row r="166">
          <cell r="E166">
            <v>230173.17480659485</v>
          </cell>
          <cell r="G166">
            <v>231311.25</v>
          </cell>
          <cell r="H166">
            <v>232324.75</v>
          </cell>
          <cell r="I166">
            <v>233199.9375</v>
          </cell>
          <cell r="J166">
            <v>234095.46875</v>
          </cell>
          <cell r="K166">
            <v>235042.1875</v>
          </cell>
        </row>
        <row r="167">
          <cell r="E167">
            <v>215319.83740234375</v>
          </cell>
          <cell r="G167">
            <v>216374.59375</v>
          </cell>
          <cell r="H167">
            <v>217457.140625</v>
          </cell>
          <cell r="I167">
            <v>218521.34375</v>
          </cell>
          <cell r="J167">
            <v>219544.90625</v>
          </cell>
          <cell r="K167">
            <v>220557.125</v>
          </cell>
        </row>
        <row r="168">
          <cell r="E168">
            <v>286630.24725341797</v>
          </cell>
          <cell r="G168">
            <v>288342.1875</v>
          </cell>
          <cell r="H168">
            <v>289813.3125</v>
          </cell>
          <cell r="I168">
            <v>290995.65625</v>
          </cell>
          <cell r="J168">
            <v>292276.1875</v>
          </cell>
          <cell r="K168">
            <v>293606.125</v>
          </cell>
        </row>
        <row r="169">
          <cell r="E169">
            <v>563241.33819580078</v>
          </cell>
          <cell r="G169">
            <v>566415.25</v>
          </cell>
          <cell r="H169">
            <v>569597.25</v>
          </cell>
          <cell r="I169">
            <v>572752.5</v>
          </cell>
          <cell r="J169">
            <v>575823.25</v>
          </cell>
          <cell r="K169">
            <v>578809.9375</v>
          </cell>
        </row>
        <row r="170">
          <cell r="E170">
            <v>207664.99959182739</v>
          </cell>
          <cell r="G170">
            <v>209078.46875</v>
          </cell>
          <cell r="H170">
            <v>210293.578125</v>
          </cell>
          <cell r="I170">
            <v>211439</v>
          </cell>
          <cell r="J170">
            <v>212651.703125</v>
          </cell>
          <cell r="K170">
            <v>213944.1875</v>
          </cell>
        </row>
        <row r="171">
          <cell r="E171">
            <v>801319.58154296875</v>
          </cell>
          <cell r="G171">
            <v>804863.5625</v>
          </cell>
          <cell r="H171">
            <v>808390.5625</v>
          </cell>
          <cell r="I171">
            <v>811920.5</v>
          </cell>
          <cell r="J171">
            <v>815512.25</v>
          </cell>
          <cell r="K171">
            <v>819186.4375</v>
          </cell>
        </row>
        <row r="172">
          <cell r="E172">
            <v>647166.6636505127</v>
          </cell>
          <cell r="G172">
            <v>651781.125</v>
          </cell>
          <cell r="H172">
            <v>656479.25</v>
          </cell>
          <cell r="I172">
            <v>660995.375</v>
          </cell>
          <cell r="J172">
            <v>665453.4375</v>
          </cell>
          <cell r="K172">
            <v>669808.625</v>
          </cell>
        </row>
        <row r="173">
          <cell r="E173">
            <v>575386.83755493164</v>
          </cell>
          <cell r="G173">
            <v>579195.75</v>
          </cell>
          <cell r="H173">
            <v>583022.5625</v>
          </cell>
          <cell r="I173">
            <v>586774.5</v>
          </cell>
          <cell r="J173">
            <v>590534.5625</v>
          </cell>
          <cell r="K173">
            <v>594219.5</v>
          </cell>
        </row>
        <row r="174">
          <cell r="E174">
            <v>575240.8369140625</v>
          </cell>
          <cell r="G174">
            <v>578764.8125</v>
          </cell>
          <cell r="H174">
            <v>582469.875</v>
          </cell>
          <cell r="I174">
            <v>586146.75</v>
          </cell>
          <cell r="J174">
            <v>589769.875</v>
          </cell>
          <cell r="K174">
            <v>593350.0625</v>
          </cell>
        </row>
        <row r="175">
          <cell r="E175">
            <v>237659.91450500488</v>
          </cell>
          <cell r="G175">
            <v>239149.65625</v>
          </cell>
          <cell r="H175">
            <v>240568.46875</v>
          </cell>
          <cell r="I175">
            <v>241927.0625</v>
          </cell>
          <cell r="J175">
            <v>243210.375</v>
          </cell>
          <cell r="K175">
            <v>244411.71875</v>
          </cell>
        </row>
        <row r="176">
          <cell r="E176">
            <v>336408.41870117188</v>
          </cell>
          <cell r="G176">
            <v>336757.8125</v>
          </cell>
          <cell r="H176">
            <v>337197.96875</v>
          </cell>
          <cell r="I176">
            <v>337632.40625</v>
          </cell>
          <cell r="J176">
            <v>338052.3125</v>
          </cell>
          <cell r="K176">
            <v>338424.6875</v>
          </cell>
        </row>
        <row r="177">
          <cell r="E177">
            <v>525567.0029296875</v>
          </cell>
          <cell r="G177">
            <v>527745.75</v>
          </cell>
          <cell r="H177">
            <v>529457.6875</v>
          </cell>
          <cell r="I177">
            <v>530687.3125</v>
          </cell>
          <cell r="J177">
            <v>531883.9375</v>
          </cell>
          <cell r="K177">
            <v>533125</v>
          </cell>
        </row>
        <row r="178">
          <cell r="E178">
            <v>641324.16796875</v>
          </cell>
          <cell r="G178">
            <v>647873.9375</v>
          </cell>
          <cell r="H178">
            <v>653890.9375</v>
          </cell>
          <cell r="I178">
            <v>659284.125</v>
          </cell>
          <cell r="J178">
            <v>664160.875</v>
          </cell>
          <cell r="K178">
            <v>668885.75</v>
          </cell>
        </row>
        <row r="179">
          <cell r="E179">
            <v>559494.6708984375</v>
          </cell>
          <cell r="G179">
            <v>563792.625</v>
          </cell>
          <cell r="H179">
            <v>568164.25</v>
          </cell>
          <cell r="I179">
            <v>572417.625</v>
          </cell>
          <cell r="J179">
            <v>576432.375</v>
          </cell>
          <cell r="K179">
            <v>580103.125</v>
          </cell>
        </row>
        <row r="180">
          <cell r="E180">
            <v>544245.25732421875</v>
          </cell>
          <cell r="G180">
            <v>547396.375</v>
          </cell>
          <cell r="H180">
            <v>550345.9375</v>
          </cell>
          <cell r="I180">
            <v>553094.125</v>
          </cell>
          <cell r="J180">
            <v>555635</v>
          </cell>
          <cell r="K180">
            <v>558034.875</v>
          </cell>
        </row>
        <row r="181">
          <cell r="E181">
            <v>1008377.1599116325</v>
          </cell>
          <cell r="G181">
            <v>1017741.5</v>
          </cell>
          <cell r="H181">
            <v>1026830</v>
          </cell>
          <cell r="I181">
            <v>1035613.5</v>
          </cell>
          <cell r="J181">
            <v>1044295.375</v>
          </cell>
          <cell r="K181">
            <v>1052867.75</v>
          </cell>
        </row>
        <row r="182">
          <cell r="E182">
            <v>460081.74780273438</v>
          </cell>
          <cell r="G182">
            <v>462630.34375</v>
          </cell>
          <cell r="H182">
            <v>465062.5</v>
          </cell>
          <cell r="I182">
            <v>467395.375</v>
          </cell>
          <cell r="J182">
            <v>469647.59375</v>
          </cell>
          <cell r="K182">
            <v>471660.34375</v>
          </cell>
        </row>
        <row r="183">
          <cell r="E183">
            <v>1310470.4106941223</v>
          </cell>
          <cell r="G183">
            <v>1320167.625</v>
          </cell>
          <cell r="H183">
            <v>1329445</v>
          </cell>
          <cell r="I183">
            <v>1338521.875</v>
          </cell>
          <cell r="J183">
            <v>1347418.625</v>
          </cell>
          <cell r="K183">
            <v>1355927.75</v>
          </cell>
        </row>
        <row r="184">
          <cell r="E184">
            <v>879777.00818443298</v>
          </cell>
          <cell r="G184">
            <v>884667.0625</v>
          </cell>
          <cell r="H184">
            <v>888936.5</v>
          </cell>
          <cell r="I184">
            <v>892733.0625</v>
          </cell>
          <cell r="J184">
            <v>896551.5625</v>
          </cell>
          <cell r="K184">
            <v>900528.75</v>
          </cell>
        </row>
        <row r="185">
          <cell r="E185">
            <v>1049689.4992675781</v>
          </cell>
          <cell r="G185">
            <v>1053807.5</v>
          </cell>
          <cell r="H185">
            <v>1058006.75</v>
          </cell>
          <cell r="I185">
            <v>1062176.125</v>
          </cell>
          <cell r="J185">
            <v>1066289</v>
          </cell>
          <cell r="K185">
            <v>1070236.75</v>
          </cell>
        </row>
        <row r="186">
          <cell r="E186">
            <v>532851.00036621094</v>
          </cell>
          <cell r="G186">
            <v>536622.875</v>
          </cell>
          <cell r="H186">
            <v>540072.5</v>
          </cell>
          <cell r="I186">
            <v>543229</v>
          </cell>
          <cell r="J186">
            <v>546268.6875</v>
          </cell>
          <cell r="K186">
            <v>549220.25</v>
          </cell>
        </row>
        <row r="187">
          <cell r="E187">
            <v>219095.58532714844</v>
          </cell>
          <cell r="G187">
            <v>219720.4375</v>
          </cell>
          <cell r="H187">
            <v>220334</v>
          </cell>
          <cell r="I187">
            <v>220946.0625</v>
          </cell>
          <cell r="J187">
            <v>221540.53125</v>
          </cell>
          <cell r="K187">
            <v>222102.78125</v>
          </cell>
        </row>
        <row r="188">
          <cell r="E188">
            <v>167158.00299072266</v>
          </cell>
          <cell r="G188">
            <v>168384.8125</v>
          </cell>
          <cell r="H188">
            <v>169595.8125</v>
          </cell>
          <cell r="I188">
            <v>170773.859375</v>
          </cell>
          <cell r="J188">
            <v>171979.453125</v>
          </cell>
          <cell r="K188">
            <v>173062.6875</v>
          </cell>
        </row>
        <row r="189">
          <cell r="E189">
            <v>279038.83349609375</v>
          </cell>
          <cell r="G189">
            <v>281462.125</v>
          </cell>
          <cell r="H189">
            <v>283903.5</v>
          </cell>
          <cell r="I189">
            <v>286350.625</v>
          </cell>
          <cell r="J189">
            <v>288745.1875</v>
          </cell>
          <cell r="K189">
            <v>291053.34375</v>
          </cell>
        </row>
        <row r="190">
          <cell r="E190">
            <v>185222.16552734375</v>
          </cell>
          <cell r="G190">
            <v>186162.3125</v>
          </cell>
          <cell r="H190">
            <v>187122.96875</v>
          </cell>
          <cell r="I190">
            <v>188116.6875</v>
          </cell>
          <cell r="J190">
            <v>189104.8125</v>
          </cell>
          <cell r="K190">
            <v>190091.625</v>
          </cell>
        </row>
        <row r="191">
          <cell r="E191">
            <v>188323.41461181641</v>
          </cell>
          <cell r="G191">
            <v>189659.28125</v>
          </cell>
          <cell r="H191">
            <v>191002.90625</v>
          </cell>
          <cell r="I191">
            <v>192351.65625</v>
          </cell>
          <cell r="J191">
            <v>193696.15625</v>
          </cell>
          <cell r="K191">
            <v>195016.71875</v>
          </cell>
        </row>
        <row r="192">
          <cell r="E192">
            <v>307646.0830078125</v>
          </cell>
          <cell r="G192">
            <v>309493.5</v>
          </cell>
          <cell r="H192">
            <v>311412.78125</v>
          </cell>
          <cell r="I192">
            <v>313306.78125</v>
          </cell>
          <cell r="J192">
            <v>315180.0625</v>
          </cell>
          <cell r="K192">
            <v>317002.625</v>
          </cell>
        </row>
        <row r="193">
          <cell r="E193">
            <v>492969.25390625</v>
          </cell>
          <cell r="G193">
            <v>496486.1875</v>
          </cell>
          <cell r="H193">
            <v>500118.6875</v>
          </cell>
          <cell r="I193">
            <v>503703.3125</v>
          </cell>
          <cell r="J193">
            <v>507223.9375</v>
          </cell>
          <cell r="K193">
            <v>510581.8125</v>
          </cell>
        </row>
        <row r="194">
          <cell r="E194">
            <v>170506.7529296875</v>
          </cell>
          <cell r="G194">
            <v>171932.03125</v>
          </cell>
          <cell r="H194">
            <v>173388.34375</v>
          </cell>
          <cell r="I194">
            <v>174816.46875</v>
          </cell>
          <cell r="J194">
            <v>176239.15625</v>
          </cell>
          <cell r="K194">
            <v>177635.71875</v>
          </cell>
        </row>
        <row r="195">
          <cell r="E195">
            <v>227496.57934570313</v>
          </cell>
          <cell r="G195">
            <v>227991</v>
          </cell>
          <cell r="H195">
            <v>228523.125</v>
          </cell>
          <cell r="I195">
            <v>229046.4375</v>
          </cell>
          <cell r="J195">
            <v>229549.03125</v>
          </cell>
          <cell r="K195">
            <v>230019.28125</v>
          </cell>
        </row>
        <row r="196">
          <cell r="E196">
            <v>490466.50248241425</v>
          </cell>
          <cell r="G196">
            <v>495483.46875</v>
          </cell>
          <cell r="H196">
            <v>501744.03125</v>
          </cell>
          <cell r="I196">
            <v>504448.25</v>
          </cell>
          <cell r="J196">
            <v>507042.25</v>
          </cell>
          <cell r="K196">
            <v>509541.90625</v>
          </cell>
        </row>
        <row r="197">
          <cell r="E197">
            <v>931441.84112548828</v>
          </cell>
          <cell r="G197">
            <v>936391.5</v>
          </cell>
          <cell r="H197">
            <v>941125.25</v>
          </cell>
          <cell r="I197">
            <v>945570</v>
          </cell>
          <cell r="J197">
            <v>950072.3125</v>
          </cell>
          <cell r="K197">
            <v>954728.75</v>
          </cell>
        </row>
        <row r="198">
          <cell r="E198">
            <v>293831.33325195313</v>
          </cell>
          <cell r="G198">
            <v>295595.9375</v>
          </cell>
          <cell r="H198">
            <v>297486.0625</v>
          </cell>
          <cell r="I198">
            <v>299367.25</v>
          </cell>
          <cell r="J198">
            <v>301288.5</v>
          </cell>
          <cell r="K198">
            <v>303171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CG In-Year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pCache"/>
      <sheetName val="BneWorkBookProperties"/>
      <sheetName val="BneLog"/>
      <sheetName val="Sheet1"/>
    </sheetNames>
    <sheetDataSet>
      <sheetData sheetId="0"/>
      <sheetData sheetId="1"/>
      <sheetData sheetId="2"/>
      <sheetData sheetId="3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Guidance"/>
      <sheetName val="13_14 costs - U"/>
      <sheetName val="13_14 costs - A"/>
      <sheetName val="14_15 costs - A"/>
      <sheetName val="15_16 costs - U"/>
      <sheetName val="13_14 dataset act"/>
      <sheetName val="15_16 dataset act"/>
      <sheetName val="Sheet1"/>
      <sheetName val="Med"/>
      <sheetName val="Median"/>
      <sheetName val="P3 Analysis"/>
      <sheetName val="Activities"/>
      <sheetName val="F-test, t-test"/>
      <sheetName val="Validation template"/>
    </sheetNames>
    <sheetDataSet>
      <sheetData sheetId="0" refreshError="1">
        <row r="1">
          <cell r="O1">
            <v>0</v>
          </cell>
        </row>
        <row r="2">
          <cell r="O2">
            <v>0</v>
          </cell>
        </row>
        <row r="3">
          <cell r="O3" t="str">
            <v>P3</v>
          </cell>
        </row>
        <row r="4">
          <cell r="O4" t="str">
            <v>Change from x to y</v>
          </cell>
        </row>
        <row r="5">
          <cell r="O5">
            <v>-0.1349703097416145</v>
          </cell>
        </row>
        <row r="6">
          <cell r="O6">
            <v>3.296170625302957E-2</v>
          </cell>
        </row>
        <row r="7">
          <cell r="O7">
            <v>-0.11242281147838722</v>
          </cell>
        </row>
        <row r="8">
          <cell r="O8">
            <v>-6.472859414035885E-2</v>
          </cell>
        </row>
        <row r="9">
          <cell r="O9">
            <v>-0.42335766423357662</v>
          </cell>
        </row>
        <row r="10">
          <cell r="O10">
            <v>-0.36487898310987288</v>
          </cell>
        </row>
        <row r="11">
          <cell r="O11">
            <v>-0.3898339614953652</v>
          </cell>
        </row>
        <row r="12">
          <cell r="O12">
            <v>-0.35334476843910806</v>
          </cell>
        </row>
        <row r="13">
          <cell r="O13">
            <v>-0.22077922077922077</v>
          </cell>
        </row>
        <row r="14">
          <cell r="O14">
            <v>-0.11731044349070101</v>
          </cell>
        </row>
        <row r="15">
          <cell r="O15">
            <v>-2.2749893359874877E-2</v>
          </cell>
        </row>
        <row r="16">
          <cell r="O16">
            <v>0.22377756471716204</v>
          </cell>
        </row>
        <row r="17">
          <cell r="O17">
            <v>-0.15177940136695733</v>
          </cell>
        </row>
        <row r="18">
          <cell r="O18">
            <v>-6.4341267970775398E-2</v>
          </cell>
        </row>
        <row r="19">
          <cell r="O19">
            <v>-0.20713260461521474</v>
          </cell>
        </row>
        <row r="20">
          <cell r="O20">
            <v>-0.36994009802141947</v>
          </cell>
        </row>
        <row r="21">
          <cell r="O21">
            <v>-9.858209581340717E-2</v>
          </cell>
        </row>
        <row r="22">
          <cell r="O22">
            <v>-0.43391283638961659</v>
          </cell>
        </row>
        <row r="23">
          <cell r="O23">
            <v>4.9913415503718042E-2</v>
          </cell>
        </row>
        <row r="24">
          <cell r="O24">
            <v>-0.1934819897084048</v>
          </cell>
        </row>
        <row r="25">
          <cell r="O25">
            <v>2.3706045041485577E-2</v>
          </cell>
        </row>
        <row r="26">
          <cell r="O26">
            <v>4.990542703331878E-2</v>
          </cell>
        </row>
        <row r="27">
          <cell r="O27">
            <v>-6.2562206739655901E-2</v>
          </cell>
        </row>
        <row r="28">
          <cell r="O28">
            <v>6.4637985309548798E-2</v>
          </cell>
        </row>
        <row r="29">
          <cell r="O29">
            <v>-0.54725430120197971</v>
          </cell>
        </row>
        <row r="30">
          <cell r="O30">
            <v>-0.12844685364129155</v>
          </cell>
        </row>
        <row r="31">
          <cell r="O31">
            <v>-0.1699238158330573</v>
          </cell>
        </row>
        <row r="32">
          <cell r="O32">
            <v>5.7905245961154476E-2</v>
          </cell>
        </row>
        <row r="33">
          <cell r="O33">
            <v>-0.37851662404092073</v>
          </cell>
        </row>
        <row r="34">
          <cell r="O34">
            <v>-0.16278040141676506</v>
          </cell>
        </row>
        <row r="35">
          <cell r="O35">
            <v>-0.42417135709818637</v>
          </cell>
        </row>
        <row r="36">
          <cell r="O36">
            <v>-0.32145090681676047</v>
          </cell>
        </row>
        <row r="37">
          <cell r="O37">
            <v>-0.30140047675804527</v>
          </cell>
        </row>
        <row r="38">
          <cell r="O38">
            <v>-0.17161936560934893</v>
          </cell>
        </row>
        <row r="39">
          <cell r="O39">
            <v>-0.18846694796061886</v>
          </cell>
        </row>
        <row r="40">
          <cell r="O40">
            <v>-0.1968645592392701</v>
          </cell>
        </row>
        <row r="41">
          <cell r="O41">
            <v>-0.18355695118469884</v>
          </cell>
        </row>
        <row r="42">
          <cell r="O42">
            <v>-0.20827943078913325</v>
          </cell>
        </row>
        <row r="43">
          <cell r="O43">
            <v>-0.24526707234617984</v>
          </cell>
        </row>
        <row r="44">
          <cell r="O44">
            <v>-0.18916498768748602</v>
          </cell>
        </row>
        <row r="45">
          <cell r="O45">
            <v>-0.31572230729964268</v>
          </cell>
        </row>
        <row r="46">
          <cell r="O46">
            <v>-0.29369431117203565</v>
          </cell>
        </row>
        <row r="47">
          <cell r="O47">
            <v>-0.37128589263420725</v>
          </cell>
        </row>
        <row r="48">
          <cell r="O48">
            <v>-0.39920948616600793</v>
          </cell>
        </row>
        <row r="49">
          <cell r="O49">
            <v>-0.14066193853427897</v>
          </cell>
        </row>
        <row r="50">
          <cell r="O50">
            <v>-0.25105130361648442</v>
          </cell>
        </row>
        <row r="51">
          <cell r="O51">
            <v>-0.36736918604651164</v>
          </cell>
        </row>
        <row r="52">
          <cell r="O52">
            <v>-0.33121019108280253</v>
          </cell>
        </row>
        <row r="53">
          <cell r="O53">
            <v>0.31312292358803989</v>
          </cell>
        </row>
        <row r="54">
          <cell r="O54">
            <v>-0.12778603268945021</v>
          </cell>
        </row>
        <row r="55">
          <cell r="O55">
            <v>-0.30704109023332643</v>
          </cell>
        </row>
        <row r="56">
          <cell r="O56">
            <v>-0.51925573344872344</v>
          </cell>
        </row>
        <row r="57">
          <cell r="O57">
            <v>-0.15643153526970954</v>
          </cell>
        </row>
        <row r="58">
          <cell r="O58">
            <v>-0.29939759036144581</v>
          </cell>
        </row>
        <row r="59">
          <cell r="O59">
            <v>1.5686274509803921E-3</v>
          </cell>
        </row>
        <row r="60">
          <cell r="O60">
            <v>-0.10695187165775401</v>
          </cell>
        </row>
        <row r="61">
          <cell r="O61">
            <v>-0.37747819191118159</v>
          </cell>
        </row>
        <row r="62">
          <cell r="O62">
            <v>-0.13932702418506834</v>
          </cell>
        </row>
        <row r="63">
          <cell r="O63">
            <v>0.40646258503401361</v>
          </cell>
        </row>
        <row r="64">
          <cell r="O64">
            <v>0.25510204081632654</v>
          </cell>
        </row>
        <row r="65">
          <cell r="O65">
            <v>-0.40282685512367489</v>
          </cell>
        </row>
        <row r="66">
          <cell r="O66">
            <v>0.13380909901873328</v>
          </cell>
        </row>
        <row r="67">
          <cell r="O67">
            <v>-0.37288909173893198</v>
          </cell>
        </row>
        <row r="68">
          <cell r="O68">
            <v>-0.32247815726767276</v>
          </cell>
        </row>
        <row r="69">
          <cell r="O69">
            <v>-4.3661060802069857E-2</v>
          </cell>
        </row>
        <row r="70">
          <cell r="O70">
            <v>-0.85892282958199362</v>
          </cell>
        </row>
        <row r="71">
          <cell r="O71">
            <v>0.54863344051446949</v>
          </cell>
        </row>
        <row r="72">
          <cell r="O72">
            <v>-0.33762057877813506</v>
          </cell>
        </row>
        <row r="73">
          <cell r="O73">
            <v>-0.1812700964630225</v>
          </cell>
        </row>
        <row r="74">
          <cell r="O74">
            <v>-6.8467629250116444E-2</v>
          </cell>
        </row>
        <row r="75">
          <cell r="O75">
            <v>0.57055961070559613</v>
          </cell>
        </row>
        <row r="76">
          <cell r="O76">
            <v>-0.50109329446064144</v>
          </cell>
        </row>
        <row r="77">
          <cell r="O77">
            <v>-0.21246952281435039</v>
          </cell>
        </row>
        <row r="78">
          <cell r="O78">
            <v>0.15458167330677292</v>
          </cell>
        </row>
        <row r="79">
          <cell r="O79">
            <v>-0.2441860465116279</v>
          </cell>
        </row>
        <row r="80">
          <cell r="O80">
            <v>-0.45520965692503179</v>
          </cell>
        </row>
        <row r="81">
          <cell r="O81">
            <v>-0.34624896949711459</v>
          </cell>
        </row>
        <row r="82">
          <cell r="O82">
            <v>4.5379537953795381E-2</v>
          </cell>
        </row>
        <row r="83">
          <cell r="O83">
            <v>-0.51012145748987858</v>
          </cell>
        </row>
        <row r="84">
          <cell r="O84">
            <v>-0.37604830593760485</v>
          </cell>
        </row>
        <row r="85">
          <cell r="O85">
            <v>-0.10932475884244373</v>
          </cell>
        </row>
        <row r="86">
          <cell r="O86">
            <v>-0.37210282343025708</v>
          </cell>
        </row>
        <row r="87">
          <cell r="O87">
            <v>-9.7374179431072211E-2</v>
          </cell>
        </row>
        <row r="88">
          <cell r="O88">
            <v>-0.15701668302257116</v>
          </cell>
        </row>
        <row r="89">
          <cell r="O89">
            <v>-0.12144455097475232</v>
          </cell>
        </row>
        <row r="90">
          <cell r="O90">
            <v>-8.7407407407407406E-2</v>
          </cell>
        </row>
        <row r="91">
          <cell r="O91">
            <v>-0.27069351230425054</v>
          </cell>
        </row>
        <row r="92">
          <cell r="O92">
            <v>0.28995215311004785</v>
          </cell>
        </row>
        <row r="93">
          <cell r="O93">
            <v>-0.43840271877655057</v>
          </cell>
        </row>
        <row r="94">
          <cell r="O94">
            <v>-0.10773680404916848</v>
          </cell>
        </row>
        <row r="95">
          <cell r="O95">
            <v>7.5596816976127315E-2</v>
          </cell>
        </row>
        <row r="96">
          <cell r="O96">
            <v>-0.18733421750663129</v>
          </cell>
        </row>
        <row r="97">
          <cell r="O97">
            <v>-0.13217905405405406</v>
          </cell>
        </row>
        <row r="98">
          <cell r="O98">
            <v>-0.27050610820244331</v>
          </cell>
        </row>
        <row r="99">
          <cell r="O99">
            <v>5.8666666666666666E-2</v>
          </cell>
        </row>
        <row r="100">
          <cell r="O100">
            <v>0.2684630738522954</v>
          </cell>
        </row>
        <row r="101">
          <cell r="O101">
            <v>-0.22044444444444444</v>
          </cell>
        </row>
        <row r="102">
          <cell r="O102">
            <v>-0.42315573770491804</v>
          </cell>
        </row>
        <row r="103">
          <cell r="O103">
            <v>-8.3838383838383837E-2</v>
          </cell>
        </row>
        <row r="104">
          <cell r="O104">
            <v>-0.49485783424077434</v>
          </cell>
        </row>
        <row r="105">
          <cell r="O105">
            <v>-0.20110361741263028</v>
          </cell>
        </row>
        <row r="106">
          <cell r="O106">
            <v>-0.36492537313432838</v>
          </cell>
        </row>
        <row r="107">
          <cell r="O107">
            <v>-0.143602085840353</v>
          </cell>
        </row>
        <row r="108">
          <cell r="O108">
            <v>-0.25247035573122528</v>
          </cell>
        </row>
        <row r="109">
          <cell r="O109">
            <v>-0.12648221343873517</v>
          </cell>
        </row>
        <row r="110">
          <cell r="O110">
            <v>-0.1388888888888889</v>
          </cell>
        </row>
        <row r="111">
          <cell r="O111">
            <v>-0.15860735009671179</v>
          </cell>
        </row>
        <row r="112">
          <cell r="O112">
            <v>2.3255813953488372E-2</v>
          </cell>
        </row>
        <row r="113">
          <cell r="O113">
            <v>0.2334429309534993</v>
          </cell>
        </row>
        <row r="114">
          <cell r="O114">
            <v>-0.11085180863477247</v>
          </cell>
        </row>
        <row r="115">
          <cell r="O115">
            <v>-0.32158836689038034</v>
          </cell>
        </row>
        <row r="116">
          <cell r="O116">
            <v>-4.7026279391424619E-2</v>
          </cell>
        </row>
        <row r="117">
          <cell r="O117">
            <v>-0.30513307984790877</v>
          </cell>
        </row>
        <row r="118">
          <cell r="O118">
            <v>-6.1312607944732297E-2</v>
          </cell>
        </row>
        <row r="119">
          <cell r="O119">
            <v>-0.31637353433835846</v>
          </cell>
        </row>
        <row r="120">
          <cell r="O120">
            <v>-0.45055499495459134</v>
          </cell>
        </row>
        <row r="121">
          <cell r="O121">
            <v>-6.8241469816272965E-2</v>
          </cell>
        </row>
        <row r="122">
          <cell r="O122">
            <v>3.2006920415224911E-2</v>
          </cell>
        </row>
        <row r="123">
          <cell r="O123">
            <v>-0.34012096774193551</v>
          </cell>
        </row>
        <row r="124">
          <cell r="O124">
            <v>-0.26506024096385544</v>
          </cell>
        </row>
        <row r="125">
          <cell r="O125">
            <v>-0.17604770161119804</v>
          </cell>
        </row>
        <row r="126">
          <cell r="O126">
            <v>-9.2817925508235644E-2</v>
          </cell>
        </row>
        <row r="127">
          <cell r="O127">
            <v>-0.52091756020390223</v>
          </cell>
        </row>
        <row r="128">
          <cell r="O128">
            <v>-0.29161554192229039</v>
          </cell>
        </row>
        <row r="129">
          <cell r="O129">
            <v>-2.3452157598499061E-2</v>
          </cell>
        </row>
        <row r="130">
          <cell r="O130">
            <v>-0.20357142857142857</v>
          </cell>
        </row>
        <row r="131">
          <cell r="O131">
            <v>-6.6508313539192399E-2</v>
          </cell>
        </row>
        <row r="132">
          <cell r="O132">
            <v>1.166429587482219E-2</v>
          </cell>
        </row>
        <row r="133">
          <cell r="O133">
            <v>-0.11894273127753303</v>
          </cell>
        </row>
        <row r="134">
          <cell r="O134">
            <v>-0.17438551099611901</v>
          </cell>
        </row>
        <row r="135">
          <cell r="O135">
            <v>-0.15469007131102577</v>
          </cell>
        </row>
        <row r="136">
          <cell r="O136">
            <v>-0.21070615034168566</v>
          </cell>
        </row>
        <row r="137">
          <cell r="O137">
            <v>-0.26405867970660146</v>
          </cell>
        </row>
        <row r="138">
          <cell r="O138">
            <v>6.8669527896995708E-2</v>
          </cell>
        </row>
        <row r="139">
          <cell r="O139">
            <v>-0.42828008157715841</v>
          </cell>
        </row>
        <row r="140">
          <cell r="O140">
            <v>-0.43325183374083132</v>
          </cell>
        </row>
        <row r="141">
          <cell r="O141">
            <v>-0.35218508997429304</v>
          </cell>
        </row>
        <row r="142">
          <cell r="O142">
            <v>-7.769085513892636E-2</v>
          </cell>
        </row>
        <row r="143">
          <cell r="O143">
            <v>-0.56577693040991417</v>
          </cell>
        </row>
        <row r="144">
          <cell r="O144">
            <v>-0.25105828720286549</v>
          </cell>
        </row>
        <row r="145">
          <cell r="O145">
            <v>-0.12552068869758401</v>
          </cell>
        </row>
        <row r="146">
          <cell r="O146">
            <v>9.4414893617021281E-2</v>
          </cell>
        </row>
        <row r="147">
          <cell r="O147">
            <v>-0.17502365184484389</v>
          </cell>
        </row>
        <row r="148">
          <cell r="O148">
            <v>-0.11829268292682926</v>
          </cell>
        </row>
        <row r="149">
          <cell r="O149">
            <v>-0.10218978102189781</v>
          </cell>
        </row>
        <row r="150">
          <cell r="O150">
            <v>-0.21175523349436393</v>
          </cell>
        </row>
        <row r="151">
          <cell r="O151">
            <v>-9.9108027750247768E-2</v>
          </cell>
        </row>
        <row r="152">
          <cell r="O152">
            <v>-0.15363800360793747</v>
          </cell>
        </row>
        <row r="153">
          <cell r="O153">
            <v>-0.23830734966592429</v>
          </cell>
        </row>
        <row r="154">
          <cell r="O154">
            <v>0.13133476088508209</v>
          </cell>
        </row>
        <row r="155">
          <cell r="O155">
            <v>-0.1496962332928311</v>
          </cell>
        </row>
        <row r="156">
          <cell r="O156">
            <v>-0.13701492537313434</v>
          </cell>
        </row>
        <row r="157">
          <cell r="O157">
            <v>-4.7589993898718728E-2</v>
          </cell>
        </row>
        <row r="158">
          <cell r="O158">
            <v>-2.1262458471760799E-2</v>
          </cell>
        </row>
        <row r="159">
          <cell r="O159">
            <v>7.9505300353356886E-2</v>
          </cell>
        </row>
        <row r="160">
          <cell r="O160">
            <v>-0.2390386489119844</v>
          </cell>
        </row>
        <row r="161">
          <cell r="O161">
            <v>-5.5400372439478582E-2</v>
          </cell>
        </row>
        <row r="162">
          <cell r="O162">
            <v>-0.32116589485153907</v>
          </cell>
        </row>
        <row r="163">
          <cell r="O163">
            <v>9.827517047733654E-2</v>
          </cell>
        </row>
        <row r="164">
          <cell r="O164">
            <v>1.0970756707868556</v>
          </cell>
        </row>
        <row r="165">
          <cell r="O165">
            <v>0.4707309006724727</v>
          </cell>
        </row>
        <row r="166">
          <cell r="O166">
            <v>-6.7073170731707321E-2</v>
          </cell>
        </row>
        <row r="167">
          <cell r="O167">
            <v>-0.1134453781512605</v>
          </cell>
        </row>
        <row r="168">
          <cell r="O168">
            <v>-0.19390185802763221</v>
          </cell>
        </row>
        <row r="169">
          <cell r="O169">
            <v>-6.7039106145251395E-2</v>
          </cell>
        </row>
        <row r="170">
          <cell r="O170">
            <v>-6.2883435582822084E-2</v>
          </cell>
        </row>
        <row r="171">
          <cell r="O171">
            <v>-0.17029862792574657</v>
          </cell>
        </row>
        <row r="172">
          <cell r="O172">
            <v>-0.11475409836065574</v>
          </cell>
        </row>
        <row r="173">
          <cell r="O173">
            <v>-0.1273006134969325</v>
          </cell>
        </row>
        <row r="174">
          <cell r="O174">
            <v>-0.26404084609773887</v>
          </cell>
        </row>
        <row r="175">
          <cell r="O175">
            <v>-0.2769863880974992</v>
          </cell>
        </row>
        <row r="176">
          <cell r="O176">
            <v>-0.28599221789883267</v>
          </cell>
        </row>
        <row r="177">
          <cell r="O177" t="str">
            <v>Not on Published Price list 13/14 (A)</v>
          </cell>
        </row>
        <row r="178">
          <cell r="O178" t="str">
            <v>Not on Published Price list 13/14 (A)</v>
          </cell>
        </row>
        <row r="179">
          <cell r="O179">
            <v>-0.12532637075718014</v>
          </cell>
        </row>
        <row r="180">
          <cell r="O180" t="str">
            <v>Not on Published Price list 13/14 (A)</v>
          </cell>
        </row>
        <row r="181">
          <cell r="O181">
            <v>-1.2004801920768306E-3</v>
          </cell>
        </row>
        <row r="182">
          <cell r="O182">
            <v>-8.680142687277051E-2</v>
          </cell>
        </row>
        <row r="183">
          <cell r="O183">
            <v>-7.2864321608040197E-2</v>
          </cell>
        </row>
        <row r="184">
          <cell r="O184">
            <v>0.86970684039087953</v>
          </cell>
        </row>
        <row r="185">
          <cell r="O185">
            <v>-0.44103072348860256</v>
          </cell>
        </row>
        <row r="186">
          <cell r="O186">
            <v>-0.16426512968299711</v>
          </cell>
        </row>
        <row r="187">
          <cell r="O187">
            <v>-3.3123028391167195E-2</v>
          </cell>
        </row>
        <row r="188">
          <cell r="O188">
            <v>0.13738019169329074</v>
          </cell>
        </row>
        <row r="189">
          <cell r="O189">
            <v>-4.4193216855087356E-2</v>
          </cell>
        </row>
        <row r="190">
          <cell r="O190">
            <v>-5.1818181818181819E-2</v>
          </cell>
        </row>
        <row r="191">
          <cell r="O191">
            <v>-0.18081180811808117</v>
          </cell>
        </row>
        <row r="192">
          <cell r="O192">
            <v>-1</v>
          </cell>
        </row>
        <row r="193">
          <cell r="O193">
            <v>8.723404255319149E-2</v>
          </cell>
        </row>
        <row r="194">
          <cell r="O194">
            <v>-0.19284940411700974</v>
          </cell>
        </row>
        <row r="195">
          <cell r="O195">
            <v>-0.10395584176632934</v>
          </cell>
        </row>
        <row r="196">
          <cell r="O196">
            <v>1.9342359767891683E-3</v>
          </cell>
        </row>
        <row r="197">
          <cell r="O197">
            <v>0.32341650671785027</v>
          </cell>
        </row>
        <row r="198">
          <cell r="O198">
            <v>2.0084269662921348</v>
          </cell>
        </row>
        <row r="199">
          <cell r="O199">
            <v>4.4193216855087356E-2</v>
          </cell>
        </row>
        <row r="200">
          <cell r="O200">
            <v>-0.17181818181818181</v>
          </cell>
        </row>
        <row r="201">
          <cell r="O201">
            <v>-0.10487580496780129</v>
          </cell>
        </row>
        <row r="202">
          <cell r="O202">
            <v>1.2458471760797342E-2</v>
          </cell>
        </row>
        <row r="203">
          <cell r="O203">
            <v>-0.1245136186770428</v>
          </cell>
        </row>
        <row r="204">
          <cell r="O204">
            <v>-2.9335634167385678E-2</v>
          </cell>
        </row>
        <row r="205">
          <cell r="O205">
            <v>-9.3023255813953487E-2</v>
          </cell>
        </row>
        <row r="206">
          <cell r="O206">
            <v>1.3043478260869565E-2</v>
          </cell>
        </row>
        <row r="207">
          <cell r="O207">
            <v>-9.8026095684175307E-2</v>
          </cell>
        </row>
        <row r="208">
          <cell r="O208">
            <v>-3.5768645357686452E-2</v>
          </cell>
        </row>
        <row r="209">
          <cell r="O209">
            <v>-8.6351471900089211E-2</v>
          </cell>
        </row>
        <row r="210">
          <cell r="O210">
            <v>-0.2038253759672945</v>
          </cell>
        </row>
        <row r="211">
          <cell r="O211">
            <v>-0.36793164111585824</v>
          </cell>
        </row>
        <row r="212">
          <cell r="O212">
            <v>-3.6321031048623317E-2</v>
          </cell>
        </row>
        <row r="213">
          <cell r="O213">
            <v>-6.2086353608572328E-2</v>
          </cell>
        </row>
        <row r="214">
          <cell r="O214">
            <v>0.55506607929515417</v>
          </cell>
        </row>
        <row r="215">
          <cell r="O215">
            <v>1.1039426523297491</v>
          </cell>
        </row>
        <row r="216">
          <cell r="O216">
            <v>0.60963455149501666</v>
          </cell>
        </row>
        <row r="217">
          <cell r="O217">
            <v>-0.14541547277936961</v>
          </cell>
        </row>
        <row r="218">
          <cell r="O218">
            <v>-1.083537224746592E-2</v>
          </cell>
        </row>
        <row r="219">
          <cell r="O219">
            <v>0.41833440929632021</v>
          </cell>
        </row>
        <row r="220">
          <cell r="O220">
            <v>-4.3899289864428662E-2</v>
          </cell>
        </row>
        <row r="221">
          <cell r="O221">
            <v>-0.20358814352574103</v>
          </cell>
        </row>
        <row r="222">
          <cell r="O222">
            <v>-3.1022390072835176E-2</v>
          </cell>
        </row>
        <row r="223">
          <cell r="O223">
            <v>-0.13977695167286244</v>
          </cell>
        </row>
        <row r="224">
          <cell r="O224">
            <v>-0.13783447417548225</v>
          </cell>
        </row>
        <row r="225">
          <cell r="O225">
            <v>-7.9265562024182709E-2</v>
          </cell>
        </row>
        <row r="226">
          <cell r="O226">
            <v>0.3611111111111111</v>
          </cell>
        </row>
        <row r="227">
          <cell r="O227">
            <v>-6.346541302887844E-2</v>
          </cell>
        </row>
        <row r="228">
          <cell r="O228">
            <v>-9.9418604651162784E-2</v>
          </cell>
        </row>
        <row r="229">
          <cell r="O229">
            <v>-7.4102175012645419E-2</v>
          </cell>
        </row>
        <row r="230">
          <cell r="O230">
            <v>-1.2190476190476191E-2</v>
          </cell>
        </row>
        <row r="231">
          <cell r="O231">
            <v>-0.1339754816112084</v>
          </cell>
        </row>
        <row r="232">
          <cell r="O232">
            <v>-0.22721518987341771</v>
          </cell>
        </row>
        <row r="233">
          <cell r="O233">
            <v>-0.16519174041297935</v>
          </cell>
        </row>
        <row r="234">
          <cell r="O234">
            <v>-9.0958019375672772E-2</v>
          </cell>
        </row>
        <row r="235">
          <cell r="O235">
            <v>0.31644260599793173</v>
          </cell>
        </row>
        <row r="236">
          <cell r="O236">
            <v>0.37296416938110749</v>
          </cell>
        </row>
        <row r="237">
          <cell r="O237">
            <v>-0.12332668755340359</v>
          </cell>
        </row>
        <row r="238">
          <cell r="O238">
            <v>0.50801393728222999</v>
          </cell>
        </row>
        <row r="239">
          <cell r="O239">
            <v>1.1366806136680614</v>
          </cell>
        </row>
        <row r="240">
          <cell r="O240">
            <v>-0.10854092526690391</v>
          </cell>
        </row>
        <row r="241">
          <cell r="O241">
            <v>-0.1397003745318352</v>
          </cell>
        </row>
        <row r="242">
          <cell r="O242">
            <v>-0.20666344760985031</v>
          </cell>
        </row>
        <row r="243">
          <cell r="O243">
            <v>-0.39459084604715672</v>
          </cell>
        </row>
        <row r="244">
          <cell r="O244">
            <v>-0.14088250930356194</v>
          </cell>
        </row>
        <row r="245">
          <cell r="O245">
            <v>-0.15119916579770595</v>
          </cell>
        </row>
        <row r="246">
          <cell r="O246">
            <v>-0.11042944785276074</v>
          </cell>
        </row>
        <row r="247">
          <cell r="O247">
            <v>-0.32077922077922078</v>
          </cell>
        </row>
        <row r="248">
          <cell r="O248">
            <v>1.7647058823529412E-2</v>
          </cell>
        </row>
        <row r="249">
          <cell r="O249">
            <v>-0.25746156165209527</v>
          </cell>
        </row>
        <row r="250">
          <cell r="O250">
            <v>0.20218153486560186</v>
          </cell>
        </row>
        <row r="251">
          <cell r="O251">
            <v>-0.17267080745341615</v>
          </cell>
        </row>
        <row r="252">
          <cell r="O252">
            <v>-8.5811648079306066E-2</v>
          </cell>
        </row>
        <row r="253">
          <cell r="O253">
            <v>-0.32154456874774451</v>
          </cell>
        </row>
        <row r="254">
          <cell r="O254">
            <v>-0.38212842388863943</v>
          </cell>
        </row>
        <row r="255">
          <cell r="O255">
            <v>-0.10287335934728627</v>
          </cell>
        </row>
        <row r="256">
          <cell r="O256">
            <v>-0.10257568910980569</v>
          </cell>
        </row>
        <row r="257">
          <cell r="O257">
            <v>-6.7559342665855143E-2</v>
          </cell>
        </row>
        <row r="258">
          <cell r="O258">
            <v>-0.16002870470039468</v>
          </cell>
        </row>
        <row r="259">
          <cell r="O259">
            <v>-3.3459255261737722E-2</v>
          </cell>
        </row>
        <row r="260">
          <cell r="O260">
            <v>0.55765199161425572</v>
          </cell>
        </row>
        <row r="261">
          <cell r="O261">
            <v>-0.29661538461538461</v>
          </cell>
        </row>
        <row r="262">
          <cell r="O262">
            <v>-0.33152852977925862</v>
          </cell>
        </row>
        <row r="263">
          <cell r="O263">
            <v>-0.41536458333333331</v>
          </cell>
        </row>
        <row r="264">
          <cell r="O264">
            <v>-0.27845330739299612</v>
          </cell>
        </row>
        <row r="265">
          <cell r="O265">
            <v>-0.33121019108280253</v>
          </cell>
        </row>
        <row r="266">
          <cell r="O266">
            <v>-0.3351703406813627</v>
          </cell>
        </row>
        <row r="267">
          <cell r="O267">
            <v>-5.949820788530466E-2</v>
          </cell>
        </row>
        <row r="268">
          <cell r="O268">
            <v>-0.15906886517943744</v>
          </cell>
        </row>
        <row r="269">
          <cell r="O269">
            <v>-9.3343534812547813E-2</v>
          </cell>
        </row>
        <row r="270">
          <cell r="O270">
            <v>-6.3157894736842104E-3</v>
          </cell>
        </row>
        <row r="271">
          <cell r="O271">
            <v>-0.4247498912570683</v>
          </cell>
        </row>
        <row r="272">
          <cell r="O272">
            <v>-0.32580525731210663</v>
          </cell>
        </row>
        <row r="273">
          <cell r="O273">
            <v>-0.72528693076638284</v>
          </cell>
        </row>
        <row r="274">
          <cell r="O274">
            <v>-0.13555691554467564</v>
          </cell>
        </row>
        <row r="275">
          <cell r="O275">
            <v>-0.14540922309929372</v>
          </cell>
        </row>
        <row r="276">
          <cell r="O276">
            <v>5.6969696969696969E-2</v>
          </cell>
        </row>
        <row r="277">
          <cell r="O277">
            <v>-3.5398230088495575E-2</v>
          </cell>
        </row>
        <row r="278">
          <cell r="O278">
            <v>-0.1934541203974284</v>
          </cell>
        </row>
        <row r="279">
          <cell r="O279">
            <v>-0.24898167006109981</v>
          </cell>
        </row>
        <row r="280">
          <cell r="O280">
            <v>1.0103092783505154</v>
          </cell>
        </row>
        <row r="281">
          <cell r="O281">
            <v>-1</v>
          </cell>
        </row>
        <row r="282">
          <cell r="O282">
            <v>5.7346938775510203</v>
          </cell>
        </row>
        <row r="283">
          <cell r="O283">
            <v>0.23809523809523808</v>
          </cell>
        </row>
        <row r="284">
          <cell r="O284">
            <v>0.1977818853974122</v>
          </cell>
        </row>
        <row r="285">
          <cell r="O285" t="str">
            <v>Not on Published Price list 13/14 (A)</v>
          </cell>
        </row>
        <row r="286">
          <cell r="O286" t="str">
            <v>Not on both list</v>
          </cell>
        </row>
        <row r="287">
          <cell r="O287" t="str">
            <v>Not on Published Price list 13/14 (A)</v>
          </cell>
        </row>
        <row r="288">
          <cell r="O288">
            <v>0.1134020618556701</v>
          </cell>
        </row>
        <row r="289">
          <cell r="O289" t="str">
            <v>Not on Published Price list 13/14 (A)</v>
          </cell>
        </row>
        <row r="290">
          <cell r="O290">
            <v>0.19135802469135801</v>
          </cell>
        </row>
        <row r="291">
          <cell r="O291">
            <v>-0.19901256080737675</v>
          </cell>
        </row>
        <row r="292">
          <cell r="O292">
            <v>8.8346337780015105E-2</v>
          </cell>
        </row>
        <row r="293">
          <cell r="O293">
            <v>-2.0872420262664164E-2</v>
          </cell>
        </row>
        <row r="294">
          <cell r="O294">
            <v>-0.33650893630422801</v>
          </cell>
        </row>
        <row r="295">
          <cell r="O295">
            <v>-0.48932676518883417</v>
          </cell>
        </row>
        <row r="296">
          <cell r="O296">
            <v>-7.2589937267955443E-2</v>
          </cell>
        </row>
        <row r="297">
          <cell r="O297">
            <v>-8.5877318116975743E-2</v>
          </cell>
        </row>
        <row r="298">
          <cell r="O298">
            <v>-2.9013539651837523E-2</v>
          </cell>
        </row>
        <row r="299">
          <cell r="O299">
            <v>0.10333484573502723</v>
          </cell>
        </row>
        <row r="300">
          <cell r="O300">
            <v>-4.0659023027266594E-2</v>
          </cell>
        </row>
        <row r="301">
          <cell r="O301">
            <v>-7.8247396057501931E-2</v>
          </cell>
        </row>
        <row r="302">
          <cell r="O302">
            <v>-6.7041226937969781E-2</v>
          </cell>
        </row>
        <row r="303">
          <cell r="O303">
            <v>-0.12795374560080441</v>
          </cell>
        </row>
        <row r="304">
          <cell r="O304">
            <v>-0.27498577659776219</v>
          </cell>
        </row>
        <row r="305">
          <cell r="O305">
            <v>-0.32600498868843902</v>
          </cell>
        </row>
        <row r="306">
          <cell r="O306">
            <v>-0.14989600516388152</v>
          </cell>
        </row>
        <row r="307">
          <cell r="O307">
            <v>-0.18515205724508049</v>
          </cell>
        </row>
        <row r="308">
          <cell r="O308">
            <v>-0.18647406434668418</v>
          </cell>
        </row>
        <row r="309">
          <cell r="O309" t="str">
            <v>Not on 15/16 prices Unadjusted</v>
          </cell>
        </row>
        <row r="310">
          <cell r="O310">
            <v>-0.29971569654346852</v>
          </cell>
        </row>
        <row r="311">
          <cell r="O311">
            <v>-0.20566037735849058</v>
          </cell>
        </row>
        <row r="312">
          <cell r="O312">
            <v>-7.9599056603773588E-2</v>
          </cell>
        </row>
        <row r="313">
          <cell r="O313">
            <v>-0.13431855500821019</v>
          </cell>
        </row>
        <row r="314">
          <cell r="O314">
            <v>6.6789781471221915E-2</v>
          </cell>
        </row>
        <row r="315">
          <cell r="O315">
            <v>-5.2476910159529808E-3</v>
          </cell>
        </row>
        <row r="316">
          <cell r="O316">
            <v>-0.21817709010531791</v>
          </cell>
        </row>
        <row r="317">
          <cell r="O317" t="str">
            <v>Not on Published Price list 13/14 (A)</v>
          </cell>
        </row>
        <row r="318">
          <cell r="O318">
            <v>0.19613095238095238</v>
          </cell>
        </row>
        <row r="319">
          <cell r="O319">
            <v>0.23972602739726026</v>
          </cell>
        </row>
        <row r="320">
          <cell r="O320">
            <v>-0.37632508833922262</v>
          </cell>
        </row>
        <row r="321">
          <cell r="O321">
            <v>-3.5836177474402729E-2</v>
          </cell>
        </row>
        <row r="322">
          <cell r="O322">
            <v>-0.17252252252252251</v>
          </cell>
        </row>
        <row r="323">
          <cell r="O323">
            <v>7.049864898059445E-2</v>
          </cell>
        </row>
        <row r="324">
          <cell r="O324">
            <v>0.11449468085106383</v>
          </cell>
        </row>
        <row r="325">
          <cell r="O325">
            <v>0.27350427350427353</v>
          </cell>
        </row>
        <row r="326">
          <cell r="O326">
            <v>0.13336360884044807</v>
          </cell>
        </row>
        <row r="327">
          <cell r="O327">
            <v>-0.13813490997043806</v>
          </cell>
        </row>
        <row r="328">
          <cell r="O328">
            <v>-3.7052994398965963E-2</v>
          </cell>
        </row>
        <row r="329">
          <cell r="O329">
            <v>-0.40828402366863903</v>
          </cell>
        </row>
        <row r="330">
          <cell r="O330">
            <v>-0.30538922155688625</v>
          </cell>
        </row>
        <row r="331">
          <cell r="O331">
            <v>-0.36624040920716111</v>
          </cell>
        </row>
        <row r="332">
          <cell r="O332">
            <v>9.081735620585267E-2</v>
          </cell>
        </row>
        <row r="333">
          <cell r="O333">
            <v>0.16793446459918079</v>
          </cell>
        </row>
        <row r="334">
          <cell r="O334">
            <v>0.38424437299035369</v>
          </cell>
        </row>
        <row r="335">
          <cell r="O335">
            <v>-0.24531835205992508</v>
          </cell>
        </row>
        <row r="336">
          <cell r="O336">
            <v>0.14990512333965844</v>
          </cell>
        </row>
        <row r="337">
          <cell r="O337">
            <v>0.18235294117647058</v>
          </cell>
        </row>
        <row r="338">
          <cell r="O338">
            <v>-0.39883040935672515</v>
          </cell>
        </row>
        <row r="339">
          <cell r="O339" t="str">
            <v>Not on 15/16 prices Unadjusted</v>
          </cell>
        </row>
        <row r="340">
          <cell r="O340" t="str">
            <v>Not on 15/16 prices Unadjusted</v>
          </cell>
        </row>
        <row r="341">
          <cell r="O341" t="str">
            <v>Not on 15/16 prices Unadjusted</v>
          </cell>
        </row>
        <row r="342">
          <cell r="O342" t="str">
            <v>Not on 15/16 prices Unadjusted</v>
          </cell>
        </row>
        <row r="343">
          <cell r="O343" t="str">
            <v>Not on 15/16 prices Unadjusted</v>
          </cell>
        </row>
        <row r="344">
          <cell r="O344" t="str">
            <v>Not on 15/16 prices Unadjusted</v>
          </cell>
        </row>
        <row r="345">
          <cell r="O345" t="str">
            <v>Not on 15/16 prices Unadjusted</v>
          </cell>
        </row>
        <row r="346">
          <cell r="O346" t="str">
            <v>Not on 15/16 prices Unadjusted</v>
          </cell>
        </row>
        <row r="347">
          <cell r="O347" t="str">
            <v>Not on 15/16 prices Unadjusted</v>
          </cell>
        </row>
        <row r="348">
          <cell r="O348" t="str">
            <v>Not on 15/16 prices Unadjusted</v>
          </cell>
        </row>
        <row r="349">
          <cell r="O349" t="str">
            <v>Not on 15/16 prices Unadjusted</v>
          </cell>
        </row>
        <row r="350">
          <cell r="O350" t="str">
            <v>Not on 15/16 prices Unadjusted</v>
          </cell>
        </row>
        <row r="351">
          <cell r="O351" t="str">
            <v>Not on 15/16 prices Unadjusted</v>
          </cell>
        </row>
        <row r="352">
          <cell r="O352" t="str">
            <v>Not on 15/16 prices Unadjusted</v>
          </cell>
        </row>
        <row r="353">
          <cell r="O353" t="str">
            <v>Not on 15/16 prices Unadjusted</v>
          </cell>
        </row>
        <row r="354">
          <cell r="O354" t="str">
            <v>Not on 15/16 prices Unadjusted</v>
          </cell>
        </row>
        <row r="355">
          <cell r="O355" t="str">
            <v>Not on 15/16 prices Unadjusted</v>
          </cell>
        </row>
        <row r="356">
          <cell r="O356">
            <v>-0.23297650906928338</v>
          </cell>
        </row>
        <row r="357">
          <cell r="O357">
            <v>-0.214190093708166</v>
          </cell>
        </row>
        <row r="358">
          <cell r="O358">
            <v>-0.1220159151193634</v>
          </cell>
        </row>
        <row r="359">
          <cell r="O359" t="str">
            <v>Not on 15/16 prices Unadjusted</v>
          </cell>
        </row>
        <row r="360">
          <cell r="O360" t="str">
            <v>Not on 15/16 prices Unadjusted</v>
          </cell>
        </row>
        <row r="361">
          <cell r="O361" t="str">
            <v>Not on 15/16 prices Unadjusted</v>
          </cell>
        </row>
        <row r="362">
          <cell r="O362" t="str">
            <v>Not on 15/16 prices Unadjusted</v>
          </cell>
        </row>
        <row r="363">
          <cell r="O363" t="str">
            <v>Not on 15/16 prices Unadjusted</v>
          </cell>
        </row>
        <row r="364">
          <cell r="O364">
            <v>-0.1873715673454138</v>
          </cell>
        </row>
        <row r="365">
          <cell r="O365">
            <v>-5.681818181818182E-3</v>
          </cell>
        </row>
        <row r="366">
          <cell r="O366">
            <v>-1.8495684340320593E-2</v>
          </cell>
        </row>
        <row r="367">
          <cell r="O367">
            <v>0.30369576861274772</v>
          </cell>
        </row>
        <row r="368">
          <cell r="O368">
            <v>-0.17078885706847174</v>
          </cell>
        </row>
        <row r="369">
          <cell r="O369">
            <v>-7.4977817213842057E-2</v>
          </cell>
        </row>
        <row r="370">
          <cell r="O370">
            <v>2.1141649048625794E-3</v>
          </cell>
        </row>
        <row r="371">
          <cell r="O371" t="str">
            <v>Not on 15/16 prices Unadjusted</v>
          </cell>
        </row>
        <row r="372">
          <cell r="O372" t="str">
            <v>Not on 15/16 prices Unadjusted</v>
          </cell>
        </row>
        <row r="373">
          <cell r="O373">
            <v>-3.1689088191330345E-2</v>
          </cell>
        </row>
        <row r="374">
          <cell r="O374">
            <v>4.8802129547471165E-3</v>
          </cell>
        </row>
        <row r="375">
          <cell r="O375" t="str">
            <v>Not on 15/16 prices Unadjusted</v>
          </cell>
        </row>
        <row r="376">
          <cell r="O376" t="str">
            <v>Not on 15/16 prices Unadjusted</v>
          </cell>
        </row>
        <row r="377">
          <cell r="O377">
            <v>-5.701754385964912E-2</v>
          </cell>
        </row>
        <row r="378">
          <cell r="O378">
            <v>-0.12946783161239078</v>
          </cell>
        </row>
        <row r="379">
          <cell r="O379" t="str">
            <v>Not on 15/16 prices Unadjusted</v>
          </cell>
        </row>
        <row r="380">
          <cell r="O380">
            <v>-0.57070707070707072</v>
          </cell>
        </row>
        <row r="381">
          <cell r="O381">
            <v>-0.44719535783365572</v>
          </cell>
        </row>
        <row r="382">
          <cell r="O382">
            <v>-0.16920943134535368</v>
          </cell>
        </row>
        <row r="383">
          <cell r="O383" t="str">
            <v>Not on 15/16 prices Unadjusted</v>
          </cell>
        </row>
        <row r="384">
          <cell r="O384" t="str">
            <v>Not on 15/16 prices Unadjusted</v>
          </cell>
        </row>
        <row r="385">
          <cell r="O385" t="str">
            <v>Not on 15/16 prices Unadjusted</v>
          </cell>
        </row>
        <row r="386">
          <cell r="O386">
            <v>-0.24247456923396304</v>
          </cell>
        </row>
        <row r="387">
          <cell r="O387">
            <v>-4.074585635359116E-2</v>
          </cell>
        </row>
        <row r="388">
          <cell r="O388">
            <v>0.30748225013653741</v>
          </cell>
        </row>
        <row r="389">
          <cell r="O389">
            <v>0.82683215130023646</v>
          </cell>
        </row>
        <row r="390">
          <cell r="O390" t="str">
            <v>Not on 15/16 prices Unadjusted</v>
          </cell>
        </row>
        <row r="391">
          <cell r="O391" t="str">
            <v>Not on 15/16 prices Unadjusted</v>
          </cell>
        </row>
        <row r="392">
          <cell r="O392" t="str">
            <v>Not on 15/16 prices Unadjusted</v>
          </cell>
        </row>
        <row r="393">
          <cell r="O393" t="str">
            <v>Not on 15/16 prices Unadjusted</v>
          </cell>
        </row>
        <row r="394">
          <cell r="O394" t="str">
            <v>Not on 15/16 prices Unadjusted</v>
          </cell>
        </row>
        <row r="395">
          <cell r="O395">
            <v>-0.25452664252457319</v>
          </cell>
        </row>
        <row r="396">
          <cell r="O396">
            <v>-0.20425138632162662</v>
          </cell>
        </row>
        <row r="397">
          <cell r="O397">
            <v>5.0377833753148613E-3</v>
          </cell>
        </row>
        <row r="398">
          <cell r="O398">
            <v>-0.2052505966587112</v>
          </cell>
        </row>
        <row r="399">
          <cell r="O399">
            <v>-0.31120331950207469</v>
          </cell>
        </row>
        <row r="400">
          <cell r="O400">
            <v>4.0567951318458417E-2</v>
          </cell>
        </row>
        <row r="401">
          <cell r="O401">
            <v>-0.35510718789407314</v>
          </cell>
        </row>
        <row r="402">
          <cell r="O402">
            <v>-0.21869782971619364</v>
          </cell>
        </row>
        <row r="403">
          <cell r="O403">
            <v>-2.4553571428571428E-2</v>
          </cell>
        </row>
        <row r="404">
          <cell r="O404">
            <v>4.4554455445544552E-2</v>
          </cell>
        </row>
        <row r="405">
          <cell r="O405">
            <v>-0.21668383110195674</v>
          </cell>
        </row>
        <row r="406">
          <cell r="O406">
            <v>-8.0674567000911579E-2</v>
          </cell>
        </row>
        <row r="407">
          <cell r="O407">
            <v>-8.5953878406708595E-2</v>
          </cell>
        </row>
        <row r="408">
          <cell r="O408">
            <v>-2.7166882276843468E-2</v>
          </cell>
        </row>
        <row r="409">
          <cell r="O409">
            <v>-0.27613338328962156</v>
          </cell>
        </row>
        <row r="410">
          <cell r="O410">
            <v>3.1914893617021274E-2</v>
          </cell>
        </row>
        <row r="411">
          <cell r="O411">
            <v>5.5023923444976079E-2</v>
          </cell>
        </row>
        <row r="412">
          <cell r="O412">
            <v>-0.36601307189542481</v>
          </cell>
        </row>
        <row r="413">
          <cell r="O413">
            <v>-0.15375918598078009</v>
          </cell>
        </row>
        <row r="414">
          <cell r="O414">
            <v>-3.8548752834467119E-2</v>
          </cell>
        </row>
        <row r="415">
          <cell r="O415">
            <v>-0.23731501057082452</v>
          </cell>
        </row>
        <row r="416">
          <cell r="O416">
            <v>2.9010238907849831E-2</v>
          </cell>
        </row>
        <row r="417">
          <cell r="O417">
            <v>-0.31913477537437607</v>
          </cell>
        </row>
        <row r="418">
          <cell r="O418">
            <v>-0.16962645437844459</v>
          </cell>
        </row>
        <row r="419">
          <cell r="O419">
            <v>-7.8758949880668255E-2</v>
          </cell>
        </row>
        <row r="420">
          <cell r="O420" t="str">
            <v>Not on 15/16 prices Unadjusted</v>
          </cell>
        </row>
        <row r="421">
          <cell r="O421">
            <v>-0.28505443747937975</v>
          </cell>
        </row>
        <row r="422">
          <cell r="O422">
            <v>-0.17185761957730811</v>
          </cell>
        </row>
        <row r="423">
          <cell r="O423">
            <v>2.8795811518324606E-2</v>
          </cell>
        </row>
        <row r="424">
          <cell r="O424">
            <v>-0.17582128777923783</v>
          </cell>
        </row>
        <row r="425">
          <cell r="O425">
            <v>-0.21495678316422398</v>
          </cell>
        </row>
        <row r="426">
          <cell r="O426">
            <v>4.7337278106508875E-2</v>
          </cell>
        </row>
        <row r="427">
          <cell r="O427">
            <v>-0.28312646762831267</v>
          </cell>
        </row>
        <row r="428">
          <cell r="O428">
            <v>-0.11709047900650503</v>
          </cell>
        </row>
        <row r="429">
          <cell r="O429">
            <v>4.6454767726161368E-2</v>
          </cell>
        </row>
        <row r="430">
          <cell r="O430">
            <v>-0.24256348246674728</v>
          </cell>
        </row>
        <row r="431">
          <cell r="O431">
            <v>-0.26193001060445387</v>
          </cell>
        </row>
        <row r="432">
          <cell r="O432">
            <v>-0.1233974358974359</v>
          </cell>
        </row>
        <row r="433">
          <cell r="O433">
            <v>-0.18290960451977401</v>
          </cell>
        </row>
        <row r="434">
          <cell r="O434">
            <v>0.87157287157287155</v>
          </cell>
        </row>
        <row r="435">
          <cell r="O435">
            <v>-0.37806637806637805</v>
          </cell>
        </row>
        <row r="436">
          <cell r="O436">
            <v>-0.1594966344746854</v>
          </cell>
        </row>
        <row r="437">
          <cell r="O437">
            <v>-0.19814385150812064</v>
          </cell>
        </row>
        <row r="438">
          <cell r="O438">
            <v>-7.9365079365079361E-3</v>
          </cell>
        </row>
        <row r="439">
          <cell r="O439">
            <v>-0.31114435302916976</v>
          </cell>
        </row>
        <row r="440">
          <cell r="O440">
            <v>-0.22072419106317412</v>
          </cell>
        </row>
        <row r="441">
          <cell r="O441">
            <v>0.13759213759213759</v>
          </cell>
        </row>
        <row r="442">
          <cell r="O442">
            <v>8.4985835694051E-3</v>
          </cell>
        </row>
        <row r="443">
          <cell r="O443">
            <v>-0.34992458521870284</v>
          </cell>
        </row>
        <row r="444">
          <cell r="O444">
            <v>-0.22060766182298547</v>
          </cell>
        </row>
        <row r="445">
          <cell r="O445">
            <v>-0.62453531598513012</v>
          </cell>
        </row>
        <row r="446">
          <cell r="O446">
            <v>-0.29968454258675081</v>
          </cell>
        </row>
        <row r="447">
          <cell r="O447">
            <v>-0.24736048265460031</v>
          </cell>
        </row>
        <row r="448">
          <cell r="O448">
            <v>-6.0648801128349791E-2</v>
          </cell>
        </row>
        <row r="449">
          <cell r="O449">
            <v>8.7108013937282226E-3</v>
          </cell>
        </row>
        <row r="450">
          <cell r="O450" t="str">
            <v>Not on 15/16 prices Unadjusted</v>
          </cell>
        </row>
        <row r="451">
          <cell r="O451">
            <v>-0.26323529411764707</v>
          </cell>
        </row>
        <row r="452">
          <cell r="O452">
            <v>3.6834924965893585E-2</v>
          </cell>
        </row>
        <row r="453">
          <cell r="O453">
            <v>-3.4165571616294348E-2</v>
          </cell>
        </row>
        <row r="454">
          <cell r="O454" t="str">
            <v>Not on 15/16 prices Unadjusted</v>
          </cell>
        </row>
        <row r="455">
          <cell r="O455">
            <v>-3.125E-2</v>
          </cell>
        </row>
        <row r="456">
          <cell r="O456" t="str">
            <v>Not on 15/16 prices Unadjusted</v>
          </cell>
        </row>
        <row r="457">
          <cell r="O457">
            <v>-0.36420395421436003</v>
          </cell>
        </row>
        <row r="458">
          <cell r="O458">
            <v>-0.17653061224489797</v>
          </cell>
        </row>
        <row r="459">
          <cell r="O459">
            <v>-8.5422864428389284E-2</v>
          </cell>
        </row>
        <row r="460">
          <cell r="O460">
            <v>-0.26155292853304674</v>
          </cell>
        </row>
        <row r="461">
          <cell r="O461">
            <v>-0.12012826837691169</v>
          </cell>
        </row>
        <row r="462">
          <cell r="O462" t="str">
            <v>Not on 15/16 prices Unadjusted</v>
          </cell>
        </row>
        <row r="463">
          <cell r="O463" t="str">
            <v>Not on 15/16 prices Unadjusted</v>
          </cell>
        </row>
        <row r="464">
          <cell r="O464">
            <v>-0.39668431669188098</v>
          </cell>
        </row>
        <row r="465">
          <cell r="O465">
            <v>-0.58944785276073619</v>
          </cell>
        </row>
        <row r="466">
          <cell r="O466">
            <v>-0.30684413641017561</v>
          </cell>
        </row>
        <row r="467">
          <cell r="O467">
            <v>5.0392893747864709E-2</v>
          </cell>
        </row>
        <row r="468">
          <cell r="O468">
            <v>-7.6331900481959092E-2</v>
          </cell>
        </row>
        <row r="469">
          <cell r="O469">
            <v>-0.14007516228220021</v>
          </cell>
        </row>
        <row r="470">
          <cell r="O470">
            <v>-0.22852233676975944</v>
          </cell>
        </row>
        <row r="471">
          <cell r="O471">
            <v>-0.21729908083902899</v>
          </cell>
        </row>
        <row r="472">
          <cell r="O472">
            <v>-0.34714003944773175</v>
          </cell>
        </row>
        <row r="473">
          <cell r="O473">
            <v>-0.14423756775866131</v>
          </cell>
        </row>
        <row r="474">
          <cell r="O474">
            <v>-7.6864535768645353E-2</v>
          </cell>
        </row>
        <row r="475">
          <cell r="O475">
            <v>-6.8086479509519196E-2</v>
          </cell>
        </row>
        <row r="476">
          <cell r="O476">
            <v>-0.24108527131782945</v>
          </cell>
        </row>
        <row r="477">
          <cell r="O477">
            <v>-0.15709903593339175</v>
          </cell>
        </row>
        <row r="478">
          <cell r="O478">
            <v>-3.0750036694554526E-2</v>
          </cell>
        </row>
        <row r="479">
          <cell r="O479">
            <v>-0.25593719332679099</v>
          </cell>
        </row>
        <row r="480">
          <cell r="O480">
            <v>-0.13780260707635009</v>
          </cell>
        </row>
        <row r="481">
          <cell r="O481" t="str">
            <v>Not on 15/16 prices Unadjusted</v>
          </cell>
        </row>
        <row r="482">
          <cell r="O482">
            <v>0.32401714179243524</v>
          </cell>
        </row>
        <row r="483">
          <cell r="O483">
            <v>0.17841163310961969</v>
          </cell>
        </row>
        <row r="484">
          <cell r="O484">
            <v>-0.21325966850828729</v>
          </cell>
        </row>
        <row r="485">
          <cell r="O485">
            <v>-0.39610274579273691</v>
          </cell>
        </row>
        <row r="486">
          <cell r="O486">
            <v>-0.23130755064456721</v>
          </cell>
        </row>
        <row r="487">
          <cell r="O487" t="str">
            <v>Not on 15/16 prices Unadjusted</v>
          </cell>
        </row>
        <row r="488">
          <cell r="O488" t="str">
            <v>Not on 15/16 prices Unadjusted</v>
          </cell>
        </row>
        <row r="489">
          <cell r="O489" t="str">
            <v>Not on 15/16 prices Unadjusted</v>
          </cell>
        </row>
        <row r="490">
          <cell r="O490">
            <v>-0.28820148749154834</v>
          </cell>
        </row>
        <row r="491">
          <cell r="O491">
            <v>-0.262380088151413</v>
          </cell>
        </row>
        <row r="492">
          <cell r="O492">
            <v>-0.11687436847423374</v>
          </cell>
        </row>
        <row r="493">
          <cell r="O493">
            <v>-0.15156794425087108</v>
          </cell>
        </row>
        <row r="494">
          <cell r="O494" t="str">
            <v>Not on 15/16 prices Unadjusted</v>
          </cell>
        </row>
        <row r="495">
          <cell r="O495" t="str">
            <v>Not on 15/16 prices Unadjusted</v>
          </cell>
        </row>
        <row r="496">
          <cell r="O496" t="str">
            <v>Not on 15/16 prices Unadjusted</v>
          </cell>
        </row>
        <row r="497">
          <cell r="O497">
            <v>-0.39159109645507006</v>
          </cell>
        </row>
        <row r="498">
          <cell r="O498">
            <v>-0.32423076923076921</v>
          </cell>
        </row>
        <row r="499">
          <cell r="O499">
            <v>-0.11822985468956407</v>
          </cell>
        </row>
        <row r="500">
          <cell r="O500">
            <v>0.10467289719626169</v>
          </cell>
        </row>
        <row r="501">
          <cell r="O501">
            <v>-0.31599291351264291</v>
          </cell>
        </row>
        <row r="502">
          <cell r="O502">
            <v>-0.32947719688542826</v>
          </cell>
        </row>
        <row r="503">
          <cell r="O503">
            <v>-0.11961141469338191</v>
          </cell>
        </row>
        <row r="504">
          <cell r="O504">
            <v>-9.9322799097065456E-2</v>
          </cell>
        </row>
        <row r="505">
          <cell r="O505">
            <v>-0.20461455911285995</v>
          </cell>
        </row>
        <row r="506">
          <cell r="O506">
            <v>-0.2626143405134258</v>
          </cell>
        </row>
        <row r="507">
          <cell r="O507">
            <v>-5.5178652193577565E-2</v>
          </cell>
        </row>
        <row r="508">
          <cell r="O508">
            <v>-3.7662337662337661E-2</v>
          </cell>
        </row>
        <row r="509">
          <cell r="O509">
            <v>0.26354285714285713</v>
          </cell>
        </row>
        <row r="510">
          <cell r="O510">
            <v>-0.16944655041698256</v>
          </cell>
        </row>
        <row r="511">
          <cell r="O511">
            <v>-7.6957695769576964E-2</v>
          </cell>
        </row>
        <row r="512">
          <cell r="O512">
            <v>-3.5726877423904103E-2</v>
          </cell>
        </row>
        <row r="513">
          <cell r="O513">
            <v>-5.5381727158948686E-2</v>
          </cell>
        </row>
        <row r="514">
          <cell r="O514">
            <v>-6.4120631341600898E-2</v>
          </cell>
        </row>
        <row r="515">
          <cell r="O515">
            <v>-0.16344803370786518</v>
          </cell>
        </row>
        <row r="516">
          <cell r="O516">
            <v>-5.741878841088674E-2</v>
          </cell>
        </row>
        <row r="517">
          <cell r="O517">
            <v>1.5804825351098308</v>
          </cell>
        </row>
        <row r="518">
          <cell r="O518">
            <v>0.8125</v>
          </cell>
        </row>
        <row r="519">
          <cell r="O519">
            <v>0.81895424836601305</v>
          </cell>
        </row>
        <row r="520">
          <cell r="O520">
            <v>1.6493672685909285E-2</v>
          </cell>
        </row>
        <row r="521">
          <cell r="O521">
            <v>-0.27167726816203547</v>
          </cell>
        </row>
        <row r="522">
          <cell r="O522">
            <v>0.18205128205128204</v>
          </cell>
        </row>
        <row r="523">
          <cell r="O523">
            <v>6.8777292576419208E-2</v>
          </cell>
        </row>
        <row r="524">
          <cell r="O524">
            <v>0.32433025911286784</v>
          </cell>
        </row>
        <row r="525">
          <cell r="O525">
            <v>-6.7348960052822718E-2</v>
          </cell>
        </row>
        <row r="526">
          <cell r="O526">
            <v>0.78644628099173552</v>
          </cell>
        </row>
        <row r="527">
          <cell r="O527">
            <v>0.29996346364632809</v>
          </cell>
        </row>
        <row r="528">
          <cell r="O528">
            <v>9.7834493426140756E-2</v>
          </cell>
        </row>
        <row r="529">
          <cell r="O529">
            <v>1.2483130904183535</v>
          </cell>
        </row>
        <row r="530">
          <cell r="O530">
            <v>0.35918937805730261</v>
          </cell>
        </row>
        <row r="531">
          <cell r="O531">
            <v>0.12440731542108828</v>
          </cell>
        </row>
        <row r="532">
          <cell r="O532">
            <v>3.653846153846154E-2</v>
          </cell>
        </row>
        <row r="533">
          <cell r="O533">
            <v>0.51171230616958097</v>
          </cell>
        </row>
        <row r="534">
          <cell r="O534">
            <v>0.6238894373149062</v>
          </cell>
        </row>
        <row r="535">
          <cell r="O535">
            <v>0.49244712990936557</v>
          </cell>
        </row>
        <row r="536">
          <cell r="O536">
            <v>-0.21378941742383753</v>
          </cell>
        </row>
        <row r="537">
          <cell r="O537">
            <v>-0.60411311053984573</v>
          </cell>
        </row>
        <row r="538">
          <cell r="O538">
            <v>-0.43232205367561261</v>
          </cell>
        </row>
        <row r="539">
          <cell r="O539">
            <v>-0.44927044451985071</v>
          </cell>
        </row>
        <row r="540">
          <cell r="O540">
            <v>3.8714390065741421E-2</v>
          </cell>
        </row>
        <row r="541">
          <cell r="O541">
            <v>4.2678440029433405E-2</v>
          </cell>
        </row>
        <row r="542">
          <cell r="O542">
            <v>0.15094339622641509</v>
          </cell>
        </row>
        <row r="543">
          <cell r="O543">
            <v>4.6012269938650305E-2</v>
          </cell>
        </row>
        <row r="544">
          <cell r="O544">
            <v>0.3034939483900434</v>
          </cell>
        </row>
        <row r="545">
          <cell r="O545">
            <v>-0.17038539553752535</v>
          </cell>
        </row>
        <row r="546">
          <cell r="O546">
            <v>-0.34367167919799496</v>
          </cell>
        </row>
        <row r="547">
          <cell r="O547">
            <v>-0.38306878306878306</v>
          </cell>
        </row>
        <row r="548">
          <cell r="O548">
            <v>-0.26095843742902569</v>
          </cell>
        </row>
        <row r="549">
          <cell r="O549">
            <v>-0.26140012845215155</v>
          </cell>
        </row>
        <row r="550">
          <cell r="O550">
            <v>-0.17716701902748413</v>
          </cell>
        </row>
        <row r="551">
          <cell r="O551">
            <v>-4.1564792176039117E-2</v>
          </cell>
        </row>
        <row r="552">
          <cell r="O552">
            <v>-0.15699100572363042</v>
          </cell>
        </row>
        <row r="553">
          <cell r="O553">
            <v>-0.44553644553644556</v>
          </cell>
        </row>
        <row r="554">
          <cell r="O554">
            <v>-0.4682230869001297</v>
          </cell>
        </row>
        <row r="555">
          <cell r="O555">
            <v>0.10172143974960876</v>
          </cell>
        </row>
        <row r="556">
          <cell r="O556" t="str">
            <v>Not on 15/16 prices Unadjusted</v>
          </cell>
        </row>
        <row r="557">
          <cell r="O557" t="str">
            <v>Not on 15/16 prices Unadjusted</v>
          </cell>
        </row>
        <row r="558">
          <cell r="O558" t="str">
            <v>Not on 15/16 prices Unadjusted</v>
          </cell>
        </row>
        <row r="559">
          <cell r="O559">
            <v>-0.63097576948264567</v>
          </cell>
        </row>
        <row r="560">
          <cell r="O560">
            <v>-9.5384615384615387E-2</v>
          </cell>
        </row>
        <row r="561">
          <cell r="O561">
            <v>0.12137203166226913</v>
          </cell>
        </row>
        <row r="562">
          <cell r="O562">
            <v>1.4684908789386402</v>
          </cell>
        </row>
        <row r="563">
          <cell r="O563">
            <v>1.2638623326959848</v>
          </cell>
        </row>
        <row r="564">
          <cell r="O564">
            <v>1.5217391304347827</v>
          </cell>
        </row>
        <row r="565">
          <cell r="O565">
            <v>2.8428874734607219</v>
          </cell>
        </row>
        <row r="566">
          <cell r="O566">
            <v>0.4684838160136286</v>
          </cell>
        </row>
        <row r="567">
          <cell r="O567">
            <v>0.37533512064343161</v>
          </cell>
        </row>
        <row r="568">
          <cell r="O568">
            <v>0.84411764705882353</v>
          </cell>
        </row>
        <row r="569">
          <cell r="O569">
            <v>6.945080091533181</v>
          </cell>
        </row>
        <row r="570">
          <cell r="O570">
            <v>0.50092208390963577</v>
          </cell>
        </row>
        <row r="571">
          <cell r="O571">
            <v>-4.3793270004830138E-2</v>
          </cell>
        </row>
        <row r="572">
          <cell r="O572">
            <v>0.34879783271249576</v>
          </cell>
        </row>
        <row r="573">
          <cell r="O573">
            <v>0.24512344836993588</v>
          </cell>
        </row>
        <row r="574">
          <cell r="O574">
            <v>7.4933687002652516E-2</v>
          </cell>
        </row>
        <row r="575">
          <cell r="O575">
            <v>8.4469696969696972E-2</v>
          </cell>
        </row>
        <row r="576">
          <cell r="O576">
            <v>0.26063249727371862</v>
          </cell>
        </row>
        <row r="577">
          <cell r="O577">
            <v>0.18953826283500161</v>
          </cell>
        </row>
        <row r="578">
          <cell r="O578">
            <v>8.5353003161222338E-2</v>
          </cell>
        </row>
        <row r="579">
          <cell r="O579">
            <v>2.3463060686015833</v>
          </cell>
        </row>
        <row r="580">
          <cell r="O580">
            <v>0.73353989155693256</v>
          </cell>
        </row>
        <row r="581">
          <cell r="O581">
            <v>4.8475689881734558</v>
          </cell>
        </row>
        <row r="582">
          <cell r="O582">
            <v>0.90415785764622969</v>
          </cell>
        </row>
        <row r="583">
          <cell r="O583">
            <v>6.5704761904761906</v>
          </cell>
        </row>
        <row r="584">
          <cell r="O584">
            <v>2.983810709838107</v>
          </cell>
        </row>
        <row r="585">
          <cell r="O585">
            <v>-2.3741567202906072E-2</v>
          </cell>
        </row>
        <row r="586">
          <cell r="O586">
            <v>-0.35441061670569868</v>
          </cell>
        </row>
        <row r="587">
          <cell r="O587">
            <v>-6.2905204135272466E-2</v>
          </cell>
        </row>
        <row r="588">
          <cell r="O588">
            <v>1.9661963550852439</v>
          </cell>
        </row>
        <row r="589">
          <cell r="O589">
            <v>-0.22483498349834982</v>
          </cell>
        </row>
        <row r="590">
          <cell r="O590">
            <v>1.112736660929432</v>
          </cell>
        </row>
        <row r="591">
          <cell r="O591">
            <v>0.28093245666467426</v>
          </cell>
        </row>
        <row r="592">
          <cell r="O592">
            <v>1.2210327455919396</v>
          </cell>
        </row>
        <row r="593">
          <cell r="O593">
            <v>0.18823529411764706</v>
          </cell>
        </row>
        <row r="594">
          <cell r="O594">
            <v>3.2120038722168442</v>
          </cell>
        </row>
        <row r="595">
          <cell r="O595">
            <v>1.9429175475687104</v>
          </cell>
        </row>
        <row r="596">
          <cell r="O596">
            <v>1.5</v>
          </cell>
        </row>
        <row r="597">
          <cell r="O597">
            <v>2.375</v>
          </cell>
        </row>
        <row r="598">
          <cell r="O598">
            <v>3.5748792270531404E-2</v>
          </cell>
        </row>
        <row r="599">
          <cell r="O599">
            <v>1.8269824922760041</v>
          </cell>
        </row>
        <row r="600">
          <cell r="O600">
            <v>-0.38228855721393035</v>
          </cell>
        </row>
        <row r="601">
          <cell r="O601">
            <v>0.12131367292225201</v>
          </cell>
        </row>
        <row r="602">
          <cell r="O602">
            <v>1.3136117556071152</v>
          </cell>
        </row>
        <row r="603">
          <cell r="O603">
            <v>1.234368855682265</v>
          </cell>
        </row>
        <row r="604">
          <cell r="O604">
            <v>-8.7873462214411252E-2</v>
          </cell>
        </row>
        <row r="605">
          <cell r="O605">
            <v>1.1004065040650406</v>
          </cell>
        </row>
        <row r="606">
          <cell r="O606">
            <v>0.76501305483028725</v>
          </cell>
        </row>
        <row r="607">
          <cell r="O607">
            <v>1.4651038891848696</v>
          </cell>
        </row>
        <row r="608">
          <cell r="O608">
            <v>0.37902559867877789</v>
          </cell>
        </row>
        <row r="609">
          <cell r="O609">
            <v>2.044162129461585</v>
          </cell>
        </row>
        <row r="610">
          <cell r="O610">
            <v>0.7330396475770925</v>
          </cell>
        </row>
        <row r="611">
          <cell r="O611">
            <v>2.1628849270664507</v>
          </cell>
        </row>
        <row r="612">
          <cell r="O612">
            <v>0.56850961538461542</v>
          </cell>
        </row>
        <row r="613">
          <cell r="O613">
            <v>-0.51244088011515521</v>
          </cell>
        </row>
        <row r="614">
          <cell r="O614">
            <v>-0.25452408930669801</v>
          </cell>
        </row>
        <row r="615">
          <cell r="O615">
            <v>-0.358162100456621</v>
          </cell>
        </row>
        <row r="616">
          <cell r="O616">
            <v>-0.22630092779346511</v>
          </cell>
        </row>
        <row r="617">
          <cell r="O617">
            <v>1.7417355371900827</v>
          </cell>
        </row>
        <row r="618">
          <cell r="O618">
            <v>0.50706713780918733</v>
          </cell>
        </row>
        <row r="619">
          <cell r="O619">
            <v>1.7069154774972557</v>
          </cell>
        </row>
        <row r="620">
          <cell r="O620">
            <v>0.70131421744324973</v>
          </cell>
        </row>
        <row r="621">
          <cell r="O621">
            <v>2.7728494623655915</v>
          </cell>
        </row>
        <row r="622">
          <cell r="O622">
            <v>0.97939560439560436</v>
          </cell>
        </row>
        <row r="623">
          <cell r="O623">
            <v>-0.36952998379254459</v>
          </cell>
        </row>
        <row r="624">
          <cell r="O624">
            <v>-0.51381642512077297</v>
          </cell>
        </row>
        <row r="625">
          <cell r="O625">
            <v>0.17843631778058008</v>
          </cell>
        </row>
        <row r="626">
          <cell r="O626">
            <v>-0.4277456647398844</v>
          </cell>
        </row>
        <row r="627">
          <cell r="O627">
            <v>1.6326923076923077</v>
          </cell>
        </row>
        <row r="628">
          <cell r="O628">
            <v>-0.18785753829119764</v>
          </cell>
        </row>
        <row r="629">
          <cell r="O629">
            <v>-0.57249508840864438</v>
          </cell>
        </row>
        <row r="630">
          <cell r="O630">
            <v>-9.3175316714344092E-2</v>
          </cell>
        </row>
        <row r="631">
          <cell r="O631">
            <v>0.78464254192409533</v>
          </cell>
        </row>
        <row r="632">
          <cell r="O632">
            <v>1.7442748091603053</v>
          </cell>
        </row>
        <row r="633">
          <cell r="O633">
            <v>12.770547945205479</v>
          </cell>
        </row>
        <row r="634">
          <cell r="O634">
            <v>1.0009310986964618E-2</v>
          </cell>
        </row>
        <row r="635">
          <cell r="O635">
            <v>4.3079015984582247E-2</v>
          </cell>
        </row>
        <row r="636">
          <cell r="O636">
            <v>8.1150051037767942E-2</v>
          </cell>
        </row>
        <row r="637">
          <cell r="O637">
            <v>0.3349206349206349</v>
          </cell>
        </row>
        <row r="638">
          <cell r="O638">
            <v>0.16670270270270271</v>
          </cell>
        </row>
        <row r="639">
          <cell r="O639">
            <v>5.0055005500550052E-2</v>
          </cell>
        </row>
        <row r="640">
          <cell r="O640">
            <v>0.27901383042693928</v>
          </cell>
        </row>
        <row r="641">
          <cell r="O641">
            <v>0.57127991675338186</v>
          </cell>
        </row>
        <row r="642">
          <cell r="O642">
            <v>0.84006734006734007</v>
          </cell>
        </row>
        <row r="643">
          <cell r="O643" t="str">
            <v>Not on 15/16 prices Unadjusted</v>
          </cell>
        </row>
        <row r="644">
          <cell r="O644" t="str">
            <v>Not on 15/16 prices Unadjusted</v>
          </cell>
        </row>
        <row r="645">
          <cell r="O645">
            <v>0.31146245059288535</v>
          </cell>
        </row>
        <row r="646">
          <cell r="O646" t="str">
            <v>Not on 15/16 prices Unadjusted</v>
          </cell>
        </row>
        <row r="647">
          <cell r="O647">
            <v>1.3837894736842105</v>
          </cell>
        </row>
        <row r="648">
          <cell r="O648">
            <v>0.49586349534643226</v>
          </cell>
        </row>
        <row r="649">
          <cell r="O649">
            <v>0.21145799806887672</v>
          </cell>
        </row>
        <row r="650">
          <cell r="O650">
            <v>0</v>
          </cell>
        </row>
        <row r="651">
          <cell r="O651">
            <v>-0.27313883299798791</v>
          </cell>
        </row>
        <row r="652">
          <cell r="O652">
            <v>-0.18248847926267281</v>
          </cell>
        </row>
        <row r="653">
          <cell r="O653">
            <v>-6.3877534663781363E-2</v>
          </cell>
        </row>
        <row r="654">
          <cell r="O654">
            <v>-0.70802276188186264</v>
          </cell>
        </row>
        <row r="655">
          <cell r="O655">
            <v>-0.38559015206372194</v>
          </cell>
        </row>
        <row r="656">
          <cell r="O656">
            <v>0.15361077111383109</v>
          </cell>
        </row>
        <row r="657">
          <cell r="O657">
            <v>6.0786106032906767E-2</v>
          </cell>
        </row>
        <row r="658">
          <cell r="O658">
            <v>4.0780141843971635E-2</v>
          </cell>
        </row>
        <row r="659">
          <cell r="O659">
            <v>-0.33671307506053266</v>
          </cell>
        </row>
        <row r="660">
          <cell r="O660">
            <v>-0.19822654462242562</v>
          </cell>
        </row>
        <row r="661">
          <cell r="O661" t="str">
            <v>Not on 15/16 prices Unadjusted</v>
          </cell>
        </row>
        <row r="662">
          <cell r="O662" t="str">
            <v>Not on 15/16 prices Unadjusted</v>
          </cell>
        </row>
        <row r="663">
          <cell r="O663">
            <v>-0.54603823143148988</v>
          </cell>
        </row>
        <row r="664">
          <cell r="O664">
            <v>-0.24108878807517822</v>
          </cell>
        </row>
        <row r="665">
          <cell r="O665">
            <v>-0.2029194970371441</v>
          </cell>
        </row>
        <row r="666">
          <cell r="O666">
            <v>-0.13118916631400762</v>
          </cell>
        </row>
        <row r="667">
          <cell r="O667">
            <v>-0.22319262493934983</v>
          </cell>
        </row>
        <row r="668">
          <cell r="O668">
            <v>-9.0909090909090912E-2</v>
          </cell>
        </row>
        <row r="669">
          <cell r="O669">
            <v>-0.13407821229050279</v>
          </cell>
        </row>
        <row r="670">
          <cell r="O670">
            <v>-0.19049016730261226</v>
          </cell>
        </row>
        <row r="671">
          <cell r="O671">
            <v>-0.14487179487179488</v>
          </cell>
        </row>
        <row r="672">
          <cell r="O672">
            <v>-0.1544461778471139</v>
          </cell>
        </row>
        <row r="673">
          <cell r="O673">
            <v>-0.15878194671016857</v>
          </cell>
        </row>
        <row r="674">
          <cell r="O674">
            <v>-0.29889879391714735</v>
          </cell>
        </row>
        <row r="675">
          <cell r="O675">
            <v>-0.13569321533923304</v>
          </cell>
        </row>
        <row r="676">
          <cell r="O676">
            <v>-0.20094562647754138</v>
          </cell>
        </row>
        <row r="677">
          <cell r="O677">
            <v>-0.16600000000000001</v>
          </cell>
        </row>
        <row r="678">
          <cell r="O678">
            <v>-0.1982793936911102</v>
          </cell>
        </row>
        <row r="679">
          <cell r="O679">
            <v>-0.4533106960950764</v>
          </cell>
        </row>
        <row r="680">
          <cell r="O680">
            <v>-0.22083333333333333</v>
          </cell>
        </row>
        <row r="681">
          <cell r="O681">
            <v>-7.407407407407407E-2</v>
          </cell>
        </row>
        <row r="682">
          <cell r="O682">
            <v>-0.34059609455292911</v>
          </cell>
        </row>
        <row r="683">
          <cell r="O683">
            <v>-0.28169913765570104</v>
          </cell>
        </row>
        <row r="684">
          <cell r="O684">
            <v>2.8502415458937197E-2</v>
          </cell>
        </row>
        <row r="685">
          <cell r="O685">
            <v>-0.10068302555021502</v>
          </cell>
        </row>
        <row r="686">
          <cell r="O686">
            <v>-0.21631736526946108</v>
          </cell>
        </row>
        <row r="687">
          <cell r="O687">
            <v>-0.12696276357110811</v>
          </cell>
        </row>
        <row r="688">
          <cell r="O688">
            <v>-0.44857943177270909</v>
          </cell>
        </row>
        <row r="689">
          <cell r="O689">
            <v>-0.2653537790923951</v>
          </cell>
        </row>
        <row r="690">
          <cell r="O690">
            <v>0.22228391634277253</v>
          </cell>
        </row>
        <row r="691">
          <cell r="O691">
            <v>-2.7741481555935268E-2</v>
          </cell>
        </row>
        <row r="692">
          <cell r="O692">
            <v>2.4066852367688022E-2</v>
          </cell>
        </row>
        <row r="693">
          <cell r="O693">
            <v>-0.36692506459948321</v>
          </cell>
        </row>
        <row r="694">
          <cell r="O694">
            <v>-0.32669809673476513</v>
          </cell>
        </row>
        <row r="695">
          <cell r="O695" t="str">
            <v>Not on 15/16 prices Unadjusted</v>
          </cell>
        </row>
        <row r="696">
          <cell r="O696" t="str">
            <v>Not on 15/16 prices Unadjusted</v>
          </cell>
        </row>
        <row r="697">
          <cell r="O697" t="str">
            <v>Not on 15/16 prices Unadjusted</v>
          </cell>
        </row>
        <row r="698">
          <cell r="O698" t="str">
            <v>Not on 15/16 prices Unadjusted</v>
          </cell>
        </row>
        <row r="699">
          <cell r="O699" t="str">
            <v>Not on 15/16 prices Unadjusted</v>
          </cell>
        </row>
        <row r="700">
          <cell r="O700" t="str">
            <v>Not on 15/16 prices Unadjusted</v>
          </cell>
        </row>
        <row r="701">
          <cell r="O701" t="str">
            <v>Not on 15/16 prices Unadjusted</v>
          </cell>
        </row>
        <row r="702">
          <cell r="O702" t="str">
            <v>Not on 15/16 prices Unadjusted</v>
          </cell>
        </row>
        <row r="703">
          <cell r="O703" t="str">
            <v>Not on 15/16 prices Unadjusted</v>
          </cell>
        </row>
        <row r="704">
          <cell r="O704" t="str">
            <v>Not on 15/16 prices Unadjusted</v>
          </cell>
        </row>
        <row r="705">
          <cell r="O705" t="str">
            <v>Not on 15/16 prices Unadjusted</v>
          </cell>
        </row>
        <row r="706">
          <cell r="O706" t="str">
            <v>Not on 15/16 prices Unadjusted</v>
          </cell>
        </row>
        <row r="707">
          <cell r="O707" t="str">
            <v>Not on 15/16 prices Unadjusted</v>
          </cell>
        </row>
        <row r="708">
          <cell r="O708" t="str">
            <v>Not on 15/16 prices Unadjusted</v>
          </cell>
        </row>
        <row r="709">
          <cell r="O709" t="str">
            <v>Not on 15/16 prices Unadjusted</v>
          </cell>
        </row>
        <row r="710">
          <cell r="O710">
            <v>-0.11481129083412622</v>
          </cell>
        </row>
        <row r="711">
          <cell r="O711">
            <v>-0.20555284948855335</v>
          </cell>
        </row>
        <row r="712">
          <cell r="O712">
            <v>-0.29979253112033194</v>
          </cell>
        </row>
        <row r="713">
          <cell r="O713">
            <v>-7.9497907949790794E-2</v>
          </cell>
        </row>
        <row r="714">
          <cell r="O714">
            <v>6.3371356147021544E-3</v>
          </cell>
        </row>
        <row r="715">
          <cell r="O715" t="str">
            <v>Not on 15/16 prices Unadjusted</v>
          </cell>
        </row>
        <row r="716">
          <cell r="O716" t="str">
            <v>Not on 15/16 prices Unadjusted</v>
          </cell>
        </row>
        <row r="717">
          <cell r="O717" t="str">
            <v>Not on 15/16 prices Unadjusted</v>
          </cell>
        </row>
        <row r="718">
          <cell r="O718" t="str">
            <v>Not on 15/16 prices Unadjusted</v>
          </cell>
        </row>
        <row r="719">
          <cell r="O719" t="str">
            <v>Not on 15/16 prices Unadjusted</v>
          </cell>
        </row>
        <row r="720">
          <cell r="O720">
            <v>-0.13883133029423952</v>
          </cell>
        </row>
        <row r="721">
          <cell r="O721">
            <v>-0.12853425845620123</v>
          </cell>
        </row>
        <row r="722">
          <cell r="O722">
            <v>-0.20402157920549288</v>
          </cell>
        </row>
        <row r="723">
          <cell r="O723">
            <v>-0.30039668229354488</v>
          </cell>
        </row>
        <row r="724">
          <cell r="O724">
            <v>-0.25155612792444731</v>
          </cell>
        </row>
        <row r="725">
          <cell r="O725">
            <v>-0.33693101830126704</v>
          </cell>
        </row>
        <row r="726">
          <cell r="O726">
            <v>-0.15138816134101624</v>
          </cell>
        </row>
        <row r="727">
          <cell r="O727">
            <v>-0.19372630127542226</v>
          </cell>
        </row>
        <row r="728">
          <cell r="O728">
            <v>-0.12346401404330018</v>
          </cell>
        </row>
        <row r="729">
          <cell r="O729">
            <v>-0.28492815652705594</v>
          </cell>
        </row>
        <row r="730">
          <cell r="O730">
            <v>-0.14203821656050955</v>
          </cell>
        </row>
        <row r="731">
          <cell r="O731">
            <v>-4.965089216446858E-2</v>
          </cell>
        </row>
        <row r="732">
          <cell r="O732">
            <v>4.5506257110352671E-3</v>
          </cell>
        </row>
        <row r="733">
          <cell r="O733">
            <v>-7.3081607795371494E-3</v>
          </cell>
        </row>
        <row r="734">
          <cell r="O734">
            <v>1.2180267965895249E-2</v>
          </cell>
        </row>
        <row r="735">
          <cell r="O735">
            <v>-7.2115384615384609E-2</v>
          </cell>
        </row>
        <row r="736">
          <cell r="O736">
            <v>-5.673076923076923E-2</v>
          </cell>
        </row>
        <row r="737">
          <cell r="O737">
            <v>5.3846153846153849E-2</v>
          </cell>
        </row>
        <row r="738">
          <cell r="O738">
            <v>0.10740203193033382</v>
          </cell>
        </row>
        <row r="739">
          <cell r="O739">
            <v>-0.51428571428571423</v>
          </cell>
        </row>
        <row r="740">
          <cell r="O740">
            <v>6.6202090592334492E-2</v>
          </cell>
        </row>
        <row r="741">
          <cell r="O741">
            <v>-4.4585987261146494E-2</v>
          </cell>
        </row>
        <row r="742">
          <cell r="O742">
            <v>0.3949579831932773</v>
          </cell>
        </row>
        <row r="743">
          <cell r="O743">
            <v>5.1229508196721313E-2</v>
          </cell>
        </row>
        <row r="744">
          <cell r="O744">
            <v>3.565891472868217E-2</v>
          </cell>
        </row>
        <row r="745">
          <cell r="O745">
            <v>-6.0728744939271252E-2</v>
          </cell>
        </row>
        <row r="746">
          <cell r="O746">
            <v>-8.2750582750582752E-2</v>
          </cell>
        </row>
        <row r="747">
          <cell r="O747">
            <v>-6.7829457364341081E-2</v>
          </cell>
        </row>
        <row r="748">
          <cell r="O748">
            <v>0.19668737060041408</v>
          </cell>
        </row>
        <row r="749">
          <cell r="O749">
            <v>9.7421203438395415E-2</v>
          </cell>
        </row>
        <row r="750">
          <cell r="O750">
            <v>-1</v>
          </cell>
        </row>
        <row r="751">
          <cell r="O751">
            <v>1.8530020703933747</v>
          </cell>
        </row>
        <row r="752">
          <cell r="O752">
            <v>-9.8790322580645157E-2</v>
          </cell>
        </row>
        <row r="753">
          <cell r="O753" t="str">
            <v>Not on 15/16 prices Unadjusted</v>
          </cell>
        </row>
        <row r="754">
          <cell r="O754" t="str">
            <v>Not on 15/16 prices Unadjusted</v>
          </cell>
        </row>
        <row r="755">
          <cell r="O755">
            <v>-0.15393283750281722</v>
          </cell>
        </row>
        <row r="756">
          <cell r="O756">
            <v>-0.10296352583586627</v>
          </cell>
        </row>
        <row r="757">
          <cell r="O757">
            <v>-0.32994493858534518</v>
          </cell>
        </row>
        <row r="758">
          <cell r="O758">
            <v>-5.4022988505747126E-2</v>
          </cell>
        </row>
        <row r="759">
          <cell r="O759">
            <v>0.18424396442185514</v>
          </cell>
        </row>
        <row r="760">
          <cell r="O760">
            <v>0.1592545531554426</v>
          </cell>
        </row>
        <row r="761">
          <cell r="O761">
            <v>-0.19974185221039045</v>
          </cell>
        </row>
        <row r="762">
          <cell r="O762">
            <v>0.12144504227517294</v>
          </cell>
        </row>
        <row r="763">
          <cell r="O763">
            <v>0.11305361305361306</v>
          </cell>
        </row>
        <row r="764">
          <cell r="O764">
            <v>-0.2528473804100228</v>
          </cell>
        </row>
        <row r="765">
          <cell r="O765">
            <v>5.8540497193263832E-2</v>
          </cell>
        </row>
        <row r="766">
          <cell r="O766">
            <v>0.10294117647058823</v>
          </cell>
        </row>
        <row r="767">
          <cell r="O767">
            <v>-0.23433242506811988</v>
          </cell>
        </row>
        <row r="768">
          <cell r="O768">
            <v>-0.10105757931844889</v>
          </cell>
        </row>
        <row r="769">
          <cell r="O769">
            <v>-0.16443594646271512</v>
          </cell>
        </row>
        <row r="770">
          <cell r="O770">
            <v>-0.15221987315010571</v>
          </cell>
        </row>
        <row r="771">
          <cell r="O771">
            <v>-0.17850953206239167</v>
          </cell>
        </row>
        <row r="772">
          <cell r="O772">
            <v>-0.47695605573419081</v>
          </cell>
        </row>
        <row r="773">
          <cell r="O773">
            <v>0.21672167216721672</v>
          </cell>
        </row>
        <row r="774">
          <cell r="O774">
            <v>-0.44954270655712292</v>
          </cell>
        </row>
        <row r="775">
          <cell r="O775">
            <v>-4.0887040887040885E-2</v>
          </cell>
        </row>
        <row r="776">
          <cell r="O776">
            <v>-0.40960912052117265</v>
          </cell>
        </row>
        <row r="777">
          <cell r="O777">
            <v>-0.21278538812785389</v>
          </cell>
        </row>
        <row r="778">
          <cell r="O778">
            <v>-0.25543478260869568</v>
          </cell>
        </row>
        <row r="779">
          <cell r="O779">
            <v>-1.8805829807240243E-3</v>
          </cell>
        </row>
        <row r="780">
          <cell r="O780">
            <v>-9.2238470191226093E-2</v>
          </cell>
        </row>
        <row r="781">
          <cell r="O781">
            <v>-7.9679044597872742E-2</v>
          </cell>
        </row>
        <row r="782">
          <cell r="O782">
            <v>-7.0256625999158606E-2</v>
          </cell>
        </row>
        <row r="783">
          <cell r="O783">
            <v>-0.37677183356195704</v>
          </cell>
        </row>
        <row r="784">
          <cell r="O784">
            <v>-0.15760441292356187</v>
          </cell>
        </row>
        <row r="785">
          <cell r="O785">
            <v>-0.28036790358388836</v>
          </cell>
        </row>
        <row r="786">
          <cell r="O786">
            <v>-0.30574826560951435</v>
          </cell>
        </row>
        <row r="787">
          <cell r="O787">
            <v>-0.24061433447098976</v>
          </cell>
        </row>
        <row r="788">
          <cell r="O788">
            <v>-0.25746102449888641</v>
          </cell>
        </row>
        <row r="789">
          <cell r="O789">
            <v>-0.10648518815052041</v>
          </cell>
        </row>
        <row r="790">
          <cell r="O790">
            <v>6.41025641025641E-3</v>
          </cell>
        </row>
        <row r="791">
          <cell r="O791">
            <v>-0.29077849860982391</v>
          </cell>
        </row>
        <row r="792">
          <cell r="O792">
            <v>-0.17694155324259409</v>
          </cell>
        </row>
        <row r="793">
          <cell r="O793">
            <v>-0.18113612004287247</v>
          </cell>
        </row>
        <row r="794">
          <cell r="O794">
            <v>-0.38892251815980627</v>
          </cell>
        </row>
        <row r="795">
          <cell r="O795">
            <v>-0.18910741301059</v>
          </cell>
        </row>
        <row r="796">
          <cell r="O796">
            <v>-0.22311111111111112</v>
          </cell>
        </row>
        <row r="797">
          <cell r="O797">
            <v>-7.5288855758479309E-2</v>
          </cell>
        </row>
        <row r="798">
          <cell r="O798">
            <v>-8.3391243919388458E-3</v>
          </cell>
        </row>
        <row r="799">
          <cell r="O799">
            <v>-0.13412228796844181</v>
          </cell>
        </row>
        <row r="800">
          <cell r="O800">
            <v>-0.21564307353346185</v>
          </cell>
        </row>
        <row r="801">
          <cell r="O801">
            <v>-0.19618781961878196</v>
          </cell>
        </row>
        <row r="802">
          <cell r="O802">
            <v>-0.11880466472303207</v>
          </cell>
        </row>
        <row r="803">
          <cell r="O803">
            <v>3.6585365853658534E-2</v>
          </cell>
        </row>
        <row r="804">
          <cell r="O804">
            <v>-8.4548104956268216E-2</v>
          </cell>
        </row>
        <row r="805">
          <cell r="O805">
            <v>-8.6507072905331883E-2</v>
          </cell>
        </row>
        <row r="806">
          <cell r="O806">
            <v>-0.30025104602510461</v>
          </cell>
        </row>
        <row r="807">
          <cell r="O807">
            <v>-0.35408103347034647</v>
          </cell>
        </row>
        <row r="808">
          <cell r="O808">
            <v>-0.26153011394465547</v>
          </cell>
        </row>
        <row r="809">
          <cell r="O809">
            <v>-0.17691622103386809</v>
          </cell>
        </row>
        <row r="810">
          <cell r="O810">
            <v>-0.29255189255189257</v>
          </cell>
        </row>
        <row r="811">
          <cell r="O811">
            <v>-0.12060889929742388</v>
          </cell>
        </row>
        <row r="812">
          <cell r="O812">
            <v>-0.28163580246913578</v>
          </cell>
        </row>
        <row r="813">
          <cell r="O813" t="e">
            <v>#DIV/0!</v>
          </cell>
        </row>
        <row r="814">
          <cell r="O814">
            <v>-5.6451612903225805E-2</v>
          </cell>
        </row>
        <row r="815">
          <cell r="O815">
            <v>-0.32743362831858408</v>
          </cell>
        </row>
        <row r="816">
          <cell r="O816">
            <v>-9.2142453363482188E-2</v>
          </cell>
        </row>
        <row r="817">
          <cell r="O817">
            <v>-6.616541353383458E-2</v>
          </cell>
        </row>
        <row r="818">
          <cell r="O818">
            <v>8.8105726872246704E-3</v>
          </cell>
        </row>
        <row r="819">
          <cell r="O819">
            <v>-0.24540930152737259</v>
          </cell>
        </row>
        <row r="820">
          <cell r="O820">
            <v>-0.15247595297470609</v>
          </cell>
        </row>
        <row r="821">
          <cell r="O821" t="str">
            <v>Not on 15/16 prices Unadjusted</v>
          </cell>
        </row>
        <row r="822">
          <cell r="O822" t="str">
            <v>Not on 15/16 prices Unadjusted</v>
          </cell>
        </row>
        <row r="823">
          <cell r="O823" t="str">
            <v>Not on 15/16 prices Unadjusted</v>
          </cell>
        </row>
        <row r="824">
          <cell r="O824" t="str">
            <v>Not on 15/16 prices Unadjusted</v>
          </cell>
        </row>
        <row r="825">
          <cell r="O825" t="str">
            <v>Not on 15/16 prices Unadjusted</v>
          </cell>
        </row>
        <row r="826">
          <cell r="O826" t="str">
            <v>Not on 15/16 prices Unadjusted</v>
          </cell>
        </row>
        <row r="827">
          <cell r="O827" t="str">
            <v>Not on 15/16 prices Unadjusted</v>
          </cell>
        </row>
        <row r="828">
          <cell r="O828">
            <v>-0.34095821325648418</v>
          </cell>
        </row>
        <row r="829">
          <cell r="O829">
            <v>-0.34357344632768361</v>
          </cell>
        </row>
        <row r="830">
          <cell r="O830">
            <v>-0.19717480871100648</v>
          </cell>
        </row>
        <row r="831">
          <cell r="O831">
            <v>-0.21150885296381833</v>
          </cell>
        </row>
        <row r="832">
          <cell r="O832">
            <v>-0.15188970763014023</v>
          </cell>
        </row>
        <row r="833">
          <cell r="O833">
            <v>-0.24325309992706054</v>
          </cell>
        </row>
        <row r="834">
          <cell r="O834">
            <v>-0.21357702349869451</v>
          </cell>
        </row>
        <row r="835">
          <cell r="O835">
            <v>-2.7303754266211604E-2</v>
          </cell>
        </row>
        <row r="836">
          <cell r="O836" t="str">
            <v>Not on 15/16 prices Unadjusted</v>
          </cell>
        </row>
        <row r="837">
          <cell r="O837" t="str">
            <v>Not on 15/16 prices Unadjusted</v>
          </cell>
        </row>
        <row r="838">
          <cell r="O838" t="str">
            <v>Not on 15/16 prices Unadjusted</v>
          </cell>
        </row>
        <row r="839">
          <cell r="O839" t="str">
            <v>Not on 15/16 prices Unadjusted</v>
          </cell>
        </row>
        <row r="840">
          <cell r="O840" t="str">
            <v>Not on 15/16 prices Unadjusted</v>
          </cell>
        </row>
        <row r="841">
          <cell r="O841" t="str">
            <v>Not on 15/16 prices Unadjusted</v>
          </cell>
        </row>
        <row r="842">
          <cell r="O842" t="str">
            <v>Not on 15/16 prices Unadjusted</v>
          </cell>
        </row>
        <row r="843">
          <cell r="O843">
            <v>-0.2080436941410129</v>
          </cell>
        </row>
        <row r="844">
          <cell r="O844">
            <v>-0.16992452099864525</v>
          </cell>
        </row>
        <row r="845">
          <cell r="O845">
            <v>-0.13667582417582416</v>
          </cell>
        </row>
        <row r="846">
          <cell r="O846" t="str">
            <v>Not on 15/16 prices Unadjusted</v>
          </cell>
        </row>
        <row r="847">
          <cell r="O847" t="str">
            <v>Not on 15/16 prices Unadjusted</v>
          </cell>
        </row>
        <row r="848">
          <cell r="O848">
            <v>0.38135593220338981</v>
          </cell>
        </row>
        <row r="849">
          <cell r="O849">
            <v>-2.8735632183908046E-2</v>
          </cell>
        </row>
        <row r="850">
          <cell r="O850">
            <v>-0.38408999598232224</v>
          </cell>
        </row>
        <row r="851">
          <cell r="O851">
            <v>0.1998069498069498</v>
          </cell>
        </row>
        <row r="852">
          <cell r="O852">
            <v>0.33388157894736842</v>
          </cell>
        </row>
        <row r="853">
          <cell r="O853">
            <v>-0.22298221614227087</v>
          </cell>
        </row>
        <row r="854">
          <cell r="O854">
            <v>-2.8985507246376812E-2</v>
          </cell>
        </row>
        <row r="855">
          <cell r="O855">
            <v>-0.29255319148936171</v>
          </cell>
        </row>
        <row r="856">
          <cell r="O856">
            <v>-0.14466019417475728</v>
          </cell>
        </row>
        <row r="857">
          <cell r="O857">
            <v>-0.1321996708721887</v>
          </cell>
        </row>
        <row r="858">
          <cell r="O858">
            <v>-6.1197916666666664E-2</v>
          </cell>
        </row>
        <row r="859">
          <cell r="O859">
            <v>-0.29365311494589064</v>
          </cell>
        </row>
        <row r="860">
          <cell r="O860">
            <v>-0.30903674280039722</v>
          </cell>
        </row>
        <row r="861">
          <cell r="O861">
            <v>-0.1367624810892587</v>
          </cell>
        </row>
        <row r="862">
          <cell r="O862">
            <v>-0.17472294270219288</v>
          </cell>
        </row>
        <row r="863">
          <cell r="O863">
            <v>3.0559646539027981E-2</v>
          </cell>
        </row>
        <row r="864">
          <cell r="O864">
            <v>-0.20488516223113379</v>
          </cell>
        </row>
        <row r="865">
          <cell r="O865">
            <v>0.12840466926070038</v>
          </cell>
        </row>
        <row r="866">
          <cell r="O866">
            <v>-0.16121883656509695</v>
          </cell>
        </row>
        <row r="867">
          <cell r="O867">
            <v>-5.5672268907563029E-2</v>
          </cell>
        </row>
        <row r="868">
          <cell r="O868">
            <v>-0.37991004497751124</v>
          </cell>
        </row>
        <row r="869">
          <cell r="O869" t="str">
            <v>Not on 15/16 prices Unadjusted</v>
          </cell>
        </row>
        <row r="870">
          <cell r="O870">
            <v>-0.44034978138663333</v>
          </cell>
        </row>
        <row r="871">
          <cell r="O871">
            <v>-4.0803515379786569E-2</v>
          </cell>
        </row>
        <row r="872">
          <cell r="O872">
            <v>-0.13874788494077833</v>
          </cell>
        </row>
        <row r="873">
          <cell r="O873">
            <v>-0.56263577118030417</v>
          </cell>
        </row>
        <row r="874">
          <cell r="O874">
            <v>-0.14754098360655737</v>
          </cell>
        </row>
        <row r="875">
          <cell r="O875">
            <v>-0.42995169082125606</v>
          </cell>
        </row>
        <row r="876">
          <cell r="O876">
            <v>-0.32989690721649484</v>
          </cell>
        </row>
        <row r="877">
          <cell r="O877">
            <v>-6.0178306092124816E-2</v>
          </cell>
        </row>
        <row r="878">
          <cell r="O878">
            <v>-0.51151442513483436</v>
          </cell>
        </row>
        <row r="879">
          <cell r="O879">
            <v>-0.1922056723117731</v>
          </cell>
        </row>
        <row r="880">
          <cell r="O880">
            <v>0.65164433617539586</v>
          </cell>
        </row>
        <row r="881">
          <cell r="O881">
            <v>0.18813905930470348</v>
          </cell>
        </row>
        <row r="882">
          <cell r="O882" t="str">
            <v>Not on 15/16 prices Unadjusted</v>
          </cell>
        </row>
        <row r="883">
          <cell r="O883">
            <v>9.3514328808446456E-2</v>
          </cell>
        </row>
        <row r="884">
          <cell r="O884">
            <v>-0.24652665589660744</v>
          </cell>
        </row>
        <row r="885">
          <cell r="O885">
            <v>-0.2902307935504268</v>
          </cell>
        </row>
        <row r="886">
          <cell r="O886">
            <v>0.57747223691168692</v>
          </cell>
        </row>
        <row r="887">
          <cell r="O887">
            <v>-6.4531899291126862E-2</v>
          </cell>
        </row>
        <row r="888">
          <cell r="O888">
            <v>-2.9900332225913623E-2</v>
          </cell>
        </row>
        <row r="889">
          <cell r="O889">
            <v>-0.35588592233009708</v>
          </cell>
        </row>
        <row r="890">
          <cell r="O890" t="str">
            <v>Not on 15/16 prices Unadjusted</v>
          </cell>
        </row>
        <row r="891">
          <cell r="O891">
            <v>0.1468459152016546</v>
          </cell>
        </row>
        <row r="892">
          <cell r="O892" t="str">
            <v>Not on 15/16 prices Unadjusted</v>
          </cell>
        </row>
        <row r="893">
          <cell r="O893">
            <v>0.21130952380952381</v>
          </cell>
        </row>
        <row r="894">
          <cell r="O894">
            <v>0.66704416761041907</v>
          </cell>
        </row>
        <row r="895">
          <cell r="O895">
            <v>3.7037037037037035E-2</v>
          </cell>
        </row>
        <row r="896">
          <cell r="O896" t="str">
            <v>Not on 15/16 prices Unadjusted</v>
          </cell>
        </row>
        <row r="897">
          <cell r="O897">
            <v>-0.3778644563627499</v>
          </cell>
        </row>
        <row r="898">
          <cell r="O898">
            <v>-4.5945945945945948E-2</v>
          </cell>
        </row>
        <row r="899">
          <cell r="O899">
            <v>-0.10288335517693316</v>
          </cell>
        </row>
        <row r="900">
          <cell r="O900">
            <v>-5.5944055944055944E-2</v>
          </cell>
        </row>
        <row r="901">
          <cell r="O901">
            <v>-0.35426377844803947</v>
          </cell>
        </row>
        <row r="902">
          <cell r="O902">
            <v>-0.23686016193220805</v>
          </cell>
        </row>
        <row r="903">
          <cell r="O903">
            <v>0.62745098039215685</v>
          </cell>
        </row>
        <row r="904">
          <cell r="O904">
            <v>-0.29038854805725972</v>
          </cell>
        </row>
        <row r="905">
          <cell r="O905">
            <v>-0.18771526980482203</v>
          </cell>
        </row>
        <row r="906">
          <cell r="O906">
            <v>-0.18515429524603835</v>
          </cell>
        </row>
        <row r="907">
          <cell r="O907">
            <v>-8.5046066619418846E-3</v>
          </cell>
        </row>
        <row r="908">
          <cell r="O908">
            <v>-0.5095099264195474</v>
          </cell>
        </row>
        <row r="909">
          <cell r="O909">
            <v>-0.45297029702970298</v>
          </cell>
        </row>
        <row r="910">
          <cell r="O910">
            <v>-0.32668566001899335</v>
          </cell>
        </row>
        <row r="911">
          <cell r="O911">
            <v>-0.31941747572815532</v>
          </cell>
        </row>
        <row r="912">
          <cell r="O912">
            <v>0.11545538178472861</v>
          </cell>
        </row>
        <row r="913">
          <cell r="O913">
            <v>-4.5984058859595341E-2</v>
          </cell>
        </row>
        <row r="914">
          <cell r="O914">
            <v>4.7184773988897699E-2</v>
          </cell>
        </row>
        <row r="915">
          <cell r="O915">
            <v>-8.6299892125134836E-3</v>
          </cell>
        </row>
        <row r="916">
          <cell r="O916">
            <v>-4.3726235741444866E-2</v>
          </cell>
        </row>
        <row r="917">
          <cell r="O917">
            <v>-1.5884476534296029E-2</v>
          </cell>
        </row>
        <row r="918">
          <cell r="O918">
            <v>1.3824884792626729E-2</v>
          </cell>
        </row>
        <row r="919">
          <cell r="O919">
            <v>5.2854122621564484E-2</v>
          </cell>
        </row>
        <row r="920">
          <cell r="O920">
            <v>3.1847133757961785E-3</v>
          </cell>
        </row>
        <row r="921">
          <cell r="O921">
            <v>2.1428571428571429E-2</v>
          </cell>
        </row>
        <row r="922">
          <cell r="O922">
            <v>2.8382213812677391E-2</v>
          </cell>
        </row>
        <row r="923">
          <cell r="O923">
            <v>-5.2287581699346407E-2</v>
          </cell>
        </row>
        <row r="924">
          <cell r="O924">
            <v>-4.1708043694141016E-2</v>
          </cell>
        </row>
        <row r="925">
          <cell r="O925">
            <v>-2.9213483146067417E-2</v>
          </cell>
        </row>
        <row r="926">
          <cell r="O926">
            <v>-0.23900573613766729</v>
          </cell>
        </row>
        <row r="927">
          <cell r="O927">
            <v>-0.11596385542168675</v>
          </cell>
        </row>
        <row r="928">
          <cell r="O928">
            <v>-0.26371826371826373</v>
          </cell>
        </row>
        <row r="929">
          <cell r="O929">
            <v>-8.5714285714285715E-2</v>
          </cell>
        </row>
        <row r="930">
          <cell r="O930">
            <v>-0.28652643547470152</v>
          </cell>
        </row>
        <row r="931">
          <cell r="O931">
            <v>-0.25359477124183005</v>
          </cell>
        </row>
        <row r="932">
          <cell r="O932">
            <v>-5.9948979591836732E-2</v>
          </cell>
        </row>
        <row r="933">
          <cell r="O933">
            <v>-0.21807747489239598</v>
          </cell>
        </row>
        <row r="934">
          <cell r="O934">
            <v>-9.8290598290598288E-2</v>
          </cell>
        </row>
        <row r="935">
          <cell r="O935">
            <v>-0.21583804703780887</v>
          </cell>
        </row>
        <row r="936">
          <cell r="O936">
            <v>0.53343701399688959</v>
          </cell>
        </row>
        <row r="937">
          <cell r="O937">
            <v>-0.13050993949870354</v>
          </cell>
        </row>
        <row r="938">
          <cell r="O938">
            <v>-0.3951048951048951</v>
          </cell>
        </row>
        <row r="939">
          <cell r="O939">
            <v>8.8967971530249119E-3</v>
          </cell>
        </row>
        <row r="940">
          <cell r="O940" t="str">
            <v>Not on both list</v>
          </cell>
        </row>
        <row r="941">
          <cell r="O941" t="str">
            <v>Not on both list</v>
          </cell>
        </row>
        <row r="942">
          <cell r="O942" t="str">
            <v>Not on both list</v>
          </cell>
        </row>
        <row r="943">
          <cell r="O943" t="str">
            <v>Not on both list</v>
          </cell>
        </row>
        <row r="944">
          <cell r="O944" t="str">
            <v>Not on both list</v>
          </cell>
        </row>
        <row r="945">
          <cell r="O945" t="str">
            <v>Not on both list</v>
          </cell>
        </row>
        <row r="946">
          <cell r="O946" t="str">
            <v>Not on both list</v>
          </cell>
        </row>
        <row r="947">
          <cell r="O947" t="str">
            <v>Not on both list</v>
          </cell>
        </row>
        <row r="948">
          <cell r="O948" t="str">
            <v>Not on both list</v>
          </cell>
        </row>
        <row r="949">
          <cell r="O949" t="str">
            <v>Not on both list</v>
          </cell>
        </row>
        <row r="950">
          <cell r="O950" t="str">
            <v>Not on Published Price list 13/14 (A)</v>
          </cell>
        </row>
        <row r="951">
          <cell r="O951">
            <v>-0.44099953725127256</v>
          </cell>
        </row>
        <row r="952">
          <cell r="O952">
            <v>-0.29045362220717669</v>
          </cell>
        </row>
        <row r="953">
          <cell r="O953">
            <v>-0.27024525682554373</v>
          </cell>
        </row>
        <row r="954">
          <cell r="O954">
            <v>-0.15233581584292485</v>
          </cell>
        </row>
        <row r="955">
          <cell r="O955">
            <v>-0.11892642295233688</v>
          </cell>
        </row>
        <row r="956">
          <cell r="O956">
            <v>-4.4685172647257958E-2</v>
          </cell>
        </row>
        <row r="957">
          <cell r="O957">
            <v>-0.2003701989819528</v>
          </cell>
        </row>
        <row r="958">
          <cell r="O958">
            <v>-0.24710782045349375</v>
          </cell>
        </row>
        <row r="959">
          <cell r="O959">
            <v>-9.1401489505754913E-2</v>
          </cell>
        </row>
        <row r="960">
          <cell r="O960">
            <v>-0.16196205460434984</v>
          </cell>
        </row>
        <row r="961">
          <cell r="O961">
            <v>3.7914691943127965E-2</v>
          </cell>
        </row>
        <row r="962">
          <cell r="O962">
            <v>0.1092086996760759</v>
          </cell>
        </row>
        <row r="963">
          <cell r="O963">
            <v>0.2992552471225457</v>
          </cell>
        </row>
        <row r="964">
          <cell r="O964">
            <v>-1.8509949097639981E-2</v>
          </cell>
        </row>
        <row r="965">
          <cell r="O965">
            <v>-1</v>
          </cell>
        </row>
        <row r="966">
          <cell r="O966">
            <v>-1</v>
          </cell>
        </row>
        <row r="967">
          <cell r="O967">
            <v>-0.99953725127255899</v>
          </cell>
        </row>
        <row r="968">
          <cell r="O968">
            <v>-1</v>
          </cell>
        </row>
        <row r="969">
          <cell r="O969">
            <v>0.90652475705691804</v>
          </cell>
        </row>
        <row r="970">
          <cell r="O970">
            <v>0.85651322233104799</v>
          </cell>
        </row>
        <row r="971">
          <cell r="O971">
            <v>3.4059945504087197E-2</v>
          </cell>
        </row>
        <row r="972">
          <cell r="O972">
            <v>-3.1368821292775663E-2</v>
          </cell>
        </row>
        <row r="973">
          <cell r="O973">
            <v>-1.1396011396011397E-2</v>
          </cell>
        </row>
        <row r="974">
          <cell r="O974">
            <v>0.17840375586854459</v>
          </cell>
        </row>
        <row r="975">
          <cell r="O975">
            <v>-5.565217391304348E-2</v>
          </cell>
        </row>
        <row r="976">
          <cell r="O976">
            <v>-0.12837837837837837</v>
          </cell>
        </row>
        <row r="977">
          <cell r="O977">
            <v>0</v>
          </cell>
        </row>
        <row r="978">
          <cell r="O978">
            <v>0.82461945731303776</v>
          </cell>
        </row>
        <row r="979">
          <cell r="O979">
            <v>9.4786729857819912E-3</v>
          </cell>
        </row>
        <row r="980">
          <cell r="O980">
            <v>-3.6290322580645164E-2</v>
          </cell>
        </row>
        <row r="981">
          <cell r="O981">
            <v>1.5131450827653359</v>
          </cell>
        </row>
        <row r="982">
          <cell r="O982">
            <v>-0.19708029197080293</v>
          </cell>
        </row>
        <row r="983">
          <cell r="O983">
            <v>-4.8625792811839326E-2</v>
          </cell>
        </row>
        <row r="984">
          <cell r="O984">
            <v>3.4795763993948563E-2</v>
          </cell>
        </row>
        <row r="985">
          <cell r="O985">
            <v>0.43707482993197277</v>
          </cell>
        </row>
        <row r="986">
          <cell r="O986">
            <v>9.5238095238095233E-2</v>
          </cell>
        </row>
        <row r="987">
          <cell r="O987">
            <v>-9.713024282560706E-2</v>
          </cell>
        </row>
        <row r="988">
          <cell r="O988">
            <v>-7.1266968325791852E-2</v>
          </cell>
        </row>
        <row r="989">
          <cell r="O989">
            <v>-0.13318284424379231</v>
          </cell>
        </row>
        <row r="990">
          <cell r="O990">
            <v>-0.2976154542710534</v>
          </cell>
        </row>
        <row r="991">
          <cell r="O991">
            <v>-0.6369213608477412</v>
          </cell>
        </row>
        <row r="992">
          <cell r="O992">
            <v>0.45633187772925765</v>
          </cell>
        </row>
        <row r="993">
          <cell r="O993">
            <v>-0.17797695262483995</v>
          </cell>
        </row>
        <row r="994">
          <cell r="O994">
            <v>0.10649627263045794</v>
          </cell>
        </row>
        <row r="995">
          <cell r="O995">
            <v>-4.2884990253411304E-2</v>
          </cell>
        </row>
        <row r="996">
          <cell r="O996">
            <v>0</v>
          </cell>
        </row>
        <row r="997">
          <cell r="O997">
            <v>-3.1125299281723862E-2</v>
          </cell>
        </row>
        <row r="998">
          <cell r="O998">
            <v>5.0847457627118647E-2</v>
          </cell>
        </row>
        <row r="999">
          <cell r="O999">
            <v>-5.3264604810996562E-2</v>
          </cell>
        </row>
        <row r="1000">
          <cell r="O1000">
            <v>0.54846625766871171</v>
          </cell>
        </row>
        <row r="1001">
          <cell r="O1001">
            <v>9.8425196850393699E-3</v>
          </cell>
        </row>
        <row r="1002">
          <cell r="O1002">
            <v>-6.7873303167420816E-3</v>
          </cell>
        </row>
        <row r="1003">
          <cell r="O1003">
            <v>0.27010125074449076</v>
          </cell>
        </row>
        <row r="1004">
          <cell r="O1004">
            <v>-5.5106539309331376E-2</v>
          </cell>
        </row>
        <row r="1005">
          <cell r="O1005">
            <v>0.63532763532763536</v>
          </cell>
        </row>
        <row r="1006">
          <cell r="O1006">
            <v>0.54437609841827772</v>
          </cell>
        </row>
        <row r="1007">
          <cell r="O1007">
            <v>0.25979557069846676</v>
          </cell>
        </row>
        <row r="1008">
          <cell r="O1008">
            <v>0.50358239508700098</v>
          </cell>
        </row>
        <row r="1009">
          <cell r="O1009">
            <v>-0.21160409556313994</v>
          </cell>
        </row>
        <row r="1010">
          <cell r="O1010">
            <v>6.2827225130890049E-2</v>
          </cell>
        </row>
        <row r="1011">
          <cell r="O1011">
            <v>3.3947623666343359E-2</v>
          </cell>
        </row>
        <row r="1012">
          <cell r="O1012">
            <v>-4.0076335877862593E-2</v>
          </cell>
        </row>
        <row r="1013">
          <cell r="O1013">
            <v>-2.072538860103627E-2</v>
          </cell>
        </row>
        <row r="1014">
          <cell r="O1014">
            <v>5.1504102096627168E-2</v>
          </cell>
        </row>
        <row r="1015">
          <cell r="O1015">
            <v>-0.43379978471474706</v>
          </cell>
        </row>
        <row r="1016">
          <cell r="O1016">
            <v>1.1593927893738141</v>
          </cell>
        </row>
        <row r="1017">
          <cell r="O1017">
            <v>0.30948678071539659</v>
          </cell>
        </row>
        <row r="1018">
          <cell r="O1018">
            <v>-0.20588235294117646</v>
          </cell>
        </row>
        <row r="1019">
          <cell r="O1019">
            <v>-8.9538171536286529E-2</v>
          </cell>
        </row>
        <row r="1020">
          <cell r="O1020">
            <v>-0.27733755942947702</v>
          </cell>
        </row>
        <row r="1021">
          <cell r="O1021">
            <v>0.48086522462562398</v>
          </cell>
        </row>
        <row r="1022">
          <cell r="O1022">
            <v>-0.21717171717171718</v>
          </cell>
        </row>
        <row r="1023">
          <cell r="O1023">
            <v>0.5409990574929312</v>
          </cell>
        </row>
        <row r="1024">
          <cell r="O1024">
            <v>-3.110419906687403E-2</v>
          </cell>
        </row>
        <row r="1025">
          <cell r="O1025">
            <v>0.28041594454072788</v>
          </cell>
        </row>
        <row r="1026">
          <cell r="O1026">
            <v>8.7539432176656148E-2</v>
          </cell>
        </row>
        <row r="1027">
          <cell r="O1027">
            <v>0.12436177972283005</v>
          </cell>
        </row>
        <row r="1028">
          <cell r="O1028">
            <v>0.35691260744985676</v>
          </cell>
        </row>
        <row r="1029">
          <cell r="O1029">
            <v>0.95712584358872566</v>
          </cell>
        </row>
        <row r="1030">
          <cell r="O1030">
            <v>0.35736378777064004</v>
          </cell>
        </row>
        <row r="1031">
          <cell r="O1031">
            <v>0.20401691331923891</v>
          </cell>
        </row>
        <row r="1032">
          <cell r="O1032">
            <v>-0.1111111111111111</v>
          </cell>
        </row>
        <row r="1033">
          <cell r="O1033">
            <v>0.22681564245810057</v>
          </cell>
        </row>
        <row r="1034">
          <cell r="O1034">
            <v>0.2586705202312139</v>
          </cell>
        </row>
        <row r="1035">
          <cell r="O1035">
            <v>-5.9087989723827873E-2</v>
          </cell>
        </row>
        <row r="1036">
          <cell r="O1036">
            <v>0.22483858716293201</v>
          </cell>
        </row>
        <row r="1037">
          <cell r="O1037">
            <v>-0.30260223048327139</v>
          </cell>
        </row>
        <row r="1038">
          <cell r="O1038">
            <v>-0.20822281167108753</v>
          </cell>
        </row>
        <row r="1039">
          <cell r="O1039">
            <v>-0.27196652719665271</v>
          </cell>
        </row>
        <row r="1040">
          <cell r="O1040">
            <v>-6.4476885644768861E-2</v>
          </cell>
        </row>
        <row r="1041">
          <cell r="O1041">
            <v>-0.18090452261306533</v>
          </cell>
        </row>
        <row r="1042">
          <cell r="O1042">
            <v>-0.44436468054558509</v>
          </cell>
        </row>
        <row r="1043">
          <cell r="O1043">
            <v>1.9530201342281879</v>
          </cell>
        </row>
        <row r="1044">
          <cell r="O1044">
            <v>-0.14716981132075471</v>
          </cell>
        </row>
        <row r="1045">
          <cell r="O1045">
            <v>-3.7439613526570048E-2</v>
          </cell>
        </row>
        <row r="1046">
          <cell r="O1046">
            <v>-9.0185676392572939E-2</v>
          </cell>
        </row>
        <row r="1047">
          <cell r="O1047">
            <v>-0.38011853448275862</v>
          </cell>
        </row>
        <row r="1048">
          <cell r="O1048">
            <v>-0.32765011119347665</v>
          </cell>
        </row>
        <row r="1049">
          <cell r="O1049">
            <v>-0.27967711301044634</v>
          </cell>
        </row>
        <row r="1050">
          <cell r="O1050">
            <v>-0.38407699037620296</v>
          </cell>
        </row>
        <row r="1051">
          <cell r="O1051">
            <v>0.1560344827586207</v>
          </cell>
        </row>
        <row r="1052">
          <cell r="O1052">
            <v>-7.9505300353356886E-2</v>
          </cell>
        </row>
        <row r="1053">
          <cell r="O1053">
            <v>-0.27121888959795787</v>
          </cell>
        </row>
        <row r="1054">
          <cell r="O1054">
            <v>-0.11280101394169835</v>
          </cell>
        </row>
        <row r="1055">
          <cell r="O1055">
            <v>8.7044534412955468E-2</v>
          </cell>
        </row>
        <row r="1056">
          <cell r="O1056">
            <v>-3.6211699164345405E-2</v>
          </cell>
        </row>
        <row r="1057">
          <cell r="O1057">
            <v>-0.10069790628115653</v>
          </cell>
        </row>
        <row r="1058">
          <cell r="O1058">
            <v>-2.8409090909090908E-2</v>
          </cell>
        </row>
        <row r="1059">
          <cell r="O1059">
            <v>-5.6179775280898875E-3</v>
          </cell>
        </row>
        <row r="1060">
          <cell r="O1060">
            <v>-0.16468114926419061</v>
          </cell>
        </row>
        <row r="1061">
          <cell r="O1061">
            <v>8.356545961002786E-3</v>
          </cell>
        </row>
        <row r="1062">
          <cell r="O1062">
            <v>-4.189944134078212E-2</v>
          </cell>
        </row>
        <row r="1063">
          <cell r="O1063">
            <v>0.15133276010318142</v>
          </cell>
        </row>
        <row r="1064">
          <cell r="O1064">
            <v>4.784688995215311E-2</v>
          </cell>
        </row>
        <row r="1065">
          <cell r="O1065">
            <v>-9.1097308488612833E-2</v>
          </cell>
        </row>
        <row r="1066">
          <cell r="O1066">
            <v>4.1540020263424522E-2</v>
          </cell>
        </row>
        <row r="1067">
          <cell r="O1067">
            <v>0.33006535947712418</v>
          </cell>
        </row>
        <row r="1068">
          <cell r="O1068">
            <v>5.2208835341365459E-2</v>
          </cell>
        </row>
        <row r="1069">
          <cell r="O1069">
            <v>0.28960817717206133</v>
          </cell>
        </row>
        <row r="1070">
          <cell r="O1070">
            <v>-0.24722991689750692</v>
          </cell>
        </row>
        <row r="1071">
          <cell r="O1071">
            <v>-0.3163596966413868</v>
          </cell>
        </row>
        <row r="1072">
          <cell r="O1072" t="e">
            <v>#DIV/0!</v>
          </cell>
        </row>
        <row r="1073">
          <cell r="O1073">
            <v>-0.4869967937299608</v>
          </cell>
        </row>
        <row r="1074">
          <cell r="O1074">
            <v>-0.50443081117927746</v>
          </cell>
        </row>
        <row r="1075">
          <cell r="O1075">
            <v>-0.21245027416406839</v>
          </cell>
        </row>
        <row r="1076">
          <cell r="O1076">
            <v>-8.3333333333333329E-2</v>
          </cell>
        </row>
        <row r="1077">
          <cell r="O1077">
            <v>-0.1259713701431493</v>
          </cell>
        </row>
        <row r="1078">
          <cell r="O1078">
            <v>-0.10014727540500737</v>
          </cell>
        </row>
        <row r="1079">
          <cell r="O1079">
            <v>-2.948920484465508E-2</v>
          </cell>
        </row>
        <row r="1080">
          <cell r="O1080">
            <v>-0.22727272727272727</v>
          </cell>
        </row>
        <row r="1081">
          <cell r="O1081" t="str">
            <v>Not on 15/16 prices Unadjusted</v>
          </cell>
        </row>
        <row r="1082">
          <cell r="O1082" t="str">
            <v>Not on 15/16 prices Unadjusted</v>
          </cell>
        </row>
        <row r="1083">
          <cell r="O1083" t="str">
            <v>Not on 15/16 prices Unadjusted</v>
          </cell>
        </row>
        <row r="1084">
          <cell r="O1084" t="str">
            <v>Not on 15/16 prices Unadjusted</v>
          </cell>
        </row>
        <row r="1085">
          <cell r="O1085" t="str">
            <v>Not on 15/16 prices Unadjusted</v>
          </cell>
        </row>
        <row r="1086">
          <cell r="O1086" t="str">
            <v>Not on 15/16 prices Unadjusted</v>
          </cell>
        </row>
        <row r="1087">
          <cell r="O1087" t="str">
            <v>Not on 15/16 prices Unadjusted</v>
          </cell>
        </row>
        <row r="1088">
          <cell r="O1088" t="str">
            <v>Not on 15/16 prices Unadjusted</v>
          </cell>
        </row>
        <row r="1089">
          <cell r="O1089">
            <v>-0.21556642216788915</v>
          </cell>
        </row>
        <row r="1090">
          <cell r="O1090">
            <v>-3.8121494438634849E-2</v>
          </cell>
        </row>
        <row r="1091">
          <cell r="O1091">
            <v>1.6753738065213474E-2</v>
          </cell>
        </row>
        <row r="1092">
          <cell r="O1092">
            <v>0.11515513126491647</v>
          </cell>
        </row>
        <row r="1093">
          <cell r="O1093">
            <v>0.20226730310262531</v>
          </cell>
        </row>
        <row r="1094">
          <cell r="O1094">
            <v>-2.7204502814258912E-2</v>
          </cell>
        </row>
        <row r="1095">
          <cell r="O1095">
            <v>0.43433395872420261</v>
          </cell>
        </row>
        <row r="1096">
          <cell r="O1096">
            <v>-0.60495540138751236</v>
          </cell>
        </row>
        <row r="1097">
          <cell r="O1097">
            <v>-0.52574985851726086</v>
          </cell>
        </row>
        <row r="1098">
          <cell r="O1098">
            <v>-0.51381578947368423</v>
          </cell>
        </row>
        <row r="1099">
          <cell r="O1099">
            <v>-0.38754780114722753</v>
          </cell>
        </row>
        <row r="1100">
          <cell r="O1100">
            <v>-0.16131441374159822</v>
          </cell>
        </row>
        <row r="1101">
          <cell r="O1101">
            <v>4.2074363992172209E-2</v>
          </cell>
        </row>
        <row r="1102">
          <cell r="O1102">
            <v>-0.3982209350434423</v>
          </cell>
        </row>
        <row r="1103">
          <cell r="O1103">
            <v>-0.11883956658511011</v>
          </cell>
        </row>
        <row r="1104">
          <cell r="O1104">
            <v>-0.1293800539083558</v>
          </cell>
        </row>
        <row r="1105">
          <cell r="O1105">
            <v>-0.3246822033898305</v>
          </cell>
        </row>
        <row r="1106">
          <cell r="O1106">
            <v>1.2129963898916967</v>
          </cell>
        </row>
        <row r="1107">
          <cell r="O1107">
            <v>-0.82995702885205647</v>
          </cell>
        </row>
        <row r="1108">
          <cell r="O1108">
            <v>-0.23809523809523808</v>
          </cell>
        </row>
        <row r="1109">
          <cell r="O1109" t="str">
            <v>Not on both list</v>
          </cell>
        </row>
        <row r="1110">
          <cell r="O1110">
            <v>0.22848475171642982</v>
          </cell>
        </row>
        <row r="1111">
          <cell r="O1111">
            <v>0.34360530097397413</v>
          </cell>
        </row>
        <row r="1112">
          <cell r="O1112">
            <v>0.24876257384639949</v>
          </cell>
        </row>
        <row r="1113">
          <cell r="O1113">
            <v>0.4713396136037043</v>
          </cell>
        </row>
        <row r="1114">
          <cell r="O1114">
            <v>0.4318219564856336</v>
          </cell>
        </row>
        <row r="1115">
          <cell r="O1115">
            <v>-1</v>
          </cell>
        </row>
        <row r="1116">
          <cell r="O1116">
            <v>0.84271715661850188</v>
          </cell>
        </row>
        <row r="1117">
          <cell r="O1117">
            <v>0.47550240823783424</v>
          </cell>
        </row>
        <row r="1118">
          <cell r="O1118">
            <v>0.59043348281016439</v>
          </cell>
        </row>
        <row r="1119">
          <cell r="O1119">
            <v>0.34097326025577146</v>
          </cell>
        </row>
        <row r="1120">
          <cell r="O1120">
            <v>1.3318385650224216</v>
          </cell>
        </row>
        <row r="1121">
          <cell r="O1121">
            <v>-1.7771134363062616E-2</v>
          </cell>
        </row>
        <row r="1122">
          <cell r="O1122">
            <v>2.504235176880917</v>
          </cell>
        </row>
        <row r="1123">
          <cell r="O1123">
            <v>0.74456070420195986</v>
          </cell>
        </row>
        <row r="1124">
          <cell r="O1124">
            <v>1.5516879849024954E-2</v>
          </cell>
        </row>
        <row r="1125">
          <cell r="O1125">
            <v>-0.3422101069406584</v>
          </cell>
        </row>
        <row r="1126">
          <cell r="O1126">
            <v>-0.128957852799329</v>
          </cell>
        </row>
        <row r="1127">
          <cell r="O1127">
            <v>0.17184131090987495</v>
          </cell>
        </row>
        <row r="1128">
          <cell r="O1128">
            <v>0.17399741267787838</v>
          </cell>
        </row>
        <row r="1129">
          <cell r="O1129">
            <v>-0.24105217766278569</v>
          </cell>
        </row>
        <row r="1130">
          <cell r="O1130">
            <v>-0.66587427363972529</v>
          </cell>
        </row>
        <row r="1131">
          <cell r="O1131">
            <v>-0.16250000000000001</v>
          </cell>
        </row>
        <row r="1132">
          <cell r="O1132">
            <v>0.5661045180095774</v>
          </cell>
        </row>
        <row r="1133">
          <cell r="O1133">
            <v>-0.11387329591018444</v>
          </cell>
        </row>
        <row r="1134">
          <cell r="O1134">
            <v>-1.6470588235294119E-2</v>
          </cell>
        </row>
        <row r="1135">
          <cell r="O1135">
            <v>-0.22134502923976609</v>
          </cell>
        </row>
        <row r="1136">
          <cell r="O1136">
            <v>-0.32152588555858308</v>
          </cell>
        </row>
        <row r="1137">
          <cell r="O1137">
            <v>-8.9074990483441183E-2</v>
          </cell>
        </row>
        <row r="1138">
          <cell r="O1138">
            <v>0.13671023965141613</v>
          </cell>
        </row>
        <row r="1139">
          <cell r="O1139">
            <v>-0.33792751403777438</v>
          </cell>
        </row>
        <row r="1140">
          <cell r="O1140">
            <v>0.84261501210653755</v>
          </cell>
        </row>
        <row r="1141">
          <cell r="O1141">
            <v>3.335126412049489E-2</v>
          </cell>
        </row>
        <row r="1142">
          <cell r="O1142">
            <v>0.82924693520140103</v>
          </cell>
        </row>
        <row r="1143">
          <cell r="O1143">
            <v>-8.2280431432973811E-2</v>
          </cell>
        </row>
        <row r="1144">
          <cell r="O1144">
            <v>-0.14430808294540837</v>
          </cell>
        </row>
        <row r="1145">
          <cell r="O1145">
            <v>-5.4853620955315874E-2</v>
          </cell>
        </row>
        <row r="1146">
          <cell r="O1146">
            <v>-0.41263940520446096</v>
          </cell>
        </row>
        <row r="1147">
          <cell r="O1147">
            <v>-0.16109313196691838</v>
          </cell>
        </row>
        <row r="1148">
          <cell r="O1148">
            <v>-0.13244353182751539</v>
          </cell>
        </row>
        <row r="1149">
          <cell r="O1149">
            <v>-0.18768833405079638</v>
          </cell>
        </row>
        <row r="1150">
          <cell r="O1150">
            <v>-5.4726368159203981E-2</v>
          </cell>
        </row>
        <row r="1151">
          <cell r="O1151">
            <v>-0.20272172688878462</v>
          </cell>
        </row>
        <row r="1152">
          <cell r="O1152">
            <v>-0.20535158680771623</v>
          </cell>
        </row>
        <row r="1153">
          <cell r="O1153">
            <v>-2.9208709506107277E-2</v>
          </cell>
        </row>
        <row r="1154">
          <cell r="O1154">
            <v>-7.1563801590306703E-2</v>
          </cell>
        </row>
        <row r="1155">
          <cell r="O1155">
            <v>0.11212121212121212</v>
          </cell>
        </row>
        <row r="1156">
          <cell r="O1156">
            <v>-0.1092814371257485</v>
          </cell>
        </row>
        <row r="1157">
          <cell r="O1157">
            <v>0.14791987673343607</v>
          </cell>
        </row>
        <row r="1158">
          <cell r="O1158">
            <v>-0.1239013671875</v>
          </cell>
        </row>
        <row r="1159">
          <cell r="O1159">
            <v>-0.26877645126650246</v>
          </cell>
        </row>
        <row r="1160">
          <cell r="O1160">
            <v>-7.5168972269597623E-2</v>
          </cell>
        </row>
        <row r="1161">
          <cell r="O1161">
            <v>-1.1620185922974768E-2</v>
          </cell>
        </row>
        <row r="1162">
          <cell r="O1162">
            <v>-0.41319181197877181</v>
          </cell>
        </row>
        <row r="1163">
          <cell r="O1163">
            <v>-0.44630130253133449</v>
          </cell>
        </row>
        <row r="1164">
          <cell r="O1164">
            <v>9.0498321714433255E-2</v>
          </cell>
        </row>
        <row r="1165">
          <cell r="O1165">
            <v>-0.47318854507015184</v>
          </cell>
        </row>
        <row r="1166">
          <cell r="O1166">
            <v>-8.2852648138437332E-2</v>
          </cell>
        </row>
        <row r="1167">
          <cell r="O1167">
            <v>-0.23524556335121749</v>
          </cell>
        </row>
        <row r="1168">
          <cell r="O1168">
            <v>-0.10940129838903583</v>
          </cell>
        </row>
        <row r="1169">
          <cell r="O1169">
            <v>-0.12148859543817526</v>
          </cell>
        </row>
        <row r="1170">
          <cell r="O1170">
            <v>-0.12712108139200459</v>
          </cell>
        </row>
        <row r="1171">
          <cell r="O1171">
            <v>0.5321100917431193</v>
          </cell>
        </row>
        <row r="1172">
          <cell r="O1172" t="e">
            <v>#DIV/0!</v>
          </cell>
        </row>
        <row r="1173">
          <cell r="O1173" t="e">
            <v>#DIV/0!</v>
          </cell>
        </row>
        <row r="1174">
          <cell r="O1174" t="e">
            <v>#DIV/0!</v>
          </cell>
        </row>
        <row r="1175">
          <cell r="O1175">
            <v>-0.51237458193979935</v>
          </cell>
        </row>
        <row r="1176">
          <cell r="O1176">
            <v>-0.29382303839732887</v>
          </cell>
        </row>
        <row r="1177">
          <cell r="O1177">
            <v>-0.27511835875854812</v>
          </cell>
        </row>
        <row r="1178">
          <cell r="O1178">
            <v>-0.24437910757523348</v>
          </cell>
        </row>
        <row r="1179">
          <cell r="O1179">
            <v>-0.16509136735979837</v>
          </cell>
        </row>
        <row r="1180">
          <cell r="O1180">
            <v>-0.27294025771183134</v>
          </cell>
        </row>
        <row r="1181">
          <cell r="O1181">
            <v>-0.32973986407311928</v>
          </cell>
        </row>
        <row r="1182">
          <cell r="O1182">
            <v>-0.35056151097498722</v>
          </cell>
        </row>
        <row r="1183">
          <cell r="O1183">
            <v>-6.7946824224519942E-3</v>
          </cell>
        </row>
        <row r="1184">
          <cell r="O1184">
            <v>-6.1332809121289564E-2</v>
          </cell>
        </row>
        <row r="1185">
          <cell r="O1185">
            <v>-0.25979724617945227</v>
          </cell>
        </row>
        <row r="1186">
          <cell r="O1186">
            <v>-0.27522285251215561</v>
          </cell>
        </row>
        <row r="1187">
          <cell r="O1187">
            <v>-5.5277704659120824E-2</v>
          </cell>
        </row>
        <row r="1188">
          <cell r="O1188">
            <v>-0.14395154106538394</v>
          </cell>
        </row>
        <row r="1189">
          <cell r="O1189">
            <v>-0.10785216361962384</v>
          </cell>
        </row>
        <row r="1190">
          <cell r="O1190">
            <v>-8.0677204802625899E-2</v>
          </cell>
        </row>
        <row r="1191">
          <cell r="O1191">
            <v>5.9001244002132573E-2</v>
          </cell>
        </row>
        <row r="1192">
          <cell r="O1192">
            <v>-6.6123557365919891E-2</v>
          </cell>
        </row>
        <row r="1193">
          <cell r="O1193">
            <v>0.12491774511954376</v>
          </cell>
        </row>
        <row r="1194">
          <cell r="O1194">
            <v>0.14365658426011191</v>
          </cell>
        </row>
        <row r="1195">
          <cell r="O1195" t="str">
            <v>Not on 15/16 prices Unadjusted</v>
          </cell>
        </row>
        <row r="1196">
          <cell r="O1196">
            <v>-3.374727462318703E-2</v>
          </cell>
        </row>
        <row r="1197">
          <cell r="O1197">
            <v>7.32484076433121E-2</v>
          </cell>
        </row>
        <row r="1198">
          <cell r="O1198">
            <v>-0.65356999509432279</v>
          </cell>
        </row>
        <row r="1199">
          <cell r="O1199">
            <v>-0.4119572332533275</v>
          </cell>
        </row>
        <row r="1200">
          <cell r="O1200">
            <v>-0.93772136953955132</v>
          </cell>
        </row>
        <row r="1201">
          <cell r="O1201">
            <v>-0.51684502576298053</v>
          </cell>
        </row>
        <row r="1202">
          <cell r="O1202">
            <v>-0.16435185185185186</v>
          </cell>
        </row>
        <row r="1203">
          <cell r="O1203">
            <v>-0.19830777366472765</v>
          </cell>
        </row>
        <row r="1204">
          <cell r="O1204">
            <v>-0.14448370632116214</v>
          </cell>
        </row>
        <row r="1205">
          <cell r="O1205">
            <v>-0.34045964724746125</v>
          </cell>
        </row>
        <row r="1206">
          <cell r="O1206">
            <v>-0.34704562453253551</v>
          </cell>
        </row>
        <row r="1207">
          <cell r="O1207">
            <v>-1.4064697609001406E-2</v>
          </cell>
        </row>
        <row r="1208">
          <cell r="O1208">
            <v>-0.17721518987341772</v>
          </cell>
        </row>
        <row r="1209">
          <cell r="O1209">
            <v>-0.27962764052989619</v>
          </cell>
        </row>
        <row r="1210">
          <cell r="O1210">
            <v>-0.2381870781099325</v>
          </cell>
        </row>
        <row r="1211">
          <cell r="O1211">
            <v>-0.30110262934690418</v>
          </cell>
        </row>
        <row r="1212">
          <cell r="O1212">
            <v>6.7005937234944871E-2</v>
          </cell>
        </row>
        <row r="1213">
          <cell r="O1213">
            <v>-0.46510810335735631</v>
          </cell>
        </row>
        <row r="1214">
          <cell r="O1214">
            <v>-0.30187265917602996</v>
          </cell>
        </row>
        <row r="1215">
          <cell r="O1215">
            <v>-0.14864864864864866</v>
          </cell>
        </row>
        <row r="1216">
          <cell r="O1216">
            <v>6.5552699228791769E-2</v>
          </cell>
        </row>
        <row r="1217">
          <cell r="O1217">
            <v>-3.1796502384737681E-3</v>
          </cell>
        </row>
        <row r="1218">
          <cell r="O1218">
            <v>-0.4070891514500537</v>
          </cell>
        </row>
        <row r="1219">
          <cell r="O1219">
            <v>-2.4390243902439025E-2</v>
          </cell>
        </row>
        <row r="1220">
          <cell r="O1220">
            <v>3.6540880503144653</v>
          </cell>
        </row>
        <row r="1221">
          <cell r="O1221">
            <v>-0.23247232472324722</v>
          </cell>
        </row>
        <row r="1222">
          <cell r="O1222">
            <v>-0.14827439284192587</v>
          </cell>
        </row>
        <row r="1223">
          <cell r="O1223">
            <v>-0.10191846522781775</v>
          </cell>
        </row>
        <row r="1224">
          <cell r="O1224">
            <v>-0.22273249138920781</v>
          </cell>
        </row>
        <row r="1225">
          <cell r="O1225">
            <v>-0.3442403367776502</v>
          </cell>
        </row>
        <row r="1226">
          <cell r="O1226">
            <v>2.310945273631841</v>
          </cell>
        </row>
        <row r="1227">
          <cell r="O1227">
            <v>0.13780025284450062</v>
          </cell>
        </row>
        <row r="1228">
          <cell r="O1228">
            <v>-0.21744627054361568</v>
          </cell>
        </row>
        <row r="1229">
          <cell r="O1229">
            <v>0.17948717948717949</v>
          </cell>
        </row>
        <row r="1230">
          <cell r="O1230" t="str">
            <v>Not on 15/16 prices Unadjusted</v>
          </cell>
        </row>
        <row r="1231">
          <cell r="O1231" t="str">
            <v>Not on 15/16 prices Unadjusted</v>
          </cell>
        </row>
        <row r="1232">
          <cell r="O1232" t="str">
            <v>Not on 15/16 prices Unadjusted</v>
          </cell>
        </row>
        <row r="1233">
          <cell r="O1233">
            <v>-8.4925690021231421E-3</v>
          </cell>
        </row>
        <row r="1234">
          <cell r="O1234">
            <v>3.1884057971014491E-2</v>
          </cell>
        </row>
        <row r="1235">
          <cell r="O1235">
            <v>-0.33997569866342647</v>
          </cell>
        </row>
        <row r="1236">
          <cell r="O1236">
            <v>-0.11203319502074689</v>
          </cell>
        </row>
        <row r="1237">
          <cell r="O1237">
            <v>-0.4191343963553531</v>
          </cell>
        </row>
        <row r="1238">
          <cell r="O1238">
            <v>-0.29202947086403214</v>
          </cell>
        </row>
        <row r="1239">
          <cell r="O1239">
            <v>-0.21457905544147843</v>
          </cell>
        </row>
        <row r="1240">
          <cell r="O1240">
            <v>-0.20431654676258992</v>
          </cell>
        </row>
        <row r="1241">
          <cell r="O1241">
            <v>-0.11595330739299611</v>
          </cell>
        </row>
        <row r="1242">
          <cell r="O1242">
            <v>-4.8672566371681415E-2</v>
          </cell>
        </row>
        <row r="1243">
          <cell r="O1243">
            <v>3.7184594953519258E-2</v>
          </cell>
        </row>
        <row r="1244">
          <cell r="O1244">
            <v>-7.3369565217391311E-2</v>
          </cell>
        </row>
        <row r="1245">
          <cell r="O1245">
            <v>-0.40349110439744879</v>
          </cell>
        </row>
        <row r="1246">
          <cell r="O1246">
            <v>-0.82275931520644507</v>
          </cell>
        </row>
        <row r="1247">
          <cell r="O1247">
            <v>-0.39962676619568116</v>
          </cell>
        </row>
        <row r="1248">
          <cell r="O1248">
            <v>-0.48439073514602216</v>
          </cell>
        </row>
        <row r="1249">
          <cell r="O1249">
            <v>-0.33366336633663368</v>
          </cell>
        </row>
        <row r="1250">
          <cell r="O1250">
            <v>-0.3842962962962963</v>
          </cell>
        </row>
        <row r="1251">
          <cell r="O1251">
            <v>-0.39512003148366787</v>
          </cell>
        </row>
        <row r="1252">
          <cell r="O1252">
            <v>-0.32</v>
          </cell>
        </row>
        <row r="1253">
          <cell r="O1253">
            <v>-0.12537940695773991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ex"/>
      <sheetName val="Total HRG's"/>
      <sheetName val="Total Outpatient Attendances"/>
      <sheetName val="Total Other Currencies"/>
      <sheetName val="EL"/>
      <sheetName val="EL_XS"/>
      <sheetName val="NEL"/>
      <sheetName val="NEL_XS"/>
      <sheetName val="NES"/>
      <sheetName val="DC"/>
      <sheetName val="RP"/>
      <sheetName val="CL"/>
      <sheetName val="NCL"/>
      <sheetName val="OPROC"/>
      <sheetName val="CMDT"/>
      <sheetName val="AE"/>
      <sheetName val="CHEM"/>
      <sheetName val="CC"/>
      <sheetName val="IMAG"/>
      <sheetName val="NM"/>
      <sheetName val="HCD"/>
      <sheetName val="RAD"/>
      <sheetName val="REHAB"/>
      <sheetName val="SPAL"/>
      <sheetName val="RENAL"/>
      <sheetName val="DADS"/>
      <sheetName val="DAPS"/>
      <sheetName val="MHCC"/>
      <sheetName val="MHCCIA"/>
      <sheetName val="IAPTMHCC"/>
      <sheetName val="IAPTMHCCIA"/>
      <sheetName val="SECMHCC"/>
      <sheetName val="SECMHCCIA"/>
      <sheetName val="MH"/>
      <sheetName val="CHS"/>
      <sheetName val="AMB"/>
      <sheetName val="CF_SPEC"/>
      <sheetName val="CF_N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149EF064-2477-4092-BCE5-C93DEDE8B074}" name="icb_mff_index" displayName="icb_mff_index" ref="A2:O44" headerRowDxfId="110" dataDxfId="109" headerRowCellStyle="Normal 7">
  <autoFilter ref="A2:O44" xr:uid="{149EF064-2477-4092-BCE5-C93DEDE8B074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xr3:uid="{856E42D6-39CD-44FC-8912-06AD8E4E91BF}" name="Sort" totalsRowLabel="Total" dataDxfId="108" totalsRowDxfId="107" dataCellStyle="Normal 25"/>
    <tableColumn id="2" xr3:uid="{63A6FAF4-BE24-4FEC-9889-069086B9DE1F}" name="R23" dataDxfId="106" totalsRowDxfId="105" dataCellStyle="Normal 25"/>
    <tableColumn id="3" xr3:uid="{1BA394CC-1C24-4D1A-8AB6-161B8FC6C117}" name="Region" dataDxfId="104" totalsRowDxfId="103" dataCellStyle="Normal 25"/>
    <tableColumn id="4" xr3:uid="{C00D84B5-B47E-4BCA-9C6F-208A179639CC}" name="ICB23" totalsRowLabel="Total" dataDxfId="102" totalsRowDxfId="101" dataCellStyle="Normal 25"/>
    <tableColumn id="6" xr3:uid="{E20D3116-35A8-4DE9-A9FE-DD5E839814AD}" name="Integrated Care Board" totalsRowLabel="England" dataDxfId="100" totalsRowDxfId="99" dataCellStyle="Normal 25"/>
    <tableColumn id="7" xr3:uid="{B481469D-835D-48A1-9BCE-8610C021C3F4}" name="Registered population (base year)" totalsRowFunction="sum" dataDxfId="98" totalsRowDxfId="97">
      <calculatedColumnFormula array="1">SUMIFS(gp_mff_index[Registered population (base year)],gp_mff_index[[ICB23]:[ICB23]],icb_mff_index[[#This Row],[ICB23]:[ICB23]])</calculatedColumnFormula>
    </tableColumn>
    <tableColumn id="10" xr3:uid="{B3997230-5889-4353-B04A-F14D14DAB5B0}" name="Norm NSP MFF WP  (base year)" totalsRowFunction="sum" dataDxfId="96" totalsRowDxfId="95">
      <calculatedColumnFormula array="1">SUMIFS(gp_mff_index[Norm NSP MFF WP (base year)],gp_mff_index[[ICB23]:[ICB23]],icb_mff_index[[#This Row],[ICB23]:[ICB23]])</calculatedColumnFormula>
    </tableColumn>
    <tableColumn id="11" xr3:uid="{3F3B7131-EDC8-4708-8D14-40C56E3E3B0F}" name="Non-specialised (NSP) MFF (base year)" totalsRowFunction="custom" dataDxfId="94" totalsRowDxfId="93">
      <calculatedColumnFormula>icb_mff_index[[#This Row],[Norm NSP MFF WP  (base year)]]/icb_mff_index[[#This Row],[Registered population (base year)]]</calculatedColumnFormula>
      <totalsRowFormula>icb_mff_index[[#Totals],[Norm NSP MFF WP  (base year)]]/icb_mff_index[[#Totals],[Registered population (base year)]]</totalsRowFormula>
    </tableColumn>
    <tableColumn id="14" xr3:uid="{80936C7D-E931-4481-B9F5-D3EF5ED438F9}" name="Norm MFF WP SP (base year)" totalsRowFunction="sum" dataDxfId="92" totalsRowDxfId="91">
      <calculatedColumnFormula array="1">SUMIFS(gp_mff_index[Norm SP MFF WP (base year)],gp_mff_index[[ICB23]:[ICB23]],icb_mff_index[[#This Row],[ICB23]:[ICB23]])</calculatedColumnFormula>
    </tableColumn>
    <tableColumn id="15" xr3:uid="{C496E339-6DA4-44B8-8F5C-95515FC6B881}" name="Specialised (SP) MFF (base year)" totalsRowFunction="custom" dataDxfId="90" totalsRowDxfId="89">
      <calculatedColumnFormula>icb_mff_index[[#This Row],[Norm MFF WP SP (base year)]]/icb_mff_index[[#This Row],[Registered population (base year)]]</calculatedColumnFormula>
      <totalsRowFormula>icb_mff_index[[#Totals],[Norm MFF WP SP (base year)]]/icb_mff_index[[#Totals],[Registered population (base year)]]</totalsRowFormula>
    </tableColumn>
    <tableColumn id="16" xr3:uid="{CA82F120-0D38-4BEB-A768-8C1149149141}" name="Registered population  2025/26" totalsRowFunction="sum" dataDxfId="88" totalsRowDxfId="87">
      <calculatedColumnFormula array="1">SUMIFS(gp_mff_index[Registered population 2025/26],gp_mff_index[[ICB23]:[ICB23]],icb_mff_index[[#This Row],[ICB23]:[ICB23]])</calculatedColumnFormula>
    </tableColumn>
    <tableColumn id="19" xr3:uid="{A931A572-0565-4AAD-81CC-0B712E2EDBED}" name="Norm NSP MFF WP 2025/26" totalsRowFunction="sum" dataDxfId="86" totalsRowDxfId="85">
      <calculatedColumnFormula array="1">SUMIFS(gp_mff_index[Norm NSP MFF WP 2025/26],gp_mff_index[[ICB23]:[ICB23]],icb_mff_index[[#This Row],[ICB23]:[ICB23]])</calculatedColumnFormula>
    </tableColumn>
    <tableColumn id="20" xr3:uid="{EB7D12C7-3350-4EDD-B579-5D46C20DABE9}" name="Non-specialised (NSP) MFF 2025/26" totalsRowFunction="custom" dataDxfId="84" totalsRowDxfId="83">
      <calculatedColumnFormula>icb_mff_index[[#This Row],[Norm NSP MFF WP 2025/26]]/icb_mff_index[[#This Row],[Registered population  2025/26]]</calculatedColumnFormula>
      <totalsRowFormula>icb_mff_index[[#Totals],[Norm NSP MFF WP 2025/26]]/icb_mff_index[[#Totals],[Registered population  2025/26]]</totalsRowFormula>
    </tableColumn>
    <tableColumn id="23" xr3:uid="{523CED53-701C-49C8-A0BB-2532D23A18E0}" name="Norm SP MFF WP 2025/26" totalsRowFunction="sum" dataDxfId="82" totalsRowDxfId="81">
      <calculatedColumnFormula array="1">SUMIFS(gp_mff_index[Norm SP MFF WP 2025/26],gp_mff_index[[ICB23]:[ICB23]],icb_mff_index[[#This Row],[ICB23]:[ICB23]])</calculatedColumnFormula>
    </tableColumn>
    <tableColumn id="24" xr3:uid="{44A06316-1FEB-4112-B89C-10224E840EA8}" name="Specialised (SP) MFF 2025/26" totalsRowFunction="custom" dataDxfId="80" totalsRowDxfId="79">
      <calculatedColumnFormula>icb_mff_index[[#This Row],[Norm SP MFF WP 2025/26]]/icb_mff_index[[#This Row],[Registered population  2025/26]]</calculatedColumnFormula>
      <totalsRowFormula>icb_mff_index[[#Totals],[Norm SP MFF WP 2025/26]]/icb_mff_index[[#Totals],[Registered population  2025/26]]</totalsRowFormula>
    </tableColumn>
  </tableColumns>
  <tableStyleInfo name="TableAllocationsTechGuide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1B23F29C-1D95-4981-AB78-9AC63BEF143E}" name="region_mff_index" displayName="region_mff_index" ref="A46:O54" totalsRowCount="1" headerRowDxfId="78" dataDxfId="76" headerRowBorderDxfId="77" tableBorderDxfId="75" headerRowCellStyle="Normal 7">
  <autoFilter ref="A46:O53" xr:uid="{1B23F29C-1D95-4981-AB78-9AC63BEF143E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xr3:uid="{726ABD76-56C5-4A30-A63B-8C843FF19C51}" name="Sort" dataDxfId="74" totalsRowDxfId="73"/>
    <tableColumn id="2" xr3:uid="{79E5E4D0-6763-4609-873E-97EE25D949E3}" name="blank1" dataDxfId="72" totalsRowDxfId="71"/>
    <tableColumn id="3" xr3:uid="{47859F48-B549-4737-A4A7-4A6C33553843}" name="blank2" dataDxfId="70" totalsRowDxfId="69"/>
    <tableColumn id="4" xr3:uid="{C1B1DD77-B5E6-4701-BA0F-85297DCBDD43}" name="R24" totalsRowLabel="Total" dataDxfId="68" totalsRowDxfId="67"/>
    <tableColumn id="5" xr3:uid="{19D20093-C39C-444F-9289-559C6CC33FC5}" name="Region" totalsRowLabel="England" dataDxfId="66" totalsRowDxfId="65"/>
    <tableColumn id="6" xr3:uid="{6CCF9D29-457A-40C7-90D7-C2D2968A37D1}" name="Registered population (base year)" totalsRowFunction="sum" dataDxfId="64" totalsRowDxfId="63">
      <calculatedColumnFormula array="1">SUMIFS(icb_mff_index[Registered population (base year)],icb_mff_index[[R23]:[R23]],region_mff_index[[#This Row],[R24]:[R24]])</calculatedColumnFormula>
    </tableColumn>
    <tableColumn id="9" xr3:uid="{6069D764-C5E7-43A2-980F-0AF05EC23813}" name="Norm NSP MFF WP  (base year)" totalsRowFunction="sum" dataDxfId="62" totalsRowDxfId="61">
      <calculatedColumnFormula array="1">SUMIFS(icb_mff_index[Norm NSP MFF WP  (base year)],icb_mff_index[[R23]:[R23]],region_mff_index[[#This Row],[R24]:[R24]])</calculatedColumnFormula>
    </tableColumn>
    <tableColumn id="10" xr3:uid="{09325353-069D-4096-A478-CE9A3CE55B60}" name="Non-specialised (NSP) MFF (base year)" totalsRowFunction="custom" dataDxfId="60" totalsRowDxfId="59">
      <calculatedColumnFormula>region_mff_index[[#This Row],[Norm NSP MFF WP  (base year)]]/region_mff_index[[#This Row],[Registered population (base year)]]</calculatedColumnFormula>
      <totalsRowFormula>region_mff_index[[#Totals],[Norm NSP MFF WP  (base year)]]/region_mff_index[[#Totals],[Registered population (base year)]]</totalsRowFormula>
    </tableColumn>
    <tableColumn id="13" xr3:uid="{9C759973-ABCB-4057-B874-B9533B9E208C}" name="Norm MFF WP SP (base year)" totalsRowFunction="sum" dataDxfId="58" totalsRowDxfId="57">
      <calculatedColumnFormula array="1">SUMIFS(icb_mff_index[Norm MFF WP SP (base year)],icb_mff_index[[R23]:[R23]],region_mff_index[[#This Row],[R24]:[R24]])</calculatedColumnFormula>
    </tableColumn>
    <tableColumn id="14" xr3:uid="{BC3DEF9F-7094-44BD-B2A6-0F1E5F10F96B}" name="Specialised (SP) MFF (base year)" totalsRowFunction="custom" dataDxfId="56" totalsRowDxfId="55">
      <calculatedColumnFormula>region_mff_index[[#This Row],[Norm MFF WP SP (base year)]]/region_mff_index[[#This Row],[Registered population (base year)]]</calculatedColumnFormula>
      <totalsRowFormula>region_mff_index[[#Totals],[Norm MFF WP SP (base year)]]/region_mff_index[[#Totals],[Registered population (base year)]]</totalsRowFormula>
    </tableColumn>
    <tableColumn id="15" xr3:uid="{7D0EF83C-845B-4C39-A832-0CB9490EE4FE}" name="Registered population  2025/26" totalsRowFunction="sum" dataDxfId="54" totalsRowDxfId="53">
      <calculatedColumnFormula array="1">SUMIFS(icb_mff_index[Registered population  2025/26],icb_mff_index[[R23]:[R23]],region_mff_index[[#This Row],[R24]:[R24]])</calculatedColumnFormula>
    </tableColumn>
    <tableColumn id="18" xr3:uid="{5885DD59-66C8-46C0-9309-1702B06113F8}" name="Norm NSP MFF WP 2025/26" totalsRowFunction="sum" dataDxfId="52" totalsRowDxfId="51">
      <calculatedColumnFormula array="1">SUMIFS(icb_mff_index[Norm NSP MFF WP 2025/26],icb_mff_index[[R23]:[R23]],region_mff_index[[#This Row],[R24]:[R24]])</calculatedColumnFormula>
    </tableColumn>
    <tableColumn id="19" xr3:uid="{536669B2-05B6-4132-B771-E7E04A5A8B15}" name="Non-specialised (NSP) MFF 2025/26" totalsRowFunction="custom" dataDxfId="50" totalsRowDxfId="49">
      <calculatedColumnFormula>region_mff_index[[#This Row],[Norm NSP MFF WP 2025/26]]/region_mff_index[[#This Row],[Registered population  2025/26]]</calculatedColumnFormula>
      <totalsRowFormula>region_mff_index[[#Totals],[Norm NSP MFF WP 2025/26]]/region_mff_index[[#Totals],[Registered population  2025/26]]</totalsRowFormula>
    </tableColumn>
    <tableColumn id="22" xr3:uid="{9F92246E-315B-495C-A8B4-0CEE424229BC}" name="Norm SP MFF WP 2025/26" totalsRowFunction="sum" dataDxfId="48" totalsRowDxfId="47">
      <calculatedColumnFormula array="1">SUMIFS(icb_mff_index[Norm SP MFF WP 2025/26],icb_mff_index[[R23]:[R23]],region_mff_index[[#This Row],[R24]:[R24]])</calculatedColumnFormula>
    </tableColumn>
    <tableColumn id="23" xr3:uid="{86E094DA-AFAC-4A7A-92CC-F16CC915B850}" name="Specialised (SP) MFF 2025/26" totalsRowFunction="custom" dataDxfId="46" totalsRowDxfId="45">
      <calculatedColumnFormula>region_mff_index[[#This Row],[Norm SP MFF WP 2025/26]]/region_mff_index[[#This Row],[Registered population  2025/26]]</calculatedColumnFormula>
      <totalsRowFormula>region_mff_index[[#Totals],[Norm SP MFF WP 2025/26]]/region_mff_index[[#Totals],[Registered population  2025/26]]</totalsRowFormula>
    </tableColumn>
  </tableColumns>
  <tableStyleInfo name="TableAllocationsTechGuide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8D9654C3-245D-4902-8E3A-1612B7149379}" name="gp_mff_index" displayName="gp_mff_index" ref="A2:U6350" totalsRowShown="0" headerRowDxfId="44" dataDxfId="43" headerRowCellStyle="Normal 7" dataCellStyle="Normal 7">
  <autoFilter ref="A2:U6350" xr:uid="{8D9654C3-245D-4902-8E3A-1612B7149379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  <filterColumn colId="20" hiddenButton="1"/>
  </autoFilter>
  <tableColumns count="21">
    <tableColumn id="1" xr3:uid="{A6A9EA97-01F5-444B-B113-2B80B201F00B}" name="GP code" dataDxfId="42" dataCellStyle="Normal 7"/>
    <tableColumn id="2" xr3:uid="{87BC5D70-B00E-41B8-91E7-355DC9C0A161}" name="GP practice" dataDxfId="41" dataCellStyle="Normal 7"/>
    <tableColumn id="4" xr3:uid="{26BFA8BB-CEF4-49D6-9376-C278209A6ED2}" name="ICB23" dataDxfId="40" dataCellStyle="Normal 7"/>
    <tableColumn id="5" xr3:uid="{749AE8C0-4A6B-46F7-AF88-0CF8B520E7F1}" name="R23" dataDxfId="39" dataCellStyle="Normal 7"/>
    <tableColumn id="3" xr3:uid="{08A03B86-AFAF-4481-B934-D8D4A828C6EC}" name="LAD21" dataDxfId="38" dataCellStyle="Normal 7"/>
    <tableColumn id="16" xr3:uid="{023A5F99-E428-4D3E-B5E6-5720CD9C87AE}" name="NSP MFF" dataDxfId="37" dataCellStyle="Normal 7"/>
    <tableColumn id="17" xr3:uid="{DD70BBFD-BB7E-4691-BB63-C414C8B33FA0}" name="Specialised MFF" dataDxfId="36" dataCellStyle="Normal 7"/>
    <tableColumn id="15" xr3:uid="{8B91A165-6417-4788-9059-0BF3DA98E7C7}" name="Registered population (base year)" dataDxfId="35" dataCellStyle="Normal 7"/>
    <tableColumn id="18" xr3:uid="{ED6A2A3B-2D38-437D-B04D-D66ECECFE6B3}" name="NSP MFF Wgt Pop (base year)" dataDxfId="34" dataCellStyle="Normal 7"/>
    <tableColumn id="19" xr3:uid="{A3E7225E-7608-4B78-94D8-94AE0C19A9FB}" name="Norm NSP MFF WP (base year)" dataDxfId="33" dataCellStyle="Normal 7"/>
    <tableColumn id="20" xr3:uid="{F8D39A3C-AECC-410A-9FEF-84904FD2CAFE}" name="Non-specialised (NSP) MFF (base year)" dataDxfId="32" dataCellStyle="Normal 7"/>
    <tableColumn id="21" xr3:uid="{E1AB9364-8EC9-4ABF-8F1C-47FA75111832}" name="MFF WgtPop SP (base year)" dataDxfId="31" dataCellStyle="Normal 7"/>
    <tableColumn id="22" xr3:uid="{3BB76AB0-7A77-4BDC-86CD-7F462BDACA14}" name="Norm SP MFF WP (base year)" dataDxfId="30" dataCellStyle="Normal 7"/>
    <tableColumn id="23" xr3:uid="{0209FEFF-1ED7-46FC-97A7-6A88BC169A50}" name="Specialised (SP) MFF (base year)" dataDxfId="29" dataCellStyle="Normal 7"/>
    <tableColumn id="6" xr3:uid="{067E7FD1-4BB9-47E0-8D9C-99262B2DFA69}" name="Registered population 2025/26" dataDxfId="28" dataCellStyle="Normal 7"/>
    <tableColumn id="9" xr3:uid="{AD134E1A-D3F9-4AD1-9F9C-B0FE1D25F79C}" name="NSP MFF Wgt Pop 2025/26" dataDxfId="27" dataCellStyle="Normal 7"/>
    <tableColumn id="10" xr3:uid="{B80F5A13-9138-4DFB-A544-FC25965B52A9}" name="Norm NSP MFF WP 2025/26" dataDxfId="26" dataCellStyle="Normal 7"/>
    <tableColumn id="11" xr3:uid="{7659E9AC-7D8B-44D5-B9EA-C6069D50E697}" name="Non-specialised (NSP) MFF 2025/262" dataDxfId="25" dataCellStyle="Normal 7"/>
    <tableColumn id="12" xr3:uid="{BB242D2A-1443-4333-9960-4EBD87987D56}" name="SP MFF Wgt Pop 2025/26" dataDxfId="24" dataCellStyle="Normal 7"/>
    <tableColumn id="13" xr3:uid="{7F275520-4147-4BEF-A33F-FAA2B0891EA0}" name="Norm SP MFF WP 2025/26" dataDxfId="23" dataCellStyle="Normal 7"/>
    <tableColumn id="14" xr3:uid="{1A902BE5-50C8-4575-ACD7-959BBA88D190}" name="Specialised (SP) MFF 2025/26" dataDxfId="22" dataCellStyle="Normal 7"/>
  </tableColumns>
  <tableStyleInfo name="TableAllocationsTechGuide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9955893C-90F9-4883-B08C-327E07536D7B}" name="lad_payment_mff" displayName="lad_payment_mff" ref="A2:H311" totalsRowShown="0" headerRowDxfId="21" tableBorderDxfId="20">
  <autoFilter ref="A2:H311" xr:uid="{9955893C-90F9-4883-B08C-327E07536D7B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C40D7980-8707-45A2-AF54-A5DD00D13E4B}" name="LAD21" dataDxfId="19" dataCellStyle="Normal 7"/>
    <tableColumn id="2" xr3:uid="{5C4F77A5-6231-40B3-8F13-BF29075939E0}" name="Local Authority District" dataDxfId="18" dataCellStyle="Normal 7"/>
    <tableColumn id="3" xr3:uid="{F64E6858-0CE4-468D-BA93-8C7866CA3EEB}" name="NSP payment MFF" dataDxfId="17"/>
    <tableColumn id="5" xr3:uid="{11088204-0754-45B9-B1A0-AAD3ED026B1B}" name="NSP MFF index (base year)" dataDxfId="16">
      <calculatedColumnFormula>SUMIFS(gp_mff_index[Norm NSP MFF WP (base year)],gp_mff_index[LAD21],lad_payment_mff[[#This Row],[LAD21]])/SUMIFS(gp_mff_index[Registered population (base year)],gp_mff_index[LAD21],lad_payment_mff[[#This Row],[LAD21]])</calculatedColumnFormula>
    </tableColumn>
    <tableColumn id="6" xr3:uid="{B29244FC-C62D-4CE1-9798-E06D6F0B106C}" name="NSP MFF index 2025/26" dataDxfId="15">
      <calculatedColumnFormula>SUMIFS(gp_mff_index[Norm NSP MFF WP 2025/26],gp_mff_index[LAD21],lad_payment_mff[[#This Row],[LAD21]])/SUMIFS(gp_mff_index[Registered population 2025/26],gp_mff_index[LAD21],lad_payment_mff[[#This Row],[LAD21]])</calculatedColumnFormula>
    </tableColumn>
    <tableColumn id="4" xr3:uid="{CB0CFF10-8871-4E2C-B5DB-435EC259BEC3}" name="SP payment MFF" dataDxfId="14"/>
    <tableColumn id="7" xr3:uid="{E6238E42-7950-4620-8441-F0925988AECA}" name="SP MFF index (base year)" dataDxfId="13">
      <calculatedColumnFormula>SUMIFS(gp_mff_index[Norm SP MFF WP (base year)],gp_mff_index[LAD21],lad_payment_mff[[#This Row],[LAD21]])/SUMIFS(gp_mff_index[Registered population (base year)],gp_mff_index[LAD21],lad_payment_mff[[#This Row],[LAD21]])</calculatedColumnFormula>
    </tableColumn>
    <tableColumn id="8" xr3:uid="{7C9485F2-655E-4AA1-B3DB-CD13C4963EF8}" name="SP MFF index 2025/26" dataDxfId="12">
      <calculatedColumnFormula>SUMIFS(gp_mff_index[Norm SP MFF WP 2025/26],gp_mff_index[LAD21],lad_payment_mff[[#This Row],[LAD21]])/SUMIFS(gp_mff_index[Registered population 2025/26],gp_mff_index[LAD21],lad_payment_mff[[#This Row],[LAD21]])</calculatedColumnFormula>
    </tableColumn>
  </tableColumns>
  <tableStyleInfo name="TableAllocationsTechGuide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059E08E-01C7-40BE-A437-B8C20B43AC89}" name="provider_mff" displayName="provider_mff" ref="A2:E167" totalsRowShown="0" headerRowDxfId="11">
  <autoFilter ref="A2:E167" xr:uid="{3A83AA60-BCC3-4665-9E63-1545AC171F88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5" xr3:uid="{60A518E2-8E72-48FC-A5F8-67438789CDFB}" name="Trust" dataDxfId="10"/>
    <tableColumn id="2" xr3:uid="{3E149ED0-15EC-438B-9759-CC08E66FC208}" name="Provider name" dataDxfId="9"/>
    <tableColumn id="4" xr3:uid="{B852AF20-F565-4A5F-B5AA-999398533D08}" name="Payment MFF index" dataDxfId="8"/>
    <tableColumn id="3" xr3:uid="{E5260400-841B-49DA-A5C0-47258E11CF30}" name="NSP" dataDxfId="7"/>
    <tableColumn id="1" xr3:uid="{E7AEB572-F560-4B43-BEA6-146BB1B26F3C}" name="SP" dataDxfId="6"/>
  </tableColumns>
  <tableStyleInfo name="TableAllocationsTechGuide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www.england.nhs.uk/pay-syst/national-tariff/national-tariff-payment-system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england.nhs.uk/allocations" TargetMode="External"/><Relationship Id="rId1" Type="http://schemas.openxmlformats.org/officeDocument/2006/relationships/hyperlink" Target="mailto:england.revenue-allocations@nhs.net?subject=FAO%20Allocations%20Team" TargetMode="External"/><Relationship Id="rId6" Type="http://schemas.openxmlformats.org/officeDocument/2006/relationships/hyperlink" Target="https://www.england.nhs.uk/publication/2025-26-nhsps-consultation/" TargetMode="External"/><Relationship Id="rId5" Type="http://schemas.openxmlformats.org/officeDocument/2006/relationships/hyperlink" Target="http://www.england.nhs.uk/allocations" TargetMode="External"/><Relationship Id="rId4" Type="http://schemas.openxmlformats.org/officeDocument/2006/relationships/hyperlink" Target="https://www.england.nhs.uk/wp-content/uploads/2025/01/25-26NHSPS-Consultation-SD-Guide-to-the-market-forces-factor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L70"/>
  <sheetViews>
    <sheetView tabSelected="1" zoomScaleNormal="100" workbookViewId="0">
      <selection activeCell="M24" sqref="M24"/>
    </sheetView>
  </sheetViews>
  <sheetFormatPr defaultColWidth="9.1796875" defaultRowHeight="12.5" x14ac:dyDescent="0.25"/>
  <cols>
    <col min="1" max="10" width="9.1796875" style="1" customWidth="1"/>
    <col min="11" max="16384" width="9.1796875" style="1"/>
  </cols>
  <sheetData>
    <row r="1" spans="1:10" ht="13" x14ac:dyDescent="0.3">
      <c r="A1" s="7" t="s">
        <v>13966</v>
      </c>
      <c r="B1" s="3"/>
      <c r="C1" s="3"/>
      <c r="D1" s="3"/>
      <c r="E1" s="3"/>
      <c r="F1" s="3"/>
      <c r="G1" s="3"/>
      <c r="H1" s="3"/>
      <c r="I1" s="3"/>
      <c r="J1" s="3"/>
    </row>
    <row r="2" spans="1:10" x14ac:dyDescent="0.25">
      <c r="A2" s="4" t="s">
        <v>7400</v>
      </c>
      <c r="B2" s="3"/>
      <c r="C2" s="3"/>
      <c r="D2" s="3"/>
      <c r="E2" s="3"/>
      <c r="F2" s="3"/>
      <c r="G2" s="3"/>
      <c r="H2" s="3"/>
      <c r="I2" s="3"/>
      <c r="J2" s="3"/>
    </row>
    <row r="3" spans="1:10" s="8" customFormat="1" ht="51" customHeight="1" x14ac:dyDescent="0.5">
      <c r="A3" s="40" t="s">
        <v>13098</v>
      </c>
      <c r="B3" s="40"/>
      <c r="C3" s="40"/>
      <c r="D3" s="40"/>
      <c r="E3" s="40"/>
      <c r="F3" s="40"/>
      <c r="G3" s="40"/>
      <c r="H3" s="40"/>
      <c r="I3" s="40"/>
      <c r="J3" s="41" t="s">
        <v>14019</v>
      </c>
    </row>
    <row r="4" spans="1:10" ht="18.75" customHeight="1" x14ac:dyDescent="0.25">
      <c r="A4" s="14" t="s">
        <v>13569</v>
      </c>
      <c r="B4" s="4"/>
      <c r="C4" s="4"/>
      <c r="D4" s="4"/>
      <c r="E4" s="4"/>
      <c r="F4" s="4"/>
      <c r="G4" s="4"/>
      <c r="H4" s="4"/>
      <c r="I4" s="4"/>
      <c r="J4" s="4"/>
    </row>
    <row r="5" spans="1:10" s="6" customFormat="1" ht="13" x14ac:dyDescent="0.25">
      <c r="A5" s="42" t="s">
        <v>13525</v>
      </c>
      <c r="B5" s="12"/>
      <c r="C5" s="12"/>
      <c r="D5" s="12"/>
      <c r="E5" s="12"/>
      <c r="F5" s="12"/>
      <c r="G5" s="12"/>
      <c r="H5" s="12"/>
      <c r="I5" s="12"/>
      <c r="J5" s="12"/>
    </row>
    <row r="6" spans="1:10" s="6" customFormat="1" ht="13" x14ac:dyDescent="0.25">
      <c r="A6" s="12" t="s">
        <v>13526</v>
      </c>
      <c r="B6" s="12"/>
      <c r="C6" s="12"/>
      <c r="D6" s="12"/>
      <c r="E6" s="12"/>
      <c r="F6" s="12"/>
      <c r="G6" s="12"/>
      <c r="H6" s="12"/>
      <c r="I6" s="12"/>
      <c r="J6" s="12"/>
    </row>
    <row r="7" spans="1:10" s="6" customFormat="1" x14ac:dyDescent="0.25">
      <c r="A7" s="12" t="s">
        <v>13528</v>
      </c>
      <c r="B7" s="12"/>
      <c r="C7" s="12"/>
      <c r="D7" s="12"/>
      <c r="E7" s="12"/>
      <c r="F7" s="12"/>
      <c r="G7" s="12"/>
      <c r="H7" s="12"/>
      <c r="I7" s="12"/>
      <c r="J7" s="12"/>
    </row>
    <row r="8" spans="1:10" s="6" customFormat="1" ht="20.25" customHeight="1" x14ac:dyDescent="0.25">
      <c r="A8" s="12" t="s">
        <v>13527</v>
      </c>
      <c r="B8" s="12"/>
      <c r="C8" s="12"/>
      <c r="D8" s="12"/>
      <c r="E8" s="12"/>
      <c r="F8" s="12"/>
      <c r="G8" s="12"/>
      <c r="H8" s="12"/>
      <c r="I8" s="12"/>
      <c r="J8" s="12"/>
    </row>
    <row r="9" spans="1:10" s="6" customFormat="1" x14ac:dyDescent="0.25">
      <c r="A9" s="12" t="s">
        <v>13967</v>
      </c>
      <c r="B9" s="12"/>
      <c r="C9" s="12"/>
      <c r="D9" s="12"/>
      <c r="E9" s="12"/>
      <c r="F9" s="12"/>
      <c r="G9" s="12"/>
      <c r="H9" s="12"/>
      <c r="I9" s="12"/>
      <c r="J9" s="12"/>
    </row>
    <row r="10" spans="1:10" s="6" customFormat="1" ht="20.25" customHeight="1" x14ac:dyDescent="0.25">
      <c r="A10" s="12" t="s">
        <v>13968</v>
      </c>
      <c r="B10" s="12"/>
      <c r="C10" s="12"/>
      <c r="D10" s="12"/>
      <c r="E10" s="12"/>
      <c r="F10" s="12"/>
      <c r="G10" s="12"/>
      <c r="H10" s="12"/>
      <c r="I10" s="12"/>
      <c r="J10" s="12"/>
    </row>
    <row r="11" spans="1:10" s="6" customFormat="1" ht="13" x14ac:dyDescent="0.25">
      <c r="A11" s="12" t="s">
        <v>13529</v>
      </c>
      <c r="B11" s="12"/>
      <c r="C11" s="12"/>
      <c r="D11" s="12"/>
      <c r="E11" s="12"/>
      <c r="F11" s="12"/>
      <c r="G11" s="12"/>
      <c r="H11" s="12"/>
      <c r="I11" s="12"/>
      <c r="J11" s="12"/>
    </row>
    <row r="12" spans="1:10" s="6" customFormat="1" x14ac:dyDescent="0.25">
      <c r="A12" s="12" t="s">
        <v>13531</v>
      </c>
      <c r="B12" s="12"/>
      <c r="C12" s="12"/>
      <c r="D12" s="12"/>
      <c r="E12" s="12"/>
      <c r="F12" s="12"/>
      <c r="G12" s="12"/>
      <c r="H12" s="12"/>
      <c r="I12" s="12"/>
      <c r="J12" s="12"/>
    </row>
    <row r="13" spans="1:10" s="6" customFormat="1" ht="20.25" customHeight="1" x14ac:dyDescent="0.25">
      <c r="A13" s="12" t="s">
        <v>13530</v>
      </c>
      <c r="B13" s="12"/>
      <c r="C13" s="12"/>
      <c r="D13" s="12"/>
      <c r="E13" s="12"/>
      <c r="F13" s="12"/>
      <c r="G13" s="12"/>
      <c r="H13" s="12"/>
      <c r="I13" s="12"/>
      <c r="J13" s="12"/>
    </row>
    <row r="14" spans="1:10" s="6" customFormat="1" ht="13" x14ac:dyDescent="0.25">
      <c r="A14" s="12" t="s">
        <v>7328</v>
      </c>
      <c r="B14" s="12"/>
      <c r="C14" s="12"/>
      <c r="D14" s="12"/>
      <c r="E14" s="12"/>
      <c r="F14" s="12"/>
      <c r="G14" s="12"/>
      <c r="H14" s="12"/>
      <c r="I14" s="12"/>
      <c r="J14" s="12"/>
    </row>
    <row r="15" spans="1:10" s="6" customFormat="1" x14ac:dyDescent="0.25">
      <c r="A15" s="12" t="s">
        <v>13533</v>
      </c>
      <c r="B15" s="12"/>
      <c r="C15" s="12"/>
      <c r="D15" s="12"/>
      <c r="E15" s="12"/>
      <c r="F15" s="12"/>
      <c r="G15" s="12"/>
      <c r="H15" s="12"/>
      <c r="I15" s="12"/>
      <c r="J15" s="12"/>
    </row>
    <row r="16" spans="1:10" s="6" customFormat="1" ht="20.25" customHeight="1" x14ac:dyDescent="0.25">
      <c r="A16" s="12" t="s">
        <v>13532</v>
      </c>
      <c r="B16" s="12"/>
      <c r="C16" s="12"/>
      <c r="D16" s="12"/>
      <c r="E16" s="12"/>
      <c r="F16" s="12"/>
      <c r="G16" s="12"/>
      <c r="H16" s="12"/>
      <c r="I16" s="12"/>
      <c r="J16" s="12"/>
    </row>
    <row r="17" spans="1:12" s="6" customFormat="1" x14ac:dyDescent="0.25">
      <c r="A17" s="12" t="s">
        <v>7329</v>
      </c>
      <c r="B17" s="12"/>
      <c r="C17" s="12"/>
      <c r="D17" s="12"/>
      <c r="E17" s="12"/>
      <c r="F17" s="12"/>
      <c r="G17" s="12"/>
      <c r="H17" s="12"/>
      <c r="I17" s="12"/>
      <c r="J17" s="12"/>
    </row>
    <row r="18" spans="1:12" s="6" customFormat="1" ht="13" x14ac:dyDescent="0.25">
      <c r="A18" s="12" t="s">
        <v>13117</v>
      </c>
      <c r="B18" s="12"/>
      <c r="C18" s="12"/>
      <c r="D18" s="12"/>
      <c r="E18" s="12"/>
      <c r="F18" s="12"/>
      <c r="G18" s="12"/>
      <c r="H18" s="12"/>
      <c r="I18" s="12"/>
      <c r="J18" s="12"/>
    </row>
    <row r="19" spans="1:12" s="6" customFormat="1" ht="13" x14ac:dyDescent="0.25">
      <c r="A19" s="12" t="s">
        <v>13118</v>
      </c>
      <c r="B19" s="12"/>
      <c r="C19" s="12"/>
      <c r="D19" s="12"/>
      <c r="E19" s="12"/>
      <c r="F19" s="12"/>
      <c r="G19" s="12"/>
      <c r="H19" s="12"/>
      <c r="I19" s="12"/>
      <c r="J19" s="12"/>
    </row>
    <row r="20" spans="1:12" ht="24.75" customHeight="1" x14ac:dyDescent="0.25">
      <c r="A20" s="14" t="s">
        <v>7330</v>
      </c>
      <c r="B20" s="13"/>
      <c r="C20" s="13"/>
      <c r="D20" s="13"/>
      <c r="E20" s="13"/>
      <c r="F20" s="13"/>
      <c r="G20" s="13"/>
      <c r="H20" s="13"/>
      <c r="I20" s="13"/>
      <c r="J20" s="13"/>
      <c r="L20" s="6"/>
    </row>
    <row r="21" spans="1:12" s="6" customFormat="1" ht="13" x14ac:dyDescent="0.25">
      <c r="A21" s="12" t="s">
        <v>13521</v>
      </c>
      <c r="B21" s="4"/>
      <c r="C21" s="4"/>
      <c r="D21" s="4"/>
      <c r="E21" s="4"/>
      <c r="F21" s="4"/>
      <c r="G21" s="4"/>
      <c r="H21" s="4"/>
      <c r="I21" s="4"/>
      <c r="J21" s="4"/>
    </row>
    <row r="22" spans="1:12" s="6" customFormat="1" ht="13" x14ac:dyDescent="0.25">
      <c r="A22" s="12" t="s">
        <v>13522</v>
      </c>
      <c r="B22" s="4"/>
      <c r="C22" s="4"/>
      <c r="D22" s="4"/>
      <c r="E22" s="4"/>
      <c r="F22" s="4"/>
      <c r="G22" s="4"/>
      <c r="H22" s="4"/>
      <c r="I22" s="4"/>
      <c r="J22" s="4"/>
    </row>
    <row r="23" spans="1:12" s="6" customFormat="1" ht="13" x14ac:dyDescent="0.25">
      <c r="A23" s="12" t="s">
        <v>13523</v>
      </c>
      <c r="B23" s="4"/>
      <c r="C23" s="4"/>
      <c r="D23" s="4"/>
      <c r="E23" s="4"/>
      <c r="F23" s="4"/>
      <c r="G23" s="4"/>
      <c r="H23" s="4"/>
      <c r="I23" s="4"/>
      <c r="J23" s="4"/>
    </row>
    <row r="24" spans="1:12" s="6" customFormat="1" ht="21" customHeight="1" x14ac:dyDescent="0.25">
      <c r="A24" s="12" t="s">
        <v>13524</v>
      </c>
      <c r="B24" s="4"/>
      <c r="C24" s="4"/>
      <c r="D24" s="4"/>
      <c r="E24" s="4"/>
      <c r="F24" s="4"/>
      <c r="G24" s="4"/>
      <c r="H24" s="4"/>
      <c r="I24" s="4"/>
      <c r="J24" s="4"/>
    </row>
    <row r="25" spans="1:12" ht="13" x14ac:dyDescent="0.25">
      <c r="A25" s="16" t="s">
        <v>13100</v>
      </c>
      <c r="B25" s="17"/>
      <c r="C25" s="17"/>
      <c r="D25" s="17"/>
      <c r="E25" s="17"/>
      <c r="F25" s="17"/>
      <c r="G25" s="17"/>
      <c r="H25" s="17"/>
      <c r="I25" s="17"/>
      <c r="J25" s="18" t="s">
        <v>0</v>
      </c>
    </row>
    <row r="26" spans="1:12" ht="13" x14ac:dyDescent="0.25">
      <c r="A26" s="19" t="s">
        <v>13535</v>
      </c>
      <c r="B26" s="20"/>
      <c r="C26" s="20"/>
      <c r="D26" s="20"/>
      <c r="E26" s="20"/>
      <c r="F26" s="20"/>
      <c r="G26" s="20"/>
      <c r="H26" s="20"/>
      <c r="I26" s="20"/>
      <c r="J26" s="19"/>
    </row>
    <row r="27" spans="1:12" ht="13" x14ac:dyDescent="0.25">
      <c r="A27" s="20" t="s">
        <v>14021</v>
      </c>
      <c r="B27" s="20"/>
      <c r="C27" s="20"/>
      <c r="D27" s="20"/>
      <c r="E27" s="20"/>
      <c r="F27" s="20"/>
      <c r="G27" s="20"/>
      <c r="H27" s="20"/>
      <c r="I27" s="20"/>
      <c r="J27" s="19"/>
    </row>
    <row r="28" spans="1:12" ht="20.25" customHeight="1" x14ac:dyDescent="0.25">
      <c r="A28" s="22" t="s">
        <v>14020</v>
      </c>
      <c r="B28" s="20"/>
      <c r="C28" s="20"/>
      <c r="D28" s="20"/>
      <c r="E28" s="20"/>
      <c r="F28" s="20"/>
      <c r="G28" s="20"/>
      <c r="H28" s="20"/>
      <c r="I28" s="20"/>
      <c r="J28" s="19"/>
    </row>
    <row r="29" spans="1:12" ht="13" x14ac:dyDescent="0.25">
      <c r="A29" s="21" t="s">
        <v>14022</v>
      </c>
      <c r="B29" s="20"/>
      <c r="C29" s="20"/>
      <c r="D29" s="20"/>
      <c r="E29" s="20"/>
      <c r="F29" s="20"/>
      <c r="G29" s="20"/>
      <c r="H29" s="20"/>
      <c r="I29" s="20"/>
      <c r="J29" s="19"/>
    </row>
    <row r="30" spans="1:12" ht="13" x14ac:dyDescent="0.25">
      <c r="A30" s="21" t="s">
        <v>7326</v>
      </c>
      <c r="B30" s="20"/>
      <c r="C30" s="20"/>
      <c r="D30" s="20"/>
      <c r="E30" s="20"/>
      <c r="F30" s="20"/>
      <c r="G30" s="20"/>
      <c r="H30" s="20"/>
      <c r="I30" s="20"/>
      <c r="J30" s="19"/>
    </row>
    <row r="31" spans="1:12" ht="23.25" customHeight="1" x14ac:dyDescent="0.25">
      <c r="A31" s="22" t="s">
        <v>7325</v>
      </c>
      <c r="B31" s="20"/>
      <c r="C31" s="20"/>
      <c r="D31" s="20"/>
      <c r="E31" s="20"/>
      <c r="F31" s="20"/>
      <c r="G31" s="20"/>
      <c r="H31" s="20"/>
      <c r="I31" s="20"/>
      <c r="J31" s="19"/>
    </row>
    <row r="32" spans="1:12" ht="13" x14ac:dyDescent="0.25">
      <c r="A32" s="23" t="s">
        <v>169</v>
      </c>
      <c r="B32" s="24"/>
      <c r="C32" s="24"/>
      <c r="D32" s="24"/>
      <c r="E32" s="24"/>
      <c r="F32" s="24"/>
      <c r="G32" s="24"/>
      <c r="H32" s="24"/>
      <c r="I32" s="24"/>
      <c r="J32" s="25" t="s">
        <v>1</v>
      </c>
    </row>
    <row r="33" spans="1:10" ht="13" x14ac:dyDescent="0.25">
      <c r="A33" s="26" t="s">
        <v>171</v>
      </c>
      <c r="B33" s="27"/>
      <c r="C33" s="27"/>
      <c r="D33" s="27"/>
      <c r="E33" s="27"/>
      <c r="F33" s="27"/>
      <c r="G33" s="27"/>
      <c r="H33" s="27"/>
      <c r="I33" s="27"/>
      <c r="J33" s="26"/>
    </row>
    <row r="34" spans="1:10" ht="20.25" customHeight="1" x14ac:dyDescent="0.25">
      <c r="A34" s="27" t="s">
        <v>2</v>
      </c>
      <c r="B34" s="27"/>
      <c r="C34" s="27"/>
      <c r="D34" s="27"/>
      <c r="E34" s="27"/>
      <c r="F34" s="27"/>
      <c r="G34" s="27"/>
      <c r="H34" s="27"/>
      <c r="I34" s="27"/>
      <c r="J34" s="26"/>
    </row>
    <row r="35" spans="1:10" ht="13" x14ac:dyDescent="0.25">
      <c r="A35" s="23" t="s">
        <v>7416</v>
      </c>
      <c r="B35" s="24"/>
      <c r="C35" s="24"/>
      <c r="D35" s="24"/>
      <c r="E35" s="24"/>
      <c r="F35" s="24"/>
      <c r="G35" s="24"/>
      <c r="H35" s="24"/>
      <c r="I35" s="24"/>
      <c r="J35" s="28" t="s">
        <v>1</v>
      </c>
    </row>
    <row r="36" spans="1:10" ht="13" x14ac:dyDescent="0.25">
      <c r="A36" s="26" t="s">
        <v>7327</v>
      </c>
      <c r="B36" s="27"/>
      <c r="C36" s="27"/>
      <c r="D36" s="27"/>
      <c r="E36" s="27"/>
      <c r="F36" s="27"/>
      <c r="G36" s="27"/>
      <c r="H36" s="27"/>
      <c r="I36" s="27"/>
      <c r="J36" s="26"/>
    </row>
    <row r="37" spans="1:10" ht="20.25" customHeight="1" x14ac:dyDescent="0.25">
      <c r="A37" s="27" t="s">
        <v>7331</v>
      </c>
      <c r="B37" s="27"/>
      <c r="C37" s="27"/>
      <c r="D37" s="27"/>
      <c r="E37" s="27"/>
      <c r="F37" s="27"/>
      <c r="G37" s="27"/>
      <c r="H37" s="27"/>
      <c r="I37" s="27"/>
      <c r="J37" s="26"/>
    </row>
    <row r="38" spans="1:10" ht="13" x14ac:dyDescent="0.25">
      <c r="A38" s="27" t="s">
        <v>7418</v>
      </c>
      <c r="B38" s="27"/>
      <c r="C38" s="27"/>
      <c r="D38" s="27"/>
      <c r="E38" s="27"/>
      <c r="F38" s="27"/>
      <c r="G38" s="27"/>
      <c r="H38" s="27"/>
      <c r="I38" s="27"/>
      <c r="J38" s="26"/>
    </row>
    <row r="39" spans="1:10" ht="20.25" customHeight="1" x14ac:dyDescent="0.25">
      <c r="A39" s="27" t="s">
        <v>172</v>
      </c>
      <c r="B39" s="27"/>
      <c r="C39" s="27"/>
      <c r="D39" s="27"/>
      <c r="E39" s="27"/>
      <c r="F39" s="27"/>
      <c r="G39" s="27"/>
      <c r="H39" s="27"/>
      <c r="I39" s="27"/>
      <c r="J39" s="26"/>
    </row>
    <row r="40" spans="1:10" ht="13" x14ac:dyDescent="0.25">
      <c r="A40" s="27" t="s">
        <v>13536</v>
      </c>
      <c r="B40" s="27"/>
      <c r="C40" s="27"/>
      <c r="D40" s="27"/>
      <c r="E40" s="27"/>
      <c r="F40" s="27"/>
      <c r="G40" s="27"/>
      <c r="H40" s="27"/>
      <c r="I40" s="27"/>
      <c r="J40" s="26"/>
    </row>
    <row r="41" spans="1:10" ht="13" x14ac:dyDescent="0.25">
      <c r="A41" s="27" t="s">
        <v>7323</v>
      </c>
      <c r="B41" s="27"/>
      <c r="C41" s="27"/>
      <c r="D41" s="27"/>
      <c r="E41" s="27"/>
      <c r="F41" s="27"/>
      <c r="G41" s="27"/>
      <c r="H41" s="27"/>
      <c r="I41" s="27"/>
      <c r="J41" s="26"/>
    </row>
    <row r="42" spans="1:10" ht="13" x14ac:dyDescent="0.25">
      <c r="A42" s="27" t="s">
        <v>7324</v>
      </c>
      <c r="B42" s="27"/>
      <c r="C42" s="27"/>
      <c r="D42" s="27"/>
      <c r="E42" s="27"/>
      <c r="F42" s="27"/>
      <c r="G42" s="27"/>
      <c r="H42" s="27"/>
      <c r="I42" s="27"/>
      <c r="J42" s="26"/>
    </row>
    <row r="43" spans="1:10" ht="20.25" customHeight="1" x14ac:dyDescent="0.25">
      <c r="A43" s="27" t="s">
        <v>13537</v>
      </c>
      <c r="B43" s="27"/>
      <c r="C43" s="27"/>
      <c r="D43" s="27"/>
      <c r="E43" s="27"/>
      <c r="F43" s="27"/>
      <c r="G43" s="27"/>
      <c r="H43" s="27"/>
      <c r="I43" s="27"/>
      <c r="J43" s="26"/>
    </row>
    <row r="44" spans="1:10" ht="13" x14ac:dyDescent="0.25">
      <c r="A44" s="23" t="s">
        <v>7417</v>
      </c>
      <c r="B44" s="24"/>
      <c r="C44" s="24"/>
      <c r="D44" s="24"/>
      <c r="E44" s="24"/>
      <c r="F44" s="24"/>
      <c r="G44" s="24"/>
      <c r="H44" s="24"/>
      <c r="I44" s="24"/>
      <c r="J44" s="28" t="s">
        <v>1</v>
      </c>
    </row>
    <row r="45" spans="1:10" ht="13" x14ac:dyDescent="0.25">
      <c r="A45" s="26" t="s">
        <v>13979</v>
      </c>
      <c r="B45" s="27"/>
      <c r="C45" s="27"/>
      <c r="D45" s="27"/>
      <c r="E45" s="27"/>
      <c r="F45" s="27"/>
      <c r="G45" s="27"/>
      <c r="H45" s="27"/>
      <c r="I45" s="27"/>
      <c r="J45" s="26"/>
    </row>
    <row r="46" spans="1:10" ht="20.25" customHeight="1" x14ac:dyDescent="0.25">
      <c r="A46" s="29" t="s">
        <v>13102</v>
      </c>
      <c r="B46" s="30"/>
      <c r="C46" s="27"/>
      <c r="D46" s="27"/>
      <c r="E46" s="27"/>
      <c r="F46" s="27"/>
      <c r="G46" s="27"/>
      <c r="H46" s="27"/>
      <c r="I46" s="27"/>
      <c r="J46" s="26"/>
    </row>
    <row r="47" spans="1:10" ht="13" x14ac:dyDescent="0.25">
      <c r="A47" s="31" t="s">
        <v>13963</v>
      </c>
      <c r="B47" s="32"/>
      <c r="C47" s="32"/>
      <c r="D47" s="32"/>
      <c r="E47" s="32"/>
      <c r="F47" s="32"/>
      <c r="G47" s="32"/>
      <c r="H47" s="32"/>
      <c r="I47" s="32"/>
      <c r="J47" s="33" t="s">
        <v>7399</v>
      </c>
    </row>
    <row r="48" spans="1:10" ht="13" x14ac:dyDescent="0.25">
      <c r="A48" s="34" t="s">
        <v>13975</v>
      </c>
      <c r="B48" s="35"/>
      <c r="C48" s="35"/>
      <c r="D48" s="35"/>
      <c r="E48" s="35"/>
      <c r="F48" s="35"/>
      <c r="G48" s="35"/>
      <c r="H48" s="35"/>
      <c r="I48" s="35"/>
      <c r="J48" s="35"/>
    </row>
    <row r="49" spans="1:10" x14ac:dyDescent="0.25">
      <c r="A49" s="35" t="s">
        <v>13977</v>
      </c>
      <c r="B49" s="35"/>
      <c r="C49" s="35"/>
      <c r="D49" s="35"/>
      <c r="E49" s="35"/>
      <c r="F49" s="35"/>
      <c r="G49" s="35"/>
      <c r="H49" s="35"/>
      <c r="I49" s="35"/>
      <c r="J49" s="35"/>
    </row>
    <row r="50" spans="1:10" ht="20.25" customHeight="1" x14ac:dyDescent="0.25">
      <c r="A50" s="35" t="s">
        <v>13980</v>
      </c>
      <c r="B50" s="35"/>
      <c r="C50" s="35"/>
      <c r="D50" s="35"/>
      <c r="E50" s="35"/>
      <c r="F50" s="35"/>
      <c r="G50" s="35"/>
      <c r="H50" s="35"/>
      <c r="I50" s="35"/>
      <c r="J50" s="35"/>
    </row>
    <row r="51" spans="1:10" ht="13" x14ac:dyDescent="0.25">
      <c r="A51" s="31" t="s">
        <v>13964</v>
      </c>
      <c r="B51" s="32"/>
      <c r="C51" s="32"/>
      <c r="D51" s="32"/>
      <c r="E51" s="32"/>
      <c r="F51" s="32"/>
      <c r="G51" s="32"/>
      <c r="H51" s="32"/>
      <c r="I51" s="32"/>
      <c r="J51" s="33" t="s">
        <v>7399</v>
      </c>
    </row>
    <row r="52" spans="1:10" ht="13" x14ac:dyDescent="0.25">
      <c r="A52" s="34" t="s">
        <v>7419</v>
      </c>
      <c r="B52" s="35"/>
      <c r="C52" s="35"/>
      <c r="D52" s="35"/>
      <c r="E52" s="35"/>
      <c r="F52" s="35"/>
      <c r="G52" s="35"/>
      <c r="H52" s="35"/>
      <c r="I52" s="35"/>
      <c r="J52" s="35"/>
    </row>
    <row r="53" spans="1:10" ht="19.5" customHeight="1" x14ac:dyDescent="0.25">
      <c r="A53" s="36" t="s">
        <v>13976</v>
      </c>
      <c r="B53" s="35"/>
      <c r="C53" s="35"/>
      <c r="D53" s="35"/>
      <c r="E53" s="35"/>
      <c r="F53" s="35"/>
      <c r="G53" s="35"/>
      <c r="H53" s="35"/>
      <c r="I53" s="35"/>
      <c r="J53" s="35"/>
    </row>
    <row r="54" spans="1:10" ht="13" x14ac:dyDescent="0.25">
      <c r="A54" s="34" t="s">
        <v>13572</v>
      </c>
      <c r="B54" s="35"/>
      <c r="C54" s="35"/>
      <c r="D54" s="35"/>
      <c r="E54" s="35"/>
      <c r="F54" s="35"/>
      <c r="G54" s="35"/>
      <c r="H54" s="35"/>
      <c r="I54" s="35"/>
      <c r="J54" s="37" t="s">
        <v>7420</v>
      </c>
    </row>
    <row r="55" spans="1:10" ht="13" x14ac:dyDescent="0.25">
      <c r="A55" s="34" t="s">
        <v>13568</v>
      </c>
      <c r="B55" s="35"/>
      <c r="C55" s="35"/>
      <c r="D55" s="35"/>
      <c r="E55" s="35"/>
      <c r="F55" s="35"/>
      <c r="G55" s="35"/>
      <c r="H55" s="35"/>
      <c r="I55" s="35"/>
      <c r="J55" s="37" t="s">
        <v>7420</v>
      </c>
    </row>
    <row r="56" spans="1:10" ht="18.75" customHeight="1" x14ac:dyDescent="0.25">
      <c r="A56" s="34" t="s">
        <v>7402</v>
      </c>
      <c r="B56" s="35"/>
      <c r="C56" s="35"/>
      <c r="D56" s="35"/>
      <c r="E56" s="35"/>
      <c r="F56" s="35"/>
      <c r="G56" s="35"/>
      <c r="H56" s="35"/>
      <c r="I56" s="35"/>
      <c r="J56" s="37" t="s">
        <v>13097</v>
      </c>
    </row>
    <row r="57" spans="1:10" ht="13" x14ac:dyDescent="0.25">
      <c r="A57" s="34" t="s">
        <v>13573</v>
      </c>
      <c r="B57" s="35"/>
      <c r="C57" s="35"/>
      <c r="D57" s="35"/>
      <c r="E57" s="35"/>
      <c r="F57" s="35"/>
      <c r="G57" s="35"/>
      <c r="H57" s="35"/>
      <c r="I57" s="35"/>
      <c r="J57" s="37" t="s">
        <v>7421</v>
      </c>
    </row>
    <row r="58" spans="1:10" ht="13" x14ac:dyDescent="0.25">
      <c r="A58" s="34" t="s">
        <v>13574</v>
      </c>
      <c r="B58" s="35"/>
      <c r="C58" s="35"/>
      <c r="D58" s="35"/>
      <c r="E58" s="35"/>
      <c r="F58" s="35"/>
      <c r="G58" s="35"/>
      <c r="H58" s="35"/>
      <c r="I58" s="35"/>
      <c r="J58" s="37" t="s">
        <v>13969</v>
      </c>
    </row>
    <row r="59" spans="1:10" ht="19.5" customHeight="1" x14ac:dyDescent="0.25">
      <c r="A59" s="34" t="s">
        <v>13575</v>
      </c>
      <c r="B59" s="35"/>
      <c r="C59" s="35"/>
      <c r="D59" s="35"/>
      <c r="E59" s="35"/>
      <c r="F59" s="35"/>
      <c r="G59" s="35"/>
      <c r="H59" s="35"/>
      <c r="I59" s="35"/>
      <c r="J59" s="37" t="s">
        <v>170</v>
      </c>
    </row>
    <row r="60" spans="1:10" ht="13" x14ac:dyDescent="0.25">
      <c r="A60" s="34" t="s">
        <v>13576</v>
      </c>
      <c r="B60" s="35"/>
      <c r="C60" s="35"/>
      <c r="D60" s="35"/>
      <c r="E60" s="35"/>
      <c r="F60" s="35"/>
      <c r="G60" s="35"/>
      <c r="H60" s="35"/>
      <c r="I60" s="35"/>
      <c r="J60" s="37" t="s">
        <v>7421</v>
      </c>
    </row>
    <row r="61" spans="1:10" ht="13" x14ac:dyDescent="0.25">
      <c r="A61" s="34" t="s">
        <v>13577</v>
      </c>
      <c r="B61" s="35"/>
      <c r="C61" s="35"/>
      <c r="D61" s="35"/>
      <c r="E61" s="35"/>
      <c r="F61" s="35"/>
      <c r="G61" s="35"/>
      <c r="H61" s="35"/>
      <c r="I61" s="35"/>
      <c r="J61" s="37" t="s">
        <v>7422</v>
      </c>
    </row>
    <row r="62" spans="1:10" ht="22.5" customHeight="1" x14ac:dyDescent="0.25">
      <c r="A62" s="34" t="s">
        <v>13578</v>
      </c>
      <c r="B62" s="35"/>
      <c r="C62" s="35"/>
      <c r="D62" s="35"/>
      <c r="E62" s="35"/>
      <c r="F62" s="35"/>
      <c r="G62" s="35"/>
      <c r="H62" s="35"/>
      <c r="I62" s="35"/>
      <c r="J62" s="37" t="s">
        <v>170</v>
      </c>
    </row>
    <row r="63" spans="1:10" ht="13" x14ac:dyDescent="0.25">
      <c r="A63" s="31" t="s">
        <v>13965</v>
      </c>
      <c r="B63" s="32"/>
      <c r="C63" s="32"/>
      <c r="D63" s="32"/>
      <c r="E63" s="32"/>
      <c r="F63" s="32"/>
      <c r="G63" s="32"/>
      <c r="H63" s="32"/>
      <c r="I63" s="32"/>
      <c r="J63" s="33" t="s">
        <v>7399</v>
      </c>
    </row>
    <row r="64" spans="1:10" ht="13" x14ac:dyDescent="0.25">
      <c r="A64" s="34" t="s">
        <v>7419</v>
      </c>
      <c r="B64" s="35"/>
      <c r="C64" s="35"/>
      <c r="D64" s="35"/>
      <c r="E64" s="35"/>
      <c r="F64" s="35"/>
      <c r="G64" s="35"/>
      <c r="H64" s="35"/>
      <c r="I64" s="35"/>
      <c r="J64" s="35"/>
    </row>
    <row r="65" spans="1:10" ht="23.25" customHeight="1" x14ac:dyDescent="0.25">
      <c r="A65" s="35" t="s">
        <v>13978</v>
      </c>
      <c r="B65" s="35"/>
      <c r="C65" s="35"/>
      <c r="D65" s="35"/>
      <c r="E65" s="35"/>
      <c r="F65" s="35"/>
      <c r="G65" s="35"/>
      <c r="H65" s="35"/>
      <c r="I65" s="35"/>
      <c r="J65" s="35"/>
    </row>
    <row r="66" spans="1:10" ht="19.5" customHeight="1" x14ac:dyDescent="0.25">
      <c r="A66" s="77" t="s">
        <v>7398</v>
      </c>
      <c r="B66" s="15"/>
      <c r="C66" s="15"/>
      <c r="D66" s="15"/>
      <c r="E66" s="15"/>
      <c r="F66" s="15"/>
      <c r="G66" s="15"/>
      <c r="H66" s="15"/>
      <c r="I66" s="15"/>
      <c r="J66" s="15"/>
    </row>
    <row r="67" spans="1:10" ht="25.5" customHeight="1" x14ac:dyDescent="0.25">
      <c r="A67" s="38" t="s">
        <v>3</v>
      </c>
      <c r="B67" s="15"/>
      <c r="C67" s="15"/>
      <c r="D67" s="15"/>
      <c r="E67" s="15"/>
      <c r="F67" s="15"/>
      <c r="G67" s="15"/>
      <c r="H67" s="15"/>
      <c r="I67" s="15"/>
      <c r="J67" s="15"/>
    </row>
    <row r="68" spans="1:10" x14ac:dyDescent="0.25">
      <c r="A68" s="12" t="s">
        <v>4</v>
      </c>
      <c r="B68" s="15"/>
      <c r="C68" s="15"/>
      <c r="D68" s="15"/>
      <c r="E68" s="15"/>
      <c r="F68" s="15"/>
      <c r="G68" s="15"/>
      <c r="H68" s="15"/>
      <c r="I68" s="15"/>
      <c r="J68" s="15"/>
    </row>
    <row r="69" spans="1:10" ht="13" x14ac:dyDescent="0.25">
      <c r="A69" s="39" t="s">
        <v>5</v>
      </c>
      <c r="B69" s="15"/>
      <c r="C69" s="15"/>
      <c r="D69" s="15"/>
      <c r="E69" s="15"/>
      <c r="F69" s="15"/>
      <c r="G69" s="15"/>
      <c r="H69" s="15"/>
      <c r="I69" s="15"/>
      <c r="J69" s="15"/>
    </row>
    <row r="70" spans="1:10" ht="13" x14ac:dyDescent="0.3">
      <c r="A70" s="5"/>
      <c r="B70" s="3"/>
      <c r="C70" s="3"/>
      <c r="D70" s="3"/>
      <c r="E70" s="3"/>
      <c r="F70" s="3"/>
      <c r="G70" s="3"/>
      <c r="H70" s="3"/>
      <c r="I70" s="3"/>
      <c r="J70" s="3"/>
    </row>
  </sheetData>
  <hyperlinks>
    <hyperlink ref="A69" r:id="rId1" xr:uid="{00000000-0004-0000-0000-000000000000}"/>
    <hyperlink ref="A67" r:id="rId2" display="See also Technical Guidance Documentation 2015/16 to 2019/20" xr:uid="{00000000-0004-0000-0000-000001000000}"/>
    <hyperlink ref="A31" r:id="rId3" xr:uid="{452CF5D2-4479-43D9-A5E7-23BE225AD9C6}"/>
    <hyperlink ref="A20" r:id="rId4" xr:uid="{8C5D4E4B-039A-48D7-AA8E-4E17DE8A183A}"/>
    <hyperlink ref="A4" r:id="rId5" display="see also this section in the main technical guide document &lt;insert link to specific section of tech guide&gt;" xr:uid="{F7CF89FB-2DE8-4EF1-B681-5FB2173CB0DB}"/>
    <hyperlink ref="A28" r:id="rId6" xr:uid="{CA94EBBB-F77A-425C-92E2-E71FF4F4A671}"/>
  </hyperlinks>
  <printOptions horizontalCentered="1"/>
  <pageMargins left="0.39370078740157483" right="0.39370078740157483" top="0.55118110236220474" bottom="0.55118110236220474" header="0.31496062992125984" footer="0.31496062992125984"/>
  <pageSetup paperSize="9" fitToHeight="0" orientation="portrait" r:id="rId7"/>
  <drawing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7F8025-A975-4428-98BB-4CC8B7705879}">
  <sheetPr>
    <tabColor rgb="FF005EB8"/>
    <pageSetUpPr fitToPage="1"/>
  </sheetPr>
  <dimension ref="A1:O54"/>
  <sheetViews>
    <sheetView workbookViewId="0">
      <selection activeCell="L57" sqref="L57"/>
    </sheetView>
  </sheetViews>
  <sheetFormatPr defaultColWidth="9.1796875" defaultRowHeight="12.5" x14ac:dyDescent="0.25"/>
  <cols>
    <col min="1" max="2" width="4.81640625" style="50" customWidth="1"/>
    <col min="3" max="3" width="8.453125" style="50" bestFit="1" customWidth="1"/>
    <col min="4" max="4" width="6.1796875" style="50" bestFit="1" customWidth="1"/>
    <col min="5" max="5" width="50" style="50" customWidth="1"/>
    <col min="6" max="11" width="11.54296875" style="50" customWidth="1"/>
    <col min="12" max="12" width="11.1796875" style="50" customWidth="1"/>
    <col min="13" max="13" width="11.54296875" style="50" customWidth="1"/>
    <col min="14" max="14" width="11.1796875" style="50" customWidth="1"/>
    <col min="15" max="15" width="11.54296875" style="50" customWidth="1"/>
    <col min="16" max="23" width="11.26953125" style="50" customWidth="1"/>
    <col min="24" max="16384" width="9.1796875" style="50"/>
  </cols>
  <sheetData>
    <row r="1" spans="1:15" ht="40.5" customHeight="1" x14ac:dyDescent="0.25">
      <c r="A1" s="74" t="s">
        <v>13956</v>
      </c>
      <c r="O1" s="101" t="s">
        <v>13099</v>
      </c>
    </row>
    <row r="2" spans="1:15" ht="52" x14ac:dyDescent="0.3">
      <c r="A2" s="143" t="s">
        <v>13947</v>
      </c>
      <c r="B2" s="143" t="s">
        <v>14017</v>
      </c>
      <c r="C2" s="143" t="s">
        <v>13948</v>
      </c>
      <c r="D2" s="143" t="s">
        <v>7401</v>
      </c>
      <c r="E2" s="143" t="s">
        <v>14018</v>
      </c>
      <c r="F2" s="144" t="s">
        <v>13551</v>
      </c>
      <c r="G2" s="145" t="s">
        <v>13562</v>
      </c>
      <c r="H2" s="146" t="s">
        <v>13554</v>
      </c>
      <c r="I2" s="144" t="s">
        <v>13555</v>
      </c>
      <c r="J2" s="145" t="s">
        <v>13563</v>
      </c>
      <c r="K2" s="147" t="s">
        <v>13556</v>
      </c>
      <c r="L2" s="145" t="s">
        <v>13560</v>
      </c>
      <c r="M2" s="148" t="s">
        <v>13553</v>
      </c>
      <c r="N2" s="144" t="s">
        <v>13561</v>
      </c>
      <c r="O2" s="149" t="s">
        <v>13552</v>
      </c>
    </row>
    <row r="3" spans="1:15" ht="13" x14ac:dyDescent="0.3">
      <c r="A3" s="85">
        <v>1</v>
      </c>
      <c r="B3" s="43" t="s">
        <v>13119</v>
      </c>
      <c r="C3" s="43" t="s">
        <v>13120</v>
      </c>
      <c r="D3" s="43" t="s">
        <v>1090</v>
      </c>
      <c r="E3" s="43" t="s">
        <v>13122</v>
      </c>
      <c r="F3" s="118" cm="1">
        <f t="array" ref="F3">SUMIFS(gp_mff_index[Registered population (base year)],gp_mff_index[[ICB23]:[ICB23]],icb_mff_index[[#This Row],[ICB23]:[ICB23]])</f>
        <v>1804476.1666666658</v>
      </c>
      <c r="G3" s="87" cm="1">
        <f t="array" ref="G3">SUMIFS(gp_mff_index[Norm NSP MFF WP (base year)],gp_mff_index[[ICB23]:[ICB23]],icb_mff_index[[#This Row],[ICB23]:[ICB23]])</f>
        <v>1743282.3104764023</v>
      </c>
      <c r="H3" s="95">
        <f>icb_mff_index[[#This Row],[Norm NSP MFF WP  (base year)]]/icb_mff_index[[#This Row],[Registered population (base year)]]</f>
        <v>0.96608774484214754</v>
      </c>
      <c r="I3" s="110" cm="1">
        <f t="array" ref="I3">SUMIFS(gp_mff_index[Norm SP MFF WP (base year)],gp_mff_index[[ICB23]:[ICB23]],icb_mff_index[[#This Row],[ICB23]:[ICB23]])</f>
        <v>1725269.5570323083</v>
      </c>
      <c r="J3" s="95">
        <f>icb_mff_index[[#This Row],[Norm MFF WP SP (base year)]]/icb_mff_index[[#This Row],[Registered population (base year)]]</f>
        <v>0.9561054830773007</v>
      </c>
      <c r="K3" s="90" cm="1">
        <f t="array" ref="K3">SUMIFS(gp_mff_index[Registered population 2025/26],gp_mff_index[[ICB23]:[ICB23]],icb_mff_index[[#This Row],[ICB23]:[ICB23]])</f>
        <v>1821422.1278583244</v>
      </c>
      <c r="L3" s="87" cm="1">
        <f t="array" ref="L3">SUMIFS(gp_mff_index[Norm NSP MFF WP 2025/26],gp_mff_index[[ICB23]:[ICB23]],icb_mff_index[[#This Row],[ICB23]:[ICB23]])</f>
        <v>1759668.8037523765</v>
      </c>
      <c r="M3" s="95">
        <f>icb_mff_index[[#This Row],[Norm NSP MFF WP 2025/26]]/icb_mff_index[[#This Row],[Registered population  2025/26]]</f>
        <v>0.96609609427631193</v>
      </c>
      <c r="N3" s="110" cm="1">
        <f t="array" ref="N3">SUMIFS(gp_mff_index[Norm SP MFF WP 2025/26],gp_mff_index[[ICB23]:[ICB23]],icb_mff_index[[#This Row],[ICB23]:[ICB23]])</f>
        <v>1741485.4626412506</v>
      </c>
      <c r="O3" s="95">
        <f>icb_mff_index[[#This Row],[Norm SP MFF WP 2025/26]]/icb_mff_index[[#This Row],[Registered population  2025/26]]</f>
        <v>0.95611304815371634</v>
      </c>
    </row>
    <row r="4" spans="1:15" ht="13" x14ac:dyDescent="0.3">
      <c r="A4" s="85">
        <v>2</v>
      </c>
      <c r="B4" s="85" t="s">
        <v>13119</v>
      </c>
      <c r="C4" s="85" t="s">
        <v>13120</v>
      </c>
      <c r="D4" s="43" t="s">
        <v>1047</v>
      </c>
      <c r="E4" s="43" t="s">
        <v>13121</v>
      </c>
      <c r="F4" s="118" cm="1">
        <f t="array" ref="F4">SUMIFS(gp_mff_index[Registered population (base year)],gp_mff_index[[ICB23]:[ICB23]],icb_mff_index[[#This Row],[ICB23]:[ICB23]])</f>
        <v>3212458.4166666688</v>
      </c>
      <c r="G4" s="87" cm="1">
        <f t="array" ref="G4">SUMIFS(gp_mff_index[Norm NSP MFF WP (base year)],gp_mff_index[[ICB23]:[ICB23]],icb_mff_index[[#This Row],[ICB23]:[ICB23]])</f>
        <v>3087451.7757133879</v>
      </c>
      <c r="H4" s="95">
        <f>icb_mff_index[[#This Row],[Norm NSP MFF WP  (base year)]]/icb_mff_index[[#This Row],[Registered population (base year)]]</f>
        <v>0.96108692324086453</v>
      </c>
      <c r="I4" s="110" cm="1">
        <f t="array" ref="I4">SUMIFS(gp_mff_index[Norm SP MFF WP (base year)],gp_mff_index[[ICB23]:[ICB23]],icb_mff_index[[#This Row],[ICB23]:[ICB23]])</f>
        <v>3062410.2446549269</v>
      </c>
      <c r="J4" s="95">
        <f>icb_mff_index[[#This Row],[Norm MFF WP SP (base year)]]/icb_mff_index[[#This Row],[Registered population (base year)]]</f>
        <v>0.95329179321566571</v>
      </c>
      <c r="K4" s="90" cm="1">
        <f t="array" ref="K4">SUMIFS(gp_mff_index[Registered population 2025/26],gp_mff_index[[ICB23]:[ICB23]],icb_mff_index[[#This Row],[ICB23]:[ICB23]])</f>
        <v>3242302.0252111778</v>
      </c>
      <c r="L4" s="87" cm="1">
        <f t="array" ref="L4">SUMIFS(gp_mff_index[Norm NSP MFF WP 2025/26],gp_mff_index[[ICB23]:[ICB23]],icb_mff_index[[#This Row],[ICB23]:[ICB23]])</f>
        <v>3116160.7694253093</v>
      </c>
      <c r="M4" s="95">
        <f>icb_mff_index[[#This Row],[Norm NSP MFF WP 2025/26]]/icb_mff_index[[#This Row],[Registered population  2025/26]]</f>
        <v>0.96109515560085657</v>
      </c>
      <c r="N4" s="110" cm="1">
        <f t="array" ref="N4">SUMIFS(gp_mff_index[Norm SP MFF WP 2025/26],gp_mff_index[[ICB23]:[ICB23]],icb_mff_index[[#This Row],[ICB23]:[ICB23]])</f>
        <v>3090885.1697574924</v>
      </c>
      <c r="O4" s="95">
        <f>icb_mff_index[[#This Row],[Norm SP MFF WP 2025/26]]/icb_mff_index[[#This Row],[Registered population  2025/26]]</f>
        <v>0.95329958335888731</v>
      </c>
    </row>
    <row r="5" spans="1:15" ht="13" x14ac:dyDescent="0.3">
      <c r="A5" s="85">
        <v>3</v>
      </c>
      <c r="B5" s="85" t="s">
        <v>13119</v>
      </c>
      <c r="C5" s="85" t="s">
        <v>13120</v>
      </c>
      <c r="D5" s="43" t="s">
        <v>996</v>
      </c>
      <c r="E5" s="43" t="s">
        <v>13123</v>
      </c>
      <c r="F5" s="118" cm="1">
        <f t="array" ref="F5">SUMIFS(gp_mff_index[Registered population (base year)],gp_mff_index[[ICB23]:[ICB23]],icb_mff_index[[#This Row],[ICB23]:[ICB23]])</f>
        <v>1518781.8333333337</v>
      </c>
      <c r="G5" s="87" cm="1">
        <f t="array" ref="G5">SUMIFS(gp_mff_index[Norm NSP MFF WP (base year)],gp_mff_index[[ICB23]:[ICB23]],icb_mff_index[[#This Row],[ICB23]:[ICB23]])</f>
        <v>1462155.6586176618</v>
      </c>
      <c r="H5" s="95">
        <f>icb_mff_index[[#This Row],[Norm NSP MFF WP  (base year)]]/icb_mff_index[[#This Row],[Registered population (base year)]]</f>
        <v>0.96271605738699673</v>
      </c>
      <c r="I5" s="110" cm="1">
        <f t="array" ref="I5">SUMIFS(gp_mff_index[Norm SP MFF WP (base year)],gp_mff_index[[ICB23]:[ICB23]],icb_mff_index[[#This Row],[ICB23]:[ICB23]])</f>
        <v>1452043.4478795219</v>
      </c>
      <c r="J5" s="95">
        <f>icb_mff_index[[#This Row],[Norm MFF WP SP (base year)]]/icb_mff_index[[#This Row],[Registered population (base year)]]</f>
        <v>0.95605795118885617</v>
      </c>
      <c r="K5" s="90" cm="1">
        <f t="array" ref="K5">SUMIFS(gp_mff_index[Registered population 2025/26],gp_mff_index[[ICB23]:[ICB23]],icb_mff_index[[#This Row],[ICB23]:[ICB23]])</f>
        <v>1532710.3001515563</v>
      </c>
      <c r="L5" s="87" cm="1">
        <f t="array" ref="L5">SUMIFS(gp_mff_index[Norm NSP MFF WP 2025/26],gp_mff_index[[ICB23]:[ICB23]],icb_mff_index[[#This Row],[ICB23]:[ICB23]])</f>
        <v>1475576.364514912</v>
      </c>
      <c r="M5" s="95">
        <f>icb_mff_index[[#This Row],[Norm NSP MFF WP 2025/26]]/icb_mff_index[[#This Row],[Registered population  2025/26]]</f>
        <v>0.96272359125465867</v>
      </c>
      <c r="N5" s="110" cm="1">
        <f t="array" ref="N5">SUMIFS(gp_mff_index[Norm SP MFF WP 2025/26],gp_mff_index[[ICB23]:[ICB23]],icb_mff_index[[#This Row],[ICB23]:[ICB23]])</f>
        <v>1465371.2438919186</v>
      </c>
      <c r="O5" s="95">
        <f>icb_mff_index[[#This Row],[Norm SP MFF WP 2025/26]]/icb_mff_index[[#This Row],[Registered population  2025/26]]</f>
        <v>0.95606537239752409</v>
      </c>
    </row>
    <row r="6" spans="1:15" ht="13" x14ac:dyDescent="0.3">
      <c r="A6" s="86">
        <v>4</v>
      </c>
      <c r="B6" s="86" t="s">
        <v>13119</v>
      </c>
      <c r="C6" s="86" t="s">
        <v>13120</v>
      </c>
      <c r="D6" s="84" t="s">
        <v>959</v>
      </c>
      <c r="E6" s="84" t="s">
        <v>13124</v>
      </c>
      <c r="F6" s="119" cm="1">
        <f t="array" ref="F6">SUMIFS(gp_mff_index[Registered population (base year)],gp_mff_index[[ICB23]:[ICB23]],icb_mff_index[[#This Row],[ICB23]:[ICB23]])</f>
        <v>2684219.3333333354</v>
      </c>
      <c r="G6" s="89" cm="1">
        <f t="array" ref="G6">SUMIFS(gp_mff_index[Norm NSP MFF WP (base year)],gp_mff_index[[ICB23]:[ICB23]],icb_mff_index[[#This Row],[ICB23]:[ICB23]])</f>
        <v>2596191.8900119485</v>
      </c>
      <c r="H6" s="96">
        <f>icb_mff_index[[#This Row],[Norm NSP MFF WP  (base year)]]/icb_mff_index[[#This Row],[Registered population (base year)]]</f>
        <v>0.96720556989205797</v>
      </c>
      <c r="I6" s="111" cm="1">
        <f t="array" ref="I6">SUMIFS(gp_mff_index[Norm SP MFF WP (base year)],gp_mff_index[[ICB23]:[ICB23]],icb_mff_index[[#This Row],[ICB23]:[ICB23]])</f>
        <v>2585176.8247152753</v>
      </c>
      <c r="J6" s="96">
        <f>icb_mff_index[[#This Row],[Norm MFF WP SP (base year)]]/icb_mff_index[[#This Row],[Registered population (base year)]]</f>
        <v>0.96310193157909108</v>
      </c>
      <c r="K6" s="91" cm="1">
        <f t="array" ref="K6">SUMIFS(gp_mff_index[Registered population 2025/26],gp_mff_index[[ICB23]:[ICB23]],icb_mff_index[[#This Row],[ICB23]:[ICB23]])</f>
        <v>2707692.5387571254</v>
      </c>
      <c r="L6" s="89" cm="1">
        <f t="array" ref="L6">SUMIFS(gp_mff_index[Norm NSP MFF WP 2025/26],gp_mff_index[[ICB23]:[ICB23]],icb_mff_index[[#This Row],[ICB23]:[ICB23]])</f>
        <v>2618917.1843327908</v>
      </c>
      <c r="M6" s="96">
        <f>icb_mff_index[[#This Row],[Norm NSP MFF WP 2025/26]]/icb_mff_index[[#This Row],[Registered population  2025/26]]</f>
        <v>0.96721365031161033</v>
      </c>
      <c r="N6" s="111" cm="1">
        <f t="array" ref="N6">SUMIFS(gp_mff_index[Norm SP MFF WP 2025/26],gp_mff_index[[ICB23]:[ICB23]],icb_mff_index[[#This Row],[ICB23]:[ICB23]])</f>
        <v>2607804.3593185241</v>
      </c>
      <c r="O6" s="96">
        <f>icb_mff_index[[#This Row],[Norm SP MFF WP 2025/26]]/icb_mff_index[[#This Row],[Registered population  2025/26]]</f>
        <v>0.96310948233271287</v>
      </c>
    </row>
    <row r="7" spans="1:15" ht="13" x14ac:dyDescent="0.3">
      <c r="A7" s="85">
        <v>5</v>
      </c>
      <c r="B7" s="43" t="s">
        <v>13125</v>
      </c>
      <c r="C7" s="43" t="s">
        <v>13126</v>
      </c>
      <c r="D7" s="43" t="s">
        <v>987</v>
      </c>
      <c r="E7" s="43" t="s">
        <v>13127</v>
      </c>
      <c r="F7" s="118" cm="1">
        <f t="array" ref="F7">SUMIFS(gp_mff_index[Registered population (base year)],gp_mff_index[[ICB23]:[ICB23]],icb_mff_index[[#This Row],[ICB23]:[ICB23]])</f>
        <v>2777621.7499999995</v>
      </c>
      <c r="G7" s="87" cm="1">
        <f t="array" ref="G7">SUMIFS(gp_mff_index[Norm NSP MFF WP (base year)],gp_mff_index[[ICB23]:[ICB23]],icb_mff_index[[#This Row],[ICB23]:[ICB23]])</f>
        <v>2693159.5747798565</v>
      </c>
      <c r="H7" s="95">
        <f>icb_mff_index[[#This Row],[Norm NSP MFF WP  (base year)]]/icb_mff_index[[#This Row],[Registered population (base year)]]</f>
        <v>0.96959190889827129</v>
      </c>
      <c r="I7" s="110" cm="1">
        <f t="array" ref="I7">SUMIFS(gp_mff_index[Norm SP MFF WP (base year)],gp_mff_index[[ICB23]:[ICB23]],icb_mff_index[[#This Row],[ICB23]:[ICB23]])</f>
        <v>2665022.5964749516</v>
      </c>
      <c r="J7" s="95">
        <f>icb_mff_index[[#This Row],[Norm MFF WP SP (base year)]]/icb_mff_index[[#This Row],[Registered population (base year)]]</f>
        <v>0.95946202771307942</v>
      </c>
      <c r="K7" s="90" cm="1">
        <f t="array" ref="K7">SUMIFS(gp_mff_index[Registered population 2025/26],gp_mff_index[[ICB23]:[ICB23]],icb_mff_index[[#This Row],[ICB23]:[ICB23]])</f>
        <v>2803074.0442646509</v>
      </c>
      <c r="L7" s="87" cm="1">
        <f t="array" ref="L7">SUMIFS(gp_mff_index[Norm NSP MFF WP 2025/26],gp_mff_index[[ICB23]:[ICB23]],icb_mff_index[[#This Row],[ICB23]:[ICB23]])</f>
        <v>2717859.3441702188</v>
      </c>
      <c r="M7" s="95">
        <f>icb_mff_index[[#This Row],[Norm NSP MFF WP 2025/26]]/icb_mff_index[[#This Row],[Registered population  2025/26]]</f>
        <v>0.96959955436468426</v>
      </c>
      <c r="N7" s="110" cm="1">
        <f t="array" ref="N7">SUMIFS(gp_mff_index[Norm SP MFF WP 2025/26],gp_mff_index[[ICB23]:[ICB23]],icb_mff_index[[#This Row],[ICB23]:[ICB23]])</f>
        <v>2689464.639088511</v>
      </c>
      <c r="O7" s="95">
        <f>icb_mff_index[[#This Row],[Norm SP MFF WP 2025/26]]/icb_mff_index[[#This Row],[Registered population  2025/26]]</f>
        <v>0.95946970954670452</v>
      </c>
    </row>
    <row r="8" spans="1:15" ht="13" x14ac:dyDescent="0.3">
      <c r="A8" s="85">
        <v>6</v>
      </c>
      <c r="B8" s="85" t="s">
        <v>13125</v>
      </c>
      <c r="C8" s="85" t="s">
        <v>13126</v>
      </c>
      <c r="D8" s="43" t="s">
        <v>1045</v>
      </c>
      <c r="E8" s="43" t="s">
        <v>13128</v>
      </c>
      <c r="F8" s="118" cm="1">
        <f t="array" ref="F8">SUMIFS(gp_mff_index[Registered population (base year)],gp_mff_index[[ICB23]:[ICB23]],icb_mff_index[[#This Row],[ICB23]:[ICB23]])</f>
        <v>3267671.9166666688</v>
      </c>
      <c r="G8" s="87" cm="1">
        <f t="array" ref="G8">SUMIFS(gp_mff_index[Norm NSP MFF WP (base year)],gp_mff_index[[ICB23]:[ICB23]],icb_mff_index[[#This Row],[ICB23]:[ICB23]])</f>
        <v>3197793.2512468304</v>
      </c>
      <c r="H8" s="95">
        <f>icb_mff_index[[#This Row],[Norm NSP MFF WP  (base year)]]/icb_mff_index[[#This Row],[Registered population (base year)]]</f>
        <v>0.97861515256062759</v>
      </c>
      <c r="I8" s="110" cm="1">
        <f t="array" ref="I8">SUMIFS(gp_mff_index[Norm SP MFF WP (base year)],gp_mff_index[[ICB23]:[ICB23]],icb_mff_index[[#This Row],[ICB23]:[ICB23]])</f>
        <v>3169866.1845860844</v>
      </c>
      <c r="J8" s="95">
        <f>icb_mff_index[[#This Row],[Norm MFF WP SP (base year)]]/icb_mff_index[[#This Row],[Registered population (base year)]]</f>
        <v>0.97006868052397521</v>
      </c>
      <c r="K8" s="90" cm="1">
        <f t="array" ref="K8">SUMIFS(gp_mff_index[Registered population 2025/26],gp_mff_index[[ICB23]:[ICB23]],icb_mff_index[[#This Row],[ICB23]:[ICB23]])</f>
        <v>3296215.6852467917</v>
      </c>
      <c r="L8" s="87" cm="1">
        <f t="array" ref="L8">SUMIFS(gp_mff_index[Norm NSP MFF WP 2025/26],gp_mff_index[[ICB23]:[ICB23]],icb_mff_index[[#This Row],[ICB23]:[ICB23]])</f>
        <v>3225752.1012770194</v>
      </c>
      <c r="M8" s="95">
        <f>icb_mff_index[[#This Row],[Norm NSP MFF WP 2025/26]]/icb_mff_index[[#This Row],[Registered population  2025/26]]</f>
        <v>0.97862288433212874</v>
      </c>
      <c r="N8" s="110" cm="1">
        <f t="array" ref="N8">SUMIFS(gp_mff_index[Norm SP MFF WP 2025/26],gp_mff_index[[ICB23]:[ICB23]],icb_mff_index[[#This Row],[ICB23]:[ICB23]])</f>
        <v>3197580.4940193868</v>
      </c>
      <c r="O8" s="95">
        <f>icb_mff_index[[#This Row],[Norm SP MFF WP 2025/26]]/icb_mff_index[[#This Row],[Registered population  2025/26]]</f>
        <v>0.97007623267225007</v>
      </c>
    </row>
    <row r="9" spans="1:15" ht="13" x14ac:dyDescent="0.3">
      <c r="A9" s="86">
        <v>7</v>
      </c>
      <c r="B9" s="86" t="s">
        <v>13125</v>
      </c>
      <c r="C9" s="86" t="s">
        <v>13126</v>
      </c>
      <c r="D9" s="84" t="s">
        <v>985</v>
      </c>
      <c r="E9" s="84" t="s">
        <v>13129</v>
      </c>
      <c r="F9" s="119" cm="1">
        <f t="array" ref="F9">SUMIFS(gp_mff_index[Registered population (base year)],gp_mff_index[[ICB23]:[ICB23]],icb_mff_index[[#This Row],[ICB23]:[ICB23]])</f>
        <v>1853898.8333333328</v>
      </c>
      <c r="G9" s="89" cm="1">
        <f t="array" ref="G9">SUMIFS(gp_mff_index[Norm NSP MFF WP (base year)],gp_mff_index[[ICB23]:[ICB23]],icb_mff_index[[#This Row],[ICB23]:[ICB23]])</f>
        <v>1785904.143147154</v>
      </c>
      <c r="H9" s="96">
        <f>icb_mff_index[[#This Row],[Norm NSP MFF WP  (base year)]]/icb_mff_index[[#This Row],[Registered population (base year)]]</f>
        <v>0.96332340850340603</v>
      </c>
      <c r="I9" s="111" cm="1">
        <f t="array" ref="I9">SUMIFS(gp_mff_index[Norm SP MFF WP (base year)],gp_mff_index[[ICB23]:[ICB23]],icb_mff_index[[#This Row],[ICB23]:[ICB23]])</f>
        <v>1771900.1976970718</v>
      </c>
      <c r="J9" s="96">
        <f>icb_mff_index[[#This Row],[Norm MFF WP SP (base year)]]/icb_mff_index[[#This Row],[Registered population (base year)]]</f>
        <v>0.95576962768306706</v>
      </c>
      <c r="K9" s="91" cm="1">
        <f t="array" ref="K9">SUMIFS(gp_mff_index[Registered population 2025/26],gp_mff_index[[ICB23]:[ICB23]],icb_mff_index[[#This Row],[ICB23]:[ICB23]])</f>
        <v>1870894.543435957</v>
      </c>
      <c r="L9" s="89" cm="1">
        <f t="array" ref="L9">SUMIFS(gp_mff_index[Norm NSP MFF WP 2025/26],gp_mff_index[[ICB23]:[ICB23]],icb_mff_index[[#This Row],[ICB23]:[ICB23]])</f>
        <v>1802289.9301087286</v>
      </c>
      <c r="M9" s="96">
        <f>icb_mff_index[[#This Row],[Norm NSP MFF WP 2025/26]]/icb_mff_index[[#This Row],[Registered population  2025/26]]</f>
        <v>0.96333058238481262</v>
      </c>
      <c r="N9" s="111" cm="1">
        <f t="array" ref="N9">SUMIFS(gp_mff_index[Norm SP MFF WP 2025/26],gp_mff_index[[ICB23]:[ICB23]],icb_mff_index[[#This Row],[ICB23]:[ICB23]])</f>
        <v>1788156.9635533148</v>
      </c>
      <c r="O9" s="96">
        <f>icb_mff_index[[#This Row],[Norm SP MFF WP 2025/26]]/icb_mff_index[[#This Row],[Registered population  2025/26]]</f>
        <v>0.9557764598903089</v>
      </c>
    </row>
    <row r="10" spans="1:15" ht="13" x14ac:dyDescent="0.3">
      <c r="A10" s="85">
        <v>8</v>
      </c>
      <c r="B10" s="43" t="s">
        <v>13130</v>
      </c>
      <c r="C10" s="43" t="s">
        <v>13131</v>
      </c>
      <c r="D10" s="43" t="s">
        <v>970</v>
      </c>
      <c r="E10" s="43" t="s">
        <v>13132</v>
      </c>
      <c r="F10" s="118" cm="1">
        <f t="array" ref="F10">SUMIFS(gp_mff_index[Registered population (base year)],gp_mff_index[[ICB23]:[ICB23]],icb_mff_index[[#This Row],[ICB23]:[ICB23]])</f>
        <v>1629277.166666667</v>
      </c>
      <c r="G10" s="87" cm="1">
        <f t="array" ref="G10">SUMIFS(gp_mff_index[Norm NSP MFF WP (base year)],gp_mff_index[[ICB23]:[ICB23]],icb_mff_index[[#This Row],[ICB23]:[ICB23]])</f>
        <v>1601930.8369744003</v>
      </c>
      <c r="H10" s="95">
        <f>icb_mff_index[[#This Row],[Norm NSP MFF WP  (base year)]]/icb_mff_index[[#This Row],[Registered population (base year)]]</f>
        <v>0.9832156675047411</v>
      </c>
      <c r="I10" s="110" cm="1">
        <f t="array" ref="I10">SUMIFS(gp_mff_index[Norm SP MFF WP (base year)],gp_mff_index[[ICB23]:[ICB23]],icb_mff_index[[#This Row],[ICB23]:[ICB23]])</f>
        <v>1588890.1813999764</v>
      </c>
      <c r="J10" s="95">
        <f>icb_mff_index[[#This Row],[Norm MFF WP SP (base year)]]/icb_mff_index[[#This Row],[Registered population (base year)]]</f>
        <v>0.97521171591122324</v>
      </c>
      <c r="K10" s="90" cm="1">
        <f t="array" ref="K10">SUMIFS(gp_mff_index[Registered population 2025/26],gp_mff_index[[ICB23]:[ICB23]],icb_mff_index[[#This Row],[ICB23]:[ICB23]])</f>
        <v>1643663.3813130732</v>
      </c>
      <c r="L10" s="87" cm="1">
        <f t="array" ref="L10">SUMIFS(gp_mff_index[Norm NSP MFF WP 2025/26],gp_mff_index[[ICB23]:[ICB23]],icb_mff_index[[#This Row],[ICB23]:[ICB23]])</f>
        <v>1616088.3547124898</v>
      </c>
      <c r="M10" s="95">
        <f>icb_mff_index[[#This Row],[Norm NSP MFF WP 2025/26]]/icb_mff_index[[#This Row],[Registered population  2025/26]]</f>
        <v>0.98322343436369886</v>
      </c>
      <c r="N10" s="110" cm="1">
        <f t="array" ref="N10">SUMIFS(gp_mff_index[Norm SP MFF WP 2025/26],gp_mff_index[[ICB23]:[ICB23]],icb_mff_index[[#This Row],[ICB23]:[ICB23]])</f>
        <v>1602932.2562719332</v>
      </c>
      <c r="O10" s="95">
        <f>icb_mff_index[[#This Row],[Norm SP MFF WP 2025/26]]/icb_mff_index[[#This Row],[Registered population  2025/26]]</f>
        <v>0.97521930250182909</v>
      </c>
    </row>
    <row r="11" spans="1:15" ht="13" x14ac:dyDescent="0.3">
      <c r="A11" s="85">
        <v>9</v>
      </c>
      <c r="B11" s="85" t="s">
        <v>13130</v>
      </c>
      <c r="C11" s="85" t="s">
        <v>13131</v>
      </c>
      <c r="D11" s="43" t="s">
        <v>1095</v>
      </c>
      <c r="E11" s="43" t="s">
        <v>13133</v>
      </c>
      <c r="F11" s="118" cm="1">
        <f t="array" ref="F11">SUMIFS(gp_mff_index[Registered population (base year)],gp_mff_index[[ICB23]:[ICB23]],icb_mff_index[[#This Row],[ICB23]:[ICB23]])</f>
        <v>1331270.6666666665</v>
      </c>
      <c r="G11" s="87" cm="1">
        <f t="array" ref="G11">SUMIFS(gp_mff_index[Norm NSP MFF WP (base year)],gp_mff_index[[ICB23]:[ICB23]],icb_mff_index[[#This Row],[ICB23]:[ICB23]])</f>
        <v>1286402.1765375128</v>
      </c>
      <c r="H11" s="95">
        <f>icb_mff_index[[#This Row],[Norm NSP MFF WP  (base year)]]/icb_mff_index[[#This Row],[Registered population (base year)]]</f>
        <v>0.96629649307792631</v>
      </c>
      <c r="I11" s="110" cm="1">
        <f t="array" ref="I11">SUMIFS(gp_mff_index[Norm SP MFF WP (base year)],gp_mff_index[[ICB23]:[ICB23]],icb_mff_index[[#This Row],[ICB23]:[ICB23]])</f>
        <v>1285238.3557840521</v>
      </c>
      <c r="J11" s="95">
        <f>icb_mff_index[[#This Row],[Norm MFF WP SP (base year)]]/icb_mff_index[[#This Row],[Registered population (base year)]]</f>
        <v>0.96542227509761513</v>
      </c>
      <c r="K11" s="90" cm="1">
        <f t="array" ref="K11">SUMIFS(gp_mff_index[Registered population 2025/26],gp_mff_index[[ICB23]:[ICB23]],icb_mff_index[[#This Row],[ICB23]:[ICB23]])</f>
        <v>1343052.4221485585</v>
      </c>
      <c r="L11" s="87" cm="1">
        <f t="array" ref="L11">SUMIFS(gp_mff_index[Norm NSP MFF WP 2025/26],gp_mff_index[[ICB23]:[ICB23]],icb_mff_index[[#This Row],[ICB23]:[ICB23]])</f>
        <v>1297797.0116994816</v>
      </c>
      <c r="M11" s="95">
        <f>icb_mff_index[[#This Row],[Norm NSP MFF WP 2025/26]]/icb_mff_index[[#This Row],[Registered population  2025/26]]</f>
        <v>0.96630406252000256</v>
      </c>
      <c r="N11" s="110" cm="1">
        <f t="array" ref="N11">SUMIFS(gp_mff_index[Norm SP MFF WP 2025/26],gp_mff_index[[ICB23]:[ICB23]],icb_mff_index[[#This Row],[ICB23]:[ICB23]])</f>
        <v>1296622.9757175602</v>
      </c>
      <c r="O11" s="95">
        <f>icb_mff_index[[#This Row],[Norm SP MFF WP 2025/26]]/icb_mff_index[[#This Row],[Registered population  2025/26]]</f>
        <v>0.9654299075260796</v>
      </c>
    </row>
    <row r="12" spans="1:15" ht="13" x14ac:dyDescent="0.3">
      <c r="A12" s="85">
        <v>10</v>
      </c>
      <c r="B12" s="85" t="s">
        <v>13130</v>
      </c>
      <c r="C12" s="85" t="s">
        <v>13131</v>
      </c>
      <c r="D12" s="43" t="s">
        <v>976</v>
      </c>
      <c r="E12" s="43" t="s">
        <v>13134</v>
      </c>
      <c r="F12" s="118" cm="1">
        <f t="array" ref="F12">SUMIFS(gp_mff_index[Registered population (base year)],gp_mff_index[[ICB23]:[ICB23]],icb_mff_index[[#This Row],[ICB23]:[ICB23]])</f>
        <v>1104910.4166666665</v>
      </c>
      <c r="G12" s="87" cm="1">
        <f t="array" ref="G12">SUMIFS(gp_mff_index[Norm NSP MFF WP (base year)],gp_mff_index[[ICB23]:[ICB23]],icb_mff_index[[#This Row],[ICB23]:[ICB23]])</f>
        <v>1096127.8102170865</v>
      </c>
      <c r="H12" s="95">
        <f>icb_mff_index[[#This Row],[Norm NSP MFF WP  (base year)]]/icb_mff_index[[#This Row],[Registered population (base year)]]</f>
        <v>0.9920512954560825</v>
      </c>
      <c r="I12" s="110" cm="1">
        <f t="array" ref="I12">SUMIFS(gp_mff_index[Norm SP MFF WP (base year)],gp_mff_index[[ICB23]:[ICB23]],icb_mff_index[[#This Row],[ICB23]:[ICB23]])</f>
        <v>1085247.3799579833</v>
      </c>
      <c r="J12" s="95">
        <f>icb_mff_index[[#This Row],[Norm MFF WP SP (base year)]]/icb_mff_index[[#This Row],[Registered population (base year)]]</f>
        <v>0.98220395390243187</v>
      </c>
      <c r="K12" s="90" cm="1">
        <f t="array" ref="K12">SUMIFS(gp_mff_index[Registered population 2025/26],gp_mff_index[[ICB23]:[ICB23]],icb_mff_index[[#This Row],[ICB23]:[ICB23]])</f>
        <v>1115117.3823996505</v>
      </c>
      <c r="L12" s="87" cm="1">
        <f t="array" ref="L12">SUMIFS(gp_mff_index[Norm NSP MFF WP 2025/26],gp_mff_index[[ICB23]:[ICB23]],icb_mff_index[[#This Row],[ICB23]:[ICB23]])</f>
        <v>1106262.6021136204</v>
      </c>
      <c r="M12" s="95">
        <f>icb_mff_index[[#This Row],[Norm NSP MFF WP 2025/26]]/icb_mff_index[[#This Row],[Registered population  2025/26]]</f>
        <v>0.99205932897667215</v>
      </c>
      <c r="N12" s="110" cm="1">
        <f t="array" ref="N12">SUMIFS(gp_mff_index[Norm SP MFF WP 2025/26],gp_mff_index[[ICB23]:[ICB23]],icb_mff_index[[#This Row],[ICB23]:[ICB23]])</f>
        <v>1095281.3590353788</v>
      </c>
      <c r="O12" s="95">
        <f>icb_mff_index[[#This Row],[Norm SP MFF WP 2025/26]]/icb_mff_index[[#This Row],[Registered population  2025/26]]</f>
        <v>0.98221171719017952</v>
      </c>
    </row>
    <row r="13" spans="1:15" ht="13" x14ac:dyDescent="0.3">
      <c r="A13" s="85">
        <v>11</v>
      </c>
      <c r="B13" s="85" t="s">
        <v>13130</v>
      </c>
      <c r="C13" s="85" t="s">
        <v>13131</v>
      </c>
      <c r="D13" s="43" t="s">
        <v>989</v>
      </c>
      <c r="E13" s="43" t="s">
        <v>13135</v>
      </c>
      <c r="F13" s="118" cm="1">
        <f t="array" ref="F13">SUMIFS(gp_mff_index[Registered population (base year)],gp_mff_index[[ICB23]:[ICB23]],icb_mff_index[[#This Row],[ICB23]:[ICB23]])</f>
        <v>1134763.4166666663</v>
      </c>
      <c r="G13" s="87" cm="1">
        <f t="array" ref="G13">SUMIFS(gp_mff_index[Norm NSP MFF WP (base year)],gp_mff_index[[ICB23]:[ICB23]],icb_mff_index[[#This Row],[ICB23]:[ICB23]])</f>
        <v>1103020.6831596836</v>
      </c>
      <c r="H13" s="95">
        <f>icb_mff_index[[#This Row],[Norm NSP MFF WP  (base year)]]/icb_mff_index[[#This Row],[Registered population (base year)]]</f>
        <v>0.9720270031261441</v>
      </c>
      <c r="I13" s="110" cm="1">
        <f t="array" ref="I13">SUMIFS(gp_mff_index[Norm SP MFF WP (base year)],gp_mff_index[[ICB23]:[ICB23]],icb_mff_index[[#This Row],[ICB23]:[ICB23]])</f>
        <v>1093901.5544048699</v>
      </c>
      <c r="J13" s="95">
        <f>icb_mff_index[[#This Row],[Norm MFF WP SP (base year)]]/icb_mff_index[[#This Row],[Registered population (base year)]]</f>
        <v>0.96399085336939494</v>
      </c>
      <c r="K13" s="90" cm="1">
        <f t="array" ref="K13">SUMIFS(gp_mff_index[Registered population 2025/26],gp_mff_index[[ICB23]:[ICB23]],icb_mff_index[[#This Row],[ICB23]:[ICB23]])</f>
        <v>1145015.066727031</v>
      </c>
      <c r="L13" s="87" cm="1">
        <f t="array" ref="L13">SUMIFS(gp_mff_index[Norm NSP MFF WP 2025/26],gp_mff_index[[ICB23]:[ICB23]],icb_mff_index[[#This Row],[ICB23]:[ICB23]])</f>
        <v>1112993.4153741547</v>
      </c>
      <c r="M13" s="95">
        <f>icb_mff_index[[#This Row],[Norm NSP MFF WP 2025/26]]/icb_mff_index[[#This Row],[Registered population  2025/26]]</f>
        <v>0.97203386026665251</v>
      </c>
      <c r="N13" s="110" cm="1">
        <f t="array" ref="N13">SUMIFS(gp_mff_index[Norm SP MFF WP 2025/26],gp_mff_index[[ICB23]:[ICB23]],icb_mff_index[[#This Row],[ICB23]:[ICB23]])</f>
        <v>1103791.6926141619</v>
      </c>
      <c r="O13" s="95">
        <f>icb_mff_index[[#This Row],[Norm SP MFF WP 2025/26]]/icb_mff_index[[#This Row],[Registered population  2025/26]]</f>
        <v>0.9639975269227643</v>
      </c>
    </row>
    <row r="14" spans="1:15" ht="13" x14ac:dyDescent="0.3">
      <c r="A14" s="85">
        <v>12</v>
      </c>
      <c r="B14" s="85" t="s">
        <v>13130</v>
      </c>
      <c r="C14" s="85" t="s">
        <v>13131</v>
      </c>
      <c r="D14" s="43" t="s">
        <v>1016</v>
      </c>
      <c r="E14" s="43" t="s">
        <v>13136</v>
      </c>
      <c r="F14" s="118" cm="1">
        <f t="array" ref="F14">SUMIFS(gp_mff_index[Registered population (base year)],gp_mff_index[[ICB23]:[ICB23]],icb_mff_index[[#This Row],[ICB23]:[ICB23]])</f>
        <v>829638.58333333337</v>
      </c>
      <c r="G14" s="87" cm="1">
        <f t="array" ref="G14">SUMIFS(gp_mff_index[Norm NSP MFF WP (base year)],gp_mff_index[[ICB23]:[ICB23]],icb_mff_index[[#This Row],[ICB23]:[ICB23]])</f>
        <v>803848.78347925213</v>
      </c>
      <c r="H14" s="95">
        <f>icb_mff_index[[#This Row],[Norm NSP MFF WP  (base year)]]/icb_mff_index[[#This Row],[Registered population (base year)]]</f>
        <v>0.9689144160214167</v>
      </c>
      <c r="I14" s="110" cm="1">
        <f t="array" ref="I14">SUMIFS(gp_mff_index[Norm SP MFF WP (base year)],gp_mff_index[[ICB23]:[ICB23]],icb_mff_index[[#This Row],[ICB23]:[ICB23]])</f>
        <v>805950.87127948634</v>
      </c>
      <c r="J14" s="95">
        <f>icb_mff_index[[#This Row],[Norm MFF WP SP (base year)]]/icb_mff_index[[#This Row],[Registered population (base year)]]</f>
        <v>0.97144815522118777</v>
      </c>
      <c r="K14" s="90" cm="1">
        <f t="array" ref="K14">SUMIFS(gp_mff_index[Registered population 2025/26],gp_mff_index[[ICB23]:[ICB23]],icb_mff_index[[#This Row],[ICB23]:[ICB23]])</f>
        <v>837510.26527162374</v>
      </c>
      <c r="L14" s="87" cm="1">
        <f t="array" ref="L14">SUMIFS(gp_mff_index[Norm NSP MFF WP 2025/26],gp_mff_index[[ICB23]:[ICB23]],icb_mff_index[[#This Row],[ICB23]:[ICB23]])</f>
        <v>811480.74420671666</v>
      </c>
      <c r="M14" s="95">
        <f>icb_mff_index[[#This Row],[Norm NSP MFF WP 2025/26]]/icb_mff_index[[#This Row],[Registered population  2025/26]]</f>
        <v>0.96892035579233748</v>
      </c>
      <c r="N14" s="110" cm="1">
        <f t="array" ref="N14">SUMIFS(gp_mff_index[Norm SP MFF WP 2025/26],gp_mff_index[[ICB23]:[ICB23]],icb_mff_index[[#This Row],[ICB23]:[ICB23]])</f>
        <v>813604.23171157367</v>
      </c>
      <c r="O14" s="95">
        <f>icb_mff_index[[#This Row],[Norm SP MFF WP 2025/26]]/icb_mff_index[[#This Row],[Registered population  2025/26]]</f>
        <v>0.97145583218338605</v>
      </c>
    </row>
    <row r="15" spans="1:15" ht="13" x14ac:dyDescent="0.3">
      <c r="A15" s="85">
        <v>13</v>
      </c>
      <c r="B15" s="85" t="s">
        <v>13130</v>
      </c>
      <c r="C15" s="85" t="s">
        <v>13131</v>
      </c>
      <c r="D15" s="43" t="s">
        <v>993</v>
      </c>
      <c r="E15" s="43" t="s">
        <v>13137</v>
      </c>
      <c r="F15" s="118" cm="1">
        <f t="array" ref="F15">SUMIFS(gp_mff_index[Registered population (base year)],gp_mff_index[[ICB23]:[ICB23]],icb_mff_index[[#This Row],[ICB23]:[ICB23]])</f>
        <v>1226950.7499999998</v>
      </c>
      <c r="G15" s="87" cm="1">
        <f t="array" ref="G15">SUMIFS(gp_mff_index[Norm NSP MFF WP (base year)],gp_mff_index[[ICB23]:[ICB23]],icb_mff_index[[#This Row],[ICB23]:[ICB23]])</f>
        <v>1194264.1931205152</v>
      </c>
      <c r="H15" s="95">
        <f>icb_mff_index[[#This Row],[Norm NSP MFF WP  (base year)]]/icb_mff_index[[#This Row],[Registered population (base year)]]</f>
        <v>0.97335952003005455</v>
      </c>
      <c r="I15" s="110" cm="1">
        <f t="array" ref="I15">SUMIFS(gp_mff_index[Norm SP MFF WP (base year)],gp_mff_index[[ICB23]:[ICB23]],icb_mff_index[[#This Row],[ICB23]:[ICB23]])</f>
        <v>1185517.2628215293</v>
      </c>
      <c r="J15" s="95">
        <f>icb_mff_index[[#This Row],[Norm MFF WP SP (base year)]]/icb_mff_index[[#This Row],[Registered population (base year)]]</f>
        <v>0.96623052133227805</v>
      </c>
      <c r="K15" s="90" cm="1">
        <f t="array" ref="K15">SUMIFS(gp_mff_index[Registered population 2025/26],gp_mff_index[[ICB23]:[ICB23]],icb_mff_index[[#This Row],[ICB23]:[ICB23]])</f>
        <v>1238148.4509756982</v>
      </c>
      <c r="L15" s="87" cm="1">
        <f t="array" ref="L15">SUMIFS(gp_mff_index[Norm NSP MFF WP 2025/26],gp_mff_index[[ICB23]:[ICB23]],icb_mff_index[[#This Row],[ICB23]:[ICB23]])</f>
        <v>1205173.1808788071</v>
      </c>
      <c r="M15" s="95">
        <f>icb_mff_index[[#This Row],[Norm NSP MFF WP 2025/26]]/icb_mff_index[[#This Row],[Registered population  2025/26]]</f>
        <v>0.97336727266354406</v>
      </c>
      <c r="N15" s="110" cm="1">
        <f t="array" ref="N15">SUMIFS(gp_mff_index[Norm SP MFF WP 2025/26],gp_mff_index[[ICB23]:[ICB23]],icb_mff_index[[#This Row],[ICB23]:[ICB23]])</f>
        <v>1196346.6779962501</v>
      </c>
      <c r="O15" s="95">
        <f>icb_mff_index[[#This Row],[Norm SP MFF WP 2025/26]]/icb_mff_index[[#This Row],[Registered population  2025/26]]</f>
        <v>0.96623848057435513</v>
      </c>
    </row>
    <row r="16" spans="1:15" ht="13" x14ac:dyDescent="0.3">
      <c r="A16" s="85">
        <v>14</v>
      </c>
      <c r="B16" s="85" t="s">
        <v>13130</v>
      </c>
      <c r="C16" s="85" t="s">
        <v>13131</v>
      </c>
      <c r="D16" s="43" t="s">
        <v>1021</v>
      </c>
      <c r="E16" s="43" t="s">
        <v>13138</v>
      </c>
      <c r="F16" s="118" cm="1">
        <f t="array" ref="F16">SUMIFS(gp_mff_index[Registered population (base year)],gp_mff_index[[ICB23]:[ICB23]],icb_mff_index[[#This Row],[ICB23]:[ICB23]])</f>
        <v>820844.9166666664</v>
      </c>
      <c r="G16" s="87" cm="1">
        <f t="array" ref="G16">SUMIFS(gp_mff_index[Norm NSP MFF WP (base year)],gp_mff_index[[ICB23]:[ICB23]],icb_mff_index[[#This Row],[ICB23]:[ICB23]])</f>
        <v>788322.16542700923</v>
      </c>
      <c r="H16" s="95">
        <f>icb_mff_index[[#This Row],[Norm NSP MFF WP  (base year)]]/icb_mff_index[[#This Row],[Registered population (base year)]]</f>
        <v>0.96037893324389778</v>
      </c>
      <c r="I16" s="110" cm="1">
        <f t="array" ref="I16">SUMIFS(gp_mff_index[Norm SP MFF WP (base year)],gp_mff_index[[ICB23]:[ICB23]],icb_mff_index[[#This Row],[ICB23]:[ICB23]])</f>
        <v>794781.9202142267</v>
      </c>
      <c r="J16" s="95">
        <f>icb_mff_index[[#This Row],[Norm MFF WP SP (base year)]]/icb_mff_index[[#This Row],[Registered population (base year)]]</f>
        <v>0.96824857421511756</v>
      </c>
      <c r="K16" s="90" cm="1">
        <f t="array" ref="K16">SUMIFS(gp_mff_index[Registered population 2025/26],gp_mff_index[[ICB23]:[ICB23]],icb_mff_index[[#This Row],[ICB23]:[ICB23]])</f>
        <v>828657.64472141967</v>
      </c>
      <c r="L16" s="87" cm="1">
        <f t="array" ref="L16">SUMIFS(gp_mff_index[Norm NSP MFF WP 2025/26],gp_mff_index[[ICB23]:[ICB23]],icb_mff_index[[#This Row],[ICB23]:[ICB23]])</f>
        <v>795831.11150580051</v>
      </c>
      <c r="M16" s="95">
        <f>icb_mff_index[[#This Row],[Norm NSP MFF WP 2025/26]]/icb_mff_index[[#This Row],[Registered population  2025/26]]</f>
        <v>0.96038589226235294</v>
      </c>
      <c r="N16" s="110" cm="1">
        <f t="array" ref="N16">SUMIFS(gp_mff_index[Norm SP MFF WP 2025/26],gp_mff_index[[ICB23]:[ICB23]],icb_mff_index[[#This Row],[ICB23]:[ICB23]])</f>
        <v>802350.66800739139</v>
      </c>
      <c r="O16" s="95">
        <f>icb_mff_index[[#This Row],[Norm SP MFF WP 2025/26]]/icb_mff_index[[#This Row],[Registered population  2025/26]]</f>
        <v>0.96825350386663933</v>
      </c>
    </row>
    <row r="17" spans="1:15" ht="13" x14ac:dyDescent="0.3">
      <c r="A17" s="85">
        <v>15</v>
      </c>
      <c r="B17" s="85" t="s">
        <v>13130</v>
      </c>
      <c r="C17" s="85" t="s">
        <v>13131</v>
      </c>
      <c r="D17" s="43" t="s">
        <v>1233</v>
      </c>
      <c r="E17" s="43" t="s">
        <v>13139</v>
      </c>
      <c r="F17" s="118" cm="1">
        <f t="array" ref="F17">SUMIFS(gp_mff_index[Registered population (base year)],gp_mff_index[[ICB23]:[ICB23]],icb_mff_index[[#This Row],[ICB23]:[ICB23]])</f>
        <v>841134.00000000047</v>
      </c>
      <c r="G17" s="87" cm="1">
        <f t="array" ref="G17">SUMIFS(gp_mff_index[Norm NSP MFF WP (base year)],gp_mff_index[[ICB23]:[ICB23]],icb_mff_index[[#This Row],[ICB23]:[ICB23]])</f>
        <v>828361.82486267446</v>
      </c>
      <c r="H17" s="95">
        <f>icb_mff_index[[#This Row],[Norm NSP MFF WP  (base year)]]/icb_mff_index[[#This Row],[Registered population (base year)]]</f>
        <v>0.98481552863476451</v>
      </c>
      <c r="I17" s="110" cm="1">
        <f t="array" ref="I17">SUMIFS(gp_mff_index[Norm SP MFF WP (base year)],gp_mff_index[[ICB23]:[ICB23]],icb_mff_index[[#This Row],[ICB23]:[ICB23]])</f>
        <v>829986.82351134298</v>
      </c>
      <c r="J17" s="95">
        <f>icb_mff_index[[#This Row],[Norm MFF WP SP (base year)]]/icb_mff_index[[#This Row],[Registered population (base year)]]</f>
        <v>0.98674744275150272</v>
      </c>
      <c r="K17" s="90" cm="1">
        <f t="array" ref="K17">SUMIFS(gp_mff_index[Registered population 2025/26],gp_mff_index[[ICB23]:[ICB23]],icb_mff_index[[#This Row],[ICB23]:[ICB23]])</f>
        <v>848449.21621765452</v>
      </c>
      <c r="L17" s="87" cm="1">
        <f t="array" ref="L17">SUMIFS(gp_mff_index[Norm NSP MFF WP 2025/26],gp_mff_index[[ICB23]:[ICB23]],icb_mff_index[[#This Row],[ICB23]:[ICB23]])</f>
        <v>835572.37644687819</v>
      </c>
      <c r="M17" s="95">
        <f>icb_mff_index[[#This Row],[Norm NSP MFF WP 2025/26]]/icb_mff_index[[#This Row],[Registered population  2025/26]]</f>
        <v>0.98482308719880651</v>
      </c>
      <c r="N17" s="110" cm="1">
        <f t="array" ref="N17">SUMIFS(gp_mff_index[Norm SP MFF WP 2025/26],gp_mff_index[[ICB23]:[ICB23]],icb_mff_index[[#This Row],[ICB23]:[ICB23]])</f>
        <v>837211.36229795252</v>
      </c>
      <c r="O17" s="95">
        <f>icb_mff_index[[#This Row],[Norm SP MFF WP 2025/26]]/icb_mff_index[[#This Row],[Registered population  2025/26]]</f>
        <v>0.986754830218596</v>
      </c>
    </row>
    <row r="18" spans="1:15" ht="13" x14ac:dyDescent="0.3">
      <c r="A18" s="85">
        <v>16</v>
      </c>
      <c r="B18" s="85" t="s">
        <v>13130</v>
      </c>
      <c r="C18" s="85" t="s">
        <v>13131</v>
      </c>
      <c r="D18" s="43" t="s">
        <v>957</v>
      </c>
      <c r="E18" s="43" t="s">
        <v>13140</v>
      </c>
      <c r="F18" s="118" cm="1">
        <f t="array" ref="F18">SUMIFS(gp_mff_index[Registered population (base year)],gp_mff_index[[ICB23]:[ICB23]],icb_mff_index[[#This Row],[ICB23]:[ICB23]])</f>
        <v>1272548.7500000002</v>
      </c>
      <c r="G18" s="87" cm="1">
        <f t="array" ref="G18">SUMIFS(gp_mff_index[Norm NSP MFF WP (base year)],gp_mff_index[[ICB23]:[ICB23]],icb_mff_index[[#This Row],[ICB23]:[ICB23]])</f>
        <v>1234318.944423792</v>
      </c>
      <c r="H18" s="95">
        <f>icb_mff_index[[#This Row],[Norm NSP MFF WP  (base year)]]/icb_mff_index[[#This Row],[Registered population (base year)]]</f>
        <v>0.96995808170318953</v>
      </c>
      <c r="I18" s="110" cm="1">
        <f t="array" ref="I18">SUMIFS(gp_mff_index[Norm SP MFF WP (base year)],gp_mff_index[[ICB23]:[ICB23]],icb_mff_index[[#This Row],[ICB23]:[ICB23]])</f>
        <v>1227161.2239063485</v>
      </c>
      <c r="J18" s="95">
        <f>icb_mff_index[[#This Row],[Norm MFF WP SP (base year)]]/icb_mff_index[[#This Row],[Registered population (base year)]]</f>
        <v>0.9643333694731524</v>
      </c>
      <c r="K18" s="90" cm="1">
        <f t="array" ref="K18">SUMIFS(gp_mff_index[Registered population 2025/26],gp_mff_index[[ICB23]:[ICB23]],icb_mff_index[[#This Row],[ICB23]:[ICB23]])</f>
        <v>1284200.3598135021</v>
      </c>
      <c r="L18" s="87" cm="1">
        <f t="array" ref="L18">SUMIFS(gp_mff_index[Norm NSP MFF WP 2025/26],gp_mff_index[[ICB23]:[ICB23]],icb_mff_index[[#This Row],[ICB23]:[ICB23]])</f>
        <v>1245630.4255071976</v>
      </c>
      <c r="M18" s="95">
        <f>icb_mff_index[[#This Row],[Norm NSP MFF WP 2025/26]]/icb_mff_index[[#This Row],[Registered population  2025/26]]</f>
        <v>0.96996579699455487</v>
      </c>
      <c r="N18" s="110" cm="1">
        <f t="array" ref="N18">SUMIFS(gp_mff_index[Norm SP MFF WP 2025/26],gp_mff_index[[ICB23]:[ICB23]],icb_mff_index[[#This Row],[ICB23]:[ICB23]])</f>
        <v>1238406.8690203349</v>
      </c>
      <c r="O18" s="95">
        <f>icb_mff_index[[#This Row],[Norm SP MFF WP 2025/26]]/icb_mff_index[[#This Row],[Registered population  2025/26]]</f>
        <v>0.96434085192141084</v>
      </c>
    </row>
    <row r="19" spans="1:15" ht="13" x14ac:dyDescent="0.3">
      <c r="A19" s="85">
        <v>17</v>
      </c>
      <c r="B19" s="85" t="s">
        <v>13130</v>
      </c>
      <c r="C19" s="85" t="s">
        <v>13131</v>
      </c>
      <c r="D19" s="43" t="s">
        <v>1146</v>
      </c>
      <c r="E19" s="43" t="s">
        <v>13141</v>
      </c>
      <c r="F19" s="118" cm="1">
        <f t="array" ref="F19">SUMIFS(gp_mff_index[Registered population (base year)],gp_mff_index[[ICB23]:[ICB23]],icb_mff_index[[#This Row],[ICB23]:[ICB23]])</f>
        <v>532379.33333333326</v>
      </c>
      <c r="G19" s="87" cm="1">
        <f t="array" ref="G19">SUMIFS(gp_mff_index[Norm NSP MFF WP (base year)],gp_mff_index[[ICB23]:[ICB23]],icb_mff_index[[#This Row],[ICB23]:[ICB23]])</f>
        <v>512682.42650715163</v>
      </c>
      <c r="H19" s="95">
        <f>icb_mff_index[[#This Row],[Norm NSP MFF WP  (base year)]]/icb_mff_index[[#This Row],[Registered population (base year)]]</f>
        <v>0.96300211974259897</v>
      </c>
      <c r="I19" s="110" cm="1">
        <f t="array" ref="I19">SUMIFS(gp_mff_index[Norm SP MFF WP (base year)],gp_mff_index[[ICB23]:[ICB23]],icb_mff_index[[#This Row],[ICB23]:[ICB23]])</f>
        <v>512400.39320547326</v>
      </c>
      <c r="J19" s="95">
        <f>icb_mff_index[[#This Row],[Norm MFF WP SP (base year)]]/icb_mff_index[[#This Row],[Registered population (base year)]]</f>
        <v>0.96247235969366451</v>
      </c>
      <c r="K19" s="90" cm="1">
        <f t="array" ref="K19">SUMIFS(gp_mff_index[Registered population 2025/26],gp_mff_index[[ICB23]:[ICB23]],icb_mff_index[[#This Row],[ICB23]:[ICB23]])</f>
        <v>537353.8995395659</v>
      </c>
      <c r="L19" s="87" cm="1">
        <f t="array" ref="L19">SUMIFS(gp_mff_index[Norm NSP MFF WP 2025/26],gp_mff_index[[ICB23]:[ICB23]],icb_mff_index[[#This Row],[ICB23]:[ICB23]])</f>
        <v>517477.18263252324</v>
      </c>
      <c r="M19" s="95">
        <f>icb_mff_index[[#This Row],[Norm NSP MFF WP 2025/26]]/icb_mff_index[[#This Row],[Registered population  2025/26]]</f>
        <v>0.96301000714040763</v>
      </c>
      <c r="N19" s="110" cm="1">
        <f t="array" ref="N19">SUMIFS(gp_mff_index[Norm SP MFF WP 2025/26],gp_mff_index[[ICB23]:[ICB23]],icb_mff_index[[#This Row],[ICB23]:[ICB23]])</f>
        <v>517192.13675661938</v>
      </c>
      <c r="O19" s="95">
        <f>icb_mff_index[[#This Row],[Norm SP MFF WP 2025/26]]/icb_mff_index[[#This Row],[Registered population  2025/26]]</f>
        <v>0.96247954504429534</v>
      </c>
    </row>
    <row r="20" spans="1:15" ht="13" x14ac:dyDescent="0.3">
      <c r="A20" s="86">
        <v>18</v>
      </c>
      <c r="B20" s="86" t="s">
        <v>13130</v>
      </c>
      <c r="C20" s="86" t="s">
        <v>13131</v>
      </c>
      <c r="D20" s="84" t="s">
        <v>1079</v>
      </c>
      <c r="E20" s="84" t="s">
        <v>13142</v>
      </c>
      <c r="F20" s="119" cm="1">
        <f t="array" ref="F20">SUMIFS(gp_mff_index[Registered population (base year)],gp_mff_index[[ICB23]:[ICB23]],icb_mff_index[[#This Row],[ICB23]:[ICB23]])</f>
        <v>1198738.7500000005</v>
      </c>
      <c r="G20" s="89" cm="1">
        <f t="array" ref="G20">SUMIFS(gp_mff_index[Norm NSP MFF WP (base year)],gp_mff_index[[ICB23]:[ICB23]],icb_mff_index[[#This Row],[ICB23]:[ICB23]])</f>
        <v>1162793.4899071758</v>
      </c>
      <c r="H20" s="96">
        <f>icb_mff_index[[#This Row],[Norm NSP MFF WP  (base year)]]/icb_mff_index[[#This Row],[Registered population (base year)]]</f>
        <v>0.97001410015916756</v>
      </c>
      <c r="I20" s="111" cm="1">
        <f t="array" ref="I20">SUMIFS(gp_mff_index[Norm SP MFF WP (base year)],gp_mff_index[[ICB23]:[ICB23]],icb_mff_index[[#This Row],[ICB23]:[ICB23]])</f>
        <v>1155102.5537127771</v>
      </c>
      <c r="J20" s="96">
        <f>icb_mff_index[[#This Row],[Norm MFF WP SP (base year)]]/icb_mff_index[[#This Row],[Registered population (base year)]]</f>
        <v>0.96359824333098154</v>
      </c>
      <c r="K20" s="91" cm="1">
        <f t="array" ref="K20">SUMIFS(gp_mff_index[Registered population 2025/26],gp_mff_index[[ICB23]:[ICB23]],icb_mff_index[[#This Row],[ICB23]:[ICB23]])</f>
        <v>1209769.1492026444</v>
      </c>
      <c r="L20" s="89" cm="1">
        <f t="array" ref="L20">SUMIFS(gp_mff_index[Norm NSP MFF WP 2025/26],gp_mff_index[[ICB23]:[ICB23]],icb_mff_index[[#This Row],[ICB23]:[ICB23]])</f>
        <v>1173501.7621515123</v>
      </c>
      <c r="M20" s="96">
        <f>icb_mff_index[[#This Row],[Norm NSP MFF WP 2025/26]]/icb_mff_index[[#This Row],[Registered population  2025/26]]</f>
        <v>0.97002123332783297</v>
      </c>
      <c r="N20" s="111" cm="1">
        <f t="array" ref="N20">SUMIFS(gp_mff_index[Norm SP MFF WP 2025/26],gp_mff_index[[ICB23]:[ICB23]],icb_mff_index[[#This Row],[ICB23]:[ICB23]])</f>
        <v>1165740.1151742148</v>
      </c>
      <c r="O20" s="96">
        <f>icb_mff_index[[#This Row],[Norm SP MFF WP 2025/26]]/icb_mff_index[[#This Row],[Registered population  2025/26]]</f>
        <v>0.96360542500406055</v>
      </c>
    </row>
    <row r="21" spans="1:15" ht="13" x14ac:dyDescent="0.3">
      <c r="A21" s="85">
        <v>19</v>
      </c>
      <c r="B21" s="43" t="s">
        <v>13143</v>
      </c>
      <c r="C21" s="43" t="s">
        <v>13144</v>
      </c>
      <c r="D21" s="43" t="s">
        <v>955</v>
      </c>
      <c r="E21" s="43" t="s">
        <v>13145</v>
      </c>
      <c r="F21" s="118" cm="1">
        <f t="array" ref="F21">SUMIFS(gp_mff_index[Registered population (base year)],gp_mff_index[[ICB23]:[ICB23]],icb_mff_index[[#This Row],[ICB23]:[ICB23]])</f>
        <v>1132246.6666666667</v>
      </c>
      <c r="G21" s="87" cm="1">
        <f t="array" ref="G21">SUMIFS(gp_mff_index[Norm NSP MFF WP (base year)],gp_mff_index[[ICB23]:[ICB23]],icb_mff_index[[#This Row],[ICB23]:[ICB23]])</f>
        <v>1139384.1556253463</v>
      </c>
      <c r="H21" s="95">
        <f>icb_mff_index[[#This Row],[Norm NSP MFF WP  (base year)]]/icb_mff_index[[#This Row],[Registered population (base year)]]</f>
        <v>1.0063038286345256</v>
      </c>
      <c r="I21" s="110" cm="1">
        <f t="array" ref="I21">SUMIFS(gp_mff_index[Norm SP MFF WP (base year)],gp_mff_index[[ICB23]:[ICB23]],icb_mff_index[[#This Row],[ICB23]:[ICB23]])</f>
        <v>1167097.2074382717</v>
      </c>
      <c r="J21" s="95">
        <f>icb_mff_index[[#This Row],[Norm MFF WP SP (base year)]]/icb_mff_index[[#This Row],[Registered population (base year)]]</f>
        <v>1.0307799897298042</v>
      </c>
      <c r="K21" s="90" cm="1">
        <f t="array" ref="K21">SUMIFS(gp_mff_index[Registered population 2025/26],gp_mff_index[[ICB23]:[ICB23]],icb_mff_index[[#This Row],[ICB23]:[ICB23]])</f>
        <v>1142056.1504582874</v>
      </c>
      <c r="L21" s="87" cm="1">
        <f t="array" ref="L21">SUMIFS(gp_mff_index[Norm NSP MFF WP 2025/26],gp_mff_index[[ICB23]:[ICB23]],icb_mff_index[[#This Row],[ICB23]:[ICB23]])</f>
        <v>1149264.7714434939</v>
      </c>
      <c r="M21" s="95">
        <f>icb_mff_index[[#This Row],[Norm NSP MFF WP 2025/26]]/icb_mff_index[[#This Row],[Registered population  2025/26]]</f>
        <v>1.0063119672201002</v>
      </c>
      <c r="N21" s="110" cm="1">
        <f t="array" ref="N21">SUMIFS(gp_mff_index[Norm SP MFF WP 2025/26],gp_mff_index[[ICB23]:[ICB23]],icb_mff_index[[#This Row],[ICB23]:[ICB23]])</f>
        <v>1177220.1218321447</v>
      </c>
      <c r="O21" s="95">
        <f>icb_mff_index[[#This Row],[Norm SP MFF WP 2025/26]]/icb_mff_index[[#This Row],[Registered population  2025/26]]</f>
        <v>1.0307900547269471</v>
      </c>
    </row>
    <row r="22" spans="1:15" ht="13" x14ac:dyDescent="0.3">
      <c r="A22" s="85">
        <v>20</v>
      </c>
      <c r="B22" s="85" t="s">
        <v>13143</v>
      </c>
      <c r="C22" s="85" t="s">
        <v>13144</v>
      </c>
      <c r="D22" s="43" t="s">
        <v>1092</v>
      </c>
      <c r="E22" s="43" t="s">
        <v>13146</v>
      </c>
      <c r="F22" s="118" cm="1">
        <f t="array" ref="F22">SUMIFS(gp_mff_index[Registered population (base year)],gp_mff_index[[ICB23]:[ICB23]],icb_mff_index[[#This Row],[ICB23]:[ICB23]])</f>
        <v>1047437.0833333333</v>
      </c>
      <c r="G22" s="87" cm="1">
        <f t="array" ref="G22">SUMIFS(gp_mff_index[Norm NSP MFF WP (base year)],gp_mff_index[[ICB23]:[ICB23]],icb_mff_index[[#This Row],[ICB23]:[ICB23]])</f>
        <v>1043168.6028032692</v>
      </c>
      <c r="H22" s="95">
        <f>icb_mff_index[[#This Row],[Norm NSP MFF WP  (base year)]]/icb_mff_index[[#This Row],[Registered population (base year)]]</f>
        <v>0.99592483348357286</v>
      </c>
      <c r="I22" s="110" cm="1">
        <f t="array" ref="I22">SUMIFS(gp_mff_index[Norm SP MFF WP (base year)],gp_mff_index[[ICB23]:[ICB23]],icb_mff_index[[#This Row],[ICB23]:[ICB23]])</f>
        <v>1056411.0197657307</v>
      </c>
      <c r="J22" s="95">
        <f>icb_mff_index[[#This Row],[Norm MFF WP SP (base year)]]/icb_mff_index[[#This Row],[Registered population (base year)]]</f>
        <v>1.0085675183504474</v>
      </c>
      <c r="K22" s="90" cm="1">
        <f t="array" ref="K22">SUMIFS(gp_mff_index[Registered population 2025/26],gp_mff_index[[ICB23]:[ICB23]],icb_mff_index[[#This Row],[ICB23]:[ICB23]])</f>
        <v>1056871.5985857835</v>
      </c>
      <c r="L22" s="87" cm="1">
        <f t="array" ref="L22">SUMIFS(gp_mff_index[Norm NSP MFF WP 2025/26],gp_mff_index[[ICB23]:[ICB23]],icb_mff_index[[#This Row],[ICB23]:[ICB23]])</f>
        <v>1052578.2581459912</v>
      </c>
      <c r="M22" s="95">
        <f>icb_mff_index[[#This Row],[Norm NSP MFF WP 2025/26]]/icb_mff_index[[#This Row],[Registered population  2025/26]]</f>
        <v>0.99593768964409934</v>
      </c>
      <c r="N22" s="110" cm="1">
        <f t="array" ref="N22">SUMIFS(gp_mff_index[Norm SP MFF WP 2025/26],gp_mff_index[[ICB23]:[ICB23]],icb_mff_index[[#This Row],[ICB23]:[ICB23]])</f>
        <v>1065935.8924791452</v>
      </c>
      <c r="O22" s="95">
        <f>icb_mff_index[[#This Row],[Norm SP MFF WP 2025/26]]/icb_mff_index[[#This Row],[Registered population  2025/26]]</f>
        <v>1.0085765327647094</v>
      </c>
    </row>
    <row r="23" spans="1:15" ht="13" x14ac:dyDescent="0.3">
      <c r="A23" s="85">
        <v>21</v>
      </c>
      <c r="B23" s="85" t="s">
        <v>13143</v>
      </c>
      <c r="C23" s="85" t="s">
        <v>13144</v>
      </c>
      <c r="D23" s="43" t="s">
        <v>951</v>
      </c>
      <c r="E23" s="43" t="s">
        <v>13147</v>
      </c>
      <c r="F23" s="118" cm="1">
        <f t="array" ref="F23">SUMIFS(gp_mff_index[Registered population (base year)],gp_mff_index[[ICB23]:[ICB23]],icb_mff_index[[#This Row],[ICB23]:[ICB23]])</f>
        <v>1652016.5000000007</v>
      </c>
      <c r="G23" s="87" cm="1">
        <f t="array" ref="G23">SUMIFS(gp_mff_index[Norm NSP MFF WP (base year)],gp_mff_index[[ICB23]:[ICB23]],icb_mff_index[[#This Row],[ICB23]:[ICB23]])</f>
        <v>1719085.0662749531</v>
      </c>
      <c r="H23" s="95">
        <f>icb_mff_index[[#This Row],[Norm NSP MFF WP  (base year)]]/icb_mff_index[[#This Row],[Registered population (base year)]]</f>
        <v>1.0405980002469422</v>
      </c>
      <c r="I23" s="110" cm="1">
        <f t="array" ref="I23">SUMIFS(gp_mff_index[Norm SP MFF WP (base year)],gp_mff_index[[ICB23]:[ICB23]],icb_mff_index[[#This Row],[ICB23]:[ICB23]])</f>
        <v>1749239.3024736587</v>
      </c>
      <c r="J23" s="95">
        <f>icb_mff_index[[#This Row],[Norm MFF WP SP (base year)]]/icb_mff_index[[#This Row],[Registered population (base year)]]</f>
        <v>1.0588509875498568</v>
      </c>
      <c r="K23" s="90" cm="1">
        <f t="array" ref="K23">SUMIFS(gp_mff_index[Registered population 2025/26],gp_mff_index[[ICB23]:[ICB23]],icb_mff_index[[#This Row],[ICB23]:[ICB23]])</f>
        <v>1666618.168963694</v>
      </c>
      <c r="L23" s="87" cm="1">
        <f t="array" ref="L23">SUMIFS(gp_mff_index[Norm NSP MFF WP 2025/26],gp_mff_index[[ICB23]:[ICB23]],icb_mff_index[[#This Row],[ICB23]:[ICB23]])</f>
        <v>1734293.885797753</v>
      </c>
      <c r="M23" s="95">
        <f>icb_mff_index[[#This Row],[Norm NSP MFF WP 2025/26]]/icb_mff_index[[#This Row],[Registered population  2025/26]]</f>
        <v>1.0406066116968711</v>
      </c>
      <c r="N23" s="110" cm="1">
        <f t="array" ref="N23">SUMIFS(gp_mff_index[Norm SP MFF WP 2025/26],gp_mff_index[[ICB23]:[ICB23]],icb_mff_index[[#This Row],[ICB23]:[ICB23]])</f>
        <v>1764713.7242703836</v>
      </c>
      <c r="O23" s="95">
        <f>icb_mff_index[[#This Row],[Norm SP MFF WP 2025/26]]/icb_mff_index[[#This Row],[Registered population  2025/26]]</f>
        <v>1.0588590459011289</v>
      </c>
    </row>
    <row r="24" spans="1:15" ht="13" x14ac:dyDescent="0.3">
      <c r="A24" s="85">
        <v>22</v>
      </c>
      <c r="B24" s="85" t="s">
        <v>13143</v>
      </c>
      <c r="C24" s="85" t="s">
        <v>13144</v>
      </c>
      <c r="D24" s="43" t="s">
        <v>968</v>
      </c>
      <c r="E24" s="43" t="s">
        <v>13148</v>
      </c>
      <c r="F24" s="118" cm="1">
        <f t="array" ref="F24">SUMIFS(gp_mff_index[Registered population (base year)],gp_mff_index[[ICB23]:[ICB23]],icb_mff_index[[#This Row],[ICB23]:[ICB23]])</f>
        <v>1283089.6666666665</v>
      </c>
      <c r="G24" s="87" cm="1">
        <f t="array" ref="G24">SUMIFS(gp_mff_index[Norm NSP MFF WP (base year)],gp_mff_index[[ICB23]:[ICB23]],icb_mff_index[[#This Row],[ICB23]:[ICB23]])</f>
        <v>1289990.997808198</v>
      </c>
      <c r="H24" s="95">
        <f>icb_mff_index[[#This Row],[Norm NSP MFF WP  (base year)]]/icb_mff_index[[#This Row],[Registered population (base year)]]</f>
        <v>1.0053786818807919</v>
      </c>
      <c r="I24" s="110" cm="1">
        <f t="array" ref="I24">SUMIFS(gp_mff_index[Norm SP MFF WP (base year)],gp_mff_index[[ICB23]:[ICB23]],icb_mff_index[[#This Row],[ICB23]:[ICB23]])</f>
        <v>1324412.8171451536</v>
      </c>
      <c r="J24" s="95">
        <f>icb_mff_index[[#This Row],[Norm MFF WP SP (base year)]]/icb_mff_index[[#This Row],[Registered population (base year)]]</f>
        <v>1.0322059724678794</v>
      </c>
      <c r="K24" s="90" cm="1">
        <f t="array" ref="K24">SUMIFS(gp_mff_index[Registered population 2025/26],gp_mff_index[[ICB23]:[ICB23]],icb_mff_index[[#This Row],[ICB23]:[ICB23]])</f>
        <v>1294418.9932882455</v>
      </c>
      <c r="L24" s="87" cm="1">
        <f t="array" ref="L24">SUMIFS(gp_mff_index[Norm NSP MFF WP 2025/26],gp_mff_index[[ICB23]:[ICB23]],icb_mff_index[[#This Row],[ICB23]:[ICB23]])</f>
        <v>1301391.8388451093</v>
      </c>
      <c r="M24" s="95">
        <f>icb_mff_index[[#This Row],[Norm NSP MFF WP 2025/26]]/icb_mff_index[[#This Row],[Registered population  2025/26]]</f>
        <v>1.0053868535559345</v>
      </c>
      <c r="N24" s="110" cm="1">
        <f t="array" ref="N24">SUMIFS(gp_mff_index[Norm SP MFF WP 2025/26],gp_mff_index[[ICB23]:[ICB23]],icb_mff_index[[#This Row],[ICB23]:[ICB23]])</f>
        <v>1336116.4048958882</v>
      </c>
      <c r="O24" s="95">
        <f>icb_mff_index[[#This Row],[Norm SP MFF WP 2025/26]]/icb_mff_index[[#This Row],[Registered population  2025/26]]</f>
        <v>1.0322132260294772</v>
      </c>
    </row>
    <row r="25" spans="1:15" ht="13" x14ac:dyDescent="0.3">
      <c r="A25" s="85">
        <v>23</v>
      </c>
      <c r="B25" s="85" t="s">
        <v>13143</v>
      </c>
      <c r="C25" s="85" t="s">
        <v>13144</v>
      </c>
      <c r="D25" s="43" t="s">
        <v>974</v>
      </c>
      <c r="E25" s="43" t="s">
        <v>13149</v>
      </c>
      <c r="F25" s="118" cm="1">
        <f t="array" ref="F25">SUMIFS(gp_mff_index[Registered population (base year)],gp_mff_index[[ICB23]:[ICB23]],icb_mff_index[[#This Row],[ICB23]:[ICB23]])</f>
        <v>1095521.2500000002</v>
      </c>
      <c r="G25" s="87" cm="1">
        <f t="array" ref="G25">SUMIFS(gp_mff_index[Norm NSP MFF WP (base year)],gp_mff_index[[ICB23]:[ICB23]],icb_mff_index[[#This Row],[ICB23]:[ICB23]])</f>
        <v>1060096.3250395185</v>
      </c>
      <c r="H25" s="95">
        <f>icb_mff_index[[#This Row],[Norm NSP MFF WP  (base year)]]/icb_mff_index[[#This Row],[Registered population (base year)]]</f>
        <v>0.96766386324274245</v>
      </c>
      <c r="I25" s="110" cm="1">
        <f t="array" ref="I25">SUMIFS(gp_mff_index[Norm SP MFF WP (base year)],gp_mff_index[[ICB23]:[ICB23]],icb_mff_index[[#This Row],[ICB23]:[ICB23]])</f>
        <v>1077419.5817375437</v>
      </c>
      <c r="J25" s="95">
        <f>icb_mff_index[[#This Row],[Norm MFF WP SP (base year)]]/icb_mff_index[[#This Row],[Registered population (base year)]]</f>
        <v>0.98347666166908532</v>
      </c>
      <c r="K25" s="90" cm="1">
        <f t="array" ref="K25">SUMIFS(gp_mff_index[Registered population 2025/26],gp_mff_index[[ICB23]:[ICB23]],icb_mff_index[[#This Row],[ICB23]:[ICB23]])</f>
        <v>1106023.47494664</v>
      </c>
      <c r="L25" s="87" cm="1">
        <f t="array" ref="L25">SUMIFS(gp_mff_index[Norm NSP MFF WP 2025/26],gp_mff_index[[ICB23]:[ICB23]],icb_mff_index[[#This Row],[ICB23]:[ICB23]])</f>
        <v>1070267.053332373</v>
      </c>
      <c r="M25" s="95">
        <f>icb_mff_index[[#This Row],[Norm NSP MFF WP 2025/26]]/icb_mff_index[[#This Row],[Registered population  2025/26]]</f>
        <v>0.96767119105135446</v>
      </c>
      <c r="N25" s="110" cm="1">
        <f t="array" ref="N25">SUMIFS(gp_mff_index[Norm SP MFF WP 2025/26],gp_mff_index[[ICB23]:[ICB23]],icb_mff_index[[#This Row],[ICB23]:[ICB23]])</f>
        <v>1087756.7419708904</v>
      </c>
      <c r="O25" s="95">
        <f>icb_mff_index[[#This Row],[Norm SP MFF WP 2025/26]]/icb_mff_index[[#This Row],[Registered population  2025/26]]</f>
        <v>0.98348431711485074</v>
      </c>
    </row>
    <row r="26" spans="1:15" ht="13" x14ac:dyDescent="0.3">
      <c r="A26" s="86">
        <v>24</v>
      </c>
      <c r="B26" s="86" t="s">
        <v>13143</v>
      </c>
      <c r="C26" s="86" t="s">
        <v>13144</v>
      </c>
      <c r="D26" s="84" t="s">
        <v>964</v>
      </c>
      <c r="E26" s="84" t="s">
        <v>13150</v>
      </c>
      <c r="F26" s="119" cm="1">
        <f t="array" ref="F26">SUMIFS(gp_mff_index[Registered population (base year)],gp_mff_index[[ICB23]:[ICB23]],icb_mff_index[[#This Row],[ICB23]:[ICB23]])</f>
        <v>1070752.2500000002</v>
      </c>
      <c r="G26" s="89" cm="1">
        <f t="array" ref="G26">SUMIFS(gp_mff_index[Norm NSP MFF WP (base year)],gp_mff_index[[ICB23]:[ICB23]],icb_mff_index[[#This Row],[ICB23]:[ICB23]])</f>
        <v>1041008.4891714636</v>
      </c>
      <c r="H26" s="96">
        <f>icb_mff_index[[#This Row],[Norm NSP MFF WP  (base year)]]/icb_mff_index[[#This Row],[Registered population (base year)]]</f>
        <v>0.97222162192184369</v>
      </c>
      <c r="I26" s="111" cm="1">
        <f t="array" ref="I26">SUMIFS(gp_mff_index[Norm SP MFF WP (base year)],gp_mff_index[[ICB23]:[ICB23]],icb_mff_index[[#This Row],[ICB23]:[ICB23]])</f>
        <v>1074136.6009192762</v>
      </c>
      <c r="J26" s="96">
        <f>icb_mff_index[[#This Row],[Norm MFF WP SP (base year)]]/icb_mff_index[[#This Row],[Registered population (base year)]]</f>
        <v>1.0031607226781696</v>
      </c>
      <c r="K26" s="91" cm="1">
        <f t="array" ref="K26">SUMIFS(gp_mff_index[Registered population 2025/26],gp_mff_index[[ICB23]:[ICB23]],icb_mff_index[[#This Row],[ICB23]:[ICB23]])</f>
        <v>1080854.795568723</v>
      </c>
      <c r="L26" s="89" cm="1">
        <f t="array" ref="L26">SUMIFS(gp_mff_index[Norm NSP MFF WP 2025/26],gp_mff_index[[ICB23]:[ICB23]],icb_mff_index[[#This Row],[ICB23]:[ICB23]])</f>
        <v>1050838.6603275954</v>
      </c>
      <c r="M26" s="96">
        <f>icb_mff_index[[#This Row],[Norm NSP MFF WP 2025/26]]/icb_mff_index[[#This Row],[Registered population  2025/26]]</f>
        <v>0.97222926209497573</v>
      </c>
      <c r="N26" s="111" cm="1">
        <f t="array" ref="N26">SUMIFS(gp_mff_index[Norm SP MFF WP 2025/26],gp_mff_index[[ICB23]:[ICB23]],icb_mff_index[[#This Row],[ICB23]:[ICB23]])</f>
        <v>1084278.8527052694</v>
      </c>
      <c r="O26" s="96">
        <f>icb_mff_index[[#This Row],[Norm SP MFF WP 2025/26]]/icb_mff_index[[#This Row],[Registered population  2025/26]]</f>
        <v>1.003167915940776</v>
      </c>
    </row>
    <row r="27" spans="1:15" ht="13" x14ac:dyDescent="0.3">
      <c r="A27" s="85">
        <v>25</v>
      </c>
      <c r="B27" s="43" t="s">
        <v>13151</v>
      </c>
      <c r="C27" s="43" t="s">
        <v>13152</v>
      </c>
      <c r="D27" s="43" t="s">
        <v>1001</v>
      </c>
      <c r="E27" s="43" t="s">
        <v>13153</v>
      </c>
      <c r="F27" s="118" cm="1">
        <f t="array" ref="F27">SUMIFS(gp_mff_index[Registered population (base year)],gp_mff_index[[ICB23]:[ICB23]],icb_mff_index[[#This Row],[ICB23]:[ICB23]])</f>
        <v>1809950.083333333</v>
      </c>
      <c r="G27" s="87" cm="1">
        <f t="array" ref="G27">SUMIFS(gp_mff_index[Norm NSP MFF WP (base year)],gp_mff_index[[ICB23]:[ICB23]],icb_mff_index[[#This Row],[ICB23]:[ICB23]])</f>
        <v>1970006.7248913792</v>
      </c>
      <c r="H27" s="95">
        <f>icb_mff_index[[#This Row],[Norm NSP MFF WP  (base year)]]/icb_mff_index[[#This Row],[Registered population (base year)]]</f>
        <v>1.0884315225220325</v>
      </c>
      <c r="I27" s="110" cm="1">
        <f t="array" ref="I27">SUMIFS(gp_mff_index[Norm SP MFF WP (base year)],gp_mff_index[[ICB23]:[ICB23]],icb_mff_index[[#This Row],[ICB23]:[ICB23]])</f>
        <v>1964705.8884092236</v>
      </c>
      <c r="J27" s="95">
        <f>icb_mff_index[[#This Row],[Norm MFF WP SP (base year)]]/icb_mff_index[[#This Row],[Registered population (base year)]]</f>
        <v>1.0855028028125955</v>
      </c>
      <c r="K27" s="90" cm="1">
        <f t="array" ref="K27">SUMIFS(gp_mff_index[Registered population 2025/26],gp_mff_index[[ICB23]:[ICB23]],icb_mff_index[[#This Row],[ICB23]:[ICB23]])</f>
        <v>1826034.248075559</v>
      </c>
      <c r="L27" s="87" cm="1">
        <f t="array" ref="L27">SUMIFS(gp_mff_index[Norm NSP MFF WP 2025/26],gp_mff_index[[ICB23]:[ICB23]],icb_mff_index[[#This Row],[ICB23]:[ICB23]])</f>
        <v>1987530.2895648391</v>
      </c>
      <c r="M27" s="95">
        <f>icb_mff_index[[#This Row],[Norm NSP MFF WP 2025/26]]/icb_mff_index[[#This Row],[Registered population  2025/26]]</f>
        <v>1.08844086120481</v>
      </c>
      <c r="N27" s="110" cm="1">
        <f t="array" ref="N27">SUMIFS(gp_mff_index[Norm SP MFF WP 2025/26],gp_mff_index[[ICB23]:[ICB23]],icb_mff_index[[#This Row],[ICB23]:[ICB23]])</f>
        <v>1982181.1293183835</v>
      </c>
      <c r="O27" s="95">
        <f>icb_mff_index[[#This Row],[Norm SP MFF WP 2025/26]]/icb_mff_index[[#This Row],[Registered population  2025/26]]</f>
        <v>1.085511474610833</v>
      </c>
    </row>
    <row r="28" spans="1:15" ht="13" x14ac:dyDescent="0.3">
      <c r="A28" s="85">
        <v>26</v>
      </c>
      <c r="B28" s="85" t="s">
        <v>13151</v>
      </c>
      <c r="C28" s="85" t="s">
        <v>13152</v>
      </c>
      <c r="D28" s="43" t="s">
        <v>961</v>
      </c>
      <c r="E28" s="43" t="s">
        <v>13154</v>
      </c>
      <c r="F28" s="118" cm="1">
        <f t="array" ref="F28">SUMIFS(gp_mff_index[Registered population (base year)],gp_mff_index[[ICB23]:[ICB23]],icb_mff_index[[#This Row],[ICB23]:[ICB23]])</f>
        <v>2451414.9166666684</v>
      </c>
      <c r="G28" s="87" cm="1">
        <f t="array" ref="G28">SUMIFS(gp_mff_index[Norm NSP MFF WP (base year)],gp_mff_index[[ICB23]:[ICB23]],icb_mff_index[[#This Row],[ICB23]:[ICB23]])</f>
        <v>2653581.9356770734</v>
      </c>
      <c r="H28" s="95">
        <f>icb_mff_index[[#This Row],[Norm NSP MFF WP  (base year)]]/icb_mff_index[[#This Row],[Registered population (base year)]]</f>
        <v>1.0824695230643793</v>
      </c>
      <c r="I28" s="110" cm="1">
        <f t="array" ref="I28">SUMIFS(gp_mff_index[Norm SP MFF WP (base year)],gp_mff_index[[ICB23]:[ICB23]],icb_mff_index[[#This Row],[ICB23]:[ICB23]])</f>
        <v>2644561.4428540436</v>
      </c>
      <c r="J28" s="95">
        <f>icb_mff_index[[#This Row],[Norm MFF WP SP (base year)]]/icb_mff_index[[#This Row],[Registered population (base year)]]</f>
        <v>1.0787898143534216</v>
      </c>
      <c r="K28" s="90" cm="1">
        <f t="array" ref="K28">SUMIFS(gp_mff_index[Registered population 2025/26],gp_mff_index[[ICB23]:[ICB23]],icb_mff_index[[#This Row],[ICB23]:[ICB23]])</f>
        <v>2472581.1623173268</v>
      </c>
      <c r="L28" s="87" cm="1">
        <f t="array" ref="L28">SUMIFS(gp_mff_index[Norm NSP MFF WP 2025/26],gp_mff_index[[ICB23]:[ICB23]],icb_mff_index[[#This Row],[ICB23]:[ICB23]])</f>
        <v>2676515.2891573026</v>
      </c>
      <c r="M28" s="95">
        <f>icb_mff_index[[#This Row],[Norm NSP MFF WP 2025/26]]/icb_mff_index[[#This Row],[Registered population  2025/26]]</f>
        <v>1.0824782336563814</v>
      </c>
      <c r="N28" s="110" cm="1">
        <f t="array" ref="N28">SUMIFS(gp_mff_index[Norm SP MFF WP 2025/26],gp_mff_index[[ICB23]:[ICB23]],icb_mff_index[[#This Row],[ICB23]:[ICB23]])</f>
        <v>2667415.8531445642</v>
      </c>
      <c r="O28" s="95">
        <f>icb_mff_index[[#This Row],[Norm SP MFF WP 2025/26]]/icb_mff_index[[#This Row],[Registered population  2025/26]]</f>
        <v>1.0787980972259112</v>
      </c>
    </row>
    <row r="29" spans="1:15" ht="13" x14ac:dyDescent="0.3">
      <c r="A29" s="85">
        <v>27</v>
      </c>
      <c r="B29" s="85" t="s">
        <v>13151</v>
      </c>
      <c r="C29" s="85" t="s">
        <v>13152</v>
      </c>
      <c r="D29" s="43" t="s">
        <v>966</v>
      </c>
      <c r="E29" s="43" t="s">
        <v>13155</v>
      </c>
      <c r="F29" s="118" cm="1">
        <f t="array" ref="F29">SUMIFS(gp_mff_index[Registered population (base year)],gp_mff_index[[ICB23]:[ICB23]],icb_mff_index[[#This Row],[ICB23]:[ICB23]])</f>
        <v>2885991.8333333335</v>
      </c>
      <c r="G29" s="87" cm="1">
        <f t="array" ref="G29">SUMIFS(gp_mff_index[Norm NSP MFF WP (base year)],gp_mff_index[[ICB23]:[ICB23]],icb_mff_index[[#This Row],[ICB23]:[ICB23]])</f>
        <v>3115845.4644594579</v>
      </c>
      <c r="H29" s="95">
        <f>icb_mff_index[[#This Row],[Norm NSP MFF WP  (base year)]]/icb_mff_index[[#This Row],[Registered population (base year)]]</f>
        <v>1.0796445882040637</v>
      </c>
      <c r="I29" s="110" cm="1">
        <f t="array" ref="I29">SUMIFS(gp_mff_index[Norm SP MFF WP (base year)],gp_mff_index[[ICB23]:[ICB23]],icb_mff_index[[#This Row],[ICB23]:[ICB23]])</f>
        <v>3114603.5062721078</v>
      </c>
      <c r="J29" s="95">
        <f>icb_mff_index[[#This Row],[Norm MFF WP SP (base year)]]/icb_mff_index[[#This Row],[Registered population (base year)]]</f>
        <v>1.0792142480440519</v>
      </c>
      <c r="K29" s="90" cm="1">
        <f t="array" ref="K29">SUMIFS(gp_mff_index[Registered population 2025/26],gp_mff_index[[ICB23]:[ICB23]],icb_mff_index[[#This Row],[ICB23]:[ICB23]])</f>
        <v>2911920.2514415458</v>
      </c>
      <c r="L29" s="87" cm="1">
        <f t="array" ref="L29">SUMIFS(gp_mff_index[Norm NSP MFF WP 2025/26],gp_mff_index[[ICB23]:[ICB23]],icb_mff_index[[#This Row],[ICB23]:[ICB23]])</f>
        <v>3143862.7309227302</v>
      </c>
      <c r="M29" s="95">
        <f>icb_mff_index[[#This Row],[Norm NSP MFF WP 2025/26]]/icb_mff_index[[#This Row],[Registered population  2025/26]]</f>
        <v>1.0796527581297466</v>
      </c>
      <c r="N29" s="110" cm="1">
        <f t="array" ref="N29">SUMIFS(gp_mff_index[Norm SP MFF WP 2025/26],gp_mff_index[[ICB23]:[ICB23]],icb_mff_index[[#This Row],[ICB23]:[ICB23]])</f>
        <v>3142610.3127472801</v>
      </c>
      <c r="O29" s="95">
        <f>icb_mff_index[[#This Row],[Norm SP MFF WP 2025/26]]/icb_mff_index[[#This Row],[Registered population  2025/26]]</f>
        <v>1.0792226576917865</v>
      </c>
    </row>
    <row r="30" spans="1:15" ht="13" x14ac:dyDescent="0.3">
      <c r="A30" s="85">
        <v>28</v>
      </c>
      <c r="B30" s="85" t="s">
        <v>13151</v>
      </c>
      <c r="C30" s="85" t="s">
        <v>13152</v>
      </c>
      <c r="D30" s="43" t="s">
        <v>949</v>
      </c>
      <c r="E30" s="43" t="s">
        <v>13156</v>
      </c>
      <c r="F30" s="118" cm="1">
        <f t="array" ref="F30">SUMIFS(gp_mff_index[Registered population (base year)],gp_mff_index[[ICB23]:[ICB23]],icb_mff_index[[#This Row],[ICB23]:[ICB23]])</f>
        <v>2108177.583333333</v>
      </c>
      <c r="G30" s="87" cm="1">
        <f t="array" ref="G30">SUMIFS(gp_mff_index[Norm NSP MFF WP (base year)],gp_mff_index[[ICB23]:[ICB23]],icb_mff_index[[#This Row],[ICB23]:[ICB23]])</f>
        <v>2281022.726327443</v>
      </c>
      <c r="H30" s="95">
        <f>icb_mff_index[[#This Row],[Norm NSP MFF WP  (base year)]]/icb_mff_index[[#This Row],[Registered population (base year)]]</f>
        <v>1.081987942742858</v>
      </c>
      <c r="I30" s="110" cm="1">
        <f t="array" ref="I30">SUMIFS(gp_mff_index[Norm SP MFF WP (base year)],gp_mff_index[[ICB23]:[ICB23]],icb_mff_index[[#This Row],[ICB23]:[ICB23]])</f>
        <v>2265429.2436280688</v>
      </c>
      <c r="J30" s="95">
        <f>icb_mff_index[[#This Row],[Norm MFF WP SP (base year)]]/icb_mff_index[[#This Row],[Registered population (base year)]]</f>
        <v>1.074591278048834</v>
      </c>
      <c r="K30" s="90" cm="1">
        <f t="array" ref="K30">SUMIFS(gp_mff_index[Registered population 2025/26],gp_mff_index[[ICB23]:[ICB23]],icb_mff_index[[#This Row],[ICB23]:[ICB23]])</f>
        <v>2126421.1475764373</v>
      </c>
      <c r="L30" s="87" cm="1">
        <f t="array" ref="L30">SUMIFS(gp_mff_index[Norm NSP MFF WP 2025/26],gp_mff_index[[ICB23]:[ICB23]],icb_mff_index[[#This Row],[ICB23]:[ICB23]])</f>
        <v>2300779.8647415484</v>
      </c>
      <c r="M30" s="95">
        <f>icb_mff_index[[#This Row],[Norm NSP MFF WP 2025/26]]/icb_mff_index[[#This Row],[Registered population  2025/26]]</f>
        <v>1.0819963239002934</v>
      </c>
      <c r="N30" s="110" cm="1">
        <f t="array" ref="N30">SUMIFS(gp_mff_index[Norm SP MFF WP 2025/26],gp_mff_index[[ICB23]:[ICB23]],icb_mff_index[[#This Row],[ICB23]:[ICB23]])</f>
        <v>2285051.256179526</v>
      </c>
      <c r="O30" s="95">
        <f>icb_mff_index[[#This Row],[Norm SP MFF WP 2025/26]]/icb_mff_index[[#This Row],[Registered population  2025/26]]</f>
        <v>1.0745995725183064</v>
      </c>
    </row>
    <row r="31" spans="1:15" ht="13" x14ac:dyDescent="0.3">
      <c r="A31" s="86">
        <v>29</v>
      </c>
      <c r="B31" s="86" t="s">
        <v>13151</v>
      </c>
      <c r="C31" s="86" t="s">
        <v>13152</v>
      </c>
      <c r="D31" s="84" t="s">
        <v>982</v>
      </c>
      <c r="E31" s="84" t="s">
        <v>13157</v>
      </c>
      <c r="F31" s="119" cm="1">
        <f t="array" ref="F31">SUMIFS(gp_mff_index[Registered population (base year)],gp_mff_index[[ICB23]:[ICB23]],icb_mff_index[[#This Row],[ICB23]:[ICB23]])</f>
        <v>1766259.5833333326</v>
      </c>
      <c r="G31" s="89" cm="1">
        <f t="array" ref="G31">SUMIFS(gp_mff_index[Norm NSP MFF WP (base year)],gp_mff_index[[ICB23]:[ICB23]],icb_mff_index[[#This Row],[ICB23]:[ICB23]])</f>
        <v>1904101.2741893784</v>
      </c>
      <c r="H31" s="96">
        <f>icb_mff_index[[#This Row],[Norm NSP MFF WP  (base year)]]/icb_mff_index[[#This Row],[Registered population (base year)]]</f>
        <v>1.078041581292319</v>
      </c>
      <c r="I31" s="111" cm="1">
        <f t="array" ref="I31">SUMIFS(gp_mff_index[Norm SP MFF WP (base year)],gp_mff_index[[ICB23]:[ICB23]],icb_mff_index[[#This Row],[ICB23]:[ICB23]])</f>
        <v>1895323.8567476764</v>
      </c>
      <c r="J31" s="96">
        <f>icb_mff_index[[#This Row],[Norm MFF WP SP (base year)]]/icb_mff_index[[#This Row],[Registered population (base year)]]</f>
        <v>1.0730720867035695</v>
      </c>
      <c r="K31" s="91" cm="1">
        <f t="array" ref="K31">SUMIFS(gp_mff_index[Registered population 2025/26],gp_mff_index[[ICB23]:[ICB23]],icb_mff_index[[#This Row],[ICB23]:[ICB23]])</f>
        <v>1781384.1753392068</v>
      </c>
      <c r="L31" s="89" cm="1">
        <f t="array" ref="L31">SUMIFS(gp_mff_index[Norm NSP MFF WP 2025/26],gp_mff_index[[ICB23]:[ICB23]],icb_mff_index[[#This Row],[ICB23]:[ICB23]])</f>
        <v>1920421.2212456933</v>
      </c>
      <c r="M31" s="96">
        <f>icb_mff_index[[#This Row],[Norm NSP MFF WP 2025/26]]/icb_mff_index[[#This Row],[Registered population  2025/26]]</f>
        <v>1.0780500061869087</v>
      </c>
      <c r="N31" s="111" cm="1">
        <f t="array" ref="N31">SUMIFS(gp_mff_index[Norm SP MFF WP 2025/26],gp_mff_index[[ICB23]:[ICB23]],icb_mff_index[[#This Row],[ICB23]:[ICB23]])</f>
        <v>1911568.1171960928</v>
      </c>
      <c r="O31" s="96">
        <f>icb_mff_index[[#This Row],[Norm SP MFF WP 2025/26]]/icb_mff_index[[#This Row],[Registered population  2025/26]]</f>
        <v>1.0730802168668063</v>
      </c>
    </row>
    <row r="32" spans="1:15" ht="13" x14ac:dyDescent="0.3">
      <c r="A32" s="85">
        <v>30</v>
      </c>
      <c r="B32" s="43" t="s">
        <v>13158</v>
      </c>
      <c r="C32" s="43" t="s">
        <v>13159</v>
      </c>
      <c r="D32" s="43" t="s">
        <v>1148</v>
      </c>
      <c r="E32" s="43" t="s">
        <v>13160</v>
      </c>
      <c r="F32" s="118" cm="1">
        <f t="array" ref="F32">SUMIFS(gp_mff_index[Registered population (base year)],gp_mff_index[[ICB23]:[ICB23]],icb_mff_index[[#This Row],[ICB23]:[ICB23]])</f>
        <v>1995782.0833333328</v>
      </c>
      <c r="G32" s="87" cm="1">
        <f t="array" ref="G32">SUMIFS(gp_mff_index[Norm NSP MFF WP (base year)],gp_mff_index[[ICB23]:[ICB23]],icb_mff_index[[#This Row],[ICB23]:[ICB23]])</f>
        <v>2047467.8633560541</v>
      </c>
      <c r="H32" s="95">
        <f>icb_mff_index[[#This Row],[Norm NSP MFF WP  (base year)]]/icb_mff_index[[#This Row],[Registered population (base year)]]</f>
        <v>1.0258975067740843</v>
      </c>
      <c r="I32" s="110" cm="1">
        <f t="array" ref="I32">SUMIFS(gp_mff_index[Norm SP MFF WP (base year)],gp_mff_index[[ICB23]:[ICB23]],icb_mff_index[[#This Row],[ICB23]:[ICB23]])</f>
        <v>2031137.5299547173</v>
      </c>
      <c r="J32" s="95">
        <f>icb_mff_index[[#This Row],[Norm MFF WP SP (base year)]]/icb_mff_index[[#This Row],[Registered population (base year)]]</f>
        <v>1.0177150836840534</v>
      </c>
      <c r="K32" s="90" cm="1">
        <f t="array" ref="K32">SUMIFS(gp_mff_index[Registered population 2025/26],gp_mff_index[[ICB23]:[ICB23]],icb_mff_index[[#This Row],[ICB23]:[ICB23]])</f>
        <v>2013976.0595631828</v>
      </c>
      <c r="L32" s="87" cm="1">
        <f t="array" ref="L32">SUMIFS(gp_mff_index[Norm NSP MFF WP 2025/26],gp_mff_index[[ICB23]:[ICB23]],icb_mff_index[[#This Row],[ICB23]:[ICB23]])</f>
        <v>2066144.996968095</v>
      </c>
      <c r="M32" s="95">
        <f>icb_mff_index[[#This Row],[Norm NSP MFF WP 2025/26]]/icb_mff_index[[#This Row],[Registered population  2025/26]]</f>
        <v>1.0259034545903327</v>
      </c>
      <c r="N32" s="110" cm="1">
        <f t="array" ref="N32">SUMIFS(gp_mff_index[Norm SP MFF WP 2025/26],gp_mff_index[[ICB23]:[ICB23]],icb_mff_index[[#This Row],[ICB23]:[ICB23]])</f>
        <v>2049665.6832737958</v>
      </c>
      <c r="O32" s="95">
        <f>icb_mff_index[[#This Row],[Norm SP MFF WP 2025/26]]/icb_mff_index[[#This Row],[Registered population  2025/26]]</f>
        <v>1.0177209771392981</v>
      </c>
    </row>
    <row r="33" spans="1:15" ht="13" x14ac:dyDescent="0.3">
      <c r="A33" s="85">
        <v>31</v>
      </c>
      <c r="B33" s="85" t="s">
        <v>13158</v>
      </c>
      <c r="C33" s="85" t="s">
        <v>13159</v>
      </c>
      <c r="D33" s="43" t="s">
        <v>1228</v>
      </c>
      <c r="E33" s="43" t="s">
        <v>13161</v>
      </c>
      <c r="F33" s="118" cm="1">
        <f t="array" ref="F33">SUMIFS(gp_mff_index[Registered population (base year)],gp_mff_index[[ICB23]:[ICB23]],icb_mff_index[[#This Row],[ICB23]:[ICB23]])</f>
        <v>843099.49999999988</v>
      </c>
      <c r="G33" s="87" cm="1">
        <f t="array" ref="G33">SUMIFS(gp_mff_index[Norm NSP MFF WP (base year)],gp_mff_index[[ICB23]:[ICB23]],icb_mff_index[[#This Row],[ICB23]:[ICB23]])</f>
        <v>873543.64051315933</v>
      </c>
      <c r="H33" s="95">
        <f>icb_mff_index[[#This Row],[Norm NSP MFF WP  (base year)]]/icb_mff_index[[#This Row],[Registered population (base year)]]</f>
        <v>1.0361097836176625</v>
      </c>
      <c r="I33" s="110" cm="1">
        <f t="array" ref="I33">SUMIFS(gp_mff_index[Norm SP MFF WP (base year)],gp_mff_index[[ICB23]:[ICB23]],icb_mff_index[[#This Row],[ICB23]:[ICB23]])</f>
        <v>875002.10377256828</v>
      </c>
      <c r="J33" s="95">
        <f>icb_mff_index[[#This Row],[Norm MFF WP SP (base year)]]/icb_mff_index[[#This Row],[Registered population (base year)]]</f>
        <v>1.0378396663413612</v>
      </c>
      <c r="K33" s="90" cm="1">
        <f t="array" ref="K33">SUMIFS(gp_mff_index[Registered population 2025/26],gp_mff_index[[ICB23]:[ICB23]],icb_mff_index[[#This Row],[ICB23]:[ICB23]])</f>
        <v>850514.24876861658</v>
      </c>
      <c r="L33" s="87" cm="1">
        <f t="array" ref="L33">SUMIFS(gp_mff_index[Norm NSP MFF WP 2025/26],gp_mff_index[[ICB23]:[ICB23]],icb_mff_index[[#This Row],[ICB23]:[ICB23]])</f>
        <v>881233.08448401513</v>
      </c>
      <c r="M33" s="95">
        <f>icb_mff_index[[#This Row],[Norm NSP MFF WP 2025/26]]/icb_mff_index[[#This Row],[Registered population  2025/26]]</f>
        <v>1.0361179554132969</v>
      </c>
      <c r="N33" s="110" cm="1">
        <f t="array" ref="N33">SUMIFS(gp_mff_index[Norm SP MFF WP 2025/26],gp_mff_index[[ICB23]:[ICB23]],icb_mff_index[[#This Row],[ICB23]:[ICB23]])</f>
        <v>882704.38331018283</v>
      </c>
      <c r="O33" s="95">
        <f>icb_mff_index[[#This Row],[Norm SP MFF WP 2025/26]]/icb_mff_index[[#This Row],[Registered population  2025/26]]</f>
        <v>1.0378478486259006</v>
      </c>
    </row>
    <row r="34" spans="1:15" ht="13" x14ac:dyDescent="0.3">
      <c r="A34" s="85">
        <v>32</v>
      </c>
      <c r="B34" s="85" t="s">
        <v>13158</v>
      </c>
      <c r="C34" s="85" t="s">
        <v>13159</v>
      </c>
      <c r="D34" s="43" t="s">
        <v>953</v>
      </c>
      <c r="E34" s="43" t="s">
        <v>13162</v>
      </c>
      <c r="F34" s="118" cm="1">
        <f t="array" ref="F34">SUMIFS(gp_mff_index[Registered population (base year)],gp_mff_index[[ICB23]:[ICB23]],icb_mff_index[[#This Row],[ICB23]:[ICB23]])</f>
        <v>1962521.3333333337</v>
      </c>
      <c r="G34" s="87" cm="1">
        <f t="array" ref="G34">SUMIFS(gp_mff_index[Norm NSP MFF WP (base year)],gp_mff_index[[ICB23]:[ICB23]],icb_mff_index[[#This Row],[ICB23]:[ICB23]])</f>
        <v>1949673.22618016</v>
      </c>
      <c r="H34" s="95">
        <f>icb_mff_index[[#This Row],[Norm NSP MFF WP  (base year)]]/icb_mff_index[[#This Row],[Registered population (base year)]]</f>
        <v>0.99345326497350661</v>
      </c>
      <c r="I34" s="110" cm="1">
        <f t="array" ref="I34">SUMIFS(gp_mff_index[Norm SP MFF WP (base year)],gp_mff_index[[ICB23]:[ICB23]],icb_mff_index[[#This Row],[ICB23]:[ICB23]])</f>
        <v>1948179.9685788157</v>
      </c>
      <c r="J34" s="95">
        <f>icb_mff_index[[#This Row],[Norm MFF WP SP (base year)]]/icb_mff_index[[#This Row],[Registered population (base year)]]</f>
        <v>0.99269237765168172</v>
      </c>
      <c r="K34" s="90" cm="1">
        <f t="array" ref="K34">SUMIFS(gp_mff_index[Registered population 2025/26],gp_mff_index[[ICB23]:[ICB23]],icb_mff_index[[#This Row],[ICB23]:[ICB23]])</f>
        <v>1981005.9948840525</v>
      </c>
      <c r="L34" s="87" cm="1">
        <f t="array" ref="L34">SUMIFS(gp_mff_index[Norm NSP MFF WP 2025/26],gp_mff_index[[ICB23]:[ICB23]],icb_mff_index[[#This Row],[ICB23]:[ICB23]])</f>
        <v>1968045.8983727177</v>
      </c>
      <c r="M34" s="95">
        <f>icb_mff_index[[#This Row],[Norm NSP MFF WP 2025/26]]/icb_mff_index[[#This Row],[Registered population  2025/26]]</f>
        <v>0.99345782065031385</v>
      </c>
      <c r="N34" s="110" cm="1">
        <f t="array" ref="N34">SUMIFS(gp_mff_index[Norm SP MFF WP 2025/26],gp_mff_index[[ICB23]:[ICB23]],icb_mff_index[[#This Row],[ICB23]:[ICB23]])</f>
        <v>1966541.3544877144</v>
      </c>
      <c r="O34" s="95">
        <f>icb_mff_index[[#This Row],[Norm SP MFF WP 2025/26]]/icb_mff_index[[#This Row],[Registered population  2025/26]]</f>
        <v>0.99269833587899625</v>
      </c>
    </row>
    <row r="35" spans="1:15" ht="13" x14ac:dyDescent="0.3">
      <c r="A35" s="85">
        <v>33</v>
      </c>
      <c r="B35" s="85" t="s">
        <v>13158</v>
      </c>
      <c r="C35" s="85" t="s">
        <v>13159</v>
      </c>
      <c r="D35" s="43" t="s">
        <v>1145</v>
      </c>
      <c r="E35" s="43" t="s">
        <v>13163</v>
      </c>
      <c r="F35" s="118" cm="1">
        <f t="array" ref="F35">SUMIFS(gp_mff_index[Registered population (base year)],gp_mff_index[[ICB23]:[ICB23]],icb_mff_index[[#This Row],[ICB23]:[ICB23]])</f>
        <v>2018755.8333333344</v>
      </c>
      <c r="G35" s="87" cm="1">
        <f t="array" ref="G35">SUMIFS(gp_mff_index[Norm NSP MFF WP (base year)],gp_mff_index[[ICB23]:[ICB23]],icb_mff_index[[#This Row],[ICB23]:[ICB23]])</f>
        <v>2018173.6291410902</v>
      </c>
      <c r="H35" s="95">
        <f>icb_mff_index[[#This Row],[Norm NSP MFF WP  (base year)]]/icb_mff_index[[#This Row],[Registered population (base year)]]</f>
        <v>0.99971160247186364</v>
      </c>
      <c r="I35" s="110" cm="1">
        <f t="array" ref="I35">SUMIFS(gp_mff_index[Norm SP MFF WP (base year)],gp_mff_index[[ICB23]:[ICB23]],icb_mff_index[[#This Row],[ICB23]:[ICB23]])</f>
        <v>2074359.1341387753</v>
      </c>
      <c r="J35" s="95">
        <f>icb_mff_index[[#This Row],[Norm MFF WP SP (base year)]]/icb_mff_index[[#This Row],[Registered population (base year)]]</f>
        <v>1.0275433511509064</v>
      </c>
      <c r="K35" s="90" cm="1">
        <f t="array" ref="K35">SUMIFS(gp_mff_index[Registered population 2025/26],gp_mff_index[[ICB23]:[ICB23]],icb_mff_index[[#This Row],[ICB23]:[ICB23]])</f>
        <v>2036786.3445367841</v>
      </c>
      <c r="L35" s="87" cm="1">
        <f t="array" ref="L35">SUMIFS(gp_mff_index[Norm NSP MFF WP 2025/26],gp_mff_index[[ICB23]:[ICB23]],icb_mff_index[[#This Row],[ICB23]:[ICB23]])</f>
        <v>2036201.7337853261</v>
      </c>
      <c r="M35" s="95">
        <f>icb_mff_index[[#This Row],[Norm NSP MFF WP 2025/26]]/icb_mff_index[[#This Row],[Registered population  2025/26]]</f>
        <v>0.99971297394396519</v>
      </c>
      <c r="N35" s="110" cm="1">
        <f t="array" ref="N35">SUMIFS(gp_mff_index[Norm SP MFF WP 2025/26],gp_mff_index[[ICB23]:[ICB23]],icb_mff_index[[#This Row],[ICB23]:[ICB23]])</f>
        <v>2092894.8329617388</v>
      </c>
      <c r="O35" s="95">
        <f>icb_mff_index[[#This Row],[Norm SP MFF WP 2025/26]]/icb_mff_index[[#This Row],[Registered population  2025/26]]</f>
        <v>1.0275475572464696</v>
      </c>
    </row>
    <row r="36" spans="1:15" ht="13" x14ac:dyDescent="0.3">
      <c r="A36" s="85">
        <v>34</v>
      </c>
      <c r="B36" s="85" t="s">
        <v>13158</v>
      </c>
      <c r="C36" s="85" t="s">
        <v>13159</v>
      </c>
      <c r="D36" s="43" t="s">
        <v>4051</v>
      </c>
      <c r="E36" s="43" t="s">
        <v>13164</v>
      </c>
      <c r="F36" s="118" cm="1">
        <f t="array" ref="F36">SUMIFS(gp_mff_index[Registered population (base year)],gp_mff_index[[ICB23]:[ICB23]],icb_mff_index[[#This Row],[ICB23]:[ICB23]])</f>
        <v>1142994.916666667</v>
      </c>
      <c r="G36" s="87" cm="1">
        <f t="array" ref="G36">SUMIFS(gp_mff_index[Norm NSP MFF WP (base year)],gp_mff_index[[ICB23]:[ICB23]],icb_mff_index[[#This Row],[ICB23]:[ICB23]])</f>
        <v>1196889.0965468183</v>
      </c>
      <c r="H36" s="95">
        <f>icb_mff_index[[#This Row],[Norm NSP MFF WP  (base year)]]/icb_mff_index[[#This Row],[Registered population (base year)]]</f>
        <v>1.0471517231566732</v>
      </c>
      <c r="I36" s="110" cm="1">
        <f t="array" ref="I36">SUMIFS(gp_mff_index[Norm SP MFF WP (base year)],gp_mff_index[[ICB23]:[ICB23]],icb_mff_index[[#This Row],[ICB23]:[ICB23]])</f>
        <v>1207151.9824916592</v>
      </c>
      <c r="J36" s="95">
        <f>icb_mff_index[[#This Row],[Norm MFF WP SP (base year)]]/icb_mff_index[[#This Row],[Registered population (base year)]]</f>
        <v>1.0561306659281517</v>
      </c>
      <c r="K36" s="90" cm="1">
        <f t="array" ref="K36">SUMIFS(gp_mff_index[Registered population 2025/26],gp_mff_index[[ICB23]:[ICB23]],icb_mff_index[[#This Row],[ICB23]:[ICB23]])</f>
        <v>1153159.8084159966</v>
      </c>
      <c r="L36" s="87" cm="1">
        <f t="array" ref="L36">SUMIFS(gp_mff_index[Norm NSP MFF WP 2025/26],gp_mff_index[[ICB23]:[ICB23]],icb_mff_index[[#This Row],[ICB23]:[ICB23]])</f>
        <v>1207541.7469756836</v>
      </c>
      <c r="M36" s="95">
        <f>icb_mff_index[[#This Row],[Norm NSP MFF WP 2025/26]]/icb_mff_index[[#This Row],[Registered population  2025/26]]</f>
        <v>1.0471590651727509</v>
      </c>
      <c r="N36" s="110" cm="1">
        <f t="array" ref="N36">SUMIFS(gp_mff_index[Norm SP MFF WP 2025/26],gp_mff_index[[ICB23]:[ICB23]],icb_mff_index[[#This Row],[ICB23]:[ICB23]])</f>
        <v>1217896.2408478868</v>
      </c>
      <c r="O36" s="95">
        <f>icb_mff_index[[#This Row],[Norm SP MFF WP 2025/26]]/icb_mff_index[[#This Row],[Registered population  2025/26]]</f>
        <v>1.0561383010051428</v>
      </c>
    </row>
    <row r="37" spans="1:15" ht="13" x14ac:dyDescent="0.3">
      <c r="A37" s="86">
        <v>35</v>
      </c>
      <c r="B37" s="86" t="s">
        <v>13158</v>
      </c>
      <c r="C37" s="86" t="s">
        <v>13159</v>
      </c>
      <c r="D37" s="84" t="s">
        <v>980</v>
      </c>
      <c r="E37" s="84" t="s">
        <v>13165</v>
      </c>
      <c r="F37" s="119" cm="1">
        <f t="array" ref="F37">SUMIFS(gp_mff_index[Registered population (base year)],gp_mff_index[[ICB23]:[ICB23]],icb_mff_index[[#This Row],[ICB23]:[ICB23]])</f>
        <v>1849290.416666666</v>
      </c>
      <c r="G37" s="89" cm="1">
        <f t="array" ref="G37">SUMIFS(gp_mff_index[Norm NSP MFF WP (base year)],gp_mff_index[[ICB23]:[ICB23]],icb_mff_index[[#This Row],[ICB23]:[ICB23]])</f>
        <v>1830338.3509129621</v>
      </c>
      <c r="H37" s="96">
        <f>icb_mff_index[[#This Row],[Norm NSP MFF WP  (base year)]]/icb_mff_index[[#This Row],[Registered population (base year)]]</f>
        <v>0.98975170931352963</v>
      </c>
      <c r="I37" s="111" cm="1">
        <f t="array" ref="I37">SUMIFS(gp_mff_index[Norm SP MFF WP (base year)],gp_mff_index[[ICB23]:[ICB23]],icb_mff_index[[#This Row],[ICB23]:[ICB23]])</f>
        <v>1850179.8883902042</v>
      </c>
      <c r="J37" s="96">
        <f>icb_mff_index[[#This Row],[Norm MFF WP SP (base year)]]/icb_mff_index[[#This Row],[Registered population (base year)]]</f>
        <v>1.0004809800102363</v>
      </c>
      <c r="K37" s="91" cm="1">
        <f t="array" ref="K37">SUMIFS(gp_mff_index[Registered population 2025/26],gp_mff_index[[ICB23]:[ICB23]],icb_mff_index[[#This Row],[ICB23]:[ICB23]])</f>
        <v>1866614.1870177214</v>
      </c>
      <c r="L37" s="89" cm="1">
        <f t="array" ref="L37">SUMIFS(gp_mff_index[Norm NSP MFF WP 2025/26],gp_mff_index[[ICB23]:[ICB23]],icb_mff_index[[#This Row],[ICB23]:[ICB23]])</f>
        <v>1847492.3068485125</v>
      </c>
      <c r="M37" s="96">
        <f>icb_mff_index[[#This Row],[Norm NSP MFF WP 2025/26]]/icb_mff_index[[#This Row],[Registered population  2025/26]]</f>
        <v>0.98975584761853774</v>
      </c>
      <c r="N37" s="111" cm="1">
        <f t="array" ref="N37">SUMIFS(gp_mff_index[Norm SP MFF WP 2025/26],gp_mff_index[[ICB23]:[ICB23]],icb_mff_index[[#This Row],[ICB23]:[ICB23]])</f>
        <v>1867520.943815252</v>
      </c>
      <c r="O37" s="96">
        <f>icb_mff_index[[#This Row],[Norm SP MFF WP 2025/26]]/icb_mff_index[[#This Row],[Registered population  2025/26]]</f>
        <v>1.0004857762272661</v>
      </c>
    </row>
    <row r="38" spans="1:15" ht="13" x14ac:dyDescent="0.3">
      <c r="A38" s="85">
        <v>36</v>
      </c>
      <c r="B38" s="43" t="s">
        <v>13166</v>
      </c>
      <c r="C38" s="43" t="s">
        <v>13167</v>
      </c>
      <c r="D38" s="43" t="s">
        <v>1029</v>
      </c>
      <c r="E38" s="43" t="s">
        <v>13168</v>
      </c>
      <c r="F38" s="118" cm="1">
        <f t="array" ref="F38">SUMIFS(gp_mff_index[Registered population (base year)],gp_mff_index[[ICB23]:[ICB23]],icb_mff_index[[#This Row],[ICB23]:[ICB23]])</f>
        <v>1005086.7499999999</v>
      </c>
      <c r="G38" s="87" cm="1">
        <f t="array" ref="G38">SUMIFS(gp_mff_index[Norm NSP MFF WP (base year)],gp_mff_index[[ICB23]:[ICB23]],icb_mff_index[[#This Row],[ICB23]:[ICB23]])</f>
        <v>990346.53004580748</v>
      </c>
      <c r="H38" s="95">
        <f>icb_mff_index[[#This Row],[Norm NSP MFF WP  (base year)]]/icb_mff_index[[#This Row],[Registered population (base year)]]</f>
        <v>0.98533438038637722</v>
      </c>
      <c r="I38" s="110" cm="1">
        <f t="array" ref="I38">SUMIFS(gp_mff_index[Norm SP MFF WP (base year)],gp_mff_index[[ICB23]:[ICB23]],icb_mff_index[[#This Row],[ICB23]:[ICB23]])</f>
        <v>997288.39585066889</v>
      </c>
      <c r="J38" s="95">
        <f>icb_mff_index[[#This Row],[Norm MFF WP SP (base year)]]/icb_mff_index[[#This Row],[Registered population (base year)]]</f>
        <v>0.99224111336724818</v>
      </c>
      <c r="K38" s="90" cm="1">
        <f t="array" ref="K38">SUMIFS(gp_mff_index[Registered population 2025/26],gp_mff_index[[ICB23]:[ICB23]],icb_mff_index[[#This Row],[ICB23]:[ICB23]])</f>
        <v>1014322.0998665597</v>
      </c>
      <c r="L38" s="87" cm="1">
        <f t="array" ref="L38">SUMIFS(gp_mff_index[Norm NSP MFF WP 2025/26],gp_mff_index[[ICB23]:[ICB23]],icb_mff_index[[#This Row],[ICB23]:[ICB23]])</f>
        <v>999452.06606312306</v>
      </c>
      <c r="M38" s="95">
        <f>icb_mff_index[[#This Row],[Norm NSP MFF WP 2025/26]]/icb_mff_index[[#This Row],[Registered population  2025/26]]</f>
        <v>0.98533992919468782</v>
      </c>
      <c r="N38" s="110" cm="1">
        <f t="array" ref="N38">SUMIFS(gp_mff_index[Norm SP MFF WP 2025/26],gp_mff_index[[ICB23]:[ICB23]],icb_mff_index[[#This Row],[ICB23]:[ICB23]])</f>
        <v>1006457.2803030862</v>
      </c>
      <c r="O38" s="95">
        <f>icb_mff_index[[#This Row],[Norm SP MFF WP 2025/26]]/icb_mff_index[[#This Row],[Registered population  2025/26]]</f>
        <v>0.99224623069485696</v>
      </c>
    </row>
    <row r="39" spans="1:15" ht="13" x14ac:dyDescent="0.3">
      <c r="A39" s="85">
        <v>37</v>
      </c>
      <c r="B39" s="85" t="s">
        <v>13166</v>
      </c>
      <c r="C39" s="85" t="s">
        <v>13167</v>
      </c>
      <c r="D39" s="43" t="s">
        <v>1077</v>
      </c>
      <c r="E39" s="43" t="s">
        <v>13169</v>
      </c>
      <c r="F39" s="118" cm="1">
        <f t="array" ref="F39">SUMIFS(gp_mff_index[Registered population (base year)],gp_mff_index[[ICB23]:[ICB23]],icb_mff_index[[#This Row],[ICB23]:[ICB23]])</f>
        <v>1087611.3333333333</v>
      </c>
      <c r="G39" s="87" cm="1">
        <f t="array" ref="G39">SUMIFS(gp_mff_index[Norm NSP MFF WP (base year)],gp_mff_index[[ICB23]:[ICB23]],icb_mff_index[[#This Row],[ICB23]:[ICB23]])</f>
        <v>1082570.7386726644</v>
      </c>
      <c r="H39" s="95">
        <f>icb_mff_index[[#This Row],[Norm NSP MFF WP  (base year)]]/icb_mff_index[[#This Row],[Registered population (base year)]]</f>
        <v>0.99536544489176992</v>
      </c>
      <c r="I39" s="110" cm="1">
        <f t="array" ref="I39">SUMIFS(gp_mff_index[Norm SP MFF WP (base year)],gp_mff_index[[ICB23]:[ICB23]],icb_mff_index[[#This Row],[ICB23]:[ICB23]])</f>
        <v>1073000.8580196791</v>
      </c>
      <c r="J39" s="95">
        <f>icb_mff_index[[#This Row],[Norm MFF WP SP (base year)]]/icb_mff_index[[#This Row],[Registered population (base year)]]</f>
        <v>0.98656645543691079</v>
      </c>
      <c r="K39" s="90" cm="1">
        <f t="array" ref="K39">SUMIFS(gp_mff_index[Registered population 2025/26],gp_mff_index[[ICB23]:[ICB23]],icb_mff_index[[#This Row],[ICB23]:[ICB23]])</f>
        <v>1097694.695834056</v>
      </c>
      <c r="L39" s="87" cm="1">
        <f t="array" ref="L39">SUMIFS(gp_mff_index[Norm NSP MFF WP 2025/26],gp_mff_index[[ICB23]:[ICB23]],icb_mff_index[[#This Row],[ICB23]:[ICB23]])</f>
        <v>1092615.9130109635</v>
      </c>
      <c r="M39" s="95">
        <f>icb_mff_index[[#This Row],[Norm NSP MFF WP 2025/26]]/icb_mff_index[[#This Row],[Registered population  2025/26]]</f>
        <v>0.99537322823698848</v>
      </c>
      <c r="N39" s="110" cm="1">
        <f t="array" ref="N39">SUMIFS(gp_mff_index[Norm SP MFF WP 2025/26],gp_mff_index[[ICB23]:[ICB23]],icb_mff_index[[#This Row],[ICB23]:[ICB23]])</f>
        <v>1082957.15803451</v>
      </c>
      <c r="O39" s="95">
        <f>icb_mff_index[[#This Row],[Norm SP MFF WP 2025/26]]/icb_mff_index[[#This Row],[Registered population  2025/26]]</f>
        <v>0.98657410129111711</v>
      </c>
    </row>
    <row r="40" spans="1:15" ht="13" x14ac:dyDescent="0.3">
      <c r="A40" s="85">
        <v>38</v>
      </c>
      <c r="B40" s="85" t="s">
        <v>13166</v>
      </c>
      <c r="C40" s="85" t="s">
        <v>13167</v>
      </c>
      <c r="D40" s="43" t="s">
        <v>1019</v>
      </c>
      <c r="E40" s="43" t="s">
        <v>13170</v>
      </c>
      <c r="F40" s="118" cm="1">
        <f t="array" ref="F40">SUMIFS(gp_mff_index[Registered population (base year)],gp_mff_index[[ICB23]:[ICB23]],icb_mff_index[[#This Row],[ICB23]:[ICB23]])</f>
        <v>604264.5</v>
      </c>
      <c r="G40" s="87" cm="1">
        <f t="array" ref="G40">SUMIFS(gp_mff_index[Norm NSP MFF WP (base year)],gp_mff_index[[ICB23]:[ICB23]],icb_mff_index[[#This Row],[ICB23]:[ICB23]])</f>
        <v>584243.28620701481</v>
      </c>
      <c r="H40" s="95">
        <f>icb_mff_index[[#This Row],[Norm NSP MFF WP  (base year)]]/icb_mff_index[[#This Row],[Registered population (base year)]]</f>
        <v>0.96686680453181484</v>
      </c>
      <c r="I40" s="110" cm="1">
        <f t="array" ref="I40">SUMIFS(gp_mff_index[Norm SP MFF WP (base year)],gp_mff_index[[ICB23]:[ICB23]],icb_mff_index[[#This Row],[ICB23]:[ICB23]])</f>
        <v>577213.86524419312</v>
      </c>
      <c r="J40" s="95">
        <f>icb_mff_index[[#This Row],[Norm MFF WP SP (base year)]]/icb_mff_index[[#This Row],[Registered population (base year)]]</f>
        <v>0.95523378461616248</v>
      </c>
      <c r="K40" s="90" cm="1">
        <f t="array" ref="K40">SUMIFS(gp_mff_index[Registered population 2025/26],gp_mff_index[[ICB23]:[ICB23]],icb_mff_index[[#This Row],[ICB23]:[ICB23]])</f>
        <v>610076.23615272145</v>
      </c>
      <c r="L40" s="87" cm="1">
        <f t="array" ref="L40">SUMIFS(gp_mff_index[Norm NSP MFF WP 2025/26],gp_mff_index[[ICB23]:[ICB23]],icb_mff_index[[#This Row],[ICB23]:[ICB23]])</f>
        <v>589867.18379127409</v>
      </c>
      <c r="M40" s="95">
        <f>icb_mff_index[[#This Row],[Norm NSP MFF WP 2025/26]]/icb_mff_index[[#This Row],[Registered population  2025/26]]</f>
        <v>0.96687454589464061</v>
      </c>
      <c r="N40" s="110" cm="1">
        <f t="array" ref="N40">SUMIFS(gp_mff_index[Norm SP MFF WP 2025/26],gp_mff_index[[ICB23]:[ICB23]],icb_mff_index[[#This Row],[ICB23]:[ICB23]])</f>
        <v>582769.84556960384</v>
      </c>
      <c r="O40" s="95">
        <f>icb_mff_index[[#This Row],[Norm SP MFF WP 2025/26]]/icb_mff_index[[#This Row],[Registered population  2025/26]]</f>
        <v>0.95524101913013715</v>
      </c>
    </row>
    <row r="41" spans="1:15" ht="13" x14ac:dyDescent="0.3">
      <c r="A41" s="85">
        <v>39</v>
      </c>
      <c r="B41" s="85" t="s">
        <v>13166</v>
      </c>
      <c r="C41" s="85" t="s">
        <v>13167</v>
      </c>
      <c r="D41" s="43" t="s">
        <v>1027</v>
      </c>
      <c r="E41" s="43" t="s">
        <v>13171</v>
      </c>
      <c r="F41" s="118" cm="1">
        <f t="array" ref="F41">SUMIFS(gp_mff_index[Registered population (base year)],gp_mff_index[[ICB23]:[ICB23]],icb_mff_index[[#This Row],[ICB23]:[ICB23]])</f>
        <v>1293684.083333333</v>
      </c>
      <c r="G41" s="87" cm="1">
        <f t="array" ref="G41">SUMIFS(gp_mff_index[Norm NSP MFF WP (base year)],gp_mff_index[[ICB23]:[ICB23]],icb_mff_index[[#This Row],[ICB23]:[ICB23]])</f>
        <v>1235851.1151103363</v>
      </c>
      <c r="H41" s="95">
        <f>icb_mff_index[[#This Row],[Norm NSP MFF WP  (base year)]]/icb_mff_index[[#This Row],[Registered population (base year)]]</f>
        <v>0.9552959111362157</v>
      </c>
      <c r="I41" s="110" cm="1">
        <f t="array" ref="I41">SUMIFS(gp_mff_index[Norm SP MFF WP (base year)],gp_mff_index[[ICB23]:[ICB23]],icb_mff_index[[#This Row],[ICB23]:[ICB23]])</f>
        <v>1229920.6218111757</v>
      </c>
      <c r="J41" s="95">
        <f>icb_mff_index[[#This Row],[Norm MFF WP SP (base year)]]/icb_mff_index[[#This Row],[Registered population (base year)]]</f>
        <v>0.95071172139811522</v>
      </c>
      <c r="K41" s="90" cm="1">
        <f t="array" ref="K41">SUMIFS(gp_mff_index[Registered population 2025/26],gp_mff_index[[ICB23]:[ICB23]],icb_mff_index[[#This Row],[ICB23]:[ICB23]])</f>
        <v>1306307.2726783014</v>
      </c>
      <c r="L41" s="87" cm="1">
        <f t="array" ref="L41">SUMIFS(gp_mff_index[Norm NSP MFF WP 2025/26],gp_mff_index[[ICB23]:[ICB23]],icb_mff_index[[#This Row],[ICB23]:[ICB23]])</f>
        <v>1247921.5347552598</v>
      </c>
      <c r="M41" s="95">
        <f>icb_mff_index[[#This Row],[Norm NSP MFF WP 2025/26]]/icb_mff_index[[#This Row],[Registered population  2025/26]]</f>
        <v>0.95530474403366494</v>
      </c>
      <c r="N41" s="110" cm="1">
        <f t="array" ref="N41">SUMIFS(gp_mff_index[Norm SP MFF WP 2025/26],gp_mff_index[[ICB23]:[ICB23]],icb_mff_index[[#This Row],[ICB23]:[ICB23]])</f>
        <v>1241932.9395652108</v>
      </c>
      <c r="O41" s="95">
        <f>icb_mff_index[[#This Row],[Norm SP MFF WP 2025/26]]/icb_mff_index[[#This Row],[Registered population  2025/26]]</f>
        <v>0.95072037455544056</v>
      </c>
    </row>
    <row r="42" spans="1:15" ht="13" x14ac:dyDescent="0.3">
      <c r="A42" s="85">
        <v>40</v>
      </c>
      <c r="B42" s="85" t="s">
        <v>13166</v>
      </c>
      <c r="C42" s="85" t="s">
        <v>13167</v>
      </c>
      <c r="D42" s="43" t="s">
        <v>3738</v>
      </c>
      <c r="E42" s="43" t="s">
        <v>13172</v>
      </c>
      <c r="F42" s="118" cm="1">
        <f t="array" ref="F42">SUMIFS(gp_mff_index[Registered population (base year)],gp_mff_index[[ICB23]:[ICB23]],icb_mff_index[[#This Row],[ICB23]:[ICB23]])</f>
        <v>831514.33333333337</v>
      </c>
      <c r="G42" s="87" cm="1">
        <f t="array" ref="G42">SUMIFS(gp_mff_index[Norm NSP MFF WP (base year)],gp_mff_index[[ICB23]:[ICB23]],icb_mff_index[[#This Row],[ICB23]:[ICB23]])</f>
        <v>807416.97825790278</v>
      </c>
      <c r="H42" s="95">
        <f>icb_mff_index[[#This Row],[Norm NSP MFF WP  (base year)]]/icb_mff_index[[#This Row],[Registered population (base year)]]</f>
        <v>0.97101991618252648</v>
      </c>
      <c r="I42" s="110" cm="1">
        <f t="array" ref="I42">SUMIFS(gp_mff_index[Norm SP MFF WP (base year)],gp_mff_index[[ICB23]:[ICB23]],icb_mff_index[[#This Row],[ICB23]:[ICB23]])</f>
        <v>814794.07567183021</v>
      </c>
      <c r="J42" s="95">
        <f>icb_mff_index[[#This Row],[Norm MFF WP SP (base year)]]/icb_mff_index[[#This Row],[Registered population (base year)]]</f>
        <v>0.97989179862423315</v>
      </c>
      <c r="K42" s="90" cm="1">
        <f t="array" ref="K42">SUMIFS(gp_mff_index[Registered population 2025/26],gp_mff_index[[ICB23]:[ICB23]],icb_mff_index[[#This Row],[ICB23]:[ICB23]])</f>
        <v>839749.51836429245</v>
      </c>
      <c r="L42" s="87" cm="1">
        <f t="array" ref="L42">SUMIFS(gp_mff_index[Norm NSP MFF WP 2025/26],gp_mff_index[[ICB23]:[ICB23]],icb_mff_index[[#This Row],[ICB23]:[ICB23]])</f>
        <v>815418.25558643369</v>
      </c>
      <c r="M42" s="95">
        <f>icb_mff_index[[#This Row],[Norm NSP MFF WP 2025/26]]/icb_mff_index[[#This Row],[Registered population  2025/26]]</f>
        <v>0.9710255710235447</v>
      </c>
      <c r="N42" s="110" cm="1">
        <f t="array" ref="N42">SUMIFS(gp_mff_index[Norm SP MFF WP 2025/26],gp_mff_index[[ICB23]:[ICB23]],icb_mff_index[[#This Row],[ICB23]:[ICB23]])</f>
        <v>822869.8725926741</v>
      </c>
      <c r="O42" s="95">
        <f>icb_mff_index[[#This Row],[Norm SP MFF WP 2025/26]]/icb_mff_index[[#This Row],[Registered population  2025/26]]</f>
        <v>0.97989918969587808</v>
      </c>
    </row>
    <row r="43" spans="1:15" ht="13" x14ac:dyDescent="0.3">
      <c r="A43" s="85">
        <v>41</v>
      </c>
      <c r="B43" s="85" t="s">
        <v>13166</v>
      </c>
      <c r="C43" s="85" t="s">
        <v>13167</v>
      </c>
      <c r="D43" s="43" t="s">
        <v>1008</v>
      </c>
      <c r="E43" s="43" t="s">
        <v>13173</v>
      </c>
      <c r="F43" s="118" cm="1">
        <f t="array" ref="F43">SUMIFS(gp_mff_index[Registered population (base year)],gp_mff_index[[ICB23]:[ICB23]],icb_mff_index[[#This Row],[ICB23]:[ICB23]])</f>
        <v>691095.33333333349</v>
      </c>
      <c r="G43" s="87" cm="1">
        <f t="array" ref="G43">SUMIFS(gp_mff_index[Norm NSP MFF WP (base year)],gp_mff_index[[ICB23]:[ICB23]],icb_mff_index[[#This Row],[ICB23]:[ICB23]])</f>
        <v>675585.39339068346</v>
      </c>
      <c r="H43" s="95">
        <f>icb_mff_index[[#This Row],[Norm NSP MFF WP  (base year)]]/icb_mff_index[[#This Row],[Registered population (base year)]]</f>
        <v>0.97755745235922586</v>
      </c>
      <c r="I43" s="110" cm="1">
        <f t="array" ref="I43">SUMIFS(gp_mff_index[Norm SP MFF WP (base year)],gp_mff_index[[ICB23]:[ICB23]],icb_mff_index[[#This Row],[ICB23]:[ICB23]])</f>
        <v>676755.54164185922</v>
      </c>
      <c r="J43" s="95">
        <f>icb_mff_index[[#This Row],[Norm MFF WP SP (base year)]]/icb_mff_index[[#This Row],[Registered population (base year)]]</f>
        <v>0.97925063157016312</v>
      </c>
      <c r="K43" s="90" cm="1">
        <f t="array" ref="K43">SUMIFS(gp_mff_index[Registered population 2025/26],gp_mff_index[[ICB23]:[ICB23]],icb_mff_index[[#This Row],[ICB23]:[ICB23]])</f>
        <v>697542.7528238222</v>
      </c>
      <c r="L43" s="87" cm="1">
        <f t="array" ref="L43">SUMIFS(gp_mff_index[Norm NSP MFF WP 2025/26],gp_mff_index[[ICB23]:[ICB23]],icb_mff_index[[#This Row],[ICB23]:[ICB23]])</f>
        <v>681893.74753773748</v>
      </c>
      <c r="M43" s="95">
        <f>icb_mff_index[[#This Row],[Norm NSP MFF WP 2025/26]]/icb_mff_index[[#This Row],[Registered population  2025/26]]</f>
        <v>0.97756552523449813</v>
      </c>
      <c r="N43" s="110" cm="1">
        <f t="array" ref="N43">SUMIFS(gp_mff_index[Norm SP MFF WP 2025/26],gp_mff_index[[ICB23]:[ICB23]],icb_mff_index[[#This Row],[ICB23]:[ICB23]])</f>
        <v>683074.73216516711</v>
      </c>
      <c r="O43" s="95">
        <f>icb_mff_index[[#This Row],[Norm SP MFF WP 2025/26]]/icb_mff_index[[#This Row],[Registered population  2025/26]]</f>
        <v>0.97925858938382626</v>
      </c>
    </row>
    <row r="44" spans="1:15" ht="13" x14ac:dyDescent="0.3">
      <c r="A44" s="85">
        <v>42</v>
      </c>
      <c r="B44" s="85" t="s">
        <v>13166</v>
      </c>
      <c r="C44" s="85" t="s">
        <v>13167</v>
      </c>
      <c r="D44" s="43" t="s">
        <v>1192</v>
      </c>
      <c r="E44" s="43" t="s">
        <v>13174</v>
      </c>
      <c r="F44" s="118" cm="1">
        <f t="array" ref="F44">SUMIFS(gp_mff_index[Registered population (base year)],gp_mff_index[[ICB23]:[ICB23]],icb_mff_index[[#This Row],[ICB23]:[ICB23]])</f>
        <v>605296.3333333336</v>
      </c>
      <c r="G44" s="87" cm="1">
        <f t="array" ref="G44">SUMIFS(gp_mff_index[Norm NSP MFF WP (base year)],gp_mff_index[[ICB23]:[ICB23]],icb_mff_index[[#This Row],[ICB23]:[ICB23]])</f>
        <v>588035.61745502416</v>
      </c>
      <c r="H44" s="95">
        <f>icb_mff_index[[#This Row],[Norm NSP MFF WP  (base year)]]/icb_mff_index[[#This Row],[Registered population (base year)]]</f>
        <v>0.97148385852057684</v>
      </c>
      <c r="I44" s="110" cm="1">
        <f t="array" ref="I44">SUMIFS(gp_mff_index[Norm SP MFF WP (base year)],gp_mff_index[[ICB23]:[ICB23]],icb_mff_index[[#This Row],[ICB23]:[ICB23]])</f>
        <v>591247.16047155135</v>
      </c>
      <c r="J44" s="95">
        <f>icb_mff_index[[#This Row],[Norm MFF WP SP (base year)]]/icb_mff_index[[#This Row],[Registered population (base year)]]</f>
        <v>0.97678959529720888</v>
      </c>
      <c r="K44" s="90" cm="1">
        <f t="array" ref="K44">SUMIFS(gp_mff_index[Registered population 2025/26],gp_mff_index[[ICB23]:[ICB23]],icb_mff_index[[#This Row],[ICB23]:[ICB23]])</f>
        <v>611142.32274905022</v>
      </c>
      <c r="L44" s="87" cm="1">
        <f t="array" ref="L44">SUMIFS(gp_mff_index[Norm NSP MFF WP 2025/26],gp_mff_index[[ICB23]:[ICB23]],icb_mff_index[[#This Row],[ICB23]:[ICB23]])</f>
        <v>593719.21495852014</v>
      </c>
      <c r="M44" s="95">
        <f>icb_mff_index[[#This Row],[Norm NSP MFF WP 2025/26]]/icb_mff_index[[#This Row],[Registered population  2025/26]]</f>
        <v>0.97149091604037963</v>
      </c>
      <c r="N44" s="110" cm="1">
        <f t="array" ref="N44">SUMIFS(gp_mff_index[Norm SP MFF WP 2025/26],gp_mff_index[[ICB23]:[ICB23]],icb_mff_index[[#This Row],[ICB23]:[ICB23]])</f>
        <v>596961.86093246809</v>
      </c>
      <c r="O44" s="95">
        <f>icb_mff_index[[#This Row],[Norm SP MFF WP 2025/26]]/icb_mff_index[[#This Row],[Registered population  2025/26]]</f>
        <v>0.97679679300756761</v>
      </c>
    </row>
    <row r="46" spans="1:15" ht="52" hidden="1" x14ac:dyDescent="0.3">
      <c r="A46" s="139" t="s">
        <v>13947</v>
      </c>
      <c r="B46" s="140" t="s">
        <v>13950</v>
      </c>
      <c r="C46" s="140" t="s">
        <v>13951</v>
      </c>
      <c r="D46" s="141" t="s">
        <v>13517</v>
      </c>
      <c r="E46" s="142" t="s">
        <v>13948</v>
      </c>
      <c r="F46" s="128" t="s">
        <v>13551</v>
      </c>
      <c r="G46" s="129" t="s">
        <v>13562</v>
      </c>
      <c r="H46" s="130" t="s">
        <v>13554</v>
      </c>
      <c r="I46" s="128" t="s">
        <v>13555</v>
      </c>
      <c r="J46" s="129" t="s">
        <v>13563</v>
      </c>
      <c r="K46" s="131" t="s">
        <v>13556</v>
      </c>
      <c r="L46" s="129" t="s">
        <v>13560</v>
      </c>
      <c r="M46" s="132" t="s">
        <v>13553</v>
      </c>
      <c r="N46" s="128" t="s">
        <v>13561</v>
      </c>
      <c r="O46" s="133" t="s">
        <v>13552</v>
      </c>
    </row>
    <row r="47" spans="1:15" ht="13" x14ac:dyDescent="0.3">
      <c r="A47" s="136">
        <v>1</v>
      </c>
      <c r="B47" s="137"/>
      <c r="C47" s="137"/>
      <c r="D47" s="137" t="s">
        <v>13119</v>
      </c>
      <c r="E47" s="138" t="s">
        <v>13960</v>
      </c>
      <c r="F47" s="118" cm="1">
        <f t="array" ref="F47">SUMIFS(icb_mff_index[Registered population (base year)],icb_mff_index[[R23]:[R23]],region_mff_index[[#This Row],[R24]:[R24]])</f>
        <v>9219935.7500000037</v>
      </c>
      <c r="G47" s="93" cm="1">
        <f t="array" ref="G47">SUMIFS(icb_mff_index[Norm NSP MFF WP  (base year)],icb_mff_index[[R23]:[R23]],region_mff_index[[#This Row],[R24]:[R24]])</f>
        <v>8889081.6348193996</v>
      </c>
      <c r="H47" s="134">
        <f>region_mff_index[[#This Row],[Norm NSP MFF WP  (base year)]]/region_mff_index[[#This Row],[Registered population (base year)]]</f>
        <v>0.9641153556649672</v>
      </c>
      <c r="I47" s="112" cm="1">
        <f t="array" ref="I47">SUMIFS(icb_mff_index[Norm MFF WP SP (base year)],icb_mff_index[[R23]:[R23]],region_mff_index[[#This Row],[R24]:[R24]])</f>
        <v>8824900.0742820315</v>
      </c>
      <c r="J47" s="134">
        <f>region_mff_index[[#This Row],[Norm MFF WP SP (base year)]]/region_mff_index[[#This Row],[Registered population (base year)]]</f>
        <v>0.95715418345317949</v>
      </c>
      <c r="K47" s="90" cm="1">
        <f t="array" ref="K47">SUMIFS(icb_mff_index[Registered population  2025/26],icb_mff_index[[R23]:[R23]],region_mff_index[[#This Row],[R24]:[R24]])</f>
        <v>9304126.9919781834</v>
      </c>
      <c r="L47" s="93" cm="1">
        <f t="array" ref="L47">SUMIFS(icb_mff_index[Norm NSP MFF WP 2025/26],icb_mff_index[[R23]:[R23]],region_mff_index[[#This Row],[R24]:[R24]])</f>
        <v>8970323.1220253892</v>
      </c>
      <c r="M47" s="134">
        <f>region_mff_index[[#This Row],[Norm NSP MFF WP 2025/26]]/region_mff_index[[#This Row],[Registered population  2025/26]]</f>
        <v>0.96412303161375668</v>
      </c>
      <c r="N47" s="112" cm="1">
        <f t="array" ref="N47">SUMIFS(icb_mff_index[Norm SP MFF WP 2025/26],icb_mff_index[[R23]:[R23]],region_mff_index[[#This Row],[R24]:[R24]])</f>
        <v>8905546.2356091868</v>
      </c>
      <c r="O47" s="135">
        <f>region_mff_index[[#This Row],[Norm SP MFF WP 2025/26]]/region_mff_index[[#This Row],[Registered population  2025/26]]</f>
        <v>0.95716086455906668</v>
      </c>
    </row>
    <row r="48" spans="1:15" ht="13" x14ac:dyDescent="0.3">
      <c r="A48" s="92">
        <v>2</v>
      </c>
      <c r="D48" s="50" t="s">
        <v>13125</v>
      </c>
      <c r="E48" s="50" t="s">
        <v>13955</v>
      </c>
      <c r="F48" s="118" cm="1">
        <f t="array" ref="F48">SUMIFS(icb_mff_index[Registered population (base year)],icb_mff_index[[R23]:[R23]],region_mff_index[[#This Row],[R24]:[R24]])</f>
        <v>7899192.5000000009</v>
      </c>
      <c r="G48" s="93" cm="1">
        <f t="array" ref="G48">SUMIFS(icb_mff_index[Norm NSP MFF WP  (base year)],icb_mff_index[[R23]:[R23]],region_mff_index[[#This Row],[R24]:[R24]])</f>
        <v>7676856.9691738412</v>
      </c>
      <c r="H48" s="95">
        <f>region_mff_index[[#This Row],[Norm NSP MFF WP  (base year)]]/region_mff_index[[#This Row],[Registered population (base year)]]</f>
        <v>0.97185338490913342</v>
      </c>
      <c r="I48" s="112" cm="1">
        <f t="array" ref="I48">SUMIFS(icb_mff_index[Norm MFF WP SP (base year)],icb_mff_index[[R23]:[R23]],region_mff_index[[#This Row],[R24]:[R24]])</f>
        <v>7606788.9787581079</v>
      </c>
      <c r="J48" s="95">
        <f>region_mff_index[[#This Row],[Norm MFF WP SP (base year)]]/region_mff_index[[#This Row],[Registered population (base year)]]</f>
        <v>0.96298311235713108</v>
      </c>
      <c r="K48" s="90" cm="1">
        <f t="array" ref="K48">SUMIFS(icb_mff_index[Registered population  2025/26],icb_mff_index[[R23]:[R23]],region_mff_index[[#This Row],[R24]:[R24]])</f>
        <v>7970184.2729473999</v>
      </c>
      <c r="L48" s="93" cm="1">
        <f t="array" ref="L48">SUMIFS(icb_mff_index[Norm NSP MFF WP 2025/26],icb_mff_index[[R23]:[R23]],region_mff_index[[#This Row],[R24]:[R24]])</f>
        <v>7745901.375555967</v>
      </c>
      <c r="M48" s="95">
        <f>region_mff_index[[#This Row],[Norm NSP MFF WP 2025/26]]/region_mff_index[[#This Row],[Registered population  2025/26]]</f>
        <v>0.97185976011210939</v>
      </c>
      <c r="N48" s="112" cm="1">
        <f t="array" ref="N48">SUMIFS(icb_mff_index[Norm SP MFF WP 2025/26],icb_mff_index[[R23]:[R23]],region_mff_index[[#This Row],[R24]:[R24]])</f>
        <v>7675202.0966612129</v>
      </c>
      <c r="O48" s="95">
        <f>region_mff_index[[#This Row],[Norm SP MFF WP 2025/26]]/region_mff_index[[#This Row],[Registered population  2025/26]]</f>
        <v>0.96298929031196645</v>
      </c>
    </row>
    <row r="49" spans="1:15" ht="13" x14ac:dyDescent="0.3">
      <c r="A49" s="92">
        <v>3</v>
      </c>
      <c r="D49" s="50" t="s">
        <v>13130</v>
      </c>
      <c r="E49" s="50" t="s">
        <v>13131</v>
      </c>
      <c r="F49" s="118" cm="1">
        <f t="array" ref="F49">SUMIFS(icb_mff_index[Registered population (base year)],icb_mff_index[[R23]:[R23]],region_mff_index[[#This Row],[R24]:[R24]])</f>
        <v>11922456.75</v>
      </c>
      <c r="G49" s="93" cm="1">
        <f t="array" ref="G49">SUMIFS(icb_mff_index[Norm NSP MFF WP  (base year)],icb_mff_index[[R23]:[R23]],region_mff_index[[#This Row],[R24]:[R24]])</f>
        <v>11612073.334616253</v>
      </c>
      <c r="H49" s="95">
        <f>region_mff_index[[#This Row],[Norm NSP MFF WP  (base year)]]/region_mff_index[[#This Row],[Registered population (base year)]]</f>
        <v>0.97396648846021217</v>
      </c>
      <c r="I49" s="112" cm="1">
        <f t="array" ref="I49">SUMIFS(icb_mff_index[Norm MFF WP SP (base year)],icb_mff_index[[R23]:[R23]],region_mff_index[[#This Row],[R24]:[R24]])</f>
        <v>11564178.520198068</v>
      </c>
      <c r="J49" s="95">
        <f>region_mff_index[[#This Row],[Norm MFF WP SP (base year)]]/region_mff_index[[#This Row],[Registered population (base year)]]</f>
        <v>0.96994929507276828</v>
      </c>
      <c r="K49" s="90" cm="1">
        <f t="array" ref="K49">SUMIFS(icb_mff_index[Registered population  2025/26],icb_mff_index[[R23]:[R23]],region_mff_index[[#This Row],[R24]:[R24]])</f>
        <v>12030937.238330422</v>
      </c>
      <c r="L49" s="93" cm="1">
        <f t="array" ref="L49">SUMIFS(icb_mff_index[Norm NSP MFF WP 2025/26],icb_mff_index[[R23]:[R23]],region_mff_index[[#This Row],[R24]:[R24]])</f>
        <v>11717808.167229179</v>
      </c>
      <c r="M49" s="95">
        <f>region_mff_index[[#This Row],[Norm NSP MFF WP 2025/26]]/region_mff_index[[#This Row],[Registered population  2025/26]]</f>
        <v>0.97397301100502653</v>
      </c>
      <c r="N49" s="112" cm="1">
        <f t="array" ref="N49">SUMIFS(icb_mff_index[Norm SP MFF WP 2025/26],icb_mff_index[[R23]:[R23]],region_mff_index[[#This Row],[R24]:[R24]])</f>
        <v>11669480.344603373</v>
      </c>
      <c r="O49" s="95">
        <f>region_mff_index[[#This Row],[Norm SP MFF WP 2025/26]]/region_mff_index[[#This Row],[Registered population  2025/26]]</f>
        <v>0.96995604859649243</v>
      </c>
    </row>
    <row r="50" spans="1:15" ht="13" x14ac:dyDescent="0.3">
      <c r="A50" s="92">
        <v>4</v>
      </c>
      <c r="D50" s="50" t="s">
        <v>13143</v>
      </c>
      <c r="E50" s="50" t="s">
        <v>13954</v>
      </c>
      <c r="F50" s="118" cm="1">
        <f t="array" ref="F50">SUMIFS(icb_mff_index[Registered population (base year)],icb_mff_index[[R23]:[R23]],region_mff_index[[#This Row],[R24]:[R24]])</f>
        <v>7281063.4166666679</v>
      </c>
      <c r="G50" s="93" cm="1">
        <f t="array" ref="G50">SUMIFS(icb_mff_index[Norm NSP MFF WP  (base year)],icb_mff_index[[R23]:[R23]],region_mff_index[[#This Row],[R24]:[R24]])</f>
        <v>7292733.6367227491</v>
      </c>
      <c r="H50" s="95">
        <f>region_mff_index[[#This Row],[Norm NSP MFF WP  (base year)]]/region_mff_index[[#This Row],[Registered population (base year)]]</f>
        <v>1.00160281807591</v>
      </c>
      <c r="I50" s="112" cm="1">
        <f t="array" ref="I50">SUMIFS(icb_mff_index[Norm MFF WP SP (base year)],icb_mff_index[[R23]:[R23]],region_mff_index[[#This Row],[R24]:[R24]])</f>
        <v>7448716.5294796349</v>
      </c>
      <c r="J50" s="95">
        <f>region_mff_index[[#This Row],[Norm MFF WP SP (base year)]]/region_mff_index[[#This Row],[Registered population (base year)]]</f>
        <v>1.0230259102577244</v>
      </c>
      <c r="K50" s="90" cm="1">
        <f t="array" ref="K50">SUMIFS(icb_mff_index[Registered population  2025/26],icb_mff_index[[R23]:[R23]],region_mff_index[[#This Row],[R24]:[R24]])</f>
        <v>7346843.1818113737</v>
      </c>
      <c r="L50" s="93" cm="1">
        <f t="array" ref="L50">SUMIFS(icb_mff_index[Norm NSP MFF WP 2025/26],icb_mff_index[[R23]:[R23]],region_mff_index[[#This Row],[R24]:[R24]])</f>
        <v>7358634.4678923162</v>
      </c>
      <c r="M50" s="95">
        <f>region_mff_index[[#This Row],[Norm NSP MFF WP 2025/26]]/region_mff_index[[#This Row],[Registered population  2025/26]]</f>
        <v>1.0016049459324428</v>
      </c>
      <c r="N50" s="112" cm="1">
        <f t="array" ref="N50">SUMIFS(icb_mff_index[Norm SP MFF WP 2025/26],icb_mff_index[[R23]:[R23]],region_mff_index[[#This Row],[R24]:[R24]])</f>
        <v>7516021.7381537203</v>
      </c>
      <c r="O50" s="95">
        <f>region_mff_index[[#This Row],[Norm SP MFF WP 2025/26]]/region_mff_index[[#This Row],[Registered population  2025/26]]</f>
        <v>1.0230273808975783</v>
      </c>
    </row>
    <row r="51" spans="1:15" ht="13" x14ac:dyDescent="0.3">
      <c r="A51" s="92">
        <v>5</v>
      </c>
      <c r="D51" s="50" t="s">
        <v>13151</v>
      </c>
      <c r="E51" s="50" t="s">
        <v>13152</v>
      </c>
      <c r="F51" s="118" cm="1">
        <f t="array" ref="F51">SUMIFS(icb_mff_index[Registered population (base year)],icb_mff_index[[R23]:[R23]],region_mff_index[[#This Row],[R24]:[R24]])</f>
        <v>11021794</v>
      </c>
      <c r="G51" s="93" cm="1">
        <f t="array" ref="G51">SUMIFS(icb_mff_index[Norm NSP MFF WP  (base year)],icb_mff_index[[R23]:[R23]],region_mff_index[[#This Row],[R24]:[R24]])</f>
        <v>11924558.125544732</v>
      </c>
      <c r="H51" s="95">
        <f>region_mff_index[[#This Row],[Norm NSP MFF WP  (base year)]]/region_mff_index[[#This Row],[Registered population (base year)]]</f>
        <v>1.0819071854858413</v>
      </c>
      <c r="I51" s="112" cm="1">
        <f t="array" ref="I51">SUMIFS(icb_mff_index[Norm MFF WP SP (base year)],icb_mff_index[[R23]:[R23]],region_mff_index[[#This Row],[R24]:[R24]])</f>
        <v>11884623.937911119</v>
      </c>
      <c r="J51" s="95">
        <f>region_mff_index[[#This Row],[Norm MFF WP SP (base year)]]/region_mff_index[[#This Row],[Registered population (base year)]]</f>
        <v>1.0782839833434665</v>
      </c>
      <c r="K51" s="90" cm="1">
        <f t="array" ref="K51">SUMIFS(icb_mff_index[Registered population  2025/26],icb_mff_index[[R23]:[R23]],region_mff_index[[#This Row],[R24]:[R24]])</f>
        <v>11118340.984750077</v>
      </c>
      <c r="L51" s="93" cm="1">
        <f t="array" ref="L51">SUMIFS(icb_mff_index[Norm NSP MFF WP 2025/26],icb_mff_index[[R23]:[R23]],region_mff_index[[#This Row],[R24]:[R24]])</f>
        <v>12029109.395632114</v>
      </c>
      <c r="M51" s="95">
        <f>region_mff_index[[#This Row],[Norm NSP MFF WP 2025/26]]/region_mff_index[[#This Row],[Registered population  2025/26]]</f>
        <v>1.0819158552639505</v>
      </c>
      <c r="N51" s="112" cm="1">
        <f t="array" ref="N51">SUMIFS(icb_mff_index[Norm SP MFF WP 2025/26],icb_mff_index[[R23]:[R23]],region_mff_index[[#This Row],[R24]:[R24]])</f>
        <v>11988826.668585846</v>
      </c>
      <c r="O51" s="95">
        <f>region_mff_index[[#This Row],[Norm SP MFF WP 2025/26]]/region_mff_index[[#This Row],[Registered population  2025/26]]</f>
        <v>1.0782927673319003</v>
      </c>
    </row>
    <row r="52" spans="1:15" ht="13" x14ac:dyDescent="0.3">
      <c r="A52" s="92">
        <v>6</v>
      </c>
      <c r="D52" s="50" t="s">
        <v>13158</v>
      </c>
      <c r="E52" s="50" t="s">
        <v>13952</v>
      </c>
      <c r="F52" s="118" cm="1">
        <f t="array" ref="F52">SUMIFS(icb_mff_index[Registered population (base year)],icb_mff_index[[R23]:[R23]],region_mff_index[[#This Row],[R24]:[R24]])</f>
        <v>9812444.0833333321</v>
      </c>
      <c r="G52" s="93" cm="1">
        <f t="array" ref="G52">SUMIFS(icb_mff_index[Norm NSP MFF WP  (base year)],icb_mff_index[[R23]:[R23]],region_mff_index[[#This Row],[R24]:[R24]])</f>
        <v>9916085.8066502437</v>
      </c>
      <c r="H52" s="95">
        <f>region_mff_index[[#This Row],[Norm NSP MFF WP  (base year)]]/region_mff_index[[#This Row],[Registered population (base year)]]</f>
        <v>1.0105622740304783</v>
      </c>
      <c r="I52" s="112" cm="1">
        <f t="array" ref="I52">SUMIFS(icb_mff_index[Norm MFF WP SP (base year)],icb_mff_index[[R23]:[R23]],region_mff_index[[#This Row],[R24]:[R24]])</f>
        <v>9986010.6073267404</v>
      </c>
      <c r="J52" s="95">
        <f>region_mff_index[[#This Row],[Norm MFF WP SP (base year)]]/region_mff_index[[#This Row],[Registered population (base year)]]</f>
        <v>1.0176884089753149</v>
      </c>
      <c r="K52" s="90" cm="1">
        <f t="array" ref="K52">SUMIFS(icb_mff_index[Registered population  2025/26],icb_mff_index[[R23]:[R23]],region_mff_index[[#This Row],[R24]:[R24]])</f>
        <v>9902056.643186355</v>
      </c>
      <c r="L52" s="93" cm="1">
        <f t="array" ref="L52">SUMIFS(icb_mff_index[Norm NSP MFF WP 2025/26],icb_mff_index[[R23]:[R23]],region_mff_index[[#This Row],[R24]:[R24]])</f>
        <v>10006659.767434349</v>
      </c>
      <c r="M52" s="95">
        <f>region_mff_index[[#This Row],[Norm NSP MFF WP 2025/26]]/region_mff_index[[#This Row],[Registered population  2025/26]]</f>
        <v>1.010563777608763</v>
      </c>
      <c r="N52" s="112" cm="1">
        <f t="array" ref="N52">SUMIFS(icb_mff_index[Norm SP MFF WP 2025/26],icb_mff_index[[R23]:[R23]],region_mff_index[[#This Row],[R24]:[R24]])</f>
        <v>10077223.438696571</v>
      </c>
      <c r="O52" s="95">
        <f>region_mff_index[[#This Row],[Norm SP MFF WP 2025/26]]/region_mff_index[[#This Row],[Registered population  2025/26]]</f>
        <v>1.0176899407690976</v>
      </c>
    </row>
    <row r="53" spans="1:15" ht="13" x14ac:dyDescent="0.3">
      <c r="A53" s="92">
        <v>7</v>
      </c>
      <c r="D53" s="50" t="s">
        <v>13166</v>
      </c>
      <c r="E53" s="50" t="s">
        <v>13953</v>
      </c>
      <c r="F53" s="118" cm="1">
        <f t="array" ref="F53">SUMIFS(icb_mff_index[Registered population (base year)],icb_mff_index[[R23]:[R23]],region_mff_index[[#This Row],[R24]:[R24]])</f>
        <v>6118552.666666666</v>
      </c>
      <c r="G53" s="93" cm="1">
        <f t="array" ref="G53">SUMIFS(icb_mff_index[Norm NSP MFF WP  (base year)],icb_mff_index[[R23]:[R23]],region_mff_index[[#This Row],[R24]:[R24]])</f>
        <v>5964049.6591394329</v>
      </c>
      <c r="H53" s="95">
        <f>region_mff_index[[#This Row],[Norm NSP MFF WP  (base year)]]/region_mff_index[[#This Row],[Registered population (base year)]]</f>
        <v>0.97474843873307626</v>
      </c>
      <c r="I53" s="112" cm="1">
        <f t="array" ref="I53">SUMIFS(icb_mff_index[Norm MFF WP SP (base year)],icb_mff_index[[R23]:[R23]],region_mff_index[[#This Row],[R24]:[R24]])</f>
        <v>5960220.5187109578</v>
      </c>
      <c r="J53" s="95">
        <f>region_mff_index[[#This Row],[Norm MFF WP SP (base year)]]/region_mff_index[[#This Row],[Registered population (base year)]]</f>
        <v>0.97412261418974333</v>
      </c>
      <c r="K53" s="90" cm="1">
        <f t="array" ref="K53">SUMIFS(icb_mff_index[Registered population  2025/26],icb_mff_index[[R23]:[R23]],region_mff_index[[#This Row],[R24]:[R24]])</f>
        <v>6176834.8984688036</v>
      </c>
      <c r="L53" s="93" cm="1">
        <f t="array" ref="L53">SUMIFS(icb_mff_index[Norm NSP MFF WP 2025/26],icb_mff_index[[R23]:[R23]],region_mff_index[[#This Row],[R24]:[R24]])</f>
        <v>6020887.9157033116</v>
      </c>
      <c r="M53" s="95">
        <f>region_mff_index[[#This Row],[Norm NSP MFF WP 2025/26]]/region_mff_index[[#This Row],[Registered population  2025/26]]</f>
        <v>0.97475293004769314</v>
      </c>
      <c r="N53" s="112" cm="1">
        <f t="array" ref="N53">SUMIFS(icb_mff_index[Norm SP MFF WP 2025/26],icb_mff_index[[R23]:[R23]],region_mff_index[[#This Row],[R24]:[R24]])</f>
        <v>6017023.6891627209</v>
      </c>
      <c r="O53" s="95">
        <f>region_mff_index[[#This Row],[Norm SP MFF WP 2025/26]]/region_mff_index[[#This Row],[Registered population  2025/26]]</f>
        <v>0.97412733026979581</v>
      </c>
    </row>
    <row r="54" spans="1:15" ht="13" x14ac:dyDescent="0.3">
      <c r="A54" s="97"/>
      <c r="D54" s="2" t="s">
        <v>13544</v>
      </c>
      <c r="E54" s="50" t="s">
        <v>13949</v>
      </c>
      <c r="F54" s="110">
        <f>SUBTOTAL(109,region_mff_index[Registered population (base year)])</f>
        <v>63275439.166666664</v>
      </c>
      <c r="G54" s="93">
        <f>SUBTOTAL(109,region_mff_index[Norm NSP MFF WP  (base year)])</f>
        <v>63275439.166666657</v>
      </c>
      <c r="H54" s="94">
        <f>region_mff_index[[#Totals],[Norm NSP MFF WP  (base year)]]/region_mff_index[[#Totals],[Registered population (base year)]]</f>
        <v>0.99999999999999989</v>
      </c>
      <c r="I54" s="112">
        <f>SUBTOTAL(109,region_mff_index[Norm MFF WP SP (base year)])</f>
        <v>63275439.166666664</v>
      </c>
      <c r="J54" s="94">
        <f>region_mff_index[[#Totals],[Norm MFF WP SP (base year)]]/region_mff_index[[#Totals],[Registered population (base year)]]</f>
        <v>1</v>
      </c>
      <c r="K54" s="88">
        <f>SUBTOTAL(109,region_mff_index[Registered population  2025/26])</f>
        <v>63849324.211472616</v>
      </c>
      <c r="L54" s="93">
        <f>SUBTOTAL(109,region_mff_index[Norm NSP MFF WP 2025/26])</f>
        <v>63849324.211472623</v>
      </c>
      <c r="M54" s="94">
        <f>region_mff_index[[#Totals],[Norm NSP MFF WP 2025/26]]/region_mff_index[[#Totals],[Registered population  2025/26]]</f>
        <v>1.0000000000000002</v>
      </c>
      <c r="N54" s="112">
        <f>SUBTOTAL(109,region_mff_index[Norm SP MFF WP 2025/26])</f>
        <v>63849324.211472631</v>
      </c>
      <c r="O54" s="94">
        <f>region_mff_index[[#Totals],[Norm SP MFF WP 2025/26]]/region_mff_index[[#Totals],[Registered population  2025/26]]</f>
        <v>1.0000000000000002</v>
      </c>
    </row>
  </sheetData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68" orientation="landscape" r:id="rId1"/>
  <tableParts count="2">
    <tablePart r:id="rId2"/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8BAA62-D7F0-40FD-83F2-A16489BE2B4B}">
  <sheetPr>
    <tabColor rgb="FF005EB8"/>
  </sheetPr>
  <dimension ref="A1:U6350"/>
  <sheetViews>
    <sheetView workbookViewId="0">
      <selection activeCell="E1" sqref="E1"/>
    </sheetView>
  </sheetViews>
  <sheetFormatPr defaultColWidth="9.1796875" defaultRowHeight="12.5" x14ac:dyDescent="0.25"/>
  <cols>
    <col min="1" max="1" width="8.7265625" style="44" bestFit="1" customWidth="1"/>
    <col min="2" max="2" width="49.453125" style="44" bestFit="1" customWidth="1"/>
    <col min="3" max="3" width="6.1796875" style="44" bestFit="1" customWidth="1"/>
    <col min="4" max="4" width="4.26953125" style="44" bestFit="1" customWidth="1"/>
    <col min="5" max="5" width="10.26953125" style="44" bestFit="1" customWidth="1"/>
    <col min="6" max="7" width="7.81640625" style="44" customWidth="1"/>
    <col min="8" max="8" width="11" style="44" customWidth="1"/>
    <col min="9" max="9" width="11.1796875" style="44" customWidth="1"/>
    <col min="10" max="10" width="11.54296875" style="44" customWidth="1"/>
    <col min="11" max="11" width="11.81640625" style="44" customWidth="1"/>
    <col min="12" max="13" width="11.1796875" style="44" customWidth="1"/>
    <col min="14" max="14" width="11.81640625" style="44" customWidth="1"/>
    <col min="15" max="15" width="11.1796875" style="44" customWidth="1"/>
    <col min="16" max="16" width="11.1796875" style="47" customWidth="1"/>
    <col min="17" max="20" width="11.1796875" style="44" customWidth="1"/>
    <col min="21" max="21" width="11.81640625" style="47" customWidth="1"/>
    <col min="22" max="16384" width="9.1796875" style="44"/>
  </cols>
  <sheetData>
    <row r="1" spans="1:21" s="48" customFormat="1" ht="38.25" customHeight="1" x14ac:dyDescent="0.35">
      <c r="A1" s="74" t="s">
        <v>13520</v>
      </c>
      <c r="P1" s="49"/>
      <c r="U1" s="101" t="s">
        <v>13099</v>
      </c>
    </row>
    <row r="2" spans="1:21" ht="50" x14ac:dyDescent="0.25">
      <c r="A2" s="45" t="s">
        <v>13518</v>
      </c>
      <c r="B2" s="45" t="s">
        <v>13519</v>
      </c>
      <c r="C2" s="45" t="s">
        <v>7401</v>
      </c>
      <c r="D2" s="45" t="s">
        <v>14017</v>
      </c>
      <c r="E2" s="45" t="s">
        <v>7322</v>
      </c>
      <c r="F2" s="51" t="s">
        <v>13572</v>
      </c>
      <c r="G2" s="51" t="s">
        <v>13568</v>
      </c>
      <c r="H2" s="69" t="s">
        <v>13551</v>
      </c>
      <c r="I2" s="51" t="s">
        <v>13557</v>
      </c>
      <c r="J2" s="51" t="s">
        <v>13558</v>
      </c>
      <c r="K2" s="51" t="s">
        <v>13554</v>
      </c>
      <c r="L2" s="113" t="s">
        <v>13550</v>
      </c>
      <c r="M2" s="51" t="s">
        <v>13559</v>
      </c>
      <c r="N2" s="124" t="s">
        <v>13563</v>
      </c>
      <c r="O2" s="51" t="s">
        <v>13970</v>
      </c>
      <c r="P2" s="51" t="s">
        <v>13564</v>
      </c>
      <c r="Q2" s="51" t="s">
        <v>13560</v>
      </c>
      <c r="R2" s="52" t="s">
        <v>13567</v>
      </c>
      <c r="S2" s="113" t="s">
        <v>13565</v>
      </c>
      <c r="T2" s="51" t="s">
        <v>13561</v>
      </c>
      <c r="U2" s="52" t="s">
        <v>13552</v>
      </c>
    </row>
    <row r="3" spans="1:21" ht="13" x14ac:dyDescent="0.3">
      <c r="A3" s="44" t="s">
        <v>7319</v>
      </c>
      <c r="B3" s="44" t="s">
        <v>13096</v>
      </c>
      <c r="C3" s="98" t="s">
        <v>1047</v>
      </c>
      <c r="D3" s="98" t="s">
        <v>13119</v>
      </c>
      <c r="E3" s="98" t="s">
        <v>482</v>
      </c>
      <c r="F3" s="122">
        <v>1.0058494909284086</v>
      </c>
      <c r="G3" s="122">
        <v>1.0107157397164164</v>
      </c>
      <c r="H3" s="99">
        <v>3891.1666666666661</v>
      </c>
      <c r="I3" s="53">
        <v>3913.9280107842587</v>
      </c>
      <c r="J3" s="54">
        <v>3698.8141408737201</v>
      </c>
      <c r="K3" s="55">
        <v>0.95056687562609044</v>
      </c>
      <c r="L3" s="121">
        <v>3932.8633958598616</v>
      </c>
      <c r="M3" s="54">
        <v>3682.1260901519013</v>
      </c>
      <c r="N3" s="120">
        <v>0.94627817453683172</v>
      </c>
      <c r="O3" s="123">
        <v>3928.0203557412101</v>
      </c>
      <c r="P3" s="53">
        <v>3950.9972751787227</v>
      </c>
      <c r="Q3" s="54">
        <v>3733.8754018594404</v>
      </c>
      <c r="R3" s="55">
        <v>0.95057435137829505</v>
      </c>
      <c r="S3" s="121">
        <v>3970.111999474118</v>
      </c>
      <c r="T3" s="54">
        <v>3717.028805811196</v>
      </c>
      <c r="U3" s="55">
        <v>0.9462855253227932</v>
      </c>
    </row>
    <row r="4" spans="1:21" ht="13" x14ac:dyDescent="0.3">
      <c r="A4" s="44" t="s">
        <v>7318</v>
      </c>
      <c r="B4" s="44" t="s">
        <v>13095</v>
      </c>
      <c r="C4" s="98" t="s">
        <v>1047</v>
      </c>
      <c r="D4" s="98" t="s">
        <v>13119</v>
      </c>
      <c r="E4" s="98" t="s">
        <v>482</v>
      </c>
      <c r="F4" s="122">
        <v>1.0058494909284086</v>
      </c>
      <c r="G4" s="122">
        <v>1.0107157397164164</v>
      </c>
      <c r="H4" s="99">
        <v>18640.083333333336</v>
      </c>
      <c r="I4" s="53">
        <v>18749.118331696449</v>
      </c>
      <c r="J4" s="54">
        <v>17718.645775576628</v>
      </c>
      <c r="K4" s="55">
        <v>0.95056687562609032</v>
      </c>
      <c r="L4" s="121">
        <v>18839.825614625646</v>
      </c>
      <c r="M4" s="54">
        <v>17638.70402988109</v>
      </c>
      <c r="N4" s="120">
        <v>0.94627817453683172</v>
      </c>
      <c r="O4" s="123">
        <v>18818.339893593617</v>
      </c>
      <c r="P4" s="53">
        <v>18928.417602088903</v>
      </c>
      <c r="Q4" s="54">
        <v>17888.231238369044</v>
      </c>
      <c r="R4" s="55">
        <v>0.95057435137829493</v>
      </c>
      <c r="S4" s="121">
        <v>19019.992325788422</v>
      </c>
      <c r="T4" s="54">
        <v>17807.522651912113</v>
      </c>
      <c r="U4" s="55">
        <v>0.94628552532279331</v>
      </c>
    </row>
    <row r="5" spans="1:21" ht="13" x14ac:dyDescent="0.3">
      <c r="A5" s="44" t="s">
        <v>7317</v>
      </c>
      <c r="B5" s="44" t="s">
        <v>13094</v>
      </c>
      <c r="C5" s="98" t="s">
        <v>1047</v>
      </c>
      <c r="D5" s="98" t="s">
        <v>13119</v>
      </c>
      <c r="E5" s="98" t="s">
        <v>484</v>
      </c>
      <c r="F5" s="122">
        <v>1.0074737298784271</v>
      </c>
      <c r="G5" s="122">
        <v>1.011391594202107</v>
      </c>
      <c r="H5" s="99">
        <v>11251.916666666664</v>
      </c>
      <c r="I5" s="53">
        <v>11336.010452447903</v>
      </c>
      <c r="J5" s="54">
        <v>10712.970613428548</v>
      </c>
      <c r="K5" s="55">
        <v>0.95210184458309033</v>
      </c>
      <c r="L5" s="121">
        <v>11380.093935329256</v>
      </c>
      <c r="M5" s="54">
        <v>10654.562991373319</v>
      </c>
      <c r="N5" s="120">
        <v>0.94691094033223866</v>
      </c>
      <c r="O5" s="123">
        <v>11355.597802661498</v>
      </c>
      <c r="P5" s="53">
        <v>11440.46647324665</v>
      </c>
      <c r="Q5" s="54">
        <v>10811.770642975445</v>
      </c>
      <c r="R5" s="55">
        <v>0.95210933240708906</v>
      </c>
      <c r="S5" s="121">
        <v>11484.956164751755</v>
      </c>
      <c r="T5" s="54">
        <v>10752.823321739001</v>
      </c>
      <c r="U5" s="55">
        <v>0.94691829603358968</v>
      </c>
    </row>
    <row r="6" spans="1:21" ht="13" x14ac:dyDescent="0.3">
      <c r="A6" s="44" t="s">
        <v>7316</v>
      </c>
      <c r="B6" s="44" t="s">
        <v>13093</v>
      </c>
      <c r="C6" s="98" t="s">
        <v>1047</v>
      </c>
      <c r="D6" s="98" t="s">
        <v>13119</v>
      </c>
      <c r="E6" s="98" t="s">
        <v>483</v>
      </c>
      <c r="F6" s="122">
        <v>1.0073914077729729</v>
      </c>
      <c r="G6" s="122">
        <v>1.0095836798675388</v>
      </c>
      <c r="H6" s="99">
        <v>7865.9166666666661</v>
      </c>
      <c r="I6" s="53">
        <v>7924.056864258223</v>
      </c>
      <c r="J6" s="54">
        <v>7488.541818308212</v>
      </c>
      <c r="K6" s="55">
        <v>0.9520240469928124</v>
      </c>
      <c r="L6" s="121">
        <v>7941.3010938647376</v>
      </c>
      <c r="M6" s="54">
        <v>7435.0082889360319</v>
      </c>
      <c r="N6" s="120">
        <v>0.94521828847276101</v>
      </c>
      <c r="O6" s="123">
        <v>7944.2251840937861</v>
      </c>
      <c r="P6" s="53">
        <v>8002.9441918697439</v>
      </c>
      <c r="Q6" s="54">
        <v>7563.1528900825697</v>
      </c>
      <c r="R6" s="55">
        <v>0.95203153420497033</v>
      </c>
      <c r="S6" s="121">
        <v>8020.3600950537802</v>
      </c>
      <c r="T6" s="54">
        <v>7509.0852626430733</v>
      </c>
      <c r="U6" s="55">
        <v>0.9452256310254189</v>
      </c>
    </row>
    <row r="7" spans="1:21" ht="13" x14ac:dyDescent="0.3">
      <c r="A7" s="44" t="s">
        <v>7315</v>
      </c>
      <c r="B7" s="44" t="s">
        <v>13092</v>
      </c>
      <c r="C7" s="98" t="s">
        <v>1047</v>
      </c>
      <c r="D7" s="98" t="s">
        <v>13119</v>
      </c>
      <c r="E7" s="98" t="s">
        <v>482</v>
      </c>
      <c r="F7" s="122">
        <v>1.0058494909284086</v>
      </c>
      <c r="G7" s="122">
        <v>1.0107157397164164</v>
      </c>
      <c r="H7" s="99">
        <v>14512.333333333334</v>
      </c>
      <c r="I7" s="53">
        <v>14597.223095516709</v>
      </c>
      <c r="J7" s="54">
        <v>13794.943354711033</v>
      </c>
      <c r="K7" s="55">
        <v>0.95056687562609044</v>
      </c>
      <c r="L7" s="121">
        <v>14667.843720011208</v>
      </c>
      <c r="M7" s="54">
        <v>13732.704294936682</v>
      </c>
      <c r="N7" s="120">
        <v>0.94627817453683183</v>
      </c>
      <c r="O7" s="123">
        <v>14645.432624008958</v>
      </c>
      <c r="P7" s="53">
        <v>14731.100949285717</v>
      </c>
      <c r="Q7" s="54">
        <v>13921.572617221835</v>
      </c>
      <c r="R7" s="55">
        <v>0.95057435137829493</v>
      </c>
      <c r="S7" s="121">
        <v>14802.36926804215</v>
      </c>
      <c r="T7" s="54">
        <v>13858.76090418989</v>
      </c>
      <c r="U7" s="55">
        <v>0.9462855253227932</v>
      </c>
    </row>
    <row r="8" spans="1:21" ht="13" x14ac:dyDescent="0.3">
      <c r="A8" s="44" t="s">
        <v>7314</v>
      </c>
      <c r="B8" s="44" t="s">
        <v>13091</v>
      </c>
      <c r="C8" s="98" t="s">
        <v>1047</v>
      </c>
      <c r="D8" s="98" t="s">
        <v>13119</v>
      </c>
      <c r="E8" s="98" t="s">
        <v>485</v>
      </c>
      <c r="F8" s="122">
        <v>1.0059346109311187</v>
      </c>
      <c r="G8" s="122">
        <v>1.0108578411984239</v>
      </c>
      <c r="H8" s="99">
        <v>10269</v>
      </c>
      <c r="I8" s="53">
        <v>10329.942519651659</v>
      </c>
      <c r="J8" s="54">
        <v>9762.1973017444925</v>
      </c>
      <c r="K8" s="55">
        <v>0.95064731733805552</v>
      </c>
      <c r="L8" s="121">
        <v>10380.499171266616</v>
      </c>
      <c r="M8" s="54">
        <v>9718.6967814742166</v>
      </c>
      <c r="N8" s="120">
        <v>0.94641121642557369</v>
      </c>
      <c r="O8" s="123">
        <v>10364.261746092052</v>
      </c>
      <c r="P8" s="53">
        <v>10425.769607143386</v>
      </c>
      <c r="Q8" s="54">
        <v>9852.835112321236</v>
      </c>
      <c r="R8" s="55">
        <v>0.95065479372289552</v>
      </c>
      <c r="S8" s="121">
        <v>10476.795254270019</v>
      </c>
      <c r="T8" s="54">
        <v>9808.9297626530515</v>
      </c>
      <c r="U8" s="55">
        <v>0.94641856824501813</v>
      </c>
    </row>
    <row r="9" spans="1:21" ht="13" x14ac:dyDescent="0.3">
      <c r="A9" s="44" t="s">
        <v>7313</v>
      </c>
      <c r="B9" s="44" t="s">
        <v>13090</v>
      </c>
      <c r="C9" s="98" t="s">
        <v>1047</v>
      </c>
      <c r="D9" s="98" t="s">
        <v>13119</v>
      </c>
      <c r="E9" s="98" t="s">
        <v>484</v>
      </c>
      <c r="F9" s="122">
        <v>1.0074737298784271</v>
      </c>
      <c r="G9" s="122">
        <v>1.011391594202107</v>
      </c>
      <c r="H9" s="99">
        <v>8423.6666666666679</v>
      </c>
      <c r="I9" s="53">
        <v>8486.6228759192454</v>
      </c>
      <c r="J9" s="54">
        <v>8020.1885714864266</v>
      </c>
      <c r="K9" s="55">
        <v>0.95210184458309033</v>
      </c>
      <c r="L9" s="121">
        <v>8519.6256590271496</v>
      </c>
      <c r="M9" s="54">
        <v>7976.4621243786678</v>
      </c>
      <c r="N9" s="120">
        <v>0.94691094033223855</v>
      </c>
      <c r="O9" s="123">
        <v>8498.9266452582742</v>
      </c>
      <c r="P9" s="53">
        <v>8562.445327261501</v>
      </c>
      <c r="Q9" s="54">
        <v>8091.9073743936751</v>
      </c>
      <c r="R9" s="55">
        <v>0.95210933240708895</v>
      </c>
      <c r="S9" s="121">
        <v>8595.7429687545318</v>
      </c>
      <c r="T9" s="54">
        <v>8047.7891370424386</v>
      </c>
      <c r="U9" s="55">
        <v>0.94691829603358979</v>
      </c>
    </row>
    <row r="10" spans="1:21" ht="13" x14ac:dyDescent="0.3">
      <c r="A10" s="44" t="s">
        <v>7312</v>
      </c>
      <c r="B10" s="44" t="s">
        <v>13089</v>
      </c>
      <c r="C10" s="98" t="s">
        <v>1047</v>
      </c>
      <c r="D10" s="98" t="s">
        <v>13119</v>
      </c>
      <c r="E10" s="98" t="s">
        <v>485</v>
      </c>
      <c r="F10" s="122">
        <v>1.0059346109311187</v>
      </c>
      <c r="G10" s="122">
        <v>1.0108578411984239</v>
      </c>
      <c r="H10" s="99">
        <v>11684.666666666666</v>
      </c>
      <c r="I10" s="53">
        <v>11754.010617193144</v>
      </c>
      <c r="J10" s="54">
        <v>11107.997020656063</v>
      </c>
      <c r="K10" s="55">
        <v>0.9506473173380553</v>
      </c>
      <c r="L10" s="121">
        <v>11811.53692178985</v>
      </c>
      <c r="M10" s="54">
        <v>11058.499593527353</v>
      </c>
      <c r="N10" s="120">
        <v>0.94641121642557369</v>
      </c>
      <c r="O10" s="123">
        <v>11790.108267001679</v>
      </c>
      <c r="P10" s="53">
        <v>11860.077972402099</v>
      </c>
      <c r="Q10" s="54">
        <v>11208.322942537085</v>
      </c>
      <c r="R10" s="55">
        <v>0.95065479372289541</v>
      </c>
      <c r="S10" s="121">
        <v>11918.123390277007</v>
      </c>
      <c r="T10" s="54">
        <v>11158.377385509482</v>
      </c>
      <c r="U10" s="55">
        <v>0.94641856824501824</v>
      </c>
    </row>
    <row r="11" spans="1:21" ht="13" x14ac:dyDescent="0.3">
      <c r="A11" s="44" t="s">
        <v>7311</v>
      </c>
      <c r="B11" s="44" t="s">
        <v>10045</v>
      </c>
      <c r="C11" s="98" t="s">
        <v>1047</v>
      </c>
      <c r="D11" s="98" t="s">
        <v>13119</v>
      </c>
      <c r="E11" s="98" t="s">
        <v>484</v>
      </c>
      <c r="F11" s="122">
        <v>1.0074737298784271</v>
      </c>
      <c r="G11" s="122">
        <v>1.011391594202107</v>
      </c>
      <c r="H11" s="99">
        <v>5501.4166666666661</v>
      </c>
      <c r="I11" s="53">
        <v>5542.53276878201</v>
      </c>
      <c r="J11" s="54">
        <v>5237.9089561534893</v>
      </c>
      <c r="K11" s="55">
        <v>0.95210184458309044</v>
      </c>
      <c r="L11" s="121">
        <v>5564.086572870041</v>
      </c>
      <c r="M11" s="54">
        <v>5209.351628992782</v>
      </c>
      <c r="N11" s="120">
        <v>0.94691094033223855</v>
      </c>
      <c r="O11" s="123">
        <v>5548.7669309166176</v>
      </c>
      <c r="P11" s="53">
        <v>5590.2369161166371</v>
      </c>
      <c r="Q11" s="54">
        <v>5283.0327782775521</v>
      </c>
      <c r="R11" s="55">
        <v>0.95210933240708884</v>
      </c>
      <c r="S11" s="121">
        <v>5611.9762321156904</v>
      </c>
      <c r="T11" s="54">
        <v>5254.2289273110946</v>
      </c>
      <c r="U11" s="55">
        <v>0.94691829603358968</v>
      </c>
    </row>
    <row r="12" spans="1:21" ht="13" x14ac:dyDescent="0.3">
      <c r="A12" s="44" t="s">
        <v>7310</v>
      </c>
      <c r="B12" s="44" t="s">
        <v>13088</v>
      </c>
      <c r="C12" s="98" t="s">
        <v>1047</v>
      </c>
      <c r="D12" s="98" t="s">
        <v>13119</v>
      </c>
      <c r="E12" s="98" t="s">
        <v>483</v>
      </c>
      <c r="F12" s="122">
        <v>1.0073914077729729</v>
      </c>
      <c r="G12" s="122">
        <v>1.0095836798675388</v>
      </c>
      <c r="H12" s="99">
        <v>7419.3333333333339</v>
      </c>
      <c r="I12" s="53">
        <v>7474.1726514036109</v>
      </c>
      <c r="J12" s="54">
        <v>7063.3837459886727</v>
      </c>
      <c r="K12" s="55">
        <v>0.95202404699281229</v>
      </c>
      <c r="L12" s="121">
        <v>7490.4378488305601</v>
      </c>
      <c r="M12" s="54">
        <v>7012.8895549422396</v>
      </c>
      <c r="N12" s="120">
        <v>0.94521828847276113</v>
      </c>
      <c r="O12" s="123">
        <v>7484.4407080726687</v>
      </c>
      <c r="P12" s="53">
        <v>7539.7612612986713</v>
      </c>
      <c r="Q12" s="54">
        <v>7125.4235699725559</v>
      </c>
      <c r="R12" s="55">
        <v>0.95203153420497011</v>
      </c>
      <c r="S12" s="121">
        <v>7556.1691918064125</v>
      </c>
      <c r="T12" s="54">
        <v>7074.4851911603209</v>
      </c>
      <c r="U12" s="55">
        <v>0.9452256310254189</v>
      </c>
    </row>
    <row r="13" spans="1:21" ht="13" x14ac:dyDescent="0.3">
      <c r="A13" s="44" t="s">
        <v>7309</v>
      </c>
      <c r="B13" s="44" t="s">
        <v>13087</v>
      </c>
      <c r="C13" s="98" t="s">
        <v>1047</v>
      </c>
      <c r="D13" s="98" t="s">
        <v>13119</v>
      </c>
      <c r="E13" s="98" t="s">
        <v>482</v>
      </c>
      <c r="F13" s="122">
        <v>1.0058494909284086</v>
      </c>
      <c r="G13" s="122">
        <v>1.0107157397164164</v>
      </c>
      <c r="H13" s="99">
        <v>4148.8333333333339</v>
      </c>
      <c r="I13" s="53">
        <v>4173.1018962801463</v>
      </c>
      <c r="J13" s="54">
        <v>3943.7435391600452</v>
      </c>
      <c r="K13" s="55">
        <v>0.95056687562609032</v>
      </c>
      <c r="L13" s="121">
        <v>4193.2911514601265</v>
      </c>
      <c r="M13" s="54">
        <v>3925.9504331242265</v>
      </c>
      <c r="N13" s="120">
        <v>0.94627817453683183</v>
      </c>
      <c r="O13" s="123">
        <v>4191.8404061847777</v>
      </c>
      <c r="P13" s="53">
        <v>4216.3605386140925</v>
      </c>
      <c r="Q13" s="54">
        <v>3984.6559751904238</v>
      </c>
      <c r="R13" s="55">
        <v>0.95057435137829505</v>
      </c>
      <c r="S13" s="121">
        <v>4236.7590769102108</v>
      </c>
      <c r="T13" s="54">
        <v>3966.6779008358735</v>
      </c>
      <c r="U13" s="55">
        <v>0.94628552532279331</v>
      </c>
    </row>
    <row r="14" spans="1:21" ht="13" x14ac:dyDescent="0.3">
      <c r="A14" s="44" t="s">
        <v>7308</v>
      </c>
      <c r="B14" s="44" t="s">
        <v>9906</v>
      </c>
      <c r="C14" s="98" t="s">
        <v>1047</v>
      </c>
      <c r="D14" s="98" t="s">
        <v>13119</v>
      </c>
      <c r="E14" s="98" t="s">
        <v>484</v>
      </c>
      <c r="F14" s="122">
        <v>1.0074737298784271</v>
      </c>
      <c r="G14" s="122">
        <v>1.011391594202107</v>
      </c>
      <c r="H14" s="99">
        <v>12073.416666666664</v>
      </c>
      <c r="I14" s="53">
        <v>12163.650121543031</v>
      </c>
      <c r="J14" s="54">
        <v>11495.122278753557</v>
      </c>
      <c r="K14" s="55">
        <v>0.95210184458309033</v>
      </c>
      <c r="L14" s="121">
        <v>12210.952129966287</v>
      </c>
      <c r="M14" s="54">
        <v>11432.450328856254</v>
      </c>
      <c r="N14" s="120">
        <v>0.94691094033223866</v>
      </c>
      <c r="O14" s="123">
        <v>12180.477916640268</v>
      </c>
      <c r="P14" s="53">
        <v>12271.511518379384</v>
      </c>
      <c r="Q14" s="54">
        <v>11597.146697611655</v>
      </c>
      <c r="R14" s="55">
        <v>0.95210933240708895</v>
      </c>
      <c r="S14" s="121">
        <v>12319.23297825436</v>
      </c>
      <c r="T14" s="54">
        <v>11533.917393699772</v>
      </c>
      <c r="U14" s="55">
        <v>0.94691829603358979</v>
      </c>
    </row>
    <row r="15" spans="1:21" ht="13" x14ac:dyDescent="0.3">
      <c r="A15" s="44" t="s">
        <v>7307</v>
      </c>
      <c r="B15" s="44" t="s">
        <v>13086</v>
      </c>
      <c r="C15" s="98" t="s">
        <v>1047</v>
      </c>
      <c r="D15" s="98" t="s">
        <v>13119</v>
      </c>
      <c r="E15" s="98" t="s">
        <v>482</v>
      </c>
      <c r="F15" s="122">
        <v>1.0058494909284086</v>
      </c>
      <c r="G15" s="122">
        <v>1.0107157397164164</v>
      </c>
      <c r="H15" s="99">
        <v>18564</v>
      </c>
      <c r="I15" s="53">
        <v>18672.589949594978</v>
      </c>
      <c r="J15" s="54">
        <v>17646.323479122744</v>
      </c>
      <c r="K15" s="55">
        <v>0.95056687562609055</v>
      </c>
      <c r="L15" s="121">
        <v>18762.926992095552</v>
      </c>
      <c r="M15" s="54">
        <v>17566.708032101742</v>
      </c>
      <c r="N15" s="120">
        <v>0.94627817453683161</v>
      </c>
      <c r="O15" s="123">
        <v>18720.173983926659</v>
      </c>
      <c r="P15" s="53">
        <v>18829.67747182387</v>
      </c>
      <c r="Q15" s="54">
        <v>17794.917242459916</v>
      </c>
      <c r="R15" s="55">
        <v>0.95057435137829493</v>
      </c>
      <c r="S15" s="121">
        <v>18920.774495784448</v>
      </c>
      <c r="T15" s="54">
        <v>17714.629672514129</v>
      </c>
      <c r="U15" s="55">
        <v>0.94628552532279342</v>
      </c>
    </row>
    <row r="16" spans="1:21" ht="13" x14ac:dyDescent="0.3">
      <c r="A16" s="44" t="s">
        <v>7306</v>
      </c>
      <c r="B16" s="44" t="s">
        <v>13085</v>
      </c>
      <c r="C16" s="98" t="s">
        <v>1047</v>
      </c>
      <c r="D16" s="98" t="s">
        <v>13119</v>
      </c>
      <c r="E16" s="98" t="s">
        <v>483</v>
      </c>
      <c r="F16" s="122">
        <v>1.0073914077729729</v>
      </c>
      <c r="G16" s="122">
        <v>1.0095836798675388</v>
      </c>
      <c r="H16" s="99">
        <v>10184.083333333334</v>
      </c>
      <c r="I16" s="53">
        <v>10259.358046043937</v>
      </c>
      <c r="J16" s="54">
        <v>9695.4922299120499</v>
      </c>
      <c r="K16" s="55">
        <v>0.95202404699281229</v>
      </c>
      <c r="L16" s="121">
        <v>10281.684327744339</v>
      </c>
      <c r="M16" s="54">
        <v>9626.1818179973052</v>
      </c>
      <c r="N16" s="120">
        <v>0.94521828847276101</v>
      </c>
      <c r="O16" s="123">
        <v>10279.46210579595</v>
      </c>
      <c r="P16" s="53">
        <v>10355.441801906711</v>
      </c>
      <c r="Q16" s="54">
        <v>9786.3720793827724</v>
      </c>
      <c r="R16" s="55">
        <v>0.95203153420497022</v>
      </c>
      <c r="S16" s="121">
        <v>10377.977179828395</v>
      </c>
      <c r="T16" s="54">
        <v>9716.4110555528587</v>
      </c>
      <c r="U16" s="55">
        <v>0.9452256310254189</v>
      </c>
    </row>
    <row r="17" spans="1:21" ht="13" x14ac:dyDescent="0.3">
      <c r="A17" s="44" t="s">
        <v>7305</v>
      </c>
      <c r="B17" s="44" t="s">
        <v>13084</v>
      </c>
      <c r="C17" s="98" t="s">
        <v>1047</v>
      </c>
      <c r="D17" s="98" t="s">
        <v>13119</v>
      </c>
      <c r="E17" s="98" t="s">
        <v>484</v>
      </c>
      <c r="F17" s="122">
        <v>1.0074737298784271</v>
      </c>
      <c r="G17" s="122">
        <v>1.011391594202107</v>
      </c>
      <c r="H17" s="99">
        <v>8941.0833333333321</v>
      </c>
      <c r="I17" s="53">
        <v>9007.9065749871716</v>
      </c>
      <c r="J17" s="54">
        <v>8512.8219342377906</v>
      </c>
      <c r="K17" s="55">
        <v>0.95210184458309022</v>
      </c>
      <c r="L17" s="121">
        <v>9042.9365263938871</v>
      </c>
      <c r="M17" s="54">
        <v>8466.4096267555706</v>
      </c>
      <c r="N17" s="120">
        <v>0.94691094033223844</v>
      </c>
      <c r="O17" s="123">
        <v>9018.6685100651157</v>
      </c>
      <c r="P17" s="53">
        <v>9086.0716023724181</v>
      </c>
      <c r="Q17" s="54">
        <v>8586.7584543189314</v>
      </c>
      <c r="R17" s="55">
        <v>0.95210933240708884</v>
      </c>
      <c r="S17" s="121">
        <v>9121.405521975099</v>
      </c>
      <c r="T17" s="54">
        <v>8539.9422180426536</v>
      </c>
      <c r="U17" s="55">
        <v>0.94691829603358979</v>
      </c>
    </row>
    <row r="18" spans="1:21" ht="13" x14ac:dyDescent="0.3">
      <c r="A18" s="44" t="s">
        <v>7304</v>
      </c>
      <c r="B18" s="44" t="s">
        <v>13083</v>
      </c>
      <c r="C18" s="98" t="s">
        <v>1047</v>
      </c>
      <c r="D18" s="98" t="s">
        <v>13119</v>
      </c>
      <c r="E18" s="98" t="s">
        <v>484</v>
      </c>
      <c r="F18" s="122">
        <v>1.0074737298784271</v>
      </c>
      <c r="G18" s="122">
        <v>1.011391594202107</v>
      </c>
      <c r="H18" s="99">
        <v>7951.0833333333339</v>
      </c>
      <c r="I18" s="53">
        <v>8010.5075824075311</v>
      </c>
      <c r="J18" s="54">
        <v>7570.2411081005339</v>
      </c>
      <c r="K18" s="55">
        <v>0.95210184458309033</v>
      </c>
      <c r="L18" s="121">
        <v>8041.658848133804</v>
      </c>
      <c r="M18" s="54">
        <v>7528.9677958266575</v>
      </c>
      <c r="N18" s="120">
        <v>0.94691094033223866</v>
      </c>
      <c r="O18" s="123">
        <v>8025.2922000477483</v>
      </c>
      <c r="P18" s="53">
        <v>8085.2710661463534</v>
      </c>
      <c r="Q18" s="54">
        <v>7640.95559895928</v>
      </c>
      <c r="R18" s="55">
        <v>0.95210933240708895</v>
      </c>
      <c r="S18" s="121">
        <v>8116.7130721440271</v>
      </c>
      <c r="T18" s="54">
        <v>7599.2960152408723</v>
      </c>
      <c r="U18" s="55">
        <v>0.94691829603358968</v>
      </c>
    </row>
    <row r="19" spans="1:21" ht="13" x14ac:dyDescent="0.3">
      <c r="A19" s="44" t="s">
        <v>7303</v>
      </c>
      <c r="B19" s="44" t="s">
        <v>13082</v>
      </c>
      <c r="C19" s="98" t="s">
        <v>1047</v>
      </c>
      <c r="D19" s="98" t="s">
        <v>13119</v>
      </c>
      <c r="E19" s="98" t="s">
        <v>483</v>
      </c>
      <c r="F19" s="122">
        <v>1.0073914077729729</v>
      </c>
      <c r="G19" s="122">
        <v>1.0095836798675388</v>
      </c>
      <c r="H19" s="99">
        <v>22779.25</v>
      </c>
      <c r="I19" s="53">
        <v>22947.620725512494</v>
      </c>
      <c r="J19" s="54">
        <v>21686.393772461022</v>
      </c>
      <c r="K19" s="55">
        <v>0.9520240469928124</v>
      </c>
      <c r="L19" s="121">
        <v>22997.559039622633</v>
      </c>
      <c r="M19" s="54">
        <v>21531.363697693141</v>
      </c>
      <c r="N19" s="120">
        <v>0.94521828847276101</v>
      </c>
      <c r="O19" s="123">
        <v>22982.490359145671</v>
      </c>
      <c r="P19" s="53">
        <v>23152.363317028536</v>
      </c>
      <c r="Q19" s="54">
        <v>21880.055556468393</v>
      </c>
      <c r="R19" s="55">
        <v>0.95203153420497033</v>
      </c>
      <c r="S19" s="121">
        <v>23202.747189306519</v>
      </c>
      <c r="T19" s="54">
        <v>21723.638952259073</v>
      </c>
      <c r="U19" s="55">
        <v>0.9452256310254189</v>
      </c>
    </row>
    <row r="20" spans="1:21" ht="13" x14ac:dyDescent="0.3">
      <c r="A20" s="44" t="s">
        <v>7302</v>
      </c>
      <c r="B20" s="44" t="s">
        <v>13081</v>
      </c>
      <c r="C20" s="98" t="s">
        <v>1047</v>
      </c>
      <c r="D20" s="98" t="s">
        <v>13119</v>
      </c>
      <c r="E20" s="98" t="s">
        <v>483</v>
      </c>
      <c r="F20" s="122">
        <v>1.0073914077729729</v>
      </c>
      <c r="G20" s="122">
        <v>1.0095836798675388</v>
      </c>
      <c r="H20" s="99">
        <v>9436.5833333333339</v>
      </c>
      <c r="I20" s="53">
        <v>9506.3329687336409</v>
      </c>
      <c r="J20" s="54">
        <v>8983.8542547849247</v>
      </c>
      <c r="K20" s="55">
        <v>0.9520240469928124</v>
      </c>
      <c r="L20" s="121">
        <v>9527.0205270433526</v>
      </c>
      <c r="M20" s="54">
        <v>8919.6311473639162</v>
      </c>
      <c r="N20" s="120">
        <v>0.94521828847276101</v>
      </c>
      <c r="O20" s="123">
        <v>9523.3221465780516</v>
      </c>
      <c r="P20" s="53">
        <v>9593.7129039167939</v>
      </c>
      <c r="Q20" s="54">
        <v>9066.5029939348733</v>
      </c>
      <c r="R20" s="55">
        <v>0.95203153420497033</v>
      </c>
      <c r="S20" s="121">
        <v>9614.5906173062976</v>
      </c>
      <c r="T20" s="54">
        <v>9001.6881854575859</v>
      </c>
      <c r="U20" s="55">
        <v>0.9452256310254189</v>
      </c>
    </row>
    <row r="21" spans="1:21" ht="13" x14ac:dyDescent="0.3">
      <c r="A21" s="44" t="s">
        <v>7301</v>
      </c>
      <c r="B21" s="44" t="s">
        <v>13080</v>
      </c>
      <c r="C21" s="98" t="s">
        <v>1047</v>
      </c>
      <c r="D21" s="98" t="s">
        <v>13119</v>
      </c>
      <c r="E21" s="98" t="s">
        <v>484</v>
      </c>
      <c r="F21" s="122">
        <v>1.0074737298784271</v>
      </c>
      <c r="G21" s="122">
        <v>1.011391594202107</v>
      </c>
      <c r="H21" s="99">
        <v>9238.1666666666642</v>
      </c>
      <c r="I21" s="53">
        <v>9307.21022890522</v>
      </c>
      <c r="J21" s="54">
        <v>8795.6755238993501</v>
      </c>
      <c r="K21" s="55">
        <v>0.95210184458309033</v>
      </c>
      <c r="L21" s="121">
        <v>9343.4041125047625</v>
      </c>
      <c r="M21" s="54">
        <v>8747.7210852792741</v>
      </c>
      <c r="N21" s="120">
        <v>0.94691094033223866</v>
      </c>
      <c r="O21" s="123">
        <v>9322.2255108907302</v>
      </c>
      <c r="P21" s="53">
        <v>9391.8973062249097</v>
      </c>
      <c r="Q21" s="54">
        <v>8875.7779077225077</v>
      </c>
      <c r="R21" s="55">
        <v>0.95210933240708906</v>
      </c>
      <c r="S21" s="121">
        <v>9428.4205209713273</v>
      </c>
      <c r="T21" s="54">
        <v>8827.3858960135112</v>
      </c>
      <c r="U21" s="55">
        <v>0.94691829603358979</v>
      </c>
    </row>
    <row r="22" spans="1:21" ht="13" x14ac:dyDescent="0.3">
      <c r="A22" s="44" t="s">
        <v>7300</v>
      </c>
      <c r="B22" s="44" t="s">
        <v>13079</v>
      </c>
      <c r="C22" s="98" t="s">
        <v>1047</v>
      </c>
      <c r="D22" s="98" t="s">
        <v>13119</v>
      </c>
      <c r="E22" s="98" t="s">
        <v>482</v>
      </c>
      <c r="F22" s="122">
        <v>1.0058494909284086</v>
      </c>
      <c r="G22" s="122">
        <v>1.0107157397164164</v>
      </c>
      <c r="H22" s="99">
        <v>4246.5</v>
      </c>
      <c r="I22" s="53">
        <v>4271.3398632274866</v>
      </c>
      <c r="J22" s="54">
        <v>4036.5822373461924</v>
      </c>
      <c r="K22" s="55">
        <v>0.95056687562609032</v>
      </c>
      <c r="L22" s="121">
        <v>4292.0043887057618</v>
      </c>
      <c r="M22" s="54">
        <v>4018.3702681706559</v>
      </c>
      <c r="N22" s="120">
        <v>0.94627817453683172</v>
      </c>
      <c r="O22" s="123">
        <v>4284.7086916311664</v>
      </c>
      <c r="P22" s="53">
        <v>4309.7720562537361</v>
      </c>
      <c r="Q22" s="54">
        <v>4072.9341853922388</v>
      </c>
      <c r="R22" s="55">
        <v>0.95057435137829493</v>
      </c>
      <c r="S22" s="121">
        <v>4330.6225147313526</v>
      </c>
      <c r="T22" s="54">
        <v>4054.5578151153363</v>
      </c>
      <c r="U22" s="55">
        <v>0.9462855253227932</v>
      </c>
    </row>
    <row r="23" spans="1:21" ht="13" x14ac:dyDescent="0.3">
      <c r="A23" s="44" t="s">
        <v>7299</v>
      </c>
      <c r="B23" s="44" t="s">
        <v>13078</v>
      </c>
      <c r="C23" s="98" t="s">
        <v>1047</v>
      </c>
      <c r="D23" s="98" t="s">
        <v>13119</v>
      </c>
      <c r="E23" s="98" t="s">
        <v>484</v>
      </c>
      <c r="F23" s="122">
        <v>1.0074737298784271</v>
      </c>
      <c r="G23" s="122">
        <v>1.011391594202107</v>
      </c>
      <c r="H23" s="99">
        <v>20799.416666666664</v>
      </c>
      <c r="I23" s="53">
        <v>20954.865888462184</v>
      </c>
      <c r="J23" s="54">
        <v>19803.162974585601</v>
      </c>
      <c r="K23" s="55">
        <v>0.95210184458309022</v>
      </c>
      <c r="L23" s="121">
        <v>21036.355180973871</v>
      </c>
      <c r="M23" s="54">
        <v>19695.195194195367</v>
      </c>
      <c r="N23" s="120">
        <v>0.94691094033223855</v>
      </c>
      <c r="O23" s="123">
        <v>20980.573086507691</v>
      </c>
      <c r="P23" s="53">
        <v>21137.376222450846</v>
      </c>
      <c r="Q23" s="54">
        <v>19975.799434912973</v>
      </c>
      <c r="R23" s="55">
        <v>0.95210933240708884</v>
      </c>
      <c r="S23" s="121">
        <v>21219.575261236834</v>
      </c>
      <c r="T23" s="54">
        <v>19866.888516884053</v>
      </c>
      <c r="U23" s="55">
        <v>0.94691829603358968</v>
      </c>
    </row>
    <row r="24" spans="1:21" ht="13" x14ac:dyDescent="0.3">
      <c r="A24" s="44" t="s">
        <v>7298</v>
      </c>
      <c r="B24" s="44" t="s">
        <v>13077</v>
      </c>
      <c r="C24" s="98" t="s">
        <v>1047</v>
      </c>
      <c r="D24" s="98" t="s">
        <v>13119</v>
      </c>
      <c r="E24" s="98" t="s">
        <v>482</v>
      </c>
      <c r="F24" s="122">
        <v>1.0058494909284086</v>
      </c>
      <c r="G24" s="122">
        <v>1.0107157397164164</v>
      </c>
      <c r="H24" s="99">
        <v>14926.833333333332</v>
      </c>
      <c r="I24" s="53">
        <v>15014.147709506533</v>
      </c>
      <c r="J24" s="54">
        <v>14188.953324658047</v>
      </c>
      <c r="K24" s="55">
        <v>0.95056687562609044</v>
      </c>
      <c r="L24" s="121">
        <v>15086.785394123659</v>
      </c>
      <c r="M24" s="54">
        <v>14124.936598282196</v>
      </c>
      <c r="N24" s="120">
        <v>0.94627817453683172</v>
      </c>
      <c r="O24" s="123">
        <v>15068.015734822788</v>
      </c>
      <c r="P24" s="53">
        <v>15156.155956172752</v>
      </c>
      <c r="Q24" s="54">
        <v>14323.269283687114</v>
      </c>
      <c r="R24" s="55">
        <v>0.95057435137829493</v>
      </c>
      <c r="S24" s="121">
        <v>15229.480669480015</v>
      </c>
      <c r="T24" s="54">
        <v>14258.645185198897</v>
      </c>
      <c r="U24" s="55">
        <v>0.94628552532279331</v>
      </c>
    </row>
    <row r="25" spans="1:21" ht="13" x14ac:dyDescent="0.3">
      <c r="A25" s="44" t="s">
        <v>7297</v>
      </c>
      <c r="B25" s="44" t="s">
        <v>13076</v>
      </c>
      <c r="C25" s="98" t="s">
        <v>1047</v>
      </c>
      <c r="D25" s="98" t="s">
        <v>13119</v>
      </c>
      <c r="E25" s="98" t="s">
        <v>484</v>
      </c>
      <c r="F25" s="122">
        <v>1.0074737298784271</v>
      </c>
      <c r="G25" s="122">
        <v>1.011391594202107</v>
      </c>
      <c r="H25" s="99">
        <v>7390</v>
      </c>
      <c r="I25" s="53">
        <v>7445.2308638015766</v>
      </c>
      <c r="J25" s="54">
        <v>7036.0326314690374</v>
      </c>
      <c r="K25" s="55">
        <v>0.95210184458309033</v>
      </c>
      <c r="L25" s="121">
        <v>7474.1838811535708</v>
      </c>
      <c r="M25" s="54">
        <v>6997.671849055243</v>
      </c>
      <c r="N25" s="120">
        <v>0.94691094033223855</v>
      </c>
      <c r="O25" s="123">
        <v>7459.3204208016514</v>
      </c>
      <c r="P25" s="53">
        <v>7515.0693667033584</v>
      </c>
      <c r="Q25" s="54">
        <v>7102.0885860600265</v>
      </c>
      <c r="R25" s="55">
        <v>0.95210933240708895</v>
      </c>
      <c r="S25" s="121">
        <v>7544.2939720589138</v>
      </c>
      <c r="T25" s="54">
        <v>7063.3669824340595</v>
      </c>
      <c r="U25" s="55">
        <v>0.94691829603358979</v>
      </c>
    </row>
    <row r="26" spans="1:21" ht="13" x14ac:dyDescent="0.3">
      <c r="A26" s="44" t="s">
        <v>7296</v>
      </c>
      <c r="B26" s="44" t="s">
        <v>13075</v>
      </c>
      <c r="C26" s="98" t="s">
        <v>1047</v>
      </c>
      <c r="D26" s="98" t="s">
        <v>13119</v>
      </c>
      <c r="E26" s="98" t="s">
        <v>484</v>
      </c>
      <c r="F26" s="122">
        <v>1.0074737298784271</v>
      </c>
      <c r="G26" s="122">
        <v>1.011391594202107</v>
      </c>
      <c r="H26" s="99">
        <v>16110.166666666666</v>
      </c>
      <c r="I26" s="53">
        <v>16230.569700629772</v>
      </c>
      <c r="J26" s="54">
        <v>15338.519399874347</v>
      </c>
      <c r="K26" s="55">
        <v>0.95210184458309022</v>
      </c>
      <c r="L26" s="121">
        <v>16293.687147861643</v>
      </c>
      <c r="M26" s="54">
        <v>15254.893067242418</v>
      </c>
      <c r="N26" s="120">
        <v>0.94691094033223855</v>
      </c>
      <c r="O26" s="123">
        <v>16254.189010063828</v>
      </c>
      <c r="P26" s="53">
        <v>16375.668428117944</v>
      </c>
      <c r="Q26" s="54">
        <v>15475.765047190514</v>
      </c>
      <c r="R26" s="55">
        <v>0.95210933240708895</v>
      </c>
      <c r="S26" s="121">
        <v>16439.350135350822</v>
      </c>
      <c r="T26" s="54">
        <v>15391.38896081754</v>
      </c>
      <c r="U26" s="55">
        <v>0.94691829603358968</v>
      </c>
    </row>
    <row r="27" spans="1:21" ht="13" x14ac:dyDescent="0.3">
      <c r="A27" s="44" t="s">
        <v>7295</v>
      </c>
      <c r="B27" s="44" t="s">
        <v>13074</v>
      </c>
      <c r="C27" s="98" t="s">
        <v>1047</v>
      </c>
      <c r="D27" s="98" t="s">
        <v>13119</v>
      </c>
      <c r="E27" s="98" t="s">
        <v>485</v>
      </c>
      <c r="F27" s="122">
        <v>1.0059346109311187</v>
      </c>
      <c r="G27" s="122">
        <v>1.0108578411984239</v>
      </c>
      <c r="H27" s="99">
        <v>13625.75</v>
      </c>
      <c r="I27" s="53">
        <v>13706.61352489469</v>
      </c>
      <c r="J27" s="54">
        <v>12953.282684219008</v>
      </c>
      <c r="K27" s="55">
        <v>0.95064731733805541</v>
      </c>
      <c r="L27" s="121">
        <v>13773.696229709425</v>
      </c>
      <c r="M27" s="54">
        <v>12895.562632210762</v>
      </c>
      <c r="N27" s="120">
        <v>0.9464112164255738</v>
      </c>
      <c r="O27" s="123">
        <v>13752.165802534037</v>
      </c>
      <c r="P27" s="53">
        <v>13833.779556032312</v>
      </c>
      <c r="Q27" s="54">
        <v>13073.562344251051</v>
      </c>
      <c r="R27" s="55">
        <v>0.95065479372289541</v>
      </c>
      <c r="S27" s="121">
        <v>13901.484634952347</v>
      </c>
      <c r="T27" s="54">
        <v>13015.305069102365</v>
      </c>
      <c r="U27" s="55">
        <v>0.94641856824501824</v>
      </c>
    </row>
    <row r="28" spans="1:21" ht="13" x14ac:dyDescent="0.3">
      <c r="A28" s="44" t="s">
        <v>7294</v>
      </c>
      <c r="B28" s="44" t="s">
        <v>13073</v>
      </c>
      <c r="C28" s="98" t="s">
        <v>1047</v>
      </c>
      <c r="D28" s="98" t="s">
        <v>13119</v>
      </c>
      <c r="E28" s="98" t="s">
        <v>483</v>
      </c>
      <c r="F28" s="122">
        <v>1.0073914077729729</v>
      </c>
      <c r="G28" s="122">
        <v>1.0095836798675388</v>
      </c>
      <c r="H28" s="99">
        <v>11360.750000000002</v>
      </c>
      <c r="I28" s="53">
        <v>11444.721935856804</v>
      </c>
      <c r="J28" s="54">
        <v>10815.707191873595</v>
      </c>
      <c r="K28" s="55">
        <v>0.9520240469928124</v>
      </c>
      <c r="L28" s="121">
        <v>11469.627791055143</v>
      </c>
      <c r="M28" s="54">
        <v>10738.388670766923</v>
      </c>
      <c r="N28" s="120">
        <v>0.94521828847276113</v>
      </c>
      <c r="O28" s="123">
        <v>11471.353291605872</v>
      </c>
      <c r="P28" s="53">
        <v>11556.142741491965</v>
      </c>
      <c r="Q28" s="54">
        <v>10921.090073614774</v>
      </c>
      <c r="R28" s="55">
        <v>0.95203153420497022</v>
      </c>
      <c r="S28" s="121">
        <v>11581.291069200061</v>
      </c>
      <c r="T28" s="54">
        <v>10843.017153773677</v>
      </c>
      <c r="U28" s="55">
        <v>0.9452256310254189</v>
      </c>
    </row>
    <row r="29" spans="1:21" ht="13" x14ac:dyDescent="0.3">
      <c r="A29" s="44" t="s">
        <v>7293</v>
      </c>
      <c r="B29" s="44" t="s">
        <v>13072</v>
      </c>
      <c r="C29" s="98" t="s">
        <v>1047</v>
      </c>
      <c r="D29" s="98" t="s">
        <v>13119</v>
      </c>
      <c r="E29" s="98" t="s">
        <v>482</v>
      </c>
      <c r="F29" s="122">
        <v>1.0058494909284086</v>
      </c>
      <c r="G29" s="122">
        <v>1.0107157397164164</v>
      </c>
      <c r="H29" s="99">
        <v>21107</v>
      </c>
      <c r="I29" s="53">
        <v>21230.465205025921</v>
      </c>
      <c r="J29" s="54">
        <v>20063.615043839891</v>
      </c>
      <c r="K29" s="55">
        <v>0.95056687562609044</v>
      </c>
      <c r="L29" s="121">
        <v>21333.177118194399</v>
      </c>
      <c r="M29" s="54">
        <v>19973.093429948905</v>
      </c>
      <c r="N29" s="120">
        <v>0.94627817453683161</v>
      </c>
      <c r="O29" s="123">
        <v>21281.582078609041</v>
      </c>
      <c r="P29" s="53">
        <v>21406.068499920046</v>
      </c>
      <c r="Q29" s="54">
        <v>20229.726080677734</v>
      </c>
      <c r="R29" s="55">
        <v>0.95057435137829493</v>
      </c>
      <c r="S29" s="121">
        <v>21509.629972916966</v>
      </c>
      <c r="T29" s="54">
        <v>20138.453076956699</v>
      </c>
      <c r="U29" s="55">
        <v>0.94628552532279331</v>
      </c>
    </row>
    <row r="30" spans="1:21" ht="13" x14ac:dyDescent="0.3">
      <c r="A30" s="44" t="s">
        <v>7292</v>
      </c>
      <c r="B30" s="44" t="s">
        <v>13071</v>
      </c>
      <c r="C30" s="98" t="s">
        <v>1047</v>
      </c>
      <c r="D30" s="98" t="s">
        <v>13119</v>
      </c>
      <c r="E30" s="98" t="s">
        <v>484</v>
      </c>
      <c r="F30" s="122">
        <v>1.0074737298784271</v>
      </c>
      <c r="G30" s="122">
        <v>1.011391594202107</v>
      </c>
      <c r="H30" s="99">
        <v>9960.4166666666661</v>
      </c>
      <c r="I30" s="53">
        <v>10034.858130309916</v>
      </c>
      <c r="J30" s="54">
        <v>9483.3310811494885</v>
      </c>
      <c r="K30" s="55">
        <v>0.95210184458309033</v>
      </c>
      <c r="L30" s="121">
        <v>10073.881691417237</v>
      </c>
      <c r="M30" s="54">
        <v>9431.6275119342354</v>
      </c>
      <c r="N30" s="120">
        <v>0.94691094033223866</v>
      </c>
      <c r="O30" s="123">
        <v>10050.953431839385</v>
      </c>
      <c r="P30" s="53">
        <v>10126.071542809603</v>
      </c>
      <c r="Q30" s="54">
        <v>9569.6065620433365</v>
      </c>
      <c r="R30" s="55">
        <v>0.95210933240708895</v>
      </c>
      <c r="S30" s="121">
        <v>10165.449814679174</v>
      </c>
      <c r="T30" s="54">
        <v>9517.4316971903118</v>
      </c>
      <c r="U30" s="55">
        <v>0.94691829603358979</v>
      </c>
    </row>
    <row r="31" spans="1:21" ht="13" x14ac:dyDescent="0.3">
      <c r="A31" s="44" t="s">
        <v>7291</v>
      </c>
      <c r="B31" s="44" t="s">
        <v>13070</v>
      </c>
      <c r="C31" s="98" t="s">
        <v>1047</v>
      </c>
      <c r="D31" s="98" t="s">
        <v>13119</v>
      </c>
      <c r="E31" s="98" t="s">
        <v>482</v>
      </c>
      <c r="F31" s="122">
        <v>1.0058494909284086</v>
      </c>
      <c r="G31" s="122">
        <v>1.0107157397164164</v>
      </c>
      <c r="H31" s="99">
        <v>16692.916666666664</v>
      </c>
      <c r="I31" s="53">
        <v>16790.561731277012</v>
      </c>
      <c r="J31" s="54">
        <v>15867.733640920023</v>
      </c>
      <c r="K31" s="55">
        <v>0.95056687562609044</v>
      </c>
      <c r="L31" s="121">
        <v>16871.793616774492</v>
      </c>
      <c r="M31" s="54">
        <v>15796.142711028784</v>
      </c>
      <c r="N31" s="120">
        <v>0.94627817453683172</v>
      </c>
      <c r="O31" s="123">
        <v>16845.277599040637</v>
      </c>
      <c r="P31" s="53">
        <v>16943.81389754275</v>
      </c>
      <c r="Q31" s="54">
        <v>16012.688827495376</v>
      </c>
      <c r="R31" s="55">
        <v>0.95057435137829505</v>
      </c>
      <c r="S31" s="121">
        <v>17025.787209242735</v>
      </c>
      <c r="T31" s="54">
        <v>15940.442362016451</v>
      </c>
      <c r="U31" s="55">
        <v>0.9462855253227932</v>
      </c>
    </row>
    <row r="32" spans="1:21" ht="13" x14ac:dyDescent="0.3">
      <c r="A32" s="44" t="s">
        <v>7290</v>
      </c>
      <c r="B32" s="44" t="s">
        <v>13069</v>
      </c>
      <c r="C32" s="98" t="s">
        <v>1047</v>
      </c>
      <c r="D32" s="98" t="s">
        <v>13119</v>
      </c>
      <c r="E32" s="98" t="s">
        <v>484</v>
      </c>
      <c r="F32" s="122">
        <v>1.0074737298784271</v>
      </c>
      <c r="G32" s="122">
        <v>1.011391594202107</v>
      </c>
      <c r="H32" s="99">
        <v>6965.8333333333339</v>
      </c>
      <c r="I32" s="53">
        <v>7017.8940900448106</v>
      </c>
      <c r="J32" s="54">
        <v>6632.1827657250442</v>
      </c>
      <c r="K32" s="55">
        <v>0.95210184458309033</v>
      </c>
      <c r="L32" s="121">
        <v>7045.1852799461776</v>
      </c>
      <c r="M32" s="54">
        <v>6596.0237918643188</v>
      </c>
      <c r="N32" s="120">
        <v>0.94691094033223855</v>
      </c>
      <c r="O32" s="123">
        <v>7031.2156959058866</v>
      </c>
      <c r="P32" s="53">
        <v>7083.7651027340444</v>
      </c>
      <c r="Q32" s="54">
        <v>6694.4860822391993</v>
      </c>
      <c r="R32" s="55">
        <v>0.95210933240708895</v>
      </c>
      <c r="S32" s="121">
        <v>7111.3124518611321</v>
      </c>
      <c r="T32" s="54">
        <v>6657.9867858118332</v>
      </c>
      <c r="U32" s="55">
        <v>0.94691829603358979</v>
      </c>
    </row>
    <row r="33" spans="1:21" ht="13" x14ac:dyDescent="0.3">
      <c r="A33" s="44" t="s">
        <v>7289</v>
      </c>
      <c r="B33" s="44" t="s">
        <v>13068</v>
      </c>
      <c r="C33" s="98" t="s">
        <v>1047</v>
      </c>
      <c r="D33" s="98" t="s">
        <v>13119</v>
      </c>
      <c r="E33" s="98" t="s">
        <v>484</v>
      </c>
      <c r="F33" s="122">
        <v>1.0074737298784271</v>
      </c>
      <c r="G33" s="122">
        <v>1.011391594202107</v>
      </c>
      <c r="H33" s="99">
        <v>3825.6666666666665</v>
      </c>
      <c r="I33" s="53">
        <v>3854.2586659382359</v>
      </c>
      <c r="J33" s="54">
        <v>3642.4242900933759</v>
      </c>
      <c r="K33" s="55">
        <v>0.95210184458309033</v>
      </c>
      <c r="L33" s="121">
        <v>3869.2471088858606</v>
      </c>
      <c r="M33" s="54">
        <v>3622.565620731034</v>
      </c>
      <c r="N33" s="120">
        <v>0.94691094033223855</v>
      </c>
      <c r="O33" s="123">
        <v>3856.6525908810813</v>
      </c>
      <c r="P33" s="53">
        <v>3885.4761705802625</v>
      </c>
      <c r="Q33" s="54">
        <v>3671.9549236298562</v>
      </c>
      <c r="R33" s="55">
        <v>0.95210933240708895</v>
      </c>
      <c r="S33" s="121">
        <v>3900.5860121749033</v>
      </c>
      <c r="T33" s="54">
        <v>3651.9348997506427</v>
      </c>
      <c r="U33" s="55">
        <v>0.94691829603358979</v>
      </c>
    </row>
    <row r="34" spans="1:21" ht="13" x14ac:dyDescent="0.3">
      <c r="A34" s="44" t="s">
        <v>7288</v>
      </c>
      <c r="B34" s="44" t="s">
        <v>13067</v>
      </c>
      <c r="C34" s="98" t="s">
        <v>1047</v>
      </c>
      <c r="D34" s="98" t="s">
        <v>13119</v>
      </c>
      <c r="E34" s="98" t="s">
        <v>482</v>
      </c>
      <c r="F34" s="122">
        <v>1.0058494909284086</v>
      </c>
      <c r="G34" s="122">
        <v>1.0107157397164164</v>
      </c>
      <c r="H34" s="99">
        <v>12040.75</v>
      </c>
      <c r="I34" s="53">
        <v>12111.182257896236</v>
      </c>
      <c r="J34" s="54">
        <v>11445.538107694849</v>
      </c>
      <c r="K34" s="55">
        <v>0.95056687562609044</v>
      </c>
      <c r="L34" s="121">
        <v>12169.775542990441</v>
      </c>
      <c r="M34" s="54">
        <v>11393.898930054358</v>
      </c>
      <c r="N34" s="120">
        <v>0.94627817453683183</v>
      </c>
      <c r="O34" s="123">
        <v>12146.738074943747</v>
      </c>
      <c r="P34" s="53">
        <v>12217.790309122885</v>
      </c>
      <c r="Q34" s="54">
        <v>11546.377666951692</v>
      </c>
      <c r="R34" s="55">
        <v>0.95057435137829505</v>
      </c>
      <c r="S34" s="121">
        <v>12276.899358558328</v>
      </c>
      <c r="T34" s="54">
        <v>11494.282420206519</v>
      </c>
      <c r="U34" s="55">
        <v>0.94628552532279331</v>
      </c>
    </row>
    <row r="35" spans="1:21" ht="13" x14ac:dyDescent="0.3">
      <c r="A35" s="44" t="s">
        <v>7287</v>
      </c>
      <c r="B35" s="44" t="s">
        <v>13066</v>
      </c>
      <c r="C35" s="98" t="s">
        <v>1047</v>
      </c>
      <c r="D35" s="98" t="s">
        <v>13119</v>
      </c>
      <c r="E35" s="98" t="s">
        <v>482</v>
      </c>
      <c r="F35" s="122">
        <v>1.0058494909284086</v>
      </c>
      <c r="G35" s="122">
        <v>1.0107157397164164</v>
      </c>
      <c r="H35" s="99">
        <v>8555.75</v>
      </c>
      <c r="I35" s="53">
        <v>8605.7967820107315</v>
      </c>
      <c r="J35" s="54">
        <v>8132.8125461379223</v>
      </c>
      <c r="K35" s="55">
        <v>0.95056687562609032</v>
      </c>
      <c r="L35" s="121">
        <v>8647.4311900787288</v>
      </c>
      <c r="M35" s="54">
        <v>8096.1194917934981</v>
      </c>
      <c r="N35" s="120">
        <v>0.94627817453683172</v>
      </c>
      <c r="O35" s="123">
        <v>8637.3136459531961</v>
      </c>
      <c r="P35" s="53">
        <v>8687.8375337710186</v>
      </c>
      <c r="Q35" s="54">
        <v>8210.4088166528545</v>
      </c>
      <c r="R35" s="55">
        <v>0.95057435137829482</v>
      </c>
      <c r="S35" s="121">
        <v>8729.8688508322812</v>
      </c>
      <c r="T35" s="54">
        <v>8173.3648808385506</v>
      </c>
      <c r="U35" s="55">
        <v>0.9462855253227932</v>
      </c>
    </row>
    <row r="36" spans="1:21" ht="13" x14ac:dyDescent="0.3">
      <c r="A36" s="44" t="s">
        <v>7286</v>
      </c>
      <c r="B36" s="44" t="s">
        <v>13065</v>
      </c>
      <c r="C36" s="98" t="s">
        <v>1047</v>
      </c>
      <c r="D36" s="98" t="s">
        <v>13119</v>
      </c>
      <c r="E36" s="98" t="s">
        <v>485</v>
      </c>
      <c r="F36" s="122">
        <v>1.0059346109311187</v>
      </c>
      <c r="G36" s="122">
        <v>1.0108578411984239</v>
      </c>
      <c r="H36" s="99">
        <v>9426.9166666666679</v>
      </c>
      <c r="I36" s="53">
        <v>9482.8617493634119</v>
      </c>
      <c r="J36" s="54">
        <v>8961.6730399360713</v>
      </c>
      <c r="K36" s="55">
        <v>0.95064731733805541</v>
      </c>
      <c r="L36" s="121">
        <v>9529.2726308241108</v>
      </c>
      <c r="M36" s="54">
        <v>8921.7396696425167</v>
      </c>
      <c r="N36" s="120">
        <v>0.9464112164255738</v>
      </c>
      <c r="O36" s="123">
        <v>9516.6761481932408</v>
      </c>
      <c r="P36" s="53">
        <v>9573.1539184902249</v>
      </c>
      <c r="Q36" s="54">
        <v>9047.0738005882449</v>
      </c>
      <c r="R36" s="55">
        <v>0.95065479372289552</v>
      </c>
      <c r="S36" s="121">
        <v>9620.0067065471521</v>
      </c>
      <c r="T36" s="54">
        <v>9006.759014624562</v>
      </c>
      <c r="U36" s="55">
        <v>0.94641856824501824</v>
      </c>
    </row>
    <row r="37" spans="1:21" ht="13" x14ac:dyDescent="0.3">
      <c r="A37" s="44" t="s">
        <v>7285</v>
      </c>
      <c r="B37" s="44" t="s">
        <v>13064</v>
      </c>
      <c r="C37" s="98" t="s">
        <v>1047</v>
      </c>
      <c r="D37" s="98" t="s">
        <v>13119</v>
      </c>
      <c r="E37" s="98" t="s">
        <v>483</v>
      </c>
      <c r="F37" s="122">
        <v>1.0073914077729729</v>
      </c>
      <c r="G37" s="122">
        <v>1.0095836798675388</v>
      </c>
      <c r="H37" s="99">
        <v>15073.583333333336</v>
      </c>
      <c r="I37" s="53">
        <v>15184.99833434989</v>
      </c>
      <c r="J37" s="54">
        <v>14350.413807683408</v>
      </c>
      <c r="K37" s="55">
        <v>0.95202404699281229</v>
      </c>
      <c r="L37" s="121">
        <v>15218.043730456671</v>
      </c>
      <c r="M37" s="54">
        <v>14247.826639484872</v>
      </c>
      <c r="N37" s="120">
        <v>0.94521828847276113</v>
      </c>
      <c r="O37" s="123">
        <v>15206.404611642647</v>
      </c>
      <c r="P37" s="53">
        <v>15318.801348888113</v>
      </c>
      <c r="Q37" s="54">
        <v>14476.976712163685</v>
      </c>
      <c r="R37" s="55">
        <v>0.95203153420497033</v>
      </c>
      <c r="S37" s="121">
        <v>15352.137925376896</v>
      </c>
      <c r="T37" s="54">
        <v>14373.483394667761</v>
      </c>
      <c r="U37" s="55">
        <v>0.9452256310254189</v>
      </c>
    </row>
    <row r="38" spans="1:21" ht="13" x14ac:dyDescent="0.3">
      <c r="A38" s="44" t="s">
        <v>7284</v>
      </c>
      <c r="B38" s="44" t="s">
        <v>13063</v>
      </c>
      <c r="C38" s="98" t="s">
        <v>1047</v>
      </c>
      <c r="D38" s="98" t="s">
        <v>13119</v>
      </c>
      <c r="E38" s="98" t="s">
        <v>485</v>
      </c>
      <c r="F38" s="122">
        <v>1.0059346109311187</v>
      </c>
      <c r="G38" s="122">
        <v>1.0108578411984239</v>
      </c>
      <c r="H38" s="99">
        <v>18917.333333333332</v>
      </c>
      <c r="I38" s="53">
        <v>19029.600346520947</v>
      </c>
      <c r="J38" s="54">
        <v>17983.712184523105</v>
      </c>
      <c r="K38" s="55">
        <v>0.95064731733805541</v>
      </c>
      <c r="L38" s="121">
        <v>19122.734734564317</v>
      </c>
      <c r="M38" s="54">
        <v>17903.576451528053</v>
      </c>
      <c r="N38" s="120">
        <v>0.9464112164255738</v>
      </c>
      <c r="O38" s="123">
        <v>19094.153755977492</v>
      </c>
      <c r="P38" s="53">
        <v>19207.470129578178</v>
      </c>
      <c r="Q38" s="54">
        <v>18151.948800202033</v>
      </c>
      <c r="R38" s="55">
        <v>0.95065479372289552</v>
      </c>
      <c r="S38" s="121">
        <v>19301.475045278185</v>
      </c>
      <c r="T38" s="54">
        <v>18071.061659582454</v>
      </c>
      <c r="U38" s="55">
        <v>0.94641856824501824</v>
      </c>
    </row>
    <row r="39" spans="1:21" ht="13" x14ac:dyDescent="0.3">
      <c r="A39" s="44" t="s">
        <v>7283</v>
      </c>
      <c r="B39" s="44" t="s">
        <v>13062</v>
      </c>
      <c r="C39" s="98" t="s">
        <v>1047</v>
      </c>
      <c r="D39" s="98" t="s">
        <v>13119</v>
      </c>
      <c r="E39" s="98" t="s">
        <v>483</v>
      </c>
      <c r="F39" s="122">
        <v>1.0073914077729729</v>
      </c>
      <c r="G39" s="122">
        <v>1.0095836798675388</v>
      </c>
      <c r="H39" s="99">
        <v>6098.4166666666661</v>
      </c>
      <c r="I39" s="53">
        <v>6143.4925510194935</v>
      </c>
      <c r="J39" s="54">
        <v>5805.8393152484159</v>
      </c>
      <c r="K39" s="55">
        <v>0.95202404699281229</v>
      </c>
      <c r="L39" s="121">
        <v>6156.8619396988624</v>
      </c>
      <c r="M39" s="54">
        <v>5764.3349640604265</v>
      </c>
      <c r="N39" s="120">
        <v>0.94521828847276101</v>
      </c>
      <c r="O39" s="123">
        <v>6154.7780737583962</v>
      </c>
      <c r="P39" s="53">
        <v>6200.2705482536967</v>
      </c>
      <c r="Q39" s="54">
        <v>5859.5428122513167</v>
      </c>
      <c r="R39" s="55">
        <v>0.95203153420497011</v>
      </c>
      <c r="S39" s="121">
        <v>6213.7634964730441</v>
      </c>
      <c r="T39" s="54">
        <v>5817.6539885896927</v>
      </c>
      <c r="U39" s="55">
        <v>0.94522563102541901</v>
      </c>
    </row>
    <row r="40" spans="1:21" ht="13" x14ac:dyDescent="0.3">
      <c r="A40" s="44" t="s">
        <v>7282</v>
      </c>
      <c r="B40" s="44" t="s">
        <v>13061</v>
      </c>
      <c r="C40" s="98" t="s">
        <v>1047</v>
      </c>
      <c r="D40" s="98" t="s">
        <v>13119</v>
      </c>
      <c r="E40" s="98" t="s">
        <v>482</v>
      </c>
      <c r="F40" s="122">
        <v>1.0058494909284086</v>
      </c>
      <c r="G40" s="122">
        <v>1.0107157397164164</v>
      </c>
      <c r="H40" s="99">
        <v>12265.416666666668</v>
      </c>
      <c r="I40" s="53">
        <v>12337.163110191486</v>
      </c>
      <c r="J40" s="54">
        <v>11659.09879908551</v>
      </c>
      <c r="K40" s="55">
        <v>0.95056687562609032</v>
      </c>
      <c r="L40" s="121">
        <v>12396.849679180063</v>
      </c>
      <c r="M40" s="54">
        <v>11606.496093266966</v>
      </c>
      <c r="N40" s="120">
        <v>0.94627817453683172</v>
      </c>
      <c r="O40" s="123">
        <v>12383.187503824454</v>
      </c>
      <c r="P40" s="53">
        <v>12455.622846792858</v>
      </c>
      <c r="Q40" s="54">
        <v>11771.140429443738</v>
      </c>
      <c r="R40" s="55">
        <v>0.95057435137829493</v>
      </c>
      <c r="S40" s="121">
        <v>12515.882517975017</v>
      </c>
      <c r="T40" s="54">
        <v>11718.031092227173</v>
      </c>
      <c r="U40" s="55">
        <v>0.94628552532279331</v>
      </c>
    </row>
    <row r="41" spans="1:21" ht="13" x14ac:dyDescent="0.3">
      <c r="A41" s="44" t="s">
        <v>7281</v>
      </c>
      <c r="B41" s="44" t="s">
        <v>13060</v>
      </c>
      <c r="C41" s="98" t="s">
        <v>1047</v>
      </c>
      <c r="D41" s="98" t="s">
        <v>13119</v>
      </c>
      <c r="E41" s="98" t="s">
        <v>483</v>
      </c>
      <c r="F41" s="122">
        <v>1.0073914077729729</v>
      </c>
      <c r="G41" s="122">
        <v>1.0095836798675388</v>
      </c>
      <c r="H41" s="99">
        <v>6989.3333333333339</v>
      </c>
      <c r="I41" s="53">
        <v>7040.9943460612321</v>
      </c>
      <c r="J41" s="54">
        <v>6654.0134057817631</v>
      </c>
      <c r="K41" s="55">
        <v>0.95202404699281229</v>
      </c>
      <c r="L41" s="121">
        <v>7056.3168664875184</v>
      </c>
      <c r="M41" s="54">
        <v>6606.4456908989523</v>
      </c>
      <c r="N41" s="120">
        <v>0.94521828847276113</v>
      </c>
      <c r="O41" s="123">
        <v>7060.2442811990677</v>
      </c>
      <c r="P41" s="53">
        <v>7112.4294256582098</v>
      </c>
      <c r="Q41" s="54">
        <v>6721.575194891816</v>
      </c>
      <c r="R41" s="55">
        <v>0.95203153420497022</v>
      </c>
      <c r="S41" s="121">
        <v>7127.907402176701</v>
      </c>
      <c r="T41" s="54">
        <v>6673.5238558899937</v>
      </c>
      <c r="U41" s="55">
        <v>0.9452256310254189</v>
      </c>
    </row>
    <row r="42" spans="1:21" ht="13" x14ac:dyDescent="0.3">
      <c r="A42" s="44" t="s">
        <v>7280</v>
      </c>
      <c r="B42" s="44" t="s">
        <v>11118</v>
      </c>
      <c r="C42" s="98" t="s">
        <v>1047</v>
      </c>
      <c r="D42" s="98" t="s">
        <v>13119</v>
      </c>
      <c r="E42" s="98" t="s">
        <v>484</v>
      </c>
      <c r="F42" s="122">
        <v>1.0074737298784271</v>
      </c>
      <c r="G42" s="122">
        <v>1.011391594202107</v>
      </c>
      <c r="H42" s="99">
        <v>6534.6666666666661</v>
      </c>
      <c r="I42" s="53">
        <v>6583.5050001788941</v>
      </c>
      <c r="J42" s="54">
        <v>6221.6681870689663</v>
      </c>
      <c r="K42" s="55">
        <v>0.95210184458309022</v>
      </c>
      <c r="L42" s="121">
        <v>6609.1069375793677</v>
      </c>
      <c r="M42" s="54">
        <v>6187.7473580910673</v>
      </c>
      <c r="N42" s="120">
        <v>0.94691094033223855</v>
      </c>
      <c r="O42" s="123">
        <v>6589.5514106082601</v>
      </c>
      <c r="P42" s="53">
        <v>6638.7999378711547</v>
      </c>
      <c r="Q42" s="54">
        <v>6273.9733944164218</v>
      </c>
      <c r="R42" s="55">
        <v>0.95210933240708895</v>
      </c>
      <c r="S42" s="121">
        <v>6664.6169062518311</v>
      </c>
      <c r="T42" s="54">
        <v>6239.7667933589109</v>
      </c>
      <c r="U42" s="55">
        <v>0.94691829603358968</v>
      </c>
    </row>
    <row r="43" spans="1:21" ht="13" x14ac:dyDescent="0.3">
      <c r="A43" s="44" t="s">
        <v>7279</v>
      </c>
      <c r="B43" s="44" t="s">
        <v>13059</v>
      </c>
      <c r="C43" s="98" t="s">
        <v>1047</v>
      </c>
      <c r="D43" s="98" t="s">
        <v>13119</v>
      </c>
      <c r="E43" s="98" t="s">
        <v>484</v>
      </c>
      <c r="F43" s="122">
        <v>1.0074737298784271</v>
      </c>
      <c r="G43" s="122">
        <v>1.011391594202107</v>
      </c>
      <c r="H43" s="99">
        <v>7318.9166666666679</v>
      </c>
      <c r="I43" s="53">
        <v>7373.6162728360523</v>
      </c>
      <c r="J43" s="54">
        <v>6968.3540586832569</v>
      </c>
      <c r="K43" s="55">
        <v>0.95210184458309022</v>
      </c>
      <c r="L43" s="121">
        <v>7402.290795332372</v>
      </c>
      <c r="M43" s="54">
        <v>6930.362263046628</v>
      </c>
      <c r="N43" s="120">
        <v>0.94691094033223866</v>
      </c>
      <c r="O43" s="123">
        <v>7383.2909537646465</v>
      </c>
      <c r="P43" s="53">
        <v>7438.4716759669182</v>
      </c>
      <c r="Q43" s="54">
        <v>7029.700220956157</v>
      </c>
      <c r="R43" s="55">
        <v>0.95210933240708895</v>
      </c>
      <c r="S43" s="121">
        <v>7467.3984081860208</v>
      </c>
      <c r="T43" s="54">
        <v>6991.3732890590363</v>
      </c>
      <c r="U43" s="55">
        <v>0.94691829603358968</v>
      </c>
    </row>
    <row r="44" spans="1:21" ht="13" x14ac:dyDescent="0.3">
      <c r="A44" s="44" t="s">
        <v>7278</v>
      </c>
      <c r="B44" s="44" t="s">
        <v>13058</v>
      </c>
      <c r="C44" s="98" t="s">
        <v>1047</v>
      </c>
      <c r="D44" s="98" t="s">
        <v>13119</v>
      </c>
      <c r="E44" s="98" t="s">
        <v>483</v>
      </c>
      <c r="F44" s="122">
        <v>1.0073914077729729</v>
      </c>
      <c r="G44" s="122">
        <v>1.0095836798675388</v>
      </c>
      <c r="H44" s="99">
        <v>10069.166666666666</v>
      </c>
      <c r="I44" s="53">
        <v>10143.591983434026</v>
      </c>
      <c r="J44" s="54">
        <v>9586.0887998451253</v>
      </c>
      <c r="K44" s="55">
        <v>0.95202404699281229</v>
      </c>
      <c r="L44" s="121">
        <v>10165.666336532893</v>
      </c>
      <c r="M44" s="54">
        <v>9517.5604830136435</v>
      </c>
      <c r="N44" s="120">
        <v>0.94521828847276113</v>
      </c>
      <c r="O44" s="123">
        <v>10162.276519338091</v>
      </c>
      <c r="P44" s="53">
        <v>10237.390048994226</v>
      </c>
      <c r="Q44" s="54">
        <v>9674.8077057205883</v>
      </c>
      <c r="R44" s="55">
        <v>0.95203153420497033</v>
      </c>
      <c r="S44" s="121">
        <v>10259.668524224833</v>
      </c>
      <c r="T44" s="54">
        <v>9605.6442356461448</v>
      </c>
      <c r="U44" s="55">
        <v>0.9452256310254189</v>
      </c>
    </row>
    <row r="45" spans="1:21" ht="13" x14ac:dyDescent="0.3">
      <c r="A45" s="44" t="s">
        <v>7277</v>
      </c>
      <c r="B45" s="44" t="s">
        <v>13057</v>
      </c>
      <c r="C45" s="98" t="s">
        <v>1047</v>
      </c>
      <c r="D45" s="98" t="s">
        <v>13119</v>
      </c>
      <c r="E45" s="98" t="s">
        <v>483</v>
      </c>
      <c r="F45" s="122">
        <v>1.0073914077729729</v>
      </c>
      <c r="G45" s="122">
        <v>1.0095836798675388</v>
      </c>
      <c r="H45" s="99">
        <v>5958.083333333333</v>
      </c>
      <c r="I45" s="53">
        <v>6002.1219567953531</v>
      </c>
      <c r="J45" s="54">
        <v>5672.2386073204252</v>
      </c>
      <c r="K45" s="55">
        <v>0.9520240469928124</v>
      </c>
      <c r="L45" s="121">
        <v>6015.1836966241181</v>
      </c>
      <c r="M45" s="54">
        <v>5631.6893309114166</v>
      </c>
      <c r="N45" s="120">
        <v>0.94521828847276113</v>
      </c>
      <c r="O45" s="123">
        <v>6013.4804556063036</v>
      </c>
      <c r="P45" s="53">
        <v>6057.9285417884921</v>
      </c>
      <c r="Q45" s="54">
        <v>5725.0230240624724</v>
      </c>
      <c r="R45" s="55">
        <v>0.95203153420497022</v>
      </c>
      <c r="S45" s="121">
        <v>6071.111727182536</v>
      </c>
      <c r="T45" s="54">
        <v>5684.0958583094916</v>
      </c>
      <c r="U45" s="55">
        <v>0.9452256310254189</v>
      </c>
    </row>
    <row r="46" spans="1:21" ht="13" x14ac:dyDescent="0.3">
      <c r="A46" s="44" t="s">
        <v>7276</v>
      </c>
      <c r="B46" s="44" t="s">
        <v>13056</v>
      </c>
      <c r="C46" s="98" t="s">
        <v>1047</v>
      </c>
      <c r="D46" s="98" t="s">
        <v>13119</v>
      </c>
      <c r="E46" s="98" t="s">
        <v>483</v>
      </c>
      <c r="F46" s="122">
        <v>1.0073914077729729</v>
      </c>
      <c r="G46" s="122">
        <v>1.0095836798675388</v>
      </c>
      <c r="H46" s="99">
        <v>8589.4166666666679</v>
      </c>
      <c r="I46" s="53">
        <v>8652.9045477819709</v>
      </c>
      <c r="J46" s="54">
        <v>8177.3312163075134</v>
      </c>
      <c r="K46" s="55">
        <v>0.95202404699281229</v>
      </c>
      <c r="L46" s="121">
        <v>8671.7348862489034</v>
      </c>
      <c r="M46" s="54">
        <v>8118.8737206460764</v>
      </c>
      <c r="N46" s="120">
        <v>0.94521828847276113</v>
      </c>
      <c r="O46" s="123">
        <v>8669.7353567780337</v>
      </c>
      <c r="P46" s="53">
        <v>8733.8169060837408</v>
      </c>
      <c r="Q46" s="54">
        <v>8253.8614528644666</v>
      </c>
      <c r="R46" s="55">
        <v>0.95203153420497022</v>
      </c>
      <c r="S46" s="121">
        <v>8752.8233249736768</v>
      </c>
      <c r="T46" s="54">
        <v>8194.8560734339026</v>
      </c>
      <c r="U46" s="55">
        <v>0.9452256310254189</v>
      </c>
    </row>
    <row r="47" spans="1:21" ht="13" x14ac:dyDescent="0.3">
      <c r="A47" s="44" t="s">
        <v>7275</v>
      </c>
      <c r="B47" s="44" t="s">
        <v>9728</v>
      </c>
      <c r="C47" s="98" t="s">
        <v>1047</v>
      </c>
      <c r="D47" s="98" t="s">
        <v>13119</v>
      </c>
      <c r="E47" s="98" t="s">
        <v>482</v>
      </c>
      <c r="F47" s="122">
        <v>1.0058494909284086</v>
      </c>
      <c r="G47" s="122">
        <v>1.0107157397164164</v>
      </c>
      <c r="H47" s="99">
        <v>2457.75</v>
      </c>
      <c r="I47" s="53">
        <v>2472.1265863292961</v>
      </c>
      <c r="J47" s="54">
        <v>2336.2557385700234</v>
      </c>
      <c r="K47" s="55">
        <v>0.95056687562609032</v>
      </c>
      <c r="L47" s="121">
        <v>2484.0866092880224</v>
      </c>
      <c r="M47" s="54">
        <v>2325.7151834678984</v>
      </c>
      <c r="N47" s="120">
        <v>0.94627817453683183</v>
      </c>
      <c r="O47" s="123">
        <v>2482.6419217418038</v>
      </c>
      <c r="P47" s="53">
        <v>2497.1641131415195</v>
      </c>
      <c r="Q47" s="54">
        <v>2359.935734464279</v>
      </c>
      <c r="R47" s="55">
        <v>0.95057435137829505</v>
      </c>
      <c r="S47" s="121">
        <v>2509.2452663842528</v>
      </c>
      <c r="T47" s="54">
        <v>2349.2881151038318</v>
      </c>
      <c r="U47" s="55">
        <v>0.94628552532279331</v>
      </c>
    </row>
    <row r="48" spans="1:21" ht="13" x14ac:dyDescent="0.3">
      <c r="A48" s="44" t="s">
        <v>7274</v>
      </c>
      <c r="B48" s="44" t="s">
        <v>13055</v>
      </c>
      <c r="C48" s="98" t="s">
        <v>1047</v>
      </c>
      <c r="D48" s="98" t="s">
        <v>13119</v>
      </c>
      <c r="E48" s="98" t="s">
        <v>482</v>
      </c>
      <c r="F48" s="122">
        <v>1.0058494909284086</v>
      </c>
      <c r="G48" s="122">
        <v>1.0107157397164164</v>
      </c>
      <c r="H48" s="99">
        <v>9561.0833333333339</v>
      </c>
      <c r="I48" s="53">
        <v>9617.0108035574267</v>
      </c>
      <c r="J48" s="54">
        <v>9088.4491117673533</v>
      </c>
      <c r="K48" s="55">
        <v>0.95056687562609044</v>
      </c>
      <c r="L48" s="121">
        <v>9663.5374137403014</v>
      </c>
      <c r="M48" s="54">
        <v>9047.4444832611953</v>
      </c>
      <c r="N48" s="120">
        <v>0.94627817453683194</v>
      </c>
      <c r="O48" s="123">
        <v>9648.1513571268115</v>
      </c>
      <c r="P48" s="53">
        <v>9704.5881309662382</v>
      </c>
      <c r="Q48" s="54">
        <v>9171.2852183004361</v>
      </c>
      <c r="R48" s="55">
        <v>0.95057435137829505</v>
      </c>
      <c r="S48" s="121">
        <v>9751.538435814371</v>
      </c>
      <c r="T48" s="54">
        <v>9129.9059753725651</v>
      </c>
      <c r="U48" s="55">
        <v>0.9462855253227932</v>
      </c>
    </row>
    <row r="49" spans="1:21" ht="13" x14ac:dyDescent="0.3">
      <c r="A49" s="44" t="s">
        <v>7273</v>
      </c>
      <c r="B49" s="44" t="s">
        <v>13054</v>
      </c>
      <c r="C49" s="98" t="s">
        <v>1047</v>
      </c>
      <c r="D49" s="98" t="s">
        <v>13119</v>
      </c>
      <c r="E49" s="98" t="s">
        <v>484</v>
      </c>
      <c r="F49" s="122">
        <v>1.0074737298784271</v>
      </c>
      <c r="G49" s="122">
        <v>1.011391594202107</v>
      </c>
      <c r="H49" s="99">
        <v>9337</v>
      </c>
      <c r="I49" s="53">
        <v>9406.7822158748731</v>
      </c>
      <c r="J49" s="54">
        <v>8889.7749228723133</v>
      </c>
      <c r="K49" s="55">
        <v>0.95210184458309022</v>
      </c>
      <c r="L49" s="121">
        <v>9443.363315065073</v>
      </c>
      <c r="M49" s="54">
        <v>8841.3074498821115</v>
      </c>
      <c r="N49" s="120">
        <v>0.94691094033223855</v>
      </c>
      <c r="O49" s="123">
        <v>9420.15335894489</v>
      </c>
      <c r="P49" s="53">
        <v>9490.5570405630024</v>
      </c>
      <c r="Q49" s="54">
        <v>8969.015925757416</v>
      </c>
      <c r="R49" s="55">
        <v>0.95210933240708895</v>
      </c>
      <c r="S49" s="121">
        <v>9527.4639233316047</v>
      </c>
      <c r="T49" s="54">
        <v>8920.115567027191</v>
      </c>
      <c r="U49" s="55">
        <v>0.94691829603358957</v>
      </c>
    </row>
    <row r="50" spans="1:21" ht="13" x14ac:dyDescent="0.3">
      <c r="A50" s="44" t="s">
        <v>7272</v>
      </c>
      <c r="B50" s="44" t="s">
        <v>13175</v>
      </c>
      <c r="C50" s="98" t="s">
        <v>1047</v>
      </c>
      <c r="D50" s="98" t="s">
        <v>13119</v>
      </c>
      <c r="E50" s="98" t="s">
        <v>485</v>
      </c>
      <c r="F50" s="122">
        <v>1.0059346109311187</v>
      </c>
      <c r="G50" s="122">
        <v>1.0108578411984239</v>
      </c>
      <c r="H50" s="99">
        <v>6135.8333333333339</v>
      </c>
      <c r="I50" s="53">
        <v>6172.2471169048567</v>
      </c>
      <c r="J50" s="54">
        <v>5833.0134979667528</v>
      </c>
      <c r="K50" s="55">
        <v>0.95064731733805552</v>
      </c>
      <c r="L50" s="121">
        <v>6202.4552372866638</v>
      </c>
      <c r="M50" s="54">
        <v>5807.0214887845832</v>
      </c>
      <c r="N50" s="120">
        <v>0.94641121642557369</v>
      </c>
      <c r="O50" s="123">
        <v>6192.1367924955066</v>
      </c>
      <c r="P50" s="53">
        <v>6228.8847151912323</v>
      </c>
      <c r="Q50" s="54">
        <v>5886.5845251737665</v>
      </c>
      <c r="R50" s="55">
        <v>0.9506547937228953</v>
      </c>
      <c r="S50" s="121">
        <v>6259.3700304673412</v>
      </c>
      <c r="T50" s="54">
        <v>5860.3532375308978</v>
      </c>
      <c r="U50" s="55">
        <v>0.94641856824501835</v>
      </c>
    </row>
    <row r="51" spans="1:21" ht="13" x14ac:dyDescent="0.3">
      <c r="A51" s="44" t="s">
        <v>7271</v>
      </c>
      <c r="B51" s="44" t="s">
        <v>13053</v>
      </c>
      <c r="C51" s="98" t="s">
        <v>1047</v>
      </c>
      <c r="D51" s="98" t="s">
        <v>13119</v>
      </c>
      <c r="E51" s="98" t="s">
        <v>485</v>
      </c>
      <c r="F51" s="122">
        <v>1.0059346109311187</v>
      </c>
      <c r="G51" s="122">
        <v>1.0108578411984239</v>
      </c>
      <c r="H51" s="99">
        <v>5407.9166666666661</v>
      </c>
      <c r="I51" s="53">
        <v>5440.010548031245</v>
      </c>
      <c r="J51" s="54">
        <v>5141.0214715544253</v>
      </c>
      <c r="K51" s="55">
        <v>0.95064731733805552</v>
      </c>
      <c r="L51" s="121">
        <v>5466.6349670476429</v>
      </c>
      <c r="M51" s="54">
        <v>5118.1129908281337</v>
      </c>
      <c r="N51" s="120">
        <v>0.9464112164255738</v>
      </c>
      <c r="O51" s="123">
        <v>5456.5599764093713</v>
      </c>
      <c r="P51" s="53">
        <v>5488.9425368916754</v>
      </c>
      <c r="Q51" s="54">
        <v>5187.3048988100581</v>
      </c>
      <c r="R51" s="55">
        <v>0.95065479372289541</v>
      </c>
      <c r="S51" s="121">
        <v>5515.8064381228996</v>
      </c>
      <c r="T51" s="54">
        <v>5164.1896804164271</v>
      </c>
      <c r="U51" s="55">
        <v>0.94641856824501813</v>
      </c>
    </row>
    <row r="52" spans="1:21" ht="13" x14ac:dyDescent="0.3">
      <c r="A52" s="44" t="s">
        <v>7270</v>
      </c>
      <c r="B52" s="44" t="s">
        <v>13052</v>
      </c>
      <c r="C52" s="98" t="s">
        <v>1047</v>
      </c>
      <c r="D52" s="98" t="s">
        <v>13119</v>
      </c>
      <c r="E52" s="98" t="s">
        <v>484</v>
      </c>
      <c r="F52" s="122">
        <v>1.0074737298784271</v>
      </c>
      <c r="G52" s="122">
        <v>1.011391594202107</v>
      </c>
      <c r="H52" s="99">
        <v>8889.5</v>
      </c>
      <c r="I52" s="53">
        <v>8955.9377217542769</v>
      </c>
      <c r="J52" s="54">
        <v>8463.7093474213798</v>
      </c>
      <c r="K52" s="55">
        <v>0.95210184458309011</v>
      </c>
      <c r="L52" s="121">
        <v>8990.7655766596308</v>
      </c>
      <c r="M52" s="54">
        <v>8417.5648040834349</v>
      </c>
      <c r="N52" s="120">
        <v>0.94691094033223855</v>
      </c>
      <c r="O52" s="123">
        <v>8971.1817272299704</v>
      </c>
      <c r="P52" s="53">
        <v>9038.2299161495685</v>
      </c>
      <c r="Q52" s="54">
        <v>8541.5458452156017</v>
      </c>
      <c r="R52" s="55">
        <v>0.95210933240708884</v>
      </c>
      <c r="S52" s="121">
        <v>9073.3777889799312</v>
      </c>
      <c r="T52" s="54">
        <v>8494.9761145562788</v>
      </c>
      <c r="U52" s="55">
        <v>0.94691829603358957</v>
      </c>
    </row>
    <row r="53" spans="1:21" ht="13" x14ac:dyDescent="0.3">
      <c r="A53" s="44" t="s">
        <v>7269</v>
      </c>
      <c r="B53" s="44" t="s">
        <v>13051</v>
      </c>
      <c r="C53" s="98" t="s">
        <v>1047</v>
      </c>
      <c r="D53" s="98" t="s">
        <v>13119</v>
      </c>
      <c r="E53" s="98" t="s">
        <v>483</v>
      </c>
      <c r="F53" s="122">
        <v>1.0073914077729729</v>
      </c>
      <c r="G53" s="122">
        <v>1.0095836798675388</v>
      </c>
      <c r="H53" s="99">
        <v>3788.666666666667</v>
      </c>
      <c r="I53" s="53">
        <v>3816.6702469158704</v>
      </c>
      <c r="J53" s="54">
        <v>3606.901772706769</v>
      </c>
      <c r="K53" s="55">
        <v>0.9520240469928124</v>
      </c>
      <c r="L53" s="121">
        <v>3824.9760351248156</v>
      </c>
      <c r="M53" s="54">
        <v>3581.1170222604678</v>
      </c>
      <c r="N53" s="120">
        <v>0.94521828847276113</v>
      </c>
      <c r="O53" s="123">
        <v>3820.1847995840262</v>
      </c>
      <c r="P53" s="53">
        <v>3848.4213432058646</v>
      </c>
      <c r="Q53" s="54">
        <v>3636.9363956944876</v>
      </c>
      <c r="R53" s="55">
        <v>0.95203153420497033</v>
      </c>
      <c r="S53" s="121">
        <v>3856.7962277380775</v>
      </c>
      <c r="T53" s="54">
        <v>3610.9365878205249</v>
      </c>
      <c r="U53" s="55">
        <v>0.94522563102541901</v>
      </c>
    </row>
    <row r="54" spans="1:21" ht="13" x14ac:dyDescent="0.3">
      <c r="A54" s="44" t="s">
        <v>7268</v>
      </c>
      <c r="B54" s="44" t="s">
        <v>8450</v>
      </c>
      <c r="C54" s="98" t="s">
        <v>1047</v>
      </c>
      <c r="D54" s="98" t="s">
        <v>13119</v>
      </c>
      <c r="E54" s="98" t="s">
        <v>482</v>
      </c>
      <c r="F54" s="122">
        <v>1.0058494909284086</v>
      </c>
      <c r="G54" s="122">
        <v>1.0107157397164164</v>
      </c>
      <c r="H54" s="99">
        <v>5271.8333333333339</v>
      </c>
      <c r="I54" s="53">
        <v>5302.670874592749</v>
      </c>
      <c r="J54" s="54">
        <v>5011.2301404881446</v>
      </c>
      <c r="K54" s="55">
        <v>0.95056687562609032</v>
      </c>
      <c r="L54" s="121">
        <v>5328.3249271616614</v>
      </c>
      <c r="M54" s="54">
        <v>4988.6208231290875</v>
      </c>
      <c r="N54" s="120">
        <v>0.94627817453683161</v>
      </c>
      <c r="O54" s="123">
        <v>5320.1690436044009</v>
      </c>
      <c r="P54" s="53">
        <v>5351.2893241625652</v>
      </c>
      <c r="Q54" s="54">
        <v>5057.2162378471376</v>
      </c>
      <c r="R54" s="55">
        <v>0.95057435137829505</v>
      </c>
      <c r="S54" s="121">
        <v>5377.1785903230011</v>
      </c>
      <c r="T54" s="54">
        <v>5034.3989582332524</v>
      </c>
      <c r="U54" s="55">
        <v>0.94628552532279309</v>
      </c>
    </row>
    <row r="55" spans="1:21" ht="13" x14ac:dyDescent="0.3">
      <c r="A55" s="44" t="s">
        <v>7267</v>
      </c>
      <c r="B55" s="44" t="s">
        <v>13050</v>
      </c>
      <c r="C55" s="98" t="s">
        <v>1047</v>
      </c>
      <c r="D55" s="98" t="s">
        <v>13119</v>
      </c>
      <c r="E55" s="98" t="s">
        <v>482</v>
      </c>
      <c r="F55" s="122">
        <v>1.0058494909284086</v>
      </c>
      <c r="G55" s="122">
        <v>1.0107157397164164</v>
      </c>
      <c r="H55" s="99">
        <v>11190.666666666668</v>
      </c>
      <c r="I55" s="53">
        <v>11256.126369816178</v>
      </c>
      <c r="J55" s="54">
        <v>10637.477049506369</v>
      </c>
      <c r="K55" s="55">
        <v>0.95056687562609032</v>
      </c>
      <c r="L55" s="121">
        <v>11310.582937919844</v>
      </c>
      <c r="M55" s="54">
        <v>10589.483625183506</v>
      </c>
      <c r="N55" s="120">
        <v>0.94627817453683172</v>
      </c>
      <c r="O55" s="123">
        <v>11292.908768108529</v>
      </c>
      <c r="P55" s="53">
        <v>11358.966535502926</v>
      </c>
      <c r="Q55" s="54">
        <v>10734.749427419025</v>
      </c>
      <c r="R55" s="55">
        <v>0.95057435137829493</v>
      </c>
      <c r="S55" s="121">
        <v>11413.920639108817</v>
      </c>
      <c r="T55" s="54">
        <v>10686.316106051958</v>
      </c>
      <c r="U55" s="55">
        <v>0.94628552532279331</v>
      </c>
    </row>
    <row r="56" spans="1:21" ht="13" x14ac:dyDescent="0.3">
      <c r="A56" s="44" t="s">
        <v>7266</v>
      </c>
      <c r="B56" s="44" t="s">
        <v>13049</v>
      </c>
      <c r="C56" s="98" t="s">
        <v>1047</v>
      </c>
      <c r="D56" s="98" t="s">
        <v>13119</v>
      </c>
      <c r="E56" s="98" t="s">
        <v>485</v>
      </c>
      <c r="F56" s="122">
        <v>1.0059346109311187</v>
      </c>
      <c r="G56" s="122">
        <v>1.0108578411984239</v>
      </c>
      <c r="H56" s="99">
        <v>6327.5</v>
      </c>
      <c r="I56" s="53">
        <v>6365.0512506666537</v>
      </c>
      <c r="J56" s="54">
        <v>6015.2209004565457</v>
      </c>
      <c r="K56" s="55">
        <v>0.95064731733805541</v>
      </c>
      <c r="L56" s="121">
        <v>6396.2029901830274</v>
      </c>
      <c r="M56" s="54">
        <v>5988.4169719328174</v>
      </c>
      <c r="N56" s="120">
        <v>0.94641121642557369</v>
      </c>
      <c r="O56" s="123">
        <v>6378.4331915625407</v>
      </c>
      <c r="P56" s="53">
        <v>6416.2867109045983</v>
      </c>
      <c r="Q56" s="54">
        <v>6063.688090000157</v>
      </c>
      <c r="R56" s="55">
        <v>0.95065479372289552</v>
      </c>
      <c r="S56" s="121">
        <v>6447.6892062512834</v>
      </c>
      <c r="T56" s="54">
        <v>6036.6676088051227</v>
      </c>
      <c r="U56" s="55">
        <v>0.94641856824501835</v>
      </c>
    </row>
    <row r="57" spans="1:21" ht="13" x14ac:dyDescent="0.3">
      <c r="A57" s="44" t="s">
        <v>7265</v>
      </c>
      <c r="B57" s="44" t="s">
        <v>13048</v>
      </c>
      <c r="C57" s="98" t="s">
        <v>1047</v>
      </c>
      <c r="D57" s="98" t="s">
        <v>13119</v>
      </c>
      <c r="E57" s="98" t="s">
        <v>482</v>
      </c>
      <c r="F57" s="122">
        <v>1.0058494909284086</v>
      </c>
      <c r="G57" s="122">
        <v>1.0107157397164164</v>
      </c>
      <c r="H57" s="99">
        <v>2261.5</v>
      </c>
      <c r="I57" s="53">
        <v>2274.7286237345961</v>
      </c>
      <c r="J57" s="54">
        <v>2149.7069892284035</v>
      </c>
      <c r="K57" s="55">
        <v>0.95056687562609044</v>
      </c>
      <c r="L57" s="121">
        <v>2285.7336453686758</v>
      </c>
      <c r="M57" s="54">
        <v>2140.0080917150453</v>
      </c>
      <c r="N57" s="120">
        <v>0.94627817453683194</v>
      </c>
      <c r="O57" s="123">
        <v>2283.6777396685566</v>
      </c>
      <c r="P57" s="53">
        <v>2297.0360918901565</v>
      </c>
      <c r="Q57" s="54">
        <v>2170.8054861424889</v>
      </c>
      <c r="R57" s="55">
        <v>0.95057435137829493</v>
      </c>
      <c r="S57" s="121">
        <v>2308.1490359230188</v>
      </c>
      <c r="T57" s="54">
        <v>2161.0111895502291</v>
      </c>
      <c r="U57" s="55">
        <v>0.9462855253227932</v>
      </c>
    </row>
    <row r="58" spans="1:21" ht="13" x14ac:dyDescent="0.3">
      <c r="A58" s="44" t="s">
        <v>7264</v>
      </c>
      <c r="B58" s="44" t="s">
        <v>9595</v>
      </c>
      <c r="C58" s="98" t="s">
        <v>1047</v>
      </c>
      <c r="D58" s="98" t="s">
        <v>13119</v>
      </c>
      <c r="E58" s="98" t="s">
        <v>482</v>
      </c>
      <c r="F58" s="122">
        <v>1.0058494909284086</v>
      </c>
      <c r="G58" s="122">
        <v>1.0107157397164164</v>
      </c>
      <c r="H58" s="99">
        <v>11555.75</v>
      </c>
      <c r="I58" s="53">
        <v>11623.345254795957</v>
      </c>
      <c r="J58" s="54">
        <v>10984.513173016194</v>
      </c>
      <c r="K58" s="55">
        <v>0.95056687562609032</v>
      </c>
      <c r="L58" s="121">
        <v>11679.578409227979</v>
      </c>
      <c r="M58" s="54">
        <v>10934.954015403995</v>
      </c>
      <c r="N58" s="120">
        <v>0.94627817453683194</v>
      </c>
      <c r="O58" s="123">
        <v>11658.221357890847</v>
      </c>
      <c r="P58" s="53">
        <v>11726.416017965208</v>
      </c>
      <c r="Q58" s="54">
        <v>11082.006205501677</v>
      </c>
      <c r="R58" s="55">
        <v>0.95057435137829493</v>
      </c>
      <c r="S58" s="121">
        <v>11783.147823518371</v>
      </c>
      <c r="T58" s="54">
        <v>11032.006121981149</v>
      </c>
      <c r="U58" s="55">
        <v>0.94628552532279331</v>
      </c>
    </row>
    <row r="59" spans="1:21" ht="13" x14ac:dyDescent="0.3">
      <c r="A59" s="44" t="s">
        <v>7263</v>
      </c>
      <c r="B59" s="44" t="s">
        <v>13047</v>
      </c>
      <c r="C59" s="98" t="s">
        <v>1047</v>
      </c>
      <c r="D59" s="98" t="s">
        <v>13119</v>
      </c>
      <c r="E59" s="98" t="s">
        <v>482</v>
      </c>
      <c r="F59" s="122">
        <v>1.0058494909284086</v>
      </c>
      <c r="G59" s="122">
        <v>1.0107157397164164</v>
      </c>
      <c r="H59" s="99">
        <v>7985.8333333333339</v>
      </c>
      <c r="I59" s="53">
        <v>8032.5463929724501</v>
      </c>
      <c r="J59" s="54">
        <v>7591.0686409373538</v>
      </c>
      <c r="K59" s="55">
        <v>0.95056687562609032</v>
      </c>
      <c r="L59" s="121">
        <v>8071.4074447520161</v>
      </c>
      <c r="M59" s="54">
        <v>7556.8197888220502</v>
      </c>
      <c r="N59" s="120">
        <v>0.94627817453683183</v>
      </c>
      <c r="O59" s="123">
        <v>8058.0675029886643</v>
      </c>
      <c r="P59" s="53">
        <v>8105.2030957479001</v>
      </c>
      <c r="Q59" s="54">
        <v>7659.7922900159656</v>
      </c>
      <c r="R59" s="55">
        <v>0.95057435137829482</v>
      </c>
      <c r="S59" s="121">
        <v>8144.4156569680044</v>
      </c>
      <c r="T59" s="54">
        <v>7625.2326401521577</v>
      </c>
      <c r="U59" s="55">
        <v>0.94628552532279331</v>
      </c>
    </row>
    <row r="60" spans="1:21" ht="13" x14ac:dyDescent="0.3">
      <c r="A60" s="44" t="s">
        <v>7262</v>
      </c>
      <c r="B60" s="44" t="s">
        <v>13046</v>
      </c>
      <c r="C60" s="98" t="s">
        <v>1047</v>
      </c>
      <c r="D60" s="98" t="s">
        <v>13119</v>
      </c>
      <c r="E60" s="98" t="s">
        <v>484</v>
      </c>
      <c r="F60" s="122">
        <v>1.0074737298784271</v>
      </c>
      <c r="G60" s="122">
        <v>1.011391594202107</v>
      </c>
      <c r="H60" s="99">
        <v>8875.5</v>
      </c>
      <c r="I60" s="53">
        <v>8941.8330895359795</v>
      </c>
      <c r="J60" s="54">
        <v>8450.3799215972176</v>
      </c>
      <c r="K60" s="55">
        <v>0.95210184458309022</v>
      </c>
      <c r="L60" s="121">
        <v>8976.6060943408011</v>
      </c>
      <c r="M60" s="54">
        <v>8404.3080509187839</v>
      </c>
      <c r="N60" s="120">
        <v>0.94691094033223866</v>
      </c>
      <c r="O60" s="123">
        <v>8954.3725828210172</v>
      </c>
      <c r="P60" s="53">
        <v>9021.2951447358155</v>
      </c>
      <c r="Q60" s="54">
        <v>8525.54170195406</v>
      </c>
      <c r="R60" s="55">
        <v>0.95210933240708906</v>
      </c>
      <c r="S60" s="121">
        <v>9056.3771616189879</v>
      </c>
      <c r="T60" s="54">
        <v>8479.0592281747722</v>
      </c>
      <c r="U60" s="55">
        <v>0.94691829603358979</v>
      </c>
    </row>
    <row r="61" spans="1:21" ht="13" x14ac:dyDescent="0.3">
      <c r="A61" s="44" t="s">
        <v>7261</v>
      </c>
      <c r="B61" s="44" t="s">
        <v>13045</v>
      </c>
      <c r="C61" s="98" t="s">
        <v>1047</v>
      </c>
      <c r="D61" s="98" t="s">
        <v>13119</v>
      </c>
      <c r="E61" s="98" t="s">
        <v>485</v>
      </c>
      <c r="F61" s="122">
        <v>1.0059346109311187</v>
      </c>
      <c r="G61" s="122">
        <v>1.0108578411984239</v>
      </c>
      <c r="H61" s="99">
        <v>3907.8333333333335</v>
      </c>
      <c r="I61" s="53">
        <v>3931.0248037503234</v>
      </c>
      <c r="J61" s="54">
        <v>3714.9712749375644</v>
      </c>
      <c r="K61" s="55">
        <v>0.95064731733805541</v>
      </c>
      <c r="L61" s="121">
        <v>3950.2639670965746</v>
      </c>
      <c r="M61" s="54">
        <v>3698.4172985884047</v>
      </c>
      <c r="N61" s="120">
        <v>0.94641121642557369</v>
      </c>
      <c r="O61" s="123">
        <v>3943.5835075890013</v>
      </c>
      <c r="P61" s="53">
        <v>3966.9871413809183</v>
      </c>
      <c r="Q61" s="54">
        <v>3748.9865659360344</v>
      </c>
      <c r="R61" s="55">
        <v>0.95065479372289541</v>
      </c>
      <c r="S61" s="121">
        <v>3986.4023110671264</v>
      </c>
      <c r="T61" s="54">
        <v>3732.2806570070497</v>
      </c>
      <c r="U61" s="55">
        <v>0.94641856824501824</v>
      </c>
    </row>
    <row r="62" spans="1:21" ht="13" x14ac:dyDescent="0.3">
      <c r="A62" s="44" t="s">
        <v>7260</v>
      </c>
      <c r="B62" s="44" t="s">
        <v>13044</v>
      </c>
      <c r="C62" s="98" t="s">
        <v>1047</v>
      </c>
      <c r="D62" s="98" t="s">
        <v>13119</v>
      </c>
      <c r="E62" s="98" t="s">
        <v>483</v>
      </c>
      <c r="F62" s="122">
        <v>1.0073914077729729</v>
      </c>
      <c r="G62" s="122">
        <v>1.0095836798675388</v>
      </c>
      <c r="H62" s="99">
        <v>10161.166666666668</v>
      </c>
      <c r="I62" s="53">
        <v>10236.271992949141</v>
      </c>
      <c r="J62" s="54">
        <v>9673.6750121684672</v>
      </c>
      <c r="K62" s="55">
        <v>0.9520240469928124</v>
      </c>
      <c r="L62" s="121">
        <v>10258.548035080708</v>
      </c>
      <c r="M62" s="54">
        <v>9604.520565553139</v>
      </c>
      <c r="N62" s="120">
        <v>0.94521828847276113</v>
      </c>
      <c r="O62" s="123">
        <v>10260.920536999052</v>
      </c>
      <c r="P62" s="53">
        <v>10336.763184814085</v>
      </c>
      <c r="Q62" s="54">
        <v>9768.7199211944953</v>
      </c>
      <c r="R62" s="55">
        <v>0.95203153420497033</v>
      </c>
      <c r="S62" s="121">
        <v>10359.257914571906</v>
      </c>
      <c r="T62" s="54">
        <v>9698.88508948661</v>
      </c>
      <c r="U62" s="55">
        <v>0.94522563102541901</v>
      </c>
    </row>
    <row r="63" spans="1:21" ht="13" x14ac:dyDescent="0.3">
      <c r="A63" s="44" t="s">
        <v>7259</v>
      </c>
      <c r="B63" s="44" t="s">
        <v>13043</v>
      </c>
      <c r="C63" s="98" t="s">
        <v>1047</v>
      </c>
      <c r="D63" s="98" t="s">
        <v>13119</v>
      </c>
      <c r="E63" s="98" t="s">
        <v>484</v>
      </c>
      <c r="F63" s="122">
        <v>1.0074737298784271</v>
      </c>
      <c r="G63" s="122">
        <v>1.011391594202107</v>
      </c>
      <c r="H63" s="99">
        <v>2739.9166666666661</v>
      </c>
      <c r="I63" s="53">
        <v>2760.3940637227329</v>
      </c>
      <c r="J63" s="54">
        <v>2608.6797123372849</v>
      </c>
      <c r="K63" s="55">
        <v>0.95210184458309033</v>
      </c>
      <c r="L63" s="121">
        <v>2771.1286854809223</v>
      </c>
      <c r="M63" s="54">
        <v>2594.4570672653053</v>
      </c>
      <c r="N63" s="120">
        <v>0.94691094033223855</v>
      </c>
      <c r="O63" s="123">
        <v>2761.63513997574</v>
      </c>
      <c r="P63" s="53">
        <v>2782.274855034691</v>
      </c>
      <c r="Q63" s="54">
        <v>2629.3785894742596</v>
      </c>
      <c r="R63" s="55">
        <v>0.95210933240708895</v>
      </c>
      <c r="S63" s="121">
        <v>2793.0945668246227</v>
      </c>
      <c r="T63" s="54">
        <v>2615.0428410123118</v>
      </c>
      <c r="U63" s="55">
        <v>0.94691829603358968</v>
      </c>
    </row>
    <row r="64" spans="1:21" ht="13" x14ac:dyDescent="0.3">
      <c r="A64" s="44" t="s">
        <v>7258</v>
      </c>
      <c r="B64" s="44" t="s">
        <v>12339</v>
      </c>
      <c r="C64" s="98" t="s">
        <v>1047</v>
      </c>
      <c r="D64" s="98" t="s">
        <v>13119</v>
      </c>
      <c r="E64" s="98" t="s">
        <v>485</v>
      </c>
      <c r="F64" s="122">
        <v>1.0059346109311187</v>
      </c>
      <c r="G64" s="122">
        <v>1.0108578411984239</v>
      </c>
      <c r="H64" s="99">
        <v>5829.25</v>
      </c>
      <c r="I64" s="53">
        <v>5863.8443307702237</v>
      </c>
      <c r="J64" s="54">
        <v>5541.5608745928594</v>
      </c>
      <c r="K64" s="55">
        <v>0.95064731733805541</v>
      </c>
      <c r="L64" s="121">
        <v>5892.543070805913</v>
      </c>
      <c r="M64" s="54">
        <v>5516.867583348776</v>
      </c>
      <c r="N64" s="120">
        <v>0.9464112164255738</v>
      </c>
      <c r="O64" s="123">
        <v>5878.1293535328696</v>
      </c>
      <c r="P64" s="53">
        <v>5913.0137642488753</v>
      </c>
      <c r="Q64" s="54">
        <v>5588.0718480592868</v>
      </c>
      <c r="R64" s="55">
        <v>0.95065479372289541</v>
      </c>
      <c r="S64" s="121">
        <v>5941.9531485973239</v>
      </c>
      <c r="T64" s="54">
        <v>5563.1707667295932</v>
      </c>
      <c r="U64" s="55">
        <v>0.94641856824501824</v>
      </c>
    </row>
    <row r="65" spans="1:21" ht="13" x14ac:dyDescent="0.3">
      <c r="A65" s="44" t="s">
        <v>7257</v>
      </c>
      <c r="B65" s="44" t="s">
        <v>10592</v>
      </c>
      <c r="C65" s="98" t="s">
        <v>1047</v>
      </c>
      <c r="D65" s="98" t="s">
        <v>13119</v>
      </c>
      <c r="E65" s="98" t="s">
        <v>482</v>
      </c>
      <c r="F65" s="122">
        <v>1.0058494909284086</v>
      </c>
      <c r="G65" s="122">
        <v>1.0107157397164164</v>
      </c>
      <c r="H65" s="99">
        <v>6754.083333333333</v>
      </c>
      <c r="I65" s="53">
        <v>6793.5912825213818</v>
      </c>
      <c r="J65" s="54">
        <v>6420.2078918849165</v>
      </c>
      <c r="K65" s="55">
        <v>0.95056687562609044</v>
      </c>
      <c r="L65" s="121">
        <v>6826.4583323563193</v>
      </c>
      <c r="M65" s="54">
        <v>6391.2416473363064</v>
      </c>
      <c r="N65" s="120">
        <v>0.94627817453683183</v>
      </c>
      <c r="O65" s="123">
        <v>6811.1829176400943</v>
      </c>
      <c r="P65" s="53">
        <v>6851.0248703285615</v>
      </c>
      <c r="Q65" s="54">
        <v>6474.5357840546549</v>
      </c>
      <c r="R65" s="55">
        <v>0.95057435137829493</v>
      </c>
      <c r="S65" s="121">
        <v>6884.1697809464267</v>
      </c>
      <c r="T65" s="54">
        <v>6445.3238052886918</v>
      </c>
      <c r="U65" s="55">
        <v>0.9462855253227932</v>
      </c>
    </row>
    <row r="66" spans="1:21" ht="13" x14ac:dyDescent="0.3">
      <c r="A66" s="44" t="s">
        <v>7256</v>
      </c>
      <c r="B66" s="44" t="s">
        <v>13042</v>
      </c>
      <c r="C66" s="98" t="s">
        <v>1047</v>
      </c>
      <c r="D66" s="98" t="s">
        <v>13119</v>
      </c>
      <c r="E66" s="98" t="s">
        <v>485</v>
      </c>
      <c r="F66" s="122">
        <v>1.0059346109311187</v>
      </c>
      <c r="G66" s="122">
        <v>1.0108578411984239</v>
      </c>
      <c r="H66" s="99">
        <v>7422.583333333333</v>
      </c>
      <c r="I66" s="53">
        <v>7466.6334775204723</v>
      </c>
      <c r="J66" s="54">
        <v>7056.258933551494</v>
      </c>
      <c r="K66" s="55">
        <v>0.95064731733805541</v>
      </c>
      <c r="L66" s="121">
        <v>7503.1765644487341</v>
      </c>
      <c r="M66" s="54">
        <v>7024.816121520189</v>
      </c>
      <c r="N66" s="120">
        <v>0.94641121642557369</v>
      </c>
      <c r="O66" s="123">
        <v>7486.9843226659796</v>
      </c>
      <c r="P66" s="53">
        <v>7531.416661668387</v>
      </c>
      <c r="Q66" s="54">
        <v>7117.5375368705782</v>
      </c>
      <c r="R66" s="55">
        <v>0.9506547937228953</v>
      </c>
      <c r="S66" s="121">
        <v>7568.2768094965759</v>
      </c>
      <c r="T66" s="54">
        <v>7085.8209831304339</v>
      </c>
      <c r="U66" s="55">
        <v>0.94641856824501824</v>
      </c>
    </row>
    <row r="67" spans="1:21" ht="13" x14ac:dyDescent="0.3">
      <c r="A67" s="44" t="s">
        <v>7255</v>
      </c>
      <c r="B67" s="44" t="s">
        <v>13041</v>
      </c>
      <c r="C67" s="98" t="s">
        <v>1047</v>
      </c>
      <c r="D67" s="98" t="s">
        <v>13119</v>
      </c>
      <c r="E67" s="98" t="s">
        <v>482</v>
      </c>
      <c r="F67" s="122">
        <v>1.0058494909284086</v>
      </c>
      <c r="G67" s="122">
        <v>1.0107157397164164</v>
      </c>
      <c r="H67" s="99">
        <v>3129.083333333333</v>
      </c>
      <c r="I67" s="53">
        <v>3147.3868779059007</v>
      </c>
      <c r="J67" s="54">
        <v>2974.4029677403387</v>
      </c>
      <c r="K67" s="55">
        <v>0.95056687562609032</v>
      </c>
      <c r="L67" s="121">
        <v>3162.6137758843097</v>
      </c>
      <c r="M67" s="54">
        <v>2960.9832646402911</v>
      </c>
      <c r="N67" s="120">
        <v>0.94627817453683172</v>
      </c>
      <c r="O67" s="123">
        <v>3155.4893944472042</v>
      </c>
      <c r="P67" s="53">
        <v>3173.9474010347126</v>
      </c>
      <c r="Q67" s="54">
        <v>2999.5272844077399</v>
      </c>
      <c r="R67" s="55">
        <v>0.95057435137829493</v>
      </c>
      <c r="S67" s="121">
        <v>3189.3027974760125</v>
      </c>
      <c r="T67" s="54">
        <v>2985.9939392749752</v>
      </c>
      <c r="U67" s="55">
        <v>0.9462855253227932</v>
      </c>
    </row>
    <row r="68" spans="1:21" ht="13" x14ac:dyDescent="0.3">
      <c r="A68" s="44" t="s">
        <v>7254</v>
      </c>
      <c r="B68" s="44" t="s">
        <v>13040</v>
      </c>
      <c r="C68" s="98" t="s">
        <v>985</v>
      </c>
      <c r="D68" s="98" t="s">
        <v>13125</v>
      </c>
      <c r="E68" s="98" t="s">
        <v>416</v>
      </c>
      <c r="F68" s="122">
        <v>1.0208623344680223</v>
      </c>
      <c r="G68" s="122">
        <v>1.0197831612128412</v>
      </c>
      <c r="H68" s="99">
        <v>11873.416666666666</v>
      </c>
      <c r="I68" s="53">
        <v>12121.123856444858</v>
      </c>
      <c r="J68" s="54">
        <v>11454.933304845437</v>
      </c>
      <c r="K68" s="55">
        <v>0.96475459645949468</v>
      </c>
      <c r="L68" s="121">
        <v>12108.310382730568</v>
      </c>
      <c r="M68" s="54">
        <v>11336.352443576719</v>
      </c>
      <c r="N68" s="120">
        <v>0.95476750810929623</v>
      </c>
      <c r="O68" s="123">
        <v>11986.706010522221</v>
      </c>
      <c r="P68" s="53">
        <v>12236.776680483588</v>
      </c>
      <c r="Q68" s="54">
        <v>11564.320667175878</v>
      </c>
      <c r="R68" s="55">
        <v>0.96476218379131329</v>
      </c>
      <c r="S68" s="121">
        <v>12223.840947939314</v>
      </c>
      <c r="T68" s="54">
        <v>11444.606330290779</v>
      </c>
      <c r="U68" s="55">
        <v>0.95477492484127213</v>
      </c>
    </row>
    <row r="69" spans="1:21" ht="13" x14ac:dyDescent="0.3">
      <c r="A69" s="44" t="s">
        <v>7253</v>
      </c>
      <c r="B69" s="44" t="s">
        <v>13039</v>
      </c>
      <c r="C69" s="98" t="s">
        <v>1047</v>
      </c>
      <c r="D69" s="98" t="s">
        <v>13119</v>
      </c>
      <c r="E69" s="98" t="s">
        <v>417</v>
      </c>
      <c r="F69" s="122">
        <v>1.0230189210510543</v>
      </c>
      <c r="G69" s="122">
        <v>1.0225626923827613</v>
      </c>
      <c r="H69" s="99">
        <v>2222.25</v>
      </c>
      <c r="I69" s="53">
        <v>2273.4037973057052</v>
      </c>
      <c r="J69" s="54">
        <v>2148.4549767448107</v>
      </c>
      <c r="K69" s="55">
        <v>0.96679265462698194</v>
      </c>
      <c r="L69" s="121">
        <v>2272.3899431475911</v>
      </c>
      <c r="M69" s="54">
        <v>2127.5151090858503</v>
      </c>
      <c r="N69" s="120">
        <v>0.95736983196573311</v>
      </c>
      <c r="O69" s="123">
        <v>2244.78346928666</v>
      </c>
      <c r="P69" s="53">
        <v>2296.4559627428812</v>
      </c>
      <c r="Q69" s="54">
        <v>2170.2572372316326</v>
      </c>
      <c r="R69" s="55">
        <v>0.96680025798715008</v>
      </c>
      <c r="S69" s="121">
        <v>2295.4318281700826</v>
      </c>
      <c r="T69" s="54">
        <v>2149.1046671263248</v>
      </c>
      <c r="U69" s="55">
        <v>0.95737726891282759</v>
      </c>
    </row>
    <row r="70" spans="1:21" ht="13" x14ac:dyDescent="0.3">
      <c r="A70" s="44" t="s">
        <v>7252</v>
      </c>
      <c r="B70" s="44" t="s">
        <v>13038</v>
      </c>
      <c r="C70" s="98" t="s">
        <v>985</v>
      </c>
      <c r="D70" s="98" t="s">
        <v>13125</v>
      </c>
      <c r="E70" s="98" t="s">
        <v>416</v>
      </c>
      <c r="F70" s="122">
        <v>1.0208623344680223</v>
      </c>
      <c r="G70" s="122">
        <v>1.0197831612128412</v>
      </c>
      <c r="H70" s="99">
        <v>5944.25</v>
      </c>
      <c r="I70" s="53">
        <v>6068.2609316615417</v>
      </c>
      <c r="J70" s="54">
        <v>5734.7425100043502</v>
      </c>
      <c r="K70" s="55">
        <v>0.96475459645949446</v>
      </c>
      <c r="L70" s="121">
        <v>6061.8460560394315</v>
      </c>
      <c r="M70" s="54">
        <v>5675.376760078685</v>
      </c>
      <c r="N70" s="120">
        <v>0.95476750810929634</v>
      </c>
      <c r="O70" s="123">
        <v>6007.1409995698541</v>
      </c>
      <c r="P70" s="53">
        <v>6132.4639842994502</v>
      </c>
      <c r="Q70" s="54">
        <v>5795.4624690873452</v>
      </c>
      <c r="R70" s="55">
        <v>0.96476218379131329</v>
      </c>
      <c r="S70" s="121">
        <v>6125.9812383926128</v>
      </c>
      <c r="T70" s="54">
        <v>5735.4675963752325</v>
      </c>
      <c r="U70" s="55">
        <v>0.95477492484127224</v>
      </c>
    </row>
    <row r="71" spans="1:21" ht="13" x14ac:dyDescent="0.3">
      <c r="A71" s="44" t="s">
        <v>7251</v>
      </c>
      <c r="B71" s="44" t="s">
        <v>13037</v>
      </c>
      <c r="C71" s="98" t="s">
        <v>1047</v>
      </c>
      <c r="D71" s="98" t="s">
        <v>13119</v>
      </c>
      <c r="E71" s="98" t="s">
        <v>417</v>
      </c>
      <c r="F71" s="122">
        <v>1.0230189210510543</v>
      </c>
      <c r="G71" s="122">
        <v>1.0225626923827613</v>
      </c>
      <c r="H71" s="99">
        <v>5072.916666666667</v>
      </c>
      <c r="I71" s="53">
        <v>5189.6897349152441</v>
      </c>
      <c r="J71" s="54">
        <v>4904.4585708681279</v>
      </c>
      <c r="K71" s="55">
        <v>0.96679265462698205</v>
      </c>
      <c r="L71" s="121">
        <v>5187.3753249000501</v>
      </c>
      <c r="M71" s="54">
        <v>4856.6573767428345</v>
      </c>
      <c r="N71" s="120">
        <v>0.95736983196573322</v>
      </c>
      <c r="O71" s="123">
        <v>5124.2097594922143</v>
      </c>
      <c r="P71" s="53">
        <v>5242.1635393950073</v>
      </c>
      <c r="Q71" s="54">
        <v>4954.0873174573453</v>
      </c>
      <c r="R71" s="55">
        <v>0.96680025798715008</v>
      </c>
      <c r="S71" s="121">
        <v>5239.8257280003809</v>
      </c>
      <c r="T71" s="54">
        <v>4905.8019448791147</v>
      </c>
      <c r="U71" s="55">
        <v>0.95737726891282782</v>
      </c>
    </row>
    <row r="72" spans="1:21" ht="13" x14ac:dyDescent="0.3">
      <c r="A72" s="44" t="s">
        <v>7250</v>
      </c>
      <c r="B72" s="44" t="s">
        <v>13036</v>
      </c>
      <c r="C72" s="98" t="s">
        <v>985</v>
      </c>
      <c r="D72" s="98" t="s">
        <v>13125</v>
      </c>
      <c r="E72" s="98" t="s">
        <v>420</v>
      </c>
      <c r="F72" s="122">
        <v>1.0205671541904442</v>
      </c>
      <c r="G72" s="122">
        <v>1.019537890369751</v>
      </c>
      <c r="H72" s="99">
        <v>11342.833333333336</v>
      </c>
      <c r="I72" s="53">
        <v>11576.123135456513</v>
      </c>
      <c r="J72" s="54">
        <v>10939.886434278666</v>
      </c>
      <c r="K72" s="55">
        <v>0.96447563962078819</v>
      </c>
      <c r="L72" s="121">
        <v>11564.448367482359</v>
      </c>
      <c r="M72" s="54">
        <v>10827.164019209849</v>
      </c>
      <c r="N72" s="120">
        <v>0.95453787435912663</v>
      </c>
      <c r="O72" s="123">
        <v>11442.120498980861</v>
      </c>
      <c r="P72" s="53">
        <v>11677.452355549043</v>
      </c>
      <c r="Q72" s="54">
        <v>11035.733276935205</v>
      </c>
      <c r="R72" s="55">
        <v>0.96448322475874537</v>
      </c>
      <c r="S72" s="121">
        <v>11665.675394887428</v>
      </c>
      <c r="T72" s="54">
        <v>10922.022221988489</v>
      </c>
      <c r="U72" s="55">
        <v>0.95454528930728388</v>
      </c>
    </row>
    <row r="73" spans="1:21" ht="13" x14ac:dyDescent="0.3">
      <c r="A73" s="44" t="s">
        <v>7249</v>
      </c>
      <c r="B73" s="44" t="s">
        <v>11959</v>
      </c>
      <c r="C73" s="98" t="s">
        <v>985</v>
      </c>
      <c r="D73" s="98" t="s">
        <v>13125</v>
      </c>
      <c r="E73" s="98" t="s">
        <v>420</v>
      </c>
      <c r="F73" s="122">
        <v>1.0205671541904442</v>
      </c>
      <c r="G73" s="122">
        <v>1.019537890369751</v>
      </c>
      <c r="H73" s="99">
        <v>11965.75</v>
      </c>
      <c r="I73" s="53">
        <v>12211.851425254308</v>
      </c>
      <c r="J73" s="54">
        <v>11540.674384792446</v>
      </c>
      <c r="K73" s="55">
        <v>0.96447563962078819</v>
      </c>
      <c r="L73" s="121">
        <v>12199.535511691847</v>
      </c>
      <c r="M73" s="54">
        <v>11421.76157011272</v>
      </c>
      <c r="N73" s="120">
        <v>0.95453787435912663</v>
      </c>
      <c r="O73" s="123">
        <v>12078.385156757085</v>
      </c>
      <c r="P73" s="53">
        <v>12326.803166647682</v>
      </c>
      <c r="Q73" s="54">
        <v>11649.399865867237</v>
      </c>
      <c r="R73" s="55">
        <v>0.96448322475874526</v>
      </c>
      <c r="S73" s="121">
        <v>12314.371321793433</v>
      </c>
      <c r="T73" s="54">
        <v>11529.365653821496</v>
      </c>
      <c r="U73" s="55">
        <v>0.954545289307284</v>
      </c>
    </row>
    <row r="74" spans="1:21" ht="13" x14ac:dyDescent="0.3">
      <c r="A74" s="44" t="s">
        <v>7248</v>
      </c>
      <c r="B74" s="44" t="s">
        <v>13035</v>
      </c>
      <c r="C74" s="98" t="s">
        <v>985</v>
      </c>
      <c r="D74" s="98" t="s">
        <v>13125</v>
      </c>
      <c r="E74" s="98" t="s">
        <v>420</v>
      </c>
      <c r="F74" s="122">
        <v>1.0205671541904442</v>
      </c>
      <c r="G74" s="122">
        <v>1.019537890369751</v>
      </c>
      <c r="H74" s="99">
        <v>9303.25</v>
      </c>
      <c r="I74" s="53">
        <v>9494.5913772222502</v>
      </c>
      <c r="J74" s="54">
        <v>8972.7579943020974</v>
      </c>
      <c r="K74" s="55">
        <v>0.96447563962078819</v>
      </c>
      <c r="L74" s="121">
        <v>9485.015878582386</v>
      </c>
      <c r="M74" s="54">
        <v>8880.3044796315462</v>
      </c>
      <c r="N74" s="120">
        <v>0.95453787435912674</v>
      </c>
      <c r="O74" s="123">
        <v>9388.6340254928873</v>
      </c>
      <c r="P74" s="53">
        <v>9581.731509132851</v>
      </c>
      <c r="Q74" s="54">
        <v>9055.1800209870598</v>
      </c>
      <c r="R74" s="55">
        <v>0.96448322475874526</v>
      </c>
      <c r="S74" s="121">
        <v>9572.0681278046814</v>
      </c>
      <c r="T74" s="54">
        <v>8961.876382064318</v>
      </c>
      <c r="U74" s="55">
        <v>0.954545289307284</v>
      </c>
    </row>
    <row r="75" spans="1:21" ht="13" x14ac:dyDescent="0.3">
      <c r="A75" s="44" t="s">
        <v>7247</v>
      </c>
      <c r="B75" s="44" t="s">
        <v>11617</v>
      </c>
      <c r="C75" s="98" t="s">
        <v>985</v>
      </c>
      <c r="D75" s="98" t="s">
        <v>13125</v>
      </c>
      <c r="E75" s="98" t="s">
        <v>420</v>
      </c>
      <c r="F75" s="122">
        <v>1.0205671541904442</v>
      </c>
      <c r="G75" s="122">
        <v>1.019537890369751</v>
      </c>
      <c r="H75" s="99">
        <v>6758.25</v>
      </c>
      <c r="I75" s="53">
        <v>6897.2479698075695</v>
      </c>
      <c r="J75" s="54">
        <v>6518.1674914671912</v>
      </c>
      <c r="K75" s="55">
        <v>0.96447563962078808</v>
      </c>
      <c r="L75" s="121">
        <v>6890.2919475913695</v>
      </c>
      <c r="M75" s="54">
        <v>6451.0055893875679</v>
      </c>
      <c r="N75" s="120">
        <v>0.95453787435912663</v>
      </c>
      <c r="O75" s="123">
        <v>6822.5716486895981</v>
      </c>
      <c r="P75" s="53">
        <v>6962.8925317635503</v>
      </c>
      <c r="Q75" s="54">
        <v>6580.255904875733</v>
      </c>
      <c r="R75" s="55">
        <v>0.96448322475874526</v>
      </c>
      <c r="S75" s="121">
        <v>6955.8703056014665</v>
      </c>
      <c r="T75" s="54">
        <v>6512.4536282180861</v>
      </c>
      <c r="U75" s="55">
        <v>0.954545289307284</v>
      </c>
    </row>
    <row r="76" spans="1:21" ht="13" x14ac:dyDescent="0.3">
      <c r="A76" s="44" t="s">
        <v>7246</v>
      </c>
      <c r="B76" s="44" t="s">
        <v>13034</v>
      </c>
      <c r="C76" s="98" t="s">
        <v>1047</v>
      </c>
      <c r="D76" s="98" t="s">
        <v>13119</v>
      </c>
      <c r="E76" s="98" t="s">
        <v>419</v>
      </c>
      <c r="F76" s="122">
        <v>1.023119746883133</v>
      </c>
      <c r="G76" s="122">
        <v>1.021963590849198</v>
      </c>
      <c r="H76" s="99">
        <v>16834.666666666664</v>
      </c>
      <c r="I76" s="53">
        <v>17223.879898861913</v>
      </c>
      <c r="J76" s="54">
        <v>16277.236156383859</v>
      </c>
      <c r="K76" s="55">
        <v>0.96688793895833169</v>
      </c>
      <c r="L76" s="121">
        <v>17204.416397415964</v>
      </c>
      <c r="M76" s="54">
        <v>16107.559329279025</v>
      </c>
      <c r="N76" s="120">
        <v>0.95680892578483057</v>
      </c>
      <c r="O76" s="123">
        <v>17004.379085654087</v>
      </c>
      <c r="P76" s="53">
        <v>17397.51602601925</v>
      </c>
      <c r="Q76" s="54">
        <v>16441.45835055536</v>
      </c>
      <c r="R76" s="55">
        <v>0.96689554306786529</v>
      </c>
      <c r="S76" s="121">
        <v>17377.856310536052</v>
      </c>
      <c r="T76" s="54">
        <v>16270.068073159275</v>
      </c>
      <c r="U76" s="55">
        <v>0.95681635837474821</v>
      </c>
    </row>
    <row r="77" spans="1:21" ht="13" x14ac:dyDescent="0.3">
      <c r="A77" s="44" t="s">
        <v>7245</v>
      </c>
      <c r="B77" s="44" t="s">
        <v>13033</v>
      </c>
      <c r="C77" s="98" t="s">
        <v>1047</v>
      </c>
      <c r="D77" s="98" t="s">
        <v>13119</v>
      </c>
      <c r="E77" s="98" t="s">
        <v>417</v>
      </c>
      <c r="F77" s="122">
        <v>1.0230189210510543</v>
      </c>
      <c r="G77" s="122">
        <v>1.0225626923827613</v>
      </c>
      <c r="H77" s="99">
        <v>6625.416666666667</v>
      </c>
      <c r="I77" s="53">
        <v>6777.9266098470061</v>
      </c>
      <c r="J77" s="54">
        <v>6405.4041671765181</v>
      </c>
      <c r="K77" s="55">
        <v>0.96679265462698216</v>
      </c>
      <c r="L77" s="121">
        <v>6774.9039048242867</v>
      </c>
      <c r="M77" s="54">
        <v>6342.9740408696343</v>
      </c>
      <c r="N77" s="120">
        <v>0.95736983196573311</v>
      </c>
      <c r="O77" s="123">
        <v>6692.5973983465929</v>
      </c>
      <c r="P77" s="53">
        <v>6846.6537694856243</v>
      </c>
      <c r="Q77" s="54">
        <v>6470.4048913256156</v>
      </c>
      <c r="R77" s="55">
        <v>0.96680025798715008</v>
      </c>
      <c r="S77" s="121">
        <v>6843.6004146871555</v>
      </c>
      <c r="T77" s="54">
        <v>6407.3406191621571</v>
      </c>
      <c r="U77" s="55">
        <v>0.95737726891282771</v>
      </c>
    </row>
    <row r="78" spans="1:21" ht="13" x14ac:dyDescent="0.3">
      <c r="A78" s="44" t="s">
        <v>7244</v>
      </c>
      <c r="B78" s="44" t="s">
        <v>13032</v>
      </c>
      <c r="C78" s="98" t="s">
        <v>1047</v>
      </c>
      <c r="D78" s="98" t="s">
        <v>13119</v>
      </c>
      <c r="E78" s="98" t="s">
        <v>421</v>
      </c>
      <c r="F78" s="122">
        <v>1.0230877566688239</v>
      </c>
      <c r="G78" s="122">
        <v>1.0217313631222169</v>
      </c>
      <c r="H78" s="99">
        <v>4366.5833333333339</v>
      </c>
      <c r="I78" s="53">
        <v>4467.3979468074758</v>
      </c>
      <c r="J78" s="54">
        <v>4221.8647489253863</v>
      </c>
      <c r="K78" s="55">
        <v>0.9668577069620532</v>
      </c>
      <c r="L78" s="121">
        <v>4461.4751413534213</v>
      </c>
      <c r="M78" s="54">
        <v>4177.0365164056002</v>
      </c>
      <c r="N78" s="120">
        <v>0.95659150359486245</v>
      </c>
      <c r="O78" s="123">
        <v>4413.1938319697501</v>
      </c>
      <c r="P78" s="53">
        <v>4515.0845772946222</v>
      </c>
      <c r="Q78" s="54">
        <v>4266.964026117359</v>
      </c>
      <c r="R78" s="55">
        <v>0.96686531083382665</v>
      </c>
      <c r="S78" s="121">
        <v>4509.0985496610128</v>
      </c>
      <c r="T78" s="54">
        <v>4221.656517385798</v>
      </c>
      <c r="U78" s="55">
        <v>0.95659893449582234</v>
      </c>
    </row>
    <row r="79" spans="1:21" ht="13" x14ac:dyDescent="0.3">
      <c r="A79" s="44" t="s">
        <v>7243</v>
      </c>
      <c r="B79" s="44" t="s">
        <v>13176</v>
      </c>
      <c r="C79" s="98" t="s">
        <v>1047</v>
      </c>
      <c r="D79" s="98" t="s">
        <v>13119</v>
      </c>
      <c r="E79" s="98" t="s">
        <v>419</v>
      </c>
      <c r="F79" s="122">
        <v>1.023119746883133</v>
      </c>
      <c r="G79" s="122">
        <v>1.021963590849198</v>
      </c>
      <c r="H79" s="99">
        <v>9861.4166666666642</v>
      </c>
      <c r="I79" s="53">
        <v>10089.410123909107</v>
      </c>
      <c r="J79" s="54">
        <v>9534.8848360426728</v>
      </c>
      <c r="K79" s="55">
        <v>0.96688793895833169</v>
      </c>
      <c r="L79" s="121">
        <v>10078.008787526793</v>
      </c>
      <c r="M79" s="54">
        <v>9435.4914875499544</v>
      </c>
      <c r="N79" s="120">
        <v>0.95680892578483046</v>
      </c>
      <c r="O79" s="123">
        <v>9948.2439615374169</v>
      </c>
      <c r="P79" s="53">
        <v>10178.244843859819</v>
      </c>
      <c r="Q79" s="54">
        <v>9618.9127477623333</v>
      </c>
      <c r="R79" s="55">
        <v>0.9668955430678654</v>
      </c>
      <c r="S79" s="121">
        <v>10166.743121576628</v>
      </c>
      <c r="T79" s="54">
        <v>9518.64255950181</v>
      </c>
      <c r="U79" s="55">
        <v>0.95681635837474821</v>
      </c>
    </row>
    <row r="80" spans="1:21" ht="13" x14ac:dyDescent="0.3">
      <c r="A80" s="44" t="s">
        <v>7242</v>
      </c>
      <c r="B80" s="44" t="s">
        <v>13031</v>
      </c>
      <c r="C80" s="98" t="s">
        <v>1047</v>
      </c>
      <c r="D80" s="98" t="s">
        <v>13119</v>
      </c>
      <c r="E80" s="98" t="s">
        <v>419</v>
      </c>
      <c r="F80" s="122">
        <v>1.023119746883133</v>
      </c>
      <c r="G80" s="122">
        <v>1.021963590849198</v>
      </c>
      <c r="H80" s="99">
        <v>38433.166666666672</v>
      </c>
      <c r="I80" s="53">
        <v>39321.731751917272</v>
      </c>
      <c r="J80" s="54">
        <v>37160.565305975397</v>
      </c>
      <c r="K80" s="55">
        <v>0.96688793895833181</v>
      </c>
      <c r="L80" s="121">
        <v>39277.297014372372</v>
      </c>
      <c r="M80" s="54">
        <v>36773.196912842694</v>
      </c>
      <c r="N80" s="120">
        <v>0.95680892578483057</v>
      </c>
      <c r="O80" s="123">
        <v>38779.534585697984</v>
      </c>
      <c r="P80" s="53">
        <v>39676.107609565021</v>
      </c>
      <c r="Q80" s="54">
        <v>37495.759153157516</v>
      </c>
      <c r="R80" s="55">
        <v>0.96689554306786529</v>
      </c>
      <c r="S80" s="121">
        <v>39631.272416660577</v>
      </c>
      <c r="T80" s="54">
        <v>37104.893061755145</v>
      </c>
      <c r="U80" s="55">
        <v>0.95681635837474821</v>
      </c>
    </row>
    <row r="81" spans="1:21" ht="13" x14ac:dyDescent="0.3">
      <c r="A81" s="44" t="s">
        <v>7241</v>
      </c>
      <c r="B81" s="44" t="s">
        <v>13030</v>
      </c>
      <c r="C81" s="98" t="s">
        <v>1047</v>
      </c>
      <c r="D81" s="98" t="s">
        <v>13119</v>
      </c>
      <c r="E81" s="98" t="s">
        <v>419</v>
      </c>
      <c r="F81" s="122">
        <v>1.023119746883133</v>
      </c>
      <c r="G81" s="122">
        <v>1.021963590849198</v>
      </c>
      <c r="H81" s="99">
        <v>13356.5</v>
      </c>
      <c r="I81" s="53">
        <v>13665.298899244566</v>
      </c>
      <c r="J81" s="54">
        <v>12914.238756696957</v>
      </c>
      <c r="K81" s="55">
        <v>0.96688793895833169</v>
      </c>
      <c r="L81" s="121">
        <v>13649.856701177312</v>
      </c>
      <c r="M81" s="54">
        <v>12779.618417245088</v>
      </c>
      <c r="N81" s="120">
        <v>0.95680892578483046</v>
      </c>
      <c r="O81" s="123">
        <v>13477.366035994297</v>
      </c>
      <c r="P81" s="53">
        <v>13788.959327397819</v>
      </c>
      <c r="Q81" s="54">
        <v>13031.205152497108</v>
      </c>
      <c r="R81" s="55">
        <v>0.96689554306786529</v>
      </c>
      <c r="S81" s="121">
        <v>13773.377389333753</v>
      </c>
      <c r="T81" s="54">
        <v>12895.364291043581</v>
      </c>
      <c r="U81" s="55">
        <v>0.95681635837474832</v>
      </c>
    </row>
    <row r="82" spans="1:21" ht="13" x14ac:dyDescent="0.3">
      <c r="A82" s="44" t="s">
        <v>7240</v>
      </c>
      <c r="B82" s="44" t="s">
        <v>13029</v>
      </c>
      <c r="C82" s="98" t="s">
        <v>1047</v>
      </c>
      <c r="D82" s="98" t="s">
        <v>13119</v>
      </c>
      <c r="E82" s="98" t="s">
        <v>419</v>
      </c>
      <c r="F82" s="122">
        <v>1.023119746883133</v>
      </c>
      <c r="G82" s="122">
        <v>1.021963590849198</v>
      </c>
      <c r="H82" s="99">
        <v>3959.75</v>
      </c>
      <c r="I82" s="53">
        <v>4051.2984177204858</v>
      </c>
      <c r="J82" s="54">
        <v>3828.6345162902539</v>
      </c>
      <c r="K82" s="55">
        <v>0.96688793895833169</v>
      </c>
      <c r="L82" s="121">
        <v>4046.7203288651117</v>
      </c>
      <c r="M82" s="54">
        <v>3788.7241438764827</v>
      </c>
      <c r="N82" s="120">
        <v>0.95680892578483057</v>
      </c>
      <c r="O82" s="123">
        <v>3993.3222289742853</v>
      </c>
      <c r="P82" s="53">
        <v>4085.6468281309594</v>
      </c>
      <c r="Q82" s="54">
        <v>3861.12546522907</v>
      </c>
      <c r="R82" s="55">
        <v>0.96689554306786529</v>
      </c>
      <c r="S82" s="121">
        <v>4081.0299245404835</v>
      </c>
      <c r="T82" s="54">
        <v>3820.8760329441084</v>
      </c>
      <c r="U82" s="55">
        <v>0.95681635837474832</v>
      </c>
    </row>
    <row r="83" spans="1:21" ht="13" x14ac:dyDescent="0.3">
      <c r="A83" s="44" t="s">
        <v>7239</v>
      </c>
      <c r="B83" s="44" t="s">
        <v>13028</v>
      </c>
      <c r="C83" s="98" t="s">
        <v>1047</v>
      </c>
      <c r="D83" s="98" t="s">
        <v>13119</v>
      </c>
      <c r="E83" s="98" t="s">
        <v>419</v>
      </c>
      <c r="F83" s="122">
        <v>1.023119746883133</v>
      </c>
      <c r="G83" s="122">
        <v>1.021963590849198</v>
      </c>
      <c r="H83" s="99">
        <v>16471.583333333336</v>
      </c>
      <c r="I83" s="53">
        <v>16852.402170764435</v>
      </c>
      <c r="J83" s="54">
        <v>15926.175260547077</v>
      </c>
      <c r="K83" s="55">
        <v>0.96688793895833181</v>
      </c>
      <c r="L83" s="121">
        <v>16833.358450305139</v>
      </c>
      <c r="M83" s="54">
        <v>15760.157955141987</v>
      </c>
      <c r="N83" s="120">
        <v>0.95680892578483057</v>
      </c>
      <c r="O83" s="123">
        <v>16617.542626501465</v>
      </c>
      <c r="P83" s="53">
        <v>17001.736005845851</v>
      </c>
      <c r="Q83" s="54">
        <v>16067.427902304533</v>
      </c>
      <c r="R83" s="55">
        <v>0.96689554306786518</v>
      </c>
      <c r="S83" s="121">
        <v>16982.523533669049</v>
      </c>
      <c r="T83" s="54">
        <v>15899.936621026282</v>
      </c>
      <c r="U83" s="55">
        <v>0.95681635837474832</v>
      </c>
    </row>
    <row r="84" spans="1:21" ht="13" x14ac:dyDescent="0.3">
      <c r="A84" s="44" t="s">
        <v>7238</v>
      </c>
      <c r="B84" s="44" t="s">
        <v>13027</v>
      </c>
      <c r="C84" s="98" t="s">
        <v>1047</v>
      </c>
      <c r="D84" s="98" t="s">
        <v>13119</v>
      </c>
      <c r="E84" s="98" t="s">
        <v>421</v>
      </c>
      <c r="F84" s="122">
        <v>1.0230877566688239</v>
      </c>
      <c r="G84" s="122">
        <v>1.0217313631222169</v>
      </c>
      <c r="H84" s="99">
        <v>18175.75</v>
      </c>
      <c r="I84" s="53">
        <v>18595.387293273376</v>
      </c>
      <c r="J84" s="54">
        <v>17573.363967315541</v>
      </c>
      <c r="K84" s="55">
        <v>0.96685770696205331</v>
      </c>
      <c r="L84" s="121">
        <v>18570.733823268634</v>
      </c>
      <c r="M84" s="54">
        <v>17386.768021464319</v>
      </c>
      <c r="N84" s="120">
        <v>0.95659150359486234</v>
      </c>
      <c r="O84" s="123">
        <v>18348.899719435416</v>
      </c>
      <c r="P84" s="53">
        <v>18772.534651298392</v>
      </c>
      <c r="Q84" s="54">
        <v>17740.91463069064</v>
      </c>
      <c r="R84" s="55">
        <v>0.96686531083382676</v>
      </c>
      <c r="S84" s="121">
        <v>18747.646322131612</v>
      </c>
      <c r="T84" s="54">
        <v>17552.537920782612</v>
      </c>
      <c r="U84" s="55">
        <v>0.95659893449582234</v>
      </c>
    </row>
    <row r="85" spans="1:21" ht="13" x14ac:dyDescent="0.3">
      <c r="A85" s="44" t="s">
        <v>7237</v>
      </c>
      <c r="B85" s="44" t="s">
        <v>13026</v>
      </c>
      <c r="C85" s="98" t="s">
        <v>1047</v>
      </c>
      <c r="D85" s="98" t="s">
        <v>13119</v>
      </c>
      <c r="E85" s="98" t="s">
        <v>419</v>
      </c>
      <c r="F85" s="122">
        <v>1.023119746883133</v>
      </c>
      <c r="G85" s="122">
        <v>1.021963590849198</v>
      </c>
      <c r="H85" s="99">
        <v>5096.5833333333339</v>
      </c>
      <c r="I85" s="53">
        <v>5214.4150499687948</v>
      </c>
      <c r="J85" s="54">
        <v>4927.8249548960512</v>
      </c>
      <c r="K85" s="55">
        <v>0.96688793895833169</v>
      </c>
      <c r="L85" s="121">
        <v>5208.522604395509</v>
      </c>
      <c r="M85" s="54">
        <v>4876.456424339538</v>
      </c>
      <c r="N85" s="120">
        <v>0.95680892578483046</v>
      </c>
      <c r="O85" s="123">
        <v>5146.915083126416</v>
      </c>
      <c r="P85" s="53">
        <v>5265.9104570772779</v>
      </c>
      <c r="Q85" s="54">
        <v>4976.5292544237027</v>
      </c>
      <c r="R85" s="55">
        <v>0.96689554306786518</v>
      </c>
      <c r="S85" s="121">
        <v>5259.9598201477702</v>
      </c>
      <c r="T85" s="54">
        <v>4924.6525467010824</v>
      </c>
      <c r="U85" s="55">
        <v>0.95681635837474832</v>
      </c>
    </row>
    <row r="86" spans="1:21" ht="13" x14ac:dyDescent="0.3">
      <c r="A86" s="44" t="s">
        <v>7236</v>
      </c>
      <c r="B86" s="44" t="s">
        <v>13025</v>
      </c>
      <c r="C86" s="98" t="s">
        <v>1047</v>
      </c>
      <c r="D86" s="98" t="s">
        <v>13119</v>
      </c>
      <c r="E86" s="98" t="s">
        <v>418</v>
      </c>
      <c r="F86" s="122">
        <v>1.0228005016087145</v>
      </c>
      <c r="G86" s="122">
        <v>1.0212589660039784</v>
      </c>
      <c r="H86" s="99">
        <v>6119.9166666666661</v>
      </c>
      <c r="I86" s="53">
        <v>6259.4538364701984</v>
      </c>
      <c r="J86" s="54">
        <v>5915.4272384900132</v>
      </c>
      <c r="K86" s="55">
        <v>0.96658623976198155</v>
      </c>
      <c r="L86" s="121">
        <v>6250.0197670305133</v>
      </c>
      <c r="M86" s="54">
        <v>5851.553570961657</v>
      </c>
      <c r="N86" s="120">
        <v>0.95614922386660894</v>
      </c>
      <c r="O86" s="123">
        <v>6178.456010378577</v>
      </c>
      <c r="P86" s="53">
        <v>6319.3279065825855</v>
      </c>
      <c r="Q86" s="54">
        <v>5972.057529603152</v>
      </c>
      <c r="R86" s="55">
        <v>0.96659384149879568</v>
      </c>
      <c r="S86" s="121">
        <v>6309.8035966602911</v>
      </c>
      <c r="T86" s="54">
        <v>5907.5718092849966</v>
      </c>
      <c r="U86" s="55">
        <v>0.95615665133189442</v>
      </c>
    </row>
    <row r="87" spans="1:21" ht="13" x14ac:dyDescent="0.3">
      <c r="A87" s="44" t="s">
        <v>7235</v>
      </c>
      <c r="B87" s="44" t="s">
        <v>13024</v>
      </c>
      <c r="C87" s="98" t="s">
        <v>1047</v>
      </c>
      <c r="D87" s="98" t="s">
        <v>13119</v>
      </c>
      <c r="E87" s="98" t="s">
        <v>418</v>
      </c>
      <c r="F87" s="122">
        <v>1.0228005016087145</v>
      </c>
      <c r="G87" s="122">
        <v>1.0212589660039784</v>
      </c>
      <c r="H87" s="99">
        <v>5929.833333333333</v>
      </c>
      <c r="I87" s="53">
        <v>6065.0365077894085</v>
      </c>
      <c r="J87" s="54">
        <v>5731.6953040819226</v>
      </c>
      <c r="K87" s="55">
        <v>0.96658623976198144</v>
      </c>
      <c r="L87" s="121">
        <v>6055.8954585759238</v>
      </c>
      <c r="M87" s="54">
        <v>5669.8055393250124</v>
      </c>
      <c r="N87" s="120">
        <v>0.95614922386660883</v>
      </c>
      <c r="O87" s="123">
        <v>5990.1739730895188</v>
      </c>
      <c r="P87" s="53">
        <v>6126.7529443994263</v>
      </c>
      <c r="Q87" s="54">
        <v>5790.0652718947022</v>
      </c>
      <c r="R87" s="55">
        <v>0.96659384149879579</v>
      </c>
      <c r="S87" s="121">
        <v>6117.5188779413447</v>
      </c>
      <c r="T87" s="54">
        <v>5727.5446870047435</v>
      </c>
      <c r="U87" s="55">
        <v>0.95615665133189442</v>
      </c>
    </row>
    <row r="88" spans="1:21" ht="13" x14ac:dyDescent="0.3">
      <c r="A88" s="44" t="s">
        <v>7234</v>
      </c>
      <c r="B88" s="44" t="s">
        <v>13023</v>
      </c>
      <c r="C88" s="98" t="s">
        <v>985</v>
      </c>
      <c r="D88" s="98" t="s">
        <v>13125</v>
      </c>
      <c r="E88" s="98" t="s">
        <v>416</v>
      </c>
      <c r="F88" s="122">
        <v>1.0208623344680223</v>
      </c>
      <c r="G88" s="122">
        <v>1.0197831612128412</v>
      </c>
      <c r="H88" s="99">
        <v>11373.166666666668</v>
      </c>
      <c r="I88" s="53">
        <v>11610.437473627231</v>
      </c>
      <c r="J88" s="54">
        <v>10972.314817966577</v>
      </c>
      <c r="K88" s="55">
        <v>0.96475459645949457</v>
      </c>
      <c r="L88" s="121">
        <v>11598.163856333846</v>
      </c>
      <c r="M88" s="54">
        <v>10858.729997645045</v>
      </c>
      <c r="N88" s="120">
        <v>0.95476750810929623</v>
      </c>
      <c r="O88" s="123">
        <v>11480.331106297084</v>
      </c>
      <c r="P88" s="53">
        <v>11719.837613640295</v>
      </c>
      <c r="Q88" s="54">
        <v>11075.78930875852</v>
      </c>
      <c r="R88" s="55">
        <v>0.9647621837913134</v>
      </c>
      <c r="S88" s="121">
        <v>11707.448347349755</v>
      </c>
      <c r="T88" s="54">
        <v>10961.132269167718</v>
      </c>
      <c r="U88" s="55">
        <v>0.95477492484127224</v>
      </c>
    </row>
    <row r="89" spans="1:21" ht="13" x14ac:dyDescent="0.3">
      <c r="A89" s="44" t="s">
        <v>7233</v>
      </c>
      <c r="B89" s="44" t="s">
        <v>13022</v>
      </c>
      <c r="C89" s="98" t="s">
        <v>985</v>
      </c>
      <c r="D89" s="98" t="s">
        <v>13125</v>
      </c>
      <c r="E89" s="98" t="s">
        <v>416</v>
      </c>
      <c r="F89" s="122">
        <v>1.0208623344680223</v>
      </c>
      <c r="G89" s="122">
        <v>1.0197831612128412</v>
      </c>
      <c r="H89" s="99">
        <v>17458.916666666664</v>
      </c>
      <c r="I89" s="53">
        <v>17823.150425615993</v>
      </c>
      <c r="J89" s="54">
        <v>16843.570103369941</v>
      </c>
      <c r="K89" s="55">
        <v>0.96475459645949446</v>
      </c>
      <c r="L89" s="121">
        <v>17804.309229684892</v>
      </c>
      <c r="M89" s="54">
        <v>16669.206360121192</v>
      </c>
      <c r="N89" s="120">
        <v>0.95476750810929623</v>
      </c>
      <c r="O89" s="123">
        <v>17628.438378675739</v>
      </c>
      <c r="P89" s="53">
        <v>17996.208756280594</v>
      </c>
      <c r="Q89" s="54">
        <v>17007.250707041807</v>
      </c>
      <c r="R89" s="55">
        <v>0.9647621837913134</v>
      </c>
      <c r="S89" s="121">
        <v>17977.184617051716</v>
      </c>
      <c r="T89" s="54">
        <v>16831.190928069125</v>
      </c>
      <c r="U89" s="55">
        <v>0.95477492484127213</v>
      </c>
    </row>
    <row r="90" spans="1:21" ht="13" x14ac:dyDescent="0.3">
      <c r="A90" s="44" t="s">
        <v>7232</v>
      </c>
      <c r="B90" s="44" t="s">
        <v>13021</v>
      </c>
      <c r="C90" s="98" t="s">
        <v>985</v>
      </c>
      <c r="D90" s="98" t="s">
        <v>13125</v>
      </c>
      <c r="E90" s="98" t="s">
        <v>416</v>
      </c>
      <c r="F90" s="122">
        <v>1.0208623344680223</v>
      </c>
      <c r="G90" s="122">
        <v>1.0197831612128412</v>
      </c>
      <c r="H90" s="99">
        <v>9960.25</v>
      </c>
      <c r="I90" s="53">
        <v>10168.044066885119</v>
      </c>
      <c r="J90" s="54">
        <v>9609.1969693856809</v>
      </c>
      <c r="K90" s="55">
        <v>0.96475459645949457</v>
      </c>
      <c r="L90" s="121">
        <v>10157.295231470202</v>
      </c>
      <c r="M90" s="54">
        <v>9509.7230726456182</v>
      </c>
      <c r="N90" s="120">
        <v>0.95476750810929623</v>
      </c>
      <c r="O90" s="123">
        <v>10059.330984631124</v>
      </c>
      <c r="P90" s="53">
        <v>10269.192112157039</v>
      </c>
      <c r="Q90" s="54">
        <v>9704.8621282123459</v>
      </c>
      <c r="R90" s="55">
        <v>0.9647621837913134</v>
      </c>
      <c r="S90" s="121">
        <v>10258.336351193409</v>
      </c>
      <c r="T90" s="54">
        <v>9604.39698480466</v>
      </c>
      <c r="U90" s="55">
        <v>0.95477492484127202</v>
      </c>
    </row>
    <row r="91" spans="1:21" ht="13" x14ac:dyDescent="0.3">
      <c r="A91" s="44" t="s">
        <v>7231</v>
      </c>
      <c r="B91" s="44" t="s">
        <v>13020</v>
      </c>
      <c r="C91" s="98" t="s">
        <v>1047</v>
      </c>
      <c r="D91" s="98" t="s">
        <v>13119</v>
      </c>
      <c r="E91" s="98" t="s">
        <v>421</v>
      </c>
      <c r="F91" s="122">
        <v>1.0230877566688239</v>
      </c>
      <c r="G91" s="122">
        <v>1.0217313631222169</v>
      </c>
      <c r="H91" s="99">
        <v>8317.8333333333321</v>
      </c>
      <c r="I91" s="53">
        <v>8509.8734453451652</v>
      </c>
      <c r="J91" s="54">
        <v>8042.1612635591982</v>
      </c>
      <c r="K91" s="55">
        <v>0.96685770696205331</v>
      </c>
      <c r="L91" s="121">
        <v>8498.5911898900795</v>
      </c>
      <c r="M91" s="54">
        <v>7956.7686949847985</v>
      </c>
      <c r="N91" s="120">
        <v>0.95659150359486245</v>
      </c>
      <c r="O91" s="123">
        <v>8401.2704005130054</v>
      </c>
      <c r="P91" s="53">
        <v>8595.2368872290426</v>
      </c>
      <c r="Q91" s="54">
        <v>8122.8969171910348</v>
      </c>
      <c r="R91" s="55">
        <v>0.96686531083382676</v>
      </c>
      <c r="S91" s="121">
        <v>8583.8414582744863</v>
      </c>
      <c r="T91" s="54">
        <v>8036.6463135420308</v>
      </c>
      <c r="U91" s="55">
        <v>0.95659893449582223</v>
      </c>
    </row>
    <row r="92" spans="1:21" ht="13" x14ac:dyDescent="0.3">
      <c r="A92" s="44" t="s">
        <v>7230</v>
      </c>
      <c r="B92" s="44" t="s">
        <v>10172</v>
      </c>
      <c r="C92" s="98" t="s">
        <v>1047</v>
      </c>
      <c r="D92" s="98" t="s">
        <v>13119</v>
      </c>
      <c r="E92" s="98" t="s">
        <v>421</v>
      </c>
      <c r="F92" s="122">
        <v>1.0230877566688239</v>
      </c>
      <c r="G92" s="122">
        <v>1.0217313631222169</v>
      </c>
      <c r="H92" s="99">
        <v>3495.75</v>
      </c>
      <c r="I92" s="53">
        <v>3576.4590253750412</v>
      </c>
      <c r="J92" s="54">
        <v>3379.8928291125976</v>
      </c>
      <c r="K92" s="55">
        <v>0.9668577069620532</v>
      </c>
      <c r="L92" s="121">
        <v>3571.7174126344898</v>
      </c>
      <c r="M92" s="54">
        <v>3344.0047486917397</v>
      </c>
      <c r="N92" s="120">
        <v>0.95659150359486222</v>
      </c>
      <c r="O92" s="123">
        <v>3530.3858707480686</v>
      </c>
      <c r="P92" s="53">
        <v>3611.8945606789539</v>
      </c>
      <c r="Q92" s="54">
        <v>3413.4076322841811</v>
      </c>
      <c r="R92" s="55">
        <v>0.96686531083382665</v>
      </c>
      <c r="S92" s="121">
        <v>3607.1059680668386</v>
      </c>
      <c r="T92" s="54">
        <v>3377.1633623167077</v>
      </c>
      <c r="U92" s="55">
        <v>0.95659893449582212</v>
      </c>
    </row>
    <row r="93" spans="1:21" ht="13" x14ac:dyDescent="0.3">
      <c r="A93" s="44" t="s">
        <v>7229</v>
      </c>
      <c r="B93" s="44" t="s">
        <v>13019</v>
      </c>
      <c r="C93" s="98" t="s">
        <v>985</v>
      </c>
      <c r="D93" s="98" t="s">
        <v>13125</v>
      </c>
      <c r="E93" s="98" t="s">
        <v>416</v>
      </c>
      <c r="F93" s="122">
        <v>1.0208623344680223</v>
      </c>
      <c r="G93" s="122">
        <v>1.0197831612128412</v>
      </c>
      <c r="H93" s="99">
        <v>6542.1666666666661</v>
      </c>
      <c r="I93" s="53">
        <v>6678.6515358122124</v>
      </c>
      <c r="J93" s="54">
        <v>6311.5853624707561</v>
      </c>
      <c r="K93" s="55">
        <v>0.96475459645949457</v>
      </c>
      <c r="L93" s="121">
        <v>6671.5914045146083</v>
      </c>
      <c r="M93" s="54">
        <v>6246.2481659690338</v>
      </c>
      <c r="N93" s="120">
        <v>0.95476750810929623</v>
      </c>
      <c r="O93" s="123">
        <v>6609.3247368968596</v>
      </c>
      <c r="P93" s="53">
        <v>6747.2106801657756</v>
      </c>
      <c r="Q93" s="54">
        <v>6376.4265665545618</v>
      </c>
      <c r="R93" s="55">
        <v>0.9647621837913134</v>
      </c>
      <c r="S93" s="121">
        <v>6740.0780736749093</v>
      </c>
      <c r="T93" s="54">
        <v>6310.4175289222594</v>
      </c>
      <c r="U93" s="55">
        <v>0.95477492484127202</v>
      </c>
    </row>
    <row r="94" spans="1:21" ht="13" x14ac:dyDescent="0.3">
      <c r="A94" s="44" t="s">
        <v>7228</v>
      </c>
      <c r="B94" s="44" t="s">
        <v>13018</v>
      </c>
      <c r="C94" s="98" t="s">
        <v>1047</v>
      </c>
      <c r="D94" s="98" t="s">
        <v>13119</v>
      </c>
      <c r="E94" s="98" t="s">
        <v>417</v>
      </c>
      <c r="F94" s="122">
        <v>1.0230189210510543</v>
      </c>
      <c r="G94" s="122">
        <v>1.0225626923827613</v>
      </c>
      <c r="H94" s="99">
        <v>3263.25</v>
      </c>
      <c r="I94" s="53">
        <v>3338.3664941198531</v>
      </c>
      <c r="J94" s="54">
        <v>3154.8861302114997</v>
      </c>
      <c r="K94" s="55">
        <v>0.96679265462698216</v>
      </c>
      <c r="L94" s="121">
        <v>3336.8777059180456</v>
      </c>
      <c r="M94" s="54">
        <v>3124.1371041621783</v>
      </c>
      <c r="N94" s="120">
        <v>0.957369831965733</v>
      </c>
      <c r="O94" s="123">
        <v>3296.0147694674943</v>
      </c>
      <c r="P94" s="53">
        <v>3371.8854732289756</v>
      </c>
      <c r="Q94" s="54">
        <v>3186.5879294506308</v>
      </c>
      <c r="R94" s="55">
        <v>0.96680025798715019</v>
      </c>
      <c r="S94" s="121">
        <v>3370.3817368000273</v>
      </c>
      <c r="T94" s="54">
        <v>3155.5296182891329</v>
      </c>
      <c r="U94" s="55">
        <v>0.95737726891282771</v>
      </c>
    </row>
    <row r="95" spans="1:21" ht="13" x14ac:dyDescent="0.3">
      <c r="A95" s="44" t="s">
        <v>7227</v>
      </c>
      <c r="B95" s="44" t="s">
        <v>13017</v>
      </c>
      <c r="C95" s="98" t="s">
        <v>1047</v>
      </c>
      <c r="D95" s="98" t="s">
        <v>13119</v>
      </c>
      <c r="E95" s="98" t="s">
        <v>421</v>
      </c>
      <c r="F95" s="122">
        <v>1.0230877566688239</v>
      </c>
      <c r="G95" s="122">
        <v>1.0217313631222169</v>
      </c>
      <c r="H95" s="99">
        <v>13733.083333333336</v>
      </c>
      <c r="I95" s="53">
        <v>14050.149419646017</v>
      </c>
      <c r="J95" s="54">
        <v>13277.93746118546</v>
      </c>
      <c r="K95" s="55">
        <v>0.96685770696205331</v>
      </c>
      <c r="L95" s="121">
        <v>14031.521954037667</v>
      </c>
      <c r="M95" s="54">
        <v>13136.950834826879</v>
      </c>
      <c r="N95" s="120">
        <v>0.95659150359486234</v>
      </c>
      <c r="O95" s="123">
        <v>13855.469714408653</v>
      </c>
      <c r="P95" s="53">
        <v>14175.361427707179</v>
      </c>
      <c r="Q95" s="54">
        <v>13396.373032170395</v>
      </c>
      <c r="R95" s="55">
        <v>0.96686531083382676</v>
      </c>
      <c r="S95" s="121">
        <v>14156.567958001346</v>
      </c>
      <c r="T95" s="54">
        <v>13254.12756574245</v>
      </c>
      <c r="U95" s="55">
        <v>0.95659893449582212</v>
      </c>
    </row>
    <row r="96" spans="1:21" ht="13" x14ac:dyDescent="0.3">
      <c r="A96" s="44" t="s">
        <v>7226</v>
      </c>
      <c r="B96" s="44" t="s">
        <v>13016</v>
      </c>
      <c r="C96" s="98" t="s">
        <v>985</v>
      </c>
      <c r="D96" s="98" t="s">
        <v>13125</v>
      </c>
      <c r="E96" s="98" t="s">
        <v>418</v>
      </c>
      <c r="F96" s="122">
        <v>1.0228005016087145</v>
      </c>
      <c r="G96" s="122">
        <v>1.0212589660039784</v>
      </c>
      <c r="H96" s="99">
        <v>7954.9166666666661</v>
      </c>
      <c r="I96" s="53">
        <v>8136.2927569221893</v>
      </c>
      <c r="J96" s="54">
        <v>7689.1129884532484</v>
      </c>
      <c r="K96" s="55">
        <v>0.96658623976198144</v>
      </c>
      <c r="L96" s="121">
        <v>8124.0299696478132</v>
      </c>
      <c r="M96" s="54">
        <v>7606.0873967568841</v>
      </c>
      <c r="N96" s="120">
        <v>0.95614922386660883</v>
      </c>
      <c r="O96" s="123">
        <v>8033.2804988338721</v>
      </c>
      <c r="P96" s="53">
        <v>8216.443323770789</v>
      </c>
      <c r="Q96" s="54">
        <v>7764.9194572051947</v>
      </c>
      <c r="R96" s="55">
        <v>0.96659384149879579</v>
      </c>
      <c r="S96" s="121">
        <v>8204.0597358590039</v>
      </c>
      <c r="T96" s="54">
        <v>7681.0745809748059</v>
      </c>
      <c r="U96" s="55">
        <v>0.95615665133189442</v>
      </c>
    </row>
    <row r="97" spans="1:21" ht="13" x14ac:dyDescent="0.3">
      <c r="A97" s="44" t="s">
        <v>7225</v>
      </c>
      <c r="B97" s="44" t="s">
        <v>13015</v>
      </c>
      <c r="C97" s="98" t="s">
        <v>1047</v>
      </c>
      <c r="D97" s="98" t="s">
        <v>13119</v>
      </c>
      <c r="E97" s="98" t="s">
        <v>417</v>
      </c>
      <c r="F97" s="122">
        <v>1.0230189210510543</v>
      </c>
      <c r="G97" s="122">
        <v>1.0225626923827613</v>
      </c>
      <c r="H97" s="99">
        <v>14554</v>
      </c>
      <c r="I97" s="53">
        <v>14889.017376977044</v>
      </c>
      <c r="J97" s="54">
        <v>14070.700295441098</v>
      </c>
      <c r="K97" s="55">
        <v>0.96679265462698216</v>
      </c>
      <c r="L97" s="121">
        <v>14882.377424938708</v>
      </c>
      <c r="M97" s="54">
        <v>13933.56053442928</v>
      </c>
      <c r="N97" s="120">
        <v>0.95736983196573311</v>
      </c>
      <c r="O97" s="123">
        <v>14699.298041612448</v>
      </c>
      <c r="P97" s="53">
        <v>15037.660022738242</v>
      </c>
      <c r="Q97" s="54">
        <v>14211.285138860927</v>
      </c>
      <c r="R97" s="55">
        <v>0.96680025798715019</v>
      </c>
      <c r="S97" s="121">
        <v>15030.953781567876</v>
      </c>
      <c r="T97" s="54">
        <v>14072.773814014603</v>
      </c>
      <c r="U97" s="55">
        <v>0.95737726891282771</v>
      </c>
    </row>
    <row r="98" spans="1:21" ht="13" x14ac:dyDescent="0.3">
      <c r="A98" s="44" t="s">
        <v>7224</v>
      </c>
      <c r="B98" s="44" t="s">
        <v>7837</v>
      </c>
      <c r="C98" s="98" t="s">
        <v>1047</v>
      </c>
      <c r="D98" s="98" t="s">
        <v>13119</v>
      </c>
      <c r="E98" s="98" t="s">
        <v>417</v>
      </c>
      <c r="F98" s="122">
        <v>1.0230189210510543</v>
      </c>
      <c r="G98" s="122">
        <v>1.0225626923827613</v>
      </c>
      <c r="H98" s="99">
        <v>11164.75</v>
      </c>
      <c r="I98" s="53">
        <v>11421.750498804759</v>
      </c>
      <c r="J98" s="54">
        <v>10793.998290746598</v>
      </c>
      <c r="K98" s="55">
        <v>0.96679265462698205</v>
      </c>
      <c r="L98" s="121">
        <v>11416.656819780434</v>
      </c>
      <c r="M98" s="54">
        <v>10688.794831439418</v>
      </c>
      <c r="N98" s="120">
        <v>0.957369831965733</v>
      </c>
      <c r="O98" s="123">
        <v>11269.137601455073</v>
      </c>
      <c r="P98" s="53">
        <v>11528.540990216436</v>
      </c>
      <c r="Q98" s="54">
        <v>10895.00514037946</v>
      </c>
      <c r="R98" s="55">
        <v>0.9668002579871503</v>
      </c>
      <c r="S98" s="121">
        <v>11523.399686575713</v>
      </c>
      <c r="T98" s="54">
        <v>10788.816179883912</v>
      </c>
      <c r="U98" s="55">
        <v>0.95737726891282771</v>
      </c>
    </row>
    <row r="99" spans="1:21" ht="13" x14ac:dyDescent="0.3">
      <c r="A99" s="44" t="s">
        <v>7223</v>
      </c>
      <c r="B99" s="44" t="s">
        <v>13014</v>
      </c>
      <c r="C99" s="98" t="s">
        <v>1047</v>
      </c>
      <c r="D99" s="98" t="s">
        <v>13119</v>
      </c>
      <c r="E99" s="98" t="s">
        <v>421</v>
      </c>
      <c r="F99" s="122">
        <v>1.0230877566688239</v>
      </c>
      <c r="G99" s="122">
        <v>1.0217313631222169</v>
      </c>
      <c r="H99" s="99">
        <v>4347.0833333333339</v>
      </c>
      <c r="I99" s="53">
        <v>4447.4477355524341</v>
      </c>
      <c r="J99" s="54">
        <v>4203.0110236396267</v>
      </c>
      <c r="K99" s="55">
        <v>0.96685770696205331</v>
      </c>
      <c r="L99" s="121">
        <v>4441.551379772538</v>
      </c>
      <c r="M99" s="54">
        <v>4158.3829820854999</v>
      </c>
      <c r="N99" s="120">
        <v>0.95659150359486234</v>
      </c>
      <c r="O99" s="123">
        <v>4393.340446885496</v>
      </c>
      <c r="P99" s="53">
        <v>4494.7728220864901</v>
      </c>
      <c r="Q99" s="54">
        <v>4247.7684767767678</v>
      </c>
      <c r="R99" s="55">
        <v>0.96686531083382665</v>
      </c>
      <c r="S99" s="121">
        <v>4488.8137234562873</v>
      </c>
      <c r="T99" s="54">
        <v>4202.664790368065</v>
      </c>
      <c r="U99" s="55">
        <v>0.95659893449582223</v>
      </c>
    </row>
    <row r="100" spans="1:21" ht="13" x14ac:dyDescent="0.3">
      <c r="A100" s="44" t="s">
        <v>7222</v>
      </c>
      <c r="B100" s="44" t="s">
        <v>13013</v>
      </c>
      <c r="C100" s="98" t="s">
        <v>1047</v>
      </c>
      <c r="D100" s="98" t="s">
        <v>13119</v>
      </c>
      <c r="E100" s="98" t="s">
        <v>417</v>
      </c>
      <c r="F100" s="122">
        <v>1.0230189210510543</v>
      </c>
      <c r="G100" s="122">
        <v>1.0225626923827613</v>
      </c>
      <c r="H100" s="99">
        <v>4766.416666666667</v>
      </c>
      <c r="I100" s="53">
        <v>4876.1344356130967</v>
      </c>
      <c r="J100" s="54">
        <v>4608.136622224959</v>
      </c>
      <c r="K100" s="55">
        <v>0.96679265462698227</v>
      </c>
      <c r="L100" s="121">
        <v>4873.9598596847336</v>
      </c>
      <c r="M100" s="54">
        <v>4563.2235232453368</v>
      </c>
      <c r="N100" s="120">
        <v>0.95736983196573311</v>
      </c>
      <c r="O100" s="123">
        <v>4811.5892547688854</v>
      </c>
      <c r="P100" s="53">
        <v>4922.3468479545118</v>
      </c>
      <c r="Q100" s="54">
        <v>4651.8457328387585</v>
      </c>
      <c r="R100" s="55">
        <v>0.9668002579871503</v>
      </c>
      <c r="S100" s="121">
        <v>4920.1516629964353</v>
      </c>
      <c r="T100" s="54">
        <v>4606.5061798609431</v>
      </c>
      <c r="U100" s="55">
        <v>0.95737726891282759</v>
      </c>
    </row>
    <row r="101" spans="1:21" ht="13" x14ac:dyDescent="0.3">
      <c r="A101" s="44" t="s">
        <v>7221</v>
      </c>
      <c r="B101" s="44" t="s">
        <v>12564</v>
      </c>
      <c r="C101" s="98" t="s">
        <v>985</v>
      </c>
      <c r="D101" s="98" t="s">
        <v>13125</v>
      </c>
      <c r="E101" s="98" t="s">
        <v>420</v>
      </c>
      <c r="F101" s="122">
        <v>1.0205671541904442</v>
      </c>
      <c r="G101" s="122">
        <v>1.019537890369751</v>
      </c>
      <c r="H101" s="99">
        <v>8833.3333333333321</v>
      </c>
      <c r="I101" s="53">
        <v>9015.0098620155895</v>
      </c>
      <c r="J101" s="54">
        <v>8519.5348166502936</v>
      </c>
      <c r="K101" s="55">
        <v>0.96447563962078808</v>
      </c>
      <c r="L101" s="121">
        <v>9005.9180315994654</v>
      </c>
      <c r="M101" s="54">
        <v>8431.7512235056183</v>
      </c>
      <c r="N101" s="120">
        <v>0.95453787435912674</v>
      </c>
      <c r="O101" s="123">
        <v>8918.0089349335321</v>
      </c>
      <c r="P101" s="53">
        <v>9101.4269997700685</v>
      </c>
      <c r="Q101" s="54">
        <v>8601.2700159919968</v>
      </c>
      <c r="R101" s="55">
        <v>0.96448322475874537</v>
      </c>
      <c r="S101" s="121">
        <v>9092.2480158207236</v>
      </c>
      <c r="T101" s="54">
        <v>8512.6434188410731</v>
      </c>
      <c r="U101" s="55">
        <v>0.95454528930728411</v>
      </c>
    </row>
    <row r="102" spans="1:21" ht="13" x14ac:dyDescent="0.3">
      <c r="A102" s="44" t="s">
        <v>7220</v>
      </c>
      <c r="B102" s="44" t="s">
        <v>13012</v>
      </c>
      <c r="C102" s="98" t="s">
        <v>1047</v>
      </c>
      <c r="D102" s="98" t="s">
        <v>13119</v>
      </c>
      <c r="E102" s="98" t="s">
        <v>418</v>
      </c>
      <c r="F102" s="122">
        <v>1.0228005016087145</v>
      </c>
      <c r="G102" s="122">
        <v>1.0212589660039784</v>
      </c>
      <c r="H102" s="99">
        <v>13993.666666666666</v>
      </c>
      <c r="I102" s="53">
        <v>14312.729286011814</v>
      </c>
      <c r="J102" s="54">
        <v>13526.085643815915</v>
      </c>
      <c r="K102" s="55">
        <v>0.96658623976198155</v>
      </c>
      <c r="L102" s="121">
        <v>14291.157550604337</v>
      </c>
      <c r="M102" s="54">
        <v>13380.033522381367</v>
      </c>
      <c r="N102" s="120">
        <v>0.95614922386660883</v>
      </c>
      <c r="O102" s="123">
        <v>14120.829495182494</v>
      </c>
      <c r="P102" s="53">
        <v>14442.791490803786</v>
      </c>
      <c r="Q102" s="54">
        <v>13649.106826897947</v>
      </c>
      <c r="R102" s="55">
        <v>0.96659384149879568</v>
      </c>
      <c r="S102" s="121">
        <v>14421.023729368553</v>
      </c>
      <c r="T102" s="54">
        <v>13501.725044142338</v>
      </c>
      <c r="U102" s="55">
        <v>0.95615665133189442</v>
      </c>
    </row>
    <row r="103" spans="1:21" ht="13" x14ac:dyDescent="0.3">
      <c r="A103" s="44" t="s">
        <v>7219</v>
      </c>
      <c r="B103" s="44" t="s">
        <v>13011</v>
      </c>
      <c r="C103" s="98" t="s">
        <v>1047</v>
      </c>
      <c r="D103" s="98" t="s">
        <v>13119</v>
      </c>
      <c r="E103" s="98" t="s">
        <v>418</v>
      </c>
      <c r="F103" s="122">
        <v>1.0228005016087145</v>
      </c>
      <c r="G103" s="122">
        <v>1.0212589660039784</v>
      </c>
      <c r="H103" s="99">
        <v>23483.749999999996</v>
      </c>
      <c r="I103" s="53">
        <v>24019.191279653645</v>
      </c>
      <c r="J103" s="54">
        <v>22699.069608010428</v>
      </c>
      <c r="K103" s="55">
        <v>0.96658623976198144</v>
      </c>
      <c r="L103" s="121">
        <v>23982.990242895925</v>
      </c>
      <c r="M103" s="54">
        <v>22453.969335977476</v>
      </c>
      <c r="N103" s="120">
        <v>0.95614922386660894</v>
      </c>
      <c r="O103" s="123">
        <v>23698.092721321573</v>
      </c>
      <c r="P103" s="53">
        <v>24238.421122537529</v>
      </c>
      <c r="Q103" s="54">
        <v>22906.430479696868</v>
      </c>
      <c r="R103" s="55">
        <v>0.96659384149879568</v>
      </c>
      <c r="S103" s="121">
        <v>24201.889668843276</v>
      </c>
      <c r="T103" s="54">
        <v>22659.08897937158</v>
      </c>
      <c r="U103" s="55">
        <v>0.95615665133189454</v>
      </c>
    </row>
    <row r="104" spans="1:21" ht="13" x14ac:dyDescent="0.3">
      <c r="A104" s="44" t="s">
        <v>7218</v>
      </c>
      <c r="B104" s="44" t="s">
        <v>13010</v>
      </c>
      <c r="C104" s="98" t="s">
        <v>1047</v>
      </c>
      <c r="D104" s="98" t="s">
        <v>13119</v>
      </c>
      <c r="E104" s="98" t="s">
        <v>421</v>
      </c>
      <c r="F104" s="122">
        <v>1.0230877566688239</v>
      </c>
      <c r="G104" s="122">
        <v>1.0217313631222169</v>
      </c>
      <c r="H104" s="99">
        <v>8976.75</v>
      </c>
      <c r="I104" s="53">
        <v>9184.0030196768657</v>
      </c>
      <c r="J104" s="54">
        <v>8679.2399209716132</v>
      </c>
      <c r="K104" s="55">
        <v>0.96685770696205342</v>
      </c>
      <c r="L104" s="121">
        <v>9171.8270139073611</v>
      </c>
      <c r="M104" s="54">
        <v>8587.0827798951796</v>
      </c>
      <c r="N104" s="120">
        <v>0.95659150359486222</v>
      </c>
      <c r="O104" s="123">
        <v>9054.7771150137778</v>
      </c>
      <c r="P104" s="53">
        <v>9263.8316057356515</v>
      </c>
      <c r="Q104" s="54">
        <v>8754.7498898388167</v>
      </c>
      <c r="R104" s="55">
        <v>0.96686531083382665</v>
      </c>
      <c r="S104" s="121">
        <v>9251.549764490881</v>
      </c>
      <c r="T104" s="54">
        <v>8661.7901403193337</v>
      </c>
      <c r="U104" s="55">
        <v>0.95659893449582212</v>
      </c>
    </row>
    <row r="105" spans="1:21" ht="13" x14ac:dyDescent="0.3">
      <c r="A105" s="44" t="s">
        <v>7217</v>
      </c>
      <c r="B105" s="44" t="s">
        <v>13009</v>
      </c>
      <c r="C105" s="98" t="s">
        <v>985</v>
      </c>
      <c r="D105" s="98" t="s">
        <v>13125</v>
      </c>
      <c r="E105" s="98" t="s">
        <v>416</v>
      </c>
      <c r="F105" s="122">
        <v>1.0208623344680223</v>
      </c>
      <c r="G105" s="122">
        <v>1.0197831612128412</v>
      </c>
      <c r="H105" s="99">
        <v>4910.6666666666661</v>
      </c>
      <c r="I105" s="53">
        <v>5013.1146371276345</v>
      </c>
      <c r="J105" s="54">
        <v>4737.5882383470907</v>
      </c>
      <c r="K105" s="55">
        <v>0.96475459645949457</v>
      </c>
      <c r="L105" s="121">
        <v>5007.8151769958586</v>
      </c>
      <c r="M105" s="54">
        <v>4688.5449764887171</v>
      </c>
      <c r="N105" s="120">
        <v>0.95476750810929634</v>
      </c>
      <c r="O105" s="123">
        <v>4958.0810143409672</v>
      </c>
      <c r="P105" s="53">
        <v>5061.5181587816996</v>
      </c>
      <c r="Q105" s="54">
        <v>4783.3690668098416</v>
      </c>
      <c r="R105" s="55">
        <v>0.9647621837913134</v>
      </c>
      <c r="S105" s="121">
        <v>5056.1675303540014</v>
      </c>
      <c r="T105" s="54">
        <v>4733.8514278243347</v>
      </c>
      <c r="U105" s="55">
        <v>0.95477492484127202</v>
      </c>
    </row>
    <row r="106" spans="1:21" ht="13" x14ac:dyDescent="0.3">
      <c r="A106" s="44" t="s">
        <v>7216</v>
      </c>
      <c r="B106" s="44" t="s">
        <v>13008</v>
      </c>
      <c r="C106" s="98" t="s">
        <v>1047</v>
      </c>
      <c r="D106" s="98" t="s">
        <v>13119</v>
      </c>
      <c r="E106" s="98" t="s">
        <v>421</v>
      </c>
      <c r="F106" s="122">
        <v>1.0230877566688239</v>
      </c>
      <c r="G106" s="122">
        <v>1.0217313631222169</v>
      </c>
      <c r="H106" s="99">
        <v>33006.916666666672</v>
      </c>
      <c r="I106" s="53">
        <v>33768.97232705482</v>
      </c>
      <c r="J106" s="54">
        <v>31912.991762220918</v>
      </c>
      <c r="K106" s="55">
        <v>0.96685770696205331</v>
      </c>
      <c r="L106" s="121">
        <v>33724.201958294761</v>
      </c>
      <c r="M106" s="54">
        <v>31574.136043196995</v>
      </c>
      <c r="N106" s="120">
        <v>0.95659150359486245</v>
      </c>
      <c r="O106" s="123">
        <v>33306.187542753672</v>
      </c>
      <c r="P106" s="53">
        <v>34075.152696306985</v>
      </c>
      <c r="Q106" s="54">
        <v>32202.597371214259</v>
      </c>
      <c r="R106" s="55">
        <v>0.96686531083382676</v>
      </c>
      <c r="S106" s="121">
        <v>34029.976398461913</v>
      </c>
      <c r="T106" s="54">
        <v>31860.663515516193</v>
      </c>
      <c r="U106" s="55">
        <v>0.95659893449582234</v>
      </c>
    </row>
    <row r="107" spans="1:21" ht="13" x14ac:dyDescent="0.3">
      <c r="A107" s="44" t="s">
        <v>7215</v>
      </c>
      <c r="B107" s="44" t="s">
        <v>13007</v>
      </c>
      <c r="C107" s="98" t="s">
        <v>985</v>
      </c>
      <c r="D107" s="98" t="s">
        <v>13125</v>
      </c>
      <c r="E107" s="98" t="s">
        <v>416</v>
      </c>
      <c r="F107" s="122">
        <v>1.0208623344680223</v>
      </c>
      <c r="G107" s="122">
        <v>1.0197831612128412</v>
      </c>
      <c r="H107" s="99">
        <v>7564.166666666667</v>
      </c>
      <c r="I107" s="53">
        <v>7721.9728416385324</v>
      </c>
      <c r="J107" s="54">
        <v>7297.5645600523603</v>
      </c>
      <c r="K107" s="55">
        <v>0.96475459645949457</v>
      </c>
      <c r="L107" s="121">
        <v>7713.8097952741327</v>
      </c>
      <c r="M107" s="54">
        <v>7222.0205592567354</v>
      </c>
      <c r="N107" s="120">
        <v>0.95476750810929623</v>
      </c>
      <c r="O107" s="123">
        <v>7651.7807493453402</v>
      </c>
      <c r="P107" s="53">
        <v>7811.4147586141571</v>
      </c>
      <c r="Q107" s="54">
        <v>7382.1487056307424</v>
      </c>
      <c r="R107" s="55">
        <v>0.96476218379131329</v>
      </c>
      <c r="S107" s="121">
        <v>7803.1571614749537</v>
      </c>
      <c r="T107" s="54">
        <v>7305.7283898580899</v>
      </c>
      <c r="U107" s="55">
        <v>0.95477492484127213</v>
      </c>
    </row>
    <row r="108" spans="1:21" ht="13" x14ac:dyDescent="0.3">
      <c r="A108" s="44" t="s">
        <v>7214</v>
      </c>
      <c r="B108" s="44" t="s">
        <v>13006</v>
      </c>
      <c r="C108" s="98" t="s">
        <v>1047</v>
      </c>
      <c r="D108" s="98" t="s">
        <v>13119</v>
      </c>
      <c r="E108" s="98" t="s">
        <v>421</v>
      </c>
      <c r="F108" s="122">
        <v>1.0230877566688239</v>
      </c>
      <c r="G108" s="122">
        <v>1.0217313631222169</v>
      </c>
      <c r="H108" s="99">
        <v>7033.9999999999991</v>
      </c>
      <c r="I108" s="53">
        <v>7196.3992804085065</v>
      </c>
      <c r="J108" s="54">
        <v>6800.8771107710818</v>
      </c>
      <c r="K108" s="55">
        <v>0.96685770696205331</v>
      </c>
      <c r="L108" s="121">
        <v>7186.8584082016732</v>
      </c>
      <c r="M108" s="54">
        <v>6728.6646362862612</v>
      </c>
      <c r="N108" s="120">
        <v>0.95659150359486234</v>
      </c>
      <c r="O108" s="123">
        <v>7099.8070578247807</v>
      </c>
      <c r="P108" s="53">
        <v>7263.7256755714379</v>
      </c>
      <c r="Q108" s="54">
        <v>6864.5571578239533</v>
      </c>
      <c r="R108" s="55">
        <v>0.96686531083382676</v>
      </c>
      <c r="S108" s="121">
        <v>7254.0955430960494</v>
      </c>
      <c r="T108" s="54">
        <v>6791.6678666411035</v>
      </c>
      <c r="U108" s="55">
        <v>0.95659893449582223</v>
      </c>
    </row>
    <row r="109" spans="1:21" ht="13" x14ac:dyDescent="0.3">
      <c r="A109" s="44" t="s">
        <v>7213</v>
      </c>
      <c r="B109" s="44" t="s">
        <v>13005</v>
      </c>
      <c r="C109" s="98" t="s">
        <v>985</v>
      </c>
      <c r="D109" s="98" t="s">
        <v>13125</v>
      </c>
      <c r="E109" s="98" t="s">
        <v>420</v>
      </c>
      <c r="F109" s="122">
        <v>1.0205671541904442</v>
      </c>
      <c r="G109" s="122">
        <v>1.019537890369751</v>
      </c>
      <c r="H109" s="99">
        <v>6060.9166666666661</v>
      </c>
      <c r="I109" s="53">
        <v>6185.5724742854327</v>
      </c>
      <c r="J109" s="54">
        <v>5845.6064787716277</v>
      </c>
      <c r="K109" s="55">
        <v>0.96447563962078808</v>
      </c>
      <c r="L109" s="121">
        <v>6179.3341920401954</v>
      </c>
      <c r="M109" s="54">
        <v>5785.3745116678028</v>
      </c>
      <c r="N109" s="120">
        <v>0.95453787435912663</v>
      </c>
      <c r="O109" s="123">
        <v>6113.8465975557447</v>
      </c>
      <c r="P109" s="53">
        <v>6239.5910232243959</v>
      </c>
      <c r="Q109" s="54">
        <v>5896.7024820908473</v>
      </c>
      <c r="R109" s="55">
        <v>0.96448322475874526</v>
      </c>
      <c r="S109" s="121">
        <v>6233.2982621162637</v>
      </c>
      <c r="T109" s="54">
        <v>5835.9434692442019</v>
      </c>
      <c r="U109" s="55">
        <v>0.954545289307284</v>
      </c>
    </row>
    <row r="110" spans="1:21" ht="13" x14ac:dyDescent="0.3">
      <c r="A110" s="44" t="s">
        <v>7212</v>
      </c>
      <c r="B110" s="44" t="s">
        <v>13004</v>
      </c>
      <c r="C110" s="98" t="s">
        <v>1047</v>
      </c>
      <c r="D110" s="98" t="s">
        <v>13119</v>
      </c>
      <c r="E110" s="98" t="s">
        <v>418</v>
      </c>
      <c r="F110" s="122">
        <v>1.0228005016087145</v>
      </c>
      <c r="G110" s="122">
        <v>1.0212589660039784</v>
      </c>
      <c r="H110" s="99">
        <v>5934.25</v>
      </c>
      <c r="I110" s="53">
        <v>6069.5538766715144</v>
      </c>
      <c r="J110" s="54">
        <v>5735.9643933075395</v>
      </c>
      <c r="K110" s="55">
        <v>0.96658623976198166</v>
      </c>
      <c r="L110" s="121">
        <v>6060.4060190091086</v>
      </c>
      <c r="M110" s="54">
        <v>5674.0285317304233</v>
      </c>
      <c r="N110" s="120">
        <v>0.95614922386660883</v>
      </c>
      <c r="O110" s="123">
        <v>5991.7631725704832</v>
      </c>
      <c r="P110" s="53">
        <v>6128.378378425713</v>
      </c>
      <c r="Q110" s="54">
        <v>5791.6013823259154</v>
      </c>
      <c r="R110" s="55">
        <v>0.96659384149879579</v>
      </c>
      <c r="S110" s="121">
        <v>6119.1418621600487</v>
      </c>
      <c r="T110" s="54">
        <v>5729.0642106587611</v>
      </c>
      <c r="U110" s="55">
        <v>0.95615665133189442</v>
      </c>
    </row>
    <row r="111" spans="1:21" ht="13" x14ac:dyDescent="0.3">
      <c r="A111" s="44" t="s">
        <v>7211</v>
      </c>
      <c r="B111" s="44" t="s">
        <v>13003</v>
      </c>
      <c r="C111" s="98" t="s">
        <v>985</v>
      </c>
      <c r="D111" s="98" t="s">
        <v>13125</v>
      </c>
      <c r="E111" s="98" t="s">
        <v>416</v>
      </c>
      <c r="F111" s="122">
        <v>1.0208623344680223</v>
      </c>
      <c r="G111" s="122">
        <v>1.0197831612128412</v>
      </c>
      <c r="H111" s="99">
        <v>4594.1666666666661</v>
      </c>
      <c r="I111" s="53">
        <v>4690.0117082685056</v>
      </c>
      <c r="J111" s="54">
        <v>4432.2434085676605</v>
      </c>
      <c r="K111" s="55">
        <v>0.96475459645949457</v>
      </c>
      <c r="L111" s="121">
        <v>4685.053806471994</v>
      </c>
      <c r="M111" s="54">
        <v>4386.3610601721248</v>
      </c>
      <c r="N111" s="120">
        <v>0.95476750810929634</v>
      </c>
      <c r="O111" s="123">
        <v>4636.6455141743063</v>
      </c>
      <c r="P111" s="53">
        <v>4733.3767637006658</v>
      </c>
      <c r="Q111" s="54">
        <v>4473.2602517210007</v>
      </c>
      <c r="R111" s="55">
        <v>0.9647621837913134</v>
      </c>
      <c r="S111" s="121">
        <v>4728.3730198680132</v>
      </c>
      <c r="T111" s="54">
        <v>4426.9528723113945</v>
      </c>
      <c r="U111" s="55">
        <v>0.95477492484127202</v>
      </c>
    </row>
    <row r="112" spans="1:21" ht="13" x14ac:dyDescent="0.3">
      <c r="A112" s="44" t="s">
        <v>7210</v>
      </c>
      <c r="B112" s="44" t="s">
        <v>9469</v>
      </c>
      <c r="C112" s="98" t="s">
        <v>985</v>
      </c>
      <c r="D112" s="98" t="s">
        <v>13125</v>
      </c>
      <c r="E112" s="98" t="s">
        <v>416</v>
      </c>
      <c r="F112" s="122">
        <v>1.0208623344680223</v>
      </c>
      <c r="G112" s="122">
        <v>1.0197831612128412</v>
      </c>
      <c r="H112" s="99">
        <v>6643.7500000000009</v>
      </c>
      <c r="I112" s="53">
        <v>6782.3541346219245</v>
      </c>
      <c r="J112" s="54">
        <v>6409.5883502277684</v>
      </c>
      <c r="K112" s="55">
        <v>0.96475459645949468</v>
      </c>
      <c r="L112" s="121">
        <v>6775.1843773078144</v>
      </c>
      <c r="M112" s="54">
        <v>6343.2366320011379</v>
      </c>
      <c r="N112" s="120">
        <v>0.95476750810929623</v>
      </c>
      <c r="O112" s="123">
        <v>6713.5106394424365</v>
      </c>
      <c r="P112" s="53">
        <v>6853.5701438571114</v>
      </c>
      <c r="Q112" s="54">
        <v>6476.941185414702</v>
      </c>
      <c r="R112" s="55">
        <v>0.9647621837913134</v>
      </c>
      <c r="S112" s="121">
        <v>6846.3251027266506</v>
      </c>
      <c r="T112" s="54">
        <v>6409.8916161947327</v>
      </c>
      <c r="U112" s="55">
        <v>0.95477492484127202</v>
      </c>
    </row>
    <row r="113" spans="1:21" ht="13" x14ac:dyDescent="0.3">
      <c r="A113" s="44" t="s">
        <v>7209</v>
      </c>
      <c r="B113" s="44" t="s">
        <v>13002</v>
      </c>
      <c r="C113" s="98" t="s">
        <v>985</v>
      </c>
      <c r="D113" s="98" t="s">
        <v>13125</v>
      </c>
      <c r="E113" s="98" t="s">
        <v>420</v>
      </c>
      <c r="F113" s="122">
        <v>1.0205671541904442</v>
      </c>
      <c r="G113" s="122">
        <v>1.019537890369751</v>
      </c>
      <c r="H113" s="99">
        <v>4195.1666666666661</v>
      </c>
      <c r="I113" s="53">
        <v>4281.4493063546115</v>
      </c>
      <c r="J113" s="54">
        <v>4046.1360541491426</v>
      </c>
      <c r="K113" s="55">
        <v>0.96447563962078819</v>
      </c>
      <c r="L113" s="121">
        <v>4277.1313730828333</v>
      </c>
      <c r="M113" s="54">
        <v>4004.4454725822629</v>
      </c>
      <c r="N113" s="120">
        <v>0.95453787435912685</v>
      </c>
      <c r="O113" s="123">
        <v>4235.7838249521001</v>
      </c>
      <c r="P113" s="53">
        <v>4322.9018439972797</v>
      </c>
      <c r="Q113" s="54">
        <v>4085.3424428707344</v>
      </c>
      <c r="R113" s="55">
        <v>0.96448322475874537</v>
      </c>
      <c r="S113" s="121">
        <v>4318.5421049539782</v>
      </c>
      <c r="T113" s="54">
        <v>4043.247496632016</v>
      </c>
      <c r="U113" s="55">
        <v>0.95454528930728388</v>
      </c>
    </row>
    <row r="114" spans="1:21" ht="13" x14ac:dyDescent="0.3">
      <c r="A114" s="44" t="s">
        <v>7208</v>
      </c>
      <c r="B114" s="44" t="s">
        <v>13001</v>
      </c>
      <c r="C114" s="98" t="s">
        <v>985</v>
      </c>
      <c r="D114" s="98" t="s">
        <v>13125</v>
      </c>
      <c r="E114" s="98" t="s">
        <v>420</v>
      </c>
      <c r="F114" s="122">
        <v>1.0205671541904442</v>
      </c>
      <c r="G114" s="122">
        <v>1.019537890369751</v>
      </c>
      <c r="H114" s="99">
        <v>7453.916666666667</v>
      </c>
      <c r="I114" s="53">
        <v>7607.2225200727225</v>
      </c>
      <c r="J114" s="54">
        <v>7189.1210447633866</v>
      </c>
      <c r="K114" s="55">
        <v>0.96447563962078808</v>
      </c>
      <c r="L114" s="121">
        <v>7599.5504733252601</v>
      </c>
      <c r="M114" s="54">
        <v>7115.0457706500674</v>
      </c>
      <c r="N114" s="120">
        <v>0.95453787435912674</v>
      </c>
      <c r="O114" s="123">
        <v>7521.0496288532322</v>
      </c>
      <c r="P114" s="53">
        <v>7675.7362162438394</v>
      </c>
      <c r="Q114" s="54">
        <v>7253.9261996069299</v>
      </c>
      <c r="R114" s="55">
        <v>0.96448322475874526</v>
      </c>
      <c r="S114" s="121">
        <v>7667.9950719672224</v>
      </c>
      <c r="T114" s="54">
        <v>7179.1824938681493</v>
      </c>
      <c r="U114" s="55">
        <v>0.954545289307284</v>
      </c>
    </row>
    <row r="115" spans="1:21" ht="13" x14ac:dyDescent="0.3">
      <c r="A115" s="44" t="s">
        <v>7207</v>
      </c>
      <c r="B115" s="44" t="s">
        <v>9006</v>
      </c>
      <c r="C115" s="98" t="s">
        <v>1047</v>
      </c>
      <c r="D115" s="98" t="s">
        <v>13119</v>
      </c>
      <c r="E115" s="98" t="s">
        <v>418</v>
      </c>
      <c r="F115" s="122">
        <v>1.0228005016087145</v>
      </c>
      <c r="G115" s="122">
        <v>1.0212589660039784</v>
      </c>
      <c r="H115" s="99">
        <v>7374.3333333333339</v>
      </c>
      <c r="I115" s="53">
        <v>7542.4718323631978</v>
      </c>
      <c r="J115" s="54">
        <v>7127.929127418106</v>
      </c>
      <c r="K115" s="55">
        <v>0.96658623976198144</v>
      </c>
      <c r="L115" s="121">
        <v>7531.1040349686718</v>
      </c>
      <c r="M115" s="54">
        <v>7050.9630932003301</v>
      </c>
      <c r="N115" s="120">
        <v>0.95614922386660894</v>
      </c>
      <c r="O115" s="123">
        <v>7441.7848234218009</v>
      </c>
      <c r="P115" s="53">
        <v>7611.4612502599366</v>
      </c>
      <c r="Q115" s="54">
        <v>7193.1833800787153</v>
      </c>
      <c r="R115" s="55">
        <v>0.96659384149879568</v>
      </c>
      <c r="S115" s="121">
        <v>7599.9894739918473</v>
      </c>
      <c r="T115" s="54">
        <v>7115.5120566955029</v>
      </c>
      <c r="U115" s="55">
        <v>0.95615665133189454</v>
      </c>
    </row>
    <row r="116" spans="1:21" ht="13" x14ac:dyDescent="0.3">
      <c r="A116" s="44" t="s">
        <v>7206</v>
      </c>
      <c r="B116" s="44" t="s">
        <v>13000</v>
      </c>
      <c r="C116" s="98" t="s">
        <v>985</v>
      </c>
      <c r="D116" s="98" t="s">
        <v>13125</v>
      </c>
      <c r="E116" s="98" t="s">
        <v>420</v>
      </c>
      <c r="F116" s="122">
        <v>1.0205671541904442</v>
      </c>
      <c r="G116" s="122">
        <v>1.019537890369751</v>
      </c>
      <c r="H116" s="99">
        <v>34.416666666666664</v>
      </c>
      <c r="I116" s="53">
        <v>35.124519556721118</v>
      </c>
      <c r="J116" s="54">
        <v>33.194036596948791</v>
      </c>
      <c r="K116" s="55">
        <v>0.96447563962078819</v>
      </c>
      <c r="L116" s="121">
        <v>35.089095726892261</v>
      </c>
      <c r="M116" s="54">
        <v>32.852011842526608</v>
      </c>
      <c r="N116" s="120">
        <v>0.95453787435912663</v>
      </c>
      <c r="O116" s="123">
        <v>34.790909468153373</v>
      </c>
      <c r="P116" s="53">
        <v>35.506459467610668</v>
      </c>
      <c r="Q116" s="54">
        <v>33.555248556134131</v>
      </c>
      <c r="R116" s="55">
        <v>0.96448322475874537</v>
      </c>
      <c r="S116" s="121">
        <v>35.470650443206083</v>
      </c>
      <c r="T116" s="54">
        <v>33.209498743541985</v>
      </c>
      <c r="U116" s="55">
        <v>0.95454528930728388</v>
      </c>
    </row>
    <row r="117" spans="1:21" ht="13" x14ac:dyDescent="0.3">
      <c r="A117" s="44" t="s">
        <v>7205</v>
      </c>
      <c r="B117" s="44" t="s">
        <v>12999</v>
      </c>
      <c r="C117" s="98" t="s">
        <v>985</v>
      </c>
      <c r="D117" s="98" t="s">
        <v>13125</v>
      </c>
      <c r="E117" s="98" t="s">
        <v>416</v>
      </c>
      <c r="F117" s="122">
        <v>1.0208623344680223</v>
      </c>
      <c r="G117" s="122">
        <v>1.0197831612128412</v>
      </c>
      <c r="H117" s="99">
        <v>4633.5833333333339</v>
      </c>
      <c r="I117" s="53">
        <v>4730.2506986187873</v>
      </c>
      <c r="J117" s="54">
        <v>4470.2708189114401</v>
      </c>
      <c r="K117" s="55">
        <v>0.96475459645949457</v>
      </c>
      <c r="L117" s="121">
        <v>4725.2502594098014</v>
      </c>
      <c r="M117" s="54">
        <v>4423.9948127834341</v>
      </c>
      <c r="N117" s="120">
        <v>0.95476750810929634</v>
      </c>
      <c r="O117" s="123">
        <v>4680.6857111423142</v>
      </c>
      <c r="P117" s="53">
        <v>4778.3357419878585</v>
      </c>
      <c r="Q117" s="54">
        <v>4515.7485683224559</v>
      </c>
      <c r="R117" s="55">
        <v>0.9647621837913134</v>
      </c>
      <c r="S117" s="121">
        <v>4773.2844711524849</v>
      </c>
      <c r="T117" s="54">
        <v>4469.0013480615198</v>
      </c>
      <c r="U117" s="55">
        <v>0.95477492484127224</v>
      </c>
    </row>
    <row r="118" spans="1:21" ht="13" x14ac:dyDescent="0.3">
      <c r="A118" s="44" t="s">
        <v>7204</v>
      </c>
      <c r="B118" s="44" t="s">
        <v>12998</v>
      </c>
      <c r="C118" s="98" t="s">
        <v>985</v>
      </c>
      <c r="D118" s="98" t="s">
        <v>13125</v>
      </c>
      <c r="E118" s="98" t="s">
        <v>416</v>
      </c>
      <c r="F118" s="122">
        <v>1.0208623344680223</v>
      </c>
      <c r="G118" s="122">
        <v>1.0197831612128412</v>
      </c>
      <c r="H118" s="99">
        <v>1091.9166666666667</v>
      </c>
      <c r="I118" s="53">
        <v>1114.6965973778747</v>
      </c>
      <c r="J118" s="54">
        <v>1053.4316231173964</v>
      </c>
      <c r="K118" s="55">
        <v>0.96475459645949446</v>
      </c>
      <c r="L118" s="121">
        <v>1113.5182301143216</v>
      </c>
      <c r="M118" s="54">
        <v>1042.5265548963425</v>
      </c>
      <c r="N118" s="120">
        <v>0.95476750810929634</v>
      </c>
      <c r="O118" s="123">
        <v>1103.2037977494388</v>
      </c>
      <c r="P118" s="53">
        <v>1126.21920436448</v>
      </c>
      <c r="Q118" s="54">
        <v>1064.3293050836189</v>
      </c>
      <c r="R118" s="55">
        <v>0.9647621837913134</v>
      </c>
      <c r="S118" s="121">
        <v>1125.0286563309346</v>
      </c>
      <c r="T118" s="54">
        <v>1053.3113230808265</v>
      </c>
      <c r="U118" s="55">
        <v>0.95477492484127224</v>
      </c>
    </row>
    <row r="119" spans="1:21" ht="13" x14ac:dyDescent="0.3">
      <c r="A119" s="44" t="s">
        <v>7203</v>
      </c>
      <c r="B119" s="44" t="s">
        <v>12997</v>
      </c>
      <c r="C119" s="98" t="s">
        <v>1047</v>
      </c>
      <c r="D119" s="98" t="s">
        <v>13119</v>
      </c>
      <c r="E119" s="98" t="s">
        <v>417</v>
      </c>
      <c r="F119" s="122">
        <v>1.0230189210510543</v>
      </c>
      <c r="G119" s="122">
        <v>1.0225626923827613</v>
      </c>
      <c r="H119" s="99">
        <v>2740.8333333333339</v>
      </c>
      <c r="I119" s="53">
        <v>2803.9243594474319</v>
      </c>
      <c r="J119" s="54">
        <v>2649.817534223454</v>
      </c>
      <c r="K119" s="55">
        <v>0.96679265462698205</v>
      </c>
      <c r="L119" s="121">
        <v>2802.6739127057522</v>
      </c>
      <c r="M119" s="54">
        <v>2623.991147779414</v>
      </c>
      <c r="N119" s="120">
        <v>0.95736983196573311</v>
      </c>
      <c r="O119" s="123">
        <v>2768.3942203983356</v>
      </c>
      <c r="P119" s="53">
        <v>2832.1196683958801</v>
      </c>
      <c r="Q119" s="54">
        <v>2676.4842464912467</v>
      </c>
      <c r="R119" s="55">
        <v>0.9668002579871503</v>
      </c>
      <c r="S119" s="121">
        <v>2830.8566475873977</v>
      </c>
      <c r="T119" s="54">
        <v>2650.3976979990157</v>
      </c>
      <c r="U119" s="55">
        <v>0.95737726891282782</v>
      </c>
    </row>
    <row r="120" spans="1:21" ht="13" x14ac:dyDescent="0.3">
      <c r="A120" s="44" t="s">
        <v>7202</v>
      </c>
      <c r="B120" s="44" t="s">
        <v>12996</v>
      </c>
      <c r="C120" s="98" t="s">
        <v>1047</v>
      </c>
      <c r="D120" s="98" t="s">
        <v>13119</v>
      </c>
      <c r="E120" s="98" t="s">
        <v>417</v>
      </c>
      <c r="F120" s="122">
        <v>1.0230189210510543</v>
      </c>
      <c r="G120" s="122">
        <v>1.0225626923827613</v>
      </c>
      <c r="H120" s="99">
        <v>935.58333333333348</v>
      </c>
      <c r="I120" s="53">
        <v>957.11945222001566</v>
      </c>
      <c r="J120" s="54">
        <v>904.51509445809415</v>
      </c>
      <c r="K120" s="55">
        <v>0.96679265462698205</v>
      </c>
      <c r="L120" s="121">
        <v>956.69261228177197</v>
      </c>
      <c r="M120" s="54">
        <v>895.69925862327398</v>
      </c>
      <c r="N120" s="120">
        <v>0.95736983196573311</v>
      </c>
      <c r="O120" s="123">
        <v>944.92246951915877</v>
      </c>
      <c r="P120" s="53">
        <v>966.67356524438753</v>
      </c>
      <c r="Q120" s="54">
        <v>913.55128730897775</v>
      </c>
      <c r="R120" s="55">
        <v>0.96680025798715019</v>
      </c>
      <c r="S120" s="121">
        <v>966.24246452447869</v>
      </c>
      <c r="T120" s="54">
        <v>904.64729320261688</v>
      </c>
      <c r="U120" s="55">
        <v>0.95737726891282771</v>
      </c>
    </row>
    <row r="121" spans="1:21" ht="13" x14ac:dyDescent="0.3">
      <c r="A121" s="44" t="s">
        <v>7201</v>
      </c>
      <c r="B121" s="44" t="s">
        <v>9479</v>
      </c>
      <c r="C121" s="98" t="s">
        <v>985</v>
      </c>
      <c r="D121" s="98" t="s">
        <v>13125</v>
      </c>
      <c r="E121" s="98" t="s">
        <v>420</v>
      </c>
      <c r="F121" s="122">
        <v>1.0205671541904442</v>
      </c>
      <c r="G121" s="122">
        <v>1.019537890369751</v>
      </c>
      <c r="H121" s="99">
        <v>3043.4166666666665</v>
      </c>
      <c r="I121" s="53">
        <v>3106.0110865157676</v>
      </c>
      <c r="J121" s="54">
        <v>2935.3012362159002</v>
      </c>
      <c r="K121" s="55">
        <v>0.96447563962078819</v>
      </c>
      <c r="L121" s="121">
        <v>3102.8786078494727</v>
      </c>
      <c r="M121" s="54">
        <v>2905.0564757891389</v>
      </c>
      <c r="N121" s="120">
        <v>0.95453787435912674</v>
      </c>
      <c r="O121" s="123">
        <v>3071.9017027265927</v>
      </c>
      <c r="P121" s="53">
        <v>3135.0819787044584</v>
      </c>
      <c r="Q121" s="54">
        <v>2962.7976603876245</v>
      </c>
      <c r="R121" s="55">
        <v>0.96448322475874526</v>
      </c>
      <c r="S121" s="121">
        <v>3131.920181421116</v>
      </c>
      <c r="T121" s="54">
        <v>2932.2692995526936</v>
      </c>
      <c r="U121" s="55">
        <v>0.954545289307284</v>
      </c>
    </row>
    <row r="122" spans="1:21" ht="13" x14ac:dyDescent="0.3">
      <c r="A122" s="44" t="s">
        <v>7200</v>
      </c>
      <c r="B122" s="44" t="s">
        <v>12995</v>
      </c>
      <c r="C122" s="98" t="s">
        <v>1047</v>
      </c>
      <c r="D122" s="98" t="s">
        <v>13119</v>
      </c>
      <c r="E122" s="98" t="s">
        <v>417</v>
      </c>
      <c r="F122" s="122">
        <v>1.0230189210510543</v>
      </c>
      <c r="G122" s="122">
        <v>1.0225626923827613</v>
      </c>
      <c r="H122" s="99">
        <v>3727.0833333333335</v>
      </c>
      <c r="I122" s="53">
        <v>3812.8767703340336</v>
      </c>
      <c r="J122" s="54">
        <v>3603.3167898493148</v>
      </c>
      <c r="K122" s="55">
        <v>0.96679265462698216</v>
      </c>
      <c r="L122" s="121">
        <v>3811.1763680682502</v>
      </c>
      <c r="M122" s="54">
        <v>3568.1971445556183</v>
      </c>
      <c r="N122" s="120">
        <v>0.95736983196573322</v>
      </c>
      <c r="O122" s="123">
        <v>3763.1727575579653</v>
      </c>
      <c r="P122" s="53">
        <v>3849.7969341656703</v>
      </c>
      <c r="Q122" s="54">
        <v>3638.2363928572559</v>
      </c>
      <c r="R122" s="55">
        <v>0.96680025798715008</v>
      </c>
      <c r="S122" s="121">
        <v>3848.0800668699335</v>
      </c>
      <c r="T122" s="54">
        <v>3602.7760570779997</v>
      </c>
      <c r="U122" s="55">
        <v>0.95737726891282771</v>
      </c>
    </row>
    <row r="123" spans="1:21" ht="13" x14ac:dyDescent="0.3">
      <c r="A123" s="44" t="s">
        <v>7199</v>
      </c>
      <c r="B123" s="44" t="s">
        <v>12994</v>
      </c>
      <c r="C123" s="98" t="s">
        <v>1047</v>
      </c>
      <c r="D123" s="98" t="s">
        <v>13119</v>
      </c>
      <c r="E123" s="98" t="s">
        <v>419</v>
      </c>
      <c r="F123" s="122">
        <v>1.023119746883133</v>
      </c>
      <c r="G123" s="122">
        <v>1.021963590849198</v>
      </c>
      <c r="H123" s="99">
        <v>3768.9999999999995</v>
      </c>
      <c r="I123" s="53">
        <v>3856.1383260025277</v>
      </c>
      <c r="J123" s="54">
        <v>3644.2006419339518</v>
      </c>
      <c r="K123" s="55">
        <v>0.96688793895833169</v>
      </c>
      <c r="L123" s="121">
        <v>3851.7807739106265</v>
      </c>
      <c r="M123" s="54">
        <v>3606.2128412830257</v>
      </c>
      <c r="N123" s="120">
        <v>0.95680892578483046</v>
      </c>
      <c r="O123" s="123">
        <v>3805.3630061631461</v>
      </c>
      <c r="P123" s="53">
        <v>3893.3420356640763</v>
      </c>
      <c r="Q123" s="54">
        <v>3679.3885304144796</v>
      </c>
      <c r="R123" s="55">
        <v>0.96689554306786529</v>
      </c>
      <c r="S123" s="121">
        <v>3888.9424422631873</v>
      </c>
      <c r="T123" s="54">
        <v>3641.0335738510062</v>
      </c>
      <c r="U123" s="55">
        <v>0.95681635837474821</v>
      </c>
    </row>
    <row r="124" spans="1:21" ht="13" x14ac:dyDescent="0.3">
      <c r="A124" s="44" t="s">
        <v>7198</v>
      </c>
      <c r="B124" s="44" t="s">
        <v>12993</v>
      </c>
      <c r="C124" s="98" t="s">
        <v>985</v>
      </c>
      <c r="D124" s="98" t="s">
        <v>13125</v>
      </c>
      <c r="E124" s="98" t="s">
        <v>416</v>
      </c>
      <c r="F124" s="122">
        <v>1.0208623344680223</v>
      </c>
      <c r="G124" s="122">
        <v>1.0197831612128412</v>
      </c>
      <c r="H124" s="99">
        <v>3174.1666666666665</v>
      </c>
      <c r="I124" s="53">
        <v>3240.3871933239138</v>
      </c>
      <c r="J124" s="54">
        <v>3062.2918815951784</v>
      </c>
      <c r="K124" s="55">
        <v>0.96475459645949446</v>
      </c>
      <c r="L124" s="121">
        <v>3236.9617175497601</v>
      </c>
      <c r="M124" s="54">
        <v>3030.5911986569249</v>
      </c>
      <c r="N124" s="120">
        <v>0.95476750810929645</v>
      </c>
      <c r="O124" s="123">
        <v>3209.1319898787715</v>
      </c>
      <c r="P124" s="53">
        <v>3276.0819748036524</v>
      </c>
      <c r="Q124" s="54">
        <v>3096.0491866300067</v>
      </c>
      <c r="R124" s="55">
        <v>0.9647621837913134</v>
      </c>
      <c r="S124" s="121">
        <v>3272.6187653878292</v>
      </c>
      <c r="T124" s="54">
        <v>3063.9987544422261</v>
      </c>
      <c r="U124" s="55">
        <v>0.95477492484127213</v>
      </c>
    </row>
    <row r="125" spans="1:21" ht="13" x14ac:dyDescent="0.3">
      <c r="A125" s="44" t="s">
        <v>7197</v>
      </c>
      <c r="B125" s="44" t="s">
        <v>12992</v>
      </c>
      <c r="C125" s="98" t="s">
        <v>985</v>
      </c>
      <c r="D125" s="98" t="s">
        <v>13125</v>
      </c>
      <c r="E125" s="98" t="s">
        <v>416</v>
      </c>
      <c r="F125" s="122">
        <v>1.0208623344680223</v>
      </c>
      <c r="G125" s="122">
        <v>1.0197831612128412</v>
      </c>
      <c r="H125" s="99">
        <v>2914.416666666667</v>
      </c>
      <c r="I125" s="53">
        <v>2975.2182019458455</v>
      </c>
      <c r="J125" s="54">
        <v>2811.6968751648255</v>
      </c>
      <c r="K125" s="55">
        <v>0.96475459645949457</v>
      </c>
      <c r="L125" s="121">
        <v>2972.073041424725</v>
      </c>
      <c r="M125" s="54">
        <v>2782.5903384255353</v>
      </c>
      <c r="N125" s="120">
        <v>0.95476750810929634</v>
      </c>
      <c r="O125" s="123">
        <v>2943.9296734138024</v>
      </c>
      <c r="P125" s="53">
        <v>3005.3469189108969</v>
      </c>
      <c r="Q125" s="54">
        <v>2840.192020650748</v>
      </c>
      <c r="R125" s="55">
        <v>0.9647621837913134</v>
      </c>
      <c r="S125" s="121">
        <v>3002.1699087422144</v>
      </c>
      <c r="T125" s="54">
        <v>2810.7902326716539</v>
      </c>
      <c r="U125" s="55">
        <v>0.95477492484127213</v>
      </c>
    </row>
    <row r="126" spans="1:21" ht="13" x14ac:dyDescent="0.3">
      <c r="A126" s="44" t="s">
        <v>7196</v>
      </c>
      <c r="B126" s="44" t="s">
        <v>12991</v>
      </c>
      <c r="C126" s="98" t="s">
        <v>985</v>
      </c>
      <c r="D126" s="98" t="s">
        <v>13125</v>
      </c>
      <c r="E126" s="98" t="s">
        <v>416</v>
      </c>
      <c r="F126" s="122">
        <v>1.0208623344680223</v>
      </c>
      <c r="G126" s="122">
        <v>1.0197831612128412</v>
      </c>
      <c r="H126" s="99">
        <v>4903.5833333333339</v>
      </c>
      <c r="I126" s="53">
        <v>5005.8835289251538</v>
      </c>
      <c r="J126" s="54">
        <v>4730.7545599555042</v>
      </c>
      <c r="K126" s="55">
        <v>0.96475459645949468</v>
      </c>
      <c r="L126" s="121">
        <v>5000.5917129372683</v>
      </c>
      <c r="M126" s="54">
        <v>4681.7820399729444</v>
      </c>
      <c r="N126" s="120">
        <v>0.95476750810929634</v>
      </c>
      <c r="O126" s="123">
        <v>4952.6853212770529</v>
      </c>
      <c r="P126" s="53">
        <v>5056.0098989643993</v>
      </c>
      <c r="Q126" s="54">
        <v>4778.1635061864317</v>
      </c>
      <c r="R126" s="55">
        <v>0.96476218379131329</v>
      </c>
      <c r="S126" s="121">
        <v>5050.6650934243489</v>
      </c>
      <c r="T126" s="54">
        <v>4728.6997553847696</v>
      </c>
      <c r="U126" s="55">
        <v>0.95477492484127202</v>
      </c>
    </row>
    <row r="127" spans="1:21" ht="13" x14ac:dyDescent="0.3">
      <c r="A127" s="44" t="s">
        <v>7195</v>
      </c>
      <c r="B127" s="44" t="s">
        <v>12990</v>
      </c>
      <c r="C127" s="98" t="s">
        <v>1047</v>
      </c>
      <c r="D127" s="98" t="s">
        <v>13119</v>
      </c>
      <c r="E127" s="98" t="s">
        <v>419</v>
      </c>
      <c r="F127" s="122">
        <v>1.023119746883133</v>
      </c>
      <c r="G127" s="122">
        <v>1.021963590849198</v>
      </c>
      <c r="H127" s="99">
        <v>7721.4999999999982</v>
      </c>
      <c r="I127" s="53">
        <v>7900.0191255581094</v>
      </c>
      <c r="J127" s="54">
        <v>7465.8252206667566</v>
      </c>
      <c r="K127" s="55">
        <v>0.96688793895833169</v>
      </c>
      <c r="L127" s="121">
        <v>7891.0918667420801</v>
      </c>
      <c r="M127" s="54">
        <v>7388.0001204475666</v>
      </c>
      <c r="N127" s="120">
        <v>0.95680892578483046</v>
      </c>
      <c r="O127" s="123">
        <v>7791.4632588365548</v>
      </c>
      <c r="P127" s="53">
        <v>7971.5999172300862</v>
      </c>
      <c r="Q127" s="54">
        <v>7533.5310989460895</v>
      </c>
      <c r="R127" s="55">
        <v>0.96689554306786518</v>
      </c>
      <c r="S127" s="121">
        <v>7962.5917699701995</v>
      </c>
      <c r="T127" s="54">
        <v>7454.999501730641</v>
      </c>
      <c r="U127" s="55">
        <v>0.95681635837474821</v>
      </c>
    </row>
    <row r="128" spans="1:21" ht="13" x14ac:dyDescent="0.3">
      <c r="A128" s="44" t="s">
        <v>7194</v>
      </c>
      <c r="B128" s="44" t="s">
        <v>12989</v>
      </c>
      <c r="C128" s="98" t="s">
        <v>1047</v>
      </c>
      <c r="D128" s="98" t="s">
        <v>13119</v>
      </c>
      <c r="E128" s="98" t="s">
        <v>441</v>
      </c>
      <c r="F128" s="122">
        <v>1.0159010199823639</v>
      </c>
      <c r="G128" s="122">
        <v>1.0161225445104254</v>
      </c>
      <c r="H128" s="99">
        <v>15244.833333333336</v>
      </c>
      <c r="I128" s="53">
        <v>15487.241732794477</v>
      </c>
      <c r="J128" s="54">
        <v>14636.045570217681</v>
      </c>
      <c r="K128" s="55">
        <v>0.96006596137823819</v>
      </c>
      <c r="L128" s="121">
        <v>15490.618837304019</v>
      </c>
      <c r="M128" s="54">
        <v>14503.023886738645</v>
      </c>
      <c r="N128" s="120">
        <v>0.95134027179079095</v>
      </c>
      <c r="O128" s="123">
        <v>15379.05314541563</v>
      </c>
      <c r="P128" s="53">
        <v>15623.59577679072</v>
      </c>
      <c r="Q128" s="54">
        <v>14765.021562034628</v>
      </c>
      <c r="R128" s="55">
        <v>0.96007351183619261</v>
      </c>
      <c r="S128" s="121">
        <v>15627.002614280791</v>
      </c>
      <c r="T128" s="54">
        <v>14630.826252121517</v>
      </c>
      <c r="U128" s="55">
        <v>0.95134766189964348</v>
      </c>
    </row>
    <row r="129" spans="1:21" ht="13" x14ac:dyDescent="0.3">
      <c r="A129" s="44" t="s">
        <v>7193</v>
      </c>
      <c r="B129" s="44" t="s">
        <v>12988</v>
      </c>
      <c r="C129" s="98" t="s">
        <v>1047</v>
      </c>
      <c r="D129" s="98" t="s">
        <v>13119</v>
      </c>
      <c r="E129" s="98" t="s">
        <v>441</v>
      </c>
      <c r="F129" s="122">
        <v>1.0159010199823639</v>
      </c>
      <c r="G129" s="122">
        <v>1.0161225445104254</v>
      </c>
      <c r="H129" s="99">
        <v>9174.9166666666679</v>
      </c>
      <c r="I129" s="53">
        <v>9320.8071999198582</v>
      </c>
      <c r="J129" s="54">
        <v>8808.5251901485553</v>
      </c>
      <c r="K129" s="55">
        <v>0.96006596137823819</v>
      </c>
      <c r="L129" s="121">
        <v>9322.8396690044447</v>
      </c>
      <c r="M129" s="54">
        <v>8728.4677153245248</v>
      </c>
      <c r="N129" s="120">
        <v>0.95134027179079084</v>
      </c>
      <c r="O129" s="123">
        <v>9259.8453859139354</v>
      </c>
      <c r="P129" s="53">
        <v>9407.0863724289538</v>
      </c>
      <c r="Q129" s="54">
        <v>8890.1322787145564</v>
      </c>
      <c r="R129" s="55">
        <v>0.96007351183619261</v>
      </c>
      <c r="S129" s="121">
        <v>9409.1376553079899</v>
      </c>
      <c r="T129" s="54">
        <v>8809.3322574414233</v>
      </c>
      <c r="U129" s="55">
        <v>0.95134766189964337</v>
      </c>
    </row>
    <row r="130" spans="1:21" ht="13" x14ac:dyDescent="0.3">
      <c r="A130" s="44" t="s">
        <v>7192</v>
      </c>
      <c r="B130" s="44" t="s">
        <v>12987</v>
      </c>
      <c r="C130" s="98" t="s">
        <v>1047</v>
      </c>
      <c r="D130" s="98" t="s">
        <v>13119</v>
      </c>
      <c r="E130" s="98" t="s">
        <v>481</v>
      </c>
      <c r="F130" s="122">
        <v>1.0165893918859878</v>
      </c>
      <c r="G130" s="122">
        <v>1.0130396434545041</v>
      </c>
      <c r="H130" s="99">
        <v>12126.75</v>
      </c>
      <c r="I130" s="53">
        <v>12327.925408053403</v>
      </c>
      <c r="J130" s="54">
        <v>11650.368811409862</v>
      </c>
      <c r="K130" s="55">
        <v>0.96071649959056316</v>
      </c>
      <c r="L130" s="121">
        <v>12284.878496261908</v>
      </c>
      <c r="M130" s="54">
        <v>11501.663564783488</v>
      </c>
      <c r="N130" s="120">
        <v>0.94845391921029853</v>
      </c>
      <c r="O130" s="123">
        <v>12238.791050105707</v>
      </c>
      <c r="P130" s="53">
        <v>12441.825151046631</v>
      </c>
      <c r="Q130" s="54">
        <v>11758.10096797085</v>
      </c>
      <c r="R130" s="55">
        <v>0.9607240551646884</v>
      </c>
      <c r="S130" s="121">
        <v>12398.380521713261</v>
      </c>
      <c r="T130" s="54">
        <v>11608.019509454918</v>
      </c>
      <c r="U130" s="55">
        <v>0.94846128689766784</v>
      </c>
    </row>
    <row r="131" spans="1:21" ht="13" x14ac:dyDescent="0.3">
      <c r="A131" s="44" t="s">
        <v>7191</v>
      </c>
      <c r="B131" s="44" t="s">
        <v>12986</v>
      </c>
      <c r="C131" s="98" t="s">
        <v>1047</v>
      </c>
      <c r="D131" s="98" t="s">
        <v>13119</v>
      </c>
      <c r="E131" s="98" t="s">
        <v>481</v>
      </c>
      <c r="F131" s="122">
        <v>1.0165893918859878</v>
      </c>
      <c r="G131" s="122">
        <v>1.0130396434545041</v>
      </c>
      <c r="H131" s="99">
        <v>8603.4166666666679</v>
      </c>
      <c r="I131" s="53">
        <v>8746.14211730844</v>
      </c>
      <c r="J131" s="54">
        <v>8265.4443445191118</v>
      </c>
      <c r="K131" s="55">
        <v>0.96071649959056316</v>
      </c>
      <c r="L131" s="121">
        <v>8715.6021524905391</v>
      </c>
      <c r="M131" s="54">
        <v>8159.9442560992029</v>
      </c>
      <c r="N131" s="120">
        <v>0.94845391921029842</v>
      </c>
      <c r="O131" s="123">
        <v>8679.3597456311909</v>
      </c>
      <c r="P131" s="53">
        <v>8823.345045770935</v>
      </c>
      <c r="Q131" s="54">
        <v>8338.4696910559578</v>
      </c>
      <c r="R131" s="55">
        <v>0.96072405516468862</v>
      </c>
      <c r="S131" s="121">
        <v>8792.5355021275973</v>
      </c>
      <c r="T131" s="54">
        <v>8232.0367137891753</v>
      </c>
      <c r="U131" s="55">
        <v>0.94846128689766795</v>
      </c>
    </row>
    <row r="132" spans="1:21" ht="13" x14ac:dyDescent="0.3">
      <c r="A132" s="44" t="s">
        <v>7190</v>
      </c>
      <c r="B132" s="44" t="s">
        <v>12985</v>
      </c>
      <c r="C132" s="98" t="s">
        <v>1047</v>
      </c>
      <c r="D132" s="98" t="s">
        <v>13119</v>
      </c>
      <c r="E132" s="98" t="s">
        <v>441</v>
      </c>
      <c r="F132" s="122">
        <v>1.0159010199823639</v>
      </c>
      <c r="G132" s="122">
        <v>1.0161225445104254</v>
      </c>
      <c r="H132" s="99">
        <v>10065.999999999998</v>
      </c>
      <c r="I132" s="53">
        <v>10226.059667142474</v>
      </c>
      <c r="J132" s="54">
        <v>9664.0239672333446</v>
      </c>
      <c r="K132" s="55">
        <v>0.9600659613782383</v>
      </c>
      <c r="L132" s="121">
        <v>10228.28953304194</v>
      </c>
      <c r="M132" s="54">
        <v>9576.1911758460992</v>
      </c>
      <c r="N132" s="120">
        <v>0.95134027179079084</v>
      </c>
      <c r="O132" s="123">
        <v>10162.438244625313</v>
      </c>
      <c r="P132" s="53">
        <v>10324.03137822264</v>
      </c>
      <c r="Q132" s="54">
        <v>9756.6877743358582</v>
      </c>
      <c r="R132" s="55">
        <v>0.96007351183619272</v>
      </c>
      <c r="S132" s="121">
        <v>10326.282607558735</v>
      </c>
      <c r="T132" s="54">
        <v>9668.0118632238082</v>
      </c>
      <c r="U132" s="55">
        <v>0.95134766189964348</v>
      </c>
    </row>
    <row r="133" spans="1:21" ht="13" x14ac:dyDescent="0.3">
      <c r="A133" s="44" t="s">
        <v>7189</v>
      </c>
      <c r="B133" s="44" t="s">
        <v>12984</v>
      </c>
      <c r="C133" s="98" t="s">
        <v>1047</v>
      </c>
      <c r="D133" s="98" t="s">
        <v>13119</v>
      </c>
      <c r="E133" s="98" t="s">
        <v>441</v>
      </c>
      <c r="F133" s="122">
        <v>1.0159010199823639</v>
      </c>
      <c r="G133" s="122">
        <v>1.0161225445104254</v>
      </c>
      <c r="H133" s="99">
        <v>5284.666666666667</v>
      </c>
      <c r="I133" s="53">
        <v>5368.6982569334659</v>
      </c>
      <c r="J133" s="54">
        <v>5073.6285838968633</v>
      </c>
      <c r="K133" s="55">
        <v>0.9600659613782383</v>
      </c>
      <c r="L133" s="121">
        <v>5369.8689402227619</v>
      </c>
      <c r="M133" s="54">
        <v>5027.5162229904008</v>
      </c>
      <c r="N133" s="120">
        <v>0.95134027179079106</v>
      </c>
      <c r="O133" s="123">
        <v>5333.8065318771023</v>
      </c>
      <c r="P133" s="53">
        <v>5418.6194961225438</v>
      </c>
      <c r="Q133" s="54">
        <v>5120.8463685140732</v>
      </c>
      <c r="R133" s="55">
        <v>0.96007351183619272</v>
      </c>
      <c r="S133" s="121">
        <v>5419.8010650972883</v>
      </c>
      <c r="T133" s="54">
        <v>5074.3043731263269</v>
      </c>
      <c r="U133" s="55">
        <v>0.95134766189964337</v>
      </c>
    </row>
    <row r="134" spans="1:21" ht="13" x14ac:dyDescent="0.3">
      <c r="A134" s="44" t="s">
        <v>7188</v>
      </c>
      <c r="B134" s="44" t="s">
        <v>12983</v>
      </c>
      <c r="C134" s="98" t="s">
        <v>1047</v>
      </c>
      <c r="D134" s="98" t="s">
        <v>13119</v>
      </c>
      <c r="E134" s="98" t="s">
        <v>441</v>
      </c>
      <c r="F134" s="122">
        <v>1.0159010199823639</v>
      </c>
      <c r="G134" s="122">
        <v>1.0161225445104254</v>
      </c>
      <c r="H134" s="99">
        <v>7938.083333333333</v>
      </c>
      <c r="I134" s="53">
        <v>8064.3069550383361</v>
      </c>
      <c r="J134" s="54">
        <v>7621.0836069172356</v>
      </c>
      <c r="K134" s="55">
        <v>0.96006596137823819</v>
      </c>
      <c r="L134" s="121">
        <v>8066.0654352024658</v>
      </c>
      <c r="M134" s="54">
        <v>7551.8183558312812</v>
      </c>
      <c r="N134" s="120">
        <v>0.95134027179079095</v>
      </c>
      <c r="O134" s="123">
        <v>8014.8336137108963</v>
      </c>
      <c r="P134" s="53">
        <v>8142.277643157835</v>
      </c>
      <c r="Q134" s="54">
        <v>7694.829454298183</v>
      </c>
      <c r="R134" s="55">
        <v>0.96007351183619261</v>
      </c>
      <c r="S134" s="121">
        <v>8144.0531253916042</v>
      </c>
      <c r="T134" s="54">
        <v>7624.8932189185316</v>
      </c>
      <c r="U134" s="55">
        <v>0.95134766189964348</v>
      </c>
    </row>
    <row r="135" spans="1:21" ht="13" x14ac:dyDescent="0.3">
      <c r="A135" s="44" t="s">
        <v>7187</v>
      </c>
      <c r="B135" s="44" t="s">
        <v>12982</v>
      </c>
      <c r="C135" s="98" t="s">
        <v>1047</v>
      </c>
      <c r="D135" s="98" t="s">
        <v>13119</v>
      </c>
      <c r="E135" s="98" t="s">
        <v>481</v>
      </c>
      <c r="F135" s="122">
        <v>1.0165893918859878</v>
      </c>
      <c r="G135" s="122">
        <v>1.0130396434545041</v>
      </c>
      <c r="H135" s="99">
        <v>13331.333333333332</v>
      </c>
      <c r="I135" s="53">
        <v>13552.492046362731</v>
      </c>
      <c r="J135" s="54">
        <v>12807.631894874994</v>
      </c>
      <c r="K135" s="55">
        <v>0.96071649959056327</v>
      </c>
      <c r="L135" s="121">
        <v>13505.169166773145</v>
      </c>
      <c r="M135" s="54">
        <v>12644.155348298891</v>
      </c>
      <c r="N135" s="120">
        <v>0.94845391921029842</v>
      </c>
      <c r="O135" s="123">
        <v>13459.620780849087</v>
      </c>
      <c r="P135" s="53">
        <v>13682.907704619378</v>
      </c>
      <c r="Q135" s="54">
        <v>12930.981457556245</v>
      </c>
      <c r="R135" s="55">
        <v>0.9607240551646884</v>
      </c>
      <c r="S135" s="121">
        <v>13635.129436864194</v>
      </c>
      <c r="T135" s="54">
        <v>12765.92924695872</v>
      </c>
      <c r="U135" s="55">
        <v>0.94846128689766795</v>
      </c>
    </row>
    <row r="136" spans="1:21" ht="13" x14ac:dyDescent="0.3">
      <c r="A136" s="44" t="s">
        <v>7186</v>
      </c>
      <c r="B136" s="44" t="s">
        <v>12981</v>
      </c>
      <c r="C136" s="98" t="s">
        <v>1047</v>
      </c>
      <c r="D136" s="98" t="s">
        <v>13119</v>
      </c>
      <c r="E136" s="98" t="s">
        <v>441</v>
      </c>
      <c r="F136" s="122">
        <v>1.0159010199823639</v>
      </c>
      <c r="G136" s="122">
        <v>1.0161225445104254</v>
      </c>
      <c r="H136" s="99">
        <v>32979.916666666664</v>
      </c>
      <c r="I136" s="53">
        <v>33504.330980600025</v>
      </c>
      <c r="J136" s="54">
        <v>31662.895400757508</v>
      </c>
      <c r="K136" s="55">
        <v>0.96006596137823808</v>
      </c>
      <c r="L136" s="121">
        <v>33511.636841075117</v>
      </c>
      <c r="M136" s="54">
        <v>31375.122885304299</v>
      </c>
      <c r="N136" s="120">
        <v>0.95134027179079095</v>
      </c>
      <c r="O136" s="123">
        <v>33414.043001770151</v>
      </c>
      <c r="P136" s="53">
        <v>33945.360367232868</v>
      </c>
      <c r="Q136" s="54">
        <v>32079.937609355027</v>
      </c>
      <c r="R136" s="55">
        <v>0.96007351183619272</v>
      </c>
      <c r="S136" s="121">
        <v>33952.762397339458</v>
      </c>
      <c r="T136" s="54">
        <v>31788.371684348174</v>
      </c>
      <c r="U136" s="55">
        <v>0.95134766189964337</v>
      </c>
    </row>
    <row r="137" spans="1:21" ht="13" x14ac:dyDescent="0.3">
      <c r="A137" s="44" t="s">
        <v>7185</v>
      </c>
      <c r="B137" s="44" t="s">
        <v>12980</v>
      </c>
      <c r="C137" s="98" t="s">
        <v>1047</v>
      </c>
      <c r="D137" s="98" t="s">
        <v>13119</v>
      </c>
      <c r="E137" s="98" t="s">
        <v>441</v>
      </c>
      <c r="F137" s="122">
        <v>1.0159010199823639</v>
      </c>
      <c r="G137" s="122">
        <v>1.0161225445104254</v>
      </c>
      <c r="H137" s="99">
        <v>15789.083333333334</v>
      </c>
      <c r="I137" s="53">
        <v>16040.145862919877</v>
      </c>
      <c r="J137" s="54">
        <v>15158.561469697786</v>
      </c>
      <c r="K137" s="55">
        <v>0.9600659613782383</v>
      </c>
      <c r="L137" s="121">
        <v>16043.643532153816</v>
      </c>
      <c r="M137" s="54">
        <v>15020.790829660782</v>
      </c>
      <c r="N137" s="120">
        <v>0.95134027179079095</v>
      </c>
      <c r="O137" s="123">
        <v>15936.003909877047</v>
      </c>
      <c r="P137" s="53">
        <v>16189.402626487032</v>
      </c>
      <c r="Q137" s="54">
        <v>15299.735238390955</v>
      </c>
      <c r="R137" s="55">
        <v>0.96007351183619272</v>
      </c>
      <c r="S137" s="121">
        <v>16192.932842232352</v>
      </c>
      <c r="T137" s="54">
        <v>15160.680059685104</v>
      </c>
      <c r="U137" s="55">
        <v>0.95134766189964348</v>
      </c>
    </row>
    <row r="138" spans="1:21" ht="13" x14ac:dyDescent="0.3">
      <c r="A138" s="44" t="s">
        <v>7184</v>
      </c>
      <c r="B138" s="44" t="s">
        <v>12979</v>
      </c>
      <c r="C138" s="98" t="s">
        <v>1047</v>
      </c>
      <c r="D138" s="98" t="s">
        <v>13119</v>
      </c>
      <c r="E138" s="98" t="s">
        <v>481</v>
      </c>
      <c r="F138" s="122">
        <v>1.0165893918859878</v>
      </c>
      <c r="G138" s="122">
        <v>1.0130396434545041</v>
      </c>
      <c r="H138" s="99">
        <v>13319.5</v>
      </c>
      <c r="I138" s="53">
        <v>13540.462405225415</v>
      </c>
      <c r="J138" s="54">
        <v>12796.263416296506</v>
      </c>
      <c r="K138" s="55">
        <v>0.96071649959056316</v>
      </c>
      <c r="L138" s="121">
        <v>13493.181530992268</v>
      </c>
      <c r="M138" s="54">
        <v>12632.931976921571</v>
      </c>
      <c r="N138" s="120">
        <v>0.94845391921029853</v>
      </c>
      <c r="O138" s="123">
        <v>13434.682094903947</v>
      </c>
      <c r="P138" s="53">
        <v>13657.555301039973</v>
      </c>
      <c r="Q138" s="54">
        <v>12907.022262064551</v>
      </c>
      <c r="R138" s="55">
        <v>0.9607240551646884</v>
      </c>
      <c r="S138" s="121">
        <v>13609.865559346104</v>
      </c>
      <c r="T138" s="54">
        <v>12742.275868793655</v>
      </c>
      <c r="U138" s="55">
        <v>0.94846128689766795</v>
      </c>
    </row>
    <row r="139" spans="1:21" ht="13" x14ac:dyDescent="0.3">
      <c r="A139" s="44" t="s">
        <v>7183</v>
      </c>
      <c r="B139" s="44" t="s">
        <v>12978</v>
      </c>
      <c r="C139" s="98" t="s">
        <v>1047</v>
      </c>
      <c r="D139" s="98" t="s">
        <v>13119</v>
      </c>
      <c r="E139" s="98" t="s">
        <v>441</v>
      </c>
      <c r="F139" s="122">
        <v>1.0159010199823639</v>
      </c>
      <c r="G139" s="122">
        <v>1.0161225445104254</v>
      </c>
      <c r="H139" s="99">
        <v>6213</v>
      </c>
      <c r="I139" s="53">
        <v>6311.7930371504272</v>
      </c>
      <c r="J139" s="54">
        <v>5964.8898180429942</v>
      </c>
      <c r="K139" s="55">
        <v>0.96006596137823819</v>
      </c>
      <c r="L139" s="121">
        <v>6313.169369043273</v>
      </c>
      <c r="M139" s="54">
        <v>5910.6771086361841</v>
      </c>
      <c r="N139" s="120">
        <v>0.95134027179079095</v>
      </c>
      <c r="O139" s="123">
        <v>6271.8257518989412</v>
      </c>
      <c r="P139" s="53">
        <v>6371.5541785057912</v>
      </c>
      <c r="Q139" s="54">
        <v>6021.4137752502866</v>
      </c>
      <c r="R139" s="55">
        <v>0.96007351183619272</v>
      </c>
      <c r="S139" s="121">
        <v>6372.9435417455643</v>
      </c>
      <c r="T139" s="54">
        <v>5966.6867649110309</v>
      </c>
      <c r="U139" s="55">
        <v>0.95134766189964348</v>
      </c>
    </row>
    <row r="140" spans="1:21" ht="13" x14ac:dyDescent="0.3">
      <c r="A140" s="44" t="s">
        <v>7182</v>
      </c>
      <c r="B140" s="44" t="s">
        <v>12977</v>
      </c>
      <c r="C140" s="98" t="s">
        <v>1047</v>
      </c>
      <c r="D140" s="98" t="s">
        <v>13119</v>
      </c>
      <c r="E140" s="98" t="s">
        <v>441</v>
      </c>
      <c r="F140" s="122">
        <v>1.0159010199823639</v>
      </c>
      <c r="G140" s="122">
        <v>1.0161225445104254</v>
      </c>
      <c r="H140" s="99">
        <v>9836.75</v>
      </c>
      <c r="I140" s="53">
        <v>9993.1643583115183</v>
      </c>
      <c r="J140" s="54">
        <v>9443.9288455873848</v>
      </c>
      <c r="K140" s="55">
        <v>0.96006596137823819</v>
      </c>
      <c r="L140" s="121">
        <v>9995.3434397129276</v>
      </c>
      <c r="M140" s="54">
        <v>9358.0964185380635</v>
      </c>
      <c r="N140" s="120">
        <v>0.95134027179079106</v>
      </c>
      <c r="O140" s="123">
        <v>9928.7205581731614</v>
      </c>
      <c r="P140" s="53">
        <v>10086.597342167981</v>
      </c>
      <c r="Q140" s="54">
        <v>9532.3016143255099</v>
      </c>
      <c r="R140" s="55">
        <v>0.96007351183619261</v>
      </c>
      <c r="S140" s="121">
        <v>10088.796797303883</v>
      </c>
      <c r="T140" s="54">
        <v>9445.6650886729585</v>
      </c>
      <c r="U140" s="55">
        <v>0.95134766189964326</v>
      </c>
    </row>
    <row r="141" spans="1:21" ht="13" x14ac:dyDescent="0.3">
      <c r="A141" s="44" t="s">
        <v>7181</v>
      </c>
      <c r="B141" s="44" t="s">
        <v>12976</v>
      </c>
      <c r="C141" s="98" t="s">
        <v>1047</v>
      </c>
      <c r="D141" s="98" t="s">
        <v>13119</v>
      </c>
      <c r="E141" s="98" t="s">
        <v>441</v>
      </c>
      <c r="F141" s="122">
        <v>1.0159010199823639</v>
      </c>
      <c r="G141" s="122">
        <v>1.0161225445104254</v>
      </c>
      <c r="H141" s="99">
        <v>10866.750000000002</v>
      </c>
      <c r="I141" s="53">
        <v>11039.542408893356</v>
      </c>
      <c r="J141" s="54">
        <v>10432.796785806973</v>
      </c>
      <c r="K141" s="55">
        <v>0.9600659613782383</v>
      </c>
      <c r="L141" s="121">
        <v>11041.949660558666</v>
      </c>
      <c r="M141" s="54">
        <v>10337.976898482579</v>
      </c>
      <c r="N141" s="120">
        <v>0.95134027179079095</v>
      </c>
      <c r="O141" s="123">
        <v>10967.630026991024</v>
      </c>
      <c r="P141" s="53">
        <v>11142.026531209383</v>
      </c>
      <c r="Q141" s="54">
        <v>10529.73107653335</v>
      </c>
      <c r="R141" s="55">
        <v>0.96007351183619272</v>
      </c>
      <c r="S141" s="121">
        <v>11144.456130275064</v>
      </c>
      <c r="T141" s="54">
        <v>10434.029182758233</v>
      </c>
      <c r="U141" s="55">
        <v>0.95134766189964337</v>
      </c>
    </row>
    <row r="142" spans="1:21" ht="13" x14ac:dyDescent="0.3">
      <c r="A142" s="44" t="s">
        <v>7180</v>
      </c>
      <c r="B142" s="44" t="s">
        <v>12975</v>
      </c>
      <c r="C142" s="98" t="s">
        <v>1047</v>
      </c>
      <c r="D142" s="98" t="s">
        <v>13119</v>
      </c>
      <c r="E142" s="98" t="s">
        <v>441</v>
      </c>
      <c r="F142" s="122">
        <v>1.0159010199823639</v>
      </c>
      <c r="G142" s="122">
        <v>1.0161225445104254</v>
      </c>
      <c r="H142" s="99">
        <v>17032.5</v>
      </c>
      <c r="I142" s="53">
        <v>17303.334122849614</v>
      </c>
      <c r="J142" s="54">
        <v>16352.323487174843</v>
      </c>
      <c r="K142" s="55">
        <v>0.96006596137823819</v>
      </c>
      <c r="L142" s="121">
        <v>17307.107239373821</v>
      </c>
      <c r="M142" s="54">
        <v>16203.703179276648</v>
      </c>
      <c r="N142" s="120">
        <v>0.95134027179079106</v>
      </c>
      <c r="O142" s="123">
        <v>17193.496422815071</v>
      </c>
      <c r="P142" s="53">
        <v>17466.890553000958</v>
      </c>
      <c r="Q142" s="54">
        <v>16507.020491395084</v>
      </c>
      <c r="R142" s="55">
        <v>0.96007351183619283</v>
      </c>
      <c r="S142" s="121">
        <v>17470.699334181747</v>
      </c>
      <c r="T142" s="54">
        <v>16356.992621725001</v>
      </c>
      <c r="U142" s="55">
        <v>0.95134766189964348</v>
      </c>
    </row>
    <row r="143" spans="1:21" ht="13" x14ac:dyDescent="0.3">
      <c r="A143" s="44" t="s">
        <v>7179</v>
      </c>
      <c r="B143" s="44" t="s">
        <v>12695</v>
      </c>
      <c r="C143" s="98" t="s">
        <v>1047</v>
      </c>
      <c r="D143" s="98" t="s">
        <v>13119</v>
      </c>
      <c r="E143" s="98" t="s">
        <v>441</v>
      </c>
      <c r="F143" s="122">
        <v>1.0159010199823639</v>
      </c>
      <c r="G143" s="122">
        <v>1.0161225445104254</v>
      </c>
      <c r="H143" s="99">
        <v>13553.416666666664</v>
      </c>
      <c r="I143" s="53">
        <v>13768.929815912636</v>
      </c>
      <c r="J143" s="54">
        <v>13012.174002043168</v>
      </c>
      <c r="K143" s="55">
        <v>0.96006596137823819</v>
      </c>
      <c r="L143" s="121">
        <v>13771.932230143339</v>
      </c>
      <c r="M143" s="54">
        <v>12893.911095360501</v>
      </c>
      <c r="N143" s="120">
        <v>0.95134027179079106</v>
      </c>
      <c r="O143" s="123">
        <v>13681.757238849023</v>
      </c>
      <c r="P143" s="53">
        <v>13899.311134097814</v>
      </c>
      <c r="Q143" s="54">
        <v>13135.492720392032</v>
      </c>
      <c r="R143" s="55">
        <v>0.96007351183619272</v>
      </c>
      <c r="S143" s="121">
        <v>13902.3419789132</v>
      </c>
      <c r="T143" s="54">
        <v>13016.107759857538</v>
      </c>
      <c r="U143" s="55">
        <v>0.95134766189964337</v>
      </c>
    </row>
    <row r="144" spans="1:21" ht="13" x14ac:dyDescent="0.3">
      <c r="A144" s="44" t="s">
        <v>7178</v>
      </c>
      <c r="B144" s="44" t="s">
        <v>12974</v>
      </c>
      <c r="C144" s="98" t="s">
        <v>1047</v>
      </c>
      <c r="D144" s="98" t="s">
        <v>13119</v>
      </c>
      <c r="E144" s="98" t="s">
        <v>441</v>
      </c>
      <c r="F144" s="122">
        <v>1.0159010199823639</v>
      </c>
      <c r="G144" s="122">
        <v>1.0161225445104254</v>
      </c>
      <c r="H144" s="99">
        <v>15542.083333333332</v>
      </c>
      <c r="I144" s="53">
        <v>15789.21831098423</v>
      </c>
      <c r="J144" s="54">
        <v>14921.425177237357</v>
      </c>
      <c r="K144" s="55">
        <v>0.96006596137823808</v>
      </c>
      <c r="L144" s="121">
        <v>15792.66126365974</v>
      </c>
      <c r="M144" s="54">
        <v>14785.809782528455</v>
      </c>
      <c r="N144" s="120">
        <v>0.95134027179079095</v>
      </c>
      <c r="O144" s="123">
        <v>15682.845815058125</v>
      </c>
      <c r="P144" s="53">
        <v>15932.219059743697</v>
      </c>
      <c r="Q144" s="54">
        <v>15056.68485724839</v>
      </c>
      <c r="R144" s="55">
        <v>0.96007351183619261</v>
      </c>
      <c r="S144" s="121">
        <v>15935.693194761538</v>
      </c>
      <c r="T144" s="54">
        <v>14919.838698088155</v>
      </c>
      <c r="U144" s="55">
        <v>0.95134766189964348</v>
      </c>
    </row>
    <row r="145" spans="1:21" ht="13" x14ac:dyDescent="0.3">
      <c r="A145" s="44" t="s">
        <v>7177</v>
      </c>
      <c r="B145" s="44" t="s">
        <v>12973</v>
      </c>
      <c r="C145" s="98" t="s">
        <v>1047</v>
      </c>
      <c r="D145" s="98" t="s">
        <v>13119</v>
      </c>
      <c r="E145" s="98" t="s">
        <v>441</v>
      </c>
      <c r="F145" s="122">
        <v>1.0159010199823639</v>
      </c>
      <c r="G145" s="122">
        <v>1.0161225445104254</v>
      </c>
      <c r="H145" s="99">
        <v>26770.583333333332</v>
      </c>
      <c r="I145" s="53">
        <v>27196.262913856204</v>
      </c>
      <c r="J145" s="54">
        <v>25701.525824572906</v>
      </c>
      <c r="K145" s="55">
        <v>0.96006596137823819</v>
      </c>
      <c r="L145" s="121">
        <v>27202.193254695052</v>
      </c>
      <c r="M145" s="54">
        <v>25467.934024331353</v>
      </c>
      <c r="N145" s="120">
        <v>0.95134027179079106</v>
      </c>
      <c r="O145" s="123">
        <v>27016.544387552916</v>
      </c>
      <c r="P145" s="53">
        <v>27446.134999713817</v>
      </c>
      <c r="Q145" s="54">
        <v>25937.868647836309</v>
      </c>
      <c r="R145" s="55">
        <v>0.96007351183619261</v>
      </c>
      <c r="S145" s="121">
        <v>27452.119826959122</v>
      </c>
      <c r="T145" s="54">
        <v>25702.126335706402</v>
      </c>
      <c r="U145" s="55">
        <v>0.95134766189964348</v>
      </c>
    </row>
    <row r="146" spans="1:21" ht="13" x14ac:dyDescent="0.3">
      <c r="A146" s="44" t="s">
        <v>7176</v>
      </c>
      <c r="B146" s="44" t="s">
        <v>12972</v>
      </c>
      <c r="C146" s="98" t="s">
        <v>1047</v>
      </c>
      <c r="D146" s="98" t="s">
        <v>13119</v>
      </c>
      <c r="E146" s="98" t="s">
        <v>441</v>
      </c>
      <c r="F146" s="122">
        <v>1.0159010199823639</v>
      </c>
      <c r="G146" s="122">
        <v>1.0161225445104254</v>
      </c>
      <c r="H146" s="99">
        <v>12346.166666666666</v>
      </c>
      <c r="I146" s="53">
        <v>12542.483309538928</v>
      </c>
      <c r="J146" s="54">
        <v>11853.134370169291</v>
      </c>
      <c r="K146" s="55">
        <v>0.96006596137823819</v>
      </c>
      <c r="L146" s="121">
        <v>12545.218288283129</v>
      </c>
      <c r="M146" s="54">
        <v>11745.405552241069</v>
      </c>
      <c r="N146" s="120">
        <v>0.95134027179079095</v>
      </c>
      <c r="O146" s="123">
        <v>12454.646683162133</v>
      </c>
      <c r="P146" s="53">
        <v>12652.688268944377</v>
      </c>
      <c r="Q146" s="54">
        <v>11957.376379782458</v>
      </c>
      <c r="R146" s="55">
        <v>0.96007351183619272</v>
      </c>
      <c r="S146" s="121">
        <v>12655.447278673037</v>
      </c>
      <c r="T146" s="54">
        <v>11848.699001812445</v>
      </c>
      <c r="U146" s="55">
        <v>0.95134766189964348</v>
      </c>
    </row>
    <row r="147" spans="1:21" ht="13" x14ac:dyDescent="0.3">
      <c r="A147" s="44" t="s">
        <v>7175</v>
      </c>
      <c r="B147" s="44" t="s">
        <v>12971</v>
      </c>
      <c r="C147" s="98" t="s">
        <v>1047</v>
      </c>
      <c r="D147" s="98" t="s">
        <v>13119</v>
      </c>
      <c r="E147" s="98" t="s">
        <v>441</v>
      </c>
      <c r="F147" s="122">
        <v>1.0159010199823639</v>
      </c>
      <c r="G147" s="122">
        <v>1.0161225445104254</v>
      </c>
      <c r="H147" s="99">
        <v>5461.75</v>
      </c>
      <c r="I147" s="53">
        <v>5548.5973958886761</v>
      </c>
      <c r="J147" s="54">
        <v>5243.6402645575927</v>
      </c>
      <c r="K147" s="55">
        <v>0.96006596137823819</v>
      </c>
      <c r="L147" s="121">
        <v>5549.8073074798158</v>
      </c>
      <c r="M147" s="54">
        <v>5195.9827294533525</v>
      </c>
      <c r="N147" s="120">
        <v>0.95134027179079095</v>
      </c>
      <c r="O147" s="123">
        <v>5514.4216676977239</v>
      </c>
      <c r="P147" s="53">
        <v>5602.1065968269659</v>
      </c>
      <c r="Q147" s="54">
        <v>5294.2501762521479</v>
      </c>
      <c r="R147" s="55">
        <v>0.96007351183619261</v>
      </c>
      <c r="S147" s="121">
        <v>5603.3281764844351</v>
      </c>
      <c r="T147" s="54">
        <v>5246.132160292962</v>
      </c>
      <c r="U147" s="55">
        <v>0.95134766189964337</v>
      </c>
    </row>
    <row r="148" spans="1:21" ht="13" x14ac:dyDescent="0.3">
      <c r="A148" s="44" t="s">
        <v>7174</v>
      </c>
      <c r="B148" s="44" t="s">
        <v>12970</v>
      </c>
      <c r="C148" s="98" t="s">
        <v>1047</v>
      </c>
      <c r="D148" s="98" t="s">
        <v>13119</v>
      </c>
      <c r="E148" s="98" t="s">
        <v>441</v>
      </c>
      <c r="F148" s="122">
        <v>1.0159010199823639</v>
      </c>
      <c r="G148" s="122">
        <v>1.0161225445104254</v>
      </c>
      <c r="H148" s="99">
        <v>13526.5</v>
      </c>
      <c r="I148" s="53">
        <v>13741.585146791445</v>
      </c>
      <c r="J148" s="54">
        <v>12986.332226582739</v>
      </c>
      <c r="K148" s="55">
        <v>0.96006596137823819</v>
      </c>
      <c r="L148" s="121">
        <v>13744.581598320268</v>
      </c>
      <c r="M148" s="54">
        <v>12868.304186378135</v>
      </c>
      <c r="N148" s="120">
        <v>0.95134027179079106</v>
      </c>
      <c r="O148" s="123">
        <v>13650.481486290973</v>
      </c>
      <c r="P148" s="53">
        <v>13867.538065173376</v>
      </c>
      <c r="Q148" s="54">
        <v>13105.465698798307</v>
      </c>
      <c r="R148" s="55">
        <v>0.96007351183619272</v>
      </c>
      <c r="S148" s="121">
        <v>13870.561981642437</v>
      </c>
      <c r="T148" s="54">
        <v>12986.353645787287</v>
      </c>
      <c r="U148" s="55">
        <v>0.95134766189964337</v>
      </c>
    </row>
    <row r="149" spans="1:21" ht="13" x14ac:dyDescent="0.3">
      <c r="A149" s="44" t="s">
        <v>7173</v>
      </c>
      <c r="B149" s="44" t="s">
        <v>12969</v>
      </c>
      <c r="C149" s="98" t="s">
        <v>1047</v>
      </c>
      <c r="D149" s="98" t="s">
        <v>13119</v>
      </c>
      <c r="E149" s="98" t="s">
        <v>441</v>
      </c>
      <c r="F149" s="122">
        <v>1.0159010199823639</v>
      </c>
      <c r="G149" s="122">
        <v>1.0161225445104254</v>
      </c>
      <c r="H149" s="99">
        <v>10748.25</v>
      </c>
      <c r="I149" s="53">
        <v>10919.158138025443</v>
      </c>
      <c r="J149" s="54">
        <v>10319.028969383649</v>
      </c>
      <c r="K149" s="55">
        <v>0.9600659613782383</v>
      </c>
      <c r="L149" s="121">
        <v>10921.539139034179</v>
      </c>
      <c r="M149" s="54">
        <v>10225.243076275368</v>
      </c>
      <c r="N149" s="120">
        <v>0.95134027179079095</v>
      </c>
      <c r="O149" s="123">
        <v>10841.457704064454</v>
      </c>
      <c r="P149" s="53">
        <v>11013.847939654737</v>
      </c>
      <c r="Q149" s="54">
        <v>10408.596371364707</v>
      </c>
      <c r="R149" s="55">
        <v>0.96007351183619261</v>
      </c>
      <c r="S149" s="121">
        <v>11016.249588456129</v>
      </c>
      <c r="T149" s="54">
        <v>10313.995438345595</v>
      </c>
      <c r="U149" s="55">
        <v>0.95134766189964348</v>
      </c>
    </row>
    <row r="150" spans="1:21" ht="13" x14ac:dyDescent="0.3">
      <c r="A150" s="44" t="s">
        <v>7172</v>
      </c>
      <c r="B150" s="44" t="s">
        <v>12968</v>
      </c>
      <c r="C150" s="98" t="s">
        <v>1047</v>
      </c>
      <c r="D150" s="98" t="s">
        <v>13119</v>
      </c>
      <c r="E150" s="98" t="s">
        <v>441</v>
      </c>
      <c r="F150" s="122">
        <v>1.0159010199823639</v>
      </c>
      <c r="G150" s="122">
        <v>1.0161225445104254</v>
      </c>
      <c r="H150" s="99">
        <v>7385.25</v>
      </c>
      <c r="I150" s="53">
        <v>7502.6830078247531</v>
      </c>
      <c r="J150" s="54">
        <v>7090.3271412686336</v>
      </c>
      <c r="K150" s="55">
        <v>0.96006596137823819</v>
      </c>
      <c r="L150" s="121">
        <v>7504.3190218456193</v>
      </c>
      <c r="M150" s="54">
        <v>7025.8857422429392</v>
      </c>
      <c r="N150" s="120">
        <v>0.95134027179079095</v>
      </c>
      <c r="O150" s="123">
        <v>7451.3969152410145</v>
      </c>
      <c r="P150" s="53">
        <v>7569.8817264867866</v>
      </c>
      <c r="Q150" s="54">
        <v>7153.8888045008134</v>
      </c>
      <c r="R150" s="55">
        <v>0.96007351183619261</v>
      </c>
      <c r="S150" s="121">
        <v>7571.5323936718341</v>
      </c>
      <c r="T150" s="54">
        <v>7088.8690332007545</v>
      </c>
      <c r="U150" s="55">
        <v>0.95134766189964337</v>
      </c>
    </row>
    <row r="151" spans="1:21" ht="13" x14ac:dyDescent="0.3">
      <c r="A151" s="44" t="s">
        <v>7171</v>
      </c>
      <c r="B151" s="44" t="s">
        <v>12967</v>
      </c>
      <c r="C151" s="98" t="s">
        <v>1047</v>
      </c>
      <c r="D151" s="98" t="s">
        <v>13119</v>
      </c>
      <c r="E151" s="98" t="s">
        <v>441</v>
      </c>
      <c r="F151" s="122">
        <v>1.0159010199823639</v>
      </c>
      <c r="G151" s="122">
        <v>1.0161225445104254</v>
      </c>
      <c r="H151" s="99">
        <v>9399.0833333333321</v>
      </c>
      <c r="I151" s="53">
        <v>9548.5383452325696</v>
      </c>
      <c r="J151" s="54">
        <v>9023.7399764908423</v>
      </c>
      <c r="K151" s="55">
        <v>0.9600659613782383</v>
      </c>
      <c r="L151" s="121">
        <v>9550.6204727321965</v>
      </c>
      <c r="M151" s="54">
        <v>8941.7264929176254</v>
      </c>
      <c r="N151" s="120">
        <v>0.95134027179079095</v>
      </c>
      <c r="O151" s="123">
        <v>9492.5019104455623</v>
      </c>
      <c r="P151" s="53">
        <v>9643.4423730061844</v>
      </c>
      <c r="Q151" s="54">
        <v>9113.4996452732394</v>
      </c>
      <c r="R151" s="55">
        <v>0.96007351183619272</v>
      </c>
      <c r="S151" s="121">
        <v>9645.5451950120187</v>
      </c>
      <c r="T151" s="54">
        <v>9030.669498080284</v>
      </c>
      <c r="U151" s="55">
        <v>0.95134766189964337</v>
      </c>
    </row>
    <row r="152" spans="1:21" ht="13" x14ac:dyDescent="0.3">
      <c r="A152" s="44" t="s">
        <v>7170</v>
      </c>
      <c r="B152" s="44" t="s">
        <v>12966</v>
      </c>
      <c r="C152" s="98" t="s">
        <v>1047</v>
      </c>
      <c r="D152" s="98" t="s">
        <v>13119</v>
      </c>
      <c r="E152" s="98" t="s">
        <v>441</v>
      </c>
      <c r="F152" s="122">
        <v>1.0159010199823639</v>
      </c>
      <c r="G152" s="122">
        <v>1.0161225445104254</v>
      </c>
      <c r="H152" s="99">
        <v>5363.1666666666661</v>
      </c>
      <c r="I152" s="53">
        <v>5448.4464870020811</v>
      </c>
      <c r="J152" s="54">
        <v>5148.9937618650538</v>
      </c>
      <c r="K152" s="55">
        <v>0.96006596137823819</v>
      </c>
      <c r="L152" s="121">
        <v>5449.6345599668293</v>
      </c>
      <c r="M152" s="54">
        <v>5102.196434325977</v>
      </c>
      <c r="N152" s="120">
        <v>0.95134027179079106</v>
      </c>
      <c r="O152" s="123">
        <v>5412.3237250584216</v>
      </c>
      <c r="P152" s="53">
        <v>5498.3851927615979</v>
      </c>
      <c r="Q152" s="54">
        <v>5196.2286459111829</v>
      </c>
      <c r="R152" s="55">
        <v>0.96007351183619261</v>
      </c>
      <c r="S152" s="121">
        <v>5499.5841552205075</v>
      </c>
      <c r="T152" s="54">
        <v>5149.0015212782982</v>
      </c>
      <c r="U152" s="55">
        <v>0.95134766189964348</v>
      </c>
    </row>
    <row r="153" spans="1:21" ht="13" x14ac:dyDescent="0.3">
      <c r="A153" s="44" t="s">
        <v>7169</v>
      </c>
      <c r="B153" s="44" t="s">
        <v>12965</v>
      </c>
      <c r="C153" s="98" t="s">
        <v>1047</v>
      </c>
      <c r="D153" s="98" t="s">
        <v>13119</v>
      </c>
      <c r="E153" s="98" t="s">
        <v>441</v>
      </c>
      <c r="F153" s="122">
        <v>1.0159010199823639</v>
      </c>
      <c r="G153" s="122">
        <v>1.0161225445104254</v>
      </c>
      <c r="H153" s="99">
        <v>14270.083333333334</v>
      </c>
      <c r="I153" s="53">
        <v>14496.992213566666</v>
      </c>
      <c r="J153" s="54">
        <v>13700.221274364241</v>
      </c>
      <c r="K153" s="55">
        <v>0.96006596137823819</v>
      </c>
      <c r="L153" s="121">
        <v>14500.153387042481</v>
      </c>
      <c r="M153" s="54">
        <v>13575.704956810572</v>
      </c>
      <c r="N153" s="120">
        <v>0.95134027179079106</v>
      </c>
      <c r="O153" s="123">
        <v>14395.541083520735</v>
      </c>
      <c r="P153" s="53">
        <v>14624.444869946739</v>
      </c>
      <c r="Q153" s="54">
        <v>13820.777682837943</v>
      </c>
      <c r="R153" s="55">
        <v>0.96007351183619272</v>
      </c>
      <c r="S153" s="121">
        <v>14627.633835391454</v>
      </c>
      <c r="T153" s="54">
        <v>13695.164351587709</v>
      </c>
      <c r="U153" s="55">
        <v>0.95134766189964337</v>
      </c>
    </row>
    <row r="154" spans="1:21" ht="13" x14ac:dyDescent="0.3">
      <c r="A154" s="44" t="s">
        <v>7168</v>
      </c>
      <c r="B154" s="44" t="s">
        <v>12964</v>
      </c>
      <c r="C154" s="98" t="s">
        <v>1047</v>
      </c>
      <c r="D154" s="98" t="s">
        <v>13119</v>
      </c>
      <c r="E154" s="98" t="s">
        <v>481</v>
      </c>
      <c r="F154" s="122">
        <v>1.0165893918859878</v>
      </c>
      <c r="G154" s="122">
        <v>1.0130396434545041</v>
      </c>
      <c r="H154" s="99">
        <v>11482.666666666668</v>
      </c>
      <c r="I154" s="53">
        <v>11673.157123896171</v>
      </c>
      <c r="J154" s="54">
        <v>11031.587325965242</v>
      </c>
      <c r="K154" s="55">
        <v>0.96071649959056327</v>
      </c>
      <c r="L154" s="121">
        <v>11632.39654590692</v>
      </c>
      <c r="M154" s="54">
        <v>10890.780202985456</v>
      </c>
      <c r="N154" s="120">
        <v>0.94845391921029853</v>
      </c>
      <c r="O154" s="123">
        <v>11594.098089149484</v>
      </c>
      <c r="P154" s="53">
        <v>11786.437125914967</v>
      </c>
      <c r="Q154" s="54">
        <v>11138.728932184857</v>
      </c>
      <c r="R154" s="55">
        <v>0.9607240551646884</v>
      </c>
      <c r="S154" s="121">
        <v>11745.28099440854</v>
      </c>
      <c r="T154" s="54">
        <v>10996.553194052511</v>
      </c>
      <c r="U154" s="55">
        <v>0.94846128689766784</v>
      </c>
    </row>
    <row r="155" spans="1:21" ht="13" x14ac:dyDescent="0.3">
      <c r="A155" s="44" t="s">
        <v>7167</v>
      </c>
      <c r="B155" s="44" t="s">
        <v>12963</v>
      </c>
      <c r="C155" s="98" t="s">
        <v>1047</v>
      </c>
      <c r="D155" s="98" t="s">
        <v>13119</v>
      </c>
      <c r="E155" s="98" t="s">
        <v>441</v>
      </c>
      <c r="F155" s="122">
        <v>1.0159010199823639</v>
      </c>
      <c r="G155" s="122">
        <v>1.0161225445104254</v>
      </c>
      <c r="H155" s="99">
        <v>2556.916666666667</v>
      </c>
      <c r="I155" s="53">
        <v>2597.5742496765729</v>
      </c>
      <c r="J155" s="54">
        <v>2454.8086577473737</v>
      </c>
      <c r="K155" s="55">
        <v>0.96006596137823819</v>
      </c>
      <c r="L155" s="121">
        <v>2598.1406694344487</v>
      </c>
      <c r="M155" s="54">
        <v>2432.49779661307</v>
      </c>
      <c r="N155" s="120">
        <v>0.95134027179079084</v>
      </c>
      <c r="O155" s="123">
        <v>2583.0810061825177</v>
      </c>
      <c r="P155" s="53">
        <v>2624.1546288778909</v>
      </c>
      <c r="Q155" s="54">
        <v>2479.947652963016</v>
      </c>
      <c r="R155" s="55">
        <v>0.96007351183619272</v>
      </c>
      <c r="S155" s="121">
        <v>2624.7268446787298</v>
      </c>
      <c r="T155" s="54">
        <v>2457.4080757291167</v>
      </c>
      <c r="U155" s="55">
        <v>0.95134766189964348</v>
      </c>
    </row>
    <row r="156" spans="1:21" ht="13" x14ac:dyDescent="0.3">
      <c r="A156" s="44" t="s">
        <v>7166</v>
      </c>
      <c r="B156" s="44" t="s">
        <v>12962</v>
      </c>
      <c r="C156" s="98" t="s">
        <v>1047</v>
      </c>
      <c r="D156" s="98" t="s">
        <v>13119</v>
      </c>
      <c r="E156" s="98" t="s">
        <v>441</v>
      </c>
      <c r="F156" s="122">
        <v>1.0159010199823639</v>
      </c>
      <c r="G156" s="122">
        <v>1.0161225445104254</v>
      </c>
      <c r="H156" s="99">
        <v>9745</v>
      </c>
      <c r="I156" s="53">
        <v>9899.9554397281372</v>
      </c>
      <c r="J156" s="54">
        <v>9355.8427936309326</v>
      </c>
      <c r="K156" s="55">
        <v>0.9600659613782383</v>
      </c>
      <c r="L156" s="121">
        <v>9902.1141962540951</v>
      </c>
      <c r="M156" s="54">
        <v>9270.8109486012581</v>
      </c>
      <c r="N156" s="120">
        <v>0.95134027179079095</v>
      </c>
      <c r="O156" s="123">
        <v>9833.7777069657823</v>
      </c>
      <c r="P156" s="53">
        <v>9990.1448027863698</v>
      </c>
      <c r="Q156" s="54">
        <v>9441.1494977431012</v>
      </c>
      <c r="R156" s="55">
        <v>0.96007351183619272</v>
      </c>
      <c r="S156" s="121">
        <v>9992.3232257519667</v>
      </c>
      <c r="T156" s="54">
        <v>9355.3414291627341</v>
      </c>
      <c r="U156" s="55">
        <v>0.95134766189964348</v>
      </c>
    </row>
    <row r="157" spans="1:21" ht="13" x14ac:dyDescent="0.3">
      <c r="A157" s="44" t="s">
        <v>7165</v>
      </c>
      <c r="B157" s="44" t="s">
        <v>12961</v>
      </c>
      <c r="C157" s="98" t="s">
        <v>1047</v>
      </c>
      <c r="D157" s="98" t="s">
        <v>13119</v>
      </c>
      <c r="E157" s="98" t="s">
        <v>481</v>
      </c>
      <c r="F157" s="122">
        <v>1.0165893918859878</v>
      </c>
      <c r="G157" s="122">
        <v>1.0130396434545041</v>
      </c>
      <c r="H157" s="99">
        <v>11080.583333333332</v>
      </c>
      <c r="I157" s="53">
        <v>11264.403472575344</v>
      </c>
      <c r="J157" s="54">
        <v>10645.299233421534</v>
      </c>
      <c r="K157" s="55">
        <v>0.96071649959056327</v>
      </c>
      <c r="L157" s="121">
        <v>11225.070189267919</v>
      </c>
      <c r="M157" s="54">
        <v>10509.422689636312</v>
      </c>
      <c r="N157" s="120">
        <v>0.94845391921029853</v>
      </c>
      <c r="O157" s="123">
        <v>11180.421436565179</v>
      </c>
      <c r="P157" s="53">
        <v>11365.897829226858</v>
      </c>
      <c r="Q157" s="54">
        <v>10741.299820987111</v>
      </c>
      <c r="R157" s="55">
        <v>0.96072405516468851</v>
      </c>
      <c r="S157" s="121">
        <v>11326.210145769084</v>
      </c>
      <c r="T157" s="54">
        <v>10604.196903782882</v>
      </c>
      <c r="U157" s="55">
        <v>0.94846128689766784</v>
      </c>
    </row>
    <row r="158" spans="1:21" ht="13" x14ac:dyDescent="0.3">
      <c r="A158" s="44" t="s">
        <v>7164</v>
      </c>
      <c r="B158" s="44" t="s">
        <v>12960</v>
      </c>
      <c r="C158" s="98" t="s">
        <v>1047</v>
      </c>
      <c r="D158" s="98" t="s">
        <v>13119</v>
      </c>
      <c r="E158" s="98" t="s">
        <v>441</v>
      </c>
      <c r="F158" s="122">
        <v>1.0159010199823639</v>
      </c>
      <c r="G158" s="122">
        <v>1.0161225445104254</v>
      </c>
      <c r="H158" s="99">
        <v>7178.4166666666661</v>
      </c>
      <c r="I158" s="53">
        <v>7292.5608135250668</v>
      </c>
      <c r="J158" s="54">
        <v>6891.7534982569005</v>
      </c>
      <c r="K158" s="55">
        <v>0.96006596137823819</v>
      </c>
      <c r="L158" s="121">
        <v>7294.1510088893792</v>
      </c>
      <c r="M158" s="54">
        <v>6829.1168626942108</v>
      </c>
      <c r="N158" s="120">
        <v>0.95134027179079106</v>
      </c>
      <c r="O158" s="123">
        <v>7251.5305407264468</v>
      </c>
      <c r="P158" s="53">
        <v>7366.8372727572605</v>
      </c>
      <c r="Q158" s="54">
        <v>6962.0023924226452</v>
      </c>
      <c r="R158" s="55">
        <v>0.96007351183619272</v>
      </c>
      <c r="S158" s="121">
        <v>7368.4436646380182</v>
      </c>
      <c r="T158" s="54">
        <v>6898.7266251139627</v>
      </c>
      <c r="U158" s="55">
        <v>0.95134766189964348</v>
      </c>
    </row>
    <row r="159" spans="1:21" ht="13" x14ac:dyDescent="0.3">
      <c r="A159" s="44" t="s">
        <v>7163</v>
      </c>
      <c r="B159" s="44" t="s">
        <v>12959</v>
      </c>
      <c r="C159" s="98" t="s">
        <v>1047</v>
      </c>
      <c r="D159" s="98" t="s">
        <v>13119</v>
      </c>
      <c r="E159" s="98" t="s">
        <v>441</v>
      </c>
      <c r="F159" s="122">
        <v>1.0159010199823639</v>
      </c>
      <c r="G159" s="122">
        <v>1.0161225445104254</v>
      </c>
      <c r="H159" s="99">
        <v>10592.833333333332</v>
      </c>
      <c r="I159" s="53">
        <v>10761.270187836517</v>
      </c>
      <c r="J159" s="54">
        <v>10169.818717886114</v>
      </c>
      <c r="K159" s="55">
        <v>0.9600659613782383</v>
      </c>
      <c r="L159" s="121">
        <v>10763.616760241517</v>
      </c>
      <c r="M159" s="54">
        <v>10077.388942367883</v>
      </c>
      <c r="N159" s="120">
        <v>0.95134027179079106</v>
      </c>
      <c r="O159" s="123">
        <v>10701.813006073153</v>
      </c>
      <c r="P159" s="53">
        <v>10871.982748530245</v>
      </c>
      <c r="Q159" s="54">
        <v>10274.527195754894</v>
      </c>
      <c r="R159" s="55">
        <v>0.96007351183619272</v>
      </c>
      <c r="S159" s="121">
        <v>10874.353462605817</v>
      </c>
      <c r="T159" s="54">
        <v>10181.144781414889</v>
      </c>
      <c r="U159" s="55">
        <v>0.95134766189964348</v>
      </c>
    </row>
    <row r="160" spans="1:21" ht="13" x14ac:dyDescent="0.3">
      <c r="A160" s="44" t="s">
        <v>7162</v>
      </c>
      <c r="B160" s="44" t="s">
        <v>12958</v>
      </c>
      <c r="C160" s="98" t="s">
        <v>1047</v>
      </c>
      <c r="D160" s="98" t="s">
        <v>13119</v>
      </c>
      <c r="E160" s="98" t="s">
        <v>441</v>
      </c>
      <c r="F160" s="122">
        <v>1.0159010199823639</v>
      </c>
      <c r="G160" s="122">
        <v>1.0161225445104254</v>
      </c>
      <c r="H160" s="99">
        <v>13287.333333333332</v>
      </c>
      <c r="I160" s="53">
        <v>13498.615486178996</v>
      </c>
      <c r="J160" s="54">
        <v>12756.716450819777</v>
      </c>
      <c r="K160" s="55">
        <v>0.9600659613782383</v>
      </c>
      <c r="L160" s="121">
        <v>13501.558956424858</v>
      </c>
      <c r="M160" s="54">
        <v>12640.77530470817</v>
      </c>
      <c r="N160" s="120">
        <v>0.95134027179079106</v>
      </c>
      <c r="O160" s="123">
        <v>13416.313720974253</v>
      </c>
      <c r="P160" s="53">
        <v>13629.646793541127</v>
      </c>
      <c r="Q160" s="54">
        <v>12880.647429991848</v>
      </c>
      <c r="R160" s="55">
        <v>0.96007351183619272</v>
      </c>
      <c r="S160" s="121">
        <v>13632.618836106491</v>
      </c>
      <c r="T160" s="54">
        <v>12763.57868976096</v>
      </c>
      <c r="U160" s="55">
        <v>0.95134766189964337</v>
      </c>
    </row>
    <row r="161" spans="1:21" ht="13" x14ac:dyDescent="0.3">
      <c r="A161" s="44" t="s">
        <v>7161</v>
      </c>
      <c r="B161" s="44" t="s">
        <v>12957</v>
      </c>
      <c r="C161" s="98" t="s">
        <v>1047</v>
      </c>
      <c r="D161" s="98" t="s">
        <v>13119</v>
      </c>
      <c r="E161" s="98" t="s">
        <v>441</v>
      </c>
      <c r="F161" s="122">
        <v>1.0159010199823639</v>
      </c>
      <c r="G161" s="122">
        <v>1.0161225445104254</v>
      </c>
      <c r="H161" s="99">
        <v>6047.6666666666661</v>
      </c>
      <c r="I161" s="53">
        <v>6143.8307351800086</v>
      </c>
      <c r="J161" s="54">
        <v>5806.1589124284574</v>
      </c>
      <c r="K161" s="55">
        <v>0.96006596137823808</v>
      </c>
      <c r="L161" s="121">
        <v>6145.1704416842149</v>
      </c>
      <c r="M161" s="54">
        <v>5753.3888503667731</v>
      </c>
      <c r="N161" s="120">
        <v>0.95134027179079095</v>
      </c>
      <c r="O161" s="123">
        <v>6101.4901424912096</v>
      </c>
      <c r="P161" s="53">
        <v>6198.5100591691589</v>
      </c>
      <c r="Q161" s="54">
        <v>5857.879068535447</v>
      </c>
      <c r="R161" s="55">
        <v>0.96007351183619261</v>
      </c>
      <c r="S161" s="121">
        <v>6199.8616888934457</v>
      </c>
      <c r="T161" s="54">
        <v>5804.6383811627338</v>
      </c>
      <c r="U161" s="55">
        <v>0.95134766189964337</v>
      </c>
    </row>
    <row r="162" spans="1:21" ht="13" x14ac:dyDescent="0.3">
      <c r="A162" s="44" t="s">
        <v>7160</v>
      </c>
      <c r="B162" s="44" t="s">
        <v>12956</v>
      </c>
      <c r="C162" s="98" t="s">
        <v>1047</v>
      </c>
      <c r="D162" s="98" t="s">
        <v>13119</v>
      </c>
      <c r="E162" s="98" t="s">
        <v>481</v>
      </c>
      <c r="F162" s="122">
        <v>1.0165893918859878</v>
      </c>
      <c r="G162" s="122">
        <v>1.0130396434545041</v>
      </c>
      <c r="H162" s="99">
        <v>12245.25</v>
      </c>
      <c r="I162" s="53">
        <v>12448.391250991892</v>
      </c>
      <c r="J162" s="54">
        <v>11764.213716611343</v>
      </c>
      <c r="K162" s="55">
        <v>0.96071649959056304</v>
      </c>
      <c r="L162" s="121">
        <v>12404.923694011268</v>
      </c>
      <c r="M162" s="54">
        <v>11614.05535420991</v>
      </c>
      <c r="N162" s="120">
        <v>0.94845391921029865</v>
      </c>
      <c r="O162" s="123">
        <v>12357.240835472676</v>
      </c>
      <c r="P162" s="53">
        <v>12562.239946321864</v>
      </c>
      <c r="Q162" s="54">
        <v>11871.898526101992</v>
      </c>
      <c r="R162" s="55">
        <v>0.9607240551646884</v>
      </c>
      <c r="S162" s="121">
        <v>12518.374850048678</v>
      </c>
      <c r="T162" s="54">
        <v>11720.364545316826</v>
      </c>
      <c r="U162" s="55">
        <v>0.94846128689766784</v>
      </c>
    </row>
    <row r="163" spans="1:21" ht="13" x14ac:dyDescent="0.3">
      <c r="A163" s="44" t="s">
        <v>7159</v>
      </c>
      <c r="B163" s="44" t="s">
        <v>12955</v>
      </c>
      <c r="C163" s="98" t="s">
        <v>1047</v>
      </c>
      <c r="D163" s="98" t="s">
        <v>13119</v>
      </c>
      <c r="E163" s="98" t="s">
        <v>441</v>
      </c>
      <c r="F163" s="122">
        <v>1.0159010199823639</v>
      </c>
      <c r="G163" s="122">
        <v>1.0161225445104254</v>
      </c>
      <c r="H163" s="99">
        <v>7313.25</v>
      </c>
      <c r="I163" s="53">
        <v>7429.5381343860226</v>
      </c>
      <c r="J163" s="54">
        <v>7021.2023920494003</v>
      </c>
      <c r="K163" s="55">
        <v>0.96006596137823819</v>
      </c>
      <c r="L163" s="121">
        <v>7431.1581986408682</v>
      </c>
      <c r="M163" s="54">
        <v>6957.3892426740022</v>
      </c>
      <c r="N163" s="120">
        <v>0.95134027179079095</v>
      </c>
      <c r="O163" s="123">
        <v>7380.4951948715889</v>
      </c>
      <c r="P163" s="53">
        <v>7497.8525964449827</v>
      </c>
      <c r="Q163" s="54">
        <v>7085.8179408305114</v>
      </c>
      <c r="R163" s="55">
        <v>0.96007351183619261</v>
      </c>
      <c r="S163" s="121">
        <v>7499.4875571598868</v>
      </c>
      <c r="T163" s="54">
        <v>7021.4168473026393</v>
      </c>
      <c r="U163" s="55">
        <v>0.95134766189964348</v>
      </c>
    </row>
    <row r="164" spans="1:21" ht="13" x14ac:dyDescent="0.3">
      <c r="A164" s="44" t="s">
        <v>7158</v>
      </c>
      <c r="B164" s="44" t="s">
        <v>12954</v>
      </c>
      <c r="C164" s="98" t="s">
        <v>1047</v>
      </c>
      <c r="D164" s="98" t="s">
        <v>13119</v>
      </c>
      <c r="E164" s="98" t="s">
        <v>441</v>
      </c>
      <c r="F164" s="122">
        <v>1.0159010199823639</v>
      </c>
      <c r="G164" s="122">
        <v>1.0161225445104254</v>
      </c>
      <c r="H164" s="99">
        <v>2662.6666666666665</v>
      </c>
      <c r="I164" s="53">
        <v>2705.0057825397075</v>
      </c>
      <c r="J164" s="54">
        <v>2556.3356331631221</v>
      </c>
      <c r="K164" s="55">
        <v>0.96006596137823819</v>
      </c>
      <c r="L164" s="121">
        <v>2705.5956285164257</v>
      </c>
      <c r="M164" s="54">
        <v>2533.1020303549458</v>
      </c>
      <c r="N164" s="120">
        <v>0.95134027179079095</v>
      </c>
      <c r="O164" s="123">
        <v>2690.4682439260041</v>
      </c>
      <c r="P164" s="53">
        <v>2733.2494332345873</v>
      </c>
      <c r="Q164" s="54">
        <v>2583.0472954297934</v>
      </c>
      <c r="R164" s="55">
        <v>0.96007351183619283</v>
      </c>
      <c r="S164" s="121">
        <v>2733.8454379425871</v>
      </c>
      <c r="T164" s="54">
        <v>2559.5706732742433</v>
      </c>
      <c r="U164" s="55">
        <v>0.95134766189964337</v>
      </c>
    </row>
    <row r="165" spans="1:21" ht="13" x14ac:dyDescent="0.3">
      <c r="A165" s="44" t="s">
        <v>7157</v>
      </c>
      <c r="B165" s="44" t="s">
        <v>12953</v>
      </c>
      <c r="C165" s="98" t="s">
        <v>1047</v>
      </c>
      <c r="D165" s="98" t="s">
        <v>13119</v>
      </c>
      <c r="E165" s="98" t="s">
        <v>441</v>
      </c>
      <c r="F165" s="122">
        <v>1.0159010199823639</v>
      </c>
      <c r="G165" s="122">
        <v>1.0161225445104254</v>
      </c>
      <c r="H165" s="99">
        <v>8167.333333333333</v>
      </c>
      <c r="I165" s="53">
        <v>8297.2022638692943</v>
      </c>
      <c r="J165" s="54">
        <v>7841.1787285631981</v>
      </c>
      <c r="K165" s="55">
        <v>0.9600659613782383</v>
      </c>
      <c r="L165" s="121">
        <v>8299.0115285314805</v>
      </c>
      <c r="M165" s="54">
        <v>7769.9131131393196</v>
      </c>
      <c r="N165" s="120">
        <v>0.95134027179079095</v>
      </c>
      <c r="O165" s="123">
        <v>8242.8403470181929</v>
      </c>
      <c r="P165" s="53">
        <v>8373.9099160875649</v>
      </c>
      <c r="Q165" s="54">
        <v>7913.7326794668179</v>
      </c>
      <c r="R165" s="55">
        <v>0.96007351183619272</v>
      </c>
      <c r="S165" s="121">
        <v>8375.7359074053238</v>
      </c>
      <c r="T165" s="54">
        <v>7841.8068915478034</v>
      </c>
      <c r="U165" s="55">
        <v>0.95134766189964348</v>
      </c>
    </row>
    <row r="166" spans="1:21" ht="13" x14ac:dyDescent="0.3">
      <c r="A166" s="44" t="s">
        <v>7156</v>
      </c>
      <c r="B166" s="44" t="s">
        <v>12952</v>
      </c>
      <c r="C166" s="98" t="s">
        <v>1047</v>
      </c>
      <c r="D166" s="98" t="s">
        <v>13119</v>
      </c>
      <c r="E166" s="98" t="s">
        <v>441</v>
      </c>
      <c r="F166" s="122">
        <v>1.0159010199823639</v>
      </c>
      <c r="G166" s="122">
        <v>1.0161225445104254</v>
      </c>
      <c r="H166" s="99">
        <v>14893.166666666664</v>
      </c>
      <c r="I166" s="53">
        <v>15129.983207434007</v>
      </c>
      <c r="J166" s="54">
        <v>14298.422373799662</v>
      </c>
      <c r="K166" s="55">
        <v>0.96006596137823819</v>
      </c>
      <c r="L166" s="121">
        <v>15133.282409151181</v>
      </c>
      <c r="M166" s="54">
        <v>14168.469224492213</v>
      </c>
      <c r="N166" s="120">
        <v>0.95134027179079106</v>
      </c>
      <c r="O166" s="123">
        <v>15028.263939626118</v>
      </c>
      <c r="P166" s="53">
        <v>15267.228664830352</v>
      </c>
      <c r="Q166" s="54">
        <v>14428.238137318063</v>
      </c>
      <c r="R166" s="55">
        <v>0.96007351183619261</v>
      </c>
      <c r="S166" s="121">
        <v>15270.557793907161</v>
      </c>
      <c r="T166" s="54">
        <v>14297.103761374032</v>
      </c>
      <c r="U166" s="55">
        <v>0.95134766189964348</v>
      </c>
    </row>
    <row r="167" spans="1:21" ht="13" x14ac:dyDescent="0.3">
      <c r="A167" s="44" t="s">
        <v>7155</v>
      </c>
      <c r="B167" s="44" t="s">
        <v>12951</v>
      </c>
      <c r="C167" s="98" t="s">
        <v>1047</v>
      </c>
      <c r="D167" s="98" t="s">
        <v>13119</v>
      </c>
      <c r="E167" s="98" t="s">
        <v>441</v>
      </c>
      <c r="F167" s="122">
        <v>1.0159010199823639</v>
      </c>
      <c r="G167" s="122">
        <v>1.0161225445104254</v>
      </c>
      <c r="H167" s="99">
        <v>10836.333333333334</v>
      </c>
      <c r="I167" s="53">
        <v>11008.642086202224</v>
      </c>
      <c r="J167" s="54">
        <v>10403.594779481717</v>
      </c>
      <c r="K167" s="55">
        <v>0.9600659613782383</v>
      </c>
      <c r="L167" s="121">
        <v>11011.042599829807</v>
      </c>
      <c r="M167" s="54">
        <v>10309.040298548942</v>
      </c>
      <c r="N167" s="120">
        <v>0.95134027179079095</v>
      </c>
      <c r="O167" s="123">
        <v>10946.676546874429</v>
      </c>
      <c r="P167" s="53">
        <v>11120.739869386754</v>
      </c>
      <c r="Q167" s="54">
        <v>10509.614195292621</v>
      </c>
      <c r="R167" s="55">
        <v>0.96007351183619283</v>
      </c>
      <c r="S167" s="121">
        <v>11123.164826742641</v>
      </c>
      <c r="T167" s="54">
        <v>10414.095138440649</v>
      </c>
      <c r="U167" s="55">
        <v>0.95134766189964326</v>
      </c>
    </row>
    <row r="168" spans="1:21" ht="13" x14ac:dyDescent="0.3">
      <c r="A168" s="44" t="s">
        <v>7154</v>
      </c>
      <c r="B168" s="44" t="s">
        <v>12950</v>
      </c>
      <c r="C168" s="98" t="s">
        <v>1047</v>
      </c>
      <c r="D168" s="98" t="s">
        <v>13119</v>
      </c>
      <c r="E168" s="98" t="s">
        <v>481</v>
      </c>
      <c r="F168" s="122">
        <v>1.0165893918859878</v>
      </c>
      <c r="G168" s="122">
        <v>1.0130396434545041</v>
      </c>
      <c r="H168" s="99">
        <v>14978.25</v>
      </c>
      <c r="I168" s="53">
        <v>15226.730059016298</v>
      </c>
      <c r="J168" s="54">
        <v>14389.851909992354</v>
      </c>
      <c r="K168" s="55">
        <v>0.96071649959056327</v>
      </c>
      <c r="L168" s="121">
        <v>15173.561039572427</v>
      </c>
      <c r="M168" s="54">
        <v>14206.179915411654</v>
      </c>
      <c r="N168" s="120">
        <v>0.94845391921029853</v>
      </c>
      <c r="O168" s="123">
        <v>15112.373476595598</v>
      </c>
      <c r="P168" s="53">
        <v>15363.078562526251</v>
      </c>
      <c r="Q168" s="54">
        <v>14518.820729598203</v>
      </c>
      <c r="R168" s="55">
        <v>0.9607240551646884</v>
      </c>
      <c r="S168" s="121">
        <v>15309.43343848171</v>
      </c>
      <c r="T168" s="54">
        <v>14333.501195690045</v>
      </c>
      <c r="U168" s="55">
        <v>0.94846128689766795</v>
      </c>
    </row>
    <row r="169" spans="1:21" ht="13" x14ac:dyDescent="0.3">
      <c r="A169" s="44" t="s">
        <v>7153</v>
      </c>
      <c r="B169" s="44" t="s">
        <v>12949</v>
      </c>
      <c r="C169" s="98" t="s">
        <v>1047</v>
      </c>
      <c r="D169" s="98" t="s">
        <v>13119</v>
      </c>
      <c r="E169" s="98" t="s">
        <v>481</v>
      </c>
      <c r="F169" s="122">
        <v>1.0165893918859878</v>
      </c>
      <c r="G169" s="122">
        <v>1.0130396434545041</v>
      </c>
      <c r="H169" s="99">
        <v>6177.3333333333339</v>
      </c>
      <c r="I169" s="53">
        <v>6279.8115368103763</v>
      </c>
      <c r="J169" s="54">
        <v>5934.6660568041061</v>
      </c>
      <c r="K169" s="55">
        <v>0.96071649959056316</v>
      </c>
      <c r="L169" s="121">
        <v>6257.8835574996247</v>
      </c>
      <c r="M169" s="54">
        <v>5858.9160102684182</v>
      </c>
      <c r="N169" s="120">
        <v>0.94845391921029853</v>
      </c>
      <c r="O169" s="123">
        <v>6237.5531849363833</v>
      </c>
      <c r="P169" s="53">
        <v>6341.0303991309847</v>
      </c>
      <c r="Q169" s="54">
        <v>5992.5673901375003</v>
      </c>
      <c r="R169" s="55">
        <v>0.96072405516468851</v>
      </c>
      <c r="S169" s="121">
        <v>6318.8886544964607</v>
      </c>
      <c r="T169" s="54">
        <v>5916.0777208774098</v>
      </c>
      <c r="U169" s="55">
        <v>0.94846128689766795</v>
      </c>
    </row>
    <row r="170" spans="1:21" ht="13" x14ac:dyDescent="0.3">
      <c r="A170" s="44" t="s">
        <v>7152</v>
      </c>
      <c r="B170" s="44" t="s">
        <v>8873</v>
      </c>
      <c r="C170" s="98" t="s">
        <v>1047</v>
      </c>
      <c r="D170" s="98" t="s">
        <v>13119</v>
      </c>
      <c r="E170" s="98" t="s">
        <v>441</v>
      </c>
      <c r="F170" s="122">
        <v>1.0159010199823639</v>
      </c>
      <c r="G170" s="122">
        <v>1.0161225445104254</v>
      </c>
      <c r="H170" s="99">
        <v>15828</v>
      </c>
      <c r="I170" s="53">
        <v>16079.681344280856</v>
      </c>
      <c r="J170" s="54">
        <v>15195.924036694754</v>
      </c>
      <c r="K170" s="55">
        <v>0.96006596137823819</v>
      </c>
      <c r="L170" s="121">
        <v>16083.187634511012</v>
      </c>
      <c r="M170" s="54">
        <v>15057.81382190464</v>
      </c>
      <c r="N170" s="120">
        <v>0.95134027179079095</v>
      </c>
      <c r="O170" s="123">
        <v>15966.992154852116</v>
      </c>
      <c r="P170" s="53">
        <v>16220.883616164667</v>
      </c>
      <c r="Q170" s="54">
        <v>15329.486231569808</v>
      </c>
      <c r="R170" s="55">
        <v>0.96007351183619261</v>
      </c>
      <c r="S170" s="121">
        <v>16224.420696566332</v>
      </c>
      <c r="T170" s="54">
        <v>15190.16065408851</v>
      </c>
      <c r="U170" s="55">
        <v>0.95134766189964337</v>
      </c>
    </row>
    <row r="171" spans="1:21" ht="13" x14ac:dyDescent="0.3">
      <c r="A171" s="44" t="s">
        <v>7151</v>
      </c>
      <c r="B171" s="44" t="s">
        <v>12948</v>
      </c>
      <c r="C171" s="98" t="s">
        <v>1047</v>
      </c>
      <c r="D171" s="98" t="s">
        <v>13119</v>
      </c>
      <c r="E171" s="98" t="s">
        <v>441</v>
      </c>
      <c r="F171" s="122">
        <v>1.0159010199823639</v>
      </c>
      <c r="G171" s="122">
        <v>1.0161225445104254</v>
      </c>
      <c r="H171" s="99">
        <v>12767.416666666666</v>
      </c>
      <c r="I171" s="53">
        <v>12970.431614206498</v>
      </c>
      <c r="J171" s="54">
        <v>12257.562156399874</v>
      </c>
      <c r="K171" s="55">
        <v>0.96006596137823819</v>
      </c>
      <c r="L171" s="121">
        <v>12973.259910158145</v>
      </c>
      <c r="M171" s="54">
        <v>12146.15764173294</v>
      </c>
      <c r="N171" s="120">
        <v>0.95134027179079095</v>
      </c>
      <c r="O171" s="123">
        <v>12883.935064064355</v>
      </c>
      <c r="P171" s="53">
        <v>13088.802772969522</v>
      </c>
      <c r="Q171" s="54">
        <v>12369.524783225728</v>
      </c>
      <c r="R171" s="55">
        <v>0.96007351183619272</v>
      </c>
      <c r="S171" s="121">
        <v>13091.656880604163</v>
      </c>
      <c r="T171" s="54">
        <v>12257.101499264458</v>
      </c>
      <c r="U171" s="55">
        <v>0.95134766189964348</v>
      </c>
    </row>
    <row r="172" spans="1:21" ht="13" x14ac:dyDescent="0.3">
      <c r="A172" s="44" t="s">
        <v>7150</v>
      </c>
      <c r="B172" s="44" t="s">
        <v>12947</v>
      </c>
      <c r="C172" s="98" t="s">
        <v>1047</v>
      </c>
      <c r="D172" s="98" t="s">
        <v>13119</v>
      </c>
      <c r="E172" s="98" t="s">
        <v>441</v>
      </c>
      <c r="F172" s="122">
        <v>1.0159010199823639</v>
      </c>
      <c r="G172" s="122">
        <v>1.0161225445104254</v>
      </c>
      <c r="H172" s="99">
        <v>11230.666666666668</v>
      </c>
      <c r="I172" s="53">
        <v>11409.245721748603</v>
      </c>
      <c r="J172" s="54">
        <v>10782.180790251869</v>
      </c>
      <c r="K172" s="55">
        <v>0.96006596137823819</v>
      </c>
      <c r="L172" s="121">
        <v>11411.733589881753</v>
      </c>
      <c r="M172" s="54">
        <v>10684.185479058446</v>
      </c>
      <c r="N172" s="120">
        <v>0.95134027179079106</v>
      </c>
      <c r="O172" s="123">
        <v>11334.987585184275</v>
      </c>
      <c r="P172" s="53">
        <v>11515.225449276137</v>
      </c>
      <c r="Q172" s="54">
        <v>10882.421337527512</v>
      </c>
      <c r="R172" s="55">
        <v>0.96007351183619261</v>
      </c>
      <c r="S172" s="121">
        <v>11517.736427051528</v>
      </c>
      <c r="T172" s="54">
        <v>10783.513936826546</v>
      </c>
      <c r="U172" s="55">
        <v>0.95134766189964348</v>
      </c>
    </row>
    <row r="173" spans="1:21" ht="13" x14ac:dyDescent="0.3">
      <c r="A173" s="44" t="s">
        <v>7149</v>
      </c>
      <c r="B173" s="44" t="s">
        <v>12946</v>
      </c>
      <c r="C173" s="98" t="s">
        <v>1047</v>
      </c>
      <c r="D173" s="98" t="s">
        <v>13119</v>
      </c>
      <c r="E173" s="98" t="s">
        <v>441</v>
      </c>
      <c r="F173" s="122">
        <v>1.0159010199823639</v>
      </c>
      <c r="G173" s="122">
        <v>1.0161225445104254</v>
      </c>
      <c r="H173" s="99">
        <v>8697.5</v>
      </c>
      <c r="I173" s="53">
        <v>8835.7991212966099</v>
      </c>
      <c r="J173" s="54">
        <v>8350.1736990872269</v>
      </c>
      <c r="K173" s="55">
        <v>0.96006596137823819</v>
      </c>
      <c r="L173" s="121">
        <v>8837.7258308794244</v>
      </c>
      <c r="M173" s="54">
        <v>8274.2820139004034</v>
      </c>
      <c r="N173" s="120">
        <v>0.95134027179079084</v>
      </c>
      <c r="O173" s="123">
        <v>8779.2686141905469</v>
      </c>
      <c r="P173" s="53">
        <v>8918.8679398553304</v>
      </c>
      <c r="Q173" s="54">
        <v>8428.7432497791815</v>
      </c>
      <c r="R173" s="55">
        <v>0.96007351183619249</v>
      </c>
      <c r="S173" s="121">
        <v>8920.8127631918142</v>
      </c>
      <c r="T173" s="54">
        <v>8352.1366692990996</v>
      </c>
      <c r="U173" s="55">
        <v>0.95134766189964348</v>
      </c>
    </row>
    <row r="174" spans="1:21" ht="13" x14ac:dyDescent="0.3">
      <c r="A174" s="44" t="s">
        <v>7148</v>
      </c>
      <c r="B174" s="44" t="s">
        <v>12945</v>
      </c>
      <c r="C174" s="98" t="s">
        <v>1047</v>
      </c>
      <c r="D174" s="98" t="s">
        <v>13119</v>
      </c>
      <c r="E174" s="98" t="s">
        <v>441</v>
      </c>
      <c r="F174" s="122">
        <v>1.0159010199823639</v>
      </c>
      <c r="G174" s="122">
        <v>1.0161225445104254</v>
      </c>
      <c r="H174" s="99">
        <v>16676.833333333336</v>
      </c>
      <c r="I174" s="53">
        <v>16942.011993409222</v>
      </c>
      <c r="J174" s="54">
        <v>16010.860026911318</v>
      </c>
      <c r="K174" s="55">
        <v>0.96006596137823819</v>
      </c>
      <c r="L174" s="121">
        <v>16945.706321042948</v>
      </c>
      <c r="M174" s="54">
        <v>15865.343155943057</v>
      </c>
      <c r="N174" s="120">
        <v>0.95134027179079095</v>
      </c>
      <c r="O174" s="123">
        <v>16829.014275618243</v>
      </c>
      <c r="P174" s="53">
        <v>17096.612767898336</v>
      </c>
      <c r="Q174" s="54">
        <v>16157.090836334226</v>
      </c>
      <c r="R174" s="55">
        <v>0.96007351183619261</v>
      </c>
      <c r="S174" s="121">
        <v>17100.340807343484</v>
      </c>
      <c r="T174" s="54">
        <v>16010.243383185138</v>
      </c>
      <c r="U174" s="55">
        <v>0.95134766189964348</v>
      </c>
    </row>
    <row r="175" spans="1:21" ht="13" x14ac:dyDescent="0.3">
      <c r="A175" s="44" t="s">
        <v>7147</v>
      </c>
      <c r="B175" s="44" t="s">
        <v>12944</v>
      </c>
      <c r="C175" s="98" t="s">
        <v>1047</v>
      </c>
      <c r="D175" s="98" t="s">
        <v>13119</v>
      </c>
      <c r="E175" s="98" t="s">
        <v>441</v>
      </c>
      <c r="F175" s="122">
        <v>1.0159010199823639</v>
      </c>
      <c r="G175" s="122">
        <v>1.0161225445104254</v>
      </c>
      <c r="H175" s="99">
        <v>4962.333333333333</v>
      </c>
      <c r="I175" s="53">
        <v>5041.239494825817</v>
      </c>
      <c r="J175" s="54">
        <v>4764.1673223459438</v>
      </c>
      <c r="K175" s="55">
        <v>0.96006596137823819</v>
      </c>
      <c r="L175" s="121">
        <v>5042.3387733755671</v>
      </c>
      <c r="M175" s="54">
        <v>4720.8675420498348</v>
      </c>
      <c r="N175" s="120">
        <v>0.95134027179079095</v>
      </c>
      <c r="O175" s="123">
        <v>5010.4006912443128</v>
      </c>
      <c r="P175" s="53">
        <v>5090.071172755439</v>
      </c>
      <c r="Q175" s="54">
        <v>4810.3529873494153</v>
      </c>
      <c r="R175" s="55">
        <v>0.96007351183619283</v>
      </c>
      <c r="S175" s="121">
        <v>5091.1810994039652</v>
      </c>
      <c r="T175" s="54">
        <v>4766.6329827956342</v>
      </c>
      <c r="U175" s="55">
        <v>0.95134766189964337</v>
      </c>
    </row>
    <row r="176" spans="1:21" ht="13" x14ac:dyDescent="0.3">
      <c r="A176" s="44" t="s">
        <v>7146</v>
      </c>
      <c r="B176" s="44" t="s">
        <v>12943</v>
      </c>
      <c r="C176" s="98" t="s">
        <v>1047</v>
      </c>
      <c r="D176" s="98" t="s">
        <v>13119</v>
      </c>
      <c r="E176" s="98" t="s">
        <v>441</v>
      </c>
      <c r="F176" s="122">
        <v>1.0159010199823639</v>
      </c>
      <c r="G176" s="122">
        <v>1.0161225445104254</v>
      </c>
      <c r="H176" s="99">
        <v>18257.583333333332</v>
      </c>
      <c r="I176" s="53">
        <v>18547.897530746341</v>
      </c>
      <c r="J176" s="54">
        <v>17528.484295359965</v>
      </c>
      <c r="K176" s="55">
        <v>0.9600659613782383</v>
      </c>
      <c r="L176" s="121">
        <v>18551.942033277799</v>
      </c>
      <c r="M176" s="54">
        <v>17369.174290576346</v>
      </c>
      <c r="N176" s="120">
        <v>0.95134027179079084</v>
      </c>
      <c r="O176" s="123">
        <v>18420.21552344042</v>
      </c>
      <c r="P176" s="53">
        <v>18713.115738558095</v>
      </c>
      <c r="Q176" s="54">
        <v>17684.761006368994</v>
      </c>
      <c r="R176" s="55">
        <v>0.96007351183619249</v>
      </c>
      <c r="S176" s="121">
        <v>18717.196268108717</v>
      </c>
      <c r="T176" s="54">
        <v>17524.028969912561</v>
      </c>
      <c r="U176" s="55">
        <v>0.95134766189964348</v>
      </c>
    </row>
    <row r="177" spans="1:21" ht="13" x14ac:dyDescent="0.3">
      <c r="A177" s="44" t="s">
        <v>7145</v>
      </c>
      <c r="B177" s="44" t="s">
        <v>12318</v>
      </c>
      <c r="C177" s="98" t="s">
        <v>1047</v>
      </c>
      <c r="D177" s="98" t="s">
        <v>13119</v>
      </c>
      <c r="E177" s="98" t="s">
        <v>441</v>
      </c>
      <c r="F177" s="122">
        <v>1.0159010199823639</v>
      </c>
      <c r="G177" s="122">
        <v>1.0161225445104254</v>
      </c>
      <c r="H177" s="99">
        <v>2937.3333333333335</v>
      </c>
      <c r="I177" s="53">
        <v>2984.0399293615305</v>
      </c>
      <c r="J177" s="54">
        <v>2820.0337505550119</v>
      </c>
      <c r="K177" s="55">
        <v>0.96006596137823819</v>
      </c>
      <c r="L177" s="121">
        <v>2984.6906207419565</v>
      </c>
      <c r="M177" s="54">
        <v>2794.4034916734836</v>
      </c>
      <c r="N177" s="120">
        <v>0.95134027179079106</v>
      </c>
      <c r="O177" s="123">
        <v>2964.6107839918786</v>
      </c>
      <c r="P177" s="53">
        <v>3011.751119308065</v>
      </c>
      <c r="Q177" s="54">
        <v>2846.2442866145311</v>
      </c>
      <c r="R177" s="55">
        <v>0.96007351183619261</v>
      </c>
      <c r="S177" s="121">
        <v>3012.407853312875</v>
      </c>
      <c r="T177" s="54">
        <v>2820.3755377931425</v>
      </c>
      <c r="U177" s="55">
        <v>0.95134766189964337</v>
      </c>
    </row>
    <row r="178" spans="1:21" ht="13" x14ac:dyDescent="0.3">
      <c r="A178" s="44" t="s">
        <v>7144</v>
      </c>
      <c r="B178" s="44" t="s">
        <v>12942</v>
      </c>
      <c r="C178" s="98" t="s">
        <v>1047</v>
      </c>
      <c r="D178" s="98" t="s">
        <v>13119</v>
      </c>
      <c r="E178" s="98" t="s">
        <v>441</v>
      </c>
      <c r="F178" s="122">
        <v>1.0159010199823639</v>
      </c>
      <c r="G178" s="122">
        <v>1.0161225445104254</v>
      </c>
      <c r="H178" s="99">
        <v>3619.9166666666665</v>
      </c>
      <c r="I178" s="53">
        <v>3677.4770339178253</v>
      </c>
      <c r="J178" s="54">
        <v>3475.3587746924404</v>
      </c>
      <c r="K178" s="55">
        <v>0.96006596137823819</v>
      </c>
      <c r="L178" s="121">
        <v>3678.2789342490305</v>
      </c>
      <c r="M178" s="54">
        <v>3443.7725055266806</v>
      </c>
      <c r="N178" s="120">
        <v>0.95134027179079095</v>
      </c>
      <c r="O178" s="123">
        <v>3656.3509828784127</v>
      </c>
      <c r="P178" s="53">
        <v>3714.4906929196982</v>
      </c>
      <c r="Q178" s="54">
        <v>3510.3657286377925</v>
      </c>
      <c r="R178" s="55">
        <v>0.96007351183619272</v>
      </c>
      <c r="S178" s="121">
        <v>3715.3006643456074</v>
      </c>
      <c r="T178" s="54">
        <v>3478.4609586458409</v>
      </c>
      <c r="U178" s="55">
        <v>0.95134766189964337</v>
      </c>
    </row>
    <row r="179" spans="1:21" ht="13" x14ac:dyDescent="0.3">
      <c r="A179" s="44" t="s">
        <v>7143</v>
      </c>
      <c r="B179" s="44" t="s">
        <v>12941</v>
      </c>
      <c r="C179" s="98" t="s">
        <v>1047</v>
      </c>
      <c r="D179" s="98" t="s">
        <v>13119</v>
      </c>
      <c r="E179" s="98" t="s">
        <v>441</v>
      </c>
      <c r="F179" s="122">
        <v>1.0159010199823639</v>
      </c>
      <c r="G179" s="122">
        <v>1.0161225445104254</v>
      </c>
      <c r="H179" s="99">
        <v>12286.416666666664</v>
      </c>
      <c r="I179" s="53">
        <v>12481.783223594981</v>
      </c>
      <c r="J179" s="54">
        <v>11795.770428976941</v>
      </c>
      <c r="K179" s="55">
        <v>0.9600659613782383</v>
      </c>
      <c r="L179" s="121">
        <v>12484.504966248629</v>
      </c>
      <c r="M179" s="54">
        <v>11688.562971001567</v>
      </c>
      <c r="N179" s="120">
        <v>0.95134027179079084</v>
      </c>
      <c r="O179" s="123">
        <v>12392.459235435834</v>
      </c>
      <c r="P179" s="53">
        <v>12589.511977369129</v>
      </c>
      <c r="Q179" s="54">
        <v>11897.67185845174</v>
      </c>
      <c r="R179" s="55">
        <v>0.96007351183619272</v>
      </c>
      <c r="S179" s="121">
        <v>12592.25721105278</v>
      </c>
      <c r="T179" s="54">
        <v>11789.537118818524</v>
      </c>
      <c r="U179" s="55">
        <v>0.95134766189964348</v>
      </c>
    </row>
    <row r="180" spans="1:21" ht="13" x14ac:dyDescent="0.3">
      <c r="A180" s="44" t="s">
        <v>7142</v>
      </c>
      <c r="B180" s="44" t="s">
        <v>13177</v>
      </c>
      <c r="C180" s="98" t="s">
        <v>1047</v>
      </c>
      <c r="D180" s="98" t="s">
        <v>13119</v>
      </c>
      <c r="E180" s="98" t="s">
        <v>481</v>
      </c>
      <c r="F180" s="122">
        <v>1.0165893918859878</v>
      </c>
      <c r="G180" s="122">
        <v>1.0130396434545041</v>
      </c>
      <c r="H180" s="99">
        <v>5781.9166666666661</v>
      </c>
      <c r="I180" s="53">
        <v>5877.8351481021236</v>
      </c>
      <c r="J180" s="54">
        <v>5554.7827409243364</v>
      </c>
      <c r="K180" s="55">
        <v>0.96071649959056316</v>
      </c>
      <c r="L180" s="121">
        <v>5857.3107984836543</v>
      </c>
      <c r="M180" s="54">
        <v>5483.8815230473447</v>
      </c>
      <c r="N180" s="120">
        <v>0.94845391921029853</v>
      </c>
      <c r="O180" s="123">
        <v>5837.9818566774793</v>
      </c>
      <c r="P180" s="53">
        <v>5934.8304255211888</v>
      </c>
      <c r="Q180" s="54">
        <v>5608.689603325065</v>
      </c>
      <c r="R180" s="55">
        <v>0.96072405516468851</v>
      </c>
      <c r="S180" s="121">
        <v>5914.1070585824182</v>
      </c>
      <c r="T180" s="54">
        <v>5537.0997846695591</v>
      </c>
      <c r="U180" s="55">
        <v>0.94846128689766795</v>
      </c>
    </row>
    <row r="181" spans="1:21" ht="13" x14ac:dyDescent="0.3">
      <c r="A181" s="44" t="s">
        <v>7141</v>
      </c>
      <c r="B181" s="44" t="s">
        <v>12940</v>
      </c>
      <c r="C181" s="98" t="s">
        <v>1047</v>
      </c>
      <c r="D181" s="98" t="s">
        <v>13119</v>
      </c>
      <c r="E181" s="98" t="s">
        <v>441</v>
      </c>
      <c r="F181" s="122">
        <v>1.0159010199823639</v>
      </c>
      <c r="G181" s="122">
        <v>1.0161225445104254</v>
      </c>
      <c r="H181" s="99">
        <v>4656.25</v>
      </c>
      <c r="I181" s="53">
        <v>4730.2891242928818</v>
      </c>
      <c r="J181" s="54">
        <v>4470.3071326674217</v>
      </c>
      <c r="K181" s="55">
        <v>0.96006596137823819</v>
      </c>
      <c r="L181" s="121">
        <v>4731.3205978766682</v>
      </c>
      <c r="M181" s="54">
        <v>4429.6781405258707</v>
      </c>
      <c r="N181" s="120">
        <v>0.95134027179079106</v>
      </c>
      <c r="O181" s="123">
        <v>4697.909038423586</v>
      </c>
      <c r="P181" s="53">
        <v>4772.6105839188876</v>
      </c>
      <c r="Q181" s="54">
        <v>4510.3380288063236</v>
      </c>
      <c r="R181" s="55">
        <v>0.96007351183619272</v>
      </c>
      <c r="S181" s="121">
        <v>4773.6512860015</v>
      </c>
      <c r="T181" s="54">
        <v>4469.3447795214806</v>
      </c>
      <c r="U181" s="55">
        <v>0.95134766189964337</v>
      </c>
    </row>
    <row r="182" spans="1:21" ht="13" x14ac:dyDescent="0.3">
      <c r="A182" s="44" t="s">
        <v>7140</v>
      </c>
      <c r="B182" s="44" t="s">
        <v>12939</v>
      </c>
      <c r="C182" s="98" t="s">
        <v>1047</v>
      </c>
      <c r="D182" s="98" t="s">
        <v>13119</v>
      </c>
      <c r="E182" s="98" t="s">
        <v>441</v>
      </c>
      <c r="F182" s="122">
        <v>1.0159010199823639</v>
      </c>
      <c r="G182" s="122">
        <v>1.0161225445104254</v>
      </c>
      <c r="H182" s="99">
        <v>4127.6666666666661</v>
      </c>
      <c r="I182" s="53">
        <v>4193.3007768138705</v>
      </c>
      <c r="J182" s="54">
        <v>3962.8322665822411</v>
      </c>
      <c r="K182" s="55">
        <v>0.9600659613782383</v>
      </c>
      <c r="L182" s="121">
        <v>4194.2151562241988</v>
      </c>
      <c r="M182" s="54">
        <v>3926.8155285284547</v>
      </c>
      <c r="N182" s="120">
        <v>0.95134027179079106</v>
      </c>
      <c r="O182" s="123">
        <v>4167.8556058667637</v>
      </c>
      <c r="P182" s="53">
        <v>4234.1287611392581</v>
      </c>
      <c r="Q182" s="54">
        <v>4001.4477683506657</v>
      </c>
      <c r="R182" s="55">
        <v>0.96007351183619249</v>
      </c>
      <c r="S182" s="121">
        <v>4235.0520433853762</v>
      </c>
      <c r="T182" s="54">
        <v>3965.0796857766672</v>
      </c>
      <c r="U182" s="55">
        <v>0.95134766189964337</v>
      </c>
    </row>
    <row r="183" spans="1:21" ht="13" x14ac:dyDescent="0.3">
      <c r="A183" s="44" t="s">
        <v>7139</v>
      </c>
      <c r="B183" s="44" t="s">
        <v>12938</v>
      </c>
      <c r="C183" s="98" t="s">
        <v>1047</v>
      </c>
      <c r="D183" s="98" t="s">
        <v>13119</v>
      </c>
      <c r="E183" s="98" t="s">
        <v>441</v>
      </c>
      <c r="F183" s="122">
        <v>1.0159010199823639</v>
      </c>
      <c r="G183" s="122">
        <v>1.0161225445104254</v>
      </c>
      <c r="H183" s="99">
        <v>5249.9166666666661</v>
      </c>
      <c r="I183" s="53">
        <v>5333.3956964890785</v>
      </c>
      <c r="J183" s="54">
        <v>5040.2662917389689</v>
      </c>
      <c r="K183" s="55">
        <v>0.9600659613782383</v>
      </c>
      <c r="L183" s="121">
        <v>5334.5586818010233</v>
      </c>
      <c r="M183" s="54">
        <v>4994.457148545669</v>
      </c>
      <c r="N183" s="120">
        <v>0.95134027179079095</v>
      </c>
      <c r="O183" s="123">
        <v>5299.821955749776</v>
      </c>
      <c r="P183" s="53">
        <v>5384.0945305711239</v>
      </c>
      <c r="Q183" s="54">
        <v>5088.218677163246</v>
      </c>
      <c r="R183" s="55">
        <v>0.96007351183619261</v>
      </c>
      <c r="S183" s="121">
        <v>5385.2685711286813</v>
      </c>
      <c r="T183" s="54">
        <v>5041.973226086945</v>
      </c>
      <c r="U183" s="55">
        <v>0.95134766189964348</v>
      </c>
    </row>
    <row r="184" spans="1:21" ht="13" x14ac:dyDescent="0.3">
      <c r="A184" s="44" t="s">
        <v>7138</v>
      </c>
      <c r="B184" s="44" t="s">
        <v>12937</v>
      </c>
      <c r="C184" s="98" t="s">
        <v>1047</v>
      </c>
      <c r="D184" s="98" t="s">
        <v>13119</v>
      </c>
      <c r="E184" s="98" t="s">
        <v>441</v>
      </c>
      <c r="F184" s="122">
        <v>1.0159010199823639</v>
      </c>
      <c r="G184" s="122">
        <v>1.0161225445104254</v>
      </c>
      <c r="H184" s="99">
        <v>12191.333333333332</v>
      </c>
      <c r="I184" s="53">
        <v>12385.187968278326</v>
      </c>
      <c r="J184" s="54">
        <v>11704.484157149227</v>
      </c>
      <c r="K184" s="55">
        <v>0.96006596137823819</v>
      </c>
      <c r="L184" s="121">
        <v>12387.888647641432</v>
      </c>
      <c r="M184" s="54">
        <v>11598.106366825463</v>
      </c>
      <c r="N184" s="120">
        <v>0.95134027179079106</v>
      </c>
      <c r="O184" s="123">
        <v>12300.666622542085</v>
      </c>
      <c r="P184" s="53">
        <v>12496.259768303524</v>
      </c>
      <c r="Q184" s="54">
        <v>11809.544202230218</v>
      </c>
      <c r="R184" s="55">
        <v>0.96007351183619261</v>
      </c>
      <c r="S184" s="121">
        <v>12498.984667671924</v>
      </c>
      <c r="T184" s="54">
        <v>11702.210431162397</v>
      </c>
      <c r="U184" s="55">
        <v>0.95134766189964348</v>
      </c>
    </row>
    <row r="185" spans="1:21" ht="13" x14ac:dyDescent="0.3">
      <c r="A185" s="44" t="s">
        <v>7137</v>
      </c>
      <c r="B185" s="44" t="s">
        <v>12936</v>
      </c>
      <c r="C185" s="98" t="s">
        <v>1047</v>
      </c>
      <c r="D185" s="98" t="s">
        <v>13119</v>
      </c>
      <c r="E185" s="98" t="s">
        <v>441</v>
      </c>
      <c r="F185" s="122">
        <v>1.0159010199823639</v>
      </c>
      <c r="G185" s="122">
        <v>1.0161225445104254</v>
      </c>
      <c r="H185" s="99">
        <v>8353.4166666666661</v>
      </c>
      <c r="I185" s="53">
        <v>8486.2445120043449</v>
      </c>
      <c r="J185" s="54">
        <v>8019.8310028763308</v>
      </c>
      <c r="K185" s="55">
        <v>0.96006596137823819</v>
      </c>
      <c r="L185" s="121">
        <v>8488.0949986891283</v>
      </c>
      <c r="M185" s="54">
        <v>7946.9416820483893</v>
      </c>
      <c r="N185" s="120">
        <v>0.95134027179079095</v>
      </c>
      <c r="O185" s="123">
        <v>8432.9547247679184</v>
      </c>
      <c r="P185" s="53">
        <v>8567.0473063568224</v>
      </c>
      <c r="Q185" s="54">
        <v>8096.2564577635485</v>
      </c>
      <c r="R185" s="55">
        <v>0.96007351183619261</v>
      </c>
      <c r="S185" s="121">
        <v>8568.9154126723915</v>
      </c>
      <c r="T185" s="54">
        <v>8022.6717603135103</v>
      </c>
      <c r="U185" s="55">
        <v>0.95134766189964348</v>
      </c>
    </row>
    <row r="186" spans="1:21" ht="13" x14ac:dyDescent="0.3">
      <c r="A186" s="44" t="s">
        <v>7136</v>
      </c>
      <c r="B186" s="44" t="s">
        <v>12935</v>
      </c>
      <c r="C186" s="98" t="s">
        <v>1047</v>
      </c>
      <c r="D186" s="98" t="s">
        <v>13119</v>
      </c>
      <c r="E186" s="98" t="s">
        <v>441</v>
      </c>
      <c r="F186" s="122">
        <v>1.0159010199823639</v>
      </c>
      <c r="G186" s="122">
        <v>1.0161225445104254</v>
      </c>
      <c r="H186" s="99">
        <v>3448.083333333333</v>
      </c>
      <c r="I186" s="53">
        <v>3502.9113753175225</v>
      </c>
      <c r="J186" s="54">
        <v>3310.3874403289465</v>
      </c>
      <c r="K186" s="55">
        <v>0.96006596137823819</v>
      </c>
      <c r="L186" s="121">
        <v>3503.6752103506556</v>
      </c>
      <c r="M186" s="54">
        <v>3280.3005354906295</v>
      </c>
      <c r="N186" s="120">
        <v>0.95134027179079095</v>
      </c>
      <c r="O186" s="123">
        <v>3476.7616707033944</v>
      </c>
      <c r="P186" s="53">
        <v>3532.0457275031663</v>
      </c>
      <c r="Q186" s="54">
        <v>3337.9467870096764</v>
      </c>
      <c r="R186" s="55">
        <v>0.96007351183619272</v>
      </c>
      <c r="S186" s="121">
        <v>3532.8159154914511</v>
      </c>
      <c r="T186" s="54">
        <v>3307.6090864059724</v>
      </c>
      <c r="U186" s="55">
        <v>0.95134766189964348</v>
      </c>
    </row>
    <row r="187" spans="1:21" ht="13" x14ac:dyDescent="0.3">
      <c r="A187" s="44" t="s">
        <v>7135</v>
      </c>
      <c r="B187" s="44" t="s">
        <v>12934</v>
      </c>
      <c r="C187" s="98" t="s">
        <v>1047</v>
      </c>
      <c r="D187" s="98" t="s">
        <v>13119</v>
      </c>
      <c r="E187" s="98" t="s">
        <v>441</v>
      </c>
      <c r="F187" s="122">
        <v>1.0159010199823639</v>
      </c>
      <c r="G187" s="122">
        <v>1.0161225445104254</v>
      </c>
      <c r="H187" s="99">
        <v>8317.0833333333358</v>
      </c>
      <c r="I187" s="53">
        <v>8449.3334416116559</v>
      </c>
      <c r="J187" s="54">
        <v>7984.9486062795922</v>
      </c>
      <c r="K187" s="55">
        <v>0.96006596137823841</v>
      </c>
      <c r="L187" s="121">
        <v>8451.1758795719197</v>
      </c>
      <c r="M187" s="54">
        <v>7912.3763188399935</v>
      </c>
      <c r="N187" s="120">
        <v>0.95134027179079095</v>
      </c>
      <c r="O187" s="123">
        <v>8390.9331529230694</v>
      </c>
      <c r="P187" s="53">
        <v>8524.3575486583795</v>
      </c>
      <c r="Q187" s="54">
        <v>8055.9126597095883</v>
      </c>
      <c r="R187" s="55">
        <v>0.96007351183619272</v>
      </c>
      <c r="S187" s="121">
        <v>8526.2163461650762</v>
      </c>
      <c r="T187" s="54">
        <v>7982.6946361895652</v>
      </c>
      <c r="U187" s="55">
        <v>0.95134766189964337</v>
      </c>
    </row>
    <row r="188" spans="1:21" ht="13" x14ac:dyDescent="0.3">
      <c r="A188" s="44" t="s">
        <v>7134</v>
      </c>
      <c r="B188" s="44" t="s">
        <v>12933</v>
      </c>
      <c r="C188" s="98" t="s">
        <v>1047</v>
      </c>
      <c r="D188" s="98" t="s">
        <v>13119</v>
      </c>
      <c r="E188" s="98" t="s">
        <v>441</v>
      </c>
      <c r="F188" s="122">
        <v>1.0159010199823639</v>
      </c>
      <c r="G188" s="122">
        <v>1.0161225445104254</v>
      </c>
      <c r="H188" s="99">
        <v>2620.5</v>
      </c>
      <c r="I188" s="53">
        <v>2662.1686228637845</v>
      </c>
      <c r="J188" s="54">
        <v>2515.8528517916729</v>
      </c>
      <c r="K188" s="55">
        <v>0.96006596137823808</v>
      </c>
      <c r="L188" s="121">
        <v>2662.7491278895695</v>
      </c>
      <c r="M188" s="54">
        <v>2492.9871822277678</v>
      </c>
      <c r="N188" s="120">
        <v>0.95134027179079095</v>
      </c>
      <c r="O188" s="123">
        <v>2644.6630122946817</v>
      </c>
      <c r="P188" s="53">
        <v>2686.7158516997983</v>
      </c>
      <c r="Q188" s="54">
        <v>2539.0709058370394</v>
      </c>
      <c r="R188" s="55">
        <v>0.96007351183619283</v>
      </c>
      <c r="S188" s="121">
        <v>2687.3017094254783</v>
      </c>
      <c r="T188" s="54">
        <v>2515.9939732590133</v>
      </c>
      <c r="U188" s="55">
        <v>0.95134766189964337</v>
      </c>
    </row>
    <row r="189" spans="1:21" ht="13" x14ac:dyDescent="0.3">
      <c r="A189" s="44" t="s">
        <v>7133</v>
      </c>
      <c r="B189" s="44" t="s">
        <v>12932</v>
      </c>
      <c r="C189" s="98" t="s">
        <v>1047</v>
      </c>
      <c r="D189" s="98" t="s">
        <v>13119</v>
      </c>
      <c r="E189" s="98" t="s">
        <v>441</v>
      </c>
      <c r="F189" s="122">
        <v>1.0159010199823639</v>
      </c>
      <c r="G189" s="122">
        <v>1.0161225445104254</v>
      </c>
      <c r="H189" s="99">
        <v>7617.6666666666661</v>
      </c>
      <c r="I189" s="53">
        <v>7738.7953365523199</v>
      </c>
      <c r="J189" s="54">
        <v>7313.4624717922916</v>
      </c>
      <c r="K189" s="55">
        <v>0.96006596137823819</v>
      </c>
      <c r="L189" s="121">
        <v>7740.4828365655831</v>
      </c>
      <c r="M189" s="54">
        <v>7246.9930770783149</v>
      </c>
      <c r="N189" s="120">
        <v>0.95134027179079095</v>
      </c>
      <c r="O189" s="123">
        <v>7688.4792275953369</v>
      </c>
      <c r="P189" s="53">
        <v>7810.7338894273207</v>
      </c>
      <c r="Q189" s="54">
        <v>7381.5052527170737</v>
      </c>
      <c r="R189" s="55">
        <v>0.96007351183619272</v>
      </c>
      <c r="S189" s="121">
        <v>7812.4370761597238</v>
      </c>
      <c r="T189" s="54">
        <v>7314.4167367368</v>
      </c>
      <c r="U189" s="55">
        <v>0.95134766189964337</v>
      </c>
    </row>
    <row r="190" spans="1:21" ht="13" x14ac:dyDescent="0.3">
      <c r="A190" s="44" t="s">
        <v>7132</v>
      </c>
      <c r="B190" s="44" t="s">
        <v>12931</v>
      </c>
      <c r="C190" s="98" t="s">
        <v>1047</v>
      </c>
      <c r="D190" s="98" t="s">
        <v>13119</v>
      </c>
      <c r="E190" s="98" t="s">
        <v>441</v>
      </c>
      <c r="F190" s="122">
        <v>1.0159010199823639</v>
      </c>
      <c r="G190" s="122">
        <v>1.0161225445104254</v>
      </c>
      <c r="H190" s="99">
        <v>3495.1666666666661</v>
      </c>
      <c r="I190" s="53">
        <v>3550.7433816750249</v>
      </c>
      <c r="J190" s="54">
        <v>3355.590546010505</v>
      </c>
      <c r="K190" s="55">
        <v>0.96006596137823819</v>
      </c>
      <c r="L190" s="121">
        <v>3551.5176468213544</v>
      </c>
      <c r="M190" s="54">
        <v>3325.0928066207789</v>
      </c>
      <c r="N190" s="120">
        <v>0.95134027179079095</v>
      </c>
      <c r="O190" s="123">
        <v>3526.0661977779464</v>
      </c>
      <c r="P190" s="53">
        <v>3582.1342468479515</v>
      </c>
      <c r="Q190" s="54">
        <v>3385.2827574675639</v>
      </c>
      <c r="R190" s="55">
        <v>0.96007351183619261</v>
      </c>
      <c r="S190" s="121">
        <v>3582.9153569983278</v>
      </c>
      <c r="T190" s="54">
        <v>3354.5148329594149</v>
      </c>
      <c r="U190" s="55">
        <v>0.95134766189964337</v>
      </c>
    </row>
    <row r="191" spans="1:21" ht="13" x14ac:dyDescent="0.3">
      <c r="A191" s="44" t="s">
        <v>7131</v>
      </c>
      <c r="B191" s="44" t="s">
        <v>12930</v>
      </c>
      <c r="C191" s="98" t="s">
        <v>1047</v>
      </c>
      <c r="D191" s="98" t="s">
        <v>13119</v>
      </c>
      <c r="E191" s="98" t="s">
        <v>441</v>
      </c>
      <c r="F191" s="122">
        <v>1.0159010199823639</v>
      </c>
      <c r="G191" s="122">
        <v>1.0161225445104254</v>
      </c>
      <c r="H191" s="99">
        <v>1716.0833333333335</v>
      </c>
      <c r="I191" s="53">
        <v>1743.3708087080686</v>
      </c>
      <c r="J191" s="54">
        <v>1647.5531952218385</v>
      </c>
      <c r="K191" s="55">
        <v>0.96006596137823819</v>
      </c>
      <c r="L191" s="121">
        <v>1743.7509632585993</v>
      </c>
      <c r="M191" s="54">
        <v>1632.57918474898</v>
      </c>
      <c r="N191" s="120">
        <v>0.95134027179079095</v>
      </c>
      <c r="O191" s="123">
        <v>1731.5029173666753</v>
      </c>
      <c r="P191" s="53">
        <v>1759.0355798552444</v>
      </c>
      <c r="Q191" s="54">
        <v>1662.370086630837</v>
      </c>
      <c r="R191" s="55">
        <v>0.96007351183619272</v>
      </c>
      <c r="S191" s="121">
        <v>1759.4191502218509</v>
      </c>
      <c r="T191" s="54">
        <v>1647.261252009198</v>
      </c>
      <c r="U191" s="55">
        <v>0.95134766189964337</v>
      </c>
    </row>
    <row r="192" spans="1:21" ht="13" x14ac:dyDescent="0.3">
      <c r="A192" s="44" t="s">
        <v>7130</v>
      </c>
      <c r="B192" s="44" t="s">
        <v>12929</v>
      </c>
      <c r="C192" s="98" t="s">
        <v>1047</v>
      </c>
      <c r="D192" s="98" t="s">
        <v>13119</v>
      </c>
      <c r="E192" s="98" t="s">
        <v>441</v>
      </c>
      <c r="F192" s="122">
        <v>1.0159010199823639</v>
      </c>
      <c r="G192" s="122">
        <v>1.0161225445104254</v>
      </c>
      <c r="H192" s="99">
        <v>2209.5</v>
      </c>
      <c r="I192" s="53">
        <v>2244.6333036510332</v>
      </c>
      <c r="J192" s="54">
        <v>2121.2657416652173</v>
      </c>
      <c r="K192" s="55">
        <v>0.96006596137823819</v>
      </c>
      <c r="L192" s="121">
        <v>2245.1227620957848</v>
      </c>
      <c r="M192" s="54">
        <v>2101.9863305217527</v>
      </c>
      <c r="N192" s="120">
        <v>0.95134027179079106</v>
      </c>
      <c r="O192" s="123">
        <v>2229.2107056532286</v>
      </c>
      <c r="P192" s="53">
        <v>2264.6574296287204</v>
      </c>
      <c r="Q192" s="54">
        <v>2140.2061507993326</v>
      </c>
      <c r="R192" s="55">
        <v>0.96007351183619272</v>
      </c>
      <c r="S192" s="121">
        <v>2265.1512544782395</v>
      </c>
      <c r="T192" s="54">
        <v>2120.7543927048532</v>
      </c>
      <c r="U192" s="55">
        <v>0.95134766189964337</v>
      </c>
    </row>
    <row r="193" spans="1:21" ht="13" x14ac:dyDescent="0.3">
      <c r="A193" s="44" t="s">
        <v>7129</v>
      </c>
      <c r="B193" s="44" t="s">
        <v>12928</v>
      </c>
      <c r="C193" s="98" t="s">
        <v>1047</v>
      </c>
      <c r="D193" s="98" t="s">
        <v>13119</v>
      </c>
      <c r="E193" s="98" t="s">
        <v>441</v>
      </c>
      <c r="F193" s="122">
        <v>1.0159010199823639</v>
      </c>
      <c r="G193" s="122">
        <v>1.0161225445104254</v>
      </c>
      <c r="H193" s="99">
        <v>6521.0833333333339</v>
      </c>
      <c r="I193" s="53">
        <v>6624.7752097233279</v>
      </c>
      <c r="J193" s="54">
        <v>6260.6701396442741</v>
      </c>
      <c r="K193" s="55">
        <v>0.9600659613782383</v>
      </c>
      <c r="L193" s="121">
        <v>6626.2197896311936</v>
      </c>
      <c r="M193" s="54">
        <v>6203.7691907037315</v>
      </c>
      <c r="N193" s="120">
        <v>0.95134027179079106</v>
      </c>
      <c r="O193" s="123">
        <v>6575.3231582861226</v>
      </c>
      <c r="P193" s="53">
        <v>6679.8775032165304</v>
      </c>
      <c r="Q193" s="54">
        <v>6312.7935960336035</v>
      </c>
      <c r="R193" s="55">
        <v>0.96007351183619272</v>
      </c>
      <c r="S193" s="121">
        <v>6681.3340985760215</v>
      </c>
      <c r="T193" s="54">
        <v>6255.4183128700815</v>
      </c>
      <c r="U193" s="55">
        <v>0.95134766189964337</v>
      </c>
    </row>
    <row r="194" spans="1:21" ht="13" x14ac:dyDescent="0.3">
      <c r="A194" s="44" t="s">
        <v>7128</v>
      </c>
      <c r="B194" s="44" t="s">
        <v>12927</v>
      </c>
      <c r="C194" s="98" t="s">
        <v>1047</v>
      </c>
      <c r="D194" s="98" t="s">
        <v>13119</v>
      </c>
      <c r="E194" s="98" t="s">
        <v>441</v>
      </c>
      <c r="F194" s="122">
        <v>1.0159010199823639</v>
      </c>
      <c r="G194" s="122">
        <v>1.0161225445104254</v>
      </c>
      <c r="H194" s="99">
        <v>2749.5</v>
      </c>
      <c r="I194" s="53">
        <v>2793.2198544415096</v>
      </c>
      <c r="J194" s="54">
        <v>2639.7013608094658</v>
      </c>
      <c r="K194" s="55">
        <v>0.96006596137823819</v>
      </c>
      <c r="L194" s="121">
        <v>2793.8289361314146</v>
      </c>
      <c r="M194" s="54">
        <v>2615.7100772887798</v>
      </c>
      <c r="N194" s="120">
        <v>0.95134027179079095</v>
      </c>
      <c r="O194" s="123">
        <v>2776.8338229054189</v>
      </c>
      <c r="P194" s="53">
        <v>2820.9883130111421</v>
      </c>
      <c r="Q194" s="54">
        <v>2665.9646001423257</v>
      </c>
      <c r="R194" s="55">
        <v>0.96007351183619261</v>
      </c>
      <c r="S194" s="121">
        <v>2821.6034498132663</v>
      </c>
      <c r="T194" s="54">
        <v>2641.7343649049189</v>
      </c>
      <c r="U194" s="55">
        <v>0.95134766189964348</v>
      </c>
    </row>
    <row r="195" spans="1:21" ht="13" x14ac:dyDescent="0.3">
      <c r="A195" s="44" t="s">
        <v>7127</v>
      </c>
      <c r="B195" s="44" t="s">
        <v>12926</v>
      </c>
      <c r="C195" s="98" t="s">
        <v>1047</v>
      </c>
      <c r="D195" s="98" t="s">
        <v>13119</v>
      </c>
      <c r="E195" s="98" t="s">
        <v>441</v>
      </c>
      <c r="F195" s="122">
        <v>1.0159010199823639</v>
      </c>
      <c r="G195" s="122">
        <v>1.0161225445104254</v>
      </c>
      <c r="H195" s="99">
        <v>4344.5</v>
      </c>
      <c r="I195" s="53">
        <v>4413.5819813133803</v>
      </c>
      <c r="J195" s="54">
        <v>4171.006569207756</v>
      </c>
      <c r="K195" s="55">
        <v>0.96006596137823819</v>
      </c>
      <c r="L195" s="121">
        <v>4414.5443946255427</v>
      </c>
      <c r="M195" s="54">
        <v>4133.0978107950914</v>
      </c>
      <c r="N195" s="120">
        <v>0.95134027179079095</v>
      </c>
      <c r="O195" s="123">
        <v>4382.2719005332183</v>
      </c>
      <c r="P195" s="53">
        <v>4451.9544935917493</v>
      </c>
      <c r="Q195" s="54">
        <v>4207.3031733659936</v>
      </c>
      <c r="R195" s="55">
        <v>0.96007351183619272</v>
      </c>
      <c r="S195" s="121">
        <v>4452.9252743063516</v>
      </c>
      <c r="T195" s="54">
        <v>4169.0641263807838</v>
      </c>
      <c r="U195" s="55">
        <v>0.95134766189964337</v>
      </c>
    </row>
    <row r="196" spans="1:21" ht="13" x14ac:dyDescent="0.3">
      <c r="A196" s="44" t="s">
        <v>7126</v>
      </c>
      <c r="B196" s="44" t="s">
        <v>12925</v>
      </c>
      <c r="C196" s="98" t="s">
        <v>1047</v>
      </c>
      <c r="D196" s="98" t="s">
        <v>13119</v>
      </c>
      <c r="E196" s="98" t="s">
        <v>441</v>
      </c>
      <c r="F196" s="122">
        <v>1.0159010199823639</v>
      </c>
      <c r="G196" s="122">
        <v>1.0161225445104254</v>
      </c>
      <c r="H196" s="99">
        <v>5985.666666666667</v>
      </c>
      <c r="I196" s="53">
        <v>6080.8448719411035</v>
      </c>
      <c r="J196" s="54">
        <v>5746.6348228230081</v>
      </c>
      <c r="K196" s="55">
        <v>0.96006596137823819</v>
      </c>
      <c r="L196" s="121">
        <v>6082.1708439245695</v>
      </c>
      <c r="M196" s="54">
        <v>5694.4057535157444</v>
      </c>
      <c r="N196" s="120">
        <v>0.95134027179079095</v>
      </c>
      <c r="O196" s="123">
        <v>6040.9819110002845</v>
      </c>
      <c r="P196" s="53">
        <v>6137.039685080199</v>
      </c>
      <c r="Q196" s="54">
        <v>5799.7867182329574</v>
      </c>
      <c r="R196" s="55">
        <v>0.96007351183619261</v>
      </c>
      <c r="S196" s="121">
        <v>6138.3779107470609</v>
      </c>
      <c r="T196" s="54">
        <v>5747.0740166081605</v>
      </c>
      <c r="U196" s="55">
        <v>0.95134766189964337</v>
      </c>
    </row>
    <row r="197" spans="1:21" ht="13" x14ac:dyDescent="0.3">
      <c r="A197" s="44" t="s">
        <v>7125</v>
      </c>
      <c r="B197" s="44" t="s">
        <v>12924</v>
      </c>
      <c r="C197" s="98" t="s">
        <v>1047</v>
      </c>
      <c r="D197" s="98" t="s">
        <v>13119</v>
      </c>
      <c r="E197" s="98" t="s">
        <v>441</v>
      </c>
      <c r="F197" s="122">
        <v>1.0159010199823639</v>
      </c>
      <c r="G197" s="122">
        <v>1.0161225445104254</v>
      </c>
      <c r="H197" s="99">
        <v>4186.6666666666661</v>
      </c>
      <c r="I197" s="53">
        <v>4253.2389369928296</v>
      </c>
      <c r="J197" s="54">
        <v>4019.4761583035565</v>
      </c>
      <c r="K197" s="55">
        <v>0.96006596137823819</v>
      </c>
      <c r="L197" s="121">
        <v>4254.1663863503136</v>
      </c>
      <c r="M197" s="54">
        <v>3982.9446045641112</v>
      </c>
      <c r="N197" s="120">
        <v>0.95134027179079106</v>
      </c>
      <c r="O197" s="123">
        <v>4226.1051125430713</v>
      </c>
      <c r="P197" s="53">
        <v>4293.3044943851892</v>
      </c>
      <c r="Q197" s="54">
        <v>4057.3715767881149</v>
      </c>
      <c r="R197" s="55">
        <v>0.96007351183619272</v>
      </c>
      <c r="S197" s="121">
        <v>4294.2406803257836</v>
      </c>
      <c r="T197" s="54">
        <v>4020.4952177599807</v>
      </c>
      <c r="U197" s="55">
        <v>0.95134766189964348</v>
      </c>
    </row>
    <row r="198" spans="1:21" ht="13" x14ac:dyDescent="0.3">
      <c r="A198" s="44" t="s">
        <v>7124</v>
      </c>
      <c r="B198" s="44" t="s">
        <v>8167</v>
      </c>
      <c r="C198" s="98" t="s">
        <v>1047</v>
      </c>
      <c r="D198" s="98" t="s">
        <v>13119</v>
      </c>
      <c r="E198" s="98" t="s">
        <v>481</v>
      </c>
      <c r="F198" s="122">
        <v>1.0165893918859878</v>
      </c>
      <c r="G198" s="122">
        <v>1.0130396434545041</v>
      </c>
      <c r="H198" s="99">
        <v>4812.916666666667</v>
      </c>
      <c r="I198" s="53">
        <v>4892.760027364603</v>
      </c>
      <c r="J198" s="54">
        <v>4623.848452821082</v>
      </c>
      <c r="K198" s="55">
        <v>0.96071649959056327</v>
      </c>
      <c r="L198" s="121">
        <v>4875.6753839762405</v>
      </c>
      <c r="M198" s="54">
        <v>4564.8296753325658</v>
      </c>
      <c r="N198" s="120">
        <v>0.94845391921029842</v>
      </c>
      <c r="O198" s="123">
        <v>4855.5126980700752</v>
      </c>
      <c r="P198" s="53">
        <v>4936.0627010257494</v>
      </c>
      <c r="Q198" s="54">
        <v>4664.8078491935194</v>
      </c>
      <c r="R198" s="55">
        <v>0.96072405516468828</v>
      </c>
      <c r="S198" s="121">
        <v>4918.8268524417263</v>
      </c>
      <c r="T198" s="54">
        <v>4605.2658221595111</v>
      </c>
      <c r="U198" s="55">
        <v>0.94846128689766784</v>
      </c>
    </row>
    <row r="199" spans="1:21" ht="13" x14ac:dyDescent="0.3">
      <c r="A199" s="44" t="s">
        <v>7123</v>
      </c>
      <c r="B199" s="44" t="s">
        <v>12923</v>
      </c>
      <c r="C199" s="98" t="s">
        <v>1047</v>
      </c>
      <c r="D199" s="98" t="s">
        <v>13119</v>
      </c>
      <c r="E199" s="98" t="s">
        <v>441</v>
      </c>
      <c r="F199" s="122">
        <v>1.0159010199823639</v>
      </c>
      <c r="G199" s="122">
        <v>1.0161225445104254</v>
      </c>
      <c r="H199" s="99">
        <v>3553.833333333333</v>
      </c>
      <c r="I199" s="53">
        <v>3610.3429081806576</v>
      </c>
      <c r="J199" s="54">
        <v>3411.9144157446954</v>
      </c>
      <c r="K199" s="55">
        <v>0.96006596137823819</v>
      </c>
      <c r="L199" s="121">
        <v>3611.130169432633</v>
      </c>
      <c r="M199" s="54">
        <v>3380.9047692325057</v>
      </c>
      <c r="N199" s="120">
        <v>0.95134027179079095</v>
      </c>
      <c r="O199" s="123">
        <v>3587.7539012680477</v>
      </c>
      <c r="P199" s="53">
        <v>3644.8028477439152</v>
      </c>
      <c r="Q199" s="54">
        <v>3444.5074875944156</v>
      </c>
      <c r="R199" s="55">
        <v>0.96007351183619272</v>
      </c>
      <c r="S199" s="121">
        <v>3645.5976232336943</v>
      </c>
      <c r="T199" s="54">
        <v>3413.2012854426816</v>
      </c>
      <c r="U199" s="55">
        <v>0.95134766189964348</v>
      </c>
    </row>
    <row r="200" spans="1:21" ht="13" x14ac:dyDescent="0.3">
      <c r="A200" s="44" t="s">
        <v>7122</v>
      </c>
      <c r="B200" s="44" t="s">
        <v>12922</v>
      </c>
      <c r="C200" s="98" t="s">
        <v>1047</v>
      </c>
      <c r="D200" s="98" t="s">
        <v>13119</v>
      </c>
      <c r="E200" s="98" t="s">
        <v>432</v>
      </c>
      <c r="F200" s="122">
        <v>1.0236658217121799</v>
      </c>
      <c r="G200" s="122">
        <v>1.0227859895123352</v>
      </c>
      <c r="H200" s="99">
        <v>6104.166666666667</v>
      </c>
      <c r="I200" s="53">
        <v>6248.6267867014321</v>
      </c>
      <c r="J200" s="54">
        <v>5905.1952555106855</v>
      </c>
      <c r="K200" s="55">
        <v>0.96740400090277434</v>
      </c>
      <c r="L200" s="121">
        <v>6243.2561443148797</v>
      </c>
      <c r="M200" s="54">
        <v>5845.2211588846458</v>
      </c>
      <c r="N200" s="120">
        <v>0.95757889292308185</v>
      </c>
      <c r="O200" s="123">
        <v>6172.498416068086</v>
      </c>
      <c r="P200" s="53">
        <v>6318.5756631014665</v>
      </c>
      <c r="Q200" s="54">
        <v>5971.3466246759317</v>
      </c>
      <c r="R200" s="55">
        <v>0.96741160907088752</v>
      </c>
      <c r="S200" s="121">
        <v>6313.1449002415193</v>
      </c>
      <c r="T200" s="54">
        <v>5910.7001143962962</v>
      </c>
      <c r="U200" s="55">
        <v>0.95758633149418337</v>
      </c>
    </row>
    <row r="201" spans="1:21" ht="13" x14ac:dyDescent="0.3">
      <c r="A201" s="44" t="s">
        <v>7121</v>
      </c>
      <c r="B201" s="44" t="s">
        <v>12921</v>
      </c>
      <c r="C201" s="98" t="s">
        <v>1047</v>
      </c>
      <c r="D201" s="98" t="s">
        <v>13119</v>
      </c>
      <c r="E201" s="98" t="s">
        <v>432</v>
      </c>
      <c r="F201" s="122">
        <v>1.0236658217121799</v>
      </c>
      <c r="G201" s="122">
        <v>1.0227859895123352</v>
      </c>
      <c r="H201" s="99">
        <v>12535.25</v>
      </c>
      <c r="I201" s="53">
        <v>12831.906991617603</v>
      </c>
      <c r="J201" s="54">
        <v>12126.651002316503</v>
      </c>
      <c r="K201" s="55">
        <v>0.96740400090277445</v>
      </c>
      <c r="L201" s="121">
        <v>12820.878075034499</v>
      </c>
      <c r="M201" s="54">
        <v>12003.490817514061</v>
      </c>
      <c r="N201" s="120">
        <v>0.95757889292308174</v>
      </c>
      <c r="O201" s="123">
        <v>12646.734944212712</v>
      </c>
      <c r="P201" s="53">
        <v>12946.030318643647</v>
      </c>
      <c r="Q201" s="54">
        <v>12234.598201873841</v>
      </c>
      <c r="R201" s="55">
        <v>0.96741160907088752</v>
      </c>
      <c r="S201" s="121">
        <v>12934.903314016827</v>
      </c>
      <c r="T201" s="54">
        <v>12110.340520607948</v>
      </c>
      <c r="U201" s="55">
        <v>0.95758633149418348</v>
      </c>
    </row>
    <row r="202" spans="1:21" ht="13" x14ac:dyDescent="0.3">
      <c r="A202" s="44" t="s">
        <v>7120</v>
      </c>
      <c r="B202" s="44" t="s">
        <v>12920</v>
      </c>
      <c r="C202" s="98" t="s">
        <v>1047</v>
      </c>
      <c r="D202" s="98" t="s">
        <v>13119</v>
      </c>
      <c r="E202" s="98" t="s">
        <v>432</v>
      </c>
      <c r="F202" s="122">
        <v>1.0236658217121799</v>
      </c>
      <c r="G202" s="122">
        <v>1.0227859895123352</v>
      </c>
      <c r="H202" s="99">
        <v>18902.916666666664</v>
      </c>
      <c r="I202" s="53">
        <v>19350.269722340192</v>
      </c>
      <c r="J202" s="54">
        <v>18286.757212065066</v>
      </c>
      <c r="K202" s="55">
        <v>0.96740400090277434</v>
      </c>
      <c r="L202" s="121">
        <v>19333.638327585879</v>
      </c>
      <c r="M202" s="54">
        <v>18101.034014683937</v>
      </c>
      <c r="N202" s="120">
        <v>0.95757889292308185</v>
      </c>
      <c r="O202" s="123">
        <v>19102.097862180133</v>
      </c>
      <c r="P202" s="53">
        <v>19554.1647045151</v>
      </c>
      <c r="Q202" s="54">
        <v>18479.591229481241</v>
      </c>
      <c r="R202" s="55">
        <v>0.96741160907088741</v>
      </c>
      <c r="S202" s="121">
        <v>19537.358063731372</v>
      </c>
      <c r="T202" s="54">
        <v>18291.907815687959</v>
      </c>
      <c r="U202" s="55">
        <v>0.95758633149418348</v>
      </c>
    </row>
    <row r="203" spans="1:21" ht="13" x14ac:dyDescent="0.3">
      <c r="A203" s="44" t="s">
        <v>7119</v>
      </c>
      <c r="B203" s="44" t="s">
        <v>12919</v>
      </c>
      <c r="C203" s="98" t="s">
        <v>1047</v>
      </c>
      <c r="D203" s="98" t="s">
        <v>13119</v>
      </c>
      <c r="E203" s="98" t="s">
        <v>432</v>
      </c>
      <c r="F203" s="122">
        <v>1.0236658217121799</v>
      </c>
      <c r="G203" s="122">
        <v>1.0227859895123352</v>
      </c>
      <c r="H203" s="99">
        <v>10865.416666666668</v>
      </c>
      <c r="I203" s="53">
        <v>11122.555680328549</v>
      </c>
      <c r="J203" s="54">
        <v>10511.247554809021</v>
      </c>
      <c r="K203" s="55">
        <v>0.96740400090277434</v>
      </c>
      <c r="L203" s="121">
        <v>11112.995936880487</v>
      </c>
      <c r="M203" s="54">
        <v>10404.49366281467</v>
      </c>
      <c r="N203" s="120">
        <v>0.95757889292308185</v>
      </c>
      <c r="O203" s="123">
        <v>10975.01950823779</v>
      </c>
      <c r="P203" s="53">
        <v>11234.752363207443</v>
      </c>
      <c r="Q203" s="54">
        <v>10617.361282048701</v>
      </c>
      <c r="R203" s="55">
        <v>0.96741160907088752</v>
      </c>
      <c r="S203" s="121">
        <v>11225.096187650171</v>
      </c>
      <c r="T203" s="54">
        <v>10509.528668970523</v>
      </c>
      <c r="U203" s="55">
        <v>0.95758633149418337</v>
      </c>
    </row>
    <row r="204" spans="1:21" ht="13" x14ac:dyDescent="0.3">
      <c r="A204" s="44" t="s">
        <v>7118</v>
      </c>
      <c r="B204" s="44" t="s">
        <v>12918</v>
      </c>
      <c r="C204" s="98" t="s">
        <v>1047</v>
      </c>
      <c r="D204" s="98" t="s">
        <v>13119</v>
      </c>
      <c r="E204" s="98" t="s">
        <v>432</v>
      </c>
      <c r="F204" s="122">
        <v>1.0236658217121799</v>
      </c>
      <c r="G204" s="122">
        <v>1.0227859895123352</v>
      </c>
      <c r="H204" s="99">
        <v>4478.25</v>
      </c>
      <c r="I204" s="53">
        <v>4584.2314660825696</v>
      </c>
      <c r="J204" s="54">
        <v>4332.2769670428488</v>
      </c>
      <c r="K204" s="55">
        <v>0.96740400090277423</v>
      </c>
      <c r="L204" s="121">
        <v>4580.2913575336152</v>
      </c>
      <c r="M204" s="54">
        <v>4288.2776772327916</v>
      </c>
      <c r="N204" s="120">
        <v>0.95757889292308196</v>
      </c>
      <c r="O204" s="123">
        <v>4529.69481307141</v>
      </c>
      <c r="P204" s="53">
        <v>4636.8937629281436</v>
      </c>
      <c r="Q204" s="54">
        <v>4382.0793477134648</v>
      </c>
      <c r="R204" s="55">
        <v>0.9674116090708873</v>
      </c>
      <c r="S204" s="121">
        <v>4632.9083915761348</v>
      </c>
      <c r="T204" s="54">
        <v>4337.5738388372829</v>
      </c>
      <c r="U204" s="55">
        <v>0.95758633149418348</v>
      </c>
    </row>
    <row r="205" spans="1:21" ht="13" x14ac:dyDescent="0.3">
      <c r="A205" s="44" t="s">
        <v>7117</v>
      </c>
      <c r="B205" s="44" t="s">
        <v>12917</v>
      </c>
      <c r="C205" s="98" t="s">
        <v>1047</v>
      </c>
      <c r="D205" s="98" t="s">
        <v>13119</v>
      </c>
      <c r="E205" s="98" t="s">
        <v>432</v>
      </c>
      <c r="F205" s="122">
        <v>1.0236658217121799</v>
      </c>
      <c r="G205" s="122">
        <v>1.0227859895123352</v>
      </c>
      <c r="H205" s="99">
        <v>27183.416666666672</v>
      </c>
      <c r="I205" s="53">
        <v>27826.734559027904</v>
      </c>
      <c r="J205" s="54">
        <v>26297.346041540495</v>
      </c>
      <c r="K205" s="55">
        <v>0.96740400090277434</v>
      </c>
      <c r="L205" s="121">
        <v>27802.817713742777</v>
      </c>
      <c r="M205" s="54">
        <v>26030.266037533522</v>
      </c>
      <c r="N205" s="120">
        <v>0.95757889292308185</v>
      </c>
      <c r="O205" s="123">
        <v>27426.228623958625</v>
      </c>
      <c r="P205" s="53">
        <v>28075.292860810714</v>
      </c>
      <c r="Q205" s="54">
        <v>26532.451963849842</v>
      </c>
      <c r="R205" s="55">
        <v>0.96741160907088741</v>
      </c>
      <c r="S205" s="121">
        <v>28051.162381747054</v>
      </c>
      <c r="T205" s="54">
        <v>26262.981654737305</v>
      </c>
      <c r="U205" s="55">
        <v>0.95758633149418337</v>
      </c>
    </row>
    <row r="206" spans="1:21" ht="13" x14ac:dyDescent="0.3">
      <c r="A206" s="44" t="s">
        <v>7116</v>
      </c>
      <c r="B206" s="44" t="s">
        <v>12916</v>
      </c>
      <c r="C206" s="98" t="s">
        <v>1047</v>
      </c>
      <c r="D206" s="98" t="s">
        <v>13119</v>
      </c>
      <c r="E206" s="98" t="s">
        <v>432</v>
      </c>
      <c r="F206" s="122">
        <v>1.0236658217121799</v>
      </c>
      <c r="G206" s="122">
        <v>1.0227859895123352</v>
      </c>
      <c r="H206" s="99">
        <v>8423.4166666666661</v>
      </c>
      <c r="I206" s="53">
        <v>8622.7637437074045</v>
      </c>
      <c r="J206" s="54">
        <v>8148.8469846044445</v>
      </c>
      <c r="K206" s="55">
        <v>0.96740400090277445</v>
      </c>
      <c r="L206" s="121">
        <v>8615.3525504913632</v>
      </c>
      <c r="M206" s="54">
        <v>8066.086006296503</v>
      </c>
      <c r="N206" s="120">
        <v>0.95757889292308196</v>
      </c>
      <c r="O206" s="123">
        <v>8505.1238212540302</v>
      </c>
      <c r="P206" s="53">
        <v>8706.4045652478417</v>
      </c>
      <c r="Q206" s="54">
        <v>8227.9555212664945</v>
      </c>
      <c r="R206" s="55">
        <v>0.96741160907088719</v>
      </c>
      <c r="S206" s="121">
        <v>8698.9214834462364</v>
      </c>
      <c r="T206" s="54">
        <v>8144.3903188984368</v>
      </c>
      <c r="U206" s="55">
        <v>0.95758633149418326</v>
      </c>
    </row>
    <row r="207" spans="1:21" ht="13" x14ac:dyDescent="0.3">
      <c r="A207" s="44" t="s">
        <v>7115</v>
      </c>
      <c r="B207" s="44" t="s">
        <v>12915</v>
      </c>
      <c r="C207" s="98" t="s">
        <v>1047</v>
      </c>
      <c r="D207" s="98" t="s">
        <v>13119</v>
      </c>
      <c r="E207" s="98" t="s">
        <v>432</v>
      </c>
      <c r="F207" s="122">
        <v>1.0236658217121799</v>
      </c>
      <c r="G207" s="122">
        <v>1.0227859895123352</v>
      </c>
      <c r="H207" s="99">
        <v>6310.4166666666661</v>
      </c>
      <c r="I207" s="53">
        <v>6459.7578624295684</v>
      </c>
      <c r="J207" s="54">
        <v>6104.7223306968826</v>
      </c>
      <c r="K207" s="55">
        <v>0.96740400090277445</v>
      </c>
      <c r="L207" s="121">
        <v>6454.2057546517981</v>
      </c>
      <c r="M207" s="54">
        <v>6042.7218055500307</v>
      </c>
      <c r="N207" s="120">
        <v>0.95757889292308185</v>
      </c>
      <c r="O207" s="123">
        <v>6368.8163741841709</v>
      </c>
      <c r="P207" s="53">
        <v>6519.5396470132255</v>
      </c>
      <c r="Q207" s="54">
        <v>6161.266896426524</v>
      </c>
      <c r="R207" s="55">
        <v>0.96741160907088741</v>
      </c>
      <c r="S207" s="121">
        <v>6513.9361572923199</v>
      </c>
      <c r="T207" s="54">
        <v>6098.6915077151061</v>
      </c>
      <c r="U207" s="55">
        <v>0.95758633149418337</v>
      </c>
    </row>
    <row r="208" spans="1:21" ht="13" x14ac:dyDescent="0.3">
      <c r="A208" s="44" t="s">
        <v>7114</v>
      </c>
      <c r="B208" s="44" t="s">
        <v>12914</v>
      </c>
      <c r="C208" s="98" t="s">
        <v>1047</v>
      </c>
      <c r="D208" s="98" t="s">
        <v>13119</v>
      </c>
      <c r="E208" s="98" t="s">
        <v>432</v>
      </c>
      <c r="F208" s="122">
        <v>1.0236658217121799</v>
      </c>
      <c r="G208" s="122">
        <v>1.0227859895123352</v>
      </c>
      <c r="H208" s="99">
        <v>13338.333333333332</v>
      </c>
      <c r="I208" s="53">
        <v>13653.995951937624</v>
      </c>
      <c r="J208" s="54">
        <v>12903.557032041504</v>
      </c>
      <c r="K208" s="55">
        <v>0.96740400090277434</v>
      </c>
      <c r="L208" s="121">
        <v>13642.260456778697</v>
      </c>
      <c r="M208" s="54">
        <v>12772.506466772373</v>
      </c>
      <c r="N208" s="120">
        <v>0.95757889292308185</v>
      </c>
      <c r="O208" s="123">
        <v>13458.939574916541</v>
      </c>
      <c r="P208" s="53">
        <v>13777.45643933152</v>
      </c>
      <c r="Q208" s="54">
        <v>13020.334390557859</v>
      </c>
      <c r="R208" s="55">
        <v>0.96741160907088752</v>
      </c>
      <c r="S208" s="121">
        <v>13765.614830917744</v>
      </c>
      <c r="T208" s="54">
        <v>12888.096573346216</v>
      </c>
      <c r="U208" s="55">
        <v>0.95758633149418348</v>
      </c>
    </row>
    <row r="209" spans="1:21" ht="13" x14ac:dyDescent="0.3">
      <c r="A209" s="44" t="s">
        <v>7113</v>
      </c>
      <c r="B209" s="44" t="s">
        <v>12913</v>
      </c>
      <c r="C209" s="98" t="s">
        <v>1047</v>
      </c>
      <c r="D209" s="98" t="s">
        <v>13119</v>
      </c>
      <c r="E209" s="98" t="s">
        <v>432</v>
      </c>
      <c r="F209" s="122">
        <v>1.0236658217121799</v>
      </c>
      <c r="G209" s="122">
        <v>1.0227859895123352</v>
      </c>
      <c r="H209" s="99">
        <v>6946.9166666666679</v>
      </c>
      <c r="I209" s="53">
        <v>7111.3211579493727</v>
      </c>
      <c r="J209" s="54">
        <v>6720.4749772714995</v>
      </c>
      <c r="K209" s="55">
        <v>0.96740400090277434</v>
      </c>
      <c r="L209" s="121">
        <v>7105.2090369764019</v>
      </c>
      <c r="M209" s="54">
        <v>6652.2207708955739</v>
      </c>
      <c r="N209" s="120">
        <v>0.95757889292308185</v>
      </c>
      <c r="O209" s="123">
        <v>7009.4736993699707</v>
      </c>
      <c r="P209" s="53">
        <v>7175.3586542354742</v>
      </c>
      <c r="Q209" s="54">
        <v>6781.0462302475689</v>
      </c>
      <c r="R209" s="55">
        <v>0.96741160907088741</v>
      </c>
      <c r="S209" s="121">
        <v>7169.1914935708046</v>
      </c>
      <c r="T209" s="54">
        <v>6712.1762054846531</v>
      </c>
      <c r="U209" s="55">
        <v>0.95758633149418348</v>
      </c>
    </row>
    <row r="210" spans="1:21" ht="13" x14ac:dyDescent="0.3">
      <c r="A210" s="44" t="s">
        <v>7112</v>
      </c>
      <c r="B210" s="44" t="s">
        <v>12912</v>
      </c>
      <c r="C210" s="98" t="s">
        <v>1047</v>
      </c>
      <c r="D210" s="98" t="s">
        <v>13119</v>
      </c>
      <c r="E210" s="98" t="s">
        <v>432</v>
      </c>
      <c r="F210" s="122">
        <v>1.0236658217121799</v>
      </c>
      <c r="G210" s="122">
        <v>1.0227859895123352</v>
      </c>
      <c r="H210" s="99">
        <v>7223.5</v>
      </c>
      <c r="I210" s="53">
        <v>7394.4500631379315</v>
      </c>
      <c r="J210" s="54">
        <v>6988.0428005211907</v>
      </c>
      <c r="K210" s="55">
        <v>0.96740400090277434</v>
      </c>
      <c r="L210" s="121">
        <v>7388.0945952423535</v>
      </c>
      <c r="M210" s="54">
        <v>6917.0711330298818</v>
      </c>
      <c r="N210" s="120">
        <v>0.95757889292308185</v>
      </c>
      <c r="O210" s="123">
        <v>7301.508193226864</v>
      </c>
      <c r="P210" s="53">
        <v>7474.3043843577916</v>
      </c>
      <c r="Q210" s="54">
        <v>7063.563789853868</v>
      </c>
      <c r="R210" s="55">
        <v>0.9674116090708873</v>
      </c>
      <c r="S210" s="121">
        <v>7467.880282341961</v>
      </c>
      <c r="T210" s="54">
        <v>6991.8244451268356</v>
      </c>
      <c r="U210" s="55">
        <v>0.95758633149418337</v>
      </c>
    </row>
    <row r="211" spans="1:21" ht="13" x14ac:dyDescent="0.3">
      <c r="A211" s="44" t="s">
        <v>7111</v>
      </c>
      <c r="B211" s="44" t="s">
        <v>12911</v>
      </c>
      <c r="C211" s="98" t="s">
        <v>1047</v>
      </c>
      <c r="D211" s="98" t="s">
        <v>13119</v>
      </c>
      <c r="E211" s="98" t="s">
        <v>432</v>
      </c>
      <c r="F211" s="122">
        <v>1.0236658217121799</v>
      </c>
      <c r="G211" s="122">
        <v>1.0227859895123352</v>
      </c>
      <c r="H211" s="99">
        <v>8030.8333333333339</v>
      </c>
      <c r="I211" s="53">
        <v>8220.8896032002322</v>
      </c>
      <c r="J211" s="54">
        <v>7769.060297250031</v>
      </c>
      <c r="K211" s="55">
        <v>0.96740400090277434</v>
      </c>
      <c r="L211" s="121">
        <v>8213.8238174419803</v>
      </c>
      <c r="M211" s="54">
        <v>7690.1564925831181</v>
      </c>
      <c r="N211" s="120">
        <v>0.95757889292308196</v>
      </c>
      <c r="O211" s="123">
        <v>8109.9045402126922</v>
      </c>
      <c r="P211" s="53">
        <v>8301.8320951641635</v>
      </c>
      <c r="Q211" s="54">
        <v>7845.6158006584556</v>
      </c>
      <c r="R211" s="55">
        <v>0.96741160907088741</v>
      </c>
      <c r="S211" s="121">
        <v>8294.6967400120193</v>
      </c>
      <c r="T211" s="54">
        <v>7765.933737430295</v>
      </c>
      <c r="U211" s="55">
        <v>0.95758633149418348</v>
      </c>
    </row>
    <row r="212" spans="1:21" ht="13" x14ac:dyDescent="0.3">
      <c r="A212" s="44" t="s">
        <v>7110</v>
      </c>
      <c r="B212" s="44" t="s">
        <v>12910</v>
      </c>
      <c r="C212" s="98" t="s">
        <v>1047</v>
      </c>
      <c r="D212" s="98" t="s">
        <v>13119</v>
      </c>
      <c r="E212" s="98" t="s">
        <v>432</v>
      </c>
      <c r="F212" s="122">
        <v>1.0236658217121799</v>
      </c>
      <c r="G212" s="122">
        <v>1.0227859895123352</v>
      </c>
      <c r="H212" s="99">
        <v>12036.416666666668</v>
      </c>
      <c r="I212" s="53">
        <v>12321.268357553512</v>
      </c>
      <c r="J212" s="54">
        <v>11644.077639866169</v>
      </c>
      <c r="K212" s="55">
        <v>0.96740400090277434</v>
      </c>
      <c r="L212" s="121">
        <v>12310.678330599432</v>
      </c>
      <c r="M212" s="54">
        <v>11525.818546427599</v>
      </c>
      <c r="N212" s="120">
        <v>0.95757889292308185</v>
      </c>
      <c r="O212" s="123">
        <v>12158.453634883408</v>
      </c>
      <c r="P212" s="53">
        <v>12446.193430902364</v>
      </c>
      <c r="Q212" s="54">
        <v>11762.229194736337</v>
      </c>
      <c r="R212" s="55">
        <v>0.96741160907088741</v>
      </c>
      <c r="S212" s="121">
        <v>12435.496031894076</v>
      </c>
      <c r="T212" s="54">
        <v>11642.769012870122</v>
      </c>
      <c r="U212" s="55">
        <v>0.95758633149418337</v>
      </c>
    </row>
    <row r="213" spans="1:21" ht="13" x14ac:dyDescent="0.3">
      <c r="A213" s="44" t="s">
        <v>7109</v>
      </c>
      <c r="B213" s="44" t="s">
        <v>12909</v>
      </c>
      <c r="C213" s="98" t="s">
        <v>1047</v>
      </c>
      <c r="D213" s="98" t="s">
        <v>13119</v>
      </c>
      <c r="E213" s="98" t="s">
        <v>432</v>
      </c>
      <c r="F213" s="122">
        <v>1.0236658217121799</v>
      </c>
      <c r="G213" s="122">
        <v>1.0227859895123352</v>
      </c>
      <c r="H213" s="99">
        <v>10336.5</v>
      </c>
      <c r="I213" s="53">
        <v>10581.121766127948</v>
      </c>
      <c r="J213" s="54">
        <v>9999.5714553315283</v>
      </c>
      <c r="K213" s="55">
        <v>0.96740400090277445</v>
      </c>
      <c r="L213" s="121">
        <v>10572.027380594252</v>
      </c>
      <c r="M213" s="54">
        <v>9898.0142266994353</v>
      </c>
      <c r="N213" s="120">
        <v>0.95757889292308185</v>
      </c>
      <c r="O213" s="123">
        <v>10441.923968755105</v>
      </c>
      <c r="P213" s="53">
        <v>10689.040679731801</v>
      </c>
      <c r="Q213" s="54">
        <v>10101.638468409243</v>
      </c>
      <c r="R213" s="55">
        <v>0.96741160907088741</v>
      </c>
      <c r="S213" s="121">
        <v>10679.853538795762</v>
      </c>
      <c r="T213" s="54">
        <v>9999.0436669813862</v>
      </c>
      <c r="U213" s="55">
        <v>0.95758633149418348</v>
      </c>
    </row>
    <row r="214" spans="1:21" ht="13" x14ac:dyDescent="0.3">
      <c r="A214" s="44" t="s">
        <v>7108</v>
      </c>
      <c r="B214" s="44" t="s">
        <v>12908</v>
      </c>
      <c r="C214" s="98" t="s">
        <v>1047</v>
      </c>
      <c r="D214" s="98" t="s">
        <v>13119</v>
      </c>
      <c r="E214" s="98" t="s">
        <v>432</v>
      </c>
      <c r="F214" s="122">
        <v>1.0236658217121799</v>
      </c>
      <c r="G214" s="122">
        <v>1.0227859895123352</v>
      </c>
      <c r="H214" s="99">
        <v>5230.583333333333</v>
      </c>
      <c r="I214" s="53">
        <v>5354.3693859506993</v>
      </c>
      <c r="J214" s="54">
        <v>5060.087243722036</v>
      </c>
      <c r="K214" s="55">
        <v>0.96740400090277434</v>
      </c>
      <c r="L214" s="121">
        <v>5349.7673503100623</v>
      </c>
      <c r="M214" s="54">
        <v>5008.6961976752564</v>
      </c>
      <c r="N214" s="120">
        <v>0.95757889292308185</v>
      </c>
      <c r="O214" s="123">
        <v>5281.4106800129111</v>
      </c>
      <c r="P214" s="53">
        <v>5406.3996035548998</v>
      </c>
      <c r="Q214" s="54">
        <v>5109.2980041154606</v>
      </c>
      <c r="R214" s="55">
        <v>0.96741160907088752</v>
      </c>
      <c r="S214" s="121">
        <v>5401.7528483780206</v>
      </c>
      <c r="T214" s="54">
        <v>5057.4066781877646</v>
      </c>
      <c r="U214" s="55">
        <v>0.95758633149418348</v>
      </c>
    </row>
    <row r="215" spans="1:21" ht="13" x14ac:dyDescent="0.3">
      <c r="A215" s="44" t="s">
        <v>7107</v>
      </c>
      <c r="B215" s="44" t="s">
        <v>12907</v>
      </c>
      <c r="C215" s="98" t="s">
        <v>1047</v>
      </c>
      <c r="D215" s="98" t="s">
        <v>13119</v>
      </c>
      <c r="E215" s="98" t="s">
        <v>432</v>
      </c>
      <c r="F215" s="122">
        <v>1.0236658217121799</v>
      </c>
      <c r="G215" s="122">
        <v>1.0227859895123352</v>
      </c>
      <c r="H215" s="99">
        <v>9019.3333333333339</v>
      </c>
      <c r="I215" s="53">
        <v>9232.7832679627227</v>
      </c>
      <c r="J215" s="54">
        <v>8725.3391521424237</v>
      </c>
      <c r="K215" s="55">
        <v>0.96740400090277434</v>
      </c>
      <c r="L215" s="121">
        <v>9224.847768074922</v>
      </c>
      <c r="M215" s="54">
        <v>8636.7232282375826</v>
      </c>
      <c r="N215" s="120">
        <v>0.95757889292308174</v>
      </c>
      <c r="O215" s="123">
        <v>9113.210578930124</v>
      </c>
      <c r="P215" s="53">
        <v>9328.8821957166365</v>
      </c>
      <c r="Q215" s="54">
        <v>8816.2257099646249</v>
      </c>
      <c r="R215" s="55">
        <v>0.96741160907088741</v>
      </c>
      <c r="S215" s="121">
        <v>9320.8640996053291</v>
      </c>
      <c r="T215" s="54">
        <v>8726.6858864116821</v>
      </c>
      <c r="U215" s="55">
        <v>0.9575863314941836</v>
      </c>
    </row>
    <row r="216" spans="1:21" ht="13" x14ac:dyDescent="0.3">
      <c r="A216" s="44" t="s">
        <v>7106</v>
      </c>
      <c r="B216" s="44" t="s">
        <v>12906</v>
      </c>
      <c r="C216" s="98" t="s">
        <v>1047</v>
      </c>
      <c r="D216" s="98" t="s">
        <v>13119</v>
      </c>
      <c r="E216" s="98" t="s">
        <v>432</v>
      </c>
      <c r="F216" s="122">
        <v>1.0236658217121799</v>
      </c>
      <c r="G216" s="122">
        <v>1.0227859895123352</v>
      </c>
      <c r="H216" s="99">
        <v>3432.833333333333</v>
      </c>
      <c r="I216" s="53">
        <v>3514.0741549676281</v>
      </c>
      <c r="J216" s="54">
        <v>3320.9367010990741</v>
      </c>
      <c r="K216" s="55">
        <v>0.96740400090277445</v>
      </c>
      <c r="L216" s="121">
        <v>3511.0538376642612</v>
      </c>
      <c r="M216" s="54">
        <v>3287.2087429227859</v>
      </c>
      <c r="N216" s="120">
        <v>0.95757889292308185</v>
      </c>
      <c r="O216" s="123">
        <v>3467.3760876279912</v>
      </c>
      <c r="P216" s="53">
        <v>3549.4343919268713</v>
      </c>
      <c r="Q216" s="54">
        <v>3354.3798801861135</v>
      </c>
      <c r="R216" s="55">
        <v>0.96741160907088752</v>
      </c>
      <c r="S216" s="121">
        <v>3546.3836827960045</v>
      </c>
      <c r="T216" s="54">
        <v>3320.3119476623424</v>
      </c>
      <c r="U216" s="55">
        <v>0.95758633149418348</v>
      </c>
    </row>
    <row r="217" spans="1:21" ht="13" x14ac:dyDescent="0.3">
      <c r="A217" s="44" t="s">
        <v>7105</v>
      </c>
      <c r="B217" s="44" t="s">
        <v>12905</v>
      </c>
      <c r="C217" s="98" t="s">
        <v>1047</v>
      </c>
      <c r="D217" s="98" t="s">
        <v>13119</v>
      </c>
      <c r="E217" s="98" t="s">
        <v>432</v>
      </c>
      <c r="F217" s="122">
        <v>1.0236658217121799</v>
      </c>
      <c r="G217" s="122">
        <v>1.0227859895123352</v>
      </c>
      <c r="H217" s="99">
        <v>19315.5</v>
      </c>
      <c r="I217" s="53">
        <v>19772.617179281609</v>
      </c>
      <c r="J217" s="54">
        <v>18685.891979437536</v>
      </c>
      <c r="K217" s="55">
        <v>0.96740400090277423</v>
      </c>
      <c r="L217" s="121">
        <v>19755.62278042551</v>
      </c>
      <c r="M217" s="54">
        <v>18496.115106255787</v>
      </c>
      <c r="N217" s="120">
        <v>0.95757889292308185</v>
      </c>
      <c r="O217" s="123">
        <v>19492.045281850944</v>
      </c>
      <c r="P217" s="53">
        <v>19953.340550296965</v>
      </c>
      <c r="Q217" s="54">
        <v>18856.83089019802</v>
      </c>
      <c r="R217" s="55">
        <v>0.96741160907088741</v>
      </c>
      <c r="S217" s="121">
        <v>19936.190821217162</v>
      </c>
      <c r="T217" s="54">
        <v>18665.316134766152</v>
      </c>
      <c r="U217" s="55">
        <v>0.95758633149418337</v>
      </c>
    </row>
    <row r="218" spans="1:21" ht="13" x14ac:dyDescent="0.3">
      <c r="A218" s="44" t="s">
        <v>7104</v>
      </c>
      <c r="B218" s="44" t="s">
        <v>13178</v>
      </c>
      <c r="C218" s="98" t="s">
        <v>1047</v>
      </c>
      <c r="D218" s="98" t="s">
        <v>13119</v>
      </c>
      <c r="E218" s="98" t="s">
        <v>432</v>
      </c>
      <c r="F218" s="122">
        <v>1.0236658217121799</v>
      </c>
      <c r="G218" s="122">
        <v>1.0227859895123352</v>
      </c>
      <c r="H218" s="99">
        <v>4525.6666666666661</v>
      </c>
      <c r="I218" s="53">
        <v>4632.7702871287547</v>
      </c>
      <c r="J218" s="54">
        <v>4378.1480400856553</v>
      </c>
      <c r="K218" s="55">
        <v>0.96740400090277434</v>
      </c>
      <c r="L218" s="121">
        <v>4628.7884598696583</v>
      </c>
      <c r="M218" s="54">
        <v>4333.6828764055608</v>
      </c>
      <c r="N218" s="120">
        <v>0.95757889292308196</v>
      </c>
      <c r="O218" s="123">
        <v>4570.0502067782509</v>
      </c>
      <c r="P218" s="53">
        <v>4678.2042001875761</v>
      </c>
      <c r="Q218" s="54">
        <v>4421.1196240740901</v>
      </c>
      <c r="R218" s="55">
        <v>0.96741160907088752</v>
      </c>
      <c r="S218" s="121">
        <v>4674.1833228607456</v>
      </c>
      <c r="T218" s="54">
        <v>4376.21761225302</v>
      </c>
      <c r="U218" s="55">
        <v>0.95758633149418348</v>
      </c>
    </row>
    <row r="219" spans="1:21" ht="13" x14ac:dyDescent="0.3">
      <c r="A219" s="44" t="s">
        <v>7103</v>
      </c>
      <c r="B219" s="44" t="s">
        <v>12904</v>
      </c>
      <c r="C219" s="98" t="s">
        <v>1047</v>
      </c>
      <c r="D219" s="98" t="s">
        <v>13119</v>
      </c>
      <c r="E219" s="98" t="s">
        <v>432</v>
      </c>
      <c r="F219" s="122">
        <v>1.0236658217121799</v>
      </c>
      <c r="G219" s="122">
        <v>1.0227859895123352</v>
      </c>
      <c r="H219" s="99">
        <v>10704.5</v>
      </c>
      <c r="I219" s="53">
        <v>10957.830788518029</v>
      </c>
      <c r="J219" s="54">
        <v>10355.576127663748</v>
      </c>
      <c r="K219" s="55">
        <v>0.96740400090277434</v>
      </c>
      <c r="L219" s="121">
        <v>10948.412624734792</v>
      </c>
      <c r="M219" s="54">
        <v>10250.40325929513</v>
      </c>
      <c r="N219" s="120">
        <v>0.95757889292308185</v>
      </c>
      <c r="O219" s="123">
        <v>10802.998632820108</v>
      </c>
      <c r="P219" s="53">
        <v>11058.660472421352</v>
      </c>
      <c r="Q219" s="54">
        <v>10450.946290167098</v>
      </c>
      <c r="R219" s="55">
        <v>0.96741160907088741</v>
      </c>
      <c r="S219" s="121">
        <v>11049.15564636932</v>
      </c>
      <c r="T219" s="54">
        <v>10344.803829938886</v>
      </c>
      <c r="U219" s="55">
        <v>0.95758633149418337</v>
      </c>
    </row>
    <row r="220" spans="1:21" ht="13" x14ac:dyDescent="0.3">
      <c r="A220" s="44" t="s">
        <v>7102</v>
      </c>
      <c r="B220" s="44" t="s">
        <v>12903</v>
      </c>
      <c r="C220" s="98" t="s">
        <v>1047</v>
      </c>
      <c r="D220" s="98" t="s">
        <v>13119</v>
      </c>
      <c r="E220" s="98" t="s">
        <v>432</v>
      </c>
      <c r="F220" s="122">
        <v>1.0236658217121799</v>
      </c>
      <c r="G220" s="122">
        <v>1.0227859895123352</v>
      </c>
      <c r="H220" s="99">
        <v>10462.166666666666</v>
      </c>
      <c r="I220" s="53">
        <v>10709.762437723111</v>
      </c>
      <c r="J220" s="54">
        <v>10121.141891444975</v>
      </c>
      <c r="K220" s="55">
        <v>0.96740400090277434</v>
      </c>
      <c r="L220" s="121">
        <v>10700.557486609636</v>
      </c>
      <c r="M220" s="54">
        <v>10018.349974243436</v>
      </c>
      <c r="N220" s="120">
        <v>0.95757889292308185</v>
      </c>
      <c r="O220" s="123">
        <v>10569.404574246188</v>
      </c>
      <c r="P220" s="53">
        <v>10819.538218504196</v>
      </c>
      <c r="Q220" s="54">
        <v>10224.964686092702</v>
      </c>
      <c r="R220" s="55">
        <v>0.96741160907088741</v>
      </c>
      <c r="S220" s="121">
        <v>10810.23891602659</v>
      </c>
      <c r="T220" s="54">
        <v>10121.11735233025</v>
      </c>
      <c r="U220" s="55">
        <v>0.95758633149418348</v>
      </c>
    </row>
    <row r="221" spans="1:21" ht="13" x14ac:dyDescent="0.3">
      <c r="A221" s="44" t="s">
        <v>7101</v>
      </c>
      <c r="B221" s="44" t="s">
        <v>12902</v>
      </c>
      <c r="C221" s="98" t="s">
        <v>1047</v>
      </c>
      <c r="D221" s="98" t="s">
        <v>13119</v>
      </c>
      <c r="E221" s="98" t="s">
        <v>432</v>
      </c>
      <c r="F221" s="122">
        <v>1.0236658217121799</v>
      </c>
      <c r="G221" s="122">
        <v>1.0227859895123352</v>
      </c>
      <c r="H221" s="99">
        <v>5801</v>
      </c>
      <c r="I221" s="53">
        <v>5938.2854317523552</v>
      </c>
      <c r="J221" s="54">
        <v>5611.9106092369939</v>
      </c>
      <c r="K221" s="55">
        <v>0.96740400090277434</v>
      </c>
      <c r="L221" s="121">
        <v>5933.1815251610569</v>
      </c>
      <c r="M221" s="54">
        <v>5554.9151578467981</v>
      </c>
      <c r="N221" s="120">
        <v>0.95757889292308196</v>
      </c>
      <c r="O221" s="123">
        <v>5859.616007327284</v>
      </c>
      <c r="P221" s="53">
        <v>5998.2886350585268</v>
      </c>
      <c r="Q221" s="54">
        <v>5668.6605501860167</v>
      </c>
      <c r="R221" s="55">
        <v>0.96741160907088741</v>
      </c>
      <c r="S221" s="121">
        <v>5993.1331562165551</v>
      </c>
      <c r="T221" s="54">
        <v>5611.0881964211276</v>
      </c>
      <c r="U221" s="55">
        <v>0.95758633149418337</v>
      </c>
    </row>
    <row r="222" spans="1:21" ht="13" x14ac:dyDescent="0.3">
      <c r="A222" s="44" t="s">
        <v>7100</v>
      </c>
      <c r="B222" s="44" t="s">
        <v>12901</v>
      </c>
      <c r="C222" s="98" t="s">
        <v>1047</v>
      </c>
      <c r="D222" s="98" t="s">
        <v>13119</v>
      </c>
      <c r="E222" s="98" t="s">
        <v>432</v>
      </c>
      <c r="F222" s="122">
        <v>1.0236658217121799</v>
      </c>
      <c r="G222" s="122">
        <v>1.0227859895123352</v>
      </c>
      <c r="H222" s="99">
        <v>5555.25</v>
      </c>
      <c r="I222" s="53">
        <v>5686.7195560665878</v>
      </c>
      <c r="J222" s="54">
        <v>5374.1710760151373</v>
      </c>
      <c r="K222" s="55">
        <v>0.96740400090277434</v>
      </c>
      <c r="L222" s="121">
        <v>5681.8318682384006</v>
      </c>
      <c r="M222" s="54">
        <v>5319.5901449109506</v>
      </c>
      <c r="N222" s="120">
        <v>0.95757889292308185</v>
      </c>
      <c r="O222" s="123">
        <v>5611.7485548237273</v>
      </c>
      <c r="P222" s="53">
        <v>5744.5551956157688</v>
      </c>
      <c r="Q222" s="54">
        <v>5428.8706991232493</v>
      </c>
      <c r="R222" s="55">
        <v>0.96741160907088741</v>
      </c>
      <c r="S222" s="121">
        <v>5739.6177985398035</v>
      </c>
      <c r="T222" s="54">
        <v>5373.7337118814385</v>
      </c>
      <c r="U222" s="55">
        <v>0.95758633149418337</v>
      </c>
    </row>
    <row r="223" spans="1:21" ht="13" x14ac:dyDescent="0.3">
      <c r="A223" s="44" t="s">
        <v>7099</v>
      </c>
      <c r="B223" s="44" t="s">
        <v>12363</v>
      </c>
      <c r="C223" s="98" t="s">
        <v>1047</v>
      </c>
      <c r="D223" s="98" t="s">
        <v>13119</v>
      </c>
      <c r="E223" s="98" t="s">
        <v>432</v>
      </c>
      <c r="F223" s="122">
        <v>1.0236658217121799</v>
      </c>
      <c r="G223" s="122">
        <v>1.0227859895123352</v>
      </c>
      <c r="H223" s="99">
        <v>5957.3333333333339</v>
      </c>
      <c r="I223" s="53">
        <v>6098.3185218800272</v>
      </c>
      <c r="J223" s="54">
        <v>5763.1481013781286</v>
      </c>
      <c r="K223" s="55">
        <v>0.96740400090277434</v>
      </c>
      <c r="L223" s="121">
        <v>6093.0770681881522</v>
      </c>
      <c r="M223" s="54">
        <v>5704.6166581071066</v>
      </c>
      <c r="N223" s="120">
        <v>0.95757889292308185</v>
      </c>
      <c r="O223" s="123">
        <v>6017.9505898780981</v>
      </c>
      <c r="P223" s="53">
        <v>6160.3703356108608</v>
      </c>
      <c r="Q223" s="54">
        <v>5821.8352634630664</v>
      </c>
      <c r="R223" s="55">
        <v>0.9674116090708873</v>
      </c>
      <c r="S223" s="121">
        <v>6155.0755489048124</v>
      </c>
      <c r="T223" s="54">
        <v>5762.7072284746255</v>
      </c>
      <c r="U223" s="55">
        <v>0.95758633149418348</v>
      </c>
    </row>
    <row r="224" spans="1:21" ht="13" x14ac:dyDescent="0.3">
      <c r="A224" s="44" t="s">
        <v>7098</v>
      </c>
      <c r="B224" s="44" t="s">
        <v>12900</v>
      </c>
      <c r="C224" s="98" t="s">
        <v>1047</v>
      </c>
      <c r="D224" s="98" t="s">
        <v>13119</v>
      </c>
      <c r="E224" s="98" t="s">
        <v>432</v>
      </c>
      <c r="F224" s="122">
        <v>1.0236658217121799</v>
      </c>
      <c r="G224" s="122">
        <v>1.0227859895123352</v>
      </c>
      <c r="H224" s="99">
        <v>50757.416666666657</v>
      </c>
      <c r="I224" s="53">
        <v>51958.63264007082</v>
      </c>
      <c r="J224" s="54">
        <v>49102.927958822489</v>
      </c>
      <c r="K224" s="55">
        <v>0.96740400090277445</v>
      </c>
      <c r="L224" s="121">
        <v>51913.974630506556</v>
      </c>
      <c r="M224" s="54">
        <v>48604.230859302246</v>
      </c>
      <c r="N224" s="120">
        <v>0.95757889292308196</v>
      </c>
      <c r="O224" s="123">
        <v>51214.277541854972</v>
      </c>
      <c r="P224" s="53">
        <v>52426.305503278614</v>
      </c>
      <c r="Q224" s="54">
        <v>49545.286644168933</v>
      </c>
      <c r="R224" s="55">
        <v>0.96741160907088741</v>
      </c>
      <c r="S224" s="121">
        <v>52381.245532805508</v>
      </c>
      <c r="T224" s="54">
        <v>49042.092151429846</v>
      </c>
      <c r="U224" s="55">
        <v>0.95758633149418337</v>
      </c>
    </row>
    <row r="225" spans="1:21" ht="13" x14ac:dyDescent="0.3">
      <c r="A225" s="44" t="s">
        <v>7097</v>
      </c>
      <c r="B225" s="44" t="s">
        <v>12899</v>
      </c>
      <c r="C225" s="98" t="s">
        <v>1047</v>
      </c>
      <c r="D225" s="98" t="s">
        <v>13119</v>
      </c>
      <c r="E225" s="98" t="s">
        <v>432</v>
      </c>
      <c r="F225" s="122">
        <v>1.0236658217121799</v>
      </c>
      <c r="G225" s="122">
        <v>1.0227859895123352</v>
      </c>
      <c r="H225" s="99">
        <v>5990.0833333333339</v>
      </c>
      <c r="I225" s="53">
        <v>6131.8435775411008</v>
      </c>
      <c r="J225" s="54">
        <v>5794.8305824076942</v>
      </c>
      <c r="K225" s="55">
        <v>0.96740400090277434</v>
      </c>
      <c r="L225" s="121">
        <v>6126.5733093446815</v>
      </c>
      <c r="M225" s="54">
        <v>5735.9773668503376</v>
      </c>
      <c r="N225" s="120">
        <v>0.95757889292308185</v>
      </c>
      <c r="O225" s="123">
        <v>6046.2865287454679</v>
      </c>
      <c r="P225" s="53">
        <v>6189.3768677555136</v>
      </c>
      <c r="Q225" s="54">
        <v>5849.2477796772837</v>
      </c>
      <c r="R225" s="55">
        <v>0.96741160907088741</v>
      </c>
      <c r="S225" s="121">
        <v>6184.057150178036</v>
      </c>
      <c r="T225" s="54">
        <v>5789.8413362240735</v>
      </c>
      <c r="U225" s="55">
        <v>0.95758633149418348</v>
      </c>
    </row>
    <row r="226" spans="1:21" ht="13" x14ac:dyDescent="0.3">
      <c r="A226" s="44" t="s">
        <v>7096</v>
      </c>
      <c r="B226" s="44" t="s">
        <v>12898</v>
      </c>
      <c r="C226" s="98" t="s">
        <v>1047</v>
      </c>
      <c r="D226" s="98" t="s">
        <v>13119</v>
      </c>
      <c r="E226" s="98" t="s">
        <v>432</v>
      </c>
      <c r="F226" s="122">
        <v>1.0236658217121799</v>
      </c>
      <c r="G226" s="122">
        <v>1.0227859895123352</v>
      </c>
      <c r="H226" s="99">
        <v>8439.9166666666661</v>
      </c>
      <c r="I226" s="53">
        <v>8639.6542297656542</v>
      </c>
      <c r="J226" s="54">
        <v>8164.8091506193387</v>
      </c>
      <c r="K226" s="55">
        <v>0.96740400090277423</v>
      </c>
      <c r="L226" s="121">
        <v>8632.2285193183161</v>
      </c>
      <c r="M226" s="54">
        <v>8081.8860580297332</v>
      </c>
      <c r="N226" s="120">
        <v>0.95757889292308185</v>
      </c>
      <c r="O226" s="123">
        <v>8514.6069818908309</v>
      </c>
      <c r="P226" s="53">
        <v>8716.1121526735424</v>
      </c>
      <c r="Q226" s="54">
        <v>8237.1296409572224</v>
      </c>
      <c r="R226" s="55">
        <v>0.96741160907088752</v>
      </c>
      <c r="S226" s="121">
        <v>8708.6207272818519</v>
      </c>
      <c r="T226" s="54">
        <v>8153.4712639036015</v>
      </c>
      <c r="U226" s="55">
        <v>0.95758633149418337</v>
      </c>
    </row>
    <row r="227" spans="1:21" ht="13" x14ac:dyDescent="0.3">
      <c r="A227" s="44" t="s">
        <v>7095</v>
      </c>
      <c r="B227" s="44" t="s">
        <v>12897</v>
      </c>
      <c r="C227" s="98" t="s">
        <v>1047</v>
      </c>
      <c r="D227" s="98" t="s">
        <v>13119</v>
      </c>
      <c r="E227" s="98" t="s">
        <v>432</v>
      </c>
      <c r="F227" s="122">
        <v>1.0236658217121799</v>
      </c>
      <c r="G227" s="122">
        <v>1.0227859895123352</v>
      </c>
      <c r="H227" s="99">
        <v>6815.6666666666679</v>
      </c>
      <c r="I227" s="53">
        <v>6976.9650188496489</v>
      </c>
      <c r="J227" s="54">
        <v>6593.5032021530105</v>
      </c>
      <c r="K227" s="55">
        <v>0.96740400090277434</v>
      </c>
      <c r="L227" s="121">
        <v>6970.9683758529072</v>
      </c>
      <c r="M227" s="54">
        <v>6526.5385411994193</v>
      </c>
      <c r="N227" s="120">
        <v>0.95757889292308185</v>
      </c>
      <c r="O227" s="123">
        <v>6881.9786065727139</v>
      </c>
      <c r="P227" s="53">
        <v>7044.8462853029005</v>
      </c>
      <c r="Q227" s="54">
        <v>6657.7059973759333</v>
      </c>
      <c r="R227" s="55">
        <v>0.96741160907088752</v>
      </c>
      <c r="S227" s="121">
        <v>7038.7912989261949</v>
      </c>
      <c r="T227" s="54">
        <v>6590.0886472894172</v>
      </c>
      <c r="U227" s="55">
        <v>0.95758633149418337</v>
      </c>
    </row>
    <row r="228" spans="1:21" ht="13" x14ac:dyDescent="0.3">
      <c r="A228" s="44" t="s">
        <v>7094</v>
      </c>
      <c r="B228" s="44" t="s">
        <v>12896</v>
      </c>
      <c r="C228" s="98" t="s">
        <v>1047</v>
      </c>
      <c r="D228" s="98" t="s">
        <v>13119</v>
      </c>
      <c r="E228" s="98" t="s">
        <v>432</v>
      </c>
      <c r="F228" s="122">
        <v>1.0236658217121799</v>
      </c>
      <c r="G228" s="122">
        <v>1.0227859895123352</v>
      </c>
      <c r="H228" s="99">
        <v>3478</v>
      </c>
      <c r="I228" s="53">
        <v>3560.3097279149615</v>
      </c>
      <c r="J228" s="54">
        <v>3364.631115139849</v>
      </c>
      <c r="K228" s="55">
        <v>0.96740400090277434</v>
      </c>
      <c r="L228" s="121">
        <v>3557.2496715239017</v>
      </c>
      <c r="M228" s="54">
        <v>3330.4593895864787</v>
      </c>
      <c r="N228" s="120">
        <v>0.95757889292308185</v>
      </c>
      <c r="O228" s="123">
        <v>3513.5984324544825</v>
      </c>
      <c r="P228" s="53">
        <v>3596.750626525145</v>
      </c>
      <c r="Q228" s="54">
        <v>3399.0959131697387</v>
      </c>
      <c r="R228" s="55">
        <v>0.96741160907088741</v>
      </c>
      <c r="S228" s="121">
        <v>3593.6592494869478</v>
      </c>
      <c r="T228" s="54">
        <v>3364.5738332778014</v>
      </c>
      <c r="U228" s="55">
        <v>0.95758633149418348</v>
      </c>
    </row>
    <row r="229" spans="1:21" ht="13" x14ac:dyDescent="0.3">
      <c r="A229" s="44" t="s">
        <v>7093</v>
      </c>
      <c r="B229" s="44" t="s">
        <v>12895</v>
      </c>
      <c r="C229" s="98" t="s">
        <v>1047</v>
      </c>
      <c r="D229" s="98" t="s">
        <v>13119</v>
      </c>
      <c r="E229" s="98" t="s">
        <v>432</v>
      </c>
      <c r="F229" s="122">
        <v>1.0236658217121799</v>
      </c>
      <c r="G229" s="122">
        <v>1.0227859895123352</v>
      </c>
      <c r="H229" s="99">
        <v>2068.166666666667</v>
      </c>
      <c r="I229" s="53">
        <v>2117.1115302710737</v>
      </c>
      <c r="J229" s="54">
        <v>2000.752707867088</v>
      </c>
      <c r="K229" s="55">
        <v>0.96740400090277434</v>
      </c>
      <c r="L229" s="121">
        <v>2115.291890643095</v>
      </c>
      <c r="M229" s="54">
        <v>1980.4327470470876</v>
      </c>
      <c r="N229" s="120">
        <v>0.95757889292308196</v>
      </c>
      <c r="O229" s="123">
        <v>2090.9125819433284</v>
      </c>
      <c r="P229" s="53">
        <v>2140.3957463233528</v>
      </c>
      <c r="Q229" s="54">
        <v>2022.773105324359</v>
      </c>
      <c r="R229" s="55">
        <v>0.96741160907088741</v>
      </c>
      <c r="S229" s="121">
        <v>2138.5560941066988</v>
      </c>
      <c r="T229" s="54">
        <v>2002.229308818143</v>
      </c>
      <c r="U229" s="55">
        <v>0.95758633149418337</v>
      </c>
    </row>
    <row r="230" spans="1:21" ht="13" x14ac:dyDescent="0.3">
      <c r="A230" s="44" t="s">
        <v>7092</v>
      </c>
      <c r="B230" s="44" t="s">
        <v>12894</v>
      </c>
      <c r="C230" s="98" t="s">
        <v>1047</v>
      </c>
      <c r="D230" s="98" t="s">
        <v>13119</v>
      </c>
      <c r="E230" s="98" t="s">
        <v>432</v>
      </c>
      <c r="F230" s="122">
        <v>1.0236658217121799</v>
      </c>
      <c r="G230" s="122">
        <v>1.0227859895123352</v>
      </c>
      <c r="H230" s="99">
        <v>7198.1666666666661</v>
      </c>
      <c r="I230" s="53">
        <v>7368.5171956545555</v>
      </c>
      <c r="J230" s="54">
        <v>6963.5352324983196</v>
      </c>
      <c r="K230" s="55">
        <v>0.96740400090277434</v>
      </c>
      <c r="L230" s="121">
        <v>7362.1840168413737</v>
      </c>
      <c r="M230" s="54">
        <v>6892.8124677424967</v>
      </c>
      <c r="N230" s="120">
        <v>0.95757889292308185</v>
      </c>
      <c r="O230" s="123">
        <v>7270.0920617582397</v>
      </c>
      <c r="P230" s="53">
        <v>7442.1447643229449</v>
      </c>
      <c r="Q230" s="54">
        <v>7033.1714595590247</v>
      </c>
      <c r="R230" s="55">
        <v>0.96741160907088752</v>
      </c>
      <c r="S230" s="121">
        <v>7435.7483032311748</v>
      </c>
      <c r="T230" s="54">
        <v>6961.7407870440575</v>
      </c>
      <c r="U230" s="55">
        <v>0.95758633149418348</v>
      </c>
    </row>
    <row r="231" spans="1:21" ht="13" x14ac:dyDescent="0.3">
      <c r="A231" s="44" t="s">
        <v>7091</v>
      </c>
      <c r="B231" s="44" t="s">
        <v>12893</v>
      </c>
      <c r="C231" s="98" t="s">
        <v>1047</v>
      </c>
      <c r="D231" s="98" t="s">
        <v>13119</v>
      </c>
      <c r="E231" s="98" t="s">
        <v>432</v>
      </c>
      <c r="F231" s="122">
        <v>1.0236658217121799</v>
      </c>
      <c r="G231" s="122">
        <v>1.0227859895123352</v>
      </c>
      <c r="H231" s="99">
        <v>5304.2499999999991</v>
      </c>
      <c r="I231" s="53">
        <v>5429.7794348168291</v>
      </c>
      <c r="J231" s="54">
        <v>5131.3526717885397</v>
      </c>
      <c r="K231" s="55">
        <v>0.96740400090277434</v>
      </c>
      <c r="L231" s="121">
        <v>5425.1125848708034</v>
      </c>
      <c r="M231" s="54">
        <v>5079.2378427872563</v>
      </c>
      <c r="N231" s="120">
        <v>0.95757889292308196</v>
      </c>
      <c r="O231" s="123">
        <v>5357.4570011802143</v>
      </c>
      <c r="P231" s="53">
        <v>5484.245623400815</v>
      </c>
      <c r="Q231" s="54">
        <v>5182.8660980398417</v>
      </c>
      <c r="R231" s="55">
        <v>0.9674116090708873</v>
      </c>
      <c r="S231" s="121">
        <v>5479.5319602218933</v>
      </c>
      <c r="T231" s="54">
        <v>5130.2275958979899</v>
      </c>
      <c r="U231" s="55">
        <v>0.95758633149418326</v>
      </c>
    </row>
    <row r="232" spans="1:21" ht="13" x14ac:dyDescent="0.3">
      <c r="A232" s="44" t="s">
        <v>7090</v>
      </c>
      <c r="B232" s="44" t="s">
        <v>12892</v>
      </c>
      <c r="C232" s="98" t="s">
        <v>1047</v>
      </c>
      <c r="D232" s="98" t="s">
        <v>13119</v>
      </c>
      <c r="E232" s="98" t="s">
        <v>432</v>
      </c>
      <c r="F232" s="122">
        <v>1.0236658217121799</v>
      </c>
      <c r="G232" s="122">
        <v>1.0227859895123352</v>
      </c>
      <c r="H232" s="99">
        <v>5348</v>
      </c>
      <c r="I232" s="53">
        <v>5474.5648145167379</v>
      </c>
      <c r="J232" s="54">
        <v>5173.676596828037</v>
      </c>
      <c r="K232" s="55">
        <v>0.96740400090277434</v>
      </c>
      <c r="L232" s="121">
        <v>5469.8594719119692</v>
      </c>
      <c r="M232" s="54">
        <v>5121.1319193526424</v>
      </c>
      <c r="N232" s="120">
        <v>0.95757889292308196</v>
      </c>
      <c r="O232" s="123">
        <v>5398.7192213981907</v>
      </c>
      <c r="P232" s="53">
        <v>5526.4843479659194</v>
      </c>
      <c r="Q232" s="54">
        <v>5222.7836488947523</v>
      </c>
      <c r="R232" s="55">
        <v>0.96741160907088741</v>
      </c>
      <c r="S232" s="121">
        <v>5521.7343809570129</v>
      </c>
      <c r="T232" s="54">
        <v>5169.739733985828</v>
      </c>
      <c r="U232" s="55">
        <v>0.95758633149418348</v>
      </c>
    </row>
    <row r="233" spans="1:21" ht="13" x14ac:dyDescent="0.3">
      <c r="A233" s="44" t="s">
        <v>7089</v>
      </c>
      <c r="B233" s="44" t="s">
        <v>13179</v>
      </c>
      <c r="C233" s="98" t="s">
        <v>1047</v>
      </c>
      <c r="D233" s="98" t="s">
        <v>13119</v>
      </c>
      <c r="E233" s="98" t="s">
        <v>432</v>
      </c>
      <c r="F233" s="122">
        <v>1.0236658217121799</v>
      </c>
      <c r="G233" s="122">
        <v>1.0227859895123352</v>
      </c>
      <c r="H233" s="99">
        <v>4821.6666666666679</v>
      </c>
      <c r="I233" s="53">
        <v>4935.7753703555618</v>
      </c>
      <c r="J233" s="54">
        <v>4664.4996243528776</v>
      </c>
      <c r="K233" s="55">
        <v>0.96740400090277423</v>
      </c>
      <c r="L233" s="121">
        <v>4931.5331127653108</v>
      </c>
      <c r="M233" s="54">
        <v>4617.1262287107938</v>
      </c>
      <c r="N233" s="120">
        <v>0.95757889292308174</v>
      </c>
      <c r="O233" s="123">
        <v>4874.164575762883</v>
      </c>
      <c r="P233" s="53">
        <v>4989.5156856087106</v>
      </c>
      <c r="Q233" s="54">
        <v>4715.3233951150905</v>
      </c>
      <c r="R233" s="55">
        <v>0.96741160907088752</v>
      </c>
      <c r="S233" s="121">
        <v>4985.2272386676123</v>
      </c>
      <c r="T233" s="54">
        <v>4667.4333752036819</v>
      </c>
      <c r="U233" s="55">
        <v>0.95758633149418337</v>
      </c>
    </row>
    <row r="234" spans="1:21" ht="13" x14ac:dyDescent="0.3">
      <c r="A234" s="44" t="s">
        <v>7088</v>
      </c>
      <c r="B234" s="44" t="s">
        <v>12891</v>
      </c>
      <c r="C234" s="98" t="s">
        <v>1047</v>
      </c>
      <c r="D234" s="98" t="s">
        <v>13119</v>
      </c>
      <c r="E234" s="98" t="s">
        <v>432</v>
      </c>
      <c r="F234" s="122">
        <v>1.0236658217121799</v>
      </c>
      <c r="G234" s="122">
        <v>1.0227859895123352</v>
      </c>
      <c r="H234" s="99">
        <v>2087.5833333333335</v>
      </c>
      <c r="I234" s="53">
        <v>2136.9877083093184</v>
      </c>
      <c r="J234" s="54">
        <v>2019.5364688846169</v>
      </c>
      <c r="K234" s="55">
        <v>0.96740400090277434</v>
      </c>
      <c r="L234" s="121">
        <v>2135.1509852727927</v>
      </c>
      <c r="M234" s="54">
        <v>1999.0257372180104</v>
      </c>
      <c r="N234" s="120">
        <v>0.95757889292308185</v>
      </c>
      <c r="O234" s="123">
        <v>2106.1688194987987</v>
      </c>
      <c r="P234" s="53">
        <v>2156.0130352768097</v>
      </c>
      <c r="Q234" s="54">
        <v>2037.5321666462644</v>
      </c>
      <c r="R234" s="55">
        <v>0.96741160907088741</v>
      </c>
      <c r="S234" s="121">
        <v>2154.1599601311059</v>
      </c>
      <c r="T234" s="54">
        <v>2016.8384733712896</v>
      </c>
      <c r="U234" s="55">
        <v>0.95758633149418337</v>
      </c>
    </row>
    <row r="235" spans="1:21" ht="13" x14ac:dyDescent="0.3">
      <c r="A235" s="44" t="s">
        <v>7087</v>
      </c>
      <c r="B235" s="44" t="s">
        <v>12890</v>
      </c>
      <c r="C235" s="98" t="s">
        <v>1047</v>
      </c>
      <c r="D235" s="98" t="s">
        <v>13119</v>
      </c>
      <c r="E235" s="98" t="s">
        <v>432</v>
      </c>
      <c r="F235" s="122">
        <v>1.0236658217121799</v>
      </c>
      <c r="G235" s="122">
        <v>1.0227859895123352</v>
      </c>
      <c r="H235" s="99">
        <v>4162.0833333333339</v>
      </c>
      <c r="I235" s="53">
        <v>4260.5824554512365</v>
      </c>
      <c r="J235" s="54">
        <v>4026.4160687574231</v>
      </c>
      <c r="K235" s="55">
        <v>0.96740400090277445</v>
      </c>
      <c r="L235" s="121">
        <v>4256.9205205161325</v>
      </c>
      <c r="M235" s="54">
        <v>3985.5231505869442</v>
      </c>
      <c r="N235" s="120">
        <v>0.95757889292308185</v>
      </c>
      <c r="O235" s="123">
        <v>4200.721997907789</v>
      </c>
      <c r="P235" s="53">
        <v>4300.135535772707</v>
      </c>
      <c r="Q235" s="54">
        <v>4063.8272272554473</v>
      </c>
      <c r="R235" s="55">
        <v>0.96741160907088741</v>
      </c>
      <c r="S235" s="121">
        <v>4296.4396052963521</v>
      </c>
      <c r="T235" s="54">
        <v>4022.5539676034368</v>
      </c>
      <c r="U235" s="55">
        <v>0.95758633149418348</v>
      </c>
    </row>
    <row r="236" spans="1:21" ht="13" x14ac:dyDescent="0.3">
      <c r="A236" s="44" t="s">
        <v>7086</v>
      </c>
      <c r="B236" s="44" t="s">
        <v>12889</v>
      </c>
      <c r="C236" s="98" t="s">
        <v>1047</v>
      </c>
      <c r="D236" s="98" t="s">
        <v>13119</v>
      </c>
      <c r="E236" s="98" t="s">
        <v>210</v>
      </c>
      <c r="F236" s="122">
        <v>1.0208310789168458</v>
      </c>
      <c r="G236" s="122">
        <v>1.0225775494801266</v>
      </c>
      <c r="H236" s="99">
        <v>7620.8333333333321</v>
      </c>
      <c r="I236" s="53">
        <v>7779.5835139121273</v>
      </c>
      <c r="J236" s="54">
        <v>7352.0088852120653</v>
      </c>
      <c r="K236" s="55">
        <v>0.9647250587484395</v>
      </c>
      <c r="L236" s="121">
        <v>7792.8930749964638</v>
      </c>
      <c r="M236" s="54">
        <v>7296.0619327422519</v>
      </c>
      <c r="N236" s="120">
        <v>0.95738374185792274</v>
      </c>
      <c r="O236" s="123">
        <v>7690.9632472064804</v>
      </c>
      <c r="P236" s="53">
        <v>7851.1743095555994</v>
      </c>
      <c r="Q236" s="54">
        <v>7419.7233225969139</v>
      </c>
      <c r="R236" s="55">
        <v>0.96473264584795848</v>
      </c>
      <c r="S236" s="121">
        <v>7864.6063504701197</v>
      </c>
      <c r="T236" s="54">
        <v>7363.2603702201104</v>
      </c>
      <c r="U236" s="55">
        <v>0.95739117891307068</v>
      </c>
    </row>
    <row r="237" spans="1:21" ht="13" x14ac:dyDescent="0.3">
      <c r="A237" s="44" t="s">
        <v>7085</v>
      </c>
      <c r="B237" s="44" t="s">
        <v>12888</v>
      </c>
      <c r="C237" s="98" t="s">
        <v>1047</v>
      </c>
      <c r="D237" s="98" t="s">
        <v>13119</v>
      </c>
      <c r="E237" s="98" t="s">
        <v>210</v>
      </c>
      <c r="F237" s="122">
        <v>1.0208310789168458</v>
      </c>
      <c r="G237" s="122">
        <v>1.0225775494801266</v>
      </c>
      <c r="H237" s="99">
        <v>3920.333333333333</v>
      </c>
      <c r="I237" s="53">
        <v>4001.9981063803407</v>
      </c>
      <c r="J237" s="54">
        <v>3782.0438053134653</v>
      </c>
      <c r="K237" s="55">
        <v>0.9647250587484395</v>
      </c>
      <c r="L237" s="121">
        <v>4008.8448531452559</v>
      </c>
      <c r="M237" s="54">
        <v>3753.2633959970094</v>
      </c>
      <c r="N237" s="120">
        <v>0.95738374185792274</v>
      </c>
      <c r="O237" s="123">
        <v>3957.6312793111911</v>
      </c>
      <c r="P237" s="53">
        <v>4040.0730088142996</v>
      </c>
      <c r="Q237" s="54">
        <v>3818.0560953805257</v>
      </c>
      <c r="R237" s="55">
        <v>0.96473264584795837</v>
      </c>
      <c r="S237" s="121">
        <v>4046.9848953439359</v>
      </c>
      <c r="T237" s="54">
        <v>3789.0012762029851</v>
      </c>
      <c r="U237" s="55">
        <v>0.95739117891307057</v>
      </c>
    </row>
    <row r="238" spans="1:21" ht="13" x14ac:dyDescent="0.3">
      <c r="A238" s="44" t="s">
        <v>7084</v>
      </c>
      <c r="B238" s="44" t="s">
        <v>12887</v>
      </c>
      <c r="C238" s="98" t="s">
        <v>1047</v>
      </c>
      <c r="D238" s="98" t="s">
        <v>13119</v>
      </c>
      <c r="E238" s="98" t="s">
        <v>210</v>
      </c>
      <c r="F238" s="122">
        <v>1.0208310789168458</v>
      </c>
      <c r="G238" s="122">
        <v>1.0225775494801266</v>
      </c>
      <c r="H238" s="99">
        <v>10401.249999999998</v>
      </c>
      <c r="I238" s="53">
        <v>10617.919259583839</v>
      </c>
      <c r="J238" s="54">
        <v>10034.346517307204</v>
      </c>
      <c r="K238" s="55">
        <v>0.96472505874843939</v>
      </c>
      <c r="L238" s="121">
        <v>10636.084736530165</v>
      </c>
      <c r="M238" s="54">
        <v>9957.9876449997173</v>
      </c>
      <c r="N238" s="120">
        <v>0.95738374185792274</v>
      </c>
      <c r="O238" s="123">
        <v>10499.684800613251</v>
      </c>
      <c r="P238" s="53">
        <v>10718.404563296832</v>
      </c>
      <c r="Q238" s="54">
        <v>10129.388698265217</v>
      </c>
      <c r="R238" s="55">
        <v>0.96473264584795848</v>
      </c>
      <c r="S238" s="121">
        <v>10736.74195372483</v>
      </c>
      <c r="T238" s="54">
        <v>10052.30560947477</v>
      </c>
      <c r="U238" s="55">
        <v>0.95739117891307068</v>
      </c>
    </row>
    <row r="239" spans="1:21" ht="13" x14ac:dyDescent="0.3">
      <c r="A239" s="44" t="s">
        <v>7083</v>
      </c>
      <c r="B239" s="44" t="s">
        <v>12886</v>
      </c>
      <c r="C239" s="98" t="s">
        <v>1047</v>
      </c>
      <c r="D239" s="98" t="s">
        <v>13119</v>
      </c>
      <c r="E239" s="98" t="s">
        <v>210</v>
      </c>
      <c r="F239" s="122">
        <v>1.0208310789168458</v>
      </c>
      <c r="G239" s="122">
        <v>1.0225775494801266</v>
      </c>
      <c r="H239" s="99">
        <v>17489</v>
      </c>
      <c r="I239" s="53">
        <v>17853.314739176716</v>
      </c>
      <c r="J239" s="54">
        <v>16872.076552451461</v>
      </c>
      <c r="K239" s="55">
        <v>0.96472505874843961</v>
      </c>
      <c r="L239" s="121">
        <v>17883.858762857933</v>
      </c>
      <c r="M239" s="54">
        <v>16743.68426135321</v>
      </c>
      <c r="N239" s="120">
        <v>0.95738374185792263</v>
      </c>
      <c r="O239" s="123">
        <v>17650.597742029848</v>
      </c>
      <c r="P239" s="53">
        <v>18018.278736523571</v>
      </c>
      <c r="Q239" s="54">
        <v>17028.107860466454</v>
      </c>
      <c r="R239" s="55">
        <v>0.96473264584795837</v>
      </c>
      <c r="S239" s="121">
        <v>18049.104985904338</v>
      </c>
      <c r="T239" s="54">
        <v>16898.52658076234</v>
      </c>
      <c r="U239" s="55">
        <v>0.95739117891307068</v>
      </c>
    </row>
    <row r="240" spans="1:21" ht="13" x14ac:dyDescent="0.3">
      <c r="A240" s="44" t="s">
        <v>7082</v>
      </c>
      <c r="B240" s="44" t="s">
        <v>12885</v>
      </c>
      <c r="C240" s="98" t="s">
        <v>1047</v>
      </c>
      <c r="D240" s="98" t="s">
        <v>13119</v>
      </c>
      <c r="E240" s="98" t="s">
        <v>210</v>
      </c>
      <c r="F240" s="122">
        <v>1.0208310789168458</v>
      </c>
      <c r="G240" s="122">
        <v>1.0225775494801266</v>
      </c>
      <c r="H240" s="99">
        <v>9006.25</v>
      </c>
      <c r="I240" s="53">
        <v>9193.8599044948423</v>
      </c>
      <c r="J240" s="54">
        <v>8688.5550603531337</v>
      </c>
      <c r="K240" s="55">
        <v>0.9647250587484395</v>
      </c>
      <c r="L240" s="121">
        <v>9209.58905500539</v>
      </c>
      <c r="M240" s="54">
        <v>8622.437325107916</v>
      </c>
      <c r="N240" s="120">
        <v>0.95738374185792263</v>
      </c>
      <c r="O240" s="123">
        <v>9086.1828908771313</v>
      </c>
      <c r="P240" s="53">
        <v>9275.4578837298868</v>
      </c>
      <c r="Q240" s="54">
        <v>8765.737260974347</v>
      </c>
      <c r="R240" s="55">
        <v>0.96473264584795848</v>
      </c>
      <c r="S240" s="121">
        <v>9291.3266346813889</v>
      </c>
      <c r="T240" s="54">
        <v>8699.0313497166298</v>
      </c>
      <c r="U240" s="55">
        <v>0.95739117891307068</v>
      </c>
    </row>
    <row r="241" spans="1:21" ht="13" x14ac:dyDescent="0.3">
      <c r="A241" s="44" t="s">
        <v>7081</v>
      </c>
      <c r="B241" s="44" t="s">
        <v>12884</v>
      </c>
      <c r="C241" s="98" t="s">
        <v>1047</v>
      </c>
      <c r="D241" s="98" t="s">
        <v>13119</v>
      </c>
      <c r="E241" s="98" t="s">
        <v>210</v>
      </c>
      <c r="F241" s="122">
        <v>1.0208310789168458</v>
      </c>
      <c r="G241" s="122">
        <v>1.0225775494801266</v>
      </c>
      <c r="H241" s="99">
        <v>8542.75</v>
      </c>
      <c r="I241" s="53">
        <v>8720.704699416885</v>
      </c>
      <c r="J241" s="54">
        <v>8241.404995623232</v>
      </c>
      <c r="K241" s="55">
        <v>0.96472505874843961</v>
      </c>
      <c r="L241" s="121">
        <v>8735.6243608213517</v>
      </c>
      <c r="M241" s="54">
        <v>8178.6899607567693</v>
      </c>
      <c r="N241" s="120">
        <v>0.95738374185792274</v>
      </c>
      <c r="O241" s="123">
        <v>8623.8966045141715</v>
      </c>
      <c r="P241" s="53">
        <v>8803.5416752535239</v>
      </c>
      <c r="Q241" s="54">
        <v>8319.7545887921806</v>
      </c>
      <c r="R241" s="55">
        <v>0.96473264584795837</v>
      </c>
      <c r="S241" s="121">
        <v>8818.603056814085</v>
      </c>
      <c r="T241" s="54">
        <v>8256.4425370202498</v>
      </c>
      <c r="U241" s="55">
        <v>0.95739117891307068</v>
      </c>
    </row>
    <row r="242" spans="1:21" ht="13" x14ac:dyDescent="0.3">
      <c r="A242" s="44" t="s">
        <v>7080</v>
      </c>
      <c r="B242" s="44" t="s">
        <v>12883</v>
      </c>
      <c r="C242" s="98" t="s">
        <v>1047</v>
      </c>
      <c r="D242" s="98" t="s">
        <v>13119</v>
      </c>
      <c r="E242" s="98" t="s">
        <v>210</v>
      </c>
      <c r="F242" s="122">
        <v>1.0208310789168458</v>
      </c>
      <c r="G242" s="122">
        <v>1.0225775494801266</v>
      </c>
      <c r="H242" s="99">
        <v>15416.916666666668</v>
      </c>
      <c r="I242" s="53">
        <v>15738.067674404436</v>
      </c>
      <c r="J242" s="54">
        <v>14873.085836969798</v>
      </c>
      <c r="K242" s="55">
        <v>0.9647250587484395</v>
      </c>
      <c r="L242" s="121">
        <v>15764.992865539323</v>
      </c>
      <c r="M242" s="54">
        <v>14759.905366245108</v>
      </c>
      <c r="N242" s="120">
        <v>0.95738374185792274</v>
      </c>
      <c r="O242" s="123">
        <v>15562.438390030849</v>
      </c>
      <c r="P242" s="53">
        <v>15886.620772272132</v>
      </c>
      <c r="Q242" s="54">
        <v>15013.592363860304</v>
      </c>
      <c r="R242" s="55">
        <v>0.96473264584795837</v>
      </c>
      <c r="S242" s="121">
        <v>15913.800112813193</v>
      </c>
      <c r="T242" s="54">
        <v>14899.341236993665</v>
      </c>
      <c r="U242" s="55">
        <v>0.95739117891307068</v>
      </c>
    </row>
    <row r="243" spans="1:21" ht="13" x14ac:dyDescent="0.3">
      <c r="A243" s="44" t="s">
        <v>7079</v>
      </c>
      <c r="B243" s="44" t="s">
        <v>12882</v>
      </c>
      <c r="C243" s="98" t="s">
        <v>1047</v>
      </c>
      <c r="D243" s="98" t="s">
        <v>13119</v>
      </c>
      <c r="E243" s="98" t="s">
        <v>210</v>
      </c>
      <c r="F243" s="122">
        <v>1.0208310789168458</v>
      </c>
      <c r="G243" s="122">
        <v>1.0225775494801266</v>
      </c>
      <c r="H243" s="99">
        <v>6374.333333333333</v>
      </c>
      <c r="I243" s="53">
        <v>6507.1175740422805</v>
      </c>
      <c r="J243" s="54">
        <v>6149.479099482136</v>
      </c>
      <c r="K243" s="55">
        <v>0.9647250587484395</v>
      </c>
      <c r="L243" s="121">
        <v>6518.2501595694866</v>
      </c>
      <c r="M243" s="54">
        <v>6102.6830985163515</v>
      </c>
      <c r="N243" s="120">
        <v>0.95738374185792263</v>
      </c>
      <c r="O243" s="123">
        <v>6431.8310252467963</v>
      </c>
      <c r="P243" s="53">
        <v>6565.8130049135298</v>
      </c>
      <c r="Q243" s="54">
        <v>6204.9973626333294</v>
      </c>
      <c r="R243" s="55">
        <v>0.96473264584795848</v>
      </c>
      <c r="S243" s="121">
        <v>6577.0460084671195</v>
      </c>
      <c r="T243" s="54">
        <v>6157.7782878306953</v>
      </c>
      <c r="U243" s="55">
        <v>0.95739117891307079</v>
      </c>
    </row>
    <row r="244" spans="1:21" ht="13" x14ac:dyDescent="0.3">
      <c r="A244" s="44" t="s">
        <v>7078</v>
      </c>
      <c r="B244" s="44" t="s">
        <v>12881</v>
      </c>
      <c r="C244" s="98" t="s">
        <v>1047</v>
      </c>
      <c r="D244" s="98" t="s">
        <v>13119</v>
      </c>
      <c r="E244" s="98" t="s">
        <v>210</v>
      </c>
      <c r="F244" s="122">
        <v>1.0208310789168458</v>
      </c>
      <c r="G244" s="122">
        <v>1.0225775494801266</v>
      </c>
      <c r="H244" s="99">
        <v>11389.833333333334</v>
      </c>
      <c r="I244" s="53">
        <v>11627.09585034972</v>
      </c>
      <c r="J244" s="54">
        <v>10988.057631634934</v>
      </c>
      <c r="K244" s="55">
        <v>0.96472505874843939</v>
      </c>
      <c r="L244" s="121">
        <v>11646.987858987062</v>
      </c>
      <c r="M244" s="54">
        <v>10904.441255804764</v>
      </c>
      <c r="N244" s="120">
        <v>0.95738374185792274</v>
      </c>
      <c r="O244" s="123">
        <v>11493.131196186041</v>
      </c>
      <c r="P244" s="53">
        <v>11732.545519135454</v>
      </c>
      <c r="Q244" s="54">
        <v>11087.79886797427</v>
      </c>
      <c r="R244" s="55">
        <v>0.96473264584795837</v>
      </c>
      <c r="S244" s="121">
        <v>11752.617934449518</v>
      </c>
      <c r="T244" s="54">
        <v>11003.422425319144</v>
      </c>
      <c r="U244" s="55">
        <v>0.95739117891307068</v>
      </c>
    </row>
    <row r="245" spans="1:21" ht="13" x14ac:dyDescent="0.3">
      <c r="A245" s="44" t="s">
        <v>7077</v>
      </c>
      <c r="B245" s="44" t="s">
        <v>12880</v>
      </c>
      <c r="C245" s="98" t="s">
        <v>1047</v>
      </c>
      <c r="D245" s="98" t="s">
        <v>13119</v>
      </c>
      <c r="E245" s="98" t="s">
        <v>210</v>
      </c>
      <c r="F245" s="122">
        <v>1.0208310789168458</v>
      </c>
      <c r="G245" s="122">
        <v>1.0225775494801266</v>
      </c>
      <c r="H245" s="99">
        <v>7469.3333333333339</v>
      </c>
      <c r="I245" s="53">
        <v>7624.927605456227</v>
      </c>
      <c r="J245" s="54">
        <v>7205.8530388116778</v>
      </c>
      <c r="K245" s="55">
        <v>0.9647250587484395</v>
      </c>
      <c r="L245" s="121">
        <v>7637.9725762502258</v>
      </c>
      <c r="M245" s="54">
        <v>7151.0182958507776</v>
      </c>
      <c r="N245" s="120">
        <v>0.95738374185792263</v>
      </c>
      <c r="O245" s="123">
        <v>7539.8662911396623</v>
      </c>
      <c r="P245" s="53">
        <v>7696.9298408728582</v>
      </c>
      <c r="Q245" s="54">
        <v>7273.9551563909999</v>
      </c>
      <c r="R245" s="55">
        <v>0.96473264584795848</v>
      </c>
      <c r="S245" s="121">
        <v>7710.0979954014065</v>
      </c>
      <c r="T245" s="54">
        <v>7218.6014773211236</v>
      </c>
      <c r="U245" s="55">
        <v>0.95739117891307079</v>
      </c>
    </row>
    <row r="246" spans="1:21" ht="13" x14ac:dyDescent="0.3">
      <c r="A246" s="44" t="s">
        <v>7076</v>
      </c>
      <c r="B246" s="44" t="s">
        <v>12879</v>
      </c>
      <c r="C246" s="98" t="s">
        <v>1047</v>
      </c>
      <c r="D246" s="98" t="s">
        <v>13119</v>
      </c>
      <c r="E246" s="98" t="s">
        <v>210</v>
      </c>
      <c r="F246" s="122">
        <v>1.0208310789168458</v>
      </c>
      <c r="G246" s="122">
        <v>1.0225775494801266</v>
      </c>
      <c r="H246" s="99">
        <v>4016.1666666666661</v>
      </c>
      <c r="I246" s="53">
        <v>4099.8277514432048</v>
      </c>
      <c r="J246" s="54">
        <v>3874.4966234435242</v>
      </c>
      <c r="K246" s="55">
        <v>0.96472505874843961</v>
      </c>
      <c r="L246" s="121">
        <v>4106.841868303768</v>
      </c>
      <c r="M246" s="54">
        <v>3845.0126712583933</v>
      </c>
      <c r="N246" s="120">
        <v>0.95738374185792274</v>
      </c>
      <c r="O246" s="123">
        <v>4054.0701827611729</v>
      </c>
      <c r="P246" s="53">
        <v>4138.5208386727027</v>
      </c>
      <c r="Q246" s="54">
        <v>3911.0938538685032</v>
      </c>
      <c r="R246" s="55">
        <v>0.96473264584795859</v>
      </c>
      <c r="S246" s="121">
        <v>4145.6011529083689</v>
      </c>
      <c r="T246" s="54">
        <v>3881.3310316700472</v>
      </c>
      <c r="U246" s="55">
        <v>0.95739117891307068</v>
      </c>
    </row>
    <row r="247" spans="1:21" ht="13" x14ac:dyDescent="0.3">
      <c r="A247" s="44" t="s">
        <v>7075</v>
      </c>
      <c r="B247" s="44" t="s">
        <v>12878</v>
      </c>
      <c r="C247" s="98" t="s">
        <v>1047</v>
      </c>
      <c r="D247" s="98" t="s">
        <v>13119</v>
      </c>
      <c r="E247" s="98" t="s">
        <v>210</v>
      </c>
      <c r="F247" s="122">
        <v>1.0208310789168458</v>
      </c>
      <c r="G247" s="122">
        <v>1.0225775494801266</v>
      </c>
      <c r="H247" s="99">
        <v>20400.416666666664</v>
      </c>
      <c r="I247" s="53">
        <v>20825.379356186535</v>
      </c>
      <c r="J247" s="54">
        <v>19680.793167242646</v>
      </c>
      <c r="K247" s="55">
        <v>0.96472505874843972</v>
      </c>
      <c r="L247" s="121">
        <v>20861.00808337353</v>
      </c>
      <c r="M247" s="54">
        <v>19531.027243794062</v>
      </c>
      <c r="N247" s="120">
        <v>0.95738374185792274</v>
      </c>
      <c r="O247" s="123">
        <v>20591.492061689827</v>
      </c>
      <c r="P247" s="53">
        <v>21020.435057842493</v>
      </c>
      <c r="Q247" s="54">
        <v>19865.28461863126</v>
      </c>
      <c r="R247" s="55">
        <v>0.96473264584795848</v>
      </c>
      <c r="S247" s="121">
        <v>21056.397492582262</v>
      </c>
      <c r="T247" s="54">
        <v>19714.112860520359</v>
      </c>
      <c r="U247" s="55">
        <v>0.95739117891307068</v>
      </c>
    </row>
    <row r="248" spans="1:21" ht="13" x14ac:dyDescent="0.3">
      <c r="A248" s="44" t="s">
        <v>7074</v>
      </c>
      <c r="B248" s="44" t="s">
        <v>12877</v>
      </c>
      <c r="C248" s="98" t="s">
        <v>1047</v>
      </c>
      <c r="D248" s="98" t="s">
        <v>13119</v>
      </c>
      <c r="E248" s="98" t="s">
        <v>210</v>
      </c>
      <c r="F248" s="122">
        <v>1.0208310789168458</v>
      </c>
      <c r="G248" s="122">
        <v>1.0225775494801266</v>
      </c>
      <c r="H248" s="99">
        <v>11954.083333333334</v>
      </c>
      <c r="I248" s="53">
        <v>12203.099786628551</v>
      </c>
      <c r="J248" s="54">
        <v>11532.403746033742</v>
      </c>
      <c r="K248" s="55">
        <v>0.9647250587484395</v>
      </c>
      <c r="L248" s="121">
        <v>12223.977241281224</v>
      </c>
      <c r="M248" s="54">
        <v>11444.645032148097</v>
      </c>
      <c r="N248" s="120">
        <v>0.95738374185792274</v>
      </c>
      <c r="O248" s="123">
        <v>12061.674214761995</v>
      </c>
      <c r="P248" s="53">
        <v>12312.931902198987</v>
      </c>
      <c r="Q248" s="54">
        <v>11636.290878563437</v>
      </c>
      <c r="R248" s="55">
        <v>0.96473264584795848</v>
      </c>
      <c r="S248" s="121">
        <v>12333.997261158951</v>
      </c>
      <c r="T248" s="54">
        <v>11547.740496136374</v>
      </c>
      <c r="U248" s="55">
        <v>0.95739117891307079</v>
      </c>
    </row>
    <row r="249" spans="1:21" ht="13" x14ac:dyDescent="0.3">
      <c r="A249" s="44" t="s">
        <v>7073</v>
      </c>
      <c r="B249" s="44" t="s">
        <v>12876</v>
      </c>
      <c r="C249" s="98" t="s">
        <v>1047</v>
      </c>
      <c r="D249" s="98" t="s">
        <v>13119</v>
      </c>
      <c r="E249" s="98" t="s">
        <v>210</v>
      </c>
      <c r="F249" s="122">
        <v>1.0208310789168458</v>
      </c>
      <c r="G249" s="122">
        <v>1.0225775494801266</v>
      </c>
      <c r="H249" s="99">
        <v>7770.5</v>
      </c>
      <c r="I249" s="53">
        <v>7932.3678987233498</v>
      </c>
      <c r="J249" s="54">
        <v>7496.3960690047488</v>
      </c>
      <c r="K249" s="55">
        <v>0.9647250587484395</v>
      </c>
      <c r="L249" s="121">
        <v>7945.9388482353233</v>
      </c>
      <c r="M249" s="54">
        <v>7439.3503661069881</v>
      </c>
      <c r="N249" s="120">
        <v>0.95738374185792263</v>
      </c>
      <c r="O249" s="123">
        <v>7842.3528954073599</v>
      </c>
      <c r="P249" s="53">
        <v>8005.7175674653445</v>
      </c>
      <c r="Q249" s="54">
        <v>7565.77385845974</v>
      </c>
      <c r="R249" s="55">
        <v>0.96473264584795848</v>
      </c>
      <c r="S249" s="121">
        <v>8019.4140059440333</v>
      </c>
      <c r="T249" s="54">
        <v>7508.1994839863855</v>
      </c>
      <c r="U249" s="55">
        <v>0.95739117891307068</v>
      </c>
    </row>
    <row r="250" spans="1:21" ht="13" x14ac:dyDescent="0.3">
      <c r="A250" s="44" t="s">
        <v>7072</v>
      </c>
      <c r="B250" s="44" t="s">
        <v>12875</v>
      </c>
      <c r="C250" s="98" t="s">
        <v>1047</v>
      </c>
      <c r="D250" s="98" t="s">
        <v>13119</v>
      </c>
      <c r="E250" s="98" t="s">
        <v>210</v>
      </c>
      <c r="F250" s="122">
        <v>1.0208310789168458</v>
      </c>
      <c r="G250" s="122">
        <v>1.0225775494801266</v>
      </c>
      <c r="H250" s="99">
        <v>4760.5</v>
      </c>
      <c r="I250" s="53">
        <v>4859.6663511836441</v>
      </c>
      <c r="J250" s="54">
        <v>4592.5736421719466</v>
      </c>
      <c r="K250" s="55">
        <v>0.96472505874843961</v>
      </c>
      <c r="L250" s="121">
        <v>4867.9804243001427</v>
      </c>
      <c r="M250" s="54">
        <v>4557.6253031146407</v>
      </c>
      <c r="N250" s="120">
        <v>0.95738374185792263</v>
      </c>
      <c r="O250" s="123">
        <v>4806.506441502811</v>
      </c>
      <c r="P250" s="53">
        <v>4906.6311565000833</v>
      </c>
      <c r="Q250" s="54">
        <v>4636.993676596262</v>
      </c>
      <c r="R250" s="55">
        <v>0.96473264584795837</v>
      </c>
      <c r="S250" s="121">
        <v>4915.0255785123882</v>
      </c>
      <c r="T250" s="54">
        <v>4601.7068684836449</v>
      </c>
      <c r="U250" s="55">
        <v>0.95739117891307079</v>
      </c>
    </row>
    <row r="251" spans="1:21" ht="13" x14ac:dyDescent="0.3">
      <c r="A251" s="44" t="s">
        <v>7071</v>
      </c>
      <c r="B251" s="44" t="s">
        <v>12874</v>
      </c>
      <c r="C251" s="98" t="s">
        <v>1047</v>
      </c>
      <c r="D251" s="98" t="s">
        <v>13119</v>
      </c>
      <c r="E251" s="98" t="s">
        <v>210</v>
      </c>
      <c r="F251" s="122">
        <v>1.0208310789168458</v>
      </c>
      <c r="G251" s="122">
        <v>1.0225775494801266</v>
      </c>
      <c r="H251" s="99">
        <v>10659.583333333334</v>
      </c>
      <c r="I251" s="53">
        <v>10881.633954970694</v>
      </c>
      <c r="J251" s="54">
        <v>10283.567157483887</v>
      </c>
      <c r="K251" s="55">
        <v>0.9647250587484395</v>
      </c>
      <c r="L251" s="121">
        <v>10900.2506034792</v>
      </c>
      <c r="M251" s="54">
        <v>10205.311778313016</v>
      </c>
      <c r="N251" s="120">
        <v>0.95738374185792274</v>
      </c>
      <c r="O251" s="123">
        <v>10754.163954984166</v>
      </c>
      <c r="P251" s="53">
        <v>10978.18479301514</v>
      </c>
      <c r="Q251" s="54">
        <v>10374.89304617462</v>
      </c>
      <c r="R251" s="55">
        <v>0.96473264584795859</v>
      </c>
      <c r="S251" s="121">
        <v>10996.966623795215</v>
      </c>
      <c r="T251" s="54">
        <v>10295.941707086742</v>
      </c>
      <c r="U251" s="55">
        <v>0.95739117891307079</v>
      </c>
    </row>
    <row r="252" spans="1:21" ht="13" x14ac:dyDescent="0.3">
      <c r="A252" s="44" t="s">
        <v>7070</v>
      </c>
      <c r="B252" s="44" t="s">
        <v>12873</v>
      </c>
      <c r="C252" s="98" t="s">
        <v>1047</v>
      </c>
      <c r="D252" s="98" t="s">
        <v>13119</v>
      </c>
      <c r="E252" s="98" t="s">
        <v>210</v>
      </c>
      <c r="F252" s="122">
        <v>1.0208310789168458</v>
      </c>
      <c r="G252" s="122">
        <v>1.0225775494801266</v>
      </c>
      <c r="H252" s="99">
        <v>15706.916666666668</v>
      </c>
      <c r="I252" s="53">
        <v>16034.108687290322</v>
      </c>
      <c r="J252" s="54">
        <v>15152.856104006845</v>
      </c>
      <c r="K252" s="55">
        <v>0.9647250587484395</v>
      </c>
      <c r="L252" s="121">
        <v>16061.540354888559</v>
      </c>
      <c r="M252" s="54">
        <v>15037.546651383904</v>
      </c>
      <c r="N252" s="120">
        <v>0.95738374185792263</v>
      </c>
      <c r="O252" s="123">
        <v>15867.801991987373</v>
      </c>
      <c r="P252" s="53">
        <v>16198.345427519345</v>
      </c>
      <c r="Q252" s="54">
        <v>15308.186599521485</v>
      </c>
      <c r="R252" s="55">
        <v>0.96473264584795848</v>
      </c>
      <c r="S252" s="121">
        <v>16226.058076602319</v>
      </c>
      <c r="T252" s="54">
        <v>15191.693655867963</v>
      </c>
      <c r="U252" s="55">
        <v>0.95739117891307068</v>
      </c>
    </row>
    <row r="253" spans="1:21" ht="13" x14ac:dyDescent="0.3">
      <c r="A253" s="44" t="s">
        <v>7069</v>
      </c>
      <c r="B253" s="44" t="s">
        <v>12872</v>
      </c>
      <c r="C253" s="98" t="s">
        <v>1047</v>
      </c>
      <c r="D253" s="98" t="s">
        <v>13119</v>
      </c>
      <c r="E253" s="98" t="s">
        <v>210</v>
      </c>
      <c r="F253" s="122">
        <v>1.0208310789168458</v>
      </c>
      <c r="G253" s="122">
        <v>1.0225775494801266</v>
      </c>
      <c r="H253" s="99">
        <v>4727.25</v>
      </c>
      <c r="I253" s="53">
        <v>4825.7237178096593</v>
      </c>
      <c r="J253" s="54">
        <v>4560.4965339685614</v>
      </c>
      <c r="K253" s="55">
        <v>0.96472505874843961</v>
      </c>
      <c r="L253" s="121">
        <v>4833.9797207799284</v>
      </c>
      <c r="M253" s="54">
        <v>4525.7922936978648</v>
      </c>
      <c r="N253" s="120">
        <v>0.95738374185792263</v>
      </c>
      <c r="O253" s="123">
        <v>4776.2758823078693</v>
      </c>
      <c r="P253" s="53">
        <v>4875.7708621408519</v>
      </c>
      <c r="Q253" s="54">
        <v>4607.8292692386631</v>
      </c>
      <c r="R253" s="55">
        <v>0.96473264584795848</v>
      </c>
      <c r="S253" s="121">
        <v>4884.1124873714107</v>
      </c>
      <c r="T253" s="54">
        <v>4572.7643977767984</v>
      </c>
      <c r="U253" s="55">
        <v>0.95739117891307079</v>
      </c>
    </row>
    <row r="254" spans="1:21" ht="13" x14ac:dyDescent="0.3">
      <c r="A254" s="44" t="s">
        <v>7068</v>
      </c>
      <c r="B254" s="44" t="s">
        <v>12871</v>
      </c>
      <c r="C254" s="98" t="s">
        <v>1047</v>
      </c>
      <c r="D254" s="98" t="s">
        <v>13119</v>
      </c>
      <c r="E254" s="98" t="s">
        <v>210</v>
      </c>
      <c r="F254" s="122">
        <v>1.0208310789168458</v>
      </c>
      <c r="G254" s="122">
        <v>1.0225775494801266</v>
      </c>
      <c r="H254" s="99">
        <v>5539.5833333333321</v>
      </c>
      <c r="I254" s="53">
        <v>5654.9788309164423</v>
      </c>
      <c r="J254" s="54">
        <v>5344.1748566918759</v>
      </c>
      <c r="K254" s="55">
        <v>0.96472505874843961</v>
      </c>
      <c r="L254" s="121">
        <v>5664.6535501409498</v>
      </c>
      <c r="M254" s="54">
        <v>5303.5070200004493</v>
      </c>
      <c r="N254" s="120">
        <v>0.95738374185792263</v>
      </c>
      <c r="O254" s="123">
        <v>5588.7274584544648</v>
      </c>
      <c r="P254" s="53">
        <v>5705.1466811862729</v>
      </c>
      <c r="Q254" s="54">
        <v>5391.6278279179123</v>
      </c>
      <c r="R254" s="55">
        <v>0.96473264584795848</v>
      </c>
      <c r="S254" s="121">
        <v>5714.9072291786624</v>
      </c>
      <c r="T254" s="54">
        <v>5350.5983700735696</v>
      </c>
      <c r="U254" s="55">
        <v>0.95739117891307079</v>
      </c>
    </row>
    <row r="255" spans="1:21" ht="13" x14ac:dyDescent="0.3">
      <c r="A255" s="44" t="s">
        <v>7067</v>
      </c>
      <c r="B255" s="44" t="s">
        <v>12870</v>
      </c>
      <c r="C255" s="98" t="s">
        <v>1047</v>
      </c>
      <c r="D255" s="98" t="s">
        <v>13119</v>
      </c>
      <c r="E255" s="98" t="s">
        <v>210</v>
      </c>
      <c r="F255" s="122">
        <v>1.0208310789168458</v>
      </c>
      <c r="G255" s="122">
        <v>1.0225775494801266</v>
      </c>
      <c r="H255" s="99">
        <v>2550.833333333333</v>
      </c>
      <c r="I255" s="53">
        <v>2603.9699438037205</v>
      </c>
      <c r="J255" s="54">
        <v>2460.8528373574777</v>
      </c>
      <c r="K255" s="55">
        <v>0.96472505874843961</v>
      </c>
      <c r="L255" s="121">
        <v>2608.4248991322224</v>
      </c>
      <c r="M255" s="54">
        <v>2442.1263615225839</v>
      </c>
      <c r="N255" s="120">
        <v>0.95738374185792263</v>
      </c>
      <c r="O255" s="123">
        <v>2576.1757039586773</v>
      </c>
      <c r="P255" s="53">
        <v>2629.8402233515012</v>
      </c>
      <c r="Q255" s="54">
        <v>2485.3208030492815</v>
      </c>
      <c r="R255" s="55">
        <v>0.96473264584795837</v>
      </c>
      <c r="S255" s="121">
        <v>2634.3394383843042</v>
      </c>
      <c r="T255" s="54">
        <v>2466.4078943002078</v>
      </c>
      <c r="U255" s="55">
        <v>0.95739117891307068</v>
      </c>
    </row>
    <row r="256" spans="1:21" ht="13" x14ac:dyDescent="0.3">
      <c r="A256" s="44" t="s">
        <v>7066</v>
      </c>
      <c r="B256" s="44" t="s">
        <v>12869</v>
      </c>
      <c r="C256" s="98" t="s">
        <v>1047</v>
      </c>
      <c r="D256" s="98" t="s">
        <v>13119</v>
      </c>
      <c r="E256" s="98" t="s">
        <v>210</v>
      </c>
      <c r="F256" s="122">
        <v>1.0208310789168458</v>
      </c>
      <c r="G256" s="122">
        <v>1.0225775494801266</v>
      </c>
      <c r="H256" s="99">
        <v>5552.75</v>
      </c>
      <c r="I256" s="53">
        <v>5668.4197734555155</v>
      </c>
      <c r="J256" s="54">
        <v>5356.8770699653978</v>
      </c>
      <c r="K256" s="55">
        <v>0.96472505874843961</v>
      </c>
      <c r="L256" s="121">
        <v>5678.1174878757729</v>
      </c>
      <c r="M256" s="54">
        <v>5316.1125726015798</v>
      </c>
      <c r="N256" s="120">
        <v>0.95738374185792263</v>
      </c>
      <c r="O256" s="123">
        <v>5600.428597916949</v>
      </c>
      <c r="P256" s="53">
        <v>5717.0915680083172</v>
      </c>
      <c r="Q256" s="54">
        <v>5402.9162991509911</v>
      </c>
      <c r="R256" s="55">
        <v>0.96473264584795859</v>
      </c>
      <c r="S256" s="121">
        <v>5726.872551696335</v>
      </c>
      <c r="T256" s="54">
        <v>5361.8009377781837</v>
      </c>
      <c r="U256" s="55">
        <v>0.95739117891307079</v>
      </c>
    </row>
    <row r="257" spans="1:21" ht="13" x14ac:dyDescent="0.3">
      <c r="A257" s="44" t="s">
        <v>7065</v>
      </c>
      <c r="B257" s="44" t="s">
        <v>12868</v>
      </c>
      <c r="C257" s="98" t="s">
        <v>1047</v>
      </c>
      <c r="D257" s="98" t="s">
        <v>13119</v>
      </c>
      <c r="E257" s="98" t="s">
        <v>210</v>
      </c>
      <c r="F257" s="122">
        <v>1.0208310789168458</v>
      </c>
      <c r="G257" s="122">
        <v>1.0225775494801266</v>
      </c>
      <c r="H257" s="99">
        <v>5402.1666666666661</v>
      </c>
      <c r="I257" s="53">
        <v>5514.6996268219527</v>
      </c>
      <c r="J257" s="54">
        <v>5211.605554868861</v>
      </c>
      <c r="K257" s="55">
        <v>0.9647250587484395</v>
      </c>
      <c r="L257" s="121">
        <v>5524.1343518832227</v>
      </c>
      <c r="M257" s="54">
        <v>5171.9465374734737</v>
      </c>
      <c r="N257" s="120">
        <v>0.95738374185792263</v>
      </c>
      <c r="O257" s="123">
        <v>5450.3592050992593</v>
      </c>
      <c r="P257" s="53">
        <v>5563.8960678258391</v>
      </c>
      <c r="Q257" s="54">
        <v>5258.1394567571842</v>
      </c>
      <c r="R257" s="55">
        <v>0.96473264584795848</v>
      </c>
      <c r="S257" s="121">
        <v>5573.4149597368514</v>
      </c>
      <c r="T257" s="54">
        <v>5218.1258248696868</v>
      </c>
      <c r="U257" s="55">
        <v>0.95739117891307068</v>
      </c>
    </row>
    <row r="258" spans="1:21" ht="13" x14ac:dyDescent="0.3">
      <c r="A258" s="44" t="s">
        <v>7064</v>
      </c>
      <c r="B258" s="44" t="s">
        <v>12867</v>
      </c>
      <c r="C258" s="98" t="s">
        <v>1047</v>
      </c>
      <c r="D258" s="98" t="s">
        <v>13119</v>
      </c>
      <c r="E258" s="98" t="s">
        <v>210</v>
      </c>
      <c r="F258" s="122">
        <v>1.0208310789168458</v>
      </c>
      <c r="G258" s="122">
        <v>1.0225775494801266</v>
      </c>
      <c r="H258" s="99">
        <v>7779.0833333333339</v>
      </c>
      <c r="I258" s="53">
        <v>7941.1300321507206</v>
      </c>
      <c r="J258" s="54">
        <v>7504.6766257590079</v>
      </c>
      <c r="K258" s="55">
        <v>0.96472505874843961</v>
      </c>
      <c r="L258" s="121">
        <v>7954.715972201695</v>
      </c>
      <c r="M258" s="54">
        <v>7447.5679098912688</v>
      </c>
      <c r="N258" s="120">
        <v>0.95738374185792263</v>
      </c>
      <c r="O258" s="123">
        <v>7857.0945593728839</v>
      </c>
      <c r="P258" s="53">
        <v>8020.7663161963001</v>
      </c>
      <c r="Q258" s="54">
        <v>7579.995622941402</v>
      </c>
      <c r="R258" s="55">
        <v>0.96473264584795848</v>
      </c>
      <c r="S258" s="121">
        <v>8034.4885005571587</v>
      </c>
      <c r="T258" s="54">
        <v>7522.3130230294792</v>
      </c>
      <c r="U258" s="55">
        <v>0.95739117891307068</v>
      </c>
    </row>
    <row r="259" spans="1:21" ht="13" x14ac:dyDescent="0.3">
      <c r="A259" s="44" t="s">
        <v>7063</v>
      </c>
      <c r="B259" s="44" t="s">
        <v>12866</v>
      </c>
      <c r="C259" s="98" t="s">
        <v>1047</v>
      </c>
      <c r="D259" s="98" t="s">
        <v>13119</v>
      </c>
      <c r="E259" s="98" t="s">
        <v>210</v>
      </c>
      <c r="F259" s="122">
        <v>1.0208310789168458</v>
      </c>
      <c r="G259" s="122">
        <v>1.0225775494801266</v>
      </c>
      <c r="H259" s="99">
        <v>4731.5833333333321</v>
      </c>
      <c r="I259" s="53">
        <v>4830.1473191516307</v>
      </c>
      <c r="J259" s="54">
        <v>4564.6770092231363</v>
      </c>
      <c r="K259" s="55">
        <v>0.96472505874843961</v>
      </c>
      <c r="L259" s="121">
        <v>4838.410890161008</v>
      </c>
      <c r="M259" s="54">
        <v>4529.9409565792484</v>
      </c>
      <c r="N259" s="120">
        <v>0.95738374185792274</v>
      </c>
      <c r="O259" s="123">
        <v>4776.5257109139766</v>
      </c>
      <c r="P259" s="53">
        <v>4876.0258949463687</v>
      </c>
      <c r="Q259" s="54">
        <v>4608.0702870508412</v>
      </c>
      <c r="R259" s="55">
        <v>0.96473264584795848</v>
      </c>
      <c r="S259" s="121">
        <v>4884.3679564952336</v>
      </c>
      <c r="T259" s="54">
        <v>4573.0035814805251</v>
      </c>
      <c r="U259" s="55">
        <v>0.95739117891307068</v>
      </c>
    </row>
    <row r="260" spans="1:21" ht="13" x14ac:dyDescent="0.3">
      <c r="A260" s="44" t="s">
        <v>7062</v>
      </c>
      <c r="B260" s="44" t="s">
        <v>12865</v>
      </c>
      <c r="C260" s="98" t="s">
        <v>1047</v>
      </c>
      <c r="D260" s="98" t="s">
        <v>13119</v>
      </c>
      <c r="E260" s="98" t="s">
        <v>210</v>
      </c>
      <c r="F260" s="122">
        <v>1.0208310789168458</v>
      </c>
      <c r="G260" s="122">
        <v>1.0225775494801266</v>
      </c>
      <c r="H260" s="99">
        <v>3780.25</v>
      </c>
      <c r="I260" s="53">
        <v>3858.9966860754062</v>
      </c>
      <c r="J260" s="54">
        <v>3646.9019033337886</v>
      </c>
      <c r="K260" s="55">
        <v>0.9647250587484395</v>
      </c>
      <c r="L260" s="121">
        <v>3865.5987814222485</v>
      </c>
      <c r="M260" s="54">
        <v>3619.1498901584123</v>
      </c>
      <c r="N260" s="120">
        <v>0.95738374185792274</v>
      </c>
      <c r="O260" s="123">
        <v>3813.1228826143124</v>
      </c>
      <c r="P260" s="53">
        <v>3892.5543463016816</v>
      </c>
      <c r="Q260" s="54">
        <v>3678.6441274878998</v>
      </c>
      <c r="R260" s="55">
        <v>0.96473264584795848</v>
      </c>
      <c r="S260" s="121">
        <v>3899.2138531703399</v>
      </c>
      <c r="T260" s="54">
        <v>3650.6502119265233</v>
      </c>
      <c r="U260" s="55">
        <v>0.95739117891307079</v>
      </c>
    </row>
    <row r="261" spans="1:21" ht="13" x14ac:dyDescent="0.3">
      <c r="A261" s="44" t="s">
        <v>7061</v>
      </c>
      <c r="B261" s="44" t="s">
        <v>12864</v>
      </c>
      <c r="C261" s="98" t="s">
        <v>1047</v>
      </c>
      <c r="D261" s="98" t="s">
        <v>13119</v>
      </c>
      <c r="E261" s="98" t="s">
        <v>226</v>
      </c>
      <c r="F261" s="122">
        <v>1.0222842986134526</v>
      </c>
      <c r="G261" s="122">
        <v>1.0223152552916783</v>
      </c>
      <c r="H261" s="99">
        <v>42224.583333333321</v>
      </c>
      <c r="I261" s="53">
        <v>43165.528557161932</v>
      </c>
      <c r="J261" s="54">
        <v>40793.102730963787</v>
      </c>
      <c r="K261" s="55">
        <v>0.96609840786186085</v>
      </c>
      <c r="L261" s="121">
        <v>43166.835690001397</v>
      </c>
      <c r="M261" s="54">
        <v>40414.760423862448</v>
      </c>
      <c r="N261" s="120">
        <v>0.95713817007538959</v>
      </c>
      <c r="O261" s="123">
        <v>42669.999403787806</v>
      </c>
      <c r="P261" s="53">
        <v>43620.870412337659</v>
      </c>
      <c r="Q261" s="54">
        <v>41223.74268986511</v>
      </c>
      <c r="R261" s="55">
        <v>0.96610600576211136</v>
      </c>
      <c r="S261" s="121">
        <v>43622.19133377909</v>
      </c>
      <c r="T261" s="54">
        <v>40841.402404199718</v>
      </c>
      <c r="U261" s="55">
        <v>0.9571456052229107</v>
      </c>
    </row>
    <row r="262" spans="1:21" ht="13" x14ac:dyDescent="0.3">
      <c r="A262" s="44" t="s">
        <v>7060</v>
      </c>
      <c r="B262" s="44" t="s">
        <v>12863</v>
      </c>
      <c r="C262" s="98" t="s">
        <v>1047</v>
      </c>
      <c r="D262" s="98" t="s">
        <v>13119</v>
      </c>
      <c r="E262" s="98" t="s">
        <v>226</v>
      </c>
      <c r="F262" s="122">
        <v>1.0222842986134526</v>
      </c>
      <c r="G262" s="122">
        <v>1.0223152552916783</v>
      </c>
      <c r="H262" s="99">
        <v>15260.25</v>
      </c>
      <c r="I262" s="53">
        <v>15600.313967915939</v>
      </c>
      <c r="J262" s="54">
        <v>14742.903228573963</v>
      </c>
      <c r="K262" s="55">
        <v>0.96609840786186096</v>
      </c>
      <c r="L262" s="121">
        <v>15600.786374564834</v>
      </c>
      <c r="M262" s="54">
        <v>14606.167759892964</v>
      </c>
      <c r="N262" s="120">
        <v>0.95713817007538959</v>
      </c>
      <c r="O262" s="123">
        <v>15388.907965469834</v>
      </c>
      <c r="P262" s="53">
        <v>15731.838985907303</v>
      </c>
      <c r="Q262" s="54">
        <v>14867.316407560802</v>
      </c>
      <c r="R262" s="55">
        <v>0.96610600576211136</v>
      </c>
      <c r="S262" s="121">
        <v>15732.315375379436</v>
      </c>
      <c r="T262" s="54">
        <v>14729.425628329298</v>
      </c>
      <c r="U262" s="55">
        <v>0.95714560522291081</v>
      </c>
    </row>
    <row r="263" spans="1:21" ht="13" x14ac:dyDescent="0.3">
      <c r="A263" s="44" t="s">
        <v>7059</v>
      </c>
      <c r="B263" s="44" t="s">
        <v>12862</v>
      </c>
      <c r="C263" s="98" t="s">
        <v>1047</v>
      </c>
      <c r="D263" s="98" t="s">
        <v>13119</v>
      </c>
      <c r="E263" s="98" t="s">
        <v>225</v>
      </c>
      <c r="F263" s="122">
        <v>1.0234663840535143</v>
      </c>
      <c r="G263" s="122">
        <v>1.0223603904318119</v>
      </c>
      <c r="H263" s="99">
        <v>6027.1666666666679</v>
      </c>
      <c r="I263" s="53">
        <v>6168.6024744212073</v>
      </c>
      <c r="J263" s="54">
        <v>5829.5691691186476</v>
      </c>
      <c r="K263" s="55">
        <v>0.96721552456134385</v>
      </c>
      <c r="L263" s="121">
        <v>6161.9364665309367</v>
      </c>
      <c r="M263" s="54">
        <v>5769.0859675311367</v>
      </c>
      <c r="N263" s="120">
        <v>0.95718042765220845</v>
      </c>
      <c r="O263" s="123">
        <v>6079.8112672345796</v>
      </c>
      <c r="P263" s="53">
        <v>6222.4824534043901</v>
      </c>
      <c r="Q263" s="54">
        <v>5880.5340912865213</v>
      </c>
      <c r="R263" s="55">
        <v>0.96722313124718096</v>
      </c>
      <c r="S263" s="121">
        <v>6215.7582209216744</v>
      </c>
      <c r="T263" s="54">
        <v>5819.5215551057499</v>
      </c>
      <c r="U263" s="55">
        <v>0.95718786312799098</v>
      </c>
    </row>
    <row r="264" spans="1:21" ht="13" x14ac:dyDescent="0.3">
      <c r="A264" s="44" t="s">
        <v>7058</v>
      </c>
      <c r="B264" s="44" t="s">
        <v>12861</v>
      </c>
      <c r="C264" s="98" t="s">
        <v>1047</v>
      </c>
      <c r="D264" s="98" t="s">
        <v>13119</v>
      </c>
      <c r="E264" s="98" t="s">
        <v>226</v>
      </c>
      <c r="F264" s="122">
        <v>1.0222842986134526</v>
      </c>
      <c r="G264" s="122">
        <v>1.0223152552916783</v>
      </c>
      <c r="H264" s="99">
        <v>5772.4166666666661</v>
      </c>
      <c r="I264" s="53">
        <v>5901.0509233879366</v>
      </c>
      <c r="J264" s="54">
        <v>5576.7225511819361</v>
      </c>
      <c r="K264" s="55">
        <v>0.96609840786186085</v>
      </c>
      <c r="L264" s="121">
        <v>5901.2296182332711</v>
      </c>
      <c r="M264" s="54">
        <v>5525.0003252460119</v>
      </c>
      <c r="N264" s="120">
        <v>0.95713817007538937</v>
      </c>
      <c r="O264" s="123">
        <v>5831.5373021654977</v>
      </c>
      <c r="P264" s="53">
        <v>5961.4890207824419</v>
      </c>
      <c r="Q264" s="54">
        <v>5633.8832104478679</v>
      </c>
      <c r="R264" s="55">
        <v>0.96610600576211136</v>
      </c>
      <c r="S264" s="121">
        <v>5961.6695458062659</v>
      </c>
      <c r="T264" s="54">
        <v>5581.6303004611755</v>
      </c>
      <c r="U264" s="55">
        <v>0.9571456052229107</v>
      </c>
    </row>
    <row r="265" spans="1:21" ht="13" x14ac:dyDescent="0.3">
      <c r="A265" s="44" t="s">
        <v>7057</v>
      </c>
      <c r="B265" s="44" t="s">
        <v>12860</v>
      </c>
      <c r="C265" s="98" t="s">
        <v>1047</v>
      </c>
      <c r="D265" s="98" t="s">
        <v>13119</v>
      </c>
      <c r="E265" s="98" t="s">
        <v>226</v>
      </c>
      <c r="F265" s="122">
        <v>1.0222842986134526</v>
      </c>
      <c r="G265" s="122">
        <v>1.0223152552916783</v>
      </c>
      <c r="H265" s="99">
        <v>13232.333333333332</v>
      </c>
      <c r="I265" s="53">
        <v>13527.206600686075</v>
      </c>
      <c r="J265" s="54">
        <v>12783.736165630764</v>
      </c>
      <c r="K265" s="55">
        <v>0.96609840786186096</v>
      </c>
      <c r="L265" s="121">
        <v>13527.616229771251</v>
      </c>
      <c r="M265" s="54">
        <v>12665.171312494245</v>
      </c>
      <c r="N265" s="120">
        <v>0.95713817007538959</v>
      </c>
      <c r="O265" s="123">
        <v>13351.475352292298</v>
      </c>
      <c r="P265" s="53">
        <v>13649.003615972932</v>
      </c>
      <c r="Q265" s="54">
        <v>12898.94052363439</v>
      </c>
      <c r="R265" s="55">
        <v>0.96610600576211125</v>
      </c>
      <c r="S265" s="121">
        <v>13649.416933299251</v>
      </c>
      <c r="T265" s="54">
        <v>12779.305956688588</v>
      </c>
      <c r="U265" s="55">
        <v>0.95714560522291081</v>
      </c>
    </row>
    <row r="266" spans="1:21" ht="13" x14ac:dyDescent="0.3">
      <c r="A266" s="44" t="s">
        <v>7056</v>
      </c>
      <c r="B266" s="44" t="s">
        <v>12859</v>
      </c>
      <c r="C266" s="98" t="s">
        <v>1047</v>
      </c>
      <c r="D266" s="98" t="s">
        <v>13119</v>
      </c>
      <c r="E266" s="98" t="s">
        <v>226</v>
      </c>
      <c r="F266" s="122">
        <v>1.0222842986134526</v>
      </c>
      <c r="G266" s="122">
        <v>1.0223152552916783</v>
      </c>
      <c r="H266" s="99">
        <v>10562.999999999998</v>
      </c>
      <c r="I266" s="53">
        <v>10798.389046253898</v>
      </c>
      <c r="J266" s="54">
        <v>10204.897482244836</v>
      </c>
      <c r="K266" s="55">
        <v>0.96609840786186107</v>
      </c>
      <c r="L266" s="121">
        <v>10798.716041645996</v>
      </c>
      <c r="M266" s="54">
        <v>10110.250490506338</v>
      </c>
      <c r="N266" s="120">
        <v>0.95713817007538948</v>
      </c>
      <c r="O266" s="123">
        <v>10658.208112121927</v>
      </c>
      <c r="P266" s="53">
        <v>10895.718804376775</v>
      </c>
      <c r="Q266" s="54">
        <v>10296.958867783449</v>
      </c>
      <c r="R266" s="55">
        <v>0.96610600576211136</v>
      </c>
      <c r="S266" s="121">
        <v>10896.048747095765</v>
      </c>
      <c r="T266" s="54">
        <v>10201.45705406868</v>
      </c>
      <c r="U266" s="55">
        <v>0.95714560522291081</v>
      </c>
    </row>
    <row r="267" spans="1:21" ht="13" x14ac:dyDescent="0.3">
      <c r="A267" s="44" t="s">
        <v>7055</v>
      </c>
      <c r="B267" s="44" t="s">
        <v>12858</v>
      </c>
      <c r="C267" s="98" t="s">
        <v>1047</v>
      </c>
      <c r="D267" s="98" t="s">
        <v>13119</v>
      </c>
      <c r="E267" s="98" t="s">
        <v>226</v>
      </c>
      <c r="F267" s="122">
        <v>1.0222842986134526</v>
      </c>
      <c r="G267" s="122">
        <v>1.0223152552916783</v>
      </c>
      <c r="H267" s="99">
        <v>10737.25</v>
      </c>
      <c r="I267" s="53">
        <v>10976.522085287294</v>
      </c>
      <c r="J267" s="54">
        <v>10373.240129814765</v>
      </c>
      <c r="K267" s="55">
        <v>0.96609840786186085</v>
      </c>
      <c r="L267" s="121">
        <v>10976.854474880573</v>
      </c>
      <c r="M267" s="54">
        <v>10277.031816641977</v>
      </c>
      <c r="N267" s="120">
        <v>0.95713817007538959</v>
      </c>
      <c r="O267" s="123">
        <v>10834.128457578216</v>
      </c>
      <c r="P267" s="53">
        <v>11075.559411343393</v>
      </c>
      <c r="Q267" s="54">
        <v>10466.916570064514</v>
      </c>
      <c r="R267" s="55">
        <v>0.96610600576211125</v>
      </c>
      <c r="S267" s="121">
        <v>11075.894799971911</v>
      </c>
      <c r="T267" s="54">
        <v>10369.838439591464</v>
      </c>
      <c r="U267" s="55">
        <v>0.95714560522291092</v>
      </c>
    </row>
    <row r="268" spans="1:21" ht="13" x14ac:dyDescent="0.3">
      <c r="A268" s="44" t="s">
        <v>7054</v>
      </c>
      <c r="B268" s="44" t="s">
        <v>12857</v>
      </c>
      <c r="C268" s="98" t="s">
        <v>1047</v>
      </c>
      <c r="D268" s="98" t="s">
        <v>13119</v>
      </c>
      <c r="E268" s="98" t="s">
        <v>226</v>
      </c>
      <c r="F268" s="122">
        <v>1.0222842986134526</v>
      </c>
      <c r="G268" s="122">
        <v>1.0223152552916783</v>
      </c>
      <c r="H268" s="99">
        <v>11995.416666666664</v>
      </c>
      <c r="I268" s="53">
        <v>12262.72611365945</v>
      </c>
      <c r="J268" s="54">
        <v>11588.752943306294</v>
      </c>
      <c r="K268" s="55">
        <v>0.96609840786186074</v>
      </c>
      <c r="L268" s="121">
        <v>12263.097451913383</v>
      </c>
      <c r="M268" s="54">
        <v>11481.27115762516</v>
      </c>
      <c r="N268" s="120">
        <v>0.95713817007538959</v>
      </c>
      <c r="O268" s="123">
        <v>12096.303910126304</v>
      </c>
      <c r="P268" s="53">
        <v>12365.861558578632</v>
      </c>
      <c r="Q268" s="54">
        <v>11686.311855096732</v>
      </c>
      <c r="R268" s="55">
        <v>0.96610600576211125</v>
      </c>
      <c r="S268" s="121">
        <v>12366.2360199665</v>
      </c>
      <c r="T268" s="54">
        <v>11577.924127018105</v>
      </c>
      <c r="U268" s="55">
        <v>0.95714560522291092</v>
      </c>
    </row>
    <row r="269" spans="1:21" ht="13" x14ac:dyDescent="0.3">
      <c r="A269" s="44" t="s">
        <v>7053</v>
      </c>
      <c r="B269" s="44" t="s">
        <v>12856</v>
      </c>
      <c r="C269" s="98" t="s">
        <v>1047</v>
      </c>
      <c r="D269" s="98" t="s">
        <v>13119</v>
      </c>
      <c r="E269" s="98" t="s">
        <v>226</v>
      </c>
      <c r="F269" s="122">
        <v>1.0222842986134526</v>
      </c>
      <c r="G269" s="122">
        <v>1.0223152552916783</v>
      </c>
      <c r="H269" s="99">
        <v>7328.4166666666661</v>
      </c>
      <c r="I269" s="53">
        <v>7491.7252920304691</v>
      </c>
      <c r="J269" s="54">
        <v>7079.9716738149918</v>
      </c>
      <c r="K269" s="55">
        <v>0.96609840786186085</v>
      </c>
      <c r="L269" s="121">
        <v>7491.9521554671228</v>
      </c>
      <c r="M269" s="54">
        <v>7014.3073178833183</v>
      </c>
      <c r="N269" s="120">
        <v>0.95713817007538948</v>
      </c>
      <c r="O269" s="123">
        <v>7396.377714864243</v>
      </c>
      <c r="P269" s="53">
        <v>7561.2008045201637</v>
      </c>
      <c r="Q269" s="54">
        <v>7145.6849312153863</v>
      </c>
      <c r="R269" s="55">
        <v>0.96610600576211136</v>
      </c>
      <c r="S269" s="121">
        <v>7561.4297718051193</v>
      </c>
      <c r="T269" s="54">
        <v>7079.4104243509864</v>
      </c>
      <c r="U269" s="55">
        <v>0.95714560522291092</v>
      </c>
    </row>
    <row r="270" spans="1:21" ht="13" x14ac:dyDescent="0.3">
      <c r="A270" s="44" t="s">
        <v>7052</v>
      </c>
      <c r="B270" s="44" t="s">
        <v>12855</v>
      </c>
      <c r="C270" s="98" t="s">
        <v>1047</v>
      </c>
      <c r="D270" s="98" t="s">
        <v>13119</v>
      </c>
      <c r="E270" s="98" t="s">
        <v>225</v>
      </c>
      <c r="F270" s="122">
        <v>1.0234663840535143</v>
      </c>
      <c r="G270" s="122">
        <v>1.0223603904318119</v>
      </c>
      <c r="H270" s="99">
        <v>9609.5833333333321</v>
      </c>
      <c r="I270" s="53">
        <v>9835.085506427582</v>
      </c>
      <c r="J270" s="54">
        <v>9294.5381845659449</v>
      </c>
      <c r="K270" s="55">
        <v>0.96721552456134374</v>
      </c>
      <c r="L270" s="121">
        <v>9824.457368553698</v>
      </c>
      <c r="M270" s="54">
        <v>9198.1050845595328</v>
      </c>
      <c r="N270" s="120">
        <v>0.95718042765220834</v>
      </c>
      <c r="O270" s="123">
        <v>9698.3600492974801</v>
      </c>
      <c r="P270" s="53">
        <v>9925.9454909035539</v>
      </c>
      <c r="Q270" s="54">
        <v>9380.4781748440728</v>
      </c>
      <c r="R270" s="55">
        <v>0.96722313124718096</v>
      </c>
      <c r="S270" s="121">
        <v>9915.2191665480586</v>
      </c>
      <c r="T270" s="54">
        <v>9283.1525314329319</v>
      </c>
      <c r="U270" s="55">
        <v>0.95718786312799098</v>
      </c>
    </row>
    <row r="271" spans="1:21" ht="13" x14ac:dyDescent="0.3">
      <c r="A271" s="44" t="s">
        <v>7051</v>
      </c>
      <c r="B271" s="44" t="s">
        <v>12854</v>
      </c>
      <c r="C271" s="98" t="s">
        <v>1047</v>
      </c>
      <c r="D271" s="98" t="s">
        <v>13119</v>
      </c>
      <c r="E271" s="98" t="s">
        <v>226</v>
      </c>
      <c r="F271" s="122">
        <v>1.0222842986134526</v>
      </c>
      <c r="G271" s="122">
        <v>1.0223152552916783</v>
      </c>
      <c r="H271" s="99">
        <v>11369.999999999998</v>
      </c>
      <c r="I271" s="53">
        <v>11623.372475234954</v>
      </c>
      <c r="J271" s="54">
        <v>10984.538897389357</v>
      </c>
      <c r="K271" s="55">
        <v>0.96609840786186096</v>
      </c>
      <c r="L271" s="121">
        <v>11623.72445266638</v>
      </c>
      <c r="M271" s="54">
        <v>10882.660993757177</v>
      </c>
      <c r="N271" s="120">
        <v>0.95713817007538959</v>
      </c>
      <c r="O271" s="123">
        <v>11474.20731895021</v>
      </c>
      <c r="P271" s="53">
        <v>11729.90198119836</v>
      </c>
      <c r="Q271" s="54">
        <v>11085.300602197372</v>
      </c>
      <c r="R271" s="55">
        <v>0.96610600576211147</v>
      </c>
      <c r="S271" s="121">
        <v>11730.257184542228</v>
      </c>
      <c r="T271" s="54">
        <v>10982.487108749752</v>
      </c>
      <c r="U271" s="55">
        <v>0.95714560522291092</v>
      </c>
    </row>
    <row r="272" spans="1:21" ht="13" x14ac:dyDescent="0.3">
      <c r="A272" s="44" t="s">
        <v>7050</v>
      </c>
      <c r="B272" s="44" t="s">
        <v>12853</v>
      </c>
      <c r="C272" s="98" t="s">
        <v>1047</v>
      </c>
      <c r="D272" s="98" t="s">
        <v>13119</v>
      </c>
      <c r="E272" s="98" t="s">
        <v>226</v>
      </c>
      <c r="F272" s="122">
        <v>1.0222842986134526</v>
      </c>
      <c r="G272" s="122">
        <v>1.0223152552916783</v>
      </c>
      <c r="H272" s="99">
        <v>13219.083333333334</v>
      </c>
      <c r="I272" s="53">
        <v>13513.661333729448</v>
      </c>
      <c r="J272" s="54">
        <v>12770.935361726593</v>
      </c>
      <c r="K272" s="55">
        <v>0.96609840786186074</v>
      </c>
      <c r="L272" s="121">
        <v>13514.070552638637</v>
      </c>
      <c r="M272" s="54">
        <v>12652.489231740748</v>
      </c>
      <c r="N272" s="120">
        <v>0.95713817007538959</v>
      </c>
      <c r="O272" s="123">
        <v>13345.468672771802</v>
      </c>
      <c r="P272" s="53">
        <v>13642.863081812326</v>
      </c>
      <c r="Q272" s="54">
        <v>12893.137434474951</v>
      </c>
      <c r="R272" s="55">
        <v>0.96610600576211136</v>
      </c>
      <c r="S272" s="121">
        <v>13643.276213191801</v>
      </c>
      <c r="T272" s="54">
        <v>12773.556689783563</v>
      </c>
      <c r="U272" s="55">
        <v>0.95714560522291092</v>
      </c>
    </row>
    <row r="273" spans="1:21" ht="13" x14ac:dyDescent="0.3">
      <c r="A273" s="44" t="s">
        <v>7049</v>
      </c>
      <c r="B273" s="44" t="s">
        <v>13180</v>
      </c>
      <c r="C273" s="98" t="s">
        <v>1047</v>
      </c>
      <c r="D273" s="98" t="s">
        <v>13119</v>
      </c>
      <c r="E273" s="98" t="s">
        <v>226</v>
      </c>
      <c r="F273" s="122">
        <v>1.0222842986134526</v>
      </c>
      <c r="G273" s="122">
        <v>1.0223152552916783</v>
      </c>
      <c r="H273" s="99">
        <v>16425.083333333336</v>
      </c>
      <c r="I273" s="53">
        <v>16791.104795084178</v>
      </c>
      <c r="J273" s="54">
        <v>15868.246857331722</v>
      </c>
      <c r="K273" s="55">
        <v>0.96609840786186085</v>
      </c>
      <c r="L273" s="121">
        <v>16791.613261103761</v>
      </c>
      <c r="M273" s="54">
        <v>15721.074205002449</v>
      </c>
      <c r="N273" s="120">
        <v>0.95713817007538959</v>
      </c>
      <c r="O273" s="123">
        <v>16592.724335236962</v>
      </c>
      <c r="P273" s="53">
        <v>16962.481559134085</v>
      </c>
      <c r="Q273" s="54">
        <v>16030.330632227566</v>
      </c>
      <c r="R273" s="55">
        <v>0.96610600576211136</v>
      </c>
      <c r="S273" s="121">
        <v>16962.995214762217</v>
      </c>
      <c r="T273" s="54">
        <v>15881.653176147302</v>
      </c>
      <c r="U273" s="55">
        <v>0.9571456052229107</v>
      </c>
    </row>
    <row r="274" spans="1:21" ht="13" x14ac:dyDescent="0.3">
      <c r="A274" s="44" t="s">
        <v>7048</v>
      </c>
      <c r="B274" s="44" t="s">
        <v>12852</v>
      </c>
      <c r="C274" s="98" t="s">
        <v>1047</v>
      </c>
      <c r="D274" s="98" t="s">
        <v>13119</v>
      </c>
      <c r="E274" s="98" t="s">
        <v>226</v>
      </c>
      <c r="F274" s="122">
        <v>1.0222842986134526</v>
      </c>
      <c r="G274" s="122">
        <v>1.0223152552916783</v>
      </c>
      <c r="H274" s="99">
        <v>10052.999999999998</v>
      </c>
      <c r="I274" s="53">
        <v>10277.024053961037</v>
      </c>
      <c r="J274" s="54">
        <v>9712.1872942352857</v>
      </c>
      <c r="K274" s="55">
        <v>0.96609840786186085</v>
      </c>
      <c r="L274" s="121">
        <v>10277.335261447241</v>
      </c>
      <c r="M274" s="54">
        <v>9622.1100237678893</v>
      </c>
      <c r="N274" s="120">
        <v>0.95713817007538959</v>
      </c>
      <c r="O274" s="123">
        <v>10146.443701288477</v>
      </c>
      <c r="P274" s="53">
        <v>10372.550082592576</v>
      </c>
      <c r="Q274" s="54">
        <v>9802.5401969419454</v>
      </c>
      <c r="R274" s="55">
        <v>0.96610600576211147</v>
      </c>
      <c r="S274" s="121">
        <v>10372.864182785372</v>
      </c>
      <c r="T274" s="54">
        <v>9711.6239973299507</v>
      </c>
      <c r="U274" s="55">
        <v>0.95714560522291081</v>
      </c>
    </row>
    <row r="275" spans="1:21" ht="13" x14ac:dyDescent="0.3">
      <c r="A275" s="44" t="s">
        <v>7047</v>
      </c>
      <c r="B275" s="44" t="s">
        <v>12851</v>
      </c>
      <c r="C275" s="98" t="s">
        <v>1047</v>
      </c>
      <c r="D275" s="98" t="s">
        <v>13119</v>
      </c>
      <c r="E275" s="98" t="s">
        <v>226</v>
      </c>
      <c r="F275" s="122">
        <v>1.0222842986134526</v>
      </c>
      <c r="G275" s="122">
        <v>1.0223152552916783</v>
      </c>
      <c r="H275" s="99">
        <v>8466.25</v>
      </c>
      <c r="I275" s="53">
        <v>8654.9144431361437</v>
      </c>
      <c r="J275" s="54">
        <v>8179.2306455604803</v>
      </c>
      <c r="K275" s="55">
        <v>0.96609840786186096</v>
      </c>
      <c r="L275" s="121">
        <v>8655.1765301131709</v>
      </c>
      <c r="M275" s="54">
        <v>8103.3710324007661</v>
      </c>
      <c r="N275" s="120">
        <v>0.95713817007538948</v>
      </c>
      <c r="O275" s="123">
        <v>8549.0723638638447</v>
      </c>
      <c r="P275" s="53">
        <v>8739.5824452882025</v>
      </c>
      <c r="Q275" s="54">
        <v>8259.3101544237506</v>
      </c>
      <c r="R275" s="55">
        <v>0.96610600576211136</v>
      </c>
      <c r="S275" s="121">
        <v>8739.8470961704988</v>
      </c>
      <c r="T275" s="54">
        <v>8182.7070418049207</v>
      </c>
      <c r="U275" s="55">
        <v>0.95714560522291081</v>
      </c>
    </row>
    <row r="276" spans="1:21" ht="13" x14ac:dyDescent="0.3">
      <c r="A276" s="44" t="s">
        <v>7046</v>
      </c>
      <c r="B276" s="44" t="s">
        <v>12850</v>
      </c>
      <c r="C276" s="98" t="s">
        <v>1047</v>
      </c>
      <c r="D276" s="98" t="s">
        <v>13119</v>
      </c>
      <c r="E276" s="98" t="s">
        <v>226</v>
      </c>
      <c r="F276" s="122">
        <v>1.0222842986134526</v>
      </c>
      <c r="G276" s="122">
        <v>1.0223152552916783</v>
      </c>
      <c r="H276" s="99">
        <v>9917</v>
      </c>
      <c r="I276" s="53">
        <v>10137.993389349609</v>
      </c>
      <c r="J276" s="54">
        <v>9580.797910766074</v>
      </c>
      <c r="K276" s="55">
        <v>0.96609840786186085</v>
      </c>
      <c r="L276" s="121">
        <v>10138.300386727575</v>
      </c>
      <c r="M276" s="54">
        <v>9491.9392326376383</v>
      </c>
      <c r="N276" s="120">
        <v>0.95713817007538959</v>
      </c>
      <c r="O276" s="123">
        <v>10010.181402277929</v>
      </c>
      <c r="P276" s="53">
        <v>10233.251273821121</v>
      </c>
      <c r="Q276" s="54">
        <v>9670.8963715089012</v>
      </c>
      <c r="R276" s="55">
        <v>0.96610600576211136</v>
      </c>
      <c r="S276" s="121">
        <v>10233.561155785772</v>
      </c>
      <c r="T276" s="54">
        <v>9581.2011366744355</v>
      </c>
      <c r="U276" s="55">
        <v>0.95714560522291092</v>
      </c>
    </row>
    <row r="277" spans="1:21" ht="13" x14ac:dyDescent="0.3">
      <c r="A277" s="44" t="s">
        <v>7045</v>
      </c>
      <c r="B277" s="44" t="s">
        <v>12849</v>
      </c>
      <c r="C277" s="98" t="s">
        <v>1047</v>
      </c>
      <c r="D277" s="98" t="s">
        <v>13119</v>
      </c>
      <c r="E277" s="98" t="s">
        <v>226</v>
      </c>
      <c r="F277" s="122">
        <v>1.0222842986134526</v>
      </c>
      <c r="G277" s="122">
        <v>1.0223152552916783</v>
      </c>
      <c r="H277" s="99">
        <v>7566.416666666667</v>
      </c>
      <c r="I277" s="53">
        <v>7735.0289551004716</v>
      </c>
      <c r="J277" s="54">
        <v>7309.9030948861155</v>
      </c>
      <c r="K277" s="55">
        <v>0.96609840786186085</v>
      </c>
      <c r="L277" s="121">
        <v>7735.2631862265434</v>
      </c>
      <c r="M277" s="54">
        <v>7242.1062023612621</v>
      </c>
      <c r="N277" s="120">
        <v>0.95713817007538948</v>
      </c>
      <c r="O277" s="123">
        <v>7633.7004325621419</v>
      </c>
      <c r="P277" s="53">
        <v>7803.8120925269986</v>
      </c>
      <c r="Q277" s="54">
        <v>7374.9638340871124</v>
      </c>
      <c r="R277" s="55">
        <v>0.96610600576211136</v>
      </c>
      <c r="S277" s="121">
        <v>7804.048406534961</v>
      </c>
      <c r="T277" s="54">
        <v>7306.5628206150868</v>
      </c>
      <c r="U277" s="55">
        <v>0.9571456052229107</v>
      </c>
    </row>
    <row r="278" spans="1:21" ht="13" x14ac:dyDescent="0.3">
      <c r="A278" s="44" t="s">
        <v>7044</v>
      </c>
      <c r="B278" s="44" t="s">
        <v>12848</v>
      </c>
      <c r="C278" s="98" t="s">
        <v>1047</v>
      </c>
      <c r="D278" s="98" t="s">
        <v>13119</v>
      </c>
      <c r="E278" s="98" t="s">
        <v>226</v>
      </c>
      <c r="F278" s="122">
        <v>1.0222842986134526</v>
      </c>
      <c r="G278" s="122">
        <v>1.0223152552916783</v>
      </c>
      <c r="H278" s="99">
        <v>13869.083333333336</v>
      </c>
      <c r="I278" s="53">
        <v>14178.146127828195</v>
      </c>
      <c r="J278" s="54">
        <v>13398.899326836807</v>
      </c>
      <c r="K278" s="55">
        <v>0.96609840786186096</v>
      </c>
      <c r="L278" s="121">
        <v>14178.57546857823</v>
      </c>
      <c r="M278" s="54">
        <v>13274.629042289753</v>
      </c>
      <c r="N278" s="120">
        <v>0.95713817007538948</v>
      </c>
      <c r="O278" s="123">
        <v>13986.456491048579</v>
      </c>
      <c r="P278" s="53">
        <v>14298.134864039168</v>
      </c>
      <c r="Q278" s="54">
        <v>13512.399615332499</v>
      </c>
      <c r="R278" s="55">
        <v>0.96610600576211136</v>
      </c>
      <c r="S278" s="121">
        <v>14298.56783827228</v>
      </c>
      <c r="T278" s="54">
        <v>13387.075363048602</v>
      </c>
      <c r="U278" s="55">
        <v>0.95714560522291081</v>
      </c>
    </row>
    <row r="279" spans="1:21" ht="13" x14ac:dyDescent="0.3">
      <c r="A279" s="44" t="s">
        <v>7043</v>
      </c>
      <c r="B279" s="44" t="s">
        <v>12847</v>
      </c>
      <c r="C279" s="98" t="s">
        <v>1047</v>
      </c>
      <c r="D279" s="98" t="s">
        <v>13119</v>
      </c>
      <c r="E279" s="98" t="s">
        <v>226</v>
      </c>
      <c r="F279" s="122">
        <v>1.0222842986134526</v>
      </c>
      <c r="G279" s="122">
        <v>1.0223152552916783</v>
      </c>
      <c r="H279" s="99">
        <v>7222.9166666666661</v>
      </c>
      <c r="I279" s="53">
        <v>7383.87429852675</v>
      </c>
      <c r="J279" s="54">
        <v>6978.0482917855661</v>
      </c>
      <c r="K279" s="55">
        <v>0.96609840786186096</v>
      </c>
      <c r="L279" s="121">
        <v>7384.0978960338507</v>
      </c>
      <c r="M279" s="54">
        <v>6913.3292409403648</v>
      </c>
      <c r="N279" s="120">
        <v>0.95713817007538948</v>
      </c>
      <c r="O279" s="123">
        <v>7289.4730002586521</v>
      </c>
      <c r="P279" s="53">
        <v>7451.9137933311158</v>
      </c>
      <c r="Q279" s="54">
        <v>7042.4036443906407</v>
      </c>
      <c r="R279" s="55">
        <v>0.96610600576211136</v>
      </c>
      <c r="S279" s="121">
        <v>7452.1394512012203</v>
      </c>
      <c r="T279" s="54">
        <v>6977.0870465886346</v>
      </c>
      <c r="U279" s="55">
        <v>0.9571456052229107</v>
      </c>
    </row>
    <row r="280" spans="1:21" ht="13" x14ac:dyDescent="0.3">
      <c r="A280" s="44" t="s">
        <v>7042</v>
      </c>
      <c r="B280" s="44" t="s">
        <v>12846</v>
      </c>
      <c r="C280" s="98" t="s">
        <v>1047</v>
      </c>
      <c r="D280" s="98" t="s">
        <v>13119</v>
      </c>
      <c r="E280" s="98" t="s">
        <v>226</v>
      </c>
      <c r="F280" s="122">
        <v>1.0222842986134526</v>
      </c>
      <c r="G280" s="122">
        <v>1.0223152552916783</v>
      </c>
      <c r="H280" s="99">
        <v>20686.083333333339</v>
      </c>
      <c r="I280" s="53">
        <v>21147.058191476106</v>
      </c>
      <c r="J280" s="54">
        <v>19984.792173231119</v>
      </c>
      <c r="K280" s="55">
        <v>0.96609840786186107</v>
      </c>
      <c r="L280" s="121">
        <v>21147.698563901606</v>
      </c>
      <c r="M280" s="54">
        <v>19799.439947693689</v>
      </c>
      <c r="N280" s="120">
        <v>0.95713817007538959</v>
      </c>
      <c r="O280" s="123">
        <v>20938.893029352541</v>
      </c>
      <c r="P280" s="53">
        <v>21405.501574253773</v>
      </c>
      <c r="Q280" s="54">
        <v>20229.190309667898</v>
      </c>
      <c r="R280" s="55">
        <v>0.96610600576211125</v>
      </c>
      <c r="S280" s="121">
        <v>21406.149772827688</v>
      </c>
      <c r="T280" s="54">
        <v>20041.569441277428</v>
      </c>
      <c r="U280" s="55">
        <v>0.95714560522291092</v>
      </c>
    </row>
    <row r="281" spans="1:21" ht="13" x14ac:dyDescent="0.3">
      <c r="A281" s="44" t="s">
        <v>7041</v>
      </c>
      <c r="B281" s="44" t="s">
        <v>12845</v>
      </c>
      <c r="C281" s="98" t="s">
        <v>1047</v>
      </c>
      <c r="D281" s="98" t="s">
        <v>13119</v>
      </c>
      <c r="E281" s="98" t="s">
        <v>226</v>
      </c>
      <c r="F281" s="122">
        <v>1.0222842986134526</v>
      </c>
      <c r="G281" s="122">
        <v>1.0223152552916783</v>
      </c>
      <c r="H281" s="99">
        <v>7495.9166666666661</v>
      </c>
      <c r="I281" s="53">
        <v>7662.9579120482222</v>
      </c>
      <c r="J281" s="54">
        <v>7241.7931571318531</v>
      </c>
      <c r="K281" s="55">
        <v>0.96609840786186085</v>
      </c>
      <c r="L281" s="121">
        <v>7663.1899607284795</v>
      </c>
      <c r="M281" s="54">
        <v>7174.6279613709467</v>
      </c>
      <c r="N281" s="120">
        <v>0.95713817007538959</v>
      </c>
      <c r="O281" s="123">
        <v>7563.3748696786615</v>
      </c>
      <c r="P281" s="53">
        <v>7731.919373800064</v>
      </c>
      <c r="Q281" s="54">
        <v>7307.0218854267814</v>
      </c>
      <c r="R281" s="55">
        <v>0.96610600576211136</v>
      </c>
      <c r="S281" s="121">
        <v>7732.1535107622049</v>
      </c>
      <c r="T281" s="54">
        <v>7239.2510171663362</v>
      </c>
      <c r="U281" s="55">
        <v>0.9571456052229107</v>
      </c>
    </row>
    <row r="282" spans="1:21" ht="13" x14ac:dyDescent="0.3">
      <c r="A282" s="44" t="s">
        <v>7040</v>
      </c>
      <c r="B282" s="44" t="s">
        <v>12844</v>
      </c>
      <c r="C282" s="98" t="s">
        <v>1047</v>
      </c>
      <c r="D282" s="98" t="s">
        <v>13119</v>
      </c>
      <c r="E282" s="98" t="s">
        <v>226</v>
      </c>
      <c r="F282" s="122">
        <v>1.0222842986134526</v>
      </c>
      <c r="G282" s="122">
        <v>1.0223152552916783</v>
      </c>
      <c r="H282" s="99">
        <v>20296.083333333332</v>
      </c>
      <c r="I282" s="53">
        <v>20748.367315016851</v>
      </c>
      <c r="J282" s="54">
        <v>19608.013794164985</v>
      </c>
      <c r="K282" s="55">
        <v>0.96609840786186096</v>
      </c>
      <c r="L282" s="121">
        <v>20748.995614337844</v>
      </c>
      <c r="M282" s="54">
        <v>19426.15606136428</v>
      </c>
      <c r="N282" s="120">
        <v>0.95713817007538959</v>
      </c>
      <c r="O282" s="123">
        <v>20501.657301718507</v>
      </c>
      <c r="P282" s="53">
        <v>20958.522355100675</v>
      </c>
      <c r="Q282" s="54">
        <v>19806.774247266894</v>
      </c>
      <c r="R282" s="55">
        <v>0.96610600576211147</v>
      </c>
      <c r="S282" s="121">
        <v>20959.157018308855</v>
      </c>
      <c r="T282" s="54">
        <v>19623.071186126068</v>
      </c>
      <c r="U282" s="55">
        <v>0.9571456052229107</v>
      </c>
    </row>
    <row r="283" spans="1:21" ht="13" x14ac:dyDescent="0.3">
      <c r="A283" s="44" t="s">
        <v>7039</v>
      </c>
      <c r="B283" s="44" t="s">
        <v>12843</v>
      </c>
      <c r="C283" s="98" t="s">
        <v>1047</v>
      </c>
      <c r="D283" s="98" t="s">
        <v>13119</v>
      </c>
      <c r="E283" s="98" t="s">
        <v>226</v>
      </c>
      <c r="F283" s="122">
        <v>1.0222842986134526</v>
      </c>
      <c r="G283" s="122">
        <v>1.0223152552916783</v>
      </c>
      <c r="H283" s="99">
        <v>10990.5</v>
      </c>
      <c r="I283" s="53">
        <v>11235.41558391115</v>
      </c>
      <c r="J283" s="54">
        <v>10617.904551605781</v>
      </c>
      <c r="K283" s="55">
        <v>0.96609840786186085</v>
      </c>
      <c r="L283" s="121">
        <v>11235.755813283191</v>
      </c>
      <c r="M283" s="54">
        <v>10519.427058213569</v>
      </c>
      <c r="N283" s="120">
        <v>0.95713817007538948</v>
      </c>
      <c r="O283" s="123">
        <v>11083.499763538399</v>
      </c>
      <c r="P283" s="53">
        <v>11330.48778195122</v>
      </c>
      <c r="Q283" s="54">
        <v>10707.835686417389</v>
      </c>
      <c r="R283" s="55">
        <v>0.96610600576211147</v>
      </c>
      <c r="S283" s="121">
        <v>11330.830890287014</v>
      </c>
      <c r="T283" s="54">
        <v>10608.523089159949</v>
      </c>
      <c r="U283" s="55">
        <v>0.95714560522291081</v>
      </c>
    </row>
    <row r="284" spans="1:21" ht="13" x14ac:dyDescent="0.3">
      <c r="A284" s="44" t="s">
        <v>7038</v>
      </c>
      <c r="B284" s="44" t="s">
        <v>12842</v>
      </c>
      <c r="C284" s="98" t="s">
        <v>1047</v>
      </c>
      <c r="D284" s="98" t="s">
        <v>13119</v>
      </c>
      <c r="E284" s="98" t="s">
        <v>226</v>
      </c>
      <c r="F284" s="122">
        <v>1.0222842986134526</v>
      </c>
      <c r="G284" s="122">
        <v>1.0223152552916783</v>
      </c>
      <c r="H284" s="99">
        <v>10472.166666666666</v>
      </c>
      <c r="I284" s="53">
        <v>10705.531555796511</v>
      </c>
      <c r="J284" s="54">
        <v>10117.143543530718</v>
      </c>
      <c r="K284" s="55">
        <v>0.96609840786186096</v>
      </c>
      <c r="L284" s="121">
        <v>10705.855739290337</v>
      </c>
      <c r="M284" s="54">
        <v>10023.310440057825</v>
      </c>
      <c r="N284" s="120">
        <v>0.95713817007538959</v>
      </c>
      <c r="O284" s="123">
        <v>10558.193363728329</v>
      </c>
      <c r="P284" s="53">
        <v>10793.475297464225</v>
      </c>
      <c r="Q284" s="54">
        <v>10200.334018695608</v>
      </c>
      <c r="R284" s="55">
        <v>0.96610600576211147</v>
      </c>
      <c r="S284" s="121">
        <v>10793.802144058831</v>
      </c>
      <c r="T284" s="54">
        <v>10105.728377186273</v>
      </c>
      <c r="U284" s="55">
        <v>0.95714560522291092</v>
      </c>
    </row>
    <row r="285" spans="1:21" ht="13" x14ac:dyDescent="0.3">
      <c r="A285" s="44" t="s">
        <v>7037</v>
      </c>
      <c r="B285" s="44" t="s">
        <v>12841</v>
      </c>
      <c r="C285" s="98" t="s">
        <v>1047</v>
      </c>
      <c r="D285" s="98" t="s">
        <v>13119</v>
      </c>
      <c r="E285" s="98" t="s">
        <v>226</v>
      </c>
      <c r="F285" s="122">
        <v>1.0222842986134526</v>
      </c>
      <c r="G285" s="122">
        <v>1.0223152552916783</v>
      </c>
      <c r="H285" s="99">
        <v>7874.916666666667</v>
      </c>
      <c r="I285" s="53">
        <v>8050.4036612227219</v>
      </c>
      <c r="J285" s="54">
        <v>7607.9444537114996</v>
      </c>
      <c r="K285" s="55">
        <v>0.96609840786186085</v>
      </c>
      <c r="L285" s="121">
        <v>8050.6474424840262</v>
      </c>
      <c r="M285" s="54">
        <v>7537.3833278295206</v>
      </c>
      <c r="N285" s="120">
        <v>0.95713817007538959</v>
      </c>
      <c r="O285" s="123">
        <v>7936.1759980481329</v>
      </c>
      <c r="P285" s="53">
        <v>8113.0281138375531</v>
      </c>
      <c r="Q285" s="54">
        <v>7667.1872944994202</v>
      </c>
      <c r="R285" s="55">
        <v>0.96610600576211147</v>
      </c>
      <c r="S285" s="121">
        <v>8113.2737914842673</v>
      </c>
      <c r="T285" s="54">
        <v>7596.0759788073183</v>
      </c>
      <c r="U285" s="55">
        <v>0.95714560522291081</v>
      </c>
    </row>
    <row r="286" spans="1:21" ht="13" x14ac:dyDescent="0.3">
      <c r="A286" s="44" t="s">
        <v>7036</v>
      </c>
      <c r="B286" s="44" t="s">
        <v>12840</v>
      </c>
      <c r="C286" s="98" t="s">
        <v>1047</v>
      </c>
      <c r="D286" s="98" t="s">
        <v>13119</v>
      </c>
      <c r="E286" s="98" t="s">
        <v>226</v>
      </c>
      <c r="F286" s="122">
        <v>1.0222842986134526</v>
      </c>
      <c r="G286" s="122">
        <v>1.0223152552916783</v>
      </c>
      <c r="H286" s="99">
        <v>10946.666666666666</v>
      </c>
      <c r="I286" s="53">
        <v>11190.605455488594</v>
      </c>
      <c r="J286" s="54">
        <v>10575.55723806117</v>
      </c>
      <c r="K286" s="55">
        <v>0.96609840786186096</v>
      </c>
      <c r="L286" s="121">
        <v>11190.944327926238</v>
      </c>
      <c r="M286" s="54">
        <v>10477.472501758597</v>
      </c>
      <c r="N286" s="120">
        <v>0.95713817007538959</v>
      </c>
      <c r="O286" s="123">
        <v>11038.817147337451</v>
      </c>
      <c r="P286" s="53">
        <v>11284.809444988021</v>
      </c>
      <c r="Q286" s="54">
        <v>10664.66754255249</v>
      </c>
      <c r="R286" s="55">
        <v>0.96610600576211136</v>
      </c>
      <c r="S286" s="121">
        <v>11285.151170098443</v>
      </c>
      <c r="T286" s="54">
        <v>10565.75531943335</v>
      </c>
      <c r="U286" s="55">
        <v>0.95714560522291081</v>
      </c>
    </row>
    <row r="287" spans="1:21" ht="13" x14ac:dyDescent="0.3">
      <c r="A287" s="44" t="s">
        <v>7035</v>
      </c>
      <c r="B287" s="44" t="s">
        <v>12839</v>
      </c>
      <c r="C287" s="98" t="s">
        <v>1047</v>
      </c>
      <c r="D287" s="98" t="s">
        <v>13119</v>
      </c>
      <c r="E287" s="98" t="s">
        <v>226</v>
      </c>
      <c r="F287" s="122">
        <v>1.0222842986134526</v>
      </c>
      <c r="G287" s="122">
        <v>1.0223152552916783</v>
      </c>
      <c r="H287" s="99">
        <v>7862.583333333333</v>
      </c>
      <c r="I287" s="53">
        <v>8037.7954882064887</v>
      </c>
      <c r="J287" s="54">
        <v>7596.0292400145363</v>
      </c>
      <c r="K287" s="55">
        <v>0.96609840786186096</v>
      </c>
      <c r="L287" s="121">
        <v>8038.0388876687612</v>
      </c>
      <c r="M287" s="54">
        <v>7525.5786237319226</v>
      </c>
      <c r="N287" s="120">
        <v>0.95713817007538948</v>
      </c>
      <c r="O287" s="123">
        <v>7932.7008312263733</v>
      </c>
      <c r="P287" s="53">
        <v>8109.4755053606059</v>
      </c>
      <c r="Q287" s="54">
        <v>7663.8299149618924</v>
      </c>
      <c r="R287" s="55">
        <v>0.96610600576211136</v>
      </c>
      <c r="S287" s="121">
        <v>8109.7210754276985</v>
      </c>
      <c r="T287" s="54">
        <v>7592.7497381564544</v>
      </c>
      <c r="U287" s="55">
        <v>0.95714560522291081</v>
      </c>
    </row>
    <row r="288" spans="1:21" ht="13" x14ac:dyDescent="0.3">
      <c r="A288" s="44" t="s">
        <v>7034</v>
      </c>
      <c r="B288" s="44" t="s">
        <v>12838</v>
      </c>
      <c r="C288" s="98" t="s">
        <v>1047</v>
      </c>
      <c r="D288" s="98" t="s">
        <v>13119</v>
      </c>
      <c r="E288" s="98" t="s">
        <v>226</v>
      </c>
      <c r="F288" s="122">
        <v>1.0222842986134526</v>
      </c>
      <c r="G288" s="122">
        <v>1.0223152552916783</v>
      </c>
      <c r="H288" s="99">
        <v>6052.3333333333339</v>
      </c>
      <c r="I288" s="53">
        <v>6187.2053366414866</v>
      </c>
      <c r="J288" s="54">
        <v>5847.1495971826034</v>
      </c>
      <c r="K288" s="55">
        <v>0.96609840786186096</v>
      </c>
      <c r="L288" s="121">
        <v>6187.3926967770021</v>
      </c>
      <c r="M288" s="54">
        <v>5792.9192513529506</v>
      </c>
      <c r="N288" s="120">
        <v>0.9571381700753897</v>
      </c>
      <c r="O288" s="123">
        <v>6107.4396197312308</v>
      </c>
      <c r="P288" s="53">
        <v>6243.5396279809529</v>
      </c>
      <c r="Q288" s="54">
        <v>5900.4340964518078</v>
      </c>
      <c r="R288" s="55">
        <v>0.96610600576211136</v>
      </c>
      <c r="S288" s="121">
        <v>6243.7286940240438</v>
      </c>
      <c r="T288" s="54">
        <v>5845.708991190033</v>
      </c>
      <c r="U288" s="55">
        <v>0.95714560522291081</v>
      </c>
    </row>
    <row r="289" spans="1:21" ht="13" x14ac:dyDescent="0.3">
      <c r="A289" s="44" t="s">
        <v>7033</v>
      </c>
      <c r="B289" s="44" t="s">
        <v>12837</v>
      </c>
      <c r="C289" s="98" t="s">
        <v>1047</v>
      </c>
      <c r="D289" s="98" t="s">
        <v>13119</v>
      </c>
      <c r="E289" s="98" t="s">
        <v>226</v>
      </c>
      <c r="F289" s="122">
        <v>1.0222842986134526</v>
      </c>
      <c r="G289" s="122">
        <v>1.0223152552916783</v>
      </c>
      <c r="H289" s="99">
        <v>6632.083333333333</v>
      </c>
      <c r="I289" s="53">
        <v>6779.8746587626356</v>
      </c>
      <c r="J289" s="54">
        <v>6407.2451491405172</v>
      </c>
      <c r="K289" s="55">
        <v>0.96609840786186107</v>
      </c>
      <c r="L289" s="121">
        <v>6780.079966032351</v>
      </c>
      <c r="M289" s="54">
        <v>6347.820105454156</v>
      </c>
      <c r="N289" s="120">
        <v>0.95713817007538948</v>
      </c>
      <c r="O289" s="123">
        <v>6684.8956808898647</v>
      </c>
      <c r="P289" s="53">
        <v>6833.8638924425941</v>
      </c>
      <c r="Q289" s="54">
        <v>6458.3178652008974</v>
      </c>
      <c r="R289" s="55">
        <v>0.96610600576211136</v>
      </c>
      <c r="S289" s="121">
        <v>6834.0708346071597</v>
      </c>
      <c r="T289" s="54">
        <v>6398.4185223373515</v>
      </c>
      <c r="U289" s="55">
        <v>0.9571456052229107</v>
      </c>
    </row>
    <row r="290" spans="1:21" ht="13" x14ac:dyDescent="0.3">
      <c r="A290" s="44" t="s">
        <v>7032</v>
      </c>
      <c r="B290" s="44" t="s">
        <v>12836</v>
      </c>
      <c r="C290" s="98" t="s">
        <v>1047</v>
      </c>
      <c r="D290" s="98" t="s">
        <v>13119</v>
      </c>
      <c r="E290" s="98" t="s">
        <v>226</v>
      </c>
      <c r="F290" s="122">
        <v>1.0222842986134526</v>
      </c>
      <c r="G290" s="122">
        <v>1.0223152552916783</v>
      </c>
      <c r="H290" s="99">
        <v>6696.1666666666652</v>
      </c>
      <c r="I290" s="53">
        <v>6845.3860442321129</v>
      </c>
      <c r="J290" s="54">
        <v>6469.1559554443293</v>
      </c>
      <c r="K290" s="55">
        <v>0.96609840786186085</v>
      </c>
      <c r="L290" s="121">
        <v>6845.5933353089586</v>
      </c>
      <c r="M290" s="54">
        <v>6409.1567098531532</v>
      </c>
      <c r="N290" s="120">
        <v>0.95713817007538959</v>
      </c>
      <c r="O290" s="123">
        <v>6758.1226753061655</v>
      </c>
      <c r="P290" s="53">
        <v>6908.7226990690333</v>
      </c>
      <c r="Q290" s="54">
        <v>6529.0629042903938</v>
      </c>
      <c r="R290" s="55">
        <v>0.96610600576211136</v>
      </c>
      <c r="S290" s="121">
        <v>6908.9319080981031</v>
      </c>
      <c r="T290" s="54">
        <v>6468.5074182265971</v>
      </c>
      <c r="U290" s="55">
        <v>0.95714560522291081</v>
      </c>
    </row>
    <row r="291" spans="1:21" ht="13" x14ac:dyDescent="0.3">
      <c r="A291" s="44" t="s">
        <v>7031</v>
      </c>
      <c r="B291" s="44" t="s">
        <v>12835</v>
      </c>
      <c r="C291" s="98" t="s">
        <v>1047</v>
      </c>
      <c r="D291" s="98" t="s">
        <v>13119</v>
      </c>
      <c r="E291" s="98" t="s">
        <v>226</v>
      </c>
      <c r="F291" s="122">
        <v>1.0222842986134526</v>
      </c>
      <c r="G291" s="122">
        <v>1.0223152552916783</v>
      </c>
      <c r="H291" s="99">
        <v>8959.8333333333321</v>
      </c>
      <c r="I291" s="53">
        <v>9159.4969348600989</v>
      </c>
      <c r="J291" s="54">
        <v>8656.0807180409629</v>
      </c>
      <c r="K291" s="55">
        <v>0.96609840786186096</v>
      </c>
      <c r="L291" s="121">
        <v>9159.7743015375545</v>
      </c>
      <c r="M291" s="54">
        <v>8575.7984808471429</v>
      </c>
      <c r="N291" s="120">
        <v>0.95713817007538948</v>
      </c>
      <c r="O291" s="123">
        <v>9039.2929452530479</v>
      </c>
      <c r="P291" s="53">
        <v>9240.7272484995428</v>
      </c>
      <c r="Q291" s="54">
        <v>8732.9152022520539</v>
      </c>
      <c r="R291" s="55">
        <v>0.96610600576211136</v>
      </c>
      <c r="S291" s="121">
        <v>9241.0070749826373</v>
      </c>
      <c r="T291" s="54">
        <v>8651.9195168714177</v>
      </c>
      <c r="U291" s="55">
        <v>0.95714560522291092</v>
      </c>
    </row>
    <row r="292" spans="1:21" ht="13" x14ac:dyDescent="0.3">
      <c r="A292" s="44" t="s">
        <v>7030</v>
      </c>
      <c r="B292" s="44" t="s">
        <v>12834</v>
      </c>
      <c r="C292" s="98" t="s">
        <v>1047</v>
      </c>
      <c r="D292" s="98" t="s">
        <v>13119</v>
      </c>
      <c r="E292" s="98" t="s">
        <v>225</v>
      </c>
      <c r="F292" s="122">
        <v>1.0234663840535143</v>
      </c>
      <c r="G292" s="122">
        <v>1.0223603904318119</v>
      </c>
      <c r="H292" s="99">
        <v>5796.8333333333339</v>
      </c>
      <c r="I292" s="53">
        <v>5932.8640506275478</v>
      </c>
      <c r="J292" s="54">
        <v>5606.7871932946846</v>
      </c>
      <c r="K292" s="55">
        <v>0.96721552456134396</v>
      </c>
      <c r="L292" s="121">
        <v>5926.4527899348086</v>
      </c>
      <c r="M292" s="54">
        <v>5548.6154090285772</v>
      </c>
      <c r="N292" s="120">
        <v>0.95718042765220834</v>
      </c>
      <c r="O292" s="123">
        <v>5852.7834782855543</v>
      </c>
      <c r="P292" s="53">
        <v>5990.1271431690666</v>
      </c>
      <c r="Q292" s="54">
        <v>5660.9475623791213</v>
      </c>
      <c r="R292" s="55">
        <v>0.96722313124718107</v>
      </c>
      <c r="S292" s="121">
        <v>5983.6540019728773</v>
      </c>
      <c r="T292" s="54">
        <v>5602.2133109309589</v>
      </c>
      <c r="U292" s="55">
        <v>0.95718786312799076</v>
      </c>
    </row>
    <row r="293" spans="1:21" ht="13" x14ac:dyDescent="0.3">
      <c r="A293" s="44" t="s">
        <v>7029</v>
      </c>
      <c r="B293" s="44" t="s">
        <v>12833</v>
      </c>
      <c r="C293" s="98" t="s">
        <v>1047</v>
      </c>
      <c r="D293" s="98" t="s">
        <v>13119</v>
      </c>
      <c r="E293" s="98" t="s">
        <v>225</v>
      </c>
      <c r="F293" s="122">
        <v>1.0234663840535143</v>
      </c>
      <c r="G293" s="122">
        <v>1.0223603904318119</v>
      </c>
      <c r="H293" s="99">
        <v>24448.666666666664</v>
      </c>
      <c r="I293" s="53">
        <v>25022.388468263016</v>
      </c>
      <c r="J293" s="54">
        <v>23647.129954825439</v>
      </c>
      <c r="K293" s="55">
        <v>0.96721552456134385</v>
      </c>
      <c r="L293" s="121">
        <v>24995.348398870556</v>
      </c>
      <c r="M293" s="54">
        <v>23401.785215526288</v>
      </c>
      <c r="N293" s="120">
        <v>0.95718042765220834</v>
      </c>
      <c r="O293" s="123">
        <v>24667.809085781537</v>
      </c>
      <c r="P293" s="53">
        <v>25246.673367547257</v>
      </c>
      <c r="Q293" s="54">
        <v>23859.27554495728</v>
      </c>
      <c r="R293" s="55">
        <v>0.96722313124718096</v>
      </c>
      <c r="S293" s="121">
        <v>25219.39092803701</v>
      </c>
      <c r="T293" s="54">
        <v>23611.727466868466</v>
      </c>
      <c r="U293" s="55">
        <v>0.95718786312799076</v>
      </c>
    </row>
    <row r="294" spans="1:21" ht="13" x14ac:dyDescent="0.3">
      <c r="A294" s="44" t="s">
        <v>7028</v>
      </c>
      <c r="B294" s="44" t="s">
        <v>12832</v>
      </c>
      <c r="C294" s="98" t="s">
        <v>1047</v>
      </c>
      <c r="D294" s="98" t="s">
        <v>13119</v>
      </c>
      <c r="E294" s="98" t="s">
        <v>225</v>
      </c>
      <c r="F294" s="122">
        <v>1.0234663840535143</v>
      </c>
      <c r="G294" s="122">
        <v>1.0223603904318119</v>
      </c>
      <c r="H294" s="99">
        <v>13287.833333333332</v>
      </c>
      <c r="I294" s="53">
        <v>13599.650733572422</v>
      </c>
      <c r="J294" s="54">
        <v>12852.19868778371</v>
      </c>
      <c r="K294" s="55">
        <v>0.96721552456134396</v>
      </c>
      <c r="L294" s="121">
        <v>13584.954474659511</v>
      </c>
      <c r="M294" s="54">
        <v>12718.85399257127</v>
      </c>
      <c r="N294" s="120">
        <v>0.95718042765220857</v>
      </c>
      <c r="O294" s="123">
        <v>13414.515279255853</v>
      </c>
      <c r="P294" s="53">
        <v>13729.305446690607</v>
      </c>
      <c r="Q294" s="54">
        <v>12974.829472564998</v>
      </c>
      <c r="R294" s="55">
        <v>0.96722313124718096</v>
      </c>
      <c r="S294" s="121">
        <v>13714.469078353521</v>
      </c>
      <c r="T294" s="54">
        <v>12840.211215048694</v>
      </c>
      <c r="U294" s="55">
        <v>0.95718786312799087</v>
      </c>
    </row>
    <row r="295" spans="1:21" ht="13" x14ac:dyDescent="0.3">
      <c r="A295" s="44" t="s">
        <v>7027</v>
      </c>
      <c r="B295" s="44" t="s">
        <v>12831</v>
      </c>
      <c r="C295" s="98" t="s">
        <v>1047</v>
      </c>
      <c r="D295" s="98" t="s">
        <v>13119</v>
      </c>
      <c r="E295" s="98" t="s">
        <v>225</v>
      </c>
      <c r="F295" s="122">
        <v>1.0234663840535143</v>
      </c>
      <c r="G295" s="122">
        <v>1.0223603904318119</v>
      </c>
      <c r="H295" s="99">
        <v>5895.5833333333339</v>
      </c>
      <c r="I295" s="53">
        <v>6033.9313560528317</v>
      </c>
      <c r="J295" s="54">
        <v>5702.2997263451161</v>
      </c>
      <c r="K295" s="55">
        <v>0.96721552456134374</v>
      </c>
      <c r="L295" s="121">
        <v>6027.4108784899508</v>
      </c>
      <c r="M295" s="54">
        <v>5643.1369762592331</v>
      </c>
      <c r="N295" s="120">
        <v>0.95718042765220845</v>
      </c>
      <c r="O295" s="123">
        <v>5953.0200789340652</v>
      </c>
      <c r="P295" s="53">
        <v>6092.7159343846142</v>
      </c>
      <c r="Q295" s="54">
        <v>5757.8987211239473</v>
      </c>
      <c r="R295" s="55">
        <v>0.96722313124718107</v>
      </c>
      <c r="S295" s="121">
        <v>6086.1319321474466</v>
      </c>
      <c r="T295" s="54">
        <v>5698.1585685129212</v>
      </c>
      <c r="U295" s="55">
        <v>0.95718786312799087</v>
      </c>
    </row>
    <row r="296" spans="1:21" ht="13" x14ac:dyDescent="0.3">
      <c r="A296" s="44" t="s">
        <v>7026</v>
      </c>
      <c r="B296" s="44" t="s">
        <v>13181</v>
      </c>
      <c r="C296" s="98" t="s">
        <v>1047</v>
      </c>
      <c r="D296" s="98" t="s">
        <v>13119</v>
      </c>
      <c r="E296" s="98" t="s">
        <v>225</v>
      </c>
      <c r="F296" s="122">
        <v>1.0234663840535143</v>
      </c>
      <c r="G296" s="122">
        <v>1.0223603904318119</v>
      </c>
      <c r="H296" s="99">
        <v>18106.75</v>
      </c>
      <c r="I296" s="53">
        <v>18531.649949460971</v>
      </c>
      <c r="J296" s="54">
        <v>17513.129699351113</v>
      </c>
      <c r="K296" s="55">
        <v>0.96721552456134385</v>
      </c>
      <c r="L296" s="121">
        <v>18511.623999451211</v>
      </c>
      <c r="M296" s="54">
        <v>17331.426708391624</v>
      </c>
      <c r="N296" s="120">
        <v>0.95718042765220834</v>
      </c>
      <c r="O296" s="123">
        <v>18267.44678414621</v>
      </c>
      <c r="P296" s="53">
        <v>18696.117706060119</v>
      </c>
      <c r="Q296" s="54">
        <v>17668.69707845314</v>
      </c>
      <c r="R296" s="55">
        <v>0.96722313124718073</v>
      </c>
      <c r="S296" s="121">
        <v>18675.914026432067</v>
      </c>
      <c r="T296" s="54">
        <v>17485.378352121199</v>
      </c>
      <c r="U296" s="55">
        <v>0.95718786312799087</v>
      </c>
    </row>
    <row r="297" spans="1:21" ht="13" x14ac:dyDescent="0.3">
      <c r="A297" s="44" t="s">
        <v>7025</v>
      </c>
      <c r="B297" s="44" t="s">
        <v>12830</v>
      </c>
      <c r="C297" s="98" t="s">
        <v>1047</v>
      </c>
      <c r="D297" s="98" t="s">
        <v>13119</v>
      </c>
      <c r="E297" s="98" t="s">
        <v>225</v>
      </c>
      <c r="F297" s="122">
        <v>1.0234663840535143</v>
      </c>
      <c r="G297" s="122">
        <v>1.0223603904318119</v>
      </c>
      <c r="H297" s="99">
        <v>8584.8333333333339</v>
      </c>
      <c r="I297" s="53">
        <v>8786.2883293687446</v>
      </c>
      <c r="J297" s="54">
        <v>8303.3840757717098</v>
      </c>
      <c r="K297" s="55">
        <v>0.96721552456134374</v>
      </c>
      <c r="L297" s="121">
        <v>8776.7935584587012</v>
      </c>
      <c r="M297" s="54">
        <v>8217.2344413229348</v>
      </c>
      <c r="N297" s="120">
        <v>0.95718042765220845</v>
      </c>
      <c r="O297" s="123">
        <v>8657.1989392899995</v>
      </c>
      <c r="P297" s="53">
        <v>8860.3520944270549</v>
      </c>
      <c r="Q297" s="54">
        <v>8373.4430658898473</v>
      </c>
      <c r="R297" s="55">
        <v>0.96722313124718096</v>
      </c>
      <c r="S297" s="121">
        <v>8850.7772876183917</v>
      </c>
      <c r="T297" s="54">
        <v>8286.5657533729027</v>
      </c>
      <c r="U297" s="55">
        <v>0.95718786312799076</v>
      </c>
    </row>
    <row r="298" spans="1:21" ht="13" x14ac:dyDescent="0.3">
      <c r="A298" s="44" t="s">
        <v>7024</v>
      </c>
      <c r="B298" s="44" t="s">
        <v>12697</v>
      </c>
      <c r="C298" s="98" t="s">
        <v>1047</v>
      </c>
      <c r="D298" s="98" t="s">
        <v>13119</v>
      </c>
      <c r="E298" s="98" t="s">
        <v>225</v>
      </c>
      <c r="F298" s="122">
        <v>1.0234663840535143</v>
      </c>
      <c r="G298" s="122">
        <v>1.0223603904318119</v>
      </c>
      <c r="H298" s="99">
        <v>15579.583333333332</v>
      </c>
      <c r="I298" s="53">
        <v>15945.179819227063</v>
      </c>
      <c r="J298" s="54">
        <v>15068.81486619717</v>
      </c>
      <c r="K298" s="55">
        <v>0.96721552456134396</v>
      </c>
      <c r="L298" s="121">
        <v>15927.948899431616</v>
      </c>
      <c r="M298" s="54">
        <v>14912.472237643218</v>
      </c>
      <c r="N298" s="120">
        <v>0.95718042765220845</v>
      </c>
      <c r="O298" s="123">
        <v>15716.103040433127</v>
      </c>
      <c r="P298" s="53">
        <v>16084.903150204535</v>
      </c>
      <c r="Q298" s="54">
        <v>15200.978393771069</v>
      </c>
      <c r="R298" s="55">
        <v>0.96722313124718096</v>
      </c>
      <c r="S298" s="121">
        <v>16067.521240483798</v>
      </c>
      <c r="T298" s="54">
        <v>15043.263085971505</v>
      </c>
      <c r="U298" s="55">
        <v>0.95718786312799087</v>
      </c>
    </row>
    <row r="299" spans="1:21" ht="13" x14ac:dyDescent="0.3">
      <c r="A299" s="44" t="s">
        <v>7023</v>
      </c>
      <c r="B299" s="44" t="s">
        <v>12829</v>
      </c>
      <c r="C299" s="98" t="s">
        <v>1047</v>
      </c>
      <c r="D299" s="98" t="s">
        <v>13119</v>
      </c>
      <c r="E299" s="98" t="s">
        <v>225</v>
      </c>
      <c r="F299" s="122">
        <v>1.0234663840535143</v>
      </c>
      <c r="G299" s="122">
        <v>1.0223603904318119</v>
      </c>
      <c r="H299" s="99">
        <v>6553.9166666666661</v>
      </c>
      <c r="I299" s="53">
        <v>6707.7133922213943</v>
      </c>
      <c r="J299" s="54">
        <v>6339.0499466813335</v>
      </c>
      <c r="K299" s="55">
        <v>0.96721552456134385</v>
      </c>
      <c r="L299" s="121">
        <v>6700.4648021908924</v>
      </c>
      <c r="M299" s="54">
        <v>6273.2807577969361</v>
      </c>
      <c r="N299" s="120">
        <v>0.95718042765220845</v>
      </c>
      <c r="O299" s="123">
        <v>6614.7294135898601</v>
      </c>
      <c r="P299" s="53">
        <v>6769.9531944192377</v>
      </c>
      <c r="Q299" s="54">
        <v>6397.919295765214</v>
      </c>
      <c r="R299" s="55">
        <v>0.96722313124718107</v>
      </c>
      <c r="S299" s="121">
        <v>6762.6373458785201</v>
      </c>
      <c r="T299" s="54">
        <v>6331.5387125639463</v>
      </c>
      <c r="U299" s="55">
        <v>0.95718786312799087</v>
      </c>
    </row>
    <row r="300" spans="1:21" ht="13" x14ac:dyDescent="0.3">
      <c r="A300" s="44" t="s">
        <v>7022</v>
      </c>
      <c r="B300" s="44" t="s">
        <v>12828</v>
      </c>
      <c r="C300" s="98" t="s">
        <v>1047</v>
      </c>
      <c r="D300" s="98" t="s">
        <v>13119</v>
      </c>
      <c r="E300" s="98" t="s">
        <v>225</v>
      </c>
      <c r="F300" s="122">
        <v>1.0234663840535143</v>
      </c>
      <c r="G300" s="122">
        <v>1.0223603904318119</v>
      </c>
      <c r="H300" s="99">
        <v>7555.75</v>
      </c>
      <c r="I300" s="53">
        <v>7733.0561313123408</v>
      </c>
      <c r="J300" s="54">
        <v>7308.0386997043743</v>
      </c>
      <c r="K300" s="55">
        <v>0.96721552456134396</v>
      </c>
      <c r="L300" s="121">
        <v>7724.6995200051633</v>
      </c>
      <c r="M300" s="54">
        <v>7232.2160162331738</v>
      </c>
      <c r="N300" s="120">
        <v>0.95718042765220845</v>
      </c>
      <c r="O300" s="123">
        <v>7623.0027579607449</v>
      </c>
      <c r="P300" s="53">
        <v>7801.8870683200503</v>
      </c>
      <c r="Q300" s="54">
        <v>7373.1445970606874</v>
      </c>
      <c r="R300" s="55">
        <v>0.96722313124718085</v>
      </c>
      <c r="S300" s="121">
        <v>7793.4560758915259</v>
      </c>
      <c r="T300" s="54">
        <v>7296.6457205112256</v>
      </c>
      <c r="U300" s="55">
        <v>0.95718786312799076</v>
      </c>
    </row>
    <row r="301" spans="1:21" ht="13" x14ac:dyDescent="0.3">
      <c r="A301" s="44" t="s">
        <v>7021</v>
      </c>
      <c r="B301" s="44" t="s">
        <v>12827</v>
      </c>
      <c r="C301" s="98" t="s">
        <v>1047</v>
      </c>
      <c r="D301" s="98" t="s">
        <v>13119</v>
      </c>
      <c r="E301" s="98" t="s">
        <v>225</v>
      </c>
      <c r="F301" s="122">
        <v>1.0234663840535143</v>
      </c>
      <c r="G301" s="122">
        <v>1.0223603904318119</v>
      </c>
      <c r="H301" s="99">
        <v>9332.4166666666661</v>
      </c>
      <c r="I301" s="53">
        <v>9551.4147403140832</v>
      </c>
      <c r="J301" s="54">
        <v>9026.4582816750262</v>
      </c>
      <c r="K301" s="55">
        <v>0.96721552456134374</v>
      </c>
      <c r="L301" s="121">
        <v>9541.0931470056821</v>
      </c>
      <c r="M301" s="54">
        <v>8932.8065760285972</v>
      </c>
      <c r="N301" s="120">
        <v>0.95718042765220845</v>
      </c>
      <c r="O301" s="123">
        <v>9418.6938518498064</v>
      </c>
      <c r="P301" s="53">
        <v>9639.7165390597875</v>
      </c>
      <c r="Q301" s="54">
        <v>9109.9785596447418</v>
      </c>
      <c r="R301" s="55">
        <v>0.96722313124718096</v>
      </c>
      <c r="S301" s="121">
        <v>9629.299523734875</v>
      </c>
      <c r="T301" s="54">
        <v>9015.4594415088613</v>
      </c>
      <c r="U301" s="55">
        <v>0.95718786312799087</v>
      </c>
    </row>
    <row r="302" spans="1:21" ht="13" x14ac:dyDescent="0.3">
      <c r="A302" s="44" t="s">
        <v>7020</v>
      </c>
      <c r="B302" s="44" t="s">
        <v>12826</v>
      </c>
      <c r="C302" s="98" t="s">
        <v>1047</v>
      </c>
      <c r="D302" s="98" t="s">
        <v>13119</v>
      </c>
      <c r="E302" s="98" t="s">
        <v>225</v>
      </c>
      <c r="F302" s="122">
        <v>1.0234663840535143</v>
      </c>
      <c r="G302" s="122">
        <v>1.0223603904318119</v>
      </c>
      <c r="H302" s="99">
        <v>12666.666666666668</v>
      </c>
      <c r="I302" s="53">
        <v>12963.907531344516</v>
      </c>
      <c r="J302" s="54">
        <v>12251.39664444369</v>
      </c>
      <c r="K302" s="55">
        <v>0.96721552456134385</v>
      </c>
      <c r="L302" s="121">
        <v>12949.898278802952</v>
      </c>
      <c r="M302" s="54">
        <v>12124.285416927974</v>
      </c>
      <c r="N302" s="120">
        <v>0.95718042765220845</v>
      </c>
      <c r="O302" s="123">
        <v>12780.704620072727</v>
      </c>
      <c r="P302" s="53">
        <v>13080.621543161878</v>
      </c>
      <c r="Q302" s="54">
        <v>12361.793142172055</v>
      </c>
      <c r="R302" s="55">
        <v>0.96722313124718096</v>
      </c>
      <c r="S302" s="121">
        <v>13066.486165371216</v>
      </c>
      <c r="T302" s="54">
        <v>12233.535344557455</v>
      </c>
      <c r="U302" s="55">
        <v>0.95718786312799087</v>
      </c>
    </row>
    <row r="303" spans="1:21" ht="13" x14ac:dyDescent="0.3">
      <c r="A303" s="44" t="s">
        <v>7019</v>
      </c>
      <c r="B303" s="44" t="s">
        <v>12825</v>
      </c>
      <c r="C303" s="98" t="s">
        <v>1047</v>
      </c>
      <c r="D303" s="98" t="s">
        <v>13119</v>
      </c>
      <c r="E303" s="98" t="s">
        <v>225</v>
      </c>
      <c r="F303" s="122">
        <v>1.0234663840535143</v>
      </c>
      <c r="G303" s="122">
        <v>1.0223603904318119</v>
      </c>
      <c r="H303" s="99">
        <v>6369.5</v>
      </c>
      <c r="I303" s="53">
        <v>6518.9691332288594</v>
      </c>
      <c r="J303" s="54">
        <v>6160.6792836934801</v>
      </c>
      <c r="K303" s="55">
        <v>0.96721552456134396</v>
      </c>
      <c r="L303" s="121">
        <v>6511.9245068554264</v>
      </c>
      <c r="M303" s="54">
        <v>6096.7607339307415</v>
      </c>
      <c r="N303" s="120">
        <v>0.95718042765220845</v>
      </c>
      <c r="O303" s="123">
        <v>6429.0684514415552</v>
      </c>
      <c r="P303" s="53">
        <v>6579.9354408294157</v>
      </c>
      <c r="Q303" s="54">
        <v>6218.3437186057663</v>
      </c>
      <c r="R303" s="55">
        <v>0.96722313124718107</v>
      </c>
      <c r="S303" s="121">
        <v>6572.824932128633</v>
      </c>
      <c r="T303" s="54">
        <v>6153.8262929389239</v>
      </c>
      <c r="U303" s="55">
        <v>0.95718786312799087</v>
      </c>
    </row>
    <row r="304" spans="1:21" ht="13" x14ac:dyDescent="0.3">
      <c r="A304" s="44" t="s">
        <v>7018</v>
      </c>
      <c r="B304" s="44" t="s">
        <v>12824</v>
      </c>
      <c r="C304" s="98" t="s">
        <v>1047</v>
      </c>
      <c r="D304" s="98" t="s">
        <v>13119</v>
      </c>
      <c r="E304" s="98" t="s">
        <v>225</v>
      </c>
      <c r="F304" s="122">
        <v>1.0234663840535143</v>
      </c>
      <c r="G304" s="122">
        <v>1.0223603904318119</v>
      </c>
      <c r="H304" s="99">
        <v>5018.8333333333339</v>
      </c>
      <c r="I304" s="53">
        <v>5136.6072038339134</v>
      </c>
      <c r="J304" s="54">
        <v>4854.2935151859583</v>
      </c>
      <c r="K304" s="55">
        <v>0.96721552456134385</v>
      </c>
      <c r="L304" s="121">
        <v>5131.0564061788591</v>
      </c>
      <c r="M304" s="54">
        <v>4803.9290363151586</v>
      </c>
      <c r="N304" s="120">
        <v>0.95718042765220823</v>
      </c>
      <c r="O304" s="123">
        <v>5065.658581355834</v>
      </c>
      <c r="P304" s="53">
        <v>5184.5312711099104</v>
      </c>
      <c r="Q304" s="54">
        <v>4899.6221548881422</v>
      </c>
      <c r="R304" s="55">
        <v>0.96722313124718096</v>
      </c>
      <c r="S304" s="121">
        <v>5178.9286850292092</v>
      </c>
      <c r="T304" s="54">
        <v>4848.7869128239608</v>
      </c>
      <c r="U304" s="55">
        <v>0.95718786312799098</v>
      </c>
    </row>
    <row r="305" spans="1:21" ht="13" x14ac:dyDescent="0.3">
      <c r="A305" s="44" t="s">
        <v>7017</v>
      </c>
      <c r="B305" s="44" t="s">
        <v>13182</v>
      </c>
      <c r="C305" s="98" t="s">
        <v>1047</v>
      </c>
      <c r="D305" s="98" t="s">
        <v>13119</v>
      </c>
      <c r="E305" s="98" t="s">
        <v>225</v>
      </c>
      <c r="F305" s="122">
        <v>1.0234663840535143</v>
      </c>
      <c r="G305" s="122">
        <v>1.0223603904318119</v>
      </c>
      <c r="H305" s="99">
        <v>10180.916666666668</v>
      </c>
      <c r="I305" s="53">
        <v>10419.825967183493</v>
      </c>
      <c r="J305" s="54">
        <v>9847.1406542653294</v>
      </c>
      <c r="K305" s="55">
        <v>0.96721552456134385</v>
      </c>
      <c r="L305" s="121">
        <v>10408.565938287076</v>
      </c>
      <c r="M305" s="54">
        <v>9744.9741688914983</v>
      </c>
      <c r="N305" s="120">
        <v>0.95718042765220845</v>
      </c>
      <c r="O305" s="123">
        <v>10277.80817804835</v>
      </c>
      <c r="P305" s="53">
        <v>10518.991171982783</v>
      </c>
      <c r="Q305" s="54">
        <v>9940.9338083298098</v>
      </c>
      <c r="R305" s="55">
        <v>0.96722313124718107</v>
      </c>
      <c r="S305" s="121">
        <v>10507.623981692781</v>
      </c>
      <c r="T305" s="54">
        <v>9837.7932475854886</v>
      </c>
      <c r="U305" s="55">
        <v>0.95718786312799087</v>
      </c>
    </row>
    <row r="306" spans="1:21" ht="13" x14ac:dyDescent="0.3">
      <c r="A306" s="44" t="s">
        <v>7016</v>
      </c>
      <c r="B306" s="44" t="s">
        <v>12823</v>
      </c>
      <c r="C306" s="98" t="s">
        <v>1047</v>
      </c>
      <c r="D306" s="98" t="s">
        <v>13119</v>
      </c>
      <c r="E306" s="98" t="s">
        <v>225</v>
      </c>
      <c r="F306" s="122">
        <v>1.0234663840535143</v>
      </c>
      <c r="G306" s="122">
        <v>1.0223603904318119</v>
      </c>
      <c r="H306" s="99">
        <v>9502.9166666666661</v>
      </c>
      <c r="I306" s="53">
        <v>9725.9157587952086</v>
      </c>
      <c r="J306" s="54">
        <v>9191.3685286127366</v>
      </c>
      <c r="K306" s="55">
        <v>0.96721552456134385</v>
      </c>
      <c r="L306" s="121">
        <v>9715.4055935743054</v>
      </c>
      <c r="M306" s="54">
        <v>9096.0058389432979</v>
      </c>
      <c r="N306" s="120">
        <v>0.95718042765220834</v>
      </c>
      <c r="O306" s="123">
        <v>9579.2399236930105</v>
      </c>
      <c r="P306" s="53">
        <v>9804.0300466831486</v>
      </c>
      <c r="Q306" s="54">
        <v>9265.2624339623617</v>
      </c>
      <c r="R306" s="55">
        <v>0.96722313124718107</v>
      </c>
      <c r="S306" s="121">
        <v>9793.4354684267873</v>
      </c>
      <c r="T306" s="54">
        <v>9169.1321929500518</v>
      </c>
      <c r="U306" s="55">
        <v>0.95718786312799098</v>
      </c>
    </row>
    <row r="307" spans="1:21" ht="13" x14ac:dyDescent="0.3">
      <c r="A307" s="44" t="s">
        <v>7015</v>
      </c>
      <c r="B307" s="44" t="s">
        <v>12822</v>
      </c>
      <c r="C307" s="98" t="s">
        <v>1047</v>
      </c>
      <c r="D307" s="98" t="s">
        <v>13119</v>
      </c>
      <c r="E307" s="98" t="s">
        <v>225</v>
      </c>
      <c r="F307" s="122">
        <v>1.0234663840535143</v>
      </c>
      <c r="G307" s="122">
        <v>1.0223603904318119</v>
      </c>
      <c r="H307" s="99">
        <v>3181.6666666666665</v>
      </c>
      <c r="I307" s="53">
        <v>3256.3288785969312</v>
      </c>
      <c r="J307" s="54">
        <v>3077.3573939793423</v>
      </c>
      <c r="K307" s="55">
        <v>0.96721552456134385</v>
      </c>
      <c r="L307" s="121">
        <v>3252.8099755572148</v>
      </c>
      <c r="M307" s="54">
        <v>3045.4290606467762</v>
      </c>
      <c r="N307" s="120">
        <v>0.95718042765220834</v>
      </c>
      <c r="O307" s="123">
        <v>3210.2721327920763</v>
      </c>
      <c r="P307" s="53">
        <v>3285.6056115764695</v>
      </c>
      <c r="Q307" s="54">
        <v>3105.0494644347177</v>
      </c>
      <c r="R307" s="55">
        <v>0.96722313124718085</v>
      </c>
      <c r="S307" s="121">
        <v>3282.0550710736725</v>
      </c>
      <c r="T307" s="54">
        <v>3072.8335228465849</v>
      </c>
      <c r="U307" s="55">
        <v>0.95718786312799076</v>
      </c>
    </row>
    <row r="308" spans="1:21" ht="13" x14ac:dyDescent="0.3">
      <c r="A308" s="44" t="s">
        <v>7014</v>
      </c>
      <c r="B308" s="44" t="s">
        <v>13183</v>
      </c>
      <c r="C308" s="98" t="s">
        <v>1047</v>
      </c>
      <c r="D308" s="98" t="s">
        <v>13119</v>
      </c>
      <c r="E308" s="98" t="s">
        <v>225</v>
      </c>
      <c r="F308" s="122">
        <v>1.0234663840535143</v>
      </c>
      <c r="G308" s="122">
        <v>1.0223603904318119</v>
      </c>
      <c r="H308" s="99">
        <v>20601.916666666664</v>
      </c>
      <c r="I308" s="53">
        <v>21085.369155405162</v>
      </c>
      <c r="J308" s="54">
        <v>19926.493635719089</v>
      </c>
      <c r="K308" s="55">
        <v>0.96721552456134374</v>
      </c>
      <c r="L308" s="121">
        <v>21062.583566976984</v>
      </c>
      <c r="M308" s="54">
        <v>19719.751405455158</v>
      </c>
      <c r="N308" s="120">
        <v>0.95718042765220845</v>
      </c>
      <c r="O308" s="123">
        <v>20788.562550502775</v>
      </c>
      <c r="P308" s="53">
        <v>21276.394943233379</v>
      </c>
      <c r="Q308" s="54">
        <v>20107.178564225178</v>
      </c>
      <c r="R308" s="55">
        <v>0.96722313124718107</v>
      </c>
      <c r="S308" s="121">
        <v>21253.402925648159</v>
      </c>
      <c r="T308" s="54">
        <v>19898.559765218324</v>
      </c>
      <c r="U308" s="55">
        <v>0.95718786312799076</v>
      </c>
    </row>
    <row r="309" spans="1:21" ht="13" x14ac:dyDescent="0.3">
      <c r="A309" s="44" t="s">
        <v>7013</v>
      </c>
      <c r="B309" s="44" t="s">
        <v>12821</v>
      </c>
      <c r="C309" s="98" t="s">
        <v>1047</v>
      </c>
      <c r="D309" s="98" t="s">
        <v>13119</v>
      </c>
      <c r="E309" s="98" t="s">
        <v>225</v>
      </c>
      <c r="F309" s="122">
        <v>1.0234663840535143</v>
      </c>
      <c r="G309" s="122">
        <v>1.0223603904318119</v>
      </c>
      <c r="H309" s="99">
        <v>6059.416666666667</v>
      </c>
      <c r="I309" s="53">
        <v>6201.6092653069327</v>
      </c>
      <c r="J309" s="54">
        <v>5860.7618697857497</v>
      </c>
      <c r="K309" s="55">
        <v>0.96721552456134385</v>
      </c>
      <c r="L309" s="121">
        <v>6194.907589122362</v>
      </c>
      <c r="M309" s="54">
        <v>5799.9550363229191</v>
      </c>
      <c r="N309" s="120">
        <v>0.95718042765220834</v>
      </c>
      <c r="O309" s="123">
        <v>6107.8947099137449</v>
      </c>
      <c r="P309" s="53">
        <v>6251.2249129350093</v>
      </c>
      <c r="Q309" s="54">
        <v>5907.6970466508646</v>
      </c>
      <c r="R309" s="55">
        <v>0.96722313124718096</v>
      </c>
      <c r="S309" s="121">
        <v>6244.4696203438152</v>
      </c>
      <c r="T309" s="54">
        <v>5846.402685593097</v>
      </c>
      <c r="U309" s="55">
        <v>0.95718786312799087</v>
      </c>
    </row>
    <row r="310" spans="1:21" ht="13" x14ac:dyDescent="0.3">
      <c r="A310" s="44" t="s">
        <v>7012</v>
      </c>
      <c r="B310" s="44" t="s">
        <v>12820</v>
      </c>
      <c r="C310" s="98" t="s">
        <v>1047</v>
      </c>
      <c r="D310" s="98" t="s">
        <v>13119</v>
      </c>
      <c r="E310" s="98" t="s">
        <v>225</v>
      </c>
      <c r="F310" s="122">
        <v>1.0234663840535143</v>
      </c>
      <c r="G310" s="122">
        <v>1.0223603904318119</v>
      </c>
      <c r="H310" s="99">
        <v>4866.3333333333339</v>
      </c>
      <c r="I310" s="53">
        <v>4980.5285802657527</v>
      </c>
      <c r="J310" s="54">
        <v>4706.7931476903541</v>
      </c>
      <c r="K310" s="55">
        <v>0.96721552456134396</v>
      </c>
      <c r="L310" s="121">
        <v>4975.1464466380085</v>
      </c>
      <c r="M310" s="54">
        <v>4657.9590210981978</v>
      </c>
      <c r="N310" s="120">
        <v>0.95718042765220845</v>
      </c>
      <c r="O310" s="123">
        <v>4910.144048307513</v>
      </c>
      <c r="P310" s="53">
        <v>5025.367374303175</v>
      </c>
      <c r="Q310" s="54">
        <v>4749.204901278702</v>
      </c>
      <c r="R310" s="55">
        <v>0.96722313124718096</v>
      </c>
      <c r="S310" s="121">
        <v>5019.936786304107</v>
      </c>
      <c r="T310" s="54">
        <v>4699.9302892500909</v>
      </c>
      <c r="U310" s="55">
        <v>0.95718786312799087</v>
      </c>
    </row>
    <row r="311" spans="1:21" ht="13" x14ac:dyDescent="0.3">
      <c r="A311" s="44" t="s">
        <v>7011</v>
      </c>
      <c r="B311" s="44" t="s">
        <v>12819</v>
      </c>
      <c r="C311" s="98" t="s">
        <v>1047</v>
      </c>
      <c r="D311" s="98" t="s">
        <v>13119</v>
      </c>
      <c r="E311" s="98" t="s">
        <v>225</v>
      </c>
      <c r="F311" s="122">
        <v>1.0234663840535143</v>
      </c>
      <c r="G311" s="122">
        <v>1.0223603904318119</v>
      </c>
      <c r="H311" s="99">
        <v>6415.0833333333339</v>
      </c>
      <c r="I311" s="53">
        <v>6565.6221425686326</v>
      </c>
      <c r="J311" s="54">
        <v>6204.7681913547349</v>
      </c>
      <c r="K311" s="55">
        <v>0.96721552456134385</v>
      </c>
      <c r="L311" s="121">
        <v>6558.5271013192769</v>
      </c>
      <c r="M311" s="54">
        <v>6140.3922084245551</v>
      </c>
      <c r="N311" s="120">
        <v>0.95718042765220834</v>
      </c>
      <c r="O311" s="123">
        <v>6469.4120855340088</v>
      </c>
      <c r="P311" s="53">
        <v>6621.2257941335965</v>
      </c>
      <c r="Q311" s="54">
        <v>6257.3650146985592</v>
      </c>
      <c r="R311" s="55">
        <v>0.96722313124718096</v>
      </c>
      <c r="S311" s="121">
        <v>6614.0706656308321</v>
      </c>
      <c r="T311" s="54">
        <v>6192.4427298466971</v>
      </c>
      <c r="U311" s="55">
        <v>0.95718786312799087</v>
      </c>
    </row>
    <row r="312" spans="1:21" ht="13" x14ac:dyDescent="0.3">
      <c r="A312" s="44" t="s">
        <v>7010</v>
      </c>
      <c r="B312" s="44" t="s">
        <v>12818</v>
      </c>
      <c r="C312" s="98" t="s">
        <v>1047</v>
      </c>
      <c r="D312" s="98" t="s">
        <v>13119</v>
      </c>
      <c r="E312" s="98" t="s">
        <v>225</v>
      </c>
      <c r="F312" s="122">
        <v>1.0234663840535143</v>
      </c>
      <c r="G312" s="122">
        <v>1.0223603904318119</v>
      </c>
      <c r="H312" s="99">
        <v>5287.4166666666661</v>
      </c>
      <c r="I312" s="53">
        <v>5411.4932168176183</v>
      </c>
      <c r="J312" s="54">
        <v>5114.0714848243915</v>
      </c>
      <c r="K312" s="55">
        <v>0.96721552456134385</v>
      </c>
      <c r="L312" s="121">
        <v>5405.6453677090021</v>
      </c>
      <c r="M312" s="54">
        <v>5061.0117461754135</v>
      </c>
      <c r="N312" s="120">
        <v>0.95718042765220834</v>
      </c>
      <c r="O312" s="123">
        <v>5333.057876065448</v>
      </c>
      <c r="P312" s="53">
        <v>5458.2054603648194</v>
      </c>
      <c r="Q312" s="54">
        <v>5158.2569380104633</v>
      </c>
      <c r="R312" s="55">
        <v>0.96722313124718107</v>
      </c>
      <c r="S312" s="121">
        <v>5452.3071323697213</v>
      </c>
      <c r="T312" s="54">
        <v>5104.7382723289875</v>
      </c>
      <c r="U312" s="55">
        <v>0.95718786312799087</v>
      </c>
    </row>
    <row r="313" spans="1:21" ht="13" x14ac:dyDescent="0.3">
      <c r="A313" s="44" t="s">
        <v>7009</v>
      </c>
      <c r="B313" s="44" t="s">
        <v>10701</v>
      </c>
      <c r="C313" s="98" t="s">
        <v>1047</v>
      </c>
      <c r="D313" s="98" t="s">
        <v>13119</v>
      </c>
      <c r="E313" s="98" t="s">
        <v>224</v>
      </c>
      <c r="F313" s="122">
        <v>1.0141240783762713</v>
      </c>
      <c r="G313" s="122">
        <v>1.0197289219846548</v>
      </c>
      <c r="H313" s="99">
        <v>3657.25</v>
      </c>
      <c r="I313" s="53">
        <v>3708.9052856416183</v>
      </c>
      <c r="J313" s="54">
        <v>3505.0596944790595</v>
      </c>
      <c r="K313" s="55">
        <v>0.95838668247427972</v>
      </c>
      <c r="L313" s="121">
        <v>3729.4035999283788</v>
      </c>
      <c r="M313" s="54">
        <v>3491.6377493453169</v>
      </c>
      <c r="N313" s="120">
        <v>0.95471672687000253</v>
      </c>
      <c r="O313" s="123">
        <v>3691.1410697775527</v>
      </c>
      <c r="P313" s="53">
        <v>3743.2750355449648</v>
      </c>
      <c r="Q313" s="54">
        <v>3537.5682654662478</v>
      </c>
      <c r="R313" s="55">
        <v>0.95839421972551164</v>
      </c>
      <c r="S313" s="121">
        <v>3763.9633039775495</v>
      </c>
      <c r="T313" s="54">
        <v>3524.0214953014056</v>
      </c>
      <c r="U313" s="55">
        <v>0.95472414320750454</v>
      </c>
    </row>
    <row r="314" spans="1:21" ht="13" x14ac:dyDescent="0.3">
      <c r="A314" s="44" t="s">
        <v>7008</v>
      </c>
      <c r="B314" s="44" t="s">
        <v>12817</v>
      </c>
      <c r="C314" s="98" t="s">
        <v>1047</v>
      </c>
      <c r="D314" s="98" t="s">
        <v>13119</v>
      </c>
      <c r="E314" s="98" t="s">
        <v>224</v>
      </c>
      <c r="F314" s="122">
        <v>1.0141240783762713</v>
      </c>
      <c r="G314" s="122">
        <v>1.0197289219846548</v>
      </c>
      <c r="H314" s="99">
        <v>17086.5</v>
      </c>
      <c r="I314" s="53">
        <v>17327.83106517616</v>
      </c>
      <c r="J314" s="54">
        <v>16375.474050096782</v>
      </c>
      <c r="K314" s="55">
        <v>0.95838668247427983</v>
      </c>
      <c r="L314" s="121">
        <v>17423.598225490805</v>
      </c>
      <c r="M314" s="54">
        <v>16312.7673536643</v>
      </c>
      <c r="N314" s="120">
        <v>0.95471672687000264</v>
      </c>
      <c r="O314" s="123">
        <v>17244.231211450089</v>
      </c>
      <c r="P314" s="53">
        <v>17487.790084619155</v>
      </c>
      <c r="Q314" s="54">
        <v>16526.771516664023</v>
      </c>
      <c r="R314" s="55">
        <v>0.95839421972551164</v>
      </c>
      <c r="S314" s="121">
        <v>17584.441303706139</v>
      </c>
      <c r="T314" s="54">
        <v>16463.483868623796</v>
      </c>
      <c r="U314" s="55">
        <v>0.95472414320750465</v>
      </c>
    </row>
    <row r="315" spans="1:21" ht="13" x14ac:dyDescent="0.3">
      <c r="A315" s="44" t="s">
        <v>7007</v>
      </c>
      <c r="B315" s="44" t="s">
        <v>13184</v>
      </c>
      <c r="C315" s="98" t="s">
        <v>1047</v>
      </c>
      <c r="D315" s="98" t="s">
        <v>13119</v>
      </c>
      <c r="E315" s="98" t="s">
        <v>224</v>
      </c>
      <c r="F315" s="122">
        <v>1.0141240783762713</v>
      </c>
      <c r="G315" s="122">
        <v>1.0197289219846548</v>
      </c>
      <c r="H315" s="99">
        <v>18667</v>
      </c>
      <c r="I315" s="53">
        <v>18930.654171049857</v>
      </c>
      <c r="J315" s="54">
        <v>17890.20420174738</v>
      </c>
      <c r="K315" s="55">
        <v>0.95838668247427972</v>
      </c>
      <c r="L315" s="121">
        <v>19035.279786687552</v>
      </c>
      <c r="M315" s="54">
        <v>17821.697140482338</v>
      </c>
      <c r="N315" s="120">
        <v>0.95471672687000253</v>
      </c>
      <c r="O315" s="123">
        <v>18842.158824191083</v>
      </c>
      <c r="P315" s="53">
        <v>19108.28695220211</v>
      </c>
      <c r="Q315" s="54">
        <v>18058.216104254778</v>
      </c>
      <c r="R315" s="55">
        <v>0.95839421972551164</v>
      </c>
      <c r="S315" s="121">
        <v>19213.894305656024</v>
      </c>
      <c r="T315" s="54">
        <v>17989.063939605552</v>
      </c>
      <c r="U315" s="55">
        <v>0.95472414320750454</v>
      </c>
    </row>
    <row r="316" spans="1:21" ht="13" x14ac:dyDescent="0.3">
      <c r="A316" s="44" t="s">
        <v>7006</v>
      </c>
      <c r="B316" s="44" t="s">
        <v>12816</v>
      </c>
      <c r="C316" s="98" t="s">
        <v>1047</v>
      </c>
      <c r="D316" s="98" t="s">
        <v>13119</v>
      </c>
      <c r="E316" s="98" t="s">
        <v>224</v>
      </c>
      <c r="F316" s="122">
        <v>1.0141240783762713</v>
      </c>
      <c r="G316" s="122">
        <v>1.0197289219846548</v>
      </c>
      <c r="H316" s="99">
        <v>9174.3333333333321</v>
      </c>
      <c r="I316" s="53">
        <v>9303.9123363833696</v>
      </c>
      <c r="J316" s="54">
        <v>8792.5588872465323</v>
      </c>
      <c r="K316" s="55">
        <v>0.95838668247427972</v>
      </c>
      <c r="L316" s="121">
        <v>9355.3330399278839</v>
      </c>
      <c r="M316" s="54">
        <v>8758.8894912143587</v>
      </c>
      <c r="N316" s="120">
        <v>0.95471672687000253</v>
      </c>
      <c r="O316" s="123">
        <v>9254.7757367256672</v>
      </c>
      <c r="P316" s="53">
        <v>9385.4909145859947</v>
      </c>
      <c r="Q316" s="54">
        <v>8869.7235709337929</v>
      </c>
      <c r="R316" s="55">
        <v>0.95839421972551164</v>
      </c>
      <c r="S316" s="121">
        <v>9437.362485221005</v>
      </c>
      <c r="T316" s="54">
        <v>8835.7578358230148</v>
      </c>
      <c r="U316" s="55">
        <v>0.95472414320750465</v>
      </c>
    </row>
    <row r="317" spans="1:21" ht="13" x14ac:dyDescent="0.3">
      <c r="A317" s="44" t="s">
        <v>7005</v>
      </c>
      <c r="B317" s="44" t="s">
        <v>12815</v>
      </c>
      <c r="C317" s="98" t="s">
        <v>1047</v>
      </c>
      <c r="D317" s="98" t="s">
        <v>13119</v>
      </c>
      <c r="E317" s="98" t="s">
        <v>224</v>
      </c>
      <c r="F317" s="122">
        <v>1.0141240783762713</v>
      </c>
      <c r="G317" s="122">
        <v>1.0197289219846548</v>
      </c>
      <c r="H317" s="99">
        <v>4497.4166666666661</v>
      </c>
      <c r="I317" s="53">
        <v>4560.9385321574146</v>
      </c>
      <c r="J317" s="54">
        <v>4310.2642388711993</v>
      </c>
      <c r="K317" s="55">
        <v>0.95838668247427961</v>
      </c>
      <c r="L317" s="121">
        <v>4586.145849215819</v>
      </c>
      <c r="M317" s="54">
        <v>4293.7589193705971</v>
      </c>
      <c r="N317" s="120">
        <v>0.95471672687000264</v>
      </c>
      <c r="O317" s="123">
        <v>4538.1439525686865</v>
      </c>
      <c r="P317" s="53">
        <v>4602.2410534375686</v>
      </c>
      <c r="Q317" s="54">
        <v>4349.3309324241163</v>
      </c>
      <c r="R317" s="55">
        <v>0.95839421972551175</v>
      </c>
      <c r="S317" s="121">
        <v>4627.6766405640474</v>
      </c>
      <c r="T317" s="54">
        <v>4332.6755968684574</v>
      </c>
      <c r="U317" s="55">
        <v>0.95472414320750454</v>
      </c>
    </row>
    <row r="318" spans="1:21" ht="13" x14ac:dyDescent="0.3">
      <c r="A318" s="44" t="s">
        <v>7004</v>
      </c>
      <c r="B318" s="44" t="s">
        <v>10032</v>
      </c>
      <c r="C318" s="98" t="s">
        <v>1047</v>
      </c>
      <c r="D318" s="98" t="s">
        <v>13119</v>
      </c>
      <c r="E318" s="98" t="s">
        <v>224</v>
      </c>
      <c r="F318" s="122">
        <v>1.0141240783762713</v>
      </c>
      <c r="G318" s="122">
        <v>1.0197289219846548</v>
      </c>
      <c r="H318" s="99">
        <v>7887.6666666666679</v>
      </c>
      <c r="I318" s="53">
        <v>7999.0726888725703</v>
      </c>
      <c r="J318" s="54">
        <v>7559.4346891296282</v>
      </c>
      <c r="K318" s="55">
        <v>0.95838668247427972</v>
      </c>
      <c r="L318" s="121">
        <v>8043.2818269742966</v>
      </c>
      <c r="M318" s="54">
        <v>7530.4873026416244</v>
      </c>
      <c r="N318" s="120">
        <v>0.95471672687000253</v>
      </c>
      <c r="O318" s="123">
        <v>7960.4406973581026</v>
      </c>
      <c r="P318" s="53">
        <v>8072.8745856772484</v>
      </c>
      <c r="Q318" s="54">
        <v>7629.2403508157267</v>
      </c>
      <c r="R318" s="55">
        <v>0.95839421972551164</v>
      </c>
      <c r="S318" s="121">
        <v>8117.491610839752</v>
      </c>
      <c r="T318" s="54">
        <v>7600.0249243393646</v>
      </c>
      <c r="U318" s="55">
        <v>0.95472414320750454</v>
      </c>
    </row>
    <row r="319" spans="1:21" ht="13" x14ac:dyDescent="0.3">
      <c r="A319" s="44" t="s">
        <v>7003</v>
      </c>
      <c r="B319" s="44" t="s">
        <v>12814</v>
      </c>
      <c r="C319" s="98" t="s">
        <v>1047</v>
      </c>
      <c r="D319" s="98" t="s">
        <v>13119</v>
      </c>
      <c r="E319" s="98" t="s">
        <v>224</v>
      </c>
      <c r="F319" s="122">
        <v>1.0141240783762713</v>
      </c>
      <c r="G319" s="122">
        <v>1.0197289219846548</v>
      </c>
      <c r="H319" s="99">
        <v>4034.25</v>
      </c>
      <c r="I319" s="53">
        <v>4091.2300631894723</v>
      </c>
      <c r="J319" s="54">
        <v>3866.3714737718628</v>
      </c>
      <c r="K319" s="55">
        <v>0.95838668247427972</v>
      </c>
      <c r="L319" s="121">
        <v>4113.8414035165933</v>
      </c>
      <c r="M319" s="54">
        <v>3851.5659553753076</v>
      </c>
      <c r="N319" s="120">
        <v>0.95471672687000253</v>
      </c>
      <c r="O319" s="123">
        <v>4070.7895575705825</v>
      </c>
      <c r="P319" s="53">
        <v>4128.2857083350164</v>
      </c>
      <c r="Q319" s="54">
        <v>3901.4211816946195</v>
      </c>
      <c r="R319" s="55">
        <v>0.95839421972551175</v>
      </c>
      <c r="S319" s="121">
        <v>4151.1018471678399</v>
      </c>
      <c r="T319" s="54">
        <v>3886.4810725296306</v>
      </c>
      <c r="U319" s="55">
        <v>0.95472414320750454</v>
      </c>
    </row>
    <row r="320" spans="1:21" ht="13" x14ac:dyDescent="0.3">
      <c r="A320" s="44" t="s">
        <v>7002</v>
      </c>
      <c r="B320" s="44" t="s">
        <v>7848</v>
      </c>
      <c r="C320" s="98" t="s">
        <v>1047</v>
      </c>
      <c r="D320" s="98" t="s">
        <v>13119</v>
      </c>
      <c r="E320" s="98" t="s">
        <v>224</v>
      </c>
      <c r="F320" s="122">
        <v>1.0141240783762713</v>
      </c>
      <c r="G320" s="122">
        <v>1.0197289219846548</v>
      </c>
      <c r="H320" s="99">
        <v>6496.916666666667</v>
      </c>
      <c r="I320" s="53">
        <v>6588.6796268707703</v>
      </c>
      <c r="J320" s="54">
        <v>6226.558410478523</v>
      </c>
      <c r="K320" s="55">
        <v>0.95838668247427972</v>
      </c>
      <c r="L320" s="121">
        <v>6625.093828724137</v>
      </c>
      <c r="M320" s="54">
        <v>6202.7150147471675</v>
      </c>
      <c r="N320" s="120">
        <v>0.95471672687000253</v>
      </c>
      <c r="O320" s="123">
        <v>6557.762102828583</v>
      </c>
      <c r="P320" s="53">
        <v>6650.3844487418755</v>
      </c>
      <c r="Q320" s="54">
        <v>6284.9212936859303</v>
      </c>
      <c r="R320" s="55">
        <v>0.95839421972551164</v>
      </c>
      <c r="S320" s="121">
        <v>6687.1396797492143</v>
      </c>
      <c r="T320" s="54">
        <v>6260.8538049816625</v>
      </c>
      <c r="U320" s="55">
        <v>0.95472414320750454</v>
      </c>
    </row>
    <row r="321" spans="1:21" ht="13" x14ac:dyDescent="0.3">
      <c r="A321" s="44" t="s">
        <v>7001</v>
      </c>
      <c r="B321" s="44" t="s">
        <v>12813</v>
      </c>
      <c r="C321" s="98" t="s">
        <v>1047</v>
      </c>
      <c r="D321" s="98" t="s">
        <v>13119</v>
      </c>
      <c r="E321" s="98" t="s">
        <v>224</v>
      </c>
      <c r="F321" s="122">
        <v>1.0141240783762713</v>
      </c>
      <c r="G321" s="122">
        <v>1.0197289219846548</v>
      </c>
      <c r="H321" s="99">
        <v>6123.416666666667</v>
      </c>
      <c r="I321" s="53">
        <v>6209.9042835972332</v>
      </c>
      <c r="J321" s="54">
        <v>5868.6009845743793</v>
      </c>
      <c r="K321" s="55">
        <v>0.95838668247427972</v>
      </c>
      <c r="L321" s="121">
        <v>6244.225076362869</v>
      </c>
      <c r="M321" s="54">
        <v>5846.128317261222</v>
      </c>
      <c r="N321" s="120">
        <v>0.95471672687000264</v>
      </c>
      <c r="O321" s="123">
        <v>6179.3340649926395</v>
      </c>
      <c r="P321" s="53">
        <v>6266.6114636397588</v>
      </c>
      <c r="Q321" s="54">
        <v>5922.2380496418946</v>
      </c>
      <c r="R321" s="55">
        <v>0.95839421972551164</v>
      </c>
      <c r="S321" s="121">
        <v>6301.2456646779992</v>
      </c>
      <c r="T321" s="54">
        <v>5899.5594207930435</v>
      </c>
      <c r="U321" s="55">
        <v>0.95472414320750443</v>
      </c>
    </row>
    <row r="322" spans="1:21" ht="13" x14ac:dyDescent="0.3">
      <c r="A322" s="44" t="s">
        <v>7000</v>
      </c>
      <c r="B322" s="44" t="s">
        <v>12812</v>
      </c>
      <c r="C322" s="98" t="s">
        <v>1047</v>
      </c>
      <c r="D322" s="98" t="s">
        <v>13119</v>
      </c>
      <c r="E322" s="98" t="s">
        <v>224</v>
      </c>
      <c r="F322" s="122">
        <v>1.0141240783762713</v>
      </c>
      <c r="G322" s="122">
        <v>1.0197289219846548</v>
      </c>
      <c r="H322" s="99">
        <v>3235.583333333333</v>
      </c>
      <c r="I322" s="53">
        <v>3281.2829659262902</v>
      </c>
      <c r="J322" s="54">
        <v>3100.9399767024047</v>
      </c>
      <c r="K322" s="55">
        <v>0.95838668247427972</v>
      </c>
      <c r="L322" s="121">
        <v>3299.4179044915159</v>
      </c>
      <c r="M322" s="54">
        <v>3089.0655295151323</v>
      </c>
      <c r="N322" s="120">
        <v>0.95471672687000264</v>
      </c>
      <c r="O322" s="123">
        <v>3265.4544670349874</v>
      </c>
      <c r="P322" s="53">
        <v>3311.5760018615347</v>
      </c>
      <c r="Q322" s="54">
        <v>3129.5926859831829</v>
      </c>
      <c r="R322" s="55">
        <v>0.95839421972551153</v>
      </c>
      <c r="S322" s="121">
        <v>3329.8783634595634</v>
      </c>
      <c r="T322" s="54">
        <v>3117.6082182230966</v>
      </c>
      <c r="U322" s="55">
        <v>0.95472414320750454</v>
      </c>
    </row>
    <row r="323" spans="1:21" ht="13" x14ac:dyDescent="0.3">
      <c r="A323" s="44" t="s">
        <v>6999</v>
      </c>
      <c r="B323" s="44" t="s">
        <v>12811</v>
      </c>
      <c r="C323" s="98" t="s">
        <v>1047</v>
      </c>
      <c r="D323" s="98" t="s">
        <v>13119</v>
      </c>
      <c r="E323" s="98" t="s">
        <v>224</v>
      </c>
      <c r="F323" s="122">
        <v>1.0141240783762713</v>
      </c>
      <c r="G323" s="122">
        <v>1.0197289219846548</v>
      </c>
      <c r="H323" s="99">
        <v>6161.75</v>
      </c>
      <c r="I323" s="53">
        <v>6248.7790399349897</v>
      </c>
      <c r="J323" s="54">
        <v>5905.3391407358931</v>
      </c>
      <c r="K323" s="55">
        <v>0.95838668247427972</v>
      </c>
      <c r="L323" s="121">
        <v>6283.3146850389467</v>
      </c>
      <c r="M323" s="54">
        <v>5882.7257917912384</v>
      </c>
      <c r="N323" s="120">
        <v>0.95471672687000253</v>
      </c>
      <c r="O323" s="123">
        <v>6218.1305769000046</v>
      </c>
      <c r="P323" s="53">
        <v>6305.9559405220289</v>
      </c>
      <c r="Q323" s="54">
        <v>5959.4204023994253</v>
      </c>
      <c r="R323" s="55">
        <v>0.95839421972551164</v>
      </c>
      <c r="S323" s="121">
        <v>6340.807589942061</v>
      </c>
      <c r="T323" s="54">
        <v>5936.5993873832422</v>
      </c>
      <c r="U323" s="55">
        <v>0.95472414320750443</v>
      </c>
    </row>
    <row r="324" spans="1:21" ht="13" x14ac:dyDescent="0.3">
      <c r="A324" s="44" t="s">
        <v>6998</v>
      </c>
      <c r="B324" s="44" t="s">
        <v>8304</v>
      </c>
      <c r="C324" s="98" t="s">
        <v>1047</v>
      </c>
      <c r="D324" s="98" t="s">
        <v>13119</v>
      </c>
      <c r="E324" s="98" t="s">
        <v>224</v>
      </c>
      <c r="F324" s="122">
        <v>1.0141240783762713</v>
      </c>
      <c r="G324" s="122">
        <v>1.0197289219846548</v>
      </c>
      <c r="H324" s="99">
        <v>19141.666666666664</v>
      </c>
      <c r="I324" s="53">
        <v>19412.025066919123</v>
      </c>
      <c r="J324" s="54">
        <v>18345.118413695167</v>
      </c>
      <c r="K324" s="55">
        <v>0.95838668247427961</v>
      </c>
      <c r="L324" s="121">
        <v>19519.311114989599</v>
      </c>
      <c r="M324" s="54">
        <v>18274.869346836633</v>
      </c>
      <c r="N324" s="120">
        <v>0.95471672687000275</v>
      </c>
      <c r="O324" s="123">
        <v>19307.634733936247</v>
      </c>
      <c r="P324" s="53">
        <v>19580.337280178781</v>
      </c>
      <c r="Q324" s="54">
        <v>18504.325525576016</v>
      </c>
      <c r="R324" s="55">
        <v>0.95839421972551164</v>
      </c>
      <c r="S324" s="121">
        <v>19688.553553310288</v>
      </c>
      <c r="T324" s="54">
        <v>18433.465028720741</v>
      </c>
      <c r="U324" s="55">
        <v>0.95472414320750465</v>
      </c>
    </row>
    <row r="325" spans="1:21" ht="13" x14ac:dyDescent="0.3">
      <c r="A325" s="44" t="s">
        <v>6997</v>
      </c>
      <c r="B325" s="44" t="s">
        <v>9492</v>
      </c>
      <c r="C325" s="98" t="s">
        <v>1047</v>
      </c>
      <c r="D325" s="98" t="s">
        <v>13119</v>
      </c>
      <c r="E325" s="98" t="s">
        <v>224</v>
      </c>
      <c r="F325" s="122">
        <v>1.0141240783762713</v>
      </c>
      <c r="G325" s="122">
        <v>1.0197289219846548</v>
      </c>
      <c r="H325" s="99">
        <v>2864.75</v>
      </c>
      <c r="I325" s="53">
        <v>2905.2119535284232</v>
      </c>
      <c r="J325" s="54">
        <v>2745.5382486181929</v>
      </c>
      <c r="K325" s="55">
        <v>0.95838668247427972</v>
      </c>
      <c r="L325" s="121">
        <v>2921.26842925554</v>
      </c>
      <c r="M325" s="54">
        <v>2735.0247433008399</v>
      </c>
      <c r="N325" s="120">
        <v>0.95471672687000253</v>
      </c>
      <c r="O325" s="123">
        <v>2890.6954738375298</v>
      </c>
      <c r="P325" s="53">
        <v>2931.5238832719438</v>
      </c>
      <c r="Q325" s="54">
        <v>2770.4258331125875</v>
      </c>
      <c r="R325" s="55">
        <v>0.95839421972551164</v>
      </c>
      <c r="S325" s="121">
        <v>2947.7257793222652</v>
      </c>
      <c r="T325" s="54">
        <v>2759.8167595333471</v>
      </c>
      <c r="U325" s="55">
        <v>0.95472414320750454</v>
      </c>
    </row>
    <row r="326" spans="1:21" ht="13" x14ac:dyDescent="0.3">
      <c r="A326" s="44" t="s">
        <v>6996</v>
      </c>
      <c r="B326" s="44" t="s">
        <v>12810</v>
      </c>
      <c r="C326" s="98" t="s">
        <v>1047</v>
      </c>
      <c r="D326" s="98" t="s">
        <v>13119</v>
      </c>
      <c r="E326" s="98" t="s">
        <v>224</v>
      </c>
      <c r="F326" s="122">
        <v>1.0141240783762713</v>
      </c>
      <c r="G326" s="122">
        <v>1.0197289219846548</v>
      </c>
      <c r="H326" s="99">
        <v>7321.0833333333339</v>
      </c>
      <c r="I326" s="53">
        <v>7424.4868881325474</v>
      </c>
      <c r="J326" s="54">
        <v>7016.4287679510753</v>
      </c>
      <c r="K326" s="55">
        <v>0.95838668247427972</v>
      </c>
      <c r="L326" s="121">
        <v>7465.5204152598235</v>
      </c>
      <c r="M326" s="54">
        <v>6989.5607171425281</v>
      </c>
      <c r="N326" s="120">
        <v>0.95471672687000253</v>
      </c>
      <c r="O326" s="123">
        <v>7388.4602605135242</v>
      </c>
      <c r="P326" s="53">
        <v>7492.8154523129833</v>
      </c>
      <c r="Q326" s="54">
        <v>7081.0576063478093</v>
      </c>
      <c r="R326" s="55">
        <v>0.95839421972551164</v>
      </c>
      <c r="S326" s="121">
        <v>7534.2266165799183</v>
      </c>
      <c r="T326" s="54">
        <v>7053.9413918414702</v>
      </c>
      <c r="U326" s="55">
        <v>0.95472414320750454</v>
      </c>
    </row>
    <row r="327" spans="1:21" ht="13" x14ac:dyDescent="0.3">
      <c r="A327" s="44" t="s">
        <v>6995</v>
      </c>
      <c r="B327" s="44" t="s">
        <v>12809</v>
      </c>
      <c r="C327" s="98" t="s">
        <v>1047</v>
      </c>
      <c r="D327" s="98" t="s">
        <v>13119</v>
      </c>
      <c r="E327" s="98" t="s">
        <v>224</v>
      </c>
      <c r="F327" s="122">
        <v>1.0141240783762713</v>
      </c>
      <c r="G327" s="122">
        <v>1.0197289219846548</v>
      </c>
      <c r="H327" s="99">
        <v>8277.4166666666661</v>
      </c>
      <c r="I327" s="53">
        <v>8394.3275484197202</v>
      </c>
      <c r="J327" s="54">
        <v>7932.9658986239765</v>
      </c>
      <c r="K327" s="55">
        <v>0.95838668247427972</v>
      </c>
      <c r="L327" s="121">
        <v>8440.7211743178141</v>
      </c>
      <c r="M327" s="54">
        <v>7902.5881469392061</v>
      </c>
      <c r="N327" s="120">
        <v>0.95471672687000253</v>
      </c>
      <c r="O327" s="123">
        <v>8351.3048843428733</v>
      </c>
      <c r="P327" s="53">
        <v>8469.2593690734684</v>
      </c>
      <c r="Q327" s="54">
        <v>8003.8423283196416</v>
      </c>
      <c r="R327" s="55">
        <v>0.95839421972551153</v>
      </c>
      <c r="S327" s="121">
        <v>8516.0671268761398</v>
      </c>
      <c r="T327" s="54">
        <v>7973.1924003688964</v>
      </c>
      <c r="U327" s="55">
        <v>0.95472414320750443</v>
      </c>
    </row>
    <row r="328" spans="1:21" ht="13" x14ac:dyDescent="0.3">
      <c r="A328" s="44" t="s">
        <v>6994</v>
      </c>
      <c r="B328" s="44" t="s">
        <v>12808</v>
      </c>
      <c r="C328" s="98" t="s">
        <v>1047</v>
      </c>
      <c r="D328" s="98" t="s">
        <v>13119</v>
      </c>
      <c r="E328" s="98" t="s">
        <v>224</v>
      </c>
      <c r="F328" s="122">
        <v>1.0141240783762713</v>
      </c>
      <c r="G328" s="122">
        <v>1.0197289219846548</v>
      </c>
      <c r="H328" s="99">
        <v>11086.5</v>
      </c>
      <c r="I328" s="53">
        <v>11243.086594918532</v>
      </c>
      <c r="J328" s="54">
        <v>10625.153955251102</v>
      </c>
      <c r="K328" s="55">
        <v>0.95838668247427972</v>
      </c>
      <c r="L328" s="121">
        <v>11305.224693582875</v>
      </c>
      <c r="M328" s="54">
        <v>10584.466992444282</v>
      </c>
      <c r="N328" s="120">
        <v>0.95471672687000242</v>
      </c>
      <c r="O328" s="123">
        <v>11181.028220802942</v>
      </c>
      <c r="P328" s="53">
        <v>11338.949939720864</v>
      </c>
      <c r="Q328" s="54">
        <v>10715.83281740536</v>
      </c>
      <c r="R328" s="55">
        <v>0.95839421972551153</v>
      </c>
      <c r="S328" s="121">
        <v>11401.617854279388</v>
      </c>
      <c r="T328" s="54">
        <v>10674.797588285019</v>
      </c>
      <c r="U328" s="55">
        <v>0.95472414320750465</v>
      </c>
    </row>
    <row r="329" spans="1:21" ht="13" x14ac:dyDescent="0.3">
      <c r="A329" s="44" t="s">
        <v>6993</v>
      </c>
      <c r="B329" s="44" t="s">
        <v>12807</v>
      </c>
      <c r="C329" s="98" t="s">
        <v>1047</v>
      </c>
      <c r="D329" s="98" t="s">
        <v>13119</v>
      </c>
      <c r="E329" s="98" t="s">
        <v>224</v>
      </c>
      <c r="F329" s="122">
        <v>1.0141240783762713</v>
      </c>
      <c r="G329" s="122">
        <v>1.0197289219846548</v>
      </c>
      <c r="H329" s="99">
        <v>5376.0833333333339</v>
      </c>
      <c r="I329" s="53">
        <v>5452.0155556906993</v>
      </c>
      <c r="J329" s="54">
        <v>5152.3666705386004</v>
      </c>
      <c r="K329" s="55">
        <v>0.95838668247427961</v>
      </c>
      <c r="L329" s="121">
        <v>5482.1476619996702</v>
      </c>
      <c r="M329" s="54">
        <v>5132.6366833803731</v>
      </c>
      <c r="N329" s="120">
        <v>0.95471672687000253</v>
      </c>
      <c r="O329" s="123">
        <v>5427.2736701467611</v>
      </c>
      <c r="P329" s="53">
        <v>5503.9289088333871</v>
      </c>
      <c r="Q329" s="54">
        <v>5201.4677143371182</v>
      </c>
      <c r="R329" s="55">
        <v>0.95839421972551153</v>
      </c>
      <c r="S329" s="121">
        <v>5534.3479289744573</v>
      </c>
      <c r="T329" s="54">
        <v>5181.5492046835143</v>
      </c>
      <c r="U329" s="55">
        <v>0.95472414320750443</v>
      </c>
    </row>
    <row r="330" spans="1:21" ht="13" x14ac:dyDescent="0.3">
      <c r="A330" s="44" t="s">
        <v>6992</v>
      </c>
      <c r="B330" s="44" t="s">
        <v>12806</v>
      </c>
      <c r="C330" s="98" t="s">
        <v>1047</v>
      </c>
      <c r="D330" s="98" t="s">
        <v>13119</v>
      </c>
      <c r="E330" s="98" t="s">
        <v>224</v>
      </c>
      <c r="F330" s="122">
        <v>1.0141240783762713</v>
      </c>
      <c r="G330" s="122">
        <v>1.0197289219846548</v>
      </c>
      <c r="H330" s="99">
        <v>4532.6666666666661</v>
      </c>
      <c r="I330" s="53">
        <v>4596.686405920178</v>
      </c>
      <c r="J330" s="54">
        <v>4344.0473694284174</v>
      </c>
      <c r="K330" s="55">
        <v>0.95838668247427961</v>
      </c>
      <c r="L330" s="121">
        <v>4622.0912937157782</v>
      </c>
      <c r="M330" s="54">
        <v>4327.4126839927649</v>
      </c>
      <c r="N330" s="120">
        <v>0.95471672687000264</v>
      </c>
      <c r="O330" s="123">
        <v>4576.1052342734747</v>
      </c>
      <c r="P330" s="53">
        <v>4640.7385032604188</v>
      </c>
      <c r="Q330" s="54">
        <v>4385.7128053833567</v>
      </c>
      <c r="R330" s="55">
        <v>0.95839421972551164</v>
      </c>
      <c r="S330" s="121">
        <v>4666.3868574340268</v>
      </c>
      <c r="T330" s="54">
        <v>4368.9181490191204</v>
      </c>
      <c r="U330" s="55">
        <v>0.95472414320750465</v>
      </c>
    </row>
    <row r="331" spans="1:21" ht="13" x14ac:dyDescent="0.3">
      <c r="A331" s="44" t="s">
        <v>6991</v>
      </c>
      <c r="B331" s="44" t="s">
        <v>13185</v>
      </c>
      <c r="C331" s="98" t="s">
        <v>1047</v>
      </c>
      <c r="D331" s="98" t="s">
        <v>13119</v>
      </c>
      <c r="E331" s="98" t="s">
        <v>224</v>
      </c>
      <c r="F331" s="122">
        <v>1.0141240783762713</v>
      </c>
      <c r="G331" s="122">
        <v>1.0197289219846548</v>
      </c>
      <c r="H331" s="99">
        <v>4148.6666666666661</v>
      </c>
      <c r="I331" s="53">
        <v>4207.2627598236904</v>
      </c>
      <c r="J331" s="54">
        <v>3976.0268833582945</v>
      </c>
      <c r="K331" s="55">
        <v>0.95838668247427972</v>
      </c>
      <c r="L331" s="121">
        <v>4230.5153876736704</v>
      </c>
      <c r="M331" s="54">
        <v>3960.801460874683</v>
      </c>
      <c r="N331" s="120">
        <v>0.95471672687000242</v>
      </c>
      <c r="O331" s="123">
        <v>4187.2020294411359</v>
      </c>
      <c r="P331" s="53">
        <v>4246.3423990822448</v>
      </c>
      <c r="Q331" s="54">
        <v>4012.9902218393163</v>
      </c>
      <c r="R331" s="55">
        <v>0.95839421972551164</v>
      </c>
      <c r="S331" s="121">
        <v>4269.8110116139687</v>
      </c>
      <c r="T331" s="54">
        <v>3997.6228699949129</v>
      </c>
      <c r="U331" s="55">
        <v>0.95472414320750454</v>
      </c>
    </row>
    <row r="332" spans="1:21" ht="13" x14ac:dyDescent="0.3">
      <c r="A332" s="44" t="s">
        <v>6990</v>
      </c>
      <c r="B332" s="44" t="s">
        <v>12805</v>
      </c>
      <c r="C332" s="98" t="s">
        <v>1047</v>
      </c>
      <c r="D332" s="98" t="s">
        <v>13119</v>
      </c>
      <c r="E332" s="98" t="s">
        <v>224</v>
      </c>
      <c r="F332" s="122">
        <v>1.0141240783762713</v>
      </c>
      <c r="G332" s="122">
        <v>1.0197289219846548</v>
      </c>
      <c r="H332" s="99">
        <v>5902.583333333333</v>
      </c>
      <c r="I332" s="53">
        <v>5985.9518829558056</v>
      </c>
      <c r="J332" s="54">
        <v>5656.9572588613082</v>
      </c>
      <c r="K332" s="55">
        <v>0.95838668247427961</v>
      </c>
      <c r="L332" s="121">
        <v>6019.0349394245904</v>
      </c>
      <c r="M332" s="54">
        <v>5635.2950400774289</v>
      </c>
      <c r="N332" s="120">
        <v>0.95471672687000253</v>
      </c>
      <c r="O332" s="123">
        <v>5958.1097240178042</v>
      </c>
      <c r="P332" s="53">
        <v>6042.2625327342557</v>
      </c>
      <c r="Q332" s="54">
        <v>5710.217919989027</v>
      </c>
      <c r="R332" s="55">
        <v>0.95839421972551164</v>
      </c>
      <c r="S332" s="121">
        <v>6075.6568059389647</v>
      </c>
      <c r="T332" s="54">
        <v>5688.3512013991995</v>
      </c>
      <c r="U332" s="55">
        <v>0.95472414320750454</v>
      </c>
    </row>
    <row r="333" spans="1:21" ht="13" x14ac:dyDescent="0.3">
      <c r="A333" s="44" t="s">
        <v>6989</v>
      </c>
      <c r="B333" s="44" t="s">
        <v>12804</v>
      </c>
      <c r="C333" s="98" t="s">
        <v>1047</v>
      </c>
      <c r="D333" s="98" t="s">
        <v>13119</v>
      </c>
      <c r="E333" s="98" t="s">
        <v>224</v>
      </c>
      <c r="F333" s="122">
        <v>1.0141240783762713</v>
      </c>
      <c r="G333" s="122">
        <v>1.0197289219846548</v>
      </c>
      <c r="H333" s="99">
        <v>4233.416666666667</v>
      </c>
      <c r="I333" s="53">
        <v>4293.2097754660799</v>
      </c>
      <c r="J333" s="54">
        <v>4057.2501546979902</v>
      </c>
      <c r="K333" s="55">
        <v>0.95838668247427961</v>
      </c>
      <c r="L333" s="121">
        <v>4316.937413811871</v>
      </c>
      <c r="M333" s="54">
        <v>4041.7137034769171</v>
      </c>
      <c r="N333" s="120">
        <v>0.95471672687000264</v>
      </c>
      <c r="O333" s="123">
        <v>4270.3077170037668</v>
      </c>
      <c r="P333" s="53">
        <v>4330.6218778895245</v>
      </c>
      <c r="Q333" s="54">
        <v>4092.6382324256565</v>
      </c>
      <c r="R333" s="55">
        <v>0.95839421972551175</v>
      </c>
      <c r="S333" s="121">
        <v>4354.5562848030031</v>
      </c>
      <c r="T333" s="54">
        <v>4076.9658763488155</v>
      </c>
      <c r="U333" s="55">
        <v>0.95472414320750443</v>
      </c>
    </row>
    <row r="334" spans="1:21" ht="13" x14ac:dyDescent="0.3">
      <c r="A334" s="44" t="s">
        <v>6988</v>
      </c>
      <c r="B334" s="44" t="s">
        <v>12803</v>
      </c>
      <c r="C334" s="98" t="s">
        <v>1047</v>
      </c>
      <c r="D334" s="98" t="s">
        <v>13119</v>
      </c>
      <c r="E334" s="98" t="s">
        <v>223</v>
      </c>
      <c r="F334" s="122">
        <v>1.0139634094773193</v>
      </c>
      <c r="G334" s="122">
        <v>1.0186717423325926</v>
      </c>
      <c r="H334" s="99">
        <v>13458.5</v>
      </c>
      <c r="I334" s="53">
        <v>13646.426546450502</v>
      </c>
      <c r="J334" s="54">
        <v>12896.403649563177</v>
      </c>
      <c r="K334" s="55">
        <v>0.9582348441180798</v>
      </c>
      <c r="L334" s="121">
        <v>13709.793644183197</v>
      </c>
      <c r="M334" s="54">
        <v>12835.734117027147</v>
      </c>
      <c r="N334" s="120">
        <v>0.95372694706149619</v>
      </c>
      <c r="O334" s="123">
        <v>13579.852873230748</v>
      </c>
      <c r="P334" s="53">
        <v>13769.47391954142</v>
      </c>
      <c r="Q334" s="54">
        <v>13012.790539673335</v>
      </c>
      <c r="R334" s="55">
        <v>0.95824238017517605</v>
      </c>
      <c r="S334" s="121">
        <v>13833.41238699423</v>
      </c>
      <c r="T334" s="54">
        <v>12951.572230691218</v>
      </c>
      <c r="U334" s="55">
        <v>0.95373435571028709</v>
      </c>
    </row>
    <row r="335" spans="1:21" ht="13" x14ac:dyDescent="0.3">
      <c r="A335" s="44" t="s">
        <v>6987</v>
      </c>
      <c r="B335" s="44" t="s">
        <v>13186</v>
      </c>
      <c r="C335" s="98" t="s">
        <v>1047</v>
      </c>
      <c r="D335" s="98" t="s">
        <v>13119</v>
      </c>
      <c r="E335" s="98" t="s">
        <v>223</v>
      </c>
      <c r="F335" s="122">
        <v>1.0139634094773193</v>
      </c>
      <c r="G335" s="122">
        <v>1.0186717423325926</v>
      </c>
      <c r="H335" s="99">
        <v>7081.5833333333339</v>
      </c>
      <c r="I335" s="53">
        <v>7180.4663811644268</v>
      </c>
      <c r="J335" s="54">
        <v>6785.8199015258588</v>
      </c>
      <c r="K335" s="55">
        <v>0.95823484411807969</v>
      </c>
      <c r="L335" s="121">
        <v>7213.8088326401166</v>
      </c>
      <c r="M335" s="54">
        <v>6753.8968528615742</v>
      </c>
      <c r="N335" s="120">
        <v>0.95372694706149619</v>
      </c>
      <c r="O335" s="123">
        <v>7146.5002630294875</v>
      </c>
      <c r="P335" s="53">
        <v>7246.289772531939</v>
      </c>
      <c r="Q335" s="54">
        <v>6848.0794219678974</v>
      </c>
      <c r="R335" s="55">
        <v>0.95824238017517593</v>
      </c>
      <c r="S335" s="121">
        <v>7279.9378745205795</v>
      </c>
      <c r="T335" s="54">
        <v>6815.8628239438249</v>
      </c>
      <c r="U335" s="55">
        <v>0.95373435571028697</v>
      </c>
    </row>
    <row r="336" spans="1:21" ht="13" x14ac:dyDescent="0.3">
      <c r="A336" s="44" t="s">
        <v>6986</v>
      </c>
      <c r="B336" s="44" t="s">
        <v>12802</v>
      </c>
      <c r="C336" s="98" t="s">
        <v>1047</v>
      </c>
      <c r="D336" s="98" t="s">
        <v>13119</v>
      </c>
      <c r="E336" s="98" t="s">
        <v>223</v>
      </c>
      <c r="F336" s="122">
        <v>1.0139634094773193</v>
      </c>
      <c r="G336" s="122">
        <v>1.0186717423325926</v>
      </c>
      <c r="H336" s="99">
        <v>11801.666666666668</v>
      </c>
      <c r="I336" s="53">
        <v>11966.458170848166</v>
      </c>
      <c r="J336" s="54">
        <v>11308.768218666874</v>
      </c>
      <c r="K336" s="55">
        <v>0.9582348441180798</v>
      </c>
      <c r="L336" s="121">
        <v>12022.024345761814</v>
      </c>
      <c r="M336" s="54">
        <v>11255.567520237424</v>
      </c>
      <c r="N336" s="120">
        <v>0.95372694706149608</v>
      </c>
      <c r="O336" s="123">
        <v>11911.143723165645</v>
      </c>
      <c r="P336" s="53">
        <v>12077.46390031541</v>
      </c>
      <c r="Q336" s="54">
        <v>11413.762711894857</v>
      </c>
      <c r="R336" s="55">
        <v>0.95824238017517605</v>
      </c>
      <c r="S336" s="121">
        <v>12133.545529651072</v>
      </c>
      <c r="T336" s="54">
        <v>11360.066984586016</v>
      </c>
      <c r="U336" s="55">
        <v>0.95373435571028697</v>
      </c>
    </row>
    <row r="337" spans="1:21" ht="13" x14ac:dyDescent="0.3">
      <c r="A337" s="44" t="s">
        <v>6985</v>
      </c>
      <c r="B337" s="44" t="s">
        <v>12801</v>
      </c>
      <c r="C337" s="98" t="s">
        <v>1047</v>
      </c>
      <c r="D337" s="98" t="s">
        <v>13119</v>
      </c>
      <c r="E337" s="98" t="s">
        <v>223</v>
      </c>
      <c r="F337" s="122">
        <v>1.0139634094773193</v>
      </c>
      <c r="G337" s="122">
        <v>1.0186717423325926</v>
      </c>
      <c r="H337" s="99">
        <v>5639.8333333333339</v>
      </c>
      <c r="I337" s="53">
        <v>5718.5846355505018</v>
      </c>
      <c r="J337" s="54">
        <v>5404.2848150186173</v>
      </c>
      <c r="K337" s="55">
        <v>0.9582348441180798</v>
      </c>
      <c r="L337" s="121">
        <v>5745.138848132101</v>
      </c>
      <c r="M337" s="54">
        <v>5378.8610269356623</v>
      </c>
      <c r="N337" s="120">
        <v>0.95372694706149619</v>
      </c>
      <c r="O337" s="123">
        <v>5692.8904589253889</v>
      </c>
      <c r="P337" s="53">
        <v>5772.3826195128886</v>
      </c>
      <c r="Q337" s="54">
        <v>5455.1689034372148</v>
      </c>
      <c r="R337" s="55">
        <v>0.95824238017517605</v>
      </c>
      <c r="S337" s="121">
        <v>5799.1866427021187</v>
      </c>
      <c r="T337" s="54">
        <v>5429.5052139724457</v>
      </c>
      <c r="U337" s="55">
        <v>0.95373435571028697</v>
      </c>
    </row>
    <row r="338" spans="1:21" ht="13" x14ac:dyDescent="0.3">
      <c r="A338" s="44" t="s">
        <v>6984</v>
      </c>
      <c r="B338" s="44" t="s">
        <v>12800</v>
      </c>
      <c r="C338" s="98" t="s">
        <v>1047</v>
      </c>
      <c r="D338" s="98" t="s">
        <v>13119</v>
      </c>
      <c r="E338" s="98" t="s">
        <v>223</v>
      </c>
      <c r="F338" s="122">
        <v>1.0139634094773193</v>
      </c>
      <c r="G338" s="122">
        <v>1.0186717423325926</v>
      </c>
      <c r="H338" s="99">
        <v>8277.5</v>
      </c>
      <c r="I338" s="53">
        <v>8393.0821219485115</v>
      </c>
      <c r="J338" s="54">
        <v>7931.7889221874066</v>
      </c>
      <c r="K338" s="55">
        <v>0.95823484411807991</v>
      </c>
      <c r="L338" s="121">
        <v>8432.0553471580351</v>
      </c>
      <c r="M338" s="54">
        <v>7894.4748043015343</v>
      </c>
      <c r="N338" s="120">
        <v>0.95372694706149619</v>
      </c>
      <c r="O338" s="123">
        <v>8348.9750554222337</v>
      </c>
      <c r="P338" s="53">
        <v>8465.55521283702</v>
      </c>
      <c r="Q338" s="54">
        <v>8000.3417291309734</v>
      </c>
      <c r="R338" s="55">
        <v>0.95824238017517605</v>
      </c>
      <c r="S338" s="121">
        <v>8504.8649663983215</v>
      </c>
      <c r="T338" s="54">
        <v>7962.7043453243823</v>
      </c>
      <c r="U338" s="55">
        <v>0.95373435571028709</v>
      </c>
    </row>
    <row r="339" spans="1:21" ht="13" x14ac:dyDescent="0.3">
      <c r="A339" s="44" t="s">
        <v>6983</v>
      </c>
      <c r="B339" s="44" t="s">
        <v>12799</v>
      </c>
      <c r="C339" s="98" t="s">
        <v>1047</v>
      </c>
      <c r="D339" s="98" t="s">
        <v>13119</v>
      </c>
      <c r="E339" s="98" t="s">
        <v>223</v>
      </c>
      <c r="F339" s="122">
        <v>1.0139634094773193</v>
      </c>
      <c r="G339" s="122">
        <v>1.0186717423325926</v>
      </c>
      <c r="H339" s="99">
        <v>10272.583333333334</v>
      </c>
      <c r="I339" s="53">
        <v>10416.023620806553</v>
      </c>
      <c r="J339" s="54">
        <v>9843.5472891066511</v>
      </c>
      <c r="K339" s="55">
        <v>0.95823484411807969</v>
      </c>
      <c r="L339" s="121">
        <v>10464.390362423419</v>
      </c>
      <c r="M339" s="54">
        <v>9797.2395409348082</v>
      </c>
      <c r="N339" s="120">
        <v>0.95372694706149619</v>
      </c>
      <c r="O339" s="123">
        <v>10365.995093185291</v>
      </c>
      <c r="P339" s="53">
        <v>10510.73972731132</v>
      </c>
      <c r="Q339" s="54">
        <v>9933.1358109780685</v>
      </c>
      <c r="R339" s="55">
        <v>0.95824238017517605</v>
      </c>
      <c r="S339" s="121">
        <v>10559.546282586167</v>
      </c>
      <c r="T339" s="54">
        <v>9886.4056514950698</v>
      </c>
      <c r="U339" s="55">
        <v>0.95373435571028697</v>
      </c>
    </row>
    <row r="340" spans="1:21" ht="13" x14ac:dyDescent="0.3">
      <c r="A340" s="44" t="s">
        <v>6982</v>
      </c>
      <c r="B340" s="44" t="s">
        <v>12798</v>
      </c>
      <c r="C340" s="98" t="s">
        <v>1047</v>
      </c>
      <c r="D340" s="98" t="s">
        <v>13119</v>
      </c>
      <c r="E340" s="98" t="s">
        <v>223</v>
      </c>
      <c r="F340" s="122">
        <v>1.0139634094773193</v>
      </c>
      <c r="G340" s="122">
        <v>1.0186717423325926</v>
      </c>
      <c r="H340" s="99">
        <v>5455.333333333333</v>
      </c>
      <c r="I340" s="53">
        <v>5531.508386501936</v>
      </c>
      <c r="J340" s="54">
        <v>5227.4904862788317</v>
      </c>
      <c r="K340" s="55">
        <v>0.95823484411807991</v>
      </c>
      <c r="L340" s="121">
        <v>5557.1939116717367</v>
      </c>
      <c r="M340" s="54">
        <v>5202.8984052028154</v>
      </c>
      <c r="N340" s="120">
        <v>0.95372694706149619</v>
      </c>
      <c r="O340" s="123">
        <v>5503.272491317739</v>
      </c>
      <c r="P340" s="53">
        <v>5580.1169385792755</v>
      </c>
      <c r="Q340" s="54">
        <v>5273.4689308328807</v>
      </c>
      <c r="R340" s="55">
        <v>0.95824238017517593</v>
      </c>
      <c r="S340" s="121">
        <v>5606.028177261669</v>
      </c>
      <c r="T340" s="54">
        <v>5248.66004380507</v>
      </c>
      <c r="U340" s="55">
        <v>0.95373435571028709</v>
      </c>
    </row>
    <row r="341" spans="1:21" ht="13" x14ac:dyDescent="0.3">
      <c r="A341" s="44" t="s">
        <v>6981</v>
      </c>
      <c r="B341" s="44" t="s">
        <v>12797</v>
      </c>
      <c r="C341" s="98" t="s">
        <v>1047</v>
      </c>
      <c r="D341" s="98" t="s">
        <v>13119</v>
      </c>
      <c r="E341" s="98" t="s">
        <v>223</v>
      </c>
      <c r="F341" s="122">
        <v>1.0139634094773193</v>
      </c>
      <c r="G341" s="122">
        <v>1.0186717423325926</v>
      </c>
      <c r="H341" s="99">
        <v>9420.25</v>
      </c>
      <c r="I341" s="53">
        <v>9551.7888081287183</v>
      </c>
      <c r="J341" s="54">
        <v>9026.8117903033417</v>
      </c>
      <c r="K341" s="55">
        <v>0.9582348441180798</v>
      </c>
      <c r="L341" s="121">
        <v>9596.1424807086059</v>
      </c>
      <c r="M341" s="54">
        <v>8984.3462730560605</v>
      </c>
      <c r="N341" s="120">
        <v>0.9537269470614963</v>
      </c>
      <c r="O341" s="123">
        <v>9503.1635112071508</v>
      </c>
      <c r="P341" s="53">
        <v>9635.8600746440552</v>
      </c>
      <c r="Q341" s="54">
        <v>9106.3340221730214</v>
      </c>
      <c r="R341" s="55">
        <v>0.95824238017517582</v>
      </c>
      <c r="S341" s="121">
        <v>9680.6041316329065</v>
      </c>
      <c r="T341" s="54">
        <v>9063.4935285706597</v>
      </c>
      <c r="U341" s="55">
        <v>0.95373435571028686</v>
      </c>
    </row>
    <row r="342" spans="1:21" ht="13" x14ac:dyDescent="0.3">
      <c r="A342" s="44" t="s">
        <v>6980</v>
      </c>
      <c r="B342" s="44" t="s">
        <v>13187</v>
      </c>
      <c r="C342" s="98" t="s">
        <v>1047</v>
      </c>
      <c r="D342" s="98" t="s">
        <v>13119</v>
      </c>
      <c r="E342" s="98" t="s">
        <v>223</v>
      </c>
      <c r="F342" s="122">
        <v>1.0139634094773193</v>
      </c>
      <c r="G342" s="122">
        <v>1.0186717423325926</v>
      </c>
      <c r="H342" s="99">
        <v>12362.5</v>
      </c>
      <c r="I342" s="53">
        <v>12535.122649663361</v>
      </c>
      <c r="J342" s="54">
        <v>11846.178260409763</v>
      </c>
      <c r="K342" s="55">
        <v>0.95823484411807991</v>
      </c>
      <c r="L342" s="121">
        <v>12593.329414586677</v>
      </c>
      <c r="M342" s="54">
        <v>11790.449383047748</v>
      </c>
      <c r="N342" s="120">
        <v>0.9537269470614963</v>
      </c>
      <c r="O342" s="123">
        <v>12478.664387902787</v>
      </c>
      <c r="P342" s="53">
        <v>12652.909088481116</v>
      </c>
      <c r="Q342" s="54">
        <v>11957.585064471172</v>
      </c>
      <c r="R342" s="55">
        <v>0.95824238017517593</v>
      </c>
      <c r="S342" s="121">
        <v>12711.662794008607</v>
      </c>
      <c r="T342" s="54">
        <v>11901.330940121368</v>
      </c>
      <c r="U342" s="55">
        <v>0.95373435571028709</v>
      </c>
    </row>
    <row r="343" spans="1:21" ht="13" x14ac:dyDescent="0.3">
      <c r="A343" s="44" t="s">
        <v>6979</v>
      </c>
      <c r="B343" s="44" t="s">
        <v>13188</v>
      </c>
      <c r="C343" s="98" t="s">
        <v>1047</v>
      </c>
      <c r="D343" s="98" t="s">
        <v>13119</v>
      </c>
      <c r="E343" s="98" t="s">
        <v>223</v>
      </c>
      <c r="F343" s="122">
        <v>1.0139634094773193</v>
      </c>
      <c r="G343" s="122">
        <v>1.0186717423325926</v>
      </c>
      <c r="H343" s="99">
        <v>4728.0833333333321</v>
      </c>
      <c r="I343" s="53">
        <v>4794.1034969595539</v>
      </c>
      <c r="J343" s="54">
        <v>4530.6141958939561</v>
      </c>
      <c r="K343" s="55">
        <v>0.95823484411807969</v>
      </c>
      <c r="L343" s="121">
        <v>4816.3648870603574</v>
      </c>
      <c r="M343" s="54">
        <v>4509.3004829523406</v>
      </c>
      <c r="N343" s="120">
        <v>0.95372694706149608</v>
      </c>
      <c r="O343" s="123">
        <v>4770.5666596275896</v>
      </c>
      <c r="P343" s="53">
        <v>4837.1800353348171</v>
      </c>
      <c r="Q343" s="54">
        <v>4571.35915070588</v>
      </c>
      <c r="R343" s="55">
        <v>0.95824238017517593</v>
      </c>
      <c r="S343" s="121">
        <v>4859.6414510766126</v>
      </c>
      <c r="T343" s="54">
        <v>4549.853319492895</v>
      </c>
      <c r="U343" s="55">
        <v>0.95373435571028697</v>
      </c>
    </row>
    <row r="344" spans="1:21" ht="13" x14ac:dyDescent="0.3">
      <c r="A344" s="44" t="s">
        <v>6978</v>
      </c>
      <c r="B344" s="44" t="s">
        <v>12796</v>
      </c>
      <c r="C344" s="98" t="s">
        <v>1047</v>
      </c>
      <c r="D344" s="98" t="s">
        <v>13119</v>
      </c>
      <c r="E344" s="98" t="s">
        <v>223</v>
      </c>
      <c r="F344" s="122">
        <v>1.0139634094773193</v>
      </c>
      <c r="G344" s="122">
        <v>1.0186717423325926</v>
      </c>
      <c r="H344" s="99">
        <v>11276.333333333332</v>
      </c>
      <c r="I344" s="53">
        <v>11433.78939306941</v>
      </c>
      <c r="J344" s="54">
        <v>10805.375513890172</v>
      </c>
      <c r="K344" s="55">
        <v>0.9582348441180798</v>
      </c>
      <c r="L344" s="121">
        <v>11486.882123789757</v>
      </c>
      <c r="M344" s="54">
        <v>10754.542964047783</v>
      </c>
      <c r="N344" s="120">
        <v>0.95372694706149619</v>
      </c>
      <c r="O344" s="123">
        <v>11374.238581314272</v>
      </c>
      <c r="P344" s="53">
        <v>11533.061732117887</v>
      </c>
      <c r="Q344" s="54">
        <v>10899.277450838905</v>
      </c>
      <c r="R344" s="55">
        <v>0.95824238017517593</v>
      </c>
      <c r="S344" s="121">
        <v>11586.615433334006</v>
      </c>
      <c r="T344" s="54">
        <v>10848.002105044856</v>
      </c>
      <c r="U344" s="55">
        <v>0.95373435571028697</v>
      </c>
    </row>
    <row r="345" spans="1:21" ht="13" x14ac:dyDescent="0.3">
      <c r="A345" s="44" t="s">
        <v>6977</v>
      </c>
      <c r="B345" s="44" t="s">
        <v>12795</v>
      </c>
      <c r="C345" s="98" t="s">
        <v>1047</v>
      </c>
      <c r="D345" s="98" t="s">
        <v>13119</v>
      </c>
      <c r="E345" s="98" t="s">
        <v>223</v>
      </c>
      <c r="F345" s="122">
        <v>1.0139634094773193</v>
      </c>
      <c r="G345" s="122">
        <v>1.0186717423325926</v>
      </c>
      <c r="H345" s="99">
        <v>5566.3333333333339</v>
      </c>
      <c r="I345" s="53">
        <v>5644.0583249539195</v>
      </c>
      <c r="J345" s="54">
        <v>5333.8545539759389</v>
      </c>
      <c r="K345" s="55">
        <v>0.9582348441180798</v>
      </c>
      <c r="L345" s="121">
        <v>5670.2664750706554</v>
      </c>
      <c r="M345" s="54">
        <v>5308.7620963266418</v>
      </c>
      <c r="N345" s="120">
        <v>0.95372694706149608</v>
      </c>
      <c r="O345" s="123">
        <v>5623.1620832840763</v>
      </c>
      <c r="P345" s="53">
        <v>5701.6805980103081</v>
      </c>
      <c r="Q345" s="54">
        <v>5388.3522187969347</v>
      </c>
      <c r="R345" s="55">
        <v>0.95824238017517605</v>
      </c>
      <c r="S345" s="121">
        <v>5728.156316797561</v>
      </c>
      <c r="T345" s="54">
        <v>5363.0028665554537</v>
      </c>
      <c r="U345" s="55">
        <v>0.95373435571028697</v>
      </c>
    </row>
    <row r="346" spans="1:21" ht="13" x14ac:dyDescent="0.3">
      <c r="A346" s="44" t="s">
        <v>6976</v>
      </c>
      <c r="B346" s="44" t="s">
        <v>12794</v>
      </c>
      <c r="C346" s="98" t="s">
        <v>1047</v>
      </c>
      <c r="D346" s="98" t="s">
        <v>13119</v>
      </c>
      <c r="E346" s="98" t="s">
        <v>223</v>
      </c>
      <c r="F346" s="122">
        <v>1.0139634094773193</v>
      </c>
      <c r="G346" s="122">
        <v>1.0186717423325926</v>
      </c>
      <c r="H346" s="99">
        <v>9230.3333333333321</v>
      </c>
      <c r="I346" s="53">
        <v>9359.2202572788156</v>
      </c>
      <c r="J346" s="54">
        <v>8844.8270228245819</v>
      </c>
      <c r="K346" s="55">
        <v>0.95823484411807991</v>
      </c>
      <c r="L346" s="121">
        <v>9402.6797389772728</v>
      </c>
      <c r="M346" s="54">
        <v>8803.2176303599626</v>
      </c>
      <c r="N346" s="120">
        <v>0.95372694706149619</v>
      </c>
      <c r="O346" s="123">
        <v>9322.2725821093263</v>
      </c>
      <c r="P346" s="53">
        <v>9452.4432914325062</v>
      </c>
      <c r="Q346" s="54">
        <v>8932.9966677222255</v>
      </c>
      <c r="R346" s="55">
        <v>0.95824238017517605</v>
      </c>
      <c r="S346" s="121">
        <v>9496.3356537166637</v>
      </c>
      <c r="T346" s="54">
        <v>8890.9716348537113</v>
      </c>
      <c r="U346" s="55">
        <v>0.95373435571028697</v>
      </c>
    </row>
    <row r="347" spans="1:21" ht="13" x14ac:dyDescent="0.3">
      <c r="A347" s="44" t="s">
        <v>6975</v>
      </c>
      <c r="B347" s="44" t="s">
        <v>12793</v>
      </c>
      <c r="C347" s="98" t="s">
        <v>1047</v>
      </c>
      <c r="D347" s="98" t="s">
        <v>13119</v>
      </c>
      <c r="E347" s="98" t="s">
        <v>223</v>
      </c>
      <c r="F347" s="122">
        <v>1.0139634094773193</v>
      </c>
      <c r="G347" s="122">
        <v>1.0186717423325926</v>
      </c>
      <c r="H347" s="99">
        <v>9289.75</v>
      </c>
      <c r="I347" s="53">
        <v>9419.4665831919265</v>
      </c>
      <c r="J347" s="54">
        <v>8901.762143145932</v>
      </c>
      <c r="K347" s="55">
        <v>0.9582348441180798</v>
      </c>
      <c r="L347" s="121">
        <v>9463.2058183342015</v>
      </c>
      <c r="M347" s="54">
        <v>8859.8849064645328</v>
      </c>
      <c r="N347" s="120">
        <v>0.95372694706149608</v>
      </c>
      <c r="O347" s="123">
        <v>9382.0161030616073</v>
      </c>
      <c r="P347" s="53">
        <v>9513.0210356314601</v>
      </c>
      <c r="Q347" s="54">
        <v>8990.2454414395834</v>
      </c>
      <c r="R347" s="55">
        <v>0.95824238017517593</v>
      </c>
      <c r="S347" s="121">
        <v>9557.194690298209</v>
      </c>
      <c r="T347" s="54">
        <v>8947.9510833170007</v>
      </c>
      <c r="U347" s="55">
        <v>0.95373435571028709</v>
      </c>
    </row>
    <row r="348" spans="1:21" ht="13" x14ac:dyDescent="0.3">
      <c r="A348" s="44" t="s">
        <v>6974</v>
      </c>
      <c r="B348" s="44" t="s">
        <v>12792</v>
      </c>
      <c r="C348" s="98" t="s">
        <v>1047</v>
      </c>
      <c r="D348" s="98" t="s">
        <v>13119</v>
      </c>
      <c r="E348" s="98" t="s">
        <v>223</v>
      </c>
      <c r="F348" s="122">
        <v>1.0139634094773193</v>
      </c>
      <c r="G348" s="122">
        <v>1.0186717423325926</v>
      </c>
      <c r="H348" s="99">
        <v>14656.333333333332</v>
      </c>
      <c r="I348" s="53">
        <v>14860.985717102751</v>
      </c>
      <c r="J348" s="54">
        <v>14044.209287009284</v>
      </c>
      <c r="K348" s="55">
        <v>0.95823484411807991</v>
      </c>
      <c r="L348" s="121">
        <v>14929.992612873921</v>
      </c>
      <c r="M348" s="54">
        <v>13978.140045115641</v>
      </c>
      <c r="N348" s="120">
        <v>0.95372694706149619</v>
      </c>
      <c r="O348" s="123">
        <v>14787.827902384117</v>
      </c>
      <c r="P348" s="53">
        <v>14994.316398665234</v>
      </c>
      <c r="Q348" s="54">
        <v>14170.323406801435</v>
      </c>
      <c r="R348" s="55">
        <v>0.95824238017517593</v>
      </c>
      <c r="S348" s="121">
        <v>15063.942414636156</v>
      </c>
      <c r="T348" s="54">
        <v>14103.659516834919</v>
      </c>
      <c r="U348" s="55">
        <v>0.95373435571028697</v>
      </c>
    </row>
    <row r="349" spans="1:21" ht="13" x14ac:dyDescent="0.3">
      <c r="A349" s="44" t="s">
        <v>6973</v>
      </c>
      <c r="B349" s="44" t="s">
        <v>12791</v>
      </c>
      <c r="C349" s="98" t="s">
        <v>1047</v>
      </c>
      <c r="D349" s="98" t="s">
        <v>13119</v>
      </c>
      <c r="E349" s="98" t="s">
        <v>223</v>
      </c>
      <c r="F349" s="122">
        <v>1.0139634094773193</v>
      </c>
      <c r="G349" s="122">
        <v>1.0186717423325926</v>
      </c>
      <c r="H349" s="99">
        <v>5317.8333333333339</v>
      </c>
      <c r="I349" s="53">
        <v>5392.0884176988056</v>
      </c>
      <c r="J349" s="54">
        <v>5095.7331952125969</v>
      </c>
      <c r="K349" s="55">
        <v>0.95823484411808002</v>
      </c>
      <c r="L349" s="121">
        <v>5417.1265471010056</v>
      </c>
      <c r="M349" s="54">
        <v>5071.76094998186</v>
      </c>
      <c r="N349" s="120">
        <v>0.95372694706149608</v>
      </c>
      <c r="O349" s="123">
        <v>5365.7110860198418</v>
      </c>
      <c r="P349" s="53">
        <v>5440.6347070509282</v>
      </c>
      <c r="Q349" s="54">
        <v>5141.6517623999807</v>
      </c>
      <c r="R349" s="55">
        <v>0.95824238017517582</v>
      </c>
      <c r="S349" s="121">
        <v>5465.8982608491397</v>
      </c>
      <c r="T349" s="54">
        <v>5117.4630055526777</v>
      </c>
      <c r="U349" s="55">
        <v>0.95373435571028686</v>
      </c>
    </row>
    <row r="350" spans="1:21" ht="13" x14ac:dyDescent="0.3">
      <c r="A350" s="44" t="s">
        <v>6972</v>
      </c>
      <c r="B350" s="44" t="s">
        <v>12790</v>
      </c>
      <c r="C350" s="98" t="s">
        <v>1047</v>
      </c>
      <c r="D350" s="98" t="s">
        <v>13119</v>
      </c>
      <c r="E350" s="98" t="s">
        <v>223</v>
      </c>
      <c r="F350" s="122">
        <v>1.0139634094773193</v>
      </c>
      <c r="G350" s="122">
        <v>1.0186717423325926</v>
      </c>
      <c r="H350" s="99">
        <v>15038.416666666668</v>
      </c>
      <c r="I350" s="53">
        <v>15248.404236473878</v>
      </c>
      <c r="J350" s="54">
        <v>14410.334850366067</v>
      </c>
      <c r="K350" s="55">
        <v>0.9582348441180798</v>
      </c>
      <c r="L350" s="121">
        <v>15319.210107756835</v>
      </c>
      <c r="M350" s="54">
        <v>14342.543216138723</v>
      </c>
      <c r="N350" s="120">
        <v>0.95372694706149619</v>
      </c>
      <c r="O350" s="123">
        <v>15175.131853741839</v>
      </c>
      <c r="P350" s="53">
        <v>15387.028433687949</v>
      </c>
      <c r="Q350" s="54">
        <v>14541.454467001711</v>
      </c>
      <c r="R350" s="55">
        <v>0.95824238017517605</v>
      </c>
      <c r="S350" s="121">
        <v>15458.478005578025</v>
      </c>
      <c r="T350" s="54">
        <v>14473.044601347126</v>
      </c>
      <c r="U350" s="55">
        <v>0.95373435571028697</v>
      </c>
    </row>
    <row r="351" spans="1:21" ht="13" x14ac:dyDescent="0.3">
      <c r="A351" s="44" t="s">
        <v>6971</v>
      </c>
      <c r="B351" s="44" t="s">
        <v>12789</v>
      </c>
      <c r="C351" s="98" t="s">
        <v>1047</v>
      </c>
      <c r="D351" s="98" t="s">
        <v>13119</v>
      </c>
      <c r="E351" s="98" t="s">
        <v>223</v>
      </c>
      <c r="F351" s="122">
        <v>1.0139634094773193</v>
      </c>
      <c r="G351" s="122">
        <v>1.0186717423325926</v>
      </c>
      <c r="H351" s="99">
        <v>8814.8333333333321</v>
      </c>
      <c r="I351" s="53">
        <v>8937.918460640989</v>
      </c>
      <c r="J351" s="54">
        <v>8446.6804450935197</v>
      </c>
      <c r="K351" s="55">
        <v>0.9582348441180798</v>
      </c>
      <c r="L351" s="121">
        <v>8979.4216300380813</v>
      </c>
      <c r="M351" s="54">
        <v>8406.9440838559112</v>
      </c>
      <c r="N351" s="120">
        <v>0.95372694706149619</v>
      </c>
      <c r="O351" s="123">
        <v>8896.3651066387902</v>
      </c>
      <c r="P351" s="53">
        <v>9020.5886954825237</v>
      </c>
      <c r="Q351" s="54">
        <v>8524.8740746929379</v>
      </c>
      <c r="R351" s="55">
        <v>0.95824238017517605</v>
      </c>
      <c r="S351" s="121">
        <v>9062.4757436066175</v>
      </c>
      <c r="T351" s="54">
        <v>8484.7690431436258</v>
      </c>
      <c r="U351" s="55">
        <v>0.95373435571028709</v>
      </c>
    </row>
    <row r="352" spans="1:21" ht="13" x14ac:dyDescent="0.3">
      <c r="A352" s="44" t="s">
        <v>6970</v>
      </c>
      <c r="B352" s="44" t="s">
        <v>12788</v>
      </c>
      <c r="C352" s="98" t="s">
        <v>1047</v>
      </c>
      <c r="D352" s="98" t="s">
        <v>13119</v>
      </c>
      <c r="E352" s="98" t="s">
        <v>223</v>
      </c>
      <c r="F352" s="122">
        <v>1.0139634094773193</v>
      </c>
      <c r="G352" s="122">
        <v>1.0186717423325926</v>
      </c>
      <c r="H352" s="99">
        <v>8493.9166666666679</v>
      </c>
      <c r="I352" s="53">
        <v>8612.5207031495611</v>
      </c>
      <c r="J352" s="54">
        <v>8139.1669130352939</v>
      </c>
      <c r="K352" s="55">
        <v>0.95823484411807969</v>
      </c>
      <c r="L352" s="121">
        <v>8652.5128900611817</v>
      </c>
      <c r="M352" s="54">
        <v>8100.8772110947612</v>
      </c>
      <c r="N352" s="120">
        <v>0.95372694706149619</v>
      </c>
      <c r="O352" s="123">
        <v>8570.1645542795814</v>
      </c>
      <c r="P352" s="53">
        <v>8689.8332712389947</v>
      </c>
      <c r="Q352" s="54">
        <v>8212.2948809857917</v>
      </c>
      <c r="R352" s="55">
        <v>0.95824238017517593</v>
      </c>
      <c r="S352" s="121">
        <v>8730.1844585850085</v>
      </c>
      <c r="T352" s="54">
        <v>8173.6603695069762</v>
      </c>
      <c r="U352" s="55">
        <v>0.95373435571028709</v>
      </c>
    </row>
    <row r="353" spans="1:21" ht="13" x14ac:dyDescent="0.3">
      <c r="A353" s="44" t="s">
        <v>6969</v>
      </c>
      <c r="B353" s="44" t="s">
        <v>12787</v>
      </c>
      <c r="C353" s="98" t="s">
        <v>1047</v>
      </c>
      <c r="D353" s="98" t="s">
        <v>13119</v>
      </c>
      <c r="E353" s="98" t="s">
        <v>223</v>
      </c>
      <c r="F353" s="122">
        <v>1.0139634094773193</v>
      </c>
      <c r="G353" s="122">
        <v>1.0186717423325926</v>
      </c>
      <c r="H353" s="99">
        <v>5194.8333333333339</v>
      </c>
      <c r="I353" s="53">
        <v>5267.3709183330948</v>
      </c>
      <c r="J353" s="54">
        <v>4977.8703093860722</v>
      </c>
      <c r="K353" s="55">
        <v>0.9582348441180798</v>
      </c>
      <c r="L353" s="121">
        <v>5291.829922794097</v>
      </c>
      <c r="M353" s="54">
        <v>4954.4525354932957</v>
      </c>
      <c r="N353" s="120">
        <v>0.95372694706149608</v>
      </c>
      <c r="O353" s="123">
        <v>5243.5808324513</v>
      </c>
      <c r="P353" s="53">
        <v>5316.7990987422409</v>
      </c>
      <c r="Q353" s="54">
        <v>5024.6213775290644</v>
      </c>
      <c r="R353" s="55">
        <v>0.95824238017517593</v>
      </c>
      <c r="S353" s="121">
        <v>5341.4876226549522</v>
      </c>
      <c r="T353" s="54">
        <v>5000.9831868527508</v>
      </c>
      <c r="U353" s="55">
        <v>0.95373435571028697</v>
      </c>
    </row>
    <row r="354" spans="1:21" ht="13" x14ac:dyDescent="0.3">
      <c r="A354" s="44" t="s">
        <v>6968</v>
      </c>
      <c r="B354" s="44" t="s">
        <v>12786</v>
      </c>
      <c r="C354" s="98" t="s">
        <v>1047</v>
      </c>
      <c r="D354" s="98" t="s">
        <v>13119</v>
      </c>
      <c r="E354" s="98" t="s">
        <v>223</v>
      </c>
      <c r="F354" s="122">
        <v>1.0139634094773193</v>
      </c>
      <c r="G354" s="122">
        <v>1.0186717423325926</v>
      </c>
      <c r="H354" s="99">
        <v>8206.0833333333321</v>
      </c>
      <c r="I354" s="53">
        <v>8320.6682351216714</v>
      </c>
      <c r="J354" s="54">
        <v>7863.354983736639</v>
      </c>
      <c r="K354" s="55">
        <v>0.95823484411807991</v>
      </c>
      <c r="L354" s="121">
        <v>8359.3052068931156</v>
      </c>
      <c r="M354" s="54">
        <v>7826.3628048322253</v>
      </c>
      <c r="N354" s="120">
        <v>0.95372694706149619</v>
      </c>
      <c r="O354" s="123">
        <v>8282.3189835245375</v>
      </c>
      <c r="P354" s="53">
        <v>8397.968394913265</v>
      </c>
      <c r="Q354" s="54">
        <v>7936.4690561425959</v>
      </c>
      <c r="R354" s="55">
        <v>0.95824238017517582</v>
      </c>
      <c r="S354" s="121">
        <v>8436.9643095012489</v>
      </c>
      <c r="T354" s="54">
        <v>7899.1321595388545</v>
      </c>
      <c r="U354" s="55">
        <v>0.95373435571028709</v>
      </c>
    </row>
    <row r="355" spans="1:21" ht="13" x14ac:dyDescent="0.3">
      <c r="A355" s="44" t="s">
        <v>6967</v>
      </c>
      <c r="B355" s="44" t="s">
        <v>12785</v>
      </c>
      <c r="C355" s="98" t="s">
        <v>1047</v>
      </c>
      <c r="D355" s="98" t="s">
        <v>13119</v>
      </c>
      <c r="E355" s="98" t="s">
        <v>223</v>
      </c>
      <c r="F355" s="122">
        <v>1.0139634094773193</v>
      </c>
      <c r="G355" s="122">
        <v>1.0186717423325926</v>
      </c>
      <c r="H355" s="99">
        <v>7329.9166666666661</v>
      </c>
      <c r="I355" s="53">
        <v>7432.2672945179602</v>
      </c>
      <c r="J355" s="54">
        <v>7023.7815544818477</v>
      </c>
      <c r="K355" s="55">
        <v>0.9582348441180798</v>
      </c>
      <c r="L355" s="121">
        <v>7466.7789819860418</v>
      </c>
      <c r="M355" s="54">
        <v>6990.7390447151774</v>
      </c>
      <c r="N355" s="120">
        <v>0.95372694706149608</v>
      </c>
      <c r="O355" s="123">
        <v>7392.4549147025464</v>
      </c>
      <c r="P355" s="53">
        <v>7495.6787897191598</v>
      </c>
      <c r="Q355" s="54">
        <v>7083.7635928022455</v>
      </c>
      <c r="R355" s="55">
        <v>0.95824238017517593</v>
      </c>
      <c r="S355" s="121">
        <v>7530.4849280751805</v>
      </c>
      <c r="T355" s="54">
        <v>7050.4382251911784</v>
      </c>
      <c r="U355" s="55">
        <v>0.95373435571028709</v>
      </c>
    </row>
    <row r="356" spans="1:21" ht="13" x14ac:dyDescent="0.3">
      <c r="A356" s="44" t="s">
        <v>6966</v>
      </c>
      <c r="B356" s="44" t="s">
        <v>12784</v>
      </c>
      <c r="C356" s="98" t="s">
        <v>1047</v>
      </c>
      <c r="D356" s="98" t="s">
        <v>13119</v>
      </c>
      <c r="E356" s="98" t="s">
        <v>223</v>
      </c>
      <c r="F356" s="122">
        <v>1.0139634094773193</v>
      </c>
      <c r="G356" s="122">
        <v>1.0186717423325926</v>
      </c>
      <c r="H356" s="99">
        <v>10289.75</v>
      </c>
      <c r="I356" s="53">
        <v>10433.429992669247</v>
      </c>
      <c r="J356" s="54">
        <v>9859.9969872640122</v>
      </c>
      <c r="K356" s="55">
        <v>0.95823484411807991</v>
      </c>
      <c r="L356" s="121">
        <v>10481.877560666795</v>
      </c>
      <c r="M356" s="54">
        <v>9813.6118535260302</v>
      </c>
      <c r="N356" s="120">
        <v>0.95372694706149619</v>
      </c>
      <c r="O356" s="123">
        <v>10374.647315685965</v>
      </c>
      <c r="P356" s="53">
        <v>10519.51276433766</v>
      </c>
      <c r="Q356" s="54">
        <v>9941.4267372609193</v>
      </c>
      <c r="R356" s="55">
        <v>0.95824238017517593</v>
      </c>
      <c r="S356" s="121">
        <v>10568.360057155976</v>
      </c>
      <c r="T356" s="54">
        <v>9894.6575733472127</v>
      </c>
      <c r="U356" s="55">
        <v>0.95373435571028709</v>
      </c>
    </row>
    <row r="357" spans="1:21" ht="13" x14ac:dyDescent="0.3">
      <c r="A357" s="44" t="s">
        <v>6965</v>
      </c>
      <c r="B357" s="44" t="s">
        <v>12783</v>
      </c>
      <c r="C357" s="98" t="s">
        <v>1047</v>
      </c>
      <c r="D357" s="98" t="s">
        <v>13119</v>
      </c>
      <c r="E357" s="98" t="s">
        <v>223</v>
      </c>
      <c r="F357" s="122">
        <v>1.0139634094773193</v>
      </c>
      <c r="G357" s="122">
        <v>1.0186717423325926</v>
      </c>
      <c r="H357" s="99">
        <v>7305.75</v>
      </c>
      <c r="I357" s="53">
        <v>7407.7631787889259</v>
      </c>
      <c r="J357" s="54">
        <v>7000.6242124156615</v>
      </c>
      <c r="K357" s="55">
        <v>0.9582348441180798</v>
      </c>
      <c r="L357" s="121">
        <v>7442.1610815463382</v>
      </c>
      <c r="M357" s="54">
        <v>6967.6906434945258</v>
      </c>
      <c r="N357" s="120">
        <v>0.95372694706149619</v>
      </c>
      <c r="O357" s="123">
        <v>7374.2948556551928</v>
      </c>
      <c r="P357" s="53">
        <v>7477.2651543311958</v>
      </c>
      <c r="Q357" s="54">
        <v>7066.3618545965874</v>
      </c>
      <c r="R357" s="55">
        <v>0.95824238017517593</v>
      </c>
      <c r="S357" s="121">
        <v>7511.9857890845497</v>
      </c>
      <c r="T357" s="54">
        <v>7033.1183529759892</v>
      </c>
      <c r="U357" s="55">
        <v>0.95373435571028697</v>
      </c>
    </row>
    <row r="358" spans="1:21" ht="13" x14ac:dyDescent="0.3">
      <c r="A358" s="44" t="s">
        <v>6964</v>
      </c>
      <c r="B358" s="44" t="s">
        <v>12782</v>
      </c>
      <c r="C358" s="98" t="s">
        <v>1047</v>
      </c>
      <c r="D358" s="98" t="s">
        <v>13119</v>
      </c>
      <c r="E358" s="98" t="s">
        <v>223</v>
      </c>
      <c r="F358" s="122">
        <v>1.0139634094773193</v>
      </c>
      <c r="G358" s="122">
        <v>1.0186717423325926</v>
      </c>
      <c r="H358" s="99">
        <v>6405.25</v>
      </c>
      <c r="I358" s="53">
        <v>6494.6891285545998</v>
      </c>
      <c r="J358" s="54">
        <v>6137.733735287331</v>
      </c>
      <c r="K358" s="55">
        <v>0.95823484411807991</v>
      </c>
      <c r="L358" s="121">
        <v>6524.8471775758389</v>
      </c>
      <c r="M358" s="54">
        <v>6108.8595276656488</v>
      </c>
      <c r="N358" s="120">
        <v>0.95372694706149619</v>
      </c>
      <c r="O358" s="123">
        <v>6461.0258792184477</v>
      </c>
      <c r="P358" s="53">
        <v>6551.2438292135321</v>
      </c>
      <c r="Q358" s="54">
        <v>6191.2288168756941</v>
      </c>
      <c r="R358" s="55">
        <v>0.95824238017517593</v>
      </c>
      <c r="S358" s="121">
        <v>6581.6644896394273</v>
      </c>
      <c r="T358" s="54">
        <v>6162.1023541438972</v>
      </c>
      <c r="U358" s="55">
        <v>0.95373435571028709</v>
      </c>
    </row>
    <row r="359" spans="1:21" ht="13" x14ac:dyDescent="0.3">
      <c r="A359" s="44" t="s">
        <v>6963</v>
      </c>
      <c r="B359" s="44" t="s">
        <v>12781</v>
      </c>
      <c r="C359" s="98" t="s">
        <v>1047</v>
      </c>
      <c r="D359" s="98" t="s">
        <v>13119</v>
      </c>
      <c r="E359" s="98" t="s">
        <v>223</v>
      </c>
      <c r="F359" s="122">
        <v>1.0139634094773193</v>
      </c>
      <c r="G359" s="122">
        <v>1.0186717423325926</v>
      </c>
      <c r="H359" s="99">
        <v>7355.6666666666661</v>
      </c>
      <c r="I359" s="53">
        <v>7458.3768523120016</v>
      </c>
      <c r="J359" s="54">
        <v>7048.4561017178885</v>
      </c>
      <c r="K359" s="55">
        <v>0.9582348441180798</v>
      </c>
      <c r="L359" s="121">
        <v>7493.0097793511068</v>
      </c>
      <c r="M359" s="54">
        <v>7015.2975136020113</v>
      </c>
      <c r="N359" s="120">
        <v>0.95372694706149619</v>
      </c>
      <c r="O359" s="123">
        <v>7420.4894497845726</v>
      </c>
      <c r="P359" s="53">
        <v>7524.1047824940424</v>
      </c>
      <c r="Q359" s="54">
        <v>7110.6274724263503</v>
      </c>
      <c r="R359" s="55">
        <v>0.95824238017517593</v>
      </c>
      <c r="S359" s="121">
        <v>7559.0429167726725</v>
      </c>
      <c r="T359" s="54">
        <v>7077.175724445272</v>
      </c>
      <c r="U359" s="55">
        <v>0.95373435571028709</v>
      </c>
    </row>
    <row r="360" spans="1:21" ht="13" x14ac:dyDescent="0.3">
      <c r="A360" s="44" t="s">
        <v>6962</v>
      </c>
      <c r="B360" s="44" t="s">
        <v>12780</v>
      </c>
      <c r="C360" s="98" t="s">
        <v>1047</v>
      </c>
      <c r="D360" s="98" t="s">
        <v>13119</v>
      </c>
      <c r="E360" s="98" t="s">
        <v>223</v>
      </c>
      <c r="F360" s="122">
        <v>1.0139634094773193</v>
      </c>
      <c r="G360" s="122">
        <v>1.0186717423325926</v>
      </c>
      <c r="H360" s="99">
        <v>6581.2500000000009</v>
      </c>
      <c r="I360" s="53">
        <v>6673.146688622609</v>
      </c>
      <c r="J360" s="54">
        <v>6306.3830678521135</v>
      </c>
      <c r="K360" s="55">
        <v>0.9582348441180798</v>
      </c>
      <c r="L360" s="121">
        <v>6704.1334042263761</v>
      </c>
      <c r="M360" s="54">
        <v>6276.715470348473</v>
      </c>
      <c r="N360" s="120">
        <v>0.95372694706149619</v>
      </c>
      <c r="O360" s="123">
        <v>6641.3183845006934</v>
      </c>
      <c r="P360" s="53">
        <v>6734.0538325727257</v>
      </c>
      <c r="Q360" s="54">
        <v>6363.9927362650988</v>
      </c>
      <c r="R360" s="55">
        <v>0.95824238017517593</v>
      </c>
      <c r="S360" s="121">
        <v>6765.3233701248009</v>
      </c>
      <c r="T360" s="54">
        <v>6334.0535105086537</v>
      </c>
      <c r="U360" s="55">
        <v>0.95373435571028709</v>
      </c>
    </row>
    <row r="361" spans="1:21" ht="13" x14ac:dyDescent="0.3">
      <c r="A361" s="44" t="s">
        <v>6961</v>
      </c>
      <c r="B361" s="44" t="s">
        <v>12779</v>
      </c>
      <c r="C361" s="98" t="s">
        <v>1047</v>
      </c>
      <c r="D361" s="98" t="s">
        <v>13119</v>
      </c>
      <c r="E361" s="98" t="s">
        <v>223</v>
      </c>
      <c r="F361" s="122">
        <v>1.0139634094773193</v>
      </c>
      <c r="G361" s="122">
        <v>1.0186717423325926</v>
      </c>
      <c r="H361" s="99">
        <v>6744.9166666666661</v>
      </c>
      <c r="I361" s="53">
        <v>6839.0986999737288</v>
      </c>
      <c r="J361" s="54">
        <v>6463.2141706727716</v>
      </c>
      <c r="K361" s="55">
        <v>0.95823484411807991</v>
      </c>
      <c r="L361" s="121">
        <v>6870.8560127214751</v>
      </c>
      <c r="M361" s="54">
        <v>6432.8087806842022</v>
      </c>
      <c r="N361" s="120">
        <v>0.95372694706149608</v>
      </c>
      <c r="O361" s="123">
        <v>6805.0147383295171</v>
      </c>
      <c r="P361" s="53">
        <v>6900.0359456200049</v>
      </c>
      <c r="Q361" s="54">
        <v>6520.853519984028</v>
      </c>
      <c r="R361" s="55">
        <v>0.95824238017517582</v>
      </c>
      <c r="S361" s="121">
        <v>6932.0762200931013</v>
      </c>
      <c r="T361" s="54">
        <v>6490.1763470597098</v>
      </c>
      <c r="U361" s="55">
        <v>0.95373435571028709</v>
      </c>
    </row>
    <row r="362" spans="1:21" ht="13" x14ac:dyDescent="0.3">
      <c r="A362" s="44" t="s">
        <v>6960</v>
      </c>
      <c r="B362" s="44" t="s">
        <v>12778</v>
      </c>
      <c r="C362" s="98" t="s">
        <v>1047</v>
      </c>
      <c r="D362" s="98" t="s">
        <v>13119</v>
      </c>
      <c r="E362" s="98" t="s">
        <v>223</v>
      </c>
      <c r="F362" s="122">
        <v>1.0139634094773193</v>
      </c>
      <c r="G362" s="122">
        <v>1.0186717423325926</v>
      </c>
      <c r="H362" s="99">
        <v>9246.8333333333321</v>
      </c>
      <c r="I362" s="53">
        <v>9375.9506535351902</v>
      </c>
      <c r="J362" s="54">
        <v>8860.6378977525292</v>
      </c>
      <c r="K362" s="55">
        <v>0.95823484411807969</v>
      </c>
      <c r="L362" s="121">
        <v>9419.4878227257614</v>
      </c>
      <c r="M362" s="54">
        <v>8818.9541249864778</v>
      </c>
      <c r="N362" s="120">
        <v>0.9537269470614963</v>
      </c>
      <c r="O362" s="123">
        <v>9333.7885448896377</v>
      </c>
      <c r="P362" s="53">
        <v>9464.120056316644</v>
      </c>
      <c r="Q362" s="54">
        <v>8944.0317513068385</v>
      </c>
      <c r="R362" s="55">
        <v>0.95824238017517593</v>
      </c>
      <c r="S362" s="121">
        <v>9508.0666395867211</v>
      </c>
      <c r="T362" s="54">
        <v>8901.9548041963753</v>
      </c>
      <c r="U362" s="55">
        <v>0.95373435571028697</v>
      </c>
    </row>
    <row r="363" spans="1:21" ht="13" x14ac:dyDescent="0.3">
      <c r="A363" s="44" t="s">
        <v>6959</v>
      </c>
      <c r="B363" s="44" t="s">
        <v>9812</v>
      </c>
      <c r="C363" s="98" t="s">
        <v>1047</v>
      </c>
      <c r="D363" s="98" t="s">
        <v>13119</v>
      </c>
      <c r="E363" s="98" t="s">
        <v>223</v>
      </c>
      <c r="F363" s="122">
        <v>1.0139634094773193</v>
      </c>
      <c r="G363" s="122">
        <v>1.0186717423325926</v>
      </c>
      <c r="H363" s="99">
        <v>4382.583333333333</v>
      </c>
      <c r="I363" s="53">
        <v>4443.7791389851418</v>
      </c>
      <c r="J363" s="54">
        <v>4199.5440572511616</v>
      </c>
      <c r="K363" s="55">
        <v>0.95823484411807991</v>
      </c>
      <c r="L363" s="121">
        <v>4464.4138000844478</v>
      </c>
      <c r="M363" s="54">
        <v>4179.7878227425954</v>
      </c>
      <c r="N363" s="120">
        <v>0.95372694706149619</v>
      </c>
      <c r="O363" s="123">
        <v>4422.1127415156279</v>
      </c>
      <c r="P363" s="53">
        <v>4483.8605124802816</v>
      </c>
      <c r="Q363" s="54">
        <v>4237.4558388329078</v>
      </c>
      <c r="R363" s="55">
        <v>0.95824238017517593</v>
      </c>
      <c r="S363" s="121">
        <v>4504.6812911908828</v>
      </c>
      <c r="T363" s="54">
        <v>4217.5208464076586</v>
      </c>
      <c r="U363" s="55">
        <v>0.95373435571028709</v>
      </c>
    </row>
    <row r="364" spans="1:21" ht="13" x14ac:dyDescent="0.3">
      <c r="A364" s="44" t="s">
        <v>6958</v>
      </c>
      <c r="B364" s="44" t="s">
        <v>12777</v>
      </c>
      <c r="C364" s="98" t="s">
        <v>1047</v>
      </c>
      <c r="D364" s="98" t="s">
        <v>13119</v>
      </c>
      <c r="E364" s="98" t="s">
        <v>223</v>
      </c>
      <c r="F364" s="122">
        <v>1.0139634094773193</v>
      </c>
      <c r="G364" s="122">
        <v>1.0186717423325926</v>
      </c>
      <c r="H364" s="99">
        <v>10103.916666666668</v>
      </c>
      <c r="I364" s="53">
        <v>10245.001792408046</v>
      </c>
      <c r="J364" s="54">
        <v>9681.9250120654033</v>
      </c>
      <c r="K364" s="55">
        <v>0.9582348441180798</v>
      </c>
      <c r="L364" s="121">
        <v>10292.574395216656</v>
      </c>
      <c r="M364" s="54">
        <v>9636.3775958637707</v>
      </c>
      <c r="N364" s="120">
        <v>0.95372694706149619</v>
      </c>
      <c r="O364" s="123">
        <v>10195.855619921524</v>
      </c>
      <c r="P364" s="53">
        <v>10338.224526914115</v>
      </c>
      <c r="Q364" s="54">
        <v>9770.1009571560444</v>
      </c>
      <c r="R364" s="55">
        <v>0.95824238017517593</v>
      </c>
      <c r="S364" s="121">
        <v>10386.230008917015</v>
      </c>
      <c r="T364" s="54">
        <v>9724.1377905809641</v>
      </c>
      <c r="U364" s="55">
        <v>0.95373435571028709</v>
      </c>
    </row>
    <row r="365" spans="1:21" ht="13" x14ac:dyDescent="0.3">
      <c r="A365" s="44" t="s">
        <v>6957</v>
      </c>
      <c r="B365" s="44" t="s">
        <v>12776</v>
      </c>
      <c r="C365" s="98" t="s">
        <v>1047</v>
      </c>
      <c r="D365" s="98" t="s">
        <v>13119</v>
      </c>
      <c r="E365" s="98" t="s">
        <v>223</v>
      </c>
      <c r="F365" s="122">
        <v>1.0139634094773193</v>
      </c>
      <c r="G365" s="122">
        <v>1.0186717423325926</v>
      </c>
      <c r="H365" s="99">
        <v>2130.0833333333335</v>
      </c>
      <c r="I365" s="53">
        <v>2159.8265591374802</v>
      </c>
      <c r="J365" s="54">
        <v>2041.1200708751869</v>
      </c>
      <c r="K365" s="55">
        <v>0.95823484411807991</v>
      </c>
      <c r="L365" s="121">
        <v>2169.8557004802833</v>
      </c>
      <c r="M365" s="54">
        <v>2031.5178744865752</v>
      </c>
      <c r="N365" s="120">
        <v>0.95372694706149608</v>
      </c>
      <c r="O365" s="123">
        <v>2148.7875780021204</v>
      </c>
      <c r="P365" s="53">
        <v>2178.7919788335412</v>
      </c>
      <c r="Q365" s="54">
        <v>2059.0593232356032</v>
      </c>
      <c r="R365" s="55">
        <v>0.95824238017517582</v>
      </c>
      <c r="S365" s="121">
        <v>2188.9091859860519</v>
      </c>
      <c r="T365" s="54">
        <v>2049.3725362641203</v>
      </c>
      <c r="U365" s="55">
        <v>0.95373435571028697</v>
      </c>
    </row>
    <row r="366" spans="1:21" ht="13" x14ac:dyDescent="0.3">
      <c r="A366" s="44" t="s">
        <v>6956</v>
      </c>
      <c r="B366" s="44" t="s">
        <v>12775</v>
      </c>
      <c r="C366" s="98" t="s">
        <v>1047</v>
      </c>
      <c r="D366" s="98" t="s">
        <v>13119</v>
      </c>
      <c r="E366" s="98" t="s">
        <v>223</v>
      </c>
      <c r="F366" s="122">
        <v>1.0139634094773193</v>
      </c>
      <c r="G366" s="122">
        <v>1.0186717423325926</v>
      </c>
      <c r="H366" s="99">
        <v>4641.583333333333</v>
      </c>
      <c r="I366" s="53">
        <v>4706.3956620397676</v>
      </c>
      <c r="J366" s="54">
        <v>4447.7268818777438</v>
      </c>
      <c r="K366" s="55">
        <v>0.9582348441180798</v>
      </c>
      <c r="L366" s="121">
        <v>4728.2497813485897</v>
      </c>
      <c r="M366" s="54">
        <v>4426.8031020315229</v>
      </c>
      <c r="N366" s="120">
        <v>0.95372694706149619</v>
      </c>
      <c r="O366" s="123">
        <v>4688.9173293833728</v>
      </c>
      <c r="P366" s="53">
        <v>4754.3906020588511</v>
      </c>
      <c r="Q366" s="54">
        <v>4493.1193021529525</v>
      </c>
      <c r="R366" s="55">
        <v>0.95824238017517593</v>
      </c>
      <c r="S366" s="121">
        <v>4776.4675855764472</v>
      </c>
      <c r="T366" s="54">
        <v>4471.9815481182504</v>
      </c>
      <c r="U366" s="55">
        <v>0.95373435571028697</v>
      </c>
    </row>
    <row r="367" spans="1:21" ht="13" x14ac:dyDescent="0.3">
      <c r="A367" s="44" t="s">
        <v>6955</v>
      </c>
      <c r="B367" s="44" t="s">
        <v>12774</v>
      </c>
      <c r="C367" s="98" t="s">
        <v>1047</v>
      </c>
      <c r="D367" s="98" t="s">
        <v>13119</v>
      </c>
      <c r="E367" s="98" t="s">
        <v>223</v>
      </c>
      <c r="F367" s="122">
        <v>1.0139634094773193</v>
      </c>
      <c r="G367" s="122">
        <v>1.0186717423325926</v>
      </c>
      <c r="H367" s="99">
        <v>8248.9166666666661</v>
      </c>
      <c r="I367" s="53">
        <v>8364.0996678276169</v>
      </c>
      <c r="J367" s="54">
        <v>7904.3993762263635</v>
      </c>
      <c r="K367" s="55">
        <v>0.9582348441180798</v>
      </c>
      <c r="L367" s="121">
        <v>8402.9383131896957</v>
      </c>
      <c r="M367" s="54">
        <v>7867.2141090646937</v>
      </c>
      <c r="N367" s="120">
        <v>0.9537269470614963</v>
      </c>
      <c r="O367" s="123">
        <v>8319.3632496983701</v>
      </c>
      <c r="P367" s="53">
        <v>8435.52992534447</v>
      </c>
      <c r="Q367" s="54">
        <v>7971.9664419328528</v>
      </c>
      <c r="R367" s="55">
        <v>0.95824238017517593</v>
      </c>
      <c r="S367" s="121">
        <v>8474.7002566679785</v>
      </c>
      <c r="T367" s="54">
        <v>7934.4625488709144</v>
      </c>
      <c r="U367" s="55">
        <v>0.95373435571028697</v>
      </c>
    </row>
    <row r="368" spans="1:21" ht="13" x14ac:dyDescent="0.3">
      <c r="A368" s="44" t="s">
        <v>6954</v>
      </c>
      <c r="B368" s="44" t="s">
        <v>12773</v>
      </c>
      <c r="C368" s="98" t="s">
        <v>1047</v>
      </c>
      <c r="D368" s="98" t="s">
        <v>13119</v>
      </c>
      <c r="E368" s="98" t="s">
        <v>223</v>
      </c>
      <c r="F368" s="122">
        <v>1.0139634094773193</v>
      </c>
      <c r="G368" s="122">
        <v>1.0186717423325926</v>
      </c>
      <c r="H368" s="99">
        <v>4575.3333333333339</v>
      </c>
      <c r="I368" s="53">
        <v>4639.2205861618959</v>
      </c>
      <c r="J368" s="54">
        <v>4384.2438234549218</v>
      </c>
      <c r="K368" s="55">
        <v>0.9582348441180798</v>
      </c>
      <c r="L368" s="121">
        <v>4660.7627784190563</v>
      </c>
      <c r="M368" s="54">
        <v>4363.6186917886998</v>
      </c>
      <c r="N368" s="120">
        <v>0.9537269470614963</v>
      </c>
      <c r="O368" s="123">
        <v>4615.4527822461732</v>
      </c>
      <c r="P368" s="53">
        <v>4679.9002393679093</v>
      </c>
      <c r="Q368" s="54">
        <v>4422.7224596457108</v>
      </c>
      <c r="R368" s="55">
        <v>0.95824238017517593</v>
      </c>
      <c r="S368" s="121">
        <v>4701.6313273445212</v>
      </c>
      <c r="T368" s="54">
        <v>4401.9158855868054</v>
      </c>
      <c r="U368" s="55">
        <v>0.95373435571028697</v>
      </c>
    </row>
    <row r="369" spans="1:21" ht="13" x14ac:dyDescent="0.3">
      <c r="A369" s="44" t="s">
        <v>6953</v>
      </c>
      <c r="B369" s="44" t="s">
        <v>12772</v>
      </c>
      <c r="C369" s="98" t="s">
        <v>1047</v>
      </c>
      <c r="D369" s="98" t="s">
        <v>13119</v>
      </c>
      <c r="E369" s="98" t="s">
        <v>223</v>
      </c>
      <c r="F369" s="122">
        <v>1.0139634094773193</v>
      </c>
      <c r="G369" s="122">
        <v>1.0186717423325926</v>
      </c>
      <c r="H369" s="99">
        <v>2653.8333333333335</v>
      </c>
      <c r="I369" s="53">
        <v>2690.889894851226</v>
      </c>
      <c r="J369" s="54">
        <v>2542.9955704820309</v>
      </c>
      <c r="K369" s="55">
        <v>0.9582348441180798</v>
      </c>
      <c r="L369" s="121">
        <v>2703.385025526979</v>
      </c>
      <c r="M369" s="54">
        <v>2531.0323630100343</v>
      </c>
      <c r="N369" s="120">
        <v>0.95372694706149619</v>
      </c>
      <c r="O369" s="123">
        <v>2678.1726183425671</v>
      </c>
      <c r="P369" s="53">
        <v>2715.5690392634287</v>
      </c>
      <c r="Q369" s="54">
        <v>2566.3385043205644</v>
      </c>
      <c r="R369" s="55">
        <v>0.95824238017517582</v>
      </c>
      <c r="S369" s="121">
        <v>2728.1787673944646</v>
      </c>
      <c r="T369" s="54">
        <v>2554.2652366358807</v>
      </c>
      <c r="U369" s="55">
        <v>0.95373435571028697</v>
      </c>
    </row>
    <row r="370" spans="1:21" ht="13" x14ac:dyDescent="0.3">
      <c r="A370" s="44" t="s">
        <v>6952</v>
      </c>
      <c r="B370" s="44" t="s">
        <v>12771</v>
      </c>
      <c r="C370" s="98" t="s">
        <v>1047</v>
      </c>
      <c r="D370" s="98" t="s">
        <v>13119</v>
      </c>
      <c r="E370" s="98" t="s">
        <v>223</v>
      </c>
      <c r="F370" s="122">
        <v>1.0139634094773193</v>
      </c>
      <c r="G370" s="122">
        <v>1.0186717423325926</v>
      </c>
      <c r="H370" s="99">
        <v>3706.5</v>
      </c>
      <c r="I370" s="53">
        <v>3758.2553772276842</v>
      </c>
      <c r="J370" s="54">
        <v>3551.6974497236629</v>
      </c>
      <c r="K370" s="55">
        <v>0.9582348441180798</v>
      </c>
      <c r="L370" s="121">
        <v>3775.7068129557547</v>
      </c>
      <c r="M370" s="54">
        <v>3534.9889292834359</v>
      </c>
      <c r="N370" s="120">
        <v>0.9537269470614963</v>
      </c>
      <c r="O370" s="123">
        <v>3741.7062679942819</v>
      </c>
      <c r="P370" s="53">
        <v>3793.9532447581382</v>
      </c>
      <c r="Q370" s="54">
        <v>3585.4615201592155</v>
      </c>
      <c r="R370" s="55">
        <v>0.95824238017517593</v>
      </c>
      <c r="S370" s="121">
        <v>3811.5704433145179</v>
      </c>
      <c r="T370" s="54">
        <v>3568.5938167626691</v>
      </c>
      <c r="U370" s="55">
        <v>0.95373435571028709</v>
      </c>
    </row>
    <row r="371" spans="1:21" ht="13" x14ac:dyDescent="0.3">
      <c r="A371" s="44" t="s">
        <v>6951</v>
      </c>
      <c r="B371" s="44" t="s">
        <v>12770</v>
      </c>
      <c r="C371" s="98" t="s">
        <v>1047</v>
      </c>
      <c r="D371" s="98" t="s">
        <v>13119</v>
      </c>
      <c r="E371" s="98" t="s">
        <v>223</v>
      </c>
      <c r="F371" s="122">
        <v>1.0139634094773193</v>
      </c>
      <c r="G371" s="122">
        <v>1.0186717423325926</v>
      </c>
      <c r="H371" s="99">
        <v>2981.0833333333335</v>
      </c>
      <c r="I371" s="53">
        <v>3022.7094206026791</v>
      </c>
      <c r="J371" s="54">
        <v>2856.5779232196728</v>
      </c>
      <c r="K371" s="55">
        <v>0.95823484411807991</v>
      </c>
      <c r="L371" s="121">
        <v>3036.7453532053196</v>
      </c>
      <c r="M371" s="54">
        <v>2843.1395064359085</v>
      </c>
      <c r="N371" s="120">
        <v>0.95372694706149608</v>
      </c>
      <c r="O371" s="123">
        <v>3008.1212890706574</v>
      </c>
      <c r="P371" s="53">
        <v>3050.1249183873929</v>
      </c>
      <c r="Q371" s="54">
        <v>2882.5093038946857</v>
      </c>
      <c r="R371" s="55">
        <v>0.95824238017517605</v>
      </c>
      <c r="S371" s="121">
        <v>3064.288154685371</v>
      </c>
      <c r="T371" s="54">
        <v>2868.9486195302015</v>
      </c>
      <c r="U371" s="55">
        <v>0.95373435571028697</v>
      </c>
    </row>
    <row r="372" spans="1:21" ht="13" x14ac:dyDescent="0.3">
      <c r="A372" s="44" t="s">
        <v>6950</v>
      </c>
      <c r="B372" s="44" t="s">
        <v>12769</v>
      </c>
      <c r="C372" s="98" t="s">
        <v>1090</v>
      </c>
      <c r="D372" s="98" t="s">
        <v>13119</v>
      </c>
      <c r="E372" s="98" t="s">
        <v>474</v>
      </c>
      <c r="F372" s="122">
        <v>1.0213542008563206</v>
      </c>
      <c r="G372" s="122">
        <v>1.0200107209125961</v>
      </c>
      <c r="H372" s="99">
        <v>12796.916666666668</v>
      </c>
      <c r="I372" s="53">
        <v>13070.184595508264</v>
      </c>
      <c r="J372" s="54">
        <v>12351.832602053613</v>
      </c>
      <c r="K372" s="55">
        <v>0.96521942931984495</v>
      </c>
      <c r="L372" s="121">
        <v>13052.992194625085</v>
      </c>
      <c r="M372" s="54">
        <v>12220.806643061638</v>
      </c>
      <c r="N372" s="120">
        <v>0.95498055987926544</v>
      </c>
      <c r="O372" s="123">
        <v>12922.49020442148</v>
      </c>
      <c r="P372" s="53">
        <v>13198.439655810531</v>
      </c>
      <c r="Q372" s="54">
        <v>12473.136714964676</v>
      </c>
      <c r="R372" s="55">
        <v>0.96522702030735097</v>
      </c>
      <c r="S372" s="121">
        <v>13181.078549397915</v>
      </c>
      <c r="T372" s="54">
        <v>12340.822794485879</v>
      </c>
      <c r="U372" s="55">
        <v>0.95498797826624926</v>
      </c>
    </row>
    <row r="373" spans="1:21" ht="13" x14ac:dyDescent="0.3">
      <c r="A373" s="44" t="s">
        <v>6949</v>
      </c>
      <c r="B373" s="44" t="s">
        <v>12768</v>
      </c>
      <c r="C373" s="98" t="s">
        <v>1090</v>
      </c>
      <c r="D373" s="98" t="s">
        <v>13119</v>
      </c>
      <c r="E373" s="98" t="s">
        <v>475</v>
      </c>
      <c r="F373" s="122">
        <v>1.0201143805682304</v>
      </c>
      <c r="G373" s="122">
        <v>1.0197644876058314</v>
      </c>
      <c r="H373" s="99">
        <v>12401.666666666664</v>
      </c>
      <c r="I373" s="53">
        <v>12651.118509680335</v>
      </c>
      <c r="J373" s="54">
        <v>11955.798857960717</v>
      </c>
      <c r="K373" s="55">
        <v>0.96404775094428596</v>
      </c>
      <c r="L373" s="121">
        <v>12646.77925379165</v>
      </c>
      <c r="M373" s="54">
        <v>11840.491560372859</v>
      </c>
      <c r="N373" s="120">
        <v>0.95475002502670558</v>
      </c>
      <c r="O373" s="123">
        <v>12530.23007171981</v>
      </c>
      <c r="P373" s="53">
        <v>12782.267887989869</v>
      </c>
      <c r="Q373" s="54">
        <v>12079.835120813706</v>
      </c>
      <c r="R373" s="55">
        <v>0.9640553327171042</v>
      </c>
      <c r="S373" s="121">
        <v>12777.883648670533</v>
      </c>
      <c r="T373" s="54">
        <v>11963.33040622117</v>
      </c>
      <c r="U373" s="55">
        <v>0.95475744162287102</v>
      </c>
    </row>
    <row r="374" spans="1:21" ht="13" x14ac:dyDescent="0.3">
      <c r="A374" s="44" t="s">
        <v>6948</v>
      </c>
      <c r="B374" s="44" t="s">
        <v>12767</v>
      </c>
      <c r="C374" s="98" t="s">
        <v>1090</v>
      </c>
      <c r="D374" s="98" t="s">
        <v>13119</v>
      </c>
      <c r="E374" s="98" t="s">
        <v>473</v>
      </c>
      <c r="F374" s="122">
        <v>1.0208670542927503</v>
      </c>
      <c r="G374" s="122">
        <v>1.0200334985665358</v>
      </c>
      <c r="H374" s="99">
        <v>16966.75</v>
      </c>
      <c r="I374" s="53">
        <v>17320.796093421519</v>
      </c>
      <c r="J374" s="54">
        <v>16368.825728274045</v>
      </c>
      <c r="K374" s="55">
        <v>0.96475905687736574</v>
      </c>
      <c r="L374" s="121">
        <v>17306.653361803772</v>
      </c>
      <c r="M374" s="54">
        <v>16203.278238394092</v>
      </c>
      <c r="N374" s="120">
        <v>0.95500188535777875</v>
      </c>
      <c r="O374" s="123">
        <v>17128.646123195427</v>
      </c>
      <c r="P374" s="53">
        <v>17486.070511809452</v>
      </c>
      <c r="Q374" s="54">
        <v>16525.146440722769</v>
      </c>
      <c r="R374" s="55">
        <v>0.96476664424426362</v>
      </c>
      <c r="S374" s="121">
        <v>17471.792830751161</v>
      </c>
      <c r="T374" s="54">
        <v>16358.016411040795</v>
      </c>
      <c r="U374" s="55">
        <v>0.95500930391042094</v>
      </c>
    </row>
    <row r="375" spans="1:21" ht="13" x14ac:dyDescent="0.3">
      <c r="A375" s="44" t="s">
        <v>6947</v>
      </c>
      <c r="B375" s="44" t="s">
        <v>13189</v>
      </c>
      <c r="C375" s="98" t="s">
        <v>1090</v>
      </c>
      <c r="D375" s="98" t="s">
        <v>13119</v>
      </c>
      <c r="E375" s="98" t="s">
        <v>475</v>
      </c>
      <c r="F375" s="122">
        <v>1.0201143805682304</v>
      </c>
      <c r="G375" s="122">
        <v>1.0197644876058314</v>
      </c>
      <c r="H375" s="99">
        <v>14569.833333333336</v>
      </c>
      <c r="I375" s="53">
        <v>14862.896505815692</v>
      </c>
      <c r="J375" s="54">
        <v>14046.015056633092</v>
      </c>
      <c r="K375" s="55">
        <v>0.96404775094428596</v>
      </c>
      <c r="L375" s="121">
        <v>14857.798623669032</v>
      </c>
      <c r="M375" s="54">
        <v>13910.548739634931</v>
      </c>
      <c r="N375" s="120">
        <v>0.95475002502670558</v>
      </c>
      <c r="O375" s="123">
        <v>14722.922909432786</v>
      </c>
      <c r="P375" s="53">
        <v>15019.065383909836</v>
      </c>
      <c r="Q375" s="54">
        <v>14193.7123440215</v>
      </c>
      <c r="R375" s="55">
        <v>0.9640553327171042</v>
      </c>
      <c r="S375" s="121">
        <v>15013.913936797881</v>
      </c>
      <c r="T375" s="54">
        <v>14056.820210220802</v>
      </c>
      <c r="U375" s="55">
        <v>0.95475744162287091</v>
      </c>
    </row>
    <row r="376" spans="1:21" ht="13" x14ac:dyDescent="0.3">
      <c r="A376" s="44" t="s">
        <v>6946</v>
      </c>
      <c r="B376" s="44" t="s">
        <v>12766</v>
      </c>
      <c r="C376" s="98" t="s">
        <v>1090</v>
      </c>
      <c r="D376" s="98" t="s">
        <v>13119</v>
      </c>
      <c r="E376" s="98" t="s">
        <v>473</v>
      </c>
      <c r="F376" s="122">
        <v>1.0208670542927503</v>
      </c>
      <c r="G376" s="122">
        <v>1.0200334985665358</v>
      </c>
      <c r="H376" s="99">
        <v>9793.5</v>
      </c>
      <c r="I376" s="53">
        <v>9997.86149621605</v>
      </c>
      <c r="J376" s="54">
        <v>9448.3678235284824</v>
      </c>
      <c r="K376" s="55">
        <v>0.96475905687736585</v>
      </c>
      <c r="L376" s="121">
        <v>9989.6980682113681</v>
      </c>
      <c r="M376" s="54">
        <v>9352.8109642514046</v>
      </c>
      <c r="N376" s="120">
        <v>0.95500188535777863</v>
      </c>
      <c r="O376" s="123">
        <v>9891.9012358075724</v>
      </c>
      <c r="P376" s="53">
        <v>10098.316075953693</v>
      </c>
      <c r="Q376" s="54">
        <v>9543.3763604657579</v>
      </c>
      <c r="R376" s="55">
        <v>0.96476664424426384</v>
      </c>
      <c r="S376" s="121">
        <v>10090.070625035438</v>
      </c>
      <c r="T376" s="54">
        <v>9446.8577135592241</v>
      </c>
      <c r="U376" s="55">
        <v>0.95500930391042116</v>
      </c>
    </row>
    <row r="377" spans="1:21" ht="13" x14ac:dyDescent="0.3">
      <c r="A377" s="44" t="s">
        <v>6945</v>
      </c>
      <c r="B377" s="44" t="s">
        <v>13190</v>
      </c>
      <c r="C377" s="98" t="s">
        <v>1090</v>
      </c>
      <c r="D377" s="98" t="s">
        <v>13119</v>
      </c>
      <c r="E377" s="98" t="s">
        <v>476</v>
      </c>
      <c r="F377" s="122">
        <v>1.0166607842596984</v>
      </c>
      <c r="G377" s="122">
        <v>1.0185999022700787</v>
      </c>
      <c r="H377" s="99">
        <v>36476.416666666672</v>
      </c>
      <c r="I377" s="53">
        <v>37084.142375316871</v>
      </c>
      <c r="J377" s="54">
        <v>35045.956349235799</v>
      </c>
      <c r="K377" s="55">
        <v>0.96078396815940326</v>
      </c>
      <c r="L377" s="121">
        <v>37154.874451829339</v>
      </c>
      <c r="M377" s="54">
        <v>34786.088105531038</v>
      </c>
      <c r="N377" s="120">
        <v>0.95365968711832627</v>
      </c>
      <c r="O377" s="123">
        <v>36789.174196071952</v>
      </c>
      <c r="P377" s="53">
        <v>37402.110690445174</v>
      </c>
      <c r="Q377" s="54">
        <v>35346.726752262817</v>
      </c>
      <c r="R377" s="55">
        <v>0.96079152426413672</v>
      </c>
      <c r="S377" s="121">
        <v>37473.449240715789</v>
      </c>
      <c r="T377" s="54">
        <v>35084.624892016815</v>
      </c>
      <c r="U377" s="55">
        <v>0.95366709524463489</v>
      </c>
    </row>
    <row r="378" spans="1:21" ht="13" x14ac:dyDescent="0.3">
      <c r="A378" s="44" t="s">
        <v>6944</v>
      </c>
      <c r="B378" s="44" t="s">
        <v>12765</v>
      </c>
      <c r="C378" s="98" t="s">
        <v>1090</v>
      </c>
      <c r="D378" s="98" t="s">
        <v>13119</v>
      </c>
      <c r="E378" s="98" t="s">
        <v>475</v>
      </c>
      <c r="F378" s="122">
        <v>1.0201143805682304</v>
      </c>
      <c r="G378" s="122">
        <v>1.0197644876058314</v>
      </c>
      <c r="H378" s="99">
        <v>9307.25</v>
      </c>
      <c r="I378" s="53">
        <v>9494.4595685436634</v>
      </c>
      <c r="J378" s="54">
        <v>8972.6334299762075</v>
      </c>
      <c r="K378" s="55">
        <v>0.96404775094428619</v>
      </c>
      <c r="L378" s="121">
        <v>9491.2030272693737</v>
      </c>
      <c r="M378" s="54">
        <v>8886.0971704298045</v>
      </c>
      <c r="N378" s="120">
        <v>0.95475002502670547</v>
      </c>
      <c r="O378" s="123">
        <v>9389.7779088491043</v>
      </c>
      <c r="P378" s="53">
        <v>9578.6474751588576</v>
      </c>
      <c r="Q378" s="54">
        <v>9052.265466055238</v>
      </c>
      <c r="R378" s="55">
        <v>0.9640553327171042</v>
      </c>
      <c r="S378" s="121">
        <v>9575.3620579500621</v>
      </c>
      <c r="T378" s="54">
        <v>8964.9603336597229</v>
      </c>
      <c r="U378" s="55">
        <v>0.95475744162287102</v>
      </c>
    </row>
    <row r="379" spans="1:21" ht="13" x14ac:dyDescent="0.3">
      <c r="A379" s="44" t="s">
        <v>6943</v>
      </c>
      <c r="B379" s="44" t="s">
        <v>12764</v>
      </c>
      <c r="C379" s="98" t="s">
        <v>1090</v>
      </c>
      <c r="D379" s="98" t="s">
        <v>13119</v>
      </c>
      <c r="E379" s="98" t="s">
        <v>476</v>
      </c>
      <c r="F379" s="122">
        <v>1.0166607842596984</v>
      </c>
      <c r="G379" s="122">
        <v>1.0185999022700787</v>
      </c>
      <c r="H379" s="99">
        <v>10232.333333333336</v>
      </c>
      <c r="I379" s="53">
        <v>10402.812031473322</v>
      </c>
      <c r="J379" s="54">
        <v>9831.061823529737</v>
      </c>
      <c r="K379" s="55">
        <v>0.96078396815940337</v>
      </c>
      <c r="L379" s="121">
        <v>10422.653733328205</v>
      </c>
      <c r="M379" s="54">
        <v>9758.1638051570899</v>
      </c>
      <c r="N379" s="120">
        <v>0.95365968711832627</v>
      </c>
      <c r="O379" s="123">
        <v>10319.214107248594</v>
      </c>
      <c r="P379" s="53">
        <v>10491.140307219099</v>
      </c>
      <c r="Q379" s="54">
        <v>9914.6134513113575</v>
      </c>
      <c r="R379" s="55">
        <v>0.9607915242641365</v>
      </c>
      <c r="S379" s="121">
        <v>10511.150481147435</v>
      </c>
      <c r="T379" s="54">
        <v>9841.0949428672247</v>
      </c>
      <c r="U379" s="55">
        <v>0.95366709524463489</v>
      </c>
    </row>
    <row r="380" spans="1:21" ht="13" x14ac:dyDescent="0.3">
      <c r="A380" s="44" t="s">
        <v>6942</v>
      </c>
      <c r="B380" s="44" t="s">
        <v>12763</v>
      </c>
      <c r="C380" s="98" t="s">
        <v>1090</v>
      </c>
      <c r="D380" s="98" t="s">
        <v>13119</v>
      </c>
      <c r="E380" s="98" t="s">
        <v>474</v>
      </c>
      <c r="F380" s="122">
        <v>1.0213542008563206</v>
      </c>
      <c r="G380" s="122">
        <v>1.0200107209125961</v>
      </c>
      <c r="H380" s="99">
        <v>3281.9166666666665</v>
      </c>
      <c r="I380" s="53">
        <v>3351.9993743603727</v>
      </c>
      <c r="J380" s="54">
        <v>3167.7697320752873</v>
      </c>
      <c r="K380" s="55">
        <v>0.96521942931984483</v>
      </c>
      <c r="L380" s="121">
        <v>3347.5901851417311</v>
      </c>
      <c r="M380" s="54">
        <v>3134.1666158104258</v>
      </c>
      <c r="N380" s="120">
        <v>0.95498055987926544</v>
      </c>
      <c r="O380" s="123">
        <v>3311.5848451853417</v>
      </c>
      <c r="P380" s="53">
        <v>3382.3010931221766</v>
      </c>
      <c r="Q380" s="54">
        <v>3196.4311726132273</v>
      </c>
      <c r="R380" s="55">
        <v>0.96522702030735086</v>
      </c>
      <c r="S380" s="121">
        <v>3377.8520453007286</v>
      </c>
      <c r="T380" s="54">
        <v>3162.5237161606997</v>
      </c>
      <c r="U380" s="55">
        <v>0.95498797826624926</v>
      </c>
    </row>
    <row r="381" spans="1:21" ht="13" x14ac:dyDescent="0.3">
      <c r="A381" s="44" t="s">
        <v>6941</v>
      </c>
      <c r="B381" s="44" t="s">
        <v>12762</v>
      </c>
      <c r="C381" s="98" t="s">
        <v>1090</v>
      </c>
      <c r="D381" s="98" t="s">
        <v>13119</v>
      </c>
      <c r="E381" s="98" t="s">
        <v>475</v>
      </c>
      <c r="F381" s="122">
        <v>1.0201143805682304</v>
      </c>
      <c r="G381" s="122">
        <v>1.0197644876058314</v>
      </c>
      <c r="H381" s="99">
        <v>8745.9166666666679</v>
      </c>
      <c r="I381" s="53">
        <v>8921.835362918031</v>
      </c>
      <c r="J381" s="54">
        <v>8431.4812924461494</v>
      </c>
      <c r="K381" s="55">
        <v>0.96404775094428619</v>
      </c>
      <c r="L381" s="121">
        <v>8918.7752282266356</v>
      </c>
      <c r="M381" s="54">
        <v>8350.1641563814828</v>
      </c>
      <c r="N381" s="120">
        <v>0.95475002502670558</v>
      </c>
      <c r="O381" s="123">
        <v>8821.5045050172757</v>
      </c>
      <c r="P381" s="53">
        <v>8998.9436038155527</v>
      </c>
      <c r="Q381" s="54">
        <v>8504.4184606498638</v>
      </c>
      <c r="R381" s="55">
        <v>0.96405533271710431</v>
      </c>
      <c r="S381" s="121">
        <v>8995.8570214714746</v>
      </c>
      <c r="T381" s="54">
        <v>8422.3970724749233</v>
      </c>
      <c r="U381" s="55">
        <v>0.95475744162287079</v>
      </c>
    </row>
    <row r="382" spans="1:21" ht="13" x14ac:dyDescent="0.3">
      <c r="A382" s="44" t="s">
        <v>6940</v>
      </c>
      <c r="B382" s="44" t="s">
        <v>12761</v>
      </c>
      <c r="C382" s="98" t="s">
        <v>1090</v>
      </c>
      <c r="D382" s="98" t="s">
        <v>13119</v>
      </c>
      <c r="E382" s="98" t="s">
        <v>474</v>
      </c>
      <c r="F382" s="122">
        <v>1.0213542008563206</v>
      </c>
      <c r="G382" s="122">
        <v>1.0200107209125961</v>
      </c>
      <c r="H382" s="99">
        <v>16725.666666666668</v>
      </c>
      <c r="I382" s="53">
        <v>17082.829912122532</v>
      </c>
      <c r="J382" s="54">
        <v>16143.938434993952</v>
      </c>
      <c r="K382" s="55">
        <v>0.96521942931984483</v>
      </c>
      <c r="L382" s="121">
        <v>17060.359314410445</v>
      </c>
      <c r="M382" s="54">
        <v>15972.6865176873</v>
      </c>
      <c r="N382" s="120">
        <v>0.95498055987926533</v>
      </c>
      <c r="O382" s="123">
        <v>16878.327114952699</v>
      </c>
      <c r="P382" s="53">
        <v>17238.750302284079</v>
      </c>
      <c r="Q382" s="54">
        <v>16291.41738893856</v>
      </c>
      <c r="R382" s="55">
        <v>0.96522702030735086</v>
      </c>
      <c r="S382" s="121">
        <v>17216.07460832152</v>
      </c>
      <c r="T382" s="54">
        <v>16118.599488025093</v>
      </c>
      <c r="U382" s="55">
        <v>0.95498797826624915</v>
      </c>
    </row>
    <row r="383" spans="1:21" ht="13" x14ac:dyDescent="0.3">
      <c r="A383" s="44" t="s">
        <v>6939</v>
      </c>
      <c r="B383" s="44" t="s">
        <v>12760</v>
      </c>
      <c r="C383" s="98" t="s">
        <v>1090</v>
      </c>
      <c r="D383" s="98" t="s">
        <v>13119</v>
      </c>
      <c r="E383" s="98" t="s">
        <v>474</v>
      </c>
      <c r="F383" s="122">
        <v>1.0213542008563206</v>
      </c>
      <c r="G383" s="122">
        <v>1.0200107209125961</v>
      </c>
      <c r="H383" s="99">
        <v>10250.999999999998</v>
      </c>
      <c r="I383" s="53">
        <v>10469.901912978141</v>
      </c>
      <c r="J383" s="54">
        <v>9894.4643699577282</v>
      </c>
      <c r="K383" s="55">
        <v>0.96521942931984483</v>
      </c>
      <c r="L383" s="121">
        <v>10456.12990007502</v>
      </c>
      <c r="M383" s="54">
        <v>9789.5057193223474</v>
      </c>
      <c r="N383" s="120">
        <v>0.95498055987926533</v>
      </c>
      <c r="O383" s="123">
        <v>10338.89360570152</v>
      </c>
      <c r="P383" s="53">
        <v>10559.672416389798</v>
      </c>
      <c r="Q383" s="54">
        <v>9979.3794683060023</v>
      </c>
      <c r="R383" s="55">
        <v>0.96522702030735097</v>
      </c>
      <c r="S383" s="121">
        <v>10545.782320190237</v>
      </c>
      <c r="T383" s="54">
        <v>9873.5191020187467</v>
      </c>
      <c r="U383" s="55">
        <v>0.95498797826624926</v>
      </c>
    </row>
    <row r="384" spans="1:21" ht="13" x14ac:dyDescent="0.3">
      <c r="A384" s="44" t="s">
        <v>6938</v>
      </c>
      <c r="B384" s="44" t="s">
        <v>13191</v>
      </c>
      <c r="C384" s="98" t="s">
        <v>1090</v>
      </c>
      <c r="D384" s="98" t="s">
        <v>13119</v>
      </c>
      <c r="E384" s="98" t="s">
        <v>476</v>
      </c>
      <c r="F384" s="122">
        <v>1.0166607842596984</v>
      </c>
      <c r="G384" s="122">
        <v>1.0185999022700787</v>
      </c>
      <c r="H384" s="99">
        <v>17668.583333333332</v>
      </c>
      <c r="I384" s="53">
        <v>17962.9557884245</v>
      </c>
      <c r="J384" s="54">
        <v>16975.691606755096</v>
      </c>
      <c r="K384" s="55">
        <v>0.96078396815940326</v>
      </c>
      <c r="L384" s="121">
        <v>17997.217256584074</v>
      </c>
      <c r="M384" s="54">
        <v>16849.815653490739</v>
      </c>
      <c r="N384" s="120">
        <v>0.95365968711832627</v>
      </c>
      <c r="O384" s="123">
        <v>17821.835484928713</v>
      </c>
      <c r="P384" s="53">
        <v>18118.761241054948</v>
      </c>
      <c r="Q384" s="54">
        <v>17123.068480749334</v>
      </c>
      <c r="R384" s="55">
        <v>0.9607915242641365</v>
      </c>
      <c r="S384" s="121">
        <v>18153.319883221808</v>
      </c>
      <c r="T384" s="54">
        <v>16996.098078839725</v>
      </c>
      <c r="U384" s="55">
        <v>0.95366709524463489</v>
      </c>
    </row>
    <row r="385" spans="1:21" ht="13" x14ac:dyDescent="0.3">
      <c r="A385" s="44" t="s">
        <v>6937</v>
      </c>
      <c r="B385" s="44" t="s">
        <v>12759</v>
      </c>
      <c r="C385" s="98" t="s">
        <v>1090</v>
      </c>
      <c r="D385" s="98" t="s">
        <v>13119</v>
      </c>
      <c r="E385" s="98" t="s">
        <v>476</v>
      </c>
      <c r="F385" s="122">
        <v>1.0166607842596984</v>
      </c>
      <c r="G385" s="122">
        <v>1.0185999022700787</v>
      </c>
      <c r="H385" s="99">
        <v>9297.5833333333321</v>
      </c>
      <c r="I385" s="53">
        <v>9452.4883633865666</v>
      </c>
      <c r="J385" s="54">
        <v>8932.9690092927322</v>
      </c>
      <c r="K385" s="55">
        <v>0.96078396815940348</v>
      </c>
      <c r="L385" s="121">
        <v>9470.5174746812445</v>
      </c>
      <c r="M385" s="54">
        <v>8866.7304126232302</v>
      </c>
      <c r="N385" s="120">
        <v>0.95365968711832627</v>
      </c>
      <c r="O385" s="123">
        <v>9374.3924363768929</v>
      </c>
      <c r="P385" s="53">
        <v>9530.5771663251162</v>
      </c>
      <c r="Q385" s="54">
        <v>9006.8367979967461</v>
      </c>
      <c r="R385" s="55">
        <v>0.96079152426413639</v>
      </c>
      <c r="S385" s="121">
        <v>9548.7552195348671</v>
      </c>
      <c r="T385" s="54">
        <v>8940.0496044828269</v>
      </c>
      <c r="U385" s="55">
        <v>0.95366709524463489</v>
      </c>
    </row>
    <row r="386" spans="1:21" ht="13" x14ac:dyDescent="0.3">
      <c r="A386" s="44" t="s">
        <v>6936</v>
      </c>
      <c r="B386" s="44" t="s">
        <v>12758</v>
      </c>
      <c r="C386" s="98" t="s">
        <v>1090</v>
      </c>
      <c r="D386" s="98" t="s">
        <v>13119</v>
      </c>
      <c r="E386" s="98" t="s">
        <v>476</v>
      </c>
      <c r="F386" s="122">
        <v>1.0166607842596984</v>
      </c>
      <c r="G386" s="122">
        <v>1.0185999022700787</v>
      </c>
      <c r="H386" s="99">
        <v>8015</v>
      </c>
      <c r="I386" s="53">
        <v>8148.5361858414826</v>
      </c>
      <c r="J386" s="54">
        <v>7700.6835047976183</v>
      </c>
      <c r="K386" s="55">
        <v>0.96078396815940337</v>
      </c>
      <c r="L386" s="121">
        <v>8164.078216694681</v>
      </c>
      <c r="M386" s="54">
        <v>7643.5823922533855</v>
      </c>
      <c r="N386" s="120">
        <v>0.95365968711832627</v>
      </c>
      <c r="O386" s="123">
        <v>8084.4150143093102</v>
      </c>
      <c r="P386" s="53">
        <v>8219.1077087285848</v>
      </c>
      <c r="Q386" s="54">
        <v>7767.4374243821139</v>
      </c>
      <c r="R386" s="55">
        <v>0.96079152426413661</v>
      </c>
      <c r="S386" s="121">
        <v>8234.7843434862207</v>
      </c>
      <c r="T386" s="54">
        <v>7709.8405834484738</v>
      </c>
      <c r="U386" s="55">
        <v>0.953667095244635</v>
      </c>
    </row>
    <row r="387" spans="1:21" ht="13" x14ac:dyDescent="0.3">
      <c r="A387" s="44" t="s">
        <v>6935</v>
      </c>
      <c r="B387" s="44" t="s">
        <v>12757</v>
      </c>
      <c r="C387" s="98" t="s">
        <v>1090</v>
      </c>
      <c r="D387" s="98" t="s">
        <v>13119</v>
      </c>
      <c r="E387" s="98" t="s">
        <v>473</v>
      </c>
      <c r="F387" s="122">
        <v>1.0208670542927503</v>
      </c>
      <c r="G387" s="122">
        <v>1.0200334985665358</v>
      </c>
      <c r="H387" s="99">
        <v>12915.166666666666</v>
      </c>
      <c r="I387" s="53">
        <v>13184.668150699918</v>
      </c>
      <c r="J387" s="54">
        <v>12460.024012747324</v>
      </c>
      <c r="K387" s="55">
        <v>0.96475905687736574</v>
      </c>
      <c r="L387" s="121">
        <v>13173.902639569904</v>
      </c>
      <c r="M387" s="54">
        <v>12334.008516376603</v>
      </c>
      <c r="N387" s="120">
        <v>0.95500188535777863</v>
      </c>
      <c r="O387" s="123">
        <v>13046.798956620107</v>
      </c>
      <c r="P387" s="53">
        <v>13319.047218794496</v>
      </c>
      <c r="Q387" s="54">
        <v>12587.11644750794</v>
      </c>
      <c r="R387" s="55">
        <v>0.96476664424426362</v>
      </c>
      <c r="S387" s="121">
        <v>13308.171984815437</v>
      </c>
      <c r="T387" s="54">
        <v>12459.814389820975</v>
      </c>
      <c r="U387" s="55">
        <v>0.95500930391042094</v>
      </c>
    </row>
    <row r="388" spans="1:21" ht="13" x14ac:dyDescent="0.3">
      <c r="A388" s="44" t="s">
        <v>6934</v>
      </c>
      <c r="B388" s="44" t="s">
        <v>13192</v>
      </c>
      <c r="C388" s="98" t="s">
        <v>1090</v>
      </c>
      <c r="D388" s="98" t="s">
        <v>13119</v>
      </c>
      <c r="E388" s="98" t="s">
        <v>475</v>
      </c>
      <c r="F388" s="122">
        <v>1.0201143805682304</v>
      </c>
      <c r="G388" s="122">
        <v>1.0197644876058314</v>
      </c>
      <c r="H388" s="99">
        <v>10250.5</v>
      </c>
      <c r="I388" s="53">
        <v>10456.682458014646</v>
      </c>
      <c r="J388" s="54">
        <v>9881.9714710544031</v>
      </c>
      <c r="K388" s="55">
        <v>0.96404775094428596</v>
      </c>
      <c r="L388" s="121">
        <v>10453.095880203575</v>
      </c>
      <c r="M388" s="54">
        <v>9786.6651315362451</v>
      </c>
      <c r="N388" s="120">
        <v>0.95475002502670558</v>
      </c>
      <c r="O388" s="123">
        <v>10351.267977504445</v>
      </c>
      <c r="P388" s="53">
        <v>10559.477320967706</v>
      </c>
      <c r="Q388" s="54">
        <v>9979.1950940969527</v>
      </c>
      <c r="R388" s="55">
        <v>0.96405533271710409</v>
      </c>
      <c r="S388" s="121">
        <v>10555.85548515047</v>
      </c>
      <c r="T388" s="54">
        <v>9882.9501317548929</v>
      </c>
      <c r="U388" s="55">
        <v>0.95475744162287091</v>
      </c>
    </row>
    <row r="389" spans="1:21" ht="13" x14ac:dyDescent="0.3">
      <c r="A389" s="44" t="s">
        <v>6933</v>
      </c>
      <c r="B389" s="44" t="s">
        <v>12756</v>
      </c>
      <c r="C389" s="98" t="s">
        <v>1090</v>
      </c>
      <c r="D389" s="98" t="s">
        <v>13119</v>
      </c>
      <c r="E389" s="98" t="s">
        <v>475</v>
      </c>
      <c r="F389" s="122">
        <v>1.0201143805682304</v>
      </c>
      <c r="G389" s="122">
        <v>1.0197644876058314</v>
      </c>
      <c r="H389" s="99">
        <v>34019.416666666672</v>
      </c>
      <c r="I389" s="53">
        <v>34703.696160209205</v>
      </c>
      <c r="J389" s="54">
        <v>32796.342125936564</v>
      </c>
      <c r="K389" s="55">
        <v>0.96404775094428596</v>
      </c>
      <c r="L389" s="121">
        <v>34691.793005732616</v>
      </c>
      <c r="M389" s="54">
        <v>32480.038913893924</v>
      </c>
      <c r="N389" s="120">
        <v>0.95475002502670547</v>
      </c>
      <c r="O389" s="123">
        <v>34352.034158643241</v>
      </c>
      <c r="P389" s="53">
        <v>35043.004047003044</v>
      </c>
      <c r="Q389" s="54">
        <v>33117.261720320137</v>
      </c>
      <c r="R389" s="55">
        <v>0.9640553327171042</v>
      </c>
      <c r="S389" s="121">
        <v>35030.984512006842</v>
      </c>
      <c r="T389" s="54">
        <v>32797.860247847697</v>
      </c>
      <c r="U389" s="55">
        <v>0.95475744162287113</v>
      </c>
    </row>
    <row r="390" spans="1:21" ht="13" x14ac:dyDescent="0.3">
      <c r="A390" s="44" t="s">
        <v>6932</v>
      </c>
      <c r="B390" s="44" t="s">
        <v>12755</v>
      </c>
      <c r="C390" s="98" t="s">
        <v>1090</v>
      </c>
      <c r="D390" s="98" t="s">
        <v>13119</v>
      </c>
      <c r="E390" s="98" t="s">
        <v>473</v>
      </c>
      <c r="F390" s="122">
        <v>1.0208670542927503</v>
      </c>
      <c r="G390" s="122">
        <v>1.0200334985665358</v>
      </c>
      <c r="H390" s="99">
        <v>20325.916666666664</v>
      </c>
      <c r="I390" s="53">
        <v>20750.058673299915</v>
      </c>
      <c r="J390" s="54">
        <v>19609.612193501263</v>
      </c>
      <c r="K390" s="55">
        <v>0.96475905687736585</v>
      </c>
      <c r="L390" s="121">
        <v>20733.115889071858</v>
      </c>
      <c r="M390" s="54">
        <v>19411.288738291762</v>
      </c>
      <c r="N390" s="120">
        <v>0.95500188535777875</v>
      </c>
      <c r="O390" s="123">
        <v>20509.977854806715</v>
      </c>
      <c r="P390" s="53">
        <v>20937.960676246072</v>
      </c>
      <c r="Q390" s="54">
        <v>19787.342508506037</v>
      </c>
      <c r="R390" s="55">
        <v>0.96476664424426373</v>
      </c>
      <c r="S390" s="121">
        <v>20920.864466760668</v>
      </c>
      <c r="T390" s="54">
        <v>19587.21967433711</v>
      </c>
      <c r="U390" s="55">
        <v>0.95500930391042094</v>
      </c>
    </row>
    <row r="391" spans="1:21" ht="13" x14ac:dyDescent="0.3">
      <c r="A391" s="44" t="s">
        <v>6931</v>
      </c>
      <c r="B391" s="44" t="s">
        <v>12754</v>
      </c>
      <c r="C391" s="98" t="s">
        <v>1090</v>
      </c>
      <c r="D391" s="98" t="s">
        <v>13119</v>
      </c>
      <c r="E391" s="98" t="s">
        <v>476</v>
      </c>
      <c r="F391" s="122">
        <v>1.0166607842596984</v>
      </c>
      <c r="G391" s="122">
        <v>1.0185999022700787</v>
      </c>
      <c r="H391" s="99">
        <v>8084.4166666666661</v>
      </c>
      <c r="I391" s="53">
        <v>8219.1093886155104</v>
      </c>
      <c r="J391" s="54">
        <v>7767.3779252540171</v>
      </c>
      <c r="K391" s="55">
        <v>0.96078396815940348</v>
      </c>
      <c r="L391" s="121">
        <v>8234.7860265772615</v>
      </c>
      <c r="M391" s="54">
        <v>7709.7822688675151</v>
      </c>
      <c r="N391" s="120">
        <v>0.95365968711832627</v>
      </c>
      <c r="O391" s="123">
        <v>8154.6698236479988</v>
      </c>
      <c r="P391" s="53">
        <v>8290.5330182888702</v>
      </c>
      <c r="Q391" s="54">
        <v>7834.9376497335179</v>
      </c>
      <c r="R391" s="55">
        <v>0.9607915242641365</v>
      </c>
      <c r="S391" s="121">
        <v>8306.3458854126111</v>
      </c>
      <c r="T391" s="54">
        <v>7776.840283397466</v>
      </c>
      <c r="U391" s="55">
        <v>0.95366709524463489</v>
      </c>
    </row>
    <row r="392" spans="1:21" ht="13" x14ac:dyDescent="0.3">
      <c r="A392" s="44" t="s">
        <v>6930</v>
      </c>
      <c r="B392" s="44" t="s">
        <v>12753</v>
      </c>
      <c r="C392" s="98" t="s">
        <v>1090</v>
      </c>
      <c r="D392" s="98" t="s">
        <v>13119</v>
      </c>
      <c r="E392" s="98" t="s">
        <v>475</v>
      </c>
      <c r="F392" s="122">
        <v>1.0201143805682304</v>
      </c>
      <c r="G392" s="122">
        <v>1.0197644876058314</v>
      </c>
      <c r="H392" s="99">
        <v>11625.416666666668</v>
      </c>
      <c r="I392" s="53">
        <v>11859.25472176425</v>
      </c>
      <c r="J392" s="54">
        <v>11207.456791290218</v>
      </c>
      <c r="K392" s="55">
        <v>0.96404775094428596</v>
      </c>
      <c r="L392" s="121">
        <v>11855.187070287628</v>
      </c>
      <c r="M392" s="54">
        <v>11099.366853445881</v>
      </c>
      <c r="N392" s="120">
        <v>0.95475002502670558</v>
      </c>
      <c r="O392" s="123">
        <v>11727.86661875451</v>
      </c>
      <c r="P392" s="53">
        <v>11963.765391177583</v>
      </c>
      <c r="Q392" s="54">
        <v>11306.312355205198</v>
      </c>
      <c r="R392" s="55">
        <v>0.9640553327171042</v>
      </c>
      <c r="S392" s="121">
        <v>11959.661893183727</v>
      </c>
      <c r="T392" s="54">
        <v>11197.267928616326</v>
      </c>
      <c r="U392" s="55">
        <v>0.95475744162287091</v>
      </c>
    </row>
    <row r="393" spans="1:21" ht="13" x14ac:dyDescent="0.3">
      <c r="A393" s="44" t="s">
        <v>6929</v>
      </c>
      <c r="B393" s="44" t="s">
        <v>13193</v>
      </c>
      <c r="C393" s="98" t="s">
        <v>1090</v>
      </c>
      <c r="D393" s="98" t="s">
        <v>13119</v>
      </c>
      <c r="E393" s="98" t="s">
        <v>474</v>
      </c>
      <c r="F393" s="122">
        <v>1.0213542008563206</v>
      </c>
      <c r="G393" s="122">
        <v>1.0200107209125961</v>
      </c>
      <c r="H393" s="99">
        <v>24357.666666666668</v>
      </c>
      <c r="I393" s="53">
        <v>24877.805173057972</v>
      </c>
      <c r="J393" s="54">
        <v>23510.493119563009</v>
      </c>
      <c r="K393" s="55">
        <v>0.96521942931984483</v>
      </c>
      <c r="L393" s="121">
        <v>24845.081136415381</v>
      </c>
      <c r="M393" s="54">
        <v>23261.098150685855</v>
      </c>
      <c r="N393" s="120">
        <v>0.95498055987926544</v>
      </c>
      <c r="O393" s="123">
        <v>24594.080385109221</v>
      </c>
      <c r="P393" s="53">
        <v>25119.267317529335</v>
      </c>
      <c r="Q393" s="54">
        <v>23738.870927318439</v>
      </c>
      <c r="R393" s="55">
        <v>0.96522702030735097</v>
      </c>
      <c r="S393" s="121">
        <v>25086.225663797595</v>
      </c>
      <c r="T393" s="54">
        <v>23487.05110429307</v>
      </c>
      <c r="U393" s="55">
        <v>0.95498797826624926</v>
      </c>
    </row>
    <row r="394" spans="1:21" ht="13" x14ac:dyDescent="0.3">
      <c r="A394" s="44" t="s">
        <v>6928</v>
      </c>
      <c r="B394" s="44" t="s">
        <v>13194</v>
      </c>
      <c r="C394" s="98" t="s">
        <v>1090</v>
      </c>
      <c r="D394" s="98" t="s">
        <v>13119</v>
      </c>
      <c r="E394" s="98" t="s">
        <v>474</v>
      </c>
      <c r="F394" s="122">
        <v>1.0213542008563206</v>
      </c>
      <c r="G394" s="122">
        <v>1.0200107209125961</v>
      </c>
      <c r="H394" s="99">
        <v>21326.166666666664</v>
      </c>
      <c r="I394" s="53">
        <v>21781.569913162031</v>
      </c>
      <c r="J394" s="54">
        <v>20584.430419579894</v>
      </c>
      <c r="K394" s="55">
        <v>0.96521942931984483</v>
      </c>
      <c r="L394" s="121">
        <v>21752.918635968843</v>
      </c>
      <c r="M394" s="54">
        <v>20366.074583411861</v>
      </c>
      <c r="N394" s="120">
        <v>0.95498055987926556</v>
      </c>
      <c r="O394" s="123">
        <v>21525.680550029836</v>
      </c>
      <c r="P394" s="53">
        <v>21985.344256064167</v>
      </c>
      <c r="Q394" s="54">
        <v>20777.168497393199</v>
      </c>
      <c r="R394" s="55">
        <v>0.96522702030735097</v>
      </c>
      <c r="S394" s="121">
        <v>21956.424935970183</v>
      </c>
      <c r="T394" s="54">
        <v>20556.766149278119</v>
      </c>
      <c r="U394" s="55">
        <v>0.95498797826624937</v>
      </c>
    </row>
    <row r="395" spans="1:21" ht="13" x14ac:dyDescent="0.3">
      <c r="A395" s="44" t="s">
        <v>6927</v>
      </c>
      <c r="B395" s="44" t="s">
        <v>12752</v>
      </c>
      <c r="C395" s="98" t="s">
        <v>1090</v>
      </c>
      <c r="D395" s="98" t="s">
        <v>13119</v>
      </c>
      <c r="E395" s="98" t="s">
        <v>476</v>
      </c>
      <c r="F395" s="122">
        <v>1.0166607842596984</v>
      </c>
      <c r="G395" s="122">
        <v>1.0185999022700787</v>
      </c>
      <c r="H395" s="99">
        <v>5302.666666666667</v>
      </c>
      <c r="I395" s="53">
        <v>5391.0132520010948</v>
      </c>
      <c r="J395" s="54">
        <v>5094.7171218265967</v>
      </c>
      <c r="K395" s="55">
        <v>0.96078396815940337</v>
      </c>
      <c r="L395" s="121">
        <v>5401.295748437471</v>
      </c>
      <c r="M395" s="54">
        <v>5056.9394342261121</v>
      </c>
      <c r="N395" s="120">
        <v>0.95365968711832638</v>
      </c>
      <c r="O395" s="123">
        <v>5346.7800445568355</v>
      </c>
      <c r="P395" s="53">
        <v>5435.8615933632573</v>
      </c>
      <c r="Q395" s="54">
        <v>5137.14094891483</v>
      </c>
      <c r="R395" s="55">
        <v>0.96079152426413661</v>
      </c>
      <c r="S395" s="121">
        <v>5446.2296308451996</v>
      </c>
      <c r="T395" s="54">
        <v>5099.0481940044974</v>
      </c>
      <c r="U395" s="55">
        <v>0.953667095244635</v>
      </c>
    </row>
    <row r="396" spans="1:21" ht="13" x14ac:dyDescent="0.3">
      <c r="A396" s="44" t="s">
        <v>6926</v>
      </c>
      <c r="B396" s="44" t="s">
        <v>12751</v>
      </c>
      <c r="C396" s="98" t="s">
        <v>1090</v>
      </c>
      <c r="D396" s="98" t="s">
        <v>13119</v>
      </c>
      <c r="E396" s="98" t="s">
        <v>475</v>
      </c>
      <c r="F396" s="122">
        <v>1.0201143805682304</v>
      </c>
      <c r="G396" s="122">
        <v>1.0197644876058314</v>
      </c>
      <c r="H396" s="99">
        <v>11427</v>
      </c>
      <c r="I396" s="53">
        <v>11656.84702675317</v>
      </c>
      <c r="J396" s="54">
        <v>11016.173650040357</v>
      </c>
      <c r="K396" s="55">
        <v>0.96404775094428607</v>
      </c>
      <c r="L396" s="121">
        <v>11652.848799871836</v>
      </c>
      <c r="M396" s="54">
        <v>10909.928535980165</v>
      </c>
      <c r="N396" s="120">
        <v>0.95475002502670558</v>
      </c>
      <c r="O396" s="123">
        <v>11540.109073786272</v>
      </c>
      <c r="P396" s="53">
        <v>11772.231219495299</v>
      </c>
      <c r="Q396" s="54">
        <v>11125.303692720698</v>
      </c>
      <c r="R396" s="55">
        <v>0.9640553327171042</v>
      </c>
      <c r="S396" s="121">
        <v>11768.193416545064</v>
      </c>
      <c r="T396" s="54">
        <v>11018.005015337061</v>
      </c>
      <c r="U396" s="55">
        <v>0.95475744162287102</v>
      </c>
    </row>
    <row r="397" spans="1:21" ht="13" x14ac:dyDescent="0.3">
      <c r="A397" s="44" t="s">
        <v>6925</v>
      </c>
      <c r="B397" s="44" t="s">
        <v>12750</v>
      </c>
      <c r="C397" s="98" t="s">
        <v>1090</v>
      </c>
      <c r="D397" s="98" t="s">
        <v>13119</v>
      </c>
      <c r="E397" s="98" t="s">
        <v>476</v>
      </c>
      <c r="F397" s="122">
        <v>1.0166607842596984</v>
      </c>
      <c r="G397" s="122">
        <v>1.0185999022700787</v>
      </c>
      <c r="H397" s="99">
        <v>7173.666666666667</v>
      </c>
      <c r="I397" s="53">
        <v>7293.1855793509903</v>
      </c>
      <c r="J397" s="54">
        <v>6892.3439262528409</v>
      </c>
      <c r="K397" s="55">
        <v>0.96078396815940348</v>
      </c>
      <c r="L397" s="121">
        <v>7307.0961655847877</v>
      </c>
      <c r="M397" s="54">
        <v>6841.2367088244991</v>
      </c>
      <c r="N397" s="120">
        <v>0.95365968711832616</v>
      </c>
      <c r="O397" s="123">
        <v>7236.0742671524868</v>
      </c>
      <c r="P397" s="53">
        <v>7356.6329394046697</v>
      </c>
      <c r="Q397" s="54">
        <v>6952.358824825933</v>
      </c>
      <c r="R397" s="55">
        <v>0.96079152426413661</v>
      </c>
      <c r="S397" s="121">
        <v>7370.664541340554</v>
      </c>
      <c r="T397" s="54">
        <v>6900.8059273297622</v>
      </c>
      <c r="U397" s="55">
        <v>0.95366709524463489</v>
      </c>
    </row>
    <row r="398" spans="1:21" ht="13" x14ac:dyDescent="0.3">
      <c r="A398" s="44" t="s">
        <v>6924</v>
      </c>
      <c r="B398" s="44" t="s">
        <v>12749</v>
      </c>
      <c r="C398" s="98" t="s">
        <v>1090</v>
      </c>
      <c r="D398" s="98" t="s">
        <v>13119</v>
      </c>
      <c r="E398" s="98" t="s">
        <v>475</v>
      </c>
      <c r="F398" s="122">
        <v>1.0201143805682304</v>
      </c>
      <c r="G398" s="122">
        <v>1.0197644876058314</v>
      </c>
      <c r="H398" s="99">
        <v>18516.25</v>
      </c>
      <c r="I398" s="53">
        <v>18888.692899196496</v>
      </c>
      <c r="J398" s="54">
        <v>17850.549168422134</v>
      </c>
      <c r="K398" s="55">
        <v>0.96404775094428596</v>
      </c>
      <c r="L398" s="121">
        <v>18882.214193631477</v>
      </c>
      <c r="M398" s="54">
        <v>17678.390150900737</v>
      </c>
      <c r="N398" s="120">
        <v>0.95475002502670558</v>
      </c>
      <c r="O398" s="123">
        <v>18691.591489805618</v>
      </c>
      <c r="P398" s="53">
        <v>19067.561274457465</v>
      </c>
      <c r="Q398" s="54">
        <v>18019.728452716747</v>
      </c>
      <c r="R398" s="55">
        <v>0.96405533271710409</v>
      </c>
      <c r="S398" s="121">
        <v>19061.021218139143</v>
      </c>
      <c r="T398" s="54">
        <v>17845.936070666638</v>
      </c>
      <c r="U398" s="55">
        <v>0.95475744162287091</v>
      </c>
    </row>
    <row r="399" spans="1:21" ht="13" x14ac:dyDescent="0.3">
      <c r="A399" s="44" t="s">
        <v>6923</v>
      </c>
      <c r="B399" s="44" t="s">
        <v>11779</v>
      </c>
      <c r="C399" s="98" t="s">
        <v>1090</v>
      </c>
      <c r="D399" s="98" t="s">
        <v>13119</v>
      </c>
      <c r="E399" s="98" t="s">
        <v>475</v>
      </c>
      <c r="F399" s="122">
        <v>1.0201143805682304</v>
      </c>
      <c r="G399" s="122">
        <v>1.0197644876058314</v>
      </c>
      <c r="H399" s="99">
        <v>14628.083333333332</v>
      </c>
      <c r="I399" s="53">
        <v>14922.318168483787</v>
      </c>
      <c r="J399" s="54">
        <v>14102.170838125594</v>
      </c>
      <c r="K399" s="55">
        <v>0.96404775094428607</v>
      </c>
      <c r="L399" s="121">
        <v>14917.199905072068</v>
      </c>
      <c r="M399" s="54">
        <v>13966.162928592734</v>
      </c>
      <c r="N399" s="120">
        <v>0.95475002502670558</v>
      </c>
      <c r="O399" s="123">
        <v>14771.97278551638</v>
      </c>
      <c r="P399" s="53">
        <v>15069.101867867799</v>
      </c>
      <c r="Q399" s="54">
        <v>14240.999138629002</v>
      </c>
      <c r="R399" s="55">
        <v>0.9640553327171042</v>
      </c>
      <c r="S399" s="121">
        <v>15063.933258549398</v>
      </c>
      <c r="T399" s="54">
        <v>14103.650944422294</v>
      </c>
      <c r="U399" s="55">
        <v>0.95475744162287102</v>
      </c>
    </row>
    <row r="400" spans="1:21" ht="13" x14ac:dyDescent="0.3">
      <c r="A400" s="44" t="s">
        <v>6922</v>
      </c>
      <c r="B400" s="44" t="s">
        <v>8834</v>
      </c>
      <c r="C400" s="98" t="s">
        <v>1090</v>
      </c>
      <c r="D400" s="98" t="s">
        <v>13119</v>
      </c>
      <c r="E400" s="98" t="s">
        <v>476</v>
      </c>
      <c r="F400" s="122">
        <v>1.0166607842596984</v>
      </c>
      <c r="G400" s="122">
        <v>1.0185999022700787</v>
      </c>
      <c r="H400" s="99">
        <v>8087.416666666667</v>
      </c>
      <c r="I400" s="53">
        <v>8222.1593709682893</v>
      </c>
      <c r="J400" s="54">
        <v>7770.2602771584952</v>
      </c>
      <c r="K400" s="55">
        <v>0.96078396815940337</v>
      </c>
      <c r="L400" s="121">
        <v>8237.8418262840732</v>
      </c>
      <c r="M400" s="54">
        <v>7712.6432479288715</v>
      </c>
      <c r="N400" s="120">
        <v>0.95365968711832638</v>
      </c>
      <c r="O400" s="123">
        <v>8161.6996506888408</v>
      </c>
      <c r="P400" s="53">
        <v>8297.6799677614235</v>
      </c>
      <c r="Q400" s="54">
        <v>7841.6918479714022</v>
      </c>
      <c r="R400" s="55">
        <v>0.9607915242641365</v>
      </c>
      <c r="S400" s="121">
        <v>8313.5064665493883</v>
      </c>
      <c r="T400" s="54">
        <v>7783.5443981315784</v>
      </c>
      <c r="U400" s="55">
        <v>0.95366709524463489</v>
      </c>
    </row>
    <row r="401" spans="1:21" ht="13" x14ac:dyDescent="0.3">
      <c r="A401" s="44" t="s">
        <v>6921</v>
      </c>
      <c r="B401" s="44" t="s">
        <v>12748</v>
      </c>
      <c r="C401" s="98" t="s">
        <v>1090</v>
      </c>
      <c r="D401" s="98" t="s">
        <v>13119</v>
      </c>
      <c r="E401" s="98" t="s">
        <v>474</v>
      </c>
      <c r="F401" s="122">
        <v>1.0213542008563206</v>
      </c>
      <c r="G401" s="122">
        <v>1.0200107209125961</v>
      </c>
      <c r="H401" s="99">
        <v>34516</v>
      </c>
      <c r="I401" s="53">
        <v>35253.061596756757</v>
      </c>
      <c r="J401" s="54">
        <v>33315.513822403766</v>
      </c>
      <c r="K401" s="55">
        <v>0.96521942931984483</v>
      </c>
      <c r="L401" s="121">
        <v>35206.690043019167</v>
      </c>
      <c r="M401" s="54">
        <v>32962.109004792728</v>
      </c>
      <c r="N401" s="120">
        <v>0.95498055987926556</v>
      </c>
      <c r="O401" s="123">
        <v>34830.889585457087</v>
      </c>
      <c r="P401" s="53">
        <v>35574.675397669263</v>
      </c>
      <c r="Q401" s="54">
        <v>33619.715769225091</v>
      </c>
      <c r="R401" s="55">
        <v>0.96522702030735108</v>
      </c>
      <c r="S401" s="121">
        <v>35527.880796089121</v>
      </c>
      <c r="T401" s="54">
        <v>33263.080826430625</v>
      </c>
      <c r="U401" s="55">
        <v>0.95498797826624937</v>
      </c>
    </row>
    <row r="402" spans="1:21" ht="13" x14ac:dyDescent="0.3">
      <c r="A402" s="44" t="s">
        <v>6920</v>
      </c>
      <c r="B402" s="44" t="s">
        <v>12747</v>
      </c>
      <c r="C402" s="98" t="s">
        <v>1090</v>
      </c>
      <c r="D402" s="98" t="s">
        <v>13119</v>
      </c>
      <c r="E402" s="98" t="s">
        <v>476</v>
      </c>
      <c r="F402" s="122">
        <v>1.0166607842596984</v>
      </c>
      <c r="G402" s="122">
        <v>1.0185999022700787</v>
      </c>
      <c r="H402" s="99">
        <v>15342.916666666668</v>
      </c>
      <c r="I402" s="53">
        <v>15598.541691164532</v>
      </c>
      <c r="J402" s="54">
        <v>14741.228358139047</v>
      </c>
      <c r="K402" s="55">
        <v>0.96078396815940337</v>
      </c>
      <c r="L402" s="121">
        <v>15628.29341720463</v>
      </c>
      <c r="M402" s="54">
        <v>14631.921107815888</v>
      </c>
      <c r="N402" s="120">
        <v>0.95365968711832627</v>
      </c>
      <c r="O402" s="123">
        <v>15472.774799695391</v>
      </c>
      <c r="P402" s="53">
        <v>15730.563362532015</v>
      </c>
      <c r="Q402" s="54">
        <v>14866.110884395055</v>
      </c>
      <c r="R402" s="55">
        <v>0.9607915242641365</v>
      </c>
      <c r="S402" s="121">
        <v>15760.566898816662</v>
      </c>
      <c r="T402" s="54">
        <v>14755.876198599892</v>
      </c>
      <c r="U402" s="55">
        <v>0.95366709524463489</v>
      </c>
    </row>
    <row r="403" spans="1:21" ht="13" x14ac:dyDescent="0.3">
      <c r="A403" s="44" t="s">
        <v>6919</v>
      </c>
      <c r="B403" s="44" t="s">
        <v>12746</v>
      </c>
      <c r="C403" s="98" t="s">
        <v>1090</v>
      </c>
      <c r="D403" s="98" t="s">
        <v>13119</v>
      </c>
      <c r="E403" s="98" t="s">
        <v>475</v>
      </c>
      <c r="F403" s="122">
        <v>1.0201143805682304</v>
      </c>
      <c r="G403" s="122">
        <v>1.0197644876058314</v>
      </c>
      <c r="H403" s="99">
        <v>6227.0833333333339</v>
      </c>
      <c r="I403" s="53">
        <v>6352.3372573300858</v>
      </c>
      <c r="J403" s="54">
        <v>6003.2056824426481</v>
      </c>
      <c r="K403" s="55">
        <v>0.96404775094428596</v>
      </c>
      <c r="L403" s="121">
        <v>6350.1584446954794</v>
      </c>
      <c r="M403" s="54">
        <v>5945.3079683433807</v>
      </c>
      <c r="N403" s="120">
        <v>0.95475002502670536</v>
      </c>
      <c r="O403" s="123">
        <v>6285.0749954914245</v>
      </c>
      <c r="P403" s="53">
        <v>6411.4953858506087</v>
      </c>
      <c r="Q403" s="54">
        <v>6059.1600659304377</v>
      </c>
      <c r="R403" s="55">
        <v>0.9640553327171042</v>
      </c>
      <c r="S403" s="121">
        <v>6409.2962823415355</v>
      </c>
      <c r="T403" s="54">
        <v>6000.72212310327</v>
      </c>
      <c r="U403" s="55">
        <v>0.95475744162287102</v>
      </c>
    </row>
    <row r="404" spans="1:21" ht="13" x14ac:dyDescent="0.3">
      <c r="A404" s="44" t="s">
        <v>6918</v>
      </c>
      <c r="B404" s="44" t="s">
        <v>10444</v>
      </c>
      <c r="C404" s="98" t="s">
        <v>1090</v>
      </c>
      <c r="D404" s="98" t="s">
        <v>13119</v>
      </c>
      <c r="E404" s="98" t="s">
        <v>475</v>
      </c>
      <c r="F404" s="122">
        <v>1.0201143805682304</v>
      </c>
      <c r="G404" s="122">
        <v>1.0197644876058314</v>
      </c>
      <c r="H404" s="99">
        <v>13645.333333333332</v>
      </c>
      <c r="I404" s="53">
        <v>13919.800760980359</v>
      </c>
      <c r="J404" s="54">
        <v>13154.752910885096</v>
      </c>
      <c r="K404" s="55">
        <v>0.96404775094428596</v>
      </c>
      <c r="L404" s="121">
        <v>13915.026354877436</v>
      </c>
      <c r="M404" s="54">
        <v>13027.882341497738</v>
      </c>
      <c r="N404" s="120">
        <v>0.95475002502670547</v>
      </c>
      <c r="O404" s="123">
        <v>13778.51128137822</v>
      </c>
      <c r="P404" s="53">
        <v>14055.657500955518</v>
      </c>
      <c r="Q404" s="54">
        <v>13283.247277715453</v>
      </c>
      <c r="R404" s="55">
        <v>0.96405533271710409</v>
      </c>
      <c r="S404" s="121">
        <v>14050.836496825828</v>
      </c>
      <c r="T404" s="54">
        <v>13155.136180380536</v>
      </c>
      <c r="U404" s="55">
        <v>0.95475744162287102</v>
      </c>
    </row>
    <row r="405" spans="1:21" ht="13" x14ac:dyDescent="0.3">
      <c r="A405" s="44" t="s">
        <v>6917</v>
      </c>
      <c r="B405" s="44" t="s">
        <v>12745</v>
      </c>
      <c r="C405" s="98" t="s">
        <v>1090</v>
      </c>
      <c r="D405" s="98" t="s">
        <v>13119</v>
      </c>
      <c r="E405" s="98" t="s">
        <v>473</v>
      </c>
      <c r="F405" s="122">
        <v>1.0208670542927503</v>
      </c>
      <c r="G405" s="122">
        <v>1.0200334985665358</v>
      </c>
      <c r="H405" s="99">
        <v>14922.416666666668</v>
      </c>
      <c r="I405" s="53">
        <v>15233.803545429042</v>
      </c>
      <c r="J405" s="54">
        <v>14396.536629664419</v>
      </c>
      <c r="K405" s="55">
        <v>0.96475905687736574</v>
      </c>
      <c r="L405" s="121">
        <v>15221.364879567585</v>
      </c>
      <c r="M405" s="54">
        <v>14250.936050761007</v>
      </c>
      <c r="N405" s="120">
        <v>0.95500188535777875</v>
      </c>
      <c r="O405" s="123">
        <v>15070.725856248311</v>
      </c>
      <c r="P405" s="53">
        <v>15385.2075109218</v>
      </c>
      <c r="Q405" s="54">
        <v>14539.733610657941</v>
      </c>
      <c r="R405" s="55">
        <v>0.96476664424426373</v>
      </c>
      <c r="S405" s="121">
        <v>15372.645221086115</v>
      </c>
      <c r="T405" s="54">
        <v>14392.683409400483</v>
      </c>
      <c r="U405" s="55">
        <v>0.95500930391042094</v>
      </c>
    </row>
    <row r="406" spans="1:21" ht="13" x14ac:dyDescent="0.3">
      <c r="A406" s="44" t="s">
        <v>6916</v>
      </c>
      <c r="B406" s="44" t="s">
        <v>12744</v>
      </c>
      <c r="C406" s="98" t="s">
        <v>1090</v>
      </c>
      <c r="D406" s="98" t="s">
        <v>13119</v>
      </c>
      <c r="E406" s="98" t="s">
        <v>473</v>
      </c>
      <c r="F406" s="122">
        <v>1.0208670542927503</v>
      </c>
      <c r="G406" s="122">
        <v>1.0200334985665358</v>
      </c>
      <c r="H406" s="99">
        <v>12479.75</v>
      </c>
      <c r="I406" s="53">
        <v>12740.16562080995</v>
      </c>
      <c r="J406" s="54">
        <v>12039.951840065307</v>
      </c>
      <c r="K406" s="55">
        <v>0.96475905687736585</v>
      </c>
      <c r="L406" s="121">
        <v>12729.763053735725</v>
      </c>
      <c r="M406" s="54">
        <v>11918.184778793739</v>
      </c>
      <c r="N406" s="120">
        <v>0.95500188535777863</v>
      </c>
      <c r="O406" s="123">
        <v>12595.550246498242</v>
      </c>
      <c r="P406" s="53">
        <v>12858.382277338984</v>
      </c>
      <c r="Q406" s="54">
        <v>12151.766743724116</v>
      </c>
      <c r="R406" s="55">
        <v>0.96476664424426362</v>
      </c>
      <c r="S406" s="121">
        <v>12847.883184306194</v>
      </c>
      <c r="T406" s="54">
        <v>12028.867673277018</v>
      </c>
      <c r="U406" s="55">
        <v>0.95500930391042105</v>
      </c>
    </row>
    <row r="407" spans="1:21" ht="13" x14ac:dyDescent="0.3">
      <c r="A407" s="44" t="s">
        <v>6915</v>
      </c>
      <c r="B407" s="44" t="s">
        <v>12743</v>
      </c>
      <c r="C407" s="98" t="s">
        <v>1090</v>
      </c>
      <c r="D407" s="98" t="s">
        <v>13119</v>
      </c>
      <c r="E407" s="98" t="s">
        <v>476</v>
      </c>
      <c r="F407" s="122">
        <v>1.0166607842596984</v>
      </c>
      <c r="G407" s="122">
        <v>1.0185999022700787</v>
      </c>
      <c r="H407" s="99">
        <v>8717.8333333333339</v>
      </c>
      <c r="I407" s="53">
        <v>8863.0792737120082</v>
      </c>
      <c r="J407" s="54">
        <v>8375.9545037523203</v>
      </c>
      <c r="K407" s="55">
        <v>0.96078396815940348</v>
      </c>
      <c r="L407" s="121">
        <v>8879.984181340169</v>
      </c>
      <c r="M407" s="54">
        <v>8313.846209016383</v>
      </c>
      <c r="N407" s="120">
        <v>0.95365968711832627</v>
      </c>
      <c r="O407" s="123">
        <v>8792.3925422953562</v>
      </c>
      <c r="P407" s="53">
        <v>8938.8806975691205</v>
      </c>
      <c r="Q407" s="54">
        <v>8447.6562326405819</v>
      </c>
      <c r="R407" s="55">
        <v>0.9607915242641365</v>
      </c>
      <c r="S407" s="121">
        <v>8955.9301843022185</v>
      </c>
      <c r="T407" s="54">
        <v>8385.0154560614028</v>
      </c>
      <c r="U407" s="55">
        <v>0.95366709524463489</v>
      </c>
    </row>
    <row r="408" spans="1:21" ht="13" x14ac:dyDescent="0.3">
      <c r="A408" s="44" t="s">
        <v>6914</v>
      </c>
      <c r="B408" s="44" t="s">
        <v>12742</v>
      </c>
      <c r="C408" s="98" t="s">
        <v>1090</v>
      </c>
      <c r="D408" s="98" t="s">
        <v>13119</v>
      </c>
      <c r="E408" s="98" t="s">
        <v>476</v>
      </c>
      <c r="F408" s="122">
        <v>1.0166607842596984</v>
      </c>
      <c r="G408" s="122">
        <v>1.0185999022700787</v>
      </c>
      <c r="H408" s="99">
        <v>7586.4166666666661</v>
      </c>
      <c r="I408" s="53">
        <v>7712.8123180541797</v>
      </c>
      <c r="J408" s="54">
        <v>7288.9075091106333</v>
      </c>
      <c r="K408" s="55">
        <v>0.96078396815940337</v>
      </c>
      <c r="L408" s="121">
        <v>7727.5232752467618</v>
      </c>
      <c r="M408" s="54">
        <v>7234.8597446825879</v>
      </c>
      <c r="N408" s="120">
        <v>0.95365968711832616</v>
      </c>
      <c r="O408" s="123">
        <v>7649.7622949626129</v>
      </c>
      <c r="P408" s="53">
        <v>7777.2133341969602</v>
      </c>
      <c r="Q408" s="54">
        <v>7349.826775635448</v>
      </c>
      <c r="R408" s="55">
        <v>0.9607915242641365</v>
      </c>
      <c r="S408" s="121">
        <v>7792.0471260382501</v>
      </c>
      <c r="T408" s="54">
        <v>7295.3265871489266</v>
      </c>
      <c r="U408" s="55">
        <v>0.95366709524463489</v>
      </c>
    </row>
    <row r="409" spans="1:21" ht="13" x14ac:dyDescent="0.3">
      <c r="A409" s="44" t="s">
        <v>6913</v>
      </c>
      <c r="B409" s="44" t="s">
        <v>12741</v>
      </c>
      <c r="C409" s="98" t="s">
        <v>1090</v>
      </c>
      <c r="D409" s="98" t="s">
        <v>13119</v>
      </c>
      <c r="E409" s="98" t="s">
        <v>476</v>
      </c>
      <c r="F409" s="122">
        <v>1.0166607842596984</v>
      </c>
      <c r="G409" s="122">
        <v>1.0185999022700787</v>
      </c>
      <c r="H409" s="99">
        <v>56971.916666666664</v>
      </c>
      <c r="I409" s="53">
        <v>57921.113479111511</v>
      </c>
      <c r="J409" s="54">
        <v>54737.704168646844</v>
      </c>
      <c r="K409" s="55">
        <v>0.96078396815940337</v>
      </c>
      <c r="L409" s="121">
        <v>58031.588748805734</v>
      </c>
      <c r="M409" s="54">
        <v>54331.820222864691</v>
      </c>
      <c r="N409" s="120">
        <v>0.95365968711832627</v>
      </c>
      <c r="O409" s="123">
        <v>57463.174510994264</v>
      </c>
      <c r="P409" s="53">
        <v>58420.556064399338</v>
      </c>
      <c r="Q409" s="54">
        <v>55210.131027474257</v>
      </c>
      <c r="R409" s="55">
        <v>0.9607915242641365</v>
      </c>
      <c r="S409" s="121">
        <v>58531.983941027233</v>
      </c>
      <c r="T409" s="54">
        <v>54800.738719435445</v>
      </c>
      <c r="U409" s="55">
        <v>0.95366709524463489</v>
      </c>
    </row>
    <row r="410" spans="1:21" ht="13" x14ac:dyDescent="0.3">
      <c r="A410" s="44" t="s">
        <v>6912</v>
      </c>
      <c r="B410" s="44" t="s">
        <v>9916</v>
      </c>
      <c r="C410" s="98" t="s">
        <v>1090</v>
      </c>
      <c r="D410" s="98" t="s">
        <v>13119</v>
      </c>
      <c r="E410" s="98" t="s">
        <v>475</v>
      </c>
      <c r="F410" s="122">
        <v>1.0201143805682304</v>
      </c>
      <c r="G410" s="122">
        <v>1.0197644876058314</v>
      </c>
      <c r="H410" s="99">
        <v>10263.666666666666</v>
      </c>
      <c r="I410" s="53">
        <v>10470.113964025461</v>
      </c>
      <c r="J410" s="54">
        <v>9894.664766441836</v>
      </c>
      <c r="K410" s="55">
        <v>0.96404775094428596</v>
      </c>
      <c r="L410" s="121">
        <v>10466.522779290384</v>
      </c>
      <c r="M410" s="54">
        <v>9799.2360068657636</v>
      </c>
      <c r="N410" s="120">
        <v>0.95475002502670558</v>
      </c>
      <c r="O410" s="123">
        <v>10369.12314107802</v>
      </c>
      <c r="P410" s="53">
        <v>10577.691630096508</v>
      </c>
      <c r="Q410" s="54">
        <v>9996.4084597565943</v>
      </c>
      <c r="R410" s="55">
        <v>0.96405533271710409</v>
      </c>
      <c r="S410" s="121">
        <v>10574.063546883195</v>
      </c>
      <c r="T410" s="54">
        <v>9899.9974820481566</v>
      </c>
      <c r="U410" s="55">
        <v>0.95475744162287079</v>
      </c>
    </row>
    <row r="411" spans="1:21" ht="13" x14ac:dyDescent="0.3">
      <c r="A411" s="44" t="s">
        <v>6911</v>
      </c>
      <c r="B411" s="44" t="s">
        <v>12740</v>
      </c>
      <c r="C411" s="98" t="s">
        <v>1090</v>
      </c>
      <c r="D411" s="98" t="s">
        <v>13119</v>
      </c>
      <c r="E411" s="98" t="s">
        <v>476</v>
      </c>
      <c r="F411" s="122">
        <v>1.0166607842596984</v>
      </c>
      <c r="G411" s="122">
        <v>1.0185999022700787</v>
      </c>
      <c r="H411" s="99">
        <v>7934.6666666666679</v>
      </c>
      <c r="I411" s="53">
        <v>8066.8644361726219</v>
      </c>
      <c r="J411" s="54">
        <v>7623.5005260221478</v>
      </c>
      <c r="K411" s="55">
        <v>0.96078396815940348</v>
      </c>
      <c r="L411" s="121">
        <v>8082.250691212319</v>
      </c>
      <c r="M411" s="54">
        <v>7566.9717307215469</v>
      </c>
      <c r="N411" s="120">
        <v>0.95365968711832627</v>
      </c>
      <c r="O411" s="123">
        <v>7998.945032723007</v>
      </c>
      <c r="P411" s="53">
        <v>8132.213730218391</v>
      </c>
      <c r="Q411" s="54">
        <v>7685.3185904949814</v>
      </c>
      <c r="R411" s="55">
        <v>0.9607915242641365</v>
      </c>
      <c r="S411" s="121">
        <v>8147.7246285953861</v>
      </c>
      <c r="T411" s="54">
        <v>7628.3306743784515</v>
      </c>
      <c r="U411" s="55">
        <v>0.95366709524463489</v>
      </c>
    </row>
    <row r="412" spans="1:21" ht="13" x14ac:dyDescent="0.3">
      <c r="A412" s="44" t="s">
        <v>6910</v>
      </c>
      <c r="B412" s="44" t="s">
        <v>12739</v>
      </c>
      <c r="C412" s="98" t="s">
        <v>1090</v>
      </c>
      <c r="D412" s="98" t="s">
        <v>13119</v>
      </c>
      <c r="E412" s="98" t="s">
        <v>476</v>
      </c>
      <c r="F412" s="122">
        <v>1.0166607842596984</v>
      </c>
      <c r="G412" s="122">
        <v>1.0185999022700787</v>
      </c>
      <c r="H412" s="99">
        <v>7996.833333333333</v>
      </c>
      <c r="I412" s="53">
        <v>8130.0668482607643</v>
      </c>
      <c r="J412" s="54">
        <v>7683.2292627093884</v>
      </c>
      <c r="K412" s="55">
        <v>0.96078396815940337</v>
      </c>
      <c r="L412" s="121">
        <v>8145.573651803441</v>
      </c>
      <c r="M412" s="54">
        <v>7626.2575746040684</v>
      </c>
      <c r="N412" s="120">
        <v>0.95365968711832627</v>
      </c>
      <c r="O412" s="123">
        <v>8068.9090293838808</v>
      </c>
      <c r="P412" s="53">
        <v>8203.3433819335787</v>
      </c>
      <c r="Q412" s="54">
        <v>7752.5394054903936</v>
      </c>
      <c r="R412" s="55">
        <v>0.96079152426413661</v>
      </c>
      <c r="S412" s="121">
        <v>8218.9899487565763</v>
      </c>
      <c r="T412" s="54">
        <v>7695.0530358457318</v>
      </c>
      <c r="U412" s="55">
        <v>0.95366709524463489</v>
      </c>
    </row>
    <row r="413" spans="1:21" ht="13" x14ac:dyDescent="0.3">
      <c r="A413" s="44" t="s">
        <v>6909</v>
      </c>
      <c r="B413" s="44" t="s">
        <v>12738</v>
      </c>
      <c r="C413" s="98" t="s">
        <v>1090</v>
      </c>
      <c r="D413" s="98" t="s">
        <v>13119</v>
      </c>
      <c r="E413" s="98" t="s">
        <v>476</v>
      </c>
      <c r="F413" s="122">
        <v>1.0166607842596984</v>
      </c>
      <c r="G413" s="122">
        <v>1.0185999022700787</v>
      </c>
      <c r="H413" s="99">
        <v>1309.3333333333333</v>
      </c>
      <c r="I413" s="53">
        <v>1331.1478535240317</v>
      </c>
      <c r="J413" s="54">
        <v>1257.9864756433788</v>
      </c>
      <c r="K413" s="55">
        <v>0.96078396815940337</v>
      </c>
      <c r="L413" s="121">
        <v>1333.6868053722897</v>
      </c>
      <c r="M413" s="54">
        <v>1248.6584170002618</v>
      </c>
      <c r="N413" s="120">
        <v>0.95365968711832627</v>
      </c>
      <c r="O413" s="123">
        <v>1320.7233915411368</v>
      </c>
      <c r="P413" s="53">
        <v>1342.727679034341</v>
      </c>
      <c r="Q413" s="54">
        <v>1268.939840490109</v>
      </c>
      <c r="R413" s="55">
        <v>0.96079152426413661</v>
      </c>
      <c r="S413" s="121">
        <v>1345.2887175496089</v>
      </c>
      <c r="T413" s="54">
        <v>1259.5304404326787</v>
      </c>
      <c r="U413" s="55">
        <v>0.953667095244635</v>
      </c>
    </row>
    <row r="414" spans="1:21" ht="13" x14ac:dyDescent="0.3">
      <c r="A414" s="44" t="s">
        <v>6908</v>
      </c>
      <c r="B414" s="44" t="s">
        <v>12737</v>
      </c>
      <c r="C414" s="98" t="s">
        <v>1090</v>
      </c>
      <c r="D414" s="98" t="s">
        <v>13119</v>
      </c>
      <c r="E414" s="98" t="s">
        <v>475</v>
      </c>
      <c r="F414" s="122">
        <v>1.0201143805682304</v>
      </c>
      <c r="G414" s="122">
        <v>1.0197644876058314</v>
      </c>
      <c r="H414" s="99">
        <v>46679.333333333336</v>
      </c>
      <c r="I414" s="53">
        <v>47618.25920867129</v>
      </c>
      <c r="J414" s="54">
        <v>45001.106315578647</v>
      </c>
      <c r="K414" s="55">
        <v>0.96404775094428607</v>
      </c>
      <c r="L414" s="121">
        <v>47601.926438448478</v>
      </c>
      <c r="M414" s="54">
        <v>44567.094668229933</v>
      </c>
      <c r="N414" s="120">
        <v>0.95475002502670558</v>
      </c>
      <c r="O414" s="123">
        <v>47102.235650773684</v>
      </c>
      <c r="P414" s="53">
        <v>48049.667944267814</v>
      </c>
      <c r="Q414" s="54">
        <v>45409.161462026066</v>
      </c>
      <c r="R414" s="55">
        <v>0.96405533271710409</v>
      </c>
      <c r="S414" s="121">
        <v>48033.187203500347</v>
      </c>
      <c r="T414" s="54">
        <v>44971.210004650267</v>
      </c>
      <c r="U414" s="55">
        <v>0.95475744162287102</v>
      </c>
    </row>
    <row r="415" spans="1:21" ht="13" x14ac:dyDescent="0.3">
      <c r="A415" s="44" t="s">
        <v>6907</v>
      </c>
      <c r="B415" s="44" t="s">
        <v>11821</v>
      </c>
      <c r="C415" s="98" t="s">
        <v>1090</v>
      </c>
      <c r="D415" s="98" t="s">
        <v>13119</v>
      </c>
      <c r="E415" s="98" t="s">
        <v>473</v>
      </c>
      <c r="F415" s="122">
        <v>1.0208670542927503</v>
      </c>
      <c r="G415" s="122">
        <v>1.0200334985665358</v>
      </c>
      <c r="H415" s="99">
        <v>7204.5000000000009</v>
      </c>
      <c r="I415" s="53">
        <v>7354.8366926521203</v>
      </c>
      <c r="J415" s="54">
        <v>6950.6066252729834</v>
      </c>
      <c r="K415" s="55">
        <v>0.96475905687736585</v>
      </c>
      <c r="L415" s="121">
        <v>7348.8313404226083</v>
      </c>
      <c r="M415" s="54">
        <v>6880.3110830601172</v>
      </c>
      <c r="N415" s="120">
        <v>0.95500188535777863</v>
      </c>
      <c r="O415" s="123">
        <v>7276.6364834382966</v>
      </c>
      <c r="P415" s="53">
        <v>7428.4784520068106</v>
      </c>
      <c r="Q415" s="54">
        <v>7020.2561615121449</v>
      </c>
      <c r="R415" s="55">
        <v>0.96476664424426362</v>
      </c>
      <c r="S415" s="121">
        <v>7422.4129699984596</v>
      </c>
      <c r="T415" s="54">
        <v>6949.2555428575806</v>
      </c>
      <c r="U415" s="55">
        <v>0.95500930391042094</v>
      </c>
    </row>
    <row r="416" spans="1:21" ht="13" x14ac:dyDescent="0.3">
      <c r="A416" s="44" t="s">
        <v>6906</v>
      </c>
      <c r="B416" s="44" t="s">
        <v>12736</v>
      </c>
      <c r="C416" s="98" t="s">
        <v>1090</v>
      </c>
      <c r="D416" s="98" t="s">
        <v>13119</v>
      </c>
      <c r="E416" s="98" t="s">
        <v>473</v>
      </c>
      <c r="F416" s="122">
        <v>1.0208670542927503</v>
      </c>
      <c r="G416" s="122">
        <v>1.0200334985665358</v>
      </c>
      <c r="H416" s="99">
        <v>10180.25</v>
      </c>
      <c r="I416" s="53">
        <v>10392.681829463771</v>
      </c>
      <c r="J416" s="54">
        <v>9821.4883887758024</v>
      </c>
      <c r="K416" s="55">
        <v>0.96475905687736574</v>
      </c>
      <c r="L416" s="121">
        <v>10384.196023781977</v>
      </c>
      <c r="M416" s="54">
        <v>9722.1579434135256</v>
      </c>
      <c r="N416" s="120">
        <v>0.95500188535777863</v>
      </c>
      <c r="O416" s="123">
        <v>10274.178123985235</v>
      </c>
      <c r="P416" s="53">
        <v>10488.569956711823</v>
      </c>
      <c r="Q416" s="54">
        <v>9912.1843510450599</v>
      </c>
      <c r="R416" s="55">
        <v>0.96476664424426373</v>
      </c>
      <c r="S416" s="121">
        <v>10480.005856704427</v>
      </c>
      <c r="T416" s="54">
        <v>9811.9356984388141</v>
      </c>
      <c r="U416" s="55">
        <v>0.95500930391042094</v>
      </c>
    </row>
    <row r="417" spans="1:21" ht="13" x14ac:dyDescent="0.3">
      <c r="A417" s="44" t="s">
        <v>6905</v>
      </c>
      <c r="B417" s="44" t="s">
        <v>12735</v>
      </c>
      <c r="C417" s="98" t="s">
        <v>1090</v>
      </c>
      <c r="D417" s="98" t="s">
        <v>13119</v>
      </c>
      <c r="E417" s="98" t="s">
        <v>473</v>
      </c>
      <c r="F417" s="122">
        <v>1.0208670542927503</v>
      </c>
      <c r="G417" s="122">
        <v>1.0200334985665358</v>
      </c>
      <c r="H417" s="99">
        <v>11173.166666666666</v>
      </c>
      <c r="I417" s="53">
        <v>11406.317742121946</v>
      </c>
      <c r="J417" s="54">
        <v>10779.413735666953</v>
      </c>
      <c r="K417" s="55">
        <v>0.96475905687736574</v>
      </c>
      <c r="L417" s="121">
        <v>11397.004285066998</v>
      </c>
      <c r="M417" s="54">
        <v>10670.395232083352</v>
      </c>
      <c r="N417" s="120">
        <v>0.95500188535777852</v>
      </c>
      <c r="O417" s="123">
        <v>11282.408844424866</v>
      </c>
      <c r="P417" s="53">
        <v>11517.839482334486</v>
      </c>
      <c r="Q417" s="54">
        <v>10884.891719827579</v>
      </c>
      <c r="R417" s="55">
        <v>0.96476664424426373</v>
      </c>
      <c r="S417" s="121">
        <v>11508.434965836723</v>
      </c>
      <c r="T417" s="54">
        <v>10774.805416946969</v>
      </c>
      <c r="U417" s="55">
        <v>0.95500930391042094</v>
      </c>
    </row>
    <row r="418" spans="1:21" ht="13" x14ac:dyDescent="0.3">
      <c r="A418" s="44" t="s">
        <v>6904</v>
      </c>
      <c r="B418" s="44" t="s">
        <v>12734</v>
      </c>
      <c r="C418" s="98" t="s">
        <v>1090</v>
      </c>
      <c r="D418" s="98" t="s">
        <v>13119</v>
      </c>
      <c r="E418" s="98" t="s">
        <v>475</v>
      </c>
      <c r="F418" s="122">
        <v>1.0201143805682304</v>
      </c>
      <c r="G418" s="122">
        <v>1.0197644876058314</v>
      </c>
      <c r="H418" s="99">
        <v>17599.416666666668</v>
      </c>
      <c r="I418" s="53">
        <v>17953.418031278859</v>
      </c>
      <c r="J418" s="54">
        <v>16966.678055431385</v>
      </c>
      <c r="K418" s="55">
        <v>0.96404775094428607</v>
      </c>
      <c r="L418" s="121">
        <v>17947.260119244864</v>
      </c>
      <c r="M418" s="54">
        <v>16803.043502955421</v>
      </c>
      <c r="N418" s="120">
        <v>0.95475002502670558</v>
      </c>
      <c r="O418" s="123">
        <v>17753.553596374455</v>
      </c>
      <c r="P418" s="53">
        <v>18110.655329850408</v>
      </c>
      <c r="Q418" s="54">
        <v>17115.408019263716</v>
      </c>
      <c r="R418" s="55">
        <v>0.96405533271710409</v>
      </c>
      <c r="S418" s="121">
        <v>18104.44348638946</v>
      </c>
      <c r="T418" s="54">
        <v>16950.337411388995</v>
      </c>
      <c r="U418" s="55">
        <v>0.95475744162287102</v>
      </c>
    </row>
    <row r="419" spans="1:21" ht="13" x14ac:dyDescent="0.3">
      <c r="A419" s="44" t="s">
        <v>6903</v>
      </c>
      <c r="B419" s="44" t="s">
        <v>13195</v>
      </c>
      <c r="C419" s="98" t="s">
        <v>1090</v>
      </c>
      <c r="D419" s="98" t="s">
        <v>13119</v>
      </c>
      <c r="E419" s="98" t="s">
        <v>475</v>
      </c>
      <c r="F419" s="122">
        <v>1.0201143805682304</v>
      </c>
      <c r="G419" s="122">
        <v>1.0197644876058314</v>
      </c>
      <c r="H419" s="99">
        <v>26852.583333333336</v>
      </c>
      <c r="I419" s="53">
        <v>27392.706413740125</v>
      </c>
      <c r="J419" s="54">
        <v>25887.172569544022</v>
      </c>
      <c r="K419" s="55">
        <v>0.96404775094428607</v>
      </c>
      <c r="L419" s="121">
        <v>27383.310883809558</v>
      </c>
      <c r="M419" s="54">
        <v>25637.504609531697</v>
      </c>
      <c r="N419" s="120">
        <v>0.95475002502670547</v>
      </c>
      <c r="O419" s="123">
        <v>27115.313085361213</v>
      </c>
      <c r="P419" s="53">
        <v>27660.720811986888</v>
      </c>
      <c r="Q419" s="54">
        <v>26140.662178236355</v>
      </c>
      <c r="R419" s="55">
        <v>0.9640553327171042</v>
      </c>
      <c r="S419" s="121">
        <v>27651.233354765071</v>
      </c>
      <c r="T419" s="54">
        <v>25888.546950182626</v>
      </c>
      <c r="U419" s="55">
        <v>0.95475744162287091</v>
      </c>
    </row>
    <row r="420" spans="1:21" ht="13" x14ac:dyDescent="0.3">
      <c r="A420" s="44" t="s">
        <v>6902</v>
      </c>
      <c r="B420" s="44" t="s">
        <v>12733</v>
      </c>
      <c r="C420" s="98" t="s">
        <v>1090</v>
      </c>
      <c r="D420" s="98" t="s">
        <v>13119</v>
      </c>
      <c r="E420" s="98" t="s">
        <v>476</v>
      </c>
      <c r="F420" s="122">
        <v>1.0166607842596984</v>
      </c>
      <c r="G420" s="122">
        <v>1.0185999022700787</v>
      </c>
      <c r="H420" s="99">
        <v>12917.499999999998</v>
      </c>
      <c r="I420" s="53">
        <v>13132.715680674652</v>
      </c>
      <c r="J420" s="54">
        <v>12410.926908699092</v>
      </c>
      <c r="K420" s="55">
        <v>0.96078396815940337</v>
      </c>
      <c r="L420" s="121">
        <v>13157.76423757374</v>
      </c>
      <c r="M420" s="54">
        <v>12318.899008350978</v>
      </c>
      <c r="N420" s="120">
        <v>0.95365968711832627</v>
      </c>
      <c r="O420" s="123">
        <v>13035.691496023894</v>
      </c>
      <c r="P420" s="53">
        <v>13252.876339715132</v>
      </c>
      <c r="Q420" s="54">
        <v>12524.581902301839</v>
      </c>
      <c r="R420" s="55">
        <v>0.9607915242641365</v>
      </c>
      <c r="S420" s="121">
        <v>13278.154083872834</v>
      </c>
      <c r="T420" s="54">
        <v>12431.710043518297</v>
      </c>
      <c r="U420" s="55">
        <v>0.953667095244635</v>
      </c>
    </row>
    <row r="421" spans="1:21" ht="13" x14ac:dyDescent="0.3">
      <c r="A421" s="44" t="s">
        <v>6901</v>
      </c>
      <c r="B421" s="44" t="s">
        <v>12732</v>
      </c>
      <c r="C421" s="98" t="s">
        <v>1090</v>
      </c>
      <c r="D421" s="98" t="s">
        <v>13119</v>
      </c>
      <c r="E421" s="98" t="s">
        <v>476</v>
      </c>
      <c r="F421" s="122">
        <v>1.0166607842596984</v>
      </c>
      <c r="G421" s="122">
        <v>1.0185999022700787</v>
      </c>
      <c r="H421" s="99">
        <v>3423.333333333333</v>
      </c>
      <c r="I421" s="53">
        <v>3480.3687514490339</v>
      </c>
      <c r="J421" s="54">
        <v>3289.0837843323575</v>
      </c>
      <c r="K421" s="55">
        <v>0.96078396815940348</v>
      </c>
      <c r="L421" s="121">
        <v>3487.0069987712359</v>
      </c>
      <c r="M421" s="54">
        <v>3264.6949955684036</v>
      </c>
      <c r="N421" s="120">
        <v>0.95365968711832638</v>
      </c>
      <c r="O421" s="123">
        <v>3455.9930774229606</v>
      </c>
      <c r="P421" s="53">
        <v>3513.5726324889156</v>
      </c>
      <c r="Q421" s="54">
        <v>3320.4888567035105</v>
      </c>
      <c r="R421" s="55">
        <v>0.96079152426413661</v>
      </c>
      <c r="S421" s="121">
        <v>3520.2742109090959</v>
      </c>
      <c r="T421" s="54">
        <v>3295.8668793315214</v>
      </c>
      <c r="U421" s="55">
        <v>0.95366709524463489</v>
      </c>
    </row>
    <row r="422" spans="1:21" ht="13" x14ac:dyDescent="0.3">
      <c r="A422" s="44" t="s">
        <v>6900</v>
      </c>
      <c r="B422" s="44" t="s">
        <v>12731</v>
      </c>
      <c r="C422" s="98" t="s">
        <v>1090</v>
      </c>
      <c r="D422" s="98" t="s">
        <v>13119</v>
      </c>
      <c r="E422" s="98" t="s">
        <v>475</v>
      </c>
      <c r="F422" s="122">
        <v>1.0201143805682304</v>
      </c>
      <c r="G422" s="122">
        <v>1.0197644876058314</v>
      </c>
      <c r="H422" s="99">
        <v>6494</v>
      </c>
      <c r="I422" s="53">
        <v>6624.6227874100887</v>
      </c>
      <c r="J422" s="54">
        <v>6260.5260946321932</v>
      </c>
      <c r="K422" s="55">
        <v>0.96404775094428596</v>
      </c>
      <c r="L422" s="121">
        <v>6622.3505825122693</v>
      </c>
      <c r="M422" s="54">
        <v>6200.1466625234261</v>
      </c>
      <c r="N422" s="120">
        <v>0.95475002502670558</v>
      </c>
      <c r="O422" s="123">
        <v>6553.7746097185609</v>
      </c>
      <c r="P422" s="53">
        <v>6685.5997263768459</v>
      </c>
      <c r="Q422" s="54">
        <v>6318.2013619251366</v>
      </c>
      <c r="R422" s="55">
        <v>0.96405533271710409</v>
      </c>
      <c r="S422" s="121">
        <v>6683.3066067637556</v>
      </c>
      <c r="T422" s="54">
        <v>6257.2650793478224</v>
      </c>
      <c r="U422" s="55">
        <v>0.95475744162287091</v>
      </c>
    </row>
    <row r="423" spans="1:21" ht="13" x14ac:dyDescent="0.3">
      <c r="A423" s="44" t="s">
        <v>6899</v>
      </c>
      <c r="B423" s="44" t="s">
        <v>12730</v>
      </c>
      <c r="C423" s="98" t="s">
        <v>1090</v>
      </c>
      <c r="D423" s="98" t="s">
        <v>13119</v>
      </c>
      <c r="E423" s="98" t="s">
        <v>476</v>
      </c>
      <c r="F423" s="122">
        <v>1.0166607842596984</v>
      </c>
      <c r="G423" s="122">
        <v>1.0185999022700787</v>
      </c>
      <c r="H423" s="99">
        <v>5401.75</v>
      </c>
      <c r="I423" s="53">
        <v>5491.7473913748263</v>
      </c>
      <c r="J423" s="54">
        <v>5189.9148000050582</v>
      </c>
      <c r="K423" s="55">
        <v>0.96078396815940359</v>
      </c>
      <c r="L423" s="121">
        <v>5502.2220220873978</v>
      </c>
      <c r="M423" s="54">
        <v>5151.4312148914187</v>
      </c>
      <c r="N423" s="120">
        <v>0.95365968711832627</v>
      </c>
      <c r="O423" s="123">
        <v>5451.0724372370114</v>
      </c>
      <c r="P423" s="53">
        <v>5541.8915790978053</v>
      </c>
      <c r="Q423" s="54">
        <v>5237.3441958471694</v>
      </c>
      <c r="R423" s="55">
        <v>0.9607915242641365</v>
      </c>
      <c r="S423" s="121">
        <v>5552.4618518367397</v>
      </c>
      <c r="T423" s="54">
        <v>5198.5084171879134</v>
      </c>
      <c r="U423" s="55">
        <v>0.953667095244635</v>
      </c>
    </row>
    <row r="424" spans="1:21" ht="13" x14ac:dyDescent="0.3">
      <c r="A424" s="44" t="s">
        <v>6898</v>
      </c>
      <c r="B424" s="44" t="s">
        <v>12729</v>
      </c>
      <c r="C424" s="98" t="s">
        <v>1090</v>
      </c>
      <c r="D424" s="98" t="s">
        <v>13119</v>
      </c>
      <c r="E424" s="98" t="s">
        <v>474</v>
      </c>
      <c r="F424" s="122">
        <v>1.0213542008563206</v>
      </c>
      <c r="G424" s="122">
        <v>1.0200107209125961</v>
      </c>
      <c r="H424" s="99">
        <v>8006.6666666666661</v>
      </c>
      <c r="I424" s="53">
        <v>8177.6426348562727</v>
      </c>
      <c r="J424" s="54">
        <v>7728.1902307542241</v>
      </c>
      <c r="K424" s="55">
        <v>0.96521942931984483</v>
      </c>
      <c r="L424" s="121">
        <v>8166.885838773519</v>
      </c>
      <c r="M424" s="54">
        <v>7646.2110160999846</v>
      </c>
      <c r="N424" s="120">
        <v>0.95498055987926544</v>
      </c>
      <c r="O424" s="123">
        <v>8079.2215341693063</v>
      </c>
      <c r="P424" s="53">
        <v>8251.7468535726675</v>
      </c>
      <c r="Q424" s="54">
        <v>7798.2829278292238</v>
      </c>
      <c r="R424" s="55">
        <v>0.96522702030735086</v>
      </c>
      <c r="S424" s="121">
        <v>8240.8925814806043</v>
      </c>
      <c r="T424" s="54">
        <v>7715.5594388814898</v>
      </c>
      <c r="U424" s="55">
        <v>0.95498797826624915</v>
      </c>
    </row>
    <row r="425" spans="1:21" ht="13" x14ac:dyDescent="0.3">
      <c r="A425" s="44" t="s">
        <v>6897</v>
      </c>
      <c r="B425" s="44" t="s">
        <v>12728</v>
      </c>
      <c r="C425" s="98" t="s">
        <v>1090</v>
      </c>
      <c r="D425" s="98" t="s">
        <v>13119</v>
      </c>
      <c r="E425" s="98" t="s">
        <v>475</v>
      </c>
      <c r="F425" s="122">
        <v>1.0201143805682304</v>
      </c>
      <c r="G425" s="122">
        <v>1.0197644876058314</v>
      </c>
      <c r="H425" s="99">
        <v>8046.1666666666679</v>
      </c>
      <c r="I425" s="53">
        <v>8208.0103251154123</v>
      </c>
      <c r="J425" s="54">
        <v>7756.8888787228852</v>
      </c>
      <c r="K425" s="55">
        <v>0.96404775094428619</v>
      </c>
      <c r="L425" s="121">
        <v>8205.1950280244546</v>
      </c>
      <c r="M425" s="54">
        <v>7682.0778263690445</v>
      </c>
      <c r="N425" s="120">
        <v>0.95475002502670547</v>
      </c>
      <c r="O425" s="123">
        <v>8120.3552307167829</v>
      </c>
      <c r="P425" s="53">
        <v>8283.6911461766413</v>
      </c>
      <c r="Q425" s="54">
        <v>7828.4717637297454</v>
      </c>
      <c r="R425" s="55">
        <v>0.9640553327171042</v>
      </c>
      <c r="S425" s="121">
        <v>8280.8498910292328</v>
      </c>
      <c r="T425" s="54">
        <v>7752.9695851480537</v>
      </c>
      <c r="U425" s="55">
        <v>0.95475744162287102</v>
      </c>
    </row>
    <row r="426" spans="1:21" ht="13" x14ac:dyDescent="0.3">
      <c r="A426" s="44" t="s">
        <v>6896</v>
      </c>
      <c r="B426" s="44" t="s">
        <v>12727</v>
      </c>
      <c r="C426" s="98" t="s">
        <v>1090</v>
      </c>
      <c r="D426" s="98" t="s">
        <v>13119</v>
      </c>
      <c r="E426" s="98" t="s">
        <v>473</v>
      </c>
      <c r="F426" s="122">
        <v>1.0208670542927503</v>
      </c>
      <c r="G426" s="122">
        <v>1.0200334985665358</v>
      </c>
      <c r="H426" s="99">
        <v>4607.5</v>
      </c>
      <c r="I426" s="53">
        <v>4703.6449526538472</v>
      </c>
      <c r="J426" s="54">
        <v>4445.1273545624636</v>
      </c>
      <c r="K426" s="55">
        <v>0.96475905687736596</v>
      </c>
      <c r="L426" s="121">
        <v>4699.8043446453139</v>
      </c>
      <c r="M426" s="54">
        <v>4400.1711867859649</v>
      </c>
      <c r="N426" s="120">
        <v>0.95500188535777863</v>
      </c>
      <c r="O426" s="123">
        <v>4650.1874158832925</v>
      </c>
      <c r="P426" s="53">
        <v>4747.2231291619928</v>
      </c>
      <c r="Q426" s="54">
        <v>4486.3457083286276</v>
      </c>
      <c r="R426" s="55">
        <v>0.9647666442442635</v>
      </c>
      <c r="S426" s="121">
        <v>4743.3469388135136</v>
      </c>
      <c r="T426" s="54">
        <v>4440.9722470957031</v>
      </c>
      <c r="U426" s="55">
        <v>0.95500930391042116</v>
      </c>
    </row>
    <row r="427" spans="1:21" ht="13" x14ac:dyDescent="0.3">
      <c r="A427" s="44" t="s">
        <v>6895</v>
      </c>
      <c r="B427" s="44" t="s">
        <v>12726</v>
      </c>
      <c r="C427" s="98" t="s">
        <v>1090</v>
      </c>
      <c r="D427" s="98" t="s">
        <v>13119</v>
      </c>
      <c r="E427" s="98" t="s">
        <v>474</v>
      </c>
      <c r="F427" s="122">
        <v>1.0213542008563206</v>
      </c>
      <c r="G427" s="122">
        <v>1.0200107209125961</v>
      </c>
      <c r="H427" s="99">
        <v>5390.4166666666679</v>
      </c>
      <c r="I427" s="53">
        <v>5505.5247068659255</v>
      </c>
      <c r="J427" s="54">
        <v>5202.9348987961812</v>
      </c>
      <c r="K427" s="55">
        <v>0.96521942931984483</v>
      </c>
      <c r="L427" s="121">
        <v>5498.2827901859409</v>
      </c>
      <c r="M427" s="54">
        <v>5147.7431263158578</v>
      </c>
      <c r="N427" s="120">
        <v>0.95498055987926533</v>
      </c>
      <c r="O427" s="123">
        <v>5441.5479615204868</v>
      </c>
      <c r="P427" s="53">
        <v>5557.7478696600965</v>
      </c>
      <c r="Q427" s="54">
        <v>5252.3291247579591</v>
      </c>
      <c r="R427" s="55">
        <v>0.96522702030735097</v>
      </c>
      <c r="S427" s="121">
        <v>5550.4372591109795</v>
      </c>
      <c r="T427" s="54">
        <v>5196.6128864112798</v>
      </c>
      <c r="U427" s="55">
        <v>0.95498797826624926</v>
      </c>
    </row>
    <row r="428" spans="1:21" ht="13" x14ac:dyDescent="0.3">
      <c r="A428" s="44" t="s">
        <v>6894</v>
      </c>
      <c r="B428" s="44" t="s">
        <v>12725</v>
      </c>
      <c r="C428" s="98" t="s">
        <v>1090</v>
      </c>
      <c r="D428" s="98" t="s">
        <v>13119</v>
      </c>
      <c r="E428" s="98" t="s">
        <v>475</v>
      </c>
      <c r="F428" s="122">
        <v>1.0201143805682304</v>
      </c>
      <c r="G428" s="122">
        <v>1.0197644876058314</v>
      </c>
      <c r="H428" s="99">
        <v>12038.083333333332</v>
      </c>
      <c r="I428" s="53">
        <v>12280.22192281207</v>
      </c>
      <c r="J428" s="54">
        <v>11605.287163179892</v>
      </c>
      <c r="K428" s="55">
        <v>0.96404775094428596</v>
      </c>
      <c r="L428" s="121">
        <v>12276.009882172964</v>
      </c>
      <c r="M428" s="54">
        <v>11493.360363773565</v>
      </c>
      <c r="N428" s="120">
        <v>0.95475002502670547</v>
      </c>
      <c r="O428" s="123">
        <v>12154.622846489325</v>
      </c>
      <c r="P428" s="53">
        <v>12399.105556086919</v>
      </c>
      <c r="Q428" s="54">
        <v>11717.728972323181</v>
      </c>
      <c r="R428" s="55">
        <v>0.96405533271710409</v>
      </c>
      <c r="S428" s="121">
        <v>12394.852739092317</v>
      </c>
      <c r="T428" s="54">
        <v>11604.716612805045</v>
      </c>
      <c r="U428" s="55">
        <v>0.95475744162287091</v>
      </c>
    </row>
    <row r="429" spans="1:21" ht="13" x14ac:dyDescent="0.3">
      <c r="A429" s="44" t="s">
        <v>6893</v>
      </c>
      <c r="B429" s="44" t="s">
        <v>12724</v>
      </c>
      <c r="C429" s="98" t="s">
        <v>1090</v>
      </c>
      <c r="D429" s="98" t="s">
        <v>13119</v>
      </c>
      <c r="E429" s="98" t="s">
        <v>476</v>
      </c>
      <c r="F429" s="122">
        <v>1.0166607842596984</v>
      </c>
      <c r="G429" s="122">
        <v>1.0185999022700787</v>
      </c>
      <c r="H429" s="99">
        <v>2727.6666666666665</v>
      </c>
      <c r="I429" s="53">
        <v>2773.1117325323708</v>
      </c>
      <c r="J429" s="54">
        <v>2620.6984038161327</v>
      </c>
      <c r="K429" s="55">
        <v>0.96078396815940348</v>
      </c>
      <c r="L429" s="121">
        <v>2778.401000092018</v>
      </c>
      <c r="M429" s="54">
        <v>2601.2657398964211</v>
      </c>
      <c r="N429" s="120">
        <v>0.95365968711832627</v>
      </c>
      <c r="O429" s="123">
        <v>2750.8316404099219</v>
      </c>
      <c r="P429" s="53">
        <v>2796.6626529055438</v>
      </c>
      <c r="Q429" s="54">
        <v>2642.9757247834641</v>
      </c>
      <c r="R429" s="55">
        <v>0.96079152426413661</v>
      </c>
      <c r="S429" s="121">
        <v>2801.9968400829866</v>
      </c>
      <c r="T429" s="54">
        <v>2623.3776200167645</v>
      </c>
      <c r="U429" s="55">
        <v>0.953667095244635</v>
      </c>
    </row>
    <row r="430" spans="1:21" ht="13" x14ac:dyDescent="0.3">
      <c r="A430" s="44" t="s">
        <v>6892</v>
      </c>
      <c r="B430" s="44" t="s">
        <v>12723</v>
      </c>
      <c r="C430" s="98" t="s">
        <v>1090</v>
      </c>
      <c r="D430" s="98" t="s">
        <v>13119</v>
      </c>
      <c r="E430" s="98" t="s">
        <v>473</v>
      </c>
      <c r="F430" s="122">
        <v>1.0208670542927503</v>
      </c>
      <c r="G430" s="122">
        <v>1.0200334985665358</v>
      </c>
      <c r="H430" s="99">
        <v>10555.5</v>
      </c>
      <c r="I430" s="53">
        <v>10775.762191587126</v>
      </c>
      <c r="J430" s="54">
        <v>10183.514224869035</v>
      </c>
      <c r="K430" s="55">
        <v>0.96475905687736585</v>
      </c>
      <c r="L430" s="121">
        <v>10766.963594119068</v>
      </c>
      <c r="M430" s="54">
        <v>10080.522400894031</v>
      </c>
      <c r="N430" s="120">
        <v>0.95500188535777852</v>
      </c>
      <c r="O430" s="123">
        <v>10658.604120172371</v>
      </c>
      <c r="P430" s="53">
        <v>10881.01779103294</v>
      </c>
      <c r="Q430" s="54">
        <v>10283.065729346781</v>
      </c>
      <c r="R430" s="55">
        <v>0.96476664424426373</v>
      </c>
      <c r="S430" s="121">
        <v>10872.133250535117</v>
      </c>
      <c r="T430" s="54">
        <v>10179.06610146256</v>
      </c>
      <c r="U430" s="55">
        <v>0.95500930391042094</v>
      </c>
    </row>
    <row r="431" spans="1:21" ht="13" x14ac:dyDescent="0.3">
      <c r="A431" s="44" t="s">
        <v>6891</v>
      </c>
      <c r="B431" s="44" t="s">
        <v>12722</v>
      </c>
      <c r="C431" s="98" t="s">
        <v>1090</v>
      </c>
      <c r="D431" s="98" t="s">
        <v>13119</v>
      </c>
      <c r="E431" s="98" t="s">
        <v>475</v>
      </c>
      <c r="F431" s="122">
        <v>1.0201143805682304</v>
      </c>
      <c r="G431" s="122">
        <v>1.0197644876058314</v>
      </c>
      <c r="H431" s="99">
        <v>4108.416666666667</v>
      </c>
      <c r="I431" s="53">
        <v>4191.0549230328606</v>
      </c>
      <c r="J431" s="54">
        <v>3960.7098474420204</v>
      </c>
      <c r="K431" s="55">
        <v>0.96404775094428596</v>
      </c>
      <c r="L431" s="121">
        <v>4189.6174169545911</v>
      </c>
      <c r="M431" s="54">
        <v>3922.5109153201342</v>
      </c>
      <c r="N431" s="120">
        <v>0.95475002502670547</v>
      </c>
      <c r="O431" s="123">
        <v>4150.0119463479823</v>
      </c>
      <c r="P431" s="53">
        <v>4233.4868659995282</v>
      </c>
      <c r="Q431" s="54">
        <v>4000.8411477164609</v>
      </c>
      <c r="R431" s="55">
        <v>0.96405533271710409</v>
      </c>
      <c r="S431" s="121">
        <v>4232.0348060256292</v>
      </c>
      <c r="T431" s="54">
        <v>3962.2547885995509</v>
      </c>
      <c r="U431" s="55">
        <v>0.95475744162287102</v>
      </c>
    </row>
    <row r="432" spans="1:21" ht="13" x14ac:dyDescent="0.3">
      <c r="A432" s="44" t="s">
        <v>6890</v>
      </c>
      <c r="B432" s="44" t="s">
        <v>12721</v>
      </c>
      <c r="C432" s="98" t="s">
        <v>1090</v>
      </c>
      <c r="D432" s="98" t="s">
        <v>13119</v>
      </c>
      <c r="E432" s="98" t="s">
        <v>475</v>
      </c>
      <c r="F432" s="122">
        <v>1.0201143805682304</v>
      </c>
      <c r="G432" s="122">
        <v>1.0197644876058314</v>
      </c>
      <c r="H432" s="99">
        <v>23271.166666666664</v>
      </c>
      <c r="I432" s="53">
        <v>23739.251769266717</v>
      </c>
      <c r="J432" s="54">
        <v>22434.515886849636</v>
      </c>
      <c r="K432" s="55">
        <v>0.96404775094428607</v>
      </c>
      <c r="L432" s="121">
        <v>23731.109351823234</v>
      </c>
      <c r="M432" s="54">
        <v>22218.146957400633</v>
      </c>
      <c r="N432" s="120">
        <v>0.95475002502670558</v>
      </c>
      <c r="O432" s="123">
        <v>23483.202524142289</v>
      </c>
      <c r="P432" s="53">
        <v>23955.552596673715</v>
      </c>
      <c r="Q432" s="54">
        <v>22639.106622675132</v>
      </c>
      <c r="R432" s="55">
        <v>0.96405533271710409</v>
      </c>
      <c r="S432" s="121">
        <v>23947.335989375926</v>
      </c>
      <c r="T432" s="54">
        <v>22420.762363061836</v>
      </c>
      <c r="U432" s="55">
        <v>0.95475744162287091</v>
      </c>
    </row>
    <row r="433" spans="1:21" ht="13" x14ac:dyDescent="0.3">
      <c r="A433" s="44" t="s">
        <v>6889</v>
      </c>
      <c r="B433" s="44" t="s">
        <v>13196</v>
      </c>
      <c r="C433" s="98" t="s">
        <v>1090</v>
      </c>
      <c r="D433" s="98" t="s">
        <v>13119</v>
      </c>
      <c r="E433" s="98" t="s">
        <v>476</v>
      </c>
      <c r="F433" s="122">
        <v>1.0166607842596984</v>
      </c>
      <c r="G433" s="122">
        <v>1.0185999022700787</v>
      </c>
      <c r="H433" s="99">
        <v>8087.916666666667</v>
      </c>
      <c r="I433" s="53">
        <v>8222.6677013604203</v>
      </c>
      <c r="J433" s="54">
        <v>7770.7406691425758</v>
      </c>
      <c r="K433" s="55">
        <v>0.96078396815940348</v>
      </c>
      <c r="L433" s="121">
        <v>8238.3511262352076</v>
      </c>
      <c r="M433" s="54">
        <v>7713.1200777724298</v>
      </c>
      <c r="N433" s="120">
        <v>0.95365968711832627</v>
      </c>
      <c r="O433" s="123">
        <v>8178.2095929027637</v>
      </c>
      <c r="P433" s="53">
        <v>8314.4649785607126</v>
      </c>
      <c r="Q433" s="54">
        <v>7857.5544605166297</v>
      </c>
      <c r="R433" s="55">
        <v>0.9607915242641365</v>
      </c>
      <c r="S433" s="121">
        <v>8330.3234920749746</v>
      </c>
      <c r="T433" s="54">
        <v>7799.2893867653866</v>
      </c>
      <c r="U433" s="55">
        <v>0.95366709524463489</v>
      </c>
    </row>
    <row r="434" spans="1:21" ht="13" x14ac:dyDescent="0.3">
      <c r="A434" s="44" t="s">
        <v>6888</v>
      </c>
      <c r="B434" s="44" t="s">
        <v>12720</v>
      </c>
      <c r="C434" s="98" t="s">
        <v>1090</v>
      </c>
      <c r="D434" s="98" t="s">
        <v>13119</v>
      </c>
      <c r="E434" s="98" t="s">
        <v>474</v>
      </c>
      <c r="F434" s="122">
        <v>1.0213542008563206</v>
      </c>
      <c r="G434" s="122">
        <v>1.0200107209125961</v>
      </c>
      <c r="H434" s="99">
        <v>4562.5833333333339</v>
      </c>
      <c r="I434" s="53">
        <v>4660.0136542570344</v>
      </c>
      <c r="J434" s="54">
        <v>4403.8940812242363</v>
      </c>
      <c r="K434" s="55">
        <v>0.96521942931984495</v>
      </c>
      <c r="L434" s="121">
        <v>4653.8839150571303</v>
      </c>
      <c r="M434" s="54">
        <v>4357.1783861624726</v>
      </c>
      <c r="N434" s="120">
        <v>0.95498055987926544</v>
      </c>
      <c r="O434" s="123">
        <v>4602.9028913670581</v>
      </c>
      <c r="P434" s="53">
        <v>4701.1942042314486</v>
      </c>
      <c r="Q434" s="54">
        <v>4442.8462425983153</v>
      </c>
      <c r="R434" s="55">
        <v>0.96522702030735086</v>
      </c>
      <c r="S434" s="121">
        <v>4695.0102965139858</v>
      </c>
      <c r="T434" s="54">
        <v>4395.7169263824999</v>
      </c>
      <c r="U434" s="55">
        <v>0.95498797826624926</v>
      </c>
    </row>
    <row r="435" spans="1:21" ht="13" x14ac:dyDescent="0.3">
      <c r="A435" s="44" t="s">
        <v>6887</v>
      </c>
      <c r="B435" s="44" t="s">
        <v>8223</v>
      </c>
      <c r="C435" s="98" t="s">
        <v>1090</v>
      </c>
      <c r="D435" s="98" t="s">
        <v>13119</v>
      </c>
      <c r="E435" s="98" t="s">
        <v>473</v>
      </c>
      <c r="F435" s="122">
        <v>1.0208670542927503</v>
      </c>
      <c r="G435" s="122">
        <v>1.0200334985665358</v>
      </c>
      <c r="H435" s="99">
        <v>12080.916666666666</v>
      </c>
      <c r="I435" s="53">
        <v>12333.009810656191</v>
      </c>
      <c r="J435" s="54">
        <v>11655.173769547382</v>
      </c>
      <c r="K435" s="55">
        <v>0.96475905687736574</v>
      </c>
      <c r="L435" s="121">
        <v>12322.939693390772</v>
      </c>
      <c r="M435" s="54">
        <v>11537.298193516877</v>
      </c>
      <c r="N435" s="120">
        <v>0.95500188535777863</v>
      </c>
      <c r="O435" s="123">
        <v>12200.090503092822</v>
      </c>
      <c r="P435" s="53">
        <v>12454.670453997327</v>
      </c>
      <c r="Q435" s="54">
        <v>11770.240374145173</v>
      </c>
      <c r="R435" s="55">
        <v>0.96476664424426362</v>
      </c>
      <c r="S435" s="121">
        <v>12444.50099869814</v>
      </c>
      <c r="T435" s="54">
        <v>11651.199939002814</v>
      </c>
      <c r="U435" s="55">
        <v>0.95500930391042094</v>
      </c>
    </row>
    <row r="436" spans="1:21" ht="13" x14ac:dyDescent="0.3">
      <c r="A436" s="44" t="s">
        <v>6886</v>
      </c>
      <c r="B436" s="44" t="s">
        <v>12719</v>
      </c>
      <c r="C436" s="98" t="s">
        <v>1090</v>
      </c>
      <c r="D436" s="98" t="s">
        <v>13119</v>
      </c>
      <c r="E436" s="98" t="s">
        <v>476</v>
      </c>
      <c r="F436" s="122">
        <v>1.0166607842596984</v>
      </c>
      <c r="G436" s="122">
        <v>1.0185999022700787</v>
      </c>
      <c r="H436" s="99">
        <v>12957.583333333332</v>
      </c>
      <c r="I436" s="53">
        <v>13173.466833777062</v>
      </c>
      <c r="J436" s="54">
        <v>12449.438332756148</v>
      </c>
      <c r="K436" s="55">
        <v>0.96078396815940337</v>
      </c>
      <c r="L436" s="121">
        <v>13198.593116989732</v>
      </c>
      <c r="M436" s="54">
        <v>12357.124867476305</v>
      </c>
      <c r="N436" s="120">
        <v>0.95365968711832627</v>
      </c>
      <c r="O436" s="123">
        <v>13062.032917217079</v>
      </c>
      <c r="P436" s="53">
        <v>13279.656629643912</v>
      </c>
      <c r="Q436" s="54">
        <v>12549.890516521324</v>
      </c>
      <c r="R436" s="55">
        <v>0.96079152426413661</v>
      </c>
      <c r="S436" s="121">
        <v>13304.985452925866</v>
      </c>
      <c r="T436" s="54">
        <v>12456.830990152215</v>
      </c>
      <c r="U436" s="55">
        <v>0.95366709524463489</v>
      </c>
    </row>
    <row r="437" spans="1:21" ht="13" x14ac:dyDescent="0.3">
      <c r="A437" s="44" t="s">
        <v>6885</v>
      </c>
      <c r="B437" s="44" t="s">
        <v>12718</v>
      </c>
      <c r="C437" s="98" t="s">
        <v>1090</v>
      </c>
      <c r="D437" s="98" t="s">
        <v>13119</v>
      </c>
      <c r="E437" s="98" t="s">
        <v>473</v>
      </c>
      <c r="F437" s="122">
        <v>1.0208670542927503</v>
      </c>
      <c r="G437" s="122">
        <v>1.0200334985665358</v>
      </c>
      <c r="H437" s="99">
        <v>9329.3333333333358</v>
      </c>
      <c r="I437" s="53">
        <v>9524.009038515167</v>
      </c>
      <c r="J437" s="54">
        <v>9000.5588279612402</v>
      </c>
      <c r="K437" s="55">
        <v>0.96475905687736574</v>
      </c>
      <c r="L437" s="121">
        <v>9516.232519293404</v>
      </c>
      <c r="M437" s="54">
        <v>8909.5309224645061</v>
      </c>
      <c r="N437" s="120">
        <v>0.95500188535777875</v>
      </c>
      <c r="O437" s="123">
        <v>9412.5092633535387</v>
      </c>
      <c r="P437" s="53">
        <v>9608.9206051829515</v>
      </c>
      <c r="Q437" s="54">
        <v>9080.8749759236398</v>
      </c>
      <c r="R437" s="55">
        <v>0.96476664424426373</v>
      </c>
      <c r="S437" s="121">
        <v>9601.0747541884375</v>
      </c>
      <c r="T437" s="54">
        <v>8989.0339196456534</v>
      </c>
      <c r="U437" s="55">
        <v>0.95500930391042105</v>
      </c>
    </row>
    <row r="438" spans="1:21" ht="13" x14ac:dyDescent="0.3">
      <c r="A438" s="44" t="s">
        <v>6884</v>
      </c>
      <c r="B438" s="44" t="s">
        <v>12717</v>
      </c>
      <c r="C438" s="98" t="s">
        <v>1090</v>
      </c>
      <c r="D438" s="98" t="s">
        <v>13119</v>
      </c>
      <c r="E438" s="98" t="s">
        <v>473</v>
      </c>
      <c r="F438" s="122">
        <v>1.0208670542927503</v>
      </c>
      <c r="G438" s="122">
        <v>1.0200334985665358</v>
      </c>
      <c r="H438" s="99">
        <v>7851.75</v>
      </c>
      <c r="I438" s="53">
        <v>8015.592893543102</v>
      </c>
      <c r="J438" s="54">
        <v>7575.0469248368572</v>
      </c>
      <c r="K438" s="55">
        <v>0.96475905687736585</v>
      </c>
      <c r="L438" s="121">
        <v>8009.0480223697978</v>
      </c>
      <c r="M438" s="54">
        <v>7498.4360533579384</v>
      </c>
      <c r="N438" s="120">
        <v>0.95500188535777863</v>
      </c>
      <c r="O438" s="123">
        <v>7919.6450798769201</v>
      </c>
      <c r="P438" s="53">
        <v>8084.9047437380241</v>
      </c>
      <c r="Q438" s="54">
        <v>7640.6094073184495</v>
      </c>
      <c r="R438" s="55">
        <v>0.96476664424426362</v>
      </c>
      <c r="S438" s="121">
        <v>8078.303278232107</v>
      </c>
      <c r="T438" s="54">
        <v>7563.3347349508476</v>
      </c>
      <c r="U438" s="55">
        <v>0.95500930391042094</v>
      </c>
    </row>
    <row r="439" spans="1:21" ht="13" x14ac:dyDescent="0.3">
      <c r="A439" s="44" t="s">
        <v>6883</v>
      </c>
      <c r="B439" s="44" t="s">
        <v>12716</v>
      </c>
      <c r="C439" s="98" t="s">
        <v>1090</v>
      </c>
      <c r="D439" s="98" t="s">
        <v>13119</v>
      </c>
      <c r="E439" s="98" t="s">
        <v>476</v>
      </c>
      <c r="F439" s="122">
        <v>1.0166607842596984</v>
      </c>
      <c r="G439" s="122">
        <v>1.0185999022700787</v>
      </c>
      <c r="H439" s="99">
        <v>6489.4166666666679</v>
      </c>
      <c r="I439" s="53">
        <v>6597.5354377212925</v>
      </c>
      <c r="J439" s="54">
        <v>6234.9274960397697</v>
      </c>
      <c r="K439" s="55">
        <v>0.96078396815940337</v>
      </c>
      <c r="L439" s="121">
        <v>6610.1191824564876</v>
      </c>
      <c r="M439" s="54">
        <v>6188.6950679137863</v>
      </c>
      <c r="N439" s="120">
        <v>0.95365968711832627</v>
      </c>
      <c r="O439" s="123">
        <v>6542.4930265370222</v>
      </c>
      <c r="P439" s="53">
        <v>6651.4960913727364</v>
      </c>
      <c r="Q439" s="54">
        <v>6285.9718474539895</v>
      </c>
      <c r="R439" s="55">
        <v>0.96079152426413661</v>
      </c>
      <c r="S439" s="121">
        <v>6664.1827574332819</v>
      </c>
      <c r="T439" s="54">
        <v>6239.3603202758422</v>
      </c>
      <c r="U439" s="55">
        <v>0.95366709524463489</v>
      </c>
    </row>
    <row r="440" spans="1:21" ht="13" x14ac:dyDescent="0.3">
      <c r="A440" s="44" t="s">
        <v>6882</v>
      </c>
      <c r="B440" s="44" t="s">
        <v>12715</v>
      </c>
      <c r="C440" s="98" t="s">
        <v>1090</v>
      </c>
      <c r="D440" s="98" t="s">
        <v>13119</v>
      </c>
      <c r="E440" s="98" t="s">
        <v>474</v>
      </c>
      <c r="F440" s="122">
        <v>1.0213542008563206</v>
      </c>
      <c r="G440" s="122">
        <v>1.0200107209125961</v>
      </c>
      <c r="H440" s="99">
        <v>4388</v>
      </c>
      <c r="I440" s="53">
        <v>4481.7022333575342</v>
      </c>
      <c r="J440" s="54">
        <v>4235.3828558554787</v>
      </c>
      <c r="K440" s="55">
        <v>0.96521942931984472</v>
      </c>
      <c r="L440" s="121">
        <v>4475.8070433644716</v>
      </c>
      <c r="M440" s="54">
        <v>4190.4546967502165</v>
      </c>
      <c r="N440" s="120">
        <v>0.95498055987926533</v>
      </c>
      <c r="O440" s="123">
        <v>4425.895383273366</v>
      </c>
      <c r="P440" s="53">
        <v>4520.4068422568471</v>
      </c>
      <c r="Q440" s="54">
        <v>4271.9938129890124</v>
      </c>
      <c r="R440" s="55">
        <v>0.96522702030735108</v>
      </c>
      <c r="S440" s="121">
        <v>4514.4607405763973</v>
      </c>
      <c r="T440" s="54">
        <v>4226.6768840901586</v>
      </c>
      <c r="U440" s="55">
        <v>0.95498797826624937</v>
      </c>
    </row>
    <row r="441" spans="1:21" ht="13" x14ac:dyDescent="0.3">
      <c r="A441" s="44" t="s">
        <v>6881</v>
      </c>
      <c r="B441" s="44" t="s">
        <v>12714</v>
      </c>
      <c r="C441" s="98" t="s">
        <v>1090</v>
      </c>
      <c r="D441" s="98" t="s">
        <v>13119</v>
      </c>
      <c r="E441" s="98" t="s">
        <v>476</v>
      </c>
      <c r="F441" s="122">
        <v>1.0166607842596984</v>
      </c>
      <c r="G441" s="122">
        <v>1.0185999022700787</v>
      </c>
      <c r="H441" s="99">
        <v>2821.1666666666665</v>
      </c>
      <c r="I441" s="53">
        <v>2868.1695158606522</v>
      </c>
      <c r="J441" s="54">
        <v>2710.5317048390366</v>
      </c>
      <c r="K441" s="55">
        <v>0.96078396815940337</v>
      </c>
      <c r="L441" s="121">
        <v>2873.6400909542704</v>
      </c>
      <c r="M441" s="54">
        <v>2690.4329206419848</v>
      </c>
      <c r="N441" s="120">
        <v>0.95365968711832627</v>
      </c>
      <c r="O441" s="123">
        <v>2844.2787946312828</v>
      </c>
      <c r="P441" s="53">
        <v>2891.6667100030695</v>
      </c>
      <c r="Q441" s="54">
        <v>2732.7589585259511</v>
      </c>
      <c r="R441" s="55">
        <v>0.9607915242641365</v>
      </c>
      <c r="S441" s="121">
        <v>2897.1821022402819</v>
      </c>
      <c r="T441" s="54">
        <v>2712.4950961419272</v>
      </c>
      <c r="U441" s="55">
        <v>0.953667095244635</v>
      </c>
    </row>
    <row r="442" spans="1:21" ht="13" x14ac:dyDescent="0.3">
      <c r="A442" s="44" t="s">
        <v>6880</v>
      </c>
      <c r="B442" s="44" t="s">
        <v>12713</v>
      </c>
      <c r="C442" s="98" t="s">
        <v>1090</v>
      </c>
      <c r="D442" s="98" t="s">
        <v>13119</v>
      </c>
      <c r="E442" s="98" t="s">
        <v>473</v>
      </c>
      <c r="F442" s="122">
        <v>1.0208670542927503</v>
      </c>
      <c r="G442" s="122">
        <v>1.0200334985665358</v>
      </c>
      <c r="H442" s="99">
        <v>9604.1666666666679</v>
      </c>
      <c r="I442" s="53">
        <v>9804.5773339366242</v>
      </c>
      <c r="J442" s="54">
        <v>9265.7067754263699</v>
      </c>
      <c r="K442" s="55">
        <v>0.96475905687736596</v>
      </c>
      <c r="L442" s="121">
        <v>9796.5717258161058</v>
      </c>
      <c r="M442" s="54">
        <v>9171.9972739570003</v>
      </c>
      <c r="N442" s="120">
        <v>0.95500188535777863</v>
      </c>
      <c r="O442" s="123">
        <v>9682.0140286970891</v>
      </c>
      <c r="P442" s="53">
        <v>9884.0491410970808</v>
      </c>
      <c r="Q442" s="54">
        <v>9340.8841839919751</v>
      </c>
      <c r="R442" s="55">
        <v>0.96476664424426373</v>
      </c>
      <c r="S442" s="121">
        <v>9875.9786428621719</v>
      </c>
      <c r="T442" s="54">
        <v>9246.4134779969372</v>
      </c>
      <c r="U442" s="55">
        <v>0.95500930391042094</v>
      </c>
    </row>
    <row r="443" spans="1:21" ht="13" x14ac:dyDescent="0.3">
      <c r="A443" s="44" t="s">
        <v>6879</v>
      </c>
      <c r="B443" s="44" t="s">
        <v>8125</v>
      </c>
      <c r="C443" s="98" t="s">
        <v>1090</v>
      </c>
      <c r="D443" s="98" t="s">
        <v>13119</v>
      </c>
      <c r="E443" s="98" t="s">
        <v>475</v>
      </c>
      <c r="F443" s="122">
        <v>1.0201143805682304</v>
      </c>
      <c r="G443" s="122">
        <v>1.0197644876058314</v>
      </c>
      <c r="H443" s="99">
        <v>2899.5</v>
      </c>
      <c r="I443" s="53">
        <v>2957.8216464575844</v>
      </c>
      <c r="J443" s="54">
        <v>2795.2564538629576</v>
      </c>
      <c r="K443" s="55">
        <v>0.96404775094428619</v>
      </c>
      <c r="L443" s="121">
        <v>2956.8071318131083</v>
      </c>
      <c r="M443" s="54">
        <v>2768.2976975649331</v>
      </c>
      <c r="N443" s="120">
        <v>0.9547500250267057</v>
      </c>
      <c r="O443" s="123">
        <v>2927.1264000882074</v>
      </c>
      <c r="P443" s="53">
        <v>2986.0037344708962</v>
      </c>
      <c r="Q443" s="54">
        <v>2821.9118155420565</v>
      </c>
      <c r="R443" s="55">
        <v>0.96405533271710431</v>
      </c>
      <c r="S443" s="121">
        <v>2984.9795535434528</v>
      </c>
      <c r="T443" s="54">
        <v>2794.6957130549813</v>
      </c>
      <c r="U443" s="55">
        <v>0.95475744162287102</v>
      </c>
    </row>
    <row r="444" spans="1:21" ht="13" x14ac:dyDescent="0.3">
      <c r="A444" s="44" t="s">
        <v>6878</v>
      </c>
      <c r="B444" s="44" t="s">
        <v>12712</v>
      </c>
      <c r="C444" s="98" t="s">
        <v>1090</v>
      </c>
      <c r="D444" s="98" t="s">
        <v>13119</v>
      </c>
      <c r="E444" s="98" t="s">
        <v>473</v>
      </c>
      <c r="F444" s="122">
        <v>1.0208670542927503</v>
      </c>
      <c r="G444" s="122">
        <v>1.0200334985665358</v>
      </c>
      <c r="H444" s="99">
        <v>2866.166666666667</v>
      </c>
      <c r="I444" s="53">
        <v>2925.9751221120714</v>
      </c>
      <c r="J444" s="54">
        <v>2765.1602501866769</v>
      </c>
      <c r="K444" s="55">
        <v>0.96475905687736574</v>
      </c>
      <c r="L444" s="121">
        <v>2923.5860124747865</v>
      </c>
      <c r="M444" s="54">
        <v>2737.1945704162868</v>
      </c>
      <c r="N444" s="120">
        <v>0.95500188535777863</v>
      </c>
      <c r="O444" s="123">
        <v>2894.7418890129529</v>
      </c>
      <c r="P444" s="53">
        <v>2955.1466251744846</v>
      </c>
      <c r="Q444" s="54">
        <v>2792.7504182163275</v>
      </c>
      <c r="R444" s="55">
        <v>0.96476664424426373</v>
      </c>
      <c r="S444" s="121">
        <v>2952.733696496985</v>
      </c>
      <c r="T444" s="54">
        <v>2764.505436426597</v>
      </c>
      <c r="U444" s="55">
        <v>0.95500930391042094</v>
      </c>
    </row>
    <row r="445" spans="1:21" ht="13" x14ac:dyDescent="0.3">
      <c r="A445" s="44" t="s">
        <v>6877</v>
      </c>
      <c r="B445" s="44" t="s">
        <v>12711</v>
      </c>
      <c r="C445" s="98" t="s">
        <v>1090</v>
      </c>
      <c r="D445" s="98" t="s">
        <v>13119</v>
      </c>
      <c r="E445" s="98" t="s">
        <v>476</v>
      </c>
      <c r="F445" s="122">
        <v>1.0166607842596984</v>
      </c>
      <c r="G445" s="122">
        <v>1.0185999022700787</v>
      </c>
      <c r="H445" s="99">
        <v>4650.5</v>
      </c>
      <c r="I445" s="53">
        <v>4727.980977199727</v>
      </c>
      <c r="J445" s="54">
        <v>4468.1258439253052</v>
      </c>
      <c r="K445" s="55">
        <v>0.96078396815940337</v>
      </c>
      <c r="L445" s="121">
        <v>4736.9988455070006</v>
      </c>
      <c r="M445" s="54">
        <v>4434.9943749437762</v>
      </c>
      <c r="N445" s="120">
        <v>0.95365968711832627</v>
      </c>
      <c r="O445" s="123">
        <v>4687.641574692685</v>
      </c>
      <c r="P445" s="53">
        <v>4765.7413596554325</v>
      </c>
      <c r="Q445" s="54">
        <v>4503.8462937529221</v>
      </c>
      <c r="R445" s="55">
        <v>0.9607915242641365</v>
      </c>
      <c r="S445" s="121">
        <v>4774.8312498591267</v>
      </c>
      <c r="T445" s="54">
        <v>4470.4495240851593</v>
      </c>
      <c r="U445" s="55">
        <v>0.95366709524463489</v>
      </c>
    </row>
    <row r="446" spans="1:21" ht="13" x14ac:dyDescent="0.3">
      <c r="A446" s="44" t="s">
        <v>6876</v>
      </c>
      <c r="B446" s="44" t="s">
        <v>12710</v>
      </c>
      <c r="C446" s="98" t="s">
        <v>1090</v>
      </c>
      <c r="D446" s="98" t="s">
        <v>13119</v>
      </c>
      <c r="E446" s="98" t="s">
        <v>476</v>
      </c>
      <c r="F446" s="122">
        <v>1.0166607842596984</v>
      </c>
      <c r="G446" s="122">
        <v>1.0185999022700787</v>
      </c>
      <c r="H446" s="99">
        <v>3528.4166666666665</v>
      </c>
      <c r="I446" s="53">
        <v>3587.2028555283241</v>
      </c>
      <c r="J446" s="54">
        <v>3390.0461663197748</v>
      </c>
      <c r="K446" s="55">
        <v>0.96078396815940337</v>
      </c>
      <c r="L446" s="121">
        <v>3594.0448718347834</v>
      </c>
      <c r="M446" s="54">
        <v>3364.9087343564211</v>
      </c>
      <c r="N446" s="120">
        <v>0.95365968711832627</v>
      </c>
      <c r="O446" s="123">
        <v>3562.5297232300181</v>
      </c>
      <c r="P446" s="53">
        <v>3621.8842623675164</v>
      </c>
      <c r="Q446" s="54">
        <v>3422.8483630184614</v>
      </c>
      <c r="R446" s="55">
        <v>0.9607915242641365</v>
      </c>
      <c r="S446" s="121">
        <v>3628.7924279163472</v>
      </c>
      <c r="T446" s="54">
        <v>3397.4673728754447</v>
      </c>
      <c r="U446" s="55">
        <v>0.95366709524463489</v>
      </c>
    </row>
    <row r="447" spans="1:21" ht="13" x14ac:dyDescent="0.3">
      <c r="A447" s="44" t="s">
        <v>6875</v>
      </c>
      <c r="B447" s="44" t="s">
        <v>12709</v>
      </c>
      <c r="C447" s="98" t="s">
        <v>1090</v>
      </c>
      <c r="D447" s="98" t="s">
        <v>13119</v>
      </c>
      <c r="E447" s="98" t="s">
        <v>474</v>
      </c>
      <c r="F447" s="122">
        <v>1.0213542008563206</v>
      </c>
      <c r="G447" s="122">
        <v>1.0200107209125961</v>
      </c>
      <c r="H447" s="99">
        <v>4320.3333333333339</v>
      </c>
      <c r="I447" s="53">
        <v>4412.5905990995907</v>
      </c>
      <c r="J447" s="54">
        <v>4170.0696744715033</v>
      </c>
      <c r="K447" s="55">
        <v>0.96521942931984472</v>
      </c>
      <c r="L447" s="121">
        <v>4406.7863179160531</v>
      </c>
      <c r="M447" s="54">
        <v>4125.8343455317199</v>
      </c>
      <c r="N447" s="120">
        <v>0.95498055987926533</v>
      </c>
      <c r="O447" s="123">
        <v>4363.3188340615161</v>
      </c>
      <c r="P447" s="53">
        <v>4456.4940208442322</v>
      </c>
      <c r="Q447" s="54">
        <v>4211.5932368521417</v>
      </c>
      <c r="R447" s="55">
        <v>0.96522702030735086</v>
      </c>
      <c r="S447" s="121">
        <v>4450.6319895025954</v>
      </c>
      <c r="T447" s="54">
        <v>4166.917031871455</v>
      </c>
      <c r="U447" s="55">
        <v>0.95498797826624926</v>
      </c>
    </row>
    <row r="448" spans="1:21" ht="13" x14ac:dyDescent="0.3">
      <c r="A448" s="44" t="s">
        <v>6874</v>
      </c>
      <c r="B448" s="44" t="s">
        <v>12708</v>
      </c>
      <c r="C448" s="98" t="s">
        <v>1090</v>
      </c>
      <c r="D448" s="98" t="s">
        <v>13119</v>
      </c>
      <c r="E448" s="98" t="s">
        <v>476</v>
      </c>
      <c r="F448" s="122">
        <v>1.0166607842596984</v>
      </c>
      <c r="G448" s="122">
        <v>1.0185999022700787</v>
      </c>
      <c r="H448" s="99">
        <v>2815.083333333333</v>
      </c>
      <c r="I448" s="53">
        <v>2861.9848294230724</v>
      </c>
      <c r="J448" s="54">
        <v>2704.6869356994002</v>
      </c>
      <c r="K448" s="55">
        <v>0.96078396815940337</v>
      </c>
      <c r="L448" s="121">
        <v>2867.4436082154602</v>
      </c>
      <c r="M448" s="54">
        <v>2684.6314908786812</v>
      </c>
      <c r="N448" s="120">
        <v>0.95365968711832627</v>
      </c>
      <c r="O448" s="123">
        <v>2838.409475603321</v>
      </c>
      <c r="P448" s="53">
        <v>2885.6996035170314</v>
      </c>
      <c r="Q448" s="54">
        <v>2727.1197665506829</v>
      </c>
      <c r="R448" s="55">
        <v>0.96079152426413639</v>
      </c>
      <c r="S448" s="121">
        <v>2891.203614452008</v>
      </c>
      <c r="T448" s="54">
        <v>2706.8977197134664</v>
      </c>
      <c r="U448" s="55">
        <v>0.95366709524463489</v>
      </c>
    </row>
    <row r="449" spans="1:21" ht="13" x14ac:dyDescent="0.3">
      <c r="A449" s="44" t="s">
        <v>6873</v>
      </c>
      <c r="B449" s="44" t="s">
        <v>12707</v>
      </c>
      <c r="C449" s="98" t="s">
        <v>1090</v>
      </c>
      <c r="D449" s="98" t="s">
        <v>13119</v>
      </c>
      <c r="E449" s="98" t="s">
        <v>473</v>
      </c>
      <c r="F449" s="122">
        <v>1.0208670542927503</v>
      </c>
      <c r="G449" s="122">
        <v>1.0200334985665358</v>
      </c>
      <c r="H449" s="99">
        <v>3118.583333333333</v>
      </c>
      <c r="I449" s="53">
        <v>3183.6589810664659</v>
      </c>
      <c r="J449" s="54">
        <v>3008.6815154601381</v>
      </c>
      <c r="K449" s="55">
        <v>0.96475905687736585</v>
      </c>
      <c r="L449" s="121">
        <v>3181.0594680712888</v>
      </c>
      <c r="M449" s="54">
        <v>2978.2529629786791</v>
      </c>
      <c r="N449" s="120">
        <v>0.95500188535777875</v>
      </c>
      <c r="O449" s="123">
        <v>3147.5418138042</v>
      </c>
      <c r="P449" s="53">
        <v>3213.2217397215541</v>
      </c>
      <c r="Q449" s="54">
        <v>3036.6433533223812</v>
      </c>
      <c r="R449" s="55">
        <v>0.96476664424426373</v>
      </c>
      <c r="S449" s="121">
        <v>3210.5980882191579</v>
      </c>
      <c r="T449" s="54">
        <v>3005.931716630093</v>
      </c>
      <c r="U449" s="55">
        <v>0.95500930391042094</v>
      </c>
    </row>
    <row r="450" spans="1:21" ht="13" x14ac:dyDescent="0.3">
      <c r="A450" s="44" t="s">
        <v>6872</v>
      </c>
      <c r="B450" s="44" t="s">
        <v>12706</v>
      </c>
      <c r="C450" s="98" t="s">
        <v>1090</v>
      </c>
      <c r="D450" s="98" t="s">
        <v>13119</v>
      </c>
      <c r="E450" s="98" t="s">
        <v>473</v>
      </c>
      <c r="F450" s="122">
        <v>1.0208670542927503</v>
      </c>
      <c r="G450" s="122">
        <v>1.0200334985665358</v>
      </c>
      <c r="H450" s="99">
        <v>1602.25</v>
      </c>
      <c r="I450" s="53">
        <v>1635.6842377405592</v>
      </c>
      <c r="J450" s="54">
        <v>1545.7851988817595</v>
      </c>
      <c r="K450" s="55">
        <v>0.96475905687736585</v>
      </c>
      <c r="L450" s="121">
        <v>1634.348673078232</v>
      </c>
      <c r="M450" s="54">
        <v>1530.1517708145009</v>
      </c>
      <c r="N450" s="120">
        <v>0.95500188535777863</v>
      </c>
      <c r="O450" s="123">
        <v>1617.680792068217</v>
      </c>
      <c r="P450" s="53">
        <v>1651.4370249846438</v>
      </c>
      <c r="Q450" s="54">
        <v>1560.6844692220564</v>
      </c>
      <c r="R450" s="55">
        <v>0.96476664424426373</v>
      </c>
      <c r="S450" s="121">
        <v>1650.0885978972281</v>
      </c>
      <c r="T450" s="54">
        <v>1544.9002071823263</v>
      </c>
      <c r="U450" s="55">
        <v>0.95500930391042094</v>
      </c>
    </row>
    <row r="451" spans="1:21" ht="13" x14ac:dyDescent="0.3">
      <c r="A451" s="44" t="s">
        <v>6871</v>
      </c>
      <c r="B451" s="44" t="s">
        <v>7772</v>
      </c>
      <c r="C451" s="98" t="s">
        <v>1090</v>
      </c>
      <c r="D451" s="98" t="s">
        <v>13119</v>
      </c>
      <c r="E451" s="98" t="s">
        <v>475</v>
      </c>
      <c r="F451" s="122">
        <v>1.0201143805682304</v>
      </c>
      <c r="G451" s="122">
        <v>1.0197644876058314</v>
      </c>
      <c r="H451" s="99">
        <v>7436.6666666666661</v>
      </c>
      <c r="I451" s="53">
        <v>7586.2506101590734</v>
      </c>
      <c r="J451" s="54">
        <v>7169.3017745223406</v>
      </c>
      <c r="K451" s="55">
        <v>0.96404775094428607</v>
      </c>
      <c r="L451" s="121">
        <v>7583.6485728286989</v>
      </c>
      <c r="M451" s="54">
        <v>7100.1576861152662</v>
      </c>
      <c r="N451" s="120">
        <v>0.95475002502670547</v>
      </c>
      <c r="O451" s="123">
        <v>7509.6462859790154</v>
      </c>
      <c r="P451" s="53">
        <v>7660.6981693079961</v>
      </c>
      <c r="Q451" s="54">
        <v>7239.7145488172655</v>
      </c>
      <c r="R451" s="55">
        <v>0.9640553327171042</v>
      </c>
      <c r="S451" s="121">
        <v>7658.0705969224255</v>
      </c>
      <c r="T451" s="54">
        <v>7169.8906754940199</v>
      </c>
      <c r="U451" s="55">
        <v>0.95475744162287102</v>
      </c>
    </row>
    <row r="452" spans="1:21" ht="13" x14ac:dyDescent="0.3">
      <c r="A452" s="44" t="s">
        <v>6870</v>
      </c>
      <c r="B452" s="44" t="s">
        <v>12705</v>
      </c>
      <c r="C452" s="98" t="s">
        <v>1090</v>
      </c>
      <c r="D452" s="98" t="s">
        <v>13119</v>
      </c>
      <c r="E452" s="98" t="s">
        <v>474</v>
      </c>
      <c r="F452" s="122">
        <v>1.0213542008563206</v>
      </c>
      <c r="G452" s="122">
        <v>1.0200107209125961</v>
      </c>
      <c r="H452" s="99">
        <v>3168.6666666666665</v>
      </c>
      <c r="I452" s="53">
        <v>3236.3310111133942</v>
      </c>
      <c r="J452" s="54">
        <v>3058.4586317048147</v>
      </c>
      <c r="K452" s="55">
        <v>0.96521942931984483</v>
      </c>
      <c r="L452" s="121">
        <v>3232.0739709983795</v>
      </c>
      <c r="M452" s="54">
        <v>3026.0150674040992</v>
      </c>
      <c r="N452" s="120">
        <v>0.95498055987926556</v>
      </c>
      <c r="O452" s="123">
        <v>3195.4854308726462</v>
      </c>
      <c r="P452" s="53">
        <v>3263.7224685969468</v>
      </c>
      <c r="Q452" s="54">
        <v>3084.3688808767561</v>
      </c>
      <c r="R452" s="55">
        <v>0.96522702030735108</v>
      </c>
      <c r="S452" s="121">
        <v>3259.4293980101056</v>
      </c>
      <c r="T452" s="54">
        <v>3051.6501712083227</v>
      </c>
      <c r="U452" s="55">
        <v>0.95498797826624926</v>
      </c>
    </row>
    <row r="453" spans="1:21" ht="13" x14ac:dyDescent="0.3">
      <c r="A453" s="44" t="s">
        <v>6869</v>
      </c>
      <c r="B453" s="44" t="s">
        <v>12704</v>
      </c>
      <c r="C453" s="98" t="s">
        <v>1090</v>
      </c>
      <c r="D453" s="98" t="s">
        <v>13119</v>
      </c>
      <c r="E453" s="98" t="s">
        <v>474</v>
      </c>
      <c r="F453" s="122">
        <v>1.0213542008563206</v>
      </c>
      <c r="G453" s="122">
        <v>1.0200107209125961</v>
      </c>
      <c r="H453" s="99">
        <v>6762.5</v>
      </c>
      <c r="I453" s="53">
        <v>6906.9077832908679</v>
      </c>
      <c r="J453" s="54">
        <v>6527.2963907754511</v>
      </c>
      <c r="K453" s="55">
        <v>0.96521942931984495</v>
      </c>
      <c r="L453" s="121">
        <v>6897.8225001714318</v>
      </c>
      <c r="M453" s="54">
        <v>6458.0560361835333</v>
      </c>
      <c r="N453" s="120">
        <v>0.95498055987926556</v>
      </c>
      <c r="O453" s="123">
        <v>6814.0087743047279</v>
      </c>
      <c r="P453" s="53">
        <v>6959.5164863079617</v>
      </c>
      <c r="Q453" s="54">
        <v>6577.0653855702976</v>
      </c>
      <c r="R453" s="55">
        <v>0.96522702030735097</v>
      </c>
      <c r="S453" s="121">
        <v>6950.3620021833212</v>
      </c>
      <c r="T453" s="54">
        <v>6507.2964632617559</v>
      </c>
      <c r="U453" s="55">
        <v>0.95498797826624937</v>
      </c>
    </row>
    <row r="454" spans="1:21" ht="13" x14ac:dyDescent="0.3">
      <c r="A454" s="44" t="s">
        <v>6868</v>
      </c>
      <c r="B454" s="44" t="s">
        <v>12703</v>
      </c>
      <c r="C454" s="98" t="s">
        <v>1090</v>
      </c>
      <c r="D454" s="98" t="s">
        <v>13119</v>
      </c>
      <c r="E454" s="98" t="s">
        <v>474</v>
      </c>
      <c r="F454" s="122">
        <v>1.0213542008563206</v>
      </c>
      <c r="G454" s="122">
        <v>1.0200107209125961</v>
      </c>
      <c r="H454" s="99">
        <v>2822.25</v>
      </c>
      <c r="I454" s="53">
        <v>2882.5168933667505</v>
      </c>
      <c r="J454" s="54">
        <v>2724.0905343979321</v>
      </c>
      <c r="K454" s="55">
        <v>0.96521942931984483</v>
      </c>
      <c r="L454" s="121">
        <v>2878.7252570955743</v>
      </c>
      <c r="M454" s="54">
        <v>2695.1938851192567</v>
      </c>
      <c r="N454" s="120">
        <v>0.95498055987926533</v>
      </c>
      <c r="O454" s="123">
        <v>2847.4157410140524</v>
      </c>
      <c r="P454" s="53">
        <v>2908.2200286691154</v>
      </c>
      <c r="Q454" s="54">
        <v>2748.4026112752417</v>
      </c>
      <c r="R454" s="55">
        <v>0.96522702030735108</v>
      </c>
      <c r="S454" s="121">
        <v>2904.3945827296179</v>
      </c>
      <c r="T454" s="54">
        <v>2719.2478017945041</v>
      </c>
      <c r="U454" s="55">
        <v>0.95498797826624937</v>
      </c>
    </row>
    <row r="455" spans="1:21" ht="13" x14ac:dyDescent="0.3">
      <c r="A455" s="44" t="s">
        <v>6867</v>
      </c>
      <c r="B455" s="44" t="s">
        <v>12702</v>
      </c>
      <c r="C455" s="98" t="s">
        <v>1090</v>
      </c>
      <c r="D455" s="98" t="s">
        <v>13119</v>
      </c>
      <c r="E455" s="98" t="s">
        <v>474</v>
      </c>
      <c r="F455" s="122">
        <v>1.0213542008563206</v>
      </c>
      <c r="G455" s="122">
        <v>1.0200107209125961</v>
      </c>
      <c r="H455" s="99">
        <v>2350.083333333333</v>
      </c>
      <c r="I455" s="53">
        <v>2400.2674848624242</v>
      </c>
      <c r="J455" s="54">
        <v>2268.3460938540784</v>
      </c>
      <c r="K455" s="55">
        <v>0.96521942931984483</v>
      </c>
      <c r="L455" s="121">
        <v>2397.1101950380098</v>
      </c>
      <c r="M455" s="54">
        <v>2244.2838974295964</v>
      </c>
      <c r="N455" s="120">
        <v>0.95498055987926533</v>
      </c>
      <c r="O455" s="123">
        <v>2370.3322146886621</v>
      </c>
      <c r="P455" s="53">
        <v>2420.9487648973309</v>
      </c>
      <c r="Q455" s="54">
        <v>2287.9087007224616</v>
      </c>
      <c r="R455" s="55">
        <v>0.96522702030735108</v>
      </c>
      <c r="S455" s="121">
        <v>2417.7642711069329</v>
      </c>
      <c r="T455" s="54">
        <v>2263.6387695248868</v>
      </c>
      <c r="U455" s="55">
        <v>0.95498797826624937</v>
      </c>
    </row>
    <row r="456" spans="1:21" ht="13" x14ac:dyDescent="0.3">
      <c r="A456" s="44" t="s">
        <v>6866</v>
      </c>
      <c r="B456" s="44" t="s">
        <v>12701</v>
      </c>
      <c r="C456" s="98" t="s">
        <v>1090</v>
      </c>
      <c r="D456" s="98" t="s">
        <v>13119</v>
      </c>
      <c r="E456" s="98" t="s">
        <v>475</v>
      </c>
      <c r="F456" s="122">
        <v>1.0201143805682304</v>
      </c>
      <c r="G456" s="122">
        <v>1.0197644876058314</v>
      </c>
      <c r="H456" s="99">
        <v>2327.666666666667</v>
      </c>
      <c r="I456" s="53">
        <v>2374.4862398359846</v>
      </c>
      <c r="J456" s="54">
        <v>2243.9818149479834</v>
      </c>
      <c r="K456" s="55">
        <v>0.96404775094428596</v>
      </c>
      <c r="L456" s="121">
        <v>2373.6718056505069</v>
      </c>
      <c r="M456" s="54">
        <v>2222.3398082538283</v>
      </c>
      <c r="N456" s="120">
        <v>0.95475002502670547</v>
      </c>
      <c r="O456" s="123">
        <v>2350.2945747505637</v>
      </c>
      <c r="P456" s="53">
        <v>2397.5692942745441</v>
      </c>
      <c r="Q456" s="54">
        <v>2265.8140182443599</v>
      </c>
      <c r="R456" s="55">
        <v>0.96405533271710431</v>
      </c>
      <c r="S456" s="121">
        <v>2396.7469427432738</v>
      </c>
      <c r="T456" s="54">
        <v>2243.9612352489617</v>
      </c>
      <c r="U456" s="55">
        <v>0.95475744162287102</v>
      </c>
    </row>
    <row r="457" spans="1:21" ht="13" x14ac:dyDescent="0.3">
      <c r="A457" s="44" t="s">
        <v>6865</v>
      </c>
      <c r="B457" s="44" t="s">
        <v>13197</v>
      </c>
      <c r="C457" s="98" t="s">
        <v>1090</v>
      </c>
      <c r="D457" s="98" t="s">
        <v>13119</v>
      </c>
      <c r="E457" s="98" t="s">
        <v>476</v>
      </c>
      <c r="F457" s="122">
        <v>1.0166607842596984</v>
      </c>
      <c r="G457" s="122">
        <v>1.0185999022700787</v>
      </c>
      <c r="H457" s="99">
        <v>14135.999999999998</v>
      </c>
      <c r="I457" s="53">
        <v>14371.516846295095</v>
      </c>
      <c r="J457" s="54">
        <v>13581.642173901326</v>
      </c>
      <c r="K457" s="55">
        <v>0.96078396815940348</v>
      </c>
      <c r="L457" s="121">
        <v>14398.928218489831</v>
      </c>
      <c r="M457" s="54">
        <v>13480.933337104658</v>
      </c>
      <c r="N457" s="120">
        <v>0.95365968711832627</v>
      </c>
      <c r="O457" s="123">
        <v>14247.640419450039</v>
      </c>
      <c r="P457" s="53">
        <v>14485.017282688255</v>
      </c>
      <c r="Q457" s="54">
        <v>13689.012155770724</v>
      </c>
      <c r="R457" s="55">
        <v>0.9607915242641365</v>
      </c>
      <c r="S457" s="121">
        <v>14512.645138831032</v>
      </c>
      <c r="T457" s="54">
        <v>13587.50585290697</v>
      </c>
      <c r="U457" s="55">
        <v>0.95366709524463489</v>
      </c>
    </row>
    <row r="458" spans="1:21" ht="13" x14ac:dyDescent="0.3">
      <c r="A458" s="44" t="s">
        <v>6864</v>
      </c>
      <c r="B458" s="44" t="s">
        <v>12700</v>
      </c>
      <c r="C458" s="98" t="s">
        <v>1090</v>
      </c>
      <c r="D458" s="98" t="s">
        <v>13119</v>
      </c>
      <c r="E458" s="98" t="s">
        <v>474</v>
      </c>
      <c r="F458" s="122">
        <v>1.0213542008563206</v>
      </c>
      <c r="G458" s="122">
        <v>1.0200107209125961</v>
      </c>
      <c r="H458" s="99">
        <v>2808.666666666667</v>
      </c>
      <c r="I458" s="53">
        <v>2868.6434988051192</v>
      </c>
      <c r="J458" s="54">
        <v>2710.9796371496709</v>
      </c>
      <c r="K458" s="55">
        <v>0.96521942931984472</v>
      </c>
      <c r="L458" s="121">
        <v>2864.8701114698451</v>
      </c>
      <c r="M458" s="54">
        <v>2682.2220658475635</v>
      </c>
      <c r="N458" s="120">
        <v>0.95498055987926533</v>
      </c>
      <c r="O458" s="123">
        <v>2832.6864043620817</v>
      </c>
      <c r="P458" s="53">
        <v>2893.176158803798</v>
      </c>
      <c r="Q458" s="54">
        <v>2734.1854575475559</v>
      </c>
      <c r="R458" s="55">
        <v>0.96522702030735086</v>
      </c>
      <c r="S458" s="121">
        <v>2889.370501432677</v>
      </c>
      <c r="T458" s="54">
        <v>2705.1814623640357</v>
      </c>
      <c r="U458" s="55">
        <v>0.95498797826624937</v>
      </c>
    </row>
    <row r="459" spans="1:21" ht="13" x14ac:dyDescent="0.3">
      <c r="A459" s="44" t="s">
        <v>6863</v>
      </c>
      <c r="B459" s="44" t="s">
        <v>12699</v>
      </c>
      <c r="C459" s="98" t="s">
        <v>1090</v>
      </c>
      <c r="D459" s="98" t="s">
        <v>13119</v>
      </c>
      <c r="E459" s="98" t="s">
        <v>313</v>
      </c>
      <c r="F459" s="122">
        <v>1.0117467738664099</v>
      </c>
      <c r="G459" s="122">
        <v>1.0123087159749595</v>
      </c>
      <c r="H459" s="99">
        <v>7655.1666666666661</v>
      </c>
      <c r="I459" s="53">
        <v>7745.0901784096777</v>
      </c>
      <c r="J459" s="54">
        <v>7319.4113420863814</v>
      </c>
      <c r="K459" s="55">
        <v>0.95614003728458541</v>
      </c>
      <c r="L459" s="121">
        <v>7749.3919389076436</v>
      </c>
      <c r="M459" s="54">
        <v>7255.3341850374845</v>
      </c>
      <c r="N459" s="120">
        <v>0.94776959156615159</v>
      </c>
      <c r="O459" s="123">
        <v>7732.2984337767602</v>
      </c>
      <c r="P459" s="53">
        <v>7823.1279949459313</v>
      </c>
      <c r="Q459" s="54">
        <v>7393.2182564224222</v>
      </c>
      <c r="R459" s="55">
        <v>0.95614755686703135</v>
      </c>
      <c r="S459" s="121">
        <v>7827.473099031743</v>
      </c>
      <c r="T459" s="54">
        <v>7328.4942565013644</v>
      </c>
      <c r="U459" s="55">
        <v>0.94777695393759365</v>
      </c>
    </row>
    <row r="460" spans="1:21" ht="13" x14ac:dyDescent="0.3">
      <c r="A460" s="44" t="s">
        <v>6862</v>
      </c>
      <c r="B460" s="44" t="s">
        <v>12698</v>
      </c>
      <c r="C460" s="98" t="s">
        <v>1090</v>
      </c>
      <c r="D460" s="98" t="s">
        <v>13119</v>
      </c>
      <c r="E460" s="98" t="s">
        <v>312</v>
      </c>
      <c r="F460" s="122">
        <v>1.0335266537375745</v>
      </c>
      <c r="G460" s="122">
        <v>1.0297956947177027</v>
      </c>
      <c r="H460" s="99">
        <v>10911.666666666668</v>
      </c>
      <c r="I460" s="53">
        <v>11277.498336699835</v>
      </c>
      <c r="J460" s="54">
        <v>10657.674389137997</v>
      </c>
      <c r="K460" s="55">
        <v>0.97672287054877005</v>
      </c>
      <c r="L460" s="121">
        <v>11236.787355528</v>
      </c>
      <c r="M460" s="54">
        <v>10520.392835112076</v>
      </c>
      <c r="N460" s="120">
        <v>0.96414169865086985</v>
      </c>
      <c r="O460" s="123">
        <v>11020.658038367241</v>
      </c>
      <c r="P460" s="53">
        <v>11390.143824379797</v>
      </c>
      <c r="Q460" s="54">
        <v>10764.213409276301</v>
      </c>
      <c r="R460" s="55">
        <v>0.97673055200531989</v>
      </c>
      <c r="S460" s="121">
        <v>11349.026200866627</v>
      </c>
      <c r="T460" s="54">
        <v>10625.558501149349</v>
      </c>
      <c r="U460" s="55">
        <v>0.96414918820251982</v>
      </c>
    </row>
    <row r="461" spans="1:21" ht="13" x14ac:dyDescent="0.3">
      <c r="A461" s="44" t="s">
        <v>6861</v>
      </c>
      <c r="B461" s="44" t="s">
        <v>12697</v>
      </c>
      <c r="C461" s="98" t="s">
        <v>1090</v>
      </c>
      <c r="D461" s="98" t="s">
        <v>13119</v>
      </c>
      <c r="E461" s="98" t="s">
        <v>472</v>
      </c>
      <c r="F461" s="122">
        <v>1.028103510260665</v>
      </c>
      <c r="G461" s="122">
        <v>1.0260130745307714</v>
      </c>
      <c r="H461" s="99">
        <v>58387.916666666657</v>
      </c>
      <c r="I461" s="53">
        <v>60028.822081807179</v>
      </c>
      <c r="J461" s="54">
        <v>56729.570744376171</v>
      </c>
      <c r="K461" s="55">
        <v>0.97159778911520533</v>
      </c>
      <c r="L461" s="121">
        <v>59906.765894613127</v>
      </c>
      <c r="M461" s="54">
        <v>56087.44659409907</v>
      </c>
      <c r="N461" s="120">
        <v>0.96060023710554976</v>
      </c>
      <c r="O461" s="123">
        <v>58896.559552775005</v>
      </c>
      <c r="P461" s="53">
        <v>60551.759618484284</v>
      </c>
      <c r="Q461" s="54">
        <v>57224.217085428631</v>
      </c>
      <c r="R461" s="55">
        <v>0.97160543026544954</v>
      </c>
      <c r="S461" s="121">
        <v>60428.640146027356</v>
      </c>
      <c r="T461" s="54">
        <v>56576.488559651494</v>
      </c>
      <c r="U461" s="55">
        <v>0.96060769914676292</v>
      </c>
    </row>
    <row r="462" spans="1:21" ht="13" x14ac:dyDescent="0.3">
      <c r="A462" s="44" t="s">
        <v>6860</v>
      </c>
      <c r="B462" s="44" t="s">
        <v>12696</v>
      </c>
      <c r="C462" s="98" t="s">
        <v>959</v>
      </c>
      <c r="D462" s="98" t="s">
        <v>13119</v>
      </c>
      <c r="E462" s="98" t="s">
        <v>314</v>
      </c>
      <c r="F462" s="122">
        <v>1.0163726629713485</v>
      </c>
      <c r="G462" s="122">
        <v>1.0236830430948092</v>
      </c>
      <c r="H462" s="99">
        <v>9621.5833333333321</v>
      </c>
      <c r="I462" s="53">
        <v>9779.1142745007437</v>
      </c>
      <c r="J462" s="54">
        <v>9241.6431942741783</v>
      </c>
      <c r="K462" s="55">
        <v>0.9605116823399662</v>
      </c>
      <c r="L462" s="121">
        <v>9849.4517060569633</v>
      </c>
      <c r="M462" s="54">
        <v>9221.5059233284865</v>
      </c>
      <c r="N462" s="120">
        <v>0.95841875540184696</v>
      </c>
      <c r="O462" s="123">
        <v>9730.1837376701387</v>
      </c>
      <c r="P462" s="53">
        <v>9889.4927566563092</v>
      </c>
      <c r="Q462" s="54">
        <v>9346.0286527977296</v>
      </c>
      <c r="R462" s="55">
        <v>0.96051923630330194</v>
      </c>
      <c r="S462" s="121">
        <v>9960.6240984497927</v>
      </c>
      <c r="T462" s="54">
        <v>9325.6630298337313</v>
      </c>
      <c r="U462" s="55">
        <v>0.9584262004970866</v>
      </c>
    </row>
    <row r="463" spans="1:21" ht="13" x14ac:dyDescent="0.3">
      <c r="A463" s="44" t="s">
        <v>6859</v>
      </c>
      <c r="B463" s="44" t="s">
        <v>12695</v>
      </c>
      <c r="C463" s="98" t="s">
        <v>1090</v>
      </c>
      <c r="D463" s="98" t="s">
        <v>13119</v>
      </c>
      <c r="E463" s="98" t="s">
        <v>312</v>
      </c>
      <c r="F463" s="122">
        <v>1.0335266537375745</v>
      </c>
      <c r="G463" s="122">
        <v>1.0297956947177027</v>
      </c>
      <c r="H463" s="99">
        <v>8709.8333333333321</v>
      </c>
      <c r="I463" s="53">
        <v>9001.8448996119823</v>
      </c>
      <c r="J463" s="54">
        <v>8507.0934153346952</v>
      </c>
      <c r="K463" s="55">
        <v>0.97672287054877016</v>
      </c>
      <c r="L463" s="121">
        <v>8969.348868375404</v>
      </c>
      <c r="M463" s="54">
        <v>8397.5135049659675</v>
      </c>
      <c r="N463" s="120">
        <v>0.96414169865086996</v>
      </c>
      <c r="O463" s="123">
        <v>8799.8183792682576</v>
      </c>
      <c r="P463" s="53">
        <v>9094.846843023528</v>
      </c>
      <c r="Q463" s="54">
        <v>8595.0514631292444</v>
      </c>
      <c r="R463" s="55">
        <v>0.97673055200531989</v>
      </c>
      <c r="S463" s="121">
        <v>9062.0150812681641</v>
      </c>
      <c r="T463" s="54">
        <v>8484.3377467011051</v>
      </c>
      <c r="U463" s="55">
        <v>0.96414918820251994</v>
      </c>
    </row>
    <row r="464" spans="1:21" ht="13" x14ac:dyDescent="0.3">
      <c r="A464" s="44" t="s">
        <v>6858</v>
      </c>
      <c r="B464" s="44" t="s">
        <v>12694</v>
      </c>
      <c r="C464" s="98" t="s">
        <v>1090</v>
      </c>
      <c r="D464" s="98" t="s">
        <v>13119</v>
      </c>
      <c r="E464" s="98" t="s">
        <v>312</v>
      </c>
      <c r="F464" s="122">
        <v>1.0335266537375745</v>
      </c>
      <c r="G464" s="122">
        <v>1.0297956947177027</v>
      </c>
      <c r="H464" s="99">
        <v>7980.0833333333339</v>
      </c>
      <c r="I464" s="53">
        <v>8247.6288240469894</v>
      </c>
      <c r="J464" s="54">
        <v>7794.329900551731</v>
      </c>
      <c r="K464" s="55">
        <v>0.97672287054877005</v>
      </c>
      <c r="L464" s="121">
        <v>8217.8554601551623</v>
      </c>
      <c r="M464" s="54">
        <v>7693.9311003754974</v>
      </c>
      <c r="N464" s="120">
        <v>0.96414169865086996</v>
      </c>
      <c r="O464" s="123">
        <v>8057.5280679850839</v>
      </c>
      <c r="P464" s="53">
        <v>8327.6700215012079</v>
      </c>
      <c r="Q464" s="54">
        <v>7870.0338376414302</v>
      </c>
      <c r="R464" s="55">
        <v>0.97673055200532</v>
      </c>
      <c r="S464" s="121">
        <v>8297.6077144780884</v>
      </c>
      <c r="T464" s="54">
        <v>7768.6591456668366</v>
      </c>
      <c r="U464" s="55">
        <v>0.96414918820251982</v>
      </c>
    </row>
    <row r="465" spans="1:21" ht="13" x14ac:dyDescent="0.3">
      <c r="A465" s="44" t="s">
        <v>6857</v>
      </c>
      <c r="B465" s="44" t="s">
        <v>12693</v>
      </c>
      <c r="C465" s="98" t="s">
        <v>1090</v>
      </c>
      <c r="D465" s="98" t="s">
        <v>13119</v>
      </c>
      <c r="E465" s="98" t="s">
        <v>310</v>
      </c>
      <c r="F465" s="122">
        <v>1.0267104007183205</v>
      </c>
      <c r="G465" s="122">
        <v>1.0232138427444417</v>
      </c>
      <c r="H465" s="99">
        <v>5591.5</v>
      </c>
      <c r="I465" s="53">
        <v>5740.8512056164891</v>
      </c>
      <c r="J465" s="54">
        <v>5425.3275894390717</v>
      </c>
      <c r="K465" s="55">
        <v>0.97028124643460101</v>
      </c>
      <c r="L465" s="121">
        <v>5721.300201705546</v>
      </c>
      <c r="M465" s="54">
        <v>5356.5421988641028</v>
      </c>
      <c r="N465" s="120">
        <v>0.95797946863347994</v>
      </c>
      <c r="O465" s="123">
        <v>5644.8136283817112</v>
      </c>
      <c r="P465" s="53">
        <v>5795.5888623760238</v>
      </c>
      <c r="Q465" s="54">
        <v>5477.099877659999</v>
      </c>
      <c r="R465" s="55">
        <v>0.9702888772308691</v>
      </c>
      <c r="S465" s="121">
        <v>5775.8514442726455</v>
      </c>
      <c r="T465" s="54">
        <v>5407.6575671647079</v>
      </c>
      <c r="U465" s="55">
        <v>0.95798691031629457</v>
      </c>
    </row>
    <row r="466" spans="1:21" ht="13" x14ac:dyDescent="0.3">
      <c r="A466" s="44" t="s">
        <v>6856</v>
      </c>
      <c r="B466" s="44" t="s">
        <v>12692</v>
      </c>
      <c r="C466" s="98" t="s">
        <v>1090</v>
      </c>
      <c r="D466" s="98" t="s">
        <v>13119</v>
      </c>
      <c r="E466" s="98" t="s">
        <v>312</v>
      </c>
      <c r="F466" s="122">
        <v>1.0335266537375745</v>
      </c>
      <c r="G466" s="122">
        <v>1.0297956947177027</v>
      </c>
      <c r="H466" s="99">
        <v>15052.666666666664</v>
      </c>
      <c r="I466" s="53">
        <v>15557.332209827127</v>
      </c>
      <c r="J466" s="54">
        <v>14702.283796080452</v>
      </c>
      <c r="K466" s="55">
        <v>0.97672287054877016</v>
      </c>
      <c r="L466" s="121">
        <v>15501.171327354004</v>
      </c>
      <c r="M466" s="54">
        <v>14512.903609225326</v>
      </c>
      <c r="N466" s="120">
        <v>0.96414169865086996</v>
      </c>
      <c r="O466" s="123">
        <v>15195.81242870055</v>
      </c>
      <c r="P466" s="53">
        <v>15705.277170258723</v>
      </c>
      <c r="Q466" s="54">
        <v>14842.214261653988</v>
      </c>
      <c r="R466" s="55">
        <v>0.97673055200531977</v>
      </c>
      <c r="S466" s="121">
        <v>15648.582216813584</v>
      </c>
      <c r="T466" s="54">
        <v>14651.030217209396</v>
      </c>
      <c r="U466" s="55">
        <v>0.96414918820251982</v>
      </c>
    </row>
    <row r="467" spans="1:21" ht="13" x14ac:dyDescent="0.3">
      <c r="A467" s="44" t="s">
        <v>6855</v>
      </c>
      <c r="B467" s="44" t="s">
        <v>13198</v>
      </c>
      <c r="C467" s="98" t="s">
        <v>1090</v>
      </c>
      <c r="D467" s="98" t="s">
        <v>13119</v>
      </c>
      <c r="E467" s="98" t="s">
        <v>312</v>
      </c>
      <c r="F467" s="122">
        <v>1.0335266537375745</v>
      </c>
      <c r="G467" s="122">
        <v>1.0297956947177027</v>
      </c>
      <c r="H467" s="99">
        <v>20140.5</v>
      </c>
      <c r="I467" s="53">
        <v>20815.743569601618</v>
      </c>
      <c r="J467" s="54">
        <v>19671.686974287502</v>
      </c>
      <c r="K467" s="55">
        <v>0.97672287054877005</v>
      </c>
      <c r="L467" s="121">
        <v>20740.600189461893</v>
      </c>
      <c r="M467" s="54">
        <v>19418.295881677848</v>
      </c>
      <c r="N467" s="120">
        <v>0.96414169865087007</v>
      </c>
      <c r="O467" s="123">
        <v>20327.845572499486</v>
      </c>
      <c r="P467" s="53">
        <v>21009.370212239563</v>
      </c>
      <c r="Q467" s="54">
        <v>19854.827827106321</v>
      </c>
      <c r="R467" s="55">
        <v>0.97673055200531989</v>
      </c>
      <c r="S467" s="121">
        <v>20933.527853446285</v>
      </c>
      <c r="T467" s="54">
        <v>19599.075806631565</v>
      </c>
      <c r="U467" s="55">
        <v>0.96414918820251982</v>
      </c>
    </row>
    <row r="468" spans="1:21" ht="13" x14ac:dyDescent="0.3">
      <c r="A468" s="44" t="s">
        <v>6854</v>
      </c>
      <c r="B468" s="44" t="s">
        <v>9709</v>
      </c>
      <c r="C468" s="98" t="s">
        <v>1090</v>
      </c>
      <c r="D468" s="98" t="s">
        <v>13119</v>
      </c>
      <c r="E468" s="98" t="s">
        <v>312</v>
      </c>
      <c r="F468" s="122">
        <v>1.0335266537375745</v>
      </c>
      <c r="G468" s="122">
        <v>1.0297956947177027</v>
      </c>
      <c r="H468" s="99">
        <v>6844.3333333333321</v>
      </c>
      <c r="I468" s="53">
        <v>7073.800927064538</v>
      </c>
      <c r="J468" s="54">
        <v>6685.0169003259643</v>
      </c>
      <c r="K468" s="55">
        <v>0.97672287054877016</v>
      </c>
      <c r="L468" s="121">
        <v>7048.2649998795287</v>
      </c>
      <c r="M468" s="54">
        <v>6598.9071661327698</v>
      </c>
      <c r="N468" s="120">
        <v>0.96414169865086996</v>
      </c>
      <c r="O468" s="123">
        <v>6909.1762263819246</v>
      </c>
      <c r="P468" s="53">
        <v>7140.8177853357129</v>
      </c>
      <c r="Q468" s="54">
        <v>6748.40350949605</v>
      </c>
      <c r="R468" s="55">
        <v>0.97673055200531989</v>
      </c>
      <c r="S468" s="121">
        <v>7115.03993197401</v>
      </c>
      <c r="T468" s="54">
        <v>6661.4766498142817</v>
      </c>
      <c r="U468" s="55">
        <v>0.96414918820251982</v>
      </c>
    </row>
    <row r="469" spans="1:21" ht="13" x14ac:dyDescent="0.3">
      <c r="A469" s="44" t="s">
        <v>6853</v>
      </c>
      <c r="B469" s="44" t="s">
        <v>12691</v>
      </c>
      <c r="C469" s="98" t="s">
        <v>1090</v>
      </c>
      <c r="D469" s="98" t="s">
        <v>13119</v>
      </c>
      <c r="E469" s="98" t="s">
        <v>312</v>
      </c>
      <c r="F469" s="122">
        <v>1.0335266537375745</v>
      </c>
      <c r="G469" s="122">
        <v>1.0297956947177027</v>
      </c>
      <c r="H469" s="99">
        <v>8361.5833333333321</v>
      </c>
      <c r="I469" s="53">
        <v>8641.9192424478715</v>
      </c>
      <c r="J469" s="54">
        <v>8166.9496756660847</v>
      </c>
      <c r="K469" s="55">
        <v>0.97672287054876994</v>
      </c>
      <c r="L469" s="121">
        <v>8610.7225176899628</v>
      </c>
      <c r="M469" s="54">
        <v>8061.7511584108015</v>
      </c>
      <c r="N469" s="120">
        <v>0.96414169865086985</v>
      </c>
      <c r="O469" s="123">
        <v>8437.8279099619758</v>
      </c>
      <c r="P469" s="53">
        <v>8720.7200445965118</v>
      </c>
      <c r="Q469" s="54">
        <v>8241.4843122230541</v>
      </c>
      <c r="R469" s="55">
        <v>0.97673055200531977</v>
      </c>
      <c r="S469" s="121">
        <v>8689.2388544477144</v>
      </c>
      <c r="T469" s="54">
        <v>8135.3249295824035</v>
      </c>
      <c r="U469" s="55">
        <v>0.96414918820251982</v>
      </c>
    </row>
    <row r="470" spans="1:21" ht="13" x14ac:dyDescent="0.3">
      <c r="A470" s="44" t="s">
        <v>6852</v>
      </c>
      <c r="B470" s="44" t="s">
        <v>12690</v>
      </c>
      <c r="C470" s="98" t="s">
        <v>1090</v>
      </c>
      <c r="D470" s="98" t="s">
        <v>13119</v>
      </c>
      <c r="E470" s="98" t="s">
        <v>309</v>
      </c>
      <c r="F470" s="122">
        <v>1.0251377683612246</v>
      </c>
      <c r="G470" s="122">
        <v>1.019382529248213</v>
      </c>
      <c r="H470" s="99">
        <v>13587.583333333336</v>
      </c>
      <c r="I470" s="53">
        <v>13929.144855755505</v>
      </c>
      <c r="J470" s="54">
        <v>13163.583443739237</v>
      </c>
      <c r="K470" s="55">
        <v>0.96879504771433977</v>
      </c>
      <c r="L470" s="121">
        <v>13850.945064704201</v>
      </c>
      <c r="M470" s="54">
        <v>12967.886514872827</v>
      </c>
      <c r="N470" s="120">
        <v>0.95439241819108067</v>
      </c>
      <c r="O470" s="123">
        <v>13727.812464908431</v>
      </c>
      <c r="P470" s="53">
        <v>14072.899034757631</v>
      </c>
      <c r="Q470" s="54">
        <v>13299.541325640637</v>
      </c>
      <c r="R470" s="55">
        <v>0.96880266682236826</v>
      </c>
      <c r="S470" s="121">
        <v>13993.892191523502</v>
      </c>
      <c r="T470" s="54">
        <v>13101.821910364049</v>
      </c>
      <c r="U470" s="55">
        <v>0.95439983200931955</v>
      </c>
    </row>
    <row r="471" spans="1:21" ht="13" x14ac:dyDescent="0.3">
      <c r="A471" s="44" t="s">
        <v>6851</v>
      </c>
      <c r="B471" s="44" t="s">
        <v>12689</v>
      </c>
      <c r="C471" s="98" t="s">
        <v>1090</v>
      </c>
      <c r="D471" s="98" t="s">
        <v>13119</v>
      </c>
      <c r="E471" s="98" t="s">
        <v>308</v>
      </c>
      <c r="F471" s="122">
        <v>1.0279939832707292</v>
      </c>
      <c r="G471" s="122">
        <v>1.0260179825539895</v>
      </c>
      <c r="H471" s="99">
        <v>6515.75</v>
      </c>
      <c r="I471" s="53">
        <v>6698.1517964962541</v>
      </c>
      <c r="J471" s="54">
        <v>6330.0138669731687</v>
      </c>
      <c r="K471" s="55">
        <v>0.97149428185138609</v>
      </c>
      <c r="L471" s="121">
        <v>6685.2766698261566</v>
      </c>
      <c r="M471" s="54">
        <v>6259.0609355423039</v>
      </c>
      <c r="N471" s="120">
        <v>0.96060483222074267</v>
      </c>
      <c r="O471" s="123">
        <v>6580.7146085674367</v>
      </c>
      <c r="P471" s="53">
        <v>6764.9350232291172</v>
      </c>
      <c r="Q471" s="54">
        <v>6393.1768915912544</v>
      </c>
      <c r="R471" s="55">
        <v>0.97150192218759546</v>
      </c>
      <c r="S471" s="121">
        <v>6751.9315264459283</v>
      </c>
      <c r="T471" s="54">
        <v>6321.5153582540361</v>
      </c>
      <c r="U471" s="55">
        <v>0.96061229429765138</v>
      </c>
    </row>
    <row r="472" spans="1:21" ht="13" x14ac:dyDescent="0.3">
      <c r="A472" s="44" t="s">
        <v>6850</v>
      </c>
      <c r="B472" s="44" t="s">
        <v>12688</v>
      </c>
      <c r="C472" s="98" t="s">
        <v>1090</v>
      </c>
      <c r="D472" s="98" t="s">
        <v>13119</v>
      </c>
      <c r="E472" s="98" t="s">
        <v>313</v>
      </c>
      <c r="F472" s="122">
        <v>1.0117467738664099</v>
      </c>
      <c r="G472" s="122">
        <v>1.0123087159749595</v>
      </c>
      <c r="H472" s="99">
        <v>4052.75</v>
      </c>
      <c r="I472" s="53">
        <v>4100.3567377870922</v>
      </c>
      <c r="J472" s="54">
        <v>3874.9965361051031</v>
      </c>
      <c r="K472" s="55">
        <v>0.9561400372845853</v>
      </c>
      <c r="L472" s="121">
        <v>4102.6341486675174</v>
      </c>
      <c r="M472" s="54">
        <v>3841.0732122197214</v>
      </c>
      <c r="N472" s="120">
        <v>0.9477695915661517</v>
      </c>
      <c r="O472" s="123">
        <v>4087.4040598532074</v>
      </c>
      <c r="P472" s="53">
        <v>4135.4178710449487</v>
      </c>
      <c r="Q472" s="54">
        <v>3908.1614057570291</v>
      </c>
      <c r="R472" s="55">
        <v>0.95614755686703123</v>
      </c>
      <c r="S472" s="121">
        <v>4137.7147555008369</v>
      </c>
      <c r="T472" s="54">
        <v>3873.9473693598266</v>
      </c>
      <c r="U472" s="55">
        <v>0.94777695393759365</v>
      </c>
    </row>
    <row r="473" spans="1:21" ht="13" x14ac:dyDescent="0.3">
      <c r="A473" s="44" t="s">
        <v>6849</v>
      </c>
      <c r="B473" s="44" t="s">
        <v>12687</v>
      </c>
      <c r="C473" s="98" t="s">
        <v>1090</v>
      </c>
      <c r="D473" s="98" t="s">
        <v>13119</v>
      </c>
      <c r="E473" s="98" t="s">
        <v>472</v>
      </c>
      <c r="F473" s="122">
        <v>1.028103510260665</v>
      </c>
      <c r="G473" s="122">
        <v>1.0260130745307714</v>
      </c>
      <c r="H473" s="99">
        <v>9733.75</v>
      </c>
      <c r="I473" s="53">
        <v>10007.302542999749</v>
      </c>
      <c r="J473" s="54">
        <v>9457.289979800129</v>
      </c>
      <c r="K473" s="55">
        <v>0.97159778911520522</v>
      </c>
      <c r="L473" s="121">
        <v>9986.9547642138969</v>
      </c>
      <c r="M473" s="54">
        <v>9350.2425579261453</v>
      </c>
      <c r="N473" s="120">
        <v>0.96060023710554976</v>
      </c>
      <c r="O473" s="123">
        <v>9823.9741484890183</v>
      </c>
      <c r="P473" s="53">
        <v>10100.062306771588</v>
      </c>
      <c r="Q473" s="54">
        <v>9545.0266294593275</v>
      </c>
      <c r="R473" s="55">
        <v>0.97160543026544965</v>
      </c>
      <c r="S473" s="121">
        <v>10079.525920202035</v>
      </c>
      <c r="T473" s="54">
        <v>9436.9852032573162</v>
      </c>
      <c r="U473" s="55">
        <v>0.96060769914676303</v>
      </c>
    </row>
    <row r="474" spans="1:21" ht="13" x14ac:dyDescent="0.3">
      <c r="A474" s="44" t="s">
        <v>6848</v>
      </c>
      <c r="B474" s="44" t="s">
        <v>12686</v>
      </c>
      <c r="C474" s="98" t="s">
        <v>1090</v>
      </c>
      <c r="D474" s="98" t="s">
        <v>13119</v>
      </c>
      <c r="E474" s="98" t="s">
        <v>313</v>
      </c>
      <c r="F474" s="122">
        <v>1.0117467738664099</v>
      </c>
      <c r="G474" s="122">
        <v>1.0123087159749595</v>
      </c>
      <c r="H474" s="99">
        <v>5674.5833333333339</v>
      </c>
      <c r="I474" s="53">
        <v>5741.2413805360993</v>
      </c>
      <c r="J474" s="54">
        <v>5425.6963199078209</v>
      </c>
      <c r="K474" s="55">
        <v>0.95614003728458541</v>
      </c>
      <c r="L474" s="121">
        <v>5744.430167859573</v>
      </c>
      <c r="M474" s="54">
        <v>5378.1975281414252</v>
      </c>
      <c r="N474" s="120">
        <v>0.94776959156615159</v>
      </c>
      <c r="O474" s="123">
        <v>5734.6497975887469</v>
      </c>
      <c r="P474" s="53">
        <v>5802.0134319640747</v>
      </c>
      <c r="Q474" s="54">
        <v>5483.1713934524951</v>
      </c>
      <c r="R474" s="55">
        <v>0.95614755686703112</v>
      </c>
      <c r="S474" s="121">
        <v>5805.2359731631259</v>
      </c>
      <c r="T474" s="54">
        <v>5435.1689170575009</v>
      </c>
      <c r="U474" s="55">
        <v>0.94777695393759376</v>
      </c>
    </row>
    <row r="475" spans="1:21" ht="13" x14ac:dyDescent="0.3">
      <c r="A475" s="44" t="s">
        <v>6847</v>
      </c>
      <c r="B475" s="44" t="s">
        <v>12685</v>
      </c>
      <c r="C475" s="98" t="s">
        <v>1090</v>
      </c>
      <c r="D475" s="98" t="s">
        <v>13119</v>
      </c>
      <c r="E475" s="98" t="s">
        <v>311</v>
      </c>
      <c r="F475" s="122">
        <v>1.0111910673984064</v>
      </c>
      <c r="G475" s="122">
        <v>1.0133935203072129</v>
      </c>
      <c r="H475" s="99">
        <v>6289.333333333333</v>
      </c>
      <c r="I475" s="53">
        <v>6359.7176865577103</v>
      </c>
      <c r="J475" s="54">
        <v>6010.1804750084893</v>
      </c>
      <c r="K475" s="55">
        <v>0.95561487306685755</v>
      </c>
      <c r="L475" s="121">
        <v>6373.5696470521634</v>
      </c>
      <c r="M475" s="54">
        <v>5967.2266037808895</v>
      </c>
      <c r="N475" s="120">
        <v>0.94878523486022204</v>
      </c>
      <c r="O475" s="123">
        <v>6345.8857884526642</v>
      </c>
      <c r="P475" s="53">
        <v>6416.9030240138272</v>
      </c>
      <c r="Q475" s="54">
        <v>6064.2705344307951</v>
      </c>
      <c r="R475" s="55">
        <v>0.95562238851913905</v>
      </c>
      <c r="S475" s="121">
        <v>6430.8795386275588</v>
      </c>
      <c r="T475" s="54">
        <v>6020.9295090281457</v>
      </c>
      <c r="U475" s="55">
        <v>0.94879260512128549</v>
      </c>
    </row>
    <row r="476" spans="1:21" ht="13" x14ac:dyDescent="0.3">
      <c r="A476" s="44" t="s">
        <v>6846</v>
      </c>
      <c r="B476" s="44" t="s">
        <v>12684</v>
      </c>
      <c r="C476" s="98" t="s">
        <v>1090</v>
      </c>
      <c r="D476" s="98" t="s">
        <v>13119</v>
      </c>
      <c r="E476" s="98" t="s">
        <v>309</v>
      </c>
      <c r="F476" s="122">
        <v>1.0251377683612246</v>
      </c>
      <c r="G476" s="122">
        <v>1.019382529248213</v>
      </c>
      <c r="H476" s="99">
        <v>9333.3333333333321</v>
      </c>
      <c r="I476" s="53">
        <v>9567.9525047047609</v>
      </c>
      <c r="J476" s="54">
        <v>9042.0871120005031</v>
      </c>
      <c r="K476" s="55">
        <v>0.96879504771433977</v>
      </c>
      <c r="L476" s="121">
        <v>9514.2369396499871</v>
      </c>
      <c r="M476" s="54">
        <v>8907.6625697834188</v>
      </c>
      <c r="N476" s="120">
        <v>0.95439241819108067</v>
      </c>
      <c r="O476" s="123">
        <v>9419.5345043121124</v>
      </c>
      <c r="P476" s="53">
        <v>9656.3205807520735</v>
      </c>
      <c r="Q476" s="54">
        <v>9125.6701480028914</v>
      </c>
      <c r="R476" s="55">
        <v>0.96880266682236849</v>
      </c>
      <c r="S476" s="121">
        <v>9602.1089073464937</v>
      </c>
      <c r="T476" s="54">
        <v>8990.0021485214693</v>
      </c>
      <c r="U476" s="55">
        <v>0.95439983200931955</v>
      </c>
    </row>
    <row r="477" spans="1:21" ht="13" x14ac:dyDescent="0.3">
      <c r="A477" s="44" t="s">
        <v>6845</v>
      </c>
      <c r="B477" s="44" t="s">
        <v>12683</v>
      </c>
      <c r="C477" s="98" t="s">
        <v>1090</v>
      </c>
      <c r="D477" s="98" t="s">
        <v>13119</v>
      </c>
      <c r="E477" s="98" t="s">
        <v>310</v>
      </c>
      <c r="F477" s="122">
        <v>1.0267104007183205</v>
      </c>
      <c r="G477" s="122">
        <v>1.0232138427444417</v>
      </c>
      <c r="H477" s="99">
        <v>21121.749999999996</v>
      </c>
      <c r="I477" s="53">
        <v>21685.920406372185</v>
      </c>
      <c r="J477" s="54">
        <v>20494.037916880032</v>
      </c>
      <c r="K477" s="55">
        <v>0.97028124643460112</v>
      </c>
      <c r="L477" s="121">
        <v>21612.06698298741</v>
      </c>
      <c r="M477" s="54">
        <v>20234.202841609203</v>
      </c>
      <c r="N477" s="120">
        <v>0.95797946863348005</v>
      </c>
      <c r="O477" s="123">
        <v>21322.272526935798</v>
      </c>
      <c r="P477" s="53">
        <v>21891.798970355489</v>
      </c>
      <c r="Q477" s="54">
        <v>20688.76387017114</v>
      </c>
      <c r="R477" s="55">
        <v>0.9702888772308691</v>
      </c>
      <c r="S477" s="121">
        <v>21817.244408330214</v>
      </c>
      <c r="T477" s="54">
        <v>20426.457979001236</v>
      </c>
      <c r="U477" s="55">
        <v>0.95798691031629457</v>
      </c>
    </row>
    <row r="478" spans="1:21" ht="13" x14ac:dyDescent="0.3">
      <c r="A478" s="44" t="s">
        <v>6844</v>
      </c>
      <c r="B478" s="44" t="s">
        <v>12682</v>
      </c>
      <c r="C478" s="98" t="s">
        <v>1090</v>
      </c>
      <c r="D478" s="98" t="s">
        <v>13119</v>
      </c>
      <c r="E478" s="98" t="s">
        <v>472</v>
      </c>
      <c r="F478" s="122">
        <v>1.028103510260665</v>
      </c>
      <c r="G478" s="122">
        <v>1.0260130745307714</v>
      </c>
      <c r="H478" s="99">
        <v>32921.666666666664</v>
      </c>
      <c r="I478" s="53">
        <v>33846.881063631525</v>
      </c>
      <c r="J478" s="54">
        <v>31986.618547321079</v>
      </c>
      <c r="K478" s="55">
        <v>0.97159778911520522</v>
      </c>
      <c r="L478" s="121">
        <v>33778.060435343876</v>
      </c>
      <c r="M478" s="54">
        <v>31624.56080590987</v>
      </c>
      <c r="N478" s="120">
        <v>0.96060023710554976</v>
      </c>
      <c r="O478" s="123">
        <v>33252.099844792858</v>
      </c>
      <c r="P478" s="53">
        <v>34186.600573969656</v>
      </c>
      <c r="Q478" s="54">
        <v>32307.920776929659</v>
      </c>
      <c r="R478" s="55">
        <v>0.97160543026544977</v>
      </c>
      <c r="S478" s="121">
        <v>34117.08919636011</v>
      </c>
      <c r="T478" s="54">
        <v>31942.223123704902</v>
      </c>
      <c r="U478" s="55">
        <v>0.96060769914676303</v>
      </c>
    </row>
    <row r="479" spans="1:21" ht="13" x14ac:dyDescent="0.3">
      <c r="A479" s="44" t="s">
        <v>6843</v>
      </c>
      <c r="B479" s="44" t="s">
        <v>12681</v>
      </c>
      <c r="C479" s="98" t="s">
        <v>1090</v>
      </c>
      <c r="D479" s="98" t="s">
        <v>13119</v>
      </c>
      <c r="E479" s="98" t="s">
        <v>312</v>
      </c>
      <c r="F479" s="122">
        <v>1.0335266537375745</v>
      </c>
      <c r="G479" s="122">
        <v>1.0297956947177027</v>
      </c>
      <c r="H479" s="99">
        <v>14221.416666666666</v>
      </c>
      <c r="I479" s="53">
        <v>14698.21317890777</v>
      </c>
      <c r="J479" s="54">
        <v>13890.382909936789</v>
      </c>
      <c r="K479" s="55">
        <v>0.97672287054877016</v>
      </c>
      <c r="L479" s="121">
        <v>14645.153656119915</v>
      </c>
      <c r="M479" s="54">
        <v>13711.460822221792</v>
      </c>
      <c r="N479" s="120">
        <v>0.96414169865086996</v>
      </c>
      <c r="O479" s="123">
        <v>14355.487147063926</v>
      </c>
      <c r="P479" s="53">
        <v>14836.77859387774</v>
      </c>
      <c r="Q479" s="54">
        <v>14021.442885457023</v>
      </c>
      <c r="R479" s="55">
        <v>0.97673055200531989</v>
      </c>
      <c r="S479" s="121">
        <v>14783.218859621747</v>
      </c>
      <c r="T479" s="54">
        <v>13840.831279093391</v>
      </c>
      <c r="U479" s="55">
        <v>0.96414918820251971</v>
      </c>
    </row>
    <row r="480" spans="1:21" ht="13" x14ac:dyDescent="0.3">
      <c r="A480" s="44" t="s">
        <v>6842</v>
      </c>
      <c r="B480" s="44" t="s">
        <v>12680</v>
      </c>
      <c r="C480" s="98" t="s">
        <v>1090</v>
      </c>
      <c r="D480" s="98" t="s">
        <v>13119</v>
      </c>
      <c r="E480" s="98" t="s">
        <v>311</v>
      </c>
      <c r="F480" s="122">
        <v>1.0111910673984064</v>
      </c>
      <c r="G480" s="122">
        <v>1.0133935203072129</v>
      </c>
      <c r="H480" s="99">
        <v>3250.4999999999995</v>
      </c>
      <c r="I480" s="53">
        <v>3286.8765645785193</v>
      </c>
      <c r="J480" s="54">
        <v>3106.2261449038201</v>
      </c>
      <c r="K480" s="55">
        <v>0.95561487306685755</v>
      </c>
      <c r="L480" s="121">
        <v>3294.0356377585949</v>
      </c>
      <c r="M480" s="54">
        <v>3084.0264059131514</v>
      </c>
      <c r="N480" s="120">
        <v>0.94878523486022204</v>
      </c>
      <c r="O480" s="123">
        <v>3285.4834508276163</v>
      </c>
      <c r="P480" s="53">
        <v>3322.251517562177</v>
      </c>
      <c r="Q480" s="54">
        <v>3139.6815427199899</v>
      </c>
      <c r="R480" s="55">
        <v>0.95562238851913905</v>
      </c>
      <c r="S480" s="121">
        <v>3329.4876401452875</v>
      </c>
      <c r="T480" s="54">
        <v>3117.2424023936042</v>
      </c>
      <c r="U480" s="55">
        <v>0.94879260512128527</v>
      </c>
    </row>
    <row r="481" spans="1:21" ht="13" x14ac:dyDescent="0.3">
      <c r="A481" s="44" t="s">
        <v>6841</v>
      </c>
      <c r="B481" s="44" t="s">
        <v>12679</v>
      </c>
      <c r="C481" s="98" t="s">
        <v>1090</v>
      </c>
      <c r="D481" s="98" t="s">
        <v>13119</v>
      </c>
      <c r="E481" s="98" t="s">
        <v>312</v>
      </c>
      <c r="F481" s="122">
        <v>1.0335266537375745</v>
      </c>
      <c r="G481" s="122">
        <v>1.0297956947177027</v>
      </c>
      <c r="H481" s="99">
        <v>5863.8333333333339</v>
      </c>
      <c r="I481" s="53">
        <v>6060.4280430748477</v>
      </c>
      <c r="J481" s="54">
        <v>5727.3401257528967</v>
      </c>
      <c r="K481" s="55">
        <v>0.97672287054877005</v>
      </c>
      <c r="L481" s="121">
        <v>6038.5503212088233</v>
      </c>
      <c r="M481" s="54">
        <v>5653.5662306055938</v>
      </c>
      <c r="N481" s="120">
        <v>0.96414169865086996</v>
      </c>
      <c r="O481" s="123">
        <v>5923.6649206426791</v>
      </c>
      <c r="P481" s="53">
        <v>6122.2655832944829</v>
      </c>
      <c r="Q481" s="54">
        <v>5785.8245078338732</v>
      </c>
      <c r="R481" s="55">
        <v>0.97673055200531989</v>
      </c>
      <c r="S481" s="121">
        <v>6100.1646322281131</v>
      </c>
      <c r="T481" s="54">
        <v>5711.2967244213833</v>
      </c>
      <c r="U481" s="55">
        <v>0.96414918820251982</v>
      </c>
    </row>
    <row r="482" spans="1:21" ht="13" x14ac:dyDescent="0.3">
      <c r="A482" s="44" t="s">
        <v>6840</v>
      </c>
      <c r="B482" s="44" t="s">
        <v>12678</v>
      </c>
      <c r="C482" s="98" t="s">
        <v>1090</v>
      </c>
      <c r="D482" s="98" t="s">
        <v>13119</v>
      </c>
      <c r="E482" s="98" t="s">
        <v>308</v>
      </c>
      <c r="F482" s="122">
        <v>1.0279939832707292</v>
      </c>
      <c r="G482" s="122">
        <v>1.0260179825539895</v>
      </c>
      <c r="H482" s="99">
        <v>10888.666666666666</v>
      </c>
      <c r="I482" s="53">
        <v>11193.48381917388</v>
      </c>
      <c r="J482" s="54">
        <v>10578.277403652459</v>
      </c>
      <c r="K482" s="55">
        <v>0.97149428185138609</v>
      </c>
      <c r="L482" s="121">
        <v>11171.967806036206</v>
      </c>
      <c r="M482" s="54">
        <v>10459.705816440926</v>
      </c>
      <c r="N482" s="120">
        <v>0.96060483222074267</v>
      </c>
      <c r="O482" s="123">
        <v>10982.6511174392</v>
      </c>
      <c r="P482" s="53">
        <v>11290.099269089049</v>
      </c>
      <c r="Q482" s="54">
        <v>10669.666671307925</v>
      </c>
      <c r="R482" s="55">
        <v>0.97150192218759535</v>
      </c>
      <c r="S482" s="121">
        <v>11268.397542609286</v>
      </c>
      <c r="T482" s="54">
        <v>10550.069687393932</v>
      </c>
      <c r="U482" s="55">
        <v>0.96061229429765116</v>
      </c>
    </row>
    <row r="483" spans="1:21" ht="13" x14ac:dyDescent="0.3">
      <c r="A483" s="44" t="s">
        <v>6839</v>
      </c>
      <c r="B483" s="44" t="s">
        <v>11218</v>
      </c>
      <c r="C483" s="98" t="s">
        <v>1090</v>
      </c>
      <c r="D483" s="98" t="s">
        <v>13119</v>
      </c>
      <c r="E483" s="98" t="s">
        <v>312</v>
      </c>
      <c r="F483" s="122">
        <v>1.0335266537375745</v>
      </c>
      <c r="G483" s="122">
        <v>1.0297956947177027</v>
      </c>
      <c r="H483" s="99">
        <v>12135.25</v>
      </c>
      <c r="I483" s="53">
        <v>12542.104324768901</v>
      </c>
      <c r="J483" s="54">
        <v>11852.776214826963</v>
      </c>
      <c r="K483" s="55">
        <v>0.97672287054877016</v>
      </c>
      <c r="L483" s="121">
        <v>12496.828204323001</v>
      </c>
      <c r="M483" s="54">
        <v>11700.100548552969</v>
      </c>
      <c r="N483" s="120">
        <v>0.96414169865086996</v>
      </c>
      <c r="O483" s="123">
        <v>12251.904690766456</v>
      </c>
      <c r="P483" s="53">
        <v>12662.670056959547</v>
      </c>
      <c r="Q483" s="54">
        <v>11966.809631728887</v>
      </c>
      <c r="R483" s="55">
        <v>0.97673055200531977</v>
      </c>
      <c r="S483" s="121">
        <v>12616.958702642924</v>
      </c>
      <c r="T483" s="54">
        <v>11812.663961537124</v>
      </c>
      <c r="U483" s="55">
        <v>0.96414918820251994</v>
      </c>
    </row>
    <row r="484" spans="1:21" ht="13" x14ac:dyDescent="0.3">
      <c r="A484" s="44" t="s">
        <v>6838</v>
      </c>
      <c r="B484" s="44" t="s">
        <v>12677</v>
      </c>
      <c r="C484" s="98" t="s">
        <v>1090</v>
      </c>
      <c r="D484" s="98" t="s">
        <v>13119</v>
      </c>
      <c r="E484" s="98" t="s">
        <v>310</v>
      </c>
      <c r="F484" s="122">
        <v>1.0267104007183205</v>
      </c>
      <c r="G484" s="122">
        <v>1.0232138427444417</v>
      </c>
      <c r="H484" s="99">
        <v>10972.666666666668</v>
      </c>
      <c r="I484" s="53">
        <v>11265.750990281893</v>
      </c>
      <c r="J484" s="54">
        <v>10646.572690044733</v>
      </c>
      <c r="K484" s="55">
        <v>0.97028124643460101</v>
      </c>
      <c r="L484" s="121">
        <v>11227.384425153845</v>
      </c>
      <c r="M484" s="54">
        <v>10511.589382825632</v>
      </c>
      <c r="N484" s="120">
        <v>0.95797946863347994</v>
      </c>
      <c r="O484" s="123">
        <v>11090.673181768565</v>
      </c>
      <c r="P484" s="53">
        <v>11386.909506689535</v>
      </c>
      <c r="Q484" s="54">
        <v>10761.156829272733</v>
      </c>
      <c r="R484" s="55">
        <v>0.97028887723086932</v>
      </c>
      <c r="S484" s="121">
        <v>11348.130324940137</v>
      </c>
      <c r="T484" s="54">
        <v>10624.719734730257</v>
      </c>
      <c r="U484" s="55">
        <v>0.95798691031629468</v>
      </c>
    </row>
    <row r="485" spans="1:21" ht="13" x14ac:dyDescent="0.3">
      <c r="A485" s="44" t="s">
        <v>6837</v>
      </c>
      <c r="B485" s="44" t="s">
        <v>12676</v>
      </c>
      <c r="C485" s="98" t="s">
        <v>1090</v>
      </c>
      <c r="D485" s="98" t="s">
        <v>13119</v>
      </c>
      <c r="E485" s="98" t="s">
        <v>311</v>
      </c>
      <c r="F485" s="122">
        <v>1.0111910673984064</v>
      </c>
      <c r="G485" s="122">
        <v>1.0133935203072129</v>
      </c>
      <c r="H485" s="99">
        <v>6359.8333333333339</v>
      </c>
      <c r="I485" s="53">
        <v>6431.0066568092989</v>
      </c>
      <c r="J485" s="54">
        <v>6077.5513235597036</v>
      </c>
      <c r="K485" s="55">
        <v>0.95561487306685755</v>
      </c>
      <c r="L485" s="121">
        <v>6445.0138902338231</v>
      </c>
      <c r="M485" s="54">
        <v>6034.1159628385358</v>
      </c>
      <c r="N485" s="120">
        <v>0.94878523486022204</v>
      </c>
      <c r="O485" s="123">
        <v>6426.8319973585449</v>
      </c>
      <c r="P485" s="53">
        <v>6498.755107399219</v>
      </c>
      <c r="Q485" s="54">
        <v>6141.6245439270015</v>
      </c>
      <c r="R485" s="55">
        <v>0.95562238851913905</v>
      </c>
      <c r="S485" s="121">
        <v>6512.9099022262117</v>
      </c>
      <c r="T485" s="54">
        <v>6097.7306734506474</v>
      </c>
      <c r="U485" s="55">
        <v>0.94879260512128538</v>
      </c>
    </row>
    <row r="486" spans="1:21" ht="13" x14ac:dyDescent="0.3">
      <c r="A486" s="44" t="s">
        <v>6836</v>
      </c>
      <c r="B486" s="44" t="s">
        <v>12675</v>
      </c>
      <c r="C486" s="98" t="s">
        <v>1090</v>
      </c>
      <c r="D486" s="98" t="s">
        <v>13119</v>
      </c>
      <c r="E486" s="98" t="s">
        <v>311</v>
      </c>
      <c r="F486" s="122">
        <v>1.0111910673984064</v>
      </c>
      <c r="G486" s="122">
        <v>1.0133935203072129</v>
      </c>
      <c r="H486" s="99">
        <v>3570.75</v>
      </c>
      <c r="I486" s="53">
        <v>3610.7105039128596</v>
      </c>
      <c r="J486" s="54">
        <v>3412.2618080034817</v>
      </c>
      <c r="K486" s="55">
        <v>0.95561487306685755</v>
      </c>
      <c r="L486" s="121">
        <v>3618.5749126369801</v>
      </c>
      <c r="M486" s="54">
        <v>3387.8748773771376</v>
      </c>
      <c r="N486" s="120">
        <v>0.94878523486022193</v>
      </c>
      <c r="O486" s="123">
        <v>3606.7444118117533</v>
      </c>
      <c r="P486" s="53">
        <v>3647.1077316131641</v>
      </c>
      <c r="Q486" s="54">
        <v>3446.6857095936048</v>
      </c>
      <c r="R486" s="55">
        <v>0.95562238851913905</v>
      </c>
      <c r="S486" s="121">
        <v>3655.0514163342805</v>
      </c>
      <c r="T486" s="54">
        <v>3422.0524264895116</v>
      </c>
      <c r="U486" s="55">
        <v>0.94879260512128538</v>
      </c>
    </row>
    <row r="487" spans="1:21" ht="13" x14ac:dyDescent="0.3">
      <c r="A487" s="44" t="s">
        <v>6835</v>
      </c>
      <c r="B487" s="44" t="s">
        <v>13199</v>
      </c>
      <c r="C487" s="98" t="s">
        <v>1090</v>
      </c>
      <c r="D487" s="98" t="s">
        <v>13119</v>
      </c>
      <c r="E487" s="98" t="s">
        <v>312</v>
      </c>
      <c r="F487" s="122">
        <v>1.0335266537375745</v>
      </c>
      <c r="G487" s="122">
        <v>1.0297956947177027</v>
      </c>
      <c r="H487" s="99">
        <v>7679.5</v>
      </c>
      <c r="I487" s="53">
        <v>7936.9679373777035</v>
      </c>
      <c r="J487" s="54">
        <v>7500.7432843792803</v>
      </c>
      <c r="K487" s="55">
        <v>0.97672287054877016</v>
      </c>
      <c r="L487" s="121">
        <v>7908.3160375845982</v>
      </c>
      <c r="M487" s="54">
        <v>7404.1261747893559</v>
      </c>
      <c r="N487" s="120">
        <v>0.96414169865086996</v>
      </c>
      <c r="O487" s="123">
        <v>7753.4697637150712</v>
      </c>
      <c r="P487" s="53">
        <v>8013.4176597479</v>
      </c>
      <c r="Q487" s="54">
        <v>7573.0508022699787</v>
      </c>
      <c r="R487" s="55">
        <v>0.97673055200531989</v>
      </c>
      <c r="S487" s="121">
        <v>7984.4897817976644</v>
      </c>
      <c r="T487" s="54">
        <v>7475.5015784386696</v>
      </c>
      <c r="U487" s="55">
        <v>0.96414918820251994</v>
      </c>
    </row>
    <row r="488" spans="1:21" ht="13" x14ac:dyDescent="0.3">
      <c r="A488" s="44" t="s">
        <v>6834</v>
      </c>
      <c r="B488" s="44" t="s">
        <v>12674</v>
      </c>
      <c r="C488" s="98" t="s">
        <v>1090</v>
      </c>
      <c r="D488" s="98" t="s">
        <v>13119</v>
      </c>
      <c r="E488" s="98" t="s">
        <v>309</v>
      </c>
      <c r="F488" s="122">
        <v>1.0251377683612246</v>
      </c>
      <c r="G488" s="122">
        <v>1.019382529248213</v>
      </c>
      <c r="H488" s="99">
        <v>8900.5833333333358</v>
      </c>
      <c r="I488" s="53">
        <v>9124.3241354464462</v>
      </c>
      <c r="J488" s="54">
        <v>8622.8410551021279</v>
      </c>
      <c r="K488" s="55">
        <v>0.96879504771434</v>
      </c>
      <c r="L488" s="121">
        <v>9073.0991501178269</v>
      </c>
      <c r="M488" s="54">
        <v>8494.6492508112333</v>
      </c>
      <c r="N488" s="120">
        <v>0.95439241819108089</v>
      </c>
      <c r="O488" s="123">
        <v>9002.8810112754181</v>
      </c>
      <c r="P488" s="53">
        <v>9229.1933487205279</v>
      </c>
      <c r="Q488" s="54">
        <v>8722.0151328080865</v>
      </c>
      <c r="R488" s="55">
        <v>0.96880266682236849</v>
      </c>
      <c r="S488" s="121">
        <v>9177.3796157946454</v>
      </c>
      <c r="T488" s="54">
        <v>8592.3481247611526</v>
      </c>
      <c r="U488" s="55">
        <v>0.95439983200931966</v>
      </c>
    </row>
    <row r="489" spans="1:21" ht="13" x14ac:dyDescent="0.3">
      <c r="A489" s="44" t="s">
        <v>6833</v>
      </c>
      <c r="B489" s="44" t="s">
        <v>13200</v>
      </c>
      <c r="C489" s="98" t="s">
        <v>1090</v>
      </c>
      <c r="D489" s="98" t="s">
        <v>13119</v>
      </c>
      <c r="E489" s="98" t="s">
        <v>309</v>
      </c>
      <c r="F489" s="122">
        <v>1.0251377683612246</v>
      </c>
      <c r="G489" s="122">
        <v>1.019382529248213</v>
      </c>
      <c r="H489" s="99">
        <v>25350.25</v>
      </c>
      <c r="I489" s="53">
        <v>25987.498712399134</v>
      </c>
      <c r="J489" s="54">
        <v>24559.196658320445</v>
      </c>
      <c r="K489" s="55">
        <v>0.96879504771433989</v>
      </c>
      <c r="L489" s="121">
        <v>25841.601962074514</v>
      </c>
      <c r="M489" s="54">
        <v>24194.086399248445</v>
      </c>
      <c r="N489" s="120">
        <v>0.95439241819108078</v>
      </c>
      <c r="O489" s="123">
        <v>25591.41448190526</v>
      </c>
      <c r="P489" s="53">
        <v>26234.725531187483</v>
      </c>
      <c r="Q489" s="54">
        <v>24793.030597826393</v>
      </c>
      <c r="R489" s="55">
        <v>0.96880266682236837</v>
      </c>
      <c r="S489" s="121">
        <v>26087.44082160393</v>
      </c>
      <c r="T489" s="54">
        <v>24424.441682411249</v>
      </c>
      <c r="U489" s="55">
        <v>0.95439983200931955</v>
      </c>
    </row>
    <row r="490" spans="1:21" ht="13" x14ac:dyDescent="0.3">
      <c r="A490" s="44" t="s">
        <v>6832</v>
      </c>
      <c r="B490" s="44" t="s">
        <v>12673</v>
      </c>
      <c r="C490" s="98" t="s">
        <v>1090</v>
      </c>
      <c r="D490" s="98" t="s">
        <v>13119</v>
      </c>
      <c r="E490" s="98" t="s">
        <v>308</v>
      </c>
      <c r="F490" s="122">
        <v>1.0279939832707292</v>
      </c>
      <c r="G490" s="122">
        <v>1.0260179825539895</v>
      </c>
      <c r="H490" s="99">
        <v>16022.583333333332</v>
      </c>
      <c r="I490" s="53">
        <v>16471.11926312053</v>
      </c>
      <c r="J490" s="54">
        <v>15565.848088820652</v>
      </c>
      <c r="K490" s="55">
        <v>0.97149428185138598</v>
      </c>
      <c r="L490" s="121">
        <v>16439.458626969841</v>
      </c>
      <c r="M490" s="54">
        <v>15391.370974659534</v>
      </c>
      <c r="N490" s="120">
        <v>0.96060483222074267</v>
      </c>
      <c r="O490" s="123">
        <v>16173.870795664674</v>
      </c>
      <c r="P490" s="53">
        <v>16626.641864141446</v>
      </c>
      <c r="Q490" s="54">
        <v>15712.946567202043</v>
      </c>
      <c r="R490" s="55">
        <v>0.97150192218759535</v>
      </c>
      <c r="S490" s="121">
        <v>16594.682283856757</v>
      </c>
      <c r="T490" s="54">
        <v>15536.819132697221</v>
      </c>
      <c r="U490" s="55">
        <v>0.96061229429765127</v>
      </c>
    </row>
    <row r="491" spans="1:21" ht="13" x14ac:dyDescent="0.3">
      <c r="A491" s="44" t="s">
        <v>6831</v>
      </c>
      <c r="B491" s="44" t="s">
        <v>12672</v>
      </c>
      <c r="C491" s="98" t="s">
        <v>1090</v>
      </c>
      <c r="D491" s="98" t="s">
        <v>13119</v>
      </c>
      <c r="E491" s="98" t="s">
        <v>313</v>
      </c>
      <c r="F491" s="122">
        <v>1.0117467738664099</v>
      </c>
      <c r="G491" s="122">
        <v>1.0123087159749595</v>
      </c>
      <c r="H491" s="99">
        <v>8582.6666666666679</v>
      </c>
      <c r="I491" s="53">
        <v>8683.4853111707744</v>
      </c>
      <c r="J491" s="54">
        <v>8206.2312266678346</v>
      </c>
      <c r="K491" s="55">
        <v>0.95614003728458519</v>
      </c>
      <c r="L491" s="121">
        <v>8688.3082729744201</v>
      </c>
      <c r="M491" s="54">
        <v>8134.3904812150922</v>
      </c>
      <c r="N491" s="120">
        <v>0.9477695915661517</v>
      </c>
      <c r="O491" s="123">
        <v>8667.5860561332229</v>
      </c>
      <c r="P491" s="53">
        <v>8769.4022295022678</v>
      </c>
      <c r="Q491" s="54">
        <v>8287.4912315065285</v>
      </c>
      <c r="R491" s="55">
        <v>0.95614755686703135</v>
      </c>
      <c r="S491" s="121">
        <v>8774.2729110866858</v>
      </c>
      <c r="T491" s="54">
        <v>8214.9383102739066</v>
      </c>
      <c r="U491" s="55">
        <v>0.94777695393759365</v>
      </c>
    </row>
    <row r="492" spans="1:21" ht="13" x14ac:dyDescent="0.3">
      <c r="A492" s="44" t="s">
        <v>6830</v>
      </c>
      <c r="B492" s="44" t="s">
        <v>12671</v>
      </c>
      <c r="C492" s="98" t="s">
        <v>1090</v>
      </c>
      <c r="D492" s="98" t="s">
        <v>13119</v>
      </c>
      <c r="E492" s="98" t="s">
        <v>313</v>
      </c>
      <c r="F492" s="122">
        <v>1.0117467738664099</v>
      </c>
      <c r="G492" s="122">
        <v>1.0123087159749595</v>
      </c>
      <c r="H492" s="99">
        <v>9332.1666666666679</v>
      </c>
      <c r="I492" s="53">
        <v>9441.7895181836484</v>
      </c>
      <c r="J492" s="54">
        <v>8922.8581846126326</v>
      </c>
      <c r="K492" s="55">
        <v>0.95614003728458541</v>
      </c>
      <c r="L492" s="121">
        <v>9447.0336555976519</v>
      </c>
      <c r="M492" s="54">
        <v>8844.7437900939221</v>
      </c>
      <c r="N492" s="120">
        <v>0.94776959156615159</v>
      </c>
      <c r="O492" s="123">
        <v>9436.0695057845915</v>
      </c>
      <c r="P492" s="53">
        <v>9546.9128804567699</v>
      </c>
      <c r="Q492" s="54">
        <v>9022.2748043834326</v>
      </c>
      <c r="R492" s="55">
        <v>0.95614755686703135</v>
      </c>
      <c r="S492" s="121">
        <v>9552.2154052512706</v>
      </c>
      <c r="T492" s="54">
        <v>8943.2892133359346</v>
      </c>
      <c r="U492" s="55">
        <v>0.94777695393759365</v>
      </c>
    </row>
    <row r="493" spans="1:21" ht="13" x14ac:dyDescent="0.3">
      <c r="A493" s="44" t="s">
        <v>6829</v>
      </c>
      <c r="B493" s="44" t="s">
        <v>12670</v>
      </c>
      <c r="C493" s="98" t="s">
        <v>1090</v>
      </c>
      <c r="D493" s="98" t="s">
        <v>13119</v>
      </c>
      <c r="E493" s="98" t="s">
        <v>311</v>
      </c>
      <c r="F493" s="122">
        <v>1.0111910673984064</v>
      </c>
      <c r="G493" s="122">
        <v>1.0133935203072129</v>
      </c>
      <c r="H493" s="99">
        <v>4161.333333333333</v>
      </c>
      <c r="I493" s="53">
        <v>4207.9030951339009</v>
      </c>
      <c r="J493" s="54">
        <v>3976.632025122216</v>
      </c>
      <c r="K493" s="55">
        <v>0.95561487306685744</v>
      </c>
      <c r="L493" s="121">
        <v>4217.0682358384147</v>
      </c>
      <c r="M493" s="54">
        <v>3948.211623998337</v>
      </c>
      <c r="N493" s="120">
        <v>0.94878523486022204</v>
      </c>
      <c r="O493" s="123">
        <v>4209.0347082994394</v>
      </c>
      <c r="P493" s="53">
        <v>4256.1382994022497</v>
      </c>
      <c r="Q493" s="54">
        <v>4022.2478013050672</v>
      </c>
      <c r="R493" s="55">
        <v>0.95562238851913883</v>
      </c>
      <c r="S493" s="121">
        <v>4265.4085001388121</v>
      </c>
      <c r="T493" s="54">
        <v>3993.5010059333349</v>
      </c>
      <c r="U493" s="55">
        <v>0.94879260512128549</v>
      </c>
    </row>
    <row r="494" spans="1:21" ht="13" x14ac:dyDescent="0.3">
      <c r="A494" s="44" t="s">
        <v>6828</v>
      </c>
      <c r="B494" s="44" t="s">
        <v>12669</v>
      </c>
      <c r="C494" s="98" t="s">
        <v>1090</v>
      </c>
      <c r="D494" s="98" t="s">
        <v>13119</v>
      </c>
      <c r="E494" s="98" t="s">
        <v>309</v>
      </c>
      <c r="F494" s="122">
        <v>1.0251377683612246</v>
      </c>
      <c r="G494" s="122">
        <v>1.019382529248213</v>
      </c>
      <c r="H494" s="99">
        <v>3127.1666666666665</v>
      </c>
      <c r="I494" s="53">
        <v>3205.7766579602762</v>
      </c>
      <c r="J494" s="54">
        <v>3029.5835800440263</v>
      </c>
      <c r="K494" s="55">
        <v>0.96879504771433989</v>
      </c>
      <c r="L494" s="121">
        <v>3187.7790660473702</v>
      </c>
      <c r="M494" s="54">
        <v>2984.5441570865414</v>
      </c>
      <c r="N494" s="120">
        <v>0.95439241819108078</v>
      </c>
      <c r="O494" s="123">
        <v>3157.2377319180769</v>
      </c>
      <c r="P494" s="53">
        <v>3236.6036426843516</v>
      </c>
      <c r="Q494" s="54">
        <v>3058.7403344744384</v>
      </c>
      <c r="R494" s="55">
        <v>0.96880266682236826</v>
      </c>
      <c r="S494" s="121">
        <v>3218.4329846005407</v>
      </c>
      <c r="T494" s="54">
        <v>3013.2671609560975</v>
      </c>
      <c r="U494" s="55">
        <v>0.95439983200931955</v>
      </c>
    </row>
    <row r="495" spans="1:21" ht="13" x14ac:dyDescent="0.3">
      <c r="A495" s="44" t="s">
        <v>6827</v>
      </c>
      <c r="B495" s="44" t="s">
        <v>9690</v>
      </c>
      <c r="C495" s="98" t="s">
        <v>1090</v>
      </c>
      <c r="D495" s="98" t="s">
        <v>13119</v>
      </c>
      <c r="E495" s="98" t="s">
        <v>472</v>
      </c>
      <c r="F495" s="122">
        <v>1.028103510260665</v>
      </c>
      <c r="G495" s="122">
        <v>1.0260130745307714</v>
      </c>
      <c r="H495" s="99">
        <v>20220.583333333336</v>
      </c>
      <c r="I495" s="53">
        <v>20788.8527045183</v>
      </c>
      <c r="J495" s="54">
        <v>19646.274061286436</v>
      </c>
      <c r="K495" s="55">
        <v>0.97159778911520522</v>
      </c>
      <c r="L495" s="121">
        <v>20746.582874639011</v>
      </c>
      <c r="M495" s="54">
        <v>19423.897144412531</v>
      </c>
      <c r="N495" s="120">
        <v>0.96060023710554976</v>
      </c>
      <c r="O495" s="123">
        <v>20464.259875380725</v>
      </c>
      <c r="P495" s="53">
        <v>21039.377412765403</v>
      </c>
      <c r="Q495" s="54">
        <v>19883.186021283265</v>
      </c>
      <c r="R495" s="55">
        <v>0.97160543026544954</v>
      </c>
      <c r="S495" s="121">
        <v>20996.598192736077</v>
      </c>
      <c r="T495" s="54">
        <v>19658.125593630899</v>
      </c>
      <c r="U495" s="55">
        <v>0.96060769914676292</v>
      </c>
    </row>
    <row r="496" spans="1:21" ht="13" x14ac:dyDescent="0.3">
      <c r="A496" s="44" t="s">
        <v>6826</v>
      </c>
      <c r="B496" s="44" t="s">
        <v>12668</v>
      </c>
      <c r="C496" s="98" t="s">
        <v>1090</v>
      </c>
      <c r="D496" s="98" t="s">
        <v>13119</v>
      </c>
      <c r="E496" s="98" t="s">
        <v>313</v>
      </c>
      <c r="F496" s="122">
        <v>1.0117467738664099</v>
      </c>
      <c r="G496" s="122">
        <v>1.0123087159749595</v>
      </c>
      <c r="H496" s="99">
        <v>7831</v>
      </c>
      <c r="I496" s="53">
        <v>7922.9889861478559</v>
      </c>
      <c r="J496" s="54">
        <v>7487.5326319755886</v>
      </c>
      <c r="K496" s="55">
        <v>0.95614003728458541</v>
      </c>
      <c r="L496" s="121">
        <v>7927.3895547999082</v>
      </c>
      <c r="M496" s="54">
        <v>7421.9836715545334</v>
      </c>
      <c r="N496" s="120">
        <v>0.94776959156615159</v>
      </c>
      <c r="O496" s="123">
        <v>7909.3202735513605</v>
      </c>
      <c r="P496" s="53">
        <v>8002.2292702417799</v>
      </c>
      <c r="Q496" s="54">
        <v>7562.4772560350139</v>
      </c>
      <c r="R496" s="55">
        <v>0.95614755686703146</v>
      </c>
      <c r="S496" s="121">
        <v>8006.6738503534934</v>
      </c>
      <c r="T496" s="54">
        <v>7496.2714765833634</v>
      </c>
      <c r="U496" s="55">
        <v>0.94777695393759365</v>
      </c>
    </row>
    <row r="497" spans="1:21" ht="13" x14ac:dyDescent="0.3">
      <c r="A497" s="44" t="s">
        <v>6825</v>
      </c>
      <c r="B497" s="44" t="s">
        <v>12667</v>
      </c>
      <c r="C497" s="98" t="s">
        <v>1090</v>
      </c>
      <c r="D497" s="98" t="s">
        <v>13119</v>
      </c>
      <c r="E497" s="98" t="s">
        <v>313</v>
      </c>
      <c r="F497" s="122">
        <v>1.0117467738664099</v>
      </c>
      <c r="G497" s="122">
        <v>1.0123087159749595</v>
      </c>
      <c r="H497" s="99">
        <v>21254.833333333332</v>
      </c>
      <c r="I497" s="53">
        <v>21504.509054068229</v>
      </c>
      <c r="J497" s="54">
        <v>20322.597135810978</v>
      </c>
      <c r="K497" s="55">
        <v>0.9561400372845853</v>
      </c>
      <c r="L497" s="121">
        <v>21516.453039928434</v>
      </c>
      <c r="M497" s="54">
        <v>20144.684707139957</v>
      </c>
      <c r="N497" s="120">
        <v>0.94776959156615159</v>
      </c>
      <c r="O497" s="123">
        <v>21468.535766069643</v>
      </c>
      <c r="P497" s="53">
        <v>21720.721800956595</v>
      </c>
      <c r="Q497" s="54">
        <v>20527.088022239968</v>
      </c>
      <c r="R497" s="55">
        <v>0.95614755686703123</v>
      </c>
      <c r="S497" s="121">
        <v>21732.785875212456</v>
      </c>
      <c r="T497" s="54">
        <v>20347.383433865773</v>
      </c>
      <c r="U497" s="55">
        <v>0.94777695393759376</v>
      </c>
    </row>
    <row r="498" spans="1:21" ht="13" x14ac:dyDescent="0.3">
      <c r="A498" s="44" t="s">
        <v>6824</v>
      </c>
      <c r="B498" s="44" t="s">
        <v>12666</v>
      </c>
      <c r="C498" s="98" t="s">
        <v>959</v>
      </c>
      <c r="D498" s="98" t="s">
        <v>13119</v>
      </c>
      <c r="E498" s="98" t="s">
        <v>314</v>
      </c>
      <c r="F498" s="122">
        <v>1.0163726629713485</v>
      </c>
      <c r="G498" s="122">
        <v>1.0236830430948092</v>
      </c>
      <c r="H498" s="99">
        <v>14795.5</v>
      </c>
      <c r="I498" s="53">
        <v>15037.741734992587</v>
      </c>
      <c r="J498" s="54">
        <v>14211.250596060967</v>
      </c>
      <c r="K498" s="55">
        <v>0.96051168233996598</v>
      </c>
      <c r="L498" s="121">
        <v>15145.902464109249</v>
      </c>
      <c r="M498" s="54">
        <v>14180.284695548027</v>
      </c>
      <c r="N498" s="120">
        <v>0.95841875540184696</v>
      </c>
      <c r="O498" s="123">
        <v>14941.059624748341</v>
      </c>
      <c r="P498" s="53">
        <v>15185.684558419169</v>
      </c>
      <c r="Q498" s="54">
        <v>14351.175180325376</v>
      </c>
      <c r="R498" s="55">
        <v>0.96051923630330194</v>
      </c>
      <c r="S498" s="121">
        <v>15294.909383723369</v>
      </c>
      <c r="T498" s="54">
        <v>14319.903007547977</v>
      </c>
      <c r="U498" s="55">
        <v>0.95842620049708649</v>
      </c>
    </row>
    <row r="499" spans="1:21" ht="13" x14ac:dyDescent="0.3">
      <c r="A499" s="44" t="s">
        <v>6823</v>
      </c>
      <c r="B499" s="44" t="s">
        <v>12665</v>
      </c>
      <c r="C499" s="98" t="s">
        <v>1090</v>
      </c>
      <c r="D499" s="98" t="s">
        <v>13119</v>
      </c>
      <c r="E499" s="98" t="s">
        <v>309</v>
      </c>
      <c r="F499" s="122">
        <v>1.0251377683612246</v>
      </c>
      <c r="G499" s="122">
        <v>1.019382529248213</v>
      </c>
      <c r="H499" s="99">
        <v>15576.416666666664</v>
      </c>
      <c r="I499" s="53">
        <v>15967.97302073125</v>
      </c>
      <c r="J499" s="54">
        <v>15090.35532780177</v>
      </c>
      <c r="K499" s="55">
        <v>0.96879504771433989</v>
      </c>
      <c r="L499" s="121">
        <v>15878.327018290684</v>
      </c>
      <c r="M499" s="54">
        <v>14866.01396925185</v>
      </c>
      <c r="N499" s="120">
        <v>0.95439241819108067</v>
      </c>
      <c r="O499" s="123">
        <v>15744.906261002623</v>
      </c>
      <c r="P499" s="53">
        <v>16140.698067460902</v>
      </c>
      <c r="Q499" s="54">
        <v>15253.707174527546</v>
      </c>
      <c r="R499" s="55">
        <v>0.96880266682236837</v>
      </c>
      <c r="S499" s="121">
        <v>16050.082367116878</v>
      </c>
      <c r="T499" s="54">
        <v>15026.935890503386</v>
      </c>
      <c r="U499" s="55">
        <v>0.95439983200931944</v>
      </c>
    </row>
    <row r="500" spans="1:21" ht="13" x14ac:dyDescent="0.3">
      <c r="A500" s="44" t="s">
        <v>6822</v>
      </c>
      <c r="B500" s="44" t="s">
        <v>12664</v>
      </c>
      <c r="C500" s="98" t="s">
        <v>1090</v>
      </c>
      <c r="D500" s="98" t="s">
        <v>13119</v>
      </c>
      <c r="E500" s="98" t="s">
        <v>312</v>
      </c>
      <c r="F500" s="122">
        <v>1.0335266537375745</v>
      </c>
      <c r="G500" s="122">
        <v>1.0297956947177027</v>
      </c>
      <c r="H500" s="99">
        <v>7283.6666666666661</v>
      </c>
      <c r="I500" s="53">
        <v>7527.8636369399128</v>
      </c>
      <c r="J500" s="54">
        <v>7114.1238147870581</v>
      </c>
      <c r="K500" s="55">
        <v>0.97672287054877016</v>
      </c>
      <c r="L500" s="121">
        <v>7500.6885750921738</v>
      </c>
      <c r="M500" s="54">
        <v>7022.4867524067195</v>
      </c>
      <c r="N500" s="120">
        <v>0.96414169865086996</v>
      </c>
      <c r="O500" s="123">
        <v>7350.8618488326247</v>
      </c>
      <c r="P500" s="53">
        <v>7597.3116487111829</v>
      </c>
      <c r="Q500" s="54">
        <v>7179.8113513251355</v>
      </c>
      <c r="R500" s="55">
        <v>0.97673055200531989</v>
      </c>
      <c r="S500" s="121">
        <v>7569.885884392449</v>
      </c>
      <c r="T500" s="54">
        <v>7087.3274841408484</v>
      </c>
      <c r="U500" s="55">
        <v>0.96414918820251971</v>
      </c>
    </row>
    <row r="501" spans="1:21" ht="13" x14ac:dyDescent="0.3">
      <c r="A501" s="44" t="s">
        <v>6821</v>
      </c>
      <c r="B501" s="44" t="s">
        <v>12663</v>
      </c>
      <c r="C501" s="98" t="s">
        <v>1090</v>
      </c>
      <c r="D501" s="98" t="s">
        <v>13119</v>
      </c>
      <c r="E501" s="98" t="s">
        <v>312</v>
      </c>
      <c r="F501" s="122">
        <v>1.0335266537375745</v>
      </c>
      <c r="G501" s="122">
        <v>1.0297956947177027</v>
      </c>
      <c r="H501" s="99">
        <v>11051.583333333334</v>
      </c>
      <c r="I501" s="53">
        <v>11422.10594100195</v>
      </c>
      <c r="J501" s="54">
        <v>10794.334197442278</v>
      </c>
      <c r="K501" s="55">
        <v>0.97672287054877005</v>
      </c>
      <c r="L501" s="121">
        <v>11380.872936480586</v>
      </c>
      <c r="M501" s="54">
        <v>10655.292327781644</v>
      </c>
      <c r="N501" s="120">
        <v>0.96414169865086996</v>
      </c>
      <c r="O501" s="123">
        <v>11157.799919959583</v>
      </c>
      <c r="P501" s="53">
        <v>11531.883614349204</v>
      </c>
      <c r="Q501" s="54">
        <v>10898.164074987038</v>
      </c>
      <c r="R501" s="55">
        <v>0.97673055200531989</v>
      </c>
      <c r="S501" s="121">
        <v>11490.254320095906</v>
      </c>
      <c r="T501" s="54">
        <v>10757.783734955172</v>
      </c>
      <c r="U501" s="55">
        <v>0.96414918820251971</v>
      </c>
    </row>
    <row r="502" spans="1:21" ht="13" x14ac:dyDescent="0.3">
      <c r="A502" s="44" t="s">
        <v>6820</v>
      </c>
      <c r="B502" s="44" t="s">
        <v>12662</v>
      </c>
      <c r="C502" s="98" t="s">
        <v>1090</v>
      </c>
      <c r="D502" s="98" t="s">
        <v>13119</v>
      </c>
      <c r="E502" s="98" t="s">
        <v>312</v>
      </c>
      <c r="F502" s="122">
        <v>1.0335266537375745</v>
      </c>
      <c r="G502" s="122">
        <v>1.0297956947177027</v>
      </c>
      <c r="H502" s="99">
        <v>12834.916666666666</v>
      </c>
      <c r="I502" s="53">
        <v>13265.228473500623</v>
      </c>
      <c r="J502" s="54">
        <v>12536.156649920918</v>
      </c>
      <c r="K502" s="55">
        <v>0.97672287054877016</v>
      </c>
      <c r="L502" s="121">
        <v>13217.341925393821</v>
      </c>
      <c r="M502" s="54">
        <v>12374.678357042361</v>
      </c>
      <c r="N502" s="120">
        <v>0.96414169865086996</v>
      </c>
      <c r="O502" s="123">
        <v>12957.874503552852</v>
      </c>
      <c r="P502" s="53">
        <v>13392.308675208413</v>
      </c>
      <c r="Q502" s="54">
        <v>12656.351916670837</v>
      </c>
      <c r="R502" s="55">
        <v>0.97673055200531989</v>
      </c>
      <c r="S502" s="121">
        <v>13343.963376451016</v>
      </c>
      <c r="T502" s="54">
        <v>12493.324183430612</v>
      </c>
      <c r="U502" s="55">
        <v>0.96414918820251982</v>
      </c>
    </row>
    <row r="503" spans="1:21" ht="13" x14ac:dyDescent="0.3">
      <c r="A503" s="44" t="s">
        <v>6819</v>
      </c>
      <c r="B503" s="44" t="s">
        <v>12661</v>
      </c>
      <c r="C503" s="98" t="s">
        <v>985</v>
      </c>
      <c r="D503" s="98" t="s">
        <v>13125</v>
      </c>
      <c r="E503" s="98" t="s">
        <v>314</v>
      </c>
      <c r="F503" s="122">
        <v>1.0163726629713485</v>
      </c>
      <c r="G503" s="122">
        <v>1.0236830430948092</v>
      </c>
      <c r="H503" s="99">
        <v>7422.5833333333339</v>
      </c>
      <c r="I503" s="53">
        <v>7544.1107886267491</v>
      </c>
      <c r="J503" s="54">
        <v>7129.4780048085931</v>
      </c>
      <c r="K503" s="55">
        <v>0.96051168233996598</v>
      </c>
      <c r="L503" s="121">
        <v>7598.37269429148</v>
      </c>
      <c r="M503" s="54">
        <v>7113.9430801998269</v>
      </c>
      <c r="N503" s="120">
        <v>0.95841875540184707</v>
      </c>
      <c r="O503" s="123">
        <v>7502.3115905815921</v>
      </c>
      <c r="P503" s="53">
        <v>7625.1444097602262</v>
      </c>
      <c r="Q503" s="54">
        <v>7206.1145994948411</v>
      </c>
      <c r="R503" s="55">
        <v>0.96051923630330194</v>
      </c>
      <c r="S503" s="121">
        <v>7679.9891592920221</v>
      </c>
      <c r="T503" s="54">
        <v>7190.4119927063684</v>
      </c>
      <c r="U503" s="55">
        <v>0.95842620049708649</v>
      </c>
    </row>
    <row r="504" spans="1:21" ht="13" x14ac:dyDescent="0.3">
      <c r="A504" s="44" t="s">
        <v>6818</v>
      </c>
      <c r="B504" s="44" t="s">
        <v>12660</v>
      </c>
      <c r="C504" s="98" t="s">
        <v>1090</v>
      </c>
      <c r="D504" s="98" t="s">
        <v>13119</v>
      </c>
      <c r="E504" s="98" t="s">
        <v>309</v>
      </c>
      <c r="F504" s="122">
        <v>1.0251377683612246</v>
      </c>
      <c r="G504" s="122">
        <v>1.019382529248213</v>
      </c>
      <c r="H504" s="99">
        <v>9483.5</v>
      </c>
      <c r="I504" s="53">
        <v>9721.8940262536744</v>
      </c>
      <c r="J504" s="54">
        <v>9187.567834998943</v>
      </c>
      <c r="K504" s="55">
        <v>0.96879504771434</v>
      </c>
      <c r="L504" s="121">
        <v>9667.3142161254291</v>
      </c>
      <c r="M504" s="54">
        <v>9050.980497915114</v>
      </c>
      <c r="N504" s="120">
        <v>0.95439241819108067</v>
      </c>
      <c r="O504" s="123">
        <v>9585.145317933293</v>
      </c>
      <c r="P504" s="53">
        <v>9826.0944806441767</v>
      </c>
      <c r="Q504" s="54">
        <v>9286.1143458937113</v>
      </c>
      <c r="R504" s="55">
        <v>0.96880266682236826</v>
      </c>
      <c r="S504" s="121">
        <v>9770.9296774065078</v>
      </c>
      <c r="T504" s="54">
        <v>9148.0610812204523</v>
      </c>
      <c r="U504" s="55">
        <v>0.95439983200931977</v>
      </c>
    </row>
    <row r="505" spans="1:21" ht="13" x14ac:dyDescent="0.3">
      <c r="A505" s="44" t="s">
        <v>6817</v>
      </c>
      <c r="B505" s="44" t="s">
        <v>12659</v>
      </c>
      <c r="C505" s="98" t="s">
        <v>1090</v>
      </c>
      <c r="D505" s="98" t="s">
        <v>13119</v>
      </c>
      <c r="E505" s="98" t="s">
        <v>313</v>
      </c>
      <c r="F505" s="122">
        <v>1.0117467738664099</v>
      </c>
      <c r="G505" s="122">
        <v>1.0123087159749595</v>
      </c>
      <c r="H505" s="99">
        <v>3528.416666666667</v>
      </c>
      <c r="I505" s="53">
        <v>3569.8641793564721</v>
      </c>
      <c r="J505" s="54">
        <v>3373.6604432222193</v>
      </c>
      <c r="K505" s="55">
        <v>0.95614003728458541</v>
      </c>
      <c r="L505" s="121">
        <v>3571.8469452579802</v>
      </c>
      <c r="M505" s="54">
        <v>3344.1260230418693</v>
      </c>
      <c r="N505" s="120">
        <v>0.9477695915661517</v>
      </c>
      <c r="O505" s="123">
        <v>3561.8172686302078</v>
      </c>
      <c r="P505" s="53">
        <v>3603.6571306382807</v>
      </c>
      <c r="Q505" s="54">
        <v>3405.622879407576</v>
      </c>
      <c r="R505" s="55">
        <v>0.95614755686703135</v>
      </c>
      <c r="S505" s="121">
        <v>3605.6586657444832</v>
      </c>
      <c r="T505" s="54">
        <v>3375.8083213446585</v>
      </c>
      <c r="U505" s="55">
        <v>0.94777695393759376</v>
      </c>
    </row>
    <row r="506" spans="1:21" ht="13" x14ac:dyDescent="0.3">
      <c r="A506" s="44" t="s">
        <v>6816</v>
      </c>
      <c r="B506" s="44" t="s">
        <v>12658</v>
      </c>
      <c r="C506" s="98" t="s">
        <v>1090</v>
      </c>
      <c r="D506" s="98" t="s">
        <v>13119</v>
      </c>
      <c r="E506" s="98" t="s">
        <v>313</v>
      </c>
      <c r="F506" s="122">
        <v>1.0117467738664099</v>
      </c>
      <c r="G506" s="122">
        <v>1.0123087159749595</v>
      </c>
      <c r="H506" s="99">
        <v>9774.9166666666679</v>
      </c>
      <c r="I506" s="53">
        <v>9889.7404023130021</v>
      </c>
      <c r="J506" s="54">
        <v>9346.1891861203821</v>
      </c>
      <c r="K506" s="55">
        <v>0.9561400372845853</v>
      </c>
      <c r="L506" s="121">
        <v>9895.2333395955666</v>
      </c>
      <c r="M506" s="54">
        <v>9264.3687767598367</v>
      </c>
      <c r="N506" s="120">
        <v>0.9477695915661517</v>
      </c>
      <c r="O506" s="123">
        <v>9873.8739883799062</v>
      </c>
      <c r="P506" s="53">
        <v>9989.8601533068322</v>
      </c>
      <c r="Q506" s="54">
        <v>9440.8804908023776</v>
      </c>
      <c r="R506" s="55">
        <v>0.95614755686703135</v>
      </c>
      <c r="S506" s="121">
        <v>9995.4086988754152</v>
      </c>
      <c r="T506" s="54">
        <v>9358.2302122703477</v>
      </c>
      <c r="U506" s="55">
        <v>0.94777695393759376</v>
      </c>
    </row>
    <row r="507" spans="1:21" ht="13" x14ac:dyDescent="0.3">
      <c r="A507" s="44" t="s">
        <v>6815</v>
      </c>
      <c r="B507" s="44" t="s">
        <v>12657</v>
      </c>
      <c r="C507" s="98" t="s">
        <v>1090</v>
      </c>
      <c r="D507" s="98" t="s">
        <v>13119</v>
      </c>
      <c r="E507" s="98" t="s">
        <v>312</v>
      </c>
      <c r="F507" s="122">
        <v>1.0335266537375745</v>
      </c>
      <c r="G507" s="122">
        <v>1.0297956947177027</v>
      </c>
      <c r="H507" s="99">
        <v>8155.9166666666661</v>
      </c>
      <c r="I507" s="53">
        <v>8429.3572606625112</v>
      </c>
      <c r="J507" s="54">
        <v>7966.0703386232217</v>
      </c>
      <c r="K507" s="55">
        <v>0.97672287054876994</v>
      </c>
      <c r="L507" s="121">
        <v>8398.9278698096896</v>
      </c>
      <c r="M507" s="54">
        <v>7863.4593490549405</v>
      </c>
      <c r="N507" s="120">
        <v>0.96414169865086996</v>
      </c>
      <c r="O507" s="123">
        <v>8232.9925798183376</v>
      </c>
      <c r="P507" s="53">
        <v>8509.0172712659278</v>
      </c>
      <c r="Q507" s="54">
        <v>8041.4153871416684</v>
      </c>
      <c r="R507" s="55">
        <v>0.97673055200532</v>
      </c>
      <c r="S507" s="121">
        <v>8478.300313339716</v>
      </c>
      <c r="T507" s="54">
        <v>7937.8331123092194</v>
      </c>
      <c r="U507" s="55">
        <v>0.96414918820251982</v>
      </c>
    </row>
    <row r="508" spans="1:21" ht="13" x14ac:dyDescent="0.3">
      <c r="A508" s="44" t="s">
        <v>6814</v>
      </c>
      <c r="B508" s="44" t="s">
        <v>12656</v>
      </c>
      <c r="C508" s="98" t="s">
        <v>1090</v>
      </c>
      <c r="D508" s="98" t="s">
        <v>13119</v>
      </c>
      <c r="E508" s="98" t="s">
        <v>310</v>
      </c>
      <c r="F508" s="122">
        <v>1.0267104007183205</v>
      </c>
      <c r="G508" s="122">
        <v>1.0232138427444417</v>
      </c>
      <c r="H508" s="99">
        <v>3648.333333333333</v>
      </c>
      <c r="I508" s="53">
        <v>3745.7817786206724</v>
      </c>
      <c r="J508" s="54">
        <v>3539.9094140755692</v>
      </c>
      <c r="K508" s="55">
        <v>0.97028124643460101</v>
      </c>
      <c r="L508" s="121">
        <v>3733.0251696126379</v>
      </c>
      <c r="M508" s="54">
        <v>3495.0284280644792</v>
      </c>
      <c r="N508" s="120">
        <v>0.95797946863347994</v>
      </c>
      <c r="O508" s="123">
        <v>3687.2999209657</v>
      </c>
      <c r="P508" s="53">
        <v>3785.7891794233255</v>
      </c>
      <c r="Q508" s="54">
        <v>3577.7461003272815</v>
      </c>
      <c r="R508" s="55">
        <v>0.9702888772308691</v>
      </c>
      <c r="S508" s="121">
        <v>3772.8963214825903</v>
      </c>
      <c r="T508" s="54">
        <v>3532.3850586954486</v>
      </c>
      <c r="U508" s="55">
        <v>0.95798691031629468</v>
      </c>
    </row>
    <row r="509" spans="1:21" ht="13" x14ac:dyDescent="0.3">
      <c r="A509" s="44" t="s">
        <v>6813</v>
      </c>
      <c r="B509" s="44" t="s">
        <v>12655</v>
      </c>
      <c r="C509" s="98" t="s">
        <v>1090</v>
      </c>
      <c r="D509" s="98" t="s">
        <v>13119</v>
      </c>
      <c r="E509" s="98" t="s">
        <v>312</v>
      </c>
      <c r="F509" s="122">
        <v>1.0335266537375745</v>
      </c>
      <c r="G509" s="122">
        <v>1.0297956947177027</v>
      </c>
      <c r="H509" s="99">
        <v>7484.75</v>
      </c>
      <c r="I509" s="53">
        <v>7735.6886215623108</v>
      </c>
      <c r="J509" s="54">
        <v>7310.5265053399071</v>
      </c>
      <c r="K509" s="55">
        <v>0.97672287054877016</v>
      </c>
      <c r="L509" s="121">
        <v>7707.7633260383254</v>
      </c>
      <c r="M509" s="54">
        <v>7216.3595789770989</v>
      </c>
      <c r="N509" s="120">
        <v>0.96414169865086996</v>
      </c>
      <c r="O509" s="123">
        <v>7561.7161915067772</v>
      </c>
      <c r="P509" s="53">
        <v>7815.235231921235</v>
      </c>
      <c r="Q509" s="54">
        <v>7385.7592298379795</v>
      </c>
      <c r="R509" s="55">
        <v>0.97673055200531989</v>
      </c>
      <c r="S509" s="121">
        <v>7787.0227786908226</v>
      </c>
      <c r="T509" s="54">
        <v>7290.6225274591088</v>
      </c>
      <c r="U509" s="55">
        <v>0.96414918820251982</v>
      </c>
    </row>
    <row r="510" spans="1:21" ht="13" x14ac:dyDescent="0.3">
      <c r="A510" s="44" t="s">
        <v>6812</v>
      </c>
      <c r="B510" s="44" t="s">
        <v>12654</v>
      </c>
      <c r="C510" s="98" t="s">
        <v>1090</v>
      </c>
      <c r="D510" s="98" t="s">
        <v>13119</v>
      </c>
      <c r="E510" s="98" t="s">
        <v>472</v>
      </c>
      <c r="F510" s="122">
        <v>1.028103510260665</v>
      </c>
      <c r="G510" s="122">
        <v>1.0260130745307714</v>
      </c>
      <c r="H510" s="99">
        <v>7513.8333333333339</v>
      </c>
      <c r="I510" s="53">
        <v>7724.9984255135942</v>
      </c>
      <c r="J510" s="54">
        <v>7300.4238544468008</v>
      </c>
      <c r="K510" s="55">
        <v>0.97159778911520533</v>
      </c>
      <c r="L510" s="121">
        <v>7709.2912398451281</v>
      </c>
      <c r="M510" s="54">
        <v>7217.7900815715839</v>
      </c>
      <c r="N510" s="120">
        <v>0.96060023710554976</v>
      </c>
      <c r="O510" s="123">
        <v>7587.2208271847667</v>
      </c>
      <c r="P510" s="53">
        <v>7800.448365551485</v>
      </c>
      <c r="Q510" s="54">
        <v>7371.7849563158352</v>
      </c>
      <c r="R510" s="55">
        <v>0.97160543026544954</v>
      </c>
      <c r="S510" s="121">
        <v>7784.5877680437452</v>
      </c>
      <c r="T510" s="54">
        <v>7288.3427417203584</v>
      </c>
      <c r="U510" s="55">
        <v>0.96060769914676292</v>
      </c>
    </row>
    <row r="511" spans="1:21" ht="13" x14ac:dyDescent="0.3">
      <c r="A511" s="44" t="s">
        <v>6811</v>
      </c>
      <c r="B511" s="44" t="s">
        <v>12653</v>
      </c>
      <c r="C511" s="98" t="s">
        <v>1090</v>
      </c>
      <c r="D511" s="98" t="s">
        <v>13119</v>
      </c>
      <c r="E511" s="98" t="s">
        <v>311</v>
      </c>
      <c r="F511" s="122">
        <v>1.0111910673984064</v>
      </c>
      <c r="G511" s="122">
        <v>1.0133935203072129</v>
      </c>
      <c r="H511" s="99">
        <v>5141.4166666666679</v>
      </c>
      <c r="I511" s="53">
        <v>5198.9546071066243</v>
      </c>
      <c r="J511" s="54">
        <v>4913.2142353004938</v>
      </c>
      <c r="K511" s="55">
        <v>0.95561487306685755</v>
      </c>
      <c r="L511" s="121">
        <v>5210.2783351995104</v>
      </c>
      <c r="M511" s="54">
        <v>4878.1002195975943</v>
      </c>
      <c r="N511" s="120">
        <v>0.94878523486022204</v>
      </c>
      <c r="O511" s="123">
        <v>5194.6137049916288</v>
      </c>
      <c r="P511" s="53">
        <v>5252.7469770728758</v>
      </c>
      <c r="Q511" s="54">
        <v>4964.0891561983544</v>
      </c>
      <c r="R511" s="55">
        <v>0.95562238851913905</v>
      </c>
      <c r="S511" s="121">
        <v>5264.1878691375605</v>
      </c>
      <c r="T511" s="54">
        <v>4928.6110697577396</v>
      </c>
      <c r="U511" s="55">
        <v>0.94879260512128538</v>
      </c>
    </row>
    <row r="512" spans="1:21" ht="13" x14ac:dyDescent="0.3">
      <c r="A512" s="44" t="s">
        <v>6810</v>
      </c>
      <c r="B512" s="44" t="s">
        <v>12652</v>
      </c>
      <c r="C512" s="98" t="s">
        <v>1090</v>
      </c>
      <c r="D512" s="98" t="s">
        <v>13119</v>
      </c>
      <c r="E512" s="98" t="s">
        <v>308</v>
      </c>
      <c r="F512" s="122">
        <v>1.0279939832707292</v>
      </c>
      <c r="G512" s="122">
        <v>1.0260179825539895</v>
      </c>
      <c r="H512" s="99">
        <v>10694.166666666668</v>
      </c>
      <c r="I512" s="53">
        <v>10993.538989427725</v>
      </c>
      <c r="J512" s="54">
        <v>10389.321765832365</v>
      </c>
      <c r="K512" s="55">
        <v>0.97149428185138598</v>
      </c>
      <c r="L512" s="121">
        <v>10972.407308429458</v>
      </c>
      <c r="M512" s="54">
        <v>10272.868176573995</v>
      </c>
      <c r="N512" s="120">
        <v>0.96060483222074278</v>
      </c>
      <c r="O512" s="123">
        <v>10792.141244704519</v>
      </c>
      <c r="P512" s="53">
        <v>11094.256266164124</v>
      </c>
      <c r="Q512" s="54">
        <v>10484.585963750469</v>
      </c>
      <c r="R512" s="55">
        <v>0.97150192218759546</v>
      </c>
      <c r="S512" s="121">
        <v>11072.930987329431</v>
      </c>
      <c r="T512" s="54">
        <v>10367.063561459918</v>
      </c>
      <c r="U512" s="55">
        <v>0.96061229429765127</v>
      </c>
    </row>
    <row r="513" spans="1:21" ht="13" x14ac:dyDescent="0.3">
      <c r="A513" s="44" t="s">
        <v>6809</v>
      </c>
      <c r="B513" s="44" t="s">
        <v>12651</v>
      </c>
      <c r="C513" s="98" t="s">
        <v>1090</v>
      </c>
      <c r="D513" s="98" t="s">
        <v>13119</v>
      </c>
      <c r="E513" s="98" t="s">
        <v>308</v>
      </c>
      <c r="F513" s="122">
        <v>1.0279939832707292</v>
      </c>
      <c r="G513" s="122">
        <v>1.0260179825539895</v>
      </c>
      <c r="H513" s="99">
        <v>18623.916666666672</v>
      </c>
      <c r="I513" s="53">
        <v>19145.274278268793</v>
      </c>
      <c r="J513" s="54">
        <v>18093.028547343398</v>
      </c>
      <c r="K513" s="55">
        <v>0.97149428185138609</v>
      </c>
      <c r="L513" s="121">
        <v>19108.473405586959</v>
      </c>
      <c r="M513" s="54">
        <v>17890.224344876435</v>
      </c>
      <c r="N513" s="120">
        <v>0.96060483222074289</v>
      </c>
      <c r="O513" s="123">
        <v>18791.292544844648</v>
      </c>
      <c r="P513" s="53">
        <v>19317.335673980408</v>
      </c>
      <c r="Q513" s="54">
        <v>18255.776827706006</v>
      </c>
      <c r="R513" s="55">
        <v>0.97150192218759535</v>
      </c>
      <c r="S513" s="121">
        <v>19280.204066443326</v>
      </c>
      <c r="T513" s="54">
        <v>18051.146644321565</v>
      </c>
      <c r="U513" s="55">
        <v>0.96061229429765116</v>
      </c>
    </row>
    <row r="514" spans="1:21" ht="13" x14ac:dyDescent="0.3">
      <c r="A514" s="44" t="s">
        <v>6808</v>
      </c>
      <c r="B514" s="44" t="s">
        <v>12650</v>
      </c>
      <c r="C514" s="98" t="s">
        <v>1090</v>
      </c>
      <c r="D514" s="98" t="s">
        <v>13119</v>
      </c>
      <c r="E514" s="98" t="s">
        <v>313</v>
      </c>
      <c r="F514" s="122">
        <v>1.0117467738664099</v>
      </c>
      <c r="G514" s="122">
        <v>1.0123087159749595</v>
      </c>
      <c r="H514" s="99">
        <v>9674.25</v>
      </c>
      <c r="I514" s="53">
        <v>9787.8912270771161</v>
      </c>
      <c r="J514" s="54">
        <v>9249.9377557004009</v>
      </c>
      <c r="K514" s="55">
        <v>0.95614003728458541</v>
      </c>
      <c r="L514" s="121">
        <v>9793.3275955207519</v>
      </c>
      <c r="M514" s="54">
        <v>9168.959971208842</v>
      </c>
      <c r="N514" s="120">
        <v>0.94776959156615159</v>
      </c>
      <c r="O514" s="123">
        <v>9770.136800185086</v>
      </c>
      <c r="P514" s="53">
        <v>9884.9043878207503</v>
      </c>
      <c r="Q514" s="54">
        <v>9341.692431753645</v>
      </c>
      <c r="R514" s="55">
        <v>0.95614755686703135</v>
      </c>
      <c r="S514" s="121">
        <v>9890.3946390950641</v>
      </c>
      <c r="T514" s="54">
        <v>9259.9104960330096</v>
      </c>
      <c r="U514" s="55">
        <v>0.94777695393759376</v>
      </c>
    </row>
    <row r="515" spans="1:21" ht="13" x14ac:dyDescent="0.3">
      <c r="A515" s="44" t="s">
        <v>6807</v>
      </c>
      <c r="B515" s="44" t="s">
        <v>12649</v>
      </c>
      <c r="C515" s="98" t="s">
        <v>1090</v>
      </c>
      <c r="D515" s="98" t="s">
        <v>13119</v>
      </c>
      <c r="E515" s="98" t="s">
        <v>310</v>
      </c>
      <c r="F515" s="122">
        <v>1.0267104007183205</v>
      </c>
      <c r="G515" s="122">
        <v>1.0232138427444417</v>
      </c>
      <c r="H515" s="99">
        <v>6084.8333333333321</v>
      </c>
      <c r="I515" s="53">
        <v>6247.3616699708591</v>
      </c>
      <c r="J515" s="54">
        <v>5903.9996710134737</v>
      </c>
      <c r="K515" s="55">
        <v>0.97028124643460101</v>
      </c>
      <c r="L515" s="121">
        <v>6226.085697459469</v>
      </c>
      <c r="M515" s="54">
        <v>5829.1454033899518</v>
      </c>
      <c r="N515" s="120">
        <v>0.95797946863347994</v>
      </c>
      <c r="O515" s="123">
        <v>6148.1814037193053</v>
      </c>
      <c r="P515" s="53">
        <v>6312.4017927015748</v>
      </c>
      <c r="Q515" s="54">
        <v>5965.5120312265135</v>
      </c>
      <c r="R515" s="55">
        <v>0.9702888772308691</v>
      </c>
      <c r="S515" s="121">
        <v>6290.9043199895459</v>
      </c>
      <c r="T515" s="54">
        <v>5889.8773070131565</v>
      </c>
      <c r="U515" s="55">
        <v>0.95798691031629457</v>
      </c>
    </row>
    <row r="516" spans="1:21" ht="13" x14ac:dyDescent="0.3">
      <c r="A516" s="44" t="s">
        <v>6806</v>
      </c>
      <c r="B516" s="44" t="s">
        <v>12648</v>
      </c>
      <c r="C516" s="98" t="s">
        <v>1090</v>
      </c>
      <c r="D516" s="98" t="s">
        <v>13119</v>
      </c>
      <c r="E516" s="98" t="s">
        <v>311</v>
      </c>
      <c r="F516" s="122">
        <v>1.0111910673984064</v>
      </c>
      <c r="G516" s="122">
        <v>1.0133935203072129</v>
      </c>
      <c r="H516" s="99">
        <v>6117.4166666666661</v>
      </c>
      <c r="I516" s="53">
        <v>6185.8770888874669</v>
      </c>
      <c r="J516" s="54">
        <v>5845.8943514137454</v>
      </c>
      <c r="K516" s="55">
        <v>0.95561487306685766</v>
      </c>
      <c r="L516" s="121">
        <v>6199.350411019348</v>
      </c>
      <c r="M516" s="54">
        <v>5804.114608821169</v>
      </c>
      <c r="N516" s="120">
        <v>0.94878523486022193</v>
      </c>
      <c r="O516" s="123">
        <v>6187.5926923547213</v>
      </c>
      <c r="P516" s="53">
        <v>6256.8384592087496</v>
      </c>
      <c r="Q516" s="54">
        <v>5913.0021078515883</v>
      </c>
      <c r="R516" s="55">
        <v>0.95562238851913894</v>
      </c>
      <c r="S516" s="121">
        <v>6270.4663407325361</v>
      </c>
      <c r="T516" s="54">
        <v>5870.7421900086638</v>
      </c>
      <c r="U516" s="55">
        <v>0.94879260512128527</v>
      </c>
    </row>
    <row r="517" spans="1:21" ht="13" x14ac:dyDescent="0.3">
      <c r="A517" s="44" t="s">
        <v>6805</v>
      </c>
      <c r="B517" s="44" t="s">
        <v>12647</v>
      </c>
      <c r="C517" s="98" t="s">
        <v>1090</v>
      </c>
      <c r="D517" s="98" t="s">
        <v>13119</v>
      </c>
      <c r="E517" s="98" t="s">
        <v>313</v>
      </c>
      <c r="F517" s="122">
        <v>1.0117467738664099</v>
      </c>
      <c r="G517" s="122">
        <v>1.0123087159749595</v>
      </c>
      <c r="H517" s="99">
        <v>3710.25</v>
      </c>
      <c r="I517" s="53">
        <v>3753.8334677378471</v>
      </c>
      <c r="J517" s="54">
        <v>3547.5185733351327</v>
      </c>
      <c r="K517" s="55">
        <v>0.9561400372845853</v>
      </c>
      <c r="L517" s="121">
        <v>3755.9184134460934</v>
      </c>
      <c r="M517" s="54">
        <v>3516.4621271083142</v>
      </c>
      <c r="N517" s="120">
        <v>0.9477695915661517</v>
      </c>
      <c r="O517" s="123">
        <v>3750.4682861141523</v>
      </c>
      <c r="P517" s="53">
        <v>3794.5241889642771</v>
      </c>
      <c r="Q517" s="54">
        <v>3586.0010888753291</v>
      </c>
      <c r="R517" s="55">
        <v>0.95614755686703135</v>
      </c>
      <c r="S517" s="121">
        <v>3796.6317350210247</v>
      </c>
      <c r="T517" s="54">
        <v>3554.6074080528192</v>
      </c>
      <c r="U517" s="55">
        <v>0.94777695393759376</v>
      </c>
    </row>
    <row r="518" spans="1:21" ht="13" x14ac:dyDescent="0.3">
      <c r="A518" s="44" t="s">
        <v>6804</v>
      </c>
      <c r="B518" s="44" t="s">
        <v>12646</v>
      </c>
      <c r="C518" s="98" t="s">
        <v>1090</v>
      </c>
      <c r="D518" s="98" t="s">
        <v>13119</v>
      </c>
      <c r="E518" s="98" t="s">
        <v>472</v>
      </c>
      <c r="F518" s="122">
        <v>1.028103510260665</v>
      </c>
      <c r="G518" s="122">
        <v>1.0260130745307714</v>
      </c>
      <c r="H518" s="99">
        <v>18872.5</v>
      </c>
      <c r="I518" s="53">
        <v>19402.883497394399</v>
      </c>
      <c r="J518" s="54">
        <v>18336.479275076712</v>
      </c>
      <c r="K518" s="55">
        <v>0.97159778911520533</v>
      </c>
      <c r="L518" s="121">
        <v>19363.431749081985</v>
      </c>
      <c r="M518" s="54">
        <v>18128.927974774488</v>
      </c>
      <c r="N518" s="120">
        <v>0.96060023710554976</v>
      </c>
      <c r="O518" s="123">
        <v>19048.522334979221</v>
      </c>
      <c r="P518" s="53">
        <v>19583.852677870818</v>
      </c>
      <c r="Q518" s="54">
        <v>18507.647739198514</v>
      </c>
      <c r="R518" s="55">
        <v>0.97160543026544965</v>
      </c>
      <c r="S518" s="121">
        <v>19544.032966180101</v>
      </c>
      <c r="T518" s="54">
        <v>18298.157212350114</v>
      </c>
      <c r="U518" s="55">
        <v>0.96060769914676292</v>
      </c>
    </row>
    <row r="519" spans="1:21" ht="13" x14ac:dyDescent="0.3">
      <c r="A519" s="44" t="s">
        <v>6803</v>
      </c>
      <c r="B519" s="44" t="s">
        <v>12645</v>
      </c>
      <c r="C519" s="98" t="s">
        <v>1090</v>
      </c>
      <c r="D519" s="98" t="s">
        <v>13119</v>
      </c>
      <c r="E519" s="98" t="s">
        <v>472</v>
      </c>
      <c r="F519" s="122">
        <v>1.028103510260665</v>
      </c>
      <c r="G519" s="122">
        <v>1.0260130745307714</v>
      </c>
      <c r="H519" s="99">
        <v>7271.8333333333339</v>
      </c>
      <c r="I519" s="53">
        <v>7476.1973760305136</v>
      </c>
      <c r="J519" s="54">
        <v>7065.2971894809216</v>
      </c>
      <c r="K519" s="55">
        <v>0.97159778911520533</v>
      </c>
      <c r="L519" s="121">
        <v>7460.9960758086818</v>
      </c>
      <c r="M519" s="54">
        <v>6985.324824192041</v>
      </c>
      <c r="N519" s="120">
        <v>0.96060023710554976</v>
      </c>
      <c r="O519" s="123">
        <v>7338.679564159881</v>
      </c>
      <c r="P519" s="53">
        <v>7544.9222205909809</v>
      </c>
      <c r="Q519" s="54">
        <v>7130.3009155158234</v>
      </c>
      <c r="R519" s="55">
        <v>0.97160543026544965</v>
      </c>
      <c r="S519" s="121">
        <v>7529.5811826198205</v>
      </c>
      <c r="T519" s="54">
        <v>7049.5920909029919</v>
      </c>
      <c r="U519" s="55">
        <v>0.96060769914676292</v>
      </c>
    </row>
    <row r="520" spans="1:21" ht="13" x14ac:dyDescent="0.3">
      <c r="A520" s="44" t="s">
        <v>6802</v>
      </c>
      <c r="B520" s="44" t="s">
        <v>12644</v>
      </c>
      <c r="C520" s="98" t="s">
        <v>1090</v>
      </c>
      <c r="D520" s="98" t="s">
        <v>13119</v>
      </c>
      <c r="E520" s="98" t="s">
        <v>472</v>
      </c>
      <c r="F520" s="122">
        <v>1.028103510260665</v>
      </c>
      <c r="G520" s="122">
        <v>1.0260130745307714</v>
      </c>
      <c r="H520" s="99">
        <v>44751.583333333336</v>
      </c>
      <c r="I520" s="53">
        <v>46009.259914722679</v>
      </c>
      <c r="J520" s="54">
        <v>43480.53942607154</v>
      </c>
      <c r="K520" s="55">
        <v>0.97159778911520533</v>
      </c>
      <c r="L520" s="121">
        <v>45915.709605953365</v>
      </c>
      <c r="M520" s="54">
        <v>42988.381560848771</v>
      </c>
      <c r="N520" s="120">
        <v>0.96060023710554976</v>
      </c>
      <c r="O520" s="123">
        <v>45175.879813590262</v>
      </c>
      <c r="P520" s="53">
        <v>46445.480615466069</v>
      </c>
      <c r="Q520" s="54">
        <v>43893.130143903611</v>
      </c>
      <c r="R520" s="55">
        <v>0.97160543026544977</v>
      </c>
      <c r="S520" s="121">
        <v>46351.043342174358</v>
      </c>
      <c r="T520" s="54">
        <v>43396.297964663638</v>
      </c>
      <c r="U520" s="55">
        <v>0.96060769914676303</v>
      </c>
    </row>
    <row r="521" spans="1:21" ht="13" x14ac:dyDescent="0.3">
      <c r="A521" s="44" t="s">
        <v>6801</v>
      </c>
      <c r="B521" s="44" t="s">
        <v>13201</v>
      </c>
      <c r="C521" s="98" t="s">
        <v>1090</v>
      </c>
      <c r="D521" s="98" t="s">
        <v>13119</v>
      </c>
      <c r="E521" s="98" t="s">
        <v>309</v>
      </c>
      <c r="F521" s="122">
        <v>1.0251377683612246</v>
      </c>
      <c r="G521" s="122">
        <v>1.019382529248213</v>
      </c>
      <c r="H521" s="99">
        <v>5064.5000000000009</v>
      </c>
      <c r="I521" s="53">
        <v>5191.8102278654233</v>
      </c>
      <c r="J521" s="54">
        <v>4906.4625191492751</v>
      </c>
      <c r="K521" s="55">
        <v>0.96879504771433989</v>
      </c>
      <c r="L521" s="121">
        <v>5162.6628193775759</v>
      </c>
      <c r="M521" s="54">
        <v>4833.5204019287294</v>
      </c>
      <c r="N521" s="120">
        <v>0.95439241819108078</v>
      </c>
      <c r="O521" s="123">
        <v>5116.4700958134272</v>
      </c>
      <c r="P521" s="53">
        <v>5245.086735909118</v>
      </c>
      <c r="Q521" s="54">
        <v>4956.8498735409466</v>
      </c>
      <c r="R521" s="55">
        <v>0.96880266682236837</v>
      </c>
      <c r="S521" s="121">
        <v>5215.6402270931385</v>
      </c>
      <c r="T521" s="54">
        <v>4883.158199925042</v>
      </c>
      <c r="U521" s="55">
        <v>0.95439983200931955</v>
      </c>
    </row>
    <row r="522" spans="1:21" ht="13" x14ac:dyDescent="0.3">
      <c r="A522" s="44" t="s">
        <v>6800</v>
      </c>
      <c r="B522" s="44" t="s">
        <v>12643</v>
      </c>
      <c r="C522" s="98" t="s">
        <v>1090</v>
      </c>
      <c r="D522" s="98" t="s">
        <v>13119</v>
      </c>
      <c r="E522" s="98" t="s">
        <v>309</v>
      </c>
      <c r="F522" s="122">
        <v>1.0251377683612246</v>
      </c>
      <c r="G522" s="122">
        <v>1.019382529248213</v>
      </c>
      <c r="H522" s="99">
        <v>10627.416666666668</v>
      </c>
      <c r="I522" s="53">
        <v>10894.566205111552</v>
      </c>
      <c r="J522" s="54">
        <v>10295.788636663505</v>
      </c>
      <c r="K522" s="55">
        <v>0.96879504771433977</v>
      </c>
      <c r="L522" s="121">
        <v>10833.402881041282</v>
      </c>
      <c r="M522" s="54">
        <v>10142.725891624195</v>
      </c>
      <c r="N522" s="120">
        <v>0.95439241819108067</v>
      </c>
      <c r="O522" s="123">
        <v>10728.087419304464</v>
      </c>
      <c r="P522" s="53">
        <v>10997.767595809908</v>
      </c>
      <c r="Q522" s="54">
        <v>10393.399701725664</v>
      </c>
      <c r="R522" s="55">
        <v>0.96880266682236837</v>
      </c>
      <c r="S522" s="121">
        <v>10936.024887486519</v>
      </c>
      <c r="T522" s="54">
        <v>10238.884830765475</v>
      </c>
      <c r="U522" s="55">
        <v>0.95439983200931955</v>
      </c>
    </row>
    <row r="523" spans="1:21" ht="13" x14ac:dyDescent="0.3">
      <c r="A523" s="44" t="s">
        <v>6799</v>
      </c>
      <c r="B523" s="44" t="s">
        <v>12642</v>
      </c>
      <c r="C523" s="98" t="s">
        <v>1090</v>
      </c>
      <c r="D523" s="98" t="s">
        <v>13119</v>
      </c>
      <c r="E523" s="98" t="s">
        <v>312</v>
      </c>
      <c r="F523" s="122">
        <v>1.0335266537375745</v>
      </c>
      <c r="G523" s="122">
        <v>1.0297956947177027</v>
      </c>
      <c r="H523" s="99">
        <v>7811.25</v>
      </c>
      <c r="I523" s="53">
        <v>8073.1350740076286</v>
      </c>
      <c r="J523" s="54">
        <v>7629.426522574081</v>
      </c>
      <c r="K523" s="55">
        <v>0.97672287054877016</v>
      </c>
      <c r="L523" s="121">
        <v>8043.9916203636549</v>
      </c>
      <c r="M523" s="54">
        <v>7531.1518435866074</v>
      </c>
      <c r="N523" s="120">
        <v>0.96414169865086985</v>
      </c>
      <c r="O523" s="123">
        <v>7884.316456555689</v>
      </c>
      <c r="P523" s="53">
        <v>8148.6512043520916</v>
      </c>
      <c r="Q523" s="54">
        <v>7700.8527647962655</v>
      </c>
      <c r="R523" s="55">
        <v>0.97673055200531989</v>
      </c>
      <c r="S523" s="121">
        <v>8119.235142752982</v>
      </c>
      <c r="T523" s="54">
        <v>7601.657311119935</v>
      </c>
      <c r="U523" s="55">
        <v>0.96414918820251982</v>
      </c>
    </row>
    <row r="524" spans="1:21" ht="13" x14ac:dyDescent="0.3">
      <c r="A524" s="44" t="s">
        <v>6798</v>
      </c>
      <c r="B524" s="44" t="s">
        <v>12641</v>
      </c>
      <c r="C524" s="98" t="s">
        <v>1090</v>
      </c>
      <c r="D524" s="98" t="s">
        <v>13119</v>
      </c>
      <c r="E524" s="98" t="s">
        <v>308</v>
      </c>
      <c r="F524" s="122">
        <v>1.0279939832707292</v>
      </c>
      <c r="G524" s="122">
        <v>1.0260179825539895</v>
      </c>
      <c r="H524" s="99">
        <v>11354.083333333332</v>
      </c>
      <c r="I524" s="53">
        <v>11671.92935222113</v>
      </c>
      <c r="J524" s="54">
        <v>11030.427033997456</v>
      </c>
      <c r="K524" s="55">
        <v>0.97149428185138587</v>
      </c>
      <c r="L524" s="121">
        <v>11649.493675416541</v>
      </c>
      <c r="M524" s="54">
        <v>10906.787315436997</v>
      </c>
      <c r="N524" s="120">
        <v>0.96060483222074278</v>
      </c>
      <c r="O524" s="123">
        <v>11453.078903403446</v>
      </c>
      <c r="P524" s="53">
        <v>11773.696202623663</v>
      </c>
      <c r="Q524" s="54">
        <v>11126.688169622645</v>
      </c>
      <c r="R524" s="55">
        <v>0.97150192218759535</v>
      </c>
      <c r="S524" s="121">
        <v>11751.064910501662</v>
      </c>
      <c r="T524" s="54">
        <v>11001.968402170412</v>
      </c>
      <c r="U524" s="55">
        <v>0.96061229429765127</v>
      </c>
    </row>
    <row r="525" spans="1:21" ht="13" x14ac:dyDescent="0.3">
      <c r="A525" s="44" t="s">
        <v>6797</v>
      </c>
      <c r="B525" s="44" t="s">
        <v>12640</v>
      </c>
      <c r="C525" s="98" t="s">
        <v>1090</v>
      </c>
      <c r="D525" s="98" t="s">
        <v>13119</v>
      </c>
      <c r="E525" s="98" t="s">
        <v>472</v>
      </c>
      <c r="F525" s="122">
        <v>1.028103510260665</v>
      </c>
      <c r="G525" s="122">
        <v>1.0260130745307714</v>
      </c>
      <c r="H525" s="99">
        <v>25353.25</v>
      </c>
      <c r="I525" s="53">
        <v>26065.765321516206</v>
      </c>
      <c r="J525" s="54">
        <v>24633.161646885077</v>
      </c>
      <c r="K525" s="55">
        <v>0.97159778911520522</v>
      </c>
      <c r="L525" s="121">
        <v>26012.765981847278</v>
      </c>
      <c r="M525" s="54">
        <v>24354.337961396279</v>
      </c>
      <c r="N525" s="120">
        <v>0.96060023710554976</v>
      </c>
      <c r="O525" s="123">
        <v>25589.738086198457</v>
      </c>
      <c r="P525" s="53">
        <v>26308.899553071667</v>
      </c>
      <c r="Q525" s="54">
        <v>24863.128483621014</v>
      </c>
      <c r="R525" s="55">
        <v>0.97160543026544965</v>
      </c>
      <c r="S525" s="121">
        <v>26255.405850257655</v>
      </c>
      <c r="T525" s="54">
        <v>24581.699424751387</v>
      </c>
      <c r="U525" s="55">
        <v>0.96060769914676292</v>
      </c>
    </row>
    <row r="526" spans="1:21" ht="13" x14ac:dyDescent="0.3">
      <c r="A526" s="44" t="s">
        <v>6796</v>
      </c>
      <c r="B526" s="44" t="s">
        <v>12639</v>
      </c>
      <c r="C526" s="98" t="s">
        <v>1090</v>
      </c>
      <c r="D526" s="98" t="s">
        <v>13119</v>
      </c>
      <c r="E526" s="98" t="s">
        <v>472</v>
      </c>
      <c r="F526" s="122">
        <v>1.028103510260665</v>
      </c>
      <c r="G526" s="122">
        <v>1.0260130745307714</v>
      </c>
      <c r="H526" s="99">
        <v>8191.3333333333339</v>
      </c>
      <c r="I526" s="53">
        <v>8421.5385537151942</v>
      </c>
      <c r="J526" s="54">
        <v>7958.6813565723514</v>
      </c>
      <c r="K526" s="55">
        <v>0.97159778911520522</v>
      </c>
      <c r="L526" s="121">
        <v>8404.4150978397265</v>
      </c>
      <c r="M526" s="54">
        <v>7868.5967422105941</v>
      </c>
      <c r="N526" s="120">
        <v>0.96060023710554976</v>
      </c>
      <c r="O526" s="123">
        <v>8272.8393409809578</v>
      </c>
      <c r="P526" s="53">
        <v>8505.3351662850491</v>
      </c>
      <c r="Q526" s="54">
        <v>8037.9356274107413</v>
      </c>
      <c r="R526" s="55">
        <v>0.97160543026544954</v>
      </c>
      <c r="S526" s="121">
        <v>8488.0413273389931</v>
      </c>
      <c r="T526" s="54">
        <v>7946.9531647505401</v>
      </c>
      <c r="U526" s="55">
        <v>0.96060769914676292</v>
      </c>
    </row>
    <row r="527" spans="1:21" ht="13" x14ac:dyDescent="0.3">
      <c r="A527" s="44" t="s">
        <v>6795</v>
      </c>
      <c r="B527" s="44" t="s">
        <v>12638</v>
      </c>
      <c r="C527" s="98" t="s">
        <v>1090</v>
      </c>
      <c r="D527" s="98" t="s">
        <v>13119</v>
      </c>
      <c r="E527" s="98" t="s">
        <v>309</v>
      </c>
      <c r="F527" s="122">
        <v>1.0251377683612246</v>
      </c>
      <c r="G527" s="122">
        <v>1.019382529248213</v>
      </c>
      <c r="H527" s="99">
        <v>5205.4166666666661</v>
      </c>
      <c r="I527" s="53">
        <v>5336.2692250569908</v>
      </c>
      <c r="J527" s="54">
        <v>5042.9818879563527</v>
      </c>
      <c r="K527" s="55">
        <v>0.96879504771433989</v>
      </c>
      <c r="L527" s="121">
        <v>5306.3108074574684</v>
      </c>
      <c r="M527" s="54">
        <v>4968.0102001921541</v>
      </c>
      <c r="N527" s="120">
        <v>0.95439241819108067</v>
      </c>
      <c r="O527" s="123">
        <v>5261.0121496828388</v>
      </c>
      <c r="P527" s="53">
        <v>5393.2622544471542</v>
      </c>
      <c r="Q527" s="54">
        <v>5096.8826007976149</v>
      </c>
      <c r="R527" s="55">
        <v>0.96880266682236826</v>
      </c>
      <c r="S527" s="121">
        <v>5362.9838715492706</v>
      </c>
      <c r="T527" s="54">
        <v>5021.1091118562908</v>
      </c>
      <c r="U527" s="55">
        <v>0.95439983200931966</v>
      </c>
    </row>
    <row r="528" spans="1:21" ht="13" x14ac:dyDescent="0.3">
      <c r="A528" s="44" t="s">
        <v>6794</v>
      </c>
      <c r="B528" s="44" t="s">
        <v>12637</v>
      </c>
      <c r="C528" s="98" t="s">
        <v>1090</v>
      </c>
      <c r="D528" s="98" t="s">
        <v>13119</v>
      </c>
      <c r="E528" s="98" t="s">
        <v>311</v>
      </c>
      <c r="F528" s="122">
        <v>1.0111910673984064</v>
      </c>
      <c r="G528" s="122">
        <v>1.0133935203072129</v>
      </c>
      <c r="H528" s="99">
        <v>8157.0833333333321</v>
      </c>
      <c r="I528" s="53">
        <v>8248.3698026910824</v>
      </c>
      <c r="J528" s="54">
        <v>7795.0301541791114</v>
      </c>
      <c r="K528" s="55">
        <v>0.95561487306685755</v>
      </c>
      <c r="L528" s="121">
        <v>8266.3353946059597</v>
      </c>
      <c r="M528" s="54">
        <v>7739.3202261910683</v>
      </c>
      <c r="N528" s="120">
        <v>0.94878523486022204</v>
      </c>
      <c r="O528" s="123">
        <v>8212.6292971770654</v>
      </c>
      <c r="P528" s="53">
        <v>8304.5373851598997</v>
      </c>
      <c r="Q528" s="54">
        <v>7848.1724249906047</v>
      </c>
      <c r="R528" s="55">
        <v>0.95562238851913894</v>
      </c>
      <c r="S528" s="121">
        <v>8322.6253144444181</v>
      </c>
      <c r="T528" s="54">
        <v>7792.0819457640191</v>
      </c>
      <c r="U528" s="55">
        <v>0.94879260512128538</v>
      </c>
    </row>
    <row r="529" spans="1:21" ht="13" x14ac:dyDescent="0.3">
      <c r="A529" s="44" t="s">
        <v>6793</v>
      </c>
      <c r="B529" s="44" t="s">
        <v>12636</v>
      </c>
      <c r="C529" s="98" t="s">
        <v>1090</v>
      </c>
      <c r="D529" s="98" t="s">
        <v>13119</v>
      </c>
      <c r="E529" s="98" t="s">
        <v>308</v>
      </c>
      <c r="F529" s="122">
        <v>1.0279939832707292</v>
      </c>
      <c r="G529" s="122">
        <v>1.0260179825539895</v>
      </c>
      <c r="H529" s="99">
        <v>9369.8333333333321</v>
      </c>
      <c r="I529" s="53">
        <v>9632.1322909161863</v>
      </c>
      <c r="J529" s="54">
        <v>9102.7395052338434</v>
      </c>
      <c r="K529" s="55">
        <v>0.97149428185138598</v>
      </c>
      <c r="L529" s="121">
        <v>9613.6174935337876</v>
      </c>
      <c r="M529" s="54">
        <v>9000.7071771029878</v>
      </c>
      <c r="N529" s="120">
        <v>0.96060483222074267</v>
      </c>
      <c r="O529" s="123">
        <v>9458.6219323695514</v>
      </c>
      <c r="P529" s="53">
        <v>9723.4064365084578</v>
      </c>
      <c r="Q529" s="54">
        <v>9189.0693885427681</v>
      </c>
      <c r="R529" s="55">
        <v>0.97150192218759546</v>
      </c>
      <c r="S529" s="121">
        <v>9704.7161927907237</v>
      </c>
      <c r="T529" s="54">
        <v>9086.068515347597</v>
      </c>
      <c r="U529" s="55">
        <v>0.96061229429765116</v>
      </c>
    </row>
    <row r="530" spans="1:21" ht="13" x14ac:dyDescent="0.3">
      <c r="A530" s="44" t="s">
        <v>6792</v>
      </c>
      <c r="B530" s="44" t="s">
        <v>12635</v>
      </c>
      <c r="C530" s="98" t="s">
        <v>1090</v>
      </c>
      <c r="D530" s="98" t="s">
        <v>13119</v>
      </c>
      <c r="E530" s="98" t="s">
        <v>309</v>
      </c>
      <c r="F530" s="122">
        <v>1.0251377683612246</v>
      </c>
      <c r="G530" s="122">
        <v>1.019382529248213</v>
      </c>
      <c r="H530" s="99">
        <v>4494.75</v>
      </c>
      <c r="I530" s="53">
        <v>4607.7379843416147</v>
      </c>
      <c r="J530" s="54">
        <v>4354.4915407140297</v>
      </c>
      <c r="K530" s="55">
        <v>0.96879504771434</v>
      </c>
      <c r="L530" s="121">
        <v>4581.8696233384053</v>
      </c>
      <c r="M530" s="54">
        <v>4289.7553216643601</v>
      </c>
      <c r="N530" s="120">
        <v>0.95439241819108067</v>
      </c>
      <c r="O530" s="123">
        <v>4542.618768149403</v>
      </c>
      <c r="P530" s="53">
        <v>4656.8100664964941</v>
      </c>
      <c r="Q530" s="54">
        <v>4400.9011769404833</v>
      </c>
      <c r="R530" s="55">
        <v>0.96880266682236837</v>
      </c>
      <c r="S530" s="121">
        <v>4630.6662092865399</v>
      </c>
      <c r="T530" s="54">
        <v>4335.4745892041719</v>
      </c>
      <c r="U530" s="55">
        <v>0.95439983200931944</v>
      </c>
    </row>
    <row r="531" spans="1:21" ht="13" x14ac:dyDescent="0.3">
      <c r="A531" s="44" t="s">
        <v>6791</v>
      </c>
      <c r="B531" s="44" t="s">
        <v>12634</v>
      </c>
      <c r="C531" s="98" t="s">
        <v>1090</v>
      </c>
      <c r="D531" s="98" t="s">
        <v>13119</v>
      </c>
      <c r="E531" s="98" t="s">
        <v>310</v>
      </c>
      <c r="F531" s="122">
        <v>1.0267104007183205</v>
      </c>
      <c r="G531" s="122">
        <v>1.0232138427444417</v>
      </c>
      <c r="H531" s="99">
        <v>4034.916666666667</v>
      </c>
      <c r="I531" s="53">
        <v>4142.6909076983638</v>
      </c>
      <c r="J531" s="54">
        <v>3915.0039725930792</v>
      </c>
      <c r="K531" s="55">
        <v>0.97028124643460101</v>
      </c>
      <c r="L531" s="121">
        <v>4128.5825876535937</v>
      </c>
      <c r="M531" s="54">
        <v>3865.3673243137055</v>
      </c>
      <c r="N531" s="120">
        <v>0.95797946863347982</v>
      </c>
      <c r="O531" s="123">
        <v>4077.872990000018</v>
      </c>
      <c r="P531" s="53">
        <v>4186.7946116413341</v>
      </c>
      <c r="Q531" s="54">
        <v>3956.7148049572043</v>
      </c>
      <c r="R531" s="55">
        <v>0.97028887723086898</v>
      </c>
      <c r="S531" s="121">
        <v>4172.5360923216849</v>
      </c>
      <c r="T531" s="54">
        <v>3906.5489463523877</v>
      </c>
      <c r="U531" s="55">
        <v>0.95798691031629468</v>
      </c>
    </row>
    <row r="532" spans="1:21" ht="13" x14ac:dyDescent="0.3">
      <c r="A532" s="44" t="s">
        <v>6790</v>
      </c>
      <c r="B532" s="44" t="s">
        <v>12633</v>
      </c>
      <c r="C532" s="98" t="s">
        <v>1090</v>
      </c>
      <c r="D532" s="98" t="s">
        <v>13119</v>
      </c>
      <c r="E532" s="98" t="s">
        <v>310</v>
      </c>
      <c r="F532" s="122">
        <v>1.0267104007183205</v>
      </c>
      <c r="G532" s="122">
        <v>1.0232138427444417</v>
      </c>
      <c r="H532" s="99">
        <v>1680.5</v>
      </c>
      <c r="I532" s="53">
        <v>1725.3868284071377</v>
      </c>
      <c r="J532" s="54">
        <v>1630.5576346333471</v>
      </c>
      <c r="K532" s="55">
        <v>0.97028124643460112</v>
      </c>
      <c r="L532" s="121">
        <v>1719.5108627320344</v>
      </c>
      <c r="M532" s="54">
        <v>1609.884497038563</v>
      </c>
      <c r="N532" s="120">
        <v>0.95797946863347994</v>
      </c>
      <c r="O532" s="123">
        <v>1697.7367510388863</v>
      </c>
      <c r="P532" s="53">
        <v>1743.0839799733544</v>
      </c>
      <c r="Q532" s="54">
        <v>1647.2950859991045</v>
      </c>
      <c r="R532" s="55">
        <v>0.9702888772308691</v>
      </c>
      <c r="S532" s="121">
        <v>1737.1477449989625</v>
      </c>
      <c r="T532" s="54">
        <v>1626.4095846581672</v>
      </c>
      <c r="U532" s="55">
        <v>0.95798691031629479</v>
      </c>
    </row>
    <row r="533" spans="1:21" ht="13" x14ac:dyDescent="0.3">
      <c r="A533" s="44" t="s">
        <v>6789</v>
      </c>
      <c r="B533" s="44" t="s">
        <v>12632</v>
      </c>
      <c r="C533" s="98" t="s">
        <v>1090</v>
      </c>
      <c r="D533" s="98" t="s">
        <v>13119</v>
      </c>
      <c r="E533" s="98" t="s">
        <v>311</v>
      </c>
      <c r="F533" s="122">
        <v>1.0111910673984064</v>
      </c>
      <c r="G533" s="122">
        <v>1.0133935203072129</v>
      </c>
      <c r="H533" s="99">
        <v>1533.3333333333333</v>
      </c>
      <c r="I533" s="53">
        <v>1550.4929700108896</v>
      </c>
      <c r="J533" s="54">
        <v>1465.2761387025148</v>
      </c>
      <c r="K533" s="55">
        <v>0.95561487306685755</v>
      </c>
      <c r="L533" s="121">
        <v>1553.8700644710595</v>
      </c>
      <c r="M533" s="54">
        <v>1454.8040267856736</v>
      </c>
      <c r="N533" s="120">
        <v>0.94878523486022193</v>
      </c>
      <c r="O533" s="123">
        <v>1550.0315399638837</v>
      </c>
      <c r="P533" s="53">
        <v>1567.3780473972752</v>
      </c>
      <c r="Q533" s="54">
        <v>1481.2448425002858</v>
      </c>
      <c r="R533" s="55">
        <v>0.95562238851913905</v>
      </c>
      <c r="S533" s="121">
        <v>1570.7919188712103</v>
      </c>
      <c r="T533" s="54">
        <v>1470.6584628224909</v>
      </c>
      <c r="U533" s="55">
        <v>0.94879260512128538</v>
      </c>
    </row>
    <row r="534" spans="1:21" ht="13" x14ac:dyDescent="0.3">
      <c r="A534" s="44" t="s">
        <v>6788</v>
      </c>
      <c r="B534" s="44" t="s">
        <v>12631</v>
      </c>
      <c r="C534" s="98" t="s">
        <v>1090</v>
      </c>
      <c r="D534" s="98" t="s">
        <v>13119</v>
      </c>
      <c r="E534" s="98" t="s">
        <v>309</v>
      </c>
      <c r="F534" s="122">
        <v>1.0251377683612246</v>
      </c>
      <c r="G534" s="122">
        <v>1.019382529248213</v>
      </c>
      <c r="H534" s="99">
        <v>4127.083333333333</v>
      </c>
      <c r="I534" s="53">
        <v>4230.8289981741373</v>
      </c>
      <c r="J534" s="54">
        <v>3998.2978948377231</v>
      </c>
      <c r="K534" s="55">
        <v>0.96879504771433989</v>
      </c>
      <c r="L534" s="121">
        <v>4207.0766467514786</v>
      </c>
      <c r="M534" s="54">
        <v>3938.8570425761054</v>
      </c>
      <c r="N534" s="120">
        <v>0.95439241819108067</v>
      </c>
      <c r="O534" s="123">
        <v>4174.2074817364701</v>
      </c>
      <c r="P534" s="53">
        <v>4279.1377425040519</v>
      </c>
      <c r="Q534" s="54">
        <v>4043.9833401761744</v>
      </c>
      <c r="R534" s="55">
        <v>0.96880266682236826</v>
      </c>
      <c r="S534" s="121">
        <v>4255.1141803393366</v>
      </c>
      <c r="T534" s="54">
        <v>3983.8629193413317</v>
      </c>
      <c r="U534" s="55">
        <v>0.95439983200931955</v>
      </c>
    </row>
    <row r="535" spans="1:21" ht="13" x14ac:dyDescent="0.3">
      <c r="A535" s="44" t="s">
        <v>6787</v>
      </c>
      <c r="B535" s="44" t="s">
        <v>12630</v>
      </c>
      <c r="C535" s="98" t="s">
        <v>959</v>
      </c>
      <c r="D535" s="98" t="s">
        <v>13119</v>
      </c>
      <c r="E535" s="98" t="s">
        <v>215</v>
      </c>
      <c r="F535" s="122">
        <v>1.0155486585404114</v>
      </c>
      <c r="G535" s="122">
        <v>1.0271545009346661</v>
      </c>
      <c r="H535" s="99">
        <v>5410.0833333333339</v>
      </c>
      <c r="I535" s="53">
        <v>5494.2028717585044</v>
      </c>
      <c r="J535" s="54">
        <v>5192.2353244349306</v>
      </c>
      <c r="K535" s="55">
        <v>0.95973296611603576</v>
      </c>
      <c r="L535" s="121">
        <v>5556.9914462649558</v>
      </c>
      <c r="M535" s="54">
        <v>5202.7088478544856</v>
      </c>
      <c r="N535" s="120">
        <v>0.96166889256563859</v>
      </c>
      <c r="O535" s="123">
        <v>5462.6708949448202</v>
      </c>
      <c r="P535" s="53">
        <v>5547.6080994089607</v>
      </c>
      <c r="Q535" s="54">
        <v>5242.7465722821389</v>
      </c>
      <c r="R535" s="55">
        <v>0.95974051395514226</v>
      </c>
      <c r="S535" s="121">
        <v>5611.0069968673724</v>
      </c>
      <c r="T535" s="54">
        <v>5253.3214780154367</v>
      </c>
      <c r="U535" s="55">
        <v>0.96167636290827685</v>
      </c>
    </row>
    <row r="536" spans="1:21" ht="13" x14ac:dyDescent="0.3">
      <c r="A536" s="44" t="s">
        <v>6786</v>
      </c>
      <c r="B536" s="44" t="s">
        <v>12629</v>
      </c>
      <c r="C536" s="98" t="s">
        <v>959</v>
      </c>
      <c r="D536" s="98" t="s">
        <v>13119</v>
      </c>
      <c r="E536" s="98" t="s">
        <v>215</v>
      </c>
      <c r="F536" s="122">
        <v>1.0155486585404114</v>
      </c>
      <c r="G536" s="122">
        <v>1.0271545009346661</v>
      </c>
      <c r="H536" s="99">
        <v>7114.4166666666661</v>
      </c>
      <c r="I536" s="53">
        <v>7225.0363021308785</v>
      </c>
      <c r="J536" s="54">
        <v>6827.9402096853601</v>
      </c>
      <c r="K536" s="55">
        <v>0.95973296611603587</v>
      </c>
      <c r="L536" s="121">
        <v>7307.6051006912703</v>
      </c>
      <c r="M536" s="54">
        <v>6841.7131970838545</v>
      </c>
      <c r="N536" s="120">
        <v>0.96166889256563859</v>
      </c>
      <c r="O536" s="123">
        <v>7170.8527841692649</v>
      </c>
      <c r="P536" s="53">
        <v>7282.3499255538718</v>
      </c>
      <c r="Q536" s="54">
        <v>6882.1579365752741</v>
      </c>
      <c r="R536" s="55">
        <v>0.95974051395514237</v>
      </c>
      <c r="S536" s="121">
        <v>7365.5737127993425</v>
      </c>
      <c r="T536" s="54">
        <v>6896.0396244305912</v>
      </c>
      <c r="U536" s="55">
        <v>0.96167636290827707</v>
      </c>
    </row>
    <row r="537" spans="1:21" ht="13" x14ac:dyDescent="0.3">
      <c r="A537" s="44" t="s">
        <v>6785</v>
      </c>
      <c r="B537" s="44" t="s">
        <v>12628</v>
      </c>
      <c r="C537" s="98" t="s">
        <v>959</v>
      </c>
      <c r="D537" s="98" t="s">
        <v>13119</v>
      </c>
      <c r="E537" s="98" t="s">
        <v>215</v>
      </c>
      <c r="F537" s="122">
        <v>1.0155486585404114</v>
      </c>
      <c r="G537" s="122">
        <v>1.0271545009346661</v>
      </c>
      <c r="H537" s="99">
        <v>19992.166666666664</v>
      </c>
      <c r="I537" s="53">
        <v>20303.018039649658</v>
      </c>
      <c r="J537" s="54">
        <v>19187.141414086138</v>
      </c>
      <c r="K537" s="55">
        <v>0.95973296611603576</v>
      </c>
      <c r="L537" s="121">
        <v>20535.043975102664</v>
      </c>
      <c r="M537" s="54">
        <v>19225.844778321003</v>
      </c>
      <c r="N537" s="120">
        <v>0.96166889256563848</v>
      </c>
      <c r="O537" s="123">
        <v>20161.995730945266</v>
      </c>
      <c r="P537" s="53">
        <v>20475.487718058968</v>
      </c>
      <c r="Q537" s="54">
        <v>19350.284145178797</v>
      </c>
      <c r="R537" s="55">
        <v>0.95974051395514248</v>
      </c>
      <c r="S537" s="121">
        <v>20709.484662865954</v>
      </c>
      <c r="T537" s="54">
        <v>19389.314723507654</v>
      </c>
      <c r="U537" s="55">
        <v>0.96167636290827718</v>
      </c>
    </row>
    <row r="538" spans="1:21" ht="13" x14ac:dyDescent="0.3">
      <c r="A538" s="44" t="s">
        <v>6784</v>
      </c>
      <c r="B538" s="44" t="s">
        <v>13202</v>
      </c>
      <c r="C538" s="98" t="s">
        <v>959</v>
      </c>
      <c r="D538" s="98" t="s">
        <v>13119</v>
      </c>
      <c r="E538" s="98" t="s">
        <v>215</v>
      </c>
      <c r="F538" s="122">
        <v>1.0155486585404114</v>
      </c>
      <c r="G538" s="122">
        <v>1.0271545009346661</v>
      </c>
      <c r="H538" s="99">
        <v>15785.083333333332</v>
      </c>
      <c r="I538" s="53">
        <v>16030.520204115272</v>
      </c>
      <c r="J538" s="54">
        <v>15149.464847888799</v>
      </c>
      <c r="K538" s="55">
        <v>0.95973296611603576</v>
      </c>
      <c r="L538" s="121">
        <v>16213.719393462114</v>
      </c>
      <c r="M538" s="54">
        <v>15180.023608222982</v>
      </c>
      <c r="N538" s="120">
        <v>0.96166889256563848</v>
      </c>
      <c r="O538" s="123">
        <v>15923.16812916715</v>
      </c>
      <c r="P538" s="53">
        <v>16170.752033289133</v>
      </c>
      <c r="Q538" s="54">
        <v>15282.109564081024</v>
      </c>
      <c r="R538" s="55">
        <v>0.95974051395514237</v>
      </c>
      <c r="S538" s="121">
        <v>16355.553813013465</v>
      </c>
      <c r="T538" s="54">
        <v>15312.934412434459</v>
      </c>
      <c r="U538" s="55">
        <v>0.96167636290827707</v>
      </c>
    </row>
    <row r="539" spans="1:21" ht="13" x14ac:dyDescent="0.3">
      <c r="A539" s="44" t="s">
        <v>6783</v>
      </c>
      <c r="B539" s="44" t="s">
        <v>12627</v>
      </c>
      <c r="C539" s="98" t="s">
        <v>959</v>
      </c>
      <c r="D539" s="98" t="s">
        <v>13119</v>
      </c>
      <c r="E539" s="98" t="s">
        <v>215</v>
      </c>
      <c r="F539" s="122">
        <v>1.0155486585404114</v>
      </c>
      <c r="G539" s="122">
        <v>1.0271545009346661</v>
      </c>
      <c r="H539" s="99">
        <v>10022.75</v>
      </c>
      <c r="I539" s="53">
        <v>10178.590317385908</v>
      </c>
      <c r="J539" s="54">
        <v>9619.1635861394971</v>
      </c>
      <c r="K539" s="55">
        <v>0.95973296611603576</v>
      </c>
      <c r="L539" s="121">
        <v>10294.912774242925</v>
      </c>
      <c r="M539" s="54">
        <v>9638.5668929622534</v>
      </c>
      <c r="N539" s="120">
        <v>0.96166889256563848</v>
      </c>
      <c r="O539" s="123">
        <v>10110.922036779248</v>
      </c>
      <c r="P539" s="53">
        <v>10268.133311057849</v>
      </c>
      <c r="Q539" s="54">
        <v>9703.8615121388884</v>
      </c>
      <c r="R539" s="55">
        <v>0.95974051395514215</v>
      </c>
      <c r="S539" s="121">
        <v>10385.479078677306</v>
      </c>
      <c r="T539" s="54">
        <v>9723.4347299790152</v>
      </c>
      <c r="U539" s="55">
        <v>0.96167636290827696</v>
      </c>
    </row>
    <row r="540" spans="1:21" ht="13" x14ac:dyDescent="0.3">
      <c r="A540" s="44" t="s">
        <v>6782</v>
      </c>
      <c r="B540" s="44" t="s">
        <v>7816</v>
      </c>
      <c r="C540" s="98" t="s">
        <v>959</v>
      </c>
      <c r="D540" s="98" t="s">
        <v>13119</v>
      </c>
      <c r="E540" s="98" t="s">
        <v>215</v>
      </c>
      <c r="F540" s="122">
        <v>1.0155486585404114</v>
      </c>
      <c r="G540" s="122">
        <v>1.0271545009346661</v>
      </c>
      <c r="H540" s="99">
        <v>10985.916666666668</v>
      </c>
      <c r="I540" s="53">
        <v>11156.732933670082</v>
      </c>
      <c r="J540" s="54">
        <v>10543.546388003593</v>
      </c>
      <c r="K540" s="55">
        <v>0.95973296611603576</v>
      </c>
      <c r="L540" s="121">
        <v>11284.233751059832</v>
      </c>
      <c r="M540" s="54">
        <v>10564.814314651725</v>
      </c>
      <c r="N540" s="120">
        <v>0.96166889256563848</v>
      </c>
      <c r="O540" s="123">
        <v>11075.65634219845</v>
      </c>
      <c r="P540" s="53">
        <v>11247.867940774237</v>
      </c>
      <c r="Q540" s="54">
        <v>10629.756110252072</v>
      </c>
      <c r="R540" s="55">
        <v>0.95974051395514237</v>
      </c>
      <c r="S540" s="121">
        <v>11376.410262694719</v>
      </c>
      <c r="T540" s="54">
        <v>10651.196907987396</v>
      </c>
      <c r="U540" s="55">
        <v>0.96167636290827696</v>
      </c>
    </row>
    <row r="541" spans="1:21" ht="13" x14ac:dyDescent="0.3">
      <c r="A541" s="44" t="s">
        <v>6781</v>
      </c>
      <c r="B541" s="44" t="s">
        <v>12626</v>
      </c>
      <c r="C541" s="98" t="s">
        <v>959</v>
      </c>
      <c r="D541" s="98" t="s">
        <v>13119</v>
      </c>
      <c r="E541" s="98" t="s">
        <v>215</v>
      </c>
      <c r="F541" s="122">
        <v>1.0155486585404114</v>
      </c>
      <c r="G541" s="122">
        <v>1.0271545009346661</v>
      </c>
      <c r="H541" s="99">
        <v>13504.75</v>
      </c>
      <c r="I541" s="53">
        <v>13714.730746423622</v>
      </c>
      <c r="J541" s="54">
        <v>12960.953774155534</v>
      </c>
      <c r="K541" s="55">
        <v>0.95973296611603576</v>
      </c>
      <c r="L541" s="121">
        <v>13871.464746497431</v>
      </c>
      <c r="M541" s="54">
        <v>12987.097976875806</v>
      </c>
      <c r="N541" s="120">
        <v>0.96166889256563848</v>
      </c>
      <c r="O541" s="123">
        <v>13633.003349041348</v>
      </c>
      <c r="P541" s="53">
        <v>13844.978262995877</v>
      </c>
      <c r="Q541" s="54">
        <v>13084.14564096112</v>
      </c>
      <c r="R541" s="55">
        <v>0.95974051395514237</v>
      </c>
      <c r="S541" s="121">
        <v>14003.200751225197</v>
      </c>
      <c r="T541" s="54">
        <v>13110.537076222443</v>
      </c>
      <c r="U541" s="55">
        <v>0.96167636290827696</v>
      </c>
    </row>
    <row r="542" spans="1:21" ht="13" x14ac:dyDescent="0.3">
      <c r="A542" s="44" t="s">
        <v>6780</v>
      </c>
      <c r="B542" s="44" t="s">
        <v>12625</v>
      </c>
      <c r="C542" s="98" t="s">
        <v>959</v>
      </c>
      <c r="D542" s="98" t="s">
        <v>13119</v>
      </c>
      <c r="E542" s="98" t="s">
        <v>215</v>
      </c>
      <c r="F542" s="122">
        <v>1.0155486585404114</v>
      </c>
      <c r="G542" s="122">
        <v>1.0271545009346661</v>
      </c>
      <c r="H542" s="99">
        <v>8611.6666666666661</v>
      </c>
      <c r="I542" s="53">
        <v>8745.5665311305092</v>
      </c>
      <c r="J542" s="54">
        <v>8264.9003932025935</v>
      </c>
      <c r="K542" s="55">
        <v>0.95973296611603565</v>
      </c>
      <c r="L542" s="121">
        <v>8845.5121772156981</v>
      </c>
      <c r="M542" s="54">
        <v>8281.5719464777558</v>
      </c>
      <c r="N542" s="120">
        <v>0.96166889256563848</v>
      </c>
      <c r="O542" s="123">
        <v>8683.7038086779321</v>
      </c>
      <c r="P542" s="53">
        <v>8818.7237540651349</v>
      </c>
      <c r="Q542" s="54">
        <v>8334.1023563747858</v>
      </c>
      <c r="R542" s="55">
        <v>0.95974051395514237</v>
      </c>
      <c r="S542" s="121">
        <v>8919.5054518670404</v>
      </c>
      <c r="T542" s="54">
        <v>8350.9126953021459</v>
      </c>
      <c r="U542" s="55">
        <v>0.96167636290827696</v>
      </c>
    </row>
    <row r="543" spans="1:21" ht="13" x14ac:dyDescent="0.3">
      <c r="A543" s="44" t="s">
        <v>6779</v>
      </c>
      <c r="B543" s="44" t="s">
        <v>12624</v>
      </c>
      <c r="C543" s="98" t="s">
        <v>959</v>
      </c>
      <c r="D543" s="98" t="s">
        <v>13119</v>
      </c>
      <c r="E543" s="98" t="s">
        <v>215</v>
      </c>
      <c r="F543" s="122">
        <v>1.0155486585404114</v>
      </c>
      <c r="G543" s="122">
        <v>1.0271545009346661</v>
      </c>
      <c r="H543" s="99">
        <v>8602.3333333333339</v>
      </c>
      <c r="I543" s="53">
        <v>8736.0880769841333</v>
      </c>
      <c r="J543" s="54">
        <v>8255.9428855188453</v>
      </c>
      <c r="K543" s="55">
        <v>0.95973296611603576</v>
      </c>
      <c r="L543" s="121">
        <v>8835.9254018736428</v>
      </c>
      <c r="M543" s="54">
        <v>8272.5963701471446</v>
      </c>
      <c r="N543" s="120">
        <v>0.96166889256563848</v>
      </c>
      <c r="O543" s="123">
        <v>8668.5762345754483</v>
      </c>
      <c r="P543" s="53">
        <v>8803.3609664783871</v>
      </c>
      <c r="Q543" s="54">
        <v>8319.5838106307729</v>
      </c>
      <c r="R543" s="55">
        <v>0.95974051395514226</v>
      </c>
      <c r="S543" s="121">
        <v>8903.9670960394524</v>
      </c>
      <c r="T543" s="54">
        <v>8336.3648648596445</v>
      </c>
      <c r="U543" s="55">
        <v>0.96167636290827707</v>
      </c>
    </row>
    <row r="544" spans="1:21" ht="13" x14ac:dyDescent="0.3">
      <c r="A544" s="44" t="s">
        <v>6778</v>
      </c>
      <c r="B544" s="44" t="s">
        <v>12623</v>
      </c>
      <c r="C544" s="98" t="s">
        <v>959</v>
      </c>
      <c r="D544" s="98" t="s">
        <v>13119</v>
      </c>
      <c r="E544" s="98" t="s">
        <v>215</v>
      </c>
      <c r="F544" s="122">
        <v>1.0155486585404114</v>
      </c>
      <c r="G544" s="122">
        <v>1.0271545009346661</v>
      </c>
      <c r="H544" s="99">
        <v>12514.583333333336</v>
      </c>
      <c r="I544" s="53">
        <v>12709.16831635886</v>
      </c>
      <c r="J544" s="54">
        <v>12010.658182206309</v>
      </c>
      <c r="K544" s="55">
        <v>0.95973296611603587</v>
      </c>
      <c r="L544" s="121">
        <v>12854.410598155293</v>
      </c>
      <c r="M544" s="54">
        <v>12034.885495087066</v>
      </c>
      <c r="N544" s="120">
        <v>0.96166889256563859</v>
      </c>
      <c r="O544" s="123">
        <v>12622.943578058792</v>
      </c>
      <c r="P544" s="53">
        <v>12819.213417528907</v>
      </c>
      <c r="Q544" s="54">
        <v>12114.750357232908</v>
      </c>
      <c r="R544" s="55">
        <v>0.95974051395514226</v>
      </c>
      <c r="S544" s="121">
        <v>12965.713311247428</v>
      </c>
      <c r="T544" s="54">
        <v>12139.186469343971</v>
      </c>
      <c r="U544" s="55">
        <v>0.96167636290827696</v>
      </c>
    </row>
    <row r="545" spans="1:21" ht="13" x14ac:dyDescent="0.3">
      <c r="A545" s="44" t="s">
        <v>6777</v>
      </c>
      <c r="B545" s="44" t="s">
        <v>12622</v>
      </c>
      <c r="C545" s="98" t="s">
        <v>959</v>
      </c>
      <c r="D545" s="98" t="s">
        <v>13119</v>
      </c>
      <c r="E545" s="98" t="s">
        <v>215</v>
      </c>
      <c r="F545" s="122">
        <v>1.0155486585404114</v>
      </c>
      <c r="G545" s="122">
        <v>1.0271545009346661</v>
      </c>
      <c r="H545" s="99">
        <v>6947.3333333333321</v>
      </c>
      <c r="I545" s="53">
        <v>7055.3550470997507</v>
      </c>
      <c r="J545" s="54">
        <v>6667.5848265968052</v>
      </c>
      <c r="K545" s="55">
        <v>0.95973296611603587</v>
      </c>
      <c r="L545" s="121">
        <v>7135.9847028267686</v>
      </c>
      <c r="M545" s="54">
        <v>6681.034352951011</v>
      </c>
      <c r="N545" s="120">
        <v>0.96166889256563848</v>
      </c>
      <c r="O545" s="123">
        <v>7009.5408093225069</v>
      </c>
      <c r="P545" s="53">
        <v>7118.5297658917416</v>
      </c>
      <c r="Q545" s="54">
        <v>6727.340298928727</v>
      </c>
      <c r="R545" s="55">
        <v>0.95974051395514226</v>
      </c>
      <c r="S545" s="121">
        <v>7199.8813917808347</v>
      </c>
      <c r="T545" s="54">
        <v>6740.9097111664087</v>
      </c>
      <c r="U545" s="55">
        <v>0.96167636290827696</v>
      </c>
    </row>
    <row r="546" spans="1:21" ht="13" x14ac:dyDescent="0.3">
      <c r="A546" s="44" t="s">
        <v>6776</v>
      </c>
      <c r="B546" s="44" t="s">
        <v>7819</v>
      </c>
      <c r="C546" s="98" t="s">
        <v>959</v>
      </c>
      <c r="D546" s="98" t="s">
        <v>13119</v>
      </c>
      <c r="E546" s="98" t="s">
        <v>215</v>
      </c>
      <c r="F546" s="122">
        <v>1.0155486585404114</v>
      </c>
      <c r="G546" s="122">
        <v>1.0271545009346661</v>
      </c>
      <c r="H546" s="99">
        <v>18345.833333333336</v>
      </c>
      <c r="I546" s="53">
        <v>18631.086431472635</v>
      </c>
      <c r="J546" s="54">
        <v>17607.101040870442</v>
      </c>
      <c r="K546" s="55">
        <v>0.95973296611603576</v>
      </c>
      <c r="L546" s="121">
        <v>18844.005281730566</v>
      </c>
      <c r="M546" s="54">
        <v>17642.617224860449</v>
      </c>
      <c r="N546" s="120">
        <v>0.9616688925656387</v>
      </c>
      <c r="O546" s="123">
        <v>18504.688922651105</v>
      </c>
      <c r="P546" s="53">
        <v>18792.412012105942</v>
      </c>
      <c r="Q546" s="54">
        <v>17759.699657205201</v>
      </c>
      <c r="R546" s="55">
        <v>0.95974051395514237</v>
      </c>
      <c r="S546" s="121">
        <v>19007.174515296938</v>
      </c>
      <c r="T546" s="54">
        <v>17795.521939884195</v>
      </c>
      <c r="U546" s="55">
        <v>0.96167636290827685</v>
      </c>
    </row>
    <row r="547" spans="1:21" ht="13" x14ac:dyDescent="0.3">
      <c r="A547" s="44" t="s">
        <v>6775</v>
      </c>
      <c r="B547" s="44" t="s">
        <v>12621</v>
      </c>
      <c r="C547" s="98" t="s">
        <v>959</v>
      </c>
      <c r="D547" s="98" t="s">
        <v>13119</v>
      </c>
      <c r="E547" s="98" t="s">
        <v>215</v>
      </c>
      <c r="F547" s="122">
        <v>1.0155486585404114</v>
      </c>
      <c r="G547" s="122">
        <v>1.0271545009346661</v>
      </c>
      <c r="H547" s="99">
        <v>9544.1666666666642</v>
      </c>
      <c r="I547" s="53">
        <v>9692.5656552194414</v>
      </c>
      <c r="J547" s="54">
        <v>9159.8513841057957</v>
      </c>
      <c r="K547" s="55">
        <v>0.95973296611603576</v>
      </c>
      <c r="L547" s="121">
        <v>9803.3337493372728</v>
      </c>
      <c r="M547" s="54">
        <v>9178.3281887952126</v>
      </c>
      <c r="N547" s="120">
        <v>0.96166889256563848</v>
      </c>
      <c r="O547" s="123">
        <v>9638.0150069837582</v>
      </c>
      <c r="P547" s="53">
        <v>9787.8732113347105</v>
      </c>
      <c r="Q547" s="54">
        <v>9249.9934763099682</v>
      </c>
      <c r="R547" s="55">
        <v>0.95974051395514248</v>
      </c>
      <c r="S547" s="121">
        <v>9899.7304944992247</v>
      </c>
      <c r="T547" s="54">
        <v>9268.6512175715325</v>
      </c>
      <c r="U547" s="55">
        <v>0.96167636290827696</v>
      </c>
    </row>
    <row r="548" spans="1:21" ht="13" x14ac:dyDescent="0.3">
      <c r="A548" s="44" t="s">
        <v>6774</v>
      </c>
      <c r="B548" s="44" t="s">
        <v>12620</v>
      </c>
      <c r="C548" s="98" t="s">
        <v>959</v>
      </c>
      <c r="D548" s="98" t="s">
        <v>13119</v>
      </c>
      <c r="E548" s="98" t="s">
        <v>215</v>
      </c>
      <c r="F548" s="122">
        <v>1.0155486585404114</v>
      </c>
      <c r="G548" s="122">
        <v>1.0271545009346661</v>
      </c>
      <c r="H548" s="99">
        <v>4464.3333333333321</v>
      </c>
      <c r="I548" s="53">
        <v>4533.747727943909</v>
      </c>
      <c r="J548" s="54">
        <v>4284.5678717306882</v>
      </c>
      <c r="K548" s="55">
        <v>0.95973296611603587</v>
      </c>
      <c r="L548" s="121">
        <v>4585.5600770059928</v>
      </c>
      <c r="M548" s="54">
        <v>4293.2104927105311</v>
      </c>
      <c r="N548" s="120">
        <v>0.96166889256563848</v>
      </c>
      <c r="O548" s="123">
        <v>4499.9829089325594</v>
      </c>
      <c r="P548" s="53">
        <v>4569.9516066212391</v>
      </c>
      <c r="Q548" s="54">
        <v>4318.8159098082906</v>
      </c>
      <c r="R548" s="55">
        <v>0.95974051395514226</v>
      </c>
      <c r="S548" s="121">
        <v>4622.17769903915</v>
      </c>
      <c r="T548" s="54">
        <v>4327.5271970116719</v>
      </c>
      <c r="U548" s="55">
        <v>0.96167636290827696</v>
      </c>
    </row>
    <row r="549" spans="1:21" ht="13" x14ac:dyDescent="0.3">
      <c r="A549" s="44" t="s">
        <v>6773</v>
      </c>
      <c r="B549" s="44" t="s">
        <v>7754</v>
      </c>
      <c r="C549" s="98" t="s">
        <v>959</v>
      </c>
      <c r="D549" s="98" t="s">
        <v>13119</v>
      </c>
      <c r="E549" s="98" t="s">
        <v>215</v>
      </c>
      <c r="F549" s="122">
        <v>1.0155486585404114</v>
      </c>
      <c r="G549" s="122">
        <v>1.0271545009346661</v>
      </c>
      <c r="H549" s="99">
        <v>5752.25</v>
      </c>
      <c r="I549" s="53">
        <v>5841.6897710890817</v>
      </c>
      <c r="J549" s="54">
        <v>5520.6239543409665</v>
      </c>
      <c r="K549" s="55">
        <v>0.95973296611603576</v>
      </c>
      <c r="L549" s="121">
        <v>5908.4494780014329</v>
      </c>
      <c r="M549" s="54">
        <v>5531.7598872606941</v>
      </c>
      <c r="N549" s="120">
        <v>0.96166889256563848</v>
      </c>
      <c r="O549" s="123">
        <v>5796.6673476304841</v>
      </c>
      <c r="P549" s="53">
        <v>5886.7977488911429</v>
      </c>
      <c r="Q549" s="54">
        <v>5563.2964994418726</v>
      </c>
      <c r="R549" s="55">
        <v>0.95974051395514237</v>
      </c>
      <c r="S549" s="121">
        <v>5954.0729565396641</v>
      </c>
      <c r="T549" s="54">
        <v>5574.5179718584523</v>
      </c>
      <c r="U549" s="55">
        <v>0.96167636290827685</v>
      </c>
    </row>
    <row r="550" spans="1:21" ht="13" x14ac:dyDescent="0.3">
      <c r="A550" s="44" t="s">
        <v>6772</v>
      </c>
      <c r="B550" s="44" t="s">
        <v>12619</v>
      </c>
      <c r="C550" s="98" t="s">
        <v>959</v>
      </c>
      <c r="D550" s="98" t="s">
        <v>13119</v>
      </c>
      <c r="E550" s="98" t="s">
        <v>215</v>
      </c>
      <c r="F550" s="122">
        <v>1.0155486585404114</v>
      </c>
      <c r="G550" s="122">
        <v>1.0271545009346661</v>
      </c>
      <c r="H550" s="99">
        <v>10912.583333333332</v>
      </c>
      <c r="I550" s="53">
        <v>11082.259365377116</v>
      </c>
      <c r="J550" s="54">
        <v>10473.165970488415</v>
      </c>
      <c r="K550" s="55">
        <v>0.95973296611603576</v>
      </c>
      <c r="L550" s="121">
        <v>11208.909087657954</v>
      </c>
      <c r="M550" s="54">
        <v>10494.29192919691</v>
      </c>
      <c r="N550" s="120">
        <v>0.96166889256563859</v>
      </c>
      <c r="O550" s="123">
        <v>11008.446309217859</v>
      </c>
      <c r="P550" s="53">
        <v>11179.61288194034</v>
      </c>
      <c r="Q550" s="54">
        <v>10565.251918656339</v>
      </c>
      <c r="R550" s="55">
        <v>0.95974051395514237</v>
      </c>
      <c r="S550" s="121">
        <v>11307.375174810737</v>
      </c>
      <c r="T550" s="54">
        <v>10586.562607919675</v>
      </c>
      <c r="U550" s="55">
        <v>0.96167636290827685</v>
      </c>
    </row>
    <row r="551" spans="1:21" ht="13" x14ac:dyDescent="0.3">
      <c r="A551" s="44" t="s">
        <v>6771</v>
      </c>
      <c r="B551" s="44" t="s">
        <v>12618</v>
      </c>
      <c r="C551" s="98" t="s">
        <v>959</v>
      </c>
      <c r="D551" s="98" t="s">
        <v>13119</v>
      </c>
      <c r="E551" s="98" t="s">
        <v>215</v>
      </c>
      <c r="F551" s="122">
        <v>1.0155486585404114</v>
      </c>
      <c r="G551" s="122">
        <v>1.0271545009346661</v>
      </c>
      <c r="H551" s="99">
        <v>10148.083333333332</v>
      </c>
      <c r="I551" s="53">
        <v>10305.872415922973</v>
      </c>
      <c r="J551" s="54">
        <v>9739.4501178927076</v>
      </c>
      <c r="K551" s="55">
        <v>0.95973296611603587</v>
      </c>
      <c r="L551" s="121">
        <v>10423.649471693401</v>
      </c>
      <c r="M551" s="54">
        <v>9759.0960608304795</v>
      </c>
      <c r="N551" s="120">
        <v>0.96166889256563859</v>
      </c>
      <c r="O551" s="123">
        <v>10236.416533404998</v>
      </c>
      <c r="P551" s="53">
        <v>10395.579078760335</v>
      </c>
      <c r="Q551" s="54">
        <v>9824.303664829029</v>
      </c>
      <c r="R551" s="55">
        <v>0.95974051395514237</v>
      </c>
      <c r="S551" s="121">
        <v>10514.381315728975</v>
      </c>
      <c r="T551" s="54">
        <v>9844.1198210590719</v>
      </c>
      <c r="U551" s="55">
        <v>0.96167636290827707</v>
      </c>
    </row>
    <row r="552" spans="1:21" ht="13" x14ac:dyDescent="0.3">
      <c r="A552" s="44" t="s">
        <v>6770</v>
      </c>
      <c r="B552" s="44" t="s">
        <v>12617</v>
      </c>
      <c r="C552" s="98" t="s">
        <v>959</v>
      </c>
      <c r="D552" s="98" t="s">
        <v>13119</v>
      </c>
      <c r="E552" s="98" t="s">
        <v>215</v>
      </c>
      <c r="F552" s="122">
        <v>1.0155486585404114</v>
      </c>
      <c r="G552" s="122">
        <v>1.0271545009346661</v>
      </c>
      <c r="H552" s="99">
        <v>3947.166666666667</v>
      </c>
      <c r="I552" s="53">
        <v>4008.5398133687609</v>
      </c>
      <c r="J552" s="54">
        <v>3788.225972754346</v>
      </c>
      <c r="K552" s="55">
        <v>0.95973296611603576</v>
      </c>
      <c r="L552" s="121">
        <v>4054.3500076059499</v>
      </c>
      <c r="M552" s="54">
        <v>3795.8673971053367</v>
      </c>
      <c r="N552" s="120">
        <v>0.96166889256563859</v>
      </c>
      <c r="O552" s="123">
        <v>3984.3555960575468</v>
      </c>
      <c r="P552" s="53">
        <v>4046.3069807242232</v>
      </c>
      <c r="Q552" s="54">
        <v>3823.9474875403175</v>
      </c>
      <c r="R552" s="55">
        <v>0.95974051395514237</v>
      </c>
      <c r="S552" s="121">
        <v>4092.5487838147337</v>
      </c>
      <c r="T552" s="54">
        <v>3831.6605981498619</v>
      </c>
      <c r="U552" s="55">
        <v>0.96167636290827707</v>
      </c>
    </row>
    <row r="553" spans="1:21" ht="13" x14ac:dyDescent="0.3">
      <c r="A553" s="44" t="s">
        <v>6769</v>
      </c>
      <c r="B553" s="44" t="s">
        <v>12616</v>
      </c>
      <c r="C553" s="98" t="s">
        <v>959</v>
      </c>
      <c r="D553" s="98" t="s">
        <v>13119</v>
      </c>
      <c r="E553" s="98" t="s">
        <v>215</v>
      </c>
      <c r="F553" s="122">
        <v>1.0155486585404114</v>
      </c>
      <c r="G553" s="122">
        <v>1.0271545009346661</v>
      </c>
      <c r="H553" s="99">
        <v>4073.9166666666661</v>
      </c>
      <c r="I553" s="53">
        <v>4137.2606058387573</v>
      </c>
      <c r="J553" s="54">
        <v>3909.8721262095528</v>
      </c>
      <c r="K553" s="55">
        <v>0.95973296611603576</v>
      </c>
      <c r="L553" s="121">
        <v>4184.5418405994178</v>
      </c>
      <c r="M553" s="54">
        <v>3917.7589292380303</v>
      </c>
      <c r="N553" s="120">
        <v>0.96166889256563848</v>
      </c>
      <c r="O553" s="123">
        <v>4108.2247260928561</v>
      </c>
      <c r="P553" s="53">
        <v>4172.102109566149</v>
      </c>
      <c r="Q553" s="54">
        <v>3942.8297100635814</v>
      </c>
      <c r="R553" s="55">
        <v>0.95974051395514226</v>
      </c>
      <c r="S553" s="121">
        <v>4219.7815182573631</v>
      </c>
      <c r="T553" s="54">
        <v>3950.7826125988304</v>
      </c>
      <c r="U553" s="55">
        <v>0.96167636290827696</v>
      </c>
    </row>
    <row r="554" spans="1:21" ht="13" x14ac:dyDescent="0.3">
      <c r="A554" s="44" t="s">
        <v>6768</v>
      </c>
      <c r="B554" s="44" t="s">
        <v>13203</v>
      </c>
      <c r="C554" s="98" t="s">
        <v>959</v>
      </c>
      <c r="D554" s="98" t="s">
        <v>13119</v>
      </c>
      <c r="E554" s="98" t="s">
        <v>215</v>
      </c>
      <c r="F554" s="122">
        <v>1.0155486585404114</v>
      </c>
      <c r="G554" s="122">
        <v>1.0271545009346661</v>
      </c>
      <c r="H554" s="99">
        <v>86783.666666666672</v>
      </c>
      <c r="I554" s="53">
        <v>88133.036266551557</v>
      </c>
      <c r="J554" s="54">
        <v>83289.145820425343</v>
      </c>
      <c r="K554" s="55">
        <v>0.95973296611603576</v>
      </c>
      <c r="L554" s="121">
        <v>89140.233824280425</v>
      </c>
      <c r="M554" s="54">
        <v>83457.152616118852</v>
      </c>
      <c r="N554" s="120">
        <v>0.96166889256563848</v>
      </c>
      <c r="O554" s="123">
        <v>87560.660066167184</v>
      </c>
      <c r="P554" s="53">
        <v>88922.110871109049</v>
      </c>
      <c r="Q554" s="54">
        <v>84035.512894154788</v>
      </c>
      <c r="R554" s="55">
        <v>0.95974051395514215</v>
      </c>
      <c r="S554" s="121">
        <v>89938.326091773895</v>
      </c>
      <c r="T554" s="54">
        <v>84205.017106279658</v>
      </c>
      <c r="U554" s="55">
        <v>0.96167636290827685</v>
      </c>
    </row>
    <row r="555" spans="1:21" ht="13" x14ac:dyDescent="0.3">
      <c r="A555" s="44" t="s">
        <v>6767</v>
      </c>
      <c r="B555" s="44" t="s">
        <v>12615</v>
      </c>
      <c r="C555" s="98" t="s">
        <v>959</v>
      </c>
      <c r="D555" s="98" t="s">
        <v>13119</v>
      </c>
      <c r="E555" s="98" t="s">
        <v>215</v>
      </c>
      <c r="F555" s="122">
        <v>1.0155486585404114</v>
      </c>
      <c r="G555" s="122">
        <v>1.0271545009346661</v>
      </c>
      <c r="H555" s="99">
        <v>7085.1666666666661</v>
      </c>
      <c r="I555" s="53">
        <v>7195.3315038685714</v>
      </c>
      <c r="J555" s="54">
        <v>6799.8680204264656</v>
      </c>
      <c r="K555" s="55">
        <v>0.95973296611603576</v>
      </c>
      <c r="L555" s="121">
        <v>7277.5608315389309</v>
      </c>
      <c r="M555" s="54">
        <v>6813.5843819763095</v>
      </c>
      <c r="N555" s="120">
        <v>0.96166889256563859</v>
      </c>
      <c r="O555" s="123">
        <v>7141.8202410035656</v>
      </c>
      <c r="P555" s="53">
        <v>7252.8659652879287</v>
      </c>
      <c r="Q555" s="54">
        <v>6854.2942286760008</v>
      </c>
      <c r="R555" s="55">
        <v>0.95974051395514237</v>
      </c>
      <c r="S555" s="121">
        <v>7335.7528054131144</v>
      </c>
      <c r="T555" s="54">
        <v>6868.1197139130236</v>
      </c>
      <c r="U555" s="55">
        <v>0.96167636290827707</v>
      </c>
    </row>
    <row r="556" spans="1:21" ht="13" x14ac:dyDescent="0.3">
      <c r="A556" s="44" t="s">
        <v>6766</v>
      </c>
      <c r="B556" s="44" t="s">
        <v>12614</v>
      </c>
      <c r="C556" s="98" t="s">
        <v>959</v>
      </c>
      <c r="D556" s="98" t="s">
        <v>13119</v>
      </c>
      <c r="E556" s="98" t="s">
        <v>215</v>
      </c>
      <c r="F556" s="122">
        <v>1.0155486585404114</v>
      </c>
      <c r="G556" s="122">
        <v>1.0271545009346661</v>
      </c>
      <c r="H556" s="99">
        <v>11052.916666666668</v>
      </c>
      <c r="I556" s="53">
        <v>11224.774693792291</v>
      </c>
      <c r="J556" s="54">
        <v>10607.84849673337</v>
      </c>
      <c r="K556" s="55">
        <v>0.95973296611603587</v>
      </c>
      <c r="L556" s="121">
        <v>11353.053102622454</v>
      </c>
      <c r="M556" s="54">
        <v>10629.246130453623</v>
      </c>
      <c r="N556" s="120">
        <v>0.96166889256563848</v>
      </c>
      <c r="O556" s="123">
        <v>11142.768498887133</v>
      </c>
      <c r="P556" s="53">
        <v>11316.023601471183</v>
      </c>
      <c r="Q556" s="54">
        <v>10694.166366005107</v>
      </c>
      <c r="R556" s="55">
        <v>0.95974051395514237</v>
      </c>
      <c r="S556" s="121">
        <v>11445.344816504932</v>
      </c>
      <c r="T556" s="54">
        <v>10715.7370827387</v>
      </c>
      <c r="U556" s="55">
        <v>0.96167636290827707</v>
      </c>
    </row>
    <row r="557" spans="1:21" ht="13" x14ac:dyDescent="0.3">
      <c r="A557" s="44" t="s">
        <v>6765</v>
      </c>
      <c r="B557" s="44" t="s">
        <v>12613</v>
      </c>
      <c r="C557" s="98" t="s">
        <v>959</v>
      </c>
      <c r="D557" s="98" t="s">
        <v>13119</v>
      </c>
      <c r="E557" s="98" t="s">
        <v>215</v>
      </c>
      <c r="F557" s="122">
        <v>1.0155486585404114</v>
      </c>
      <c r="G557" s="122">
        <v>1.0271545009346661</v>
      </c>
      <c r="H557" s="99">
        <v>10094.5</v>
      </c>
      <c r="I557" s="53">
        <v>10251.455933636184</v>
      </c>
      <c r="J557" s="54">
        <v>9688.0244264583234</v>
      </c>
      <c r="K557" s="55">
        <v>0.95973296611603576</v>
      </c>
      <c r="L557" s="121">
        <v>10368.611109684987</v>
      </c>
      <c r="M557" s="54">
        <v>9707.5666360038376</v>
      </c>
      <c r="N557" s="120">
        <v>0.96166889256563848</v>
      </c>
      <c r="O557" s="123">
        <v>10189.837406593921</v>
      </c>
      <c r="P557" s="53">
        <v>10348.275709011361</v>
      </c>
      <c r="Q557" s="54">
        <v>9779.5997897237849</v>
      </c>
      <c r="R557" s="55">
        <v>0.95974051395514237</v>
      </c>
      <c r="S557" s="121">
        <v>10466.537355975372</v>
      </c>
      <c r="T557" s="54">
        <v>9799.3257757999527</v>
      </c>
      <c r="U557" s="55">
        <v>0.96167636290827718</v>
      </c>
    </row>
    <row r="558" spans="1:21" ht="13" x14ac:dyDescent="0.3">
      <c r="A558" s="44" t="s">
        <v>6764</v>
      </c>
      <c r="B558" s="44" t="s">
        <v>12612</v>
      </c>
      <c r="C558" s="98" t="s">
        <v>959</v>
      </c>
      <c r="D558" s="98" t="s">
        <v>13119</v>
      </c>
      <c r="E558" s="98" t="s">
        <v>215</v>
      </c>
      <c r="F558" s="122">
        <v>1.0155486585404114</v>
      </c>
      <c r="G558" s="122">
        <v>1.0271545009346661</v>
      </c>
      <c r="H558" s="99">
        <v>18787.083333333332</v>
      </c>
      <c r="I558" s="53">
        <v>19079.197277053587</v>
      </c>
      <c r="J558" s="54">
        <v>18030.583212169138</v>
      </c>
      <c r="K558" s="55">
        <v>0.95973296611603576</v>
      </c>
      <c r="L558" s="121">
        <v>19297.237205267982</v>
      </c>
      <c r="M558" s="54">
        <v>18066.953623705031</v>
      </c>
      <c r="N558" s="120">
        <v>0.96166889256563859</v>
      </c>
      <c r="O558" s="123">
        <v>18946.664405521966</v>
      </c>
      <c r="P558" s="53">
        <v>19241.259620843193</v>
      </c>
      <c r="Q558" s="54">
        <v>18183.881434291252</v>
      </c>
      <c r="R558" s="55">
        <v>0.95974051395514226</v>
      </c>
      <c r="S558" s="121">
        <v>19461.151621830515</v>
      </c>
      <c r="T558" s="54">
        <v>18220.559314746075</v>
      </c>
      <c r="U558" s="55">
        <v>0.96167636290827696</v>
      </c>
    </row>
    <row r="559" spans="1:21" ht="13" x14ac:dyDescent="0.3">
      <c r="A559" s="44" t="s">
        <v>6763</v>
      </c>
      <c r="B559" s="44" t="s">
        <v>12611</v>
      </c>
      <c r="C559" s="98" t="s">
        <v>959</v>
      </c>
      <c r="D559" s="98" t="s">
        <v>13119</v>
      </c>
      <c r="E559" s="98" t="s">
        <v>215</v>
      </c>
      <c r="F559" s="122">
        <v>1.0155486585404114</v>
      </c>
      <c r="G559" s="122">
        <v>1.0271545009346661</v>
      </c>
      <c r="H559" s="99">
        <v>24150.833333333332</v>
      </c>
      <c r="I559" s="53">
        <v>24526.346394299719</v>
      </c>
      <c r="J559" s="54">
        <v>23178.350909174027</v>
      </c>
      <c r="K559" s="55">
        <v>0.95973296611603576</v>
      </c>
      <c r="L559" s="121">
        <v>24806.637159656297</v>
      </c>
      <c r="M559" s="54">
        <v>23225.105146203972</v>
      </c>
      <c r="N559" s="120">
        <v>0.96166889256563848</v>
      </c>
      <c r="O559" s="123">
        <v>24365.099227936873</v>
      </c>
      <c r="P559" s="53">
        <v>24743.943836135306</v>
      </c>
      <c r="Q559" s="54">
        <v>23384.172855588178</v>
      </c>
      <c r="R559" s="55">
        <v>0.95974051395514237</v>
      </c>
      <c r="S559" s="121">
        <v>25026.721337695119</v>
      </c>
      <c r="T559" s="54">
        <v>23431.340007421601</v>
      </c>
      <c r="U559" s="55">
        <v>0.96167636290827707</v>
      </c>
    </row>
    <row r="560" spans="1:21" ht="13" x14ac:dyDescent="0.3">
      <c r="A560" s="44" t="s">
        <v>6762</v>
      </c>
      <c r="B560" s="44" t="s">
        <v>12610</v>
      </c>
      <c r="C560" s="98" t="s">
        <v>959</v>
      </c>
      <c r="D560" s="98" t="s">
        <v>13119</v>
      </c>
      <c r="E560" s="98" t="s">
        <v>215</v>
      </c>
      <c r="F560" s="122">
        <v>1.0155486585404114</v>
      </c>
      <c r="G560" s="122">
        <v>1.0271545009346661</v>
      </c>
      <c r="H560" s="99">
        <v>14773.999999999998</v>
      </c>
      <c r="I560" s="53">
        <v>15003.715881276037</v>
      </c>
      <c r="J560" s="54">
        <v>14179.094841398311</v>
      </c>
      <c r="K560" s="55">
        <v>0.95973296611603587</v>
      </c>
      <c r="L560" s="121">
        <v>15175.180596808756</v>
      </c>
      <c r="M560" s="54">
        <v>14207.696218764742</v>
      </c>
      <c r="N560" s="120">
        <v>0.96166889256563859</v>
      </c>
      <c r="O560" s="123">
        <v>14896.13680698821</v>
      </c>
      <c r="P560" s="53">
        <v>15127.751751771324</v>
      </c>
      <c r="Q560" s="54">
        <v>14296.425995084977</v>
      </c>
      <c r="R560" s="55">
        <v>0.95974051395514226</v>
      </c>
      <c r="S560" s="121">
        <v>15300.633967836486</v>
      </c>
      <c r="T560" s="54">
        <v>14325.262665928536</v>
      </c>
      <c r="U560" s="55">
        <v>0.96167636290827696</v>
      </c>
    </row>
    <row r="561" spans="1:21" ht="13" x14ac:dyDescent="0.3">
      <c r="A561" s="44" t="s">
        <v>6761</v>
      </c>
      <c r="B561" s="44" t="s">
        <v>12609</v>
      </c>
      <c r="C561" s="98" t="s">
        <v>959</v>
      </c>
      <c r="D561" s="98" t="s">
        <v>13119</v>
      </c>
      <c r="E561" s="98" t="s">
        <v>215</v>
      </c>
      <c r="F561" s="122">
        <v>1.0155486585404114</v>
      </c>
      <c r="G561" s="122">
        <v>1.0271545009346661</v>
      </c>
      <c r="H561" s="99">
        <v>8524.5</v>
      </c>
      <c r="I561" s="53">
        <v>8657.0445397277381</v>
      </c>
      <c r="J561" s="54">
        <v>8181.2436696561481</v>
      </c>
      <c r="K561" s="55">
        <v>0.95973296611603587</v>
      </c>
      <c r="L561" s="121">
        <v>8755.9785432175613</v>
      </c>
      <c r="M561" s="54">
        <v>8197.7464746757851</v>
      </c>
      <c r="N561" s="120">
        <v>0.96166889256563848</v>
      </c>
      <c r="O561" s="123">
        <v>8594.5498147862927</v>
      </c>
      <c r="P561" s="53">
        <v>8728.1835351649606</v>
      </c>
      <c r="Q561" s="54">
        <v>8248.5376564560702</v>
      </c>
      <c r="R561" s="55">
        <v>0.95974051395514237</v>
      </c>
      <c r="S561" s="121">
        <v>8827.9305257649412</v>
      </c>
      <c r="T561" s="54">
        <v>8265.175406717688</v>
      </c>
      <c r="U561" s="55">
        <v>0.96167636290827707</v>
      </c>
    </row>
    <row r="562" spans="1:21" ht="13" x14ac:dyDescent="0.3">
      <c r="A562" s="44" t="s">
        <v>6760</v>
      </c>
      <c r="B562" s="44" t="s">
        <v>12608</v>
      </c>
      <c r="C562" s="98" t="s">
        <v>959</v>
      </c>
      <c r="D562" s="98" t="s">
        <v>13119</v>
      </c>
      <c r="E562" s="98" t="s">
        <v>215</v>
      </c>
      <c r="F562" s="122">
        <v>1.0155486585404114</v>
      </c>
      <c r="G562" s="122">
        <v>1.0271545009346661</v>
      </c>
      <c r="H562" s="99">
        <v>12792.583333333334</v>
      </c>
      <c r="I562" s="53">
        <v>12991.490843433092</v>
      </c>
      <c r="J562" s="54">
        <v>12277.463946786564</v>
      </c>
      <c r="K562" s="55">
        <v>0.95973296611603565</v>
      </c>
      <c r="L562" s="121">
        <v>13139.959549415127</v>
      </c>
      <c r="M562" s="54">
        <v>12302.229447220312</v>
      </c>
      <c r="N562" s="120">
        <v>0.96166889256563859</v>
      </c>
      <c r="O562" s="123">
        <v>12903.855558945073</v>
      </c>
      <c r="P562" s="53">
        <v>13104.4932028859</v>
      </c>
      <c r="Q562" s="54">
        <v>12384.352966144865</v>
      </c>
      <c r="R562" s="55">
        <v>0.95974051395514226</v>
      </c>
      <c r="S562" s="121">
        <v>13254.253316781243</v>
      </c>
      <c r="T562" s="54">
        <v>12409.33288142005</v>
      </c>
      <c r="U562" s="55">
        <v>0.96167636290827707</v>
      </c>
    </row>
    <row r="563" spans="1:21" ht="13" x14ac:dyDescent="0.3">
      <c r="A563" s="44" t="s">
        <v>6759</v>
      </c>
      <c r="B563" s="44" t="s">
        <v>12607</v>
      </c>
      <c r="C563" s="98" t="s">
        <v>959</v>
      </c>
      <c r="D563" s="98" t="s">
        <v>13119</v>
      </c>
      <c r="E563" s="98" t="s">
        <v>215</v>
      </c>
      <c r="F563" s="122">
        <v>1.0155486585404114</v>
      </c>
      <c r="G563" s="122">
        <v>1.0271545009346661</v>
      </c>
      <c r="H563" s="99">
        <v>11453.333333333332</v>
      </c>
      <c r="I563" s="53">
        <v>11631.417302482845</v>
      </c>
      <c r="J563" s="54">
        <v>10992.141571915663</v>
      </c>
      <c r="K563" s="55">
        <v>0.95973296611603587</v>
      </c>
      <c r="L563" s="121">
        <v>11764.342884038375</v>
      </c>
      <c r="M563" s="54">
        <v>11014.314382851779</v>
      </c>
      <c r="N563" s="120">
        <v>0.96166889256563848</v>
      </c>
      <c r="O563" s="123">
        <v>11564.810981031198</v>
      </c>
      <c r="P563" s="53">
        <v>11744.628278059652</v>
      </c>
      <c r="Q563" s="54">
        <v>11099.217634728955</v>
      </c>
      <c r="R563" s="55">
        <v>0.95974051395514226</v>
      </c>
      <c r="S563" s="121">
        <v>11878.847651624847</v>
      </c>
      <c r="T563" s="54">
        <v>11121.605361959786</v>
      </c>
      <c r="U563" s="55">
        <v>0.96167636290827707</v>
      </c>
    </row>
    <row r="564" spans="1:21" ht="13" x14ac:dyDescent="0.3">
      <c r="A564" s="44" t="s">
        <v>6758</v>
      </c>
      <c r="B564" s="44" t="s">
        <v>12606</v>
      </c>
      <c r="C564" s="98" t="s">
        <v>959</v>
      </c>
      <c r="D564" s="98" t="s">
        <v>13119</v>
      </c>
      <c r="E564" s="98" t="s">
        <v>215</v>
      </c>
      <c r="F564" s="122">
        <v>1.0155486585404114</v>
      </c>
      <c r="G564" s="122">
        <v>1.0271545009346661</v>
      </c>
      <c r="H564" s="99">
        <v>24703.666666666664</v>
      </c>
      <c r="I564" s="53">
        <v>25087.775544362808</v>
      </c>
      <c r="J564" s="54">
        <v>23708.92328394184</v>
      </c>
      <c r="K564" s="55">
        <v>0.95973296611603576</v>
      </c>
      <c r="L564" s="121">
        <v>25374.482406256342</v>
      </c>
      <c r="M564" s="54">
        <v>23756.74776564401</v>
      </c>
      <c r="N564" s="120">
        <v>0.96166889256563848</v>
      </c>
      <c r="O564" s="123">
        <v>24897.541835616463</v>
      </c>
      <c r="P564" s="53">
        <v>25284.665212114072</v>
      </c>
      <c r="Q564" s="54">
        <v>23895.179597534203</v>
      </c>
      <c r="R564" s="55">
        <v>0.95974051395514237</v>
      </c>
      <c r="S564" s="121">
        <v>25573.622158662598</v>
      </c>
      <c r="T564" s="54">
        <v>23943.377477832306</v>
      </c>
      <c r="U564" s="55">
        <v>0.96167636290827696</v>
      </c>
    </row>
    <row r="565" spans="1:21" ht="13" x14ac:dyDescent="0.3">
      <c r="A565" s="44" t="s">
        <v>6757</v>
      </c>
      <c r="B565" s="44" t="s">
        <v>12605</v>
      </c>
      <c r="C565" s="98" t="s">
        <v>959</v>
      </c>
      <c r="D565" s="98" t="s">
        <v>13119</v>
      </c>
      <c r="E565" s="98" t="s">
        <v>215</v>
      </c>
      <c r="F565" s="122">
        <v>1.0155486585404114</v>
      </c>
      <c r="G565" s="122">
        <v>1.0271545009346661</v>
      </c>
      <c r="H565" s="99">
        <v>6300.9166666666679</v>
      </c>
      <c r="I565" s="53">
        <v>6398.8874684082557</v>
      </c>
      <c r="J565" s="54">
        <v>6047.1974417499669</v>
      </c>
      <c r="K565" s="55">
        <v>0.95973296611603587</v>
      </c>
      <c r="L565" s="121">
        <v>6472.0149141809206</v>
      </c>
      <c r="M565" s="54">
        <v>6059.3955529817085</v>
      </c>
      <c r="N565" s="120">
        <v>0.96166889256563848</v>
      </c>
      <c r="O565" s="123">
        <v>6355.4071756453814</v>
      </c>
      <c r="P565" s="53">
        <v>6454.2252317047723</v>
      </c>
      <c r="Q565" s="54">
        <v>6099.5417491480985</v>
      </c>
      <c r="R565" s="55">
        <v>0.95974051395514248</v>
      </c>
      <c r="S565" s="121">
        <v>6527.9850857366273</v>
      </c>
      <c r="T565" s="54">
        <v>6111.8448574758149</v>
      </c>
      <c r="U565" s="55">
        <v>0.96167636290827696</v>
      </c>
    </row>
    <row r="566" spans="1:21" ht="13" x14ac:dyDescent="0.3">
      <c r="A566" s="44" t="s">
        <v>6756</v>
      </c>
      <c r="B566" s="44" t="s">
        <v>12604</v>
      </c>
      <c r="C566" s="98" t="s">
        <v>959</v>
      </c>
      <c r="D566" s="98" t="s">
        <v>13119</v>
      </c>
      <c r="E566" s="98" t="s">
        <v>215</v>
      </c>
      <c r="F566" s="122">
        <v>1.0155486585404114</v>
      </c>
      <c r="G566" s="122">
        <v>1.0271545009346661</v>
      </c>
      <c r="H566" s="99">
        <v>32217.583333333332</v>
      </c>
      <c r="I566" s="53">
        <v>32718.523535580582</v>
      </c>
      <c r="J566" s="54">
        <v>30920.276813590557</v>
      </c>
      <c r="K566" s="55">
        <v>0.95973296611603576</v>
      </c>
      <c r="L566" s="121">
        <v>33092.435730071018</v>
      </c>
      <c r="M566" s="54">
        <v>30982.647685307842</v>
      </c>
      <c r="N566" s="120">
        <v>0.96166889256563859</v>
      </c>
      <c r="O566" s="123">
        <v>32480.672645037841</v>
      </c>
      <c r="P566" s="53">
        <v>32985.703533158419</v>
      </c>
      <c r="Q566" s="54">
        <v>31173.017457957354</v>
      </c>
      <c r="R566" s="55">
        <v>0.95974051395514248</v>
      </c>
      <c r="S566" s="121">
        <v>33362.669100736108</v>
      </c>
      <c r="T566" s="54">
        <v>31235.89513409436</v>
      </c>
      <c r="U566" s="55">
        <v>0.96167636290827718</v>
      </c>
    </row>
    <row r="567" spans="1:21" ht="13" x14ac:dyDescent="0.3">
      <c r="A567" s="44" t="s">
        <v>6755</v>
      </c>
      <c r="B567" s="44" t="s">
        <v>12603</v>
      </c>
      <c r="C567" s="98" t="s">
        <v>959</v>
      </c>
      <c r="D567" s="98" t="s">
        <v>13119</v>
      </c>
      <c r="E567" s="98" t="s">
        <v>215</v>
      </c>
      <c r="F567" s="122">
        <v>1.0155486585404114</v>
      </c>
      <c r="G567" s="122">
        <v>1.0271545009346661</v>
      </c>
      <c r="H567" s="99">
        <v>8260.6666666666661</v>
      </c>
      <c r="I567" s="53">
        <v>8389.1089519828256</v>
      </c>
      <c r="J567" s="54">
        <v>7928.0341220958662</v>
      </c>
      <c r="K567" s="55">
        <v>0.95973296611603587</v>
      </c>
      <c r="L567" s="121">
        <v>8484.9809473876303</v>
      </c>
      <c r="M567" s="54">
        <v>7944.026165187217</v>
      </c>
      <c r="N567" s="120">
        <v>0.96166889256563848</v>
      </c>
      <c r="O567" s="123">
        <v>8335.0747974922015</v>
      </c>
      <c r="P567" s="53">
        <v>8464.6740294271967</v>
      </c>
      <c r="Q567" s="54">
        <v>7999.5089699997197</v>
      </c>
      <c r="R567" s="55">
        <v>0.95974051395514237</v>
      </c>
      <c r="S567" s="121">
        <v>8561.4095938712144</v>
      </c>
      <c r="T567" s="54">
        <v>8015.6444158207432</v>
      </c>
      <c r="U567" s="55">
        <v>0.96167636290827696</v>
      </c>
    </row>
    <row r="568" spans="1:21" ht="13" x14ac:dyDescent="0.3">
      <c r="A568" s="44" t="s">
        <v>6754</v>
      </c>
      <c r="B568" s="44" t="s">
        <v>12602</v>
      </c>
      <c r="C568" s="98" t="s">
        <v>959</v>
      </c>
      <c r="D568" s="98" t="s">
        <v>13119</v>
      </c>
      <c r="E568" s="98" t="s">
        <v>215</v>
      </c>
      <c r="F568" s="122">
        <v>1.0155486585404114</v>
      </c>
      <c r="G568" s="122">
        <v>1.0271545009346661</v>
      </c>
      <c r="H568" s="99">
        <v>8769.4166666666679</v>
      </c>
      <c r="I568" s="53">
        <v>8905.7693320152612</v>
      </c>
      <c r="J568" s="54">
        <v>8416.298268607401</v>
      </c>
      <c r="K568" s="55">
        <v>0.95973296611603587</v>
      </c>
      <c r="L568" s="121">
        <v>9007.5457997381436</v>
      </c>
      <c r="M568" s="54">
        <v>8433.2752142799873</v>
      </c>
      <c r="N568" s="120">
        <v>0.96166889256563848</v>
      </c>
      <c r="O568" s="123">
        <v>8836.9928234958388</v>
      </c>
      <c r="P568" s="53">
        <v>8974.3962074324427</v>
      </c>
      <c r="Q568" s="54">
        <v>8481.220034239801</v>
      </c>
      <c r="R568" s="55">
        <v>0.95974051395514237</v>
      </c>
      <c r="S568" s="121">
        <v>9076.9569533810936</v>
      </c>
      <c r="T568" s="54">
        <v>8498.3271175460231</v>
      </c>
      <c r="U568" s="55">
        <v>0.96167636290827696</v>
      </c>
    </row>
    <row r="569" spans="1:21" ht="13" x14ac:dyDescent="0.3">
      <c r="A569" s="44" t="s">
        <v>6753</v>
      </c>
      <c r="B569" s="44" t="s">
        <v>7935</v>
      </c>
      <c r="C569" s="98" t="s">
        <v>959</v>
      </c>
      <c r="D569" s="98" t="s">
        <v>13119</v>
      </c>
      <c r="E569" s="98" t="s">
        <v>215</v>
      </c>
      <c r="F569" s="122">
        <v>1.0155486585404114</v>
      </c>
      <c r="G569" s="122">
        <v>1.0271545009346661</v>
      </c>
      <c r="H569" s="99">
        <v>8807.5833333333339</v>
      </c>
      <c r="I569" s="53">
        <v>8944.5294391495518</v>
      </c>
      <c r="J569" s="54">
        <v>8452.9280768141616</v>
      </c>
      <c r="K569" s="55">
        <v>0.95973296611603576</v>
      </c>
      <c r="L569" s="121">
        <v>9046.7488631904835</v>
      </c>
      <c r="M569" s="54">
        <v>8469.9789103462426</v>
      </c>
      <c r="N569" s="120">
        <v>0.96166889256563859</v>
      </c>
      <c r="O569" s="123">
        <v>8880.7448566830644</v>
      </c>
      <c r="P569" s="53">
        <v>9018.8285260441444</v>
      </c>
      <c r="Q569" s="54">
        <v>8523.2106330574916</v>
      </c>
      <c r="R569" s="55">
        <v>0.95974051395514237</v>
      </c>
      <c r="S569" s="121">
        <v>9121.8970511943953</v>
      </c>
      <c r="T569" s="54">
        <v>8540.4024136913558</v>
      </c>
      <c r="U569" s="55">
        <v>0.96167636290827685</v>
      </c>
    </row>
    <row r="570" spans="1:21" ht="13" x14ac:dyDescent="0.3">
      <c r="A570" s="44" t="s">
        <v>6752</v>
      </c>
      <c r="B570" s="44" t="s">
        <v>12601</v>
      </c>
      <c r="C570" s="98" t="s">
        <v>959</v>
      </c>
      <c r="D570" s="98" t="s">
        <v>13119</v>
      </c>
      <c r="E570" s="98" t="s">
        <v>215</v>
      </c>
      <c r="F570" s="122">
        <v>1.0155486585404114</v>
      </c>
      <c r="G570" s="122">
        <v>1.0271545009346661</v>
      </c>
      <c r="H570" s="99">
        <v>20297</v>
      </c>
      <c r="I570" s="53">
        <v>20612.59112239473</v>
      </c>
      <c r="J570" s="54">
        <v>19479.700013257177</v>
      </c>
      <c r="K570" s="55">
        <v>0.95973296611603576</v>
      </c>
      <c r="L570" s="121">
        <v>20848.154905470918</v>
      </c>
      <c r="M570" s="54">
        <v>19518.993512404766</v>
      </c>
      <c r="N570" s="120">
        <v>0.96166889256563859</v>
      </c>
      <c r="O570" s="123">
        <v>20473.700741836306</v>
      </c>
      <c r="P570" s="53">
        <v>20792.039323729688</v>
      </c>
      <c r="Q570" s="54">
        <v>19649.440072533758</v>
      </c>
      <c r="R570" s="55">
        <v>0.95974051395514248</v>
      </c>
      <c r="S570" s="121">
        <v>21029.653867766574</v>
      </c>
      <c r="T570" s="54">
        <v>19689.07406468163</v>
      </c>
      <c r="U570" s="55">
        <v>0.96167636290827696</v>
      </c>
    </row>
    <row r="571" spans="1:21" ht="13" x14ac:dyDescent="0.3">
      <c r="A571" s="44" t="s">
        <v>6751</v>
      </c>
      <c r="B571" s="44" t="s">
        <v>12600</v>
      </c>
      <c r="C571" s="98" t="s">
        <v>959</v>
      </c>
      <c r="D571" s="98" t="s">
        <v>13119</v>
      </c>
      <c r="E571" s="98" t="s">
        <v>215</v>
      </c>
      <c r="F571" s="122">
        <v>1.0155486585404114</v>
      </c>
      <c r="G571" s="122">
        <v>1.0271545009346661</v>
      </c>
      <c r="H571" s="99">
        <v>11349.916666666664</v>
      </c>
      <c r="I571" s="53">
        <v>11526.392645378788</v>
      </c>
      <c r="J571" s="54">
        <v>10892.889187669827</v>
      </c>
      <c r="K571" s="55">
        <v>0.95973296611603576</v>
      </c>
      <c r="L571" s="121">
        <v>11658.117989400047</v>
      </c>
      <c r="M571" s="54">
        <v>10914.861791545614</v>
      </c>
      <c r="N571" s="120">
        <v>0.96166889256563848</v>
      </c>
      <c r="O571" s="123">
        <v>11446.164151288292</v>
      </c>
      <c r="P571" s="53">
        <v>11624.136649274173</v>
      </c>
      <c r="Q571" s="54">
        <v>10985.347465372352</v>
      </c>
      <c r="R571" s="55">
        <v>0.95974051395514237</v>
      </c>
      <c r="S571" s="121">
        <v>11756.979026432791</v>
      </c>
      <c r="T571" s="54">
        <v>11007.50551026203</v>
      </c>
      <c r="U571" s="55">
        <v>0.96167636290827696</v>
      </c>
    </row>
    <row r="572" spans="1:21" ht="13" x14ac:dyDescent="0.3">
      <c r="A572" s="44" t="s">
        <v>6750</v>
      </c>
      <c r="B572" s="44" t="s">
        <v>12599</v>
      </c>
      <c r="C572" s="98" t="s">
        <v>959</v>
      </c>
      <c r="D572" s="98" t="s">
        <v>13119</v>
      </c>
      <c r="E572" s="98" t="s">
        <v>215</v>
      </c>
      <c r="F572" s="122">
        <v>1.0155486585404114</v>
      </c>
      <c r="G572" s="122">
        <v>1.0271545009346661</v>
      </c>
      <c r="H572" s="99">
        <v>7742.3333333333339</v>
      </c>
      <c r="I572" s="53">
        <v>7862.7162306393793</v>
      </c>
      <c r="J572" s="54">
        <v>7430.5725346590552</v>
      </c>
      <c r="K572" s="55">
        <v>0.95973296611603587</v>
      </c>
      <c r="L572" s="121">
        <v>7952.5725310698308</v>
      </c>
      <c r="M572" s="54">
        <v>7445.5611225406965</v>
      </c>
      <c r="N572" s="120">
        <v>0.96166889256563859</v>
      </c>
      <c r="O572" s="123">
        <v>7814.3147365726936</v>
      </c>
      <c r="P572" s="53">
        <v>7935.8168481389675</v>
      </c>
      <c r="Q572" s="54">
        <v>7499.7144414855193</v>
      </c>
      <c r="R572" s="55">
        <v>0.95974051395514226</v>
      </c>
      <c r="S572" s="121">
        <v>8026.5085533907322</v>
      </c>
      <c r="T572" s="54">
        <v>7514.8417744877788</v>
      </c>
      <c r="U572" s="55">
        <v>0.96167636290827707</v>
      </c>
    </row>
    <row r="573" spans="1:21" ht="13" x14ac:dyDescent="0.3">
      <c r="A573" s="44" t="s">
        <v>6749</v>
      </c>
      <c r="B573" s="44" t="s">
        <v>12598</v>
      </c>
      <c r="C573" s="98" t="s">
        <v>959</v>
      </c>
      <c r="D573" s="98" t="s">
        <v>13119</v>
      </c>
      <c r="E573" s="98" t="s">
        <v>215</v>
      </c>
      <c r="F573" s="122">
        <v>1.0155486585404114</v>
      </c>
      <c r="G573" s="122">
        <v>1.0271545009346661</v>
      </c>
      <c r="H573" s="99">
        <v>4321.6666666666679</v>
      </c>
      <c r="I573" s="53">
        <v>4388.8627859921462</v>
      </c>
      <c r="J573" s="54">
        <v>4147.6459685648024</v>
      </c>
      <c r="K573" s="55">
        <v>0.95973296611603576</v>
      </c>
      <c r="L573" s="121">
        <v>4439.0193682059835</v>
      </c>
      <c r="M573" s="54">
        <v>4156.0123973711688</v>
      </c>
      <c r="N573" s="120">
        <v>0.96166889256563848</v>
      </c>
      <c r="O573" s="123">
        <v>4355.8491570776787</v>
      </c>
      <c r="P573" s="53">
        <v>4423.5767682746182</v>
      </c>
      <c r="Q573" s="54">
        <v>4180.4849087248049</v>
      </c>
      <c r="R573" s="55">
        <v>0.95974051395514237</v>
      </c>
      <c r="S573" s="121">
        <v>4474.1300670848086</v>
      </c>
      <c r="T573" s="54">
        <v>4188.9171747555456</v>
      </c>
      <c r="U573" s="55">
        <v>0.96167636290827685</v>
      </c>
    </row>
    <row r="574" spans="1:21" ht="13" x14ac:dyDescent="0.3">
      <c r="A574" s="44" t="s">
        <v>6748</v>
      </c>
      <c r="B574" s="44" t="s">
        <v>13204</v>
      </c>
      <c r="C574" s="98" t="s">
        <v>959</v>
      </c>
      <c r="D574" s="98" t="s">
        <v>13119</v>
      </c>
      <c r="E574" s="98" t="s">
        <v>215</v>
      </c>
      <c r="F574" s="122">
        <v>1.0155486585404114</v>
      </c>
      <c r="G574" s="122">
        <v>1.0271545009346661</v>
      </c>
      <c r="H574" s="99">
        <v>11329.083333333332</v>
      </c>
      <c r="I574" s="53">
        <v>11505.235381659199</v>
      </c>
      <c r="J574" s="54">
        <v>10872.894750875745</v>
      </c>
      <c r="K574" s="55">
        <v>0.95973296611603576</v>
      </c>
      <c r="L574" s="121">
        <v>11636.718937297243</v>
      </c>
      <c r="M574" s="54">
        <v>10894.827022950498</v>
      </c>
      <c r="N574" s="120">
        <v>0.96166889256563848</v>
      </c>
      <c r="O574" s="123">
        <v>11417.528163219362</v>
      </c>
      <c r="P574" s="53">
        <v>11595.05541000479</v>
      </c>
      <c r="Q574" s="54">
        <v>10957.864347465462</v>
      </c>
      <c r="R574" s="55">
        <v>0.95974051395514226</v>
      </c>
      <c r="S574" s="121">
        <v>11727.565442399078</v>
      </c>
      <c r="T574" s="54">
        <v>10979.966957407616</v>
      </c>
      <c r="U574" s="55">
        <v>0.96167636290827696</v>
      </c>
    </row>
    <row r="575" spans="1:21" ht="13" x14ac:dyDescent="0.3">
      <c r="A575" s="44" t="s">
        <v>6747</v>
      </c>
      <c r="B575" s="44" t="s">
        <v>12597</v>
      </c>
      <c r="C575" s="98" t="s">
        <v>959</v>
      </c>
      <c r="D575" s="98" t="s">
        <v>13119</v>
      </c>
      <c r="E575" s="98" t="s">
        <v>215</v>
      </c>
      <c r="F575" s="122">
        <v>1.0155486585404114</v>
      </c>
      <c r="G575" s="122">
        <v>1.0271545009346661</v>
      </c>
      <c r="H575" s="99">
        <v>9778.25</v>
      </c>
      <c r="I575" s="53">
        <v>9930.2886703727781</v>
      </c>
      <c r="J575" s="54">
        <v>9384.5088759241262</v>
      </c>
      <c r="K575" s="55">
        <v>0.95973296611603576</v>
      </c>
      <c r="L575" s="121">
        <v>10043.773498764398</v>
      </c>
      <c r="M575" s="54">
        <v>9403.4388487299548</v>
      </c>
      <c r="N575" s="120">
        <v>0.96166889256563848</v>
      </c>
      <c r="O575" s="123">
        <v>9854.6175988726718</v>
      </c>
      <c r="P575" s="53">
        <v>10007.843682963872</v>
      </c>
      <c r="Q575" s="54">
        <v>9457.8757591734484</v>
      </c>
      <c r="R575" s="55">
        <v>0.95974051395514226</v>
      </c>
      <c r="S575" s="121">
        <v>10122.214821672036</v>
      </c>
      <c r="T575" s="54">
        <v>9476.9528103357679</v>
      </c>
      <c r="U575" s="55">
        <v>0.96167636290827696</v>
      </c>
    </row>
    <row r="576" spans="1:21" ht="13" x14ac:dyDescent="0.3">
      <c r="A576" s="44" t="s">
        <v>6746</v>
      </c>
      <c r="B576" s="44" t="s">
        <v>12596</v>
      </c>
      <c r="C576" s="98" t="s">
        <v>959</v>
      </c>
      <c r="D576" s="98" t="s">
        <v>13119</v>
      </c>
      <c r="E576" s="98" t="s">
        <v>215</v>
      </c>
      <c r="F576" s="122">
        <v>1.0155486585404114</v>
      </c>
      <c r="G576" s="122">
        <v>1.0271545009346661</v>
      </c>
      <c r="H576" s="99">
        <v>3426.25</v>
      </c>
      <c r="I576" s="53">
        <v>3479.5235913240845</v>
      </c>
      <c r="J576" s="54">
        <v>3288.2850751550673</v>
      </c>
      <c r="K576" s="55">
        <v>0.95973296611603565</v>
      </c>
      <c r="L576" s="121">
        <v>3519.2881088273998</v>
      </c>
      <c r="M576" s="54">
        <v>3294.918043153019</v>
      </c>
      <c r="N576" s="120">
        <v>0.96166889256563848</v>
      </c>
      <c r="O576" s="123">
        <v>3464.2474908494714</v>
      </c>
      <c r="P576" s="53">
        <v>3518.1118921841671</v>
      </c>
      <c r="Q576" s="54">
        <v>3324.7786673356841</v>
      </c>
      <c r="R576" s="55">
        <v>0.95974051395514237</v>
      </c>
      <c r="S576" s="121">
        <v>3558.317402577658</v>
      </c>
      <c r="T576" s="54">
        <v>3331.4849272142442</v>
      </c>
      <c r="U576" s="55">
        <v>0.96167636290827696</v>
      </c>
    </row>
    <row r="577" spans="1:21" ht="13" x14ac:dyDescent="0.3">
      <c r="A577" s="44" t="s">
        <v>6745</v>
      </c>
      <c r="B577" s="44" t="s">
        <v>12595</v>
      </c>
      <c r="C577" s="98" t="s">
        <v>959</v>
      </c>
      <c r="D577" s="98" t="s">
        <v>13119</v>
      </c>
      <c r="E577" s="98" t="s">
        <v>215</v>
      </c>
      <c r="F577" s="122">
        <v>1.0155486585404114</v>
      </c>
      <c r="G577" s="122">
        <v>1.0271545009346661</v>
      </c>
      <c r="H577" s="99">
        <v>4402.2499999999991</v>
      </c>
      <c r="I577" s="53">
        <v>4470.6990820595256</v>
      </c>
      <c r="J577" s="54">
        <v>4224.9844500843183</v>
      </c>
      <c r="K577" s="55">
        <v>0.95973296611603587</v>
      </c>
      <c r="L577" s="121">
        <v>4521.7909017396332</v>
      </c>
      <c r="M577" s="54">
        <v>4233.5068822970816</v>
      </c>
      <c r="N577" s="120">
        <v>0.96166889256563859</v>
      </c>
      <c r="O577" s="123">
        <v>4438.1275491684501</v>
      </c>
      <c r="P577" s="53">
        <v>4507.1344789892637</v>
      </c>
      <c r="Q577" s="54">
        <v>4259.4508150374049</v>
      </c>
      <c r="R577" s="55">
        <v>0.95974051395514248</v>
      </c>
      <c r="S577" s="121">
        <v>4558.6426878505117</v>
      </c>
      <c r="T577" s="54">
        <v>4268.0423596073397</v>
      </c>
      <c r="U577" s="55">
        <v>0.96167636290827685</v>
      </c>
    </row>
    <row r="578" spans="1:21" ht="13" x14ac:dyDescent="0.3">
      <c r="A578" s="44" t="s">
        <v>6744</v>
      </c>
      <c r="B578" s="44" t="s">
        <v>12594</v>
      </c>
      <c r="C578" s="98" t="s">
        <v>959</v>
      </c>
      <c r="D578" s="98" t="s">
        <v>13119</v>
      </c>
      <c r="E578" s="98" t="s">
        <v>215</v>
      </c>
      <c r="F578" s="122">
        <v>1.0155486585404114</v>
      </c>
      <c r="G578" s="122">
        <v>1.0271545009346661</v>
      </c>
      <c r="H578" s="99">
        <v>4261.6666666666679</v>
      </c>
      <c r="I578" s="53">
        <v>4327.9298664797216</v>
      </c>
      <c r="J578" s="54">
        <v>4090.0619905978406</v>
      </c>
      <c r="K578" s="55">
        <v>0.95973296611603587</v>
      </c>
      <c r="L578" s="121">
        <v>4377.3900981499037</v>
      </c>
      <c r="M578" s="54">
        <v>4098.3122638172308</v>
      </c>
      <c r="N578" s="120">
        <v>0.96166889256563859</v>
      </c>
      <c r="O578" s="123">
        <v>4296.5985539100629</v>
      </c>
      <c r="P578" s="53">
        <v>4363.4048977100365</v>
      </c>
      <c r="Q578" s="54">
        <v>4123.6197043885659</v>
      </c>
      <c r="R578" s="55">
        <v>0.95974051395514248</v>
      </c>
      <c r="S578" s="121">
        <v>4413.2705433580986</v>
      </c>
      <c r="T578" s="54">
        <v>4131.9372702011915</v>
      </c>
      <c r="U578" s="55">
        <v>0.96167636290827696</v>
      </c>
    </row>
    <row r="579" spans="1:21" ht="13" x14ac:dyDescent="0.3">
      <c r="A579" s="44" t="s">
        <v>6743</v>
      </c>
      <c r="B579" s="44" t="s">
        <v>12593</v>
      </c>
      <c r="C579" s="98" t="s">
        <v>959</v>
      </c>
      <c r="D579" s="98" t="s">
        <v>13119</v>
      </c>
      <c r="E579" s="98" t="s">
        <v>215</v>
      </c>
      <c r="F579" s="122">
        <v>1.0155486585404114</v>
      </c>
      <c r="G579" s="122">
        <v>1.0271545009346661</v>
      </c>
      <c r="H579" s="99">
        <v>17301.916666666668</v>
      </c>
      <c r="I579" s="53">
        <v>17570.938261011321</v>
      </c>
      <c r="J579" s="54">
        <v>16605.219801992476</v>
      </c>
      <c r="K579" s="55">
        <v>0.95973296611603576</v>
      </c>
      <c r="L579" s="121">
        <v>17771.741578963181</v>
      </c>
      <c r="M579" s="54">
        <v>16638.715040096296</v>
      </c>
      <c r="N579" s="120">
        <v>0.96166889256563837</v>
      </c>
      <c r="O579" s="123">
        <v>17474.932630777974</v>
      </c>
      <c r="P579" s="53">
        <v>17746.644391270635</v>
      </c>
      <c r="Q579" s="54">
        <v>16771.400824394339</v>
      </c>
      <c r="R579" s="55">
        <v>0.95974051395514226</v>
      </c>
      <c r="S579" s="121">
        <v>17949.45570523366</v>
      </c>
      <c r="T579" s="54">
        <v>16805.22965443373</v>
      </c>
      <c r="U579" s="55">
        <v>0.96167636290827696</v>
      </c>
    </row>
    <row r="580" spans="1:21" ht="13" x14ac:dyDescent="0.3">
      <c r="A580" s="44" t="s">
        <v>6742</v>
      </c>
      <c r="B580" s="44" t="s">
        <v>12592</v>
      </c>
      <c r="C580" s="98" t="s">
        <v>959</v>
      </c>
      <c r="D580" s="98" t="s">
        <v>13119</v>
      </c>
      <c r="E580" s="98" t="s">
        <v>215</v>
      </c>
      <c r="F580" s="122">
        <v>1.0155486585404114</v>
      </c>
      <c r="G580" s="122">
        <v>1.0271545009346661</v>
      </c>
      <c r="H580" s="99">
        <v>6502.75</v>
      </c>
      <c r="I580" s="53">
        <v>6603.85903932366</v>
      </c>
      <c r="J580" s="54">
        <v>6240.9035454110517</v>
      </c>
      <c r="K580" s="55">
        <v>0.95973296611603576</v>
      </c>
      <c r="L580" s="121">
        <v>6679.3289309529</v>
      </c>
      <c r="M580" s="54">
        <v>6253.4923911312062</v>
      </c>
      <c r="N580" s="120">
        <v>0.96166889256563859</v>
      </c>
      <c r="O580" s="123">
        <v>6551.9255986620528</v>
      </c>
      <c r="P580" s="53">
        <v>6653.79925257783</v>
      </c>
      <c r="Q580" s="54">
        <v>6288.1484414557726</v>
      </c>
      <c r="R580" s="55">
        <v>0.95974051395514237</v>
      </c>
      <c r="S580" s="121">
        <v>6729.8398684547847</v>
      </c>
      <c r="T580" s="54">
        <v>6300.8319797669583</v>
      </c>
      <c r="U580" s="55">
        <v>0.96167636290827696</v>
      </c>
    </row>
    <row r="581" spans="1:21" ht="13" x14ac:dyDescent="0.3">
      <c r="A581" s="44" t="s">
        <v>6741</v>
      </c>
      <c r="B581" s="44" t="s">
        <v>12591</v>
      </c>
      <c r="C581" s="98" t="s">
        <v>959</v>
      </c>
      <c r="D581" s="98" t="s">
        <v>13119</v>
      </c>
      <c r="E581" s="98" t="s">
        <v>215</v>
      </c>
      <c r="F581" s="122">
        <v>1.0155486585404114</v>
      </c>
      <c r="G581" s="122">
        <v>1.0271545009346661</v>
      </c>
      <c r="H581" s="99">
        <v>3722.3333333333335</v>
      </c>
      <c r="I581" s="53">
        <v>3780.2106233069248</v>
      </c>
      <c r="J581" s="54">
        <v>3572.4460108725907</v>
      </c>
      <c r="K581" s="55">
        <v>0.95973296611603576</v>
      </c>
      <c r="L581" s="121">
        <v>3823.4114373124721</v>
      </c>
      <c r="M581" s="54">
        <v>3579.6521744268284</v>
      </c>
      <c r="N581" s="120">
        <v>0.96166889256563848</v>
      </c>
      <c r="O581" s="123">
        <v>3753.1256597666061</v>
      </c>
      <c r="P581" s="53">
        <v>3811.4817291095733</v>
      </c>
      <c r="Q581" s="54">
        <v>3602.026749642635</v>
      </c>
      <c r="R581" s="55">
        <v>0.95974051395514226</v>
      </c>
      <c r="S581" s="121">
        <v>3855.0399140026575</v>
      </c>
      <c r="T581" s="54">
        <v>3609.2922340220771</v>
      </c>
      <c r="U581" s="55">
        <v>0.96167636290827696</v>
      </c>
    </row>
    <row r="582" spans="1:21" ht="13" x14ac:dyDescent="0.3">
      <c r="A582" s="44" t="s">
        <v>6740</v>
      </c>
      <c r="B582" s="44" t="s">
        <v>7780</v>
      </c>
      <c r="C582" s="98" t="s">
        <v>959</v>
      </c>
      <c r="D582" s="98" t="s">
        <v>13119</v>
      </c>
      <c r="E582" s="98" t="s">
        <v>215</v>
      </c>
      <c r="F582" s="122">
        <v>1.0155486585404114</v>
      </c>
      <c r="G582" s="122">
        <v>1.0271545009346661</v>
      </c>
      <c r="H582" s="99">
        <v>9814.25</v>
      </c>
      <c r="I582" s="53">
        <v>9966.8484220802329</v>
      </c>
      <c r="J582" s="54">
        <v>9419.0592627043043</v>
      </c>
      <c r="K582" s="55">
        <v>0.95973296611603576</v>
      </c>
      <c r="L582" s="121">
        <v>10080.751060798048</v>
      </c>
      <c r="M582" s="54">
        <v>9438.0589288623178</v>
      </c>
      <c r="N582" s="120">
        <v>0.96166889256563848</v>
      </c>
      <c r="O582" s="123">
        <v>9891.8441772876977</v>
      </c>
      <c r="P582" s="53">
        <v>10045.649084735302</v>
      </c>
      <c r="Q582" s="54">
        <v>9493.6036146742772</v>
      </c>
      <c r="R582" s="55">
        <v>0.95974051395514237</v>
      </c>
      <c r="S582" s="121">
        <v>10160.452269245428</v>
      </c>
      <c r="T582" s="54">
        <v>9512.7527308694516</v>
      </c>
      <c r="U582" s="55">
        <v>0.96167636290827707</v>
      </c>
    </row>
    <row r="583" spans="1:21" ht="13" x14ac:dyDescent="0.3">
      <c r="A583" s="44" t="s">
        <v>6739</v>
      </c>
      <c r="B583" s="44" t="s">
        <v>12590</v>
      </c>
      <c r="C583" s="98" t="s">
        <v>959</v>
      </c>
      <c r="D583" s="98" t="s">
        <v>13119</v>
      </c>
      <c r="E583" s="98" t="s">
        <v>215</v>
      </c>
      <c r="F583" s="122">
        <v>1.0155486585404114</v>
      </c>
      <c r="G583" s="122">
        <v>1.0271545009346661</v>
      </c>
      <c r="H583" s="99">
        <v>3160.5833333333339</v>
      </c>
      <c r="I583" s="53">
        <v>3209.7261643718493</v>
      </c>
      <c r="J583" s="54">
        <v>3033.3160171569079</v>
      </c>
      <c r="K583" s="55">
        <v>0.95973296611603576</v>
      </c>
      <c r="L583" s="121">
        <v>3246.4073964124241</v>
      </c>
      <c r="M583" s="54">
        <v>3039.4346740280816</v>
      </c>
      <c r="N583" s="120">
        <v>0.96166889256563859</v>
      </c>
      <c r="O583" s="123">
        <v>3185.2724468613942</v>
      </c>
      <c r="P583" s="53">
        <v>3234.7991604958229</v>
      </c>
      <c r="Q583" s="54">
        <v>3057.0350152379083</v>
      </c>
      <c r="R583" s="55">
        <v>0.95974051395514237</v>
      </c>
      <c r="S583" s="121">
        <v>3271.7669304968581</v>
      </c>
      <c r="T583" s="54">
        <v>3063.2012215696136</v>
      </c>
      <c r="U583" s="55">
        <v>0.96167636290827696</v>
      </c>
    </row>
    <row r="584" spans="1:21" ht="13" x14ac:dyDescent="0.3">
      <c r="A584" s="44" t="s">
        <v>6738</v>
      </c>
      <c r="B584" s="44" t="s">
        <v>12589</v>
      </c>
      <c r="C584" s="98" t="s">
        <v>959</v>
      </c>
      <c r="D584" s="98" t="s">
        <v>13119</v>
      </c>
      <c r="E584" s="98" t="s">
        <v>215</v>
      </c>
      <c r="F584" s="122">
        <v>1.0155486585404114</v>
      </c>
      <c r="G584" s="122">
        <v>1.0271545009346661</v>
      </c>
      <c r="H584" s="99">
        <v>9152.0833333333321</v>
      </c>
      <c r="I584" s="53">
        <v>9294.3859520167225</v>
      </c>
      <c r="J584" s="54">
        <v>8783.556083641135</v>
      </c>
      <c r="K584" s="55">
        <v>0.95973296611603587</v>
      </c>
      <c r="L584" s="121">
        <v>9400.6035887624748</v>
      </c>
      <c r="M584" s="54">
        <v>8801.2738438351043</v>
      </c>
      <c r="N584" s="120">
        <v>0.9616688925656387</v>
      </c>
      <c r="O584" s="123">
        <v>9224.3796159918675</v>
      </c>
      <c r="P584" s="53">
        <v>9367.8063448880566</v>
      </c>
      <c r="Q584" s="54">
        <v>8853.0108335693731</v>
      </c>
      <c r="R584" s="55">
        <v>0.95974051395514226</v>
      </c>
      <c r="S584" s="121">
        <v>9474.8630408960344</v>
      </c>
      <c r="T584" s="54">
        <v>8870.8678391923095</v>
      </c>
      <c r="U584" s="55">
        <v>0.96167636290827718</v>
      </c>
    </row>
    <row r="585" spans="1:21" ht="13" x14ac:dyDescent="0.3">
      <c r="A585" s="44" t="s">
        <v>6737</v>
      </c>
      <c r="B585" s="44" t="s">
        <v>13205</v>
      </c>
      <c r="C585" s="98" t="s">
        <v>959</v>
      </c>
      <c r="D585" s="98" t="s">
        <v>13119</v>
      </c>
      <c r="E585" s="98" t="s">
        <v>215</v>
      </c>
      <c r="F585" s="122">
        <v>1.0155486585404114</v>
      </c>
      <c r="G585" s="122">
        <v>1.0271545009346661</v>
      </c>
      <c r="H585" s="99">
        <v>4282.333333333333</v>
      </c>
      <c r="I585" s="53">
        <v>4348.9178720895552</v>
      </c>
      <c r="J585" s="54">
        <v>4109.8964718975703</v>
      </c>
      <c r="K585" s="55">
        <v>0.95973296611603576</v>
      </c>
      <c r="L585" s="121">
        <v>4398.6179578358851</v>
      </c>
      <c r="M585" s="54">
        <v>4118.1867542635864</v>
      </c>
      <c r="N585" s="120">
        <v>0.9616688925656387</v>
      </c>
      <c r="O585" s="123">
        <v>4316.4438274255708</v>
      </c>
      <c r="P585" s="53">
        <v>4383.5587386070774</v>
      </c>
      <c r="Q585" s="54">
        <v>4142.666017391919</v>
      </c>
      <c r="R585" s="55">
        <v>0.95974051395514237</v>
      </c>
      <c r="S585" s="121">
        <v>4433.6547053718323</v>
      </c>
      <c r="T585" s="54">
        <v>4151.022000656505</v>
      </c>
      <c r="U585" s="55">
        <v>0.96167636290827696</v>
      </c>
    </row>
    <row r="586" spans="1:21" ht="13" x14ac:dyDescent="0.3">
      <c r="A586" s="44" t="s">
        <v>6736</v>
      </c>
      <c r="B586" s="44" t="s">
        <v>12588</v>
      </c>
      <c r="C586" s="98" t="s">
        <v>959</v>
      </c>
      <c r="D586" s="98" t="s">
        <v>13119</v>
      </c>
      <c r="E586" s="98" t="s">
        <v>215</v>
      </c>
      <c r="F586" s="122">
        <v>1.0155486585404114</v>
      </c>
      <c r="G586" s="122">
        <v>1.0271545009346661</v>
      </c>
      <c r="H586" s="99">
        <v>7775.6666666666661</v>
      </c>
      <c r="I586" s="53">
        <v>7896.5678525907251</v>
      </c>
      <c r="J586" s="54">
        <v>7462.5636335295885</v>
      </c>
      <c r="K586" s="55">
        <v>0.95973296611603576</v>
      </c>
      <c r="L586" s="121">
        <v>7986.8110144343182</v>
      </c>
      <c r="M586" s="54">
        <v>7477.6167522928827</v>
      </c>
      <c r="N586" s="120">
        <v>0.96166889256563848</v>
      </c>
      <c r="O586" s="123">
        <v>7837.407276478486</v>
      </c>
      <c r="P586" s="53">
        <v>7959.268446062586</v>
      </c>
      <c r="Q586" s="54">
        <v>7521.8772876032344</v>
      </c>
      <c r="R586" s="55">
        <v>0.95974051395514237</v>
      </c>
      <c r="S586" s="121">
        <v>8050.2281596929797</v>
      </c>
      <c r="T586" s="54">
        <v>7537.0493242746952</v>
      </c>
      <c r="U586" s="55">
        <v>0.96167636290827696</v>
      </c>
    </row>
    <row r="587" spans="1:21" ht="13" x14ac:dyDescent="0.3">
      <c r="A587" s="44" t="s">
        <v>6735</v>
      </c>
      <c r="B587" s="44" t="s">
        <v>13206</v>
      </c>
      <c r="C587" s="98" t="s">
        <v>959</v>
      </c>
      <c r="D587" s="98" t="s">
        <v>13119</v>
      </c>
      <c r="E587" s="98" t="s">
        <v>215</v>
      </c>
      <c r="F587" s="122">
        <v>1.0155486585404114</v>
      </c>
      <c r="G587" s="122">
        <v>1.0271545009346661</v>
      </c>
      <c r="H587" s="99">
        <v>5820.3333333333321</v>
      </c>
      <c r="I587" s="53">
        <v>5910.8317089247066</v>
      </c>
      <c r="J587" s="54">
        <v>5585.9657737840325</v>
      </c>
      <c r="K587" s="55">
        <v>0.95973296611603576</v>
      </c>
      <c r="L587" s="121">
        <v>5978.3815802734007</v>
      </c>
      <c r="M587" s="54">
        <v>5597.2335110295371</v>
      </c>
      <c r="N587" s="120">
        <v>0.96166889256563859</v>
      </c>
      <c r="O587" s="123">
        <v>5875.146617203759</v>
      </c>
      <c r="P587" s="53">
        <v>5966.4972658295137</v>
      </c>
      <c r="Q587" s="54">
        <v>5638.6162339569519</v>
      </c>
      <c r="R587" s="55">
        <v>0.95974051395514237</v>
      </c>
      <c r="S587" s="121">
        <v>6034.6832915119185</v>
      </c>
      <c r="T587" s="54">
        <v>5649.9896303853775</v>
      </c>
      <c r="U587" s="55">
        <v>0.96167636290827685</v>
      </c>
    </row>
    <row r="588" spans="1:21" ht="13" x14ac:dyDescent="0.3">
      <c r="A588" s="44" t="s">
        <v>6734</v>
      </c>
      <c r="B588" s="44" t="s">
        <v>12587</v>
      </c>
      <c r="C588" s="98" t="s">
        <v>959</v>
      </c>
      <c r="D588" s="98" t="s">
        <v>13119</v>
      </c>
      <c r="E588" s="98" t="s">
        <v>215</v>
      </c>
      <c r="F588" s="122">
        <v>1.0155486585404114</v>
      </c>
      <c r="G588" s="122">
        <v>1.0271545009346661</v>
      </c>
      <c r="H588" s="99">
        <v>3759.75</v>
      </c>
      <c r="I588" s="53">
        <v>3818.2090689473121</v>
      </c>
      <c r="J588" s="54">
        <v>3608.3560193547655</v>
      </c>
      <c r="K588" s="55">
        <v>0.95973296611603576</v>
      </c>
      <c r="L588" s="121">
        <v>3861.844134889111</v>
      </c>
      <c r="M588" s="54">
        <v>3615.6346188236598</v>
      </c>
      <c r="N588" s="120">
        <v>0.96166889256563859</v>
      </c>
      <c r="O588" s="123">
        <v>3790.5623757599815</v>
      </c>
      <c r="P588" s="53">
        <v>3849.5005358168041</v>
      </c>
      <c r="Q588" s="54">
        <v>3637.95628269091</v>
      </c>
      <c r="R588" s="55">
        <v>0.95974051395514237</v>
      </c>
      <c r="S588" s="121">
        <v>3893.493205335466</v>
      </c>
      <c r="T588" s="54">
        <v>3645.2942388978163</v>
      </c>
      <c r="U588" s="55">
        <v>0.96167636290827696</v>
      </c>
    </row>
    <row r="589" spans="1:21" ht="13" x14ac:dyDescent="0.3">
      <c r="A589" s="44" t="s">
        <v>6733</v>
      </c>
      <c r="B589" s="44" t="s">
        <v>12586</v>
      </c>
      <c r="C589" s="98" t="s">
        <v>959</v>
      </c>
      <c r="D589" s="98" t="s">
        <v>13119</v>
      </c>
      <c r="E589" s="98" t="s">
        <v>215</v>
      </c>
      <c r="F589" s="122">
        <v>1.0155486585404114</v>
      </c>
      <c r="G589" s="122">
        <v>1.0271545009346661</v>
      </c>
      <c r="H589" s="99">
        <v>6115.25</v>
      </c>
      <c r="I589" s="53">
        <v>6210.3339341392511</v>
      </c>
      <c r="J589" s="54">
        <v>5869.0070210410877</v>
      </c>
      <c r="K589" s="55">
        <v>0.95973296611603576</v>
      </c>
      <c r="L589" s="121">
        <v>6281.3065618407172</v>
      </c>
      <c r="M589" s="54">
        <v>5880.8456952620218</v>
      </c>
      <c r="N589" s="120">
        <v>0.9616688925656387</v>
      </c>
      <c r="O589" s="123">
        <v>6164.7113631926977</v>
      </c>
      <c r="P589" s="53">
        <v>6260.5643551791754</v>
      </c>
      <c r="Q589" s="54">
        <v>5916.5232520956661</v>
      </c>
      <c r="R589" s="55">
        <v>0.95974051395514237</v>
      </c>
      <c r="S589" s="121">
        <v>6332.1110236664608</v>
      </c>
      <c r="T589" s="54">
        <v>5928.4572021344802</v>
      </c>
      <c r="U589" s="55">
        <v>0.96167636290827707</v>
      </c>
    </row>
    <row r="590" spans="1:21" ht="13" x14ac:dyDescent="0.3">
      <c r="A590" s="44" t="s">
        <v>6732</v>
      </c>
      <c r="B590" s="44" t="s">
        <v>12585</v>
      </c>
      <c r="C590" s="98" t="s">
        <v>959</v>
      </c>
      <c r="D590" s="98" t="s">
        <v>13119</v>
      </c>
      <c r="E590" s="98" t="s">
        <v>215</v>
      </c>
      <c r="F590" s="122">
        <v>1.0155486585404114</v>
      </c>
      <c r="G590" s="122">
        <v>1.0271545009346661</v>
      </c>
      <c r="H590" s="99">
        <v>2981.916666666667</v>
      </c>
      <c r="I590" s="53">
        <v>3028.281470712629</v>
      </c>
      <c r="J590" s="54">
        <v>2861.8437272108426</v>
      </c>
      <c r="K590" s="55">
        <v>0.95973296611603576</v>
      </c>
      <c r="L590" s="121">
        <v>3062.8891255787635</v>
      </c>
      <c r="M590" s="54">
        <v>2867.6164985563541</v>
      </c>
      <c r="N590" s="120">
        <v>0.96166889256563859</v>
      </c>
      <c r="O590" s="123">
        <v>3005.286311432706</v>
      </c>
      <c r="P590" s="53">
        <v>3052.0144821053459</v>
      </c>
      <c r="Q590" s="54">
        <v>2884.2950291167795</v>
      </c>
      <c r="R590" s="55">
        <v>0.95974051395514237</v>
      </c>
      <c r="S590" s="121">
        <v>3086.8933613854447</v>
      </c>
      <c r="T590" s="54">
        <v>2890.1128094766364</v>
      </c>
      <c r="U590" s="55">
        <v>0.96167636290827707</v>
      </c>
    </row>
    <row r="591" spans="1:21" ht="13" x14ac:dyDescent="0.3">
      <c r="A591" s="44" t="s">
        <v>6731</v>
      </c>
      <c r="B591" s="44" t="s">
        <v>10300</v>
      </c>
      <c r="C591" s="98" t="s">
        <v>959</v>
      </c>
      <c r="D591" s="98" t="s">
        <v>13119</v>
      </c>
      <c r="E591" s="98" t="s">
        <v>214</v>
      </c>
      <c r="F591" s="122">
        <v>1.0188543899338731</v>
      </c>
      <c r="G591" s="122">
        <v>1.0276211044789698</v>
      </c>
      <c r="H591" s="99">
        <v>10221.083333333332</v>
      </c>
      <c r="I591" s="53">
        <v>10413.79562404661</v>
      </c>
      <c r="J591" s="54">
        <v>9841.4417455456078</v>
      </c>
      <c r="K591" s="55">
        <v>0.96285701080729624</v>
      </c>
      <c r="L591" s="121">
        <v>10503.400943971588</v>
      </c>
      <c r="M591" s="54">
        <v>9833.7630266632277</v>
      </c>
      <c r="N591" s="120">
        <v>0.96210574808572757</v>
      </c>
      <c r="O591" s="123">
        <v>10306.952520024133</v>
      </c>
      <c r="P591" s="53">
        <v>10501.283821866584</v>
      </c>
      <c r="Q591" s="54">
        <v>9924.1995424151355</v>
      </c>
      <c r="R591" s="55">
        <v>0.9628645832155146</v>
      </c>
      <c r="S591" s="121">
        <v>10591.641932439501</v>
      </c>
      <c r="T591" s="54">
        <v>9916.4552962058187</v>
      </c>
      <c r="U591" s="55">
        <v>0.96211322182190473</v>
      </c>
    </row>
    <row r="592" spans="1:21" ht="13" x14ac:dyDescent="0.3">
      <c r="A592" s="44" t="s">
        <v>6730</v>
      </c>
      <c r="B592" s="44" t="s">
        <v>12584</v>
      </c>
      <c r="C592" s="98" t="s">
        <v>959</v>
      </c>
      <c r="D592" s="98" t="s">
        <v>13119</v>
      </c>
      <c r="E592" s="98" t="s">
        <v>214</v>
      </c>
      <c r="F592" s="122">
        <v>1.0188543899338731</v>
      </c>
      <c r="G592" s="122">
        <v>1.0276211044789698</v>
      </c>
      <c r="H592" s="99">
        <v>7982.4166666666661</v>
      </c>
      <c r="I592" s="53">
        <v>8132.9202631146472</v>
      </c>
      <c r="J592" s="54">
        <v>7685.9258506850083</v>
      </c>
      <c r="K592" s="55">
        <v>0.96285701080729635</v>
      </c>
      <c r="L592" s="121">
        <v>8202.899831411336</v>
      </c>
      <c r="M592" s="54">
        <v>7679.9289586153136</v>
      </c>
      <c r="N592" s="120">
        <v>0.96210574808572769</v>
      </c>
      <c r="O592" s="123">
        <v>8054.7667119829039</v>
      </c>
      <c r="P592" s="53">
        <v>8206.6344243970107</v>
      </c>
      <c r="Q592" s="54">
        <v>7755.6495930316214</v>
      </c>
      <c r="R592" s="55">
        <v>0.96286458321551482</v>
      </c>
      <c r="S592" s="121">
        <v>8277.2482648883124</v>
      </c>
      <c r="T592" s="54">
        <v>7749.5975522897015</v>
      </c>
      <c r="U592" s="55">
        <v>0.96211322182190473</v>
      </c>
    </row>
    <row r="593" spans="1:21" ht="13" x14ac:dyDescent="0.3">
      <c r="A593" s="44" t="s">
        <v>6729</v>
      </c>
      <c r="B593" s="44" t="s">
        <v>12583</v>
      </c>
      <c r="C593" s="98" t="s">
        <v>959</v>
      </c>
      <c r="D593" s="98" t="s">
        <v>13119</v>
      </c>
      <c r="E593" s="98" t="s">
        <v>214</v>
      </c>
      <c r="F593" s="122">
        <v>1.0188543899338731</v>
      </c>
      <c r="G593" s="122">
        <v>1.0276211044789698</v>
      </c>
      <c r="H593" s="99">
        <v>18503.083333333336</v>
      </c>
      <c r="I593" s="53">
        <v>18851.947681478952</v>
      </c>
      <c r="J593" s="54">
        <v>17815.823509051639</v>
      </c>
      <c r="K593" s="55">
        <v>0.96285701080729624</v>
      </c>
      <c r="L593" s="121">
        <v>19014.158931266422</v>
      </c>
      <c r="M593" s="54">
        <v>17801.922832309228</v>
      </c>
      <c r="N593" s="120">
        <v>0.96210574808572769</v>
      </c>
      <c r="O593" s="123">
        <v>18664.990954583016</v>
      </c>
      <c r="P593" s="53">
        <v>19016.907972152938</v>
      </c>
      <c r="Q593" s="54">
        <v>17971.85873620593</v>
      </c>
      <c r="R593" s="55">
        <v>0.96286458321551482</v>
      </c>
      <c r="S593" s="121">
        <v>19180.538619838579</v>
      </c>
      <c r="T593" s="54">
        <v>17957.834582590571</v>
      </c>
      <c r="U593" s="55">
        <v>0.96211322182190451</v>
      </c>
    </row>
    <row r="594" spans="1:21" ht="13" x14ac:dyDescent="0.3">
      <c r="A594" s="44" t="s">
        <v>6728</v>
      </c>
      <c r="B594" s="44" t="s">
        <v>12582</v>
      </c>
      <c r="C594" s="98" t="s">
        <v>959</v>
      </c>
      <c r="D594" s="98" t="s">
        <v>13119</v>
      </c>
      <c r="E594" s="98" t="s">
        <v>214</v>
      </c>
      <c r="F594" s="122">
        <v>1.0188543899338731</v>
      </c>
      <c r="G594" s="122">
        <v>1.0276211044789698</v>
      </c>
      <c r="H594" s="99">
        <v>14312.916666666668</v>
      </c>
      <c r="I594" s="53">
        <v>14582.777978591033</v>
      </c>
      <c r="J594" s="54">
        <v>13781.292157600599</v>
      </c>
      <c r="K594" s="55">
        <v>0.96285701080729635</v>
      </c>
      <c r="L594" s="121">
        <v>14708.255233315456</v>
      </c>
      <c r="M594" s="54">
        <v>13770.539396872015</v>
      </c>
      <c r="N594" s="120">
        <v>0.96210574808572769</v>
      </c>
      <c r="O594" s="123">
        <v>14438.513738316073</v>
      </c>
      <c r="P594" s="53">
        <v>14710.743106403868</v>
      </c>
      <c r="Q594" s="54">
        <v>13902.333512895189</v>
      </c>
      <c r="R594" s="55">
        <v>0.96286458321551471</v>
      </c>
      <c r="S594" s="121">
        <v>14837.321434803142</v>
      </c>
      <c r="T594" s="54">
        <v>13891.484971091109</v>
      </c>
      <c r="U594" s="55">
        <v>0.96211322182190462</v>
      </c>
    </row>
    <row r="595" spans="1:21" ht="13" x14ac:dyDescent="0.3">
      <c r="A595" s="44" t="s">
        <v>6727</v>
      </c>
      <c r="B595" s="44" t="s">
        <v>12581</v>
      </c>
      <c r="C595" s="98" t="s">
        <v>959</v>
      </c>
      <c r="D595" s="98" t="s">
        <v>13119</v>
      </c>
      <c r="E595" s="98" t="s">
        <v>214</v>
      </c>
      <c r="F595" s="122">
        <v>1.0188543899338731</v>
      </c>
      <c r="G595" s="122">
        <v>1.0276211044789698</v>
      </c>
      <c r="H595" s="99">
        <v>10619.916666666668</v>
      </c>
      <c r="I595" s="53">
        <v>10820.14871656524</v>
      </c>
      <c r="J595" s="54">
        <v>10225.461216689255</v>
      </c>
      <c r="K595" s="55">
        <v>0.96285701080729635</v>
      </c>
      <c r="L595" s="121">
        <v>10913.250494474622</v>
      </c>
      <c r="M595" s="54">
        <v>10217.482869191423</v>
      </c>
      <c r="N595" s="120">
        <v>0.9621057480857278</v>
      </c>
      <c r="O595" s="123">
        <v>10713.386813246427</v>
      </c>
      <c r="P595" s="53">
        <v>10915.381185735789</v>
      </c>
      <c r="Q595" s="54">
        <v>10315.540728763111</v>
      </c>
      <c r="R595" s="55">
        <v>0.96286458321551471</v>
      </c>
      <c r="S595" s="121">
        <v>11009.302389738723</v>
      </c>
      <c r="T595" s="54">
        <v>10307.491103516828</v>
      </c>
      <c r="U595" s="55">
        <v>0.96211322182190473</v>
      </c>
    </row>
    <row r="596" spans="1:21" ht="13" x14ac:dyDescent="0.3">
      <c r="A596" s="44" t="s">
        <v>6726</v>
      </c>
      <c r="B596" s="44" t="s">
        <v>13207</v>
      </c>
      <c r="C596" s="98" t="s">
        <v>959</v>
      </c>
      <c r="D596" s="98" t="s">
        <v>13119</v>
      </c>
      <c r="E596" s="98" t="s">
        <v>214</v>
      </c>
      <c r="F596" s="122">
        <v>1.0188543899338731</v>
      </c>
      <c r="G596" s="122">
        <v>1.0276211044789698</v>
      </c>
      <c r="H596" s="99">
        <v>15868.333333333332</v>
      </c>
      <c r="I596" s="53">
        <v>16167.521077600675</v>
      </c>
      <c r="J596" s="54">
        <v>15278.935999827112</v>
      </c>
      <c r="K596" s="55">
        <v>0.96285701080729624</v>
      </c>
      <c r="L596" s="121">
        <v>16306.634226240452</v>
      </c>
      <c r="M596" s="54">
        <v>15267.014712540356</v>
      </c>
      <c r="N596" s="120">
        <v>0.9621057480857278</v>
      </c>
      <c r="O596" s="123">
        <v>16013.422977708531</v>
      </c>
      <c r="P596" s="53">
        <v>16315.346298706292</v>
      </c>
      <c r="Q596" s="54">
        <v>15418.757841285073</v>
      </c>
      <c r="R596" s="55">
        <v>0.96286458321551482</v>
      </c>
      <c r="S596" s="121">
        <v>16455.731406841755</v>
      </c>
      <c r="T596" s="54">
        <v>15406.725973480074</v>
      </c>
      <c r="U596" s="55">
        <v>0.96211322182190473</v>
      </c>
    </row>
    <row r="597" spans="1:21" ht="13" x14ac:dyDescent="0.3">
      <c r="A597" s="44" t="s">
        <v>6725</v>
      </c>
      <c r="B597" s="44" t="s">
        <v>12580</v>
      </c>
      <c r="C597" s="98" t="s">
        <v>959</v>
      </c>
      <c r="D597" s="98" t="s">
        <v>13119</v>
      </c>
      <c r="E597" s="98" t="s">
        <v>214</v>
      </c>
      <c r="F597" s="122">
        <v>1.0188543899338731</v>
      </c>
      <c r="G597" s="122">
        <v>1.0276211044789698</v>
      </c>
      <c r="H597" s="99">
        <v>11553.583333333332</v>
      </c>
      <c r="I597" s="53">
        <v>11771.419098633496</v>
      </c>
      <c r="J597" s="54">
        <v>11124.44871244633</v>
      </c>
      <c r="K597" s="55">
        <v>0.96285701080729624</v>
      </c>
      <c r="L597" s="121">
        <v>11872.706065689816</v>
      </c>
      <c r="M597" s="54">
        <v>11115.76893598746</v>
      </c>
      <c r="N597" s="120">
        <v>0.96210574808572769</v>
      </c>
      <c r="O597" s="123">
        <v>11653.23870516952</v>
      </c>
      <c r="P597" s="53">
        <v>11872.95341170929</v>
      </c>
      <c r="Q597" s="54">
        <v>11220.490828963955</v>
      </c>
      <c r="R597" s="55">
        <v>0.96286458321551471</v>
      </c>
      <c r="S597" s="121">
        <v>11975.114028963382</v>
      </c>
      <c r="T597" s="54">
        <v>11211.735035290367</v>
      </c>
      <c r="U597" s="55">
        <v>0.96211322182190462</v>
      </c>
    </row>
    <row r="598" spans="1:21" ht="13" x14ac:dyDescent="0.3">
      <c r="A598" s="44" t="s">
        <v>6724</v>
      </c>
      <c r="B598" s="44" t="s">
        <v>12579</v>
      </c>
      <c r="C598" s="98" t="s">
        <v>959</v>
      </c>
      <c r="D598" s="98" t="s">
        <v>13119</v>
      </c>
      <c r="E598" s="98" t="s">
        <v>214</v>
      </c>
      <c r="F598" s="122">
        <v>1.0188543899338731</v>
      </c>
      <c r="G598" s="122">
        <v>1.0276211044789698</v>
      </c>
      <c r="H598" s="99">
        <v>10538.833333333332</v>
      </c>
      <c r="I598" s="53">
        <v>10737.536606448099</v>
      </c>
      <c r="J598" s="54">
        <v>10147.389560729627</v>
      </c>
      <c r="K598" s="55">
        <v>0.96285701080729635</v>
      </c>
      <c r="L598" s="121">
        <v>10829.927549919781</v>
      </c>
      <c r="M598" s="54">
        <v>10139.472128117468</v>
      </c>
      <c r="N598" s="120">
        <v>0.96210574808572757</v>
      </c>
      <c r="O598" s="123">
        <v>10627.459583454825</v>
      </c>
      <c r="P598" s="53">
        <v>10827.83385044776</v>
      </c>
      <c r="Q598" s="54">
        <v>10232.804442462959</v>
      </c>
      <c r="R598" s="55">
        <v>0.96286458321551482</v>
      </c>
      <c r="S598" s="121">
        <v>10921.00175495546</v>
      </c>
      <c r="T598" s="54">
        <v>10224.819379619799</v>
      </c>
      <c r="U598" s="55">
        <v>0.96211322182190473</v>
      </c>
    </row>
    <row r="599" spans="1:21" ht="13" x14ac:dyDescent="0.3">
      <c r="A599" s="44" t="s">
        <v>6723</v>
      </c>
      <c r="B599" s="44" t="s">
        <v>11218</v>
      </c>
      <c r="C599" s="98" t="s">
        <v>959</v>
      </c>
      <c r="D599" s="98" t="s">
        <v>13119</v>
      </c>
      <c r="E599" s="98" t="s">
        <v>214</v>
      </c>
      <c r="F599" s="122">
        <v>1.0188543899338731</v>
      </c>
      <c r="G599" s="122">
        <v>1.0276211044789698</v>
      </c>
      <c r="H599" s="99">
        <v>11209</v>
      </c>
      <c r="I599" s="53">
        <v>11420.338856768783</v>
      </c>
      <c r="J599" s="54">
        <v>10792.664234138983</v>
      </c>
      <c r="K599" s="55">
        <v>0.96285701080729624</v>
      </c>
      <c r="L599" s="121">
        <v>11518.604960104773</v>
      </c>
      <c r="M599" s="54">
        <v>10784.243330292922</v>
      </c>
      <c r="N599" s="120">
        <v>0.96210574808572769</v>
      </c>
      <c r="O599" s="123">
        <v>11315.760685176821</v>
      </c>
      <c r="P599" s="53">
        <v>11529.112449533537</v>
      </c>
      <c r="Q599" s="54">
        <v>10895.545195899289</v>
      </c>
      <c r="R599" s="55">
        <v>0.96286458321551482</v>
      </c>
      <c r="S599" s="121">
        <v>11628.31449332111</v>
      </c>
      <c r="T599" s="54">
        <v>10887.042970181115</v>
      </c>
      <c r="U599" s="55">
        <v>0.96211322182190473</v>
      </c>
    </row>
    <row r="600" spans="1:21" ht="13" x14ac:dyDescent="0.3">
      <c r="A600" s="44" t="s">
        <v>6722</v>
      </c>
      <c r="B600" s="44" t="s">
        <v>12578</v>
      </c>
      <c r="C600" s="98" t="s">
        <v>959</v>
      </c>
      <c r="D600" s="98" t="s">
        <v>13119</v>
      </c>
      <c r="E600" s="98" t="s">
        <v>214</v>
      </c>
      <c r="F600" s="122">
        <v>1.0188543899338731</v>
      </c>
      <c r="G600" s="122">
        <v>1.0276211044789698</v>
      </c>
      <c r="H600" s="99">
        <v>28982.416666666664</v>
      </c>
      <c r="I600" s="53">
        <v>29528.862451725981</v>
      </c>
      <c r="J600" s="54">
        <v>27905.923077638228</v>
      </c>
      <c r="K600" s="55">
        <v>0.96285701080729624</v>
      </c>
      <c r="L600" s="121">
        <v>29782.9430254697</v>
      </c>
      <c r="M600" s="54">
        <v>27884.149668415594</v>
      </c>
      <c r="N600" s="120">
        <v>0.96210574808572769</v>
      </c>
      <c r="O600" s="123">
        <v>29234.042709829897</v>
      </c>
      <c r="P600" s="53">
        <v>29785.23275042453</v>
      </c>
      <c r="Q600" s="54">
        <v>28148.42434950492</v>
      </c>
      <c r="R600" s="55">
        <v>0.96286458321551471</v>
      </c>
      <c r="S600" s="121">
        <v>30041.519257860775</v>
      </c>
      <c r="T600" s="54">
        <v>28126.459018433608</v>
      </c>
      <c r="U600" s="55">
        <v>0.96211322182190473</v>
      </c>
    </row>
    <row r="601" spans="1:21" ht="13" x14ac:dyDescent="0.3">
      <c r="A601" s="44" t="s">
        <v>6721</v>
      </c>
      <c r="B601" s="44" t="s">
        <v>12577</v>
      </c>
      <c r="C601" s="98" t="s">
        <v>959</v>
      </c>
      <c r="D601" s="98" t="s">
        <v>13119</v>
      </c>
      <c r="E601" s="98" t="s">
        <v>214</v>
      </c>
      <c r="F601" s="122">
        <v>1.0188543899338731</v>
      </c>
      <c r="G601" s="122">
        <v>1.0276211044789698</v>
      </c>
      <c r="H601" s="99">
        <v>9021.75</v>
      </c>
      <c r="I601" s="53">
        <v>9191.8495923859191</v>
      </c>
      <c r="J601" s="54">
        <v>8686.6552372507249</v>
      </c>
      <c r="K601" s="55">
        <v>0.96285701080729624</v>
      </c>
      <c r="L601" s="121">
        <v>9270.9406993331468</v>
      </c>
      <c r="M601" s="54">
        <v>8679.8775327924141</v>
      </c>
      <c r="N601" s="120">
        <v>0.96210574808572769</v>
      </c>
      <c r="O601" s="123">
        <v>9102.4628664446391</v>
      </c>
      <c r="P601" s="53">
        <v>9274.0842506871868</v>
      </c>
      <c r="Q601" s="54">
        <v>8764.4391141339165</v>
      </c>
      <c r="R601" s="55">
        <v>0.96286458321551471</v>
      </c>
      <c r="S601" s="121">
        <v>9353.8829442946499</v>
      </c>
      <c r="T601" s="54">
        <v>8757.599874949301</v>
      </c>
      <c r="U601" s="55">
        <v>0.96211322182190462</v>
      </c>
    </row>
    <row r="602" spans="1:21" ht="13" x14ac:dyDescent="0.3">
      <c r="A602" s="44" t="s">
        <v>6720</v>
      </c>
      <c r="B602" s="44" t="s">
        <v>12576</v>
      </c>
      <c r="C602" s="98" t="s">
        <v>959</v>
      </c>
      <c r="D602" s="98" t="s">
        <v>13119</v>
      </c>
      <c r="E602" s="98" t="s">
        <v>214</v>
      </c>
      <c r="F602" s="122">
        <v>1.0188543899338731</v>
      </c>
      <c r="G602" s="122">
        <v>1.0276211044789698</v>
      </c>
      <c r="H602" s="99">
        <v>5180.1666666666661</v>
      </c>
      <c r="I602" s="53">
        <v>5277.8355489224514</v>
      </c>
      <c r="J602" s="54">
        <v>4987.759792150262</v>
      </c>
      <c r="K602" s="55">
        <v>0.96285701080729624</v>
      </c>
      <c r="L602" s="121">
        <v>5323.2485913851433</v>
      </c>
      <c r="M602" s="54">
        <v>4983.8681260420835</v>
      </c>
      <c r="N602" s="120">
        <v>0.9621057480857278</v>
      </c>
      <c r="O602" s="123">
        <v>5231.8835126203085</v>
      </c>
      <c r="P602" s="53">
        <v>5330.5274844558535</v>
      </c>
      <c r="Q602" s="54">
        <v>5037.5953378112763</v>
      </c>
      <c r="R602" s="55">
        <v>0.96286458321551471</v>
      </c>
      <c r="S602" s="121">
        <v>5376.3939137441939</v>
      </c>
      <c r="T602" s="54">
        <v>5033.6643025240292</v>
      </c>
      <c r="U602" s="55">
        <v>0.96211322182190473</v>
      </c>
    </row>
    <row r="603" spans="1:21" ht="13" x14ac:dyDescent="0.3">
      <c r="A603" s="44" t="s">
        <v>6719</v>
      </c>
      <c r="B603" s="44" t="s">
        <v>12575</v>
      </c>
      <c r="C603" s="98" t="s">
        <v>959</v>
      </c>
      <c r="D603" s="98" t="s">
        <v>13119</v>
      </c>
      <c r="E603" s="98" t="s">
        <v>214</v>
      </c>
      <c r="F603" s="122">
        <v>1.0188543899338731</v>
      </c>
      <c r="G603" s="122">
        <v>1.0276211044789698</v>
      </c>
      <c r="H603" s="99">
        <v>11079.083333333332</v>
      </c>
      <c r="I603" s="53">
        <v>11287.972690609873</v>
      </c>
      <c r="J603" s="54">
        <v>10667.573060818268</v>
      </c>
      <c r="K603" s="55">
        <v>0.96285701080729624</v>
      </c>
      <c r="L603" s="121">
        <v>11385.099851614545</v>
      </c>
      <c r="M603" s="54">
        <v>10659.249758520782</v>
      </c>
      <c r="N603" s="120">
        <v>0.96210574808572757</v>
      </c>
      <c r="O603" s="123">
        <v>11175.965961838378</v>
      </c>
      <c r="P603" s="53">
        <v>11386.681981970572</v>
      </c>
      <c r="Q603" s="54">
        <v>10760.94180787629</v>
      </c>
      <c r="R603" s="55">
        <v>0.96286458321551482</v>
      </c>
      <c r="S603" s="121">
        <v>11484.658485323725</v>
      </c>
      <c r="T603" s="54">
        <v>10752.544618516264</v>
      </c>
      <c r="U603" s="55">
        <v>0.96211322182190473</v>
      </c>
    </row>
    <row r="604" spans="1:21" ht="13" x14ac:dyDescent="0.3">
      <c r="A604" s="44" t="s">
        <v>6718</v>
      </c>
      <c r="B604" s="44" t="s">
        <v>12574</v>
      </c>
      <c r="C604" s="98" t="s">
        <v>959</v>
      </c>
      <c r="D604" s="98" t="s">
        <v>13119</v>
      </c>
      <c r="E604" s="98" t="s">
        <v>214</v>
      </c>
      <c r="F604" s="122">
        <v>1.0188543899338731</v>
      </c>
      <c r="G604" s="122">
        <v>1.0276211044789698</v>
      </c>
      <c r="H604" s="99">
        <v>16633.25</v>
      </c>
      <c r="I604" s="53">
        <v>16946.859781367595</v>
      </c>
      <c r="J604" s="54">
        <v>16015.441375010461</v>
      </c>
      <c r="K604" s="55">
        <v>0.96285701080729635</v>
      </c>
      <c r="L604" s="121">
        <v>17092.678736074824</v>
      </c>
      <c r="M604" s="54">
        <v>16002.94543434693</v>
      </c>
      <c r="N604" s="120">
        <v>0.96210574808572769</v>
      </c>
      <c r="O604" s="123">
        <v>16771.880915807153</v>
      </c>
      <c r="P604" s="53">
        <v>17088.104498518267</v>
      </c>
      <c r="Q604" s="54">
        <v>16149.050127738901</v>
      </c>
      <c r="R604" s="55">
        <v>0.96286458321551482</v>
      </c>
      <c r="S604" s="121">
        <v>17235.138790891502</v>
      </c>
      <c r="T604" s="54">
        <v>16136.448383920537</v>
      </c>
      <c r="U604" s="55">
        <v>0.96211322182190473</v>
      </c>
    </row>
    <row r="605" spans="1:21" ht="13" x14ac:dyDescent="0.3">
      <c r="A605" s="44" t="s">
        <v>6717</v>
      </c>
      <c r="B605" s="44" t="s">
        <v>12573</v>
      </c>
      <c r="C605" s="98" t="s">
        <v>959</v>
      </c>
      <c r="D605" s="98" t="s">
        <v>13119</v>
      </c>
      <c r="E605" s="98" t="s">
        <v>214</v>
      </c>
      <c r="F605" s="122">
        <v>1.0188543899338731</v>
      </c>
      <c r="G605" s="122">
        <v>1.0276211044789698</v>
      </c>
      <c r="H605" s="99">
        <v>8836.5</v>
      </c>
      <c r="I605" s="53">
        <v>9003.1068166506702</v>
      </c>
      <c r="J605" s="54">
        <v>8508.2859759986732</v>
      </c>
      <c r="K605" s="55">
        <v>0.96285701080729624</v>
      </c>
      <c r="L605" s="121">
        <v>9080.5738897284173</v>
      </c>
      <c r="M605" s="54">
        <v>8501.6474429595328</v>
      </c>
      <c r="N605" s="120">
        <v>0.96210574808572769</v>
      </c>
      <c r="O605" s="123">
        <v>8915.738710366626</v>
      </c>
      <c r="P605" s="53">
        <v>9083.8395245604061</v>
      </c>
      <c r="Q605" s="54">
        <v>8584.6490374155928</v>
      </c>
      <c r="R605" s="55">
        <v>0.96286458321551482</v>
      </c>
      <c r="S605" s="121">
        <v>9162.0012607928584</v>
      </c>
      <c r="T605" s="54">
        <v>8577.9500955531075</v>
      </c>
      <c r="U605" s="55">
        <v>0.96211322182190462</v>
      </c>
    </row>
    <row r="606" spans="1:21" ht="13" x14ac:dyDescent="0.3">
      <c r="A606" s="44" t="s">
        <v>6716</v>
      </c>
      <c r="B606" s="44" t="s">
        <v>12572</v>
      </c>
      <c r="C606" s="98" t="s">
        <v>959</v>
      </c>
      <c r="D606" s="98" t="s">
        <v>13119</v>
      </c>
      <c r="E606" s="98" t="s">
        <v>214</v>
      </c>
      <c r="F606" s="122">
        <v>1.0188543899338731</v>
      </c>
      <c r="G606" s="122">
        <v>1.0276211044789698</v>
      </c>
      <c r="H606" s="99">
        <v>8977.1666666666661</v>
      </c>
      <c r="I606" s="53">
        <v>9146.4256675013676</v>
      </c>
      <c r="J606" s="54">
        <v>8643.7278621855658</v>
      </c>
      <c r="K606" s="55">
        <v>0.96285701080729624</v>
      </c>
      <c r="L606" s="121">
        <v>9225.1259250917919</v>
      </c>
      <c r="M606" s="54">
        <v>8636.9836515235911</v>
      </c>
      <c r="N606" s="120">
        <v>0.96210574808572769</v>
      </c>
      <c r="O606" s="123">
        <v>9051.6517718759642</v>
      </c>
      <c r="P606" s="53">
        <v>9222.3151439285466</v>
      </c>
      <c r="Q606" s="54">
        <v>8715.5149107393263</v>
      </c>
      <c r="R606" s="55">
        <v>0.96286458321551482</v>
      </c>
      <c r="S606" s="121">
        <v>9301.668391174202</v>
      </c>
      <c r="T606" s="54">
        <v>8708.7138490495363</v>
      </c>
      <c r="U606" s="55">
        <v>0.96211322182190473</v>
      </c>
    </row>
    <row r="607" spans="1:21" ht="13" x14ac:dyDescent="0.3">
      <c r="A607" s="44" t="s">
        <v>6715</v>
      </c>
      <c r="B607" s="44" t="s">
        <v>10917</v>
      </c>
      <c r="C607" s="98" t="s">
        <v>959</v>
      </c>
      <c r="D607" s="98" t="s">
        <v>13119</v>
      </c>
      <c r="E607" s="98" t="s">
        <v>214</v>
      </c>
      <c r="F607" s="122">
        <v>1.0188543899338731</v>
      </c>
      <c r="G607" s="122">
        <v>1.0276211044789698</v>
      </c>
      <c r="H607" s="99">
        <v>9843.8333333333321</v>
      </c>
      <c r="I607" s="53">
        <v>10029.432805444058</v>
      </c>
      <c r="J607" s="54">
        <v>9478.2039382185558</v>
      </c>
      <c r="K607" s="55">
        <v>0.96285701080729635</v>
      </c>
      <c r="L607" s="121">
        <v>10115.730882306898</v>
      </c>
      <c r="M607" s="54">
        <v>9470.8086331978884</v>
      </c>
      <c r="N607" s="120">
        <v>0.96210574808572769</v>
      </c>
      <c r="O607" s="123">
        <v>9920.2422976365669</v>
      </c>
      <c r="P607" s="53">
        <v>10107.282414154708</v>
      </c>
      <c r="Q607" s="54">
        <v>9551.8499653107538</v>
      </c>
      <c r="R607" s="55">
        <v>0.96286458321551482</v>
      </c>
      <c r="S607" s="121">
        <v>10194.250346596282</v>
      </c>
      <c r="T607" s="54">
        <v>9544.3962782330509</v>
      </c>
      <c r="U607" s="55">
        <v>0.96211322182190462</v>
      </c>
    </row>
    <row r="608" spans="1:21" ht="13" x14ac:dyDescent="0.3">
      <c r="A608" s="44" t="s">
        <v>6714</v>
      </c>
      <c r="B608" s="44" t="s">
        <v>12571</v>
      </c>
      <c r="C608" s="98" t="s">
        <v>959</v>
      </c>
      <c r="D608" s="98" t="s">
        <v>13119</v>
      </c>
      <c r="E608" s="98" t="s">
        <v>214</v>
      </c>
      <c r="F608" s="122">
        <v>1.0188543899338731</v>
      </c>
      <c r="G608" s="122">
        <v>1.0276211044789698</v>
      </c>
      <c r="H608" s="99">
        <v>8670.4166666666679</v>
      </c>
      <c r="I608" s="53">
        <v>8833.8920833891534</v>
      </c>
      <c r="J608" s="54">
        <v>8348.3714741204294</v>
      </c>
      <c r="K608" s="55">
        <v>0.96285701080729624</v>
      </c>
      <c r="L608" s="121">
        <v>8909.9031512928686</v>
      </c>
      <c r="M608" s="54">
        <v>8341.8577132982955</v>
      </c>
      <c r="N608" s="120">
        <v>0.96210574808572769</v>
      </c>
      <c r="O608" s="123">
        <v>8740.7245827250881</v>
      </c>
      <c r="P608" s="53">
        <v>8905.5256123123781</v>
      </c>
      <c r="Q608" s="54">
        <v>8416.134132347197</v>
      </c>
      <c r="R608" s="55">
        <v>0.96286458321551482</v>
      </c>
      <c r="S608" s="121">
        <v>8982.1530496464384</v>
      </c>
      <c r="T608" s="54">
        <v>8409.5666893435591</v>
      </c>
      <c r="U608" s="55">
        <v>0.96211322182190484</v>
      </c>
    </row>
    <row r="609" spans="1:21" ht="13" x14ac:dyDescent="0.3">
      <c r="A609" s="44" t="s">
        <v>6713</v>
      </c>
      <c r="B609" s="44" t="s">
        <v>12570</v>
      </c>
      <c r="C609" s="98" t="s">
        <v>959</v>
      </c>
      <c r="D609" s="98" t="s">
        <v>13119</v>
      </c>
      <c r="E609" s="98" t="s">
        <v>214</v>
      </c>
      <c r="F609" s="122">
        <v>1.0188543899338731</v>
      </c>
      <c r="G609" s="122">
        <v>1.0276211044789698</v>
      </c>
      <c r="H609" s="99">
        <v>4859.5833333333339</v>
      </c>
      <c r="I609" s="53">
        <v>4951.2078124161517</v>
      </c>
      <c r="J609" s="54">
        <v>4679.0838821022908</v>
      </c>
      <c r="K609" s="55">
        <v>0.96285701080729624</v>
      </c>
      <c r="L609" s="121">
        <v>4993.8103923075942</v>
      </c>
      <c r="M609" s="54">
        <v>4675.4330583016017</v>
      </c>
      <c r="N609" s="120">
        <v>0.9621057480857278</v>
      </c>
      <c r="O609" s="123">
        <v>4898.1931859956248</v>
      </c>
      <c r="P609" s="53">
        <v>4990.5456302958264</v>
      </c>
      <c r="Q609" s="54">
        <v>4716.2967405427516</v>
      </c>
      <c r="R609" s="55">
        <v>0.96286458321551471</v>
      </c>
      <c r="S609" s="121">
        <v>5033.4866917441877</v>
      </c>
      <c r="T609" s="54">
        <v>4712.6164272843507</v>
      </c>
      <c r="U609" s="55">
        <v>0.96211322182190473</v>
      </c>
    </row>
    <row r="610" spans="1:21" ht="13" x14ac:dyDescent="0.3">
      <c r="A610" s="44" t="s">
        <v>6712</v>
      </c>
      <c r="B610" s="44" t="s">
        <v>10367</v>
      </c>
      <c r="C610" s="98" t="s">
        <v>959</v>
      </c>
      <c r="D610" s="98" t="s">
        <v>13119</v>
      </c>
      <c r="E610" s="98" t="s">
        <v>213</v>
      </c>
      <c r="F610" s="122">
        <v>1.0218995514217644</v>
      </c>
      <c r="G610" s="122">
        <v>1.0279182443681394</v>
      </c>
      <c r="H610" s="99">
        <v>6982.5</v>
      </c>
      <c r="I610" s="53">
        <v>7135.4136178024701</v>
      </c>
      <c r="J610" s="54">
        <v>6743.2432885300432</v>
      </c>
      <c r="K610" s="55">
        <v>0.96573480680702373</v>
      </c>
      <c r="L610" s="121">
        <v>7177.4391413005333</v>
      </c>
      <c r="M610" s="54">
        <v>6719.8458889981393</v>
      </c>
      <c r="N610" s="120">
        <v>0.96238394400259786</v>
      </c>
      <c r="O610" s="123">
        <v>7043.6609543377053</v>
      </c>
      <c r="P610" s="53">
        <v>7197.9139696046977</v>
      </c>
      <c r="Q610" s="54">
        <v>6802.3620478431449</v>
      </c>
      <c r="R610" s="55">
        <v>0.96574240184772653</v>
      </c>
      <c r="S610" s="121">
        <v>7240.3076021072275</v>
      </c>
      <c r="T610" s="54">
        <v>6778.7588671380508</v>
      </c>
      <c r="U610" s="55">
        <v>0.96239141989982924</v>
      </c>
    </row>
    <row r="611" spans="1:21" ht="13" x14ac:dyDescent="0.3">
      <c r="A611" s="44" t="s">
        <v>6711</v>
      </c>
      <c r="B611" s="44" t="s">
        <v>12569</v>
      </c>
      <c r="C611" s="98" t="s">
        <v>959</v>
      </c>
      <c r="D611" s="98" t="s">
        <v>13119</v>
      </c>
      <c r="E611" s="98" t="s">
        <v>213</v>
      </c>
      <c r="F611" s="122">
        <v>1.0218995514217644</v>
      </c>
      <c r="G611" s="122">
        <v>1.0279182443681394</v>
      </c>
      <c r="H611" s="99">
        <v>4510.9166666666661</v>
      </c>
      <c r="I611" s="53">
        <v>4609.7037181676269</v>
      </c>
      <c r="J611" s="54">
        <v>4356.3492356059169</v>
      </c>
      <c r="K611" s="55">
        <v>0.96573480680702384</v>
      </c>
      <c r="L611" s="121">
        <v>4636.853540490979</v>
      </c>
      <c r="M611" s="54">
        <v>4341.2337727337181</v>
      </c>
      <c r="N611" s="120">
        <v>0.96238394400259786</v>
      </c>
      <c r="O611" s="123">
        <v>4549.662652023103</v>
      </c>
      <c r="P611" s="53">
        <v>4649.2982232227641</v>
      </c>
      <c r="Q611" s="54">
        <v>4393.8021371616887</v>
      </c>
      <c r="R611" s="55">
        <v>0.96574240184772653</v>
      </c>
      <c r="S611" s="121">
        <v>4676.6812457348815</v>
      </c>
      <c r="T611" s="54">
        <v>4378.5562997457373</v>
      </c>
      <c r="U611" s="55">
        <v>0.96239141989982935</v>
      </c>
    </row>
    <row r="612" spans="1:21" ht="13" x14ac:dyDescent="0.3">
      <c r="A612" s="44" t="s">
        <v>6710</v>
      </c>
      <c r="B612" s="44" t="s">
        <v>12568</v>
      </c>
      <c r="C612" s="98" t="s">
        <v>959</v>
      </c>
      <c r="D612" s="98" t="s">
        <v>13119</v>
      </c>
      <c r="E612" s="98" t="s">
        <v>213</v>
      </c>
      <c r="F612" s="122">
        <v>1.0218995514217644</v>
      </c>
      <c r="G612" s="122">
        <v>1.0279182443681394</v>
      </c>
      <c r="H612" s="99">
        <v>6017.8333333333339</v>
      </c>
      <c r="I612" s="53">
        <v>6149.6211838642748</v>
      </c>
      <c r="J612" s="54">
        <v>5811.6311115635344</v>
      </c>
      <c r="K612" s="55">
        <v>0.96573480680702362</v>
      </c>
      <c r="L612" s="121">
        <v>6185.8406749000687</v>
      </c>
      <c r="M612" s="54">
        <v>5791.4661776836338</v>
      </c>
      <c r="N612" s="120">
        <v>0.96238394400259786</v>
      </c>
      <c r="O612" s="123">
        <v>6068.2744230020389</v>
      </c>
      <c r="P612" s="53">
        <v>6201.1669107699499</v>
      </c>
      <c r="Q612" s="54">
        <v>5860.3899163411161</v>
      </c>
      <c r="R612" s="55">
        <v>0.96574240184772653</v>
      </c>
      <c r="S612" s="121">
        <v>6237.6899912363397</v>
      </c>
      <c r="T612" s="54">
        <v>5840.055238294749</v>
      </c>
      <c r="U612" s="55">
        <v>0.96239141989982924</v>
      </c>
    </row>
    <row r="613" spans="1:21" ht="13" x14ac:dyDescent="0.3">
      <c r="A613" s="44" t="s">
        <v>6709</v>
      </c>
      <c r="B613" s="44" t="s">
        <v>13208</v>
      </c>
      <c r="C613" s="98" t="s">
        <v>959</v>
      </c>
      <c r="D613" s="98" t="s">
        <v>13119</v>
      </c>
      <c r="E613" s="98" t="s">
        <v>213</v>
      </c>
      <c r="F613" s="122">
        <v>1.0218995514217644</v>
      </c>
      <c r="G613" s="122">
        <v>1.0279182443681394</v>
      </c>
      <c r="H613" s="99">
        <v>6765.5833333333321</v>
      </c>
      <c r="I613" s="53">
        <v>6913.7465734398975</v>
      </c>
      <c r="J613" s="54">
        <v>6533.7593133534856</v>
      </c>
      <c r="K613" s="55">
        <v>0.96573480680702384</v>
      </c>
      <c r="L613" s="121">
        <v>6954.4665421263435</v>
      </c>
      <c r="M613" s="54">
        <v>6511.0887718115746</v>
      </c>
      <c r="N613" s="120">
        <v>0.96238394400259786</v>
      </c>
      <c r="O613" s="123">
        <v>6829.2823614853878</v>
      </c>
      <c r="P613" s="53">
        <v>6978.8405817344856</v>
      </c>
      <c r="Q613" s="54">
        <v>6595.3275506772115</v>
      </c>
      <c r="R613" s="55">
        <v>0.96574240184772642</v>
      </c>
      <c r="S613" s="121">
        <v>7019.9439353123607</v>
      </c>
      <c r="T613" s="54">
        <v>6572.4427487667808</v>
      </c>
      <c r="U613" s="55">
        <v>0.96239141989982913</v>
      </c>
    </row>
    <row r="614" spans="1:21" ht="13" x14ac:dyDescent="0.3">
      <c r="A614" s="44" t="s">
        <v>6708</v>
      </c>
      <c r="B614" s="44" t="s">
        <v>12567</v>
      </c>
      <c r="C614" s="98" t="s">
        <v>959</v>
      </c>
      <c r="D614" s="98" t="s">
        <v>13119</v>
      </c>
      <c r="E614" s="98" t="s">
        <v>213</v>
      </c>
      <c r="F614" s="122">
        <v>1.0218995514217644</v>
      </c>
      <c r="G614" s="122">
        <v>1.0279182443681394</v>
      </c>
      <c r="H614" s="99">
        <v>15259.166666666668</v>
      </c>
      <c r="I614" s="53">
        <v>15593.335571736607</v>
      </c>
      <c r="J614" s="54">
        <v>14736.308372869511</v>
      </c>
      <c r="K614" s="55">
        <v>0.96573480680702373</v>
      </c>
      <c r="L614" s="121">
        <v>15685.175810520836</v>
      </c>
      <c r="M614" s="54">
        <v>14685.176998859642</v>
      </c>
      <c r="N614" s="120">
        <v>0.96238394400259786</v>
      </c>
      <c r="O614" s="123">
        <v>15397.858348695021</v>
      </c>
      <c r="P614" s="53">
        <v>15735.064539387311</v>
      </c>
      <c r="Q614" s="54">
        <v>14870.364704979796</v>
      </c>
      <c r="R614" s="55">
        <v>0.96574240184772642</v>
      </c>
      <c r="S614" s="121">
        <v>15827.739520819883</v>
      </c>
      <c r="T614" s="54">
        <v>14818.766759617039</v>
      </c>
      <c r="U614" s="55">
        <v>0.96239141989982913</v>
      </c>
    </row>
    <row r="615" spans="1:21" ht="13" x14ac:dyDescent="0.3">
      <c r="A615" s="44" t="s">
        <v>6707</v>
      </c>
      <c r="B615" s="44" t="s">
        <v>12566</v>
      </c>
      <c r="C615" s="98" t="s">
        <v>959</v>
      </c>
      <c r="D615" s="98" t="s">
        <v>13119</v>
      </c>
      <c r="E615" s="98" t="s">
        <v>213</v>
      </c>
      <c r="F615" s="122">
        <v>1.0218995514217644</v>
      </c>
      <c r="G615" s="122">
        <v>1.0279182443681394</v>
      </c>
      <c r="H615" s="99">
        <v>6131.75</v>
      </c>
      <c r="I615" s="53">
        <v>6266.0325744304037</v>
      </c>
      <c r="J615" s="54">
        <v>5921.6444016389678</v>
      </c>
      <c r="K615" s="55">
        <v>0.96573480680702373</v>
      </c>
      <c r="L615" s="121">
        <v>6302.937694904339</v>
      </c>
      <c r="M615" s="54">
        <v>5901.0977486379297</v>
      </c>
      <c r="N615" s="120">
        <v>0.96238394400259786</v>
      </c>
      <c r="O615" s="123">
        <v>6182.0551897290861</v>
      </c>
      <c r="P615" s="53">
        <v>6317.4394252487436</v>
      </c>
      <c r="Q615" s="54">
        <v>5970.2728272841696</v>
      </c>
      <c r="R615" s="55">
        <v>0.96574240184772642</v>
      </c>
      <c r="S615" s="121">
        <v>6354.6473172132673</v>
      </c>
      <c r="T615" s="54">
        <v>5949.5568719424837</v>
      </c>
      <c r="U615" s="55">
        <v>0.96239141989982924</v>
      </c>
    </row>
    <row r="616" spans="1:21" ht="13" x14ac:dyDescent="0.3">
      <c r="A616" s="44" t="s">
        <v>6706</v>
      </c>
      <c r="B616" s="44" t="s">
        <v>12565</v>
      </c>
      <c r="C616" s="98" t="s">
        <v>959</v>
      </c>
      <c r="D616" s="98" t="s">
        <v>13119</v>
      </c>
      <c r="E616" s="98" t="s">
        <v>213</v>
      </c>
      <c r="F616" s="122">
        <v>1.0218995514217644</v>
      </c>
      <c r="G616" s="122">
        <v>1.0279182443681394</v>
      </c>
      <c r="H616" s="99">
        <v>8648.5</v>
      </c>
      <c r="I616" s="53">
        <v>8837.8982704711289</v>
      </c>
      <c r="J616" s="54">
        <v>8352.1574766705453</v>
      </c>
      <c r="K616" s="55">
        <v>0.96573480680702384</v>
      </c>
      <c r="L616" s="121">
        <v>8889.9509364178539</v>
      </c>
      <c r="M616" s="54">
        <v>8323.1775397064685</v>
      </c>
      <c r="N616" s="120">
        <v>0.96238394400259797</v>
      </c>
      <c r="O616" s="123">
        <v>8726.5270108690129</v>
      </c>
      <c r="P616" s="53">
        <v>8917.6340378769546</v>
      </c>
      <c r="Q616" s="54">
        <v>8427.5771552657006</v>
      </c>
      <c r="R616" s="55">
        <v>0.96574240184772642</v>
      </c>
      <c r="S616" s="121">
        <v>8970.1563244436238</v>
      </c>
      <c r="T616" s="54">
        <v>8398.3347207844417</v>
      </c>
      <c r="U616" s="55">
        <v>0.96239141989982924</v>
      </c>
    </row>
    <row r="617" spans="1:21" ht="13" x14ac:dyDescent="0.3">
      <c r="A617" s="44" t="s">
        <v>6705</v>
      </c>
      <c r="B617" s="44" t="s">
        <v>12564</v>
      </c>
      <c r="C617" s="98" t="s">
        <v>959</v>
      </c>
      <c r="D617" s="98" t="s">
        <v>13119</v>
      </c>
      <c r="E617" s="98" t="s">
        <v>213</v>
      </c>
      <c r="F617" s="122">
        <v>1.0218995514217644</v>
      </c>
      <c r="G617" s="122">
        <v>1.0279182443681394</v>
      </c>
      <c r="H617" s="99">
        <v>6798.833333333333</v>
      </c>
      <c r="I617" s="53">
        <v>6947.724733524672</v>
      </c>
      <c r="J617" s="54">
        <v>6565.86999567982</v>
      </c>
      <c r="K617" s="55">
        <v>0.96573480680702384</v>
      </c>
      <c r="L617" s="121">
        <v>6988.6448237515851</v>
      </c>
      <c r="M617" s="54">
        <v>6543.0880379496621</v>
      </c>
      <c r="N617" s="120">
        <v>0.96238394400259786</v>
      </c>
      <c r="O617" s="123">
        <v>6855.0803605417423</v>
      </c>
      <c r="P617" s="53">
        <v>7005.2035453977533</v>
      </c>
      <c r="Q617" s="54">
        <v>6620.2417722487608</v>
      </c>
      <c r="R617" s="55">
        <v>0.96574240184772642</v>
      </c>
      <c r="S617" s="121">
        <v>7046.4621692105793</v>
      </c>
      <c r="T617" s="54">
        <v>6597.2705217091998</v>
      </c>
      <c r="U617" s="55">
        <v>0.96239141989982913</v>
      </c>
    </row>
    <row r="618" spans="1:21" ht="13" x14ac:dyDescent="0.3">
      <c r="A618" s="44" t="s">
        <v>6704</v>
      </c>
      <c r="B618" s="44" t="s">
        <v>12563</v>
      </c>
      <c r="C618" s="98" t="s">
        <v>959</v>
      </c>
      <c r="D618" s="98" t="s">
        <v>13119</v>
      </c>
      <c r="E618" s="98" t="s">
        <v>213</v>
      </c>
      <c r="F618" s="122">
        <v>1.0218995514217644</v>
      </c>
      <c r="G618" s="122">
        <v>1.0279182443681394</v>
      </c>
      <c r="H618" s="99">
        <v>10829.25</v>
      </c>
      <c r="I618" s="53">
        <v>11066.405717234142</v>
      </c>
      <c r="J618" s="54">
        <v>10458.183656614961</v>
      </c>
      <c r="K618" s="55">
        <v>0.96573480680702373</v>
      </c>
      <c r="L618" s="121">
        <v>11131.583647823674</v>
      </c>
      <c r="M618" s="54">
        <v>10421.896325590133</v>
      </c>
      <c r="N618" s="120">
        <v>0.96238394400259786</v>
      </c>
      <c r="O618" s="123">
        <v>10918.766666763981</v>
      </c>
      <c r="P618" s="53">
        <v>11157.882758845026</v>
      </c>
      <c r="Q618" s="54">
        <v>10544.715945975542</v>
      </c>
      <c r="R618" s="55">
        <v>0.96574240184772653</v>
      </c>
      <c r="S618" s="121">
        <v>11223.599462765393</v>
      </c>
      <c r="T618" s="54">
        <v>10508.127355981913</v>
      </c>
      <c r="U618" s="55">
        <v>0.96239141989982924</v>
      </c>
    </row>
    <row r="619" spans="1:21" ht="13" x14ac:dyDescent="0.3">
      <c r="A619" s="44" t="s">
        <v>6703</v>
      </c>
      <c r="B619" s="44" t="s">
        <v>12562</v>
      </c>
      <c r="C619" s="98" t="s">
        <v>959</v>
      </c>
      <c r="D619" s="98" t="s">
        <v>13119</v>
      </c>
      <c r="E619" s="98" t="s">
        <v>213</v>
      </c>
      <c r="F619" s="122">
        <v>1.0218995514217644</v>
      </c>
      <c r="G619" s="122">
        <v>1.0279182443681394</v>
      </c>
      <c r="H619" s="99">
        <v>9518</v>
      </c>
      <c r="I619" s="53">
        <v>9726.4399304323524</v>
      </c>
      <c r="J619" s="54">
        <v>9191.8638911892504</v>
      </c>
      <c r="K619" s="55">
        <v>0.96573480680702362</v>
      </c>
      <c r="L619" s="121">
        <v>9783.7258498959509</v>
      </c>
      <c r="M619" s="54">
        <v>9159.9703790167259</v>
      </c>
      <c r="N619" s="120">
        <v>0.96238394400259786</v>
      </c>
      <c r="O619" s="123">
        <v>9602.699807738034</v>
      </c>
      <c r="P619" s="53">
        <v>9812.9946259653607</v>
      </c>
      <c r="Q619" s="54">
        <v>9273.7343765476307</v>
      </c>
      <c r="R619" s="55">
        <v>0.96574240184772653</v>
      </c>
      <c r="S619" s="121">
        <v>9870.7903275643494</v>
      </c>
      <c r="T619" s="54">
        <v>9241.5559028408243</v>
      </c>
      <c r="U619" s="55">
        <v>0.96239141989982924</v>
      </c>
    </row>
    <row r="620" spans="1:21" ht="13" x14ac:dyDescent="0.3">
      <c r="A620" s="44" t="s">
        <v>6702</v>
      </c>
      <c r="B620" s="44" t="s">
        <v>12561</v>
      </c>
      <c r="C620" s="98" t="s">
        <v>959</v>
      </c>
      <c r="D620" s="98" t="s">
        <v>13119</v>
      </c>
      <c r="E620" s="98" t="s">
        <v>213</v>
      </c>
      <c r="F620" s="122">
        <v>1.0218995514217644</v>
      </c>
      <c r="G620" s="122">
        <v>1.0279182443681394</v>
      </c>
      <c r="H620" s="99">
        <v>8830.5833333333321</v>
      </c>
      <c r="I620" s="53">
        <v>9023.9691471258411</v>
      </c>
      <c r="J620" s="54">
        <v>8528.0016894099899</v>
      </c>
      <c r="K620" s="55">
        <v>0.96573480680702384</v>
      </c>
      <c r="L620" s="121">
        <v>9077.1177167465503</v>
      </c>
      <c r="M620" s="54">
        <v>8498.411616176938</v>
      </c>
      <c r="N620" s="120">
        <v>0.96238394400259775</v>
      </c>
      <c r="O620" s="123">
        <v>8909.1631034422571</v>
      </c>
      <c r="P620" s="53">
        <v>9104.2697789509766</v>
      </c>
      <c r="Q620" s="54">
        <v>8603.956573971469</v>
      </c>
      <c r="R620" s="55">
        <v>0.96574240184772631</v>
      </c>
      <c r="S620" s="121">
        <v>9157.8912960797697</v>
      </c>
      <c r="T620" s="54">
        <v>8574.1021292409641</v>
      </c>
      <c r="U620" s="55">
        <v>0.96239141989982935</v>
      </c>
    </row>
    <row r="621" spans="1:21" ht="13" x14ac:dyDescent="0.3">
      <c r="A621" s="44" t="s">
        <v>6701</v>
      </c>
      <c r="B621" s="44" t="s">
        <v>12560</v>
      </c>
      <c r="C621" s="98" t="s">
        <v>959</v>
      </c>
      <c r="D621" s="98" t="s">
        <v>13119</v>
      </c>
      <c r="E621" s="98" t="s">
        <v>213</v>
      </c>
      <c r="F621" s="122">
        <v>1.0218995514217644</v>
      </c>
      <c r="G621" s="122">
        <v>1.0279182443681394</v>
      </c>
      <c r="H621" s="99">
        <v>10359.166666666668</v>
      </c>
      <c r="I621" s="53">
        <v>10586.027769769962</v>
      </c>
      <c r="J621" s="54">
        <v>10004.207819515095</v>
      </c>
      <c r="K621" s="55">
        <v>0.96573480680702384</v>
      </c>
      <c r="L621" s="121">
        <v>10648.376413116952</v>
      </c>
      <c r="M621" s="54">
        <v>9969.4956732469127</v>
      </c>
      <c r="N621" s="120">
        <v>0.96238394400259786</v>
      </c>
      <c r="O621" s="123">
        <v>10446.984691210168</v>
      </c>
      <c r="P621" s="53">
        <v>10675.768969657709</v>
      </c>
      <c r="Q621" s="54">
        <v>10089.096087755735</v>
      </c>
      <c r="R621" s="55">
        <v>0.96574240184772642</v>
      </c>
      <c r="S621" s="121">
        <v>10738.646162729585</v>
      </c>
      <c r="T621" s="54">
        <v>10054.088430645532</v>
      </c>
      <c r="U621" s="55">
        <v>0.96239141989982924</v>
      </c>
    </row>
    <row r="622" spans="1:21" ht="13" x14ac:dyDescent="0.3">
      <c r="A622" s="44" t="s">
        <v>6700</v>
      </c>
      <c r="B622" s="44" t="s">
        <v>9193</v>
      </c>
      <c r="C622" s="98" t="s">
        <v>959</v>
      </c>
      <c r="D622" s="98" t="s">
        <v>13119</v>
      </c>
      <c r="E622" s="98" t="s">
        <v>213</v>
      </c>
      <c r="F622" s="122">
        <v>1.0218995514217644</v>
      </c>
      <c r="G622" s="122">
        <v>1.0279182443681394</v>
      </c>
      <c r="H622" s="99">
        <v>9218.6666666666661</v>
      </c>
      <c r="I622" s="53">
        <v>9420.5513313734373</v>
      </c>
      <c r="J622" s="54">
        <v>8902.7872723516812</v>
      </c>
      <c r="K622" s="55">
        <v>0.96573480680702362</v>
      </c>
      <c r="L622" s="121">
        <v>9476.0356554150876</v>
      </c>
      <c r="M622" s="54">
        <v>8871.8967851119487</v>
      </c>
      <c r="N622" s="120">
        <v>0.96238394400259786</v>
      </c>
      <c r="O622" s="123">
        <v>9296.1353030229329</v>
      </c>
      <c r="P622" s="53">
        <v>9499.716496115163</v>
      </c>
      <c r="Q622" s="54">
        <v>8977.6720354428089</v>
      </c>
      <c r="R622" s="55">
        <v>0.96574240184772642</v>
      </c>
      <c r="S622" s="121">
        <v>9555.6670800920147</v>
      </c>
      <c r="T622" s="54">
        <v>8946.5208538571696</v>
      </c>
      <c r="U622" s="55">
        <v>0.96239141989982924</v>
      </c>
    </row>
    <row r="623" spans="1:21" ht="13" x14ac:dyDescent="0.3">
      <c r="A623" s="44" t="s">
        <v>6699</v>
      </c>
      <c r="B623" s="44" t="s">
        <v>12559</v>
      </c>
      <c r="C623" s="98" t="s">
        <v>959</v>
      </c>
      <c r="D623" s="98" t="s">
        <v>13119</v>
      </c>
      <c r="E623" s="98" t="s">
        <v>213</v>
      </c>
      <c r="F623" s="122">
        <v>1.0218995514217644</v>
      </c>
      <c r="G623" s="122">
        <v>1.0279182443681394</v>
      </c>
      <c r="H623" s="99">
        <v>17274.083333333336</v>
      </c>
      <c r="I623" s="53">
        <v>17652.378009555512</v>
      </c>
      <c r="J623" s="54">
        <v>16682.183530685099</v>
      </c>
      <c r="K623" s="55">
        <v>0.96573480680702384</v>
      </c>
      <c r="L623" s="121">
        <v>17756.345413068939</v>
      </c>
      <c r="M623" s="54">
        <v>16624.300447362875</v>
      </c>
      <c r="N623" s="120">
        <v>0.96238394400259775</v>
      </c>
      <c r="O623" s="123">
        <v>17432.284429761232</v>
      </c>
      <c r="P623" s="53">
        <v>17814.043639029609</v>
      </c>
      <c r="Q623" s="54">
        <v>16835.096234890334</v>
      </c>
      <c r="R623" s="55">
        <v>0.96574240184772631</v>
      </c>
      <c r="S623" s="121">
        <v>17918.963206366217</v>
      </c>
      <c r="T623" s="54">
        <v>16776.680964455598</v>
      </c>
      <c r="U623" s="55">
        <v>0.96239141989982924</v>
      </c>
    </row>
    <row r="624" spans="1:21" ht="13" x14ac:dyDescent="0.3">
      <c r="A624" s="44" t="s">
        <v>6698</v>
      </c>
      <c r="B624" s="44" t="s">
        <v>12558</v>
      </c>
      <c r="C624" s="98" t="s">
        <v>959</v>
      </c>
      <c r="D624" s="98" t="s">
        <v>13119</v>
      </c>
      <c r="E624" s="98" t="s">
        <v>213</v>
      </c>
      <c r="F624" s="122">
        <v>1.0218995514217644</v>
      </c>
      <c r="G624" s="122">
        <v>1.0279182443681394</v>
      </c>
      <c r="H624" s="99">
        <v>6741</v>
      </c>
      <c r="I624" s="53">
        <v>6888.6248761341139</v>
      </c>
      <c r="J624" s="54">
        <v>6510.018332686147</v>
      </c>
      <c r="K624" s="55">
        <v>0.96573480680702373</v>
      </c>
      <c r="L624" s="121">
        <v>6929.196885285628</v>
      </c>
      <c r="M624" s="54">
        <v>6487.4301665215125</v>
      </c>
      <c r="N624" s="120">
        <v>0.96238394400259797</v>
      </c>
      <c r="O624" s="123">
        <v>6797.3230641877208</v>
      </c>
      <c r="P624" s="53">
        <v>6946.1813901622445</v>
      </c>
      <c r="Q624" s="54">
        <v>6564.4631021435971</v>
      </c>
      <c r="R624" s="55">
        <v>0.96574240184772642</v>
      </c>
      <c r="S624" s="121">
        <v>6987.0923905429036</v>
      </c>
      <c r="T624" s="54">
        <v>6541.6853952614783</v>
      </c>
      <c r="U624" s="55">
        <v>0.96239141989982924</v>
      </c>
    </row>
    <row r="625" spans="1:21" ht="13" x14ac:dyDescent="0.3">
      <c r="A625" s="44" t="s">
        <v>6697</v>
      </c>
      <c r="B625" s="44" t="s">
        <v>12557</v>
      </c>
      <c r="C625" s="98" t="s">
        <v>959</v>
      </c>
      <c r="D625" s="98" t="s">
        <v>13119</v>
      </c>
      <c r="E625" s="98" t="s">
        <v>213</v>
      </c>
      <c r="F625" s="122">
        <v>1.0218995514217644</v>
      </c>
      <c r="G625" s="122">
        <v>1.0279182443681394</v>
      </c>
      <c r="H625" s="99">
        <v>9058.1666666666679</v>
      </c>
      <c r="I625" s="53">
        <v>9256.5364533702468</v>
      </c>
      <c r="J625" s="54">
        <v>8747.7868358591568</v>
      </c>
      <c r="K625" s="55">
        <v>0.96573480680702373</v>
      </c>
      <c r="L625" s="121">
        <v>9311.0547771940019</v>
      </c>
      <c r="M625" s="54">
        <v>8717.4341620995328</v>
      </c>
      <c r="N625" s="120">
        <v>0.96238394400259786</v>
      </c>
      <c r="O625" s="123">
        <v>9139.654581397841</v>
      </c>
      <c r="P625" s="53">
        <v>9339.8089168803272</v>
      </c>
      <c r="Q625" s="54">
        <v>8826.5519674977277</v>
      </c>
      <c r="R625" s="55">
        <v>0.96574240184772642</v>
      </c>
      <c r="S625" s="121">
        <v>9394.8176914416908</v>
      </c>
      <c r="T625" s="54">
        <v>8795.9251499854472</v>
      </c>
      <c r="U625" s="55">
        <v>0.96239141989982924</v>
      </c>
    </row>
    <row r="626" spans="1:21" ht="13" x14ac:dyDescent="0.3">
      <c r="A626" s="44" t="s">
        <v>6696</v>
      </c>
      <c r="B626" s="44" t="s">
        <v>12556</v>
      </c>
      <c r="C626" s="98" t="s">
        <v>959</v>
      </c>
      <c r="D626" s="98" t="s">
        <v>13119</v>
      </c>
      <c r="E626" s="98" t="s">
        <v>213</v>
      </c>
      <c r="F626" s="122">
        <v>1.0218995514217644</v>
      </c>
      <c r="G626" s="122">
        <v>1.0279182443681394</v>
      </c>
      <c r="H626" s="99">
        <v>7846.083333333333</v>
      </c>
      <c r="I626" s="53">
        <v>8017.9090387511151</v>
      </c>
      <c r="J626" s="54">
        <v>7577.2357721084754</v>
      </c>
      <c r="K626" s="55">
        <v>0.96573480680702373</v>
      </c>
      <c r="L626" s="121">
        <v>8065.1322051661191</v>
      </c>
      <c r="M626" s="54">
        <v>7550.9446233063827</v>
      </c>
      <c r="N626" s="120">
        <v>0.96238394400259786</v>
      </c>
      <c r="O626" s="123">
        <v>7921.295863541869</v>
      </c>
      <c r="P626" s="53">
        <v>8094.768689632514</v>
      </c>
      <c r="Q626" s="54">
        <v>7649.9312930033857</v>
      </c>
      <c r="R626" s="55">
        <v>0.96574240184772653</v>
      </c>
      <c r="S626" s="121">
        <v>8142.4445371725624</v>
      </c>
      <c r="T626" s="54">
        <v>7623.3871735607026</v>
      </c>
      <c r="U626" s="55">
        <v>0.96239141989982913</v>
      </c>
    </row>
    <row r="627" spans="1:21" ht="13" x14ac:dyDescent="0.3">
      <c r="A627" s="44" t="s">
        <v>6695</v>
      </c>
      <c r="B627" s="44" t="s">
        <v>12555</v>
      </c>
      <c r="C627" s="98" t="s">
        <v>959</v>
      </c>
      <c r="D627" s="98" t="s">
        <v>13119</v>
      </c>
      <c r="E627" s="98" t="s">
        <v>213</v>
      </c>
      <c r="F627" s="122">
        <v>1.0218995514217644</v>
      </c>
      <c r="G627" s="122">
        <v>1.0279182443681394</v>
      </c>
      <c r="H627" s="99">
        <v>6342.4166666666679</v>
      </c>
      <c r="I627" s="53">
        <v>6481.3127465965899</v>
      </c>
      <c r="J627" s="54">
        <v>6125.0925342729815</v>
      </c>
      <c r="K627" s="55">
        <v>0.96573480680702362</v>
      </c>
      <c r="L627" s="121">
        <v>6519.4858050512275</v>
      </c>
      <c r="M627" s="54">
        <v>6103.839966174477</v>
      </c>
      <c r="N627" s="120">
        <v>0.96238394400259775</v>
      </c>
      <c r="O627" s="123">
        <v>6397.7730088925346</v>
      </c>
      <c r="P627" s="53">
        <v>6537.8813678855531</v>
      </c>
      <c r="Q627" s="54">
        <v>6178.6006720844325</v>
      </c>
      <c r="R627" s="55">
        <v>0.96574240184772653</v>
      </c>
      <c r="S627" s="121">
        <v>6576.3875991666828</v>
      </c>
      <c r="T627" s="54">
        <v>6157.1618502248893</v>
      </c>
      <c r="U627" s="55">
        <v>0.96239141989982924</v>
      </c>
    </row>
    <row r="628" spans="1:21" ht="13" x14ac:dyDescent="0.3">
      <c r="A628" s="44" t="s">
        <v>6694</v>
      </c>
      <c r="B628" s="44" t="s">
        <v>12554</v>
      </c>
      <c r="C628" s="98" t="s">
        <v>959</v>
      </c>
      <c r="D628" s="98" t="s">
        <v>13119</v>
      </c>
      <c r="E628" s="98" t="s">
        <v>213</v>
      </c>
      <c r="F628" s="122">
        <v>1.0218995514217644</v>
      </c>
      <c r="G628" s="122">
        <v>1.0279182443681394</v>
      </c>
      <c r="H628" s="99">
        <v>9563.75</v>
      </c>
      <c r="I628" s="53">
        <v>9773.1918349098996</v>
      </c>
      <c r="J628" s="54">
        <v>9236.0462586006743</v>
      </c>
      <c r="K628" s="55">
        <v>0.96573480680702384</v>
      </c>
      <c r="L628" s="121">
        <v>9830.7531095757931</v>
      </c>
      <c r="M628" s="54">
        <v>9203.9994444548447</v>
      </c>
      <c r="N628" s="120">
        <v>0.96238394400259775</v>
      </c>
      <c r="O628" s="123">
        <v>9648.9539145896015</v>
      </c>
      <c r="P628" s="53">
        <v>9860.2616770083914</v>
      </c>
      <c r="Q628" s="54">
        <v>9318.4039287937849</v>
      </c>
      <c r="R628" s="55">
        <v>0.96574240184772653</v>
      </c>
      <c r="S628" s="121">
        <v>9918.3357678740285</v>
      </c>
      <c r="T628" s="54">
        <v>9286.0704584099021</v>
      </c>
      <c r="U628" s="55">
        <v>0.96239141989982924</v>
      </c>
    </row>
    <row r="629" spans="1:21" ht="13" x14ac:dyDescent="0.3">
      <c r="A629" s="44" t="s">
        <v>6693</v>
      </c>
      <c r="B629" s="44" t="s">
        <v>12553</v>
      </c>
      <c r="C629" s="98" t="s">
        <v>959</v>
      </c>
      <c r="D629" s="98" t="s">
        <v>13119</v>
      </c>
      <c r="E629" s="98" t="s">
        <v>213</v>
      </c>
      <c r="F629" s="122">
        <v>1.0218995514217644</v>
      </c>
      <c r="G629" s="122">
        <v>1.0279182443681394</v>
      </c>
      <c r="H629" s="99">
        <v>12195</v>
      </c>
      <c r="I629" s="53">
        <v>12462.065029588417</v>
      </c>
      <c r="J629" s="54">
        <v>11777.135969011655</v>
      </c>
      <c r="K629" s="55">
        <v>0.96573480680702384</v>
      </c>
      <c r="L629" s="121">
        <v>12535.46299006946</v>
      </c>
      <c r="M629" s="54">
        <v>11736.272197111681</v>
      </c>
      <c r="N629" s="120">
        <v>0.96238394400259786</v>
      </c>
      <c r="O629" s="123">
        <v>12301.95998768256</v>
      </c>
      <c r="P629" s="53">
        <v>12571.367393021301</v>
      </c>
      <c r="Q629" s="54">
        <v>11880.524385939181</v>
      </c>
      <c r="R629" s="55">
        <v>0.96574240184772631</v>
      </c>
      <c r="S629" s="121">
        <v>12645.409112825755</v>
      </c>
      <c r="T629" s="54">
        <v>11839.300740096705</v>
      </c>
      <c r="U629" s="55">
        <v>0.96239141989982935</v>
      </c>
    </row>
    <row r="630" spans="1:21" ht="13" x14ac:dyDescent="0.3">
      <c r="A630" s="44" t="s">
        <v>6692</v>
      </c>
      <c r="B630" s="44" t="s">
        <v>12552</v>
      </c>
      <c r="C630" s="98" t="s">
        <v>959</v>
      </c>
      <c r="D630" s="98" t="s">
        <v>13119</v>
      </c>
      <c r="E630" s="98" t="s">
        <v>213</v>
      </c>
      <c r="F630" s="122">
        <v>1.0218995514217644</v>
      </c>
      <c r="G630" s="122">
        <v>1.0279182443681394</v>
      </c>
      <c r="H630" s="99">
        <v>8046.75</v>
      </c>
      <c r="I630" s="53">
        <v>8222.970215403082</v>
      </c>
      <c r="J630" s="54">
        <v>7771.0265566744174</v>
      </c>
      <c r="K630" s="55">
        <v>0.96573480680702362</v>
      </c>
      <c r="L630" s="121">
        <v>8271.401132869325</v>
      </c>
      <c r="M630" s="54">
        <v>7744.0630014029039</v>
      </c>
      <c r="N630" s="120">
        <v>0.96238394400259786</v>
      </c>
      <c r="O630" s="123">
        <v>8120.1642465511013</v>
      </c>
      <c r="P630" s="53">
        <v>8297.9922010216196</v>
      </c>
      <c r="Q630" s="54">
        <v>7841.9869228622947</v>
      </c>
      <c r="R630" s="55">
        <v>0.96574240184772642</v>
      </c>
      <c r="S630" s="121">
        <v>8346.864976295743</v>
      </c>
      <c r="T630" s="54">
        <v>7814.7763990581407</v>
      </c>
      <c r="U630" s="55">
        <v>0.96239141989982913</v>
      </c>
    </row>
    <row r="631" spans="1:21" ht="13" x14ac:dyDescent="0.3">
      <c r="A631" s="44" t="s">
        <v>6691</v>
      </c>
      <c r="B631" s="44" t="s">
        <v>13209</v>
      </c>
      <c r="C631" s="98" t="s">
        <v>959</v>
      </c>
      <c r="D631" s="98" t="s">
        <v>13119</v>
      </c>
      <c r="E631" s="98" t="s">
        <v>213</v>
      </c>
      <c r="F631" s="122">
        <v>1.0218995514217644</v>
      </c>
      <c r="G631" s="122">
        <v>1.0279182443681394</v>
      </c>
      <c r="H631" s="99">
        <v>10592.083333333332</v>
      </c>
      <c r="I631" s="53">
        <v>10824.045206955279</v>
      </c>
      <c r="J631" s="54">
        <v>10229.143551600562</v>
      </c>
      <c r="K631" s="55">
        <v>0.96573480680702384</v>
      </c>
      <c r="L631" s="121">
        <v>10887.795704201029</v>
      </c>
      <c r="M631" s="54">
        <v>10193.650933537516</v>
      </c>
      <c r="N631" s="120">
        <v>0.96238394400259786</v>
      </c>
      <c r="O631" s="123">
        <v>10683.709946837156</v>
      </c>
      <c r="P631" s="53">
        <v>10917.678402193133</v>
      </c>
      <c r="Q631" s="54">
        <v>10317.711704702962</v>
      </c>
      <c r="R631" s="55">
        <v>0.96574240184772653</v>
      </c>
      <c r="S631" s="121">
        <v>10981.980371891277</v>
      </c>
      <c r="T631" s="54">
        <v>10281.910785534539</v>
      </c>
      <c r="U631" s="55">
        <v>0.96239141989982913</v>
      </c>
    </row>
    <row r="632" spans="1:21" ht="13" x14ac:dyDescent="0.3">
      <c r="A632" s="44" t="s">
        <v>6690</v>
      </c>
      <c r="B632" s="44" t="s">
        <v>12551</v>
      </c>
      <c r="C632" s="98" t="s">
        <v>959</v>
      </c>
      <c r="D632" s="98" t="s">
        <v>13119</v>
      </c>
      <c r="E632" s="98" t="s">
        <v>213</v>
      </c>
      <c r="F632" s="122">
        <v>1.0218995514217644</v>
      </c>
      <c r="G632" s="122">
        <v>1.0279182443681394</v>
      </c>
      <c r="H632" s="99">
        <v>16536.666666666668</v>
      </c>
      <c r="I632" s="53">
        <v>16898.81224867791</v>
      </c>
      <c r="J632" s="54">
        <v>15970.034588565482</v>
      </c>
      <c r="K632" s="55">
        <v>0.96573480680702362</v>
      </c>
      <c r="L632" s="121">
        <v>16998.341367701134</v>
      </c>
      <c r="M632" s="54">
        <v>15914.622487322962</v>
      </c>
      <c r="N632" s="120">
        <v>0.96238394400259797</v>
      </c>
      <c r="O632" s="123">
        <v>16674.918664957811</v>
      </c>
      <c r="P632" s="53">
        <v>17040.091903714794</v>
      </c>
      <c r="Q632" s="54">
        <v>16103.676002111841</v>
      </c>
      <c r="R632" s="55">
        <v>0.96574240184772642</v>
      </c>
      <c r="S632" s="121">
        <v>17140.45311906495</v>
      </c>
      <c r="T632" s="54">
        <v>16047.798650682911</v>
      </c>
      <c r="U632" s="55">
        <v>0.96239141989982913</v>
      </c>
    </row>
    <row r="633" spans="1:21" ht="13" x14ac:dyDescent="0.3">
      <c r="A633" s="44" t="s">
        <v>6689</v>
      </c>
      <c r="B633" s="44" t="s">
        <v>12550</v>
      </c>
      <c r="C633" s="98" t="s">
        <v>959</v>
      </c>
      <c r="D633" s="98" t="s">
        <v>13119</v>
      </c>
      <c r="E633" s="98" t="s">
        <v>213</v>
      </c>
      <c r="F633" s="122">
        <v>1.0218995514217644</v>
      </c>
      <c r="G633" s="122">
        <v>1.0279182443681394</v>
      </c>
      <c r="H633" s="99">
        <v>9211.0833333333339</v>
      </c>
      <c r="I633" s="53">
        <v>9412.8019264418235</v>
      </c>
      <c r="J633" s="54">
        <v>8895.4637834000623</v>
      </c>
      <c r="K633" s="55">
        <v>0.96573480680702362</v>
      </c>
      <c r="L633" s="121">
        <v>9468.240608728629</v>
      </c>
      <c r="M633" s="54">
        <v>8864.5987068699287</v>
      </c>
      <c r="N633" s="120">
        <v>0.96238394400259775</v>
      </c>
      <c r="O633" s="123">
        <v>9288.6169783413898</v>
      </c>
      <c r="P633" s="53">
        <v>9492.033523495651</v>
      </c>
      <c r="Q633" s="54">
        <v>8970.4112705069856</v>
      </c>
      <c r="R633" s="55">
        <v>0.96574240184772653</v>
      </c>
      <c r="S633" s="121">
        <v>9547.9388569847724</v>
      </c>
      <c r="T633" s="54">
        <v>8939.2852826916314</v>
      </c>
      <c r="U633" s="55">
        <v>0.96239141989982924</v>
      </c>
    </row>
    <row r="634" spans="1:21" ht="13" x14ac:dyDescent="0.3">
      <c r="A634" s="44" t="s">
        <v>6688</v>
      </c>
      <c r="B634" s="44" t="s">
        <v>12549</v>
      </c>
      <c r="C634" s="98" t="s">
        <v>959</v>
      </c>
      <c r="D634" s="98" t="s">
        <v>13119</v>
      </c>
      <c r="E634" s="98" t="s">
        <v>213</v>
      </c>
      <c r="F634" s="122">
        <v>1.0218995514217644</v>
      </c>
      <c r="G634" s="122">
        <v>1.0279182443681394</v>
      </c>
      <c r="H634" s="99">
        <v>6859.5833333333339</v>
      </c>
      <c r="I634" s="53">
        <v>7009.8051312735452</v>
      </c>
      <c r="J634" s="54">
        <v>6624.5383851933475</v>
      </c>
      <c r="K634" s="55">
        <v>0.96573480680702384</v>
      </c>
      <c r="L634" s="121">
        <v>7051.0908570969505</v>
      </c>
      <c r="M634" s="54">
        <v>6601.552862547821</v>
      </c>
      <c r="N634" s="120">
        <v>0.96238394400259786</v>
      </c>
      <c r="O634" s="123">
        <v>6925.6647599413991</v>
      </c>
      <c r="P634" s="53">
        <v>7077.3337114816368</v>
      </c>
      <c r="Q634" s="54">
        <v>6688.4081196579646</v>
      </c>
      <c r="R634" s="55">
        <v>0.96574240184772642</v>
      </c>
      <c r="S634" s="121">
        <v>7119.0171611212545</v>
      </c>
      <c r="T634" s="54">
        <v>6665.2003420702131</v>
      </c>
      <c r="U634" s="55">
        <v>0.96239141989982924</v>
      </c>
    </row>
    <row r="635" spans="1:21" ht="13" x14ac:dyDescent="0.3">
      <c r="A635" s="44" t="s">
        <v>6687</v>
      </c>
      <c r="B635" s="44" t="s">
        <v>12548</v>
      </c>
      <c r="C635" s="98" t="s">
        <v>959</v>
      </c>
      <c r="D635" s="98" t="s">
        <v>13119</v>
      </c>
      <c r="E635" s="98" t="s">
        <v>213</v>
      </c>
      <c r="F635" s="122">
        <v>1.0218995514217644</v>
      </c>
      <c r="G635" s="122">
        <v>1.0279182443681394</v>
      </c>
      <c r="H635" s="99">
        <v>6048.9166666666661</v>
      </c>
      <c r="I635" s="53">
        <v>6181.3852282543003</v>
      </c>
      <c r="J635" s="54">
        <v>5841.6493684751185</v>
      </c>
      <c r="K635" s="55">
        <v>0.96573480680702373</v>
      </c>
      <c r="L635" s="121">
        <v>6217.791800329177</v>
      </c>
      <c r="M635" s="54">
        <v>5821.3802786097131</v>
      </c>
      <c r="N635" s="120">
        <v>0.96238394400259775</v>
      </c>
      <c r="O635" s="123">
        <v>6102.978417288743</v>
      </c>
      <c r="P635" s="53">
        <v>6236.6309069640756</v>
      </c>
      <c r="Q635" s="54">
        <v>5893.9050351372662</v>
      </c>
      <c r="R635" s="55">
        <v>0.96574240184772631</v>
      </c>
      <c r="S635" s="121">
        <v>6273.3628601160908</v>
      </c>
      <c r="T635" s="54">
        <v>5873.4540646325258</v>
      </c>
      <c r="U635" s="55">
        <v>0.96239141989982924</v>
      </c>
    </row>
    <row r="636" spans="1:21" ht="13" x14ac:dyDescent="0.3">
      <c r="A636" s="44" t="s">
        <v>6686</v>
      </c>
      <c r="B636" s="44" t="s">
        <v>12547</v>
      </c>
      <c r="C636" s="98" t="s">
        <v>959</v>
      </c>
      <c r="D636" s="98" t="s">
        <v>13119</v>
      </c>
      <c r="E636" s="98" t="s">
        <v>213</v>
      </c>
      <c r="F636" s="122">
        <v>1.0218995514217644</v>
      </c>
      <c r="G636" s="122">
        <v>1.0279182443681394</v>
      </c>
      <c r="H636" s="99">
        <v>5470.4166666666661</v>
      </c>
      <c r="I636" s="53">
        <v>5590.2163377568095</v>
      </c>
      <c r="J636" s="54">
        <v>5282.9717827372551</v>
      </c>
      <c r="K636" s="55">
        <v>0.96573480680702362</v>
      </c>
      <c r="L636" s="121">
        <v>5623.141095962209</v>
      </c>
      <c r="M636" s="54">
        <v>5264.6411670042107</v>
      </c>
      <c r="N636" s="120">
        <v>0.96238394400259786</v>
      </c>
      <c r="O636" s="123">
        <v>5518.1896934052638</v>
      </c>
      <c r="P636" s="53">
        <v>5639.0355723510429</v>
      </c>
      <c r="Q636" s="54">
        <v>5329.1497683605694</v>
      </c>
      <c r="R636" s="55">
        <v>0.96574240184772653</v>
      </c>
      <c r="S636" s="121">
        <v>5672.2478617355</v>
      </c>
      <c r="T636" s="54">
        <v>5310.6584143128948</v>
      </c>
      <c r="U636" s="55">
        <v>0.96239141989982913</v>
      </c>
    </row>
    <row r="637" spans="1:21" ht="13" x14ac:dyDescent="0.3">
      <c r="A637" s="44" t="s">
        <v>6685</v>
      </c>
      <c r="B637" s="44" t="s">
        <v>12546</v>
      </c>
      <c r="C637" s="98" t="s">
        <v>959</v>
      </c>
      <c r="D637" s="98" t="s">
        <v>13119</v>
      </c>
      <c r="E637" s="98" t="s">
        <v>213</v>
      </c>
      <c r="F637" s="122">
        <v>1.0218995514217644</v>
      </c>
      <c r="G637" s="122">
        <v>1.0279182443681394</v>
      </c>
      <c r="H637" s="99">
        <v>8165</v>
      </c>
      <c r="I637" s="53">
        <v>8343.8098373587054</v>
      </c>
      <c r="J637" s="54">
        <v>7885.2246975793478</v>
      </c>
      <c r="K637" s="55">
        <v>0.96573480680702362</v>
      </c>
      <c r="L637" s="121">
        <v>8392.9524652658583</v>
      </c>
      <c r="M637" s="54">
        <v>7857.8649027812116</v>
      </c>
      <c r="N637" s="120">
        <v>0.96238394400259786</v>
      </c>
      <c r="O637" s="123">
        <v>8234.6188508416453</v>
      </c>
      <c r="P637" s="53">
        <v>8414.953309804283</v>
      </c>
      <c r="Q637" s="54">
        <v>7952.5205873123759</v>
      </c>
      <c r="R637" s="55">
        <v>0.96574240184772653</v>
      </c>
      <c r="S637" s="121">
        <v>8464.5149521979292</v>
      </c>
      <c r="T637" s="54">
        <v>7924.9265281953903</v>
      </c>
      <c r="U637" s="55">
        <v>0.96239141989982913</v>
      </c>
    </row>
    <row r="638" spans="1:21" ht="13" x14ac:dyDescent="0.3">
      <c r="A638" s="44" t="s">
        <v>6684</v>
      </c>
      <c r="B638" s="44" t="s">
        <v>13210</v>
      </c>
      <c r="C638" s="98" t="s">
        <v>959</v>
      </c>
      <c r="D638" s="98" t="s">
        <v>13119</v>
      </c>
      <c r="E638" s="98" t="s">
        <v>213</v>
      </c>
      <c r="F638" s="122">
        <v>1.0218995514217644</v>
      </c>
      <c r="G638" s="122">
        <v>1.0279182443681394</v>
      </c>
      <c r="H638" s="99">
        <v>5864.9166666666679</v>
      </c>
      <c r="I638" s="53">
        <v>5993.3557107926972</v>
      </c>
      <c r="J638" s="54">
        <v>5663.954164022628</v>
      </c>
      <c r="K638" s="55">
        <v>0.96573480680702373</v>
      </c>
      <c r="L638" s="121">
        <v>6028.6548433654416</v>
      </c>
      <c r="M638" s="54">
        <v>5644.301632913237</v>
      </c>
      <c r="N638" s="120">
        <v>0.96238394400259775</v>
      </c>
      <c r="O638" s="123">
        <v>5914.8245957343424</v>
      </c>
      <c r="P638" s="53">
        <v>6044.3566011193434</v>
      </c>
      <c r="Q638" s="54">
        <v>5712.1969115924912</v>
      </c>
      <c r="R638" s="55">
        <v>0.96574240184772642</v>
      </c>
      <c r="S638" s="121">
        <v>6079.9561141927352</v>
      </c>
      <c r="T638" s="54">
        <v>5692.3764411472075</v>
      </c>
      <c r="U638" s="55">
        <v>0.96239141989982924</v>
      </c>
    </row>
    <row r="639" spans="1:21" ht="13" x14ac:dyDescent="0.3">
      <c r="A639" s="44" t="s">
        <v>6683</v>
      </c>
      <c r="B639" s="44" t="s">
        <v>12545</v>
      </c>
      <c r="C639" s="98" t="s">
        <v>959</v>
      </c>
      <c r="D639" s="98" t="s">
        <v>13119</v>
      </c>
      <c r="E639" s="98" t="s">
        <v>213</v>
      </c>
      <c r="F639" s="122">
        <v>1.0218995514217644</v>
      </c>
      <c r="G639" s="122">
        <v>1.0279182443681394</v>
      </c>
      <c r="H639" s="99">
        <v>5863.5</v>
      </c>
      <c r="I639" s="53">
        <v>5991.9080197615158</v>
      </c>
      <c r="J639" s="54">
        <v>5662.5860397129836</v>
      </c>
      <c r="K639" s="55">
        <v>0.96573480680702373</v>
      </c>
      <c r="L639" s="121">
        <v>6027.1986258525849</v>
      </c>
      <c r="M639" s="54">
        <v>5642.9382556592318</v>
      </c>
      <c r="N639" s="120">
        <v>0.96238394400259775</v>
      </c>
      <c r="O639" s="123">
        <v>5914.3667987996378</v>
      </c>
      <c r="P639" s="53">
        <v>6043.8887786371261</v>
      </c>
      <c r="Q639" s="54">
        <v>5711.7547976812111</v>
      </c>
      <c r="R639" s="55">
        <v>0.96574240184772642</v>
      </c>
      <c r="S639" s="121">
        <v>6079.4855363713359</v>
      </c>
      <c r="T639" s="54">
        <v>5691.9358613051909</v>
      </c>
      <c r="U639" s="55">
        <v>0.96239141989982924</v>
      </c>
    </row>
    <row r="640" spans="1:21" ht="13" x14ac:dyDescent="0.3">
      <c r="A640" s="44" t="s">
        <v>6682</v>
      </c>
      <c r="B640" s="44" t="s">
        <v>12544</v>
      </c>
      <c r="C640" s="98" t="s">
        <v>959</v>
      </c>
      <c r="D640" s="98" t="s">
        <v>13119</v>
      </c>
      <c r="E640" s="98" t="s">
        <v>213</v>
      </c>
      <c r="F640" s="122">
        <v>1.0218995514217644</v>
      </c>
      <c r="G640" s="122">
        <v>1.0279182443681394</v>
      </c>
      <c r="H640" s="99">
        <v>15720</v>
      </c>
      <c r="I640" s="53">
        <v>16064.260948350136</v>
      </c>
      <c r="J640" s="54">
        <v>15181.351163006413</v>
      </c>
      <c r="K640" s="55">
        <v>0.96573480680702373</v>
      </c>
      <c r="L640" s="121">
        <v>16158.874801467151</v>
      </c>
      <c r="M640" s="54">
        <v>15128.675599720838</v>
      </c>
      <c r="N640" s="120">
        <v>0.96238394400259786</v>
      </c>
      <c r="O640" s="123">
        <v>15844.839478797634</v>
      </c>
      <c r="P640" s="53">
        <v>16191.834355733165</v>
      </c>
      <c r="Q640" s="54">
        <v>15302.033335145705</v>
      </c>
      <c r="R640" s="55">
        <v>0.96574240184772642</v>
      </c>
      <c r="S640" s="121">
        <v>16287.19957934065</v>
      </c>
      <c r="T640" s="54">
        <v>15248.937564084925</v>
      </c>
      <c r="U640" s="55">
        <v>0.96239141989982924</v>
      </c>
    </row>
    <row r="641" spans="1:21" ht="13" x14ac:dyDescent="0.3">
      <c r="A641" s="44" t="s">
        <v>6681</v>
      </c>
      <c r="B641" s="44" t="s">
        <v>12543</v>
      </c>
      <c r="C641" s="98" t="s">
        <v>959</v>
      </c>
      <c r="D641" s="98" t="s">
        <v>13119</v>
      </c>
      <c r="E641" s="98" t="s">
        <v>213</v>
      </c>
      <c r="F641" s="122">
        <v>1.0218995514217644</v>
      </c>
      <c r="G641" s="122">
        <v>1.0279182443681394</v>
      </c>
      <c r="H641" s="99">
        <v>8900.9166666666679</v>
      </c>
      <c r="I641" s="53">
        <v>9095.8427489091737</v>
      </c>
      <c r="J641" s="54">
        <v>8595.9250374887524</v>
      </c>
      <c r="K641" s="55">
        <v>0.96573480680702373</v>
      </c>
      <c r="L641" s="121">
        <v>9149.4146332671135</v>
      </c>
      <c r="M641" s="54">
        <v>8566.0992869051242</v>
      </c>
      <c r="N641" s="120">
        <v>0.96238394400259786</v>
      </c>
      <c r="O641" s="123">
        <v>8973.8976990303872</v>
      </c>
      <c r="P641" s="53">
        <v>9170.4220331439556</v>
      </c>
      <c r="Q641" s="54">
        <v>8666.4735177973907</v>
      </c>
      <c r="R641" s="55">
        <v>0.96574240184772631</v>
      </c>
      <c r="S641" s="121">
        <v>9224.4331679266015</v>
      </c>
      <c r="T641" s="54">
        <v>8636.4021486056645</v>
      </c>
      <c r="U641" s="55">
        <v>0.96239141989982924</v>
      </c>
    </row>
    <row r="642" spans="1:21" ht="13" x14ac:dyDescent="0.3">
      <c r="A642" s="44" t="s">
        <v>6680</v>
      </c>
      <c r="B642" s="44" t="s">
        <v>12542</v>
      </c>
      <c r="C642" s="98" t="s">
        <v>959</v>
      </c>
      <c r="D642" s="98" t="s">
        <v>13119</v>
      </c>
      <c r="E642" s="98" t="s">
        <v>213</v>
      </c>
      <c r="F642" s="122">
        <v>1.0218995514217644</v>
      </c>
      <c r="G642" s="122">
        <v>1.0279182443681394</v>
      </c>
      <c r="H642" s="99">
        <v>3073.416666666667</v>
      </c>
      <c r="I642" s="53">
        <v>3140.7231129988413</v>
      </c>
      <c r="J642" s="54">
        <v>2968.1054508208204</v>
      </c>
      <c r="K642" s="55">
        <v>0.96573480680702373</v>
      </c>
      <c r="L642" s="121">
        <v>3159.2210642117793</v>
      </c>
      <c r="M642" s="54">
        <v>2957.8068532299844</v>
      </c>
      <c r="N642" s="120">
        <v>0.96238394400259786</v>
      </c>
      <c r="O642" s="123">
        <v>3097.4286830762107</v>
      </c>
      <c r="P642" s="53">
        <v>3165.2609817964862</v>
      </c>
      <c r="Q642" s="54">
        <v>2991.3182159460603</v>
      </c>
      <c r="R642" s="55">
        <v>0.96574240184772653</v>
      </c>
      <c r="S642" s="121">
        <v>3183.9034539632166</v>
      </c>
      <c r="T642" s="54">
        <v>2980.9387883441727</v>
      </c>
      <c r="U642" s="55">
        <v>0.96239141989982924</v>
      </c>
    </row>
    <row r="643" spans="1:21" ht="13" x14ac:dyDescent="0.3">
      <c r="A643" s="44" t="s">
        <v>6679</v>
      </c>
      <c r="B643" s="44" t="s">
        <v>12541</v>
      </c>
      <c r="C643" s="98" t="s">
        <v>959</v>
      </c>
      <c r="D643" s="98" t="s">
        <v>13119</v>
      </c>
      <c r="E643" s="98" t="s">
        <v>213</v>
      </c>
      <c r="F643" s="122">
        <v>1.0218995514217644</v>
      </c>
      <c r="G643" s="122">
        <v>1.0279182443681394</v>
      </c>
      <c r="H643" s="99">
        <v>4346.25</v>
      </c>
      <c r="I643" s="53">
        <v>4441.4309253668434</v>
      </c>
      <c r="J643" s="54">
        <v>4197.3249040850269</v>
      </c>
      <c r="K643" s="55">
        <v>0.96573480680702373</v>
      </c>
      <c r="L643" s="121">
        <v>4467.5896695850261</v>
      </c>
      <c r="M643" s="54">
        <v>4182.7612166212912</v>
      </c>
      <c r="N643" s="120">
        <v>0.96238394400259786</v>
      </c>
      <c r="O643" s="123">
        <v>4379.4944185085551</v>
      </c>
      <c r="P643" s="53">
        <v>4475.4033817280133</v>
      </c>
      <c r="Q643" s="54">
        <v>4229.4634586091643</v>
      </c>
      <c r="R643" s="55">
        <v>0.96574240184772653</v>
      </c>
      <c r="S643" s="121">
        <v>4501.7622138933793</v>
      </c>
      <c r="T643" s="54">
        <v>4214.7878518718253</v>
      </c>
      <c r="U643" s="55">
        <v>0.96239141989982924</v>
      </c>
    </row>
    <row r="644" spans="1:21" ht="13" x14ac:dyDescent="0.3">
      <c r="A644" s="44" t="s">
        <v>6678</v>
      </c>
      <c r="B644" s="44" t="s">
        <v>12471</v>
      </c>
      <c r="C644" s="98" t="s">
        <v>959</v>
      </c>
      <c r="D644" s="98" t="s">
        <v>13119</v>
      </c>
      <c r="E644" s="98" t="s">
        <v>213</v>
      </c>
      <c r="F644" s="122">
        <v>1.0218995514217644</v>
      </c>
      <c r="G644" s="122">
        <v>1.0279182443681394</v>
      </c>
      <c r="H644" s="99">
        <v>7719.5</v>
      </c>
      <c r="I644" s="53">
        <v>7888.5535872003102</v>
      </c>
      <c r="J644" s="54">
        <v>7454.9898411468203</v>
      </c>
      <c r="K644" s="55">
        <v>0.96573480680702384</v>
      </c>
      <c r="L644" s="121">
        <v>7935.0148873998523</v>
      </c>
      <c r="M644" s="54">
        <v>7429.1228557280538</v>
      </c>
      <c r="N644" s="120">
        <v>0.96238394400259786</v>
      </c>
      <c r="O644" s="123">
        <v>7785.6903443362362</v>
      </c>
      <c r="P644" s="53">
        <v>7956.1934703859615</v>
      </c>
      <c r="Q644" s="54">
        <v>7518.9712931819286</v>
      </c>
      <c r="R644" s="55">
        <v>0.96574240184772642</v>
      </c>
      <c r="S644" s="121">
        <v>8003.0531499440785</v>
      </c>
      <c r="T644" s="54">
        <v>7492.8815853861406</v>
      </c>
      <c r="U644" s="55">
        <v>0.96239141989982924</v>
      </c>
    </row>
    <row r="645" spans="1:21" ht="13" x14ac:dyDescent="0.3">
      <c r="A645" s="44" t="s">
        <v>6677</v>
      </c>
      <c r="B645" s="44" t="s">
        <v>12540</v>
      </c>
      <c r="C645" s="98" t="s">
        <v>959</v>
      </c>
      <c r="D645" s="98" t="s">
        <v>13119</v>
      </c>
      <c r="E645" s="98" t="s">
        <v>213</v>
      </c>
      <c r="F645" s="122">
        <v>1.0218995514217644</v>
      </c>
      <c r="G645" s="122">
        <v>1.0279182443681394</v>
      </c>
      <c r="H645" s="99">
        <v>9907.5833333333321</v>
      </c>
      <c r="I645" s="53">
        <v>10124.55496400708</v>
      </c>
      <c r="J645" s="54">
        <v>9568.0980763411535</v>
      </c>
      <c r="K645" s="55">
        <v>0.96573480680702373</v>
      </c>
      <c r="L645" s="121">
        <v>10184.185665931038</v>
      </c>
      <c r="M645" s="54">
        <v>9534.8991238677372</v>
      </c>
      <c r="N645" s="120">
        <v>0.96238394400259786</v>
      </c>
      <c r="O645" s="123">
        <v>9995.2616010089005</v>
      </c>
      <c r="P645" s="53">
        <v>10214.153346414181</v>
      </c>
      <c r="Q645" s="54">
        <v>9652.8479456546866</v>
      </c>
      <c r="R645" s="55">
        <v>0.96574240184772642</v>
      </c>
      <c r="S645" s="121">
        <v>10274.311756909347</v>
      </c>
      <c r="T645" s="54">
        <v>9619.3540044651963</v>
      </c>
      <c r="U645" s="55">
        <v>0.96239141989982924</v>
      </c>
    </row>
    <row r="646" spans="1:21" ht="13" x14ac:dyDescent="0.3">
      <c r="A646" s="44" t="s">
        <v>6676</v>
      </c>
      <c r="B646" s="44" t="s">
        <v>12539</v>
      </c>
      <c r="C646" s="98" t="s">
        <v>959</v>
      </c>
      <c r="D646" s="98" t="s">
        <v>13119</v>
      </c>
      <c r="E646" s="98" t="s">
        <v>213</v>
      </c>
      <c r="F646" s="122">
        <v>1.0218995514217644</v>
      </c>
      <c r="G646" s="122">
        <v>1.0279182443681394</v>
      </c>
      <c r="H646" s="99">
        <v>12320.333333333332</v>
      </c>
      <c r="I646" s="53">
        <v>12590.143106699943</v>
      </c>
      <c r="J646" s="54">
        <v>11898.1747314648</v>
      </c>
      <c r="K646" s="55">
        <v>0.96573480680702373</v>
      </c>
      <c r="L646" s="121">
        <v>12664.295410030265</v>
      </c>
      <c r="M646" s="54">
        <v>11856.890984760004</v>
      </c>
      <c r="N646" s="120">
        <v>0.96238394400259775</v>
      </c>
      <c r="O646" s="123">
        <v>12417.77566674558</v>
      </c>
      <c r="P646" s="53">
        <v>12689.719383503409</v>
      </c>
      <c r="Q646" s="54">
        <v>11992.372498009128</v>
      </c>
      <c r="R646" s="55">
        <v>0.96574240184772642</v>
      </c>
      <c r="S646" s="121">
        <v>12764.458162318519</v>
      </c>
      <c r="T646" s="54">
        <v>11950.760755916828</v>
      </c>
      <c r="U646" s="55">
        <v>0.96239141989982935</v>
      </c>
    </row>
    <row r="647" spans="1:21" ht="13" x14ac:dyDescent="0.3">
      <c r="A647" s="44" t="s">
        <v>6675</v>
      </c>
      <c r="B647" s="44" t="s">
        <v>12538</v>
      </c>
      <c r="C647" s="98" t="s">
        <v>959</v>
      </c>
      <c r="D647" s="98" t="s">
        <v>13119</v>
      </c>
      <c r="E647" s="98" t="s">
        <v>213</v>
      </c>
      <c r="F647" s="122">
        <v>1.0218995514217644</v>
      </c>
      <c r="G647" s="122">
        <v>1.0279182443681394</v>
      </c>
      <c r="H647" s="99">
        <v>3008.5</v>
      </c>
      <c r="I647" s="53">
        <v>3074.3848004523779</v>
      </c>
      <c r="J647" s="54">
        <v>2905.4131662789309</v>
      </c>
      <c r="K647" s="55">
        <v>0.96573480680702373</v>
      </c>
      <c r="L647" s="121">
        <v>3092.4920381815473</v>
      </c>
      <c r="M647" s="54">
        <v>2895.3320955318154</v>
      </c>
      <c r="N647" s="120">
        <v>0.96238394400259775</v>
      </c>
      <c r="O647" s="123">
        <v>3033.9024249876625</v>
      </c>
      <c r="P647" s="53">
        <v>3100.3435271522953</v>
      </c>
      <c r="Q647" s="54">
        <v>2929.9682148792267</v>
      </c>
      <c r="R647" s="55">
        <v>0.96574240184772642</v>
      </c>
      <c r="S647" s="121">
        <v>3118.6036542775587</v>
      </c>
      <c r="T647" s="54">
        <v>2919.8016626214117</v>
      </c>
      <c r="U647" s="55">
        <v>0.96239141989982924</v>
      </c>
    </row>
    <row r="648" spans="1:21" ht="13" x14ac:dyDescent="0.3">
      <c r="A648" s="44" t="s">
        <v>6674</v>
      </c>
      <c r="B648" s="44" t="s">
        <v>12537</v>
      </c>
      <c r="C648" s="98" t="s">
        <v>959</v>
      </c>
      <c r="D648" s="98" t="s">
        <v>13119</v>
      </c>
      <c r="E648" s="98" t="s">
        <v>213</v>
      </c>
      <c r="F648" s="122">
        <v>1.0218995514217644</v>
      </c>
      <c r="G648" s="122">
        <v>1.0279182443681394</v>
      </c>
      <c r="H648" s="99">
        <v>7941.3333333333321</v>
      </c>
      <c r="I648" s="53">
        <v>8115.2449710240371</v>
      </c>
      <c r="J648" s="54">
        <v>7669.2220124568439</v>
      </c>
      <c r="K648" s="55">
        <v>0.96573480680702384</v>
      </c>
      <c r="L648" s="121">
        <v>8163.0414179421832</v>
      </c>
      <c r="M648" s="54">
        <v>7642.6116939726289</v>
      </c>
      <c r="N648" s="120">
        <v>0.96238394400259786</v>
      </c>
      <c r="O648" s="123">
        <v>8006.6508714730444</v>
      </c>
      <c r="P648" s="53">
        <v>8181.9929339489827</v>
      </c>
      <c r="Q648" s="54">
        <v>7732.3622433725695</v>
      </c>
      <c r="R648" s="55">
        <v>0.96574240184772642</v>
      </c>
      <c r="S648" s="121">
        <v>8230.1825070732048</v>
      </c>
      <c r="T648" s="54">
        <v>7705.5321008391484</v>
      </c>
      <c r="U648" s="55">
        <v>0.96239141989982924</v>
      </c>
    </row>
    <row r="649" spans="1:21" ht="13" x14ac:dyDescent="0.3">
      <c r="A649" s="44" t="s">
        <v>6673</v>
      </c>
      <c r="B649" s="44" t="s">
        <v>12536</v>
      </c>
      <c r="C649" s="98" t="s">
        <v>959</v>
      </c>
      <c r="D649" s="98" t="s">
        <v>13119</v>
      </c>
      <c r="E649" s="98" t="s">
        <v>213</v>
      </c>
      <c r="F649" s="122">
        <v>1.0218995514217644</v>
      </c>
      <c r="G649" s="122">
        <v>1.0279182443681394</v>
      </c>
      <c r="H649" s="99">
        <v>2476.9166666666661</v>
      </c>
      <c r="I649" s="53">
        <v>2531.1600305757579</v>
      </c>
      <c r="J649" s="54">
        <v>2392.04463856043</v>
      </c>
      <c r="K649" s="55">
        <v>0.96573480680702373</v>
      </c>
      <c r="L649" s="121">
        <v>2546.0678314461834</v>
      </c>
      <c r="M649" s="54">
        <v>2383.7448306324341</v>
      </c>
      <c r="N649" s="120">
        <v>0.96238394400259786</v>
      </c>
      <c r="O649" s="123">
        <v>2500.8361068946997</v>
      </c>
      <c r="P649" s="53">
        <v>2555.6032958150454</v>
      </c>
      <c r="Q649" s="54">
        <v>2415.1634685000049</v>
      </c>
      <c r="R649" s="55">
        <v>0.96574240184772642</v>
      </c>
      <c r="S649" s="121">
        <v>2570.6550604516524</v>
      </c>
      <c r="T649" s="54">
        <v>2406.783211851151</v>
      </c>
      <c r="U649" s="55">
        <v>0.96239141989982913</v>
      </c>
    </row>
    <row r="650" spans="1:21" ht="13" x14ac:dyDescent="0.3">
      <c r="A650" s="44" t="s">
        <v>6672</v>
      </c>
      <c r="B650" s="44" t="s">
        <v>12535</v>
      </c>
      <c r="C650" s="98" t="s">
        <v>959</v>
      </c>
      <c r="D650" s="98" t="s">
        <v>13119</v>
      </c>
      <c r="E650" s="98" t="s">
        <v>213</v>
      </c>
      <c r="F650" s="122">
        <v>1.0218995514217644</v>
      </c>
      <c r="G650" s="122">
        <v>1.0279182443681394</v>
      </c>
      <c r="H650" s="99">
        <v>9461.75</v>
      </c>
      <c r="I650" s="53">
        <v>9668.9580806648792</v>
      </c>
      <c r="J650" s="54">
        <v>9137.5413083063577</v>
      </c>
      <c r="K650" s="55">
        <v>0.96573480680702384</v>
      </c>
      <c r="L650" s="121">
        <v>9725.9054486502428</v>
      </c>
      <c r="M650" s="54">
        <v>9105.8362821665796</v>
      </c>
      <c r="N650" s="120">
        <v>0.96238394400259775</v>
      </c>
      <c r="O650" s="123">
        <v>9544.0025051633711</v>
      </c>
      <c r="P650" s="53">
        <v>9753.0118787946449</v>
      </c>
      <c r="Q650" s="54">
        <v>9217.0479025771929</v>
      </c>
      <c r="R650" s="55">
        <v>0.96574240184772653</v>
      </c>
      <c r="S650" s="121">
        <v>9810.4542993526575</v>
      </c>
      <c r="T650" s="54">
        <v>9185.0661224717041</v>
      </c>
      <c r="U650" s="55">
        <v>0.96239141989982924</v>
      </c>
    </row>
    <row r="651" spans="1:21" ht="13" x14ac:dyDescent="0.3">
      <c r="A651" s="44" t="s">
        <v>6671</v>
      </c>
      <c r="B651" s="44" t="s">
        <v>7475</v>
      </c>
      <c r="C651" s="98" t="s">
        <v>959</v>
      </c>
      <c r="D651" s="98" t="s">
        <v>13119</v>
      </c>
      <c r="E651" s="98" t="s">
        <v>213</v>
      </c>
      <c r="F651" s="122">
        <v>1.0218995514217644</v>
      </c>
      <c r="G651" s="122">
        <v>1.0279182443681394</v>
      </c>
      <c r="H651" s="99">
        <v>15101.416666666668</v>
      </c>
      <c r="I651" s="53">
        <v>15432.130917499824</v>
      </c>
      <c r="J651" s="54">
        <v>14583.963707095703</v>
      </c>
      <c r="K651" s="55">
        <v>0.96573480680702373</v>
      </c>
      <c r="L651" s="121">
        <v>15523.02170747176</v>
      </c>
      <c r="M651" s="54">
        <v>14533.360931693231</v>
      </c>
      <c r="N651" s="120">
        <v>0.96238394400259775</v>
      </c>
      <c r="O651" s="123">
        <v>15262.270316401349</v>
      </c>
      <c r="P651" s="53">
        <v>15596.507190008248</v>
      </c>
      <c r="Q651" s="54">
        <v>14739.421593010698</v>
      </c>
      <c r="R651" s="55">
        <v>0.96574240184772642</v>
      </c>
      <c r="S651" s="121">
        <v>15688.366108707241</v>
      </c>
      <c r="T651" s="54">
        <v>14688.278000696509</v>
      </c>
      <c r="U651" s="55">
        <v>0.96239141989982913</v>
      </c>
    </row>
    <row r="652" spans="1:21" ht="13" x14ac:dyDescent="0.3">
      <c r="A652" s="44" t="s">
        <v>6670</v>
      </c>
      <c r="B652" s="44" t="s">
        <v>12534</v>
      </c>
      <c r="C652" s="98" t="s">
        <v>959</v>
      </c>
      <c r="D652" s="98" t="s">
        <v>13119</v>
      </c>
      <c r="E652" s="98" t="s">
        <v>213</v>
      </c>
      <c r="F652" s="122">
        <v>1.0218995514217644</v>
      </c>
      <c r="G652" s="122">
        <v>1.0279182443681394</v>
      </c>
      <c r="H652" s="99">
        <v>4668.416666666667</v>
      </c>
      <c r="I652" s="53">
        <v>4770.6528975165556</v>
      </c>
      <c r="J652" s="54">
        <v>4508.4524676780238</v>
      </c>
      <c r="K652" s="55">
        <v>0.96573480680702384</v>
      </c>
      <c r="L652" s="121">
        <v>4798.7506639789617</v>
      </c>
      <c r="M652" s="54">
        <v>4492.8092439141283</v>
      </c>
      <c r="N652" s="120">
        <v>0.96238394400259786</v>
      </c>
      <c r="O652" s="123">
        <v>4709.1484641600427</v>
      </c>
      <c r="P652" s="53">
        <v>4812.2767031036383</v>
      </c>
      <c r="Q652" s="54">
        <v>4547.8243484354516</v>
      </c>
      <c r="R652" s="55">
        <v>0.96574240184772642</v>
      </c>
      <c r="S652" s="121">
        <v>4840.6196217483111</v>
      </c>
      <c r="T652" s="54">
        <v>4532.0440769420838</v>
      </c>
      <c r="U652" s="55">
        <v>0.96239141989982924</v>
      </c>
    </row>
    <row r="653" spans="1:21" ht="13" x14ac:dyDescent="0.3">
      <c r="A653" s="44" t="s">
        <v>6669</v>
      </c>
      <c r="B653" s="44" t="s">
        <v>10566</v>
      </c>
      <c r="C653" s="98" t="s">
        <v>959</v>
      </c>
      <c r="D653" s="98" t="s">
        <v>13119</v>
      </c>
      <c r="E653" s="98" t="s">
        <v>213</v>
      </c>
      <c r="F653" s="122">
        <v>1.0218995514217644</v>
      </c>
      <c r="G653" s="122">
        <v>1.0279182443681394</v>
      </c>
      <c r="H653" s="99">
        <v>10673.666666666668</v>
      </c>
      <c r="I653" s="53">
        <v>10907.415178692107</v>
      </c>
      <c r="J653" s="54">
        <v>10307.931416255904</v>
      </c>
      <c r="K653" s="55">
        <v>0.96573480680702373</v>
      </c>
      <c r="L653" s="121">
        <v>10971.656700970732</v>
      </c>
      <c r="M653" s="54">
        <v>10272.16542363573</v>
      </c>
      <c r="N653" s="120">
        <v>0.96238394400259786</v>
      </c>
      <c r="O653" s="123">
        <v>10761.327257042241</v>
      </c>
      <c r="P653" s="53">
        <v>10996.995496674272</v>
      </c>
      <c r="Q653" s="54">
        <v>10392.670032285379</v>
      </c>
      <c r="R653" s="55">
        <v>0.96574240184772642</v>
      </c>
      <c r="S653" s="121">
        <v>11061.764621129865</v>
      </c>
      <c r="T653" s="54">
        <v>10356.609018911617</v>
      </c>
      <c r="U653" s="55">
        <v>0.96239141989982913</v>
      </c>
    </row>
    <row r="654" spans="1:21" ht="13" x14ac:dyDescent="0.3">
      <c r="A654" s="44" t="s">
        <v>6668</v>
      </c>
      <c r="B654" s="44" t="s">
        <v>12533</v>
      </c>
      <c r="C654" s="98" t="s">
        <v>959</v>
      </c>
      <c r="D654" s="98" t="s">
        <v>13119</v>
      </c>
      <c r="E654" s="98" t="s">
        <v>213</v>
      </c>
      <c r="F654" s="122">
        <v>1.0218995514217644</v>
      </c>
      <c r="G654" s="122">
        <v>1.0279182443681394</v>
      </c>
      <c r="H654" s="99">
        <v>3808.833333333333</v>
      </c>
      <c r="I654" s="53">
        <v>3892.2450747735966</v>
      </c>
      <c r="J654" s="54">
        <v>3678.3229233268185</v>
      </c>
      <c r="K654" s="55">
        <v>0.96573480680702373</v>
      </c>
      <c r="L654" s="121">
        <v>3915.169273090848</v>
      </c>
      <c r="M654" s="54">
        <v>3665.5600453818943</v>
      </c>
      <c r="N654" s="120">
        <v>0.96238394400259775</v>
      </c>
      <c r="O654" s="123">
        <v>3842.1886714166585</v>
      </c>
      <c r="P654" s="53">
        <v>3926.3308797984682</v>
      </c>
      <c r="Q654" s="54">
        <v>3710.5645158860489</v>
      </c>
      <c r="R654" s="55">
        <v>0.96574240184772642</v>
      </c>
      <c r="S654" s="121">
        <v>3949.4558336537657</v>
      </c>
      <c r="T654" s="54">
        <v>3697.6894110077164</v>
      </c>
      <c r="U654" s="55">
        <v>0.96239141989982924</v>
      </c>
    </row>
    <row r="655" spans="1:21" ht="13" x14ac:dyDescent="0.3">
      <c r="A655" s="44" t="s">
        <v>6667</v>
      </c>
      <c r="B655" s="44" t="s">
        <v>12532</v>
      </c>
      <c r="C655" s="98" t="s">
        <v>959</v>
      </c>
      <c r="D655" s="98" t="s">
        <v>13119</v>
      </c>
      <c r="E655" s="98" t="s">
        <v>213</v>
      </c>
      <c r="F655" s="122">
        <v>1.0218995514217644</v>
      </c>
      <c r="G655" s="122">
        <v>1.0279182443681394</v>
      </c>
      <c r="H655" s="99">
        <v>4278</v>
      </c>
      <c r="I655" s="53">
        <v>4371.6862809823078</v>
      </c>
      <c r="J655" s="54">
        <v>4131.4135035204472</v>
      </c>
      <c r="K655" s="55">
        <v>0.96573480680702362</v>
      </c>
      <c r="L655" s="121">
        <v>4397.4342494069006</v>
      </c>
      <c r="M655" s="54">
        <v>4117.0785124431141</v>
      </c>
      <c r="N655" s="120">
        <v>0.96238394400259797</v>
      </c>
      <c r="O655" s="123">
        <v>4313.7651340702014</v>
      </c>
      <c r="P655" s="53">
        <v>4408.234655445186</v>
      </c>
      <c r="Q655" s="54">
        <v>4165.9859015839356</v>
      </c>
      <c r="R655" s="55">
        <v>0.96574240184772642</v>
      </c>
      <c r="S655" s="121">
        <v>4434.1978832299328</v>
      </c>
      <c r="T655" s="54">
        <v>4151.5305524921987</v>
      </c>
      <c r="U655" s="55">
        <v>0.96239141989982935</v>
      </c>
    </row>
    <row r="656" spans="1:21" ht="13" x14ac:dyDescent="0.3">
      <c r="A656" s="44" t="s">
        <v>6666</v>
      </c>
      <c r="B656" s="44" t="s">
        <v>8600</v>
      </c>
      <c r="C656" s="98" t="s">
        <v>959</v>
      </c>
      <c r="D656" s="98" t="s">
        <v>13119</v>
      </c>
      <c r="E656" s="98" t="s">
        <v>213</v>
      </c>
      <c r="F656" s="122">
        <v>1.0218995514217644</v>
      </c>
      <c r="G656" s="122">
        <v>1.0279182443681394</v>
      </c>
      <c r="H656" s="99">
        <v>6865.3333333333339</v>
      </c>
      <c r="I656" s="53">
        <v>7015.6810536942203</v>
      </c>
      <c r="J656" s="54">
        <v>6630.091360332488</v>
      </c>
      <c r="K656" s="55">
        <v>0.96573480680702384</v>
      </c>
      <c r="L656" s="121">
        <v>7057.0013870020666</v>
      </c>
      <c r="M656" s="54">
        <v>6607.0865702258352</v>
      </c>
      <c r="N656" s="120">
        <v>0.96238394400259775</v>
      </c>
      <c r="O656" s="123">
        <v>6920.4128380154434</v>
      </c>
      <c r="P656" s="53">
        <v>7071.9667748214006</v>
      </c>
      <c r="Q656" s="54">
        <v>6683.3361159628748</v>
      </c>
      <c r="R656" s="55">
        <v>0.96574240184772642</v>
      </c>
      <c r="S656" s="121">
        <v>7113.6186147555673</v>
      </c>
      <c r="T656" s="54">
        <v>6660.1459374706892</v>
      </c>
      <c r="U656" s="55">
        <v>0.96239141989982924</v>
      </c>
    </row>
    <row r="657" spans="1:21" ht="13" x14ac:dyDescent="0.3">
      <c r="A657" s="44" t="s">
        <v>6665</v>
      </c>
      <c r="B657" s="44" t="s">
        <v>12531</v>
      </c>
      <c r="C657" s="98" t="s">
        <v>959</v>
      </c>
      <c r="D657" s="98" t="s">
        <v>13119</v>
      </c>
      <c r="E657" s="98" t="s">
        <v>213</v>
      </c>
      <c r="F657" s="122">
        <v>1.0218995514217644</v>
      </c>
      <c r="G657" s="122">
        <v>1.0279182443681394</v>
      </c>
      <c r="H657" s="99">
        <v>3077.416666666667</v>
      </c>
      <c r="I657" s="53">
        <v>3144.8107112045282</v>
      </c>
      <c r="J657" s="54">
        <v>2971.9683900480486</v>
      </c>
      <c r="K657" s="55">
        <v>0.96573480680702373</v>
      </c>
      <c r="L657" s="121">
        <v>3163.3327371892519</v>
      </c>
      <c r="M657" s="54">
        <v>2961.6563890059947</v>
      </c>
      <c r="N657" s="120">
        <v>0.96238394400259775</v>
      </c>
      <c r="O657" s="123">
        <v>3104.4472780391779</v>
      </c>
      <c r="P657" s="53">
        <v>3172.4332808407535</v>
      </c>
      <c r="Q657" s="54">
        <v>2998.0963707031924</v>
      </c>
      <c r="R657" s="55">
        <v>0.96574240184772642</v>
      </c>
      <c r="S657" s="121">
        <v>3191.1179957754807</v>
      </c>
      <c r="T657" s="54">
        <v>2987.6934239162842</v>
      </c>
      <c r="U657" s="55">
        <v>0.96239141989982913</v>
      </c>
    </row>
    <row r="658" spans="1:21" ht="13" x14ac:dyDescent="0.3">
      <c r="A658" s="44" t="s">
        <v>6664</v>
      </c>
      <c r="B658" s="44" t="s">
        <v>12530</v>
      </c>
      <c r="C658" s="98" t="s">
        <v>959</v>
      </c>
      <c r="D658" s="98" t="s">
        <v>13119</v>
      </c>
      <c r="E658" s="98" t="s">
        <v>213</v>
      </c>
      <c r="F658" s="122">
        <v>1.0218995514217644</v>
      </c>
      <c r="G658" s="122">
        <v>1.0279182443681394</v>
      </c>
      <c r="H658" s="99">
        <v>2604.1666666666665</v>
      </c>
      <c r="I658" s="53">
        <v>2661.1967484941779</v>
      </c>
      <c r="J658" s="54">
        <v>2514.9343927266241</v>
      </c>
      <c r="K658" s="55">
        <v>0.96573480680702373</v>
      </c>
      <c r="L658" s="121">
        <v>2676.8704280420293</v>
      </c>
      <c r="M658" s="54">
        <v>2506.2081875067647</v>
      </c>
      <c r="N658" s="120">
        <v>0.96238394400259775</v>
      </c>
      <c r="O658" s="123">
        <v>2626.6548428251845</v>
      </c>
      <c r="P658" s="53">
        <v>2684.177405622861</v>
      </c>
      <c r="Q658" s="54">
        <v>2536.671956734956</v>
      </c>
      <c r="R658" s="55">
        <v>0.96574240184772642</v>
      </c>
      <c r="S658" s="121">
        <v>2699.9864345979349</v>
      </c>
      <c r="T658" s="54">
        <v>2527.8700837732922</v>
      </c>
      <c r="U658" s="55">
        <v>0.96239141989982924</v>
      </c>
    </row>
    <row r="659" spans="1:21" ht="13" x14ac:dyDescent="0.3">
      <c r="A659" s="44" t="s">
        <v>6663</v>
      </c>
      <c r="B659" s="44" t="s">
        <v>12529</v>
      </c>
      <c r="C659" s="98" t="s">
        <v>959</v>
      </c>
      <c r="D659" s="98" t="s">
        <v>13119</v>
      </c>
      <c r="E659" s="98" t="s">
        <v>213</v>
      </c>
      <c r="F659" s="122">
        <v>1.0218995514217644</v>
      </c>
      <c r="G659" s="122">
        <v>1.0279182443681394</v>
      </c>
      <c r="H659" s="99">
        <v>3423.5</v>
      </c>
      <c r="I659" s="53">
        <v>3498.4731142924102</v>
      </c>
      <c r="J659" s="54">
        <v>3306.1931111038457</v>
      </c>
      <c r="K659" s="55">
        <v>0.96573480680702373</v>
      </c>
      <c r="L659" s="121">
        <v>3519.0781095943253</v>
      </c>
      <c r="M659" s="54">
        <v>3294.7214322928935</v>
      </c>
      <c r="N659" s="120">
        <v>0.96238394400259775</v>
      </c>
      <c r="O659" s="123">
        <v>3453.3932514580692</v>
      </c>
      <c r="P659" s="53">
        <v>3529.0210145479491</v>
      </c>
      <c r="Q659" s="54">
        <v>3335.088293187845</v>
      </c>
      <c r="R659" s="55">
        <v>0.96574240184772631</v>
      </c>
      <c r="S659" s="121">
        <v>3549.8059281515589</v>
      </c>
      <c r="T659" s="54">
        <v>3323.5160347432193</v>
      </c>
      <c r="U659" s="55">
        <v>0.96239141989982924</v>
      </c>
    </row>
    <row r="660" spans="1:21" ht="13" x14ac:dyDescent="0.3">
      <c r="A660" s="44" t="s">
        <v>6662</v>
      </c>
      <c r="B660" s="44" t="s">
        <v>12528</v>
      </c>
      <c r="C660" s="98" t="s">
        <v>959</v>
      </c>
      <c r="D660" s="98" t="s">
        <v>13119</v>
      </c>
      <c r="E660" s="98" t="s">
        <v>213</v>
      </c>
      <c r="F660" s="122">
        <v>1.0218995514217644</v>
      </c>
      <c r="G660" s="122">
        <v>1.0279182443681394</v>
      </c>
      <c r="H660" s="99">
        <v>3644.4166666666665</v>
      </c>
      <c r="I660" s="53">
        <v>3724.2277568606683</v>
      </c>
      <c r="J660" s="54">
        <v>3519.5400255076306</v>
      </c>
      <c r="K660" s="55">
        <v>0.96573480680702373</v>
      </c>
      <c r="L660" s="121">
        <v>3746.1623817459863</v>
      </c>
      <c r="M660" s="54">
        <v>3507.3280852554672</v>
      </c>
      <c r="N660" s="120">
        <v>0.96238394400259775</v>
      </c>
      <c r="O660" s="123">
        <v>3671.8693207694923</v>
      </c>
      <c r="P660" s="53">
        <v>3752.2816117736829</v>
      </c>
      <c r="Q660" s="54">
        <v>3546.0798971109093</v>
      </c>
      <c r="R660" s="55">
        <v>0.96574240184772642</v>
      </c>
      <c r="S660" s="121">
        <v>3774.3814657546091</v>
      </c>
      <c r="T660" s="54">
        <v>3533.7755293019732</v>
      </c>
      <c r="U660" s="55">
        <v>0.96239141989982924</v>
      </c>
    </row>
    <row r="661" spans="1:21" ht="13" x14ac:dyDescent="0.3">
      <c r="A661" s="44" t="s">
        <v>6661</v>
      </c>
      <c r="B661" s="44" t="s">
        <v>12527</v>
      </c>
      <c r="C661" s="98" t="s">
        <v>959</v>
      </c>
      <c r="D661" s="98" t="s">
        <v>13119</v>
      </c>
      <c r="E661" s="98" t="s">
        <v>213</v>
      </c>
      <c r="F661" s="122">
        <v>1.0218995514217644</v>
      </c>
      <c r="G661" s="122">
        <v>1.0279182443681394</v>
      </c>
      <c r="H661" s="99">
        <v>4218.9166666666661</v>
      </c>
      <c r="I661" s="53">
        <v>4311.3090491524717</v>
      </c>
      <c r="J661" s="54">
        <v>4074.3546720182658</v>
      </c>
      <c r="K661" s="55">
        <v>0.96573480680702384</v>
      </c>
      <c r="L661" s="121">
        <v>4336.7014131354817</v>
      </c>
      <c r="M661" s="54">
        <v>4060.2176610849592</v>
      </c>
      <c r="N661" s="120">
        <v>0.96238394400259775</v>
      </c>
      <c r="O661" s="123">
        <v>4255.3926274290543</v>
      </c>
      <c r="P661" s="53">
        <v>4348.5838170932338</v>
      </c>
      <c r="Q661" s="54">
        <v>4109.6130968184425</v>
      </c>
      <c r="R661" s="55">
        <v>0.96574240184772653</v>
      </c>
      <c r="S661" s="121">
        <v>4374.1957186839973</v>
      </c>
      <c r="T661" s="54">
        <v>4095.3533529427123</v>
      </c>
      <c r="U661" s="55">
        <v>0.96239141989982913</v>
      </c>
    </row>
    <row r="662" spans="1:21" ht="13" x14ac:dyDescent="0.3">
      <c r="A662" s="44" t="s">
        <v>6660</v>
      </c>
      <c r="B662" s="44" t="s">
        <v>12526</v>
      </c>
      <c r="C662" s="98" t="s">
        <v>959</v>
      </c>
      <c r="D662" s="98" t="s">
        <v>13119</v>
      </c>
      <c r="E662" s="98" t="s">
        <v>213</v>
      </c>
      <c r="F662" s="122">
        <v>1.0218995514217644</v>
      </c>
      <c r="G662" s="122">
        <v>1.0279182443681394</v>
      </c>
      <c r="H662" s="99">
        <v>3405.166666666667</v>
      </c>
      <c r="I662" s="53">
        <v>3479.7382891830116</v>
      </c>
      <c r="J662" s="54">
        <v>3288.4879729790505</v>
      </c>
      <c r="K662" s="55">
        <v>0.96573480680702373</v>
      </c>
      <c r="L662" s="121">
        <v>3500.2329417809096</v>
      </c>
      <c r="M662" s="54">
        <v>3277.0777266528462</v>
      </c>
      <c r="N662" s="120">
        <v>0.96238394400259775</v>
      </c>
      <c r="O662" s="123">
        <v>3434.689237470875</v>
      </c>
      <c r="P662" s="53">
        <v>3509.9073910446491</v>
      </c>
      <c r="Q662" s="54">
        <v>3317.0250337956591</v>
      </c>
      <c r="R662" s="55">
        <v>0.96574240184772653</v>
      </c>
      <c r="S662" s="121">
        <v>3530.5797309312052</v>
      </c>
      <c r="T662" s="54">
        <v>3305.5154521642571</v>
      </c>
      <c r="U662" s="55">
        <v>0.96239141989982924</v>
      </c>
    </row>
    <row r="663" spans="1:21" ht="13" x14ac:dyDescent="0.3">
      <c r="A663" s="44" t="s">
        <v>6659</v>
      </c>
      <c r="B663" s="44" t="s">
        <v>12525</v>
      </c>
      <c r="C663" s="98" t="s">
        <v>959</v>
      </c>
      <c r="D663" s="98" t="s">
        <v>13119</v>
      </c>
      <c r="E663" s="98" t="s">
        <v>213</v>
      </c>
      <c r="F663" s="122">
        <v>1.0218995514217644</v>
      </c>
      <c r="G663" s="122">
        <v>1.0279182443681394</v>
      </c>
      <c r="H663" s="99">
        <v>4509.1666666666679</v>
      </c>
      <c r="I663" s="53">
        <v>4607.9153939526404</v>
      </c>
      <c r="J663" s="54">
        <v>4354.659199694006</v>
      </c>
      <c r="K663" s="55">
        <v>0.96573480680702384</v>
      </c>
      <c r="L663" s="121">
        <v>4635.0546835633368</v>
      </c>
      <c r="M663" s="54">
        <v>4339.5496008317159</v>
      </c>
      <c r="N663" s="120">
        <v>0.96238394400259797</v>
      </c>
      <c r="O663" s="123">
        <v>4548.3754312679021</v>
      </c>
      <c r="P663" s="53">
        <v>4647.9828129104435</v>
      </c>
      <c r="Q663" s="54">
        <v>4392.5590134978529</v>
      </c>
      <c r="R663" s="55">
        <v>0.96574240184772653</v>
      </c>
      <c r="S663" s="121">
        <v>4675.3580880360805</v>
      </c>
      <c r="T663" s="54">
        <v>4377.3174895354141</v>
      </c>
      <c r="U663" s="55">
        <v>0.96239141989982913</v>
      </c>
    </row>
    <row r="664" spans="1:21" ht="13" x14ac:dyDescent="0.3">
      <c r="A664" s="44" t="s">
        <v>6658</v>
      </c>
      <c r="B664" s="44" t="s">
        <v>12524</v>
      </c>
      <c r="C664" s="98" t="s">
        <v>959</v>
      </c>
      <c r="D664" s="98" t="s">
        <v>13119</v>
      </c>
      <c r="E664" s="98" t="s">
        <v>213</v>
      </c>
      <c r="F664" s="122">
        <v>1.0218995514217644</v>
      </c>
      <c r="G664" s="122">
        <v>1.0279182443681394</v>
      </c>
      <c r="H664" s="99">
        <v>2494.3333333333335</v>
      </c>
      <c r="I664" s="53">
        <v>2548.9581144296876</v>
      </c>
      <c r="J664" s="54">
        <v>2408.8645197789861</v>
      </c>
      <c r="K664" s="55">
        <v>0.96573480680702362</v>
      </c>
      <c r="L664" s="121">
        <v>2563.9707408689292</v>
      </c>
      <c r="M664" s="54">
        <v>2400.5063509904799</v>
      </c>
      <c r="N664" s="120">
        <v>0.96238394400259775</v>
      </c>
      <c r="O664" s="123">
        <v>2513.5264140543868</v>
      </c>
      <c r="P664" s="53">
        <v>2568.5715150089341</v>
      </c>
      <c r="Q664" s="54">
        <v>2427.4190362165868</v>
      </c>
      <c r="R664" s="55">
        <v>0.96574240184772664</v>
      </c>
      <c r="S664" s="121">
        <v>2583.6996587077301</v>
      </c>
      <c r="T664" s="54">
        <v>2418.996254577527</v>
      </c>
      <c r="U664" s="55">
        <v>0.96239141989982913</v>
      </c>
    </row>
    <row r="665" spans="1:21" ht="13" x14ac:dyDescent="0.3">
      <c r="A665" s="44" t="s">
        <v>6657</v>
      </c>
      <c r="B665" s="44" t="s">
        <v>12523</v>
      </c>
      <c r="C665" s="98" t="s">
        <v>959</v>
      </c>
      <c r="D665" s="98" t="s">
        <v>13119</v>
      </c>
      <c r="E665" s="98" t="s">
        <v>213</v>
      </c>
      <c r="F665" s="122">
        <v>1.0218995514217644</v>
      </c>
      <c r="G665" s="122">
        <v>1.0279182443681394</v>
      </c>
      <c r="H665" s="99">
        <v>6243.4166666666679</v>
      </c>
      <c r="I665" s="53">
        <v>6380.1446910058348</v>
      </c>
      <c r="J665" s="54">
        <v>6029.484788399086</v>
      </c>
      <c r="K665" s="55">
        <v>0.96573480680702362</v>
      </c>
      <c r="L665" s="121">
        <v>6417.721898858782</v>
      </c>
      <c r="M665" s="54">
        <v>6008.5639557182203</v>
      </c>
      <c r="N665" s="120">
        <v>0.96238394400259775</v>
      </c>
      <c r="O665" s="123">
        <v>6298.0786654855083</v>
      </c>
      <c r="P665" s="53">
        <v>6436.0037630786255</v>
      </c>
      <c r="Q665" s="54">
        <v>6082.3216174318986</v>
      </c>
      <c r="R665" s="55">
        <v>0.96574240184772653</v>
      </c>
      <c r="S665" s="121">
        <v>6473.9099647182975</v>
      </c>
      <c r="T665" s="54">
        <v>6061.2168695174196</v>
      </c>
      <c r="U665" s="55">
        <v>0.96239141989982913</v>
      </c>
    </row>
    <row r="666" spans="1:21" ht="13" x14ac:dyDescent="0.3">
      <c r="A666" s="44" t="s">
        <v>6656</v>
      </c>
      <c r="B666" s="44" t="s">
        <v>12522</v>
      </c>
      <c r="C666" s="98" t="s">
        <v>959</v>
      </c>
      <c r="D666" s="98" t="s">
        <v>13119</v>
      </c>
      <c r="E666" s="98" t="s">
        <v>213</v>
      </c>
      <c r="F666" s="122">
        <v>1.0218995514217644</v>
      </c>
      <c r="G666" s="122">
        <v>1.0279182443681394</v>
      </c>
      <c r="H666" s="99">
        <v>4893.8333333333339</v>
      </c>
      <c r="I666" s="53">
        <v>5001.0060880662122</v>
      </c>
      <c r="J666" s="54">
        <v>4726.1451887124404</v>
      </c>
      <c r="K666" s="55">
        <v>0.96573480680702373</v>
      </c>
      <c r="L666" s="121">
        <v>5030.4605682302799</v>
      </c>
      <c r="M666" s="54">
        <v>4709.7466246247141</v>
      </c>
      <c r="N666" s="120">
        <v>0.96238394400259786</v>
      </c>
      <c r="O666" s="123">
        <v>4929.5430115597892</v>
      </c>
      <c r="P666" s="53">
        <v>5037.4977922272419</v>
      </c>
      <c r="Q666" s="54">
        <v>4760.6687079954254</v>
      </c>
      <c r="R666" s="55">
        <v>0.96574240184772642</v>
      </c>
      <c r="S666" s="121">
        <v>5067.1671979797693</v>
      </c>
      <c r="T666" s="54">
        <v>4744.1498983523061</v>
      </c>
      <c r="U666" s="55">
        <v>0.96239141989982924</v>
      </c>
    </row>
    <row r="667" spans="1:21" ht="13" x14ac:dyDescent="0.3">
      <c r="A667" s="44" t="s">
        <v>6655</v>
      </c>
      <c r="B667" s="44" t="s">
        <v>12521</v>
      </c>
      <c r="C667" s="98" t="s">
        <v>959</v>
      </c>
      <c r="D667" s="98" t="s">
        <v>13119</v>
      </c>
      <c r="E667" s="98" t="s">
        <v>213</v>
      </c>
      <c r="F667" s="122">
        <v>1.0218995514217644</v>
      </c>
      <c r="G667" s="122">
        <v>1.0279182443681394</v>
      </c>
      <c r="H667" s="99">
        <v>7666.8333333333339</v>
      </c>
      <c r="I667" s="53">
        <v>7834.7335441587647</v>
      </c>
      <c r="J667" s="54">
        <v>7404.1278079883177</v>
      </c>
      <c r="K667" s="55">
        <v>0.96573480680702384</v>
      </c>
      <c r="L667" s="121">
        <v>7880.8778598631307</v>
      </c>
      <c r="M667" s="54">
        <v>7378.4373013439181</v>
      </c>
      <c r="N667" s="120">
        <v>0.96238394400259786</v>
      </c>
      <c r="O667" s="123">
        <v>7726.8430678944042</v>
      </c>
      <c r="P667" s="53">
        <v>7896.0574649876608</v>
      </c>
      <c r="Q667" s="54">
        <v>7462.1399830887967</v>
      </c>
      <c r="R667" s="55">
        <v>0.96574240184772642</v>
      </c>
      <c r="S667" s="121">
        <v>7942.5629608581439</v>
      </c>
      <c r="T667" s="54">
        <v>7436.2474714540476</v>
      </c>
      <c r="U667" s="55">
        <v>0.96239141989982913</v>
      </c>
    </row>
    <row r="668" spans="1:21" ht="13" x14ac:dyDescent="0.3">
      <c r="A668" s="44" t="s">
        <v>6654</v>
      </c>
      <c r="B668" s="44" t="s">
        <v>12520</v>
      </c>
      <c r="C668" s="98" t="s">
        <v>959</v>
      </c>
      <c r="D668" s="98" t="s">
        <v>13119</v>
      </c>
      <c r="E668" s="98" t="s">
        <v>213</v>
      </c>
      <c r="F668" s="122">
        <v>1.0218995514217644</v>
      </c>
      <c r="G668" s="122">
        <v>1.0279182443681394</v>
      </c>
      <c r="H668" s="99">
        <v>2628.2500000000005</v>
      </c>
      <c r="I668" s="53">
        <v>2685.8074960242525</v>
      </c>
      <c r="J668" s="54">
        <v>2538.1925059905602</v>
      </c>
      <c r="K668" s="55">
        <v>0.96573480680702362</v>
      </c>
      <c r="L668" s="121">
        <v>2701.6261257605629</v>
      </c>
      <c r="M668" s="54">
        <v>2529.3856008248281</v>
      </c>
      <c r="N668" s="120">
        <v>0.96238394400259775</v>
      </c>
      <c r="O668" s="123">
        <v>2649.8195069362341</v>
      </c>
      <c r="P668" s="53">
        <v>2707.8493654867784</v>
      </c>
      <c r="Q668" s="54">
        <v>2559.0430550915571</v>
      </c>
      <c r="R668" s="55">
        <v>0.96574240184772653</v>
      </c>
      <c r="S668" s="121">
        <v>2723.7978154623424</v>
      </c>
      <c r="T668" s="54">
        <v>2550.1635577586276</v>
      </c>
      <c r="U668" s="55">
        <v>0.96239141989982913</v>
      </c>
    </row>
    <row r="669" spans="1:21" ht="13" x14ac:dyDescent="0.3">
      <c r="A669" s="44" t="s">
        <v>6653</v>
      </c>
      <c r="B669" s="44" t="s">
        <v>12519</v>
      </c>
      <c r="C669" s="98" t="s">
        <v>959</v>
      </c>
      <c r="D669" s="98" t="s">
        <v>13119</v>
      </c>
      <c r="E669" s="98" t="s">
        <v>213</v>
      </c>
      <c r="F669" s="122">
        <v>1.0218995514217644</v>
      </c>
      <c r="G669" s="122">
        <v>1.0279182443681394</v>
      </c>
      <c r="H669" s="99">
        <v>1965.5</v>
      </c>
      <c r="I669" s="53">
        <v>2008.5435683194778</v>
      </c>
      <c r="J669" s="54">
        <v>1898.151762779205</v>
      </c>
      <c r="K669" s="55">
        <v>0.96573480680702362</v>
      </c>
      <c r="L669" s="121">
        <v>2020.373309305578</v>
      </c>
      <c r="M669" s="54">
        <v>1891.565641937106</v>
      </c>
      <c r="N669" s="120">
        <v>0.96238394400259775</v>
      </c>
      <c r="O669" s="123">
        <v>1984.6460656151507</v>
      </c>
      <c r="P669" s="53">
        <v>2028.1089241830921</v>
      </c>
      <c r="Q669" s="54">
        <v>1916.6568582248162</v>
      </c>
      <c r="R669" s="55">
        <v>0.96574240184772653</v>
      </c>
      <c r="S669" s="121">
        <v>2040.0538994592609</v>
      </c>
      <c r="T669" s="54">
        <v>1910.0063450859745</v>
      </c>
      <c r="U669" s="55">
        <v>0.96239141989982924</v>
      </c>
    </row>
    <row r="670" spans="1:21" ht="13" x14ac:dyDescent="0.3">
      <c r="A670" s="44" t="s">
        <v>6652</v>
      </c>
      <c r="B670" s="44" t="s">
        <v>7869</v>
      </c>
      <c r="C670" s="98" t="s">
        <v>959</v>
      </c>
      <c r="D670" s="98" t="s">
        <v>13119</v>
      </c>
      <c r="E670" s="98" t="s">
        <v>213</v>
      </c>
      <c r="F670" s="122">
        <v>1.0218995514217644</v>
      </c>
      <c r="G670" s="122">
        <v>1.0279182443681394</v>
      </c>
      <c r="H670" s="99">
        <v>6567.5833333333339</v>
      </c>
      <c r="I670" s="53">
        <v>6711.41046225839</v>
      </c>
      <c r="J670" s="54">
        <v>6342.5438216056964</v>
      </c>
      <c r="K670" s="55">
        <v>0.96573480680702373</v>
      </c>
      <c r="L670" s="121">
        <v>6750.9387297414532</v>
      </c>
      <c r="M670" s="54">
        <v>6320.5367508990621</v>
      </c>
      <c r="N670" s="120">
        <v>0.96238394400259786</v>
      </c>
      <c r="O670" s="123">
        <v>6624.6013280097304</v>
      </c>
      <c r="P670" s="53">
        <v>6769.6771254411678</v>
      </c>
      <c r="Q670" s="54">
        <v>6397.6583977957553</v>
      </c>
      <c r="R670" s="55">
        <v>0.96574240184772642</v>
      </c>
      <c r="S670" s="121">
        <v>6809.5485667266066</v>
      </c>
      <c r="T670" s="54">
        <v>6375.4594783335788</v>
      </c>
      <c r="U670" s="55">
        <v>0.96239141989982924</v>
      </c>
    </row>
    <row r="671" spans="1:21" ht="13" x14ac:dyDescent="0.3">
      <c r="A671" s="44" t="s">
        <v>6651</v>
      </c>
      <c r="B671" s="44" t="s">
        <v>12518</v>
      </c>
      <c r="C671" s="98" t="s">
        <v>959</v>
      </c>
      <c r="D671" s="98" t="s">
        <v>13119</v>
      </c>
      <c r="E671" s="98" t="s">
        <v>212</v>
      </c>
      <c r="F671" s="122">
        <v>1.0298298571861975</v>
      </c>
      <c r="G671" s="122">
        <v>1.0303570104126287</v>
      </c>
      <c r="H671" s="99">
        <v>15446.666666666668</v>
      </c>
      <c r="I671" s="53">
        <v>15907.438527336131</v>
      </c>
      <c r="J671" s="54">
        <v>15033.147878006181</v>
      </c>
      <c r="K671" s="55">
        <v>0.97322925407894989</v>
      </c>
      <c r="L671" s="121">
        <v>15915.581287507073</v>
      </c>
      <c r="M671" s="54">
        <v>14900.893115269384</v>
      </c>
      <c r="N671" s="120">
        <v>0.96466722800621818</v>
      </c>
      <c r="O671" s="123">
        <v>15568.561593459901</v>
      </c>
      <c r="P671" s="53">
        <v>16032.969562387329</v>
      </c>
      <c r="Q671" s="54">
        <v>15151.898748158761</v>
      </c>
      <c r="R671" s="55">
        <v>0.97323690805988317</v>
      </c>
      <c r="S671" s="121">
        <v>16041.176579862215</v>
      </c>
      <c r="T671" s="54">
        <v>15018.597821509768</v>
      </c>
      <c r="U671" s="55">
        <v>0.96467472164023393</v>
      </c>
    </row>
    <row r="672" spans="1:21" ht="13" x14ac:dyDescent="0.3">
      <c r="A672" s="44" t="s">
        <v>6650</v>
      </c>
      <c r="B672" s="44" t="s">
        <v>12517</v>
      </c>
      <c r="C672" s="98" t="s">
        <v>959</v>
      </c>
      <c r="D672" s="98" t="s">
        <v>13119</v>
      </c>
      <c r="E672" s="98" t="s">
        <v>212</v>
      </c>
      <c r="F672" s="122">
        <v>1.0298298571861975</v>
      </c>
      <c r="G672" s="122">
        <v>1.0303570104126287</v>
      </c>
      <c r="H672" s="99">
        <v>17198.583333333336</v>
      </c>
      <c r="I672" s="53">
        <v>17711.614617971583</v>
      </c>
      <c r="J672" s="54">
        <v>16738.164428714659</v>
      </c>
      <c r="K672" s="55">
        <v>0.97322925407894978</v>
      </c>
      <c r="L672" s="121">
        <v>17720.680906665799</v>
      </c>
      <c r="M672" s="54">
        <v>16590.909709800613</v>
      </c>
      <c r="N672" s="120">
        <v>0.96466722800621818</v>
      </c>
      <c r="O672" s="123">
        <v>17336.28725671873</v>
      </c>
      <c r="P672" s="53">
        <v>17853.426229725545</v>
      </c>
      <c r="Q672" s="54">
        <v>16872.314606966887</v>
      </c>
      <c r="R672" s="55">
        <v>0.97323690805988294</v>
      </c>
      <c r="S672" s="121">
        <v>17862.565109487263</v>
      </c>
      <c r="T672" s="54">
        <v>16723.878083650277</v>
      </c>
      <c r="U672" s="55">
        <v>0.96467472164023405</v>
      </c>
    </row>
    <row r="673" spans="1:21" ht="13" x14ac:dyDescent="0.3">
      <c r="A673" s="44" t="s">
        <v>6649</v>
      </c>
      <c r="B673" s="44" t="s">
        <v>8144</v>
      </c>
      <c r="C673" s="98" t="s">
        <v>959</v>
      </c>
      <c r="D673" s="98" t="s">
        <v>13119</v>
      </c>
      <c r="E673" s="98" t="s">
        <v>212</v>
      </c>
      <c r="F673" s="122">
        <v>1.0298298571861975</v>
      </c>
      <c r="G673" s="122">
        <v>1.0303570104126287</v>
      </c>
      <c r="H673" s="99">
        <v>8402.6666666666661</v>
      </c>
      <c r="I673" s="53">
        <v>8653.3170133165549</v>
      </c>
      <c r="J673" s="54">
        <v>8177.7210122740562</v>
      </c>
      <c r="K673" s="55">
        <v>0.97322925407895</v>
      </c>
      <c r="L673" s="121">
        <v>8657.7465061605144</v>
      </c>
      <c r="M673" s="54">
        <v>8105.7771611935814</v>
      </c>
      <c r="N673" s="120">
        <v>0.96466722800621807</v>
      </c>
      <c r="O673" s="123">
        <v>8479.8256270323236</v>
      </c>
      <c r="P673" s="53">
        <v>8732.7776144505551</v>
      </c>
      <c r="Q673" s="54">
        <v>8252.8792741398975</v>
      </c>
      <c r="R673" s="55">
        <v>0.97323690805988305</v>
      </c>
      <c r="S673" s="121">
        <v>8737.2477818894204</v>
      </c>
      <c r="T673" s="54">
        <v>8180.2734263151297</v>
      </c>
      <c r="U673" s="55">
        <v>0.96467472164023405</v>
      </c>
    </row>
    <row r="674" spans="1:21" ht="13" x14ac:dyDescent="0.3">
      <c r="A674" s="44" t="s">
        <v>6648</v>
      </c>
      <c r="B674" s="44" t="s">
        <v>12516</v>
      </c>
      <c r="C674" s="98" t="s">
        <v>959</v>
      </c>
      <c r="D674" s="98" t="s">
        <v>13119</v>
      </c>
      <c r="E674" s="98" t="s">
        <v>212</v>
      </c>
      <c r="F674" s="122">
        <v>1.0298298571861975</v>
      </c>
      <c r="G674" s="122">
        <v>1.0303570104126287</v>
      </c>
      <c r="H674" s="99">
        <v>5640.3333333333339</v>
      </c>
      <c r="I674" s="53">
        <v>5808.5836711492166</v>
      </c>
      <c r="J674" s="54">
        <v>5489.3374027566379</v>
      </c>
      <c r="K674" s="55">
        <v>0.97322925407894989</v>
      </c>
      <c r="L674" s="121">
        <v>5811.5569910640306</v>
      </c>
      <c r="M674" s="54">
        <v>5441.0447216977391</v>
      </c>
      <c r="N674" s="120">
        <v>0.96466722800621807</v>
      </c>
      <c r="O674" s="123">
        <v>5686.6335022375206</v>
      </c>
      <c r="P674" s="53">
        <v>5856.2649674795121</v>
      </c>
      <c r="Q674" s="54">
        <v>5534.4416069873887</v>
      </c>
      <c r="R674" s="55">
        <v>0.97323690805988305</v>
      </c>
      <c r="S674" s="121">
        <v>5859.2626946777482</v>
      </c>
      <c r="T674" s="54">
        <v>5485.7515908410087</v>
      </c>
      <c r="U674" s="55">
        <v>0.96467472164023393</v>
      </c>
    </row>
    <row r="675" spans="1:21" ht="13" x14ac:dyDescent="0.3">
      <c r="A675" s="44" t="s">
        <v>6647</v>
      </c>
      <c r="B675" s="44" t="s">
        <v>13211</v>
      </c>
      <c r="C675" s="98" t="s">
        <v>959</v>
      </c>
      <c r="D675" s="98" t="s">
        <v>13119</v>
      </c>
      <c r="E675" s="98" t="s">
        <v>212</v>
      </c>
      <c r="F675" s="122">
        <v>1.0298298571861975</v>
      </c>
      <c r="G675" s="122">
        <v>1.0303570104126287</v>
      </c>
      <c r="H675" s="99">
        <v>15214.166666666664</v>
      </c>
      <c r="I675" s="53">
        <v>15668.003085540337</v>
      </c>
      <c r="J675" s="54">
        <v>14806.872076432821</v>
      </c>
      <c r="K675" s="55">
        <v>0.97322925407894989</v>
      </c>
      <c r="L675" s="121">
        <v>15676.023282586133</v>
      </c>
      <c r="M675" s="54">
        <v>14676.607984757935</v>
      </c>
      <c r="N675" s="120">
        <v>0.96466722800621818</v>
      </c>
      <c r="O675" s="123">
        <v>15349.096839407588</v>
      </c>
      <c r="P675" s="53">
        <v>15806.958206064231</v>
      </c>
      <c r="Q675" s="54">
        <v>14938.307549496765</v>
      </c>
      <c r="R675" s="55">
        <v>0.97323690805988317</v>
      </c>
      <c r="S675" s="121">
        <v>15815.049531985931</v>
      </c>
      <c r="T675" s="54">
        <v>14806.88572098451</v>
      </c>
      <c r="U675" s="55">
        <v>0.96467472164023393</v>
      </c>
    </row>
    <row r="676" spans="1:21" ht="13" x14ac:dyDescent="0.3">
      <c r="A676" s="44" t="s">
        <v>6646</v>
      </c>
      <c r="B676" s="44" t="s">
        <v>13212</v>
      </c>
      <c r="C676" s="98" t="s">
        <v>959</v>
      </c>
      <c r="D676" s="98" t="s">
        <v>13119</v>
      </c>
      <c r="E676" s="98" t="s">
        <v>212</v>
      </c>
      <c r="F676" s="122">
        <v>1.0298298571861975</v>
      </c>
      <c r="G676" s="122">
        <v>1.0303570104126287</v>
      </c>
      <c r="H676" s="99">
        <v>9020.8333333333321</v>
      </c>
      <c r="I676" s="53">
        <v>9289.9235033671557</v>
      </c>
      <c r="J676" s="54">
        <v>8779.3388961705259</v>
      </c>
      <c r="K676" s="55">
        <v>0.97322925407894989</v>
      </c>
      <c r="L676" s="121">
        <v>9294.6788647639205</v>
      </c>
      <c r="M676" s="54">
        <v>8702.1022859727582</v>
      </c>
      <c r="N676" s="120">
        <v>0.96466722800621818</v>
      </c>
      <c r="O676" s="123">
        <v>9094.9413095458858</v>
      </c>
      <c r="P676" s="53">
        <v>9366.2421099264866</v>
      </c>
      <c r="Q676" s="54">
        <v>8851.5325590885404</v>
      </c>
      <c r="R676" s="55">
        <v>0.97323690805988294</v>
      </c>
      <c r="S676" s="121">
        <v>9371.0365375820165</v>
      </c>
      <c r="T676" s="54">
        <v>8773.6599761204416</v>
      </c>
      <c r="U676" s="55">
        <v>0.96467472164023382</v>
      </c>
    </row>
    <row r="677" spans="1:21" ht="13" x14ac:dyDescent="0.3">
      <c r="A677" s="44" t="s">
        <v>6645</v>
      </c>
      <c r="B677" s="44" t="s">
        <v>12515</v>
      </c>
      <c r="C677" s="98" t="s">
        <v>959</v>
      </c>
      <c r="D677" s="98" t="s">
        <v>13119</v>
      </c>
      <c r="E677" s="98" t="s">
        <v>212</v>
      </c>
      <c r="F677" s="122">
        <v>1.0298298571861975</v>
      </c>
      <c r="G677" s="122">
        <v>1.0303570104126287</v>
      </c>
      <c r="H677" s="99">
        <v>19464.583333333328</v>
      </c>
      <c r="I677" s="53">
        <v>20045.209074355502</v>
      </c>
      <c r="J677" s="54">
        <v>18943.501918457558</v>
      </c>
      <c r="K677" s="55">
        <v>0.97322925407895</v>
      </c>
      <c r="L677" s="121">
        <v>20055.469892260808</v>
      </c>
      <c r="M677" s="54">
        <v>18776.845648462695</v>
      </c>
      <c r="N677" s="120">
        <v>0.96466722800621807</v>
      </c>
      <c r="O677" s="123">
        <v>19631.488030034361</v>
      </c>
      <c r="P677" s="53">
        <v>20217.092514322831</v>
      </c>
      <c r="Q677" s="54">
        <v>19106.088710965247</v>
      </c>
      <c r="R677" s="55">
        <v>0.97323690805988305</v>
      </c>
      <c r="S677" s="121">
        <v>20227.441316577511</v>
      </c>
      <c r="T677" s="54">
        <v>18938.000250756984</v>
      </c>
      <c r="U677" s="55">
        <v>0.96467472164023405</v>
      </c>
    </row>
    <row r="678" spans="1:21" ht="13" x14ac:dyDescent="0.3">
      <c r="A678" s="44" t="s">
        <v>6644</v>
      </c>
      <c r="B678" s="44" t="s">
        <v>12514</v>
      </c>
      <c r="C678" s="98" t="s">
        <v>959</v>
      </c>
      <c r="D678" s="98" t="s">
        <v>13119</v>
      </c>
      <c r="E678" s="98" t="s">
        <v>212</v>
      </c>
      <c r="F678" s="122">
        <v>1.0298298571861975</v>
      </c>
      <c r="G678" s="122">
        <v>1.0303570104126287</v>
      </c>
      <c r="H678" s="99">
        <v>8236.5</v>
      </c>
      <c r="I678" s="53">
        <v>8482.1936187141146</v>
      </c>
      <c r="J678" s="54">
        <v>8016.00275122127</v>
      </c>
      <c r="K678" s="55">
        <v>0.97322925407894978</v>
      </c>
      <c r="L678" s="121">
        <v>8486.535516263617</v>
      </c>
      <c r="M678" s="54">
        <v>7945.4816234732161</v>
      </c>
      <c r="N678" s="120">
        <v>0.96466722800621818</v>
      </c>
      <c r="O678" s="123">
        <v>8314.1358442639321</v>
      </c>
      <c r="P678" s="53">
        <v>8562.1453291249709</v>
      </c>
      <c r="Q678" s="54">
        <v>8091.6238622612755</v>
      </c>
      <c r="R678" s="55">
        <v>0.97323690805988317</v>
      </c>
      <c r="S678" s="121">
        <v>8566.5281526602612</v>
      </c>
      <c r="T678" s="54">
        <v>8020.4366812443996</v>
      </c>
      <c r="U678" s="55">
        <v>0.96467472164023382</v>
      </c>
    </row>
    <row r="679" spans="1:21" ht="13" x14ac:dyDescent="0.3">
      <c r="A679" s="44" t="s">
        <v>6643</v>
      </c>
      <c r="B679" s="44" t="s">
        <v>12513</v>
      </c>
      <c r="C679" s="98" t="s">
        <v>959</v>
      </c>
      <c r="D679" s="98" t="s">
        <v>13119</v>
      </c>
      <c r="E679" s="98" t="s">
        <v>212</v>
      </c>
      <c r="F679" s="122">
        <v>1.0298298571861975</v>
      </c>
      <c r="G679" s="122">
        <v>1.0303570104126287</v>
      </c>
      <c r="H679" s="99">
        <v>9881.4166666666679</v>
      </c>
      <c r="I679" s="53">
        <v>10176.177914630645</v>
      </c>
      <c r="J679" s="54">
        <v>9616.8837717433034</v>
      </c>
      <c r="K679" s="55">
        <v>0.97322925407894978</v>
      </c>
      <c r="L679" s="121">
        <v>10181.386935308192</v>
      </c>
      <c r="M679" s="54">
        <v>9532.2788246077798</v>
      </c>
      <c r="N679" s="120">
        <v>0.96466722800621829</v>
      </c>
      <c r="O679" s="123">
        <v>9979.5364553206637</v>
      </c>
      <c r="P679" s="53">
        <v>10277.22460256733</v>
      </c>
      <c r="Q679" s="54">
        <v>9712.4532036471683</v>
      </c>
      <c r="R679" s="55">
        <v>0.97323690805988305</v>
      </c>
      <c r="S679" s="121">
        <v>10282.485347408041</v>
      </c>
      <c r="T679" s="54">
        <v>9627.006552135028</v>
      </c>
      <c r="U679" s="55">
        <v>0.96467472164023393</v>
      </c>
    </row>
    <row r="680" spans="1:21" ht="13" x14ac:dyDescent="0.3">
      <c r="A680" s="44" t="s">
        <v>6642</v>
      </c>
      <c r="B680" s="44" t="s">
        <v>12512</v>
      </c>
      <c r="C680" s="98" t="s">
        <v>959</v>
      </c>
      <c r="D680" s="98" t="s">
        <v>13119</v>
      </c>
      <c r="E680" s="98" t="s">
        <v>212</v>
      </c>
      <c r="F680" s="122">
        <v>1.0298298571861975</v>
      </c>
      <c r="G680" s="122">
        <v>1.0303570104126287</v>
      </c>
      <c r="H680" s="99">
        <v>9965.5</v>
      </c>
      <c r="I680" s="53">
        <v>10262.769441789051</v>
      </c>
      <c r="J680" s="54">
        <v>9698.7161315237754</v>
      </c>
      <c r="K680" s="55">
        <v>0.97322925407894989</v>
      </c>
      <c r="L680" s="121">
        <v>10268.022787267051</v>
      </c>
      <c r="M680" s="54">
        <v>9613.3912606959657</v>
      </c>
      <c r="N680" s="120">
        <v>0.96466722800621807</v>
      </c>
      <c r="O680" s="123">
        <v>10051.644987383344</v>
      </c>
      <c r="P680" s="53">
        <v>10351.484121843347</v>
      </c>
      <c r="Q680" s="54">
        <v>9782.6318884365883</v>
      </c>
      <c r="R680" s="55">
        <v>0.97323690805988305</v>
      </c>
      <c r="S680" s="121">
        <v>10356.782878929387</v>
      </c>
      <c r="T680" s="54">
        <v>9696.5678302304805</v>
      </c>
      <c r="U680" s="55">
        <v>0.96467472164023393</v>
      </c>
    </row>
    <row r="681" spans="1:21" ht="13" x14ac:dyDescent="0.3">
      <c r="A681" s="44" t="s">
        <v>6641</v>
      </c>
      <c r="B681" s="44" t="s">
        <v>12511</v>
      </c>
      <c r="C681" s="98" t="s">
        <v>959</v>
      </c>
      <c r="D681" s="98" t="s">
        <v>13119</v>
      </c>
      <c r="E681" s="98" t="s">
        <v>212</v>
      </c>
      <c r="F681" s="122">
        <v>1.0298298571861975</v>
      </c>
      <c r="G681" s="122">
        <v>1.0303570104126287</v>
      </c>
      <c r="H681" s="99">
        <v>19299.166666666664</v>
      </c>
      <c r="I681" s="53">
        <v>19874.858052145952</v>
      </c>
      <c r="J681" s="54">
        <v>18782.51357934533</v>
      </c>
      <c r="K681" s="55">
        <v>0.97322925407894978</v>
      </c>
      <c r="L681" s="121">
        <v>19885.03167012172</v>
      </c>
      <c r="M681" s="54">
        <v>18617.273611163335</v>
      </c>
      <c r="N681" s="120">
        <v>0.96466722800621807</v>
      </c>
      <c r="O681" s="123">
        <v>19456.104601309366</v>
      </c>
      <c r="P681" s="53">
        <v>20036.477422966142</v>
      </c>
      <c r="Q681" s="54">
        <v>18935.399085067991</v>
      </c>
      <c r="R681" s="55">
        <v>0.97323690805988305</v>
      </c>
      <c r="S681" s="121">
        <v>20046.733771280509</v>
      </c>
      <c r="T681" s="54">
        <v>18768.812290471389</v>
      </c>
      <c r="U681" s="55">
        <v>0.96467472164023405</v>
      </c>
    </row>
    <row r="682" spans="1:21" ht="13" x14ac:dyDescent="0.3">
      <c r="A682" s="44" t="s">
        <v>6640</v>
      </c>
      <c r="B682" s="44" t="s">
        <v>12510</v>
      </c>
      <c r="C682" s="98" t="s">
        <v>959</v>
      </c>
      <c r="D682" s="98" t="s">
        <v>13119</v>
      </c>
      <c r="E682" s="98" t="s">
        <v>212</v>
      </c>
      <c r="F682" s="122">
        <v>1.0298298571861975</v>
      </c>
      <c r="G682" s="122">
        <v>1.0303570104126287</v>
      </c>
      <c r="H682" s="99">
        <v>20662.75</v>
      </c>
      <c r="I682" s="53">
        <v>21279.1168815741</v>
      </c>
      <c r="J682" s="54">
        <v>20109.59276971982</v>
      </c>
      <c r="K682" s="55">
        <v>0.97322925407894978</v>
      </c>
      <c r="L682" s="121">
        <v>21290.009316903543</v>
      </c>
      <c r="M682" s="54">
        <v>19932.677765485481</v>
      </c>
      <c r="N682" s="120">
        <v>0.96466722800621807</v>
      </c>
      <c r="O682" s="123">
        <v>20822.548233987996</v>
      </c>
      <c r="P682" s="53">
        <v>21443.681874060567</v>
      </c>
      <c r="Q682" s="54">
        <v>20265.272461174256</v>
      </c>
      <c r="R682" s="55">
        <v>0.97323690805988305</v>
      </c>
      <c r="S682" s="121">
        <v>21454.658547544634</v>
      </c>
      <c r="T682" s="54">
        <v>20086.985921462718</v>
      </c>
      <c r="U682" s="55">
        <v>0.96467472164023405</v>
      </c>
    </row>
    <row r="683" spans="1:21" ht="13" x14ac:dyDescent="0.3">
      <c r="A683" s="44" t="s">
        <v>6639</v>
      </c>
      <c r="B683" s="44" t="s">
        <v>12509</v>
      </c>
      <c r="C683" s="98" t="s">
        <v>959</v>
      </c>
      <c r="D683" s="98" t="s">
        <v>13119</v>
      </c>
      <c r="E683" s="98" t="s">
        <v>212</v>
      </c>
      <c r="F683" s="122">
        <v>1.0298298571861975</v>
      </c>
      <c r="G683" s="122">
        <v>1.0303570104126287</v>
      </c>
      <c r="H683" s="99">
        <v>13396.166666666668</v>
      </c>
      <c r="I683" s="53">
        <v>13795.772405175834</v>
      </c>
      <c r="J683" s="54">
        <v>13037.541292517295</v>
      </c>
      <c r="K683" s="55">
        <v>0.97322925407895</v>
      </c>
      <c r="L683" s="121">
        <v>13802.834237655978</v>
      </c>
      <c r="M683" s="54">
        <v>12922.842964242634</v>
      </c>
      <c r="N683" s="120">
        <v>0.96466722800621818</v>
      </c>
      <c r="O683" s="123">
        <v>13509.773924902556</v>
      </c>
      <c r="P683" s="53">
        <v>13912.768551700214</v>
      </c>
      <c r="Q683" s="54">
        <v>13148.210603260195</v>
      </c>
      <c r="R683" s="55">
        <v>0.97323690805988305</v>
      </c>
      <c r="S683" s="121">
        <v>13919.890272613084</v>
      </c>
      <c r="T683" s="54">
        <v>13032.537400427866</v>
      </c>
      <c r="U683" s="55">
        <v>0.96467472164023405</v>
      </c>
    </row>
    <row r="684" spans="1:21" ht="13" x14ac:dyDescent="0.3">
      <c r="A684" s="44" t="s">
        <v>6638</v>
      </c>
      <c r="B684" s="44" t="s">
        <v>12508</v>
      </c>
      <c r="C684" s="98" t="s">
        <v>959</v>
      </c>
      <c r="D684" s="98" t="s">
        <v>13119</v>
      </c>
      <c r="E684" s="98" t="s">
        <v>212</v>
      </c>
      <c r="F684" s="122">
        <v>1.0298298571861975</v>
      </c>
      <c r="G684" s="122">
        <v>1.0303570104126287</v>
      </c>
      <c r="H684" s="99">
        <v>14112</v>
      </c>
      <c r="I684" s="53">
        <v>14532.958944611619</v>
      </c>
      <c r="J684" s="54">
        <v>13734.21123356214</v>
      </c>
      <c r="K684" s="55">
        <v>0.97322925407894989</v>
      </c>
      <c r="L684" s="121">
        <v>14540.398130943016</v>
      </c>
      <c r="M684" s="54">
        <v>13613.38392162375</v>
      </c>
      <c r="N684" s="120">
        <v>0.96466722800621818</v>
      </c>
      <c r="O684" s="123">
        <v>14230.447511201164</v>
      </c>
      <c r="P684" s="53">
        <v>14654.939728155974</v>
      </c>
      <c r="Q684" s="54">
        <v>13849.596736109879</v>
      </c>
      <c r="R684" s="55">
        <v>0.97323690805988305</v>
      </c>
      <c r="S684" s="121">
        <v>14662.441354475064</v>
      </c>
      <c r="T684" s="54">
        <v>13727.752991683943</v>
      </c>
      <c r="U684" s="55">
        <v>0.96467472164023393</v>
      </c>
    </row>
    <row r="685" spans="1:21" ht="13" x14ac:dyDescent="0.3">
      <c r="A685" s="44" t="s">
        <v>6637</v>
      </c>
      <c r="B685" s="44" t="s">
        <v>12507</v>
      </c>
      <c r="C685" s="98" t="s">
        <v>959</v>
      </c>
      <c r="D685" s="98" t="s">
        <v>13119</v>
      </c>
      <c r="E685" s="98" t="s">
        <v>212</v>
      </c>
      <c r="F685" s="122">
        <v>1.0298298571861975</v>
      </c>
      <c r="G685" s="122">
        <v>1.0303570104126287</v>
      </c>
      <c r="H685" s="99">
        <v>18211</v>
      </c>
      <c r="I685" s="53">
        <v>18754.231529217843</v>
      </c>
      <c r="J685" s="54">
        <v>17723.477946031759</v>
      </c>
      <c r="K685" s="55">
        <v>0.97322925407895</v>
      </c>
      <c r="L685" s="121">
        <v>18763.831516624381</v>
      </c>
      <c r="M685" s="54">
        <v>17567.554889221239</v>
      </c>
      <c r="N685" s="120">
        <v>0.96466722800621818</v>
      </c>
      <c r="O685" s="123">
        <v>18363.431101641087</v>
      </c>
      <c r="P685" s="53">
        <v>18911.209628851619</v>
      </c>
      <c r="Q685" s="54">
        <v>17871.968906731865</v>
      </c>
      <c r="R685" s="55">
        <v>0.97323690805988317</v>
      </c>
      <c r="S685" s="121">
        <v>18920.889970805194</v>
      </c>
      <c r="T685" s="54">
        <v>17714.73778633523</v>
      </c>
      <c r="U685" s="55">
        <v>0.96467472164023393</v>
      </c>
    </row>
    <row r="686" spans="1:21" ht="13" x14ac:dyDescent="0.3">
      <c r="A686" s="44" t="s">
        <v>6636</v>
      </c>
      <c r="B686" s="44" t="s">
        <v>12506</v>
      </c>
      <c r="C686" s="98" t="s">
        <v>959</v>
      </c>
      <c r="D686" s="98" t="s">
        <v>13119</v>
      </c>
      <c r="E686" s="98" t="s">
        <v>212</v>
      </c>
      <c r="F686" s="122">
        <v>1.0298298571861975</v>
      </c>
      <c r="G686" s="122">
        <v>1.0303570104126287</v>
      </c>
      <c r="H686" s="99">
        <v>16486.083333333336</v>
      </c>
      <c r="I686" s="53">
        <v>16977.86084472642</v>
      </c>
      <c r="J686" s="54">
        <v>16044.738585183411</v>
      </c>
      <c r="K686" s="55">
        <v>0.97322925407895</v>
      </c>
      <c r="L686" s="121">
        <v>16986.5515367468</v>
      </c>
      <c r="M686" s="54">
        <v>15903.584309846181</v>
      </c>
      <c r="N686" s="120">
        <v>0.96466722800621807</v>
      </c>
      <c r="O686" s="123">
        <v>16642.256124652959</v>
      </c>
      <c r="P686" s="53">
        <v>17138.692248107476</v>
      </c>
      <c r="Q686" s="54">
        <v>16196.857893897897</v>
      </c>
      <c r="R686" s="55">
        <v>0.97323690805988305</v>
      </c>
      <c r="S686" s="121">
        <v>17147.465267118681</v>
      </c>
      <c r="T686" s="54">
        <v>16054.363794515071</v>
      </c>
      <c r="U686" s="55">
        <v>0.96467472164023393</v>
      </c>
    </row>
    <row r="687" spans="1:21" ht="13" x14ac:dyDescent="0.3">
      <c r="A687" s="44" t="s">
        <v>6635</v>
      </c>
      <c r="B687" s="44" t="s">
        <v>12505</v>
      </c>
      <c r="C687" s="98" t="s">
        <v>959</v>
      </c>
      <c r="D687" s="98" t="s">
        <v>13119</v>
      </c>
      <c r="E687" s="98" t="s">
        <v>212</v>
      </c>
      <c r="F687" s="122">
        <v>1.0298298571861975</v>
      </c>
      <c r="G687" s="122">
        <v>1.0303570104126287</v>
      </c>
      <c r="H687" s="99">
        <v>7705.333333333333</v>
      </c>
      <c r="I687" s="53">
        <v>7935.1823262387134</v>
      </c>
      <c r="J687" s="54">
        <v>7499.0558124296685</v>
      </c>
      <c r="K687" s="55">
        <v>0.97322925407894989</v>
      </c>
      <c r="L687" s="121">
        <v>7939.2442175661081</v>
      </c>
      <c r="M687" s="54">
        <v>7433.0825475305792</v>
      </c>
      <c r="N687" s="120">
        <v>0.96466722800621818</v>
      </c>
      <c r="O687" s="123">
        <v>7777.2876427933661</v>
      </c>
      <c r="P687" s="53">
        <v>8009.2830224738709</v>
      </c>
      <c r="Q687" s="54">
        <v>7569.1433785645522</v>
      </c>
      <c r="R687" s="55">
        <v>0.97323690805988305</v>
      </c>
      <c r="S687" s="121">
        <v>8013.3828447476526</v>
      </c>
      <c r="T687" s="54">
        <v>7502.552791927722</v>
      </c>
      <c r="U687" s="55">
        <v>0.96467472164023393</v>
      </c>
    </row>
    <row r="688" spans="1:21" ht="13" x14ac:dyDescent="0.3">
      <c r="A688" s="44" t="s">
        <v>6634</v>
      </c>
      <c r="B688" s="44" t="s">
        <v>13213</v>
      </c>
      <c r="C688" s="98" t="s">
        <v>959</v>
      </c>
      <c r="D688" s="98" t="s">
        <v>13119</v>
      </c>
      <c r="E688" s="98" t="s">
        <v>212</v>
      </c>
      <c r="F688" s="122">
        <v>1.0298298571861975</v>
      </c>
      <c r="G688" s="122">
        <v>1.0303570104126287</v>
      </c>
      <c r="H688" s="99">
        <v>18945.916666666668</v>
      </c>
      <c r="I688" s="53">
        <v>19511.070655094933</v>
      </c>
      <c r="J688" s="54">
        <v>18438.720345341946</v>
      </c>
      <c r="K688" s="55">
        <v>0.97322925407894989</v>
      </c>
      <c r="L688" s="121">
        <v>19521.058056193466</v>
      </c>
      <c r="M688" s="54">
        <v>18276.504912870143</v>
      </c>
      <c r="N688" s="120">
        <v>0.96466722800621818</v>
      </c>
      <c r="O688" s="123">
        <v>19105.877452825072</v>
      </c>
      <c r="P688" s="53">
        <v>19675.803048659833</v>
      </c>
      <c r="Q688" s="54">
        <v>18594.545097958508</v>
      </c>
      <c r="R688" s="55">
        <v>0.97323690805988305</v>
      </c>
      <c r="S688" s="121">
        <v>19685.874773602893</v>
      </c>
      <c r="T688" s="54">
        <v>18430.957013496449</v>
      </c>
      <c r="U688" s="55">
        <v>0.96467472164023393</v>
      </c>
    </row>
    <row r="689" spans="1:21" ht="13" x14ac:dyDescent="0.3">
      <c r="A689" s="44" t="s">
        <v>6633</v>
      </c>
      <c r="B689" s="44" t="s">
        <v>12504</v>
      </c>
      <c r="C689" s="98" t="s">
        <v>959</v>
      </c>
      <c r="D689" s="98" t="s">
        <v>13119</v>
      </c>
      <c r="E689" s="98" t="s">
        <v>212</v>
      </c>
      <c r="F689" s="122">
        <v>1.0298298571861975</v>
      </c>
      <c r="G689" s="122">
        <v>1.0303570104126287</v>
      </c>
      <c r="H689" s="99">
        <v>11194.25</v>
      </c>
      <c r="I689" s="53">
        <v>11528.17287880659</v>
      </c>
      <c r="J689" s="54">
        <v>10894.571577473283</v>
      </c>
      <c r="K689" s="55">
        <v>0.97322925407894978</v>
      </c>
      <c r="L689" s="121">
        <v>11534.073963811568</v>
      </c>
      <c r="M689" s="54">
        <v>10798.726117108607</v>
      </c>
      <c r="N689" s="120">
        <v>0.96466722800621807</v>
      </c>
      <c r="O689" s="123">
        <v>11290.993496696665</v>
      </c>
      <c r="P689" s="53">
        <v>11627.802220193411</v>
      </c>
      <c r="Q689" s="54">
        <v>10988.811599649311</v>
      </c>
      <c r="R689" s="55">
        <v>0.97323690805988317</v>
      </c>
      <c r="S689" s="121">
        <v>11633.754303844809</v>
      </c>
      <c r="T689" s="54">
        <v>10892.136008467547</v>
      </c>
      <c r="U689" s="55">
        <v>0.96467472164023393</v>
      </c>
    </row>
    <row r="690" spans="1:21" ht="13" x14ac:dyDescent="0.3">
      <c r="A690" s="44" t="s">
        <v>6632</v>
      </c>
      <c r="B690" s="44" t="s">
        <v>12503</v>
      </c>
      <c r="C690" s="98" t="s">
        <v>959</v>
      </c>
      <c r="D690" s="98" t="s">
        <v>13119</v>
      </c>
      <c r="E690" s="98" t="s">
        <v>212</v>
      </c>
      <c r="F690" s="122">
        <v>1.0298298571861975</v>
      </c>
      <c r="G690" s="122">
        <v>1.0303570104126287</v>
      </c>
      <c r="H690" s="99">
        <v>14186.083333333334</v>
      </c>
      <c r="I690" s="53">
        <v>14609.252173198163</v>
      </c>
      <c r="J690" s="54">
        <v>13806.311300801824</v>
      </c>
      <c r="K690" s="55">
        <v>0.97322925407895</v>
      </c>
      <c r="L690" s="121">
        <v>14616.730412797753</v>
      </c>
      <c r="M690" s="54">
        <v>13684.849685431878</v>
      </c>
      <c r="N690" s="120">
        <v>0.96466722800621818</v>
      </c>
      <c r="O690" s="123">
        <v>14303.117536440939</v>
      </c>
      <c r="P690" s="53">
        <v>14729.777489870368</v>
      </c>
      <c r="Q690" s="54">
        <v>13920.321886782871</v>
      </c>
      <c r="R690" s="55">
        <v>0.97323690805988305</v>
      </c>
      <c r="S690" s="121">
        <v>14737.317424427729</v>
      </c>
      <c r="T690" s="54">
        <v>13797.855928053712</v>
      </c>
      <c r="U690" s="55">
        <v>0.96467472164023393</v>
      </c>
    </row>
    <row r="691" spans="1:21" ht="13" x14ac:dyDescent="0.3">
      <c r="A691" s="44" t="s">
        <v>6631</v>
      </c>
      <c r="B691" s="44" t="s">
        <v>12502</v>
      </c>
      <c r="C691" s="98" t="s">
        <v>959</v>
      </c>
      <c r="D691" s="98" t="s">
        <v>13119</v>
      </c>
      <c r="E691" s="98" t="s">
        <v>212</v>
      </c>
      <c r="F691" s="122">
        <v>1.0298298571861975</v>
      </c>
      <c r="G691" s="122">
        <v>1.0303570104126287</v>
      </c>
      <c r="H691" s="99">
        <v>9159.8333333333339</v>
      </c>
      <c r="I691" s="53">
        <v>9433.0698535160391</v>
      </c>
      <c r="J691" s="54">
        <v>8914.6177624875018</v>
      </c>
      <c r="K691" s="55">
        <v>0.97322925407894989</v>
      </c>
      <c r="L691" s="121">
        <v>9437.8984892112785</v>
      </c>
      <c r="M691" s="54">
        <v>8836.1910306656246</v>
      </c>
      <c r="N691" s="120">
        <v>0.96466722800621818</v>
      </c>
      <c r="O691" s="123">
        <v>9239.0054855015842</v>
      </c>
      <c r="P691" s="53">
        <v>9514.6036996765906</v>
      </c>
      <c r="Q691" s="54">
        <v>8991.7411322578591</v>
      </c>
      <c r="R691" s="55">
        <v>0.97323690805988294</v>
      </c>
      <c r="S691" s="121">
        <v>9519.4740712272906</v>
      </c>
      <c r="T691" s="54">
        <v>8912.6350449588372</v>
      </c>
      <c r="U691" s="55">
        <v>0.96467472164023416</v>
      </c>
    </row>
    <row r="692" spans="1:21" ht="13" x14ac:dyDescent="0.3">
      <c r="A692" s="44" t="s">
        <v>6630</v>
      </c>
      <c r="B692" s="44" t="s">
        <v>12501</v>
      </c>
      <c r="C692" s="98" t="s">
        <v>959</v>
      </c>
      <c r="D692" s="98" t="s">
        <v>13119</v>
      </c>
      <c r="E692" s="98" t="s">
        <v>212</v>
      </c>
      <c r="F692" s="122">
        <v>1.0298298571861975</v>
      </c>
      <c r="G692" s="122">
        <v>1.0303570104126287</v>
      </c>
      <c r="H692" s="99">
        <v>10958.416666666664</v>
      </c>
      <c r="I692" s="53">
        <v>11285.304670820176</v>
      </c>
      <c r="J692" s="54">
        <v>10665.05167838633</v>
      </c>
      <c r="K692" s="55">
        <v>0.97322925407894989</v>
      </c>
      <c r="L692" s="121">
        <v>11291.081435522588</v>
      </c>
      <c r="M692" s="54">
        <v>10571.225429170472</v>
      </c>
      <c r="N692" s="120">
        <v>0.96466722800621818</v>
      </c>
      <c r="O692" s="123">
        <v>11071.533805174935</v>
      </c>
      <c r="P692" s="53">
        <v>11401.79607741546</v>
      </c>
      <c r="Q692" s="54">
        <v>10775.225328028924</v>
      </c>
      <c r="R692" s="55">
        <v>0.97323690805988294</v>
      </c>
      <c r="S692" s="121">
        <v>11407.632472182402</v>
      </c>
      <c r="T692" s="54">
        <v>10680.428791637572</v>
      </c>
      <c r="U692" s="55">
        <v>0.96467472164023416</v>
      </c>
    </row>
    <row r="693" spans="1:21" ht="13" x14ac:dyDescent="0.3">
      <c r="A693" s="44" t="s">
        <v>6629</v>
      </c>
      <c r="B693" s="44" t="s">
        <v>13214</v>
      </c>
      <c r="C693" s="98" t="s">
        <v>959</v>
      </c>
      <c r="D693" s="98" t="s">
        <v>13119</v>
      </c>
      <c r="E693" s="98" t="s">
        <v>212</v>
      </c>
      <c r="F693" s="122">
        <v>1.0298298571861975</v>
      </c>
      <c r="G693" s="122">
        <v>1.0303570104126287</v>
      </c>
      <c r="H693" s="99">
        <v>5239.5</v>
      </c>
      <c r="I693" s="53">
        <v>5395.793536727082</v>
      </c>
      <c r="J693" s="54">
        <v>5099.2346767466588</v>
      </c>
      <c r="K693" s="55">
        <v>0.97322925407895</v>
      </c>
      <c r="L693" s="121">
        <v>5398.5555560569683</v>
      </c>
      <c r="M693" s="54">
        <v>5054.3739411385804</v>
      </c>
      <c r="N693" s="120">
        <v>0.96466722800621829</v>
      </c>
      <c r="O693" s="123">
        <v>5283.7969760393626</v>
      </c>
      <c r="P693" s="53">
        <v>5441.4118852354786</v>
      </c>
      <c r="Q693" s="54">
        <v>5142.3862317767089</v>
      </c>
      <c r="R693" s="55">
        <v>0.97323690805988294</v>
      </c>
      <c r="S693" s="121">
        <v>5444.1972558592061</v>
      </c>
      <c r="T693" s="54">
        <v>5097.1453770642829</v>
      </c>
      <c r="U693" s="55">
        <v>0.96467472164023416</v>
      </c>
    </row>
    <row r="694" spans="1:21" ht="13" x14ac:dyDescent="0.3">
      <c r="A694" s="44" t="s">
        <v>6628</v>
      </c>
      <c r="B694" s="44" t="s">
        <v>10611</v>
      </c>
      <c r="C694" s="98" t="s">
        <v>959</v>
      </c>
      <c r="D694" s="98" t="s">
        <v>13119</v>
      </c>
      <c r="E694" s="98" t="s">
        <v>212</v>
      </c>
      <c r="F694" s="122">
        <v>1.0298298571861975</v>
      </c>
      <c r="G694" s="122">
        <v>1.0303570104126287</v>
      </c>
      <c r="H694" s="99">
        <v>5706.3333333333339</v>
      </c>
      <c r="I694" s="53">
        <v>5876.5524417235056</v>
      </c>
      <c r="J694" s="54">
        <v>5553.570533525849</v>
      </c>
      <c r="K694" s="55">
        <v>0.97322925407895</v>
      </c>
      <c r="L694" s="121">
        <v>5879.5605537512647</v>
      </c>
      <c r="M694" s="54">
        <v>5504.71275874615</v>
      </c>
      <c r="N694" s="120">
        <v>0.96466722800621818</v>
      </c>
      <c r="O694" s="123">
        <v>5756.7407296213314</v>
      </c>
      <c r="P694" s="53">
        <v>5928.4634834439021</v>
      </c>
      <c r="Q694" s="54">
        <v>5602.6725481990597</v>
      </c>
      <c r="R694" s="55">
        <v>0.97323690805988305</v>
      </c>
      <c r="S694" s="121">
        <v>5931.49816789325</v>
      </c>
      <c r="T694" s="54">
        <v>5553.3822609024555</v>
      </c>
      <c r="U694" s="55">
        <v>0.96467472164023405</v>
      </c>
    </row>
    <row r="695" spans="1:21" ht="13" x14ac:dyDescent="0.3">
      <c r="A695" s="44" t="s">
        <v>6627</v>
      </c>
      <c r="B695" s="44" t="s">
        <v>12500</v>
      </c>
      <c r="C695" s="98" t="s">
        <v>959</v>
      </c>
      <c r="D695" s="98" t="s">
        <v>13119</v>
      </c>
      <c r="E695" s="98" t="s">
        <v>212</v>
      </c>
      <c r="F695" s="122">
        <v>1.0298298571861975</v>
      </c>
      <c r="G695" s="122">
        <v>1.0303570104126287</v>
      </c>
      <c r="H695" s="99">
        <v>11645.916666666668</v>
      </c>
      <c r="I695" s="53">
        <v>11993.312697635691</v>
      </c>
      <c r="J695" s="54">
        <v>11334.146790565612</v>
      </c>
      <c r="K695" s="55">
        <v>0.97322925407894989</v>
      </c>
      <c r="L695" s="121">
        <v>11999.451880181274</v>
      </c>
      <c r="M695" s="54">
        <v>11234.434148424751</v>
      </c>
      <c r="N695" s="120">
        <v>0.96466722800621818</v>
      </c>
      <c r="O695" s="123">
        <v>11768.265860071027</v>
      </c>
      <c r="P695" s="53">
        <v>12119.311550006149</v>
      </c>
      <c r="Q695" s="54">
        <v>11453.310678882206</v>
      </c>
      <c r="R695" s="55">
        <v>0.97323690805988294</v>
      </c>
      <c r="S695" s="121">
        <v>12125.515229323786</v>
      </c>
      <c r="T695" s="54">
        <v>11352.548592752286</v>
      </c>
      <c r="U695" s="55">
        <v>0.96467472164023393</v>
      </c>
    </row>
    <row r="696" spans="1:21" ht="13" x14ac:dyDescent="0.3">
      <c r="A696" s="44" t="s">
        <v>6626</v>
      </c>
      <c r="B696" s="44" t="s">
        <v>12499</v>
      </c>
      <c r="C696" s="98" t="s">
        <v>959</v>
      </c>
      <c r="D696" s="98" t="s">
        <v>13119</v>
      </c>
      <c r="E696" s="98" t="s">
        <v>212</v>
      </c>
      <c r="F696" s="122">
        <v>1.0298298571861975</v>
      </c>
      <c r="G696" s="122">
        <v>1.0303570104126287</v>
      </c>
      <c r="H696" s="99">
        <v>18871.75</v>
      </c>
      <c r="I696" s="53">
        <v>19434.691607353623</v>
      </c>
      <c r="J696" s="54">
        <v>18366.539175664424</v>
      </c>
      <c r="K696" s="55">
        <v>0.97322925407895</v>
      </c>
      <c r="L696" s="121">
        <v>19444.639911254526</v>
      </c>
      <c r="M696" s="54">
        <v>18204.958760126348</v>
      </c>
      <c r="N696" s="120">
        <v>0.96466722800621818</v>
      </c>
      <c r="O696" s="123">
        <v>19052.095894342958</v>
      </c>
      <c r="P696" s="53">
        <v>19620.417193968948</v>
      </c>
      <c r="Q696" s="54">
        <v>18542.202900270735</v>
      </c>
      <c r="R696" s="55">
        <v>0.97323690805988317</v>
      </c>
      <c r="S696" s="121">
        <v>19630.460567789927</v>
      </c>
      <c r="T696" s="54">
        <v>18379.075303538339</v>
      </c>
      <c r="U696" s="55">
        <v>0.96467472164023405</v>
      </c>
    </row>
    <row r="697" spans="1:21" ht="13" x14ac:dyDescent="0.3">
      <c r="A697" s="44" t="s">
        <v>6625</v>
      </c>
      <c r="B697" s="44" t="s">
        <v>13215</v>
      </c>
      <c r="C697" s="98" t="s">
        <v>959</v>
      </c>
      <c r="D697" s="98" t="s">
        <v>13119</v>
      </c>
      <c r="E697" s="98" t="s">
        <v>212</v>
      </c>
      <c r="F697" s="122">
        <v>1.0298298571861975</v>
      </c>
      <c r="G697" s="122">
        <v>1.0303570104126287</v>
      </c>
      <c r="H697" s="99">
        <v>11892.75</v>
      </c>
      <c r="I697" s="53">
        <v>12247.509034051151</v>
      </c>
      <c r="J697" s="54">
        <v>11574.372211447433</v>
      </c>
      <c r="K697" s="55">
        <v>0.97322925407895</v>
      </c>
      <c r="L697" s="121">
        <v>12253.77833558479</v>
      </c>
      <c r="M697" s="54">
        <v>11472.54617587095</v>
      </c>
      <c r="N697" s="120">
        <v>0.96466722800621807</v>
      </c>
      <c r="O697" s="123">
        <v>12015.728290688206</v>
      </c>
      <c r="P697" s="53">
        <v>12374.155749587588</v>
      </c>
      <c r="Q697" s="54">
        <v>11694.150249717053</v>
      </c>
      <c r="R697" s="55">
        <v>0.97323690805988305</v>
      </c>
      <c r="S697" s="121">
        <v>12380.489879523946</v>
      </c>
      <c r="T697" s="54">
        <v>11591.26934412433</v>
      </c>
      <c r="U697" s="55">
        <v>0.96467472164023393</v>
      </c>
    </row>
    <row r="698" spans="1:21" ht="13" x14ac:dyDescent="0.3">
      <c r="A698" s="44" t="s">
        <v>6624</v>
      </c>
      <c r="B698" s="44" t="s">
        <v>12498</v>
      </c>
      <c r="C698" s="98" t="s">
        <v>959</v>
      </c>
      <c r="D698" s="98" t="s">
        <v>13119</v>
      </c>
      <c r="E698" s="98" t="s">
        <v>212</v>
      </c>
      <c r="F698" s="122">
        <v>1.0298298571861975</v>
      </c>
      <c r="G698" s="122">
        <v>1.0303570104126287</v>
      </c>
      <c r="H698" s="99">
        <v>6762.9166666666679</v>
      </c>
      <c r="I698" s="53">
        <v>6964.6535049954891</v>
      </c>
      <c r="J698" s="54">
        <v>6581.8683428980994</v>
      </c>
      <c r="K698" s="55">
        <v>0.97322925407894989</v>
      </c>
      <c r="L698" s="121">
        <v>6968.2185983364079</v>
      </c>
      <c r="M698" s="54">
        <v>6523.9640740703871</v>
      </c>
      <c r="N698" s="120">
        <v>0.96466722800621807</v>
      </c>
      <c r="O698" s="123">
        <v>6827.7449470387419</v>
      </c>
      <c r="P698" s="53">
        <v>7031.4156037126886</v>
      </c>
      <c r="Q698" s="54">
        <v>6645.0133812774748</v>
      </c>
      <c r="R698" s="55">
        <v>0.97323690805988305</v>
      </c>
      <c r="S698" s="121">
        <v>7035.01487149077</v>
      </c>
      <c r="T698" s="54">
        <v>6586.5529562151123</v>
      </c>
      <c r="U698" s="55">
        <v>0.96467472164023393</v>
      </c>
    </row>
    <row r="699" spans="1:21" ht="13" x14ac:dyDescent="0.3">
      <c r="A699" s="44" t="s">
        <v>6623</v>
      </c>
      <c r="B699" s="44" t="s">
        <v>12497</v>
      </c>
      <c r="C699" s="98" t="s">
        <v>959</v>
      </c>
      <c r="D699" s="98" t="s">
        <v>13119</v>
      </c>
      <c r="E699" s="98" t="s">
        <v>212</v>
      </c>
      <c r="F699" s="122">
        <v>1.0298298571861975</v>
      </c>
      <c r="G699" s="122">
        <v>1.0303570104126287</v>
      </c>
      <c r="H699" s="99">
        <v>9375.5833333333321</v>
      </c>
      <c r="I699" s="53">
        <v>9655.2556452039589</v>
      </c>
      <c r="J699" s="54">
        <v>9124.5919740550344</v>
      </c>
      <c r="K699" s="55">
        <v>0.97322925407895</v>
      </c>
      <c r="L699" s="121">
        <v>9660.198014207801</v>
      </c>
      <c r="M699" s="54">
        <v>9044.317985107964</v>
      </c>
      <c r="N699" s="120">
        <v>0.96466722800621807</v>
      </c>
      <c r="O699" s="123">
        <v>9457.5493616208641</v>
      </c>
      <c r="P699" s="53">
        <v>9739.6667084094279</v>
      </c>
      <c r="Q699" s="54">
        <v>9204.4360985276107</v>
      </c>
      <c r="R699" s="55">
        <v>0.97323690805988305</v>
      </c>
      <c r="S699" s="121">
        <v>9744.6522860695386</v>
      </c>
      <c r="T699" s="54">
        <v>9123.4587978203799</v>
      </c>
      <c r="U699" s="55">
        <v>0.96467472164023405</v>
      </c>
    </row>
    <row r="700" spans="1:21" ht="13" x14ac:dyDescent="0.3">
      <c r="A700" s="44" t="s">
        <v>6622</v>
      </c>
      <c r="B700" s="44" t="s">
        <v>12496</v>
      </c>
      <c r="C700" s="98" t="s">
        <v>959</v>
      </c>
      <c r="D700" s="98" t="s">
        <v>13119</v>
      </c>
      <c r="E700" s="98" t="s">
        <v>212</v>
      </c>
      <c r="F700" s="122">
        <v>1.0298298571861975</v>
      </c>
      <c r="G700" s="122">
        <v>1.0303570104126287</v>
      </c>
      <c r="H700" s="99">
        <v>11321.5</v>
      </c>
      <c r="I700" s="53">
        <v>11659.218728133534</v>
      </c>
      <c r="J700" s="54">
        <v>11018.415000054831</v>
      </c>
      <c r="K700" s="55">
        <v>0.97322925407894989</v>
      </c>
      <c r="L700" s="121">
        <v>11665.186893386575</v>
      </c>
      <c r="M700" s="54">
        <v>10921.480021872398</v>
      </c>
      <c r="N700" s="120">
        <v>0.96466722800621807</v>
      </c>
      <c r="O700" s="123">
        <v>11429.012668373431</v>
      </c>
      <c r="P700" s="53">
        <v>11769.938484050252</v>
      </c>
      <c r="Q700" s="54">
        <v>11123.136951544991</v>
      </c>
      <c r="R700" s="55">
        <v>0.97323690805988305</v>
      </c>
      <c r="S700" s="121">
        <v>11775.963324953309</v>
      </c>
      <c r="T700" s="54">
        <v>11025.279614485848</v>
      </c>
      <c r="U700" s="55">
        <v>0.96467472164023405</v>
      </c>
    </row>
    <row r="701" spans="1:21" ht="13" x14ac:dyDescent="0.3">
      <c r="A701" s="44" t="s">
        <v>6621</v>
      </c>
      <c r="B701" s="44" t="s">
        <v>12495</v>
      </c>
      <c r="C701" s="98" t="s">
        <v>959</v>
      </c>
      <c r="D701" s="98" t="s">
        <v>13119</v>
      </c>
      <c r="E701" s="98" t="s">
        <v>212</v>
      </c>
      <c r="F701" s="122">
        <v>1.0298298571861975</v>
      </c>
      <c r="G701" s="122">
        <v>1.0303570104126287</v>
      </c>
      <c r="H701" s="99">
        <v>11370.416666666668</v>
      </c>
      <c r="I701" s="53">
        <v>11709.594571980893</v>
      </c>
      <c r="J701" s="54">
        <v>11066.02213106686</v>
      </c>
      <c r="K701" s="55">
        <v>0.97322925407894978</v>
      </c>
      <c r="L701" s="121">
        <v>11715.588523812596</v>
      </c>
      <c r="M701" s="54">
        <v>10968.668327109039</v>
      </c>
      <c r="N701" s="120">
        <v>0.96466722800621829</v>
      </c>
      <c r="O701" s="123">
        <v>11475.509616601103</v>
      </c>
      <c r="P701" s="53">
        <v>11817.822429603149</v>
      </c>
      <c r="Q701" s="54">
        <v>11168.389497672311</v>
      </c>
      <c r="R701" s="55">
        <v>0.97323690805988305</v>
      </c>
      <c r="S701" s="121">
        <v>11823.871781522483</v>
      </c>
      <c r="T701" s="54">
        <v>11070.134045074496</v>
      </c>
      <c r="U701" s="55">
        <v>0.96467472164023382</v>
      </c>
    </row>
    <row r="702" spans="1:21" ht="13" x14ac:dyDescent="0.3">
      <c r="A702" s="44" t="s">
        <v>6620</v>
      </c>
      <c r="B702" s="44" t="s">
        <v>12494</v>
      </c>
      <c r="C702" s="98" t="s">
        <v>959</v>
      </c>
      <c r="D702" s="98" t="s">
        <v>13119</v>
      </c>
      <c r="E702" s="98" t="s">
        <v>212</v>
      </c>
      <c r="F702" s="122">
        <v>1.0298298571861975</v>
      </c>
      <c r="G702" s="122">
        <v>1.0303570104126287</v>
      </c>
      <c r="H702" s="99">
        <v>9691.3333333333339</v>
      </c>
      <c r="I702" s="53">
        <v>9980.424422610502</v>
      </c>
      <c r="J702" s="54">
        <v>9431.889111030463</v>
      </c>
      <c r="K702" s="55">
        <v>0.97322925407894978</v>
      </c>
      <c r="L702" s="121">
        <v>9985.5332402455897</v>
      </c>
      <c r="M702" s="54">
        <v>9348.911662350929</v>
      </c>
      <c r="N702" s="120">
        <v>0.96466722800621807</v>
      </c>
      <c r="O702" s="123">
        <v>9775.7803949770241</v>
      </c>
      <c r="P702" s="53">
        <v>10067.390528042817</v>
      </c>
      <c r="Q702" s="54">
        <v>9514.15028547986</v>
      </c>
      <c r="R702" s="55">
        <v>0.97323690805988294</v>
      </c>
      <c r="S702" s="121">
        <v>10072.543862218914</v>
      </c>
      <c r="T702" s="54">
        <v>9430.4482313405188</v>
      </c>
      <c r="U702" s="55">
        <v>0.96467472164023416</v>
      </c>
    </row>
    <row r="703" spans="1:21" ht="13" x14ac:dyDescent="0.3">
      <c r="A703" s="44" t="s">
        <v>6619</v>
      </c>
      <c r="B703" s="44" t="s">
        <v>12493</v>
      </c>
      <c r="C703" s="98" t="s">
        <v>959</v>
      </c>
      <c r="D703" s="98" t="s">
        <v>13119</v>
      </c>
      <c r="E703" s="98" t="s">
        <v>212</v>
      </c>
      <c r="F703" s="122">
        <v>1.0298298571861975</v>
      </c>
      <c r="G703" s="122">
        <v>1.0303570104126287</v>
      </c>
      <c r="H703" s="99">
        <v>7896.5</v>
      </c>
      <c r="I703" s="53">
        <v>8132.0514672708086</v>
      </c>
      <c r="J703" s="54">
        <v>7685.1048048344283</v>
      </c>
      <c r="K703" s="55">
        <v>0.97322925407895</v>
      </c>
      <c r="L703" s="121">
        <v>8136.214132723323</v>
      </c>
      <c r="M703" s="54">
        <v>7617.4947659511017</v>
      </c>
      <c r="N703" s="120">
        <v>0.96466722800621818</v>
      </c>
      <c r="O703" s="123">
        <v>7964.9324917238819</v>
      </c>
      <c r="P703" s="53">
        <v>8202.5252904497083</v>
      </c>
      <c r="Q703" s="54">
        <v>7751.7662711510502</v>
      </c>
      <c r="R703" s="55">
        <v>0.97323690805988294</v>
      </c>
      <c r="S703" s="121">
        <v>8206.7240303110284</v>
      </c>
      <c r="T703" s="54">
        <v>7683.5690343369906</v>
      </c>
      <c r="U703" s="55">
        <v>0.96467472164023393</v>
      </c>
    </row>
    <row r="704" spans="1:21" ht="13" x14ac:dyDescent="0.3">
      <c r="A704" s="44" t="s">
        <v>6618</v>
      </c>
      <c r="B704" s="44" t="s">
        <v>12492</v>
      </c>
      <c r="C704" s="98" t="s">
        <v>959</v>
      </c>
      <c r="D704" s="98" t="s">
        <v>13119</v>
      </c>
      <c r="E704" s="98" t="s">
        <v>212</v>
      </c>
      <c r="F704" s="122">
        <v>1.0298298571861975</v>
      </c>
      <c r="G704" s="122">
        <v>1.0303570104126287</v>
      </c>
      <c r="H704" s="99">
        <v>15460.833333333334</v>
      </c>
      <c r="I704" s="53">
        <v>15922.027783646268</v>
      </c>
      <c r="J704" s="54">
        <v>15046.935292438966</v>
      </c>
      <c r="K704" s="55">
        <v>0.97322925407895</v>
      </c>
      <c r="L704" s="121">
        <v>15930.178011821252</v>
      </c>
      <c r="M704" s="54">
        <v>14914.559234332806</v>
      </c>
      <c r="N704" s="120">
        <v>0.96466722800621818</v>
      </c>
      <c r="O704" s="123">
        <v>15583.421079964413</v>
      </c>
      <c r="P704" s="53">
        <v>16048.272305252131</v>
      </c>
      <c r="Q704" s="54">
        <v>15166.36054885977</v>
      </c>
      <c r="R704" s="55">
        <v>0.97323690805988305</v>
      </c>
      <c r="S704" s="121">
        <v>16056.487155953271</v>
      </c>
      <c r="T704" s="54">
        <v>15032.932392517225</v>
      </c>
      <c r="U704" s="55">
        <v>0.96467472164023393</v>
      </c>
    </row>
    <row r="705" spans="1:21" ht="13" x14ac:dyDescent="0.3">
      <c r="A705" s="44" t="s">
        <v>6617</v>
      </c>
      <c r="B705" s="44" t="s">
        <v>12491</v>
      </c>
      <c r="C705" s="98" t="s">
        <v>959</v>
      </c>
      <c r="D705" s="98" t="s">
        <v>13119</v>
      </c>
      <c r="E705" s="98" t="s">
        <v>212</v>
      </c>
      <c r="F705" s="122">
        <v>1.0298298571861975</v>
      </c>
      <c r="G705" s="122">
        <v>1.0303570104126287</v>
      </c>
      <c r="H705" s="99">
        <v>9801.25</v>
      </c>
      <c r="I705" s="53">
        <v>10093.619887746218</v>
      </c>
      <c r="J705" s="54">
        <v>9538.8632265413071</v>
      </c>
      <c r="K705" s="55">
        <v>0.97322925407894989</v>
      </c>
      <c r="L705" s="121">
        <v>10098.786648306777</v>
      </c>
      <c r="M705" s="54">
        <v>9454.9446684959457</v>
      </c>
      <c r="N705" s="120">
        <v>0.96466722800621818</v>
      </c>
      <c r="O705" s="123">
        <v>9877.9999575141628</v>
      </c>
      <c r="P705" s="53">
        <v>10172.659285532074</v>
      </c>
      <c r="Q705" s="54">
        <v>9613.6341364667387</v>
      </c>
      <c r="R705" s="55">
        <v>0.97323690805988294</v>
      </c>
      <c r="S705" s="121">
        <v>10177.866505080367</v>
      </c>
      <c r="T705" s="54">
        <v>9529.0568593772186</v>
      </c>
      <c r="U705" s="55">
        <v>0.96467472164023405</v>
      </c>
    </row>
    <row r="706" spans="1:21" ht="13" x14ac:dyDescent="0.3">
      <c r="A706" s="44" t="s">
        <v>6616</v>
      </c>
      <c r="B706" s="44" t="s">
        <v>12490</v>
      </c>
      <c r="C706" s="98" t="s">
        <v>959</v>
      </c>
      <c r="D706" s="98" t="s">
        <v>13119</v>
      </c>
      <c r="E706" s="98" t="s">
        <v>212</v>
      </c>
      <c r="F706" s="122">
        <v>1.0298298571861975</v>
      </c>
      <c r="G706" s="122">
        <v>1.0303570104126287</v>
      </c>
      <c r="H706" s="99">
        <v>27997.583333333332</v>
      </c>
      <c r="I706" s="53">
        <v>28832.747245725328</v>
      </c>
      <c r="J706" s="54">
        <v>27248.067143513239</v>
      </c>
      <c r="K706" s="55">
        <v>0.97322925407894989</v>
      </c>
      <c r="L706" s="121">
        <v>28847.506262111772</v>
      </c>
      <c r="M706" s="54">
        <v>27008.351105039757</v>
      </c>
      <c r="N706" s="120">
        <v>0.96466722800621807</v>
      </c>
      <c r="O706" s="123">
        <v>28246.947630076102</v>
      </c>
      <c r="P706" s="53">
        <v>29089.550043827272</v>
      </c>
      <c r="Q706" s="54">
        <v>27490.97197362471</v>
      </c>
      <c r="R706" s="55">
        <v>0.97323690805988317</v>
      </c>
      <c r="S706" s="121">
        <v>29104.440513407299</v>
      </c>
      <c r="T706" s="54">
        <v>27249.116342229929</v>
      </c>
      <c r="U706" s="55">
        <v>0.96467472164023393</v>
      </c>
    </row>
    <row r="707" spans="1:21" ht="13" x14ac:dyDescent="0.3">
      <c r="A707" s="44" t="s">
        <v>6615</v>
      </c>
      <c r="B707" s="44" t="s">
        <v>12489</v>
      </c>
      <c r="C707" s="98" t="s">
        <v>959</v>
      </c>
      <c r="D707" s="98" t="s">
        <v>13119</v>
      </c>
      <c r="E707" s="98" t="s">
        <v>212</v>
      </c>
      <c r="F707" s="122">
        <v>1.0298298571861975</v>
      </c>
      <c r="G707" s="122">
        <v>1.0303570104126287</v>
      </c>
      <c r="H707" s="99">
        <v>14423.5</v>
      </c>
      <c r="I707" s="53">
        <v>14853.750945125119</v>
      </c>
      <c r="J707" s="54">
        <v>14037.372146207734</v>
      </c>
      <c r="K707" s="55">
        <v>0.97322925407894989</v>
      </c>
      <c r="L707" s="121">
        <v>14861.35433968655</v>
      </c>
      <c r="M707" s="54">
        <v>13913.877763147686</v>
      </c>
      <c r="N707" s="120">
        <v>0.96466722800621807</v>
      </c>
      <c r="O707" s="123">
        <v>14560.091081882929</v>
      </c>
      <c r="P707" s="53">
        <v>14994.416519473523</v>
      </c>
      <c r="Q707" s="54">
        <v>14170.418025602019</v>
      </c>
      <c r="R707" s="55">
        <v>0.97323690805988305</v>
      </c>
      <c r="S707" s="121">
        <v>15002.091918464472</v>
      </c>
      <c r="T707" s="54">
        <v>14045.751811471868</v>
      </c>
      <c r="U707" s="55">
        <v>0.96467472164023405</v>
      </c>
    </row>
    <row r="708" spans="1:21" ht="13" x14ac:dyDescent="0.3">
      <c r="A708" s="44" t="s">
        <v>6614</v>
      </c>
      <c r="B708" s="44" t="s">
        <v>12488</v>
      </c>
      <c r="C708" s="98" t="s">
        <v>959</v>
      </c>
      <c r="D708" s="98" t="s">
        <v>13119</v>
      </c>
      <c r="E708" s="98" t="s">
        <v>212</v>
      </c>
      <c r="F708" s="122">
        <v>1.0298298571861975</v>
      </c>
      <c r="G708" s="122">
        <v>1.0303570104126287</v>
      </c>
      <c r="H708" s="99">
        <v>10208.083333333332</v>
      </c>
      <c r="I708" s="53">
        <v>10512.589001311468</v>
      </c>
      <c r="J708" s="54">
        <v>9934.8053280757595</v>
      </c>
      <c r="K708" s="55">
        <v>0.97322925407894989</v>
      </c>
      <c r="L708" s="121">
        <v>10517.970225376313</v>
      </c>
      <c r="M708" s="54">
        <v>9847.4034524231411</v>
      </c>
      <c r="N708" s="120">
        <v>0.96466722800621818</v>
      </c>
      <c r="O708" s="123">
        <v>10297.513161331459</v>
      </c>
      <c r="P708" s="53">
        <v>10604.686508306964</v>
      </c>
      <c r="Q708" s="54">
        <v>10021.91986984018</v>
      </c>
      <c r="R708" s="55">
        <v>0.97323690805988294</v>
      </c>
      <c r="S708" s="121">
        <v>10610.114875594179</v>
      </c>
      <c r="T708" s="54">
        <v>9933.7506424940711</v>
      </c>
      <c r="U708" s="55">
        <v>0.96467472164023405</v>
      </c>
    </row>
    <row r="709" spans="1:21" ht="13" x14ac:dyDescent="0.3">
      <c r="A709" s="44" t="s">
        <v>6613</v>
      </c>
      <c r="B709" s="44" t="s">
        <v>12487</v>
      </c>
      <c r="C709" s="98" t="s">
        <v>959</v>
      </c>
      <c r="D709" s="98" t="s">
        <v>13119</v>
      </c>
      <c r="E709" s="98" t="s">
        <v>212</v>
      </c>
      <c r="F709" s="122">
        <v>1.0298298571861975</v>
      </c>
      <c r="G709" s="122">
        <v>1.0303570104126287</v>
      </c>
      <c r="H709" s="99">
        <v>20576.416666666668</v>
      </c>
      <c r="I709" s="53">
        <v>21190.208237237028</v>
      </c>
      <c r="J709" s="54">
        <v>20025.570644117674</v>
      </c>
      <c r="K709" s="55">
        <v>0.97322925407894989</v>
      </c>
      <c r="L709" s="121">
        <v>21201.055161671255</v>
      </c>
      <c r="M709" s="54">
        <v>19849.394828134282</v>
      </c>
      <c r="N709" s="120">
        <v>0.96466722800621818</v>
      </c>
      <c r="O709" s="123">
        <v>20747.853021014649</v>
      </c>
      <c r="P709" s="53">
        <v>21366.758513551733</v>
      </c>
      <c r="Q709" s="54">
        <v>20192.576323053203</v>
      </c>
      <c r="R709" s="55">
        <v>0.97323690805988317</v>
      </c>
      <c r="S709" s="121">
        <v>21377.695811213282</v>
      </c>
      <c r="T709" s="54">
        <v>20014.929337679794</v>
      </c>
      <c r="U709" s="55">
        <v>0.96467472164023393</v>
      </c>
    </row>
    <row r="710" spans="1:21" ht="13" x14ac:dyDescent="0.3">
      <c r="A710" s="44" t="s">
        <v>6612</v>
      </c>
      <c r="B710" s="44" t="s">
        <v>12486</v>
      </c>
      <c r="C710" s="98" t="s">
        <v>959</v>
      </c>
      <c r="D710" s="98" t="s">
        <v>13119</v>
      </c>
      <c r="E710" s="98" t="s">
        <v>212</v>
      </c>
      <c r="F710" s="122">
        <v>1.0298298571861975</v>
      </c>
      <c r="G710" s="122">
        <v>1.0303570104126287</v>
      </c>
      <c r="H710" s="99">
        <v>14811.916666666666</v>
      </c>
      <c r="I710" s="53">
        <v>15253.754025487191</v>
      </c>
      <c r="J710" s="54">
        <v>14415.390608979566</v>
      </c>
      <c r="K710" s="55">
        <v>0.97322925407894989</v>
      </c>
      <c r="L710" s="121">
        <v>15261.562175147656</v>
      </c>
      <c r="M710" s="54">
        <v>14288.570592292435</v>
      </c>
      <c r="N710" s="120">
        <v>0.96466722800621818</v>
      </c>
      <c r="O710" s="123">
        <v>14938.824886907623</v>
      </c>
      <c r="P710" s="53">
        <v>15384.447899813691</v>
      </c>
      <c r="Q710" s="54">
        <v>14539.015742982008</v>
      </c>
      <c r="R710" s="55">
        <v>0.97323690805988317</v>
      </c>
      <c r="S710" s="121">
        <v>15392.322949551915</v>
      </c>
      <c r="T710" s="54">
        <v>14411.106739409812</v>
      </c>
      <c r="U710" s="55">
        <v>0.96467472164023405</v>
      </c>
    </row>
    <row r="711" spans="1:21" ht="13" x14ac:dyDescent="0.3">
      <c r="A711" s="44" t="s">
        <v>6611</v>
      </c>
      <c r="B711" s="44" t="s">
        <v>12485</v>
      </c>
      <c r="C711" s="98" t="s">
        <v>959</v>
      </c>
      <c r="D711" s="98" t="s">
        <v>13119</v>
      </c>
      <c r="E711" s="98" t="s">
        <v>212</v>
      </c>
      <c r="F711" s="122">
        <v>1.0298298571861975</v>
      </c>
      <c r="G711" s="122">
        <v>1.0303570104126287</v>
      </c>
      <c r="H711" s="99">
        <v>11595.083333333336</v>
      </c>
      <c r="I711" s="53">
        <v>11940.963013228728</v>
      </c>
      <c r="J711" s="54">
        <v>11284.674303483267</v>
      </c>
      <c r="K711" s="55">
        <v>0.97322925407895</v>
      </c>
      <c r="L711" s="121">
        <v>11947.075398818633</v>
      </c>
      <c r="M711" s="54">
        <v>11185.396897667768</v>
      </c>
      <c r="N711" s="120">
        <v>0.96466722800621807</v>
      </c>
      <c r="O711" s="123">
        <v>11703.09415977549</v>
      </c>
      <c r="P711" s="53">
        <v>12052.195787198214</v>
      </c>
      <c r="Q711" s="54">
        <v>11389.883174793573</v>
      </c>
      <c r="R711" s="55">
        <v>0.97323690805988305</v>
      </c>
      <c r="S711" s="121">
        <v>12058.36511104377</v>
      </c>
      <c r="T711" s="54">
        <v>11289.679100910869</v>
      </c>
      <c r="U711" s="55">
        <v>0.96467472164023405</v>
      </c>
    </row>
    <row r="712" spans="1:21" ht="13" x14ac:dyDescent="0.3">
      <c r="A712" s="44" t="s">
        <v>6610</v>
      </c>
      <c r="B712" s="44" t="s">
        <v>12484</v>
      </c>
      <c r="C712" s="98" t="s">
        <v>959</v>
      </c>
      <c r="D712" s="98" t="s">
        <v>13119</v>
      </c>
      <c r="E712" s="98" t="s">
        <v>212</v>
      </c>
      <c r="F712" s="122">
        <v>1.0298298571861975</v>
      </c>
      <c r="G712" s="122">
        <v>1.0303570104126287</v>
      </c>
      <c r="H712" s="99">
        <v>6315</v>
      </c>
      <c r="I712" s="53">
        <v>6503.3755481308372</v>
      </c>
      <c r="J712" s="54">
        <v>6145.9427395085686</v>
      </c>
      <c r="K712" s="55">
        <v>0.97322925407894989</v>
      </c>
      <c r="L712" s="121">
        <v>6506.7045207557503</v>
      </c>
      <c r="M712" s="54">
        <v>6091.8735448592679</v>
      </c>
      <c r="N712" s="120">
        <v>0.96466722800621818</v>
      </c>
      <c r="O712" s="123">
        <v>6369.7121247745326</v>
      </c>
      <c r="P712" s="53">
        <v>6559.7197277737478</v>
      </c>
      <c r="Q712" s="54">
        <v>6199.2389335471144</v>
      </c>
      <c r="R712" s="55">
        <v>0.97323690805988305</v>
      </c>
      <c r="S712" s="121">
        <v>6563.0775420717609</v>
      </c>
      <c r="T712" s="54">
        <v>6144.7002708952959</v>
      </c>
      <c r="U712" s="55">
        <v>0.96467472164023405</v>
      </c>
    </row>
    <row r="713" spans="1:21" ht="13" x14ac:dyDescent="0.3">
      <c r="A713" s="44" t="s">
        <v>6609</v>
      </c>
      <c r="B713" s="44" t="s">
        <v>9686</v>
      </c>
      <c r="C713" s="98" t="s">
        <v>959</v>
      </c>
      <c r="D713" s="98" t="s">
        <v>13119</v>
      </c>
      <c r="E713" s="98" t="s">
        <v>212</v>
      </c>
      <c r="F713" s="122">
        <v>1.0298298571861975</v>
      </c>
      <c r="G713" s="122">
        <v>1.0303570104126287</v>
      </c>
      <c r="H713" s="99">
        <v>6479.4166666666679</v>
      </c>
      <c r="I713" s="53">
        <v>6672.6967404832021</v>
      </c>
      <c r="J713" s="54">
        <v>6305.9578493667168</v>
      </c>
      <c r="K713" s="55">
        <v>0.97322925407894989</v>
      </c>
      <c r="L713" s="121">
        <v>6676.1123858844285</v>
      </c>
      <c r="M713" s="54">
        <v>6250.4809149306247</v>
      </c>
      <c r="N713" s="120">
        <v>0.96466722800621818</v>
      </c>
      <c r="O713" s="123">
        <v>6539.0626141368612</v>
      </c>
      <c r="P713" s="53">
        <v>6734.1219180481667</v>
      </c>
      <c r="Q713" s="54">
        <v>6364.0570801925351</v>
      </c>
      <c r="R713" s="55">
        <v>0.97323690805988305</v>
      </c>
      <c r="S713" s="121">
        <v>6737.5690060030447</v>
      </c>
      <c r="T713" s="54">
        <v>6308.0684070805373</v>
      </c>
      <c r="U713" s="55">
        <v>0.96467472164023393</v>
      </c>
    </row>
    <row r="714" spans="1:21" ht="13" x14ac:dyDescent="0.3">
      <c r="A714" s="44" t="s">
        <v>6608</v>
      </c>
      <c r="B714" s="44" t="s">
        <v>12483</v>
      </c>
      <c r="C714" s="98" t="s">
        <v>959</v>
      </c>
      <c r="D714" s="98" t="s">
        <v>13119</v>
      </c>
      <c r="E714" s="98" t="s">
        <v>212</v>
      </c>
      <c r="F714" s="122">
        <v>1.0298298571861975</v>
      </c>
      <c r="G714" s="122">
        <v>1.0303570104126287</v>
      </c>
      <c r="H714" s="99">
        <v>365</v>
      </c>
      <c r="I714" s="53">
        <v>375.88789787296207</v>
      </c>
      <c r="J714" s="54">
        <v>355.22867773881671</v>
      </c>
      <c r="K714" s="55">
        <v>0.97322925407894989</v>
      </c>
      <c r="L714" s="121">
        <v>376.08030880060949</v>
      </c>
      <c r="M714" s="54">
        <v>352.10353822226961</v>
      </c>
      <c r="N714" s="120">
        <v>0.96466722800621807</v>
      </c>
      <c r="O714" s="123">
        <v>368.38595792092497</v>
      </c>
      <c r="P714" s="53">
        <v>379.37485843510672</v>
      </c>
      <c r="Q714" s="54">
        <v>358.52681065963924</v>
      </c>
      <c r="R714" s="55">
        <v>0.97323690805988317</v>
      </c>
      <c r="S714" s="121">
        <v>379.56905428139669</v>
      </c>
      <c r="T714" s="54">
        <v>355.37262141353926</v>
      </c>
      <c r="U714" s="55">
        <v>0.96467472164023405</v>
      </c>
    </row>
    <row r="715" spans="1:21" ht="13" x14ac:dyDescent="0.3">
      <c r="A715" s="44" t="s">
        <v>6607</v>
      </c>
      <c r="B715" s="44" t="s">
        <v>12482</v>
      </c>
      <c r="C715" s="98" t="s">
        <v>959</v>
      </c>
      <c r="D715" s="98" t="s">
        <v>13119</v>
      </c>
      <c r="E715" s="98" t="s">
        <v>212</v>
      </c>
      <c r="F715" s="122">
        <v>1.0298298571861975</v>
      </c>
      <c r="G715" s="122">
        <v>1.0303570104126287</v>
      </c>
      <c r="H715" s="99">
        <v>19284.916666666672</v>
      </c>
      <c r="I715" s="53">
        <v>19860.182976681059</v>
      </c>
      <c r="J715" s="54">
        <v>18768.645062474716</v>
      </c>
      <c r="K715" s="55">
        <v>0.97322925407895</v>
      </c>
      <c r="L715" s="121">
        <v>19870.349082723347</v>
      </c>
      <c r="M715" s="54">
        <v>18603.527103164251</v>
      </c>
      <c r="N715" s="120">
        <v>0.96466722800621796</v>
      </c>
      <c r="O715" s="123">
        <v>19451.791233470594</v>
      </c>
      <c r="P715" s="53">
        <v>20032.035387980752</v>
      </c>
      <c r="Q715" s="54">
        <v>18931.201156289262</v>
      </c>
      <c r="R715" s="55">
        <v>0.97323690805988317</v>
      </c>
      <c r="S715" s="121">
        <v>20042.289462489342</v>
      </c>
      <c r="T715" s="54">
        <v>18764.65129355219</v>
      </c>
      <c r="U715" s="55">
        <v>0.96467472164023405</v>
      </c>
    </row>
    <row r="716" spans="1:21" ht="13" x14ac:dyDescent="0.3">
      <c r="A716" s="44" t="s">
        <v>6606</v>
      </c>
      <c r="B716" s="44" t="s">
        <v>12481</v>
      </c>
      <c r="C716" s="98" t="s">
        <v>959</v>
      </c>
      <c r="D716" s="98" t="s">
        <v>13119</v>
      </c>
      <c r="E716" s="98" t="s">
        <v>212</v>
      </c>
      <c r="F716" s="122">
        <v>1.0298298571861975</v>
      </c>
      <c r="G716" s="122">
        <v>1.0303570104126287</v>
      </c>
      <c r="H716" s="99">
        <v>15963.166666666666</v>
      </c>
      <c r="I716" s="53">
        <v>16439.345648572802</v>
      </c>
      <c r="J716" s="54">
        <v>15535.820787737957</v>
      </c>
      <c r="K716" s="55">
        <v>0.97322925407895</v>
      </c>
      <c r="L716" s="121">
        <v>16447.760683385193</v>
      </c>
      <c r="M716" s="54">
        <v>15399.143738534594</v>
      </c>
      <c r="N716" s="120">
        <v>0.96466722800621818</v>
      </c>
      <c r="O716" s="123">
        <v>16100.176471240004</v>
      </c>
      <c r="P716" s="53">
        <v>16580.442436049671</v>
      </c>
      <c r="Q716" s="54">
        <v>15669.285968088101</v>
      </c>
      <c r="R716" s="55">
        <v>0.97323690805988317</v>
      </c>
      <c r="S716" s="121">
        <v>16588.929696022595</v>
      </c>
      <c r="T716" s="54">
        <v>15531.433255752094</v>
      </c>
      <c r="U716" s="55">
        <v>0.96467472164023393</v>
      </c>
    </row>
    <row r="717" spans="1:21" ht="13" x14ac:dyDescent="0.3">
      <c r="A717" s="44" t="s">
        <v>6605</v>
      </c>
      <c r="B717" s="44" t="s">
        <v>12480</v>
      </c>
      <c r="C717" s="98" t="s">
        <v>959</v>
      </c>
      <c r="D717" s="98" t="s">
        <v>13119</v>
      </c>
      <c r="E717" s="98" t="s">
        <v>212</v>
      </c>
      <c r="F717" s="122">
        <v>1.0298298571861975</v>
      </c>
      <c r="G717" s="122">
        <v>1.0303570104126287</v>
      </c>
      <c r="H717" s="99">
        <v>10777.583333333332</v>
      </c>
      <c r="I717" s="53">
        <v>11099.077104979007</v>
      </c>
      <c r="J717" s="54">
        <v>10489.059388273721</v>
      </c>
      <c r="K717" s="55">
        <v>0.97322925407894989</v>
      </c>
      <c r="L717" s="121">
        <v>11104.758542806307</v>
      </c>
      <c r="M717" s="54">
        <v>10396.781438772683</v>
      </c>
      <c r="N717" s="120">
        <v>0.96466722800621818</v>
      </c>
      <c r="O717" s="123">
        <v>10870.242096792608</v>
      </c>
      <c r="P717" s="53">
        <v>11194.499866119324</v>
      </c>
      <c r="Q717" s="54">
        <v>10579.320808144819</v>
      </c>
      <c r="R717" s="55">
        <v>0.97323690805988317</v>
      </c>
      <c r="S717" s="121">
        <v>11200.230149312736</v>
      </c>
      <c r="T717" s="54">
        <v>10486.247768885361</v>
      </c>
      <c r="U717" s="55">
        <v>0.96467472164023382</v>
      </c>
    </row>
    <row r="718" spans="1:21" ht="13" x14ac:dyDescent="0.3">
      <c r="A718" s="44" t="s">
        <v>6604</v>
      </c>
      <c r="B718" s="44" t="s">
        <v>12479</v>
      </c>
      <c r="C718" s="98" t="s">
        <v>959</v>
      </c>
      <c r="D718" s="98" t="s">
        <v>13119</v>
      </c>
      <c r="E718" s="98" t="s">
        <v>212</v>
      </c>
      <c r="F718" s="122">
        <v>1.0298298571861975</v>
      </c>
      <c r="G718" s="122">
        <v>1.0303570104126287</v>
      </c>
      <c r="H718" s="99">
        <v>5225.9166666666661</v>
      </c>
      <c r="I718" s="53">
        <v>5381.8050145003017</v>
      </c>
      <c r="J718" s="54">
        <v>5086.0149793787514</v>
      </c>
      <c r="K718" s="55">
        <v>0.97322925407894989</v>
      </c>
      <c r="L718" s="121">
        <v>5384.5598733321958</v>
      </c>
      <c r="M718" s="54">
        <v>5041.2705446248283</v>
      </c>
      <c r="N718" s="120">
        <v>0.96466722800621818</v>
      </c>
      <c r="O718" s="123">
        <v>5268.7627804077993</v>
      </c>
      <c r="P718" s="53">
        <v>5425.9292216953163</v>
      </c>
      <c r="Q718" s="54">
        <v>5127.7543977050791</v>
      </c>
      <c r="R718" s="55">
        <v>0.97323690805988305</v>
      </c>
      <c r="S718" s="121">
        <v>5428.7066669943097</v>
      </c>
      <c r="T718" s="54">
        <v>5082.6422685783191</v>
      </c>
      <c r="U718" s="55">
        <v>0.96467472164023405</v>
      </c>
    </row>
    <row r="719" spans="1:21" ht="13" x14ac:dyDescent="0.3">
      <c r="A719" s="44" t="s">
        <v>6603</v>
      </c>
      <c r="B719" s="44" t="s">
        <v>10944</v>
      </c>
      <c r="C719" s="98" t="s">
        <v>959</v>
      </c>
      <c r="D719" s="98" t="s">
        <v>13119</v>
      </c>
      <c r="E719" s="98" t="s">
        <v>212</v>
      </c>
      <c r="F719" s="122">
        <v>1.0298298571861975</v>
      </c>
      <c r="G719" s="122">
        <v>1.0303570104126287</v>
      </c>
      <c r="H719" s="99">
        <v>8406.0833333333339</v>
      </c>
      <c r="I719" s="53">
        <v>8656.8355986619426</v>
      </c>
      <c r="J719" s="54">
        <v>8181.0462122254939</v>
      </c>
      <c r="K719" s="55">
        <v>0.97322925407895</v>
      </c>
      <c r="L719" s="121">
        <v>8661.266892612759</v>
      </c>
      <c r="M719" s="54">
        <v>8109.0731075559379</v>
      </c>
      <c r="N719" s="120">
        <v>0.96466722800621818</v>
      </c>
      <c r="O719" s="123">
        <v>8480.3259052951871</v>
      </c>
      <c r="P719" s="53">
        <v>8733.2928159425537</v>
      </c>
      <c r="Q719" s="54">
        <v>8253.366163409617</v>
      </c>
      <c r="R719" s="55">
        <v>0.97323690805988305</v>
      </c>
      <c r="S719" s="121">
        <v>8737.7632471047182</v>
      </c>
      <c r="T719" s="54">
        <v>8180.7560321090996</v>
      </c>
      <c r="U719" s="55">
        <v>0.96467472164023393</v>
      </c>
    </row>
    <row r="720" spans="1:21" ht="13" x14ac:dyDescent="0.3">
      <c r="A720" s="44" t="s">
        <v>6602</v>
      </c>
      <c r="B720" s="44" t="s">
        <v>12478</v>
      </c>
      <c r="C720" s="98" t="s">
        <v>959</v>
      </c>
      <c r="D720" s="98" t="s">
        <v>13119</v>
      </c>
      <c r="E720" s="98" t="s">
        <v>212</v>
      </c>
      <c r="F720" s="122">
        <v>1.0298298571861975</v>
      </c>
      <c r="G720" s="122">
        <v>1.0303570104126287</v>
      </c>
      <c r="H720" s="99">
        <v>16629.166666666668</v>
      </c>
      <c r="I720" s="53">
        <v>17125.21233345881</v>
      </c>
      <c r="J720" s="54">
        <v>16183.991470954539</v>
      </c>
      <c r="K720" s="55">
        <v>0.97322925407894989</v>
      </c>
      <c r="L720" s="121">
        <v>17133.978452320007</v>
      </c>
      <c r="M720" s="54">
        <v>16041.612112386738</v>
      </c>
      <c r="N720" s="120">
        <v>0.96466722800621818</v>
      </c>
      <c r="O720" s="123">
        <v>16770.334501465371</v>
      </c>
      <c r="P720" s="53">
        <v>17270.591184608842</v>
      </c>
      <c r="Q720" s="54">
        <v>16321.508497336137</v>
      </c>
      <c r="R720" s="55">
        <v>0.97323690805988294</v>
      </c>
      <c r="S720" s="121">
        <v>17279.431720549623</v>
      </c>
      <c r="T720" s="54">
        <v>16177.91776701472</v>
      </c>
      <c r="U720" s="55">
        <v>0.96467472164023405</v>
      </c>
    </row>
    <row r="721" spans="1:21" ht="13" x14ac:dyDescent="0.3">
      <c r="A721" s="44" t="s">
        <v>6601</v>
      </c>
      <c r="B721" s="44" t="s">
        <v>12477</v>
      </c>
      <c r="C721" s="98" t="s">
        <v>959</v>
      </c>
      <c r="D721" s="98" t="s">
        <v>13119</v>
      </c>
      <c r="E721" s="98" t="s">
        <v>212</v>
      </c>
      <c r="F721" s="122">
        <v>1.0298298571861975</v>
      </c>
      <c r="G721" s="122">
        <v>1.0303570104126287</v>
      </c>
      <c r="H721" s="99">
        <v>14168.25</v>
      </c>
      <c r="I721" s="53">
        <v>14590.886874078342</v>
      </c>
      <c r="J721" s="54">
        <v>13788.955379104082</v>
      </c>
      <c r="K721" s="55">
        <v>0.97322925407894989</v>
      </c>
      <c r="L721" s="121">
        <v>14598.355712778726</v>
      </c>
      <c r="M721" s="54">
        <v>13667.646453199099</v>
      </c>
      <c r="N721" s="120">
        <v>0.96466722800621807</v>
      </c>
      <c r="O721" s="123">
        <v>14289.958008965383</v>
      </c>
      <c r="P721" s="53">
        <v>14716.225415569579</v>
      </c>
      <c r="Q721" s="54">
        <v>13907.514548951032</v>
      </c>
      <c r="R721" s="55">
        <v>0.97323690805988305</v>
      </c>
      <c r="S721" s="121">
        <v>14723.758413039572</v>
      </c>
      <c r="T721" s="54">
        <v>13785.161264549313</v>
      </c>
      <c r="U721" s="55">
        <v>0.96467472164023405</v>
      </c>
    </row>
    <row r="722" spans="1:21" ht="13" x14ac:dyDescent="0.3">
      <c r="A722" s="44" t="s">
        <v>6600</v>
      </c>
      <c r="B722" s="44" t="s">
        <v>12476</v>
      </c>
      <c r="C722" s="98" t="s">
        <v>959</v>
      </c>
      <c r="D722" s="98" t="s">
        <v>13119</v>
      </c>
      <c r="E722" s="98" t="s">
        <v>212</v>
      </c>
      <c r="F722" s="122">
        <v>1.0298298571861975</v>
      </c>
      <c r="G722" s="122">
        <v>1.0303570104126287</v>
      </c>
      <c r="H722" s="99">
        <v>17161.25</v>
      </c>
      <c r="I722" s="53">
        <v>17673.16763663663</v>
      </c>
      <c r="J722" s="54">
        <v>16701.830536562378</v>
      </c>
      <c r="K722" s="55">
        <v>0.97322925407894989</v>
      </c>
      <c r="L722" s="121">
        <v>17682.214244943723</v>
      </c>
      <c r="M722" s="54">
        <v>16554.895466621711</v>
      </c>
      <c r="N722" s="120">
        <v>0.96466722800621807</v>
      </c>
      <c r="O722" s="123">
        <v>17308.081394367644</v>
      </c>
      <c r="P722" s="53">
        <v>17824.378990528712</v>
      </c>
      <c r="Q722" s="54">
        <v>16844.863620703156</v>
      </c>
      <c r="R722" s="55">
        <v>0.97323690805988305</v>
      </c>
      <c r="S722" s="121">
        <v>17833.503001479086</v>
      </c>
      <c r="T722" s="54">
        <v>16696.668601238118</v>
      </c>
      <c r="U722" s="55">
        <v>0.96467472164023382</v>
      </c>
    </row>
    <row r="723" spans="1:21" ht="13" x14ac:dyDescent="0.3">
      <c r="A723" s="44" t="s">
        <v>6599</v>
      </c>
      <c r="B723" s="44" t="s">
        <v>12475</v>
      </c>
      <c r="C723" s="98" t="s">
        <v>959</v>
      </c>
      <c r="D723" s="98" t="s">
        <v>13119</v>
      </c>
      <c r="E723" s="98" t="s">
        <v>212</v>
      </c>
      <c r="F723" s="122">
        <v>1.0298298571861975</v>
      </c>
      <c r="G723" s="122">
        <v>1.0303570104126287</v>
      </c>
      <c r="H723" s="99">
        <v>7751.416666666667</v>
      </c>
      <c r="I723" s="53">
        <v>7982.6403188240447</v>
      </c>
      <c r="J723" s="54">
        <v>7543.905460555141</v>
      </c>
      <c r="K723" s="55">
        <v>0.97322925407895</v>
      </c>
      <c r="L723" s="121">
        <v>7986.7265031292909</v>
      </c>
      <c r="M723" s="54">
        <v>7477.5376289545329</v>
      </c>
      <c r="N723" s="120">
        <v>0.96466722800621818</v>
      </c>
      <c r="O723" s="123">
        <v>7822.2304250669667</v>
      </c>
      <c r="P723" s="53">
        <v>8055.5664415242427</v>
      </c>
      <c r="Q723" s="54">
        <v>7612.8833530241191</v>
      </c>
      <c r="R723" s="55">
        <v>0.97323690805988305</v>
      </c>
      <c r="S723" s="121">
        <v>8059.6899555307054</v>
      </c>
      <c r="T723" s="54">
        <v>7545.907957907245</v>
      </c>
      <c r="U723" s="55">
        <v>0.96467472164023393</v>
      </c>
    </row>
    <row r="724" spans="1:21" ht="13" x14ac:dyDescent="0.3">
      <c r="A724" s="44" t="s">
        <v>6598</v>
      </c>
      <c r="B724" s="44" t="s">
        <v>12474</v>
      </c>
      <c r="C724" s="98" t="s">
        <v>959</v>
      </c>
      <c r="D724" s="98" t="s">
        <v>13119</v>
      </c>
      <c r="E724" s="98" t="s">
        <v>212</v>
      </c>
      <c r="F724" s="122">
        <v>1.0298298571861975</v>
      </c>
      <c r="G724" s="122">
        <v>1.0303570104126287</v>
      </c>
      <c r="H724" s="99">
        <v>14383.416666666666</v>
      </c>
      <c r="I724" s="53">
        <v>14812.471931682905</v>
      </c>
      <c r="J724" s="54">
        <v>13998.361873606735</v>
      </c>
      <c r="K724" s="55">
        <v>0.97322925407894989</v>
      </c>
      <c r="L724" s="121">
        <v>14820.054196185843</v>
      </c>
      <c r="M724" s="54">
        <v>13875.210685091772</v>
      </c>
      <c r="N724" s="120">
        <v>0.96466722800621818</v>
      </c>
      <c r="O724" s="123">
        <v>14524.037833511742</v>
      </c>
      <c r="P724" s="53">
        <v>14957.287807852326</v>
      </c>
      <c r="Q724" s="54">
        <v>14135.329673631732</v>
      </c>
      <c r="R724" s="55">
        <v>0.97323690805988317</v>
      </c>
      <c r="S724" s="121">
        <v>14964.944201257071</v>
      </c>
      <c r="T724" s="54">
        <v>14010.972154135166</v>
      </c>
      <c r="U724" s="55">
        <v>0.96467472164023393</v>
      </c>
    </row>
    <row r="725" spans="1:21" ht="13" x14ac:dyDescent="0.3">
      <c r="A725" s="44" t="s">
        <v>6597</v>
      </c>
      <c r="B725" s="44" t="s">
        <v>12473</v>
      </c>
      <c r="C725" s="98" t="s">
        <v>959</v>
      </c>
      <c r="D725" s="98" t="s">
        <v>13119</v>
      </c>
      <c r="E725" s="98" t="s">
        <v>212</v>
      </c>
      <c r="F725" s="122">
        <v>1.0298298571861975</v>
      </c>
      <c r="G725" s="122">
        <v>1.0303570104126287</v>
      </c>
      <c r="H725" s="99">
        <v>4588.2500000000009</v>
      </c>
      <c r="I725" s="53">
        <v>4725.1168422345718</v>
      </c>
      <c r="J725" s="54">
        <v>4465.4191250277427</v>
      </c>
      <c r="K725" s="55">
        <v>0.97322925407894989</v>
      </c>
      <c r="L725" s="121">
        <v>4727.5355530257448</v>
      </c>
      <c r="M725" s="54">
        <v>4426.1344088995311</v>
      </c>
      <c r="N725" s="120">
        <v>0.96466722800621807</v>
      </c>
      <c r="O725" s="123">
        <v>4631.0270805299942</v>
      </c>
      <c r="P725" s="53">
        <v>4769.1699569676166</v>
      </c>
      <c r="Q725" s="54">
        <v>4507.0864769965983</v>
      </c>
      <c r="R725" s="55">
        <v>0.97323690805988294</v>
      </c>
      <c r="S725" s="121">
        <v>4771.6112178348085</v>
      </c>
      <c r="T725" s="54">
        <v>4467.4347598186569</v>
      </c>
      <c r="U725" s="55">
        <v>0.96467472164023382</v>
      </c>
    </row>
    <row r="726" spans="1:21" ht="13" x14ac:dyDescent="0.3">
      <c r="A726" s="44" t="s">
        <v>6596</v>
      </c>
      <c r="B726" s="44" t="s">
        <v>12472</v>
      </c>
      <c r="C726" s="98" t="s">
        <v>959</v>
      </c>
      <c r="D726" s="98" t="s">
        <v>13119</v>
      </c>
      <c r="E726" s="98" t="s">
        <v>212</v>
      </c>
      <c r="F726" s="122">
        <v>1.0298298571861975</v>
      </c>
      <c r="G726" s="122">
        <v>1.0303570104126287</v>
      </c>
      <c r="H726" s="99">
        <v>8642.5</v>
      </c>
      <c r="I726" s="53">
        <v>8900.3045407317113</v>
      </c>
      <c r="J726" s="54">
        <v>8411.1338283773239</v>
      </c>
      <c r="K726" s="55">
        <v>0.97322925407894978</v>
      </c>
      <c r="L726" s="121">
        <v>8904.8604624911441</v>
      </c>
      <c r="M726" s="54">
        <v>8337.1365180437406</v>
      </c>
      <c r="N726" s="120">
        <v>0.96466722800621818</v>
      </c>
      <c r="O726" s="123">
        <v>8714.9041211354088</v>
      </c>
      <c r="P726" s="53">
        <v>8974.8684664602824</v>
      </c>
      <c r="Q726" s="54">
        <v>8481.6663408921577</v>
      </c>
      <c r="R726" s="55">
        <v>0.97323690805988305</v>
      </c>
      <c r="S726" s="121">
        <v>8979.4625562857782</v>
      </c>
      <c r="T726" s="54">
        <v>8407.0477071776295</v>
      </c>
      <c r="U726" s="55">
        <v>0.96467472164023416</v>
      </c>
    </row>
    <row r="727" spans="1:21" ht="13" x14ac:dyDescent="0.3">
      <c r="A727" s="44" t="s">
        <v>6595</v>
      </c>
      <c r="B727" s="44" t="s">
        <v>12470</v>
      </c>
      <c r="C727" s="98" t="s">
        <v>959</v>
      </c>
      <c r="D727" s="98" t="s">
        <v>13119</v>
      </c>
      <c r="E727" s="98" t="s">
        <v>212</v>
      </c>
      <c r="F727" s="122">
        <v>1.0298298571861975</v>
      </c>
      <c r="G727" s="122">
        <v>1.0303570104126287</v>
      </c>
      <c r="H727" s="99">
        <v>13038.5</v>
      </c>
      <c r="I727" s="53">
        <v>13427.436592922235</v>
      </c>
      <c r="J727" s="54">
        <v>12689.449629308388</v>
      </c>
      <c r="K727" s="55">
        <v>0.97322925407894989</v>
      </c>
      <c r="L727" s="121">
        <v>13434.30988026506</v>
      </c>
      <c r="M727" s="54">
        <v>12577.813652359077</v>
      </c>
      <c r="N727" s="120">
        <v>0.96466722800621829</v>
      </c>
      <c r="O727" s="123">
        <v>13153.749364607344</v>
      </c>
      <c r="P727" s="53">
        <v>13546.123829616616</v>
      </c>
      <c r="Q727" s="54">
        <v>12801.714361005103</v>
      </c>
      <c r="R727" s="55">
        <v>0.97323690805988305</v>
      </c>
      <c r="S727" s="121">
        <v>13553.057871033838</v>
      </c>
      <c r="T727" s="54">
        <v>12689.089506827995</v>
      </c>
      <c r="U727" s="55">
        <v>0.96467472164023405</v>
      </c>
    </row>
    <row r="728" spans="1:21" ht="13" x14ac:dyDescent="0.3">
      <c r="A728" s="44" t="s">
        <v>6594</v>
      </c>
      <c r="B728" s="44" t="s">
        <v>12469</v>
      </c>
      <c r="C728" s="98" t="s">
        <v>959</v>
      </c>
      <c r="D728" s="98" t="s">
        <v>13119</v>
      </c>
      <c r="E728" s="98" t="s">
        <v>212</v>
      </c>
      <c r="F728" s="122">
        <v>1.0298298571861975</v>
      </c>
      <c r="G728" s="122">
        <v>1.0303570104126287</v>
      </c>
      <c r="H728" s="99">
        <v>15155.916666666664</v>
      </c>
      <c r="I728" s="53">
        <v>15608.015496359241</v>
      </c>
      <c r="J728" s="54">
        <v>14750.181472382723</v>
      </c>
      <c r="K728" s="55">
        <v>0.97322925407894989</v>
      </c>
      <c r="L728" s="121">
        <v>15616.004986729597</v>
      </c>
      <c r="M728" s="54">
        <v>14620.416118726573</v>
      </c>
      <c r="N728" s="120">
        <v>0.96466722800621818</v>
      </c>
      <c r="O728" s="123">
        <v>15267.068647999407</v>
      </c>
      <c r="P728" s="53">
        <v>15722.483125421102</v>
      </c>
      <c r="Q728" s="54">
        <v>14858.474686116922</v>
      </c>
      <c r="R728" s="55">
        <v>0.97323690805988305</v>
      </c>
      <c r="S728" s="121">
        <v>15730.531209917042</v>
      </c>
      <c r="T728" s="54">
        <v>14727.755198271172</v>
      </c>
      <c r="U728" s="55">
        <v>0.96467472164023405</v>
      </c>
    </row>
    <row r="729" spans="1:21" ht="13" x14ac:dyDescent="0.3">
      <c r="A729" s="44" t="s">
        <v>6593</v>
      </c>
      <c r="B729" s="44" t="s">
        <v>8488</v>
      </c>
      <c r="C729" s="98" t="s">
        <v>959</v>
      </c>
      <c r="D729" s="98" t="s">
        <v>13119</v>
      </c>
      <c r="E729" s="98" t="s">
        <v>212</v>
      </c>
      <c r="F729" s="122">
        <v>1.0298298571861975</v>
      </c>
      <c r="G729" s="122">
        <v>1.0303570104126287</v>
      </c>
      <c r="H729" s="99">
        <v>7567.5</v>
      </c>
      <c r="I729" s="53">
        <v>7793.2374442565497</v>
      </c>
      <c r="J729" s="54">
        <v>7364.9123802424538</v>
      </c>
      <c r="K729" s="55">
        <v>0.97322925407895</v>
      </c>
      <c r="L729" s="121">
        <v>7797.2266762975678</v>
      </c>
      <c r="M729" s="54">
        <v>7300.1192479370557</v>
      </c>
      <c r="N729" s="120">
        <v>0.96466722800621818</v>
      </c>
      <c r="O729" s="123">
        <v>7646.8516692724061</v>
      </c>
      <c r="P729" s="53">
        <v>7874.9561624908374</v>
      </c>
      <c r="Q729" s="54">
        <v>7442.1982749952322</v>
      </c>
      <c r="R729" s="55">
        <v>0.97323690805988305</v>
      </c>
      <c r="S729" s="121">
        <v>7878.9872250203362</v>
      </c>
      <c r="T729" s="54">
        <v>7376.7245054795176</v>
      </c>
      <c r="U729" s="55">
        <v>0.96467472164023405</v>
      </c>
    </row>
    <row r="730" spans="1:21" ht="13" x14ac:dyDescent="0.3">
      <c r="A730" s="44" t="s">
        <v>6592</v>
      </c>
      <c r="B730" s="44" t="s">
        <v>12468</v>
      </c>
      <c r="C730" s="98" t="s">
        <v>959</v>
      </c>
      <c r="D730" s="98" t="s">
        <v>13119</v>
      </c>
      <c r="E730" s="98" t="s">
        <v>212</v>
      </c>
      <c r="F730" s="122">
        <v>1.0298298571861975</v>
      </c>
      <c r="G730" s="122">
        <v>1.0303570104126287</v>
      </c>
      <c r="H730" s="99">
        <v>5931.4166666666661</v>
      </c>
      <c r="I730" s="53">
        <v>6108.3499787451638</v>
      </c>
      <c r="J730" s="54">
        <v>5772.6282181314509</v>
      </c>
      <c r="K730" s="55">
        <v>0.97322925407894989</v>
      </c>
      <c r="L730" s="121">
        <v>6111.476744178306</v>
      </c>
      <c r="M730" s="54">
        <v>5721.8432739832151</v>
      </c>
      <c r="N730" s="120">
        <v>0.96466722800621818</v>
      </c>
      <c r="O730" s="123">
        <v>5983.5832331339261</v>
      </c>
      <c r="P730" s="53">
        <v>6162.0726664400372</v>
      </c>
      <c r="Q730" s="54">
        <v>5823.444044934221</v>
      </c>
      <c r="R730" s="55">
        <v>0.97323690805988317</v>
      </c>
      <c r="S730" s="121">
        <v>6165.2269316470038</v>
      </c>
      <c r="T730" s="54">
        <v>5772.2114898346417</v>
      </c>
      <c r="U730" s="55">
        <v>0.96467472164023405</v>
      </c>
    </row>
    <row r="731" spans="1:21" ht="13" x14ac:dyDescent="0.3">
      <c r="A731" s="44" t="s">
        <v>6591</v>
      </c>
      <c r="B731" s="44" t="s">
        <v>12467</v>
      </c>
      <c r="C731" s="98" t="s">
        <v>959</v>
      </c>
      <c r="D731" s="98" t="s">
        <v>13119</v>
      </c>
      <c r="E731" s="98" t="s">
        <v>212</v>
      </c>
      <c r="F731" s="122">
        <v>1.0298298571861975</v>
      </c>
      <c r="G731" s="122">
        <v>1.0303570104126287</v>
      </c>
      <c r="H731" s="99">
        <v>6678.8333333333339</v>
      </c>
      <c r="I731" s="53">
        <v>6878.0619778370828</v>
      </c>
      <c r="J731" s="54">
        <v>6500.0359831176274</v>
      </c>
      <c r="K731" s="55">
        <v>0.97322925407894989</v>
      </c>
      <c r="L731" s="121">
        <v>6881.5827463775458</v>
      </c>
      <c r="M731" s="54">
        <v>6442.8516379821976</v>
      </c>
      <c r="N731" s="120">
        <v>0.96466722800621818</v>
      </c>
      <c r="O731" s="123">
        <v>6737.0078421841927</v>
      </c>
      <c r="P731" s="53">
        <v>6937.9718239788399</v>
      </c>
      <c r="Q731" s="54">
        <v>6556.704681902529</v>
      </c>
      <c r="R731" s="55">
        <v>0.97323690805988317</v>
      </c>
      <c r="S731" s="121">
        <v>6941.5232593993396</v>
      </c>
      <c r="T731" s="54">
        <v>6499.0211648471095</v>
      </c>
      <c r="U731" s="55">
        <v>0.96467472164023405</v>
      </c>
    </row>
    <row r="732" spans="1:21" ht="13" x14ac:dyDescent="0.3">
      <c r="A732" s="44" t="s">
        <v>6590</v>
      </c>
      <c r="B732" s="44" t="s">
        <v>12466</v>
      </c>
      <c r="C732" s="98" t="s">
        <v>959</v>
      </c>
      <c r="D732" s="98" t="s">
        <v>13119</v>
      </c>
      <c r="E732" s="98" t="s">
        <v>212</v>
      </c>
      <c r="F732" s="122">
        <v>1.0298298571861975</v>
      </c>
      <c r="G732" s="122">
        <v>1.0303570104126287</v>
      </c>
      <c r="H732" s="99">
        <v>5830.5</v>
      </c>
      <c r="I732" s="53">
        <v>6004.422982324124</v>
      </c>
      <c r="J732" s="54">
        <v>5674.4131659073173</v>
      </c>
      <c r="K732" s="55">
        <v>0.97322925407894989</v>
      </c>
      <c r="L732" s="121">
        <v>6007.4965492108322</v>
      </c>
      <c r="M732" s="54">
        <v>5624.4922728902557</v>
      </c>
      <c r="N732" s="120">
        <v>0.96466722800621829</v>
      </c>
      <c r="O732" s="123">
        <v>5881.852683771147</v>
      </c>
      <c r="P732" s="53">
        <v>6057.3075093182924</v>
      </c>
      <c r="Q732" s="54">
        <v>5724.4361196171558</v>
      </c>
      <c r="R732" s="55">
        <v>0.97323690805988294</v>
      </c>
      <c r="S732" s="121">
        <v>6060.4081469379362</v>
      </c>
      <c r="T732" s="54">
        <v>5674.0746004457951</v>
      </c>
      <c r="U732" s="55">
        <v>0.96467472164023416</v>
      </c>
    </row>
    <row r="733" spans="1:21" ht="13" x14ac:dyDescent="0.3">
      <c r="A733" s="44" t="s">
        <v>6589</v>
      </c>
      <c r="B733" s="44" t="s">
        <v>12465</v>
      </c>
      <c r="C733" s="98" t="s">
        <v>959</v>
      </c>
      <c r="D733" s="98" t="s">
        <v>13119</v>
      </c>
      <c r="E733" s="98" t="s">
        <v>212</v>
      </c>
      <c r="F733" s="122">
        <v>1.0298298571861975</v>
      </c>
      <c r="G733" s="122">
        <v>1.0303570104126287</v>
      </c>
      <c r="H733" s="99">
        <v>4877.75</v>
      </c>
      <c r="I733" s="53">
        <v>5023.2525858899744</v>
      </c>
      <c r="J733" s="54">
        <v>4747.1689940835977</v>
      </c>
      <c r="K733" s="55">
        <v>0.97322925407894989</v>
      </c>
      <c r="L733" s="121">
        <v>5025.8239075401998</v>
      </c>
      <c r="M733" s="54">
        <v>4705.4055714073302</v>
      </c>
      <c r="N733" s="120">
        <v>0.96466722800621807</v>
      </c>
      <c r="O733" s="123">
        <v>4917.7587222061093</v>
      </c>
      <c r="P733" s="53">
        <v>5064.4547625656942</v>
      </c>
      <c r="Q733" s="54">
        <v>4786.1442933843946</v>
      </c>
      <c r="R733" s="55">
        <v>0.97323690805988294</v>
      </c>
      <c r="S733" s="121">
        <v>5067.0471749429162</v>
      </c>
      <c r="T733" s="54">
        <v>4744.0375264380118</v>
      </c>
      <c r="U733" s="55">
        <v>0.96467472164023416</v>
      </c>
    </row>
    <row r="734" spans="1:21" ht="13" x14ac:dyDescent="0.3">
      <c r="A734" s="44" t="s">
        <v>6588</v>
      </c>
      <c r="B734" s="44" t="s">
        <v>12464</v>
      </c>
      <c r="C734" s="98" t="s">
        <v>959</v>
      </c>
      <c r="D734" s="98" t="s">
        <v>13119</v>
      </c>
      <c r="E734" s="98" t="s">
        <v>212</v>
      </c>
      <c r="F734" s="122">
        <v>1.0298298571861975</v>
      </c>
      <c r="G734" s="122">
        <v>1.0303570104126287</v>
      </c>
      <c r="H734" s="99">
        <v>5583.3333333333321</v>
      </c>
      <c r="I734" s="53">
        <v>5749.8833692896014</v>
      </c>
      <c r="J734" s="54">
        <v>5433.8633352741363</v>
      </c>
      <c r="K734" s="55">
        <v>0.97322925407895</v>
      </c>
      <c r="L734" s="121">
        <v>5752.8266414705095</v>
      </c>
      <c r="M734" s="54">
        <v>5386.0586897013836</v>
      </c>
      <c r="N734" s="120">
        <v>0.96466722800621818</v>
      </c>
      <c r="O734" s="123">
        <v>5629.4260932030111</v>
      </c>
      <c r="P734" s="53">
        <v>5797.35106960351</v>
      </c>
      <c r="Q734" s="54">
        <v>5478.7652451005251</v>
      </c>
      <c r="R734" s="55">
        <v>0.97323690805988294</v>
      </c>
      <c r="S734" s="121">
        <v>5800.3186397314985</v>
      </c>
      <c r="T734" s="54">
        <v>5430.5650494548845</v>
      </c>
      <c r="U734" s="55">
        <v>0.96467472164023393</v>
      </c>
    </row>
    <row r="735" spans="1:21" ht="13" x14ac:dyDescent="0.3">
      <c r="A735" s="44" t="s">
        <v>6587</v>
      </c>
      <c r="B735" s="44" t="s">
        <v>12463</v>
      </c>
      <c r="C735" s="98" t="s">
        <v>959</v>
      </c>
      <c r="D735" s="98" t="s">
        <v>13119</v>
      </c>
      <c r="E735" s="98" t="s">
        <v>212</v>
      </c>
      <c r="F735" s="122">
        <v>1.0298298571861975</v>
      </c>
      <c r="G735" s="122">
        <v>1.0303570104126287</v>
      </c>
      <c r="H735" s="99">
        <v>7738</v>
      </c>
      <c r="I735" s="53">
        <v>7968.8234349067961</v>
      </c>
      <c r="J735" s="54">
        <v>7530.8479680629143</v>
      </c>
      <c r="K735" s="55">
        <v>0.97322925407894989</v>
      </c>
      <c r="L735" s="121">
        <v>7972.902546572921</v>
      </c>
      <c r="M735" s="54">
        <v>7464.5950103121158</v>
      </c>
      <c r="N735" s="120">
        <v>0.96466722800621807</v>
      </c>
      <c r="O735" s="123">
        <v>7806.1113674094886</v>
      </c>
      <c r="P735" s="53">
        <v>8038.9665546788665</v>
      </c>
      <c r="Q735" s="54">
        <v>7597.1956911887164</v>
      </c>
      <c r="R735" s="55">
        <v>0.97323690805988305</v>
      </c>
      <c r="S735" s="121">
        <v>8043.0815714720775</v>
      </c>
      <c r="T735" s="54">
        <v>7530.3583104484142</v>
      </c>
      <c r="U735" s="55">
        <v>0.96467472164023393</v>
      </c>
    </row>
    <row r="736" spans="1:21" ht="13" x14ac:dyDescent="0.3">
      <c r="A736" s="44" t="s">
        <v>6586</v>
      </c>
      <c r="B736" s="44" t="s">
        <v>12462</v>
      </c>
      <c r="C736" s="98" t="s">
        <v>959</v>
      </c>
      <c r="D736" s="98" t="s">
        <v>13119</v>
      </c>
      <c r="E736" s="98" t="s">
        <v>212</v>
      </c>
      <c r="F736" s="122">
        <v>1.0298298571861975</v>
      </c>
      <c r="G736" s="122">
        <v>1.0303570104126287</v>
      </c>
      <c r="H736" s="99">
        <v>3456.25</v>
      </c>
      <c r="I736" s="53">
        <v>3559.349443899795</v>
      </c>
      <c r="J736" s="54">
        <v>3363.7236094103705</v>
      </c>
      <c r="K736" s="55">
        <v>0.97322925407894989</v>
      </c>
      <c r="L736" s="121">
        <v>3561.1714172386482</v>
      </c>
      <c r="M736" s="54">
        <v>3334.1311067964916</v>
      </c>
      <c r="N736" s="120">
        <v>0.96466722800621818</v>
      </c>
      <c r="O736" s="123">
        <v>3489.6696619112417</v>
      </c>
      <c r="P736" s="53">
        <v>3593.76600955306</v>
      </c>
      <c r="Q736" s="54">
        <v>3396.2753119088743</v>
      </c>
      <c r="R736" s="55">
        <v>0.97323690805988305</v>
      </c>
      <c r="S736" s="121">
        <v>3595.605600174516</v>
      </c>
      <c r="T736" s="54">
        <v>3366.3961097205965</v>
      </c>
      <c r="U736" s="55">
        <v>0.96467472164023393</v>
      </c>
    </row>
    <row r="737" spans="1:21" ht="13" x14ac:dyDescent="0.3">
      <c r="A737" s="44" t="s">
        <v>6585</v>
      </c>
      <c r="B737" s="44" t="s">
        <v>12461</v>
      </c>
      <c r="C737" s="98" t="s">
        <v>959</v>
      </c>
      <c r="D737" s="98" t="s">
        <v>13119</v>
      </c>
      <c r="E737" s="98" t="s">
        <v>212</v>
      </c>
      <c r="F737" s="122">
        <v>1.0298298571861975</v>
      </c>
      <c r="G737" s="122">
        <v>1.0303570104126287</v>
      </c>
      <c r="H737" s="99">
        <v>4340.7500000000009</v>
      </c>
      <c r="I737" s="53">
        <v>4470.2339525809875</v>
      </c>
      <c r="J737" s="54">
        <v>4224.5448846432027</v>
      </c>
      <c r="K737" s="55">
        <v>0.97322925407894989</v>
      </c>
      <c r="L737" s="121">
        <v>4472.5221929486188</v>
      </c>
      <c r="M737" s="54">
        <v>4187.3792699679916</v>
      </c>
      <c r="N737" s="120">
        <v>0.96466722800621796</v>
      </c>
      <c r="O737" s="123">
        <v>4373.0183987052551</v>
      </c>
      <c r="P737" s="53">
        <v>4503.4649130112466</v>
      </c>
      <c r="Q737" s="54">
        <v>4255.9829052448831</v>
      </c>
      <c r="R737" s="55">
        <v>0.97323690805988294</v>
      </c>
      <c r="S737" s="121">
        <v>4505.7701637693672</v>
      </c>
      <c r="T737" s="54">
        <v>4218.5403064986131</v>
      </c>
      <c r="U737" s="55">
        <v>0.96467472164023382</v>
      </c>
    </row>
    <row r="738" spans="1:21" ht="13" x14ac:dyDescent="0.3">
      <c r="A738" s="44" t="s">
        <v>6584</v>
      </c>
      <c r="B738" s="44" t="s">
        <v>12460</v>
      </c>
      <c r="C738" s="98" t="s">
        <v>959</v>
      </c>
      <c r="D738" s="98" t="s">
        <v>13119</v>
      </c>
      <c r="E738" s="98" t="s">
        <v>212</v>
      </c>
      <c r="F738" s="122">
        <v>1.0298298571861975</v>
      </c>
      <c r="G738" s="122">
        <v>1.0303570104126287</v>
      </c>
      <c r="H738" s="99">
        <v>16545.5</v>
      </c>
      <c r="I738" s="53">
        <v>17039.049902074232</v>
      </c>
      <c r="J738" s="54">
        <v>16102.564623363267</v>
      </c>
      <c r="K738" s="55">
        <v>0.97322925407895</v>
      </c>
      <c r="L738" s="121">
        <v>17047.771915782148</v>
      </c>
      <c r="M738" s="54">
        <v>15960.901620976882</v>
      </c>
      <c r="N738" s="120">
        <v>0.96466722800621807</v>
      </c>
      <c r="O738" s="123">
        <v>16666.864720330348</v>
      </c>
      <c r="P738" s="53">
        <v>17164.034914679476</v>
      </c>
      <c r="Q738" s="54">
        <v>16220.807887466657</v>
      </c>
      <c r="R738" s="55">
        <v>0.97323690805988317</v>
      </c>
      <c r="S738" s="121">
        <v>17172.820906191289</v>
      </c>
      <c r="T738" s="54">
        <v>16078.103084700113</v>
      </c>
      <c r="U738" s="55">
        <v>0.96467472164023382</v>
      </c>
    </row>
    <row r="739" spans="1:21" ht="13" x14ac:dyDescent="0.3">
      <c r="A739" s="44" t="s">
        <v>6583</v>
      </c>
      <c r="B739" s="44" t="s">
        <v>12459</v>
      </c>
      <c r="C739" s="98" t="s">
        <v>959</v>
      </c>
      <c r="D739" s="98" t="s">
        <v>13119</v>
      </c>
      <c r="E739" s="98" t="s">
        <v>212</v>
      </c>
      <c r="F739" s="122">
        <v>1.0298298571861975</v>
      </c>
      <c r="G739" s="122">
        <v>1.0303570104126287</v>
      </c>
      <c r="H739" s="99">
        <v>7409.0833333333321</v>
      </c>
      <c r="I739" s="53">
        <v>7630.0952310473012</v>
      </c>
      <c r="J739" s="54">
        <v>7210.7366459087789</v>
      </c>
      <c r="K739" s="55">
        <v>0.97322925407895</v>
      </c>
      <c r="L739" s="121">
        <v>7634.0009532313661</v>
      </c>
      <c r="M739" s="54">
        <v>7147.2998812337364</v>
      </c>
      <c r="N739" s="120">
        <v>0.96466722800621818</v>
      </c>
      <c r="O739" s="123">
        <v>7465.6074848913231</v>
      </c>
      <c r="P739" s="53">
        <v>7688.3054899738381</v>
      </c>
      <c r="Q739" s="54">
        <v>7265.8047453843519</v>
      </c>
      <c r="R739" s="55">
        <v>0.97323690805988317</v>
      </c>
      <c r="S739" s="121">
        <v>7692.2410090467683</v>
      </c>
      <c r="T739" s="54">
        <v>7201.8828223627852</v>
      </c>
      <c r="U739" s="55">
        <v>0.96467472164023405</v>
      </c>
    </row>
    <row r="740" spans="1:21" ht="13" x14ac:dyDescent="0.3">
      <c r="A740" s="44" t="s">
        <v>6582</v>
      </c>
      <c r="B740" s="44" t="s">
        <v>12458</v>
      </c>
      <c r="C740" s="98" t="s">
        <v>959</v>
      </c>
      <c r="D740" s="98" t="s">
        <v>13119</v>
      </c>
      <c r="E740" s="98" t="s">
        <v>212</v>
      </c>
      <c r="F740" s="122">
        <v>1.0298298571861975</v>
      </c>
      <c r="G740" s="122">
        <v>1.0303570104126287</v>
      </c>
      <c r="H740" s="99">
        <v>6160.5833333333321</v>
      </c>
      <c r="I740" s="53">
        <v>6344.352654350334</v>
      </c>
      <c r="J740" s="54">
        <v>5995.6599221912102</v>
      </c>
      <c r="K740" s="55">
        <v>0.97322925407895</v>
      </c>
      <c r="L740" s="121">
        <v>6347.6002257311993</v>
      </c>
      <c r="M740" s="54">
        <v>5942.9128470679734</v>
      </c>
      <c r="N740" s="120">
        <v>0.96466722800621818</v>
      </c>
      <c r="O740" s="123">
        <v>6210.2886527163109</v>
      </c>
      <c r="P740" s="53">
        <v>6395.5406763119008</v>
      </c>
      <c r="Q740" s="54">
        <v>6044.0821265289987</v>
      </c>
      <c r="R740" s="55">
        <v>0.97323690805988294</v>
      </c>
      <c r="S740" s="121">
        <v>6398.8144500122498</v>
      </c>
      <c r="T740" s="54">
        <v>5990.9084773646109</v>
      </c>
      <c r="U740" s="55">
        <v>0.96467472164023393</v>
      </c>
    </row>
    <row r="741" spans="1:21" ht="13" x14ac:dyDescent="0.3">
      <c r="A741" s="44" t="s">
        <v>6581</v>
      </c>
      <c r="B741" s="44" t="s">
        <v>12457</v>
      </c>
      <c r="C741" s="98" t="s">
        <v>959</v>
      </c>
      <c r="D741" s="98" t="s">
        <v>13119</v>
      </c>
      <c r="E741" s="98" t="s">
        <v>212</v>
      </c>
      <c r="F741" s="122">
        <v>1.0298298571861975</v>
      </c>
      <c r="G741" s="122">
        <v>1.0303570104126287</v>
      </c>
      <c r="H741" s="99">
        <v>7582.4166666666661</v>
      </c>
      <c r="I741" s="53">
        <v>7808.599072959576</v>
      </c>
      <c r="J741" s="54">
        <v>7379.4297166157967</v>
      </c>
      <c r="K741" s="55">
        <v>0.97322925407894989</v>
      </c>
      <c r="L741" s="121">
        <v>7812.5961683695559</v>
      </c>
      <c r="M741" s="54">
        <v>7314.5088674214812</v>
      </c>
      <c r="N741" s="120">
        <v>0.96466722800621818</v>
      </c>
      <c r="O741" s="123">
        <v>7655.1032001570693</v>
      </c>
      <c r="P741" s="53">
        <v>7883.4538353633579</v>
      </c>
      <c r="Q741" s="54">
        <v>7450.228969400182</v>
      </c>
      <c r="R741" s="55">
        <v>0.97323690805988305</v>
      </c>
      <c r="S741" s="121">
        <v>7887.4892477139847</v>
      </c>
      <c r="T741" s="54">
        <v>7384.6845487387845</v>
      </c>
      <c r="U741" s="55">
        <v>0.96467472164023393</v>
      </c>
    </row>
    <row r="742" spans="1:21" ht="13" x14ac:dyDescent="0.3">
      <c r="A742" s="44" t="s">
        <v>6580</v>
      </c>
      <c r="B742" s="44" t="s">
        <v>12456</v>
      </c>
      <c r="C742" s="98" t="s">
        <v>959</v>
      </c>
      <c r="D742" s="98" t="s">
        <v>13119</v>
      </c>
      <c r="E742" s="98" t="s">
        <v>212</v>
      </c>
      <c r="F742" s="122">
        <v>1.0298298571861975</v>
      </c>
      <c r="G742" s="122">
        <v>1.0303570104126287</v>
      </c>
      <c r="H742" s="99">
        <v>42707.000000000007</v>
      </c>
      <c r="I742" s="53">
        <v>43980.943710850945</v>
      </c>
      <c r="J742" s="54">
        <v>41563.701753949725</v>
      </c>
      <c r="K742" s="55">
        <v>0.97322925407895</v>
      </c>
      <c r="L742" s="121">
        <v>44003.45684369214</v>
      </c>
      <c r="M742" s="54">
        <v>41198.043306461564</v>
      </c>
      <c r="N742" s="120">
        <v>0.96466722800621818</v>
      </c>
      <c r="O742" s="123">
        <v>43255.436544653603</v>
      </c>
      <c r="P742" s="53">
        <v>44545.740039307246</v>
      </c>
      <c r="Q742" s="54">
        <v>42097.787319499141</v>
      </c>
      <c r="R742" s="55">
        <v>0.97323690805988294</v>
      </c>
      <c r="S742" s="121">
        <v>44568.542282242452</v>
      </c>
      <c r="T742" s="54">
        <v>41727.426208140518</v>
      </c>
      <c r="U742" s="55">
        <v>0.96467472164023393</v>
      </c>
    </row>
    <row r="743" spans="1:21" ht="13" x14ac:dyDescent="0.3">
      <c r="A743" s="44" t="s">
        <v>6579</v>
      </c>
      <c r="B743" s="44" t="s">
        <v>12455</v>
      </c>
      <c r="C743" s="98" t="s">
        <v>959</v>
      </c>
      <c r="D743" s="98" t="s">
        <v>13119</v>
      </c>
      <c r="E743" s="98" t="s">
        <v>212</v>
      </c>
      <c r="F743" s="122">
        <v>1.0298298571861975</v>
      </c>
      <c r="G743" s="122">
        <v>1.0303570104126287</v>
      </c>
      <c r="H743" s="99">
        <v>5338.916666666667</v>
      </c>
      <c r="I743" s="53">
        <v>5498.1757883623432</v>
      </c>
      <c r="J743" s="54">
        <v>5195.9898850896743</v>
      </c>
      <c r="K743" s="55">
        <v>0.97322925407895</v>
      </c>
      <c r="L743" s="121">
        <v>5500.9902155088239</v>
      </c>
      <c r="M743" s="54">
        <v>5150.2779413895314</v>
      </c>
      <c r="N743" s="120">
        <v>0.96466722800621807</v>
      </c>
      <c r="O743" s="123">
        <v>5376.3536012093173</v>
      </c>
      <c r="P743" s="53">
        <v>5536.7294613158892</v>
      </c>
      <c r="Q743" s="54">
        <v>5232.4657554775731</v>
      </c>
      <c r="R743" s="55">
        <v>0.97323690805988294</v>
      </c>
      <c r="S743" s="121">
        <v>5539.563623463202</v>
      </c>
      <c r="T743" s="54">
        <v>5186.4324136860669</v>
      </c>
      <c r="U743" s="55">
        <v>0.96467472164023382</v>
      </c>
    </row>
    <row r="744" spans="1:21" ht="13" x14ac:dyDescent="0.3">
      <c r="A744" s="44" t="s">
        <v>6578</v>
      </c>
      <c r="B744" s="44" t="s">
        <v>12454</v>
      </c>
      <c r="C744" s="98" t="s">
        <v>959</v>
      </c>
      <c r="D744" s="98" t="s">
        <v>13119</v>
      </c>
      <c r="E744" s="98" t="s">
        <v>212</v>
      </c>
      <c r="F744" s="122">
        <v>1.0298298571861975</v>
      </c>
      <c r="G744" s="122">
        <v>1.0303570104126287</v>
      </c>
      <c r="H744" s="99">
        <v>2118.3333333333335</v>
      </c>
      <c r="I744" s="53">
        <v>2181.5229141394284</v>
      </c>
      <c r="J744" s="54">
        <v>2061.6239698905756</v>
      </c>
      <c r="K744" s="55">
        <v>0.97322925407894989</v>
      </c>
      <c r="L744" s="121">
        <v>2182.6396003907521</v>
      </c>
      <c r="M744" s="54">
        <v>2043.4867446598389</v>
      </c>
      <c r="N744" s="120">
        <v>0.96466722800621818</v>
      </c>
      <c r="O744" s="123">
        <v>2139.5322891342862</v>
      </c>
      <c r="P744" s="53">
        <v>2203.3542317644201</v>
      </c>
      <c r="Q744" s="54">
        <v>2082.2717897713364</v>
      </c>
      <c r="R744" s="55">
        <v>0.97323690805988305</v>
      </c>
      <c r="S744" s="121">
        <v>2204.482093113691</v>
      </c>
      <c r="T744" s="54">
        <v>2063.95271546091</v>
      </c>
      <c r="U744" s="55">
        <v>0.96467472164023393</v>
      </c>
    </row>
    <row r="745" spans="1:21" ht="13" x14ac:dyDescent="0.3">
      <c r="A745" s="44" t="s">
        <v>6577</v>
      </c>
      <c r="B745" s="44" t="s">
        <v>12453</v>
      </c>
      <c r="C745" s="98" t="s">
        <v>959</v>
      </c>
      <c r="D745" s="98" t="s">
        <v>13119</v>
      </c>
      <c r="E745" s="98" t="s">
        <v>212</v>
      </c>
      <c r="F745" s="122">
        <v>1.0298298571861975</v>
      </c>
      <c r="G745" s="122">
        <v>1.0303570104126287</v>
      </c>
      <c r="H745" s="99">
        <v>3024.1666666666661</v>
      </c>
      <c r="I745" s="53">
        <v>3114.3771264405914</v>
      </c>
      <c r="J745" s="54">
        <v>2943.2074692104238</v>
      </c>
      <c r="K745" s="55">
        <v>0.97322925407894989</v>
      </c>
      <c r="L745" s="121">
        <v>3115.9713256561909</v>
      </c>
      <c r="M745" s="54">
        <v>2917.3144753621377</v>
      </c>
      <c r="N745" s="120">
        <v>0.96466722800621818</v>
      </c>
      <c r="O745" s="123">
        <v>3048.1196857405057</v>
      </c>
      <c r="P745" s="53">
        <v>3139.044660652582</v>
      </c>
      <c r="Q745" s="54">
        <v>2966.5425783465521</v>
      </c>
      <c r="R745" s="55">
        <v>0.97323690805988305</v>
      </c>
      <c r="S745" s="121">
        <v>3140.651486779469</v>
      </c>
      <c r="T745" s="54">
        <v>2940.44400936784</v>
      </c>
      <c r="U745" s="55">
        <v>0.96467472164023405</v>
      </c>
    </row>
    <row r="746" spans="1:21" ht="13" x14ac:dyDescent="0.3">
      <c r="A746" s="44" t="s">
        <v>6576</v>
      </c>
      <c r="B746" s="44" t="s">
        <v>12452</v>
      </c>
      <c r="C746" s="98" t="s">
        <v>959</v>
      </c>
      <c r="D746" s="98" t="s">
        <v>13119</v>
      </c>
      <c r="E746" s="98" t="s">
        <v>212</v>
      </c>
      <c r="F746" s="122">
        <v>1.0298298571861975</v>
      </c>
      <c r="G746" s="122">
        <v>1.0303570104126287</v>
      </c>
      <c r="H746" s="99">
        <v>3707.9999999999995</v>
      </c>
      <c r="I746" s="53">
        <v>3818.6091104464199</v>
      </c>
      <c r="J746" s="54">
        <v>3608.7340741247458</v>
      </c>
      <c r="K746" s="55">
        <v>0.97322925407894989</v>
      </c>
      <c r="L746" s="121">
        <v>3820.5637946100269</v>
      </c>
      <c r="M746" s="54">
        <v>3576.9860814470567</v>
      </c>
      <c r="N746" s="120">
        <v>0.96466722800621818</v>
      </c>
      <c r="O746" s="123">
        <v>3737.8802085022162</v>
      </c>
      <c r="P746" s="53">
        <v>3849.3806413009511</v>
      </c>
      <c r="Q746" s="54">
        <v>3637.8429768209276</v>
      </c>
      <c r="R746" s="55">
        <v>0.97323690805988294</v>
      </c>
      <c r="S746" s="121">
        <v>3851.3510769128766</v>
      </c>
      <c r="T746" s="54">
        <v>3605.8385496614151</v>
      </c>
      <c r="U746" s="55">
        <v>0.96467472164023393</v>
      </c>
    </row>
    <row r="747" spans="1:21" ht="13" x14ac:dyDescent="0.3">
      <c r="A747" s="44" t="s">
        <v>6575</v>
      </c>
      <c r="B747" s="44" t="s">
        <v>12451</v>
      </c>
      <c r="C747" s="98" t="s">
        <v>959</v>
      </c>
      <c r="D747" s="98" t="s">
        <v>13119</v>
      </c>
      <c r="E747" s="98" t="s">
        <v>212</v>
      </c>
      <c r="F747" s="122">
        <v>1.0298298571861975</v>
      </c>
      <c r="G747" s="122">
        <v>1.0303570104126287</v>
      </c>
      <c r="H747" s="99">
        <v>2381.0833333333335</v>
      </c>
      <c r="I747" s="53">
        <v>2452.1107091151021</v>
      </c>
      <c r="J747" s="54">
        <v>2317.33995639982</v>
      </c>
      <c r="K747" s="55">
        <v>0.97322925407895</v>
      </c>
      <c r="L747" s="121">
        <v>2453.3659048766704</v>
      </c>
      <c r="M747" s="54">
        <v>2296.953058818473</v>
      </c>
      <c r="N747" s="120">
        <v>0.96466722800621829</v>
      </c>
      <c r="O747" s="123">
        <v>2405.6116364192485</v>
      </c>
      <c r="P747" s="53">
        <v>2477.3706879790893</v>
      </c>
      <c r="Q747" s="54">
        <v>2341.2300310215451</v>
      </c>
      <c r="R747" s="55">
        <v>0.97323690805988305</v>
      </c>
      <c r="S747" s="121">
        <v>2478.6388139147684</v>
      </c>
      <c r="T747" s="54">
        <v>2320.6327357372461</v>
      </c>
      <c r="U747" s="55">
        <v>0.96467472164023393</v>
      </c>
    </row>
    <row r="748" spans="1:21" ht="13" x14ac:dyDescent="0.3">
      <c r="A748" s="44" t="s">
        <v>6574</v>
      </c>
      <c r="B748" s="44" t="s">
        <v>8823</v>
      </c>
      <c r="C748" s="98" t="s">
        <v>959</v>
      </c>
      <c r="D748" s="98" t="s">
        <v>13119</v>
      </c>
      <c r="E748" s="98" t="s">
        <v>212</v>
      </c>
      <c r="F748" s="122">
        <v>1.0298298571861975</v>
      </c>
      <c r="G748" s="122">
        <v>1.0303570104126287</v>
      </c>
      <c r="H748" s="99">
        <v>445.58333333333331</v>
      </c>
      <c r="I748" s="53">
        <v>458.87502053121648</v>
      </c>
      <c r="J748" s="54">
        <v>433.65473513001211</v>
      </c>
      <c r="K748" s="55">
        <v>0.97322925407895</v>
      </c>
      <c r="L748" s="121">
        <v>459.10991122302715</v>
      </c>
      <c r="M748" s="54">
        <v>429.83963901243737</v>
      </c>
      <c r="N748" s="120">
        <v>0.96466722800621818</v>
      </c>
      <c r="O748" s="123">
        <v>449.31020623981124</v>
      </c>
      <c r="P748" s="53">
        <v>462.71306552424574</v>
      </c>
      <c r="Q748" s="54">
        <v>437.28527588058228</v>
      </c>
      <c r="R748" s="55">
        <v>0.97323690805988305</v>
      </c>
      <c r="S748" s="121">
        <v>462.94992084913355</v>
      </c>
      <c r="T748" s="54">
        <v>433.43819813450602</v>
      </c>
      <c r="U748" s="55">
        <v>0.96467472164023393</v>
      </c>
    </row>
    <row r="749" spans="1:21" ht="13" x14ac:dyDescent="0.3">
      <c r="A749" s="44" t="s">
        <v>6573</v>
      </c>
      <c r="B749" s="44" t="s">
        <v>12450</v>
      </c>
      <c r="C749" s="98" t="s">
        <v>959</v>
      </c>
      <c r="D749" s="98" t="s">
        <v>13119</v>
      </c>
      <c r="E749" s="98" t="s">
        <v>212</v>
      </c>
      <c r="F749" s="122">
        <v>1.0298298571861975</v>
      </c>
      <c r="G749" s="122">
        <v>1.0303570104126287</v>
      </c>
      <c r="H749" s="99">
        <v>1948.3333333333335</v>
      </c>
      <c r="I749" s="53">
        <v>2006.451838417775</v>
      </c>
      <c r="J749" s="54">
        <v>1896.1749966971543</v>
      </c>
      <c r="K749" s="55">
        <v>0.97322925407894989</v>
      </c>
      <c r="L749" s="121">
        <v>2007.4789086206051</v>
      </c>
      <c r="M749" s="54">
        <v>1879.4933158987819</v>
      </c>
      <c r="N749" s="120">
        <v>0.96466722800621818</v>
      </c>
      <c r="O749" s="123">
        <v>1964.5555769972784</v>
      </c>
      <c r="P749" s="53">
        <v>2023.1579892934549</v>
      </c>
      <c r="Q749" s="54">
        <v>1911.9779954686308</v>
      </c>
      <c r="R749" s="55">
        <v>0.97323690805988305</v>
      </c>
      <c r="S749" s="121">
        <v>2024.1936111043726</v>
      </c>
      <c r="T749" s="54">
        <v>1895.1571043866188</v>
      </c>
      <c r="U749" s="55">
        <v>0.96467472164023393</v>
      </c>
    </row>
    <row r="750" spans="1:21" ht="13" x14ac:dyDescent="0.3">
      <c r="A750" s="44" t="s">
        <v>6572</v>
      </c>
      <c r="B750" s="44" t="s">
        <v>12449</v>
      </c>
      <c r="C750" s="98" t="s">
        <v>959</v>
      </c>
      <c r="D750" s="98" t="s">
        <v>13119</v>
      </c>
      <c r="E750" s="98" t="s">
        <v>212</v>
      </c>
      <c r="F750" s="122">
        <v>1.0298298571861975</v>
      </c>
      <c r="G750" s="122">
        <v>1.0303570104126287</v>
      </c>
      <c r="H750" s="99">
        <v>10617.333333333332</v>
      </c>
      <c r="I750" s="53">
        <v>10934.046870364919</v>
      </c>
      <c r="J750" s="54">
        <v>10333.099400307568</v>
      </c>
      <c r="K750" s="55">
        <v>0.97322925407894978</v>
      </c>
      <c r="L750" s="121">
        <v>10939.643831887683</v>
      </c>
      <c r="M750" s="54">
        <v>10242.193515484687</v>
      </c>
      <c r="N750" s="120">
        <v>0.96466722800621829</v>
      </c>
      <c r="O750" s="123">
        <v>10712.120947826326</v>
      </c>
      <c r="P750" s="53">
        <v>11031.661985861259</v>
      </c>
      <c r="Q750" s="54">
        <v>10425.431470025997</v>
      </c>
      <c r="R750" s="55">
        <v>0.97323690805988294</v>
      </c>
      <c r="S750" s="121">
        <v>11037.308914980829</v>
      </c>
      <c r="T750" s="54">
        <v>10333.712293520881</v>
      </c>
      <c r="U750" s="55">
        <v>0.96467472164023405</v>
      </c>
    </row>
    <row r="751" spans="1:21" ht="13" x14ac:dyDescent="0.3">
      <c r="A751" s="44" t="s">
        <v>6571</v>
      </c>
      <c r="B751" s="44" t="s">
        <v>12448</v>
      </c>
      <c r="C751" s="98" t="s">
        <v>959</v>
      </c>
      <c r="D751" s="98" t="s">
        <v>13119</v>
      </c>
      <c r="E751" s="98" t="s">
        <v>212</v>
      </c>
      <c r="F751" s="122">
        <v>1.0298298571861975</v>
      </c>
      <c r="G751" s="122">
        <v>1.0303570104126287</v>
      </c>
      <c r="H751" s="99">
        <v>5341.6666666666661</v>
      </c>
      <c r="I751" s="53">
        <v>5501.0078204696038</v>
      </c>
      <c r="J751" s="54">
        <v>5198.6662655383898</v>
      </c>
      <c r="K751" s="55">
        <v>0.97322925407894989</v>
      </c>
      <c r="L751" s="121">
        <v>5503.8236972874574</v>
      </c>
      <c r="M751" s="54">
        <v>5152.9307762665476</v>
      </c>
      <c r="N751" s="120">
        <v>0.96466722800621807</v>
      </c>
      <c r="O751" s="123">
        <v>5386.2093634239482</v>
      </c>
      <c r="P751" s="53">
        <v>5546.879219509844</v>
      </c>
      <c r="Q751" s="54">
        <v>5242.0577470219141</v>
      </c>
      <c r="R751" s="55">
        <v>0.97323690805988305</v>
      </c>
      <c r="S751" s="121">
        <v>5549.7185771540071</v>
      </c>
      <c r="T751" s="54">
        <v>5195.9400183570187</v>
      </c>
      <c r="U751" s="55">
        <v>0.96467472164023393</v>
      </c>
    </row>
    <row r="752" spans="1:21" ht="13" x14ac:dyDescent="0.3">
      <c r="A752" s="44" t="s">
        <v>6570</v>
      </c>
      <c r="B752" s="44" t="s">
        <v>12447</v>
      </c>
      <c r="C752" s="98" t="s">
        <v>959</v>
      </c>
      <c r="D752" s="98" t="s">
        <v>13119</v>
      </c>
      <c r="E752" s="98" t="s">
        <v>212</v>
      </c>
      <c r="F752" s="122">
        <v>1.0298298571861975</v>
      </c>
      <c r="G752" s="122">
        <v>1.0303570104126287</v>
      </c>
      <c r="H752" s="99">
        <v>7911.3333333333339</v>
      </c>
      <c r="I752" s="53">
        <v>8147.3272768190709</v>
      </c>
      <c r="J752" s="54">
        <v>7699.541038769933</v>
      </c>
      <c r="K752" s="55">
        <v>0.97322925407894989</v>
      </c>
      <c r="L752" s="121">
        <v>8151.4977617111108</v>
      </c>
      <c r="M752" s="54">
        <v>7631.8039964998616</v>
      </c>
      <c r="N752" s="120">
        <v>0.96466722800621818</v>
      </c>
      <c r="O752" s="123">
        <v>7972.3417533100055</v>
      </c>
      <c r="P752" s="53">
        <v>8210.1555692508027</v>
      </c>
      <c r="Q752" s="54">
        <v>7758.9772379881379</v>
      </c>
      <c r="R752" s="55">
        <v>0.97323690805988317</v>
      </c>
      <c r="S752" s="121">
        <v>8214.358214928272</v>
      </c>
      <c r="T752" s="54">
        <v>7690.7165616951443</v>
      </c>
      <c r="U752" s="55">
        <v>0.96467472164023393</v>
      </c>
    </row>
    <row r="753" spans="1:21" ht="13" x14ac:dyDescent="0.3">
      <c r="A753" s="44" t="s">
        <v>6569</v>
      </c>
      <c r="B753" s="44" t="s">
        <v>12446</v>
      </c>
      <c r="C753" s="98" t="s">
        <v>959</v>
      </c>
      <c r="D753" s="98" t="s">
        <v>13119</v>
      </c>
      <c r="E753" s="98" t="s">
        <v>212</v>
      </c>
      <c r="F753" s="122">
        <v>1.0298298571861975</v>
      </c>
      <c r="G753" s="122">
        <v>1.0303570104126287</v>
      </c>
      <c r="H753" s="99">
        <v>2550.1666666666665</v>
      </c>
      <c r="I753" s="53">
        <v>2626.2377741343344</v>
      </c>
      <c r="J753" s="54">
        <v>2481.896802777002</v>
      </c>
      <c r="K753" s="55">
        <v>0.97322925407894989</v>
      </c>
      <c r="L753" s="121">
        <v>2627.5821027206052</v>
      </c>
      <c r="M753" s="54">
        <v>2460.0622092871904</v>
      </c>
      <c r="N753" s="120">
        <v>0.96466722800621807</v>
      </c>
      <c r="O753" s="123">
        <v>2578.2650726264883</v>
      </c>
      <c r="P753" s="53">
        <v>2655.1743515310973</v>
      </c>
      <c r="Q753" s="54">
        <v>2509.2627274417932</v>
      </c>
      <c r="R753" s="55">
        <v>0.97323690805988305</v>
      </c>
      <c r="S753" s="121">
        <v>2656.5334922827274</v>
      </c>
      <c r="T753" s="54">
        <v>2487.1871412506953</v>
      </c>
      <c r="U753" s="55">
        <v>0.96467472164023405</v>
      </c>
    </row>
    <row r="754" spans="1:21" ht="13" x14ac:dyDescent="0.3">
      <c r="A754" s="44" t="s">
        <v>6568</v>
      </c>
      <c r="B754" s="44" t="s">
        <v>12445</v>
      </c>
      <c r="C754" s="98" t="s">
        <v>959</v>
      </c>
      <c r="D754" s="98" t="s">
        <v>13119</v>
      </c>
      <c r="E754" s="98" t="s">
        <v>212</v>
      </c>
      <c r="F754" s="122">
        <v>1.0298298571861975</v>
      </c>
      <c r="G754" s="122">
        <v>1.0303570104126287</v>
      </c>
      <c r="H754" s="99">
        <v>6582</v>
      </c>
      <c r="I754" s="53">
        <v>6778.3401199995515</v>
      </c>
      <c r="J754" s="54">
        <v>6405.7949503476484</v>
      </c>
      <c r="K754" s="55">
        <v>0.97322925407894989</v>
      </c>
      <c r="L754" s="121">
        <v>6781.8098425359221</v>
      </c>
      <c r="M754" s="54">
        <v>6349.4396947369278</v>
      </c>
      <c r="N754" s="120">
        <v>0.96466722800621818</v>
      </c>
      <c r="O754" s="123">
        <v>6635.1029594193406</v>
      </c>
      <c r="P754" s="53">
        <v>6833.0271331145359</v>
      </c>
      <c r="Q754" s="54">
        <v>6457.5270888842588</v>
      </c>
      <c r="R754" s="55">
        <v>0.97323690805988305</v>
      </c>
      <c r="S754" s="121">
        <v>6836.5248490472968</v>
      </c>
      <c r="T754" s="54">
        <v>6400.7161004321451</v>
      </c>
      <c r="U754" s="55">
        <v>0.96467472164023405</v>
      </c>
    </row>
    <row r="755" spans="1:21" ht="13" x14ac:dyDescent="0.3">
      <c r="A755" s="44" t="s">
        <v>6567</v>
      </c>
      <c r="B755" s="44" t="s">
        <v>13216</v>
      </c>
      <c r="C755" s="98" t="s">
        <v>959</v>
      </c>
      <c r="D755" s="98" t="s">
        <v>13119</v>
      </c>
      <c r="E755" s="98" t="s">
        <v>212</v>
      </c>
      <c r="F755" s="122">
        <v>1.0298298571861975</v>
      </c>
      <c r="G755" s="122">
        <v>1.0303570104126287</v>
      </c>
      <c r="H755" s="99">
        <v>5307.25</v>
      </c>
      <c r="I755" s="53">
        <v>5465.5645095514465</v>
      </c>
      <c r="J755" s="54">
        <v>5165.170958710507</v>
      </c>
      <c r="K755" s="55">
        <v>0.97322925407894989</v>
      </c>
      <c r="L755" s="121">
        <v>5468.3622435124234</v>
      </c>
      <c r="M755" s="54">
        <v>5119.7301458360007</v>
      </c>
      <c r="N755" s="120">
        <v>0.96466722800621807</v>
      </c>
      <c r="O755" s="123">
        <v>5359.9783321233263</v>
      </c>
      <c r="P755" s="53">
        <v>5519.8657202916784</v>
      </c>
      <c r="Q755" s="54">
        <v>5216.5287392236751</v>
      </c>
      <c r="R755" s="55">
        <v>0.97323690805988305</v>
      </c>
      <c r="S755" s="121">
        <v>5522.6912501630586</v>
      </c>
      <c r="T755" s="54">
        <v>5170.635605538756</v>
      </c>
      <c r="U755" s="55">
        <v>0.96467472164023405</v>
      </c>
    </row>
    <row r="756" spans="1:21" ht="13" x14ac:dyDescent="0.3">
      <c r="A756" s="44" t="s">
        <v>6566</v>
      </c>
      <c r="B756" s="44" t="s">
        <v>12444</v>
      </c>
      <c r="C756" s="98" t="s">
        <v>959</v>
      </c>
      <c r="D756" s="98" t="s">
        <v>13119</v>
      </c>
      <c r="E756" s="98" t="s">
        <v>212</v>
      </c>
      <c r="F756" s="122">
        <v>1.0298298571861975</v>
      </c>
      <c r="G756" s="122">
        <v>1.0303570104126287</v>
      </c>
      <c r="H756" s="99">
        <v>4756.583333333333</v>
      </c>
      <c r="I756" s="53">
        <v>4898.4715348609134</v>
      </c>
      <c r="J756" s="54">
        <v>4629.2460494643647</v>
      </c>
      <c r="K756" s="55">
        <v>0.97322925407894989</v>
      </c>
      <c r="L756" s="121">
        <v>4900.9789831118696</v>
      </c>
      <c r="M756" s="54">
        <v>4588.5200589472443</v>
      </c>
      <c r="N756" s="120">
        <v>0.96466722800621829</v>
      </c>
      <c r="O756" s="123">
        <v>4794.3708183377603</v>
      </c>
      <c r="P756" s="53">
        <v>4937.3862151464482</v>
      </c>
      <c r="Q756" s="54">
        <v>4666.0586313315735</v>
      </c>
      <c r="R756" s="55">
        <v>0.97323690805988317</v>
      </c>
      <c r="S756" s="121">
        <v>4939.913583192043</v>
      </c>
      <c r="T756" s="54">
        <v>4625.0083346200399</v>
      </c>
      <c r="U756" s="55">
        <v>0.96467472164023405</v>
      </c>
    </row>
    <row r="757" spans="1:21" ht="13" x14ac:dyDescent="0.3">
      <c r="A757" s="44" t="s">
        <v>6565</v>
      </c>
      <c r="B757" s="44" t="s">
        <v>13217</v>
      </c>
      <c r="C757" s="98" t="s">
        <v>959</v>
      </c>
      <c r="D757" s="98" t="s">
        <v>13119</v>
      </c>
      <c r="E757" s="98" t="s">
        <v>212</v>
      </c>
      <c r="F757" s="122">
        <v>1.0298298571861975</v>
      </c>
      <c r="G757" s="122">
        <v>1.0303570104126287</v>
      </c>
      <c r="H757" s="99">
        <v>2813.3333333333339</v>
      </c>
      <c r="I757" s="53">
        <v>2897.2546648838361</v>
      </c>
      <c r="J757" s="54">
        <v>2738.0183014754462</v>
      </c>
      <c r="K757" s="55">
        <v>0.97322925407894989</v>
      </c>
      <c r="L757" s="121">
        <v>2898.7377226275294</v>
      </c>
      <c r="M757" s="54">
        <v>2713.9304681241611</v>
      </c>
      <c r="N757" s="120">
        <v>0.96466722800621818</v>
      </c>
      <c r="O757" s="123">
        <v>2839.4848868858994</v>
      </c>
      <c r="P757" s="53">
        <v>2924.1863155440719</v>
      </c>
      <c r="Q757" s="54">
        <v>2763.4914917955998</v>
      </c>
      <c r="R757" s="55">
        <v>0.97323690805988317</v>
      </c>
      <c r="S757" s="121">
        <v>2925.6831591635964</v>
      </c>
      <c r="T757" s="54">
        <v>2739.1792928583063</v>
      </c>
      <c r="U757" s="55">
        <v>0.96467472164023405</v>
      </c>
    </row>
    <row r="758" spans="1:21" ht="13" x14ac:dyDescent="0.3">
      <c r="A758" s="44" t="s">
        <v>6564</v>
      </c>
      <c r="B758" s="44" t="s">
        <v>12443</v>
      </c>
      <c r="C758" s="98" t="s">
        <v>959</v>
      </c>
      <c r="D758" s="98" t="s">
        <v>13119</v>
      </c>
      <c r="E758" s="98" t="s">
        <v>211</v>
      </c>
      <c r="F758" s="122">
        <v>1.0257296243058878</v>
      </c>
      <c r="G758" s="122">
        <v>1.0289008967502142</v>
      </c>
      <c r="H758" s="99">
        <v>9513.5</v>
      </c>
      <c r="I758" s="53">
        <v>9758.2787808340636</v>
      </c>
      <c r="J758" s="54">
        <v>9221.9528426902816</v>
      </c>
      <c r="K758" s="55">
        <v>0.96935437459297646</v>
      </c>
      <c r="L758" s="121">
        <v>9788.4486812331634</v>
      </c>
      <c r="M758" s="54">
        <v>9164.392109124221</v>
      </c>
      <c r="N758" s="120">
        <v>0.96330394798173347</v>
      </c>
      <c r="O758" s="123">
        <v>9596.1418577730401</v>
      </c>
      <c r="P758" s="53">
        <v>9843.0469825595446</v>
      </c>
      <c r="Q758" s="54">
        <v>9302.1352453004074</v>
      </c>
      <c r="R758" s="55">
        <v>0.96936199809984236</v>
      </c>
      <c r="S758" s="121">
        <v>9873.4789628049475</v>
      </c>
      <c r="T758" s="54">
        <v>9244.0731453364879</v>
      </c>
      <c r="U758" s="55">
        <v>0.96331143102565009</v>
      </c>
    </row>
    <row r="759" spans="1:21" ht="13" x14ac:dyDescent="0.3">
      <c r="A759" s="44" t="s">
        <v>6563</v>
      </c>
      <c r="B759" s="44" t="s">
        <v>12442</v>
      </c>
      <c r="C759" s="98" t="s">
        <v>959</v>
      </c>
      <c r="D759" s="98" t="s">
        <v>13119</v>
      </c>
      <c r="E759" s="98" t="s">
        <v>211</v>
      </c>
      <c r="F759" s="122">
        <v>1.0257296243058878</v>
      </c>
      <c r="G759" s="122">
        <v>1.0289008967502142</v>
      </c>
      <c r="H759" s="99">
        <v>10971.333333333334</v>
      </c>
      <c r="I759" s="53">
        <v>11253.621618134664</v>
      </c>
      <c r="J759" s="54">
        <v>10635.10996178441</v>
      </c>
      <c r="K759" s="55">
        <v>0.96935437459297646</v>
      </c>
      <c r="L759" s="121">
        <v>11288.414705212184</v>
      </c>
      <c r="M759" s="54">
        <v>10568.728714623592</v>
      </c>
      <c r="N759" s="120">
        <v>0.96330394798173347</v>
      </c>
      <c r="O759" s="123">
        <v>11068.399738326658</v>
      </c>
      <c r="P759" s="53">
        <v>11353.18550526119</v>
      </c>
      <c r="Q759" s="54">
        <v>10729.286086112103</v>
      </c>
      <c r="R759" s="55">
        <v>0.96936199809984247</v>
      </c>
      <c r="S759" s="121">
        <v>11388.286416354134</v>
      </c>
      <c r="T759" s="54">
        <v>10662.315991091384</v>
      </c>
      <c r="U759" s="55">
        <v>0.96331143102565009</v>
      </c>
    </row>
    <row r="760" spans="1:21" ht="13" x14ac:dyDescent="0.3">
      <c r="A760" s="44" t="s">
        <v>6562</v>
      </c>
      <c r="B760" s="44" t="s">
        <v>12441</v>
      </c>
      <c r="C760" s="98" t="s">
        <v>959</v>
      </c>
      <c r="D760" s="98" t="s">
        <v>13119</v>
      </c>
      <c r="E760" s="98" t="s">
        <v>211</v>
      </c>
      <c r="F760" s="122">
        <v>1.0257296243058878</v>
      </c>
      <c r="G760" s="122">
        <v>1.0289008967502142</v>
      </c>
      <c r="H760" s="99">
        <v>10799.333333333332</v>
      </c>
      <c r="I760" s="53">
        <v>11077.196122754049</v>
      </c>
      <c r="J760" s="54">
        <v>10468.381009354414</v>
      </c>
      <c r="K760" s="55">
        <v>0.96935437459297635</v>
      </c>
      <c r="L760" s="121">
        <v>11111.443750971146</v>
      </c>
      <c r="M760" s="54">
        <v>10403.040435570732</v>
      </c>
      <c r="N760" s="120">
        <v>0.96330394798173347</v>
      </c>
      <c r="O760" s="123">
        <v>10898.254157455014</v>
      </c>
      <c r="P760" s="53">
        <v>11178.66214251641</v>
      </c>
      <c r="Q760" s="54">
        <v>10564.353425870506</v>
      </c>
      <c r="R760" s="55">
        <v>0.96936199809984225</v>
      </c>
      <c r="S760" s="121">
        <v>11213.223475617215</v>
      </c>
      <c r="T760" s="54">
        <v>10498.41280809923</v>
      </c>
      <c r="U760" s="55">
        <v>0.96331143102565009</v>
      </c>
    </row>
    <row r="761" spans="1:21" ht="13" x14ac:dyDescent="0.3">
      <c r="A761" s="44" t="s">
        <v>6561</v>
      </c>
      <c r="B761" s="44" t="s">
        <v>12440</v>
      </c>
      <c r="C761" s="98" t="s">
        <v>959</v>
      </c>
      <c r="D761" s="98" t="s">
        <v>13119</v>
      </c>
      <c r="E761" s="98" t="s">
        <v>211</v>
      </c>
      <c r="F761" s="122">
        <v>1.0257296243058878</v>
      </c>
      <c r="G761" s="122">
        <v>1.0289008967502142</v>
      </c>
      <c r="H761" s="99">
        <v>11490.333333333332</v>
      </c>
      <c r="I761" s="53">
        <v>11785.975293149419</v>
      </c>
      <c r="J761" s="54">
        <v>11138.204882198163</v>
      </c>
      <c r="K761" s="55">
        <v>0.96935437459297646</v>
      </c>
      <c r="L761" s="121">
        <v>11822.414270625544</v>
      </c>
      <c r="M761" s="54">
        <v>11068.68346362611</v>
      </c>
      <c r="N761" s="120">
        <v>0.96330394798173347</v>
      </c>
      <c r="O761" s="123">
        <v>11586.66030030918</v>
      </c>
      <c r="P761" s="53">
        <v>11884.78071679608</v>
      </c>
      <c r="Q761" s="54">
        <v>11231.668180011826</v>
      </c>
      <c r="R761" s="55">
        <v>0.96936199809984225</v>
      </c>
      <c r="S761" s="121">
        <v>11921.525173328222</v>
      </c>
      <c r="T761" s="54">
        <v>11161.562314698926</v>
      </c>
      <c r="U761" s="55">
        <v>0.96331143102565009</v>
      </c>
    </row>
    <row r="762" spans="1:21" ht="13" x14ac:dyDescent="0.3">
      <c r="A762" s="44" t="s">
        <v>6560</v>
      </c>
      <c r="B762" s="44" t="s">
        <v>8089</v>
      </c>
      <c r="C762" s="98" t="s">
        <v>959</v>
      </c>
      <c r="D762" s="98" t="s">
        <v>13119</v>
      </c>
      <c r="E762" s="98" t="s">
        <v>211</v>
      </c>
      <c r="F762" s="122">
        <v>1.0257296243058878</v>
      </c>
      <c r="G762" s="122">
        <v>1.0289008967502142</v>
      </c>
      <c r="H762" s="99">
        <v>11536.083333333332</v>
      </c>
      <c r="I762" s="53">
        <v>11832.902423461412</v>
      </c>
      <c r="J762" s="54">
        <v>11182.552844835791</v>
      </c>
      <c r="K762" s="55">
        <v>0.96935437459297646</v>
      </c>
      <c r="L762" s="121">
        <v>11869.486486651866</v>
      </c>
      <c r="M762" s="54">
        <v>11112.754619246274</v>
      </c>
      <c r="N762" s="120">
        <v>0.96330394798173347</v>
      </c>
      <c r="O762" s="123">
        <v>11633.338637087956</v>
      </c>
      <c r="P762" s="53">
        <v>11932.660069643398</v>
      </c>
      <c r="Q762" s="54">
        <v>11276.916385819679</v>
      </c>
      <c r="R762" s="55">
        <v>0.96936199809984247</v>
      </c>
      <c r="S762" s="121">
        <v>11969.552555898714</v>
      </c>
      <c r="T762" s="54">
        <v>11206.528090099186</v>
      </c>
      <c r="U762" s="55">
        <v>0.9633114310256502</v>
      </c>
    </row>
    <row r="763" spans="1:21" ht="13" x14ac:dyDescent="0.3">
      <c r="A763" s="44" t="s">
        <v>6559</v>
      </c>
      <c r="B763" s="44" t="s">
        <v>8447</v>
      </c>
      <c r="C763" s="98" t="s">
        <v>959</v>
      </c>
      <c r="D763" s="98" t="s">
        <v>13119</v>
      </c>
      <c r="E763" s="98" t="s">
        <v>211</v>
      </c>
      <c r="F763" s="122">
        <v>1.0257296243058878</v>
      </c>
      <c r="G763" s="122">
        <v>1.0289008967502142</v>
      </c>
      <c r="H763" s="99">
        <v>10965.75</v>
      </c>
      <c r="I763" s="53">
        <v>11247.894627732288</v>
      </c>
      <c r="J763" s="54">
        <v>10629.69773319293</v>
      </c>
      <c r="K763" s="55">
        <v>0.96935437459297635</v>
      </c>
      <c r="L763" s="121">
        <v>11282.670008538662</v>
      </c>
      <c r="M763" s="54">
        <v>10563.350267580694</v>
      </c>
      <c r="N763" s="120">
        <v>0.96330394798173347</v>
      </c>
      <c r="O763" s="123">
        <v>11061.328605939903</v>
      </c>
      <c r="P763" s="53">
        <v>11345.932435294706</v>
      </c>
      <c r="Q763" s="54">
        <v>10722.431599092848</v>
      </c>
      <c r="R763" s="55">
        <v>0.96936199809984236</v>
      </c>
      <c r="S763" s="121">
        <v>11381.010921900364</v>
      </c>
      <c r="T763" s="54">
        <v>10655.504288432929</v>
      </c>
      <c r="U763" s="55">
        <v>0.9633114310256502</v>
      </c>
    </row>
    <row r="764" spans="1:21" ht="13" x14ac:dyDescent="0.3">
      <c r="A764" s="44" t="s">
        <v>6558</v>
      </c>
      <c r="B764" s="44" t="s">
        <v>8949</v>
      </c>
      <c r="C764" s="98" t="s">
        <v>959</v>
      </c>
      <c r="D764" s="98" t="s">
        <v>13119</v>
      </c>
      <c r="E764" s="98" t="s">
        <v>211</v>
      </c>
      <c r="F764" s="122">
        <v>1.0257296243058878</v>
      </c>
      <c r="G764" s="122">
        <v>1.0289008967502142</v>
      </c>
      <c r="H764" s="99">
        <v>14723.333333333332</v>
      </c>
      <c r="I764" s="53">
        <v>15102.159168530354</v>
      </c>
      <c r="J764" s="54">
        <v>14272.127575257256</v>
      </c>
      <c r="K764" s="55">
        <v>0.96935437459297658</v>
      </c>
      <c r="L764" s="121">
        <v>15148.850869818987</v>
      </c>
      <c r="M764" s="54">
        <v>14183.045127451054</v>
      </c>
      <c r="N764" s="120">
        <v>0.96330394798173347</v>
      </c>
      <c r="O764" s="123">
        <v>14848.96906475049</v>
      </c>
      <c r="P764" s="53">
        <v>15231.027460116271</v>
      </c>
      <c r="Q764" s="54">
        <v>14394.026322329284</v>
      </c>
      <c r="R764" s="55">
        <v>0.96936199809984247</v>
      </c>
      <c r="S764" s="121">
        <v>15278.11758653797</v>
      </c>
      <c r="T764" s="54">
        <v>14304.181639020404</v>
      </c>
      <c r="U764" s="55">
        <v>0.96331143102565009</v>
      </c>
    </row>
    <row r="765" spans="1:21" ht="13" x14ac:dyDescent="0.3">
      <c r="A765" s="44" t="s">
        <v>6557</v>
      </c>
      <c r="B765" s="44" t="s">
        <v>12439</v>
      </c>
      <c r="C765" s="98" t="s">
        <v>959</v>
      </c>
      <c r="D765" s="98" t="s">
        <v>13119</v>
      </c>
      <c r="E765" s="98" t="s">
        <v>211</v>
      </c>
      <c r="F765" s="122">
        <v>1.0257296243058878</v>
      </c>
      <c r="G765" s="122">
        <v>1.0289008967502142</v>
      </c>
      <c r="H765" s="99">
        <v>13668.75</v>
      </c>
      <c r="I765" s="53">
        <v>14020.441802231104</v>
      </c>
      <c r="J765" s="54">
        <v>13249.862607717747</v>
      </c>
      <c r="K765" s="55">
        <v>0.96935437459297646</v>
      </c>
      <c r="L765" s="121">
        <v>14063.789132454491</v>
      </c>
      <c r="M765" s="54">
        <v>13167.160838975318</v>
      </c>
      <c r="N765" s="120">
        <v>0.96330394798173336</v>
      </c>
      <c r="O765" s="123">
        <v>13787.941373624315</v>
      </c>
      <c r="P765" s="53">
        <v>14142.699925119276</v>
      </c>
      <c r="Q765" s="54">
        <v>13365.506399619951</v>
      </c>
      <c r="R765" s="55">
        <v>0.96936199809984236</v>
      </c>
      <c r="S765" s="121">
        <v>14186.425243661439</v>
      </c>
      <c r="T765" s="54">
        <v>13282.081535523806</v>
      </c>
      <c r="U765" s="55">
        <v>0.96331143102565009</v>
      </c>
    </row>
    <row r="766" spans="1:21" ht="13" x14ac:dyDescent="0.3">
      <c r="A766" s="44" t="s">
        <v>6556</v>
      </c>
      <c r="B766" s="44" t="s">
        <v>7588</v>
      </c>
      <c r="C766" s="98" t="s">
        <v>959</v>
      </c>
      <c r="D766" s="98" t="s">
        <v>13119</v>
      </c>
      <c r="E766" s="98" t="s">
        <v>211</v>
      </c>
      <c r="F766" s="122">
        <v>1.0257296243058878</v>
      </c>
      <c r="G766" s="122">
        <v>1.0289008967502142</v>
      </c>
      <c r="H766" s="99">
        <v>6290.333333333333</v>
      </c>
      <c r="I766" s="53">
        <v>6452.1812467588024</v>
      </c>
      <c r="J766" s="54">
        <v>6097.5621343146859</v>
      </c>
      <c r="K766" s="55">
        <v>0.96935437459297646</v>
      </c>
      <c r="L766" s="121">
        <v>6472.1296075244309</v>
      </c>
      <c r="M766" s="54">
        <v>6059.5029341210966</v>
      </c>
      <c r="N766" s="120">
        <v>0.96330394798173336</v>
      </c>
      <c r="O766" s="123">
        <v>6347.1146198132938</v>
      </c>
      <c r="P766" s="53">
        <v>6510.4234944074979</v>
      </c>
      <c r="Q766" s="54">
        <v>6152.6517100309366</v>
      </c>
      <c r="R766" s="55">
        <v>0.96936199809984247</v>
      </c>
      <c r="S766" s="121">
        <v>6530.551924102293</v>
      </c>
      <c r="T766" s="54">
        <v>6114.2480672961692</v>
      </c>
      <c r="U766" s="55">
        <v>0.96331143102565009</v>
      </c>
    </row>
    <row r="767" spans="1:21" ht="13" x14ac:dyDescent="0.3">
      <c r="A767" s="44" t="s">
        <v>6555</v>
      </c>
      <c r="B767" s="44" t="s">
        <v>12438</v>
      </c>
      <c r="C767" s="98" t="s">
        <v>959</v>
      </c>
      <c r="D767" s="98" t="s">
        <v>13119</v>
      </c>
      <c r="E767" s="98" t="s">
        <v>211</v>
      </c>
      <c r="F767" s="122">
        <v>1.0257296243058878</v>
      </c>
      <c r="G767" s="122">
        <v>1.0289008967502142</v>
      </c>
      <c r="H767" s="99">
        <v>13353.666666666668</v>
      </c>
      <c r="I767" s="53">
        <v>13697.251493106058</v>
      </c>
      <c r="J767" s="54">
        <v>12944.435200189744</v>
      </c>
      <c r="K767" s="55">
        <v>0.96935437459297646</v>
      </c>
      <c r="L767" s="121">
        <v>13739.599608236778</v>
      </c>
      <c r="M767" s="54">
        <v>12863.639820032075</v>
      </c>
      <c r="N767" s="120">
        <v>0.96330394798173336</v>
      </c>
      <c r="O767" s="123">
        <v>13473.869619057123</v>
      </c>
      <c r="P767" s="53">
        <v>13820.547222301977</v>
      </c>
      <c r="Q767" s="54">
        <v>13061.057176065973</v>
      </c>
      <c r="R767" s="55">
        <v>0.96936199809984225</v>
      </c>
      <c r="S767" s="121">
        <v>13863.276533743341</v>
      </c>
      <c r="T767" s="54">
        <v>12979.532624186948</v>
      </c>
      <c r="U767" s="55">
        <v>0.96331143102565009</v>
      </c>
    </row>
    <row r="768" spans="1:21" ht="13" x14ac:dyDescent="0.3">
      <c r="A768" s="44" t="s">
        <v>6554</v>
      </c>
      <c r="B768" s="44" t="s">
        <v>12437</v>
      </c>
      <c r="C768" s="98" t="s">
        <v>959</v>
      </c>
      <c r="D768" s="98" t="s">
        <v>13119</v>
      </c>
      <c r="E768" s="98" t="s">
        <v>211</v>
      </c>
      <c r="F768" s="122">
        <v>1.0257296243058878</v>
      </c>
      <c r="G768" s="122">
        <v>1.0289008967502142</v>
      </c>
      <c r="H768" s="99">
        <v>9551.3333333333321</v>
      </c>
      <c r="I768" s="53">
        <v>9797.085551620301</v>
      </c>
      <c r="J768" s="54">
        <v>9258.6267498623802</v>
      </c>
      <c r="K768" s="55">
        <v>0.96935437459297635</v>
      </c>
      <c r="L768" s="121">
        <v>9827.3754318268784</v>
      </c>
      <c r="M768" s="54">
        <v>9200.837108489528</v>
      </c>
      <c r="N768" s="120">
        <v>0.96330394798173336</v>
      </c>
      <c r="O768" s="123">
        <v>9633.8342988609511</v>
      </c>
      <c r="P768" s="53">
        <v>9881.7092359958187</v>
      </c>
      <c r="Q768" s="54">
        <v>9338.6728653066457</v>
      </c>
      <c r="R768" s="55">
        <v>0.96936199809984236</v>
      </c>
      <c r="S768" s="121">
        <v>9912.2607492410043</v>
      </c>
      <c r="T768" s="54">
        <v>9280.3827046997339</v>
      </c>
      <c r="U768" s="55">
        <v>0.9633114310256502</v>
      </c>
    </row>
    <row r="769" spans="1:21" ht="13" x14ac:dyDescent="0.3">
      <c r="A769" s="44" t="s">
        <v>6553</v>
      </c>
      <c r="B769" s="44" t="s">
        <v>12436</v>
      </c>
      <c r="C769" s="98" t="s">
        <v>959</v>
      </c>
      <c r="D769" s="98" t="s">
        <v>13119</v>
      </c>
      <c r="E769" s="98" t="s">
        <v>211</v>
      </c>
      <c r="F769" s="122">
        <v>1.0257296243058878</v>
      </c>
      <c r="G769" s="122">
        <v>1.0289008967502142</v>
      </c>
      <c r="H769" s="99">
        <v>14147.499999999998</v>
      </c>
      <c r="I769" s="53">
        <v>14511.509859867545</v>
      </c>
      <c r="J769" s="54">
        <v>13713.941014554131</v>
      </c>
      <c r="K769" s="55">
        <v>0.96935437459297635</v>
      </c>
      <c r="L769" s="121">
        <v>14556.375436773655</v>
      </c>
      <c r="M769" s="54">
        <v>13628.342604071571</v>
      </c>
      <c r="N769" s="120">
        <v>0.96330394798173336</v>
      </c>
      <c r="O769" s="123">
        <v>14274.306616575825</v>
      </c>
      <c r="P769" s="53">
        <v>14641.579163047369</v>
      </c>
      <c r="Q769" s="54">
        <v>13836.970383333743</v>
      </c>
      <c r="R769" s="55">
        <v>0.96936199809984247</v>
      </c>
      <c r="S769" s="121">
        <v>14686.846878282382</v>
      </c>
      <c r="T769" s="54">
        <v>13750.602733712563</v>
      </c>
      <c r="U769" s="55">
        <v>0.96331143102565009</v>
      </c>
    </row>
    <row r="770" spans="1:21" ht="13" x14ac:dyDescent="0.3">
      <c r="A770" s="44" t="s">
        <v>6552</v>
      </c>
      <c r="B770" s="44" t="s">
        <v>12435</v>
      </c>
      <c r="C770" s="98" t="s">
        <v>959</v>
      </c>
      <c r="D770" s="98" t="s">
        <v>13119</v>
      </c>
      <c r="E770" s="98" t="s">
        <v>211</v>
      </c>
      <c r="F770" s="122">
        <v>1.0257296243058878</v>
      </c>
      <c r="G770" s="122">
        <v>1.0289008967502142</v>
      </c>
      <c r="H770" s="99">
        <v>7900.8333333333321</v>
      </c>
      <c r="I770" s="53">
        <v>8104.1188067034336</v>
      </c>
      <c r="J770" s="54">
        <v>7658.7073545966732</v>
      </c>
      <c r="K770" s="55">
        <v>0.96935437459297635</v>
      </c>
      <c r="L770" s="121">
        <v>8129.1745017406502</v>
      </c>
      <c r="M770" s="54">
        <v>7610.9039423456779</v>
      </c>
      <c r="N770" s="120">
        <v>0.96330394798173347</v>
      </c>
      <c r="O770" s="123">
        <v>7970.5173128255319</v>
      </c>
      <c r="P770" s="53">
        <v>8175.5957288081072</v>
      </c>
      <c r="Q770" s="54">
        <v>7726.3165882499443</v>
      </c>
      <c r="R770" s="55">
        <v>0.96936199809984236</v>
      </c>
      <c r="S770" s="121">
        <v>8200.8724107292983</v>
      </c>
      <c r="T770" s="54">
        <v>7678.0904386326829</v>
      </c>
      <c r="U770" s="55">
        <v>0.9633114310256502</v>
      </c>
    </row>
    <row r="771" spans="1:21" ht="13" x14ac:dyDescent="0.3">
      <c r="A771" s="44" t="s">
        <v>6551</v>
      </c>
      <c r="B771" s="44" t="s">
        <v>12434</v>
      </c>
      <c r="C771" s="98" t="s">
        <v>959</v>
      </c>
      <c r="D771" s="98" t="s">
        <v>13119</v>
      </c>
      <c r="E771" s="98" t="s">
        <v>211</v>
      </c>
      <c r="F771" s="122">
        <v>1.0257296243058878</v>
      </c>
      <c r="G771" s="122">
        <v>1.0289008967502142</v>
      </c>
      <c r="H771" s="99">
        <v>24146.166666666672</v>
      </c>
      <c r="I771" s="53">
        <v>24767.438463427356</v>
      </c>
      <c r="J771" s="54">
        <v>23406.192287984446</v>
      </c>
      <c r="K771" s="55">
        <v>0.96935437459297646</v>
      </c>
      <c r="L771" s="121">
        <v>24844.012536413469</v>
      </c>
      <c r="M771" s="54">
        <v>23260.097678624934</v>
      </c>
      <c r="N771" s="120">
        <v>0.96330394798173336</v>
      </c>
      <c r="O771" s="123">
        <v>24351.409113435555</v>
      </c>
      <c r="P771" s="53">
        <v>24977.961721243224</v>
      </c>
      <c r="Q771" s="54">
        <v>23605.330594746603</v>
      </c>
      <c r="R771" s="55">
        <v>0.96936199809984247</v>
      </c>
      <c r="S771" s="121">
        <v>25055.186673945183</v>
      </c>
      <c r="T771" s="54">
        <v>23457.990760554665</v>
      </c>
      <c r="U771" s="55">
        <v>0.9633114310256502</v>
      </c>
    </row>
    <row r="772" spans="1:21" ht="13" x14ac:dyDescent="0.3">
      <c r="A772" s="44" t="s">
        <v>6550</v>
      </c>
      <c r="B772" s="44" t="s">
        <v>7848</v>
      </c>
      <c r="C772" s="98" t="s">
        <v>959</v>
      </c>
      <c r="D772" s="98" t="s">
        <v>13119</v>
      </c>
      <c r="E772" s="98" t="s">
        <v>211</v>
      </c>
      <c r="F772" s="122">
        <v>1.0257296243058878</v>
      </c>
      <c r="G772" s="122">
        <v>1.0289008967502142</v>
      </c>
      <c r="H772" s="99">
        <v>27405.416666666664</v>
      </c>
      <c r="I772" s="53">
        <v>28110.547741446313</v>
      </c>
      <c r="J772" s="54">
        <v>26565.560533376596</v>
      </c>
      <c r="K772" s="55">
        <v>0.96935437459297635</v>
      </c>
      <c r="L772" s="121">
        <v>28197.457784146598</v>
      </c>
      <c r="M772" s="54">
        <v>26399.746071084395</v>
      </c>
      <c r="N772" s="120">
        <v>0.96330394798173347</v>
      </c>
      <c r="O772" s="123">
        <v>27647.766547460189</v>
      </c>
      <c r="P772" s="53">
        <v>28359.133193623231</v>
      </c>
      <c r="Q772" s="54">
        <v>26800.694223443988</v>
      </c>
      <c r="R772" s="55">
        <v>0.96936199809984236</v>
      </c>
      <c r="S772" s="121">
        <v>28446.811793822362</v>
      </c>
      <c r="T772" s="54">
        <v>26633.409557496972</v>
      </c>
      <c r="U772" s="55">
        <v>0.96331143102565009</v>
      </c>
    </row>
    <row r="773" spans="1:21" ht="13" x14ac:dyDescent="0.3">
      <c r="A773" s="44" t="s">
        <v>6549</v>
      </c>
      <c r="B773" s="44" t="s">
        <v>12433</v>
      </c>
      <c r="C773" s="98" t="s">
        <v>959</v>
      </c>
      <c r="D773" s="98" t="s">
        <v>13119</v>
      </c>
      <c r="E773" s="98" t="s">
        <v>211</v>
      </c>
      <c r="F773" s="122">
        <v>1.0257296243058878</v>
      </c>
      <c r="G773" s="122">
        <v>1.0289008967502142</v>
      </c>
      <c r="H773" s="99">
        <v>11342.666666666666</v>
      </c>
      <c r="I773" s="53">
        <v>11634.509218626916</v>
      </c>
      <c r="J773" s="54">
        <v>10995.063552883266</v>
      </c>
      <c r="K773" s="55">
        <v>0.96935437459297635</v>
      </c>
      <c r="L773" s="121">
        <v>11670.479904872096</v>
      </c>
      <c r="M773" s="54">
        <v>10926.435580640808</v>
      </c>
      <c r="N773" s="120">
        <v>0.96330394798173336</v>
      </c>
      <c r="O773" s="123">
        <v>11439.955693634793</v>
      </c>
      <c r="P773" s="53">
        <v>11734.301455708017</v>
      </c>
      <c r="Q773" s="54">
        <v>11089.45830935549</v>
      </c>
      <c r="R773" s="55">
        <v>0.96936199809984236</v>
      </c>
      <c r="S773" s="121">
        <v>11770.580671963557</v>
      </c>
      <c r="T773" s="54">
        <v>11020.240090105364</v>
      </c>
      <c r="U773" s="55">
        <v>0.96331143102564998</v>
      </c>
    </row>
    <row r="774" spans="1:21" ht="13" x14ac:dyDescent="0.3">
      <c r="A774" s="44" t="s">
        <v>6548</v>
      </c>
      <c r="B774" s="44" t="s">
        <v>12432</v>
      </c>
      <c r="C774" s="98" t="s">
        <v>959</v>
      </c>
      <c r="D774" s="98" t="s">
        <v>13119</v>
      </c>
      <c r="E774" s="98" t="s">
        <v>211</v>
      </c>
      <c r="F774" s="122">
        <v>1.0257296243058878</v>
      </c>
      <c r="G774" s="122">
        <v>1.0289008967502142</v>
      </c>
      <c r="H774" s="99">
        <v>7215.75</v>
      </c>
      <c r="I774" s="53">
        <v>7401.4085365852097</v>
      </c>
      <c r="J774" s="54">
        <v>6994.6188284692698</v>
      </c>
      <c r="K774" s="55">
        <v>0.96935437459297646</v>
      </c>
      <c r="L774" s="121">
        <v>7424.2916457253586</v>
      </c>
      <c r="M774" s="54">
        <v>6950.9604626491928</v>
      </c>
      <c r="N774" s="120">
        <v>0.96330394798173336</v>
      </c>
      <c r="O774" s="123">
        <v>7280.5312933047135</v>
      </c>
      <c r="P774" s="53">
        <v>7467.8566282287029</v>
      </c>
      <c r="Q774" s="54">
        <v>7057.4703617062869</v>
      </c>
      <c r="R774" s="55">
        <v>0.96936199809984236</v>
      </c>
      <c r="S774" s="121">
        <v>7490.9451764992164</v>
      </c>
      <c r="T774" s="54">
        <v>7013.4190187803906</v>
      </c>
      <c r="U774" s="55">
        <v>0.96331143102565009</v>
      </c>
    </row>
    <row r="775" spans="1:21" ht="13" x14ac:dyDescent="0.3">
      <c r="A775" s="44" t="s">
        <v>6547</v>
      </c>
      <c r="B775" s="44" t="s">
        <v>12431</v>
      </c>
      <c r="C775" s="98" t="s">
        <v>959</v>
      </c>
      <c r="D775" s="98" t="s">
        <v>13119</v>
      </c>
      <c r="E775" s="98" t="s">
        <v>211</v>
      </c>
      <c r="F775" s="122">
        <v>1.0257296243058878</v>
      </c>
      <c r="G775" s="122">
        <v>1.0289008967502142</v>
      </c>
      <c r="H775" s="99">
        <v>13684.916666666666</v>
      </c>
      <c r="I775" s="53">
        <v>14037.024431157381</v>
      </c>
      <c r="J775" s="54">
        <v>13265.533836773666</v>
      </c>
      <c r="K775" s="55">
        <v>0.96935437459297646</v>
      </c>
      <c r="L775" s="121">
        <v>14080.423030285285</v>
      </c>
      <c r="M775" s="54">
        <v>13182.734252801021</v>
      </c>
      <c r="N775" s="120">
        <v>0.96330394798173336</v>
      </c>
      <c r="O775" s="123">
        <v>13812.412271581241</v>
      </c>
      <c r="P775" s="53">
        <v>14167.800450087059</v>
      </c>
      <c r="Q775" s="54">
        <v>13389.227558158773</v>
      </c>
      <c r="R775" s="55">
        <v>0.96936199809984225</v>
      </c>
      <c r="S775" s="121">
        <v>14211.603372513602</v>
      </c>
      <c r="T775" s="54">
        <v>13305.654631253175</v>
      </c>
      <c r="U775" s="55">
        <v>0.96331143102565009</v>
      </c>
    </row>
    <row r="776" spans="1:21" ht="13" x14ac:dyDescent="0.3">
      <c r="A776" s="44" t="s">
        <v>6546</v>
      </c>
      <c r="B776" s="44" t="s">
        <v>12430</v>
      </c>
      <c r="C776" s="98" t="s">
        <v>959</v>
      </c>
      <c r="D776" s="98" t="s">
        <v>13119</v>
      </c>
      <c r="E776" s="98" t="s">
        <v>211</v>
      </c>
      <c r="F776" s="122">
        <v>1.0257296243058878</v>
      </c>
      <c r="G776" s="122">
        <v>1.0289008967502142</v>
      </c>
      <c r="H776" s="99">
        <v>12622.5</v>
      </c>
      <c r="I776" s="53">
        <v>12947.272182801069</v>
      </c>
      <c r="J776" s="54">
        <v>12235.675593299846</v>
      </c>
      <c r="K776" s="55">
        <v>0.96935437459297646</v>
      </c>
      <c r="L776" s="121">
        <v>12987.301569229579</v>
      </c>
      <c r="M776" s="54">
        <v>12159.304083399429</v>
      </c>
      <c r="N776" s="120">
        <v>0.96330394798173336</v>
      </c>
      <c r="O776" s="123">
        <v>12729.976571709813</v>
      </c>
      <c r="P776" s="53">
        <v>13057.514086322659</v>
      </c>
      <c r="Q776" s="54">
        <v>12339.955525316806</v>
      </c>
      <c r="R776" s="55">
        <v>0.96936199809984236</v>
      </c>
      <c r="S776" s="121">
        <v>13097.884310241445</v>
      </c>
      <c r="T776" s="54">
        <v>12262.931948216779</v>
      </c>
      <c r="U776" s="55">
        <v>0.96331143102565009</v>
      </c>
    </row>
    <row r="777" spans="1:21" ht="13" x14ac:dyDescent="0.3">
      <c r="A777" s="44" t="s">
        <v>6545</v>
      </c>
      <c r="B777" s="44" t="s">
        <v>12429</v>
      </c>
      <c r="C777" s="98" t="s">
        <v>959</v>
      </c>
      <c r="D777" s="98" t="s">
        <v>13119</v>
      </c>
      <c r="E777" s="98" t="s">
        <v>211</v>
      </c>
      <c r="F777" s="122">
        <v>1.0257296243058878</v>
      </c>
      <c r="G777" s="122">
        <v>1.0289008967502142</v>
      </c>
      <c r="H777" s="99">
        <v>8781.9166666666679</v>
      </c>
      <c r="I777" s="53">
        <v>9007.8720831856153</v>
      </c>
      <c r="J777" s="54">
        <v>8512.7893381443046</v>
      </c>
      <c r="K777" s="55">
        <v>0.96935437459297646</v>
      </c>
      <c r="L777" s="121">
        <v>9035.7219335189875</v>
      </c>
      <c r="M777" s="54">
        <v>8459.6549958465857</v>
      </c>
      <c r="N777" s="120">
        <v>0.96330394798173347</v>
      </c>
      <c r="O777" s="123">
        <v>8851.0617477856395</v>
      </c>
      <c r="P777" s="53">
        <v>9078.7962412643774</v>
      </c>
      <c r="Q777" s="54">
        <v>8579.8829011385697</v>
      </c>
      <c r="R777" s="55">
        <v>0.96936199809984225</v>
      </c>
      <c r="S777" s="121">
        <v>9106.8653694881632</v>
      </c>
      <c r="T777" s="54">
        <v>8526.3289583557762</v>
      </c>
      <c r="U777" s="55">
        <v>0.96331143102565009</v>
      </c>
    </row>
    <row r="778" spans="1:21" ht="13" x14ac:dyDescent="0.3">
      <c r="A778" s="44" t="s">
        <v>6544</v>
      </c>
      <c r="B778" s="44" t="s">
        <v>12428</v>
      </c>
      <c r="C778" s="98" t="s">
        <v>959</v>
      </c>
      <c r="D778" s="98" t="s">
        <v>13119</v>
      </c>
      <c r="E778" s="98" t="s">
        <v>211</v>
      </c>
      <c r="F778" s="122">
        <v>1.0257296243058878</v>
      </c>
      <c r="G778" s="122">
        <v>1.0289008967502142</v>
      </c>
      <c r="H778" s="99">
        <v>8070.4166666666661</v>
      </c>
      <c r="I778" s="53">
        <v>8278.0654554919747</v>
      </c>
      <c r="J778" s="54">
        <v>7823.0937006213999</v>
      </c>
      <c r="K778" s="55">
        <v>0.96935437459297646</v>
      </c>
      <c r="L778" s="121">
        <v>8303.6589454812074</v>
      </c>
      <c r="M778" s="54">
        <v>7774.2642368575798</v>
      </c>
      <c r="N778" s="120">
        <v>0.96330394798173336</v>
      </c>
      <c r="O778" s="123">
        <v>8138.2765752979149</v>
      </c>
      <c r="P778" s="53">
        <v>8347.6713740777377</v>
      </c>
      <c r="Q778" s="54">
        <v>7888.9360421199299</v>
      </c>
      <c r="R778" s="55">
        <v>0.96936199809984247</v>
      </c>
      <c r="S778" s="121">
        <v>8373.4800663252863</v>
      </c>
      <c r="T778" s="54">
        <v>7839.6948538327606</v>
      </c>
      <c r="U778" s="55">
        <v>0.96331143102564998</v>
      </c>
    </row>
    <row r="779" spans="1:21" ht="13" x14ac:dyDescent="0.3">
      <c r="A779" s="44" t="s">
        <v>6543</v>
      </c>
      <c r="B779" s="44" t="s">
        <v>8901</v>
      </c>
      <c r="C779" s="98" t="s">
        <v>959</v>
      </c>
      <c r="D779" s="98" t="s">
        <v>13119</v>
      </c>
      <c r="E779" s="98" t="s">
        <v>211</v>
      </c>
      <c r="F779" s="122">
        <v>1.0257296243058878</v>
      </c>
      <c r="G779" s="122">
        <v>1.0289008967502142</v>
      </c>
      <c r="H779" s="99">
        <v>14650.833333333332</v>
      </c>
      <c r="I779" s="53">
        <v>15027.793770768176</v>
      </c>
      <c r="J779" s="54">
        <v>14201.849383099265</v>
      </c>
      <c r="K779" s="55">
        <v>0.96935437459297646</v>
      </c>
      <c r="L779" s="121">
        <v>15074.255554804597</v>
      </c>
      <c r="M779" s="54">
        <v>14113.205591222379</v>
      </c>
      <c r="N779" s="120">
        <v>0.96330394798173347</v>
      </c>
      <c r="O779" s="123">
        <v>14777.292245544721</v>
      </c>
      <c r="P779" s="53">
        <v>15157.506423280895</v>
      </c>
      <c r="Q779" s="54">
        <v>14324.545537646536</v>
      </c>
      <c r="R779" s="55">
        <v>0.96936199809984236</v>
      </c>
      <c r="S779" s="121">
        <v>15204.369242980951</v>
      </c>
      <c r="T779" s="54">
        <v>14235.134539739927</v>
      </c>
      <c r="U779" s="55">
        <v>0.96331143102565009</v>
      </c>
    </row>
    <row r="780" spans="1:21" ht="13" x14ac:dyDescent="0.3">
      <c r="A780" s="44" t="s">
        <v>6542</v>
      </c>
      <c r="B780" s="44" t="s">
        <v>12427</v>
      </c>
      <c r="C780" s="98" t="s">
        <v>959</v>
      </c>
      <c r="D780" s="98" t="s">
        <v>13119</v>
      </c>
      <c r="E780" s="98" t="s">
        <v>211</v>
      </c>
      <c r="F780" s="122">
        <v>1.0257296243058878</v>
      </c>
      <c r="G780" s="122">
        <v>1.0289008967502142</v>
      </c>
      <c r="H780" s="99">
        <v>13975.083333333334</v>
      </c>
      <c r="I780" s="53">
        <v>14334.656977143475</v>
      </c>
      <c r="J780" s="54">
        <v>13546.808164468062</v>
      </c>
      <c r="K780" s="55">
        <v>0.96935437459297646</v>
      </c>
      <c r="L780" s="121">
        <v>14378.975773825641</v>
      </c>
      <c r="M780" s="54">
        <v>13462.252948373723</v>
      </c>
      <c r="N780" s="120">
        <v>0.96330394798173347</v>
      </c>
      <c r="O780" s="123">
        <v>14095.192948900865</v>
      </c>
      <c r="P780" s="53">
        <v>14457.856967995083</v>
      </c>
      <c r="Q780" s="54">
        <v>13663.344400549353</v>
      </c>
      <c r="R780" s="55">
        <v>0.96936199809984247</v>
      </c>
      <c r="S780" s="121">
        <v>14502.556664991396</v>
      </c>
      <c r="T780" s="54">
        <v>13578.060490188345</v>
      </c>
      <c r="U780" s="55">
        <v>0.96331143102565009</v>
      </c>
    </row>
    <row r="781" spans="1:21" ht="13" x14ac:dyDescent="0.3">
      <c r="A781" s="44" t="s">
        <v>6541</v>
      </c>
      <c r="B781" s="44" t="s">
        <v>12426</v>
      </c>
      <c r="C781" s="98" t="s">
        <v>959</v>
      </c>
      <c r="D781" s="98" t="s">
        <v>13119</v>
      </c>
      <c r="E781" s="98" t="s">
        <v>211</v>
      </c>
      <c r="F781" s="122">
        <v>1.0257296243058878</v>
      </c>
      <c r="G781" s="122">
        <v>1.0289008967502142</v>
      </c>
      <c r="H781" s="99">
        <v>10954.833333333332</v>
      </c>
      <c r="I781" s="53">
        <v>11236.697079333615</v>
      </c>
      <c r="J781" s="54">
        <v>10619.115614603623</v>
      </c>
      <c r="K781" s="55">
        <v>0.96935437459297635</v>
      </c>
      <c r="L781" s="121">
        <v>11271.437840415803</v>
      </c>
      <c r="M781" s="54">
        <v>10552.834199481891</v>
      </c>
      <c r="N781" s="120">
        <v>0.96330394798173336</v>
      </c>
      <c r="O781" s="123">
        <v>11050.891808404369</v>
      </c>
      <c r="P781" s="53">
        <v>11335.227102879626</v>
      </c>
      <c r="Q781" s="54">
        <v>10712.31456418004</v>
      </c>
      <c r="R781" s="55">
        <v>0.96936199809984247</v>
      </c>
      <c r="S781" s="121">
        <v>11370.272491556852</v>
      </c>
      <c r="T781" s="54">
        <v>10645.450402063647</v>
      </c>
      <c r="U781" s="55">
        <v>0.96331143102565009</v>
      </c>
    </row>
    <row r="782" spans="1:21" ht="13" x14ac:dyDescent="0.3">
      <c r="A782" s="44" t="s">
        <v>6540</v>
      </c>
      <c r="B782" s="44" t="s">
        <v>12425</v>
      </c>
      <c r="C782" s="98" t="s">
        <v>959</v>
      </c>
      <c r="D782" s="98" t="s">
        <v>13119</v>
      </c>
      <c r="E782" s="98" t="s">
        <v>212</v>
      </c>
      <c r="F782" s="122">
        <v>1.0298298571861975</v>
      </c>
      <c r="G782" s="122">
        <v>1.0303570104126287</v>
      </c>
      <c r="H782" s="99">
        <v>31369.916666666664</v>
      </c>
      <c r="I782" s="53">
        <v>32305.676800776248</v>
      </c>
      <c r="J782" s="54">
        <v>30530.120598018817</v>
      </c>
      <c r="K782" s="55">
        <v>0.97322925407894989</v>
      </c>
      <c r="L782" s="121">
        <v>32322.213553559959</v>
      </c>
      <c r="M782" s="54">
        <v>30261.530553619392</v>
      </c>
      <c r="N782" s="120">
        <v>0.96466722800621807</v>
      </c>
      <c r="O782" s="123">
        <v>31632.631927396527</v>
      </c>
      <c r="P782" s="53">
        <v>32576.228820214317</v>
      </c>
      <c r="Q782" s="54">
        <v>30786.044890815738</v>
      </c>
      <c r="R782" s="55">
        <v>0.97323690805988317</v>
      </c>
      <c r="S782" s="121">
        <v>32592.904064195354</v>
      </c>
      <c r="T782" s="54">
        <v>30515.200399309222</v>
      </c>
      <c r="U782" s="55">
        <v>0.96467472164023393</v>
      </c>
    </row>
    <row r="783" spans="1:21" ht="13" x14ac:dyDescent="0.3">
      <c r="A783" s="44" t="s">
        <v>6539</v>
      </c>
      <c r="B783" s="44" t="s">
        <v>12424</v>
      </c>
      <c r="C783" s="98" t="s">
        <v>959</v>
      </c>
      <c r="D783" s="98" t="s">
        <v>13119</v>
      </c>
      <c r="E783" s="98" t="s">
        <v>211</v>
      </c>
      <c r="F783" s="122">
        <v>1.0257296243058878</v>
      </c>
      <c r="G783" s="122">
        <v>1.0289008967502142</v>
      </c>
      <c r="H783" s="99">
        <v>21799.166666666668</v>
      </c>
      <c r="I783" s="53">
        <v>22360.051035181434</v>
      </c>
      <c r="J783" s="54">
        <v>21131.117570814728</v>
      </c>
      <c r="K783" s="55">
        <v>0.96935437459297646</v>
      </c>
      <c r="L783" s="121">
        <v>22429.182131740712</v>
      </c>
      <c r="M783" s="54">
        <v>20999.223312711802</v>
      </c>
      <c r="N783" s="120">
        <v>0.96330394798173324</v>
      </c>
      <c r="O783" s="123">
        <v>21984.785214626383</v>
      </c>
      <c r="P783" s="53">
        <v>22550.445478644357</v>
      </c>
      <c r="Q783" s="54">
        <v>21311.215323446104</v>
      </c>
      <c r="R783" s="55">
        <v>0.96936199809984247</v>
      </c>
      <c r="S783" s="121">
        <v>22620.165222189935</v>
      </c>
      <c r="T783" s="54">
        <v>21178.194905893295</v>
      </c>
      <c r="U783" s="55">
        <v>0.96331143102565009</v>
      </c>
    </row>
    <row r="784" spans="1:21" ht="13" x14ac:dyDescent="0.3">
      <c r="A784" s="44" t="s">
        <v>6538</v>
      </c>
      <c r="B784" s="44" t="s">
        <v>12423</v>
      </c>
      <c r="C784" s="98" t="s">
        <v>959</v>
      </c>
      <c r="D784" s="98" t="s">
        <v>13119</v>
      </c>
      <c r="E784" s="98" t="s">
        <v>211</v>
      </c>
      <c r="F784" s="122">
        <v>1.0257296243058878</v>
      </c>
      <c r="G784" s="122">
        <v>1.0289008967502142</v>
      </c>
      <c r="H784" s="99">
        <v>8015.9166666666661</v>
      </c>
      <c r="I784" s="53">
        <v>8222.1631909673033</v>
      </c>
      <c r="J784" s="54">
        <v>7770.2638872060825</v>
      </c>
      <c r="K784" s="55">
        <v>0.96935437459297646</v>
      </c>
      <c r="L784" s="121">
        <v>8247.5838466083205</v>
      </c>
      <c r="M784" s="54">
        <v>7721.7641716925755</v>
      </c>
      <c r="N784" s="120">
        <v>0.96330394798173336</v>
      </c>
      <c r="O784" s="123">
        <v>8081.7852075616856</v>
      </c>
      <c r="P784" s="53">
        <v>8289.7265046731281</v>
      </c>
      <c r="Q784" s="54">
        <v>7834.1754570157445</v>
      </c>
      <c r="R784" s="55">
        <v>0.96936199809984236</v>
      </c>
      <c r="S784" s="121">
        <v>8315.3560474028345</v>
      </c>
      <c r="T784" s="54">
        <v>7785.276073538178</v>
      </c>
      <c r="U784" s="55">
        <v>0.96331143102565009</v>
      </c>
    </row>
    <row r="785" spans="1:21" ht="13" x14ac:dyDescent="0.3">
      <c r="A785" s="44" t="s">
        <v>6537</v>
      </c>
      <c r="B785" s="44" t="s">
        <v>12422</v>
      </c>
      <c r="C785" s="98" t="s">
        <v>959</v>
      </c>
      <c r="D785" s="98" t="s">
        <v>13119</v>
      </c>
      <c r="E785" s="98" t="s">
        <v>211</v>
      </c>
      <c r="F785" s="122">
        <v>1.0257296243058878</v>
      </c>
      <c r="G785" s="122">
        <v>1.0289008967502142</v>
      </c>
      <c r="H785" s="99">
        <v>4961.5</v>
      </c>
      <c r="I785" s="53">
        <v>5089.1575309936625</v>
      </c>
      <c r="J785" s="54">
        <v>4809.4517295430533</v>
      </c>
      <c r="K785" s="55">
        <v>0.96935437459297658</v>
      </c>
      <c r="L785" s="121">
        <v>5104.8917992261877</v>
      </c>
      <c r="M785" s="54">
        <v>4779.4325379113698</v>
      </c>
      <c r="N785" s="120">
        <v>0.96330394798173324</v>
      </c>
      <c r="O785" s="123">
        <v>5004.8138943833801</v>
      </c>
      <c r="P785" s="53">
        <v>5133.5858756067519</v>
      </c>
      <c r="Q785" s="54">
        <v>4851.476396777327</v>
      </c>
      <c r="R785" s="55">
        <v>0.96936199809984236</v>
      </c>
      <c r="S785" s="121">
        <v>5149.4575039989913</v>
      </c>
      <c r="T785" s="54">
        <v>4821.1944346155105</v>
      </c>
      <c r="U785" s="55">
        <v>0.96331143102565009</v>
      </c>
    </row>
    <row r="786" spans="1:21" ht="13" x14ac:dyDescent="0.3">
      <c r="A786" s="44" t="s">
        <v>6536</v>
      </c>
      <c r="B786" s="44" t="s">
        <v>13218</v>
      </c>
      <c r="C786" s="98" t="s">
        <v>959</v>
      </c>
      <c r="D786" s="98" t="s">
        <v>13119</v>
      </c>
      <c r="E786" s="98" t="s">
        <v>211</v>
      </c>
      <c r="F786" s="122">
        <v>1.0257296243058878</v>
      </c>
      <c r="G786" s="122">
        <v>1.0289008967502142</v>
      </c>
      <c r="H786" s="99">
        <v>4287.75</v>
      </c>
      <c r="I786" s="53">
        <v>4398.0721966175706</v>
      </c>
      <c r="J786" s="54">
        <v>4156.349219661035</v>
      </c>
      <c r="K786" s="55">
        <v>0.96935437459297646</v>
      </c>
      <c r="L786" s="121">
        <v>4411.6698200407309</v>
      </c>
      <c r="M786" s="54">
        <v>4130.4065029586773</v>
      </c>
      <c r="N786" s="120">
        <v>0.96330394798173336</v>
      </c>
      <c r="O786" s="123">
        <v>4327.5966762365761</v>
      </c>
      <c r="P786" s="53">
        <v>4438.9441128635517</v>
      </c>
      <c r="Q786" s="54">
        <v>4195.0077610469243</v>
      </c>
      <c r="R786" s="55">
        <v>0.96936199809984247</v>
      </c>
      <c r="S786" s="121">
        <v>4452.6681009530594</v>
      </c>
      <c r="T786" s="54">
        <v>4168.8233470873029</v>
      </c>
      <c r="U786" s="55">
        <v>0.96331143102565009</v>
      </c>
    </row>
    <row r="787" spans="1:21" ht="13" x14ac:dyDescent="0.3">
      <c r="A787" s="44" t="s">
        <v>6535</v>
      </c>
      <c r="B787" s="44" t="s">
        <v>12421</v>
      </c>
      <c r="C787" s="98" t="s">
        <v>959</v>
      </c>
      <c r="D787" s="98" t="s">
        <v>13119</v>
      </c>
      <c r="E787" s="98" t="s">
        <v>211</v>
      </c>
      <c r="F787" s="122">
        <v>1.0257296243058878</v>
      </c>
      <c r="G787" s="122">
        <v>1.0289008967502142</v>
      </c>
      <c r="H787" s="99">
        <v>15388.25</v>
      </c>
      <c r="I787" s="53">
        <v>15784.183891225077</v>
      </c>
      <c r="J787" s="54">
        <v>14916.667454830369</v>
      </c>
      <c r="K787" s="55">
        <v>0.96935437459297635</v>
      </c>
      <c r="L787" s="121">
        <v>15832.984224416485</v>
      </c>
      <c r="M787" s="54">
        <v>14823.561977529909</v>
      </c>
      <c r="N787" s="120">
        <v>0.96330394798173347</v>
      </c>
      <c r="O787" s="123">
        <v>15516.007122026949</v>
      </c>
      <c r="P787" s="53">
        <v>15915.228156004181</v>
      </c>
      <c r="Q787" s="54">
        <v>15040.627666339427</v>
      </c>
      <c r="R787" s="55">
        <v>0.96936199809984236</v>
      </c>
      <c r="S787" s="121">
        <v>15964.433641836238</v>
      </c>
      <c r="T787" s="54">
        <v>14946.747024523958</v>
      </c>
      <c r="U787" s="55">
        <v>0.96331143102565009</v>
      </c>
    </row>
    <row r="788" spans="1:21" ht="13" x14ac:dyDescent="0.3">
      <c r="A788" s="44" t="s">
        <v>6534</v>
      </c>
      <c r="B788" s="44" t="s">
        <v>12420</v>
      </c>
      <c r="C788" s="98" t="s">
        <v>959</v>
      </c>
      <c r="D788" s="98" t="s">
        <v>13119</v>
      </c>
      <c r="E788" s="98" t="s">
        <v>211</v>
      </c>
      <c r="F788" s="122">
        <v>1.0257296243058878</v>
      </c>
      <c r="G788" s="122">
        <v>1.0289008967502142</v>
      </c>
      <c r="H788" s="99">
        <v>5554.333333333333</v>
      </c>
      <c r="I788" s="53">
        <v>5697.2442432696689</v>
      </c>
      <c r="J788" s="54">
        <v>5384.1173146142555</v>
      </c>
      <c r="K788" s="55">
        <v>0.96935437459297646</v>
      </c>
      <c r="L788" s="121">
        <v>5714.8585475162727</v>
      </c>
      <c r="M788" s="54">
        <v>5350.5112284065408</v>
      </c>
      <c r="N788" s="120">
        <v>0.96330394798173336</v>
      </c>
      <c r="O788" s="123">
        <v>5597.3700546322943</v>
      </c>
      <c r="P788" s="53">
        <v>5741.38828323901</v>
      </c>
      <c r="Q788" s="54">
        <v>5425.8778202625854</v>
      </c>
      <c r="R788" s="55">
        <v>0.96936199809984247</v>
      </c>
      <c r="S788" s="121">
        <v>5759.1390686539635</v>
      </c>
      <c r="T788" s="54">
        <v>5392.0105573079572</v>
      </c>
      <c r="U788" s="55">
        <v>0.9633114310256502</v>
      </c>
    </row>
    <row r="789" spans="1:21" ht="13" x14ac:dyDescent="0.3">
      <c r="A789" s="44" t="s">
        <v>6533</v>
      </c>
      <c r="B789" s="44" t="s">
        <v>12419</v>
      </c>
      <c r="C789" s="98" t="s">
        <v>959</v>
      </c>
      <c r="D789" s="98" t="s">
        <v>13119</v>
      </c>
      <c r="E789" s="98" t="s">
        <v>211</v>
      </c>
      <c r="F789" s="122">
        <v>1.0257296243058878</v>
      </c>
      <c r="G789" s="122">
        <v>1.0289008967502142</v>
      </c>
      <c r="H789" s="99">
        <v>2420.75</v>
      </c>
      <c r="I789" s="53">
        <v>2483.0349880384779</v>
      </c>
      <c r="J789" s="54">
        <v>2346.5646022959477</v>
      </c>
      <c r="K789" s="55">
        <v>0.96935437459297646</v>
      </c>
      <c r="L789" s="121">
        <v>2490.7118458080813</v>
      </c>
      <c r="M789" s="54">
        <v>2331.9180320767814</v>
      </c>
      <c r="N789" s="120">
        <v>0.96330394798173347</v>
      </c>
      <c r="O789" s="123">
        <v>2443.0214694456272</v>
      </c>
      <c r="P789" s="53">
        <v>2505.8794940256812</v>
      </c>
      <c r="Q789" s="54">
        <v>2368.1721730226263</v>
      </c>
      <c r="R789" s="55">
        <v>0.96936199809984247</v>
      </c>
      <c r="S789" s="121">
        <v>2513.6269806926321</v>
      </c>
      <c r="T789" s="54">
        <v>2353.3905077580539</v>
      </c>
      <c r="U789" s="55">
        <v>0.9633114310256502</v>
      </c>
    </row>
    <row r="790" spans="1:21" ht="13" x14ac:dyDescent="0.3">
      <c r="A790" s="44" t="s">
        <v>6532</v>
      </c>
      <c r="B790" s="44" t="s">
        <v>12418</v>
      </c>
      <c r="C790" s="98" t="s">
        <v>959</v>
      </c>
      <c r="D790" s="98" t="s">
        <v>13119</v>
      </c>
      <c r="E790" s="98" t="s">
        <v>211</v>
      </c>
      <c r="F790" s="122">
        <v>1.0257296243058878</v>
      </c>
      <c r="G790" s="122">
        <v>1.0289008967502142</v>
      </c>
      <c r="H790" s="99">
        <v>3182.3333333333339</v>
      </c>
      <c r="I790" s="53">
        <v>3264.2135744161042</v>
      </c>
      <c r="J790" s="54">
        <v>3084.808738079716</v>
      </c>
      <c r="K790" s="55">
        <v>0.96935437459297646</v>
      </c>
      <c r="L790" s="121">
        <v>3274.3056204247655</v>
      </c>
      <c r="M790" s="54">
        <v>3065.5542637938697</v>
      </c>
      <c r="N790" s="120">
        <v>0.96330394798173324</v>
      </c>
      <c r="O790" s="123">
        <v>3210.0063420458628</v>
      </c>
      <c r="P790" s="53">
        <v>3292.5985992462197</v>
      </c>
      <c r="Q790" s="54">
        <v>3111.6581616387434</v>
      </c>
      <c r="R790" s="55">
        <v>0.96936199809984236</v>
      </c>
      <c r="S790" s="121">
        <v>3302.7784039048629</v>
      </c>
      <c r="T790" s="54">
        <v>3092.2358029576121</v>
      </c>
      <c r="U790" s="55">
        <v>0.96331143102564998</v>
      </c>
    </row>
    <row r="791" spans="1:21" ht="13" x14ac:dyDescent="0.3">
      <c r="A791" s="44" t="s">
        <v>6531</v>
      </c>
      <c r="B791" s="44" t="s">
        <v>12417</v>
      </c>
      <c r="C791" s="98" t="s">
        <v>959</v>
      </c>
      <c r="D791" s="98" t="s">
        <v>13119</v>
      </c>
      <c r="E791" s="98" t="s">
        <v>211</v>
      </c>
      <c r="F791" s="122">
        <v>1.0257296243058878</v>
      </c>
      <c r="G791" s="122">
        <v>1.0289008967502142</v>
      </c>
      <c r="H791" s="99">
        <v>2661.0833333333335</v>
      </c>
      <c r="I791" s="53">
        <v>2729.5520077466595</v>
      </c>
      <c r="J791" s="54">
        <v>2579.5327703231264</v>
      </c>
      <c r="K791" s="55">
        <v>0.96935437459297635</v>
      </c>
      <c r="L791" s="121">
        <v>2737.9910279937162</v>
      </c>
      <c r="M791" s="54">
        <v>2563.4320809083911</v>
      </c>
      <c r="N791" s="120">
        <v>0.96330394798173336</v>
      </c>
      <c r="O791" s="123">
        <v>2682.7763260751576</v>
      </c>
      <c r="P791" s="53">
        <v>2751.8031530418011</v>
      </c>
      <c r="Q791" s="54">
        <v>2600.5814198991688</v>
      </c>
      <c r="R791" s="55">
        <v>0.96936199809984236</v>
      </c>
      <c r="S791" s="121">
        <v>2760.310967678975</v>
      </c>
      <c r="T791" s="54">
        <v>2584.3491017931965</v>
      </c>
      <c r="U791" s="55">
        <v>0.9633114310256502</v>
      </c>
    </row>
    <row r="792" spans="1:21" ht="13" x14ac:dyDescent="0.3">
      <c r="A792" s="44" t="s">
        <v>6530</v>
      </c>
      <c r="B792" s="44" t="s">
        <v>12416</v>
      </c>
      <c r="C792" s="98" t="s">
        <v>989</v>
      </c>
      <c r="D792" s="98" t="s">
        <v>13130</v>
      </c>
      <c r="E792" s="98" t="s">
        <v>414</v>
      </c>
      <c r="F792" s="122">
        <v>1.0209069170328835</v>
      </c>
      <c r="G792" s="122">
        <v>1.0262402279933884</v>
      </c>
      <c r="H792" s="99">
        <v>11418.166666666666</v>
      </c>
      <c r="I792" s="53">
        <v>11656.885329834302</v>
      </c>
      <c r="J792" s="54">
        <v>11016.209847941223</v>
      </c>
      <c r="K792" s="55">
        <v>0.96479672871662614</v>
      </c>
      <c r="L792" s="121">
        <v>11717.781963266507</v>
      </c>
      <c r="M792" s="54">
        <v>10970.721925169148</v>
      </c>
      <c r="N792" s="120">
        <v>0.96081290853778178</v>
      </c>
      <c r="O792" s="123">
        <v>11522.796459587436</v>
      </c>
      <c r="P792" s="53">
        <v>11763.702609154834</v>
      </c>
      <c r="Q792" s="54">
        <v>11117.243760975778</v>
      </c>
      <c r="R792" s="55">
        <v>0.96480431637979491</v>
      </c>
      <c r="S792" s="121">
        <v>11825.157265808421</v>
      </c>
      <c r="T792" s="54">
        <v>11071.33758344341</v>
      </c>
      <c r="U792" s="55">
        <v>0.96082037223104866</v>
      </c>
    </row>
    <row r="793" spans="1:21" ht="13" x14ac:dyDescent="0.3">
      <c r="A793" s="44" t="s">
        <v>6529</v>
      </c>
      <c r="B793" s="44" t="s">
        <v>12415</v>
      </c>
      <c r="C793" s="98" t="s">
        <v>989</v>
      </c>
      <c r="D793" s="98" t="s">
        <v>13130</v>
      </c>
      <c r="E793" s="98" t="s">
        <v>409</v>
      </c>
      <c r="F793" s="122">
        <v>1.0206472165897509</v>
      </c>
      <c r="G793" s="122">
        <v>1.0209454001915081</v>
      </c>
      <c r="H793" s="99">
        <v>12382.416666666666</v>
      </c>
      <c r="I793" s="53">
        <v>12638.079105487874</v>
      </c>
      <c r="J793" s="54">
        <v>11943.476114036263</v>
      </c>
      <c r="K793" s="55">
        <v>0.96455130170090086</v>
      </c>
      <c r="L793" s="121">
        <v>12641.771339088</v>
      </c>
      <c r="M793" s="54">
        <v>11835.802922214976</v>
      </c>
      <c r="N793" s="120">
        <v>0.95585564925115396</v>
      </c>
      <c r="O793" s="123">
        <v>12500.367075422426</v>
      </c>
      <c r="P793" s="53">
        <v>12758.464861880064</v>
      </c>
      <c r="Q793" s="54">
        <v>12057.34015878486</v>
      </c>
      <c r="R793" s="55">
        <v>0.96455888743390406</v>
      </c>
      <c r="S793" s="121">
        <v>12762.192266357901</v>
      </c>
      <c r="T793" s="54">
        <v>11948.639304290853</v>
      </c>
      <c r="U793" s="55">
        <v>0.95586307443592189</v>
      </c>
    </row>
    <row r="794" spans="1:21" ht="13" x14ac:dyDescent="0.3">
      <c r="A794" s="44" t="s">
        <v>6528</v>
      </c>
      <c r="B794" s="44" t="s">
        <v>12414</v>
      </c>
      <c r="C794" s="98" t="s">
        <v>989</v>
      </c>
      <c r="D794" s="98" t="s">
        <v>13130</v>
      </c>
      <c r="E794" s="98" t="s">
        <v>410</v>
      </c>
      <c r="F794" s="122">
        <v>1.0347217012468153</v>
      </c>
      <c r="G794" s="122">
        <v>1.0345616048318538</v>
      </c>
      <c r="H794" s="99">
        <v>10120.083333333336</v>
      </c>
      <c r="I794" s="53">
        <v>10471.46984342621</v>
      </c>
      <c r="J794" s="54">
        <v>9895.9461251911525</v>
      </c>
      <c r="K794" s="55">
        <v>0.97785223690758316</v>
      </c>
      <c r="L794" s="121">
        <v>10469.849654365433</v>
      </c>
      <c r="M794" s="54">
        <v>9802.3507790506828</v>
      </c>
      <c r="N794" s="120">
        <v>0.96860376107416912</v>
      </c>
      <c r="O794" s="123">
        <v>10212.989193784613</v>
      </c>
      <c r="P794" s="53">
        <v>10567.601553408156</v>
      </c>
      <c r="Q794" s="54">
        <v>9986.8728699989915</v>
      </c>
      <c r="R794" s="55">
        <v>0.9778599272460573</v>
      </c>
      <c r="S794" s="121">
        <v>10565.966490452191</v>
      </c>
      <c r="T794" s="54">
        <v>9892.4165896198556</v>
      </c>
      <c r="U794" s="55">
        <v>0.96861128528757767</v>
      </c>
    </row>
    <row r="795" spans="1:21" ht="13" x14ac:dyDescent="0.3">
      <c r="A795" s="44" t="s">
        <v>6527</v>
      </c>
      <c r="B795" s="44" t="s">
        <v>12413</v>
      </c>
      <c r="C795" s="98" t="s">
        <v>989</v>
      </c>
      <c r="D795" s="98" t="s">
        <v>13130</v>
      </c>
      <c r="E795" s="98" t="s">
        <v>415</v>
      </c>
      <c r="F795" s="122">
        <v>1.0293800620775591</v>
      </c>
      <c r="G795" s="122">
        <v>1.031057093462457</v>
      </c>
      <c r="H795" s="99">
        <v>10330.416666666668</v>
      </c>
      <c r="I795" s="53">
        <v>10633.924949620385</v>
      </c>
      <c r="J795" s="54">
        <v>10049.472516681361</v>
      </c>
      <c r="K795" s="55">
        <v>0.97280418021357895</v>
      </c>
      <c r="L795" s="121">
        <v>10651.249382589458</v>
      </c>
      <c r="M795" s="54">
        <v>9972.1854783039762</v>
      </c>
      <c r="N795" s="120">
        <v>0.96532267768844193</v>
      </c>
      <c r="O795" s="123">
        <v>10426.839455250774</v>
      </c>
      <c r="P795" s="53">
        <v>10733.180645718785</v>
      </c>
      <c r="Q795" s="54">
        <v>10143.35278045727</v>
      </c>
      <c r="R795" s="55">
        <v>0.97281183085151024</v>
      </c>
      <c r="S795" s="121">
        <v>10750.666782730532</v>
      </c>
      <c r="T795" s="54">
        <v>10065.342770778292</v>
      </c>
      <c r="U795" s="55">
        <v>0.96533017641405816</v>
      </c>
    </row>
    <row r="796" spans="1:21" ht="13" x14ac:dyDescent="0.3">
      <c r="A796" s="44" t="s">
        <v>6526</v>
      </c>
      <c r="B796" s="44" t="s">
        <v>12412</v>
      </c>
      <c r="C796" s="98" t="s">
        <v>989</v>
      </c>
      <c r="D796" s="98" t="s">
        <v>13130</v>
      </c>
      <c r="E796" s="98" t="s">
        <v>415</v>
      </c>
      <c r="F796" s="122">
        <v>1.0293800620775591</v>
      </c>
      <c r="G796" s="122">
        <v>1.031057093462457</v>
      </c>
      <c r="H796" s="99">
        <v>16805.666666666664</v>
      </c>
      <c r="I796" s="53">
        <v>17299.418196588096</v>
      </c>
      <c r="J796" s="54">
        <v>16348.622784609335</v>
      </c>
      <c r="K796" s="55">
        <v>0.97280418021357895</v>
      </c>
      <c r="L796" s="121">
        <v>17327.601827032227</v>
      </c>
      <c r="M796" s="54">
        <v>16222.891147006054</v>
      </c>
      <c r="N796" s="120">
        <v>0.96532267768844182</v>
      </c>
      <c r="O796" s="123">
        <v>16952.636141497067</v>
      </c>
      <c r="P796" s="53">
        <v>17450.705643712521</v>
      </c>
      <c r="Q796" s="54">
        <v>16491.725002569245</v>
      </c>
      <c r="R796" s="55">
        <v>0.97281183085151024</v>
      </c>
      <c r="S796" s="121">
        <v>17479.13574657857</v>
      </c>
      <c r="T796" s="54">
        <v>16364.891237154703</v>
      </c>
      <c r="U796" s="55">
        <v>0.96533017641405827</v>
      </c>
    </row>
    <row r="797" spans="1:21" ht="13" x14ac:dyDescent="0.3">
      <c r="A797" s="44" t="s">
        <v>6525</v>
      </c>
      <c r="B797" s="44" t="s">
        <v>12266</v>
      </c>
      <c r="C797" s="98" t="s">
        <v>989</v>
      </c>
      <c r="D797" s="98" t="s">
        <v>13130</v>
      </c>
      <c r="E797" s="98" t="s">
        <v>471</v>
      </c>
      <c r="F797" s="122">
        <v>1.0319552975107138</v>
      </c>
      <c r="G797" s="122">
        <v>1.0330490918678292</v>
      </c>
      <c r="H797" s="99">
        <v>23181.416666666668</v>
      </c>
      <c r="I797" s="53">
        <v>23922.185732969821</v>
      </c>
      <c r="J797" s="54">
        <v>22607.395594888912</v>
      </c>
      <c r="K797" s="55">
        <v>0.97523787782119631</v>
      </c>
      <c r="L797" s="121">
        <v>23947.541435709762</v>
      </c>
      <c r="M797" s="54">
        <v>22420.780545860242</v>
      </c>
      <c r="N797" s="120">
        <v>0.96718767745112966</v>
      </c>
      <c r="O797" s="123">
        <v>23376.174464279633</v>
      </c>
      <c r="P797" s="53">
        <v>24123.16707394804</v>
      </c>
      <c r="Q797" s="54">
        <v>22797.51006618594</v>
      </c>
      <c r="R797" s="55">
        <v>0.97524554759899096</v>
      </c>
      <c r="S797" s="121">
        <v>24148.735801668015</v>
      </c>
      <c r="T797" s="54">
        <v>22609.323517979839</v>
      </c>
      <c r="U797" s="55">
        <v>0.96719519066425541</v>
      </c>
    </row>
    <row r="798" spans="1:21" ht="13" x14ac:dyDescent="0.3">
      <c r="A798" s="44" t="s">
        <v>6524</v>
      </c>
      <c r="B798" s="44" t="s">
        <v>12411</v>
      </c>
      <c r="C798" s="98" t="s">
        <v>989</v>
      </c>
      <c r="D798" s="98" t="s">
        <v>13130</v>
      </c>
      <c r="E798" s="98" t="s">
        <v>471</v>
      </c>
      <c r="F798" s="122">
        <v>1.0319552975107138</v>
      </c>
      <c r="G798" s="122">
        <v>1.0330490918678292</v>
      </c>
      <c r="H798" s="99">
        <v>11795.166666666668</v>
      </c>
      <c r="I798" s="53">
        <v>12172.084726688456</v>
      </c>
      <c r="J798" s="54">
        <v>11503.093308547315</v>
      </c>
      <c r="K798" s="55">
        <v>0.97523787782119631</v>
      </c>
      <c r="L798" s="121">
        <v>12184.986213429691</v>
      </c>
      <c r="M798" s="54">
        <v>11408.139853482317</v>
      </c>
      <c r="N798" s="120">
        <v>0.96718767745112955</v>
      </c>
      <c r="O798" s="123">
        <v>11901.173267667895</v>
      </c>
      <c r="P798" s="53">
        <v>12281.478800162777</v>
      </c>
      <c r="Q798" s="54">
        <v>11606.56624049725</v>
      </c>
      <c r="R798" s="55">
        <v>0.97524554759899107</v>
      </c>
      <c r="S798" s="121">
        <v>12294.496236326004</v>
      </c>
      <c r="T798" s="54">
        <v>11510.757547750389</v>
      </c>
      <c r="U798" s="55">
        <v>0.96719519066425541</v>
      </c>
    </row>
    <row r="799" spans="1:21" ht="13" x14ac:dyDescent="0.3">
      <c r="A799" s="44" t="s">
        <v>6523</v>
      </c>
      <c r="B799" s="44" t="s">
        <v>13219</v>
      </c>
      <c r="C799" s="98" t="s">
        <v>989</v>
      </c>
      <c r="D799" s="98" t="s">
        <v>13130</v>
      </c>
      <c r="E799" s="98" t="s">
        <v>409</v>
      </c>
      <c r="F799" s="122">
        <v>1.0206472165897509</v>
      </c>
      <c r="G799" s="122">
        <v>1.0209454001915081</v>
      </c>
      <c r="H799" s="99">
        <v>9709.4166666666679</v>
      </c>
      <c r="I799" s="53">
        <v>9909.8890955434708</v>
      </c>
      <c r="J799" s="54">
        <v>9365.2304845897561</v>
      </c>
      <c r="K799" s="55">
        <v>0.96455130170090086</v>
      </c>
      <c r="L799" s="121">
        <v>9912.7842843761009</v>
      </c>
      <c r="M799" s="54">
        <v>9280.8007717666442</v>
      </c>
      <c r="N799" s="120">
        <v>0.95585564925115407</v>
      </c>
      <c r="O799" s="123">
        <v>9802.428851717108</v>
      </c>
      <c r="P799" s="53">
        <v>10004.821723324134</v>
      </c>
      <c r="Q799" s="54">
        <v>9455.0198673622544</v>
      </c>
      <c r="R799" s="55">
        <v>0.96455888743390394</v>
      </c>
      <c r="S799" s="121">
        <v>10007.744646865109</v>
      </c>
      <c r="T799" s="54">
        <v>9369.7797791416979</v>
      </c>
      <c r="U799" s="55">
        <v>0.95586307443592189</v>
      </c>
    </row>
    <row r="800" spans="1:21" ht="13" x14ac:dyDescent="0.3">
      <c r="A800" s="44" t="s">
        <v>6522</v>
      </c>
      <c r="B800" s="44" t="s">
        <v>12410</v>
      </c>
      <c r="C800" s="98" t="s">
        <v>989</v>
      </c>
      <c r="D800" s="98" t="s">
        <v>13130</v>
      </c>
      <c r="E800" s="98" t="s">
        <v>471</v>
      </c>
      <c r="F800" s="122">
        <v>1.0319552975107138</v>
      </c>
      <c r="G800" s="122">
        <v>1.0330490918678292</v>
      </c>
      <c r="H800" s="99">
        <v>18753.833333333336</v>
      </c>
      <c r="I800" s="53">
        <v>19353.117656966344</v>
      </c>
      <c r="J800" s="54">
        <v>18289.448621012412</v>
      </c>
      <c r="K800" s="55">
        <v>0.9752378778211962</v>
      </c>
      <c r="L800" s="121">
        <v>19373.630494040626</v>
      </c>
      <c r="M800" s="54">
        <v>18138.476504972245</v>
      </c>
      <c r="N800" s="120">
        <v>0.96718767745112955</v>
      </c>
      <c r="O800" s="123">
        <v>18920.939087393446</v>
      </c>
      <c r="P800" s="53">
        <v>19525.563325113199</v>
      </c>
      <c r="Q800" s="54">
        <v>18452.561601372174</v>
      </c>
      <c r="R800" s="55">
        <v>0.97524554759899096</v>
      </c>
      <c r="S800" s="121">
        <v>19546.258941518314</v>
      </c>
      <c r="T800" s="54">
        <v>18300.241288178269</v>
      </c>
      <c r="U800" s="55">
        <v>0.96719519066425552</v>
      </c>
    </row>
    <row r="801" spans="1:21" ht="13" x14ac:dyDescent="0.3">
      <c r="A801" s="44" t="s">
        <v>6521</v>
      </c>
      <c r="B801" s="44" t="s">
        <v>12409</v>
      </c>
      <c r="C801" s="98" t="s">
        <v>989</v>
      </c>
      <c r="D801" s="98" t="s">
        <v>13130</v>
      </c>
      <c r="E801" s="98" t="s">
        <v>411</v>
      </c>
      <c r="F801" s="122">
        <v>1.0310866854561989</v>
      </c>
      <c r="G801" s="122">
        <v>1.031545466616355</v>
      </c>
      <c r="H801" s="99">
        <v>13386</v>
      </c>
      <c r="I801" s="53">
        <v>13802.126371516679</v>
      </c>
      <c r="J801" s="54">
        <v>13043.546037746995</v>
      </c>
      <c r="K801" s="55">
        <v>0.97441700565867284</v>
      </c>
      <c r="L801" s="121">
        <v>13808.267616126528</v>
      </c>
      <c r="M801" s="54">
        <v>12927.929940984603</v>
      </c>
      <c r="N801" s="120">
        <v>0.96577991490995085</v>
      </c>
      <c r="O801" s="123">
        <v>13512.645053101704</v>
      </c>
      <c r="P801" s="53">
        <v>13932.708399548737</v>
      </c>
      <c r="Q801" s="54">
        <v>13167.054682922349</v>
      </c>
      <c r="R801" s="55">
        <v>0.97442466898070212</v>
      </c>
      <c r="S801" s="121">
        <v>13938.907746522978</v>
      </c>
      <c r="T801" s="54">
        <v>13050.342565205636</v>
      </c>
      <c r="U801" s="55">
        <v>0.96578741718743288</v>
      </c>
    </row>
    <row r="802" spans="1:21" ht="13" x14ac:dyDescent="0.3">
      <c r="A802" s="44" t="s">
        <v>6520</v>
      </c>
      <c r="B802" s="44" t="s">
        <v>12408</v>
      </c>
      <c r="C802" s="98" t="s">
        <v>989</v>
      </c>
      <c r="D802" s="98" t="s">
        <v>13130</v>
      </c>
      <c r="E802" s="98" t="s">
        <v>413</v>
      </c>
      <c r="F802" s="122">
        <v>1.0206765530925168</v>
      </c>
      <c r="G802" s="122">
        <v>1.0216641254159855</v>
      </c>
      <c r="H802" s="99">
        <v>15836.499999999996</v>
      </c>
      <c r="I802" s="53">
        <v>16163.944233049639</v>
      </c>
      <c r="J802" s="54">
        <v>15275.55574266126</v>
      </c>
      <c r="K802" s="55">
        <v>0.96457902583659672</v>
      </c>
      <c r="L802" s="121">
        <v>16179.58392215025</v>
      </c>
      <c r="M802" s="54">
        <v>15148.064423052871</v>
      </c>
      <c r="N802" s="120">
        <v>0.95652855258755876</v>
      </c>
      <c r="O802" s="123">
        <v>15981.232013041592</v>
      </c>
      <c r="P802" s="53">
        <v>16311.668805243076</v>
      </c>
      <c r="Q802" s="54">
        <v>15415.282439651904</v>
      </c>
      <c r="R802" s="55">
        <v>0.96458661178763683</v>
      </c>
      <c r="S802" s="121">
        <v>16327.451427674088</v>
      </c>
      <c r="T802" s="54">
        <v>15286.623473137959</v>
      </c>
      <c r="U802" s="55">
        <v>0.95653598299950882</v>
      </c>
    </row>
    <row r="803" spans="1:21" ht="13" x14ac:dyDescent="0.3">
      <c r="A803" s="44" t="s">
        <v>6519</v>
      </c>
      <c r="B803" s="44" t="s">
        <v>12407</v>
      </c>
      <c r="C803" s="98" t="s">
        <v>989</v>
      </c>
      <c r="D803" s="98" t="s">
        <v>13130</v>
      </c>
      <c r="E803" s="98" t="s">
        <v>412</v>
      </c>
      <c r="F803" s="122">
        <v>1.026458747340969</v>
      </c>
      <c r="G803" s="122">
        <v>1.0251795198270619</v>
      </c>
      <c r="H803" s="99">
        <v>4654.9166666666661</v>
      </c>
      <c r="I803" s="53">
        <v>4778.0799306432646</v>
      </c>
      <c r="J803" s="54">
        <v>4515.471302740425</v>
      </c>
      <c r="K803" s="55">
        <v>0.97004342420890288</v>
      </c>
      <c r="L803" s="121">
        <v>4772.1252331683199</v>
      </c>
      <c r="M803" s="54">
        <v>4467.8813011962084</v>
      </c>
      <c r="N803" s="120">
        <v>0.95981982517328468</v>
      </c>
      <c r="O803" s="123">
        <v>4703.5166947053858</v>
      </c>
      <c r="P803" s="53">
        <v>4827.9658545446255</v>
      </c>
      <c r="Q803" s="54">
        <v>4562.6513231361369</v>
      </c>
      <c r="R803" s="55">
        <v>0.97005105313481355</v>
      </c>
      <c r="S803" s="121">
        <v>4821.9489865766363</v>
      </c>
      <c r="T803" s="54">
        <v>4514.5636409329481</v>
      </c>
      <c r="U803" s="55">
        <v>0.95982728115217775</v>
      </c>
    </row>
    <row r="804" spans="1:21" ht="13" x14ac:dyDescent="0.3">
      <c r="A804" s="44" t="s">
        <v>6518</v>
      </c>
      <c r="B804" s="44" t="s">
        <v>12406</v>
      </c>
      <c r="C804" s="98" t="s">
        <v>989</v>
      </c>
      <c r="D804" s="98" t="s">
        <v>13130</v>
      </c>
      <c r="E804" s="98" t="s">
        <v>471</v>
      </c>
      <c r="F804" s="122">
        <v>1.0319552975107138</v>
      </c>
      <c r="G804" s="122">
        <v>1.0330490918678292</v>
      </c>
      <c r="H804" s="99">
        <v>11766</v>
      </c>
      <c r="I804" s="53">
        <v>12141.986030511058</v>
      </c>
      <c r="J804" s="54">
        <v>11474.648870444194</v>
      </c>
      <c r="K804" s="55">
        <v>0.9752378778211962</v>
      </c>
      <c r="L804" s="121">
        <v>12154.855614916878</v>
      </c>
      <c r="M804" s="54">
        <v>11379.930212889991</v>
      </c>
      <c r="N804" s="120">
        <v>0.96718767745112955</v>
      </c>
      <c r="O804" s="123">
        <v>11873.420571328494</v>
      </c>
      <c r="P804" s="53">
        <v>12252.839258155125</v>
      </c>
      <c r="Q804" s="54">
        <v>11579.500546958381</v>
      </c>
      <c r="R804" s="55">
        <v>0.97524554759899096</v>
      </c>
      <c r="S804" s="121">
        <v>12265.826338575702</v>
      </c>
      <c r="T804" s="54">
        <v>11483.915273322955</v>
      </c>
      <c r="U804" s="55">
        <v>0.96719519066425541</v>
      </c>
    </row>
    <row r="805" spans="1:21" ht="13" x14ac:dyDescent="0.3">
      <c r="A805" s="44" t="s">
        <v>6517</v>
      </c>
      <c r="B805" s="44" t="s">
        <v>12405</v>
      </c>
      <c r="C805" s="98" t="s">
        <v>989</v>
      </c>
      <c r="D805" s="98" t="s">
        <v>13130</v>
      </c>
      <c r="E805" s="98" t="s">
        <v>413</v>
      </c>
      <c r="F805" s="122">
        <v>1.0206765530925168</v>
      </c>
      <c r="G805" s="122">
        <v>1.0216641254159855</v>
      </c>
      <c r="H805" s="99">
        <v>11992.333333333332</v>
      </c>
      <c r="I805" s="53">
        <v>12240.293450203158</v>
      </c>
      <c r="J805" s="54">
        <v>11567.553204174412</v>
      </c>
      <c r="K805" s="55">
        <v>0.96457902583659672</v>
      </c>
      <c r="L805" s="121">
        <v>12252.13674669697</v>
      </c>
      <c r="M805" s="54">
        <v>11471.009245480866</v>
      </c>
      <c r="N805" s="120">
        <v>0.95652855258755876</v>
      </c>
      <c r="O805" s="123">
        <v>12103.949963886966</v>
      </c>
      <c r="P805" s="53">
        <v>12354.217927944441</v>
      </c>
      <c r="Q805" s="54">
        <v>11675.308084912816</v>
      </c>
      <c r="R805" s="55">
        <v>0.96458661178763672</v>
      </c>
      <c r="S805" s="121">
        <v>12366.171453933426</v>
      </c>
      <c r="T805" s="54">
        <v>11577.863676883488</v>
      </c>
      <c r="U805" s="55">
        <v>0.95653598299950882</v>
      </c>
    </row>
    <row r="806" spans="1:21" ht="13" x14ac:dyDescent="0.3">
      <c r="A806" s="44" t="s">
        <v>6516</v>
      </c>
      <c r="B806" s="44" t="s">
        <v>12404</v>
      </c>
      <c r="C806" s="98" t="s">
        <v>989</v>
      </c>
      <c r="D806" s="98" t="s">
        <v>13130</v>
      </c>
      <c r="E806" s="98" t="s">
        <v>412</v>
      </c>
      <c r="F806" s="122">
        <v>1.026458747340969</v>
      </c>
      <c r="G806" s="122">
        <v>1.0251795198270619</v>
      </c>
      <c r="H806" s="99">
        <v>8801.6666666666679</v>
      </c>
      <c r="I806" s="53">
        <v>9034.5477411794291</v>
      </c>
      <c r="J806" s="54">
        <v>8537.9988720786951</v>
      </c>
      <c r="K806" s="55">
        <v>0.97004342420890288</v>
      </c>
      <c r="L806" s="121">
        <v>9023.2884070111904</v>
      </c>
      <c r="M806" s="54">
        <v>8448.0141612335283</v>
      </c>
      <c r="N806" s="120">
        <v>0.95981982517328468</v>
      </c>
      <c r="O806" s="123">
        <v>8887.3100343680362</v>
      </c>
      <c r="P806" s="53">
        <v>9122.457125108238</v>
      </c>
      <c r="Q806" s="54">
        <v>8621.1444583743087</v>
      </c>
      <c r="R806" s="55">
        <v>0.97005105313481343</v>
      </c>
      <c r="S806" s="121">
        <v>9111.0882335876522</v>
      </c>
      <c r="T806" s="54">
        <v>8530.28262704394</v>
      </c>
      <c r="U806" s="55">
        <v>0.95982728115217775</v>
      </c>
    </row>
    <row r="807" spans="1:21" ht="13" x14ac:dyDescent="0.3">
      <c r="A807" s="44" t="s">
        <v>6515</v>
      </c>
      <c r="B807" s="44" t="s">
        <v>12403</v>
      </c>
      <c r="C807" s="98" t="s">
        <v>989</v>
      </c>
      <c r="D807" s="98" t="s">
        <v>13130</v>
      </c>
      <c r="E807" s="98" t="s">
        <v>415</v>
      </c>
      <c r="F807" s="122">
        <v>1.0293800620775591</v>
      </c>
      <c r="G807" s="122">
        <v>1.031057093462457</v>
      </c>
      <c r="H807" s="99">
        <v>9143.3333333333321</v>
      </c>
      <c r="I807" s="53">
        <v>9411.9650342624809</v>
      </c>
      <c r="J807" s="54">
        <v>8894.672887752824</v>
      </c>
      <c r="K807" s="55">
        <v>0.97280418021357917</v>
      </c>
      <c r="L807" s="121">
        <v>9427.2986912250635</v>
      </c>
      <c r="M807" s="54">
        <v>8826.2670163313196</v>
      </c>
      <c r="N807" s="120">
        <v>0.96532267768844193</v>
      </c>
      <c r="O807" s="123">
        <v>9229.734865335784</v>
      </c>
      <c r="P807" s="53">
        <v>9500.9050486387605</v>
      </c>
      <c r="Q807" s="54">
        <v>8978.7952726213207</v>
      </c>
      <c r="R807" s="55">
        <v>0.97281183085151013</v>
      </c>
      <c r="S807" s="121">
        <v>9516.3836036822158</v>
      </c>
      <c r="T807" s="54">
        <v>8909.7415858095756</v>
      </c>
      <c r="U807" s="55">
        <v>0.96533017641405816</v>
      </c>
    </row>
    <row r="808" spans="1:21" ht="13" x14ac:dyDescent="0.3">
      <c r="A808" s="44" t="s">
        <v>6514</v>
      </c>
      <c r="B808" s="44" t="s">
        <v>12402</v>
      </c>
      <c r="C808" s="98" t="s">
        <v>1079</v>
      </c>
      <c r="D808" s="98" t="s">
        <v>13130</v>
      </c>
      <c r="E808" s="98" t="s">
        <v>291</v>
      </c>
      <c r="F808" s="122">
        <v>1.031803673346454</v>
      </c>
      <c r="G808" s="122">
        <v>1.0333270008228519</v>
      </c>
      <c r="H808" s="99">
        <v>8949.75</v>
      </c>
      <c r="I808" s="53">
        <v>9234.3849255324258</v>
      </c>
      <c r="J808" s="54">
        <v>8726.8527808170784</v>
      </c>
      <c r="K808" s="55">
        <v>0.97509458709093311</v>
      </c>
      <c r="L808" s="121">
        <v>9248.0183256143191</v>
      </c>
      <c r="M808" s="54">
        <v>8658.4165610212731</v>
      </c>
      <c r="N808" s="120">
        <v>0.96744786849032349</v>
      </c>
      <c r="O808" s="123">
        <v>9037.4850986931124</v>
      </c>
      <c r="P808" s="53">
        <v>9324.9103226453935</v>
      </c>
      <c r="Q808" s="54">
        <v>8812.4721059686944</v>
      </c>
      <c r="R808" s="55">
        <v>0.97510225574181508</v>
      </c>
      <c r="S808" s="121">
        <v>9338.6773720137699</v>
      </c>
      <c r="T808" s="54">
        <v>8743.3636140618601</v>
      </c>
      <c r="U808" s="55">
        <v>0.96745538372463991</v>
      </c>
    </row>
    <row r="809" spans="1:21" ht="13" x14ac:dyDescent="0.3">
      <c r="A809" s="44" t="s">
        <v>6513</v>
      </c>
      <c r="B809" s="44" t="s">
        <v>12401</v>
      </c>
      <c r="C809" s="98" t="s">
        <v>989</v>
      </c>
      <c r="D809" s="98" t="s">
        <v>13130</v>
      </c>
      <c r="E809" s="98" t="s">
        <v>408</v>
      </c>
      <c r="F809" s="122">
        <v>1.0320897950594878</v>
      </c>
      <c r="G809" s="122">
        <v>1.0327637657131035</v>
      </c>
      <c r="H809" s="99">
        <v>10613.333333333334</v>
      </c>
      <c r="I809" s="53">
        <v>10953.913024898031</v>
      </c>
      <c r="J809" s="54">
        <v>10351.873688723041</v>
      </c>
      <c r="K809" s="55">
        <v>0.97536498323395482</v>
      </c>
      <c r="L809" s="121">
        <v>10961.066100101738</v>
      </c>
      <c r="M809" s="54">
        <v>10262.250020062049</v>
      </c>
      <c r="N809" s="120">
        <v>0.96692054209127343</v>
      </c>
      <c r="O809" s="123">
        <v>10713.147128865658</v>
      </c>
      <c r="P809" s="53">
        <v>11056.929824673098</v>
      </c>
      <c r="Q809" s="54">
        <v>10449.310747896014</v>
      </c>
      <c r="R809" s="55">
        <v>0.97537265401137274</v>
      </c>
      <c r="S809" s="121">
        <v>11064.150171445819</v>
      </c>
      <c r="T809" s="54">
        <v>10358.842497272753</v>
      </c>
      <c r="U809" s="55">
        <v>0.96692805322926434</v>
      </c>
    </row>
    <row r="810" spans="1:21" ht="13" x14ac:dyDescent="0.3">
      <c r="A810" s="44" t="s">
        <v>6512</v>
      </c>
      <c r="B810" s="44" t="s">
        <v>12400</v>
      </c>
      <c r="C810" s="98" t="s">
        <v>989</v>
      </c>
      <c r="D810" s="98" t="s">
        <v>13130</v>
      </c>
      <c r="E810" s="98" t="s">
        <v>411</v>
      </c>
      <c r="F810" s="122">
        <v>1.0310866854561989</v>
      </c>
      <c r="G810" s="122">
        <v>1.031545466616355</v>
      </c>
      <c r="H810" s="99">
        <v>15115.916666666666</v>
      </c>
      <c r="I810" s="53">
        <v>15585.820413465446</v>
      </c>
      <c r="J810" s="54">
        <v>14729.20625611936</v>
      </c>
      <c r="K810" s="55">
        <v>0.97441700565867284</v>
      </c>
      <c r="L810" s="121">
        <v>15592.755311250605</v>
      </c>
      <c r="M810" s="54">
        <v>14598.648712119244</v>
      </c>
      <c r="N810" s="120">
        <v>0.96577991490995108</v>
      </c>
      <c r="O810" s="123">
        <v>15247.157791400727</v>
      </c>
      <c r="P810" s="53">
        <v>15721.141389763032</v>
      </c>
      <c r="Q810" s="54">
        <v>14857.206683782186</v>
      </c>
      <c r="R810" s="55">
        <v>0.97442466898070212</v>
      </c>
      <c r="S810" s="121">
        <v>15728.136498503656</v>
      </c>
      <c r="T810" s="54">
        <v>14725.513142806152</v>
      </c>
      <c r="U810" s="55">
        <v>0.96578741718743299</v>
      </c>
    </row>
    <row r="811" spans="1:21" ht="13" x14ac:dyDescent="0.3">
      <c r="A811" s="44" t="s">
        <v>6511</v>
      </c>
      <c r="B811" s="44" t="s">
        <v>11593</v>
      </c>
      <c r="C811" s="98" t="s">
        <v>989</v>
      </c>
      <c r="D811" s="98" t="s">
        <v>13130</v>
      </c>
      <c r="E811" s="98" t="s">
        <v>411</v>
      </c>
      <c r="F811" s="122">
        <v>1.0310866854561989</v>
      </c>
      <c r="G811" s="122">
        <v>1.031545466616355</v>
      </c>
      <c r="H811" s="99">
        <v>4074.7499999999995</v>
      </c>
      <c r="I811" s="53">
        <v>4201.4204715626456</v>
      </c>
      <c r="J811" s="54">
        <v>3970.5056938076768</v>
      </c>
      <c r="K811" s="55">
        <v>0.97441700565867284</v>
      </c>
      <c r="L811" s="121">
        <v>4203.2898900949922</v>
      </c>
      <c r="M811" s="54">
        <v>3935.3117082793224</v>
      </c>
      <c r="N811" s="120">
        <v>0.96577991490995097</v>
      </c>
      <c r="O811" s="123">
        <v>4111.6249684203312</v>
      </c>
      <c r="P811" s="53">
        <v>4239.4417605274675</v>
      </c>
      <c r="Q811" s="54">
        <v>4006.468798825771</v>
      </c>
      <c r="R811" s="55">
        <v>0.97442466898070212</v>
      </c>
      <c r="S811" s="121">
        <v>4241.3280966006068</v>
      </c>
      <c r="T811" s="54">
        <v>3970.9556586940321</v>
      </c>
      <c r="U811" s="55">
        <v>0.96578741718743288</v>
      </c>
    </row>
    <row r="812" spans="1:21" ht="13" x14ac:dyDescent="0.3">
      <c r="A812" s="44" t="s">
        <v>6510</v>
      </c>
      <c r="B812" s="44" t="s">
        <v>12399</v>
      </c>
      <c r="C812" s="98" t="s">
        <v>989</v>
      </c>
      <c r="D812" s="98" t="s">
        <v>13130</v>
      </c>
      <c r="E812" s="98" t="s">
        <v>411</v>
      </c>
      <c r="F812" s="122">
        <v>1.0310866854561989</v>
      </c>
      <c r="G812" s="122">
        <v>1.031545466616355</v>
      </c>
      <c r="H812" s="99">
        <v>7994.916666666667</v>
      </c>
      <c r="I812" s="53">
        <v>8243.4521263318547</v>
      </c>
      <c r="J812" s="54">
        <v>7790.382758823951</v>
      </c>
      <c r="K812" s="55">
        <v>0.97441700565867284</v>
      </c>
      <c r="L812" s="121">
        <v>8247.120043475541</v>
      </c>
      <c r="M812" s="54">
        <v>7721.3299380454828</v>
      </c>
      <c r="N812" s="120">
        <v>0.96577991490995097</v>
      </c>
      <c r="O812" s="123">
        <v>8068.1044905318749</v>
      </c>
      <c r="P812" s="53">
        <v>8318.9151170567857</v>
      </c>
      <c r="Q812" s="54">
        <v>7861.7600474882393</v>
      </c>
      <c r="R812" s="55">
        <v>0.97442466898070224</v>
      </c>
      <c r="S812" s="121">
        <v>8322.6166113952131</v>
      </c>
      <c r="T812" s="54">
        <v>7792.0737975091088</v>
      </c>
      <c r="U812" s="55">
        <v>0.96578741718743288</v>
      </c>
    </row>
    <row r="813" spans="1:21" ht="13" x14ac:dyDescent="0.3">
      <c r="A813" s="44" t="s">
        <v>6509</v>
      </c>
      <c r="B813" s="44" t="s">
        <v>12398</v>
      </c>
      <c r="C813" s="98" t="s">
        <v>989</v>
      </c>
      <c r="D813" s="98" t="s">
        <v>13130</v>
      </c>
      <c r="E813" s="98" t="s">
        <v>409</v>
      </c>
      <c r="F813" s="122">
        <v>1.0206472165897509</v>
      </c>
      <c r="G813" s="122">
        <v>1.0209454001915081</v>
      </c>
      <c r="H813" s="99">
        <v>10348.166666666668</v>
      </c>
      <c r="I813" s="53">
        <v>10561.827505140174</v>
      </c>
      <c r="J813" s="54">
        <v>9981.3376285512077</v>
      </c>
      <c r="K813" s="55">
        <v>0.96455130170090098</v>
      </c>
      <c r="L813" s="121">
        <v>10564.913158748426</v>
      </c>
      <c r="M813" s="54">
        <v>9891.3535677258169</v>
      </c>
      <c r="N813" s="120">
        <v>0.95585564925115385</v>
      </c>
      <c r="O813" s="123">
        <v>10449.93746339178</v>
      </c>
      <c r="P813" s="53">
        <v>10665.699585547782</v>
      </c>
      <c r="Q813" s="54">
        <v>10079.580053443049</v>
      </c>
      <c r="R813" s="55">
        <v>0.96455888743390417</v>
      </c>
      <c r="S813" s="121">
        <v>10668.815585538754</v>
      </c>
      <c r="T813" s="54">
        <v>9988.7093514207845</v>
      </c>
      <c r="U813" s="55">
        <v>0.95586307443592178</v>
      </c>
    </row>
    <row r="814" spans="1:21" ht="13" x14ac:dyDescent="0.3">
      <c r="A814" s="44" t="s">
        <v>6508</v>
      </c>
      <c r="B814" s="44" t="s">
        <v>12397</v>
      </c>
      <c r="C814" s="98" t="s">
        <v>989</v>
      </c>
      <c r="D814" s="98" t="s">
        <v>13130</v>
      </c>
      <c r="E814" s="98" t="s">
        <v>411</v>
      </c>
      <c r="F814" s="122">
        <v>1.0310866854561989</v>
      </c>
      <c r="G814" s="122">
        <v>1.031545466616355</v>
      </c>
      <c r="H814" s="99">
        <v>6451.5</v>
      </c>
      <c r="I814" s="53">
        <v>6652.0557512206669</v>
      </c>
      <c r="J814" s="54">
        <v>6286.4513120069278</v>
      </c>
      <c r="K814" s="55">
        <v>0.97441700565867284</v>
      </c>
      <c r="L814" s="121">
        <v>6655.0155778754142</v>
      </c>
      <c r="M814" s="54">
        <v>6230.7291210415488</v>
      </c>
      <c r="N814" s="120">
        <v>0.96577991490995097</v>
      </c>
      <c r="O814" s="123">
        <v>6511.2611586393541</v>
      </c>
      <c r="P814" s="53">
        <v>6713.6746862011405</v>
      </c>
      <c r="Q814" s="54">
        <v>6344.7334991540556</v>
      </c>
      <c r="R814" s="55">
        <v>0.97442466898070212</v>
      </c>
      <c r="S814" s="121">
        <v>6716.6619301495812</v>
      </c>
      <c r="T814" s="54">
        <v>6288.4940970351536</v>
      </c>
      <c r="U814" s="55">
        <v>0.96578741718743288</v>
      </c>
    </row>
    <row r="815" spans="1:21" ht="13" x14ac:dyDescent="0.3">
      <c r="A815" s="44" t="s">
        <v>6507</v>
      </c>
      <c r="B815" s="44" t="s">
        <v>12396</v>
      </c>
      <c r="C815" s="98" t="s">
        <v>989</v>
      </c>
      <c r="D815" s="98" t="s">
        <v>13130</v>
      </c>
      <c r="E815" s="98" t="s">
        <v>415</v>
      </c>
      <c r="F815" s="122">
        <v>1.0293800620775591</v>
      </c>
      <c r="G815" s="122">
        <v>1.031057093462457</v>
      </c>
      <c r="H815" s="99">
        <v>7875.5000000000009</v>
      </c>
      <c r="I815" s="53">
        <v>8106.8826788918177</v>
      </c>
      <c r="J815" s="54">
        <v>7661.3193212720425</v>
      </c>
      <c r="K815" s="55">
        <v>0.97280418021357906</v>
      </c>
      <c r="L815" s="121">
        <v>8120.090139563581</v>
      </c>
      <c r="M815" s="54">
        <v>7602.3987481353251</v>
      </c>
      <c r="N815" s="120">
        <v>0.96532267768844193</v>
      </c>
      <c r="O815" s="123">
        <v>7944.0690412447648</v>
      </c>
      <c r="P815" s="53">
        <v>8177.4662828249511</v>
      </c>
      <c r="Q815" s="54">
        <v>7728.0843484241213</v>
      </c>
      <c r="R815" s="55">
        <v>0.97281183085151024</v>
      </c>
      <c r="S815" s="121">
        <v>8190.7887359309143</v>
      </c>
      <c r="T815" s="54">
        <v>7668.6495690302663</v>
      </c>
      <c r="U815" s="55">
        <v>0.96533017641405816</v>
      </c>
    </row>
    <row r="816" spans="1:21" ht="13" x14ac:dyDescent="0.3">
      <c r="A816" s="44" t="s">
        <v>6506</v>
      </c>
      <c r="B816" s="44" t="s">
        <v>12395</v>
      </c>
      <c r="C816" s="98" t="s">
        <v>989</v>
      </c>
      <c r="D816" s="98" t="s">
        <v>13130</v>
      </c>
      <c r="E816" s="98" t="s">
        <v>412</v>
      </c>
      <c r="F816" s="122">
        <v>1.026458747340969</v>
      </c>
      <c r="G816" s="122">
        <v>1.0251795198270619</v>
      </c>
      <c r="H816" s="99">
        <v>7333.5</v>
      </c>
      <c r="I816" s="53">
        <v>7527.5352236249964</v>
      </c>
      <c r="J816" s="54">
        <v>7113.8134514359908</v>
      </c>
      <c r="K816" s="55">
        <v>0.9700434242089031</v>
      </c>
      <c r="L816" s="121">
        <v>7518.1540086517589</v>
      </c>
      <c r="M816" s="54">
        <v>7038.8386879082836</v>
      </c>
      <c r="N816" s="120">
        <v>0.95981982517328479</v>
      </c>
      <c r="O816" s="123">
        <v>7403.865540698569</v>
      </c>
      <c r="P816" s="53">
        <v>7599.7625483864194</v>
      </c>
      <c r="Q816" s="54">
        <v>7182.1275650232019</v>
      </c>
      <c r="R816" s="55">
        <v>0.97005105313481343</v>
      </c>
      <c r="S816" s="121">
        <v>7590.2913198774886</v>
      </c>
      <c r="T816" s="54">
        <v>7106.4321319450064</v>
      </c>
      <c r="U816" s="55">
        <v>0.95982728115217786</v>
      </c>
    </row>
    <row r="817" spans="1:21" ht="13" x14ac:dyDescent="0.3">
      <c r="A817" s="44" t="s">
        <v>6505</v>
      </c>
      <c r="B817" s="44" t="s">
        <v>12394</v>
      </c>
      <c r="C817" s="98" t="s">
        <v>989</v>
      </c>
      <c r="D817" s="98" t="s">
        <v>13130</v>
      </c>
      <c r="E817" s="98" t="s">
        <v>414</v>
      </c>
      <c r="F817" s="122">
        <v>1.0209069170328835</v>
      </c>
      <c r="G817" s="122">
        <v>1.0262402279933884</v>
      </c>
      <c r="H817" s="99">
        <v>17173.25</v>
      </c>
      <c r="I817" s="53">
        <v>17532.289712934966</v>
      </c>
      <c r="J817" s="54">
        <v>16568.6954214328</v>
      </c>
      <c r="K817" s="55">
        <v>0.96479672871662614</v>
      </c>
      <c r="L817" s="121">
        <v>17623.879995387459</v>
      </c>
      <c r="M817" s="54">
        <v>16500.28028154646</v>
      </c>
      <c r="N817" s="120">
        <v>0.96081290853778178</v>
      </c>
      <c r="O817" s="123">
        <v>17333.945928709472</v>
      </c>
      <c r="P817" s="53">
        <v>17696.345298093489</v>
      </c>
      <c r="Q817" s="54">
        <v>16723.865851912873</v>
      </c>
      <c r="R817" s="55">
        <v>0.96480431637979502</v>
      </c>
      <c r="S817" s="121">
        <v>17788.792621903875</v>
      </c>
      <c r="T817" s="54">
        <v>16654.808379455502</v>
      </c>
      <c r="U817" s="55">
        <v>0.96082037223104844</v>
      </c>
    </row>
    <row r="818" spans="1:21" ht="13" x14ac:dyDescent="0.3">
      <c r="A818" s="44" t="s">
        <v>6504</v>
      </c>
      <c r="B818" s="44" t="s">
        <v>12393</v>
      </c>
      <c r="C818" s="98" t="s">
        <v>989</v>
      </c>
      <c r="D818" s="98" t="s">
        <v>13130</v>
      </c>
      <c r="E818" s="98" t="s">
        <v>412</v>
      </c>
      <c r="F818" s="122">
        <v>1.026458747340969</v>
      </c>
      <c r="G818" s="122">
        <v>1.0251795198270619</v>
      </c>
      <c r="H818" s="99">
        <v>8818.75</v>
      </c>
      <c r="I818" s="53">
        <v>9052.0830781131699</v>
      </c>
      <c r="J818" s="54">
        <v>8554.570447242264</v>
      </c>
      <c r="K818" s="55">
        <v>0.9700434242089031</v>
      </c>
      <c r="L818" s="121">
        <v>9040.8018904749024</v>
      </c>
      <c r="M818" s="54">
        <v>8464.411083246905</v>
      </c>
      <c r="N818" s="120">
        <v>0.95981982517328479</v>
      </c>
      <c r="O818" s="123">
        <v>8907.7308492457487</v>
      </c>
      <c r="P818" s="53">
        <v>9143.4182491672964</v>
      </c>
      <c r="Q818" s="54">
        <v>8640.9536913523043</v>
      </c>
      <c r="R818" s="55">
        <v>0.97005105313481343</v>
      </c>
      <c r="S818" s="121">
        <v>9132.0232347784622</v>
      </c>
      <c r="T818" s="54">
        <v>8549.8830822669261</v>
      </c>
      <c r="U818" s="55">
        <v>0.95982728115217775</v>
      </c>
    </row>
    <row r="819" spans="1:21" ht="13" x14ac:dyDescent="0.3">
      <c r="A819" s="44" t="s">
        <v>6503</v>
      </c>
      <c r="B819" s="44" t="s">
        <v>9906</v>
      </c>
      <c r="C819" s="98" t="s">
        <v>989</v>
      </c>
      <c r="D819" s="98" t="s">
        <v>13130</v>
      </c>
      <c r="E819" s="98" t="s">
        <v>415</v>
      </c>
      <c r="F819" s="122">
        <v>1.0293800620775591</v>
      </c>
      <c r="G819" s="122">
        <v>1.031057093462457</v>
      </c>
      <c r="H819" s="99">
        <v>9122.1666666666661</v>
      </c>
      <c r="I819" s="53">
        <v>9390.1764896151726</v>
      </c>
      <c r="J819" s="54">
        <v>8874.0818659383021</v>
      </c>
      <c r="K819" s="55">
        <v>0.97280418021357895</v>
      </c>
      <c r="L819" s="121">
        <v>9405.4746494134433</v>
      </c>
      <c r="M819" s="54">
        <v>8805.8343529869144</v>
      </c>
      <c r="N819" s="120">
        <v>0.96532267768844193</v>
      </c>
      <c r="O819" s="123">
        <v>9204.160529564906</v>
      </c>
      <c r="P819" s="53">
        <v>9474.5793372953412</v>
      </c>
      <c r="Q819" s="54">
        <v>8953.9162562172423</v>
      </c>
      <c r="R819" s="55">
        <v>0.97281183085151024</v>
      </c>
      <c r="S819" s="121">
        <v>9490.0150033750615</v>
      </c>
      <c r="T819" s="54">
        <v>8885.0539077482026</v>
      </c>
      <c r="U819" s="55">
        <v>0.96533017641405827</v>
      </c>
    </row>
    <row r="820" spans="1:21" ht="13" x14ac:dyDescent="0.3">
      <c r="A820" s="44" t="s">
        <v>6502</v>
      </c>
      <c r="B820" s="44" t="s">
        <v>12392</v>
      </c>
      <c r="C820" s="98" t="s">
        <v>989</v>
      </c>
      <c r="D820" s="98" t="s">
        <v>13130</v>
      </c>
      <c r="E820" s="98" t="s">
        <v>408</v>
      </c>
      <c r="F820" s="122">
        <v>1.0320897950594878</v>
      </c>
      <c r="G820" s="122">
        <v>1.0327637657131035</v>
      </c>
      <c r="H820" s="99">
        <v>13920.5</v>
      </c>
      <c r="I820" s="53">
        <v>14367.2059921256</v>
      </c>
      <c r="J820" s="54">
        <v>13577.568249108268</v>
      </c>
      <c r="K820" s="55">
        <v>0.97536498323395482</v>
      </c>
      <c r="L820" s="121">
        <v>14376.588000609258</v>
      </c>
      <c r="M820" s="54">
        <v>13460.017406181572</v>
      </c>
      <c r="N820" s="120">
        <v>0.96692054209127343</v>
      </c>
      <c r="O820" s="123">
        <v>14042.130662449552</v>
      </c>
      <c r="P820" s="53">
        <v>14492.739757606108</v>
      </c>
      <c r="Q820" s="54">
        <v>13696.310252207895</v>
      </c>
      <c r="R820" s="55">
        <v>0.97537265401137274</v>
      </c>
      <c r="S820" s="121">
        <v>14502.203741586836</v>
      </c>
      <c r="T820" s="54">
        <v>13577.730064633306</v>
      </c>
      <c r="U820" s="55">
        <v>0.96692805322926445</v>
      </c>
    </row>
    <row r="821" spans="1:21" ht="13" x14ac:dyDescent="0.3">
      <c r="A821" s="44" t="s">
        <v>6501</v>
      </c>
      <c r="B821" s="44" t="s">
        <v>12391</v>
      </c>
      <c r="C821" s="98" t="s">
        <v>989</v>
      </c>
      <c r="D821" s="98" t="s">
        <v>13130</v>
      </c>
      <c r="E821" s="98" t="s">
        <v>414</v>
      </c>
      <c r="F821" s="122">
        <v>1.0209069170328835</v>
      </c>
      <c r="G821" s="122">
        <v>1.0262402279933884</v>
      </c>
      <c r="H821" s="99">
        <v>16148.583333333336</v>
      </c>
      <c r="I821" s="53">
        <v>16486.200425281942</v>
      </c>
      <c r="J821" s="54">
        <v>15580.100373407835</v>
      </c>
      <c r="K821" s="55">
        <v>0.96479672871662625</v>
      </c>
      <c r="L821" s="121">
        <v>16572.325841770235</v>
      </c>
      <c r="M821" s="54">
        <v>15515.76732126475</v>
      </c>
      <c r="N821" s="120">
        <v>0.96081290853778178</v>
      </c>
      <c r="O821" s="123">
        <v>16295.334516841798</v>
      </c>
      <c r="P821" s="53">
        <v>16636.019723608493</v>
      </c>
      <c r="Q821" s="54">
        <v>15721.809078701628</v>
      </c>
      <c r="R821" s="55">
        <v>0.96480431637979502</v>
      </c>
      <c r="S821" s="121">
        <v>16722.927809792258</v>
      </c>
      <c r="T821" s="54">
        <v>15656.889376101388</v>
      </c>
      <c r="U821" s="55">
        <v>0.96082037223104844</v>
      </c>
    </row>
    <row r="822" spans="1:21" ht="13" x14ac:dyDescent="0.3">
      <c r="A822" s="44" t="s">
        <v>6500</v>
      </c>
      <c r="B822" s="44" t="s">
        <v>12390</v>
      </c>
      <c r="C822" s="98" t="s">
        <v>989</v>
      </c>
      <c r="D822" s="98" t="s">
        <v>13130</v>
      </c>
      <c r="E822" s="98" t="s">
        <v>410</v>
      </c>
      <c r="F822" s="122">
        <v>1.0347217012468153</v>
      </c>
      <c r="G822" s="122">
        <v>1.0345616048318538</v>
      </c>
      <c r="H822" s="99">
        <v>10835.75</v>
      </c>
      <c r="I822" s="53">
        <v>11211.985674285179</v>
      </c>
      <c r="J822" s="54">
        <v>10595.762376071345</v>
      </c>
      <c r="K822" s="55">
        <v>0.97785223690758327</v>
      </c>
      <c r="L822" s="121">
        <v>11210.25090955676</v>
      </c>
      <c r="M822" s="54">
        <v>10495.548204059427</v>
      </c>
      <c r="N822" s="120">
        <v>0.96860376107416901</v>
      </c>
      <c r="O822" s="123">
        <v>10931.902032488717</v>
      </c>
      <c r="P822" s="53">
        <v>11311.476268920243</v>
      </c>
      <c r="Q822" s="54">
        <v>10689.868926150442</v>
      </c>
      <c r="R822" s="55">
        <v>0.9778599272460573</v>
      </c>
      <c r="S822" s="121">
        <v>11309.726110596132</v>
      </c>
      <c r="T822" s="54">
        <v>10588.763678326779</v>
      </c>
      <c r="U822" s="55">
        <v>0.96861128528757767</v>
      </c>
    </row>
    <row r="823" spans="1:21" ht="13" x14ac:dyDescent="0.3">
      <c r="A823" s="44" t="s">
        <v>6499</v>
      </c>
      <c r="B823" s="44" t="s">
        <v>7739</v>
      </c>
      <c r="C823" s="98" t="s">
        <v>989</v>
      </c>
      <c r="D823" s="98" t="s">
        <v>13130</v>
      </c>
      <c r="E823" s="98" t="s">
        <v>471</v>
      </c>
      <c r="F823" s="122">
        <v>1.0319552975107138</v>
      </c>
      <c r="G823" s="122">
        <v>1.0330490918678292</v>
      </c>
      <c r="H823" s="99">
        <v>11855.666666666664</v>
      </c>
      <c r="I823" s="53">
        <v>12234.518022187851</v>
      </c>
      <c r="J823" s="54">
        <v>11562.095200155494</v>
      </c>
      <c r="K823" s="55">
        <v>0.97523787782119631</v>
      </c>
      <c r="L823" s="121">
        <v>12247.485683487692</v>
      </c>
      <c r="M823" s="54">
        <v>11466.654707968108</v>
      </c>
      <c r="N823" s="120">
        <v>0.96718767745112966</v>
      </c>
      <c r="O823" s="123">
        <v>11965.092953465624</v>
      </c>
      <c r="P823" s="53">
        <v>12347.441058536964</v>
      </c>
      <c r="Q823" s="54">
        <v>11668.903629475411</v>
      </c>
      <c r="R823" s="55">
        <v>0.97524554759899096</v>
      </c>
      <c r="S823" s="121">
        <v>12360.528409691826</v>
      </c>
      <c r="T823" s="54">
        <v>11572.580360442724</v>
      </c>
      <c r="U823" s="55">
        <v>0.96719519066425541</v>
      </c>
    </row>
    <row r="824" spans="1:21" ht="13" x14ac:dyDescent="0.3">
      <c r="A824" s="44" t="s">
        <v>6498</v>
      </c>
      <c r="B824" s="44" t="s">
        <v>12389</v>
      </c>
      <c r="C824" s="98" t="s">
        <v>989</v>
      </c>
      <c r="D824" s="98" t="s">
        <v>13130</v>
      </c>
      <c r="E824" s="98" t="s">
        <v>471</v>
      </c>
      <c r="F824" s="122">
        <v>1.0319552975107138</v>
      </c>
      <c r="G824" s="122">
        <v>1.0330490918678292</v>
      </c>
      <c r="H824" s="99">
        <v>5186.8333333333339</v>
      </c>
      <c r="I824" s="53">
        <v>5352.5801356384882</v>
      </c>
      <c r="J824" s="54">
        <v>5058.3963326122421</v>
      </c>
      <c r="K824" s="55">
        <v>0.97523787782119631</v>
      </c>
      <c r="L824" s="121">
        <v>5358.2534646697859</v>
      </c>
      <c r="M824" s="54">
        <v>5016.6412849927683</v>
      </c>
      <c r="N824" s="120">
        <v>0.96718767745112966</v>
      </c>
      <c r="O824" s="123">
        <v>5238.0610983934785</v>
      </c>
      <c r="P824" s="53">
        <v>5405.4448991719382</v>
      </c>
      <c r="Q824" s="54">
        <v>5108.3957642597197</v>
      </c>
      <c r="R824" s="55">
        <v>0.97524554759899096</v>
      </c>
      <c r="S824" s="121">
        <v>5411.174260843587</v>
      </c>
      <c r="T824" s="54">
        <v>5066.2275027716996</v>
      </c>
      <c r="U824" s="55">
        <v>0.96719519066425541</v>
      </c>
    </row>
    <row r="825" spans="1:21" ht="13" x14ac:dyDescent="0.3">
      <c r="A825" s="44" t="s">
        <v>6497</v>
      </c>
      <c r="B825" s="44" t="s">
        <v>12388</v>
      </c>
      <c r="C825" s="98" t="s">
        <v>989</v>
      </c>
      <c r="D825" s="98" t="s">
        <v>13130</v>
      </c>
      <c r="E825" s="98" t="s">
        <v>412</v>
      </c>
      <c r="F825" s="122">
        <v>1.026458747340969</v>
      </c>
      <c r="G825" s="122">
        <v>1.0251795198270619</v>
      </c>
      <c r="H825" s="99">
        <v>10283.166666666664</v>
      </c>
      <c r="I825" s="53">
        <v>10555.246375365072</v>
      </c>
      <c r="J825" s="54">
        <v>9975.1182050441821</v>
      </c>
      <c r="K825" s="55">
        <v>0.97004342420890299</v>
      </c>
      <c r="L825" s="121">
        <v>10542.09186563498</v>
      </c>
      <c r="M825" s="54">
        <v>9869.9872322277479</v>
      </c>
      <c r="N825" s="120">
        <v>0.95981982517328479</v>
      </c>
      <c r="O825" s="123">
        <v>10378.035338916588</v>
      </c>
      <c r="P825" s="53">
        <v>10652.62515384463</v>
      </c>
      <c r="Q825" s="54">
        <v>10067.224109986348</v>
      </c>
      <c r="R825" s="55">
        <v>0.97005105313481355</v>
      </c>
      <c r="S825" s="121">
        <v>10639.349285498787</v>
      </c>
      <c r="T825" s="54">
        <v>9961.1214430535292</v>
      </c>
      <c r="U825" s="55">
        <v>0.95982728115217786</v>
      </c>
    </row>
    <row r="826" spans="1:21" ht="13" x14ac:dyDescent="0.3">
      <c r="A826" s="44" t="s">
        <v>6496</v>
      </c>
      <c r="B826" s="44" t="s">
        <v>12387</v>
      </c>
      <c r="C826" s="98" t="s">
        <v>989</v>
      </c>
      <c r="D826" s="98" t="s">
        <v>13130</v>
      </c>
      <c r="E826" s="98" t="s">
        <v>415</v>
      </c>
      <c r="F826" s="122">
        <v>1.0293800620775591</v>
      </c>
      <c r="G826" s="122">
        <v>1.031057093462457</v>
      </c>
      <c r="H826" s="99">
        <v>12517.916666666668</v>
      </c>
      <c r="I826" s="53">
        <v>12885.693835415046</v>
      </c>
      <c r="J826" s="54">
        <v>12177.481660898566</v>
      </c>
      <c r="K826" s="55">
        <v>0.97280418021357906</v>
      </c>
      <c r="L826" s="121">
        <v>12906.686774538583</v>
      </c>
      <c r="M826" s="54">
        <v>12083.828835747443</v>
      </c>
      <c r="N826" s="120">
        <v>0.96532267768844193</v>
      </c>
      <c r="O826" s="123">
        <v>12630.474551485106</v>
      </c>
      <c r="P826" s="53">
        <v>13001.558677876768</v>
      </c>
      <c r="Q826" s="54">
        <v>12287.075072953634</v>
      </c>
      <c r="R826" s="55">
        <v>0.97281183085151035</v>
      </c>
      <c r="S826" s="121">
        <v>13022.740380105763</v>
      </c>
      <c r="T826" s="54">
        <v>12192.578226978389</v>
      </c>
      <c r="U826" s="55">
        <v>0.96533017641405816</v>
      </c>
    </row>
    <row r="827" spans="1:21" ht="13" x14ac:dyDescent="0.3">
      <c r="A827" s="44" t="s">
        <v>6495</v>
      </c>
      <c r="B827" s="44" t="s">
        <v>12386</v>
      </c>
      <c r="C827" s="98" t="s">
        <v>989</v>
      </c>
      <c r="D827" s="98" t="s">
        <v>13130</v>
      </c>
      <c r="E827" s="98" t="s">
        <v>412</v>
      </c>
      <c r="F827" s="122">
        <v>1.026458747340969</v>
      </c>
      <c r="G827" s="122">
        <v>1.0251795198270619</v>
      </c>
      <c r="H827" s="99">
        <v>3564.1666666666661</v>
      </c>
      <c r="I827" s="53">
        <v>3658.4700519811031</v>
      </c>
      <c r="J827" s="54">
        <v>3457.3964377845646</v>
      </c>
      <c r="K827" s="55">
        <v>0.97004342420890299</v>
      </c>
      <c r="L827" s="121">
        <v>3653.9106719169527</v>
      </c>
      <c r="M827" s="54">
        <v>3420.9578268884484</v>
      </c>
      <c r="N827" s="120">
        <v>0.95981982517328468</v>
      </c>
      <c r="O827" s="123">
        <v>3599.8198875688113</v>
      </c>
      <c r="P827" s="53">
        <v>3695.0666124469899</v>
      </c>
      <c r="Q827" s="54">
        <v>3492.0090730317711</v>
      </c>
      <c r="R827" s="55">
        <v>0.97005105313481343</v>
      </c>
      <c r="S827" s="121">
        <v>3690.461623801702</v>
      </c>
      <c r="T827" s="54">
        <v>3455.2053353227111</v>
      </c>
      <c r="U827" s="55">
        <v>0.95982728115217797</v>
      </c>
    </row>
    <row r="828" spans="1:21" ht="13" x14ac:dyDescent="0.3">
      <c r="A828" s="44" t="s">
        <v>6494</v>
      </c>
      <c r="B828" s="44" t="s">
        <v>8450</v>
      </c>
      <c r="C828" s="98" t="s">
        <v>989</v>
      </c>
      <c r="D828" s="98" t="s">
        <v>13130</v>
      </c>
      <c r="E828" s="98" t="s">
        <v>471</v>
      </c>
      <c r="F828" s="122">
        <v>1.0319552975107138</v>
      </c>
      <c r="G828" s="122">
        <v>1.0330490918678292</v>
      </c>
      <c r="H828" s="99">
        <v>7835.5833333333339</v>
      </c>
      <c r="I828" s="53">
        <v>8085.971729919991</v>
      </c>
      <c r="J828" s="54">
        <v>7641.5576614911351</v>
      </c>
      <c r="K828" s="55">
        <v>0.9752378778211962</v>
      </c>
      <c r="L828" s="121">
        <v>8094.5422467546987</v>
      </c>
      <c r="M828" s="54">
        <v>7578.4796456414479</v>
      </c>
      <c r="N828" s="120">
        <v>0.96718767745112966</v>
      </c>
      <c r="O828" s="123">
        <v>7912.8774023538599</v>
      </c>
      <c r="P828" s="53">
        <v>8165.7357539118821</v>
      </c>
      <c r="Q828" s="54">
        <v>7716.9984553422719</v>
      </c>
      <c r="R828" s="55">
        <v>0.97524554759899107</v>
      </c>
      <c r="S828" s="121">
        <v>8174.3908145631221</v>
      </c>
      <c r="T828" s="54">
        <v>7653.2969678725194</v>
      </c>
      <c r="U828" s="55">
        <v>0.96719519066425541</v>
      </c>
    </row>
    <row r="829" spans="1:21" ht="13" x14ac:dyDescent="0.3">
      <c r="A829" s="44" t="s">
        <v>6493</v>
      </c>
      <c r="B829" s="44" t="s">
        <v>12385</v>
      </c>
      <c r="C829" s="98" t="s">
        <v>989</v>
      </c>
      <c r="D829" s="98" t="s">
        <v>13130</v>
      </c>
      <c r="E829" s="98" t="s">
        <v>414</v>
      </c>
      <c r="F829" s="122">
        <v>1.0209069170328835</v>
      </c>
      <c r="G829" s="122">
        <v>1.0262402279933884</v>
      </c>
      <c r="H829" s="99">
        <v>11700.25</v>
      </c>
      <c r="I829" s="53">
        <v>11944.866156013995</v>
      </c>
      <c r="J829" s="54">
        <v>11288.362925166706</v>
      </c>
      <c r="K829" s="55">
        <v>0.96479672871662625</v>
      </c>
      <c r="L829" s="121">
        <v>12007.267227579643</v>
      </c>
      <c r="M829" s="54">
        <v>11241.751233119181</v>
      </c>
      <c r="N829" s="120">
        <v>0.96081290853778178</v>
      </c>
      <c r="O829" s="123">
        <v>11807.029684692166</v>
      </c>
      <c r="P829" s="53">
        <v>12053.878274714818</v>
      </c>
      <c r="Q829" s="54">
        <v>11391.473203415371</v>
      </c>
      <c r="R829" s="55">
        <v>0.96480431637979491</v>
      </c>
      <c r="S829" s="121">
        <v>12116.848835543195</v>
      </c>
      <c r="T829" s="54">
        <v>11344.434656588966</v>
      </c>
      <c r="U829" s="55">
        <v>0.96082037223104844</v>
      </c>
    </row>
    <row r="830" spans="1:21" ht="13" x14ac:dyDescent="0.3">
      <c r="A830" s="44" t="s">
        <v>6492</v>
      </c>
      <c r="B830" s="44" t="s">
        <v>12384</v>
      </c>
      <c r="C830" s="98" t="s">
        <v>989</v>
      </c>
      <c r="D830" s="98" t="s">
        <v>13130</v>
      </c>
      <c r="E830" s="98" t="s">
        <v>471</v>
      </c>
      <c r="F830" s="122">
        <v>1.0319552975107138</v>
      </c>
      <c r="G830" s="122">
        <v>1.0330490918678292</v>
      </c>
      <c r="H830" s="99">
        <v>13005.166666666666</v>
      </c>
      <c r="I830" s="53">
        <v>13420.750636676417</v>
      </c>
      <c r="J830" s="54">
        <v>12683.131140710961</v>
      </c>
      <c r="K830" s="55">
        <v>0.97523787782119631</v>
      </c>
      <c r="L830" s="121">
        <v>13434.975614589763</v>
      </c>
      <c r="M830" s="54">
        <v>12578.436943198183</v>
      </c>
      <c r="N830" s="120">
        <v>0.96718767745112966</v>
      </c>
      <c r="O830" s="123">
        <v>13129.431227794455</v>
      </c>
      <c r="P830" s="53">
        <v>13548.986108825084</v>
      </c>
      <c r="Q830" s="54">
        <v>12804.419347413697</v>
      </c>
      <c r="R830" s="55">
        <v>0.97524554759899107</v>
      </c>
      <c r="S830" s="121">
        <v>13563.34700661418</v>
      </c>
      <c r="T830" s="54">
        <v>12698.722739679888</v>
      </c>
      <c r="U830" s="55">
        <v>0.96719519066425541</v>
      </c>
    </row>
    <row r="831" spans="1:21" ht="13" x14ac:dyDescent="0.3">
      <c r="A831" s="44" t="s">
        <v>6491</v>
      </c>
      <c r="B831" s="44" t="s">
        <v>12383</v>
      </c>
      <c r="C831" s="98" t="s">
        <v>989</v>
      </c>
      <c r="D831" s="98" t="s">
        <v>13130</v>
      </c>
      <c r="E831" s="98" t="s">
        <v>413</v>
      </c>
      <c r="F831" s="122">
        <v>1.0206765530925168</v>
      </c>
      <c r="G831" s="122">
        <v>1.0216641254159855</v>
      </c>
      <c r="H831" s="99">
        <v>8448.4166666666679</v>
      </c>
      <c r="I831" s="53">
        <v>8623.1008024227049</v>
      </c>
      <c r="J831" s="54">
        <v>8149.1655181950018</v>
      </c>
      <c r="K831" s="55">
        <v>0.96457902583659672</v>
      </c>
      <c r="L831" s="121">
        <v>8631.4442248998366</v>
      </c>
      <c r="M831" s="54">
        <v>8081.1517658232751</v>
      </c>
      <c r="N831" s="120">
        <v>0.95652855258755864</v>
      </c>
      <c r="O831" s="123">
        <v>8524.0846226985632</v>
      </c>
      <c r="P831" s="53">
        <v>8700.3333109648956</v>
      </c>
      <c r="Q831" s="54">
        <v>8222.2179047999034</v>
      </c>
      <c r="R831" s="55">
        <v>0.96458661178763683</v>
      </c>
      <c r="S831" s="121">
        <v>8708.7514610211783</v>
      </c>
      <c r="T831" s="54">
        <v>8153.5936637439672</v>
      </c>
      <c r="U831" s="55">
        <v>0.95653598299950882</v>
      </c>
    </row>
    <row r="832" spans="1:21" ht="13" x14ac:dyDescent="0.3">
      <c r="A832" s="44" t="s">
        <v>6490</v>
      </c>
      <c r="B832" s="44" t="s">
        <v>13220</v>
      </c>
      <c r="C832" s="98" t="s">
        <v>989</v>
      </c>
      <c r="D832" s="98" t="s">
        <v>13130</v>
      </c>
      <c r="E832" s="98" t="s">
        <v>413</v>
      </c>
      <c r="F832" s="122">
        <v>1.0206765530925168</v>
      </c>
      <c r="G832" s="122">
        <v>1.0216641254159855</v>
      </c>
      <c r="H832" s="99">
        <v>13293.666666666668</v>
      </c>
      <c r="I832" s="53">
        <v>13568.533871294223</v>
      </c>
      <c r="J832" s="54">
        <v>12822.792043129773</v>
      </c>
      <c r="K832" s="55">
        <v>0.96457902583659683</v>
      </c>
      <c r="L832" s="121">
        <v>13581.662328571641</v>
      </c>
      <c r="M832" s="54">
        <v>12715.771735248145</v>
      </c>
      <c r="N832" s="120">
        <v>0.95652855258755876</v>
      </c>
      <c r="O832" s="123">
        <v>13417.125273632129</v>
      </c>
      <c r="P832" s="53">
        <v>13694.545176701333</v>
      </c>
      <c r="Q832" s="54">
        <v>12941.979407623085</v>
      </c>
      <c r="R832" s="55">
        <v>0.96458661178763683</v>
      </c>
      <c r="S832" s="121">
        <v>13707.795558282085</v>
      </c>
      <c r="T832" s="54">
        <v>12833.963112641262</v>
      </c>
      <c r="U832" s="55">
        <v>0.95653598299950882</v>
      </c>
    </row>
    <row r="833" spans="1:21" ht="13" x14ac:dyDescent="0.3">
      <c r="A833" s="44" t="s">
        <v>6489</v>
      </c>
      <c r="B833" s="44" t="s">
        <v>12382</v>
      </c>
      <c r="C833" s="98" t="s">
        <v>989</v>
      </c>
      <c r="D833" s="98" t="s">
        <v>13130</v>
      </c>
      <c r="E833" s="98" t="s">
        <v>411</v>
      </c>
      <c r="F833" s="122">
        <v>1.0310866854561989</v>
      </c>
      <c r="G833" s="122">
        <v>1.031545466616355</v>
      </c>
      <c r="H833" s="99">
        <v>4682.416666666667</v>
      </c>
      <c r="I833" s="53">
        <v>4827.9774807581971</v>
      </c>
      <c r="J833" s="54">
        <v>4562.6264275795984</v>
      </c>
      <c r="K833" s="55">
        <v>0.97441700565867295</v>
      </c>
      <c r="L833" s="121">
        <v>4830.1256853088644</v>
      </c>
      <c r="M833" s="54">
        <v>4522.1839699062693</v>
      </c>
      <c r="N833" s="120">
        <v>0.96577991490995085</v>
      </c>
      <c r="O833" s="123">
        <v>4727.6455387382866</v>
      </c>
      <c r="P833" s="53">
        <v>4874.6123685494458</v>
      </c>
      <c r="Q833" s="54">
        <v>4606.7344391431479</v>
      </c>
      <c r="R833" s="55">
        <v>0.97442466898070212</v>
      </c>
      <c r="S833" s="121">
        <v>4876.781323254515</v>
      </c>
      <c r="T833" s="54">
        <v>4565.9005742357394</v>
      </c>
      <c r="U833" s="55">
        <v>0.96578741718743288</v>
      </c>
    </row>
    <row r="834" spans="1:21" ht="13" x14ac:dyDescent="0.3">
      <c r="A834" s="44" t="s">
        <v>6488</v>
      </c>
      <c r="B834" s="44" t="s">
        <v>12381</v>
      </c>
      <c r="C834" s="98" t="s">
        <v>989</v>
      </c>
      <c r="D834" s="98" t="s">
        <v>13130</v>
      </c>
      <c r="E834" s="98" t="s">
        <v>471</v>
      </c>
      <c r="F834" s="122">
        <v>1.0319552975107138</v>
      </c>
      <c r="G834" s="122">
        <v>1.0330490918678292</v>
      </c>
      <c r="H834" s="99">
        <v>11571.083333333332</v>
      </c>
      <c r="I834" s="53">
        <v>11940.840743771261</v>
      </c>
      <c r="J834" s="54">
        <v>11284.558754092213</v>
      </c>
      <c r="K834" s="55">
        <v>0.97523787782119631</v>
      </c>
      <c r="L834" s="121">
        <v>11953.497129426973</v>
      </c>
      <c r="M834" s="54">
        <v>11191.40921476014</v>
      </c>
      <c r="N834" s="120">
        <v>0.96718767745112966</v>
      </c>
      <c r="O834" s="123">
        <v>11686.956490137138</v>
      </c>
      <c r="P834" s="53">
        <v>12060.416661774238</v>
      </c>
      <c r="Q834" s="54">
        <v>11397.652281989374</v>
      </c>
      <c r="R834" s="55">
        <v>0.97524554759899096</v>
      </c>
      <c r="S834" s="121">
        <v>12073.199788835003</v>
      </c>
      <c r="T834" s="54">
        <v>11303.568110763046</v>
      </c>
      <c r="U834" s="55">
        <v>0.96719519066425541</v>
      </c>
    </row>
    <row r="835" spans="1:21" ht="13" x14ac:dyDescent="0.3">
      <c r="A835" s="44" t="s">
        <v>6487</v>
      </c>
      <c r="B835" s="44" t="s">
        <v>12380</v>
      </c>
      <c r="C835" s="98" t="s">
        <v>989</v>
      </c>
      <c r="D835" s="98" t="s">
        <v>13130</v>
      </c>
      <c r="E835" s="98" t="s">
        <v>415</v>
      </c>
      <c r="F835" s="122">
        <v>1.0293800620775591</v>
      </c>
      <c r="G835" s="122">
        <v>1.031057093462457</v>
      </c>
      <c r="H835" s="99">
        <v>11120.583333333332</v>
      </c>
      <c r="I835" s="53">
        <v>11447.306762005333</v>
      </c>
      <c r="J835" s="54">
        <v>10818.149953080121</v>
      </c>
      <c r="K835" s="55">
        <v>0.97280418021357895</v>
      </c>
      <c r="L835" s="121">
        <v>11465.956329273708</v>
      </c>
      <c r="M835" s="54">
        <v>10734.951280790792</v>
      </c>
      <c r="N835" s="120">
        <v>0.96532267768844204</v>
      </c>
      <c r="O835" s="123">
        <v>11226.97249865402</v>
      </c>
      <c r="P835" s="53">
        <v>11556.821647607523</v>
      </c>
      <c r="Q835" s="54">
        <v>10921.731671335172</v>
      </c>
      <c r="R835" s="55">
        <v>0.97281183085151024</v>
      </c>
      <c r="S835" s="121">
        <v>11575.649632845152</v>
      </c>
      <c r="T835" s="54">
        <v>10837.735342721464</v>
      </c>
      <c r="U835" s="55">
        <v>0.96533017641405805</v>
      </c>
    </row>
    <row r="836" spans="1:21" ht="13" x14ac:dyDescent="0.3">
      <c r="A836" s="44" t="s">
        <v>6486</v>
      </c>
      <c r="B836" s="44" t="s">
        <v>12379</v>
      </c>
      <c r="C836" s="98" t="s">
        <v>989</v>
      </c>
      <c r="D836" s="98" t="s">
        <v>13130</v>
      </c>
      <c r="E836" s="98" t="s">
        <v>415</v>
      </c>
      <c r="F836" s="122">
        <v>1.0293800620775591</v>
      </c>
      <c r="G836" s="122">
        <v>1.031057093462457</v>
      </c>
      <c r="H836" s="99">
        <v>9746.3333333333339</v>
      </c>
      <c r="I836" s="53">
        <v>10032.68121169525</v>
      </c>
      <c r="J836" s="54">
        <v>9481.2738084216126</v>
      </c>
      <c r="K836" s="55">
        <v>0.97280418021357895</v>
      </c>
      <c r="L836" s="121">
        <v>10049.026118582928</v>
      </c>
      <c r="M836" s="54">
        <v>9408.3565909774516</v>
      </c>
      <c r="N836" s="120">
        <v>0.96532267768844193</v>
      </c>
      <c r="O836" s="123">
        <v>9828.3561222224744</v>
      </c>
      <c r="P836" s="53">
        <v>10117.113835213728</v>
      </c>
      <c r="Q836" s="54">
        <v>9561.1411135198941</v>
      </c>
      <c r="R836" s="55">
        <v>0.97281183085151013</v>
      </c>
      <c r="S836" s="121">
        <v>10133.596296892649</v>
      </c>
      <c r="T836" s="54">
        <v>9487.6087493252089</v>
      </c>
      <c r="U836" s="55">
        <v>0.96533017641405805</v>
      </c>
    </row>
    <row r="837" spans="1:21" ht="13" x14ac:dyDescent="0.3">
      <c r="A837" s="44" t="s">
        <v>6485</v>
      </c>
      <c r="B837" s="44" t="s">
        <v>7617</v>
      </c>
      <c r="C837" s="98" t="s">
        <v>989</v>
      </c>
      <c r="D837" s="98" t="s">
        <v>13130</v>
      </c>
      <c r="E837" s="98" t="s">
        <v>414</v>
      </c>
      <c r="F837" s="122">
        <v>1.0209069170328835</v>
      </c>
      <c r="G837" s="122">
        <v>1.0262402279933884</v>
      </c>
      <c r="H837" s="99">
        <v>9421</v>
      </c>
      <c r="I837" s="53">
        <v>9617.9640653667957</v>
      </c>
      <c r="J837" s="54">
        <v>9089.3499812393347</v>
      </c>
      <c r="K837" s="55">
        <v>0.96479672871662614</v>
      </c>
      <c r="L837" s="121">
        <v>9668.2091879257132</v>
      </c>
      <c r="M837" s="54">
        <v>9051.8184113344432</v>
      </c>
      <c r="N837" s="120">
        <v>0.9608129085377819</v>
      </c>
      <c r="O837" s="123">
        <v>9507.1789494474815</v>
      </c>
      <c r="P837" s="53">
        <v>9705.944750960356</v>
      </c>
      <c r="Q837" s="54">
        <v>9172.5672870220533</v>
      </c>
      <c r="R837" s="55">
        <v>0.9648043163797948</v>
      </c>
      <c r="S837" s="121">
        <v>9756.6494926549258</v>
      </c>
      <c r="T837" s="54">
        <v>9134.6912170753167</v>
      </c>
      <c r="U837" s="55">
        <v>0.96082037223104844</v>
      </c>
    </row>
    <row r="838" spans="1:21" ht="13" x14ac:dyDescent="0.3">
      <c r="A838" s="44" t="s">
        <v>6484</v>
      </c>
      <c r="B838" s="44" t="s">
        <v>8073</v>
      </c>
      <c r="C838" s="98" t="s">
        <v>989</v>
      </c>
      <c r="D838" s="98" t="s">
        <v>13130</v>
      </c>
      <c r="E838" s="98" t="s">
        <v>471</v>
      </c>
      <c r="F838" s="122">
        <v>1.0319552975107138</v>
      </c>
      <c r="G838" s="122">
        <v>1.0330490918678292</v>
      </c>
      <c r="H838" s="99">
        <v>27929.25</v>
      </c>
      <c r="I838" s="53">
        <v>28821.737493001103</v>
      </c>
      <c r="J838" s="54">
        <v>27237.662499137645</v>
      </c>
      <c r="K838" s="55">
        <v>0.9752378778211962</v>
      </c>
      <c r="L838" s="121">
        <v>28852.286349049569</v>
      </c>
      <c r="M838" s="54">
        <v>27012.826440451965</v>
      </c>
      <c r="N838" s="120">
        <v>0.96718767745112977</v>
      </c>
      <c r="O838" s="123">
        <v>28207.90619445459</v>
      </c>
      <c r="P838" s="53">
        <v>29109.298229052692</v>
      </c>
      <c r="Q838" s="54">
        <v>27509.634923231835</v>
      </c>
      <c r="R838" s="55">
        <v>0.97524554759899096</v>
      </c>
      <c r="S838" s="121">
        <v>29140.15187767423</v>
      </c>
      <c r="T838" s="54">
        <v>27282.55120998494</v>
      </c>
      <c r="U838" s="55">
        <v>0.96719519066425552</v>
      </c>
    </row>
    <row r="839" spans="1:21" ht="13" x14ac:dyDescent="0.3">
      <c r="A839" s="44" t="s">
        <v>6483</v>
      </c>
      <c r="B839" s="44" t="s">
        <v>13221</v>
      </c>
      <c r="C839" s="98" t="s">
        <v>989</v>
      </c>
      <c r="D839" s="98" t="s">
        <v>13130</v>
      </c>
      <c r="E839" s="98" t="s">
        <v>415</v>
      </c>
      <c r="F839" s="122">
        <v>1.0293800620775591</v>
      </c>
      <c r="G839" s="122">
        <v>1.031057093462457</v>
      </c>
      <c r="H839" s="99">
        <v>7323.5</v>
      </c>
      <c r="I839" s="53">
        <v>7538.6648846250037</v>
      </c>
      <c r="J839" s="54">
        <v>7124.3314137941461</v>
      </c>
      <c r="K839" s="55">
        <v>0.97280418021357906</v>
      </c>
      <c r="L839" s="121">
        <v>7550.9466239723042</v>
      </c>
      <c r="M839" s="54">
        <v>7069.540630051305</v>
      </c>
      <c r="N839" s="120">
        <v>0.96532267768844204</v>
      </c>
      <c r="O839" s="123">
        <v>7386.9549193091225</v>
      </c>
      <c r="P839" s="53">
        <v>7603.9841134025546</v>
      </c>
      <c r="Q839" s="54">
        <v>7186.1171394706771</v>
      </c>
      <c r="R839" s="55">
        <v>0.97281183085151013</v>
      </c>
      <c r="S839" s="121">
        <v>7616.372268641062</v>
      </c>
      <c r="T839" s="54">
        <v>7130.8504954193695</v>
      </c>
      <c r="U839" s="55">
        <v>0.96533017641405805</v>
      </c>
    </row>
    <row r="840" spans="1:21" ht="13" x14ac:dyDescent="0.3">
      <c r="A840" s="44" t="s">
        <v>6482</v>
      </c>
      <c r="B840" s="44" t="s">
        <v>7915</v>
      </c>
      <c r="C840" s="98" t="s">
        <v>989</v>
      </c>
      <c r="D840" s="98" t="s">
        <v>13130</v>
      </c>
      <c r="E840" s="98" t="s">
        <v>415</v>
      </c>
      <c r="F840" s="122">
        <v>1.0293800620775591</v>
      </c>
      <c r="G840" s="122">
        <v>1.031057093462457</v>
      </c>
      <c r="H840" s="99">
        <v>10687.416666666668</v>
      </c>
      <c r="I840" s="53">
        <v>11001.413631782074</v>
      </c>
      <c r="J840" s="54">
        <v>10396.763609017609</v>
      </c>
      <c r="K840" s="55">
        <v>0.97280418021357906</v>
      </c>
      <c r="L840" s="121">
        <v>11019.336764955555</v>
      </c>
      <c r="M840" s="54">
        <v>10316.805674238749</v>
      </c>
      <c r="N840" s="120">
        <v>0.96532267768844182</v>
      </c>
      <c r="O840" s="123">
        <v>10782.206339390646</v>
      </c>
      <c r="P840" s="53">
        <v>11098.988230974994</v>
      </c>
      <c r="Q840" s="54">
        <v>10489.057889641374</v>
      </c>
      <c r="R840" s="55">
        <v>0.97281183085151013</v>
      </c>
      <c r="S840" s="121">
        <v>11117.070329404598</v>
      </c>
      <c r="T840" s="54">
        <v>10408.389147736749</v>
      </c>
      <c r="U840" s="55">
        <v>0.96533017641405816</v>
      </c>
    </row>
    <row r="841" spans="1:21" ht="13" x14ac:dyDescent="0.3">
      <c r="A841" s="44" t="s">
        <v>6481</v>
      </c>
      <c r="B841" s="44" t="s">
        <v>12378</v>
      </c>
      <c r="C841" s="98" t="s">
        <v>989</v>
      </c>
      <c r="D841" s="98" t="s">
        <v>13130</v>
      </c>
      <c r="E841" s="98" t="s">
        <v>471</v>
      </c>
      <c r="F841" s="122">
        <v>1.0319552975107138</v>
      </c>
      <c r="G841" s="122">
        <v>1.0330490918678292</v>
      </c>
      <c r="H841" s="99">
        <v>34965.500000000007</v>
      </c>
      <c r="I841" s="53">
        <v>36082.832955110869</v>
      </c>
      <c r="J841" s="54">
        <v>34099.680016957042</v>
      </c>
      <c r="K841" s="55">
        <v>0.9752378778211962</v>
      </c>
      <c r="L841" s="121">
        <v>36121.07802170459</v>
      </c>
      <c r="M841" s="54">
        <v>33818.200735917482</v>
      </c>
      <c r="N841" s="120">
        <v>0.96718767745112966</v>
      </c>
      <c r="O841" s="123">
        <v>35256.182256448417</v>
      </c>
      <c r="P841" s="53">
        <v>36382.804049545179</v>
      </c>
      <c r="Q841" s="54">
        <v>34383.434770939872</v>
      </c>
      <c r="R841" s="55">
        <v>0.97524554759899118</v>
      </c>
      <c r="S841" s="121">
        <v>36421.367062750709</v>
      </c>
      <c r="T841" s="54">
        <v>34099.609919619361</v>
      </c>
      <c r="U841" s="55">
        <v>0.9671951906642553</v>
      </c>
    </row>
    <row r="842" spans="1:21" ht="13" x14ac:dyDescent="0.3">
      <c r="A842" s="44" t="s">
        <v>6480</v>
      </c>
      <c r="B842" s="44" t="s">
        <v>12377</v>
      </c>
      <c r="C842" s="98" t="s">
        <v>989</v>
      </c>
      <c r="D842" s="98" t="s">
        <v>13130</v>
      </c>
      <c r="E842" s="98" t="s">
        <v>409</v>
      </c>
      <c r="F842" s="122">
        <v>1.0206472165897509</v>
      </c>
      <c r="G842" s="122">
        <v>1.0209454001915081</v>
      </c>
      <c r="H842" s="99">
        <v>4567.6666666666661</v>
      </c>
      <c r="I842" s="53">
        <v>4661.976269643118</v>
      </c>
      <c r="J842" s="54">
        <v>4405.7488290691481</v>
      </c>
      <c r="K842" s="55">
        <v>0.96455130170090098</v>
      </c>
      <c r="L842" s="121">
        <v>4663.3382729414116</v>
      </c>
      <c r="M842" s="54">
        <v>4366.02998722952</v>
      </c>
      <c r="N842" s="120">
        <v>0.95585564925115385</v>
      </c>
      <c r="O842" s="123">
        <v>4610.3345186557344</v>
      </c>
      <c r="P842" s="53">
        <v>4705.5250940136239</v>
      </c>
      <c r="Q842" s="54">
        <v>4446.9391340126986</v>
      </c>
      <c r="R842" s="55">
        <v>0.96455888743390406</v>
      </c>
      <c r="S842" s="121">
        <v>4706.8998201657032</v>
      </c>
      <c r="T842" s="54">
        <v>4406.8485271803265</v>
      </c>
      <c r="U842" s="55">
        <v>0.95586307443592189</v>
      </c>
    </row>
    <row r="843" spans="1:21" ht="13" x14ac:dyDescent="0.3">
      <c r="A843" s="44" t="s">
        <v>6479</v>
      </c>
      <c r="B843" s="44" t="s">
        <v>12376</v>
      </c>
      <c r="C843" s="98" t="s">
        <v>989</v>
      </c>
      <c r="D843" s="98" t="s">
        <v>13130</v>
      </c>
      <c r="E843" s="98" t="s">
        <v>409</v>
      </c>
      <c r="F843" s="122">
        <v>1.0206472165897509</v>
      </c>
      <c r="G843" s="122">
        <v>1.0209454001915081</v>
      </c>
      <c r="H843" s="99">
        <v>6468.916666666667</v>
      </c>
      <c r="I843" s="53">
        <v>6602.4817901843826</v>
      </c>
      <c r="J843" s="54">
        <v>6239.6019914279868</v>
      </c>
      <c r="K843" s="55">
        <v>0.96455130170090098</v>
      </c>
      <c r="L843" s="121">
        <v>6604.4107150555174</v>
      </c>
      <c r="M843" s="54">
        <v>6183.3505403682775</v>
      </c>
      <c r="N843" s="120">
        <v>0.95585564925115396</v>
      </c>
      <c r="O843" s="123">
        <v>6529.6452236089717</v>
      </c>
      <c r="P843" s="53">
        <v>6664.464222795058</v>
      </c>
      <c r="Q843" s="54">
        <v>6298.2273322223755</v>
      </c>
      <c r="R843" s="55">
        <v>0.96455888743390406</v>
      </c>
      <c r="S843" s="121">
        <v>6666.4112559260311</v>
      </c>
      <c r="T843" s="54">
        <v>6241.4467584147042</v>
      </c>
      <c r="U843" s="55">
        <v>0.95586307443592189</v>
      </c>
    </row>
    <row r="844" spans="1:21" ht="13" x14ac:dyDescent="0.3">
      <c r="A844" s="44" t="s">
        <v>6478</v>
      </c>
      <c r="B844" s="44" t="s">
        <v>12375</v>
      </c>
      <c r="C844" s="98" t="s">
        <v>989</v>
      </c>
      <c r="D844" s="98" t="s">
        <v>13130</v>
      </c>
      <c r="E844" s="98" t="s">
        <v>408</v>
      </c>
      <c r="F844" s="122">
        <v>1.0320897950594878</v>
      </c>
      <c r="G844" s="122">
        <v>1.0327637657131035</v>
      </c>
      <c r="H844" s="99">
        <v>10206.666666666666</v>
      </c>
      <c r="I844" s="53">
        <v>10534.196508240506</v>
      </c>
      <c r="J844" s="54">
        <v>9955.2252622078995</v>
      </c>
      <c r="K844" s="55">
        <v>0.97536498323395493</v>
      </c>
      <c r="L844" s="121">
        <v>10541.075502045076</v>
      </c>
      <c r="M844" s="54">
        <v>9869.0356662782651</v>
      </c>
      <c r="N844" s="120">
        <v>0.96692054209127354</v>
      </c>
      <c r="O844" s="123">
        <v>10301.55339593704</v>
      </c>
      <c r="P844" s="53">
        <v>10632.12813320703</v>
      </c>
      <c r="Q844" s="54">
        <v>10047.853476234979</v>
      </c>
      <c r="R844" s="55">
        <v>0.97537265401137252</v>
      </c>
      <c r="S844" s="121">
        <v>10639.071077882547</v>
      </c>
      <c r="T844" s="54">
        <v>9960.8609703707189</v>
      </c>
      <c r="U844" s="55">
        <v>0.96692805322926423</v>
      </c>
    </row>
    <row r="845" spans="1:21" ht="13" x14ac:dyDescent="0.3">
      <c r="A845" s="44" t="s">
        <v>6477</v>
      </c>
      <c r="B845" s="44" t="s">
        <v>12374</v>
      </c>
      <c r="C845" s="98" t="s">
        <v>989</v>
      </c>
      <c r="D845" s="98" t="s">
        <v>13130</v>
      </c>
      <c r="E845" s="98" t="s">
        <v>413</v>
      </c>
      <c r="F845" s="122">
        <v>1.0206765530925168</v>
      </c>
      <c r="G845" s="122">
        <v>1.0216641254159855</v>
      </c>
      <c r="H845" s="99">
        <v>8713.6666666666679</v>
      </c>
      <c r="I845" s="53">
        <v>8893.8352581304953</v>
      </c>
      <c r="J845" s="54">
        <v>8405.0201047981591</v>
      </c>
      <c r="K845" s="55">
        <v>0.96457902583659672</v>
      </c>
      <c r="L845" s="121">
        <v>8902.4406341664271</v>
      </c>
      <c r="M845" s="54">
        <v>8334.8709643971251</v>
      </c>
      <c r="N845" s="120">
        <v>0.95652855258755864</v>
      </c>
      <c r="O845" s="123">
        <v>8790.4292267266756</v>
      </c>
      <c r="P845" s="53">
        <v>8972.185003339102</v>
      </c>
      <c r="Q845" s="54">
        <v>8479.1303439673011</v>
      </c>
      <c r="R845" s="55">
        <v>0.96458661178763694</v>
      </c>
      <c r="S845" s="121">
        <v>8980.8661879548272</v>
      </c>
      <c r="T845" s="54">
        <v>8408.361861374613</v>
      </c>
      <c r="U845" s="55">
        <v>0.95653598299950882</v>
      </c>
    </row>
    <row r="846" spans="1:21" ht="13" x14ac:dyDescent="0.3">
      <c r="A846" s="44" t="s">
        <v>6476</v>
      </c>
      <c r="B846" s="44" t="s">
        <v>12373</v>
      </c>
      <c r="C846" s="98" t="s">
        <v>989</v>
      </c>
      <c r="D846" s="98" t="s">
        <v>13130</v>
      </c>
      <c r="E846" s="98" t="s">
        <v>415</v>
      </c>
      <c r="F846" s="122">
        <v>1.0293800620775591</v>
      </c>
      <c r="G846" s="122">
        <v>1.031057093462457</v>
      </c>
      <c r="H846" s="99">
        <v>6136.5</v>
      </c>
      <c r="I846" s="53">
        <v>6316.7907509389415</v>
      </c>
      <c r="J846" s="54">
        <v>5969.6128518806281</v>
      </c>
      <c r="K846" s="55">
        <v>0.97280418021357906</v>
      </c>
      <c r="L846" s="121">
        <v>6327.0818540323671</v>
      </c>
      <c r="M846" s="54">
        <v>5923.7026116351235</v>
      </c>
      <c r="N846" s="120">
        <v>0.96532267768844182</v>
      </c>
      <c r="O846" s="123">
        <v>6190.5809778051698</v>
      </c>
      <c r="P846" s="53">
        <v>6372.4606312292417</v>
      </c>
      <c r="Q846" s="54">
        <v>6022.270415053179</v>
      </c>
      <c r="R846" s="55">
        <v>0.97281183085151013</v>
      </c>
      <c r="S846" s="121">
        <v>6382.8424298197733</v>
      </c>
      <c r="T846" s="54">
        <v>5975.9546274101767</v>
      </c>
      <c r="U846" s="55">
        <v>0.96533017641405805</v>
      </c>
    </row>
    <row r="847" spans="1:21" ht="13" x14ac:dyDescent="0.3">
      <c r="A847" s="44" t="s">
        <v>6475</v>
      </c>
      <c r="B847" s="44" t="s">
        <v>12372</v>
      </c>
      <c r="C847" s="98" t="s">
        <v>989</v>
      </c>
      <c r="D847" s="98" t="s">
        <v>13130</v>
      </c>
      <c r="E847" s="98" t="s">
        <v>408</v>
      </c>
      <c r="F847" s="122">
        <v>1.0320897950594878</v>
      </c>
      <c r="G847" s="122">
        <v>1.0327637657131035</v>
      </c>
      <c r="H847" s="99">
        <v>10773.75</v>
      </c>
      <c r="I847" s="53">
        <v>11119.477429522158</v>
      </c>
      <c r="J847" s="54">
        <v>10508.338488116822</v>
      </c>
      <c r="K847" s="55">
        <v>0.97536498323395493</v>
      </c>
      <c r="L847" s="121">
        <v>11126.738620851549</v>
      </c>
      <c r="M847" s="54">
        <v>10417.360190355857</v>
      </c>
      <c r="N847" s="120">
        <v>0.96692054209127343</v>
      </c>
      <c r="O847" s="123">
        <v>10863.16659358855</v>
      </c>
      <c r="P847" s="53">
        <v>11211.763383273881</v>
      </c>
      <c r="Q847" s="54">
        <v>10595.635631356146</v>
      </c>
      <c r="R847" s="55">
        <v>0.97537265401137263</v>
      </c>
      <c r="S847" s="121">
        <v>11219.084838763298</v>
      </c>
      <c r="T847" s="54">
        <v>10503.900526243755</v>
      </c>
      <c r="U847" s="55">
        <v>0.96692805322926423</v>
      </c>
    </row>
    <row r="848" spans="1:21" ht="13" x14ac:dyDescent="0.3">
      <c r="A848" s="44" t="s">
        <v>6474</v>
      </c>
      <c r="B848" s="44" t="s">
        <v>12371</v>
      </c>
      <c r="C848" s="98" t="s">
        <v>989</v>
      </c>
      <c r="D848" s="98" t="s">
        <v>13130</v>
      </c>
      <c r="E848" s="98" t="s">
        <v>411</v>
      </c>
      <c r="F848" s="122">
        <v>1.0310866854561989</v>
      </c>
      <c r="G848" s="122">
        <v>1.031545466616355</v>
      </c>
      <c r="H848" s="99">
        <v>18254</v>
      </c>
      <c r="I848" s="53">
        <v>18821.456356317452</v>
      </c>
      <c r="J848" s="54">
        <v>17787.008021293412</v>
      </c>
      <c r="K848" s="55">
        <v>0.97441700565867273</v>
      </c>
      <c r="L848" s="121">
        <v>18829.830947614944</v>
      </c>
      <c r="M848" s="54">
        <v>17629.346566766246</v>
      </c>
      <c r="N848" s="120">
        <v>0.96577991490995097</v>
      </c>
      <c r="O848" s="123">
        <v>18416.536750759282</v>
      </c>
      <c r="P848" s="53">
        <v>18989.045835922661</v>
      </c>
      <c r="Q848" s="54">
        <v>17945.527727129549</v>
      </c>
      <c r="R848" s="55">
        <v>0.97442466898070212</v>
      </c>
      <c r="S848" s="121">
        <v>18997.494996019235</v>
      </c>
      <c r="T848" s="54">
        <v>17786.459462053244</v>
      </c>
      <c r="U848" s="55">
        <v>0.96578741718743288</v>
      </c>
    </row>
    <row r="849" spans="1:21" ht="13" x14ac:dyDescent="0.3">
      <c r="A849" s="44" t="s">
        <v>6473</v>
      </c>
      <c r="B849" s="44" t="s">
        <v>12370</v>
      </c>
      <c r="C849" s="98" t="s">
        <v>989</v>
      </c>
      <c r="D849" s="98" t="s">
        <v>13130</v>
      </c>
      <c r="E849" s="98" t="s">
        <v>412</v>
      </c>
      <c r="F849" s="122">
        <v>1.026458747340969</v>
      </c>
      <c r="G849" s="122">
        <v>1.0251795198270619</v>
      </c>
      <c r="H849" s="99">
        <v>9013.5</v>
      </c>
      <c r="I849" s="53">
        <v>9251.9859191578234</v>
      </c>
      <c r="J849" s="54">
        <v>8743.4864041069468</v>
      </c>
      <c r="K849" s="55">
        <v>0.97004342420890299</v>
      </c>
      <c r="L849" s="121">
        <v>9240.4556019612228</v>
      </c>
      <c r="M849" s="54">
        <v>8651.3359941994022</v>
      </c>
      <c r="N849" s="120">
        <v>0.95981982517328479</v>
      </c>
      <c r="O849" s="123">
        <v>9096.1734623434932</v>
      </c>
      <c r="P849" s="53">
        <v>9336.8468177532668</v>
      </c>
      <c r="Q849" s="54">
        <v>8823.7526466432482</v>
      </c>
      <c r="R849" s="55">
        <v>0.97005105313481343</v>
      </c>
      <c r="S849" s="121">
        <v>9325.2107423889647</v>
      </c>
      <c r="T849" s="54">
        <v>8730.7554432497473</v>
      </c>
      <c r="U849" s="55">
        <v>0.95982728115217786</v>
      </c>
    </row>
    <row r="850" spans="1:21" ht="13" x14ac:dyDescent="0.3">
      <c r="A850" s="44" t="s">
        <v>6472</v>
      </c>
      <c r="B850" s="44" t="s">
        <v>12369</v>
      </c>
      <c r="C850" s="98" t="s">
        <v>989</v>
      </c>
      <c r="D850" s="98" t="s">
        <v>13130</v>
      </c>
      <c r="E850" s="98" t="s">
        <v>410</v>
      </c>
      <c r="F850" s="122">
        <v>1.0347217012468153</v>
      </c>
      <c r="G850" s="122">
        <v>1.0345616048318538</v>
      </c>
      <c r="H850" s="99">
        <v>9520.5833333333358</v>
      </c>
      <c r="I850" s="53">
        <v>9851.1541835287444</v>
      </c>
      <c r="J850" s="54">
        <v>9309.7237091650568</v>
      </c>
      <c r="K850" s="55">
        <v>0.97785223690758316</v>
      </c>
      <c r="L850" s="121">
        <v>9849.6299722687363</v>
      </c>
      <c r="M850" s="54">
        <v>9221.6728242867175</v>
      </c>
      <c r="N850" s="120">
        <v>0.96860376107416901</v>
      </c>
      <c r="O850" s="123">
        <v>9610.4269084060361</v>
      </c>
      <c r="P850" s="53">
        <v>9944.1172803740646</v>
      </c>
      <c r="Q850" s="54">
        <v>9397.6513574574765</v>
      </c>
      <c r="R850" s="55">
        <v>0.97785992724605719</v>
      </c>
      <c r="S850" s="121">
        <v>9942.5786854797789</v>
      </c>
      <c r="T850" s="54">
        <v>9308.7679599134899</v>
      </c>
      <c r="U850" s="55">
        <v>0.96861128528757745</v>
      </c>
    </row>
    <row r="851" spans="1:21" ht="13" x14ac:dyDescent="0.3">
      <c r="A851" s="44" t="s">
        <v>6471</v>
      </c>
      <c r="B851" s="44" t="s">
        <v>12368</v>
      </c>
      <c r="C851" s="98" t="s">
        <v>989</v>
      </c>
      <c r="D851" s="98" t="s">
        <v>13130</v>
      </c>
      <c r="E851" s="98" t="s">
        <v>471</v>
      </c>
      <c r="F851" s="122">
        <v>1.0319552975107138</v>
      </c>
      <c r="G851" s="122">
        <v>1.0330490918678292</v>
      </c>
      <c r="H851" s="99">
        <v>12703.416666666666</v>
      </c>
      <c r="I851" s="53">
        <v>13109.358125652559</v>
      </c>
      <c r="J851" s="54">
        <v>12388.853111078413</v>
      </c>
      <c r="K851" s="55">
        <v>0.9752378778211962</v>
      </c>
      <c r="L851" s="121">
        <v>13123.253051118645</v>
      </c>
      <c r="M851" s="54">
        <v>12286.588061527304</v>
      </c>
      <c r="N851" s="120">
        <v>0.96718767745112966</v>
      </c>
      <c r="O851" s="123">
        <v>12827.149283258146</v>
      </c>
      <c r="P851" s="53">
        <v>13237.044654818999</v>
      </c>
      <c r="Q851" s="54">
        <v>12509.620226885096</v>
      </c>
      <c r="R851" s="55">
        <v>0.97524554759899096</v>
      </c>
      <c r="S851" s="121">
        <v>13251.074918322904</v>
      </c>
      <c r="T851" s="54">
        <v>12406.357096699729</v>
      </c>
      <c r="U851" s="55">
        <v>0.9671951906642553</v>
      </c>
    </row>
    <row r="852" spans="1:21" ht="13" x14ac:dyDescent="0.3">
      <c r="A852" s="44" t="s">
        <v>6470</v>
      </c>
      <c r="B852" s="44" t="s">
        <v>12367</v>
      </c>
      <c r="C852" s="98" t="s">
        <v>989</v>
      </c>
      <c r="D852" s="98" t="s">
        <v>13130</v>
      </c>
      <c r="E852" s="98" t="s">
        <v>410</v>
      </c>
      <c r="F852" s="122">
        <v>1.0347217012468153</v>
      </c>
      <c r="G852" s="122">
        <v>1.0345616048318538</v>
      </c>
      <c r="H852" s="99">
        <v>8921</v>
      </c>
      <c r="I852" s="53">
        <v>9230.7522968228386</v>
      </c>
      <c r="J852" s="54">
        <v>8723.4198054525496</v>
      </c>
      <c r="K852" s="55">
        <v>0.97785223690758316</v>
      </c>
      <c r="L852" s="121">
        <v>9229.3240767049683</v>
      </c>
      <c r="M852" s="54">
        <v>8640.9141525426621</v>
      </c>
      <c r="N852" s="120">
        <v>0.96860376107416901</v>
      </c>
      <c r="O852" s="123">
        <v>8999.5011528782397</v>
      </c>
      <c r="P852" s="53">
        <v>9311.9791432788479</v>
      </c>
      <c r="Q852" s="54">
        <v>8800.2515426043246</v>
      </c>
      <c r="R852" s="55">
        <v>0.9778599272460573</v>
      </c>
      <c r="S852" s="121">
        <v>9310.5383554078307</v>
      </c>
      <c r="T852" s="54">
        <v>8717.0183786364287</v>
      </c>
      <c r="U852" s="55">
        <v>0.96861128528757767</v>
      </c>
    </row>
    <row r="853" spans="1:21" ht="13" x14ac:dyDescent="0.3">
      <c r="A853" s="44" t="s">
        <v>6469</v>
      </c>
      <c r="B853" s="44" t="s">
        <v>12366</v>
      </c>
      <c r="C853" s="98" t="s">
        <v>989</v>
      </c>
      <c r="D853" s="98" t="s">
        <v>13130</v>
      </c>
      <c r="E853" s="98" t="s">
        <v>411</v>
      </c>
      <c r="F853" s="122">
        <v>1.0310866854561989</v>
      </c>
      <c r="G853" s="122">
        <v>1.031545466616355</v>
      </c>
      <c r="H853" s="99">
        <v>11781.833333333332</v>
      </c>
      <c r="I853" s="53">
        <v>12148.091480264024</v>
      </c>
      <c r="J853" s="54">
        <v>11480.418757836205</v>
      </c>
      <c r="K853" s="55">
        <v>0.97441700565867284</v>
      </c>
      <c r="L853" s="121">
        <v>12153.496763429457</v>
      </c>
      <c r="M853" s="54">
        <v>11378.657994149889</v>
      </c>
      <c r="N853" s="120">
        <v>0.96577991490995097</v>
      </c>
      <c r="O853" s="123">
        <v>11890.879347437323</v>
      </c>
      <c r="P853" s="53">
        <v>12260.527373508719</v>
      </c>
      <c r="Q853" s="54">
        <v>11586.766172016081</v>
      </c>
      <c r="R853" s="55">
        <v>0.97442466898070212</v>
      </c>
      <c r="S853" s="121">
        <v>12265.982684931014</v>
      </c>
      <c r="T853" s="54">
        <v>11484.061653048881</v>
      </c>
      <c r="U853" s="55">
        <v>0.96578741718743299</v>
      </c>
    </row>
    <row r="854" spans="1:21" ht="13" x14ac:dyDescent="0.3">
      <c r="A854" s="44" t="s">
        <v>6468</v>
      </c>
      <c r="B854" s="44" t="s">
        <v>12365</v>
      </c>
      <c r="C854" s="98" t="s">
        <v>989</v>
      </c>
      <c r="D854" s="98" t="s">
        <v>13130</v>
      </c>
      <c r="E854" s="98" t="s">
        <v>413</v>
      </c>
      <c r="F854" s="122">
        <v>1.0206765530925168</v>
      </c>
      <c r="G854" s="122">
        <v>1.0216641254159855</v>
      </c>
      <c r="H854" s="99">
        <v>9641.0833333333339</v>
      </c>
      <c r="I854" s="53">
        <v>9840.4277047443793</v>
      </c>
      <c r="J854" s="54">
        <v>9299.5867696761161</v>
      </c>
      <c r="K854" s="55">
        <v>0.96457902583659672</v>
      </c>
      <c r="L854" s="121">
        <v>9849.9489718126351</v>
      </c>
      <c r="M854" s="54">
        <v>9221.9714862093697</v>
      </c>
      <c r="N854" s="120">
        <v>0.95652855258755876</v>
      </c>
      <c r="O854" s="123">
        <v>9736.8452213095734</v>
      </c>
      <c r="P854" s="53">
        <v>9938.1696184815992</v>
      </c>
      <c r="Q854" s="54">
        <v>9392.0305415236435</v>
      </c>
      <c r="R854" s="55">
        <v>0.96458661178763672</v>
      </c>
      <c r="S854" s="121">
        <v>9947.7854573400637</v>
      </c>
      <c r="T854" s="54">
        <v>9313.6428150794236</v>
      </c>
      <c r="U854" s="55">
        <v>0.95653598299950893</v>
      </c>
    </row>
    <row r="855" spans="1:21" ht="13" x14ac:dyDescent="0.3">
      <c r="A855" s="44" t="s">
        <v>6467</v>
      </c>
      <c r="B855" s="44" t="s">
        <v>12364</v>
      </c>
      <c r="C855" s="98" t="s">
        <v>989</v>
      </c>
      <c r="D855" s="98" t="s">
        <v>13130</v>
      </c>
      <c r="E855" s="98" t="s">
        <v>471</v>
      </c>
      <c r="F855" s="122">
        <v>1.0319552975107138</v>
      </c>
      <c r="G855" s="122">
        <v>1.0330490918678292</v>
      </c>
      <c r="H855" s="99">
        <v>12492.416666666666</v>
      </c>
      <c r="I855" s="53">
        <v>12891.6155578778</v>
      </c>
      <c r="J855" s="54">
        <v>12183.077918858142</v>
      </c>
      <c r="K855" s="55">
        <v>0.97523787782119631</v>
      </c>
      <c r="L855" s="121">
        <v>12905.279692734533</v>
      </c>
      <c r="M855" s="54">
        <v>12082.511461585116</v>
      </c>
      <c r="N855" s="120">
        <v>0.96718767745112966</v>
      </c>
      <c r="O855" s="123">
        <v>12605.970129524725</v>
      </c>
      <c r="P855" s="53">
        <v>13008.79765542486</v>
      </c>
      <c r="Q855" s="54">
        <v>12293.916241984865</v>
      </c>
      <c r="R855" s="55">
        <v>0.97524554759899107</v>
      </c>
      <c r="S855" s="121">
        <v>13022.585994418499</v>
      </c>
      <c r="T855" s="54">
        <v>12192.433682933575</v>
      </c>
      <c r="U855" s="55">
        <v>0.96719519066425541</v>
      </c>
    </row>
    <row r="856" spans="1:21" ht="13" x14ac:dyDescent="0.3">
      <c r="A856" s="44" t="s">
        <v>6466</v>
      </c>
      <c r="B856" s="44" t="s">
        <v>12363</v>
      </c>
      <c r="C856" s="98" t="s">
        <v>989</v>
      </c>
      <c r="D856" s="98" t="s">
        <v>13130</v>
      </c>
      <c r="E856" s="98" t="s">
        <v>415</v>
      </c>
      <c r="F856" s="122">
        <v>1.0293800620775591</v>
      </c>
      <c r="G856" s="122">
        <v>1.031057093462457</v>
      </c>
      <c r="H856" s="99">
        <v>13358.416666666666</v>
      </c>
      <c r="I856" s="53">
        <v>13750.887777591231</v>
      </c>
      <c r="J856" s="54">
        <v>12995.123574368075</v>
      </c>
      <c r="K856" s="55">
        <v>0.97280418021357895</v>
      </c>
      <c r="L856" s="121">
        <v>13773.290261593776</v>
      </c>
      <c r="M856" s="54">
        <v>12895.182546344577</v>
      </c>
      <c r="N856" s="120">
        <v>0.96532267768844193</v>
      </c>
      <c r="O856" s="123">
        <v>13481.162791474211</v>
      </c>
      <c r="P856" s="53">
        <v>13877.240191165403</v>
      </c>
      <c r="Q856" s="54">
        <v>13114.634657181285</v>
      </c>
      <c r="R856" s="55">
        <v>0.97281183085151024</v>
      </c>
      <c r="S856" s="121">
        <v>13899.848524271623</v>
      </c>
      <c r="T856" s="54">
        <v>13013.773255760436</v>
      </c>
      <c r="U856" s="55">
        <v>0.96533017641405805</v>
      </c>
    </row>
    <row r="857" spans="1:21" ht="13" x14ac:dyDescent="0.3">
      <c r="A857" s="44" t="s">
        <v>6465</v>
      </c>
      <c r="B857" s="44" t="s">
        <v>12362</v>
      </c>
      <c r="C857" s="98" t="s">
        <v>989</v>
      </c>
      <c r="D857" s="98" t="s">
        <v>13130</v>
      </c>
      <c r="E857" s="98" t="s">
        <v>409</v>
      </c>
      <c r="F857" s="122">
        <v>1.0206472165897509</v>
      </c>
      <c r="G857" s="122">
        <v>1.0209454001915081</v>
      </c>
      <c r="H857" s="99">
        <v>3977.0833333333339</v>
      </c>
      <c r="I857" s="53">
        <v>4059.1990343121556</v>
      </c>
      <c r="J857" s="54">
        <v>3836.1009061396253</v>
      </c>
      <c r="K857" s="55">
        <v>0.96455130170090098</v>
      </c>
      <c r="L857" s="121">
        <v>4060.3849353449777</v>
      </c>
      <c r="M857" s="54">
        <v>3801.5175717092775</v>
      </c>
      <c r="N857" s="120">
        <v>0.95585564925115396</v>
      </c>
      <c r="O857" s="123">
        <v>4020.349979624657</v>
      </c>
      <c r="P857" s="53">
        <v>4103.359016420568</v>
      </c>
      <c r="Q857" s="54">
        <v>3877.8643034416782</v>
      </c>
      <c r="R857" s="55">
        <v>0.96455888743390417</v>
      </c>
      <c r="S857" s="121">
        <v>4104.5578188578174</v>
      </c>
      <c r="T857" s="54">
        <v>3842.9040918324208</v>
      </c>
      <c r="U857" s="55">
        <v>0.955863074435922</v>
      </c>
    </row>
    <row r="858" spans="1:21" ht="13" x14ac:dyDescent="0.3">
      <c r="A858" s="44" t="s">
        <v>6464</v>
      </c>
      <c r="B858" s="44" t="s">
        <v>12361</v>
      </c>
      <c r="C858" s="98" t="s">
        <v>989</v>
      </c>
      <c r="D858" s="98" t="s">
        <v>13130</v>
      </c>
      <c r="E858" s="98" t="s">
        <v>471</v>
      </c>
      <c r="F858" s="122">
        <v>1.0319552975107138</v>
      </c>
      <c r="G858" s="122">
        <v>1.0330490918678292</v>
      </c>
      <c r="H858" s="99">
        <v>13633.25</v>
      </c>
      <c r="I858" s="53">
        <v>14068.904559787939</v>
      </c>
      <c r="J858" s="54">
        <v>13295.661797805824</v>
      </c>
      <c r="K858" s="55">
        <v>0.97523787782119631</v>
      </c>
      <c r="L858" s="121">
        <v>14083.816531707083</v>
      </c>
      <c r="M858" s="54">
        <v>13185.911403610615</v>
      </c>
      <c r="N858" s="120">
        <v>0.96718767745112977</v>
      </c>
      <c r="O858" s="123">
        <v>13747.651105194484</v>
      </c>
      <c r="P858" s="53">
        <v>14186.961386334466</v>
      </c>
      <c r="Q858" s="54">
        <v>13407.335530285267</v>
      </c>
      <c r="R858" s="55">
        <v>0.97524554759899096</v>
      </c>
      <c r="S858" s="121">
        <v>14201.99848953692</v>
      </c>
      <c r="T858" s="54">
        <v>13296.662031874241</v>
      </c>
      <c r="U858" s="55">
        <v>0.96719519066425541</v>
      </c>
    </row>
    <row r="859" spans="1:21" ht="13" x14ac:dyDescent="0.3">
      <c r="A859" s="44" t="s">
        <v>6463</v>
      </c>
      <c r="B859" s="44" t="s">
        <v>11628</v>
      </c>
      <c r="C859" s="98" t="s">
        <v>989</v>
      </c>
      <c r="D859" s="98" t="s">
        <v>13130</v>
      </c>
      <c r="E859" s="98" t="s">
        <v>471</v>
      </c>
      <c r="F859" s="122">
        <v>1.0319552975107138</v>
      </c>
      <c r="G859" s="122">
        <v>1.0330490918678292</v>
      </c>
      <c r="H859" s="99">
        <v>30775.166666666672</v>
      </c>
      <c r="I859" s="53">
        <v>31758.596273441806</v>
      </c>
      <c r="J859" s="54">
        <v>30013.108229593621</v>
      </c>
      <c r="K859" s="55">
        <v>0.9752378778211962</v>
      </c>
      <c r="L859" s="121">
        <v>31792.257977081095</v>
      </c>
      <c r="M859" s="54">
        <v>29765.361971504764</v>
      </c>
      <c r="N859" s="120">
        <v>0.96718767745112977</v>
      </c>
      <c r="O859" s="123">
        <v>31017.456309605586</v>
      </c>
      <c r="P859" s="53">
        <v>32008.628354004599</v>
      </c>
      <c r="Q859" s="54">
        <v>30249.636163789077</v>
      </c>
      <c r="R859" s="55">
        <v>0.97524554759899096</v>
      </c>
      <c r="S859" s="121">
        <v>32042.555072688119</v>
      </c>
      <c r="T859" s="54">
        <v>29999.934569289187</v>
      </c>
      <c r="U859" s="55">
        <v>0.96719519066425541</v>
      </c>
    </row>
    <row r="860" spans="1:21" ht="13" x14ac:dyDescent="0.3">
      <c r="A860" s="44" t="s">
        <v>6462</v>
      </c>
      <c r="B860" s="44" t="s">
        <v>12360</v>
      </c>
      <c r="C860" s="98" t="s">
        <v>989</v>
      </c>
      <c r="D860" s="98" t="s">
        <v>13130</v>
      </c>
      <c r="E860" s="98" t="s">
        <v>471</v>
      </c>
      <c r="F860" s="122">
        <v>1.0319552975107138</v>
      </c>
      <c r="G860" s="122">
        <v>1.0330490918678292</v>
      </c>
      <c r="H860" s="99">
        <v>12409.083333333332</v>
      </c>
      <c r="I860" s="53">
        <v>12805.61928308524</v>
      </c>
      <c r="J860" s="54">
        <v>12101.808095706376</v>
      </c>
      <c r="K860" s="55">
        <v>0.97523787782119631</v>
      </c>
      <c r="L860" s="121">
        <v>12819.192268412215</v>
      </c>
      <c r="M860" s="54">
        <v>12001.912488464188</v>
      </c>
      <c r="N860" s="120">
        <v>0.96718767745112966</v>
      </c>
      <c r="O860" s="123">
        <v>12524.116461612139</v>
      </c>
      <c r="P860" s="53">
        <v>12924.328329201782</v>
      </c>
      <c r="Q860" s="54">
        <v>12214.088816798467</v>
      </c>
      <c r="R860" s="55">
        <v>0.97524554759899096</v>
      </c>
      <c r="S860" s="121">
        <v>12938.02713711535</v>
      </c>
      <c r="T860" s="54">
        <v>12113.265208990293</v>
      </c>
      <c r="U860" s="55">
        <v>0.96719519066425552</v>
      </c>
    </row>
    <row r="861" spans="1:21" ht="13" x14ac:dyDescent="0.3">
      <c r="A861" s="44" t="s">
        <v>6461</v>
      </c>
      <c r="B861" s="44" t="s">
        <v>12359</v>
      </c>
      <c r="C861" s="98" t="s">
        <v>989</v>
      </c>
      <c r="D861" s="98" t="s">
        <v>13130</v>
      </c>
      <c r="E861" s="98" t="s">
        <v>410</v>
      </c>
      <c r="F861" s="122">
        <v>1.0347217012468153</v>
      </c>
      <c r="G861" s="122">
        <v>1.0345616048318538</v>
      </c>
      <c r="H861" s="99">
        <v>6144.4999999999991</v>
      </c>
      <c r="I861" s="53">
        <v>6357.8474933110556</v>
      </c>
      <c r="J861" s="54">
        <v>6008.4130696786442</v>
      </c>
      <c r="K861" s="55">
        <v>0.97785223690758327</v>
      </c>
      <c r="L861" s="121">
        <v>6356.8637808893245</v>
      </c>
      <c r="M861" s="54">
        <v>5951.5858099202305</v>
      </c>
      <c r="N861" s="120">
        <v>0.96860376107416901</v>
      </c>
      <c r="O861" s="123">
        <v>6201.2462712937877</v>
      </c>
      <c r="P861" s="53">
        <v>6416.5640916835782</v>
      </c>
      <c r="Q861" s="54">
        <v>6063.9502276822277</v>
      </c>
      <c r="R861" s="55">
        <v>0.97785992724605741</v>
      </c>
      <c r="S861" s="121">
        <v>6415.5712943872504</v>
      </c>
      <c r="T861" s="54">
        <v>6006.5971212226741</v>
      </c>
      <c r="U861" s="55">
        <v>0.96861128528757767</v>
      </c>
    </row>
    <row r="862" spans="1:21" ht="13" x14ac:dyDescent="0.3">
      <c r="A862" s="44" t="s">
        <v>6460</v>
      </c>
      <c r="B862" s="44" t="s">
        <v>12358</v>
      </c>
      <c r="C862" s="98" t="s">
        <v>989</v>
      </c>
      <c r="D862" s="98" t="s">
        <v>13130</v>
      </c>
      <c r="E862" s="98" t="s">
        <v>412</v>
      </c>
      <c r="F862" s="122">
        <v>1.026458747340969</v>
      </c>
      <c r="G862" s="122">
        <v>1.0251795198270619</v>
      </c>
      <c r="H862" s="99">
        <v>5185.25</v>
      </c>
      <c r="I862" s="53">
        <v>5322.4452196497596</v>
      </c>
      <c r="J862" s="54">
        <v>5029.9176653792147</v>
      </c>
      <c r="K862" s="55">
        <v>0.9700434242089031</v>
      </c>
      <c r="L862" s="121">
        <v>5315.8121051832732</v>
      </c>
      <c r="M862" s="54">
        <v>4976.905748479775</v>
      </c>
      <c r="N862" s="120">
        <v>0.95981982517328479</v>
      </c>
      <c r="O862" s="123">
        <v>5234.6883152990977</v>
      </c>
      <c r="P862" s="53">
        <v>5373.1916108423193</v>
      </c>
      <c r="Q862" s="54">
        <v>5077.9149130883925</v>
      </c>
      <c r="R862" s="55">
        <v>0.97005105313481355</v>
      </c>
      <c r="S862" s="121">
        <v>5366.4952535226603</v>
      </c>
      <c r="T862" s="54">
        <v>5024.3966533526072</v>
      </c>
      <c r="U862" s="55">
        <v>0.95982728115217786</v>
      </c>
    </row>
    <row r="863" spans="1:21" ht="13" x14ac:dyDescent="0.3">
      <c r="A863" s="44" t="s">
        <v>6459</v>
      </c>
      <c r="B863" s="44" t="s">
        <v>12357</v>
      </c>
      <c r="C863" s="98" t="s">
        <v>989</v>
      </c>
      <c r="D863" s="98" t="s">
        <v>13130</v>
      </c>
      <c r="E863" s="98" t="s">
        <v>410</v>
      </c>
      <c r="F863" s="122">
        <v>1.0347217012468153</v>
      </c>
      <c r="G863" s="122">
        <v>1.0345616048318538</v>
      </c>
      <c r="H863" s="99">
        <v>3558.083333333333</v>
      </c>
      <c r="I863" s="53">
        <v>3681.6260398446057</v>
      </c>
      <c r="J863" s="54">
        <v>3479.2797466035895</v>
      </c>
      <c r="K863" s="55">
        <v>0.97785223690758316</v>
      </c>
      <c r="L863" s="121">
        <v>3681.0564034588047</v>
      </c>
      <c r="M863" s="54">
        <v>3446.3728988819821</v>
      </c>
      <c r="N863" s="120">
        <v>0.9686037610741689</v>
      </c>
      <c r="O863" s="123">
        <v>3590.0202225477369</v>
      </c>
      <c r="P863" s="53">
        <v>3714.6718321850649</v>
      </c>
      <c r="Q863" s="54">
        <v>3510.5369136324043</v>
      </c>
      <c r="R863" s="55">
        <v>0.9778599272460573</v>
      </c>
      <c r="S863" s="121">
        <v>3714.0970828177956</v>
      </c>
      <c r="T863" s="54">
        <v>3477.3341019703589</v>
      </c>
      <c r="U863" s="55">
        <v>0.96861128528757767</v>
      </c>
    </row>
    <row r="864" spans="1:21" ht="13" x14ac:dyDescent="0.3">
      <c r="A864" s="44" t="s">
        <v>6458</v>
      </c>
      <c r="B864" s="44" t="s">
        <v>12356</v>
      </c>
      <c r="C864" s="98" t="s">
        <v>989</v>
      </c>
      <c r="D864" s="98" t="s">
        <v>13130</v>
      </c>
      <c r="E864" s="98" t="s">
        <v>410</v>
      </c>
      <c r="F864" s="122">
        <v>1.0347217012468153</v>
      </c>
      <c r="G864" s="122">
        <v>1.0345616048318538</v>
      </c>
      <c r="H864" s="99">
        <v>8280.5</v>
      </c>
      <c r="I864" s="53">
        <v>8568.0130471742541</v>
      </c>
      <c r="J864" s="54">
        <v>8097.1054477132429</v>
      </c>
      <c r="K864" s="55">
        <v>0.97785223690758327</v>
      </c>
      <c r="L864" s="121">
        <v>8566.6873688101659</v>
      </c>
      <c r="M864" s="54">
        <v>8020.523443574657</v>
      </c>
      <c r="N864" s="120">
        <v>0.96860376107416912</v>
      </c>
      <c r="O864" s="123">
        <v>8357.1979459366376</v>
      </c>
      <c r="P864" s="53">
        <v>8647.374076275948</v>
      </c>
      <c r="Q864" s="54">
        <v>8172.1689753944993</v>
      </c>
      <c r="R864" s="55">
        <v>0.97785992724605719</v>
      </c>
      <c r="S864" s="121">
        <v>8646.0361188456791</v>
      </c>
      <c r="T864" s="54">
        <v>8094.8762438163894</v>
      </c>
      <c r="U864" s="55">
        <v>0.96861128528757756</v>
      </c>
    </row>
    <row r="865" spans="1:21" ht="13" x14ac:dyDescent="0.3">
      <c r="A865" s="44" t="s">
        <v>6457</v>
      </c>
      <c r="B865" s="44" t="s">
        <v>12255</v>
      </c>
      <c r="C865" s="98" t="s">
        <v>989</v>
      </c>
      <c r="D865" s="98" t="s">
        <v>13130</v>
      </c>
      <c r="E865" s="98" t="s">
        <v>410</v>
      </c>
      <c r="F865" s="122">
        <v>1.0347217012468153</v>
      </c>
      <c r="G865" s="122">
        <v>1.0345616048318538</v>
      </c>
      <c r="H865" s="99">
        <v>16878.5</v>
      </c>
      <c r="I865" s="53">
        <v>17464.550234494371</v>
      </c>
      <c r="J865" s="54">
        <v>16504.67898064464</v>
      </c>
      <c r="K865" s="55">
        <v>0.97785223690758294</v>
      </c>
      <c r="L865" s="121">
        <v>17461.848047154443</v>
      </c>
      <c r="M865" s="54">
        <v>16348.57858129036</v>
      </c>
      <c r="N865" s="120">
        <v>0.9686037610741689</v>
      </c>
      <c r="O865" s="123">
        <v>17030.589468138918</v>
      </c>
      <c r="P865" s="53">
        <v>17621.920507708797</v>
      </c>
      <c r="Q865" s="54">
        <v>16653.530978271792</v>
      </c>
      <c r="R865" s="55">
        <v>0.9778599272460573</v>
      </c>
      <c r="S865" s="121">
        <v>17619.193971390265</v>
      </c>
      <c r="T865" s="54">
        <v>16496.02115393912</v>
      </c>
      <c r="U865" s="55">
        <v>0.96861128528757756</v>
      </c>
    </row>
    <row r="866" spans="1:21" ht="13" x14ac:dyDescent="0.3">
      <c r="A866" s="44" t="s">
        <v>6456</v>
      </c>
      <c r="B866" s="44" t="s">
        <v>12355</v>
      </c>
      <c r="C866" s="98" t="s">
        <v>989</v>
      </c>
      <c r="D866" s="98" t="s">
        <v>13130</v>
      </c>
      <c r="E866" s="98" t="s">
        <v>412</v>
      </c>
      <c r="F866" s="122">
        <v>1.026458747340969</v>
      </c>
      <c r="G866" s="122">
        <v>1.0251795198270619</v>
      </c>
      <c r="H866" s="99">
        <v>3296.916666666667</v>
      </c>
      <c r="I866" s="53">
        <v>3384.14895175423</v>
      </c>
      <c r="J866" s="54">
        <v>3198.1523326647362</v>
      </c>
      <c r="K866" s="55">
        <v>0.97004342420890299</v>
      </c>
      <c r="L866" s="121">
        <v>3379.9314452431713</v>
      </c>
      <c r="M866" s="54">
        <v>3164.4459786108887</v>
      </c>
      <c r="N866" s="120">
        <v>0.95981982517328468</v>
      </c>
      <c r="O866" s="123">
        <v>3328.50402911535</v>
      </c>
      <c r="P866" s="53">
        <v>3416.5720762451101</v>
      </c>
      <c r="Q866" s="54">
        <v>3228.8188388068147</v>
      </c>
      <c r="R866" s="55">
        <v>0.97005105313481332</v>
      </c>
      <c r="S866" s="121">
        <v>3412.3141623109154</v>
      </c>
      <c r="T866" s="54">
        <v>3194.788972569856</v>
      </c>
      <c r="U866" s="55">
        <v>0.95982728115217786</v>
      </c>
    </row>
    <row r="867" spans="1:21" ht="13" x14ac:dyDescent="0.3">
      <c r="A867" s="44" t="s">
        <v>6455</v>
      </c>
      <c r="B867" s="44" t="s">
        <v>8527</v>
      </c>
      <c r="C867" s="98" t="s">
        <v>989</v>
      </c>
      <c r="D867" s="98" t="s">
        <v>13130</v>
      </c>
      <c r="E867" s="98" t="s">
        <v>411</v>
      </c>
      <c r="F867" s="122">
        <v>1.0310866854561989</v>
      </c>
      <c r="G867" s="122">
        <v>1.031545466616355</v>
      </c>
      <c r="H867" s="99">
        <v>16938.333333333332</v>
      </c>
      <c r="I867" s="53">
        <v>17464.889973818914</v>
      </c>
      <c r="J867" s="54">
        <v>16505.000047515154</v>
      </c>
      <c r="K867" s="55">
        <v>0.97441700565867295</v>
      </c>
      <c r="L867" s="121">
        <v>17472.660962036694</v>
      </c>
      <c r="M867" s="54">
        <v>16358.702125383053</v>
      </c>
      <c r="N867" s="120">
        <v>0.96577991490995108</v>
      </c>
      <c r="O867" s="123">
        <v>17087.022083036387</v>
      </c>
      <c r="P867" s="53">
        <v>17618.200963914864</v>
      </c>
      <c r="Q867" s="54">
        <v>16650.015837128678</v>
      </c>
      <c r="R867" s="55">
        <v>0.97442466898070212</v>
      </c>
      <c r="S867" s="121">
        <v>17626.040167729734</v>
      </c>
      <c r="T867" s="54">
        <v>16502.430925000343</v>
      </c>
      <c r="U867" s="55">
        <v>0.96578741718743299</v>
      </c>
    </row>
    <row r="868" spans="1:21" ht="13" x14ac:dyDescent="0.3">
      <c r="A868" s="44" t="s">
        <v>6454</v>
      </c>
      <c r="B868" s="44" t="s">
        <v>13222</v>
      </c>
      <c r="C868" s="98" t="s">
        <v>989</v>
      </c>
      <c r="D868" s="98" t="s">
        <v>13130</v>
      </c>
      <c r="E868" s="98" t="s">
        <v>413</v>
      </c>
      <c r="F868" s="122">
        <v>1.0206765530925168</v>
      </c>
      <c r="G868" s="122">
        <v>1.0216641254159855</v>
      </c>
      <c r="H868" s="99">
        <v>20757.416666666664</v>
      </c>
      <c r="I868" s="53">
        <v>21186.608494438489</v>
      </c>
      <c r="J868" s="54">
        <v>20022.168747217667</v>
      </c>
      <c r="K868" s="55">
        <v>0.96457902583659672</v>
      </c>
      <c r="L868" s="121">
        <v>21207.107944645199</v>
      </c>
      <c r="M868" s="54">
        <v>19855.061719623533</v>
      </c>
      <c r="N868" s="120">
        <v>0.95652855258755876</v>
      </c>
      <c r="O868" s="123">
        <v>20942.17852832573</v>
      </c>
      <c r="P868" s="53">
        <v>21375.190594539625</v>
      </c>
      <c r="Q868" s="54">
        <v>20200.545030089517</v>
      </c>
      <c r="R868" s="55">
        <v>0.96458661178763694</v>
      </c>
      <c r="S868" s="121">
        <v>21395.872510447338</v>
      </c>
      <c r="T868" s="54">
        <v>20031.947324743258</v>
      </c>
      <c r="U868" s="55">
        <v>0.9565359829995087</v>
      </c>
    </row>
    <row r="869" spans="1:21" ht="13" x14ac:dyDescent="0.3">
      <c r="A869" s="44" t="s">
        <v>6453</v>
      </c>
      <c r="B869" s="44" t="s">
        <v>12354</v>
      </c>
      <c r="C869" s="98" t="s">
        <v>989</v>
      </c>
      <c r="D869" s="98" t="s">
        <v>13130</v>
      </c>
      <c r="E869" s="98" t="s">
        <v>412</v>
      </c>
      <c r="F869" s="122">
        <v>1.026458747340969</v>
      </c>
      <c r="G869" s="122">
        <v>1.0251795198270619</v>
      </c>
      <c r="H869" s="99">
        <v>8197.6666666666661</v>
      </c>
      <c r="I869" s="53">
        <v>8414.5666577854827</v>
      </c>
      <c r="J869" s="54">
        <v>7952.0926438565166</v>
      </c>
      <c r="K869" s="55">
        <v>0.97004342420890299</v>
      </c>
      <c r="L869" s="121">
        <v>8404.0799770356443</v>
      </c>
      <c r="M869" s="54">
        <v>7868.2829868288636</v>
      </c>
      <c r="N869" s="120">
        <v>0.95981982517328479</v>
      </c>
      <c r="O869" s="123">
        <v>8270.7648493547931</v>
      </c>
      <c r="P869" s="53">
        <v>8489.5989268204394</v>
      </c>
      <c r="Q869" s="54">
        <v>8023.064152347014</v>
      </c>
      <c r="R869" s="55">
        <v>0.97005105313481343</v>
      </c>
      <c r="S869" s="121">
        <v>8479.0187368640891</v>
      </c>
      <c r="T869" s="54">
        <v>7938.5057384052134</v>
      </c>
      <c r="U869" s="55">
        <v>0.95982728115217786</v>
      </c>
    </row>
    <row r="870" spans="1:21" ht="13" x14ac:dyDescent="0.3">
      <c r="A870" s="44" t="s">
        <v>6452</v>
      </c>
      <c r="B870" s="44" t="s">
        <v>12353</v>
      </c>
      <c r="C870" s="98" t="s">
        <v>989</v>
      </c>
      <c r="D870" s="98" t="s">
        <v>13130</v>
      </c>
      <c r="E870" s="98" t="s">
        <v>409</v>
      </c>
      <c r="F870" s="122">
        <v>1.0206472165897509</v>
      </c>
      <c r="G870" s="122">
        <v>1.0209454001915081</v>
      </c>
      <c r="H870" s="99">
        <v>6058.6666666666661</v>
      </c>
      <c r="I870" s="53">
        <v>6183.7612695784364</v>
      </c>
      <c r="J870" s="54">
        <v>5843.8948199051911</v>
      </c>
      <c r="K870" s="55">
        <v>0.96455130170090086</v>
      </c>
      <c r="L870" s="121">
        <v>6185.5678646269498</v>
      </c>
      <c r="M870" s="54">
        <v>5791.2107602629903</v>
      </c>
      <c r="N870" s="120">
        <v>0.95585564925115385</v>
      </c>
      <c r="O870" s="123">
        <v>6120.2717963988862</v>
      </c>
      <c r="P870" s="53">
        <v>6246.6383737672777</v>
      </c>
      <c r="Q870" s="54">
        <v>5903.3625547276115</v>
      </c>
      <c r="R870" s="55">
        <v>0.96455888743390417</v>
      </c>
      <c r="S870" s="121">
        <v>6248.4633384552617</v>
      </c>
      <c r="T870" s="54">
        <v>5850.1418156893014</v>
      </c>
      <c r="U870" s="55">
        <v>0.95586307443592178</v>
      </c>
    </row>
    <row r="871" spans="1:21" ht="13" x14ac:dyDescent="0.3">
      <c r="A871" s="44" t="s">
        <v>6451</v>
      </c>
      <c r="B871" s="44" t="s">
        <v>12352</v>
      </c>
      <c r="C871" s="98" t="s">
        <v>989</v>
      </c>
      <c r="D871" s="98" t="s">
        <v>13130</v>
      </c>
      <c r="E871" s="98" t="s">
        <v>409</v>
      </c>
      <c r="F871" s="122">
        <v>1.0206472165897509</v>
      </c>
      <c r="G871" s="122">
        <v>1.0209454001915081</v>
      </c>
      <c r="H871" s="99">
        <v>8532.5</v>
      </c>
      <c r="I871" s="53">
        <v>8708.6723755520488</v>
      </c>
      <c r="J871" s="54">
        <v>8230.0339817629374</v>
      </c>
      <c r="K871" s="55">
        <v>0.96455130170090098</v>
      </c>
      <c r="L871" s="121">
        <v>8711.2166271340429</v>
      </c>
      <c r="M871" s="54">
        <v>8155.8383272354704</v>
      </c>
      <c r="N871" s="120">
        <v>0.95585564925115385</v>
      </c>
      <c r="O871" s="123">
        <v>8615.0089505347005</v>
      </c>
      <c r="P871" s="53">
        <v>8792.8849062590325</v>
      </c>
      <c r="Q871" s="54">
        <v>8309.6834485608761</v>
      </c>
      <c r="R871" s="55">
        <v>0.96455888743390406</v>
      </c>
      <c r="S871" s="121">
        <v>8795.4537606570739</v>
      </c>
      <c r="T871" s="54">
        <v>8234.7689417510828</v>
      </c>
      <c r="U871" s="55">
        <v>0.95586307443592178</v>
      </c>
    </row>
    <row r="872" spans="1:21" ht="13" x14ac:dyDescent="0.3">
      <c r="A872" s="44" t="s">
        <v>6450</v>
      </c>
      <c r="B872" s="44" t="s">
        <v>12351</v>
      </c>
      <c r="C872" s="98" t="s">
        <v>989</v>
      </c>
      <c r="D872" s="98" t="s">
        <v>13130</v>
      </c>
      <c r="E872" s="98" t="s">
        <v>410</v>
      </c>
      <c r="F872" s="122">
        <v>1.0347217012468153</v>
      </c>
      <c r="G872" s="122">
        <v>1.0345616048318538</v>
      </c>
      <c r="H872" s="99">
        <v>5674</v>
      </c>
      <c r="I872" s="53">
        <v>5871.0109328744302</v>
      </c>
      <c r="J872" s="54">
        <v>5548.3335922136275</v>
      </c>
      <c r="K872" s="55">
        <v>0.97785223690758327</v>
      </c>
      <c r="L872" s="121">
        <v>5870.1025458159384</v>
      </c>
      <c r="M872" s="54">
        <v>5495.8577403348345</v>
      </c>
      <c r="N872" s="120">
        <v>0.9686037610741689</v>
      </c>
      <c r="O872" s="123">
        <v>5734.5315644512139</v>
      </c>
      <c r="P872" s="53">
        <v>5933.6442562225211</v>
      </c>
      <c r="Q872" s="54">
        <v>5607.5686184044825</v>
      </c>
      <c r="R872" s="55">
        <v>0.97785992724605719</v>
      </c>
      <c r="S872" s="121">
        <v>5932.7261782775686</v>
      </c>
      <c r="T872" s="54">
        <v>5554.5319891652734</v>
      </c>
      <c r="U872" s="55">
        <v>0.96861128528757756</v>
      </c>
    </row>
    <row r="873" spans="1:21" ht="13" x14ac:dyDescent="0.3">
      <c r="A873" s="44" t="s">
        <v>6449</v>
      </c>
      <c r="B873" s="44" t="s">
        <v>12350</v>
      </c>
      <c r="C873" s="98" t="s">
        <v>989</v>
      </c>
      <c r="D873" s="98" t="s">
        <v>13130</v>
      </c>
      <c r="E873" s="98" t="s">
        <v>415</v>
      </c>
      <c r="F873" s="122">
        <v>1.0293800620775591</v>
      </c>
      <c r="G873" s="122">
        <v>1.031057093462457</v>
      </c>
      <c r="H873" s="99">
        <v>7964.3333333333339</v>
      </c>
      <c r="I873" s="53">
        <v>8198.3259410730407</v>
      </c>
      <c r="J873" s="54">
        <v>7747.7367592810151</v>
      </c>
      <c r="K873" s="55">
        <v>0.97280418021357906</v>
      </c>
      <c r="L873" s="121">
        <v>8211.6823780328286</v>
      </c>
      <c r="M873" s="54">
        <v>7688.151579336648</v>
      </c>
      <c r="N873" s="120">
        <v>0.96532267768844193</v>
      </c>
      <c r="O873" s="123">
        <v>8044.1740943100158</v>
      </c>
      <c r="P873" s="53">
        <v>8280.5124285635357</v>
      </c>
      <c r="Q873" s="54">
        <v>7825.4677283740148</v>
      </c>
      <c r="R873" s="55">
        <v>0.97281183085151013</v>
      </c>
      <c r="S873" s="121">
        <v>8294.0027609852768</v>
      </c>
      <c r="T873" s="54">
        <v>7765.2839975656834</v>
      </c>
      <c r="U873" s="55">
        <v>0.96533017641405805</v>
      </c>
    </row>
    <row r="874" spans="1:21" ht="13" x14ac:dyDescent="0.3">
      <c r="A874" s="44" t="s">
        <v>6448</v>
      </c>
      <c r="B874" s="44" t="s">
        <v>12349</v>
      </c>
      <c r="C874" s="98" t="s">
        <v>989</v>
      </c>
      <c r="D874" s="98" t="s">
        <v>13130</v>
      </c>
      <c r="E874" s="98" t="s">
        <v>409</v>
      </c>
      <c r="F874" s="122">
        <v>1.0206472165897509</v>
      </c>
      <c r="G874" s="122">
        <v>1.0209454001915081</v>
      </c>
      <c r="H874" s="99">
        <v>4975.6666666666661</v>
      </c>
      <c r="I874" s="53">
        <v>5078.400334011737</v>
      </c>
      <c r="J874" s="54">
        <v>4799.2857601631158</v>
      </c>
      <c r="K874" s="55">
        <v>0.96455130170090098</v>
      </c>
      <c r="L874" s="121">
        <v>5079.883996219547</v>
      </c>
      <c r="M874" s="54">
        <v>4756.019092123991</v>
      </c>
      <c r="N874" s="120">
        <v>0.95585564925115396</v>
      </c>
      <c r="O874" s="123">
        <v>5018.6895438718993</v>
      </c>
      <c r="P874" s="53">
        <v>5122.3115138809408</v>
      </c>
      <c r="Q874" s="54">
        <v>4840.8216028132465</v>
      </c>
      <c r="R874" s="55">
        <v>0.96455888743390406</v>
      </c>
      <c r="S874" s="121">
        <v>5123.8080048052334</v>
      </c>
      <c r="T874" s="54">
        <v>4797.1800170448078</v>
      </c>
      <c r="U874" s="55">
        <v>0.95586307443592178</v>
      </c>
    </row>
    <row r="875" spans="1:21" ht="13" x14ac:dyDescent="0.3">
      <c r="A875" s="44" t="s">
        <v>6447</v>
      </c>
      <c r="B875" s="44" t="s">
        <v>12348</v>
      </c>
      <c r="C875" s="98" t="s">
        <v>989</v>
      </c>
      <c r="D875" s="98" t="s">
        <v>13130</v>
      </c>
      <c r="E875" s="98" t="s">
        <v>414</v>
      </c>
      <c r="F875" s="122">
        <v>1.0209069170328835</v>
      </c>
      <c r="G875" s="122">
        <v>1.0262402279933884</v>
      </c>
      <c r="H875" s="99">
        <v>5699.9166666666661</v>
      </c>
      <c r="I875" s="53">
        <v>5819.0843515110155</v>
      </c>
      <c r="J875" s="54">
        <v>5499.260953957375</v>
      </c>
      <c r="K875" s="55">
        <v>0.96479672871662603</v>
      </c>
      <c r="L875" s="121">
        <v>5849.4837795433141</v>
      </c>
      <c r="M875" s="54">
        <v>5476.5535109229777</v>
      </c>
      <c r="N875" s="120">
        <v>0.96081290853778178</v>
      </c>
      <c r="O875" s="123">
        <v>5753.4966784836142</v>
      </c>
      <c r="P875" s="53">
        <v>5873.784556189642</v>
      </c>
      <c r="Q875" s="54">
        <v>5550.9984296778048</v>
      </c>
      <c r="R875" s="55">
        <v>0.96480431637979502</v>
      </c>
      <c r="S875" s="121">
        <v>5904.469743086227</v>
      </c>
      <c r="T875" s="54">
        <v>5528.076820250727</v>
      </c>
      <c r="U875" s="55">
        <v>0.96082037223104844</v>
      </c>
    </row>
    <row r="876" spans="1:21" ht="13" x14ac:dyDescent="0.3">
      <c r="A876" s="44" t="s">
        <v>6446</v>
      </c>
      <c r="B876" s="44" t="s">
        <v>12347</v>
      </c>
      <c r="C876" s="98" t="s">
        <v>989</v>
      </c>
      <c r="D876" s="98" t="s">
        <v>13130</v>
      </c>
      <c r="E876" s="98" t="s">
        <v>411</v>
      </c>
      <c r="F876" s="122">
        <v>1.0310866854561989</v>
      </c>
      <c r="G876" s="122">
        <v>1.031545466616355</v>
      </c>
      <c r="H876" s="99">
        <v>6349.6666666666679</v>
      </c>
      <c r="I876" s="53">
        <v>6547.0567570850453</v>
      </c>
      <c r="J876" s="54">
        <v>6187.2231802640208</v>
      </c>
      <c r="K876" s="55">
        <v>0.97441700565867284</v>
      </c>
      <c r="L876" s="121">
        <v>6549.9698645249837</v>
      </c>
      <c r="M876" s="54">
        <v>6132.3805330398864</v>
      </c>
      <c r="N876" s="120">
        <v>0.96577991490995097</v>
      </c>
      <c r="O876" s="123">
        <v>6404.7729880087973</v>
      </c>
      <c r="P876" s="53">
        <v>6603.876151305386</v>
      </c>
      <c r="Q876" s="54">
        <v>6240.9687987370153</v>
      </c>
      <c r="R876" s="55">
        <v>0.97442466898070224</v>
      </c>
      <c r="S876" s="121">
        <v>6606.8145404873612</v>
      </c>
      <c r="T876" s="54">
        <v>6185.6491617608535</v>
      </c>
      <c r="U876" s="55">
        <v>0.96578741718743288</v>
      </c>
    </row>
    <row r="877" spans="1:21" ht="13" x14ac:dyDescent="0.3">
      <c r="A877" s="44" t="s">
        <v>6445</v>
      </c>
      <c r="B877" s="44" t="s">
        <v>12346</v>
      </c>
      <c r="C877" s="98" t="s">
        <v>989</v>
      </c>
      <c r="D877" s="98" t="s">
        <v>13130</v>
      </c>
      <c r="E877" s="98" t="s">
        <v>415</v>
      </c>
      <c r="F877" s="122">
        <v>1.0293800620775591</v>
      </c>
      <c r="G877" s="122">
        <v>1.031057093462457</v>
      </c>
      <c r="H877" s="99">
        <v>10810.75</v>
      </c>
      <c r="I877" s="53">
        <v>11128.370506104971</v>
      </c>
      <c r="J877" s="54">
        <v>10516.742791243949</v>
      </c>
      <c r="K877" s="55">
        <v>0.97280418021357895</v>
      </c>
      <c r="L877" s="121">
        <v>11146.500473149257</v>
      </c>
      <c r="M877" s="54">
        <v>10435.862137820324</v>
      </c>
      <c r="N877" s="120">
        <v>0.96532267768844204</v>
      </c>
      <c r="O877" s="123">
        <v>10904.360964431071</v>
      </c>
      <c r="P877" s="53">
        <v>11224.731766482168</v>
      </c>
      <c r="Q877" s="54">
        <v>10607.89135407393</v>
      </c>
      <c r="R877" s="55">
        <v>0.97281183085151024</v>
      </c>
      <c r="S877" s="121">
        <v>11243.018722051775</v>
      </c>
      <c r="T877" s="54">
        <v>10526.308693476814</v>
      </c>
      <c r="U877" s="55">
        <v>0.96533017641405805</v>
      </c>
    </row>
    <row r="878" spans="1:21" ht="13" x14ac:dyDescent="0.3">
      <c r="A878" s="44" t="s">
        <v>6444</v>
      </c>
      <c r="B878" s="44" t="s">
        <v>12345</v>
      </c>
      <c r="C878" s="98" t="s">
        <v>989</v>
      </c>
      <c r="D878" s="98" t="s">
        <v>13130</v>
      </c>
      <c r="E878" s="98" t="s">
        <v>412</v>
      </c>
      <c r="F878" s="122">
        <v>1.026458747340969</v>
      </c>
      <c r="G878" s="122">
        <v>1.0251795198270619</v>
      </c>
      <c r="H878" s="99">
        <v>8375.9166666666661</v>
      </c>
      <c r="I878" s="53">
        <v>8597.5329294990097</v>
      </c>
      <c r="J878" s="54">
        <v>8125.0028842217525</v>
      </c>
      <c r="K878" s="55">
        <v>0.97004342420890288</v>
      </c>
      <c r="L878" s="121">
        <v>8586.8182264448169</v>
      </c>
      <c r="M878" s="54">
        <v>8039.370870666</v>
      </c>
      <c r="N878" s="120">
        <v>0.95981982517328457</v>
      </c>
      <c r="O878" s="123">
        <v>8449.6407167412181</v>
      </c>
      <c r="P878" s="53">
        <v>8673.2076255874381</v>
      </c>
      <c r="Q878" s="54">
        <v>8196.5828758856187</v>
      </c>
      <c r="R878" s="55">
        <v>0.97005105313481343</v>
      </c>
      <c r="S878" s="121">
        <v>8662.3986126999534</v>
      </c>
      <c r="T878" s="54">
        <v>8110.1956758624638</v>
      </c>
      <c r="U878" s="55">
        <v>0.95982728115217797</v>
      </c>
    </row>
    <row r="879" spans="1:21" ht="13" x14ac:dyDescent="0.3">
      <c r="A879" s="44" t="s">
        <v>6443</v>
      </c>
      <c r="B879" s="44" t="s">
        <v>12344</v>
      </c>
      <c r="C879" s="98" t="s">
        <v>989</v>
      </c>
      <c r="D879" s="98" t="s">
        <v>13130</v>
      </c>
      <c r="E879" s="98" t="s">
        <v>410</v>
      </c>
      <c r="F879" s="122">
        <v>1.0347217012468153</v>
      </c>
      <c r="G879" s="122">
        <v>1.0345616048318538</v>
      </c>
      <c r="H879" s="99">
        <v>7097.3333333333339</v>
      </c>
      <c r="I879" s="53">
        <v>7343.7648209823974</v>
      </c>
      <c r="J879" s="54">
        <v>6940.1432760787538</v>
      </c>
      <c r="K879" s="55">
        <v>0.97785223690758316</v>
      </c>
      <c r="L879" s="121">
        <v>7342.6285633599446</v>
      </c>
      <c r="M879" s="54">
        <v>6874.5037602637358</v>
      </c>
      <c r="N879" s="120">
        <v>0.96860376107416901</v>
      </c>
      <c r="O879" s="123">
        <v>7158.7683502903328</v>
      </c>
      <c r="P879" s="53">
        <v>7407.3329662442702</v>
      </c>
      <c r="Q879" s="54">
        <v>7000.2726981862816</v>
      </c>
      <c r="R879" s="55">
        <v>0.97785992724605719</v>
      </c>
      <c r="S879" s="121">
        <v>7406.1868730958495</v>
      </c>
      <c r="T879" s="54">
        <v>6934.0638128507517</v>
      </c>
      <c r="U879" s="55">
        <v>0.96861128528757767</v>
      </c>
    </row>
    <row r="880" spans="1:21" ht="13" x14ac:dyDescent="0.3">
      <c r="A880" s="44" t="s">
        <v>6442</v>
      </c>
      <c r="B880" s="44" t="s">
        <v>12343</v>
      </c>
      <c r="C880" s="98" t="s">
        <v>989</v>
      </c>
      <c r="D880" s="98" t="s">
        <v>13130</v>
      </c>
      <c r="E880" s="98" t="s">
        <v>408</v>
      </c>
      <c r="F880" s="122">
        <v>1.0320897950594878</v>
      </c>
      <c r="G880" s="122">
        <v>1.0327637657131035</v>
      </c>
      <c r="H880" s="99">
        <v>15575.416666666668</v>
      </c>
      <c r="I880" s="53">
        <v>16075.228595466133</v>
      </c>
      <c r="J880" s="54">
        <v>15191.716015945196</v>
      </c>
      <c r="K880" s="55">
        <v>0.97536498323395493</v>
      </c>
      <c r="L880" s="121">
        <v>16085.725969217301</v>
      </c>
      <c r="M880" s="54">
        <v>15060.190326630789</v>
      </c>
      <c r="N880" s="120">
        <v>0.96692054209127343</v>
      </c>
      <c r="O880" s="123">
        <v>15713.844039106065</v>
      </c>
      <c r="P880" s="53">
        <v>16218.098073917734</v>
      </c>
      <c r="Q880" s="54">
        <v>15326.853765143671</v>
      </c>
      <c r="R880" s="55">
        <v>0.97537265401137263</v>
      </c>
      <c r="S880" s="121">
        <v>16228.688743655583</v>
      </c>
      <c r="T880" s="54">
        <v>15194.156625481106</v>
      </c>
      <c r="U880" s="55">
        <v>0.96692805322926423</v>
      </c>
    </row>
    <row r="881" spans="1:21" ht="13" x14ac:dyDescent="0.3">
      <c r="A881" s="44" t="s">
        <v>6441</v>
      </c>
      <c r="B881" s="44" t="s">
        <v>12342</v>
      </c>
      <c r="C881" s="98" t="s">
        <v>989</v>
      </c>
      <c r="D881" s="98" t="s">
        <v>13130</v>
      </c>
      <c r="E881" s="98" t="s">
        <v>408</v>
      </c>
      <c r="F881" s="122">
        <v>1.0320897950594878</v>
      </c>
      <c r="G881" s="122">
        <v>1.0327637657131035</v>
      </c>
      <c r="H881" s="99">
        <v>11810.166666666666</v>
      </c>
      <c r="I881" s="53">
        <v>12189.152494618394</v>
      </c>
      <c r="J881" s="54">
        <v>11519.223012823546</v>
      </c>
      <c r="K881" s="55">
        <v>0.97536498323395493</v>
      </c>
      <c r="L881" s="121">
        <v>12197.112200366037</v>
      </c>
      <c r="M881" s="54">
        <v>11419.49275552162</v>
      </c>
      <c r="N881" s="120">
        <v>0.96692054209127343</v>
      </c>
      <c r="O881" s="123">
        <v>11908.364012211041</v>
      </c>
      <c r="P881" s="53">
        <v>12290.500972856673</v>
      </c>
      <c r="Q881" s="54">
        <v>11615.092611523802</v>
      </c>
      <c r="R881" s="55">
        <v>0.97537265401137274</v>
      </c>
      <c r="S881" s="121">
        <v>12298.526860733476</v>
      </c>
      <c r="T881" s="54">
        <v>11514.531231472653</v>
      </c>
      <c r="U881" s="55">
        <v>0.96692805322926423</v>
      </c>
    </row>
    <row r="882" spans="1:21" ht="13" x14ac:dyDescent="0.3">
      <c r="A882" s="44" t="s">
        <v>6440</v>
      </c>
      <c r="B882" s="44" t="s">
        <v>12341</v>
      </c>
      <c r="C882" s="98" t="s">
        <v>989</v>
      </c>
      <c r="D882" s="98" t="s">
        <v>13130</v>
      </c>
      <c r="E882" s="98" t="s">
        <v>471</v>
      </c>
      <c r="F882" s="122">
        <v>1.0319552975107138</v>
      </c>
      <c r="G882" s="122">
        <v>1.0330490918678292</v>
      </c>
      <c r="H882" s="99">
        <v>6354.6666666666679</v>
      </c>
      <c r="I882" s="53">
        <v>6557.7319305814171</v>
      </c>
      <c r="J882" s="54">
        <v>6197.3116342610965</v>
      </c>
      <c r="K882" s="55">
        <v>0.97523787782119631</v>
      </c>
      <c r="L882" s="121">
        <v>6564.6826291227671</v>
      </c>
      <c r="M882" s="54">
        <v>6146.1552943094466</v>
      </c>
      <c r="N882" s="120">
        <v>0.96718767745112966</v>
      </c>
      <c r="O882" s="123">
        <v>6412.3092186837584</v>
      </c>
      <c r="P882" s="53">
        <v>6617.2164674974911</v>
      </c>
      <c r="Q882" s="54">
        <v>6253.5760153493002</v>
      </c>
      <c r="R882" s="55">
        <v>0.97524554759899096</v>
      </c>
      <c r="S882" s="121">
        <v>6624.2302151369659</v>
      </c>
      <c r="T882" s="54">
        <v>6201.9546373630001</v>
      </c>
      <c r="U882" s="55">
        <v>0.96719519066425541</v>
      </c>
    </row>
    <row r="883" spans="1:21" ht="13" x14ac:dyDescent="0.3">
      <c r="A883" s="44" t="s">
        <v>6439</v>
      </c>
      <c r="B883" s="44" t="s">
        <v>12340</v>
      </c>
      <c r="C883" s="98" t="s">
        <v>989</v>
      </c>
      <c r="D883" s="98" t="s">
        <v>13130</v>
      </c>
      <c r="E883" s="98" t="s">
        <v>408</v>
      </c>
      <c r="F883" s="122">
        <v>1.0320897950594878</v>
      </c>
      <c r="G883" s="122">
        <v>1.0327637657131035</v>
      </c>
      <c r="H883" s="99">
        <v>13184.000000000002</v>
      </c>
      <c r="I883" s="53">
        <v>13607.07185806429</v>
      </c>
      <c r="J883" s="54">
        <v>12859.211938956463</v>
      </c>
      <c r="K883" s="55">
        <v>0.97536498323395493</v>
      </c>
      <c r="L883" s="121">
        <v>13615.957487161559</v>
      </c>
      <c r="M883" s="54">
        <v>12747.880426931351</v>
      </c>
      <c r="N883" s="120">
        <v>0.96692054209127354</v>
      </c>
      <c r="O883" s="123">
        <v>13286.028975251844</v>
      </c>
      <c r="P883" s="53">
        <v>13712.374922222092</v>
      </c>
      <c r="Q883" s="54">
        <v>12958.829342863388</v>
      </c>
      <c r="R883" s="55">
        <v>0.97537265401137263</v>
      </c>
      <c r="S883" s="121">
        <v>13721.3293158545</v>
      </c>
      <c r="T883" s="54">
        <v>12846.634132187864</v>
      </c>
      <c r="U883" s="55">
        <v>0.96692805322926445</v>
      </c>
    </row>
    <row r="884" spans="1:21" ht="13" x14ac:dyDescent="0.3">
      <c r="A884" s="44" t="s">
        <v>6438</v>
      </c>
      <c r="B884" s="44" t="s">
        <v>12339</v>
      </c>
      <c r="C884" s="98" t="s">
        <v>989</v>
      </c>
      <c r="D884" s="98" t="s">
        <v>13130</v>
      </c>
      <c r="E884" s="98" t="s">
        <v>411</v>
      </c>
      <c r="F884" s="122">
        <v>1.0310866854561989</v>
      </c>
      <c r="G884" s="122">
        <v>1.031545466616355</v>
      </c>
      <c r="H884" s="99">
        <v>5101.9166666666661</v>
      </c>
      <c r="I884" s="53">
        <v>5260.5183453070713</v>
      </c>
      <c r="J884" s="54">
        <v>4971.3943614534101</v>
      </c>
      <c r="K884" s="55">
        <v>0.97441700565867284</v>
      </c>
      <c r="L884" s="121">
        <v>5262.8590085544247</v>
      </c>
      <c r="M884" s="54">
        <v>4927.3286442109938</v>
      </c>
      <c r="N884" s="120">
        <v>0.96577991490995108</v>
      </c>
      <c r="O884" s="123">
        <v>5148.9464578450516</v>
      </c>
      <c r="P884" s="53">
        <v>5309.0101368108899</v>
      </c>
      <c r="Q884" s="54">
        <v>5017.2604477850227</v>
      </c>
      <c r="R884" s="55">
        <v>0.97442466898070201</v>
      </c>
      <c r="S884" s="121">
        <v>5311.3723764404021</v>
      </c>
      <c r="T884" s="54">
        <v>4972.7877007585539</v>
      </c>
      <c r="U884" s="55">
        <v>0.96578741718743299</v>
      </c>
    </row>
    <row r="885" spans="1:21" ht="13" x14ac:dyDescent="0.3">
      <c r="A885" s="44" t="s">
        <v>6437</v>
      </c>
      <c r="B885" s="44" t="s">
        <v>12338</v>
      </c>
      <c r="C885" s="98" t="s">
        <v>989</v>
      </c>
      <c r="D885" s="98" t="s">
        <v>13130</v>
      </c>
      <c r="E885" s="98" t="s">
        <v>471</v>
      </c>
      <c r="F885" s="122">
        <v>1.0319552975107138</v>
      </c>
      <c r="G885" s="122">
        <v>1.0330490918678292</v>
      </c>
      <c r="H885" s="99">
        <v>8307</v>
      </c>
      <c r="I885" s="53">
        <v>8572.4526564214993</v>
      </c>
      <c r="J885" s="54">
        <v>8101.3010510606773</v>
      </c>
      <c r="K885" s="55">
        <v>0.97523787782119631</v>
      </c>
      <c r="L885" s="121">
        <v>8581.5388061460581</v>
      </c>
      <c r="M885" s="54">
        <v>8034.4280365865352</v>
      </c>
      <c r="N885" s="120">
        <v>0.96718767745112977</v>
      </c>
      <c r="O885" s="123">
        <v>8374.8722952727512</v>
      </c>
      <c r="P885" s="53">
        <v>8642.4938310824273</v>
      </c>
      <c r="Q885" s="54">
        <v>8167.5569176748941</v>
      </c>
      <c r="R885" s="55">
        <v>0.97524554759899118</v>
      </c>
      <c r="S885" s="121">
        <v>8651.6542191405588</v>
      </c>
      <c r="T885" s="54">
        <v>8100.1362064151199</v>
      </c>
      <c r="U885" s="55">
        <v>0.96719519066425552</v>
      </c>
    </row>
    <row r="886" spans="1:21" ht="13" x14ac:dyDescent="0.3">
      <c r="A886" s="44" t="s">
        <v>6436</v>
      </c>
      <c r="B886" s="44" t="s">
        <v>12337</v>
      </c>
      <c r="C886" s="98" t="s">
        <v>989</v>
      </c>
      <c r="D886" s="98" t="s">
        <v>13130</v>
      </c>
      <c r="E886" s="98" t="s">
        <v>411</v>
      </c>
      <c r="F886" s="122">
        <v>1.0310866854561989</v>
      </c>
      <c r="G886" s="122">
        <v>1.031545466616355</v>
      </c>
      <c r="H886" s="99">
        <v>4243.583333333333</v>
      </c>
      <c r="I886" s="53">
        <v>4375.5022736238343</v>
      </c>
      <c r="J886" s="54">
        <v>4135.0197649297161</v>
      </c>
      <c r="K886" s="55">
        <v>0.97441700565867284</v>
      </c>
      <c r="L886" s="121">
        <v>4377.4491497087201</v>
      </c>
      <c r="M886" s="54">
        <v>4098.367550579952</v>
      </c>
      <c r="N886" s="120">
        <v>0.96577991490995085</v>
      </c>
      <c r="O886" s="123">
        <v>4279.2324655885623</v>
      </c>
      <c r="P886" s="53">
        <v>4412.259619240268</v>
      </c>
      <c r="Q886" s="54">
        <v>4169.7896787726086</v>
      </c>
      <c r="R886" s="55">
        <v>0.97442466898070212</v>
      </c>
      <c r="S886" s="121">
        <v>4414.2228504754094</v>
      </c>
      <c r="T886" s="54">
        <v>4132.8288704853885</v>
      </c>
      <c r="U886" s="55">
        <v>0.96578741718743299</v>
      </c>
    </row>
    <row r="887" spans="1:21" ht="13" x14ac:dyDescent="0.3">
      <c r="A887" s="44" t="s">
        <v>6435</v>
      </c>
      <c r="B887" s="44" t="s">
        <v>12336</v>
      </c>
      <c r="C887" s="98" t="s">
        <v>989</v>
      </c>
      <c r="D887" s="98" t="s">
        <v>13130</v>
      </c>
      <c r="E887" s="98" t="s">
        <v>409</v>
      </c>
      <c r="F887" s="122">
        <v>1.0206472165897509</v>
      </c>
      <c r="G887" s="122">
        <v>1.0209454001915081</v>
      </c>
      <c r="H887" s="99">
        <v>2415.75</v>
      </c>
      <c r="I887" s="53">
        <v>2465.6285134766908</v>
      </c>
      <c r="J887" s="54">
        <v>2330.1148070839517</v>
      </c>
      <c r="K887" s="55">
        <v>0.96455130170090109</v>
      </c>
      <c r="L887" s="121">
        <v>2466.3488505126356</v>
      </c>
      <c r="M887" s="54">
        <v>2309.1082846784748</v>
      </c>
      <c r="N887" s="120">
        <v>0.95585564925115374</v>
      </c>
      <c r="O887" s="123">
        <v>2442.4875060035147</v>
      </c>
      <c r="P887" s="53">
        <v>2492.9180745577296</v>
      </c>
      <c r="Q887" s="54">
        <v>2355.923031361961</v>
      </c>
      <c r="R887" s="55">
        <v>0.96455888743390394</v>
      </c>
      <c r="S887" s="121">
        <v>2493.646384279517</v>
      </c>
      <c r="T887" s="54">
        <v>2334.6836167598467</v>
      </c>
      <c r="U887" s="55">
        <v>0.95586307443592189</v>
      </c>
    </row>
    <row r="888" spans="1:21" ht="13" x14ac:dyDescent="0.3">
      <c r="A888" s="44" t="s">
        <v>6434</v>
      </c>
      <c r="B888" s="44" t="s">
        <v>12335</v>
      </c>
      <c r="C888" s="98" t="s">
        <v>989</v>
      </c>
      <c r="D888" s="98" t="s">
        <v>13130</v>
      </c>
      <c r="E888" s="98" t="s">
        <v>410</v>
      </c>
      <c r="F888" s="122">
        <v>1.0347217012468153</v>
      </c>
      <c r="G888" s="122">
        <v>1.0345616048318538</v>
      </c>
      <c r="H888" s="99">
        <v>2244.5</v>
      </c>
      <c r="I888" s="53">
        <v>2322.432858448477</v>
      </c>
      <c r="J888" s="54">
        <v>2194.7893457390705</v>
      </c>
      <c r="K888" s="55">
        <v>0.97785223690758327</v>
      </c>
      <c r="L888" s="121">
        <v>2322.0735220450956</v>
      </c>
      <c r="M888" s="54">
        <v>2174.0311417309722</v>
      </c>
      <c r="N888" s="120">
        <v>0.9686037610741689</v>
      </c>
      <c r="O888" s="123">
        <v>2263.2830517848342</v>
      </c>
      <c r="P888" s="53">
        <v>2341.8680897458876</v>
      </c>
      <c r="Q888" s="54">
        <v>2213.1738003555524</v>
      </c>
      <c r="R888" s="55">
        <v>0.97785992724605719</v>
      </c>
      <c r="S888" s="121">
        <v>2341.5057462432537</v>
      </c>
      <c r="T888" s="54">
        <v>2192.2415057588992</v>
      </c>
      <c r="U888" s="55">
        <v>0.96861128528757756</v>
      </c>
    </row>
    <row r="889" spans="1:21" ht="13" x14ac:dyDescent="0.3">
      <c r="A889" s="44" t="s">
        <v>6433</v>
      </c>
      <c r="B889" s="44" t="s">
        <v>12334</v>
      </c>
      <c r="C889" s="98" t="s">
        <v>989</v>
      </c>
      <c r="D889" s="98" t="s">
        <v>13130</v>
      </c>
      <c r="E889" s="98" t="s">
        <v>471</v>
      </c>
      <c r="F889" s="122">
        <v>1.0319552975107138</v>
      </c>
      <c r="G889" s="122">
        <v>1.0330490918678292</v>
      </c>
      <c r="H889" s="99">
        <v>5290.833333333333</v>
      </c>
      <c r="I889" s="53">
        <v>5459.9034865796011</v>
      </c>
      <c r="J889" s="54">
        <v>5159.8210719056451</v>
      </c>
      <c r="K889" s="55">
        <v>0.9752378778211962</v>
      </c>
      <c r="L889" s="121">
        <v>5465.6905702240392</v>
      </c>
      <c r="M889" s="54">
        <v>5117.2288034476851</v>
      </c>
      <c r="N889" s="120">
        <v>0.96718767745112966</v>
      </c>
      <c r="O889" s="123">
        <v>5332.4883330608936</v>
      </c>
      <c r="P889" s="53">
        <v>5502.8895842162647</v>
      </c>
      <c r="Q889" s="54">
        <v>5200.4855044412016</v>
      </c>
      <c r="R889" s="55">
        <v>0.97524554759899096</v>
      </c>
      <c r="S889" s="121">
        <v>5508.722229864351</v>
      </c>
      <c r="T889" s="54">
        <v>5157.5570700097487</v>
      </c>
      <c r="U889" s="55">
        <v>0.96719519066425541</v>
      </c>
    </row>
    <row r="890" spans="1:21" ht="13" x14ac:dyDescent="0.3">
      <c r="A890" s="44" t="s">
        <v>6432</v>
      </c>
      <c r="B890" s="44" t="s">
        <v>12333</v>
      </c>
      <c r="C890" s="98" t="s">
        <v>989</v>
      </c>
      <c r="D890" s="98" t="s">
        <v>13130</v>
      </c>
      <c r="E890" s="98" t="s">
        <v>410</v>
      </c>
      <c r="F890" s="122">
        <v>1.0347217012468153</v>
      </c>
      <c r="G890" s="122">
        <v>1.0345616048318538</v>
      </c>
      <c r="H890" s="99">
        <v>4573.5833333333339</v>
      </c>
      <c r="I890" s="53">
        <v>4732.3859274607476</v>
      </c>
      <c r="J890" s="54">
        <v>4472.2886931832409</v>
      </c>
      <c r="K890" s="55">
        <v>0.97785223690758305</v>
      </c>
      <c r="L890" s="121">
        <v>4731.6537131655532</v>
      </c>
      <c r="M890" s="54">
        <v>4429.9900182528017</v>
      </c>
      <c r="N890" s="120">
        <v>0.9686037610741689</v>
      </c>
      <c r="O890" s="123">
        <v>4612.0536492786778</v>
      </c>
      <c r="P890" s="53">
        <v>4772.1919982232166</v>
      </c>
      <c r="Q890" s="54">
        <v>4509.9424459385609</v>
      </c>
      <c r="R890" s="55">
        <v>0.9778599272460573</v>
      </c>
      <c r="S890" s="121">
        <v>4771.453624968357</v>
      </c>
      <c r="T890" s="54">
        <v>4467.2872130430833</v>
      </c>
      <c r="U890" s="55">
        <v>0.96861128528757767</v>
      </c>
    </row>
    <row r="891" spans="1:21" ht="13" x14ac:dyDescent="0.3">
      <c r="A891" s="44" t="s">
        <v>6431</v>
      </c>
      <c r="B891" s="44" t="s">
        <v>12332</v>
      </c>
      <c r="C891" s="98" t="s">
        <v>989</v>
      </c>
      <c r="D891" s="98" t="s">
        <v>13130</v>
      </c>
      <c r="E891" s="98" t="s">
        <v>414</v>
      </c>
      <c r="F891" s="122">
        <v>1.0209069170328835</v>
      </c>
      <c r="G891" s="122">
        <v>1.0262402279933884</v>
      </c>
      <c r="H891" s="99">
        <v>3831.25</v>
      </c>
      <c r="I891" s="53">
        <v>3911.3496258822347</v>
      </c>
      <c r="J891" s="54">
        <v>3696.3774668955739</v>
      </c>
      <c r="K891" s="55">
        <v>0.96479672871662614</v>
      </c>
      <c r="L891" s="121">
        <v>3931.7828734996692</v>
      </c>
      <c r="M891" s="54">
        <v>3681.1144558353762</v>
      </c>
      <c r="N891" s="120">
        <v>0.96081290853778167</v>
      </c>
      <c r="O891" s="123">
        <v>3865.2677996020275</v>
      </c>
      <c r="P891" s="53">
        <v>3946.0786327981832</v>
      </c>
      <c r="Q891" s="54">
        <v>3729.2270570198684</v>
      </c>
      <c r="R891" s="55">
        <v>0.96480431637979491</v>
      </c>
      <c r="S891" s="121">
        <v>3966.6933079190876</v>
      </c>
      <c r="T891" s="54">
        <v>3713.8280459863058</v>
      </c>
      <c r="U891" s="55">
        <v>0.96082037223104855</v>
      </c>
    </row>
    <row r="892" spans="1:21" ht="13" x14ac:dyDescent="0.3">
      <c r="A892" s="44" t="s">
        <v>6430</v>
      </c>
      <c r="B892" s="44" t="s">
        <v>12331</v>
      </c>
      <c r="C892" s="98" t="s">
        <v>989</v>
      </c>
      <c r="D892" s="98" t="s">
        <v>13130</v>
      </c>
      <c r="E892" s="98" t="s">
        <v>410</v>
      </c>
      <c r="F892" s="122">
        <v>1.0347217012468153</v>
      </c>
      <c r="G892" s="122">
        <v>1.0345616048318538</v>
      </c>
      <c r="H892" s="99">
        <v>3779.4166666666661</v>
      </c>
      <c r="I892" s="53">
        <v>3910.6444430539004</v>
      </c>
      <c r="J892" s="54">
        <v>3695.7110417058011</v>
      </c>
      <c r="K892" s="55">
        <v>0.97785223690758316</v>
      </c>
      <c r="L892" s="121">
        <v>3910.0393719949216</v>
      </c>
      <c r="M892" s="54">
        <v>3660.7571979997315</v>
      </c>
      <c r="N892" s="120">
        <v>0.96860376107416901</v>
      </c>
      <c r="O892" s="123">
        <v>3810.4951467132005</v>
      </c>
      <c r="P892" s="53">
        <v>3942.8020207998156</v>
      </c>
      <c r="Q892" s="54">
        <v>3726.1305069364244</v>
      </c>
      <c r="R892" s="55">
        <v>0.97785992724605719</v>
      </c>
      <c r="S892" s="121">
        <v>3942.1919741875986</v>
      </c>
      <c r="T892" s="54">
        <v>3690.8886016399497</v>
      </c>
      <c r="U892" s="55">
        <v>0.96861128528757756</v>
      </c>
    </row>
    <row r="893" spans="1:21" ht="13" x14ac:dyDescent="0.3">
      <c r="A893" s="44" t="s">
        <v>6429</v>
      </c>
      <c r="B893" s="44" t="s">
        <v>12330</v>
      </c>
      <c r="C893" s="98" t="s">
        <v>989</v>
      </c>
      <c r="D893" s="98" t="s">
        <v>13130</v>
      </c>
      <c r="E893" s="98" t="s">
        <v>409</v>
      </c>
      <c r="F893" s="122">
        <v>1.0206472165897509</v>
      </c>
      <c r="G893" s="122">
        <v>1.0209454001915081</v>
      </c>
      <c r="H893" s="99">
        <v>4213.8333333333339</v>
      </c>
      <c r="I893" s="53">
        <v>4300.8372628397792</v>
      </c>
      <c r="J893" s="54">
        <v>4064.4584268173135</v>
      </c>
      <c r="K893" s="55">
        <v>0.96455130170090086</v>
      </c>
      <c r="L893" s="121">
        <v>4302.0937588403176</v>
      </c>
      <c r="M893" s="54">
        <v>4027.8163966694883</v>
      </c>
      <c r="N893" s="120">
        <v>0.95585564925115396</v>
      </c>
      <c r="O893" s="123">
        <v>4254.2012603374596</v>
      </c>
      <c r="P893" s="53">
        <v>4342.0386751760379</v>
      </c>
      <c r="Q893" s="54">
        <v>4103.4276345910121</v>
      </c>
      <c r="R893" s="55">
        <v>0.96455888743390394</v>
      </c>
      <c r="S893" s="121">
        <v>4343.3072082304461</v>
      </c>
      <c r="T893" s="54">
        <v>4066.4338959753377</v>
      </c>
      <c r="U893" s="55">
        <v>0.95586307443592189</v>
      </c>
    </row>
    <row r="894" spans="1:21" ht="13" x14ac:dyDescent="0.3">
      <c r="A894" s="44" t="s">
        <v>6428</v>
      </c>
      <c r="B894" s="44" t="s">
        <v>12329</v>
      </c>
      <c r="C894" s="98" t="s">
        <v>989</v>
      </c>
      <c r="D894" s="98" t="s">
        <v>13130</v>
      </c>
      <c r="E894" s="98" t="s">
        <v>413</v>
      </c>
      <c r="F894" s="122">
        <v>1.0206765530925168</v>
      </c>
      <c r="G894" s="122">
        <v>1.0216641254159855</v>
      </c>
      <c r="H894" s="99">
        <v>7744.9166666666652</v>
      </c>
      <c r="I894" s="53">
        <v>7905.054847322117</v>
      </c>
      <c r="J894" s="54">
        <v>7470.5841735189542</v>
      </c>
      <c r="K894" s="55">
        <v>0.96457902583659683</v>
      </c>
      <c r="L894" s="121">
        <v>7912.7035126696883</v>
      </c>
      <c r="M894" s="54">
        <v>7408.2339290779255</v>
      </c>
      <c r="N894" s="120">
        <v>0.95652855258755876</v>
      </c>
      <c r="O894" s="123">
        <v>7814.7607048394448</v>
      </c>
      <c r="P894" s="53">
        <v>7976.3430194583716</v>
      </c>
      <c r="Q894" s="54">
        <v>7538.0135502122448</v>
      </c>
      <c r="R894" s="55">
        <v>0.96458661178763683</v>
      </c>
      <c r="S894" s="121">
        <v>7984.0606608450016</v>
      </c>
      <c r="T894" s="54">
        <v>7475.0998127095327</v>
      </c>
      <c r="U894" s="55">
        <v>0.95653598299950882</v>
      </c>
    </row>
    <row r="895" spans="1:21" ht="13" x14ac:dyDescent="0.3">
      <c r="A895" s="44" t="s">
        <v>6427</v>
      </c>
      <c r="B895" s="44" t="s">
        <v>12328</v>
      </c>
      <c r="C895" s="98" t="s">
        <v>989</v>
      </c>
      <c r="D895" s="98" t="s">
        <v>13130</v>
      </c>
      <c r="E895" s="98" t="s">
        <v>471</v>
      </c>
      <c r="F895" s="122">
        <v>1.0319552975107138</v>
      </c>
      <c r="G895" s="122">
        <v>1.0330490918678292</v>
      </c>
      <c r="H895" s="99">
        <v>4959.583333333333</v>
      </c>
      <c r="I895" s="53">
        <v>5118.0682942791773</v>
      </c>
      <c r="J895" s="54">
        <v>4836.7735248773743</v>
      </c>
      <c r="K895" s="55">
        <v>0.9752378778211962</v>
      </c>
      <c r="L895" s="121">
        <v>5123.493058542821</v>
      </c>
      <c r="M895" s="54">
        <v>4796.847885291998</v>
      </c>
      <c r="N895" s="120">
        <v>0.96718767745112966</v>
      </c>
      <c r="O895" s="123">
        <v>5001.7015286224287</v>
      </c>
      <c r="P895" s="53">
        <v>5161.5323890293503</v>
      </c>
      <c r="Q895" s="54">
        <v>4877.8871462080906</v>
      </c>
      <c r="R895" s="55">
        <v>0.97524554759899096</v>
      </c>
      <c r="S895" s="121">
        <v>5167.0032219373334</v>
      </c>
      <c r="T895" s="54">
        <v>4837.6216636216677</v>
      </c>
      <c r="U895" s="55">
        <v>0.96719519066425541</v>
      </c>
    </row>
    <row r="896" spans="1:21" ht="13" x14ac:dyDescent="0.3">
      <c r="A896" s="44" t="s">
        <v>6426</v>
      </c>
      <c r="B896" s="44" t="s">
        <v>8992</v>
      </c>
      <c r="C896" s="98" t="s">
        <v>989</v>
      </c>
      <c r="D896" s="98" t="s">
        <v>13130</v>
      </c>
      <c r="E896" s="98" t="s">
        <v>471</v>
      </c>
      <c r="F896" s="122">
        <v>1.0319552975107138</v>
      </c>
      <c r="G896" s="122">
        <v>1.0330490918678292</v>
      </c>
      <c r="H896" s="99">
        <v>4540.583333333333</v>
      </c>
      <c r="I896" s="53">
        <v>4685.6790246221881</v>
      </c>
      <c r="J896" s="54">
        <v>4428.1488540702931</v>
      </c>
      <c r="K896" s="55">
        <v>0.9752378778211962</v>
      </c>
      <c r="L896" s="121">
        <v>4690.6454890502009</v>
      </c>
      <c r="M896" s="54">
        <v>4391.5962484399752</v>
      </c>
      <c r="N896" s="120">
        <v>0.96718767745112977</v>
      </c>
      <c r="O896" s="123">
        <v>4579.1532179731985</v>
      </c>
      <c r="P896" s="53">
        <v>4725.4814214006747</v>
      </c>
      <c r="Q896" s="54">
        <v>4465.7987876019542</v>
      </c>
      <c r="R896" s="55">
        <v>0.97524554759899107</v>
      </c>
      <c r="S896" s="121">
        <v>4730.4900733508603</v>
      </c>
      <c r="T896" s="54">
        <v>4428.9349697384259</v>
      </c>
      <c r="U896" s="55">
        <v>0.9671951906642553</v>
      </c>
    </row>
    <row r="897" spans="1:21" ht="13" x14ac:dyDescent="0.3">
      <c r="A897" s="44" t="s">
        <v>6425</v>
      </c>
      <c r="B897" s="44" t="s">
        <v>12327</v>
      </c>
      <c r="C897" s="98" t="s">
        <v>989</v>
      </c>
      <c r="D897" s="98" t="s">
        <v>13130</v>
      </c>
      <c r="E897" s="98" t="s">
        <v>414</v>
      </c>
      <c r="F897" s="122">
        <v>1.0209069170328835</v>
      </c>
      <c r="G897" s="122">
        <v>1.0262402279933884</v>
      </c>
      <c r="H897" s="99">
        <v>3679.416666666667</v>
      </c>
      <c r="I897" s="53">
        <v>3756.3419256460757</v>
      </c>
      <c r="J897" s="54">
        <v>3549.8891635854329</v>
      </c>
      <c r="K897" s="55">
        <v>0.96479672871662614</v>
      </c>
      <c r="L897" s="121">
        <v>3775.9653988826735</v>
      </c>
      <c r="M897" s="54">
        <v>3535.2310292223901</v>
      </c>
      <c r="N897" s="120">
        <v>0.96081290853778178</v>
      </c>
      <c r="O897" s="123">
        <v>3715.9761840480442</v>
      </c>
      <c r="P897" s="53">
        <v>3793.6657898241078</v>
      </c>
      <c r="Q897" s="54">
        <v>3585.1898619340727</v>
      </c>
      <c r="R897" s="55">
        <v>0.96480431637979502</v>
      </c>
      <c r="S897" s="121">
        <v>3813.4842463354662</v>
      </c>
      <c r="T897" s="54">
        <v>3570.3856203587529</v>
      </c>
      <c r="U897" s="55">
        <v>0.96082037223104844</v>
      </c>
    </row>
    <row r="898" spans="1:21" ht="13" x14ac:dyDescent="0.3">
      <c r="A898" s="44" t="s">
        <v>6424</v>
      </c>
      <c r="B898" s="44" t="s">
        <v>12326</v>
      </c>
      <c r="C898" s="98" t="s">
        <v>989</v>
      </c>
      <c r="D898" s="98" t="s">
        <v>13130</v>
      </c>
      <c r="E898" s="98" t="s">
        <v>409</v>
      </c>
      <c r="F898" s="122">
        <v>1.0206472165897509</v>
      </c>
      <c r="G898" s="122">
        <v>1.0209454001915081</v>
      </c>
      <c r="H898" s="99">
        <v>7322.75</v>
      </c>
      <c r="I898" s="53">
        <v>7473.9444052825984</v>
      </c>
      <c r="J898" s="54">
        <v>7063.1680445302727</v>
      </c>
      <c r="K898" s="55">
        <v>0.96455130170090098</v>
      </c>
      <c r="L898" s="121">
        <v>7476.1279292523659</v>
      </c>
      <c r="M898" s="54">
        <v>6999.4919555538872</v>
      </c>
      <c r="N898" s="120">
        <v>0.95585564925115385</v>
      </c>
      <c r="O898" s="123">
        <v>7393.9745029887408</v>
      </c>
      <c r="P898" s="53">
        <v>7546.6394960110447</v>
      </c>
      <c r="Q898" s="54">
        <v>7131.9238203174737</v>
      </c>
      <c r="R898" s="55">
        <v>0.96455888743390406</v>
      </c>
      <c r="S898" s="121">
        <v>7548.8442579596476</v>
      </c>
      <c r="T898" s="54">
        <v>7067.6272007276348</v>
      </c>
      <c r="U898" s="55">
        <v>0.95586307443592178</v>
      </c>
    </row>
    <row r="899" spans="1:21" ht="13" x14ac:dyDescent="0.3">
      <c r="A899" s="44" t="s">
        <v>6423</v>
      </c>
      <c r="B899" s="44" t="s">
        <v>12325</v>
      </c>
      <c r="C899" s="98" t="s">
        <v>989</v>
      </c>
      <c r="D899" s="98" t="s">
        <v>13130</v>
      </c>
      <c r="E899" s="98" t="s">
        <v>414</v>
      </c>
      <c r="F899" s="122">
        <v>1.0209069170328835</v>
      </c>
      <c r="G899" s="122">
        <v>1.0262402279933884</v>
      </c>
      <c r="H899" s="99">
        <v>8304.0833333333321</v>
      </c>
      <c r="I899" s="53">
        <v>8477.6961146174835</v>
      </c>
      <c r="J899" s="54">
        <v>8011.752434990256</v>
      </c>
      <c r="K899" s="55">
        <v>0.96479672871662625</v>
      </c>
      <c r="L899" s="121">
        <v>8521.9843732760964</v>
      </c>
      <c r="M899" s="54">
        <v>7978.6704602401178</v>
      </c>
      <c r="N899" s="120">
        <v>0.9608129085377819</v>
      </c>
      <c r="O899" s="123">
        <v>8379.3241015279491</v>
      </c>
      <c r="P899" s="53">
        <v>8554.5099353102341</v>
      </c>
      <c r="Q899" s="54">
        <v>8084.4080614994118</v>
      </c>
      <c r="R899" s="55">
        <v>0.96480431637979491</v>
      </c>
      <c r="S899" s="121">
        <v>8599.1994763825369</v>
      </c>
      <c r="T899" s="54">
        <v>8051.0253022746801</v>
      </c>
      <c r="U899" s="55">
        <v>0.96082037223104855</v>
      </c>
    </row>
    <row r="900" spans="1:21" ht="13" x14ac:dyDescent="0.3">
      <c r="A900" s="44" t="s">
        <v>6422</v>
      </c>
      <c r="B900" s="44" t="s">
        <v>12324</v>
      </c>
      <c r="C900" s="98" t="s">
        <v>993</v>
      </c>
      <c r="D900" s="98" t="s">
        <v>13130</v>
      </c>
      <c r="E900" s="98" t="s">
        <v>333</v>
      </c>
      <c r="F900" s="122">
        <v>1.0325206276240038</v>
      </c>
      <c r="G900" s="122">
        <v>1.0349554419314848</v>
      </c>
      <c r="H900" s="99">
        <v>24895.166666666664</v>
      </c>
      <c r="I900" s="53">
        <v>25704.77311147084</v>
      </c>
      <c r="J900" s="54">
        <v>24292.009973276879</v>
      </c>
      <c r="K900" s="55">
        <v>0.97577213675787999</v>
      </c>
      <c r="L900" s="121">
        <v>25765.388219457967</v>
      </c>
      <c r="M900" s="54">
        <v>24122.731617281715</v>
      </c>
      <c r="N900" s="120">
        <v>0.96897248932985858</v>
      </c>
      <c r="O900" s="123">
        <v>25122.40766122322</v>
      </c>
      <c r="P900" s="53">
        <v>25939.40412579228</v>
      </c>
      <c r="Q900" s="54">
        <v>24513.938192935322</v>
      </c>
      <c r="R900" s="55">
        <v>0.97577981073736497</v>
      </c>
      <c r="S900" s="121">
        <v>26000.572523404197</v>
      </c>
      <c r="T900" s="54">
        <v>24343.110987770146</v>
      </c>
      <c r="U900" s="55">
        <v>0.96898001640758624</v>
      </c>
    </row>
    <row r="901" spans="1:21" ht="13" x14ac:dyDescent="0.3">
      <c r="A901" s="44" t="s">
        <v>6421</v>
      </c>
      <c r="B901" s="44" t="s">
        <v>12323</v>
      </c>
      <c r="C901" s="98" t="s">
        <v>993</v>
      </c>
      <c r="D901" s="98" t="s">
        <v>13130</v>
      </c>
      <c r="E901" s="98" t="s">
        <v>335</v>
      </c>
      <c r="F901" s="122">
        <v>1.0291676296454535</v>
      </c>
      <c r="G901" s="122">
        <v>1.0312563888095128</v>
      </c>
      <c r="H901" s="99">
        <v>11038.583333333334</v>
      </c>
      <c r="I901" s="53">
        <v>11360.552643810475</v>
      </c>
      <c r="J901" s="54">
        <v>10736.163938448781</v>
      </c>
      <c r="K901" s="55">
        <v>0.97260342330602023</v>
      </c>
      <c r="L901" s="121">
        <v>11383.609585906208</v>
      </c>
      <c r="M901" s="54">
        <v>10657.854503793222</v>
      </c>
      <c r="N901" s="120">
        <v>0.96550926708226936</v>
      </c>
      <c r="O901" s="123">
        <v>11137.78910817169</v>
      </c>
      <c r="P901" s="53">
        <v>11462.652015948008</v>
      </c>
      <c r="Q901" s="54">
        <v>10832.73700827514</v>
      </c>
      <c r="R901" s="55">
        <v>0.97261107236509481</v>
      </c>
      <c r="S901" s="121">
        <v>11485.91617501506</v>
      </c>
      <c r="T901" s="54">
        <v>10753.722134115844</v>
      </c>
      <c r="U901" s="55">
        <v>0.96551676725733115</v>
      </c>
    </row>
    <row r="902" spans="1:21" ht="13" x14ac:dyDescent="0.3">
      <c r="A902" s="44" t="s">
        <v>6420</v>
      </c>
      <c r="B902" s="44" t="s">
        <v>10910</v>
      </c>
      <c r="C902" s="98" t="s">
        <v>993</v>
      </c>
      <c r="D902" s="98" t="s">
        <v>13130</v>
      </c>
      <c r="E902" s="98" t="s">
        <v>334</v>
      </c>
      <c r="F902" s="122">
        <v>1.0289036515437098</v>
      </c>
      <c r="G902" s="122">
        <v>1.0310560845889616</v>
      </c>
      <c r="H902" s="99">
        <v>11574.916666666666</v>
      </c>
      <c r="I902" s="53">
        <v>11909.474024647478</v>
      </c>
      <c r="J902" s="54">
        <v>11254.915985004945</v>
      </c>
      <c r="K902" s="55">
        <v>0.97235395373659528</v>
      </c>
      <c r="L902" s="121">
        <v>11934.388257776847</v>
      </c>
      <c r="M902" s="54">
        <v>11173.518617560563</v>
      </c>
      <c r="N902" s="120">
        <v>0.96532173313506042</v>
      </c>
      <c r="O902" s="123">
        <v>11684.236400032878</v>
      </c>
      <c r="P902" s="53">
        <v>12021.953497493758</v>
      </c>
      <c r="Q902" s="54">
        <v>11361.302810455491</v>
      </c>
      <c r="R902" s="55">
        <v>0.97236160083371137</v>
      </c>
      <c r="S902" s="121">
        <v>12047.103034029724</v>
      </c>
      <c r="T902" s="54">
        <v>11279.134948836567</v>
      </c>
      <c r="U902" s="55">
        <v>0.96532923185333952</v>
      </c>
    </row>
    <row r="903" spans="1:21" ht="13" x14ac:dyDescent="0.3">
      <c r="A903" s="44" t="s">
        <v>6419</v>
      </c>
      <c r="B903" s="44" t="s">
        <v>12322</v>
      </c>
      <c r="C903" s="98" t="s">
        <v>993</v>
      </c>
      <c r="D903" s="98" t="s">
        <v>13130</v>
      </c>
      <c r="E903" s="98" t="s">
        <v>470</v>
      </c>
      <c r="F903" s="122">
        <v>1.029038344506453</v>
      </c>
      <c r="G903" s="122">
        <v>1.0307692484517779</v>
      </c>
      <c r="H903" s="99">
        <v>11063.333333333334</v>
      </c>
      <c r="I903" s="53">
        <v>11384.594218056392</v>
      </c>
      <c r="J903" s="54">
        <v>10758.884160830145</v>
      </c>
      <c r="K903" s="55">
        <v>0.97248124382315249</v>
      </c>
      <c r="L903" s="121">
        <v>11403.743785371504</v>
      </c>
      <c r="M903" s="54">
        <v>10676.705059658836</v>
      </c>
      <c r="N903" s="120">
        <v>0.96505318406075646</v>
      </c>
      <c r="O903" s="123">
        <v>11159.390031495976</v>
      </c>
      <c r="P903" s="53">
        <v>11483.440243712434</v>
      </c>
      <c r="Q903" s="54">
        <v>10852.382846247614</v>
      </c>
      <c r="R903" s="55">
        <v>0.97248889192134402</v>
      </c>
      <c r="S903" s="121">
        <v>11502.756075945368</v>
      </c>
      <c r="T903" s="54">
        <v>10769.488539913275</v>
      </c>
      <c r="U903" s="55">
        <v>0.96506068069291839</v>
      </c>
    </row>
    <row r="904" spans="1:21" ht="13" x14ac:dyDescent="0.3">
      <c r="A904" s="44" t="s">
        <v>6418</v>
      </c>
      <c r="B904" s="44" t="s">
        <v>12321</v>
      </c>
      <c r="C904" s="98" t="s">
        <v>993</v>
      </c>
      <c r="D904" s="98" t="s">
        <v>13130</v>
      </c>
      <c r="E904" s="98" t="s">
        <v>330</v>
      </c>
      <c r="F904" s="122">
        <v>1.0303970243701557</v>
      </c>
      <c r="G904" s="122">
        <v>1.0310877441633508</v>
      </c>
      <c r="H904" s="99">
        <v>10530.5</v>
      </c>
      <c r="I904" s="53">
        <v>10850.595865129924</v>
      </c>
      <c r="J904" s="54">
        <v>10254.234955845935</v>
      </c>
      <c r="K904" s="55">
        <v>0.9737652491188391</v>
      </c>
      <c r="L904" s="121">
        <v>10857.869489912166</v>
      </c>
      <c r="M904" s="54">
        <v>10165.632646777671</v>
      </c>
      <c r="N904" s="120">
        <v>0.96535137427260531</v>
      </c>
      <c r="O904" s="123">
        <v>10623.246304452485</v>
      </c>
      <c r="P904" s="53">
        <v>10946.161381259093</v>
      </c>
      <c r="Q904" s="54">
        <v>10344.629439011258</v>
      </c>
      <c r="R904" s="55">
        <v>0.97377290731511601</v>
      </c>
      <c r="S904" s="121">
        <v>10953.499067749566</v>
      </c>
      <c r="T904" s="54">
        <v>10255.245082416886</v>
      </c>
      <c r="U904" s="55">
        <v>0.96535887322113967</v>
      </c>
    </row>
    <row r="905" spans="1:21" ht="13" x14ac:dyDescent="0.3">
      <c r="A905" s="44" t="s">
        <v>6417</v>
      </c>
      <c r="B905" s="44" t="s">
        <v>13223</v>
      </c>
      <c r="C905" s="98" t="s">
        <v>993</v>
      </c>
      <c r="D905" s="98" t="s">
        <v>13130</v>
      </c>
      <c r="E905" s="98" t="s">
        <v>470</v>
      </c>
      <c r="F905" s="122">
        <v>1.029038344506453</v>
      </c>
      <c r="G905" s="122">
        <v>1.0307692484517779</v>
      </c>
      <c r="H905" s="99">
        <v>8561</v>
      </c>
      <c r="I905" s="53">
        <v>8809.5972673197448</v>
      </c>
      <c r="J905" s="54">
        <v>8325.4119283700093</v>
      </c>
      <c r="K905" s="55">
        <v>0.9724812438231526</v>
      </c>
      <c r="L905" s="121">
        <v>8824.4155359956694</v>
      </c>
      <c r="M905" s="54">
        <v>8261.8203087441343</v>
      </c>
      <c r="N905" s="120">
        <v>0.96505318406075624</v>
      </c>
      <c r="O905" s="123">
        <v>8636.5015907742491</v>
      </c>
      <c r="P905" s="53">
        <v>8887.2912992976817</v>
      </c>
      <c r="Q905" s="54">
        <v>8398.9018620889747</v>
      </c>
      <c r="R905" s="55">
        <v>0.97248889192134402</v>
      </c>
      <c r="S905" s="121">
        <v>8902.2402539749564</v>
      </c>
      <c r="T905" s="54">
        <v>8334.7481039980703</v>
      </c>
      <c r="U905" s="55">
        <v>0.9650606806929185</v>
      </c>
    </row>
    <row r="906" spans="1:21" ht="13" x14ac:dyDescent="0.3">
      <c r="A906" s="44" t="s">
        <v>6416</v>
      </c>
      <c r="B906" s="44" t="s">
        <v>12320</v>
      </c>
      <c r="C906" s="98" t="s">
        <v>993</v>
      </c>
      <c r="D906" s="98" t="s">
        <v>13130</v>
      </c>
      <c r="E906" s="98" t="s">
        <v>333</v>
      </c>
      <c r="F906" s="122">
        <v>1.0325206276240038</v>
      </c>
      <c r="G906" s="122">
        <v>1.0349554419314848</v>
      </c>
      <c r="H906" s="99">
        <v>28933.25</v>
      </c>
      <c r="I906" s="53">
        <v>29874.177449202205</v>
      </c>
      <c r="J906" s="54">
        <v>28232.259175849933</v>
      </c>
      <c r="K906" s="55">
        <v>0.9757721367578801</v>
      </c>
      <c r="L906" s="121">
        <v>29944.624540264133</v>
      </c>
      <c r="M906" s="54">
        <v>28035.523276903132</v>
      </c>
      <c r="N906" s="120">
        <v>0.96897248932985858</v>
      </c>
      <c r="O906" s="123">
        <v>29210.165896711187</v>
      </c>
      <c r="P906" s="53">
        <v>30160.098824673507</v>
      </c>
      <c r="Q906" s="54">
        <v>28502.690150299873</v>
      </c>
      <c r="R906" s="55">
        <v>0.97577981073736497</v>
      </c>
      <c r="S906" s="121">
        <v>30231.220154522714</v>
      </c>
      <c r="T906" s="54">
        <v>28304.067029863523</v>
      </c>
      <c r="U906" s="55">
        <v>0.96898001640758624</v>
      </c>
    </row>
    <row r="907" spans="1:21" ht="13" x14ac:dyDescent="0.3">
      <c r="A907" s="44" t="s">
        <v>6415</v>
      </c>
      <c r="B907" s="44" t="s">
        <v>12319</v>
      </c>
      <c r="C907" s="98" t="s">
        <v>993</v>
      </c>
      <c r="D907" s="98" t="s">
        <v>13130</v>
      </c>
      <c r="E907" s="98" t="s">
        <v>469</v>
      </c>
      <c r="F907" s="122">
        <v>1.0322784232347408</v>
      </c>
      <c r="G907" s="122">
        <v>1.0463138651339927</v>
      </c>
      <c r="H907" s="99">
        <v>15031.666666666668</v>
      </c>
      <c r="I907" s="53">
        <v>15516.865165256881</v>
      </c>
      <c r="J907" s="54">
        <v>14664.040865632223</v>
      </c>
      <c r="K907" s="55">
        <v>0.97554324419329563</v>
      </c>
      <c r="L907" s="121">
        <v>15727.841249405801</v>
      </c>
      <c r="M907" s="54">
        <v>14725.122328725789</v>
      </c>
      <c r="N907" s="120">
        <v>0.97960676319275675</v>
      </c>
      <c r="O907" s="123">
        <v>15184.091696695112</v>
      </c>
      <c r="P907" s="53">
        <v>15674.210234916151</v>
      </c>
      <c r="Q907" s="54">
        <v>14812.854568997267</v>
      </c>
      <c r="R907" s="55">
        <v>0.97555091637265035</v>
      </c>
      <c r="S907" s="121">
        <v>15887.325671718028</v>
      </c>
      <c r="T907" s="54">
        <v>14874.554465189365</v>
      </c>
      <c r="U907" s="55">
        <v>0.97961437287861486</v>
      </c>
    </row>
    <row r="908" spans="1:21" ht="13" x14ac:dyDescent="0.3">
      <c r="A908" s="44" t="s">
        <v>6414</v>
      </c>
      <c r="B908" s="44" t="s">
        <v>12318</v>
      </c>
      <c r="C908" s="98" t="s">
        <v>993</v>
      </c>
      <c r="D908" s="98" t="s">
        <v>13130</v>
      </c>
      <c r="E908" s="98" t="s">
        <v>334</v>
      </c>
      <c r="F908" s="122">
        <v>1.0289036515437098</v>
      </c>
      <c r="G908" s="122">
        <v>1.0310560845889616</v>
      </c>
      <c r="H908" s="99">
        <v>12277.833333333334</v>
      </c>
      <c r="I908" s="53">
        <v>12632.707549711746</v>
      </c>
      <c r="J908" s="54">
        <v>11938.39978498563</v>
      </c>
      <c r="K908" s="55">
        <v>0.97235395373659539</v>
      </c>
      <c r="L908" s="121">
        <v>12659.134763902506</v>
      </c>
      <c r="M908" s="54">
        <v>11852.059352476752</v>
      </c>
      <c r="N908" s="120">
        <v>0.96532173313506053</v>
      </c>
      <c r="O908" s="123">
        <v>12389.697666266269</v>
      </c>
      <c r="P908" s="53">
        <v>12747.805170343943</v>
      </c>
      <c r="Q908" s="54">
        <v>12047.266256616369</v>
      </c>
      <c r="R908" s="55">
        <v>0.97236160083371148</v>
      </c>
      <c r="S908" s="121">
        <v>12774.473165021494</v>
      </c>
      <c r="T908" s="54">
        <v>11960.137331071928</v>
      </c>
      <c r="U908" s="55">
        <v>0.9653292318533393</v>
      </c>
    </row>
    <row r="909" spans="1:21" ht="13" x14ac:dyDescent="0.3">
      <c r="A909" s="44" t="s">
        <v>6413</v>
      </c>
      <c r="B909" s="44" t="s">
        <v>13224</v>
      </c>
      <c r="C909" s="98" t="s">
        <v>993</v>
      </c>
      <c r="D909" s="98" t="s">
        <v>13130</v>
      </c>
      <c r="E909" s="98" t="s">
        <v>330</v>
      </c>
      <c r="F909" s="122">
        <v>1.0303970243701557</v>
      </c>
      <c r="G909" s="122">
        <v>1.0310877441633508</v>
      </c>
      <c r="H909" s="99">
        <v>11732.583333333334</v>
      </c>
      <c r="I909" s="53">
        <v>12089.21895484155</v>
      </c>
      <c r="J909" s="54">
        <v>11424.781932390875</v>
      </c>
      <c r="K909" s="55">
        <v>0.97376524911883922</v>
      </c>
      <c r="L909" s="121">
        <v>12097.322882375194</v>
      </c>
      <c r="M909" s="54">
        <v>11326.065444601199</v>
      </c>
      <c r="N909" s="120">
        <v>0.96535137427260542</v>
      </c>
      <c r="O909" s="123">
        <v>11830.174954843795</v>
      </c>
      <c r="P909" s="53">
        <v>12189.777071249388</v>
      </c>
      <c r="Q909" s="54">
        <v>11519.903859824715</v>
      </c>
      <c r="R909" s="55">
        <v>0.97377290731511623</v>
      </c>
      <c r="S909" s="121">
        <v>12197.948407247659</v>
      </c>
      <c r="T909" s="54">
        <v>11420.364364416952</v>
      </c>
      <c r="U909" s="55">
        <v>0.96535887322113956</v>
      </c>
    </row>
    <row r="910" spans="1:21" ht="13" x14ac:dyDescent="0.3">
      <c r="A910" s="44" t="s">
        <v>6412</v>
      </c>
      <c r="B910" s="44" t="s">
        <v>12317</v>
      </c>
      <c r="C910" s="98" t="s">
        <v>993</v>
      </c>
      <c r="D910" s="98" t="s">
        <v>13130</v>
      </c>
      <c r="E910" s="98" t="s">
        <v>329</v>
      </c>
      <c r="F910" s="122">
        <v>1.0290209641516932</v>
      </c>
      <c r="G910" s="122">
        <v>1.0326958181605925</v>
      </c>
      <c r="H910" s="99">
        <v>12834.083333333332</v>
      </c>
      <c r="I910" s="53">
        <v>13206.540805669842</v>
      </c>
      <c r="J910" s="54">
        <v>12480.694522086866</v>
      </c>
      <c r="K910" s="55">
        <v>0.97246481871216883</v>
      </c>
      <c r="L910" s="121">
        <v>13253.704188257891</v>
      </c>
      <c r="M910" s="54">
        <v>12408.722366028205</v>
      </c>
      <c r="N910" s="120">
        <v>0.96685692649350674</v>
      </c>
      <c r="O910" s="123">
        <v>12955.916952850213</v>
      </c>
      <c r="P910" s="53">
        <v>13331.910154291194</v>
      </c>
      <c r="Q910" s="54">
        <v>12599.272517254825</v>
      </c>
      <c r="R910" s="55">
        <v>0.9724724666811847</v>
      </c>
      <c r="S910" s="121">
        <v>13379.521257644343</v>
      </c>
      <c r="T910" s="54">
        <v>12526.615352215451</v>
      </c>
      <c r="U910" s="55">
        <v>0.96686443713732517</v>
      </c>
    </row>
    <row r="911" spans="1:21" ht="13" x14ac:dyDescent="0.3">
      <c r="A911" s="44" t="s">
        <v>6411</v>
      </c>
      <c r="B911" s="44" t="s">
        <v>12316</v>
      </c>
      <c r="C911" s="98" t="s">
        <v>993</v>
      </c>
      <c r="D911" s="98" t="s">
        <v>13130</v>
      </c>
      <c r="E911" s="98" t="s">
        <v>330</v>
      </c>
      <c r="F911" s="122">
        <v>1.0303970243701557</v>
      </c>
      <c r="G911" s="122">
        <v>1.0310877441633508</v>
      </c>
      <c r="H911" s="99">
        <v>18026.833333333332</v>
      </c>
      <c r="I911" s="53">
        <v>18574.7954254834</v>
      </c>
      <c r="J911" s="54">
        <v>17553.903851657127</v>
      </c>
      <c r="K911" s="55">
        <v>0.97376524911883922</v>
      </c>
      <c r="L911" s="121">
        <v>18587.246916075364</v>
      </c>
      <c r="M911" s="54">
        <v>17402.228332116545</v>
      </c>
      <c r="N911" s="120">
        <v>0.96535137427260542</v>
      </c>
      <c r="O911" s="123">
        <v>18184.279364015158</v>
      </c>
      <c r="P911" s="53">
        <v>18737.027346996845</v>
      </c>
      <c r="Q911" s="54">
        <v>17707.358583727309</v>
      </c>
      <c r="R911" s="55">
        <v>0.97377290731511601</v>
      </c>
      <c r="S911" s="121">
        <v>18749.587588678562</v>
      </c>
      <c r="T911" s="54">
        <v>17554.355437184095</v>
      </c>
      <c r="U911" s="55">
        <v>0.96535887322113967</v>
      </c>
    </row>
    <row r="912" spans="1:21" ht="13" x14ac:dyDescent="0.3">
      <c r="A912" s="44" t="s">
        <v>6410</v>
      </c>
      <c r="B912" s="44" t="s">
        <v>12315</v>
      </c>
      <c r="C912" s="98" t="s">
        <v>993</v>
      </c>
      <c r="D912" s="98" t="s">
        <v>13130</v>
      </c>
      <c r="E912" s="98" t="s">
        <v>331</v>
      </c>
      <c r="F912" s="122">
        <v>1.027087213089994</v>
      </c>
      <c r="G912" s="122">
        <v>1.0311614343867619</v>
      </c>
      <c r="H912" s="99">
        <v>8375.1666666666679</v>
      </c>
      <c r="I912" s="53">
        <v>8602.0265908308829</v>
      </c>
      <c r="J912" s="54">
        <v>8129.2495688906665</v>
      </c>
      <c r="K912" s="55">
        <v>0.97063734877602414</v>
      </c>
      <c r="L912" s="121">
        <v>8636.148873228196</v>
      </c>
      <c r="M912" s="54">
        <v>8085.5564721685496</v>
      </c>
      <c r="N912" s="120">
        <v>0.96542036642079343</v>
      </c>
      <c r="O912" s="123">
        <v>8451.5471545998516</v>
      </c>
      <c r="P912" s="53">
        <v>8680.4760133166292</v>
      </c>
      <c r="Q912" s="54">
        <v>8203.4518389000204</v>
      </c>
      <c r="R912" s="55">
        <v>0.97064498237286623</v>
      </c>
      <c r="S912" s="121">
        <v>8714.9094867245385</v>
      </c>
      <c r="T912" s="54">
        <v>8159.3591330630561</v>
      </c>
      <c r="U912" s="55">
        <v>0.96542786590526575</v>
      </c>
    </row>
    <row r="913" spans="1:21" ht="13" x14ac:dyDescent="0.3">
      <c r="A913" s="44" t="s">
        <v>6409</v>
      </c>
      <c r="B913" s="44" t="s">
        <v>12314</v>
      </c>
      <c r="C913" s="98" t="s">
        <v>993</v>
      </c>
      <c r="D913" s="98" t="s">
        <v>13130</v>
      </c>
      <c r="E913" s="98" t="s">
        <v>330</v>
      </c>
      <c r="F913" s="122">
        <v>1.0303970243701557</v>
      </c>
      <c r="G913" s="122">
        <v>1.0310877441633508</v>
      </c>
      <c r="H913" s="99">
        <v>15700.666666666668</v>
      </c>
      <c r="I913" s="53">
        <v>16177.920213961026</v>
      </c>
      <c r="J913" s="54">
        <v>15288.763587998523</v>
      </c>
      <c r="K913" s="55">
        <v>0.97376524911883922</v>
      </c>
      <c r="L913" s="121">
        <v>16188.764975194052</v>
      </c>
      <c r="M913" s="54">
        <v>15156.660143662753</v>
      </c>
      <c r="N913" s="120">
        <v>0.96535137427260531</v>
      </c>
      <c r="O913" s="123">
        <v>15839.265188191166</v>
      </c>
      <c r="P913" s="53">
        <v>16320.731718121971</v>
      </c>
      <c r="Q913" s="54">
        <v>15423.847312040021</v>
      </c>
      <c r="R913" s="55">
        <v>0.97377290731511612</v>
      </c>
      <c r="S913" s="121">
        <v>16331.672212097121</v>
      </c>
      <c r="T913" s="54">
        <v>15290.575194723044</v>
      </c>
      <c r="U913" s="55">
        <v>0.96535887322113945</v>
      </c>
    </row>
    <row r="914" spans="1:21" ht="13" x14ac:dyDescent="0.3">
      <c r="A914" s="44" t="s">
        <v>6408</v>
      </c>
      <c r="B914" s="44" t="s">
        <v>13225</v>
      </c>
      <c r="C914" s="98" t="s">
        <v>993</v>
      </c>
      <c r="D914" s="98" t="s">
        <v>13130</v>
      </c>
      <c r="E914" s="98" t="s">
        <v>470</v>
      </c>
      <c r="F914" s="122">
        <v>1.029038344506453</v>
      </c>
      <c r="G914" s="122">
        <v>1.0307692484517779</v>
      </c>
      <c r="H914" s="99">
        <v>13893.583333333332</v>
      </c>
      <c r="I914" s="53">
        <v>14297.029992595779</v>
      </c>
      <c r="J914" s="54">
        <v>13511.249201160619</v>
      </c>
      <c r="K914" s="55">
        <v>0.97248124382315249</v>
      </c>
      <c r="L914" s="121">
        <v>14321.078450802146</v>
      </c>
      <c r="M914" s="54">
        <v>13408.046833846791</v>
      </c>
      <c r="N914" s="120">
        <v>0.96505318406075646</v>
      </c>
      <c r="O914" s="123">
        <v>14019.471999733611</v>
      </c>
      <c r="P914" s="53">
        <v>14426.574257460446</v>
      </c>
      <c r="Q914" s="54">
        <v>13633.780790343248</v>
      </c>
      <c r="R914" s="55">
        <v>0.97248889192134402</v>
      </c>
      <c r="S914" s="121">
        <v>14450.840616856158</v>
      </c>
      <c r="T914" s="54">
        <v>13529.641191018231</v>
      </c>
      <c r="U914" s="55">
        <v>0.96506068069291862</v>
      </c>
    </row>
    <row r="915" spans="1:21" ht="13" x14ac:dyDescent="0.3">
      <c r="A915" s="44" t="s">
        <v>6407</v>
      </c>
      <c r="B915" s="44" t="s">
        <v>12313</v>
      </c>
      <c r="C915" s="98" t="s">
        <v>993</v>
      </c>
      <c r="D915" s="98" t="s">
        <v>13130</v>
      </c>
      <c r="E915" s="98" t="s">
        <v>470</v>
      </c>
      <c r="F915" s="122">
        <v>1.029038344506453</v>
      </c>
      <c r="G915" s="122">
        <v>1.0307692484517779</v>
      </c>
      <c r="H915" s="99">
        <v>5935.0833333333339</v>
      </c>
      <c r="I915" s="53">
        <v>6107.4283278411749</v>
      </c>
      <c r="J915" s="54">
        <v>5771.7572221940627</v>
      </c>
      <c r="K915" s="55">
        <v>0.97248124382315249</v>
      </c>
      <c r="L915" s="121">
        <v>6117.7013869986731</v>
      </c>
      <c r="M915" s="54">
        <v>5727.6710684992613</v>
      </c>
      <c r="N915" s="120">
        <v>0.96505318406075635</v>
      </c>
      <c r="O915" s="123">
        <v>5985.8455411318664</v>
      </c>
      <c r="P915" s="53">
        <v>6159.6645861176694</v>
      </c>
      <c r="Q915" s="54">
        <v>5821.1682975076465</v>
      </c>
      <c r="R915" s="55">
        <v>0.97248889192134402</v>
      </c>
      <c r="S915" s="121">
        <v>6170.0255097809195</v>
      </c>
      <c r="T915" s="54">
        <v>5776.7041724473902</v>
      </c>
      <c r="U915" s="55">
        <v>0.9650606806929185</v>
      </c>
    </row>
    <row r="916" spans="1:21" ht="13" x14ac:dyDescent="0.3">
      <c r="A916" s="44" t="s">
        <v>6406</v>
      </c>
      <c r="B916" s="44" t="s">
        <v>12312</v>
      </c>
      <c r="C916" s="98" t="s">
        <v>993</v>
      </c>
      <c r="D916" s="98" t="s">
        <v>13130</v>
      </c>
      <c r="E916" s="98" t="s">
        <v>470</v>
      </c>
      <c r="F916" s="122">
        <v>1.029038344506453</v>
      </c>
      <c r="G916" s="122">
        <v>1.0307692484517779</v>
      </c>
      <c r="H916" s="99">
        <v>21032.416666666672</v>
      </c>
      <c r="I916" s="53">
        <v>21643.163227636604</v>
      </c>
      <c r="J916" s="54">
        <v>20453.630720606809</v>
      </c>
      <c r="K916" s="55">
        <v>0.97248124382315249</v>
      </c>
      <c r="L916" s="121">
        <v>21679.56832062465</v>
      </c>
      <c r="M916" s="54">
        <v>20297.400672659191</v>
      </c>
      <c r="N916" s="120">
        <v>0.96505318406075635</v>
      </c>
      <c r="O916" s="123">
        <v>21283.263540831882</v>
      </c>
      <c r="P916" s="53">
        <v>21901.29427975219</v>
      </c>
      <c r="Q916" s="54">
        <v>20697.737377293539</v>
      </c>
      <c r="R916" s="55">
        <v>0.97248889192134402</v>
      </c>
      <c r="S916" s="121">
        <v>21938.133564584405</v>
      </c>
      <c r="T916" s="54">
        <v>20539.64080008199</v>
      </c>
      <c r="U916" s="55">
        <v>0.9650606806929185</v>
      </c>
    </row>
    <row r="917" spans="1:21" ht="13" x14ac:dyDescent="0.3">
      <c r="A917" s="44" t="s">
        <v>6405</v>
      </c>
      <c r="B917" s="44" t="s">
        <v>12311</v>
      </c>
      <c r="C917" s="98" t="s">
        <v>993</v>
      </c>
      <c r="D917" s="98" t="s">
        <v>13130</v>
      </c>
      <c r="E917" s="98" t="s">
        <v>329</v>
      </c>
      <c r="F917" s="122">
        <v>1.0290209641516932</v>
      </c>
      <c r="G917" s="122">
        <v>1.0326958181605925</v>
      </c>
      <c r="H917" s="99">
        <v>8083.3333333333339</v>
      </c>
      <c r="I917" s="53">
        <v>8317.9194602261869</v>
      </c>
      <c r="J917" s="54">
        <v>7860.7572845900313</v>
      </c>
      <c r="K917" s="55">
        <v>0.97246481871216872</v>
      </c>
      <c r="L917" s="121">
        <v>8347.6245301314575</v>
      </c>
      <c r="M917" s="54">
        <v>7815.4268224891803</v>
      </c>
      <c r="N917" s="120">
        <v>0.96685692649350674</v>
      </c>
      <c r="O917" s="123">
        <v>8161.604881098282</v>
      </c>
      <c r="P917" s="53">
        <v>8398.4625237729197</v>
      </c>
      <c r="Q917" s="54">
        <v>7936.9360307988445</v>
      </c>
      <c r="R917" s="55">
        <v>0.97247246668118481</v>
      </c>
      <c r="S917" s="121">
        <v>8428.4552301892763</v>
      </c>
      <c r="T917" s="54">
        <v>7891.1655095003362</v>
      </c>
      <c r="U917" s="55">
        <v>0.96686443713732517</v>
      </c>
    </row>
    <row r="918" spans="1:21" ht="13" x14ac:dyDescent="0.3">
      <c r="A918" s="44" t="s">
        <v>6404</v>
      </c>
      <c r="B918" s="44" t="s">
        <v>12310</v>
      </c>
      <c r="C918" s="98" t="s">
        <v>993</v>
      </c>
      <c r="D918" s="98" t="s">
        <v>13130</v>
      </c>
      <c r="E918" s="98" t="s">
        <v>333</v>
      </c>
      <c r="F918" s="122">
        <v>1.0325206276240038</v>
      </c>
      <c r="G918" s="122">
        <v>1.0349554419314848</v>
      </c>
      <c r="H918" s="99">
        <v>7275.1666666666661</v>
      </c>
      <c r="I918" s="53">
        <v>7511.7596527358974</v>
      </c>
      <c r="J918" s="54">
        <v>7098.9049236030369</v>
      </c>
      <c r="K918" s="55">
        <v>0.9757721367578801</v>
      </c>
      <c r="L918" s="121">
        <v>7529.4733326252062</v>
      </c>
      <c r="M918" s="54">
        <v>7049.4363552896093</v>
      </c>
      <c r="N918" s="120">
        <v>0.96897248932985869</v>
      </c>
      <c r="O918" s="123">
        <v>7347.2225871634091</v>
      </c>
      <c r="P918" s="53">
        <v>7586.1588769912196</v>
      </c>
      <c r="Q918" s="54">
        <v>7169.2714655476038</v>
      </c>
      <c r="R918" s="55">
        <v>0.97577981073736486</v>
      </c>
      <c r="S918" s="121">
        <v>7604.0479996666936</v>
      </c>
      <c r="T918" s="54">
        <v>7119.3118630597883</v>
      </c>
      <c r="U918" s="55">
        <v>0.96898001640758624</v>
      </c>
    </row>
    <row r="919" spans="1:21" ht="13" x14ac:dyDescent="0.3">
      <c r="A919" s="44" t="s">
        <v>6403</v>
      </c>
      <c r="B919" s="44" t="s">
        <v>12309</v>
      </c>
      <c r="C919" s="98" t="s">
        <v>993</v>
      </c>
      <c r="D919" s="98" t="s">
        <v>13130</v>
      </c>
      <c r="E919" s="98" t="s">
        <v>470</v>
      </c>
      <c r="F919" s="122">
        <v>1.029038344506453</v>
      </c>
      <c r="G919" s="122">
        <v>1.0307692484517779</v>
      </c>
      <c r="H919" s="99">
        <v>20864.666666666668</v>
      </c>
      <c r="I919" s="53">
        <v>21470.542045345643</v>
      </c>
      <c r="J919" s="54">
        <v>20290.496991955471</v>
      </c>
      <c r="K919" s="55">
        <v>0.9724812438231526</v>
      </c>
      <c r="L919" s="121">
        <v>21506.656779196863</v>
      </c>
      <c r="M919" s="54">
        <v>20135.513001032996</v>
      </c>
      <c r="N919" s="120">
        <v>0.96505318406075635</v>
      </c>
      <c r="O919" s="123">
        <v>21061.577752186946</v>
      </c>
      <c r="P919" s="53">
        <v>21673.171102804397</v>
      </c>
      <c r="Q919" s="54">
        <v>20482.150410339513</v>
      </c>
      <c r="R919" s="55">
        <v>0.97248889192134391</v>
      </c>
      <c r="S919" s="121">
        <v>21709.626670830425</v>
      </c>
      <c r="T919" s="54">
        <v>20325.700561992362</v>
      </c>
      <c r="U919" s="55">
        <v>0.9650606806929185</v>
      </c>
    </row>
    <row r="920" spans="1:21" ht="13" x14ac:dyDescent="0.3">
      <c r="A920" s="44" t="s">
        <v>6402</v>
      </c>
      <c r="B920" s="44" t="s">
        <v>12308</v>
      </c>
      <c r="C920" s="98" t="s">
        <v>993</v>
      </c>
      <c r="D920" s="98" t="s">
        <v>13130</v>
      </c>
      <c r="E920" s="98" t="s">
        <v>333</v>
      </c>
      <c r="F920" s="122">
        <v>1.0325206276240038</v>
      </c>
      <c r="G920" s="122">
        <v>1.0349554419314848</v>
      </c>
      <c r="H920" s="99">
        <v>10851.75</v>
      </c>
      <c r="I920" s="53">
        <v>11204.655720818782</v>
      </c>
      <c r="J920" s="54">
        <v>10588.835285062325</v>
      </c>
      <c r="K920" s="55">
        <v>0.9757721367578801</v>
      </c>
      <c r="L920" s="121">
        <v>11231.077716979989</v>
      </c>
      <c r="M920" s="54">
        <v>10515.047211085293</v>
      </c>
      <c r="N920" s="120">
        <v>0.96897248932985858</v>
      </c>
      <c r="O920" s="123">
        <v>10956.821129973256</v>
      </c>
      <c r="P920" s="53">
        <v>11313.143829883931</v>
      </c>
      <c r="Q920" s="54">
        <v>10691.444848488463</v>
      </c>
      <c r="R920" s="55">
        <v>0.97577981073736486</v>
      </c>
      <c r="S920" s="121">
        <v>11339.821654735702</v>
      </c>
      <c r="T920" s="54">
        <v>10616.940718296473</v>
      </c>
      <c r="U920" s="55">
        <v>0.96898001640758624</v>
      </c>
    </row>
    <row r="921" spans="1:21" ht="13" x14ac:dyDescent="0.3">
      <c r="A921" s="44" t="s">
        <v>6401</v>
      </c>
      <c r="B921" s="44" t="s">
        <v>12307</v>
      </c>
      <c r="C921" s="98" t="s">
        <v>993</v>
      </c>
      <c r="D921" s="98" t="s">
        <v>13130</v>
      </c>
      <c r="E921" s="98" t="s">
        <v>334</v>
      </c>
      <c r="F921" s="122">
        <v>1.0289036515437098</v>
      </c>
      <c r="G921" s="122">
        <v>1.0310560845889616</v>
      </c>
      <c r="H921" s="99">
        <v>8115.6666666666661</v>
      </c>
      <c r="I921" s="53">
        <v>8350.2390680449007</v>
      </c>
      <c r="J921" s="54">
        <v>7891.300570541629</v>
      </c>
      <c r="K921" s="55">
        <v>0.97235395373659539</v>
      </c>
      <c r="L921" s="121">
        <v>8367.7074971624825</v>
      </c>
      <c r="M921" s="54">
        <v>7834.2294122131061</v>
      </c>
      <c r="N921" s="120">
        <v>0.96532173313506053</v>
      </c>
      <c r="O921" s="123">
        <v>8193.5388641431491</v>
      </c>
      <c r="P921" s="53">
        <v>8430.362056382186</v>
      </c>
      <c r="Q921" s="54">
        <v>7967.0825664314625</v>
      </c>
      <c r="R921" s="55">
        <v>0.97236160083371148</v>
      </c>
      <c r="S921" s="121">
        <v>8447.9981001909237</v>
      </c>
      <c r="T921" s="54">
        <v>7909.462577883789</v>
      </c>
      <c r="U921" s="55">
        <v>0.96532923185333941</v>
      </c>
    </row>
    <row r="922" spans="1:21" ht="13" x14ac:dyDescent="0.3">
      <c r="A922" s="44" t="s">
        <v>6400</v>
      </c>
      <c r="B922" s="44" t="s">
        <v>9491</v>
      </c>
      <c r="C922" s="98" t="s">
        <v>993</v>
      </c>
      <c r="D922" s="98" t="s">
        <v>13130</v>
      </c>
      <c r="E922" s="98" t="s">
        <v>335</v>
      </c>
      <c r="F922" s="122">
        <v>1.0291676296454535</v>
      </c>
      <c r="G922" s="122">
        <v>1.0312563888095128</v>
      </c>
      <c r="H922" s="99">
        <v>7708.9166666666661</v>
      </c>
      <c r="I922" s="53">
        <v>7933.7674929676632</v>
      </c>
      <c r="J922" s="54">
        <v>7497.7187399808345</v>
      </c>
      <c r="K922" s="55">
        <v>0.97260342330602034</v>
      </c>
      <c r="L922" s="121">
        <v>7949.8695633001325</v>
      </c>
      <c r="M922" s="54">
        <v>7443.0304808316241</v>
      </c>
      <c r="N922" s="120">
        <v>0.96550926708226936</v>
      </c>
      <c r="O922" s="123">
        <v>7775.8431637539197</v>
      </c>
      <c r="P922" s="53">
        <v>8002.6460773354256</v>
      </c>
      <c r="Q922" s="54">
        <v>7562.871158041492</v>
      </c>
      <c r="R922" s="55">
        <v>0.97261107236509492</v>
      </c>
      <c r="S922" s="121">
        <v>8018.8879410020036</v>
      </c>
      <c r="T922" s="54">
        <v>7507.7069541677029</v>
      </c>
      <c r="U922" s="55">
        <v>0.96551676725733115</v>
      </c>
    </row>
    <row r="923" spans="1:21" ht="13" x14ac:dyDescent="0.3">
      <c r="A923" s="44" t="s">
        <v>6399</v>
      </c>
      <c r="B923" s="44" t="s">
        <v>12306</v>
      </c>
      <c r="C923" s="98" t="s">
        <v>993</v>
      </c>
      <c r="D923" s="98" t="s">
        <v>13130</v>
      </c>
      <c r="E923" s="98" t="s">
        <v>332</v>
      </c>
      <c r="F923" s="122">
        <v>1.0346010691325331</v>
      </c>
      <c r="G923" s="122">
        <v>1.0324296204706709</v>
      </c>
      <c r="H923" s="99">
        <v>7179</v>
      </c>
      <c r="I923" s="53">
        <v>7427.401075302455</v>
      </c>
      <c r="J923" s="54">
        <v>7019.1827881281215</v>
      </c>
      <c r="K923" s="55">
        <v>0.9777382348694974</v>
      </c>
      <c r="L923" s="121">
        <v>7411.8122453589467</v>
      </c>
      <c r="M923" s="54">
        <v>6939.276678837381</v>
      </c>
      <c r="N923" s="120">
        <v>0.96660770007485464</v>
      </c>
      <c r="O923" s="123">
        <v>7248.9003322127082</v>
      </c>
      <c r="P923" s="53">
        <v>7499.7200337424429</v>
      </c>
      <c r="Q923" s="54">
        <v>7087.5827555605301</v>
      </c>
      <c r="R923" s="55">
        <v>0.97774592431140017</v>
      </c>
      <c r="S923" s="121">
        <v>7483.9794188160868</v>
      </c>
      <c r="T923" s="54">
        <v>7006.8973080664555</v>
      </c>
      <c r="U923" s="55">
        <v>0.96661520878265661</v>
      </c>
    </row>
    <row r="924" spans="1:21" ht="13" x14ac:dyDescent="0.3">
      <c r="A924" s="44" t="s">
        <v>6398</v>
      </c>
      <c r="B924" s="44" t="s">
        <v>12305</v>
      </c>
      <c r="C924" s="98" t="s">
        <v>993</v>
      </c>
      <c r="D924" s="98" t="s">
        <v>13130</v>
      </c>
      <c r="E924" s="98" t="s">
        <v>470</v>
      </c>
      <c r="F924" s="122">
        <v>1.029038344506453</v>
      </c>
      <c r="G924" s="122">
        <v>1.0307692484517779</v>
      </c>
      <c r="H924" s="99">
        <v>6805.3333333333339</v>
      </c>
      <c r="I924" s="53">
        <v>7002.9489471479155</v>
      </c>
      <c r="J924" s="54">
        <v>6618.0590246311604</v>
      </c>
      <c r="K924" s="55">
        <v>0.97248124382315237</v>
      </c>
      <c r="L924" s="121">
        <v>7014.7283254638332</v>
      </c>
      <c r="M924" s="54">
        <v>6567.5086019281352</v>
      </c>
      <c r="N924" s="120">
        <v>0.96505318406075646</v>
      </c>
      <c r="O924" s="123">
        <v>6877.3916083327322</v>
      </c>
      <c r="P924" s="53">
        <v>7077.0996751612875</v>
      </c>
      <c r="Q924" s="54">
        <v>6688.1869444966487</v>
      </c>
      <c r="R924" s="55">
        <v>0.97248889192134402</v>
      </c>
      <c r="S924" s="121">
        <v>7089.0037794296941</v>
      </c>
      <c r="T924" s="54">
        <v>6637.1002269293522</v>
      </c>
      <c r="U924" s="55">
        <v>0.9650606806929185</v>
      </c>
    </row>
    <row r="925" spans="1:21" ht="13" x14ac:dyDescent="0.3">
      <c r="A925" s="44" t="s">
        <v>6397</v>
      </c>
      <c r="B925" s="44" t="s">
        <v>12304</v>
      </c>
      <c r="C925" s="98" t="s">
        <v>993</v>
      </c>
      <c r="D925" s="98" t="s">
        <v>13130</v>
      </c>
      <c r="E925" s="98" t="s">
        <v>470</v>
      </c>
      <c r="F925" s="122">
        <v>1.029038344506453</v>
      </c>
      <c r="G925" s="122">
        <v>1.0307692484517779</v>
      </c>
      <c r="H925" s="99">
        <v>14845.166666666666</v>
      </c>
      <c r="I925" s="53">
        <v>15276.245730589046</v>
      </c>
      <c r="J925" s="54">
        <v>14436.646144762002</v>
      </c>
      <c r="K925" s="55">
        <v>0.97248124382315249</v>
      </c>
      <c r="L925" s="121">
        <v>15301.941288141385</v>
      </c>
      <c r="M925" s="54">
        <v>14326.375359579273</v>
      </c>
      <c r="N925" s="120">
        <v>0.96505318406075646</v>
      </c>
      <c r="O925" s="123">
        <v>14963.601571217012</v>
      </c>
      <c r="P925" s="53">
        <v>15398.119788699314</v>
      </c>
      <c r="Q925" s="54">
        <v>14551.936311145315</v>
      </c>
      <c r="R925" s="55">
        <v>0.97248889192134402</v>
      </c>
      <c r="S925" s="121">
        <v>15424.020345695202</v>
      </c>
      <c r="T925" s="54">
        <v>14440.783517936316</v>
      </c>
      <c r="U925" s="55">
        <v>0.96506068069291862</v>
      </c>
    </row>
    <row r="926" spans="1:21" ht="13" x14ac:dyDescent="0.3">
      <c r="A926" s="44" t="s">
        <v>6396</v>
      </c>
      <c r="B926" s="44" t="s">
        <v>13226</v>
      </c>
      <c r="C926" s="98" t="s">
        <v>993</v>
      </c>
      <c r="D926" s="98" t="s">
        <v>13130</v>
      </c>
      <c r="E926" s="98" t="s">
        <v>334</v>
      </c>
      <c r="F926" s="122">
        <v>1.0289036515437098</v>
      </c>
      <c r="G926" s="122">
        <v>1.0310560845889616</v>
      </c>
      <c r="H926" s="99">
        <v>7542.5833333333321</v>
      </c>
      <c r="I926" s="53">
        <v>7760.5915337393917</v>
      </c>
      <c r="J926" s="54">
        <v>7334.0607255544137</v>
      </c>
      <c r="K926" s="55">
        <v>0.97235395373659528</v>
      </c>
      <c r="L926" s="121">
        <v>7776.8264393526242</v>
      </c>
      <c r="M926" s="54">
        <v>7281.0196156489546</v>
      </c>
      <c r="N926" s="120">
        <v>0.96532173313506064</v>
      </c>
      <c r="O926" s="123">
        <v>7609.4997282852746</v>
      </c>
      <c r="P926" s="53">
        <v>7829.4420568535861</v>
      </c>
      <c r="Q926" s="54">
        <v>7399.1853373391623</v>
      </c>
      <c r="R926" s="55">
        <v>0.97236160083371148</v>
      </c>
      <c r="S926" s="121">
        <v>7845.820995526582</v>
      </c>
      <c r="T926" s="54">
        <v>7345.6725274938181</v>
      </c>
      <c r="U926" s="55">
        <v>0.9653292318533393</v>
      </c>
    </row>
    <row r="927" spans="1:21" ht="13" x14ac:dyDescent="0.3">
      <c r="A927" s="44" t="s">
        <v>6395</v>
      </c>
      <c r="B927" s="44" t="s">
        <v>12303</v>
      </c>
      <c r="C927" s="98" t="s">
        <v>993</v>
      </c>
      <c r="D927" s="98" t="s">
        <v>13130</v>
      </c>
      <c r="E927" s="98" t="s">
        <v>470</v>
      </c>
      <c r="F927" s="122">
        <v>1.029038344506453</v>
      </c>
      <c r="G927" s="122">
        <v>1.0307692484517779</v>
      </c>
      <c r="H927" s="99">
        <v>11691.5</v>
      </c>
      <c r="I927" s="53">
        <v>12031.001804797195</v>
      </c>
      <c r="J927" s="54">
        <v>11369.764462158386</v>
      </c>
      <c r="K927" s="55">
        <v>0.97248124382315237</v>
      </c>
      <c r="L927" s="121">
        <v>12051.238668273962</v>
      </c>
      <c r="M927" s="54">
        <v>11282.919301446334</v>
      </c>
      <c r="N927" s="120">
        <v>0.96505318406075646</v>
      </c>
      <c r="O927" s="123">
        <v>11794.46135254926</v>
      </c>
      <c r="P927" s="53">
        <v>12136.952984572632</v>
      </c>
      <c r="Q927" s="54">
        <v>11469.982651549746</v>
      </c>
      <c r="R927" s="55">
        <v>0.97248889192134391</v>
      </c>
      <c r="S927" s="121">
        <v>12157.368064260741</v>
      </c>
      <c r="T927" s="54">
        <v>11382.37090129751</v>
      </c>
      <c r="U927" s="55">
        <v>0.96506068069291862</v>
      </c>
    </row>
    <row r="928" spans="1:21" ht="13" x14ac:dyDescent="0.3">
      <c r="A928" s="44" t="s">
        <v>6394</v>
      </c>
      <c r="B928" s="44" t="s">
        <v>12302</v>
      </c>
      <c r="C928" s="98" t="s">
        <v>993</v>
      </c>
      <c r="D928" s="98" t="s">
        <v>13130</v>
      </c>
      <c r="E928" s="98" t="s">
        <v>334</v>
      </c>
      <c r="F928" s="122">
        <v>1.0289036515437098</v>
      </c>
      <c r="G928" s="122">
        <v>1.0310560845889616</v>
      </c>
      <c r="H928" s="99">
        <v>9636.1666666666679</v>
      </c>
      <c r="I928" s="53">
        <v>9914.6870702171127</v>
      </c>
      <c r="J928" s="54">
        <v>9369.7647571981233</v>
      </c>
      <c r="K928" s="55">
        <v>0.97235395373659539</v>
      </c>
      <c r="L928" s="121">
        <v>9935.4282737800004</v>
      </c>
      <c r="M928" s="54">
        <v>9302.0011074449667</v>
      </c>
      <c r="N928" s="120">
        <v>0.96532173313506053</v>
      </c>
      <c r="O928" s="123">
        <v>9725.3618942935609</v>
      </c>
      <c r="P928" s="53">
        <v>10006.460365622695</v>
      </c>
      <c r="Q928" s="54">
        <v>9456.5684602224646</v>
      </c>
      <c r="R928" s="55">
        <v>0.97236160083371159</v>
      </c>
      <c r="S928" s="121">
        <v>10027.393555941006</v>
      </c>
      <c r="T928" s="54">
        <v>9388.1761269141407</v>
      </c>
      <c r="U928" s="55">
        <v>0.96532923185333941</v>
      </c>
    </row>
    <row r="929" spans="1:21" ht="13" x14ac:dyDescent="0.3">
      <c r="A929" s="44" t="s">
        <v>6393</v>
      </c>
      <c r="B929" s="44" t="s">
        <v>8125</v>
      </c>
      <c r="C929" s="98" t="s">
        <v>993</v>
      </c>
      <c r="D929" s="98" t="s">
        <v>13130</v>
      </c>
      <c r="E929" s="98" t="s">
        <v>334</v>
      </c>
      <c r="F929" s="122">
        <v>1.0289036515437098</v>
      </c>
      <c r="G929" s="122">
        <v>1.0310560845889616</v>
      </c>
      <c r="H929" s="99">
        <v>7933.083333333333</v>
      </c>
      <c r="I929" s="53">
        <v>8162.3784096672116</v>
      </c>
      <c r="J929" s="54">
        <v>7713.7649444885556</v>
      </c>
      <c r="K929" s="55">
        <v>0.97235395373659539</v>
      </c>
      <c r="L929" s="121">
        <v>8179.4538403846145</v>
      </c>
      <c r="M929" s="54">
        <v>7657.9777524381961</v>
      </c>
      <c r="N929" s="120">
        <v>0.96532173313506053</v>
      </c>
      <c r="O929" s="123">
        <v>8006.1242746125108</v>
      </c>
      <c r="P929" s="53">
        <v>8237.5305008615469</v>
      </c>
      <c r="Q929" s="54">
        <v>7784.847816135858</v>
      </c>
      <c r="R929" s="55">
        <v>0.97236160083371148</v>
      </c>
      <c r="S929" s="121">
        <v>8254.7631473146157</v>
      </c>
      <c r="T929" s="54">
        <v>7728.545796134069</v>
      </c>
      <c r="U929" s="55">
        <v>0.96532923185333941</v>
      </c>
    </row>
    <row r="930" spans="1:21" ht="13" x14ac:dyDescent="0.3">
      <c r="A930" s="44" t="s">
        <v>6392</v>
      </c>
      <c r="B930" s="44" t="s">
        <v>12301</v>
      </c>
      <c r="C930" s="98" t="s">
        <v>993</v>
      </c>
      <c r="D930" s="98" t="s">
        <v>13130</v>
      </c>
      <c r="E930" s="98" t="s">
        <v>470</v>
      </c>
      <c r="F930" s="122">
        <v>1.029038344506453</v>
      </c>
      <c r="G930" s="122">
        <v>1.0307692484517779</v>
      </c>
      <c r="H930" s="99">
        <v>10592.916666666668</v>
      </c>
      <c r="I930" s="53">
        <v>10900.517430161482</v>
      </c>
      <c r="J930" s="54">
        <v>10301.412775715004</v>
      </c>
      <c r="K930" s="55">
        <v>0.97248124382315249</v>
      </c>
      <c r="L930" s="121">
        <v>10918.852751412313</v>
      </c>
      <c r="M930" s="54">
        <v>10222.727957656922</v>
      </c>
      <c r="N930" s="120">
        <v>0.96505318406075635</v>
      </c>
      <c r="O930" s="123">
        <v>10699.886209124305</v>
      </c>
      <c r="P930" s="53">
        <v>11010.593191044702</v>
      </c>
      <c r="Q930" s="54">
        <v>10405.520483195765</v>
      </c>
      <c r="R930" s="55">
        <v>0.97248889192134402</v>
      </c>
      <c r="S930" s="121">
        <v>11029.113666298601</v>
      </c>
      <c r="T930" s="54">
        <v>10326.039468314271</v>
      </c>
      <c r="U930" s="55">
        <v>0.96506068069291839</v>
      </c>
    </row>
    <row r="931" spans="1:21" ht="13" x14ac:dyDescent="0.3">
      <c r="A931" s="44" t="s">
        <v>6391</v>
      </c>
      <c r="B931" s="44" t="s">
        <v>12300</v>
      </c>
      <c r="C931" s="98" t="s">
        <v>993</v>
      </c>
      <c r="D931" s="98" t="s">
        <v>13130</v>
      </c>
      <c r="E931" s="98" t="s">
        <v>331</v>
      </c>
      <c r="F931" s="122">
        <v>1.027087213089994</v>
      </c>
      <c r="G931" s="122">
        <v>1.0311614343867619</v>
      </c>
      <c r="H931" s="99">
        <v>36693.166666666672</v>
      </c>
      <c r="I931" s="53">
        <v>37687.082291113336</v>
      </c>
      <c r="J931" s="54">
        <v>35615.758011530124</v>
      </c>
      <c r="K931" s="55">
        <v>0.97063734877602426</v>
      </c>
      <c r="L931" s="121">
        <v>37836.578372192525</v>
      </c>
      <c r="M931" s="54">
        <v>35424.33040847259</v>
      </c>
      <c r="N931" s="120">
        <v>0.96542036642079365</v>
      </c>
      <c r="O931" s="123">
        <v>37026.042862102404</v>
      </c>
      <c r="P931" s="53">
        <v>38028.975174987419</v>
      </c>
      <c r="Q931" s="54">
        <v>35939.142721222372</v>
      </c>
      <c r="R931" s="55">
        <v>0.97064498237286612</v>
      </c>
      <c r="S931" s="121">
        <v>38179.827467351242</v>
      </c>
      <c r="T931" s="54">
        <v>35745.973543276428</v>
      </c>
      <c r="U931" s="55">
        <v>0.96542786590526597</v>
      </c>
    </row>
    <row r="932" spans="1:21" ht="13" x14ac:dyDescent="0.3">
      <c r="A932" s="44" t="s">
        <v>6390</v>
      </c>
      <c r="B932" s="44" t="s">
        <v>8242</v>
      </c>
      <c r="C932" s="98" t="s">
        <v>993</v>
      </c>
      <c r="D932" s="98" t="s">
        <v>13130</v>
      </c>
      <c r="E932" s="98" t="s">
        <v>335</v>
      </c>
      <c r="F932" s="122">
        <v>1.0291676296454535</v>
      </c>
      <c r="G932" s="122">
        <v>1.0312563888095128</v>
      </c>
      <c r="H932" s="99">
        <v>10813.916666666668</v>
      </c>
      <c r="I932" s="53">
        <v>11129.332983016799</v>
      </c>
      <c r="J932" s="54">
        <v>10517.652369346029</v>
      </c>
      <c r="K932" s="55">
        <v>0.97260342330602034</v>
      </c>
      <c r="L932" s="121">
        <v>11151.920650553671</v>
      </c>
      <c r="M932" s="54">
        <v>10440.936755122073</v>
      </c>
      <c r="N932" s="120">
        <v>0.96550926708226947</v>
      </c>
      <c r="O932" s="123">
        <v>10910.457971881482</v>
      </c>
      <c r="P932" s="53">
        <v>11228.690169267607</v>
      </c>
      <c r="Q932" s="54">
        <v>10611.632228025946</v>
      </c>
      <c r="R932" s="55">
        <v>0.97261107236509492</v>
      </c>
      <c r="S932" s="121">
        <v>11251.479488340457</v>
      </c>
      <c r="T932" s="54">
        <v>10534.230110307986</v>
      </c>
      <c r="U932" s="55">
        <v>0.96551676725733115</v>
      </c>
    </row>
    <row r="933" spans="1:21" ht="13" x14ac:dyDescent="0.3">
      <c r="A933" s="44" t="s">
        <v>6389</v>
      </c>
      <c r="B933" s="44" t="s">
        <v>8208</v>
      </c>
      <c r="C933" s="98" t="s">
        <v>957</v>
      </c>
      <c r="D933" s="98" t="s">
        <v>13130</v>
      </c>
      <c r="E933" s="98" t="s">
        <v>330</v>
      </c>
      <c r="F933" s="122">
        <v>1.0303970243701557</v>
      </c>
      <c r="G933" s="122">
        <v>1.0310877441633508</v>
      </c>
      <c r="H933" s="99">
        <v>8896.75</v>
      </c>
      <c r="I933" s="53">
        <v>9167.1847265651832</v>
      </c>
      <c r="J933" s="54">
        <v>8663.3459800980327</v>
      </c>
      <c r="K933" s="55">
        <v>0.97376524911883922</v>
      </c>
      <c r="L933" s="121">
        <v>9173.3298878852911</v>
      </c>
      <c r="M933" s="54">
        <v>8588.4898390598009</v>
      </c>
      <c r="N933" s="120">
        <v>0.96535137427260531</v>
      </c>
      <c r="O933" s="123">
        <v>8985.5519482523341</v>
      </c>
      <c r="P933" s="53">
        <v>9258.6859898026596</v>
      </c>
      <c r="Q933" s="54">
        <v>8749.8870444806798</v>
      </c>
      <c r="R933" s="55">
        <v>0.97377290731511601</v>
      </c>
      <c r="S933" s="121">
        <v>9264.8924883861018</v>
      </c>
      <c r="T933" s="54">
        <v>8674.2823040348885</v>
      </c>
      <c r="U933" s="55">
        <v>0.96535887322113956</v>
      </c>
    </row>
    <row r="934" spans="1:21" ht="13" x14ac:dyDescent="0.3">
      <c r="A934" s="44" t="s">
        <v>6388</v>
      </c>
      <c r="B934" s="44" t="s">
        <v>12299</v>
      </c>
      <c r="C934" s="98" t="s">
        <v>993</v>
      </c>
      <c r="D934" s="98" t="s">
        <v>13130</v>
      </c>
      <c r="E934" s="98" t="s">
        <v>334</v>
      </c>
      <c r="F934" s="122">
        <v>1.0289036515437098</v>
      </c>
      <c r="G934" s="122">
        <v>1.0310560845889616</v>
      </c>
      <c r="H934" s="99">
        <v>12658.833333333332</v>
      </c>
      <c r="I934" s="53">
        <v>13024.719840949896</v>
      </c>
      <c r="J934" s="54">
        <v>12308.866641359269</v>
      </c>
      <c r="K934" s="55">
        <v>0.97235395373659528</v>
      </c>
      <c r="L934" s="121">
        <v>13051.967132130898</v>
      </c>
      <c r="M934" s="54">
        <v>12219.846932801207</v>
      </c>
      <c r="N934" s="120">
        <v>0.96532173313506053</v>
      </c>
      <c r="O934" s="123">
        <v>12773.305102701184</v>
      </c>
      <c r="P934" s="53">
        <v>13142.500262451149</v>
      </c>
      <c r="Q934" s="54">
        <v>12420.27139759994</v>
      </c>
      <c r="R934" s="55">
        <v>0.97236160083371148</v>
      </c>
      <c r="S934" s="121">
        <v>13169.993946451286</v>
      </c>
      <c r="T934" s="54">
        <v>12330.444803018874</v>
      </c>
      <c r="U934" s="55">
        <v>0.9653292318533393</v>
      </c>
    </row>
    <row r="935" spans="1:21" ht="13" x14ac:dyDescent="0.3">
      <c r="A935" s="44" t="s">
        <v>6387</v>
      </c>
      <c r="B935" s="44" t="s">
        <v>12298</v>
      </c>
      <c r="C935" s="98" t="s">
        <v>993</v>
      </c>
      <c r="D935" s="98" t="s">
        <v>13130</v>
      </c>
      <c r="E935" s="98" t="s">
        <v>334</v>
      </c>
      <c r="F935" s="122">
        <v>1.0289036515437098</v>
      </c>
      <c r="G935" s="122">
        <v>1.0310560845889616</v>
      </c>
      <c r="H935" s="99">
        <v>12814.25</v>
      </c>
      <c r="I935" s="53">
        <v>13184.628616793983</v>
      </c>
      <c r="J935" s="54">
        <v>12459.986651669167</v>
      </c>
      <c r="K935" s="55">
        <v>0.97235395373659539</v>
      </c>
      <c r="L935" s="121">
        <v>13212.2104319441</v>
      </c>
      <c r="M935" s="54">
        <v>12369.874018825949</v>
      </c>
      <c r="N935" s="120">
        <v>0.96532173313506053</v>
      </c>
      <c r="O935" s="123">
        <v>12934.544653499423</v>
      </c>
      <c r="P935" s="53">
        <v>13308.400225040725</v>
      </c>
      <c r="Q935" s="54">
        <v>12577.054545331823</v>
      </c>
      <c r="R935" s="55">
        <v>0.97236160083371148</v>
      </c>
      <c r="S935" s="121">
        <v>13336.240966378202</v>
      </c>
      <c r="T935" s="54">
        <v>12486.094054735315</v>
      </c>
      <c r="U935" s="55">
        <v>0.9653292318533393</v>
      </c>
    </row>
    <row r="936" spans="1:21" ht="13" x14ac:dyDescent="0.3">
      <c r="A936" s="44" t="s">
        <v>6386</v>
      </c>
      <c r="B936" s="44" t="s">
        <v>12297</v>
      </c>
      <c r="C936" s="98" t="s">
        <v>993</v>
      </c>
      <c r="D936" s="98" t="s">
        <v>13130</v>
      </c>
      <c r="E936" s="98" t="s">
        <v>332</v>
      </c>
      <c r="F936" s="122">
        <v>1.0346010691325331</v>
      </c>
      <c r="G936" s="122">
        <v>1.0324296204706709</v>
      </c>
      <c r="H936" s="99">
        <v>11274.5</v>
      </c>
      <c r="I936" s="53">
        <v>11664.609753934745</v>
      </c>
      <c r="J936" s="54">
        <v>11023.509729036148</v>
      </c>
      <c r="K936" s="55">
        <v>0.9777382348694974</v>
      </c>
      <c r="L936" s="121">
        <v>11640.127755996578</v>
      </c>
      <c r="M936" s="54">
        <v>10898.018514493946</v>
      </c>
      <c r="N936" s="120">
        <v>0.96660770007485441</v>
      </c>
      <c r="O936" s="123">
        <v>11383.706436568344</v>
      </c>
      <c r="P936" s="53">
        <v>11777.594849964507</v>
      </c>
      <c r="Q936" s="54">
        <v>11130.37257191215</v>
      </c>
      <c r="R936" s="55">
        <v>0.97774592431140017</v>
      </c>
      <c r="S936" s="121">
        <v>11752.875715855789</v>
      </c>
      <c r="T936" s="54">
        <v>11003.66377390398</v>
      </c>
      <c r="U936" s="55">
        <v>0.9666152087826565</v>
      </c>
    </row>
    <row r="937" spans="1:21" ht="13" x14ac:dyDescent="0.3">
      <c r="A937" s="44" t="s">
        <v>6385</v>
      </c>
      <c r="B937" s="44" t="s">
        <v>12296</v>
      </c>
      <c r="C937" s="98" t="s">
        <v>993</v>
      </c>
      <c r="D937" s="98" t="s">
        <v>13130</v>
      </c>
      <c r="E937" s="98" t="s">
        <v>469</v>
      </c>
      <c r="F937" s="122">
        <v>1.0322784232347408</v>
      </c>
      <c r="G937" s="122">
        <v>1.0463138651339927</v>
      </c>
      <c r="H937" s="99">
        <v>9627.6666666666679</v>
      </c>
      <c r="I937" s="53">
        <v>9938.4325660963405</v>
      </c>
      <c r="J937" s="54">
        <v>9392.2051740116531</v>
      </c>
      <c r="K937" s="55">
        <v>0.97554324419329552</v>
      </c>
      <c r="L937" s="121">
        <v>10073.561122221705</v>
      </c>
      <c r="M937" s="54">
        <v>9431.3273804321307</v>
      </c>
      <c r="N937" s="120">
        <v>0.97960676319275664</v>
      </c>
      <c r="O937" s="123">
        <v>9719.2943513739228</v>
      </c>
      <c r="P937" s="53">
        <v>10033.017847990597</v>
      </c>
      <c r="Q937" s="54">
        <v>9481.6665109783553</v>
      </c>
      <c r="R937" s="55">
        <v>0.97555091637265046</v>
      </c>
      <c r="S937" s="121">
        <v>10169.432439161032</v>
      </c>
      <c r="T937" s="54">
        <v>9521.1604408438288</v>
      </c>
      <c r="U937" s="55">
        <v>0.97961437287861486</v>
      </c>
    </row>
    <row r="938" spans="1:21" ht="13" x14ac:dyDescent="0.3">
      <c r="A938" s="44" t="s">
        <v>6384</v>
      </c>
      <c r="B938" s="44" t="s">
        <v>8420</v>
      </c>
      <c r="C938" s="98" t="s">
        <v>993</v>
      </c>
      <c r="D938" s="98" t="s">
        <v>13130</v>
      </c>
      <c r="E938" s="98" t="s">
        <v>330</v>
      </c>
      <c r="F938" s="122">
        <v>1.0303970243701557</v>
      </c>
      <c r="G938" s="122">
        <v>1.0310877441633508</v>
      </c>
      <c r="H938" s="99">
        <v>7964.75</v>
      </c>
      <c r="I938" s="53">
        <v>8206.8546998521979</v>
      </c>
      <c r="J938" s="54">
        <v>7755.7967679192752</v>
      </c>
      <c r="K938" s="55">
        <v>0.97376524911883933</v>
      </c>
      <c r="L938" s="121">
        <v>8212.3561103250486</v>
      </c>
      <c r="M938" s="54">
        <v>7688.7823582377332</v>
      </c>
      <c r="N938" s="120">
        <v>0.96535137427260531</v>
      </c>
      <c r="O938" s="123">
        <v>8029.0512133895463</v>
      </c>
      <c r="P938" s="53">
        <v>8273.1104787921759</v>
      </c>
      <c r="Q938" s="54">
        <v>7818.4725430442986</v>
      </c>
      <c r="R938" s="55">
        <v>0.97377290731511601</v>
      </c>
      <c r="S938" s="121">
        <v>8278.656303385842</v>
      </c>
      <c r="T938" s="54">
        <v>7750.9158323925558</v>
      </c>
      <c r="U938" s="55">
        <v>0.96535887322113956</v>
      </c>
    </row>
    <row r="939" spans="1:21" ht="13" x14ac:dyDescent="0.3">
      <c r="A939" s="44" t="s">
        <v>6383</v>
      </c>
      <c r="B939" s="44" t="s">
        <v>12295</v>
      </c>
      <c r="C939" s="98" t="s">
        <v>993</v>
      </c>
      <c r="D939" s="98" t="s">
        <v>13130</v>
      </c>
      <c r="E939" s="98" t="s">
        <v>470</v>
      </c>
      <c r="F939" s="122">
        <v>1.029038344506453</v>
      </c>
      <c r="G939" s="122">
        <v>1.0307692484517779</v>
      </c>
      <c r="H939" s="99">
        <v>17385.666666666668</v>
      </c>
      <c r="I939" s="53">
        <v>17890.517644807693</v>
      </c>
      <c r="J939" s="54">
        <v>16907.234744694724</v>
      </c>
      <c r="K939" s="55">
        <v>0.9724812438231526</v>
      </c>
      <c r="L939" s="121">
        <v>17920.610563833128</v>
      </c>
      <c r="M939" s="54">
        <v>16778.092973685627</v>
      </c>
      <c r="N939" s="120">
        <v>0.96505318406075646</v>
      </c>
      <c r="O939" s="123">
        <v>17535.030183889183</v>
      </c>
      <c r="P939" s="53">
        <v>18044.218431300011</v>
      </c>
      <c r="Q939" s="54">
        <v>17052.622073337712</v>
      </c>
      <c r="R939" s="55">
        <v>0.97248889192134402</v>
      </c>
      <c r="S939" s="121">
        <v>18074.569884226694</v>
      </c>
      <c r="T939" s="54">
        <v>16922.368165234966</v>
      </c>
      <c r="U939" s="55">
        <v>0.9650606806929185</v>
      </c>
    </row>
    <row r="940" spans="1:21" ht="13" x14ac:dyDescent="0.3">
      <c r="A940" s="44" t="s">
        <v>6382</v>
      </c>
      <c r="B940" s="44" t="s">
        <v>12294</v>
      </c>
      <c r="C940" s="98" t="s">
        <v>993</v>
      </c>
      <c r="D940" s="98" t="s">
        <v>13130</v>
      </c>
      <c r="E940" s="98" t="s">
        <v>332</v>
      </c>
      <c r="F940" s="122">
        <v>1.0346010691325331</v>
      </c>
      <c r="G940" s="122">
        <v>1.0324296204706709</v>
      </c>
      <c r="H940" s="99">
        <v>10673.666666666668</v>
      </c>
      <c r="I940" s="53">
        <v>11042.986944897615</v>
      </c>
      <c r="J940" s="54">
        <v>10436.052006252059</v>
      </c>
      <c r="K940" s="55">
        <v>0.97773823486949729</v>
      </c>
      <c r="L940" s="121">
        <v>11019.809625697118</v>
      </c>
      <c r="M940" s="54">
        <v>10317.248388032305</v>
      </c>
      <c r="N940" s="120">
        <v>0.96660770007485441</v>
      </c>
      <c r="O940" s="123">
        <v>10770.42198444729</v>
      </c>
      <c r="P940" s="53">
        <v>11143.090100117706</v>
      </c>
      <c r="Q940" s="54">
        <v>10530.736198407241</v>
      </c>
      <c r="R940" s="55">
        <v>0.97774592431140028</v>
      </c>
      <c r="S940" s="121">
        <v>11119.702681711886</v>
      </c>
      <c r="T940" s="54">
        <v>10410.85369517383</v>
      </c>
      <c r="U940" s="55">
        <v>0.96661520878265639</v>
      </c>
    </row>
    <row r="941" spans="1:21" ht="13" x14ac:dyDescent="0.3">
      <c r="A941" s="44" t="s">
        <v>6381</v>
      </c>
      <c r="B941" s="44" t="s">
        <v>12293</v>
      </c>
      <c r="C941" s="98" t="s">
        <v>993</v>
      </c>
      <c r="D941" s="98" t="s">
        <v>13130</v>
      </c>
      <c r="E941" s="98" t="s">
        <v>329</v>
      </c>
      <c r="F941" s="122">
        <v>1.0290209641516932</v>
      </c>
      <c r="G941" s="122">
        <v>1.0326958181605925</v>
      </c>
      <c r="H941" s="99">
        <v>4668.25</v>
      </c>
      <c r="I941" s="53">
        <v>4803.7271159011416</v>
      </c>
      <c r="J941" s="54">
        <v>4539.7088899530818</v>
      </c>
      <c r="K941" s="55">
        <v>0.97246481871216872</v>
      </c>
      <c r="L941" s="121">
        <v>4820.8822531281858</v>
      </c>
      <c r="M941" s="54">
        <v>4513.529847103312</v>
      </c>
      <c r="N941" s="120">
        <v>0.96685692649350652</v>
      </c>
      <c r="O941" s="123">
        <v>4714.3830114547964</v>
      </c>
      <c r="P941" s="53">
        <v>4851.1989518275777</v>
      </c>
      <c r="Q941" s="54">
        <v>4584.6076760293181</v>
      </c>
      <c r="R941" s="55">
        <v>0.97247246668118481</v>
      </c>
      <c r="S941" s="121">
        <v>4868.5236211367092</v>
      </c>
      <c r="T941" s="54">
        <v>4558.1692768200091</v>
      </c>
      <c r="U941" s="55">
        <v>0.96686443713732506</v>
      </c>
    </row>
    <row r="942" spans="1:21" ht="13" x14ac:dyDescent="0.3">
      <c r="A942" s="44" t="s">
        <v>6380</v>
      </c>
      <c r="B942" s="44" t="s">
        <v>13227</v>
      </c>
      <c r="C942" s="98" t="s">
        <v>993</v>
      </c>
      <c r="D942" s="98" t="s">
        <v>13130</v>
      </c>
      <c r="E942" s="98" t="s">
        <v>330</v>
      </c>
      <c r="F942" s="122">
        <v>1.0303970243701557</v>
      </c>
      <c r="G942" s="122">
        <v>1.0310877441633508</v>
      </c>
      <c r="H942" s="99">
        <v>14069.916666666664</v>
      </c>
      <c r="I942" s="53">
        <v>14497.60026646939</v>
      </c>
      <c r="J942" s="54">
        <v>13700.795907997972</v>
      </c>
      <c r="K942" s="55">
        <v>0.97376524911883922</v>
      </c>
      <c r="L942" s="121">
        <v>14507.318636399663</v>
      </c>
      <c r="M942" s="54">
        <v>13582.413390067699</v>
      </c>
      <c r="N942" s="120">
        <v>0.96535137427260531</v>
      </c>
      <c r="O942" s="123">
        <v>14191.77881631395</v>
      </c>
      <c r="P942" s="53">
        <v>14623.166662849304</v>
      </c>
      <c r="Q942" s="54">
        <v>13819.569717935112</v>
      </c>
      <c r="R942" s="55">
        <v>0.97377290731511601</v>
      </c>
      <c r="S942" s="121">
        <v>14632.96920537838</v>
      </c>
      <c r="T942" s="54">
        <v>13700.159607120473</v>
      </c>
      <c r="U942" s="55">
        <v>0.96535887322113956</v>
      </c>
    </row>
    <row r="943" spans="1:21" ht="13" x14ac:dyDescent="0.3">
      <c r="A943" s="44" t="s">
        <v>6379</v>
      </c>
      <c r="B943" s="44" t="s">
        <v>12292</v>
      </c>
      <c r="C943" s="98" t="s">
        <v>993</v>
      </c>
      <c r="D943" s="98" t="s">
        <v>13130</v>
      </c>
      <c r="E943" s="98" t="s">
        <v>332</v>
      </c>
      <c r="F943" s="122">
        <v>1.0346010691325331</v>
      </c>
      <c r="G943" s="122">
        <v>1.0324296204706709</v>
      </c>
      <c r="H943" s="99">
        <v>11787.166666666666</v>
      </c>
      <c r="I943" s="53">
        <v>12195.01523537669</v>
      </c>
      <c r="J943" s="54">
        <v>11524.763530779244</v>
      </c>
      <c r="K943" s="55">
        <v>0.97773823486949751</v>
      </c>
      <c r="L943" s="121">
        <v>12169.420008091209</v>
      </c>
      <c r="M943" s="54">
        <v>11393.566062065654</v>
      </c>
      <c r="N943" s="120">
        <v>0.96660770007485441</v>
      </c>
      <c r="O943" s="123">
        <v>11899.210646084293</v>
      </c>
      <c r="P943" s="53">
        <v>12310.93605627203</v>
      </c>
      <c r="Q943" s="54">
        <v>11634.40471173174</v>
      </c>
      <c r="R943" s="55">
        <v>0.97774592431140017</v>
      </c>
      <c r="S943" s="121">
        <v>12285.097531237374</v>
      </c>
      <c r="T943" s="54">
        <v>11501.957983013579</v>
      </c>
      <c r="U943" s="55">
        <v>0.96661520878265661</v>
      </c>
    </row>
    <row r="944" spans="1:21" ht="13" x14ac:dyDescent="0.3">
      <c r="A944" s="44" t="s">
        <v>6378</v>
      </c>
      <c r="B944" s="44" t="s">
        <v>12291</v>
      </c>
      <c r="C944" s="98" t="s">
        <v>993</v>
      </c>
      <c r="D944" s="98" t="s">
        <v>13130</v>
      </c>
      <c r="E944" s="98" t="s">
        <v>330</v>
      </c>
      <c r="F944" s="122">
        <v>1.0303970243701557</v>
      </c>
      <c r="G944" s="122">
        <v>1.0310877441633508</v>
      </c>
      <c r="H944" s="99">
        <v>3856.4166666666665</v>
      </c>
      <c r="I944" s="53">
        <v>3973.6402580648078</v>
      </c>
      <c r="J944" s="54">
        <v>3755.2445361227101</v>
      </c>
      <c r="K944" s="55">
        <v>0.97376524911883922</v>
      </c>
      <c r="L944" s="121">
        <v>3976.303961387282</v>
      </c>
      <c r="M944" s="54">
        <v>3722.7971289344464</v>
      </c>
      <c r="N944" s="120">
        <v>0.96535137427260531</v>
      </c>
      <c r="O944" s="123">
        <v>3891.6381712624034</v>
      </c>
      <c r="P944" s="53">
        <v>4009.932391594095</v>
      </c>
      <c r="Q944" s="54">
        <v>3789.5718162486723</v>
      </c>
      <c r="R944" s="55">
        <v>0.97377290731511612</v>
      </c>
      <c r="S944" s="121">
        <v>4012.6204231069391</v>
      </c>
      <c r="T944" s="54">
        <v>3756.8274399942497</v>
      </c>
      <c r="U944" s="55">
        <v>0.96535887322113956</v>
      </c>
    </row>
    <row r="945" spans="1:21" ht="13" x14ac:dyDescent="0.3">
      <c r="A945" s="44" t="s">
        <v>6377</v>
      </c>
      <c r="B945" s="44" t="s">
        <v>12290</v>
      </c>
      <c r="C945" s="98" t="s">
        <v>993</v>
      </c>
      <c r="D945" s="98" t="s">
        <v>13130</v>
      </c>
      <c r="E945" s="98" t="s">
        <v>470</v>
      </c>
      <c r="F945" s="122">
        <v>1.029038344506453</v>
      </c>
      <c r="G945" s="122">
        <v>1.0307692484517779</v>
      </c>
      <c r="H945" s="99">
        <v>11234.416666666666</v>
      </c>
      <c r="I945" s="53">
        <v>11560.645528162371</v>
      </c>
      <c r="J945" s="54">
        <v>10925.259493627555</v>
      </c>
      <c r="K945" s="55">
        <v>0.97248124382315249</v>
      </c>
      <c r="L945" s="121">
        <v>11580.091224294127</v>
      </c>
      <c r="M945" s="54">
        <v>10841.809575231895</v>
      </c>
      <c r="N945" s="120">
        <v>0.96505318406075635</v>
      </c>
      <c r="O945" s="123">
        <v>11328.905228040367</v>
      </c>
      <c r="P945" s="53">
        <v>11657.87788093316</v>
      </c>
      <c r="Q945" s="54">
        <v>11017.234491898897</v>
      </c>
      <c r="R945" s="55">
        <v>0.97248889192134391</v>
      </c>
      <c r="S945" s="121">
        <v>11677.487127688586</v>
      </c>
      <c r="T945" s="54">
        <v>10933.080990878199</v>
      </c>
      <c r="U945" s="55">
        <v>0.9650606806929185</v>
      </c>
    </row>
    <row r="946" spans="1:21" ht="13" x14ac:dyDescent="0.3">
      <c r="A946" s="44" t="s">
        <v>6376</v>
      </c>
      <c r="B946" s="44" t="s">
        <v>12289</v>
      </c>
      <c r="C946" s="98" t="s">
        <v>993</v>
      </c>
      <c r="D946" s="98" t="s">
        <v>13130</v>
      </c>
      <c r="E946" s="98" t="s">
        <v>332</v>
      </c>
      <c r="F946" s="122">
        <v>1.0346010691325331</v>
      </c>
      <c r="G946" s="122">
        <v>1.0324296204706709</v>
      </c>
      <c r="H946" s="99">
        <v>11989.833333333332</v>
      </c>
      <c r="I946" s="53">
        <v>12404.694385387549</v>
      </c>
      <c r="J946" s="54">
        <v>11722.918479712795</v>
      </c>
      <c r="K946" s="55">
        <v>0.9777382348694974</v>
      </c>
      <c r="L946" s="121">
        <v>12378.659077839931</v>
      </c>
      <c r="M946" s="54">
        <v>11589.465222614159</v>
      </c>
      <c r="N946" s="120">
        <v>0.96660770007485453</v>
      </c>
      <c r="O946" s="123">
        <v>12102.386880052894</v>
      </c>
      <c r="P946" s="53">
        <v>12521.142405158267</v>
      </c>
      <c r="Q946" s="54">
        <v>11833.05944641148</v>
      </c>
      <c r="R946" s="55">
        <v>0.97774592431140017</v>
      </c>
      <c r="S946" s="121">
        <v>12494.862693362236</v>
      </c>
      <c r="T946" s="54">
        <v>11698.351220830811</v>
      </c>
      <c r="U946" s="55">
        <v>0.9666152087826565</v>
      </c>
    </row>
    <row r="947" spans="1:21" ht="13" x14ac:dyDescent="0.3">
      <c r="A947" s="44" t="s">
        <v>6375</v>
      </c>
      <c r="B947" s="44" t="s">
        <v>8581</v>
      </c>
      <c r="C947" s="98" t="s">
        <v>993</v>
      </c>
      <c r="D947" s="98" t="s">
        <v>13130</v>
      </c>
      <c r="E947" s="98" t="s">
        <v>335</v>
      </c>
      <c r="F947" s="122">
        <v>1.0291676296454535</v>
      </c>
      <c r="G947" s="122">
        <v>1.0312563888095128</v>
      </c>
      <c r="H947" s="99">
        <v>14462</v>
      </c>
      <c r="I947" s="53">
        <v>14883.822259932549</v>
      </c>
      <c r="J947" s="54">
        <v>14065.790707851667</v>
      </c>
      <c r="K947" s="55">
        <v>0.97260342330602045</v>
      </c>
      <c r="L947" s="121">
        <v>14914.029894963174</v>
      </c>
      <c r="M947" s="54">
        <v>13963.195020543781</v>
      </c>
      <c r="N947" s="120">
        <v>0.96550926708226947</v>
      </c>
      <c r="O947" s="123">
        <v>14597.652133846601</v>
      </c>
      <c r="P947" s="53">
        <v>15023.431044979803</v>
      </c>
      <c r="Q947" s="54">
        <v>14197.838095913159</v>
      </c>
      <c r="R947" s="55">
        <v>0.97261107236509492</v>
      </c>
      <c r="S947" s="121">
        <v>15053.922024648124</v>
      </c>
      <c r="T947" s="54">
        <v>14094.277897818652</v>
      </c>
      <c r="U947" s="55">
        <v>0.96551676725733115</v>
      </c>
    </row>
    <row r="948" spans="1:21" ht="13" x14ac:dyDescent="0.3">
      <c r="A948" s="44" t="s">
        <v>6374</v>
      </c>
      <c r="B948" s="44" t="s">
        <v>12288</v>
      </c>
      <c r="C948" s="98" t="s">
        <v>993</v>
      </c>
      <c r="D948" s="98" t="s">
        <v>13130</v>
      </c>
      <c r="E948" s="98" t="s">
        <v>335</v>
      </c>
      <c r="F948" s="122">
        <v>1.0291676296454535</v>
      </c>
      <c r="G948" s="122">
        <v>1.0312563888095128</v>
      </c>
      <c r="H948" s="99">
        <v>14114</v>
      </c>
      <c r="I948" s="53">
        <v>14525.671924815932</v>
      </c>
      <c r="J948" s="54">
        <v>13727.324716541172</v>
      </c>
      <c r="K948" s="55">
        <v>0.97260342330602045</v>
      </c>
      <c r="L948" s="121">
        <v>14555.152671657463</v>
      </c>
      <c r="M948" s="54">
        <v>13627.19779559915</v>
      </c>
      <c r="N948" s="120">
        <v>0.96550926708226936</v>
      </c>
      <c r="O948" s="123">
        <v>14245.252337189922</v>
      </c>
      <c r="P948" s="53">
        <v>14660.752581567109</v>
      </c>
      <c r="Q948" s="54">
        <v>13855.090151785664</v>
      </c>
      <c r="R948" s="55">
        <v>0.97261107236509481</v>
      </c>
      <c r="S948" s="121">
        <v>14690.50748293075</v>
      </c>
      <c r="T948" s="54">
        <v>13754.029985368556</v>
      </c>
      <c r="U948" s="55">
        <v>0.96551676725733115</v>
      </c>
    </row>
    <row r="949" spans="1:21" ht="13" x14ac:dyDescent="0.3">
      <c r="A949" s="44" t="s">
        <v>6373</v>
      </c>
      <c r="B949" s="44" t="s">
        <v>12287</v>
      </c>
      <c r="C949" s="98" t="s">
        <v>993</v>
      </c>
      <c r="D949" s="98" t="s">
        <v>13130</v>
      </c>
      <c r="E949" s="98" t="s">
        <v>470</v>
      </c>
      <c r="F949" s="122">
        <v>1.029038344506453</v>
      </c>
      <c r="G949" s="122">
        <v>1.0307692484517779</v>
      </c>
      <c r="H949" s="99">
        <v>1845.5</v>
      </c>
      <c r="I949" s="53">
        <v>1899.0902647866592</v>
      </c>
      <c r="J949" s="54">
        <v>1794.7141354756279</v>
      </c>
      <c r="K949" s="55">
        <v>0.97248124382315249</v>
      </c>
      <c r="L949" s="121">
        <v>1902.2846480177561</v>
      </c>
      <c r="M949" s="54">
        <v>1781.005651184126</v>
      </c>
      <c r="N949" s="120">
        <v>0.96505318406075646</v>
      </c>
      <c r="O949" s="123">
        <v>1860.7639144348404</v>
      </c>
      <c r="P949" s="53">
        <v>1914.7974180273754</v>
      </c>
      <c r="Q949" s="54">
        <v>1809.5722372759606</v>
      </c>
      <c r="R949" s="55">
        <v>0.97248889192134402</v>
      </c>
      <c r="S949" s="121">
        <v>1918.0182216281887</v>
      </c>
      <c r="T949" s="54">
        <v>1795.7500898733067</v>
      </c>
      <c r="U949" s="55">
        <v>0.9650606806929185</v>
      </c>
    </row>
    <row r="950" spans="1:21" ht="13" x14ac:dyDescent="0.3">
      <c r="A950" s="44" t="s">
        <v>6372</v>
      </c>
      <c r="B950" s="44" t="s">
        <v>12286</v>
      </c>
      <c r="C950" s="98" t="s">
        <v>993</v>
      </c>
      <c r="D950" s="98" t="s">
        <v>13130</v>
      </c>
      <c r="E950" s="98" t="s">
        <v>470</v>
      </c>
      <c r="F950" s="122">
        <v>1.029038344506453</v>
      </c>
      <c r="G950" s="122">
        <v>1.0307692484517779</v>
      </c>
      <c r="H950" s="99">
        <v>4186.5</v>
      </c>
      <c r="I950" s="53">
        <v>4308.0690292762656</v>
      </c>
      <c r="J950" s="54">
        <v>4071.2927272656279</v>
      </c>
      <c r="K950" s="55">
        <v>0.97248124382315249</v>
      </c>
      <c r="L950" s="121">
        <v>4315.3154586433684</v>
      </c>
      <c r="M950" s="54">
        <v>4040.195155070357</v>
      </c>
      <c r="N950" s="120">
        <v>0.96505318406075646</v>
      </c>
      <c r="O950" s="123">
        <v>4220.7721972004601</v>
      </c>
      <c r="P950" s="53">
        <v>4343.3364343460262</v>
      </c>
      <c r="Q950" s="54">
        <v>4104.6540771078926</v>
      </c>
      <c r="R950" s="55">
        <v>0.97248889192134413</v>
      </c>
      <c r="S950" s="121">
        <v>4350.6421855944773</v>
      </c>
      <c r="T950" s="54">
        <v>4073.301289680021</v>
      </c>
      <c r="U950" s="55">
        <v>0.96506068069291839</v>
      </c>
    </row>
    <row r="951" spans="1:21" ht="13" x14ac:dyDescent="0.3">
      <c r="A951" s="44" t="s">
        <v>6371</v>
      </c>
      <c r="B951" s="44" t="s">
        <v>12285</v>
      </c>
      <c r="C951" s="98" t="s">
        <v>993</v>
      </c>
      <c r="D951" s="98" t="s">
        <v>13130</v>
      </c>
      <c r="E951" s="98" t="s">
        <v>332</v>
      </c>
      <c r="F951" s="122">
        <v>1.0346010691325331</v>
      </c>
      <c r="G951" s="122">
        <v>1.0324296204706709</v>
      </c>
      <c r="H951" s="99">
        <v>14566.916666666668</v>
      </c>
      <c r="I951" s="53">
        <v>15070.94755729785</v>
      </c>
      <c r="J951" s="54">
        <v>14242.63138915773</v>
      </c>
      <c r="K951" s="55">
        <v>0.9777382348694974</v>
      </c>
      <c r="L951" s="121">
        <v>15039.316245594558</v>
      </c>
      <c r="M951" s="54">
        <v>14080.493816348733</v>
      </c>
      <c r="N951" s="120">
        <v>0.96660770007485441</v>
      </c>
      <c r="O951" s="123">
        <v>14689.080380391528</v>
      </c>
      <c r="P951" s="53">
        <v>15197.338266126791</v>
      </c>
      <c r="Q951" s="54">
        <v>14362.188473810369</v>
      </c>
      <c r="R951" s="55">
        <v>0.97774592431140028</v>
      </c>
      <c r="S951" s="121">
        <v>15165.441682190803</v>
      </c>
      <c r="T951" s="54">
        <v>14198.68849871738</v>
      </c>
      <c r="U951" s="55">
        <v>0.9666152087826565</v>
      </c>
    </row>
    <row r="952" spans="1:21" ht="13" x14ac:dyDescent="0.3">
      <c r="A952" s="44" t="s">
        <v>6370</v>
      </c>
      <c r="B952" s="44" t="s">
        <v>12284</v>
      </c>
      <c r="C952" s="98" t="s">
        <v>993</v>
      </c>
      <c r="D952" s="98" t="s">
        <v>13130</v>
      </c>
      <c r="E952" s="98" t="s">
        <v>334</v>
      </c>
      <c r="F952" s="122">
        <v>1.0289036515437098</v>
      </c>
      <c r="G952" s="122">
        <v>1.0310560845889616</v>
      </c>
      <c r="H952" s="99">
        <v>8790.2499999999982</v>
      </c>
      <c r="I952" s="53">
        <v>9044.3203229820938</v>
      </c>
      <c r="J952" s="54">
        <v>8547.2343418331056</v>
      </c>
      <c r="K952" s="55">
        <v>0.97235395373659539</v>
      </c>
      <c r="L952" s="121">
        <v>9063.2407475581185</v>
      </c>
      <c r="M952" s="54">
        <v>8485.4193646904641</v>
      </c>
      <c r="N952" s="120">
        <v>0.96532173313506053</v>
      </c>
      <c r="O952" s="123">
        <v>8870.6388209934812</v>
      </c>
      <c r="P952" s="53">
        <v>9127.0326744455815</v>
      </c>
      <c r="Q952" s="54">
        <v>8625.4685643988887</v>
      </c>
      <c r="R952" s="55">
        <v>0.97236160083371148</v>
      </c>
      <c r="S952" s="121">
        <v>9146.1261305763819</v>
      </c>
      <c r="T952" s="54">
        <v>8563.086959118049</v>
      </c>
      <c r="U952" s="55">
        <v>0.9653292318533393</v>
      </c>
    </row>
    <row r="953" spans="1:21" ht="13" x14ac:dyDescent="0.3">
      <c r="A953" s="44" t="s">
        <v>6369</v>
      </c>
      <c r="B953" s="44" t="s">
        <v>12283</v>
      </c>
      <c r="C953" s="98" t="s">
        <v>993</v>
      </c>
      <c r="D953" s="98" t="s">
        <v>13130</v>
      </c>
      <c r="E953" s="98" t="s">
        <v>470</v>
      </c>
      <c r="F953" s="122">
        <v>1.029038344506453</v>
      </c>
      <c r="G953" s="122">
        <v>1.0307692484517779</v>
      </c>
      <c r="H953" s="99">
        <v>12665.75</v>
      </c>
      <c r="I953" s="53">
        <v>13033.542411932607</v>
      </c>
      <c r="J953" s="54">
        <v>12317.204313953092</v>
      </c>
      <c r="K953" s="55">
        <v>0.97248124382315237</v>
      </c>
      <c r="L953" s="121">
        <v>13055.465608578106</v>
      </c>
      <c r="M953" s="54">
        <v>12223.122366017526</v>
      </c>
      <c r="N953" s="120">
        <v>0.96505318406075646</v>
      </c>
      <c r="O953" s="123">
        <v>12780.675129257415</v>
      </c>
      <c r="P953" s="53">
        <v>13151.804776685849</v>
      </c>
      <c r="Q953" s="54">
        <v>12429.064594458225</v>
      </c>
      <c r="R953" s="55">
        <v>0.97248889192134402</v>
      </c>
      <c r="S953" s="121">
        <v>13173.926897690995</v>
      </c>
      <c r="T953" s="54">
        <v>12334.127039956216</v>
      </c>
      <c r="U953" s="55">
        <v>0.96506068069291862</v>
      </c>
    </row>
    <row r="954" spans="1:21" ht="13" x14ac:dyDescent="0.3">
      <c r="A954" s="44" t="s">
        <v>6368</v>
      </c>
      <c r="B954" s="44" t="s">
        <v>12282</v>
      </c>
      <c r="C954" s="98" t="s">
        <v>993</v>
      </c>
      <c r="D954" s="98" t="s">
        <v>13130</v>
      </c>
      <c r="E954" s="98" t="s">
        <v>334</v>
      </c>
      <c r="F954" s="122">
        <v>1.0289036515437098</v>
      </c>
      <c r="G954" s="122">
        <v>1.0310560845889616</v>
      </c>
      <c r="H954" s="99">
        <v>12267.416666666668</v>
      </c>
      <c r="I954" s="53">
        <v>12621.989803341499</v>
      </c>
      <c r="J954" s="54">
        <v>11928.271097967541</v>
      </c>
      <c r="K954" s="55">
        <v>0.9723539537365955</v>
      </c>
      <c r="L954" s="121">
        <v>12648.394596354705</v>
      </c>
      <c r="M954" s="54">
        <v>11842.003917756594</v>
      </c>
      <c r="N954" s="120">
        <v>0.96532173313506042</v>
      </c>
      <c r="O954" s="123">
        <v>12382.261013390304</v>
      </c>
      <c r="P954" s="53">
        <v>12740.153571044599</v>
      </c>
      <c r="Q954" s="54">
        <v>12040.035140921049</v>
      </c>
      <c r="R954" s="55">
        <v>0.97236160083371137</v>
      </c>
      <c r="S954" s="121">
        <v>12766.805558824753</v>
      </c>
      <c r="T954" s="54">
        <v>11952.958512663612</v>
      </c>
      <c r="U954" s="55">
        <v>0.9653292318533393</v>
      </c>
    </row>
    <row r="955" spans="1:21" ht="13" x14ac:dyDescent="0.3">
      <c r="A955" s="44" t="s">
        <v>6367</v>
      </c>
      <c r="B955" s="44" t="s">
        <v>12281</v>
      </c>
      <c r="C955" s="98" t="s">
        <v>993</v>
      </c>
      <c r="D955" s="98" t="s">
        <v>13130</v>
      </c>
      <c r="E955" s="98" t="s">
        <v>335</v>
      </c>
      <c r="F955" s="122">
        <v>1.0291676296454535</v>
      </c>
      <c r="G955" s="122">
        <v>1.0312563888095128</v>
      </c>
      <c r="H955" s="99">
        <v>16508.583333333336</v>
      </c>
      <c r="I955" s="53">
        <v>16990.099577971108</v>
      </c>
      <c r="J955" s="54">
        <v>16056.304663932715</v>
      </c>
      <c r="K955" s="55">
        <v>0.97260342330602034</v>
      </c>
      <c r="L955" s="121">
        <v>17024.582032694245</v>
      </c>
      <c r="M955" s="54">
        <v>15939.190194733237</v>
      </c>
      <c r="N955" s="120">
        <v>0.96550926708226936</v>
      </c>
      <c r="O955" s="123">
        <v>16657.741815740766</v>
      </c>
      <c r="P955" s="53">
        <v>17143.608659751877</v>
      </c>
      <c r="Q955" s="54">
        <v>16201.50413058851</v>
      </c>
      <c r="R955" s="55">
        <v>0.97261107236509492</v>
      </c>
      <c r="S955" s="121">
        <v>17178.402670622039</v>
      </c>
      <c r="T955" s="54">
        <v>16083.329027741293</v>
      </c>
      <c r="U955" s="55">
        <v>0.96551676725733127</v>
      </c>
    </row>
    <row r="956" spans="1:21" ht="13" x14ac:dyDescent="0.3">
      <c r="A956" s="44" t="s">
        <v>6366</v>
      </c>
      <c r="B956" s="44" t="s">
        <v>12280</v>
      </c>
      <c r="C956" s="98" t="s">
        <v>993</v>
      </c>
      <c r="D956" s="98" t="s">
        <v>13130</v>
      </c>
      <c r="E956" s="98" t="s">
        <v>329</v>
      </c>
      <c r="F956" s="122">
        <v>1.0290209641516932</v>
      </c>
      <c r="G956" s="122">
        <v>1.0326958181605925</v>
      </c>
      <c r="H956" s="99">
        <v>8885.5833333333339</v>
      </c>
      <c r="I956" s="53">
        <v>9143.4515287168833</v>
      </c>
      <c r="J956" s="54">
        <v>8640.9171854018696</v>
      </c>
      <c r="K956" s="55">
        <v>0.97246481871216883</v>
      </c>
      <c r="L956" s="121">
        <v>9176.1047502507918</v>
      </c>
      <c r="M956" s="54">
        <v>8591.0877917685957</v>
      </c>
      <c r="N956" s="120">
        <v>0.96685692649350674</v>
      </c>
      <c r="O956" s="123">
        <v>8968.7413314898877</v>
      </c>
      <c r="P956" s="53">
        <v>9229.0228521568642</v>
      </c>
      <c r="Q956" s="54">
        <v>8721.8540056594629</v>
      </c>
      <c r="R956" s="55">
        <v>0.97247246668118459</v>
      </c>
      <c r="S956" s="121">
        <v>9261.9816671936715</v>
      </c>
      <c r="T956" s="54">
        <v>8671.5570393012331</v>
      </c>
      <c r="U956" s="55">
        <v>0.96686443713732506</v>
      </c>
    </row>
    <row r="957" spans="1:21" ht="13" x14ac:dyDescent="0.3">
      <c r="A957" s="44" t="s">
        <v>6365</v>
      </c>
      <c r="B957" s="44" t="s">
        <v>12279</v>
      </c>
      <c r="C957" s="98" t="s">
        <v>993</v>
      </c>
      <c r="D957" s="98" t="s">
        <v>13130</v>
      </c>
      <c r="E957" s="98" t="s">
        <v>335</v>
      </c>
      <c r="F957" s="122">
        <v>1.0291676296454535</v>
      </c>
      <c r="G957" s="122">
        <v>1.0312563888095128</v>
      </c>
      <c r="H957" s="99">
        <v>12305.166666666666</v>
      </c>
      <c r="I957" s="53">
        <v>12664.079210725578</v>
      </c>
      <c r="J957" s="54">
        <v>11968.04722435113</v>
      </c>
      <c r="K957" s="55">
        <v>0.97260342330602034</v>
      </c>
      <c r="L957" s="121">
        <v>12689.781740365856</v>
      </c>
      <c r="M957" s="54">
        <v>11880.752449658505</v>
      </c>
      <c r="N957" s="120">
        <v>0.96550926708226936</v>
      </c>
      <c r="O957" s="123">
        <v>12423.369821847598</v>
      </c>
      <c r="P957" s="53">
        <v>12785.730071759752</v>
      </c>
      <c r="Q957" s="54">
        <v>12083.10704481535</v>
      </c>
      <c r="R957" s="55">
        <v>0.97261107236509481</v>
      </c>
      <c r="S957" s="121">
        <v>12811.679499323634</v>
      </c>
      <c r="T957" s="54">
        <v>11994.971868832579</v>
      </c>
      <c r="U957" s="55">
        <v>0.96551676725733115</v>
      </c>
    </row>
    <row r="958" spans="1:21" ht="13" x14ac:dyDescent="0.3">
      <c r="A958" s="44" t="s">
        <v>6364</v>
      </c>
      <c r="B958" s="44" t="s">
        <v>12278</v>
      </c>
      <c r="C958" s="98" t="s">
        <v>993</v>
      </c>
      <c r="D958" s="98" t="s">
        <v>13130</v>
      </c>
      <c r="E958" s="98" t="s">
        <v>334</v>
      </c>
      <c r="F958" s="122">
        <v>1.0289036515437098</v>
      </c>
      <c r="G958" s="122">
        <v>1.0310560845889616</v>
      </c>
      <c r="H958" s="99">
        <v>10725.75</v>
      </c>
      <c r="I958" s="53">
        <v>11035.763340544945</v>
      </c>
      <c r="J958" s="54">
        <v>10429.225419290287</v>
      </c>
      <c r="K958" s="55">
        <v>0.97235395373659528</v>
      </c>
      <c r="L958" s="121">
        <v>11058.849799280055</v>
      </c>
      <c r="M958" s="54">
        <v>10353.799579173376</v>
      </c>
      <c r="N958" s="120">
        <v>0.96532173313506053</v>
      </c>
      <c r="O958" s="123">
        <v>10824.083212803725</v>
      </c>
      <c r="P958" s="53">
        <v>11136.938742266722</v>
      </c>
      <c r="Q958" s="54">
        <v>10524.922880359132</v>
      </c>
      <c r="R958" s="55">
        <v>0.97236160083371137</v>
      </c>
      <c r="S958" s="121">
        <v>11160.236856658517</v>
      </c>
      <c r="T958" s="54">
        <v>10448.803933332447</v>
      </c>
      <c r="U958" s="55">
        <v>0.96532923185333941</v>
      </c>
    </row>
    <row r="959" spans="1:21" ht="13" x14ac:dyDescent="0.3">
      <c r="A959" s="44" t="s">
        <v>6363</v>
      </c>
      <c r="B959" s="44" t="s">
        <v>12277</v>
      </c>
      <c r="C959" s="98" t="s">
        <v>993</v>
      </c>
      <c r="D959" s="98" t="s">
        <v>13130</v>
      </c>
      <c r="E959" s="98" t="s">
        <v>329</v>
      </c>
      <c r="F959" s="122">
        <v>1.0290209641516932</v>
      </c>
      <c r="G959" s="122">
        <v>1.0326958181605925</v>
      </c>
      <c r="H959" s="99">
        <v>13610.166666666664</v>
      </c>
      <c r="I959" s="53">
        <v>14005.146825598567</v>
      </c>
      <c r="J959" s="54">
        <v>13235.408260142402</v>
      </c>
      <c r="K959" s="55">
        <v>0.97246481871216883</v>
      </c>
      <c r="L959" s="121">
        <v>14055.162201135356</v>
      </c>
      <c r="M959" s="54">
        <v>13159.083912397708</v>
      </c>
      <c r="N959" s="120">
        <v>0.96685692649350685</v>
      </c>
      <c r="O959" s="123">
        <v>13736.016108904845</v>
      </c>
      <c r="P959" s="53">
        <v>14134.648539988453</v>
      </c>
      <c r="Q959" s="54">
        <v>13357.897467799185</v>
      </c>
      <c r="R959" s="55">
        <v>0.97247246668118481</v>
      </c>
      <c r="S959" s="121">
        <v>14185.126393852568</v>
      </c>
      <c r="T959" s="54">
        <v>13280.865483645513</v>
      </c>
      <c r="U959" s="55">
        <v>0.96686443713732506</v>
      </c>
    </row>
    <row r="960" spans="1:21" ht="13" x14ac:dyDescent="0.3">
      <c r="A960" s="44" t="s">
        <v>6362</v>
      </c>
      <c r="B960" s="44" t="s">
        <v>12276</v>
      </c>
      <c r="C960" s="98" t="s">
        <v>993</v>
      </c>
      <c r="D960" s="98" t="s">
        <v>13130</v>
      </c>
      <c r="E960" s="98" t="s">
        <v>330</v>
      </c>
      <c r="F960" s="122">
        <v>1.0303970243701557</v>
      </c>
      <c r="G960" s="122">
        <v>1.0310877441633508</v>
      </c>
      <c r="H960" s="99">
        <v>8362.75</v>
      </c>
      <c r="I960" s="53">
        <v>8616.9527155515188</v>
      </c>
      <c r="J960" s="54">
        <v>8143.3553370685722</v>
      </c>
      <c r="K960" s="55">
        <v>0.97376524911883922</v>
      </c>
      <c r="L960" s="121">
        <v>8622.7290325020622</v>
      </c>
      <c r="M960" s="54">
        <v>8072.9922051982303</v>
      </c>
      <c r="N960" s="120">
        <v>0.96535137427260531</v>
      </c>
      <c r="O960" s="123">
        <v>8435.5397140198584</v>
      </c>
      <c r="P960" s="53">
        <v>8691.9550202823357</v>
      </c>
      <c r="Q960" s="54">
        <v>8214.3000320932406</v>
      </c>
      <c r="R960" s="55">
        <v>0.97377290731511612</v>
      </c>
      <c r="S960" s="121">
        <v>8697.7816145290926</v>
      </c>
      <c r="T960" s="54">
        <v>8143.3231133383842</v>
      </c>
      <c r="U960" s="55">
        <v>0.96535887322113956</v>
      </c>
    </row>
    <row r="961" spans="1:21" ht="13" x14ac:dyDescent="0.3">
      <c r="A961" s="44" t="s">
        <v>6361</v>
      </c>
      <c r="B961" s="44" t="s">
        <v>12275</v>
      </c>
      <c r="C961" s="98" t="s">
        <v>993</v>
      </c>
      <c r="D961" s="98" t="s">
        <v>13130</v>
      </c>
      <c r="E961" s="98" t="s">
        <v>470</v>
      </c>
      <c r="F961" s="122">
        <v>1.029038344506453</v>
      </c>
      <c r="G961" s="122">
        <v>1.0307692484517779</v>
      </c>
      <c r="H961" s="99">
        <v>14835.083333333334</v>
      </c>
      <c r="I961" s="53">
        <v>15265.869593948608</v>
      </c>
      <c r="J961" s="54">
        <v>14426.84029222012</v>
      </c>
      <c r="K961" s="55">
        <v>0.97248124382315249</v>
      </c>
      <c r="L961" s="121">
        <v>15291.547698219496</v>
      </c>
      <c r="M961" s="54">
        <v>14316.644406639994</v>
      </c>
      <c r="N961" s="120">
        <v>0.96505318406075646</v>
      </c>
      <c r="O961" s="123">
        <v>14958.380756729379</v>
      </c>
      <c r="P961" s="53">
        <v>15392.747370401985</v>
      </c>
      <c r="Q961" s="54">
        <v>14546.859127049309</v>
      </c>
      <c r="R961" s="55">
        <v>0.97248889192134402</v>
      </c>
      <c r="S961" s="121">
        <v>15418.638890669477</v>
      </c>
      <c r="T961" s="54">
        <v>14435.745115153108</v>
      </c>
      <c r="U961" s="55">
        <v>0.9650606806929185</v>
      </c>
    </row>
    <row r="962" spans="1:21" ht="13" x14ac:dyDescent="0.3">
      <c r="A962" s="44" t="s">
        <v>6360</v>
      </c>
      <c r="B962" s="44" t="s">
        <v>12274</v>
      </c>
      <c r="C962" s="98" t="s">
        <v>993</v>
      </c>
      <c r="D962" s="98" t="s">
        <v>13130</v>
      </c>
      <c r="E962" s="98" t="s">
        <v>332</v>
      </c>
      <c r="F962" s="122">
        <v>1.0346010691325331</v>
      </c>
      <c r="G962" s="122">
        <v>1.0324296204706709</v>
      </c>
      <c r="H962" s="99">
        <v>10707.75</v>
      </c>
      <c r="I962" s="53">
        <v>11078.249598003882</v>
      </c>
      <c r="J962" s="54">
        <v>10469.376584423861</v>
      </c>
      <c r="K962" s="55">
        <v>0.9777382348694974</v>
      </c>
      <c r="L962" s="121">
        <v>11054.998268594825</v>
      </c>
      <c r="M962" s="54">
        <v>10350.193600476523</v>
      </c>
      <c r="N962" s="120">
        <v>0.96660770007485453</v>
      </c>
      <c r="O962" s="123">
        <v>10806.26788244061</v>
      </c>
      <c r="P962" s="53">
        <v>11180.17630450561</v>
      </c>
      <c r="Q962" s="54">
        <v>10565.784379073491</v>
      </c>
      <c r="R962" s="55">
        <v>0.97774592431140017</v>
      </c>
      <c r="S962" s="121">
        <v>11156.711048572559</v>
      </c>
      <c r="T962" s="54">
        <v>10445.502885346645</v>
      </c>
      <c r="U962" s="55">
        <v>0.96661520878265639</v>
      </c>
    </row>
    <row r="963" spans="1:21" ht="13" x14ac:dyDescent="0.3">
      <c r="A963" s="44" t="s">
        <v>6359</v>
      </c>
      <c r="B963" s="44" t="s">
        <v>12273</v>
      </c>
      <c r="C963" s="98" t="s">
        <v>1021</v>
      </c>
      <c r="D963" s="98" t="s">
        <v>13130</v>
      </c>
      <c r="E963" s="98" t="s">
        <v>331</v>
      </c>
      <c r="F963" s="122">
        <v>1.027087213089994</v>
      </c>
      <c r="G963" s="122">
        <v>1.0311614343867619</v>
      </c>
      <c r="H963" s="99">
        <v>7173.9166666666661</v>
      </c>
      <c r="I963" s="53">
        <v>7368.2380761065251</v>
      </c>
      <c r="J963" s="54">
        <v>6963.2714536734657</v>
      </c>
      <c r="K963" s="55">
        <v>0.97063734877602414</v>
      </c>
      <c r="L963" s="121">
        <v>7397.4662001710967</v>
      </c>
      <c r="M963" s="54">
        <v>6925.8452570055706</v>
      </c>
      <c r="N963" s="120">
        <v>0.96542036642079354</v>
      </c>
      <c r="O963" s="123">
        <v>7242.3840895198755</v>
      </c>
      <c r="P963" s="53">
        <v>7438.5600906322825</v>
      </c>
      <c r="Q963" s="54">
        <v>7029.7837769095468</v>
      </c>
      <c r="R963" s="55">
        <v>0.97064498237286623</v>
      </c>
      <c r="S963" s="121">
        <v>7468.0671661291772</v>
      </c>
      <c r="T963" s="54">
        <v>6991.9994156114253</v>
      </c>
      <c r="U963" s="55">
        <v>0.96542786590526586</v>
      </c>
    </row>
    <row r="964" spans="1:21" ht="13" x14ac:dyDescent="0.3">
      <c r="A964" s="44" t="s">
        <v>6358</v>
      </c>
      <c r="B964" s="44" t="s">
        <v>12272</v>
      </c>
      <c r="C964" s="98" t="s">
        <v>993</v>
      </c>
      <c r="D964" s="98" t="s">
        <v>13130</v>
      </c>
      <c r="E964" s="98" t="s">
        <v>469</v>
      </c>
      <c r="F964" s="122">
        <v>1.0322784232347408</v>
      </c>
      <c r="G964" s="122">
        <v>1.0463138651339927</v>
      </c>
      <c r="H964" s="99">
        <v>12660.999999999998</v>
      </c>
      <c r="I964" s="53">
        <v>13069.677116575052</v>
      </c>
      <c r="J964" s="54">
        <v>12351.353014731314</v>
      </c>
      <c r="K964" s="55">
        <v>0.97554324419329563</v>
      </c>
      <c r="L964" s="121">
        <v>13247.379846461479</v>
      </c>
      <c r="M964" s="54">
        <v>12402.80122878349</v>
      </c>
      <c r="N964" s="120">
        <v>0.97960676319275664</v>
      </c>
      <c r="O964" s="123">
        <v>12787.907708599596</v>
      </c>
      <c r="P964" s="53">
        <v>13200.681205904579</v>
      </c>
      <c r="Q964" s="54">
        <v>12475.255083613214</v>
      </c>
      <c r="R964" s="55">
        <v>0.97555091637265023</v>
      </c>
      <c r="S964" s="121">
        <v>13380.165141561623</v>
      </c>
      <c r="T964" s="54">
        <v>12527.218190389398</v>
      </c>
      <c r="U964" s="55">
        <v>0.97961437287861486</v>
      </c>
    </row>
    <row r="965" spans="1:21" ht="13" x14ac:dyDescent="0.3">
      <c r="A965" s="44" t="s">
        <v>6357</v>
      </c>
      <c r="B965" s="44" t="s">
        <v>12271</v>
      </c>
      <c r="C965" s="98" t="s">
        <v>993</v>
      </c>
      <c r="D965" s="98" t="s">
        <v>13130</v>
      </c>
      <c r="E965" s="98" t="s">
        <v>334</v>
      </c>
      <c r="F965" s="122">
        <v>1.0289036515437098</v>
      </c>
      <c r="G965" s="122">
        <v>1.0310560845889616</v>
      </c>
      <c r="H965" s="99">
        <v>12034.916666666666</v>
      </c>
      <c r="I965" s="53">
        <v>12382.769704357584</v>
      </c>
      <c r="J965" s="54">
        <v>11702.198803723781</v>
      </c>
      <c r="K965" s="55">
        <v>0.97235395373659539</v>
      </c>
      <c r="L965" s="121">
        <v>12408.674056687769</v>
      </c>
      <c r="M965" s="54">
        <v>11617.56661480269</v>
      </c>
      <c r="N965" s="120">
        <v>0.96532173313506042</v>
      </c>
      <c r="O965" s="123">
        <v>12146.207957804387</v>
      </c>
      <c r="P965" s="53">
        <v>12497.277720194199</v>
      </c>
      <c r="Q965" s="54">
        <v>11810.506213909839</v>
      </c>
      <c r="R965" s="55">
        <v>0.97236160083371148</v>
      </c>
      <c r="S965" s="121">
        <v>12523.421619577079</v>
      </c>
      <c r="T965" s="54">
        <v>11725.089597838227</v>
      </c>
      <c r="U965" s="55">
        <v>0.96532923185333941</v>
      </c>
    </row>
    <row r="966" spans="1:21" ht="13" x14ac:dyDescent="0.3">
      <c r="A966" s="44" t="s">
        <v>6356</v>
      </c>
      <c r="B966" s="44" t="s">
        <v>12270</v>
      </c>
      <c r="C966" s="98" t="s">
        <v>993</v>
      </c>
      <c r="D966" s="98" t="s">
        <v>13130</v>
      </c>
      <c r="E966" s="98" t="s">
        <v>329</v>
      </c>
      <c r="F966" s="122">
        <v>1.0290209641516932</v>
      </c>
      <c r="G966" s="122">
        <v>1.0326958181605925</v>
      </c>
      <c r="H966" s="99">
        <v>7058.9166666666679</v>
      </c>
      <c r="I966" s="53">
        <v>7263.7732341997907</v>
      </c>
      <c r="J966" s="54">
        <v>6864.5481165543079</v>
      </c>
      <c r="K966" s="55">
        <v>0.97246481871216872</v>
      </c>
      <c r="L966" s="121">
        <v>7289.7137224107773</v>
      </c>
      <c r="M966" s="54">
        <v>6824.9624727071241</v>
      </c>
      <c r="N966" s="120">
        <v>0.96685692649350674</v>
      </c>
      <c r="O966" s="123">
        <v>7123.7569323765965</v>
      </c>
      <c r="P966" s="53">
        <v>7330.495226936474</v>
      </c>
      <c r="Q966" s="54">
        <v>6927.6574760654594</v>
      </c>
      <c r="R966" s="55">
        <v>0.97247246668118481</v>
      </c>
      <c r="S966" s="121">
        <v>7356.6739936578424</v>
      </c>
      <c r="T966" s="54">
        <v>6887.7072367254159</v>
      </c>
      <c r="U966" s="55">
        <v>0.96686443713732517</v>
      </c>
    </row>
    <row r="967" spans="1:21" ht="13" x14ac:dyDescent="0.3">
      <c r="A967" s="44" t="s">
        <v>6355</v>
      </c>
      <c r="B967" s="44" t="s">
        <v>12269</v>
      </c>
      <c r="C967" s="98" t="s">
        <v>993</v>
      </c>
      <c r="D967" s="98" t="s">
        <v>13130</v>
      </c>
      <c r="E967" s="98" t="s">
        <v>470</v>
      </c>
      <c r="F967" s="122">
        <v>1.029038344506453</v>
      </c>
      <c r="G967" s="122">
        <v>1.0307692484517779</v>
      </c>
      <c r="H967" s="99">
        <v>4823.25</v>
      </c>
      <c r="I967" s="53">
        <v>4963.3091951407496</v>
      </c>
      <c r="J967" s="54">
        <v>4690.5201592700205</v>
      </c>
      <c r="K967" s="55">
        <v>0.97248124382315249</v>
      </c>
      <c r="L967" s="121">
        <v>4971.6577775950373</v>
      </c>
      <c r="M967" s="54">
        <v>4654.6927700210435</v>
      </c>
      <c r="N967" s="120">
        <v>0.96505318406075646</v>
      </c>
      <c r="O967" s="123">
        <v>4862.8493694649796</v>
      </c>
      <c r="P967" s="53">
        <v>5004.0584647384912</v>
      </c>
      <c r="Q967" s="54">
        <v>4729.0669948914037</v>
      </c>
      <c r="R967" s="55">
        <v>0.97248889192134391</v>
      </c>
      <c r="S967" s="121">
        <v>5012.4755898976191</v>
      </c>
      <c r="T967" s="54">
        <v>4692.9447226030034</v>
      </c>
      <c r="U967" s="55">
        <v>0.96506068069291862</v>
      </c>
    </row>
    <row r="968" spans="1:21" ht="13" x14ac:dyDescent="0.3">
      <c r="A968" s="44" t="s">
        <v>6354</v>
      </c>
      <c r="B968" s="44" t="s">
        <v>12268</v>
      </c>
      <c r="C968" s="98" t="s">
        <v>993</v>
      </c>
      <c r="D968" s="98" t="s">
        <v>13130</v>
      </c>
      <c r="E968" s="98" t="s">
        <v>332</v>
      </c>
      <c r="F968" s="122">
        <v>1.0346010691325331</v>
      </c>
      <c r="G968" s="122">
        <v>1.0324296204706709</v>
      </c>
      <c r="H968" s="99">
        <v>5411.583333333333</v>
      </c>
      <c r="I968" s="53">
        <v>5598.829902366464</v>
      </c>
      <c r="J968" s="54">
        <v>5291.111936182524</v>
      </c>
      <c r="K968" s="55">
        <v>0.9777382348694974</v>
      </c>
      <c r="L968" s="121">
        <v>5587.078926978741</v>
      </c>
      <c r="M968" s="54">
        <v>5230.8781195967476</v>
      </c>
      <c r="N968" s="120">
        <v>0.96660770007485453</v>
      </c>
      <c r="O968" s="123">
        <v>5462.5049982679557</v>
      </c>
      <c r="P968" s="53">
        <v>5651.5135113498327</v>
      </c>
      <c r="Q968" s="54">
        <v>5340.9419985871455</v>
      </c>
      <c r="R968" s="55">
        <v>0.97774592431140017</v>
      </c>
      <c r="S968" s="121">
        <v>5639.6519621809284</v>
      </c>
      <c r="T968" s="54">
        <v>5280.1404093770843</v>
      </c>
      <c r="U968" s="55">
        <v>0.96661520878265639</v>
      </c>
    </row>
    <row r="969" spans="1:21" ht="13" x14ac:dyDescent="0.3">
      <c r="A969" s="44" t="s">
        <v>6353</v>
      </c>
      <c r="B969" s="44" t="s">
        <v>12267</v>
      </c>
      <c r="C969" s="98" t="s">
        <v>993</v>
      </c>
      <c r="D969" s="98" t="s">
        <v>13130</v>
      </c>
      <c r="E969" s="98" t="s">
        <v>470</v>
      </c>
      <c r="F969" s="122">
        <v>1.029038344506453</v>
      </c>
      <c r="G969" s="122">
        <v>1.0307692484517779</v>
      </c>
      <c r="H969" s="99">
        <v>3561.5</v>
      </c>
      <c r="I969" s="53">
        <v>3664.9200639597325</v>
      </c>
      <c r="J969" s="54">
        <v>3463.4919498761574</v>
      </c>
      <c r="K969" s="55">
        <v>0.97248124382315237</v>
      </c>
      <c r="L969" s="121">
        <v>3671.0846783610068</v>
      </c>
      <c r="M969" s="54">
        <v>3437.0369150323841</v>
      </c>
      <c r="N969" s="120">
        <v>0.96505318406075646</v>
      </c>
      <c r="O969" s="123">
        <v>3592.6297099332478</v>
      </c>
      <c r="P969" s="53">
        <v>3696.9537291344077</v>
      </c>
      <c r="Q969" s="54">
        <v>3493.7924856966833</v>
      </c>
      <c r="R969" s="55">
        <v>0.97248889192134391</v>
      </c>
      <c r="S969" s="121">
        <v>3703.1722260734227</v>
      </c>
      <c r="T969" s="54">
        <v>3467.1056733457826</v>
      </c>
      <c r="U969" s="55">
        <v>0.9650606806929185</v>
      </c>
    </row>
    <row r="970" spans="1:21" ht="13" x14ac:dyDescent="0.3">
      <c r="A970" s="44" t="s">
        <v>6352</v>
      </c>
      <c r="B970" s="44" t="s">
        <v>13228</v>
      </c>
      <c r="C970" s="98" t="s">
        <v>993</v>
      </c>
      <c r="D970" s="98" t="s">
        <v>13130</v>
      </c>
      <c r="E970" s="98" t="s">
        <v>470</v>
      </c>
      <c r="F970" s="122">
        <v>1.029038344506453</v>
      </c>
      <c r="G970" s="122">
        <v>1.0307692484517779</v>
      </c>
      <c r="H970" s="99">
        <v>10590.583333333336</v>
      </c>
      <c r="I970" s="53">
        <v>10898.116340690969</v>
      </c>
      <c r="J970" s="54">
        <v>10299.143652812751</v>
      </c>
      <c r="K970" s="55">
        <v>0.97248124382315249</v>
      </c>
      <c r="L970" s="121">
        <v>10916.447623165926</v>
      </c>
      <c r="M970" s="54">
        <v>10220.476166894114</v>
      </c>
      <c r="N970" s="120">
        <v>0.96505318406075635</v>
      </c>
      <c r="O970" s="123">
        <v>10678.747252385456</v>
      </c>
      <c r="P970" s="53">
        <v>10988.840393997563</v>
      </c>
      <c r="Q970" s="54">
        <v>10384.963082580429</v>
      </c>
      <c r="R970" s="55">
        <v>0.97248889192134402</v>
      </c>
      <c r="S970" s="121">
        <v>11007.324279747843</v>
      </c>
      <c r="T970" s="54">
        <v>10305.639092334741</v>
      </c>
      <c r="U970" s="55">
        <v>0.9650606806929185</v>
      </c>
    </row>
    <row r="971" spans="1:21" ht="13" x14ac:dyDescent="0.3">
      <c r="A971" s="44" t="s">
        <v>6351</v>
      </c>
      <c r="B971" s="44" t="s">
        <v>12266</v>
      </c>
      <c r="C971" s="98" t="s">
        <v>993</v>
      </c>
      <c r="D971" s="98" t="s">
        <v>13130</v>
      </c>
      <c r="E971" s="98" t="s">
        <v>470</v>
      </c>
      <c r="F971" s="122">
        <v>1.029038344506453</v>
      </c>
      <c r="G971" s="122">
        <v>1.0307692484517779</v>
      </c>
      <c r="H971" s="99">
        <v>10209.916666666664</v>
      </c>
      <c r="I971" s="53">
        <v>10506.395744215508</v>
      </c>
      <c r="J971" s="54">
        <v>9928.9524593307324</v>
      </c>
      <c r="K971" s="55">
        <v>0.97248124382315249</v>
      </c>
      <c r="L971" s="121">
        <v>10524.068129255278</v>
      </c>
      <c r="M971" s="54">
        <v>9853.1125881616481</v>
      </c>
      <c r="N971" s="120">
        <v>0.96505318406075635</v>
      </c>
      <c r="O971" s="123">
        <v>10302.217190885076</v>
      </c>
      <c r="P971" s="53">
        <v>10601.3765228543</v>
      </c>
      <c r="Q971" s="54">
        <v>10018.79178029685</v>
      </c>
      <c r="R971" s="55">
        <v>0.97248889192134402</v>
      </c>
      <c r="S971" s="121">
        <v>10619.208671235596</v>
      </c>
      <c r="T971" s="54">
        <v>9942.2647348818373</v>
      </c>
      <c r="U971" s="55">
        <v>0.96506068069291839</v>
      </c>
    </row>
    <row r="972" spans="1:21" ht="13" x14ac:dyDescent="0.3">
      <c r="A972" s="44" t="s">
        <v>6350</v>
      </c>
      <c r="B972" s="44" t="s">
        <v>12265</v>
      </c>
      <c r="C972" s="98" t="s">
        <v>993</v>
      </c>
      <c r="D972" s="98" t="s">
        <v>13130</v>
      </c>
      <c r="E972" s="98" t="s">
        <v>334</v>
      </c>
      <c r="F972" s="122">
        <v>1.0289036515437098</v>
      </c>
      <c r="G972" s="122">
        <v>1.0310560845889616</v>
      </c>
      <c r="H972" s="99">
        <v>9315.5</v>
      </c>
      <c r="I972" s="53">
        <v>9584.7519659554291</v>
      </c>
      <c r="J972" s="54">
        <v>9057.9632560332557</v>
      </c>
      <c r="K972" s="55">
        <v>0.9723539537365955</v>
      </c>
      <c r="L972" s="121">
        <v>9604.8029559884708</v>
      </c>
      <c r="M972" s="54">
        <v>8992.454605019655</v>
      </c>
      <c r="N972" s="120">
        <v>0.96532173313506042</v>
      </c>
      <c r="O972" s="123">
        <v>9393.6766629776066</v>
      </c>
      <c r="P972" s="53">
        <v>9665.1882199585889</v>
      </c>
      <c r="Q972" s="54">
        <v>9134.0504777271817</v>
      </c>
      <c r="R972" s="55">
        <v>0.97236160083371137</v>
      </c>
      <c r="S972" s="121">
        <v>9685.4074800243943</v>
      </c>
      <c r="T972" s="54">
        <v>9067.9906773508137</v>
      </c>
      <c r="U972" s="55">
        <v>0.96532923185333941</v>
      </c>
    </row>
    <row r="973" spans="1:21" ht="13" x14ac:dyDescent="0.3">
      <c r="A973" s="44" t="s">
        <v>6349</v>
      </c>
      <c r="B973" s="44" t="s">
        <v>12264</v>
      </c>
      <c r="C973" s="98" t="s">
        <v>993</v>
      </c>
      <c r="D973" s="98" t="s">
        <v>13130</v>
      </c>
      <c r="E973" s="98" t="s">
        <v>470</v>
      </c>
      <c r="F973" s="122">
        <v>1.029038344506453</v>
      </c>
      <c r="G973" s="122">
        <v>1.0307692484517779</v>
      </c>
      <c r="H973" s="99">
        <v>4419.75</v>
      </c>
      <c r="I973" s="53">
        <v>4548.0922231323957</v>
      </c>
      <c r="J973" s="54">
        <v>4298.1239773873776</v>
      </c>
      <c r="K973" s="55">
        <v>0.97248124382315237</v>
      </c>
      <c r="L973" s="121">
        <v>4555.7423858447455</v>
      </c>
      <c r="M973" s="54">
        <v>4265.2938102525286</v>
      </c>
      <c r="N973" s="120">
        <v>0.96505318406075646</v>
      </c>
      <c r="O973" s="123">
        <v>4458.4150395303477</v>
      </c>
      <c r="P973" s="53">
        <v>4587.8800314009814</v>
      </c>
      <c r="Q973" s="54">
        <v>4335.7591015183225</v>
      </c>
      <c r="R973" s="55">
        <v>0.97248889192134391</v>
      </c>
      <c r="S973" s="121">
        <v>4595.5971195827997</v>
      </c>
      <c r="T973" s="54">
        <v>4302.6410528607021</v>
      </c>
      <c r="U973" s="55">
        <v>0.96506068069291839</v>
      </c>
    </row>
    <row r="974" spans="1:21" ht="13" x14ac:dyDescent="0.3">
      <c r="A974" s="44" t="s">
        <v>6348</v>
      </c>
      <c r="B974" s="44" t="s">
        <v>12263</v>
      </c>
      <c r="C974" s="98" t="s">
        <v>993</v>
      </c>
      <c r="D974" s="98" t="s">
        <v>13130</v>
      </c>
      <c r="E974" s="98" t="s">
        <v>333</v>
      </c>
      <c r="F974" s="122">
        <v>1.0325206276240038</v>
      </c>
      <c r="G974" s="122">
        <v>1.0349554419314848</v>
      </c>
      <c r="H974" s="99">
        <v>12487.583333333332</v>
      </c>
      <c r="I974" s="53">
        <v>12893.687380840382</v>
      </c>
      <c r="J974" s="54">
        <v>12185.035872108756</v>
      </c>
      <c r="K974" s="55">
        <v>0.9757721367578801</v>
      </c>
      <c r="L974" s="121">
        <v>12924.092327406242</v>
      </c>
      <c r="M974" s="54">
        <v>12100.124708214053</v>
      </c>
      <c r="N974" s="120">
        <v>0.96897248932985858</v>
      </c>
      <c r="O974" s="123">
        <v>12596.813398014769</v>
      </c>
      <c r="P974" s="53">
        <v>13006.469675780669</v>
      </c>
      <c r="Q974" s="54">
        <v>12291.716193408754</v>
      </c>
      <c r="R974" s="55">
        <v>0.97577981073736497</v>
      </c>
      <c r="S974" s="121">
        <v>13037.140577270824</v>
      </c>
      <c r="T974" s="54">
        <v>12206.060453091652</v>
      </c>
      <c r="U974" s="55">
        <v>0.96898001640758613</v>
      </c>
    </row>
    <row r="975" spans="1:21" ht="13" x14ac:dyDescent="0.3">
      <c r="A975" s="44" t="s">
        <v>6347</v>
      </c>
      <c r="B975" s="44" t="s">
        <v>12262</v>
      </c>
      <c r="C975" s="98" t="s">
        <v>993</v>
      </c>
      <c r="D975" s="98" t="s">
        <v>13130</v>
      </c>
      <c r="E975" s="98" t="s">
        <v>470</v>
      </c>
      <c r="F975" s="122">
        <v>1.029038344506453</v>
      </c>
      <c r="G975" s="122">
        <v>1.0307692484517779</v>
      </c>
      <c r="H975" s="99">
        <v>6887.166666666667</v>
      </c>
      <c r="I975" s="53">
        <v>7087.1585850066931</v>
      </c>
      <c r="J975" s="54">
        <v>6697.6404064173548</v>
      </c>
      <c r="K975" s="55">
        <v>0.97248124382315237</v>
      </c>
      <c r="L975" s="121">
        <v>7099.0796089621363</v>
      </c>
      <c r="M975" s="54">
        <v>6646.4821208237727</v>
      </c>
      <c r="N975" s="120">
        <v>0.96505318406075635</v>
      </c>
      <c r="O975" s="123">
        <v>6944.0694074597195</v>
      </c>
      <c r="P975" s="53">
        <v>7145.7136871902558</v>
      </c>
      <c r="Q975" s="54">
        <v>6753.0303634854063</v>
      </c>
      <c r="R975" s="55">
        <v>0.97248889192134402</v>
      </c>
      <c r="S975" s="121">
        <v>7157.7332043242377</v>
      </c>
      <c r="T975" s="54">
        <v>6701.4483491419487</v>
      </c>
      <c r="U975" s="55">
        <v>0.96506068069291862</v>
      </c>
    </row>
    <row r="976" spans="1:21" ht="13" x14ac:dyDescent="0.3">
      <c r="A976" s="44" t="s">
        <v>6346</v>
      </c>
      <c r="B976" s="44" t="s">
        <v>12261</v>
      </c>
      <c r="C976" s="98" t="s">
        <v>993</v>
      </c>
      <c r="D976" s="98" t="s">
        <v>13130</v>
      </c>
      <c r="E976" s="98" t="s">
        <v>334</v>
      </c>
      <c r="F976" s="122">
        <v>1.0289036515437098</v>
      </c>
      <c r="G976" s="122">
        <v>1.0310560845889616</v>
      </c>
      <c r="H976" s="99">
        <v>9135</v>
      </c>
      <c r="I976" s="53">
        <v>9399.0348568517893</v>
      </c>
      <c r="J976" s="54">
        <v>8882.4533673837996</v>
      </c>
      <c r="K976" s="55">
        <v>0.9723539537365955</v>
      </c>
      <c r="L976" s="121">
        <v>9418.6973327201649</v>
      </c>
      <c r="M976" s="54">
        <v>8818.2140321887782</v>
      </c>
      <c r="N976" s="120">
        <v>0.96532173313506053</v>
      </c>
      <c r="O976" s="123">
        <v>9216.8533233419166</v>
      </c>
      <c r="P976" s="53">
        <v>9483.2540401292754</v>
      </c>
      <c r="Q976" s="54">
        <v>8962.1142521342608</v>
      </c>
      <c r="R976" s="55">
        <v>0.97236160083371159</v>
      </c>
      <c r="S976" s="121">
        <v>9503.0926997956758</v>
      </c>
      <c r="T976" s="54">
        <v>8897.2979387265514</v>
      </c>
      <c r="U976" s="55">
        <v>0.96532923185333941</v>
      </c>
    </row>
    <row r="977" spans="1:21" ht="13" x14ac:dyDescent="0.3">
      <c r="A977" s="44" t="s">
        <v>6345</v>
      </c>
      <c r="B977" s="44" t="s">
        <v>12260</v>
      </c>
      <c r="C977" s="98" t="s">
        <v>993</v>
      </c>
      <c r="D977" s="98" t="s">
        <v>13130</v>
      </c>
      <c r="E977" s="98" t="s">
        <v>330</v>
      </c>
      <c r="F977" s="122">
        <v>1.0303970243701557</v>
      </c>
      <c r="G977" s="122">
        <v>1.0310877441633508</v>
      </c>
      <c r="H977" s="99">
        <v>9854.25</v>
      </c>
      <c r="I977" s="53">
        <v>10153.789877399606</v>
      </c>
      <c r="J977" s="54">
        <v>9595.7262061293204</v>
      </c>
      <c r="K977" s="55">
        <v>0.9737652491188391</v>
      </c>
      <c r="L977" s="121">
        <v>10160.596402921699</v>
      </c>
      <c r="M977" s="54">
        <v>9512.8137799258202</v>
      </c>
      <c r="N977" s="120">
        <v>0.9653513742726052</v>
      </c>
      <c r="O977" s="123">
        <v>9931.9719804713277</v>
      </c>
      <c r="P977" s="53">
        <v>10233.874374805418</v>
      </c>
      <c r="Q977" s="54">
        <v>9671.4852307958372</v>
      </c>
      <c r="R977" s="55">
        <v>0.97377290731511623</v>
      </c>
      <c r="S977" s="121">
        <v>10240.734584437789</v>
      </c>
      <c r="T977" s="54">
        <v>9587.9172799317312</v>
      </c>
      <c r="U977" s="55">
        <v>0.96535887322113956</v>
      </c>
    </row>
    <row r="978" spans="1:21" ht="13" x14ac:dyDescent="0.3">
      <c r="A978" s="44" t="s">
        <v>6344</v>
      </c>
      <c r="B978" s="44" t="s">
        <v>12259</v>
      </c>
      <c r="C978" s="98" t="s">
        <v>993</v>
      </c>
      <c r="D978" s="98" t="s">
        <v>13130</v>
      </c>
      <c r="E978" s="98" t="s">
        <v>334</v>
      </c>
      <c r="F978" s="122">
        <v>1.0289036515437098</v>
      </c>
      <c r="G978" s="122">
        <v>1.0310560845889616</v>
      </c>
      <c r="H978" s="99">
        <v>2435.5833333333339</v>
      </c>
      <c r="I978" s="53">
        <v>2505.9805853056678</v>
      </c>
      <c r="J978" s="54">
        <v>2368.2490838216231</v>
      </c>
      <c r="K978" s="55">
        <v>0.97235395373659528</v>
      </c>
      <c r="L978" s="121">
        <v>2511.2230153567989</v>
      </c>
      <c r="M978" s="54">
        <v>2351.1215245282015</v>
      </c>
      <c r="N978" s="120">
        <v>0.96532173313506042</v>
      </c>
      <c r="O978" s="123">
        <v>2457.2667251854259</v>
      </c>
      <c r="P978" s="53">
        <v>2528.2907063601383</v>
      </c>
      <c r="Q978" s="54">
        <v>2389.3518065767125</v>
      </c>
      <c r="R978" s="55">
        <v>0.97236160083371148</v>
      </c>
      <c r="S978" s="121">
        <v>2533.5798084604253</v>
      </c>
      <c r="T978" s="54">
        <v>2372.0714002820182</v>
      </c>
      <c r="U978" s="55">
        <v>0.96532923185333952</v>
      </c>
    </row>
    <row r="979" spans="1:21" ht="13" x14ac:dyDescent="0.3">
      <c r="A979" s="44" t="s">
        <v>6343</v>
      </c>
      <c r="B979" s="44" t="s">
        <v>12258</v>
      </c>
      <c r="C979" s="98" t="s">
        <v>993</v>
      </c>
      <c r="D979" s="98" t="s">
        <v>13130</v>
      </c>
      <c r="E979" s="98" t="s">
        <v>335</v>
      </c>
      <c r="F979" s="122">
        <v>1.0291676296454535</v>
      </c>
      <c r="G979" s="122">
        <v>1.0312563888095128</v>
      </c>
      <c r="H979" s="99">
        <v>7380.1666666666679</v>
      </c>
      <c r="I979" s="53">
        <v>7595.4286347217221</v>
      </c>
      <c r="J979" s="54">
        <v>7177.9753645689825</v>
      </c>
      <c r="K979" s="55">
        <v>0.97260342330602034</v>
      </c>
      <c r="L979" s="121">
        <v>7610.8440254790066</v>
      </c>
      <c r="M979" s="54">
        <v>7125.6193092783296</v>
      </c>
      <c r="N979" s="120">
        <v>0.96550926708226936</v>
      </c>
      <c r="O979" s="123">
        <v>7447.4511752673679</v>
      </c>
      <c r="P979" s="53">
        <v>7664.675672950164</v>
      </c>
      <c r="Q979" s="54">
        <v>7243.4734739634805</v>
      </c>
      <c r="R979" s="55">
        <v>0.97261107236509481</v>
      </c>
      <c r="S979" s="121">
        <v>7680.2316048413877</v>
      </c>
      <c r="T979" s="54">
        <v>7190.6389830509615</v>
      </c>
      <c r="U979" s="55">
        <v>0.96551676725733127</v>
      </c>
    </row>
    <row r="980" spans="1:21" ht="13" x14ac:dyDescent="0.3">
      <c r="A980" s="44" t="s">
        <v>6342</v>
      </c>
      <c r="B980" s="44" t="s">
        <v>12257</v>
      </c>
      <c r="C980" s="98" t="s">
        <v>993</v>
      </c>
      <c r="D980" s="98" t="s">
        <v>13130</v>
      </c>
      <c r="E980" s="98" t="s">
        <v>470</v>
      </c>
      <c r="F980" s="122">
        <v>1.029038344506453</v>
      </c>
      <c r="G980" s="122">
        <v>1.0307692484517779</v>
      </c>
      <c r="H980" s="99">
        <v>4614.7499999999991</v>
      </c>
      <c r="I980" s="53">
        <v>4748.7547003111531</v>
      </c>
      <c r="J980" s="54">
        <v>4487.7578199328918</v>
      </c>
      <c r="K980" s="55">
        <v>0.97248124382315249</v>
      </c>
      <c r="L980" s="121">
        <v>4756.7423892928409</v>
      </c>
      <c r="M980" s="54">
        <v>4453.4791811443747</v>
      </c>
      <c r="N980" s="120">
        <v>0.96505318406075635</v>
      </c>
      <c r="O980" s="123">
        <v>4655.7803248072751</v>
      </c>
      <c r="P980" s="53">
        <v>4790.9764778253948</v>
      </c>
      <c r="Q980" s="54">
        <v>4527.6946491010222</v>
      </c>
      <c r="R980" s="55">
        <v>0.97248889192134402</v>
      </c>
      <c r="S980" s="121">
        <v>4799.0351863581691</v>
      </c>
      <c r="T980" s="54">
        <v>4493.1105294152057</v>
      </c>
      <c r="U980" s="55">
        <v>0.96506068069291839</v>
      </c>
    </row>
    <row r="981" spans="1:21" ht="13" x14ac:dyDescent="0.3">
      <c r="A981" s="44" t="s">
        <v>6341</v>
      </c>
      <c r="B981" s="44" t="s">
        <v>12256</v>
      </c>
      <c r="C981" s="98" t="s">
        <v>993</v>
      </c>
      <c r="D981" s="98" t="s">
        <v>13130</v>
      </c>
      <c r="E981" s="98" t="s">
        <v>470</v>
      </c>
      <c r="F981" s="122">
        <v>1.029038344506453</v>
      </c>
      <c r="G981" s="122">
        <v>1.0307692484517779</v>
      </c>
      <c r="H981" s="99">
        <v>5958.5833333333339</v>
      </c>
      <c r="I981" s="53">
        <v>6131.6107289370766</v>
      </c>
      <c r="J981" s="54">
        <v>5794.6105314239067</v>
      </c>
      <c r="K981" s="55">
        <v>0.97248124382315249</v>
      </c>
      <c r="L981" s="121">
        <v>6141.9244643372904</v>
      </c>
      <c r="M981" s="54">
        <v>5750.3498183246902</v>
      </c>
      <c r="N981" s="120">
        <v>0.96505318406075657</v>
      </c>
      <c r="O981" s="123">
        <v>6011.2895993911388</v>
      </c>
      <c r="P981" s="53">
        <v>6185.847497706317</v>
      </c>
      <c r="Q981" s="54">
        <v>5845.9123615301887</v>
      </c>
      <c r="R981" s="55">
        <v>0.97248889192134402</v>
      </c>
      <c r="S981" s="121">
        <v>6196.2524625903934</v>
      </c>
      <c r="T981" s="54">
        <v>5801.259232630674</v>
      </c>
      <c r="U981" s="55">
        <v>0.9650606806929185</v>
      </c>
    </row>
    <row r="982" spans="1:21" ht="13" x14ac:dyDescent="0.3">
      <c r="A982" s="44" t="s">
        <v>6340</v>
      </c>
      <c r="B982" s="44" t="s">
        <v>12255</v>
      </c>
      <c r="C982" s="98" t="s">
        <v>993</v>
      </c>
      <c r="D982" s="98" t="s">
        <v>13130</v>
      </c>
      <c r="E982" s="98" t="s">
        <v>330</v>
      </c>
      <c r="F982" s="122">
        <v>1.0303970243701557</v>
      </c>
      <c r="G982" s="122">
        <v>1.0310877441633508</v>
      </c>
      <c r="H982" s="99">
        <v>4893.6666666666679</v>
      </c>
      <c r="I982" s="53">
        <v>5042.4195715927535</v>
      </c>
      <c r="J982" s="54">
        <v>4765.282540771228</v>
      </c>
      <c r="K982" s="55">
        <v>0.97376524911883933</v>
      </c>
      <c r="L982" s="121">
        <v>5045.7997240207187</v>
      </c>
      <c r="M982" s="54">
        <v>4724.1078418987072</v>
      </c>
      <c r="N982" s="120">
        <v>0.96535137427260531</v>
      </c>
      <c r="O982" s="123">
        <v>4937.263720580946</v>
      </c>
      <c r="P982" s="53">
        <v>5087.3418462173304</v>
      </c>
      <c r="Q982" s="54">
        <v>4807.7736473715549</v>
      </c>
      <c r="R982" s="55">
        <v>0.97377290731511612</v>
      </c>
      <c r="S982" s="121">
        <v>5090.7521119933599</v>
      </c>
      <c r="T982" s="54">
        <v>4766.2313420956334</v>
      </c>
      <c r="U982" s="55">
        <v>0.96535887322113956</v>
      </c>
    </row>
    <row r="983" spans="1:21" ht="13" x14ac:dyDescent="0.3">
      <c r="A983" s="44" t="s">
        <v>6339</v>
      </c>
      <c r="B983" s="44" t="s">
        <v>12254</v>
      </c>
      <c r="C983" s="98" t="s">
        <v>993</v>
      </c>
      <c r="D983" s="98" t="s">
        <v>13130</v>
      </c>
      <c r="E983" s="98" t="s">
        <v>334</v>
      </c>
      <c r="F983" s="122">
        <v>1.0289036515437098</v>
      </c>
      <c r="G983" s="122">
        <v>1.0310560845889616</v>
      </c>
      <c r="H983" s="99">
        <v>7503</v>
      </c>
      <c r="I983" s="53">
        <v>7719.8640975324543</v>
      </c>
      <c r="J983" s="54">
        <v>7295.5717148856747</v>
      </c>
      <c r="K983" s="55">
        <v>0.97235395373659528</v>
      </c>
      <c r="L983" s="121">
        <v>7736.0138026709792</v>
      </c>
      <c r="M983" s="54">
        <v>7242.8089637123594</v>
      </c>
      <c r="N983" s="120">
        <v>0.96532173313506053</v>
      </c>
      <c r="O983" s="123">
        <v>7568.7861648340922</v>
      </c>
      <c r="P983" s="53">
        <v>7787.5517227513083</v>
      </c>
      <c r="Q983" s="54">
        <v>7359.5970316061257</v>
      </c>
      <c r="R983" s="55">
        <v>0.97236160083371148</v>
      </c>
      <c r="S983" s="121">
        <v>7803.8430282049421</v>
      </c>
      <c r="T983" s="54">
        <v>7306.3705345614771</v>
      </c>
      <c r="U983" s="55">
        <v>0.96532923185333941</v>
      </c>
    </row>
    <row r="984" spans="1:21" ht="13" x14ac:dyDescent="0.3">
      <c r="A984" s="44" t="s">
        <v>6338</v>
      </c>
      <c r="B984" s="44" t="s">
        <v>12253</v>
      </c>
      <c r="C984" s="98" t="s">
        <v>993</v>
      </c>
      <c r="D984" s="98" t="s">
        <v>13130</v>
      </c>
      <c r="E984" s="98" t="s">
        <v>470</v>
      </c>
      <c r="F984" s="122">
        <v>1.029038344506453</v>
      </c>
      <c r="G984" s="122">
        <v>1.0307692484517779</v>
      </c>
      <c r="H984" s="99">
        <v>8005.7500000000009</v>
      </c>
      <c r="I984" s="53">
        <v>8238.2237265325366</v>
      </c>
      <c r="J984" s="54">
        <v>7785.4417177372034</v>
      </c>
      <c r="K984" s="55">
        <v>0.97248124382315237</v>
      </c>
      <c r="L984" s="121">
        <v>8252.0809107928217</v>
      </c>
      <c r="M984" s="54">
        <v>7725.9745282944014</v>
      </c>
      <c r="N984" s="120">
        <v>0.96505318406075635</v>
      </c>
      <c r="O984" s="123">
        <v>8075.1235941626801</v>
      </c>
      <c r="P984" s="53">
        <v>8309.6118150221628</v>
      </c>
      <c r="Q984" s="54">
        <v>7852.9679962151649</v>
      </c>
      <c r="R984" s="55">
        <v>0.97248889192134391</v>
      </c>
      <c r="S984" s="121">
        <v>8323.5890783102859</v>
      </c>
      <c r="T984" s="54">
        <v>7792.984272462083</v>
      </c>
      <c r="U984" s="55">
        <v>0.9650606806929185</v>
      </c>
    </row>
    <row r="985" spans="1:21" ht="13" x14ac:dyDescent="0.3">
      <c r="A985" s="44" t="s">
        <v>6337</v>
      </c>
      <c r="B985" s="44" t="s">
        <v>12252</v>
      </c>
      <c r="C985" s="98" t="s">
        <v>993</v>
      </c>
      <c r="D985" s="98" t="s">
        <v>13130</v>
      </c>
      <c r="E985" s="98" t="s">
        <v>333</v>
      </c>
      <c r="F985" s="122">
        <v>1.0325206276240038</v>
      </c>
      <c r="G985" s="122">
        <v>1.0349554419314848</v>
      </c>
      <c r="H985" s="99">
        <v>5008.5</v>
      </c>
      <c r="I985" s="53">
        <v>5171.3795634548233</v>
      </c>
      <c r="J985" s="54">
        <v>4887.1547469518428</v>
      </c>
      <c r="K985" s="55">
        <v>0.9757721367578801</v>
      </c>
      <c r="L985" s="121">
        <v>5183.5743309138415</v>
      </c>
      <c r="M985" s="54">
        <v>4853.0987128085972</v>
      </c>
      <c r="N985" s="120">
        <v>0.96897248932985869</v>
      </c>
      <c r="O985" s="123">
        <v>5056.119211210118</v>
      </c>
      <c r="P985" s="53">
        <v>5220.5473813004537</v>
      </c>
      <c r="Q985" s="54">
        <v>4933.659046980164</v>
      </c>
      <c r="R985" s="55">
        <v>0.97577981073736497</v>
      </c>
      <c r="S985" s="121">
        <v>5232.8580926962377</v>
      </c>
      <c r="T985" s="54">
        <v>4899.278476237092</v>
      </c>
      <c r="U985" s="55">
        <v>0.96898001640758624</v>
      </c>
    </row>
    <row r="986" spans="1:21" ht="13" x14ac:dyDescent="0.3">
      <c r="A986" s="44" t="s">
        <v>6336</v>
      </c>
      <c r="B986" s="44" t="s">
        <v>13229</v>
      </c>
      <c r="C986" s="98" t="s">
        <v>993</v>
      </c>
      <c r="D986" s="98" t="s">
        <v>13130</v>
      </c>
      <c r="E986" s="98" t="s">
        <v>334</v>
      </c>
      <c r="F986" s="122">
        <v>1.0289036515437098</v>
      </c>
      <c r="G986" s="122">
        <v>1.0310560845889616</v>
      </c>
      <c r="H986" s="99">
        <v>17596.25</v>
      </c>
      <c r="I986" s="53">
        <v>18104.845878476004</v>
      </c>
      <c r="J986" s="54">
        <v>17109.783258437568</v>
      </c>
      <c r="K986" s="55">
        <v>0.9723539537365955</v>
      </c>
      <c r="L986" s="121">
        <v>18142.720628448515</v>
      </c>
      <c r="M986" s="54">
        <v>16986.042546677807</v>
      </c>
      <c r="N986" s="120">
        <v>0.96532173313506042</v>
      </c>
      <c r="O986" s="123">
        <v>17838.941149663224</v>
      </c>
      <c r="P986" s="53">
        <v>18354.551688561834</v>
      </c>
      <c r="Q986" s="54">
        <v>17345.901373464902</v>
      </c>
      <c r="R986" s="55">
        <v>0.97236160083371148</v>
      </c>
      <c r="S986" s="121">
        <v>18392.948814984673</v>
      </c>
      <c r="T986" s="54">
        <v>17220.451357081325</v>
      </c>
      <c r="U986" s="55">
        <v>0.9653292318533393</v>
      </c>
    </row>
    <row r="987" spans="1:21" ht="13" x14ac:dyDescent="0.3">
      <c r="A987" s="44" t="s">
        <v>6335</v>
      </c>
      <c r="B987" s="44" t="s">
        <v>13230</v>
      </c>
      <c r="C987" s="98" t="s">
        <v>993</v>
      </c>
      <c r="D987" s="98" t="s">
        <v>13130</v>
      </c>
      <c r="E987" s="98" t="s">
        <v>329</v>
      </c>
      <c r="F987" s="122">
        <v>1.0290209641516932</v>
      </c>
      <c r="G987" s="122">
        <v>1.0326958181605925</v>
      </c>
      <c r="H987" s="99">
        <v>10818.333333333334</v>
      </c>
      <c r="I987" s="53">
        <v>11132.291797181068</v>
      </c>
      <c r="J987" s="54">
        <v>10520.448563767814</v>
      </c>
      <c r="K987" s="55">
        <v>0.97246481871216883</v>
      </c>
      <c r="L987" s="121">
        <v>11172.047592800678</v>
      </c>
      <c r="M987" s="54">
        <v>10459.780516448922</v>
      </c>
      <c r="N987" s="120">
        <v>0.96685692649350685</v>
      </c>
      <c r="O987" s="123">
        <v>10900.632690811712</v>
      </c>
      <c r="P987" s="53">
        <v>11216.979561362534</v>
      </c>
      <c r="Q987" s="54">
        <v>10600.565161219227</v>
      </c>
      <c r="R987" s="55">
        <v>0.97247246668118492</v>
      </c>
      <c r="S987" s="121">
        <v>11257.037795105902</v>
      </c>
      <c r="T987" s="54">
        <v>10539.434091042391</v>
      </c>
      <c r="U987" s="55">
        <v>0.96686443713732506</v>
      </c>
    </row>
    <row r="988" spans="1:21" ht="13" x14ac:dyDescent="0.3">
      <c r="A988" s="44" t="s">
        <v>6334</v>
      </c>
      <c r="B988" s="44" t="s">
        <v>12251</v>
      </c>
      <c r="C988" s="98" t="s">
        <v>993</v>
      </c>
      <c r="D988" s="98" t="s">
        <v>13130</v>
      </c>
      <c r="E988" s="98" t="s">
        <v>470</v>
      </c>
      <c r="F988" s="122">
        <v>1.029038344506453</v>
      </c>
      <c r="G988" s="122">
        <v>1.0307692484517779</v>
      </c>
      <c r="H988" s="99">
        <v>2525.75</v>
      </c>
      <c r="I988" s="53">
        <v>2599.0935986371737</v>
      </c>
      <c r="J988" s="54">
        <v>2456.2445015863273</v>
      </c>
      <c r="K988" s="55">
        <v>0.97248124382315249</v>
      </c>
      <c r="L988" s="121">
        <v>2603.4654292770779</v>
      </c>
      <c r="M988" s="54">
        <v>2437.4830796414553</v>
      </c>
      <c r="N988" s="120">
        <v>0.96505318406075635</v>
      </c>
      <c r="O988" s="123">
        <v>2547.8137713492251</v>
      </c>
      <c r="P988" s="53">
        <v>2621.7980653799491</v>
      </c>
      <c r="Q988" s="54">
        <v>2477.7205913213484</v>
      </c>
      <c r="R988" s="55">
        <v>0.97248889192134391</v>
      </c>
      <c r="S988" s="121">
        <v>2626.2080862887306</v>
      </c>
      <c r="T988" s="54">
        <v>2458.7948924570751</v>
      </c>
      <c r="U988" s="55">
        <v>0.9650606806929185</v>
      </c>
    </row>
    <row r="989" spans="1:21" ht="13" x14ac:dyDescent="0.3">
      <c r="A989" s="44" t="s">
        <v>6333</v>
      </c>
      <c r="B989" s="44" t="s">
        <v>12250</v>
      </c>
      <c r="C989" s="98" t="s">
        <v>993</v>
      </c>
      <c r="D989" s="98" t="s">
        <v>13130</v>
      </c>
      <c r="E989" s="98" t="s">
        <v>470</v>
      </c>
      <c r="F989" s="122">
        <v>1.029038344506453</v>
      </c>
      <c r="G989" s="122">
        <v>1.0307692484517779</v>
      </c>
      <c r="H989" s="99">
        <v>4774.8333333333321</v>
      </c>
      <c r="I989" s="53">
        <v>4913.4865886275611</v>
      </c>
      <c r="J989" s="54">
        <v>4643.4358590482479</v>
      </c>
      <c r="K989" s="55">
        <v>0.97248124382315249</v>
      </c>
      <c r="L989" s="121">
        <v>4921.7513664824965</v>
      </c>
      <c r="M989" s="54">
        <v>4607.9681116927677</v>
      </c>
      <c r="N989" s="120">
        <v>0.96505318406075646</v>
      </c>
      <c r="O989" s="123">
        <v>4818.8074506393696</v>
      </c>
      <c r="P989" s="53">
        <v>4958.7376415012986</v>
      </c>
      <c r="Q989" s="54">
        <v>4686.2367180545971</v>
      </c>
      <c r="R989" s="55">
        <v>0.97248889192134402</v>
      </c>
      <c r="S989" s="121">
        <v>4967.078534329371</v>
      </c>
      <c r="T989" s="54">
        <v>4650.4415984421375</v>
      </c>
      <c r="U989" s="55">
        <v>0.96506068069291862</v>
      </c>
    </row>
    <row r="990" spans="1:21" ht="13" x14ac:dyDescent="0.3">
      <c r="A990" s="44" t="s">
        <v>6332</v>
      </c>
      <c r="B990" s="44" t="s">
        <v>12249</v>
      </c>
      <c r="C990" s="98" t="s">
        <v>993</v>
      </c>
      <c r="D990" s="98" t="s">
        <v>13130</v>
      </c>
      <c r="E990" s="98" t="s">
        <v>470</v>
      </c>
      <c r="F990" s="122">
        <v>1.029038344506453</v>
      </c>
      <c r="G990" s="122">
        <v>1.0307692484517779</v>
      </c>
      <c r="H990" s="99">
        <v>3115.0833333333335</v>
      </c>
      <c r="I990" s="53">
        <v>3205.5401963329768</v>
      </c>
      <c r="J990" s="54">
        <v>3029.3601146127721</v>
      </c>
      <c r="K990" s="55">
        <v>0.97248124382315249</v>
      </c>
      <c r="L990" s="121">
        <v>3210.9321063646594</v>
      </c>
      <c r="M990" s="54">
        <v>3006.2210894479285</v>
      </c>
      <c r="N990" s="120">
        <v>0.96505318406075657</v>
      </c>
      <c r="O990" s="123">
        <v>3143.3401333320285</v>
      </c>
      <c r="P990" s="53">
        <v>3234.617527024684</v>
      </c>
      <c r="Q990" s="54">
        <v>3056.8633631959542</v>
      </c>
      <c r="R990" s="55">
        <v>0.97248889192134402</v>
      </c>
      <c r="S990" s="121">
        <v>3240.0583468629661</v>
      </c>
      <c r="T990" s="54">
        <v>3033.5139687227766</v>
      </c>
      <c r="U990" s="55">
        <v>0.9650606806929185</v>
      </c>
    </row>
    <row r="991" spans="1:21" ht="13" x14ac:dyDescent="0.3">
      <c r="A991" s="44" t="s">
        <v>6331</v>
      </c>
      <c r="B991" s="44" t="s">
        <v>12248</v>
      </c>
      <c r="C991" s="98" t="s">
        <v>993</v>
      </c>
      <c r="D991" s="98" t="s">
        <v>13130</v>
      </c>
      <c r="E991" s="98" t="s">
        <v>330</v>
      </c>
      <c r="F991" s="122">
        <v>1.0303970243701557</v>
      </c>
      <c r="G991" s="122">
        <v>1.0310877441633508</v>
      </c>
      <c r="H991" s="99">
        <v>3722.583333333333</v>
      </c>
      <c r="I991" s="53">
        <v>3835.7387896366017</v>
      </c>
      <c r="J991" s="54">
        <v>3624.9222869489718</v>
      </c>
      <c r="K991" s="55">
        <v>0.97376524911883922</v>
      </c>
      <c r="L991" s="121">
        <v>3838.3100516267532</v>
      </c>
      <c r="M991" s="54">
        <v>3593.6009366776289</v>
      </c>
      <c r="N991" s="120">
        <v>0.96535137427260531</v>
      </c>
      <c r="O991" s="123">
        <v>3757.6224491013918</v>
      </c>
      <c r="P991" s="53">
        <v>3871.8429902605708</v>
      </c>
      <c r="Q991" s="54">
        <v>3659.0709368540092</v>
      </c>
      <c r="R991" s="55">
        <v>0.97377290731511612</v>
      </c>
      <c r="S991" s="121">
        <v>3874.4384544615195</v>
      </c>
      <c r="T991" s="54">
        <v>3627.4541734549784</v>
      </c>
      <c r="U991" s="55">
        <v>0.96535887322113956</v>
      </c>
    </row>
    <row r="992" spans="1:21" ht="13" x14ac:dyDescent="0.3">
      <c r="A992" s="44" t="s">
        <v>6330</v>
      </c>
      <c r="B992" s="44" t="s">
        <v>12247</v>
      </c>
      <c r="C992" s="98" t="s">
        <v>993</v>
      </c>
      <c r="D992" s="98" t="s">
        <v>13130</v>
      </c>
      <c r="E992" s="98" t="s">
        <v>332</v>
      </c>
      <c r="F992" s="122">
        <v>1.0346010691325331</v>
      </c>
      <c r="G992" s="122">
        <v>1.0324296204706709</v>
      </c>
      <c r="H992" s="99">
        <v>14856.25</v>
      </c>
      <c r="I992" s="53">
        <v>15370.292133300196</v>
      </c>
      <c r="J992" s="54">
        <v>14525.523651779971</v>
      </c>
      <c r="K992" s="55">
        <v>0.9777382348694974</v>
      </c>
      <c r="L992" s="121">
        <v>15338.032549117404</v>
      </c>
      <c r="M992" s="54">
        <v>14360.165644237057</v>
      </c>
      <c r="N992" s="120">
        <v>0.96660770007485453</v>
      </c>
      <c r="O992" s="123">
        <v>14994.50248428998</v>
      </c>
      <c r="P992" s="53">
        <v>15513.328301356838</v>
      </c>
      <c r="Q992" s="54">
        <v>14660.813691091693</v>
      </c>
      <c r="R992" s="55">
        <v>0.97774592431140017</v>
      </c>
      <c r="S992" s="121">
        <v>15480.768509002037</v>
      </c>
      <c r="T992" s="54">
        <v>14493.914149444021</v>
      </c>
      <c r="U992" s="55">
        <v>0.9666152087826565</v>
      </c>
    </row>
    <row r="993" spans="1:21" ht="13" x14ac:dyDescent="0.3">
      <c r="A993" s="44" t="s">
        <v>6329</v>
      </c>
      <c r="B993" s="44" t="s">
        <v>12246</v>
      </c>
      <c r="C993" s="98" t="s">
        <v>993</v>
      </c>
      <c r="D993" s="98" t="s">
        <v>13130</v>
      </c>
      <c r="E993" s="98" t="s">
        <v>470</v>
      </c>
      <c r="F993" s="122">
        <v>1.029038344506453</v>
      </c>
      <c r="G993" s="122">
        <v>1.0307692484517779</v>
      </c>
      <c r="H993" s="99">
        <v>26040.916666666672</v>
      </c>
      <c r="I993" s="53">
        <v>26797.101776097174</v>
      </c>
      <c r="J993" s="54">
        <v>25324.303030295068</v>
      </c>
      <c r="K993" s="55">
        <v>0.9724812438231526</v>
      </c>
      <c r="L993" s="121">
        <v>26842.176101495381</v>
      </c>
      <c r="M993" s="54">
        <v>25130.86954502749</v>
      </c>
      <c r="N993" s="120">
        <v>0.96505318406075635</v>
      </c>
      <c r="O993" s="123">
        <v>26321.407429167371</v>
      </c>
      <c r="P993" s="53">
        <v>27085.737525990247</v>
      </c>
      <c r="Q993" s="54">
        <v>25597.27634460121</v>
      </c>
      <c r="R993" s="55">
        <v>0.97248889192134402</v>
      </c>
      <c r="S993" s="121">
        <v>27131.297353955895</v>
      </c>
      <c r="T993" s="54">
        <v>25401.755370387906</v>
      </c>
      <c r="U993" s="55">
        <v>0.9650606806929185</v>
      </c>
    </row>
    <row r="994" spans="1:21" ht="13" x14ac:dyDescent="0.3">
      <c r="A994" s="44" t="s">
        <v>6328</v>
      </c>
      <c r="B994" s="44" t="s">
        <v>12245</v>
      </c>
      <c r="C994" s="98" t="s">
        <v>993</v>
      </c>
      <c r="D994" s="98" t="s">
        <v>13130</v>
      </c>
      <c r="E994" s="98" t="s">
        <v>334</v>
      </c>
      <c r="F994" s="122">
        <v>1.0289036515437098</v>
      </c>
      <c r="G994" s="122">
        <v>1.0310560845889616</v>
      </c>
      <c r="H994" s="99">
        <v>6143</v>
      </c>
      <c r="I994" s="53">
        <v>6320.5551314330096</v>
      </c>
      <c r="J994" s="54">
        <v>5973.1703378039056</v>
      </c>
      <c r="K994" s="55">
        <v>0.97235395373659539</v>
      </c>
      <c r="L994" s="121">
        <v>6333.7775276299908</v>
      </c>
      <c r="M994" s="54">
        <v>5929.9714066486767</v>
      </c>
      <c r="N994" s="120">
        <v>0.96532173313506053</v>
      </c>
      <c r="O994" s="123">
        <v>6193.7247912227231</v>
      </c>
      <c r="P994" s="53">
        <v>6372.746054345861</v>
      </c>
      <c r="Q994" s="54">
        <v>6022.5401531167718</v>
      </c>
      <c r="R994" s="55">
        <v>0.97236160083371137</v>
      </c>
      <c r="S994" s="121">
        <v>6386.0776322596848</v>
      </c>
      <c r="T994" s="54">
        <v>5978.9835950220167</v>
      </c>
      <c r="U994" s="55">
        <v>0.96532923185333952</v>
      </c>
    </row>
    <row r="995" spans="1:21" ht="13" x14ac:dyDescent="0.3">
      <c r="A995" s="44" t="s">
        <v>6327</v>
      </c>
      <c r="B995" s="44" t="s">
        <v>12244</v>
      </c>
      <c r="C995" s="98" t="s">
        <v>993</v>
      </c>
      <c r="D995" s="98" t="s">
        <v>13130</v>
      </c>
      <c r="E995" s="98" t="s">
        <v>470</v>
      </c>
      <c r="F995" s="122">
        <v>1.029038344506453</v>
      </c>
      <c r="G995" s="122">
        <v>1.0307692484517779</v>
      </c>
      <c r="H995" s="99">
        <v>6547.3333333333339</v>
      </c>
      <c r="I995" s="53">
        <v>6737.4570542652509</v>
      </c>
      <c r="J995" s="54">
        <v>6367.1588637247878</v>
      </c>
      <c r="K995" s="55">
        <v>0.97248124382315249</v>
      </c>
      <c r="L995" s="121">
        <v>6748.7898593632744</v>
      </c>
      <c r="M995" s="54">
        <v>6318.52488044046</v>
      </c>
      <c r="N995" s="120">
        <v>0.96505318406075646</v>
      </c>
      <c r="O995" s="123">
        <v>6596.5831055026065</v>
      </c>
      <c r="P995" s="53">
        <v>6788.1369582856387</v>
      </c>
      <c r="Q995" s="54">
        <v>6415.1037947372879</v>
      </c>
      <c r="R995" s="55">
        <v>0.97248889192134402</v>
      </c>
      <c r="S995" s="121">
        <v>6799.5550100086166</v>
      </c>
      <c r="T995" s="54">
        <v>6366.1029820437516</v>
      </c>
      <c r="U995" s="55">
        <v>0.9650606806929185</v>
      </c>
    </row>
    <row r="996" spans="1:21" ht="13" x14ac:dyDescent="0.3">
      <c r="A996" s="44" t="s">
        <v>6326</v>
      </c>
      <c r="B996" s="44" t="s">
        <v>12243</v>
      </c>
      <c r="C996" s="98" t="s">
        <v>993</v>
      </c>
      <c r="D996" s="98" t="s">
        <v>13130</v>
      </c>
      <c r="E996" s="98" t="s">
        <v>333</v>
      </c>
      <c r="F996" s="122">
        <v>1.0325206276240038</v>
      </c>
      <c r="G996" s="122">
        <v>1.0349554419314848</v>
      </c>
      <c r="H996" s="99">
        <v>6719.2499999999991</v>
      </c>
      <c r="I996" s="53">
        <v>6937.7642271625864</v>
      </c>
      <c r="J996" s="54">
        <v>6556.456929910385</v>
      </c>
      <c r="K996" s="55">
        <v>0.9757721367578801</v>
      </c>
      <c r="L996" s="121">
        <v>6954.1243531981281</v>
      </c>
      <c r="M996" s="54">
        <v>6510.7683989296511</v>
      </c>
      <c r="N996" s="120">
        <v>0.96897248932985858</v>
      </c>
      <c r="O996" s="123">
        <v>6776.8545577355044</v>
      </c>
      <c r="P996" s="53">
        <v>6997.2421212696536</v>
      </c>
      <c r="Q996" s="54">
        <v>6612.7178577417999</v>
      </c>
      <c r="R996" s="55">
        <v>0.97577981073736497</v>
      </c>
      <c r="S996" s="121">
        <v>7013.7425037065459</v>
      </c>
      <c r="T996" s="54">
        <v>6566.6366405463741</v>
      </c>
      <c r="U996" s="55">
        <v>0.96898001640758613</v>
      </c>
    </row>
    <row r="997" spans="1:21" ht="13" x14ac:dyDescent="0.3">
      <c r="A997" s="44" t="s">
        <v>6325</v>
      </c>
      <c r="B997" s="44" t="s">
        <v>13231</v>
      </c>
      <c r="C997" s="98" t="s">
        <v>993</v>
      </c>
      <c r="D997" s="98" t="s">
        <v>13130</v>
      </c>
      <c r="E997" s="98" t="s">
        <v>470</v>
      </c>
      <c r="F997" s="122">
        <v>1.029038344506453</v>
      </c>
      <c r="G997" s="122">
        <v>1.0307692484517779</v>
      </c>
      <c r="H997" s="99">
        <v>4652.7499999999991</v>
      </c>
      <c r="I997" s="53">
        <v>4787.8581574023983</v>
      </c>
      <c r="J997" s="54">
        <v>4524.7121071981719</v>
      </c>
      <c r="K997" s="55">
        <v>0.97248124382315249</v>
      </c>
      <c r="L997" s="121">
        <v>4795.9116207340085</v>
      </c>
      <c r="M997" s="54">
        <v>4490.1512021386834</v>
      </c>
      <c r="N997" s="120">
        <v>0.96505318406075635</v>
      </c>
      <c r="O997" s="123">
        <v>4692.9130144702503</v>
      </c>
      <c r="P997" s="53">
        <v>4829.1874393232547</v>
      </c>
      <c r="Q997" s="54">
        <v>4563.8057773254277</v>
      </c>
      <c r="R997" s="55">
        <v>0.97248889192134391</v>
      </c>
      <c r="S997" s="121">
        <v>4837.3104209750672</v>
      </c>
      <c r="T997" s="54">
        <v>4528.9458281773159</v>
      </c>
      <c r="U997" s="55">
        <v>0.9650606806929185</v>
      </c>
    </row>
    <row r="998" spans="1:21" ht="13" x14ac:dyDescent="0.3">
      <c r="A998" s="44" t="s">
        <v>6324</v>
      </c>
      <c r="B998" s="44" t="s">
        <v>12242</v>
      </c>
      <c r="C998" s="98" t="s">
        <v>993</v>
      </c>
      <c r="D998" s="98" t="s">
        <v>13130</v>
      </c>
      <c r="E998" s="98" t="s">
        <v>470</v>
      </c>
      <c r="F998" s="122">
        <v>1.029038344506453</v>
      </c>
      <c r="G998" s="122">
        <v>1.0307692484517779</v>
      </c>
      <c r="H998" s="99">
        <v>2253.6666666666665</v>
      </c>
      <c r="I998" s="53">
        <v>2319.109415736043</v>
      </c>
      <c r="J998" s="54">
        <v>2191.6485631627779</v>
      </c>
      <c r="K998" s="55">
        <v>0.97248124382315249</v>
      </c>
      <c r="L998" s="121">
        <v>2323.010296260823</v>
      </c>
      <c r="M998" s="54">
        <v>2174.9081924782577</v>
      </c>
      <c r="N998" s="120">
        <v>0.96505318406075635</v>
      </c>
      <c r="O998" s="123">
        <v>2275.4092257209168</v>
      </c>
      <c r="P998" s="53">
        <v>2341.4833427105623</v>
      </c>
      <c r="Q998" s="54">
        <v>2212.8101965889377</v>
      </c>
      <c r="R998" s="55">
        <v>0.97248889192134402</v>
      </c>
      <c r="S998" s="121">
        <v>2345.421857516591</v>
      </c>
      <c r="T998" s="54">
        <v>2195.9079762291744</v>
      </c>
      <c r="U998" s="55">
        <v>0.96506068069291839</v>
      </c>
    </row>
    <row r="999" spans="1:21" ht="13" x14ac:dyDescent="0.3">
      <c r="A999" s="44" t="s">
        <v>6323</v>
      </c>
      <c r="B999" s="44" t="s">
        <v>13232</v>
      </c>
      <c r="C999" s="98" t="s">
        <v>993</v>
      </c>
      <c r="D999" s="98" t="s">
        <v>13130</v>
      </c>
      <c r="E999" s="98" t="s">
        <v>470</v>
      </c>
      <c r="F999" s="122">
        <v>1.029038344506453</v>
      </c>
      <c r="G999" s="122">
        <v>1.0307692484517779</v>
      </c>
      <c r="H999" s="99">
        <v>8556.5833333333321</v>
      </c>
      <c r="I999" s="53">
        <v>8805.05234796484</v>
      </c>
      <c r="J999" s="54">
        <v>8321.116802876455</v>
      </c>
      <c r="K999" s="55">
        <v>0.97248124382315249</v>
      </c>
      <c r="L999" s="121">
        <v>8819.8629718150078</v>
      </c>
      <c r="M999" s="54">
        <v>8257.5579905145332</v>
      </c>
      <c r="N999" s="120">
        <v>0.96505318406075646</v>
      </c>
      <c r="O999" s="123">
        <v>8623.9287480914554</v>
      </c>
      <c r="P999" s="53">
        <v>8874.3533620776398</v>
      </c>
      <c r="Q999" s="54">
        <v>8386.6749122400834</v>
      </c>
      <c r="R999" s="55">
        <v>0.97248889192134402</v>
      </c>
      <c r="S999" s="121">
        <v>8889.2805543719114</v>
      </c>
      <c r="T999" s="54">
        <v>8322.6145478803683</v>
      </c>
      <c r="U999" s="55">
        <v>0.9650606806929185</v>
      </c>
    </row>
    <row r="1000" spans="1:21" ht="13" x14ac:dyDescent="0.3">
      <c r="A1000" s="44" t="s">
        <v>6322</v>
      </c>
      <c r="B1000" s="44" t="s">
        <v>9031</v>
      </c>
      <c r="C1000" s="98" t="s">
        <v>993</v>
      </c>
      <c r="D1000" s="98" t="s">
        <v>13130</v>
      </c>
      <c r="E1000" s="98" t="s">
        <v>334</v>
      </c>
      <c r="F1000" s="122">
        <v>1.0289036515437098</v>
      </c>
      <c r="G1000" s="122">
        <v>1.0310560845889616</v>
      </c>
      <c r="H1000" s="99">
        <v>7453</v>
      </c>
      <c r="I1000" s="53">
        <v>7668.4189149552685</v>
      </c>
      <c r="J1000" s="54">
        <v>7246.9540171988447</v>
      </c>
      <c r="K1000" s="55">
        <v>0.97235395373659528</v>
      </c>
      <c r="L1000" s="121">
        <v>7684.460998441531</v>
      </c>
      <c r="M1000" s="54">
        <v>7194.5428770556064</v>
      </c>
      <c r="N1000" s="120">
        <v>0.96532173313506053</v>
      </c>
      <c r="O1000" s="123">
        <v>7523.5191292208601</v>
      </c>
      <c r="P1000" s="53">
        <v>7740.9763045142945</v>
      </c>
      <c r="Q1000" s="54">
        <v>7315.5811043922467</v>
      </c>
      <c r="R1000" s="55">
        <v>0.97236160083371148</v>
      </c>
      <c r="S1000" s="121">
        <v>7757.1701757046139</v>
      </c>
      <c r="T1000" s="54">
        <v>7262.6729418446776</v>
      </c>
      <c r="U1000" s="55">
        <v>0.96532923185333941</v>
      </c>
    </row>
    <row r="1001" spans="1:21" ht="13" x14ac:dyDescent="0.3">
      <c r="A1001" s="44" t="s">
        <v>6321</v>
      </c>
      <c r="B1001" s="44" t="s">
        <v>12241</v>
      </c>
      <c r="C1001" s="98" t="s">
        <v>993</v>
      </c>
      <c r="D1001" s="98" t="s">
        <v>13130</v>
      </c>
      <c r="E1001" s="98" t="s">
        <v>332</v>
      </c>
      <c r="F1001" s="122">
        <v>1.0346010691325331</v>
      </c>
      <c r="G1001" s="122">
        <v>1.0324296204706709</v>
      </c>
      <c r="H1001" s="99">
        <v>3547.6666666666661</v>
      </c>
      <c r="I1001" s="53">
        <v>3670.4197262591829</v>
      </c>
      <c r="J1001" s="54">
        <v>3468.6893445720198</v>
      </c>
      <c r="K1001" s="55">
        <v>0.9777382348694974</v>
      </c>
      <c r="L1001" s="121">
        <v>3662.7161502231161</v>
      </c>
      <c r="M1001" s="54">
        <v>3429.2019172988912</v>
      </c>
      <c r="N1001" s="120">
        <v>0.96660770007485441</v>
      </c>
      <c r="O1001" s="123">
        <v>3580.5544039180104</v>
      </c>
      <c r="P1001" s="53">
        <v>3704.4454143807734</v>
      </c>
      <c r="Q1001" s="54">
        <v>3500.8724752060693</v>
      </c>
      <c r="R1001" s="55">
        <v>0.97774592431140006</v>
      </c>
      <c r="S1001" s="121">
        <v>3696.6704243116606</v>
      </c>
      <c r="T1001" s="54">
        <v>3461.0183427008674</v>
      </c>
      <c r="U1001" s="55">
        <v>0.96661520878265639</v>
      </c>
    </row>
    <row r="1002" spans="1:21" ht="13" x14ac:dyDescent="0.3">
      <c r="A1002" s="44" t="s">
        <v>6320</v>
      </c>
      <c r="B1002" s="44" t="s">
        <v>12240</v>
      </c>
      <c r="C1002" s="98" t="s">
        <v>993</v>
      </c>
      <c r="D1002" s="98" t="s">
        <v>13130</v>
      </c>
      <c r="E1002" s="98" t="s">
        <v>335</v>
      </c>
      <c r="F1002" s="122">
        <v>1.0291676296454535</v>
      </c>
      <c r="G1002" s="122">
        <v>1.0312563888095128</v>
      </c>
      <c r="H1002" s="99">
        <v>7163.5833333333339</v>
      </c>
      <c r="I1002" s="53">
        <v>7372.5280789343442</v>
      </c>
      <c r="J1002" s="54">
        <v>6967.3256731379533</v>
      </c>
      <c r="K1002" s="55">
        <v>0.97260342330602045</v>
      </c>
      <c r="L1002" s="121">
        <v>7387.4910792693463</v>
      </c>
      <c r="M1002" s="54">
        <v>6916.506093849428</v>
      </c>
      <c r="N1002" s="120">
        <v>0.96550926708226947</v>
      </c>
      <c r="O1002" s="123">
        <v>7220.5924398690131</v>
      </c>
      <c r="P1002" s="53">
        <v>7431.2000059758739</v>
      </c>
      <c r="Q1002" s="54">
        <v>7022.8281560522973</v>
      </c>
      <c r="R1002" s="55">
        <v>0.97261107236509481</v>
      </c>
      <c r="S1002" s="121">
        <v>7446.282084604587</v>
      </c>
      <c r="T1002" s="54">
        <v>6971.6030702250546</v>
      </c>
      <c r="U1002" s="55">
        <v>0.96551676725733115</v>
      </c>
    </row>
    <row r="1003" spans="1:21" ht="13" x14ac:dyDescent="0.3">
      <c r="A1003" s="44" t="s">
        <v>6319</v>
      </c>
      <c r="B1003" s="44" t="s">
        <v>13233</v>
      </c>
      <c r="C1003" s="98" t="s">
        <v>993</v>
      </c>
      <c r="D1003" s="98" t="s">
        <v>13130</v>
      </c>
      <c r="E1003" s="98" t="s">
        <v>332</v>
      </c>
      <c r="F1003" s="122">
        <v>1.0346010691325331</v>
      </c>
      <c r="G1003" s="122">
        <v>1.0324296204706709</v>
      </c>
      <c r="H1003" s="99">
        <v>5562.8333333333339</v>
      </c>
      <c r="I1003" s="53">
        <v>5755.3133140727605</v>
      </c>
      <c r="J1003" s="54">
        <v>5438.994844206537</v>
      </c>
      <c r="K1003" s="55">
        <v>0.97773823486949751</v>
      </c>
      <c r="L1003" s="121">
        <v>5743.2339070749313</v>
      </c>
      <c r="M1003" s="54">
        <v>5377.0775342330708</v>
      </c>
      <c r="N1003" s="120">
        <v>0.96660770007485453</v>
      </c>
      <c r="O1003" s="123">
        <v>5610.2082918456736</v>
      </c>
      <c r="P1003" s="53">
        <v>5804.3274967997368</v>
      </c>
      <c r="Q1003" s="54">
        <v>5485.3582918901302</v>
      </c>
      <c r="R1003" s="55">
        <v>0.97774592431140028</v>
      </c>
      <c r="S1003" s="121">
        <v>5792.1452175116392</v>
      </c>
      <c r="T1003" s="54">
        <v>5422.9126593365963</v>
      </c>
      <c r="U1003" s="55">
        <v>0.9666152087826565</v>
      </c>
    </row>
    <row r="1004" spans="1:21" ht="13" x14ac:dyDescent="0.3">
      <c r="A1004" s="44" t="s">
        <v>6318</v>
      </c>
      <c r="B1004" s="44" t="s">
        <v>13234</v>
      </c>
      <c r="C1004" s="98" t="s">
        <v>993</v>
      </c>
      <c r="D1004" s="98" t="s">
        <v>13130</v>
      </c>
      <c r="E1004" s="98" t="s">
        <v>470</v>
      </c>
      <c r="F1004" s="122">
        <v>1.029038344506453</v>
      </c>
      <c r="G1004" s="122">
        <v>1.0307692484517779</v>
      </c>
      <c r="H1004" s="99">
        <v>10944.25</v>
      </c>
      <c r="I1004" s="53">
        <v>11262.052901864748</v>
      </c>
      <c r="J1004" s="54">
        <v>10643.077852711536</v>
      </c>
      <c r="K1004" s="55">
        <v>0.97248124382315249</v>
      </c>
      <c r="L1004" s="121">
        <v>11280.996347368369</v>
      </c>
      <c r="M1004" s="54">
        <v>10561.783309656932</v>
      </c>
      <c r="N1004" s="120">
        <v>0.96505318406075624</v>
      </c>
      <c r="O1004" s="123">
        <v>11040.452531355835</v>
      </c>
      <c r="P1004" s="53">
        <v>11361.048995468487</v>
      </c>
      <c r="Q1004" s="54">
        <v>10736.717448528434</v>
      </c>
      <c r="R1004" s="55">
        <v>0.97248889192134402</v>
      </c>
      <c r="S1004" s="121">
        <v>11380.158958313183</v>
      </c>
      <c r="T1004" s="54">
        <v>10654.706635068118</v>
      </c>
      <c r="U1004" s="55">
        <v>0.9650606806929185</v>
      </c>
    </row>
    <row r="1005" spans="1:21" ht="13" x14ac:dyDescent="0.3">
      <c r="A1005" s="44" t="s">
        <v>6317</v>
      </c>
      <c r="B1005" s="44" t="s">
        <v>12239</v>
      </c>
      <c r="C1005" s="98" t="s">
        <v>993</v>
      </c>
      <c r="D1005" s="98" t="s">
        <v>13130</v>
      </c>
      <c r="E1005" s="98" t="s">
        <v>470</v>
      </c>
      <c r="F1005" s="122">
        <v>1.029038344506453</v>
      </c>
      <c r="G1005" s="122">
        <v>1.0307692484517779</v>
      </c>
      <c r="H1005" s="99">
        <v>10046.666666666664</v>
      </c>
      <c r="I1005" s="53">
        <v>10338.405234474829</v>
      </c>
      <c r="J1005" s="54">
        <v>9770.1948962766019</v>
      </c>
      <c r="K1005" s="55">
        <v>0.97248124382315237</v>
      </c>
      <c r="L1005" s="121">
        <v>10355.795049445525</v>
      </c>
      <c r="M1005" s="54">
        <v>9695.5676558637297</v>
      </c>
      <c r="N1005" s="120">
        <v>0.96505318406075635</v>
      </c>
      <c r="O1005" s="123">
        <v>10134.430437432302</v>
      </c>
      <c r="P1005" s="53">
        <v>10428.717519851145</v>
      </c>
      <c r="Q1005" s="54">
        <v>9855.6210263524808</v>
      </c>
      <c r="R1005" s="55">
        <v>0.97248889192134402</v>
      </c>
      <c r="S1005" s="121">
        <v>10446.259245478916</v>
      </c>
      <c r="T1005" s="54">
        <v>9780.3403363834477</v>
      </c>
      <c r="U1005" s="55">
        <v>0.96506068069291839</v>
      </c>
    </row>
    <row r="1006" spans="1:21" ht="13" x14ac:dyDescent="0.3">
      <c r="A1006" s="44" t="s">
        <v>6316</v>
      </c>
      <c r="B1006" s="44" t="s">
        <v>12238</v>
      </c>
      <c r="C1006" s="98" t="s">
        <v>993</v>
      </c>
      <c r="D1006" s="98" t="s">
        <v>13130</v>
      </c>
      <c r="E1006" s="98" t="s">
        <v>470</v>
      </c>
      <c r="F1006" s="122">
        <v>1.029038344506453</v>
      </c>
      <c r="G1006" s="122">
        <v>1.0307692484517779</v>
      </c>
      <c r="H1006" s="99">
        <v>13879.416666666666</v>
      </c>
      <c r="I1006" s="53">
        <v>14282.451949381939</v>
      </c>
      <c r="J1006" s="54">
        <v>13497.472383539793</v>
      </c>
      <c r="K1006" s="55">
        <v>0.97248124382315249</v>
      </c>
      <c r="L1006" s="121">
        <v>14306.47588644908</v>
      </c>
      <c r="M1006" s="54">
        <v>13394.375247072598</v>
      </c>
      <c r="N1006" s="120">
        <v>0.96505318406075646</v>
      </c>
      <c r="O1006" s="123">
        <v>13991.728118317063</v>
      </c>
      <c r="P1006" s="53">
        <v>14398.02473965738</v>
      </c>
      <c r="Q1006" s="54">
        <v>13606.800173846872</v>
      </c>
      <c r="R1006" s="55">
        <v>0.97248889192134391</v>
      </c>
      <c r="S1006" s="121">
        <v>14422.243077059287</v>
      </c>
      <c r="T1006" s="54">
        <v>13502.866661933313</v>
      </c>
      <c r="U1006" s="55">
        <v>0.9650606806929185</v>
      </c>
    </row>
    <row r="1007" spans="1:21" ht="13" x14ac:dyDescent="0.3">
      <c r="A1007" s="44" t="s">
        <v>6315</v>
      </c>
      <c r="B1007" s="44" t="s">
        <v>12237</v>
      </c>
      <c r="C1007" s="98" t="s">
        <v>993</v>
      </c>
      <c r="D1007" s="98" t="s">
        <v>13130</v>
      </c>
      <c r="E1007" s="98" t="s">
        <v>334</v>
      </c>
      <c r="F1007" s="122">
        <v>1.0289036515437098</v>
      </c>
      <c r="G1007" s="122">
        <v>1.0310560845889616</v>
      </c>
      <c r="H1007" s="99">
        <v>4838.3333333333321</v>
      </c>
      <c r="I1007" s="53">
        <v>4978.1788340523144</v>
      </c>
      <c r="J1007" s="54">
        <v>4704.572546162226</v>
      </c>
      <c r="K1007" s="55">
        <v>0.97235395373659539</v>
      </c>
      <c r="L1007" s="121">
        <v>4988.593022602925</v>
      </c>
      <c r="M1007" s="54">
        <v>4670.5483188184671</v>
      </c>
      <c r="N1007" s="120">
        <v>0.96532173313506064</v>
      </c>
      <c r="O1007" s="123">
        <v>4877.4745941996407</v>
      </c>
      <c r="P1007" s="53">
        <v>5018.4514202836845</v>
      </c>
      <c r="Q1007" s="54">
        <v>4742.6690044417201</v>
      </c>
      <c r="R1007" s="55">
        <v>0.97236160083371148</v>
      </c>
      <c r="S1007" s="121">
        <v>5028.9498577776158</v>
      </c>
      <c r="T1007" s="54">
        <v>4708.3688034029174</v>
      </c>
      <c r="U1007" s="55">
        <v>0.96532923185333941</v>
      </c>
    </row>
    <row r="1008" spans="1:21" ht="13" x14ac:dyDescent="0.3">
      <c r="A1008" s="44" t="s">
        <v>6314</v>
      </c>
      <c r="B1008" s="44" t="s">
        <v>12236</v>
      </c>
      <c r="C1008" s="98" t="s">
        <v>993</v>
      </c>
      <c r="D1008" s="98" t="s">
        <v>13130</v>
      </c>
      <c r="E1008" s="98" t="s">
        <v>469</v>
      </c>
      <c r="F1008" s="122">
        <v>1.0322784232347408</v>
      </c>
      <c r="G1008" s="122">
        <v>1.0463138651339927</v>
      </c>
      <c r="H1008" s="99">
        <v>5464.6666666666661</v>
      </c>
      <c r="I1008" s="53">
        <v>5641.0574901701129</v>
      </c>
      <c r="J1008" s="54">
        <v>5331.0186484349624</v>
      </c>
      <c r="K1008" s="55">
        <v>0.97554324419329563</v>
      </c>
      <c r="L1008" s="121">
        <v>5717.7565016688914</v>
      </c>
      <c r="M1008" s="54">
        <v>5353.2244252606833</v>
      </c>
      <c r="N1008" s="120">
        <v>0.97960676319275664</v>
      </c>
      <c r="O1008" s="123">
        <v>5517.0547054492263</v>
      </c>
      <c r="P1008" s="53">
        <v>5695.1365322409347</v>
      </c>
      <c r="Q1008" s="54">
        <v>5382.1677735790345</v>
      </c>
      <c r="R1008" s="55">
        <v>0.97555091637265023</v>
      </c>
      <c r="S1008" s="121">
        <v>5772.5708330142616</v>
      </c>
      <c r="T1008" s="54">
        <v>5404.5860854156554</v>
      </c>
      <c r="U1008" s="55">
        <v>0.97961437287861497</v>
      </c>
    </row>
    <row r="1009" spans="1:21" ht="13" x14ac:dyDescent="0.3">
      <c r="A1009" s="44" t="s">
        <v>6313</v>
      </c>
      <c r="B1009" s="44" t="s">
        <v>12235</v>
      </c>
      <c r="C1009" s="98" t="s">
        <v>993</v>
      </c>
      <c r="D1009" s="98" t="s">
        <v>13130</v>
      </c>
      <c r="E1009" s="98" t="s">
        <v>332</v>
      </c>
      <c r="F1009" s="122">
        <v>1.0346010691325331</v>
      </c>
      <c r="G1009" s="122">
        <v>1.0324296204706709</v>
      </c>
      <c r="H1009" s="99">
        <v>5192.8333333333339</v>
      </c>
      <c r="I1009" s="53">
        <v>5372.5109184937228</v>
      </c>
      <c r="J1009" s="54">
        <v>5077.2316973048219</v>
      </c>
      <c r="K1009" s="55">
        <v>0.97773823486949729</v>
      </c>
      <c r="L1009" s="121">
        <v>5361.2349475007832</v>
      </c>
      <c r="M1009" s="54">
        <v>5019.4326852053746</v>
      </c>
      <c r="N1009" s="120">
        <v>0.96660770007485453</v>
      </c>
      <c r="O1009" s="123">
        <v>5238.4538875884209</v>
      </c>
      <c r="P1009" s="53">
        <v>5419.7099927004547</v>
      </c>
      <c r="Q1009" s="54">
        <v>5121.8769382827877</v>
      </c>
      <c r="R1009" s="55">
        <v>0.97774592431140006</v>
      </c>
      <c r="S1009" s="121">
        <v>5408.3349590160242</v>
      </c>
      <c r="T1009" s="54">
        <v>5063.5691982496</v>
      </c>
      <c r="U1009" s="55">
        <v>0.9666152087826565</v>
      </c>
    </row>
    <row r="1010" spans="1:21" ht="13" x14ac:dyDescent="0.3">
      <c r="A1010" s="44" t="s">
        <v>6312</v>
      </c>
      <c r="B1010" s="44" t="s">
        <v>12234</v>
      </c>
      <c r="C1010" s="98" t="s">
        <v>993</v>
      </c>
      <c r="D1010" s="98" t="s">
        <v>13130</v>
      </c>
      <c r="E1010" s="98" t="s">
        <v>470</v>
      </c>
      <c r="F1010" s="122">
        <v>1.029038344506453</v>
      </c>
      <c r="G1010" s="122">
        <v>1.0307692484517779</v>
      </c>
      <c r="H1010" s="99">
        <v>3849.9999999999995</v>
      </c>
      <c r="I1010" s="53">
        <v>3961.7976263498435</v>
      </c>
      <c r="J1010" s="54">
        <v>3744.0527887191365</v>
      </c>
      <c r="K1010" s="55">
        <v>0.97248124382315249</v>
      </c>
      <c r="L1010" s="121">
        <v>3968.4616065393443</v>
      </c>
      <c r="M1010" s="54">
        <v>3715.4547586339118</v>
      </c>
      <c r="N1010" s="120">
        <v>0.96505318406075646</v>
      </c>
      <c r="O1010" s="123">
        <v>3886.8691513062276</v>
      </c>
      <c r="P1010" s="53">
        <v>3999.7373967733624</v>
      </c>
      <c r="Q1010" s="54">
        <v>3779.9370739970477</v>
      </c>
      <c r="R1010" s="55">
        <v>0.97248889192134391</v>
      </c>
      <c r="S1010" s="121">
        <v>4006.4651939223199</v>
      </c>
      <c r="T1010" s="54">
        <v>3751.0645889238945</v>
      </c>
      <c r="U1010" s="55">
        <v>0.9650606806929185</v>
      </c>
    </row>
    <row r="1011" spans="1:21" ht="13" x14ac:dyDescent="0.3">
      <c r="A1011" s="44" t="s">
        <v>6311</v>
      </c>
      <c r="B1011" s="44" t="s">
        <v>12233</v>
      </c>
      <c r="C1011" s="98" t="s">
        <v>993</v>
      </c>
      <c r="D1011" s="98" t="s">
        <v>13130</v>
      </c>
      <c r="E1011" s="98" t="s">
        <v>470</v>
      </c>
      <c r="F1011" s="122">
        <v>1.029038344506453</v>
      </c>
      <c r="G1011" s="122">
        <v>1.0307692484517779</v>
      </c>
      <c r="H1011" s="99">
        <v>1873.8333333333333</v>
      </c>
      <c r="I1011" s="53">
        <v>1928.2463512143418</v>
      </c>
      <c r="J1011" s="54">
        <v>1822.2677707172836</v>
      </c>
      <c r="K1011" s="55">
        <v>0.97248124382315237</v>
      </c>
      <c r="L1011" s="121">
        <v>1931.4897767238897</v>
      </c>
      <c r="M1011" s="54">
        <v>1808.348824732514</v>
      </c>
      <c r="N1011" s="120">
        <v>0.96505318406075646</v>
      </c>
      <c r="O1011" s="123">
        <v>1890.3191731160459</v>
      </c>
      <c r="P1011" s="53">
        <v>1945.2109124921431</v>
      </c>
      <c r="Q1011" s="54">
        <v>1838.3143980412947</v>
      </c>
      <c r="R1011" s="55">
        <v>0.97248889192134391</v>
      </c>
      <c r="S1011" s="121">
        <v>1948.4828734068128</v>
      </c>
      <c r="T1011" s="54">
        <v>1824.2727079342462</v>
      </c>
      <c r="U1011" s="55">
        <v>0.9650606806929185</v>
      </c>
    </row>
    <row r="1012" spans="1:21" ht="13" x14ac:dyDescent="0.3">
      <c r="A1012" s="44" t="s">
        <v>6310</v>
      </c>
      <c r="B1012" s="44" t="s">
        <v>12232</v>
      </c>
      <c r="C1012" s="98" t="s">
        <v>993</v>
      </c>
      <c r="D1012" s="98" t="s">
        <v>13130</v>
      </c>
      <c r="E1012" s="98" t="s">
        <v>334</v>
      </c>
      <c r="F1012" s="122">
        <v>1.0289036515437098</v>
      </c>
      <c r="G1012" s="122">
        <v>1.0310560845889616</v>
      </c>
      <c r="H1012" s="99">
        <v>2819.25</v>
      </c>
      <c r="I1012" s="53">
        <v>2900.7366196146036</v>
      </c>
      <c r="J1012" s="54">
        <v>2741.3088840718965</v>
      </c>
      <c r="K1012" s="55">
        <v>0.97235395373659539</v>
      </c>
      <c r="L1012" s="121">
        <v>2906.8048664774301</v>
      </c>
      <c r="M1012" s="54">
        <v>2721.4832961410193</v>
      </c>
      <c r="N1012" s="120">
        <v>0.96532173313506053</v>
      </c>
      <c r="O1012" s="123">
        <v>2843.6098333382461</v>
      </c>
      <c r="P1012" s="53">
        <v>2925.8005410873216</v>
      </c>
      <c r="Q1012" s="54">
        <v>2765.0170096912607</v>
      </c>
      <c r="R1012" s="55">
        <v>0.97236160083371159</v>
      </c>
      <c r="S1012" s="121">
        <v>2931.9212208604017</v>
      </c>
      <c r="T1012" s="54">
        <v>2745.0196961070114</v>
      </c>
      <c r="U1012" s="55">
        <v>0.96532923185333941</v>
      </c>
    </row>
    <row r="1013" spans="1:21" ht="13" x14ac:dyDescent="0.3">
      <c r="A1013" s="44" t="s">
        <v>6309</v>
      </c>
      <c r="B1013" s="44" t="s">
        <v>12231</v>
      </c>
      <c r="C1013" s="98" t="s">
        <v>993</v>
      </c>
      <c r="D1013" s="98" t="s">
        <v>13130</v>
      </c>
      <c r="E1013" s="98" t="s">
        <v>470</v>
      </c>
      <c r="F1013" s="122">
        <v>1.029038344506453</v>
      </c>
      <c r="G1013" s="122">
        <v>1.0307692484517779</v>
      </c>
      <c r="H1013" s="99">
        <v>2910.8333333333339</v>
      </c>
      <c r="I1013" s="53">
        <v>2995.3591144675343</v>
      </c>
      <c r="J1013" s="54">
        <v>2830.7308205618933</v>
      </c>
      <c r="K1013" s="55">
        <v>0.97248124382315237</v>
      </c>
      <c r="L1013" s="121">
        <v>3000.3974873683842</v>
      </c>
      <c r="M1013" s="54">
        <v>2809.1089766035193</v>
      </c>
      <c r="N1013" s="120">
        <v>0.96505318406075646</v>
      </c>
      <c r="O1013" s="123">
        <v>2935.6583611784645</v>
      </c>
      <c r="P1013" s="53">
        <v>3020.9050200236143</v>
      </c>
      <c r="Q1013" s="54">
        <v>2854.8951467220736</v>
      </c>
      <c r="R1013" s="55">
        <v>0.97248889192134402</v>
      </c>
      <c r="S1013" s="121">
        <v>3025.9863626631036</v>
      </c>
      <c r="T1013" s="54">
        <v>2833.0884563207464</v>
      </c>
      <c r="U1013" s="55">
        <v>0.9650606806929185</v>
      </c>
    </row>
    <row r="1014" spans="1:21" ht="13" x14ac:dyDescent="0.3">
      <c r="A1014" s="44" t="s">
        <v>6308</v>
      </c>
      <c r="B1014" s="44" t="s">
        <v>12230</v>
      </c>
      <c r="C1014" s="98" t="s">
        <v>993</v>
      </c>
      <c r="D1014" s="98" t="s">
        <v>13130</v>
      </c>
      <c r="E1014" s="98" t="s">
        <v>470</v>
      </c>
      <c r="F1014" s="122">
        <v>1.029038344506453</v>
      </c>
      <c r="G1014" s="122">
        <v>1.0307692484517779</v>
      </c>
      <c r="H1014" s="99">
        <v>6701.5833333333321</v>
      </c>
      <c r="I1014" s="53">
        <v>6896.1862189053691</v>
      </c>
      <c r="J1014" s="54">
        <v>6517.1640955845069</v>
      </c>
      <c r="K1014" s="55">
        <v>0.97248124382315249</v>
      </c>
      <c r="L1014" s="121">
        <v>6907.7860159369593</v>
      </c>
      <c r="M1014" s="54">
        <v>6467.3843340818303</v>
      </c>
      <c r="N1014" s="120">
        <v>0.96505318406075646</v>
      </c>
      <c r="O1014" s="123">
        <v>6762.7591715038325</v>
      </c>
      <c r="P1014" s="53">
        <v>6959.1385021401356</v>
      </c>
      <c r="Q1014" s="54">
        <v>6576.7081730266682</v>
      </c>
      <c r="R1014" s="55">
        <v>0.97248889192134391</v>
      </c>
      <c r="S1014" s="121">
        <v>6970.8441886713736</v>
      </c>
      <c r="T1014" s="54">
        <v>6526.4729694137668</v>
      </c>
      <c r="U1014" s="55">
        <v>0.96506068069291862</v>
      </c>
    </row>
    <row r="1015" spans="1:21" ht="13" x14ac:dyDescent="0.3">
      <c r="A1015" s="44" t="s">
        <v>6307</v>
      </c>
      <c r="B1015" s="44" t="s">
        <v>13235</v>
      </c>
      <c r="C1015" s="98" t="s">
        <v>993</v>
      </c>
      <c r="D1015" s="98" t="s">
        <v>13130</v>
      </c>
      <c r="E1015" s="98" t="s">
        <v>470</v>
      </c>
      <c r="F1015" s="122">
        <v>1.029038344506453</v>
      </c>
      <c r="G1015" s="122">
        <v>1.0307692484517779</v>
      </c>
      <c r="H1015" s="99">
        <v>8069.4166666666679</v>
      </c>
      <c r="I1015" s="53">
        <v>8303.7391677994492</v>
      </c>
      <c r="J1015" s="54">
        <v>7847.3563569272783</v>
      </c>
      <c r="K1015" s="55">
        <v>0.97248124382315249</v>
      </c>
      <c r="L1015" s="121">
        <v>8317.7065529442516</v>
      </c>
      <c r="M1015" s="54">
        <v>7787.4162476796037</v>
      </c>
      <c r="N1015" s="120">
        <v>0.96505318406075646</v>
      </c>
      <c r="O1015" s="123">
        <v>8134.1473551902227</v>
      </c>
      <c r="P1015" s="53">
        <v>8370.3495283564898</v>
      </c>
      <c r="Q1015" s="54">
        <v>7910.36794817387</v>
      </c>
      <c r="R1015" s="55">
        <v>0.97248889192134391</v>
      </c>
      <c r="S1015" s="121">
        <v>8384.4289561054429</v>
      </c>
      <c r="T1015" s="54">
        <v>7849.9457834563791</v>
      </c>
      <c r="U1015" s="55">
        <v>0.9650606806929185</v>
      </c>
    </row>
    <row r="1016" spans="1:21" ht="13" x14ac:dyDescent="0.3">
      <c r="A1016" s="44" t="s">
        <v>6306</v>
      </c>
      <c r="B1016" s="44" t="s">
        <v>12229</v>
      </c>
      <c r="C1016" s="98" t="s">
        <v>993</v>
      </c>
      <c r="D1016" s="98" t="s">
        <v>13130</v>
      </c>
      <c r="E1016" s="98" t="s">
        <v>470</v>
      </c>
      <c r="F1016" s="122">
        <v>1.029038344506453</v>
      </c>
      <c r="G1016" s="122">
        <v>1.0307692484517779</v>
      </c>
      <c r="H1016" s="99">
        <v>7732.5833333333321</v>
      </c>
      <c r="I1016" s="53">
        <v>7957.1247520915222</v>
      </c>
      <c r="J1016" s="54">
        <v>7519.7922579661772</v>
      </c>
      <c r="K1016" s="55">
        <v>0.97248124382315249</v>
      </c>
      <c r="L1016" s="121">
        <v>7970.5091110907424</v>
      </c>
      <c r="M1016" s="54">
        <v>7462.3541668484704</v>
      </c>
      <c r="N1016" s="120">
        <v>0.96505318406075657</v>
      </c>
      <c r="O1016" s="123">
        <v>7798.0447717457664</v>
      </c>
      <c r="P1016" s="53">
        <v>8024.4870823044648</v>
      </c>
      <c r="Q1016" s="54">
        <v>7583.5119192280699</v>
      </c>
      <c r="R1016" s="55">
        <v>0.97248889192134391</v>
      </c>
      <c r="S1016" s="121">
        <v>8037.9847487656989</v>
      </c>
      <c r="T1016" s="54">
        <v>7525.5863954948236</v>
      </c>
      <c r="U1016" s="55">
        <v>0.9650606806929185</v>
      </c>
    </row>
    <row r="1017" spans="1:21" ht="13" x14ac:dyDescent="0.3">
      <c r="A1017" s="44" t="s">
        <v>6305</v>
      </c>
      <c r="B1017" s="44" t="s">
        <v>12228</v>
      </c>
      <c r="C1017" s="98" t="s">
        <v>993</v>
      </c>
      <c r="D1017" s="98" t="s">
        <v>13130</v>
      </c>
      <c r="E1017" s="98" t="s">
        <v>470</v>
      </c>
      <c r="F1017" s="122">
        <v>1.029038344506453</v>
      </c>
      <c r="G1017" s="122">
        <v>1.0307692484517779</v>
      </c>
      <c r="H1017" s="99">
        <v>4293.25</v>
      </c>
      <c r="I1017" s="53">
        <v>4417.91887255233</v>
      </c>
      <c r="J1017" s="54">
        <v>4175.1051000437501</v>
      </c>
      <c r="K1017" s="55">
        <v>0.9724812438231526</v>
      </c>
      <c r="L1017" s="121">
        <v>4425.350075915595</v>
      </c>
      <c r="M1017" s="54">
        <v>4143.2145824688423</v>
      </c>
      <c r="N1017" s="120">
        <v>0.96505318406075635</v>
      </c>
      <c r="O1017" s="123">
        <v>4330.641336829839</v>
      </c>
      <c r="P1017" s="53">
        <v>4456.3959919025901</v>
      </c>
      <c r="Q1017" s="54">
        <v>4211.5005949624183</v>
      </c>
      <c r="R1017" s="55">
        <v>0.97248889192134402</v>
      </c>
      <c r="S1017" s="121">
        <v>4463.8919160782962</v>
      </c>
      <c r="T1017" s="54">
        <v>4179.331676357895</v>
      </c>
      <c r="U1017" s="55">
        <v>0.9650606806929185</v>
      </c>
    </row>
    <row r="1018" spans="1:21" ht="13" x14ac:dyDescent="0.3">
      <c r="A1018" s="44" t="s">
        <v>6304</v>
      </c>
      <c r="B1018" s="44" t="s">
        <v>12227</v>
      </c>
      <c r="C1018" s="98" t="s">
        <v>993</v>
      </c>
      <c r="D1018" s="98" t="s">
        <v>13130</v>
      </c>
      <c r="E1018" s="98" t="s">
        <v>470</v>
      </c>
      <c r="F1018" s="122">
        <v>1.029038344506453</v>
      </c>
      <c r="G1018" s="122">
        <v>1.0307692484517779</v>
      </c>
      <c r="H1018" s="99">
        <v>896.66666666666674</v>
      </c>
      <c r="I1018" s="53">
        <v>922.70438224078634</v>
      </c>
      <c r="J1018" s="54">
        <v>871.99151529476012</v>
      </c>
      <c r="K1018" s="55">
        <v>0.97248124382315249</v>
      </c>
      <c r="L1018" s="121">
        <v>924.2564261117609</v>
      </c>
      <c r="M1018" s="54">
        <v>865.33102170781171</v>
      </c>
      <c r="N1018" s="120">
        <v>0.96505318406075646</v>
      </c>
      <c r="O1018" s="123">
        <v>905.81404987009194</v>
      </c>
      <c r="P1018" s="53">
        <v>932.11739030900515</v>
      </c>
      <c r="Q1018" s="54">
        <v>880.89410164495075</v>
      </c>
      <c r="R1018" s="55">
        <v>0.97248889192134402</v>
      </c>
      <c r="S1018" s="121">
        <v>933.68526742165591</v>
      </c>
      <c r="T1018" s="54">
        <v>874.16552354884016</v>
      </c>
      <c r="U1018" s="55">
        <v>0.9650606806929185</v>
      </c>
    </row>
    <row r="1019" spans="1:21" ht="13" x14ac:dyDescent="0.3">
      <c r="A1019" s="44" t="s">
        <v>6303</v>
      </c>
      <c r="B1019" s="44" t="s">
        <v>13236</v>
      </c>
      <c r="C1019" s="98" t="s">
        <v>993</v>
      </c>
      <c r="D1019" s="98" t="s">
        <v>13130</v>
      </c>
      <c r="E1019" s="98" t="s">
        <v>470</v>
      </c>
      <c r="F1019" s="122">
        <v>1.029038344506453</v>
      </c>
      <c r="G1019" s="122">
        <v>1.0307692484517779</v>
      </c>
      <c r="H1019" s="99">
        <v>7615</v>
      </c>
      <c r="I1019" s="53">
        <v>7836.1269934166403</v>
      </c>
      <c r="J1019" s="54">
        <v>7405.444671713306</v>
      </c>
      <c r="K1019" s="55">
        <v>0.97248124382315249</v>
      </c>
      <c r="L1019" s="121">
        <v>7849.3078269602884</v>
      </c>
      <c r="M1019" s="54">
        <v>7348.8799966226597</v>
      </c>
      <c r="N1019" s="120">
        <v>0.96505318406075635</v>
      </c>
      <c r="O1019" s="123">
        <v>7678.6183347862952</v>
      </c>
      <c r="P1019" s="53">
        <v>7901.5926993253861</v>
      </c>
      <c r="Q1019" s="54">
        <v>7467.3710358832395</v>
      </c>
      <c r="R1019" s="55">
        <v>0.97248889192134391</v>
      </c>
      <c r="S1019" s="121">
        <v>7914.8836500957113</v>
      </c>
      <c r="T1019" s="54">
        <v>7410.3326369499864</v>
      </c>
      <c r="U1019" s="55">
        <v>0.9650606806929185</v>
      </c>
    </row>
    <row r="1020" spans="1:21" ht="13" x14ac:dyDescent="0.3">
      <c r="A1020" s="44" t="s">
        <v>6302</v>
      </c>
      <c r="B1020" s="44" t="s">
        <v>12226</v>
      </c>
      <c r="C1020" s="98" t="s">
        <v>993</v>
      </c>
      <c r="D1020" s="98" t="s">
        <v>13130</v>
      </c>
      <c r="E1020" s="98" t="s">
        <v>470</v>
      </c>
      <c r="F1020" s="122">
        <v>1.029038344506453</v>
      </c>
      <c r="G1020" s="122">
        <v>1.0307692484517779</v>
      </c>
      <c r="H1020" s="99">
        <v>7088.25</v>
      </c>
      <c r="I1020" s="53">
        <v>7294.081045447866</v>
      </c>
      <c r="J1020" s="54">
        <v>6893.1901765294606</v>
      </c>
      <c r="K1020" s="55">
        <v>0.97248124382315249</v>
      </c>
      <c r="L1020" s="121">
        <v>7306.3501253383147</v>
      </c>
      <c r="M1020" s="54">
        <v>6840.5382319186574</v>
      </c>
      <c r="N1020" s="120">
        <v>0.96505318406075657</v>
      </c>
      <c r="O1020" s="123">
        <v>7149.6007960468451</v>
      </c>
      <c r="P1020" s="53">
        <v>7357.2133670460644</v>
      </c>
      <c r="Q1020" s="54">
        <v>6952.9073558275559</v>
      </c>
      <c r="R1020" s="55">
        <v>0.97248889192134402</v>
      </c>
      <c r="S1020" s="121">
        <v>7369.5886392714392</v>
      </c>
      <c r="T1020" s="54">
        <v>6899.7986109156</v>
      </c>
      <c r="U1020" s="55">
        <v>0.9650606806929185</v>
      </c>
    </row>
    <row r="1021" spans="1:21" ht="13" x14ac:dyDescent="0.3">
      <c r="A1021" s="44" t="s">
        <v>6301</v>
      </c>
      <c r="B1021" s="44" t="s">
        <v>12225</v>
      </c>
      <c r="C1021" s="98" t="s">
        <v>993</v>
      </c>
      <c r="D1021" s="98" t="s">
        <v>13130</v>
      </c>
      <c r="E1021" s="98" t="s">
        <v>334</v>
      </c>
      <c r="F1021" s="122">
        <v>1.0289036515437098</v>
      </c>
      <c r="G1021" s="122">
        <v>1.0310560845889616</v>
      </c>
      <c r="H1021" s="99">
        <v>6147.5</v>
      </c>
      <c r="I1021" s="53">
        <v>6325.1851978649556</v>
      </c>
      <c r="J1021" s="54">
        <v>5977.5459305957202</v>
      </c>
      <c r="K1021" s="55">
        <v>0.97235395373659539</v>
      </c>
      <c r="L1021" s="121">
        <v>6338.4172800106417</v>
      </c>
      <c r="M1021" s="54">
        <v>5934.3153544477846</v>
      </c>
      <c r="N1021" s="120">
        <v>0.96532173313506053</v>
      </c>
      <c r="O1021" s="123">
        <v>6203.7843022148782</v>
      </c>
      <c r="P1021" s="53">
        <v>6383.0963219384339</v>
      </c>
      <c r="Q1021" s="54">
        <v>6032.3216353287089</v>
      </c>
      <c r="R1021" s="55">
        <v>0.97236160083371148</v>
      </c>
      <c r="S1021" s="121">
        <v>6396.4495522761354</v>
      </c>
      <c r="T1021" s="54">
        <v>5988.6943350408928</v>
      </c>
      <c r="U1021" s="55">
        <v>0.9653292318533393</v>
      </c>
    </row>
    <row r="1022" spans="1:21" ht="13" x14ac:dyDescent="0.3">
      <c r="A1022" s="44" t="s">
        <v>6300</v>
      </c>
      <c r="B1022" s="44" t="s">
        <v>13237</v>
      </c>
      <c r="C1022" s="98" t="s">
        <v>993</v>
      </c>
      <c r="D1022" s="98" t="s">
        <v>13130</v>
      </c>
      <c r="E1022" s="98" t="s">
        <v>470</v>
      </c>
      <c r="F1022" s="122">
        <v>1.029038344506453</v>
      </c>
      <c r="G1022" s="122">
        <v>1.0307692484517779</v>
      </c>
      <c r="H1022" s="99">
        <v>5021.5</v>
      </c>
      <c r="I1022" s="53">
        <v>5167.3160469391541</v>
      </c>
      <c r="J1022" s="54">
        <v>4883.3145658579606</v>
      </c>
      <c r="K1022" s="55">
        <v>0.9724812438231526</v>
      </c>
      <c r="L1022" s="121">
        <v>5176.0077811006022</v>
      </c>
      <c r="M1022" s="54">
        <v>4846.0145637610876</v>
      </c>
      <c r="N1022" s="120">
        <v>0.96505318406075624</v>
      </c>
      <c r="O1022" s="123">
        <v>5067.4481934796195</v>
      </c>
      <c r="P1022" s="53">
        <v>5214.5984998904842</v>
      </c>
      <c r="Q1022" s="54">
        <v>4928.0370785458117</v>
      </c>
      <c r="R1022" s="55">
        <v>0.97248889192134402</v>
      </c>
      <c r="S1022" s="121">
        <v>5223.3697659613072</v>
      </c>
      <c r="T1022" s="54">
        <v>4890.3950029755424</v>
      </c>
      <c r="U1022" s="55">
        <v>0.96506068069291862</v>
      </c>
    </row>
    <row r="1023" spans="1:21" ht="13" x14ac:dyDescent="0.3">
      <c r="A1023" s="44" t="s">
        <v>6299</v>
      </c>
      <c r="B1023" s="44" t="s">
        <v>13238</v>
      </c>
      <c r="C1023" s="98" t="s">
        <v>1021</v>
      </c>
      <c r="D1023" s="98" t="s">
        <v>13130</v>
      </c>
      <c r="E1023" s="98" t="s">
        <v>326</v>
      </c>
      <c r="F1023" s="122">
        <v>1.0126177024040421</v>
      </c>
      <c r="G1023" s="122">
        <v>1.0274513682545452</v>
      </c>
      <c r="H1023" s="99">
        <v>29286.75</v>
      </c>
      <c r="I1023" s="53">
        <v>29656.28149588158</v>
      </c>
      <c r="J1023" s="54">
        <v>28026.339028325299</v>
      </c>
      <c r="K1023" s="55">
        <v>0.95696309861371776</v>
      </c>
      <c r="L1023" s="121">
        <v>30090.711359228801</v>
      </c>
      <c r="M1023" s="54">
        <v>28172.296419876609</v>
      </c>
      <c r="N1023" s="120">
        <v>0.96194683329070685</v>
      </c>
      <c r="O1023" s="123">
        <v>29595.268813168164</v>
      </c>
      <c r="P1023" s="53">
        <v>29968.693107620351</v>
      </c>
      <c r="Q1023" s="54">
        <v>28321.802883388835</v>
      </c>
      <c r="R1023" s="55">
        <v>0.95697062466914606</v>
      </c>
      <c r="S1023" s="121">
        <v>30407.699435950701</v>
      </c>
      <c r="T1023" s="54">
        <v>28469.296265911165</v>
      </c>
      <c r="U1023" s="55">
        <v>0.96195430579241747</v>
      </c>
    </row>
    <row r="1024" spans="1:21" ht="13" x14ac:dyDescent="0.3">
      <c r="A1024" s="44" t="s">
        <v>6298</v>
      </c>
      <c r="B1024" s="44" t="s">
        <v>12224</v>
      </c>
      <c r="C1024" s="98" t="s">
        <v>1021</v>
      </c>
      <c r="D1024" s="98" t="s">
        <v>13130</v>
      </c>
      <c r="E1024" s="98" t="s">
        <v>325</v>
      </c>
      <c r="F1024" s="122">
        <v>1.0125616447886574</v>
      </c>
      <c r="G1024" s="122">
        <v>1.0293801961692328</v>
      </c>
      <c r="H1024" s="99">
        <v>9068.0833333333321</v>
      </c>
      <c r="I1024" s="53">
        <v>9181.9933750806103</v>
      </c>
      <c r="J1024" s="54">
        <v>8677.3407286946276</v>
      </c>
      <c r="K1024" s="55">
        <v>0.95691012198769998</v>
      </c>
      <c r="L1024" s="121">
        <v>9334.5054005456168</v>
      </c>
      <c r="M1024" s="54">
        <v>8739.3897052704961</v>
      </c>
      <c r="N1024" s="120">
        <v>0.96375268995879293</v>
      </c>
      <c r="O1024" s="123">
        <v>9156.9024784368121</v>
      </c>
      <c r="P1024" s="53">
        <v>9271.9282347353128</v>
      </c>
      <c r="Q1024" s="54">
        <v>8762.4015792109512</v>
      </c>
      <c r="R1024" s="55">
        <v>0.95691764762649234</v>
      </c>
      <c r="S1024" s="121">
        <v>9425.9340695558203</v>
      </c>
      <c r="T1024" s="54">
        <v>8825.0579487070081</v>
      </c>
      <c r="U1024" s="55">
        <v>0.96376017648858336</v>
      </c>
    </row>
    <row r="1025" spans="1:21" ht="13" x14ac:dyDescent="0.3">
      <c r="A1025" s="44" t="s">
        <v>6297</v>
      </c>
      <c r="B1025" s="44" t="s">
        <v>12223</v>
      </c>
      <c r="C1025" s="98" t="s">
        <v>1021</v>
      </c>
      <c r="D1025" s="98" t="s">
        <v>13130</v>
      </c>
      <c r="E1025" s="98" t="s">
        <v>324</v>
      </c>
      <c r="F1025" s="122">
        <v>1.0188738402708883</v>
      </c>
      <c r="G1025" s="122">
        <v>1.0488549518509169</v>
      </c>
      <c r="H1025" s="99">
        <v>21690.333333333332</v>
      </c>
      <c r="I1025" s="53">
        <v>22099.71322008899</v>
      </c>
      <c r="J1025" s="54">
        <v>20885.088213806921</v>
      </c>
      <c r="K1025" s="55">
        <v>0.96287539213199069</v>
      </c>
      <c r="L1025" s="121">
        <v>22750.013523963669</v>
      </c>
      <c r="M1025" s="54">
        <v>21299.600295316261</v>
      </c>
      <c r="N1025" s="120">
        <v>0.98198584447678361</v>
      </c>
      <c r="O1025" s="123">
        <v>21880.348327654145</v>
      </c>
      <c r="P1025" s="53">
        <v>22293.314527061688</v>
      </c>
      <c r="Q1025" s="54">
        <v>21068.214666067059</v>
      </c>
      <c r="R1025" s="55">
        <v>0.96288296468476942</v>
      </c>
      <c r="S1025" s="121">
        <v>22949.311691682979</v>
      </c>
      <c r="T1025" s="54">
        <v>21486.359236924447</v>
      </c>
      <c r="U1025" s="55">
        <v>0.98199347264358938</v>
      </c>
    </row>
    <row r="1026" spans="1:21" ht="13" x14ac:dyDescent="0.3">
      <c r="A1026" s="44" t="s">
        <v>6296</v>
      </c>
      <c r="B1026" s="44" t="s">
        <v>12222</v>
      </c>
      <c r="C1026" s="98" t="s">
        <v>1021</v>
      </c>
      <c r="D1026" s="98" t="s">
        <v>13130</v>
      </c>
      <c r="E1026" s="98" t="s">
        <v>328</v>
      </c>
      <c r="F1026" s="122">
        <v>1.0123138717560947</v>
      </c>
      <c r="G1026" s="122">
        <v>1.0270441972075535</v>
      </c>
      <c r="H1026" s="99">
        <v>11461.916666666668</v>
      </c>
      <c r="I1026" s="53">
        <v>11603.057238579046</v>
      </c>
      <c r="J1026" s="54">
        <v>10965.340208907855</v>
      </c>
      <c r="K1026" s="55">
        <v>0.95667596683869227</v>
      </c>
      <c r="L1026" s="121">
        <v>11771.895001376544</v>
      </c>
      <c r="M1026" s="54">
        <v>11021.385019557858</v>
      </c>
      <c r="N1026" s="120">
        <v>0.96156562118533317</v>
      </c>
      <c r="O1026" s="123">
        <v>11569.943912814286</v>
      </c>
      <c r="P1026" s="53">
        <v>11712.41471838189</v>
      </c>
      <c r="Q1026" s="54">
        <v>11068.774328973528</v>
      </c>
      <c r="R1026" s="55">
        <v>0.95668349063596692</v>
      </c>
      <c r="S1026" s="121">
        <v>11882.843757672768</v>
      </c>
      <c r="T1026" s="54">
        <v>11125.346727768399</v>
      </c>
      <c r="U1026" s="55">
        <v>0.96157309072574904</v>
      </c>
    </row>
    <row r="1027" spans="1:21" ht="13" x14ac:dyDescent="0.3">
      <c r="A1027" s="44" t="s">
        <v>6295</v>
      </c>
      <c r="B1027" s="44" t="s">
        <v>12221</v>
      </c>
      <c r="C1027" s="98" t="s">
        <v>1021</v>
      </c>
      <c r="D1027" s="98" t="s">
        <v>13130</v>
      </c>
      <c r="E1027" s="98" t="s">
        <v>327</v>
      </c>
      <c r="F1027" s="122">
        <v>1.0145375348733774</v>
      </c>
      <c r="G1027" s="122">
        <v>1.0240075746970456</v>
      </c>
      <c r="H1027" s="99">
        <v>7446.5</v>
      </c>
      <c r="I1027" s="53">
        <v>7554.7537534346047</v>
      </c>
      <c r="J1027" s="54">
        <v>7139.5360203427699</v>
      </c>
      <c r="K1027" s="55">
        <v>0.95877741493893376</v>
      </c>
      <c r="L1027" s="121">
        <v>7625.2724049815506</v>
      </c>
      <c r="M1027" s="54">
        <v>7139.127816250847</v>
      </c>
      <c r="N1027" s="120">
        <v>0.95872259668983373</v>
      </c>
      <c r="O1027" s="123">
        <v>7522.2560770083746</v>
      </c>
      <c r="P1027" s="53">
        <v>7631.6111370543586</v>
      </c>
      <c r="Q1027" s="54">
        <v>7212.2259562719728</v>
      </c>
      <c r="R1027" s="55">
        <v>0.95878495526308882</v>
      </c>
      <c r="S1027" s="121">
        <v>7702.8472016674586</v>
      </c>
      <c r="T1027" s="54">
        <v>7211.8129007828165</v>
      </c>
      <c r="U1027" s="55">
        <v>0.95873004414534335</v>
      </c>
    </row>
    <row r="1028" spans="1:21" ht="13" x14ac:dyDescent="0.3">
      <c r="A1028" s="44" t="s">
        <v>6294</v>
      </c>
      <c r="B1028" s="44" t="s">
        <v>12220</v>
      </c>
      <c r="C1028" s="98" t="s">
        <v>1021</v>
      </c>
      <c r="D1028" s="98" t="s">
        <v>13130</v>
      </c>
      <c r="E1028" s="98" t="s">
        <v>323</v>
      </c>
      <c r="F1028" s="122">
        <v>1.0238772443906938</v>
      </c>
      <c r="G1028" s="122">
        <v>1.0514350198609457</v>
      </c>
      <c r="H1028" s="99">
        <v>27184.166666666672</v>
      </c>
      <c r="I1028" s="53">
        <v>27833.249657724024</v>
      </c>
      <c r="J1028" s="54">
        <v>26303.503063110642</v>
      </c>
      <c r="K1028" s="55">
        <v>0.96760380355393039</v>
      </c>
      <c r="L1028" s="121">
        <v>28582.384819069928</v>
      </c>
      <c r="M1028" s="54">
        <v>26760.132317804291</v>
      </c>
      <c r="N1028" s="120">
        <v>0.98440142182536228</v>
      </c>
      <c r="O1028" s="123">
        <v>27438.932218043381</v>
      </c>
      <c r="P1028" s="53">
        <v>28094.098308433284</v>
      </c>
      <c r="Q1028" s="54">
        <v>26550.223982762636</v>
      </c>
      <c r="R1028" s="55">
        <v>0.96761141329339539</v>
      </c>
      <c r="S1028" s="121">
        <v>28850.254241641585</v>
      </c>
      <c r="T1028" s="54">
        <v>27011.133712440125</v>
      </c>
      <c r="U1028" s="55">
        <v>0.98440906875662082</v>
      </c>
    </row>
    <row r="1029" spans="1:21" ht="13" x14ac:dyDescent="0.3">
      <c r="A1029" s="44" t="s">
        <v>6293</v>
      </c>
      <c r="B1029" s="44" t="s">
        <v>12219</v>
      </c>
      <c r="C1029" s="98" t="s">
        <v>1021</v>
      </c>
      <c r="D1029" s="98" t="s">
        <v>13130</v>
      </c>
      <c r="E1029" s="98" t="s">
        <v>323</v>
      </c>
      <c r="F1029" s="122">
        <v>1.0238772443906938</v>
      </c>
      <c r="G1029" s="122">
        <v>1.0514350198609457</v>
      </c>
      <c r="H1029" s="99">
        <v>7198.5</v>
      </c>
      <c r="I1029" s="53">
        <v>7370.3803437464094</v>
      </c>
      <c r="J1029" s="54">
        <v>6965.2959798829679</v>
      </c>
      <c r="K1029" s="55">
        <v>0.96760380355393039</v>
      </c>
      <c r="L1029" s="121">
        <v>7568.7549904690177</v>
      </c>
      <c r="M1029" s="54">
        <v>7086.2136350098708</v>
      </c>
      <c r="N1029" s="120">
        <v>0.98440142182536239</v>
      </c>
      <c r="O1029" s="123">
        <v>7257.7536315249308</v>
      </c>
      <c r="P1029" s="53">
        <v>7431.0487887122972</v>
      </c>
      <c r="Q1029" s="54">
        <v>7022.6852487351116</v>
      </c>
      <c r="R1029" s="55">
        <v>0.96761141329339551</v>
      </c>
      <c r="S1029" s="121">
        <v>7631.0563337082658</v>
      </c>
      <c r="T1029" s="54">
        <v>7144.5984936744389</v>
      </c>
      <c r="U1029" s="55">
        <v>0.98440906875662071</v>
      </c>
    </row>
    <row r="1030" spans="1:21" ht="13" x14ac:dyDescent="0.3">
      <c r="A1030" s="44" t="s">
        <v>6292</v>
      </c>
      <c r="B1030" s="44" t="s">
        <v>12218</v>
      </c>
      <c r="C1030" s="98" t="s">
        <v>1021</v>
      </c>
      <c r="D1030" s="98" t="s">
        <v>13130</v>
      </c>
      <c r="E1030" s="98" t="s">
        <v>326</v>
      </c>
      <c r="F1030" s="122">
        <v>1.0126177024040421</v>
      </c>
      <c r="G1030" s="122">
        <v>1.0274513682545452</v>
      </c>
      <c r="H1030" s="99">
        <v>8809.5833333333321</v>
      </c>
      <c r="I1030" s="53">
        <v>8920.7400341369412</v>
      </c>
      <c r="J1030" s="54">
        <v>8430.4461641624293</v>
      </c>
      <c r="K1030" s="55">
        <v>0.95696309861371764</v>
      </c>
      <c r="L1030" s="121">
        <v>9051.4184495857698</v>
      </c>
      <c r="M1030" s="54">
        <v>8474.3507901105895</v>
      </c>
      <c r="N1030" s="120">
        <v>0.96194683329070696</v>
      </c>
      <c r="O1030" s="123">
        <v>8887.9242774913764</v>
      </c>
      <c r="P1030" s="53">
        <v>9000.0694610144237</v>
      </c>
      <c r="Q1030" s="54">
        <v>8505.482447842991</v>
      </c>
      <c r="R1030" s="55">
        <v>0.95697062466914606</v>
      </c>
      <c r="S1030" s="121">
        <v>9131.9099598513039</v>
      </c>
      <c r="T1030" s="54">
        <v>8549.7770282897891</v>
      </c>
      <c r="U1030" s="55">
        <v>0.96195430579241725</v>
      </c>
    </row>
    <row r="1031" spans="1:21" ht="13" x14ac:dyDescent="0.3">
      <c r="A1031" s="44" t="s">
        <v>6291</v>
      </c>
      <c r="B1031" s="44" t="s">
        <v>9715</v>
      </c>
      <c r="C1031" s="98" t="s">
        <v>1021</v>
      </c>
      <c r="D1031" s="98" t="s">
        <v>13130</v>
      </c>
      <c r="E1031" s="98" t="s">
        <v>328</v>
      </c>
      <c r="F1031" s="122">
        <v>1.0123138717560947</v>
      </c>
      <c r="G1031" s="122">
        <v>1.0270441972075535</v>
      </c>
      <c r="H1031" s="99">
        <v>19397.333333333332</v>
      </c>
      <c r="I1031" s="53">
        <v>19636.189608410219</v>
      </c>
      <c r="J1031" s="54">
        <v>18556.962620759059</v>
      </c>
      <c r="K1031" s="55">
        <v>0.95667596683869227</v>
      </c>
      <c r="L1031" s="121">
        <v>19921.91864130065</v>
      </c>
      <c r="M1031" s="54">
        <v>18651.808876005638</v>
      </c>
      <c r="N1031" s="120">
        <v>0.96156562118533329</v>
      </c>
      <c r="O1031" s="123">
        <v>19569.432140950761</v>
      </c>
      <c r="P1031" s="53">
        <v>19810.407618674024</v>
      </c>
      <c r="Q1031" s="54">
        <v>18721.752650368453</v>
      </c>
      <c r="R1031" s="55">
        <v>0.95668349063596669</v>
      </c>
      <c r="S1031" s="121">
        <v>20098.67172301047</v>
      </c>
      <c r="T1031" s="54">
        <v>18817.439347521838</v>
      </c>
      <c r="U1031" s="55">
        <v>0.96157309072574915</v>
      </c>
    </row>
    <row r="1032" spans="1:21" ht="13" x14ac:dyDescent="0.3">
      <c r="A1032" s="44" t="s">
        <v>6290</v>
      </c>
      <c r="B1032" s="44" t="s">
        <v>12217</v>
      </c>
      <c r="C1032" s="98" t="s">
        <v>1021</v>
      </c>
      <c r="D1032" s="98" t="s">
        <v>13130</v>
      </c>
      <c r="E1032" s="98" t="s">
        <v>325</v>
      </c>
      <c r="F1032" s="122">
        <v>1.0125616447886574</v>
      </c>
      <c r="G1032" s="122">
        <v>1.0293801961692328</v>
      </c>
      <c r="H1032" s="99">
        <v>12140</v>
      </c>
      <c r="I1032" s="53">
        <v>12292.498367734301</v>
      </c>
      <c r="J1032" s="54">
        <v>11616.888880930675</v>
      </c>
      <c r="K1032" s="55">
        <v>0.95691012198769976</v>
      </c>
      <c r="L1032" s="121">
        <v>12496.675581494486</v>
      </c>
      <c r="M1032" s="54">
        <v>11699.957656099745</v>
      </c>
      <c r="N1032" s="120">
        <v>0.96375268995879282</v>
      </c>
      <c r="O1032" s="123">
        <v>12252.133283351979</v>
      </c>
      <c r="P1032" s="53">
        <v>12406.040229560733</v>
      </c>
      <c r="Q1032" s="54">
        <v>11724.282559911426</v>
      </c>
      <c r="R1032" s="55">
        <v>0.95691764762649223</v>
      </c>
      <c r="S1032" s="121">
        <v>12612.103362708447</v>
      </c>
      <c r="T1032" s="54">
        <v>11808.11813552495</v>
      </c>
      <c r="U1032" s="55">
        <v>0.96376017648858336</v>
      </c>
    </row>
    <row r="1033" spans="1:21" ht="13" x14ac:dyDescent="0.3">
      <c r="A1033" s="44" t="s">
        <v>6289</v>
      </c>
      <c r="B1033" s="44" t="s">
        <v>12216</v>
      </c>
      <c r="C1033" s="98" t="s">
        <v>1021</v>
      </c>
      <c r="D1033" s="98" t="s">
        <v>13130</v>
      </c>
      <c r="E1033" s="98" t="s">
        <v>325</v>
      </c>
      <c r="F1033" s="122">
        <v>1.0125616447886574</v>
      </c>
      <c r="G1033" s="122">
        <v>1.0293801961692328</v>
      </c>
      <c r="H1033" s="99">
        <v>7955</v>
      </c>
      <c r="I1033" s="53">
        <v>8054.9278842937692</v>
      </c>
      <c r="J1033" s="54">
        <v>7612.2200204121518</v>
      </c>
      <c r="K1033" s="55">
        <v>0.95691012198769976</v>
      </c>
      <c r="L1033" s="121">
        <v>8188.7194605262475</v>
      </c>
      <c r="M1033" s="54">
        <v>7666.6526486221974</v>
      </c>
      <c r="N1033" s="120">
        <v>0.96375268995879293</v>
      </c>
      <c r="O1033" s="123">
        <v>8031.6294182018846</v>
      </c>
      <c r="P1033" s="53">
        <v>8132.5198940274677</v>
      </c>
      <c r="Q1033" s="54">
        <v>7685.60792947348</v>
      </c>
      <c r="R1033" s="55">
        <v>0.95691764762649223</v>
      </c>
      <c r="S1033" s="121">
        <v>8267.6002660672366</v>
      </c>
      <c r="T1033" s="54">
        <v>7740.5645855771454</v>
      </c>
      <c r="U1033" s="55">
        <v>0.96376017648858325</v>
      </c>
    </row>
    <row r="1034" spans="1:21" ht="13" x14ac:dyDescent="0.3">
      <c r="A1034" s="44" t="s">
        <v>6288</v>
      </c>
      <c r="B1034" s="44" t="s">
        <v>12215</v>
      </c>
      <c r="C1034" s="98" t="s">
        <v>1021</v>
      </c>
      <c r="D1034" s="98" t="s">
        <v>13130</v>
      </c>
      <c r="E1034" s="98" t="s">
        <v>326</v>
      </c>
      <c r="F1034" s="122">
        <v>1.0126177024040421</v>
      </c>
      <c r="G1034" s="122">
        <v>1.0274513682545452</v>
      </c>
      <c r="H1034" s="99">
        <v>10478.166666666668</v>
      </c>
      <c r="I1034" s="53">
        <v>10610.377055406621</v>
      </c>
      <c r="J1034" s="54">
        <v>10027.218841124304</v>
      </c>
      <c r="K1034" s="55">
        <v>0.95696309861371764</v>
      </c>
      <c r="L1034" s="121">
        <v>10765.806678465835</v>
      </c>
      <c r="M1034" s="54">
        <v>10079.439243692244</v>
      </c>
      <c r="N1034" s="120">
        <v>0.96194683329070707</v>
      </c>
      <c r="O1034" s="123">
        <v>10572.365728494637</v>
      </c>
      <c r="P1034" s="53">
        <v>10705.764692963476</v>
      </c>
      <c r="Q1034" s="54">
        <v>10117.443435428182</v>
      </c>
      <c r="R1034" s="55">
        <v>0.95697062466914584</v>
      </c>
      <c r="S1034" s="121">
        <v>10862.591633429276</v>
      </c>
      <c r="T1034" s="54">
        <v>10170.132734937604</v>
      </c>
      <c r="U1034" s="55">
        <v>0.96195430579241747</v>
      </c>
    </row>
    <row r="1035" spans="1:21" ht="13" x14ac:dyDescent="0.3">
      <c r="A1035" s="44" t="s">
        <v>6287</v>
      </c>
      <c r="B1035" s="44" t="s">
        <v>12214</v>
      </c>
      <c r="C1035" s="98" t="s">
        <v>1021</v>
      </c>
      <c r="D1035" s="98" t="s">
        <v>13130</v>
      </c>
      <c r="E1035" s="98" t="s">
        <v>328</v>
      </c>
      <c r="F1035" s="122">
        <v>1.0123138717560947</v>
      </c>
      <c r="G1035" s="122">
        <v>1.0270441972075535</v>
      </c>
      <c r="H1035" s="99">
        <v>8623.0833333333321</v>
      </c>
      <c r="I1035" s="53">
        <v>8729.2668756421153</v>
      </c>
      <c r="J1035" s="54">
        <v>8249.4965850472781</v>
      </c>
      <c r="K1035" s="55">
        <v>0.95667596683869216</v>
      </c>
      <c r="L1035" s="121">
        <v>8856.2876995371662</v>
      </c>
      <c r="M1035" s="54">
        <v>8291.6604819495606</v>
      </c>
      <c r="N1035" s="120">
        <v>0.9615656211853334</v>
      </c>
      <c r="O1035" s="123">
        <v>8711.8970924856039</v>
      </c>
      <c r="P1035" s="53">
        <v>8819.1742760347661</v>
      </c>
      <c r="Q1035" s="54">
        <v>8334.5281205004576</v>
      </c>
      <c r="R1035" s="55">
        <v>0.9566834906359668</v>
      </c>
      <c r="S1035" s="121">
        <v>8947.5033555066966</v>
      </c>
      <c r="T1035" s="54">
        <v>8377.1258133060492</v>
      </c>
      <c r="U1035" s="55">
        <v>0.96157309072574904</v>
      </c>
    </row>
    <row r="1036" spans="1:21" ht="13" x14ac:dyDescent="0.3">
      <c r="A1036" s="44" t="s">
        <v>6286</v>
      </c>
      <c r="B1036" s="44" t="s">
        <v>12213</v>
      </c>
      <c r="C1036" s="98" t="s">
        <v>1021</v>
      </c>
      <c r="D1036" s="98" t="s">
        <v>13130</v>
      </c>
      <c r="E1036" s="98" t="s">
        <v>322</v>
      </c>
      <c r="F1036" s="122">
        <v>1.013928308207833</v>
      </c>
      <c r="G1036" s="122">
        <v>1.0253723024988493</v>
      </c>
      <c r="H1036" s="99">
        <v>12200.25</v>
      </c>
      <c r="I1036" s="53">
        <v>12370.178842212614</v>
      </c>
      <c r="J1036" s="54">
        <v>11690.299949473194</v>
      </c>
      <c r="K1036" s="55">
        <v>0.95820167205370332</v>
      </c>
      <c r="L1036" s="121">
        <v>12509.798433561586</v>
      </c>
      <c r="M1036" s="54">
        <v>11712.243868741745</v>
      </c>
      <c r="N1036" s="120">
        <v>0.9600003171034811</v>
      </c>
      <c r="O1036" s="123">
        <v>12304.948376978275</v>
      </c>
      <c r="P1036" s="53">
        <v>12476.335490454303</v>
      </c>
      <c r="Q1036" s="54">
        <v>11790.714836938476</v>
      </c>
      <c r="R1036" s="55">
        <v>0.95820920784991714</v>
      </c>
      <c r="S1036" s="121">
        <v>12617.153249431691</v>
      </c>
      <c r="T1036" s="54">
        <v>11812.846106529008</v>
      </c>
      <c r="U1036" s="55">
        <v>0.96000777448445407</v>
      </c>
    </row>
    <row r="1037" spans="1:21" ht="13" x14ac:dyDescent="0.3">
      <c r="A1037" s="44" t="s">
        <v>6285</v>
      </c>
      <c r="B1037" s="44" t="s">
        <v>12212</v>
      </c>
      <c r="C1037" s="98" t="s">
        <v>1021</v>
      </c>
      <c r="D1037" s="98" t="s">
        <v>13130</v>
      </c>
      <c r="E1037" s="98" t="s">
        <v>327</v>
      </c>
      <c r="F1037" s="122">
        <v>1.0145375348733774</v>
      </c>
      <c r="G1037" s="122">
        <v>1.0240075746970456</v>
      </c>
      <c r="H1037" s="99">
        <v>21809.416666666664</v>
      </c>
      <c r="I1037" s="53">
        <v>22126.471822026349</v>
      </c>
      <c r="J1037" s="54">
        <v>20910.376132992762</v>
      </c>
      <c r="K1037" s="55">
        <v>0.95877741493893376</v>
      </c>
      <c r="L1037" s="121">
        <v>22333.007866390657</v>
      </c>
      <c r="M1037" s="54">
        <v>20909.180578957203</v>
      </c>
      <c r="N1037" s="120">
        <v>0.95872259668983373</v>
      </c>
      <c r="O1037" s="123">
        <v>22032.57361959821</v>
      </c>
      <c r="P1037" s="53">
        <v>22352.872926943375</v>
      </c>
      <c r="Q1037" s="54">
        <v>21124.500112197184</v>
      </c>
      <c r="R1037" s="55">
        <v>0.95878495526308893</v>
      </c>
      <c r="S1037" s="121">
        <v>22561.522276538872</v>
      </c>
      <c r="T1037" s="54">
        <v>21123.290278952922</v>
      </c>
      <c r="U1037" s="55">
        <v>0.95873004414534346</v>
      </c>
    </row>
    <row r="1038" spans="1:21" ht="13" x14ac:dyDescent="0.3">
      <c r="A1038" s="44" t="s">
        <v>6284</v>
      </c>
      <c r="B1038" s="44" t="s">
        <v>12211</v>
      </c>
      <c r="C1038" s="98" t="s">
        <v>1021</v>
      </c>
      <c r="D1038" s="98" t="s">
        <v>13130</v>
      </c>
      <c r="E1038" s="98" t="s">
        <v>323</v>
      </c>
      <c r="F1038" s="122">
        <v>1.0238772443906938</v>
      </c>
      <c r="G1038" s="122">
        <v>1.0514350198609457</v>
      </c>
      <c r="H1038" s="99">
        <v>9760.0833333333339</v>
      </c>
      <c r="I1038" s="53">
        <v>9993.1272283568724</v>
      </c>
      <c r="J1038" s="54">
        <v>9443.893756336658</v>
      </c>
      <c r="K1038" s="55">
        <v>0.9676038035539305</v>
      </c>
      <c r="L1038" s="121">
        <v>10262.09341342782</v>
      </c>
      <c r="M1038" s="54">
        <v>9607.8399104673572</v>
      </c>
      <c r="N1038" s="120">
        <v>0.9844014218253625</v>
      </c>
      <c r="O1038" s="123">
        <v>9854.055181727741</v>
      </c>
      <c r="P1038" s="53">
        <v>10089.342865541237</v>
      </c>
      <c r="Q1038" s="54">
        <v>9534.8962610626859</v>
      </c>
      <c r="R1038" s="55">
        <v>0.96761141329339539</v>
      </c>
      <c r="S1038" s="121">
        <v>10360.898705710762</v>
      </c>
      <c r="T1038" s="54">
        <v>9700.4212849209598</v>
      </c>
      <c r="U1038" s="55">
        <v>0.98440906875662082</v>
      </c>
    </row>
    <row r="1039" spans="1:21" ht="13" x14ac:dyDescent="0.3">
      <c r="A1039" s="44" t="s">
        <v>6283</v>
      </c>
      <c r="B1039" s="44" t="s">
        <v>12210</v>
      </c>
      <c r="C1039" s="98" t="s">
        <v>1021</v>
      </c>
      <c r="D1039" s="98" t="s">
        <v>13130</v>
      </c>
      <c r="E1039" s="98" t="s">
        <v>324</v>
      </c>
      <c r="F1039" s="122">
        <v>1.0188738402708883</v>
      </c>
      <c r="G1039" s="122">
        <v>1.0488549518509169</v>
      </c>
      <c r="H1039" s="99">
        <v>22345.5</v>
      </c>
      <c r="I1039" s="53">
        <v>22767.245397773135</v>
      </c>
      <c r="J1039" s="54">
        <v>21515.932074885397</v>
      </c>
      <c r="K1039" s="55">
        <v>0.96287539213199069</v>
      </c>
      <c r="L1039" s="121">
        <v>23437.188326584663</v>
      </c>
      <c r="M1039" s="54">
        <v>21942.964687755968</v>
      </c>
      <c r="N1039" s="120">
        <v>0.98198584447678361</v>
      </c>
      <c r="O1039" s="123">
        <v>22547.753151801313</v>
      </c>
      <c r="P1039" s="53">
        <v>22973.31584325583</v>
      </c>
      <c r="Q1039" s="54">
        <v>21710.847401786803</v>
      </c>
      <c r="R1039" s="55">
        <v>0.96288296468476942</v>
      </c>
      <c r="S1039" s="121">
        <v>23649.322546378928</v>
      </c>
      <c r="T1039" s="54">
        <v>22141.746417847811</v>
      </c>
      <c r="U1039" s="55">
        <v>0.98199347264358949</v>
      </c>
    </row>
    <row r="1040" spans="1:21" ht="13" x14ac:dyDescent="0.3">
      <c r="A1040" s="44" t="s">
        <v>6282</v>
      </c>
      <c r="B1040" s="44" t="s">
        <v>12209</v>
      </c>
      <c r="C1040" s="98" t="s">
        <v>1021</v>
      </c>
      <c r="D1040" s="98" t="s">
        <v>13130</v>
      </c>
      <c r="E1040" s="98" t="s">
        <v>325</v>
      </c>
      <c r="F1040" s="122">
        <v>1.0125616447886574</v>
      </c>
      <c r="G1040" s="122">
        <v>1.0293801961692328</v>
      </c>
      <c r="H1040" s="99">
        <v>17421.5</v>
      </c>
      <c r="I1040" s="53">
        <v>17640.342694685594</v>
      </c>
      <c r="J1040" s="54">
        <v>16670.809690208713</v>
      </c>
      <c r="K1040" s="55">
        <v>0.95691012198769987</v>
      </c>
      <c r="L1040" s="121">
        <v>17933.347087562288</v>
      </c>
      <c r="M1040" s="54">
        <v>16790.017488117108</v>
      </c>
      <c r="N1040" s="120">
        <v>0.96375268995879271</v>
      </c>
      <c r="O1040" s="123">
        <v>17585.828216072478</v>
      </c>
      <c r="P1040" s="53">
        <v>17806.73514343713</v>
      </c>
      <c r="Q1040" s="54">
        <v>16828.189368087671</v>
      </c>
      <c r="R1040" s="55">
        <v>0.95691764762649245</v>
      </c>
      <c r="S1040" s="121">
        <v>18102.503298859116</v>
      </c>
      <c r="T1040" s="54">
        <v>16948.520905219917</v>
      </c>
      <c r="U1040" s="55">
        <v>0.96376017648858314</v>
      </c>
    </row>
    <row r="1041" spans="1:21" ht="13" x14ac:dyDescent="0.3">
      <c r="A1041" s="44" t="s">
        <v>6281</v>
      </c>
      <c r="B1041" s="44" t="s">
        <v>12208</v>
      </c>
      <c r="C1041" s="98" t="s">
        <v>1021</v>
      </c>
      <c r="D1041" s="98" t="s">
        <v>13130</v>
      </c>
      <c r="E1041" s="98" t="s">
        <v>323</v>
      </c>
      <c r="F1041" s="122">
        <v>1.0238772443906938</v>
      </c>
      <c r="G1041" s="122">
        <v>1.0514350198609457</v>
      </c>
      <c r="H1041" s="99">
        <v>3682.4999999999995</v>
      </c>
      <c r="I1041" s="53">
        <v>3770.4279524687295</v>
      </c>
      <c r="J1041" s="54">
        <v>3563.2010065873483</v>
      </c>
      <c r="K1041" s="55">
        <v>0.96760380355393039</v>
      </c>
      <c r="L1041" s="121">
        <v>3871.9094606379322</v>
      </c>
      <c r="M1041" s="54">
        <v>3625.0582358718966</v>
      </c>
      <c r="N1041" s="120">
        <v>0.98440142182536239</v>
      </c>
      <c r="O1041" s="123">
        <v>3717.2016618258531</v>
      </c>
      <c r="P1041" s="53">
        <v>3805.9581943547623</v>
      </c>
      <c r="Q1041" s="54">
        <v>3596.8067534958718</v>
      </c>
      <c r="R1041" s="55">
        <v>0.96761141329339539</v>
      </c>
      <c r="S1041" s="121">
        <v>3908.3960031290062</v>
      </c>
      <c r="T1041" s="54">
        <v>3659.2470262985512</v>
      </c>
      <c r="U1041" s="55">
        <v>0.98440906875662082</v>
      </c>
    </row>
    <row r="1042" spans="1:21" ht="13" x14ac:dyDescent="0.3">
      <c r="A1042" s="44" t="s">
        <v>6280</v>
      </c>
      <c r="B1042" s="44" t="s">
        <v>8091</v>
      </c>
      <c r="C1042" s="98" t="s">
        <v>1021</v>
      </c>
      <c r="D1042" s="98" t="s">
        <v>13130</v>
      </c>
      <c r="E1042" s="98" t="s">
        <v>325</v>
      </c>
      <c r="F1042" s="122">
        <v>1.0125616447886574</v>
      </c>
      <c r="G1042" s="122">
        <v>1.0293801961692328</v>
      </c>
      <c r="H1042" s="99">
        <v>18259.083333333332</v>
      </c>
      <c r="I1042" s="53">
        <v>18488.447452333159</v>
      </c>
      <c r="J1042" s="54">
        <v>17472.301659883575</v>
      </c>
      <c r="K1042" s="55">
        <v>0.95691012198769976</v>
      </c>
      <c r="L1042" s="121">
        <v>18795.538783537035</v>
      </c>
      <c r="M1042" s="54">
        <v>17597.240678681759</v>
      </c>
      <c r="N1042" s="120">
        <v>0.96375268995879282</v>
      </c>
      <c r="O1042" s="123">
        <v>18429.898320685421</v>
      </c>
      <c r="P1042" s="53">
        <v>18661.408156880945</v>
      </c>
      <c r="Q1042" s="54">
        <v>17635.894947025732</v>
      </c>
      <c r="R1042" s="55">
        <v>0.95691764762649223</v>
      </c>
      <c r="S1042" s="121">
        <v>18971.372348726174</v>
      </c>
      <c r="T1042" s="54">
        <v>17762.002058210426</v>
      </c>
      <c r="U1042" s="55">
        <v>0.96376017648858325</v>
      </c>
    </row>
    <row r="1043" spans="1:21" ht="13" x14ac:dyDescent="0.3">
      <c r="A1043" s="44" t="s">
        <v>6279</v>
      </c>
      <c r="B1043" s="44" t="s">
        <v>12207</v>
      </c>
      <c r="C1043" s="98" t="s">
        <v>1021</v>
      </c>
      <c r="D1043" s="98" t="s">
        <v>13130</v>
      </c>
      <c r="E1043" s="98" t="s">
        <v>323</v>
      </c>
      <c r="F1043" s="122">
        <v>1.0238772443906938</v>
      </c>
      <c r="G1043" s="122">
        <v>1.0514350198609457</v>
      </c>
      <c r="H1043" s="99">
        <v>23981.583333333332</v>
      </c>
      <c r="I1043" s="53">
        <v>24554.197459459123</v>
      </c>
      <c r="J1043" s="54">
        <v>23204.671248578878</v>
      </c>
      <c r="K1043" s="55">
        <v>0.96760380355393039</v>
      </c>
      <c r="L1043" s="121">
        <v>25215.076548380257</v>
      </c>
      <c r="M1043" s="54">
        <v>23607.504730956745</v>
      </c>
      <c r="N1043" s="120">
        <v>0.98440142182536239</v>
      </c>
      <c r="O1043" s="123">
        <v>24208.863277320583</v>
      </c>
      <c r="P1043" s="53">
        <v>24786.90422221406</v>
      </c>
      <c r="Q1043" s="54">
        <v>23424.772409994752</v>
      </c>
      <c r="R1043" s="55">
        <v>0.96761141329339551</v>
      </c>
      <c r="S1043" s="121">
        <v>25454.046640800487</v>
      </c>
      <c r="T1043" s="54">
        <v>23831.42455448351</v>
      </c>
      <c r="U1043" s="55">
        <v>0.98440906875662082</v>
      </c>
    </row>
    <row r="1044" spans="1:21" ht="13" x14ac:dyDescent="0.3">
      <c r="A1044" s="44" t="s">
        <v>6278</v>
      </c>
      <c r="B1044" s="44" t="s">
        <v>12206</v>
      </c>
      <c r="C1044" s="98" t="s">
        <v>1021</v>
      </c>
      <c r="D1044" s="98" t="s">
        <v>13130</v>
      </c>
      <c r="E1044" s="98" t="s">
        <v>327</v>
      </c>
      <c r="F1044" s="122">
        <v>1.0145375348733774</v>
      </c>
      <c r="G1044" s="122">
        <v>1.0240075746970456</v>
      </c>
      <c r="H1044" s="99">
        <v>10153.416666666664</v>
      </c>
      <c r="I1044" s="53">
        <v>10301.022315542263</v>
      </c>
      <c r="J1044" s="54">
        <v>9734.8665844645511</v>
      </c>
      <c r="K1044" s="55">
        <v>0.95877741493893387</v>
      </c>
      <c r="L1044" s="121">
        <v>10397.175575721893</v>
      </c>
      <c r="M1044" s="54">
        <v>9734.3099919404995</v>
      </c>
      <c r="N1044" s="120">
        <v>0.95872259668983362</v>
      </c>
      <c r="O1044" s="123">
        <v>10257.277452906663</v>
      </c>
      <c r="P1044" s="53">
        <v>10406.3929815842</v>
      </c>
      <c r="Q1044" s="54">
        <v>9834.5233038062051</v>
      </c>
      <c r="R1044" s="55">
        <v>0.95878495526308893</v>
      </c>
      <c r="S1044" s="121">
        <v>10503.529807545641</v>
      </c>
      <c r="T1044" s="54">
        <v>9833.9600652362406</v>
      </c>
      <c r="U1044" s="55">
        <v>0.95873004414534346</v>
      </c>
    </row>
    <row r="1045" spans="1:21" ht="13" x14ac:dyDescent="0.3">
      <c r="A1045" s="44" t="s">
        <v>6277</v>
      </c>
      <c r="B1045" s="44" t="s">
        <v>12205</v>
      </c>
      <c r="C1045" s="98" t="s">
        <v>1021</v>
      </c>
      <c r="D1045" s="98" t="s">
        <v>13130</v>
      </c>
      <c r="E1045" s="98" t="s">
        <v>324</v>
      </c>
      <c r="F1045" s="122">
        <v>1.0188738402708883</v>
      </c>
      <c r="G1045" s="122">
        <v>1.0488549518509169</v>
      </c>
      <c r="H1045" s="99">
        <v>7842.3333333333339</v>
      </c>
      <c r="I1045" s="53">
        <v>7990.3482800177308</v>
      </c>
      <c r="J1045" s="54">
        <v>7551.1897835631153</v>
      </c>
      <c r="K1045" s="55">
        <v>0.96287539213199069</v>
      </c>
      <c r="L1045" s="121">
        <v>8225.4701507321752</v>
      </c>
      <c r="M1045" s="54">
        <v>7701.0603210017644</v>
      </c>
      <c r="N1045" s="120">
        <v>0.98198584447678372</v>
      </c>
      <c r="O1045" s="123">
        <v>7918.4238266455286</v>
      </c>
      <c r="P1045" s="53">
        <v>8067.8748931468326</v>
      </c>
      <c r="Q1045" s="54">
        <v>7624.5154098309631</v>
      </c>
      <c r="R1045" s="55">
        <v>0.96288296468476942</v>
      </c>
      <c r="S1045" s="121">
        <v>8305.2780414314493</v>
      </c>
      <c r="T1045" s="54">
        <v>7775.8405113913823</v>
      </c>
      <c r="U1045" s="55">
        <v>0.98199347264358938</v>
      </c>
    </row>
    <row r="1046" spans="1:21" ht="13" x14ac:dyDescent="0.3">
      <c r="A1046" s="44" t="s">
        <v>6276</v>
      </c>
      <c r="B1046" s="44" t="s">
        <v>12204</v>
      </c>
      <c r="C1046" s="98" t="s">
        <v>1021</v>
      </c>
      <c r="D1046" s="98" t="s">
        <v>13130</v>
      </c>
      <c r="E1046" s="98" t="s">
        <v>325</v>
      </c>
      <c r="F1046" s="122">
        <v>1.0125616447886574</v>
      </c>
      <c r="G1046" s="122">
        <v>1.0293801961692328</v>
      </c>
      <c r="H1046" s="99">
        <v>5092.1666666666661</v>
      </c>
      <c r="I1046" s="53">
        <v>5156.1326555379746</v>
      </c>
      <c r="J1046" s="54">
        <v>4872.7458261816982</v>
      </c>
      <c r="K1046" s="55">
        <v>0.95691012198769987</v>
      </c>
      <c r="L1046" s="121">
        <v>5241.7755222597607</v>
      </c>
      <c r="M1046" s="54">
        <v>4907.5893227184988</v>
      </c>
      <c r="N1046" s="120">
        <v>0.96375268995879282</v>
      </c>
      <c r="O1046" s="123">
        <v>5139.5948540014488</v>
      </c>
      <c r="P1046" s="53">
        <v>5204.1566189150262</v>
      </c>
      <c r="Q1046" s="54">
        <v>4918.1690174442911</v>
      </c>
      <c r="R1046" s="55">
        <v>0.95691764762649223</v>
      </c>
      <c r="S1046" s="121">
        <v>5290.5971590423906</v>
      </c>
      <c r="T1046" s="54">
        <v>4953.3368435722505</v>
      </c>
      <c r="U1046" s="55">
        <v>0.96376017648858325</v>
      </c>
    </row>
    <row r="1047" spans="1:21" ht="13" x14ac:dyDescent="0.3">
      <c r="A1047" s="44" t="s">
        <v>6275</v>
      </c>
      <c r="B1047" s="44" t="s">
        <v>12203</v>
      </c>
      <c r="C1047" s="98" t="s">
        <v>1021</v>
      </c>
      <c r="D1047" s="98" t="s">
        <v>13130</v>
      </c>
      <c r="E1047" s="98" t="s">
        <v>325</v>
      </c>
      <c r="F1047" s="122">
        <v>1.0125616447886574</v>
      </c>
      <c r="G1047" s="122">
        <v>1.0293801961692328</v>
      </c>
      <c r="H1047" s="99">
        <v>5141.5</v>
      </c>
      <c r="I1047" s="53">
        <v>5206.0856966808824</v>
      </c>
      <c r="J1047" s="54">
        <v>4919.953392199759</v>
      </c>
      <c r="K1047" s="55">
        <v>0.95691012198769987</v>
      </c>
      <c r="L1047" s="121">
        <v>5292.5582786041105</v>
      </c>
      <c r="M1047" s="54">
        <v>4955.1344554231337</v>
      </c>
      <c r="N1047" s="120">
        <v>0.96375268995879293</v>
      </c>
      <c r="O1047" s="123">
        <v>5190.6812797364146</v>
      </c>
      <c r="P1047" s="53">
        <v>5255.8847741835971</v>
      </c>
      <c r="Q1047" s="54">
        <v>4967.0545197842403</v>
      </c>
      <c r="R1047" s="55">
        <v>0.95691764762649223</v>
      </c>
      <c r="S1047" s="121">
        <v>5343.1845139870347</v>
      </c>
      <c r="T1047" s="54">
        <v>5002.5719062547523</v>
      </c>
      <c r="U1047" s="55">
        <v>0.96376017648858325</v>
      </c>
    </row>
    <row r="1048" spans="1:21" ht="13" x14ac:dyDescent="0.3">
      <c r="A1048" s="44" t="s">
        <v>6274</v>
      </c>
      <c r="B1048" s="44" t="s">
        <v>12202</v>
      </c>
      <c r="C1048" s="98" t="s">
        <v>1021</v>
      </c>
      <c r="D1048" s="98" t="s">
        <v>13130</v>
      </c>
      <c r="E1048" s="98" t="s">
        <v>322</v>
      </c>
      <c r="F1048" s="122">
        <v>1.013928308207833</v>
      </c>
      <c r="G1048" s="122">
        <v>1.0253723024988493</v>
      </c>
      <c r="H1048" s="99">
        <v>12585.916666666668</v>
      </c>
      <c r="I1048" s="53">
        <v>12761.217193078102</v>
      </c>
      <c r="J1048" s="54">
        <v>12059.846394328573</v>
      </c>
      <c r="K1048" s="55">
        <v>0.95820167205370332</v>
      </c>
      <c r="L1048" s="121">
        <v>12905.250351558643</v>
      </c>
      <c r="M1048" s="54">
        <v>12082.483991037989</v>
      </c>
      <c r="N1048" s="120">
        <v>0.9600003171034811</v>
      </c>
      <c r="O1048" s="123">
        <v>12715.464303334767</v>
      </c>
      <c r="P1048" s="53">
        <v>12892.569209157313</v>
      </c>
      <c r="Q1048" s="54">
        <v>12184.074977542306</v>
      </c>
      <c r="R1048" s="55">
        <v>0.95820920784991714</v>
      </c>
      <c r="S1048" s="121">
        <v>13038.084910052297</v>
      </c>
      <c r="T1048" s="54">
        <v>12206.944587380931</v>
      </c>
      <c r="U1048" s="55">
        <v>0.96000777448445418</v>
      </c>
    </row>
    <row r="1049" spans="1:21" ht="13" x14ac:dyDescent="0.3">
      <c r="A1049" s="44" t="s">
        <v>6273</v>
      </c>
      <c r="B1049" s="44" t="s">
        <v>12201</v>
      </c>
      <c r="C1049" s="98" t="s">
        <v>1021</v>
      </c>
      <c r="D1049" s="98" t="s">
        <v>13130</v>
      </c>
      <c r="E1049" s="98" t="s">
        <v>327</v>
      </c>
      <c r="F1049" s="122">
        <v>1.0145375348733774</v>
      </c>
      <c r="G1049" s="122">
        <v>1.0240075746970456</v>
      </c>
      <c r="H1049" s="99">
        <v>7029.75</v>
      </c>
      <c r="I1049" s="53">
        <v>7131.9452357761247</v>
      </c>
      <c r="J1049" s="54">
        <v>6739.965532666969</v>
      </c>
      <c r="K1049" s="55">
        <v>0.95877741493893365</v>
      </c>
      <c r="L1049" s="121">
        <v>7198.5172482265561</v>
      </c>
      <c r="M1049" s="54">
        <v>6739.5801740803581</v>
      </c>
      <c r="N1049" s="120">
        <v>0.95872259668983362</v>
      </c>
      <c r="O1049" s="123">
        <v>7105.26688120777</v>
      </c>
      <c r="P1049" s="53">
        <v>7208.559946277981</v>
      </c>
      <c r="Q1049" s="54">
        <v>6812.4229888310992</v>
      </c>
      <c r="R1049" s="55">
        <v>0.95878495526308893</v>
      </c>
      <c r="S1049" s="121">
        <v>7275.8471066008096</v>
      </c>
      <c r="T1049" s="54">
        <v>6812.0328306847714</v>
      </c>
      <c r="U1049" s="55">
        <v>0.95873004414534335</v>
      </c>
    </row>
    <row r="1050" spans="1:21" ht="13" x14ac:dyDescent="0.3">
      <c r="A1050" s="44" t="s">
        <v>6272</v>
      </c>
      <c r="B1050" s="44" t="s">
        <v>12200</v>
      </c>
      <c r="C1050" s="98" t="s">
        <v>1021</v>
      </c>
      <c r="D1050" s="98" t="s">
        <v>13130</v>
      </c>
      <c r="E1050" s="98" t="s">
        <v>473</v>
      </c>
      <c r="F1050" s="122">
        <v>1.0208670542927503</v>
      </c>
      <c r="G1050" s="122">
        <v>1.0200334985665358</v>
      </c>
      <c r="H1050" s="99">
        <v>3698.4999999999995</v>
      </c>
      <c r="I1050" s="53">
        <v>3775.6768003017364</v>
      </c>
      <c r="J1050" s="54">
        <v>3568.1613718609369</v>
      </c>
      <c r="K1050" s="55">
        <v>0.96475905687736574</v>
      </c>
      <c r="L1050" s="121">
        <v>3772.5938944483323</v>
      </c>
      <c r="M1050" s="54">
        <v>3532.0744729957441</v>
      </c>
      <c r="N1050" s="120">
        <v>0.95500188535777875</v>
      </c>
      <c r="O1050" s="123">
        <v>3737.6686368078199</v>
      </c>
      <c r="P1050" s="53">
        <v>3815.6627711803985</v>
      </c>
      <c r="Q1050" s="54">
        <v>3605.978028030112</v>
      </c>
      <c r="R1050" s="55">
        <v>0.96476664424426373</v>
      </c>
      <c r="S1050" s="121">
        <v>3812.5472160854952</v>
      </c>
      <c r="T1050" s="54">
        <v>3569.508323085648</v>
      </c>
      <c r="U1050" s="55">
        <v>0.95500930391042094</v>
      </c>
    </row>
    <row r="1051" spans="1:21" ht="13" x14ac:dyDescent="0.3">
      <c r="A1051" s="44" t="s">
        <v>6271</v>
      </c>
      <c r="B1051" s="44" t="s">
        <v>12199</v>
      </c>
      <c r="C1051" s="98" t="s">
        <v>1021</v>
      </c>
      <c r="D1051" s="98" t="s">
        <v>13130</v>
      </c>
      <c r="E1051" s="98" t="s">
        <v>323</v>
      </c>
      <c r="F1051" s="122">
        <v>1.0238772443906938</v>
      </c>
      <c r="G1051" s="122">
        <v>1.0514350198609457</v>
      </c>
      <c r="H1051" s="99">
        <v>12052</v>
      </c>
      <c r="I1051" s="53">
        <v>12339.768549396642</v>
      </c>
      <c r="J1051" s="54">
        <v>11661.56104043197</v>
      </c>
      <c r="K1051" s="55">
        <v>0.9676038035539305</v>
      </c>
      <c r="L1051" s="121">
        <v>12671.894859364118</v>
      </c>
      <c r="M1051" s="54">
        <v>11864.005935839268</v>
      </c>
      <c r="N1051" s="120">
        <v>0.9844014218253625</v>
      </c>
      <c r="O1051" s="123">
        <v>12160.277032938651</v>
      </c>
      <c r="P1051" s="53">
        <v>12450.630939512668</v>
      </c>
      <c r="Q1051" s="54">
        <v>11766.422845880985</v>
      </c>
      <c r="R1051" s="55">
        <v>0.96761141329339539</v>
      </c>
      <c r="S1051" s="121">
        <v>12785.741123642452</v>
      </c>
      <c r="T1051" s="54">
        <v>11970.686989817661</v>
      </c>
      <c r="U1051" s="55">
        <v>0.98440906875662071</v>
      </c>
    </row>
    <row r="1052" spans="1:21" ht="13" x14ac:dyDescent="0.3">
      <c r="A1052" s="44" t="s">
        <v>6270</v>
      </c>
      <c r="B1052" s="44" t="s">
        <v>12198</v>
      </c>
      <c r="C1052" s="98" t="s">
        <v>1021</v>
      </c>
      <c r="D1052" s="98" t="s">
        <v>13130</v>
      </c>
      <c r="E1052" s="98" t="s">
        <v>324</v>
      </c>
      <c r="F1052" s="122">
        <v>1.0188738402708883</v>
      </c>
      <c r="G1052" s="122">
        <v>1.0488549518509169</v>
      </c>
      <c r="H1052" s="99">
        <v>8106.0833333333339</v>
      </c>
      <c r="I1052" s="53">
        <v>8259.0762553891782</v>
      </c>
      <c r="J1052" s="54">
        <v>7805.148168237929</v>
      </c>
      <c r="K1052" s="55">
        <v>0.9628753921319908</v>
      </c>
      <c r="L1052" s="121">
        <v>8502.105644282854</v>
      </c>
      <c r="M1052" s="54">
        <v>7960.0590874825157</v>
      </c>
      <c r="N1052" s="120">
        <v>0.98198584447678372</v>
      </c>
      <c r="O1052" s="123">
        <v>8184.6349182279428</v>
      </c>
      <c r="P1052" s="53">
        <v>8339.1104103501129</v>
      </c>
      <c r="Q1052" s="54">
        <v>7880.8455349258074</v>
      </c>
      <c r="R1052" s="55">
        <v>0.96288296468476953</v>
      </c>
      <c r="S1052" s="121">
        <v>8584.4948630753024</v>
      </c>
      <c r="T1052" s="54">
        <v>8037.2580656706377</v>
      </c>
      <c r="U1052" s="55">
        <v>0.98199347264358938</v>
      </c>
    </row>
    <row r="1053" spans="1:21" ht="13" x14ac:dyDescent="0.3">
      <c r="A1053" s="44" t="s">
        <v>6269</v>
      </c>
      <c r="B1053" s="44" t="s">
        <v>12197</v>
      </c>
      <c r="C1053" s="98" t="s">
        <v>1021</v>
      </c>
      <c r="D1053" s="98" t="s">
        <v>13130</v>
      </c>
      <c r="E1053" s="98" t="s">
        <v>322</v>
      </c>
      <c r="F1053" s="122">
        <v>1.013928308207833</v>
      </c>
      <c r="G1053" s="122">
        <v>1.0253723024988493</v>
      </c>
      <c r="H1053" s="99">
        <v>9717.3333333333321</v>
      </c>
      <c r="I1053" s="53">
        <v>9852.6793469582481</v>
      </c>
      <c r="J1053" s="54">
        <v>9311.165047903185</v>
      </c>
      <c r="K1053" s="55">
        <v>0.95820167205370332</v>
      </c>
      <c r="L1053" s="121">
        <v>9963.8844541488161</v>
      </c>
      <c r="M1053" s="54">
        <v>9328.6430814002251</v>
      </c>
      <c r="N1053" s="120">
        <v>0.96000031710348099</v>
      </c>
      <c r="O1053" s="123">
        <v>9807.1131695383101</v>
      </c>
      <c r="P1053" s="53">
        <v>9943.709664392738</v>
      </c>
      <c r="Q1053" s="54">
        <v>9397.266141477794</v>
      </c>
      <c r="R1053" s="55">
        <v>0.95820920784991714</v>
      </c>
      <c r="S1053" s="121">
        <v>10055.942211516285</v>
      </c>
      <c r="T1053" s="54">
        <v>9414.9048880056544</v>
      </c>
      <c r="U1053" s="55">
        <v>0.96000777448445418</v>
      </c>
    </row>
    <row r="1054" spans="1:21" ht="13" x14ac:dyDescent="0.3">
      <c r="A1054" s="44" t="s">
        <v>6268</v>
      </c>
      <c r="B1054" s="44" t="s">
        <v>12196</v>
      </c>
      <c r="C1054" s="98" t="s">
        <v>1021</v>
      </c>
      <c r="D1054" s="98" t="s">
        <v>13130</v>
      </c>
      <c r="E1054" s="98" t="s">
        <v>322</v>
      </c>
      <c r="F1054" s="122">
        <v>1.013928308207833</v>
      </c>
      <c r="G1054" s="122">
        <v>1.0253723024988493</v>
      </c>
      <c r="H1054" s="99">
        <v>8267.5833333333339</v>
      </c>
      <c r="I1054" s="53">
        <v>8382.7367821339431</v>
      </c>
      <c r="J1054" s="54">
        <v>7922.0121738433299</v>
      </c>
      <c r="K1054" s="55">
        <v>0.95820167205370321</v>
      </c>
      <c r="L1054" s="121">
        <v>8477.3509586011114</v>
      </c>
      <c r="M1054" s="54">
        <v>7936.882621679455</v>
      </c>
      <c r="N1054" s="120">
        <v>0.96000031710348099</v>
      </c>
      <c r="O1054" s="123">
        <v>8348.3305666852739</v>
      </c>
      <c r="P1054" s="53">
        <v>8464.6086878389397</v>
      </c>
      <c r="Q1054" s="54">
        <v>7999.4472191727464</v>
      </c>
      <c r="R1054" s="55">
        <v>0.95820920784991714</v>
      </c>
      <c r="S1054" s="121">
        <v>8560.1469351836022</v>
      </c>
      <c r="T1054" s="54">
        <v>8014.4622479840709</v>
      </c>
      <c r="U1054" s="55">
        <v>0.96000777448445407</v>
      </c>
    </row>
    <row r="1055" spans="1:21" ht="13" x14ac:dyDescent="0.3">
      <c r="A1055" s="44" t="s">
        <v>6267</v>
      </c>
      <c r="B1055" s="44" t="s">
        <v>12195</v>
      </c>
      <c r="C1055" s="98" t="s">
        <v>1021</v>
      </c>
      <c r="D1055" s="98" t="s">
        <v>13130</v>
      </c>
      <c r="E1055" s="98" t="s">
        <v>324</v>
      </c>
      <c r="F1055" s="122">
        <v>1.0188738402708883</v>
      </c>
      <c r="G1055" s="122">
        <v>1.0488549518509169</v>
      </c>
      <c r="H1055" s="99">
        <v>5592.0833333333339</v>
      </c>
      <c r="I1055" s="53">
        <v>5697.6274209481644</v>
      </c>
      <c r="J1055" s="54">
        <v>5384.4794324181039</v>
      </c>
      <c r="K1055" s="55">
        <v>0.9628753921319908</v>
      </c>
      <c r="L1055" s="121">
        <v>5865.2842953296486</v>
      </c>
      <c r="M1055" s="54">
        <v>5491.3466744678808</v>
      </c>
      <c r="N1055" s="120">
        <v>0.98198584447678361</v>
      </c>
      <c r="O1055" s="123">
        <v>5646.4285381505224</v>
      </c>
      <c r="P1055" s="53">
        <v>5752.9983284805612</v>
      </c>
      <c r="Q1055" s="54">
        <v>5436.8498506950646</v>
      </c>
      <c r="R1055" s="55">
        <v>0.96288296468476953</v>
      </c>
      <c r="S1055" s="121">
        <v>5922.2845325115095</v>
      </c>
      <c r="T1055" s="54">
        <v>5544.7559682122974</v>
      </c>
      <c r="U1055" s="55">
        <v>0.98199347264358938</v>
      </c>
    </row>
    <row r="1056" spans="1:21" ht="13" x14ac:dyDescent="0.3">
      <c r="A1056" s="44" t="s">
        <v>6266</v>
      </c>
      <c r="B1056" s="44" t="s">
        <v>12194</v>
      </c>
      <c r="C1056" s="98" t="s">
        <v>1021</v>
      </c>
      <c r="D1056" s="98" t="s">
        <v>13130</v>
      </c>
      <c r="E1056" s="98" t="s">
        <v>323</v>
      </c>
      <c r="F1056" s="122">
        <v>1.0238772443906938</v>
      </c>
      <c r="G1056" s="122">
        <v>1.0514350198609457</v>
      </c>
      <c r="H1056" s="99">
        <v>14762.083333333332</v>
      </c>
      <c r="I1056" s="53">
        <v>15114.56120479912</v>
      </c>
      <c r="J1056" s="54">
        <v>14283.847981713416</v>
      </c>
      <c r="K1056" s="55">
        <v>0.96760380355393039</v>
      </c>
      <c r="L1056" s="121">
        <v>15521.371382772268</v>
      </c>
      <c r="M1056" s="54">
        <v>14531.815822437817</v>
      </c>
      <c r="N1056" s="120">
        <v>0.98440142182536239</v>
      </c>
      <c r="O1056" s="123">
        <v>14900.697747575616</v>
      </c>
      <c r="P1056" s="53">
        <v>15256.48534928634</v>
      </c>
      <c r="Q1056" s="54">
        <v>14418.085206589356</v>
      </c>
      <c r="R1056" s="55">
        <v>0.96761141329339551</v>
      </c>
      <c r="S1056" s="121">
        <v>15667.115432164115</v>
      </c>
      <c r="T1056" s="54">
        <v>14668.381993514788</v>
      </c>
      <c r="U1056" s="55">
        <v>0.98440906875662071</v>
      </c>
    </row>
    <row r="1057" spans="1:21" ht="13" x14ac:dyDescent="0.3">
      <c r="A1057" s="44" t="s">
        <v>6265</v>
      </c>
      <c r="B1057" s="44" t="s">
        <v>12193</v>
      </c>
      <c r="C1057" s="98" t="s">
        <v>1021</v>
      </c>
      <c r="D1057" s="98" t="s">
        <v>13130</v>
      </c>
      <c r="E1057" s="98" t="s">
        <v>326</v>
      </c>
      <c r="F1057" s="122">
        <v>1.0126177024040421</v>
      </c>
      <c r="G1057" s="122">
        <v>1.0274513682545452</v>
      </c>
      <c r="H1057" s="99">
        <v>7804.8333333333321</v>
      </c>
      <c r="I1057" s="53">
        <v>7903.3123976464803</v>
      </c>
      <c r="J1057" s="54">
        <v>7468.9374908302971</v>
      </c>
      <c r="K1057" s="55">
        <v>0.95696309861371776</v>
      </c>
      <c r="L1057" s="121">
        <v>8019.0866873320147</v>
      </c>
      <c r="M1057" s="54">
        <v>7507.8347093617513</v>
      </c>
      <c r="N1057" s="120">
        <v>0.96194683329070696</v>
      </c>
      <c r="O1057" s="123">
        <v>7881.7083450904483</v>
      </c>
      <c r="P1057" s="53">
        <v>7981.1573954242549</v>
      </c>
      <c r="Q1057" s="54">
        <v>7542.5633584612269</v>
      </c>
      <c r="R1057" s="55">
        <v>0.95697062466914595</v>
      </c>
      <c r="S1057" s="121">
        <v>8098.0720233464481</v>
      </c>
      <c r="T1057" s="54">
        <v>7581.8432795597855</v>
      </c>
      <c r="U1057" s="55">
        <v>0.96195430579241747</v>
      </c>
    </row>
    <row r="1058" spans="1:21" ht="13" x14ac:dyDescent="0.3">
      <c r="A1058" s="44" t="s">
        <v>6264</v>
      </c>
      <c r="B1058" s="44" t="s">
        <v>12192</v>
      </c>
      <c r="C1058" s="98" t="s">
        <v>1021</v>
      </c>
      <c r="D1058" s="98" t="s">
        <v>13130</v>
      </c>
      <c r="E1058" s="98" t="s">
        <v>327</v>
      </c>
      <c r="F1058" s="122">
        <v>1.0145375348733774</v>
      </c>
      <c r="G1058" s="122">
        <v>1.0240075746970456</v>
      </c>
      <c r="H1058" s="99">
        <v>6787.083333333333</v>
      </c>
      <c r="I1058" s="53">
        <v>6885.7507939801844</v>
      </c>
      <c r="J1058" s="54">
        <v>6507.3022133084542</v>
      </c>
      <c r="K1058" s="55">
        <v>0.95877741493893365</v>
      </c>
      <c r="L1058" s="121">
        <v>6950.024743433406</v>
      </c>
      <c r="M1058" s="54">
        <v>6506.9301572836248</v>
      </c>
      <c r="N1058" s="120">
        <v>0.95872259668983362</v>
      </c>
      <c r="O1058" s="123">
        <v>6857.450338380364</v>
      </c>
      <c r="P1058" s="53">
        <v>6957.1407618170224</v>
      </c>
      <c r="Q1058" s="54">
        <v>6574.8202159028715</v>
      </c>
      <c r="R1058" s="55">
        <v>0.95878495526308893</v>
      </c>
      <c r="S1058" s="121">
        <v>7022.0810896103112</v>
      </c>
      <c r="T1058" s="54">
        <v>6574.4436656399066</v>
      </c>
      <c r="U1058" s="55">
        <v>0.95873004414534346</v>
      </c>
    </row>
    <row r="1059" spans="1:21" ht="13" x14ac:dyDescent="0.3">
      <c r="A1059" s="44" t="s">
        <v>6263</v>
      </c>
      <c r="B1059" s="44" t="s">
        <v>12191</v>
      </c>
      <c r="C1059" s="98" t="s">
        <v>1021</v>
      </c>
      <c r="D1059" s="98" t="s">
        <v>13130</v>
      </c>
      <c r="E1059" s="98" t="s">
        <v>322</v>
      </c>
      <c r="F1059" s="122">
        <v>1.013928308207833</v>
      </c>
      <c r="G1059" s="122">
        <v>1.0253723024988493</v>
      </c>
      <c r="H1059" s="99">
        <v>10539.749999999998</v>
      </c>
      <c r="I1059" s="53">
        <v>10686.550886433506</v>
      </c>
      <c r="J1059" s="54">
        <v>10099.206073028019</v>
      </c>
      <c r="K1059" s="55">
        <v>0.95820167205370343</v>
      </c>
      <c r="L1059" s="121">
        <v>10807.167725262245</v>
      </c>
      <c r="M1059" s="54">
        <v>10118.163342191412</v>
      </c>
      <c r="N1059" s="120">
        <v>0.96000031710348099</v>
      </c>
      <c r="O1059" s="123">
        <v>10643.666337533978</v>
      </c>
      <c r="P1059" s="53">
        <v>10791.914602744488</v>
      </c>
      <c r="Q1059" s="54">
        <v>10198.859089907261</v>
      </c>
      <c r="R1059" s="55">
        <v>0.95820920784991703</v>
      </c>
      <c r="S1059" s="121">
        <v>10913.720659546709</v>
      </c>
      <c r="T1059" s="54">
        <v>10218.002433051095</v>
      </c>
      <c r="U1059" s="55">
        <v>0.96000777448445418</v>
      </c>
    </row>
    <row r="1060" spans="1:21" ht="13" x14ac:dyDescent="0.3">
      <c r="A1060" s="44" t="s">
        <v>6262</v>
      </c>
      <c r="B1060" s="44" t="s">
        <v>12190</v>
      </c>
      <c r="C1060" s="98" t="s">
        <v>1021</v>
      </c>
      <c r="D1060" s="98" t="s">
        <v>13130</v>
      </c>
      <c r="E1060" s="98" t="s">
        <v>322</v>
      </c>
      <c r="F1060" s="122">
        <v>1.013928308207833</v>
      </c>
      <c r="G1060" s="122">
        <v>1.0253723024988493</v>
      </c>
      <c r="H1060" s="99">
        <v>12056.583333333334</v>
      </c>
      <c r="I1060" s="53">
        <v>12224.511141933423</v>
      </c>
      <c r="J1060" s="54">
        <v>11552.638309254813</v>
      </c>
      <c r="K1060" s="55">
        <v>0.95820167205370332</v>
      </c>
      <c r="L1060" s="121">
        <v>12362.486612769251</v>
      </c>
      <c r="M1060" s="54">
        <v>11574.323823184544</v>
      </c>
      <c r="N1060" s="120">
        <v>0.96000031710348099</v>
      </c>
      <c r="O1060" s="123">
        <v>12158.906488303854</v>
      </c>
      <c r="P1060" s="53">
        <v>12328.259485343169</v>
      </c>
      <c r="Q1060" s="54">
        <v>11650.776154478852</v>
      </c>
      <c r="R1060" s="55">
        <v>0.95820920784991703</v>
      </c>
      <c r="S1060" s="121">
        <v>12467.40594178032</v>
      </c>
      <c r="T1060" s="54">
        <v>11672.644758001172</v>
      </c>
      <c r="U1060" s="55">
        <v>0.96000777448445407</v>
      </c>
    </row>
    <row r="1061" spans="1:21" ht="13" x14ac:dyDescent="0.3">
      <c r="A1061" s="44" t="s">
        <v>6261</v>
      </c>
      <c r="B1061" s="44" t="s">
        <v>12189</v>
      </c>
      <c r="C1061" s="98" t="s">
        <v>1021</v>
      </c>
      <c r="D1061" s="98" t="s">
        <v>13130</v>
      </c>
      <c r="E1061" s="98" t="s">
        <v>327</v>
      </c>
      <c r="F1061" s="122">
        <v>1.0145375348733774</v>
      </c>
      <c r="G1061" s="122">
        <v>1.0240075746970456</v>
      </c>
      <c r="H1061" s="99">
        <v>16925.583333333336</v>
      </c>
      <c r="I1061" s="53">
        <v>17171.639591293922</v>
      </c>
      <c r="J1061" s="54">
        <v>16227.867034666835</v>
      </c>
      <c r="K1061" s="55">
        <v>0.95877741493893365</v>
      </c>
      <c r="L1061" s="121">
        <v>17331.925539499407</v>
      </c>
      <c r="M1061" s="54">
        <v>16226.939203823507</v>
      </c>
      <c r="N1061" s="120">
        <v>0.95872259668983373</v>
      </c>
      <c r="O1061" s="123">
        <v>17094.390037457011</v>
      </c>
      <c r="P1061" s="53">
        <v>17342.900328765656</v>
      </c>
      <c r="Q1061" s="54">
        <v>16389.843987313012</v>
      </c>
      <c r="R1061" s="55">
        <v>0.95878495526308882</v>
      </c>
      <c r="S1061" s="121">
        <v>17504.784883181692</v>
      </c>
      <c r="T1061" s="54">
        <v>16388.905315248878</v>
      </c>
      <c r="U1061" s="55">
        <v>0.95873004414534335</v>
      </c>
    </row>
    <row r="1062" spans="1:21" ht="13" x14ac:dyDescent="0.3">
      <c r="A1062" s="44" t="s">
        <v>6260</v>
      </c>
      <c r="B1062" s="44" t="s">
        <v>12188</v>
      </c>
      <c r="C1062" s="98" t="s">
        <v>1021</v>
      </c>
      <c r="D1062" s="98" t="s">
        <v>13130</v>
      </c>
      <c r="E1062" s="98" t="s">
        <v>325</v>
      </c>
      <c r="F1062" s="122">
        <v>1.0125616447886574</v>
      </c>
      <c r="G1062" s="122">
        <v>1.0293801961692328</v>
      </c>
      <c r="H1062" s="99">
        <v>6013.333333333333</v>
      </c>
      <c r="I1062" s="53">
        <v>6088.8706906624593</v>
      </c>
      <c r="J1062" s="54">
        <v>5754.2195335527013</v>
      </c>
      <c r="K1062" s="55">
        <v>0.95691012198769976</v>
      </c>
      <c r="L1062" s="121">
        <v>6190.006246297653</v>
      </c>
      <c r="M1062" s="54">
        <v>5795.366175618874</v>
      </c>
      <c r="N1062" s="120">
        <v>0.96375268995879282</v>
      </c>
      <c r="O1062" s="123">
        <v>6067.4539708227858</v>
      </c>
      <c r="P1062" s="53">
        <v>6143.6711723757908</v>
      </c>
      <c r="Q1062" s="54">
        <v>5806.0537808417603</v>
      </c>
      <c r="R1062" s="55">
        <v>0.95691764762649234</v>
      </c>
      <c r="S1062" s="121">
        <v>6245.7169587333501</v>
      </c>
      <c r="T1062" s="54">
        <v>5847.5705097565242</v>
      </c>
      <c r="U1062" s="55">
        <v>0.96376017648858336</v>
      </c>
    </row>
    <row r="1063" spans="1:21" ht="13" x14ac:dyDescent="0.3">
      <c r="A1063" s="44" t="s">
        <v>6259</v>
      </c>
      <c r="B1063" s="44" t="s">
        <v>12187</v>
      </c>
      <c r="C1063" s="98" t="s">
        <v>1021</v>
      </c>
      <c r="D1063" s="98" t="s">
        <v>13130</v>
      </c>
      <c r="E1063" s="98" t="s">
        <v>323</v>
      </c>
      <c r="F1063" s="122">
        <v>1.0238772443906938</v>
      </c>
      <c r="G1063" s="122">
        <v>1.0514350198609457</v>
      </c>
      <c r="H1063" s="99">
        <v>13574</v>
      </c>
      <c r="I1063" s="53">
        <v>13898.109715359278</v>
      </c>
      <c r="J1063" s="54">
        <v>13134.254029441052</v>
      </c>
      <c r="K1063" s="55">
        <v>0.9676038035539305</v>
      </c>
      <c r="L1063" s="121">
        <v>14272.178959592477</v>
      </c>
      <c r="M1063" s="54">
        <v>13362.264899857468</v>
      </c>
      <c r="N1063" s="120">
        <v>0.98440142182536228</v>
      </c>
      <c r="O1063" s="123">
        <v>13689.272348825947</v>
      </c>
      <c r="P1063" s="53">
        <v>14016.134450229632</v>
      </c>
      <c r="Q1063" s="54">
        <v>13245.896164405674</v>
      </c>
      <c r="R1063" s="55">
        <v>0.96761141329339551</v>
      </c>
      <c r="S1063" s="121">
        <v>14393.380343969704</v>
      </c>
      <c r="T1063" s="54">
        <v>13475.84384486351</v>
      </c>
      <c r="U1063" s="55">
        <v>0.98440906875662082</v>
      </c>
    </row>
    <row r="1064" spans="1:21" ht="13" x14ac:dyDescent="0.3">
      <c r="A1064" s="44" t="s">
        <v>6258</v>
      </c>
      <c r="B1064" s="44" t="s">
        <v>12186</v>
      </c>
      <c r="C1064" s="98" t="s">
        <v>1021</v>
      </c>
      <c r="D1064" s="98" t="s">
        <v>13130</v>
      </c>
      <c r="E1064" s="98" t="s">
        <v>328</v>
      </c>
      <c r="F1064" s="122">
        <v>1.0123138717560947</v>
      </c>
      <c r="G1064" s="122">
        <v>1.0270441972075535</v>
      </c>
      <c r="H1064" s="99">
        <v>9835</v>
      </c>
      <c r="I1064" s="53">
        <v>9956.1069287211903</v>
      </c>
      <c r="J1064" s="54">
        <v>9408.9081338585365</v>
      </c>
      <c r="K1064" s="55">
        <v>0.95667596683869205</v>
      </c>
      <c r="L1064" s="121">
        <v>10100.979679536289</v>
      </c>
      <c r="M1064" s="54">
        <v>9456.9978843577537</v>
      </c>
      <c r="N1064" s="120">
        <v>0.9615656211853334</v>
      </c>
      <c r="O1064" s="123">
        <v>9945.3799626041291</v>
      </c>
      <c r="P1064" s="53">
        <v>10067.84609602927</v>
      </c>
      <c r="Q1064" s="54">
        <v>9514.5808183251193</v>
      </c>
      <c r="R1064" s="55">
        <v>0.9566834906359668</v>
      </c>
      <c r="S1064" s="121">
        <v>10214.344779616846</v>
      </c>
      <c r="T1064" s="54">
        <v>9563.2097490831875</v>
      </c>
      <c r="U1064" s="55">
        <v>0.96157309072574915</v>
      </c>
    </row>
    <row r="1065" spans="1:21" ht="13" x14ac:dyDescent="0.3">
      <c r="A1065" s="44" t="s">
        <v>6257</v>
      </c>
      <c r="B1065" s="44" t="s">
        <v>9115</v>
      </c>
      <c r="C1065" s="98" t="s">
        <v>1021</v>
      </c>
      <c r="D1065" s="98" t="s">
        <v>13130</v>
      </c>
      <c r="E1065" s="98" t="s">
        <v>326</v>
      </c>
      <c r="F1065" s="122">
        <v>1.0126177024040421</v>
      </c>
      <c r="G1065" s="122">
        <v>1.0274513682545452</v>
      </c>
      <c r="H1065" s="99">
        <v>8772.5</v>
      </c>
      <c r="I1065" s="53">
        <v>8883.1887943394595</v>
      </c>
      <c r="J1065" s="54">
        <v>8394.9587825888393</v>
      </c>
      <c r="K1065" s="55">
        <v>0.95696309861371776</v>
      </c>
      <c r="L1065" s="121">
        <v>9013.3171280129973</v>
      </c>
      <c r="M1065" s="54">
        <v>8438.6785950427256</v>
      </c>
      <c r="N1065" s="120">
        <v>0.96194683329070685</v>
      </c>
      <c r="O1065" s="123">
        <v>8846.2634531039876</v>
      </c>
      <c r="P1065" s="53">
        <v>8957.8829727430075</v>
      </c>
      <c r="Q1065" s="54">
        <v>8465.6142627047593</v>
      </c>
      <c r="R1065" s="55">
        <v>0.95697062466914595</v>
      </c>
      <c r="S1065" s="121">
        <v>9089.1054888318704</v>
      </c>
      <c r="T1065" s="54">
        <v>8509.7012188874814</v>
      </c>
      <c r="U1065" s="55">
        <v>0.96195430579241759</v>
      </c>
    </row>
    <row r="1066" spans="1:21" ht="13" x14ac:dyDescent="0.3">
      <c r="A1066" s="44" t="s">
        <v>6256</v>
      </c>
      <c r="B1066" s="44" t="s">
        <v>12185</v>
      </c>
      <c r="C1066" s="98" t="s">
        <v>1021</v>
      </c>
      <c r="D1066" s="98" t="s">
        <v>13130</v>
      </c>
      <c r="E1066" s="98" t="s">
        <v>322</v>
      </c>
      <c r="F1066" s="122">
        <v>1.013928308207833</v>
      </c>
      <c r="G1066" s="122">
        <v>1.0253723024988493</v>
      </c>
      <c r="H1066" s="99">
        <v>3862.75</v>
      </c>
      <c r="I1066" s="53">
        <v>3916.5515725298069</v>
      </c>
      <c r="J1066" s="54">
        <v>3701.2935087254427</v>
      </c>
      <c r="K1066" s="55">
        <v>0.95820167205370343</v>
      </c>
      <c r="L1066" s="121">
        <v>3960.75686147743</v>
      </c>
      <c r="M1066" s="54">
        <v>3708.2412248914716</v>
      </c>
      <c r="N1066" s="120">
        <v>0.9600003171034811</v>
      </c>
      <c r="O1066" s="123">
        <v>3898.8983568687836</v>
      </c>
      <c r="P1066" s="53">
        <v>3953.2034148542657</v>
      </c>
      <c r="Q1066" s="54">
        <v>3735.9603060225804</v>
      </c>
      <c r="R1066" s="55">
        <v>0.95820920784991703</v>
      </c>
      <c r="S1066" s="121">
        <v>3997.8223853915247</v>
      </c>
      <c r="T1066" s="54">
        <v>3742.9727345186957</v>
      </c>
      <c r="U1066" s="55">
        <v>0.96000777448445407</v>
      </c>
    </row>
    <row r="1067" spans="1:21" ht="13" x14ac:dyDescent="0.3">
      <c r="A1067" s="44" t="s">
        <v>6255</v>
      </c>
      <c r="B1067" s="44" t="s">
        <v>12184</v>
      </c>
      <c r="C1067" s="98" t="s">
        <v>1021</v>
      </c>
      <c r="D1067" s="98" t="s">
        <v>13130</v>
      </c>
      <c r="E1067" s="98" t="s">
        <v>323</v>
      </c>
      <c r="F1067" s="122">
        <v>1.0238772443906938</v>
      </c>
      <c r="G1067" s="122">
        <v>1.0514350198609457</v>
      </c>
      <c r="H1067" s="99">
        <v>2468.75</v>
      </c>
      <c r="I1067" s="53">
        <v>2527.6969470895256</v>
      </c>
      <c r="J1067" s="54">
        <v>2388.771890023766</v>
      </c>
      <c r="K1067" s="55">
        <v>0.9676038035539305</v>
      </c>
      <c r="L1067" s="121">
        <v>2595.7302052817095</v>
      </c>
      <c r="M1067" s="54">
        <v>2430.2410101313631</v>
      </c>
      <c r="N1067" s="120">
        <v>0.98440142182536228</v>
      </c>
      <c r="O1067" s="123">
        <v>2492.2099552101254</v>
      </c>
      <c r="P1067" s="53">
        <v>2551.7170613835979</v>
      </c>
      <c r="Q1067" s="54">
        <v>2411.4907969847395</v>
      </c>
      <c r="R1067" s="55">
        <v>0.96761141329339562</v>
      </c>
      <c r="S1067" s="121">
        <v>2620.3968237540048</v>
      </c>
      <c r="T1067" s="54">
        <v>2453.3540811543794</v>
      </c>
      <c r="U1067" s="55">
        <v>0.98440906875662093</v>
      </c>
    </row>
    <row r="1068" spans="1:21" ht="13" x14ac:dyDescent="0.3">
      <c r="A1068" s="44" t="s">
        <v>6254</v>
      </c>
      <c r="B1068" s="44" t="s">
        <v>12183</v>
      </c>
      <c r="C1068" s="98" t="s">
        <v>1021</v>
      </c>
      <c r="D1068" s="98" t="s">
        <v>13130</v>
      </c>
      <c r="E1068" s="98" t="s">
        <v>323</v>
      </c>
      <c r="F1068" s="122">
        <v>1.0238772443906938</v>
      </c>
      <c r="G1068" s="122">
        <v>1.0514350198609457</v>
      </c>
      <c r="H1068" s="99">
        <v>15153.083333333332</v>
      </c>
      <c r="I1068" s="53">
        <v>15514.897207355882</v>
      </c>
      <c r="J1068" s="54">
        <v>14662.181068903003</v>
      </c>
      <c r="K1068" s="55">
        <v>0.96760380355393039</v>
      </c>
      <c r="L1068" s="121">
        <v>15932.482475537898</v>
      </c>
      <c r="M1068" s="54">
        <v>14916.716778371534</v>
      </c>
      <c r="N1068" s="120">
        <v>0.98440142182536239</v>
      </c>
      <c r="O1068" s="123">
        <v>15287.131817015721</v>
      </c>
      <c r="P1068" s="53">
        <v>15652.146399443356</v>
      </c>
      <c r="Q1068" s="54">
        <v>14792.003222665013</v>
      </c>
      <c r="R1068" s="55">
        <v>0.96761141329339539</v>
      </c>
      <c r="S1068" s="121">
        <v>16073.42574564082</v>
      </c>
      <c r="T1068" s="54">
        <v>15048.791195948153</v>
      </c>
      <c r="U1068" s="55">
        <v>0.98440906875662071</v>
      </c>
    </row>
    <row r="1069" spans="1:21" ht="13" x14ac:dyDescent="0.3">
      <c r="A1069" s="44" t="s">
        <v>6253</v>
      </c>
      <c r="B1069" s="44" t="s">
        <v>12182</v>
      </c>
      <c r="C1069" s="98" t="s">
        <v>1021</v>
      </c>
      <c r="D1069" s="98" t="s">
        <v>13130</v>
      </c>
      <c r="E1069" s="98" t="s">
        <v>327</v>
      </c>
      <c r="F1069" s="122">
        <v>1.0145375348733774</v>
      </c>
      <c r="G1069" s="122">
        <v>1.0240075746970456</v>
      </c>
      <c r="H1069" s="99">
        <v>6027.9166666666661</v>
      </c>
      <c r="I1069" s="53">
        <v>6115.5477154221453</v>
      </c>
      <c r="J1069" s="54">
        <v>5779.4303591339803</v>
      </c>
      <c r="K1069" s="55">
        <v>0.95877741493893376</v>
      </c>
      <c r="L1069" s="121">
        <v>6172.6323263092327</v>
      </c>
      <c r="M1069" s="54">
        <v>5779.0999192965928</v>
      </c>
      <c r="N1069" s="120">
        <v>0.95872259668983373</v>
      </c>
      <c r="O1069" s="123">
        <v>6089.4385729278574</v>
      </c>
      <c r="P1069" s="53">
        <v>6177.9639985410859</v>
      </c>
      <c r="Q1069" s="54">
        <v>5838.4620897219638</v>
      </c>
      <c r="R1069" s="55">
        <v>0.95878495526308893</v>
      </c>
      <c r="S1069" s="121">
        <v>6235.6312243304938</v>
      </c>
      <c r="T1069" s="54">
        <v>5838.1277118434818</v>
      </c>
      <c r="U1069" s="55">
        <v>0.95873004414534346</v>
      </c>
    </row>
    <row r="1070" spans="1:21" ht="13" x14ac:dyDescent="0.3">
      <c r="A1070" s="44" t="s">
        <v>6252</v>
      </c>
      <c r="B1070" s="44" t="s">
        <v>12181</v>
      </c>
      <c r="C1070" s="98" t="s">
        <v>1021</v>
      </c>
      <c r="D1070" s="98" t="s">
        <v>13130</v>
      </c>
      <c r="E1070" s="98" t="s">
        <v>327</v>
      </c>
      <c r="F1070" s="122">
        <v>1.0145375348733774</v>
      </c>
      <c r="G1070" s="122">
        <v>1.0240075746970456</v>
      </c>
      <c r="H1070" s="99">
        <v>14213.25</v>
      </c>
      <c r="I1070" s="53">
        <v>14419.875617539032</v>
      </c>
      <c r="J1070" s="54">
        <v>13627.343092880801</v>
      </c>
      <c r="K1070" s="55">
        <v>0.95877741493893387</v>
      </c>
      <c r="L1070" s="121">
        <v>14554.475661062783</v>
      </c>
      <c r="M1070" s="54">
        <v>13626.563947401777</v>
      </c>
      <c r="N1070" s="120">
        <v>0.95872259668983362</v>
      </c>
      <c r="O1070" s="123">
        <v>14351.479239944067</v>
      </c>
      <c r="P1070" s="53">
        <v>14560.114369879306</v>
      </c>
      <c r="Q1070" s="54">
        <v>13759.982381028922</v>
      </c>
      <c r="R1070" s="55">
        <v>0.95878495526308893</v>
      </c>
      <c r="S1070" s="121">
        <v>14696.023449810124</v>
      </c>
      <c r="T1070" s="54">
        <v>13759.194325262555</v>
      </c>
      <c r="U1070" s="55">
        <v>0.95873004414534346</v>
      </c>
    </row>
    <row r="1071" spans="1:21" ht="13" x14ac:dyDescent="0.3">
      <c r="A1071" s="44" t="s">
        <v>6251</v>
      </c>
      <c r="B1071" s="44" t="s">
        <v>12180</v>
      </c>
      <c r="C1071" s="98" t="s">
        <v>1021</v>
      </c>
      <c r="D1071" s="98" t="s">
        <v>13130</v>
      </c>
      <c r="E1071" s="98" t="s">
        <v>328</v>
      </c>
      <c r="F1071" s="122">
        <v>1.0123138717560947</v>
      </c>
      <c r="G1071" s="122">
        <v>1.0270441972075535</v>
      </c>
      <c r="H1071" s="99">
        <v>8134.083333333333</v>
      </c>
      <c r="I1071" s="53">
        <v>8234.2453923533867</v>
      </c>
      <c r="J1071" s="54">
        <v>7781.6820372631582</v>
      </c>
      <c r="K1071" s="55">
        <v>0.95667596683869216</v>
      </c>
      <c r="L1071" s="121">
        <v>8354.0630871026733</v>
      </c>
      <c r="M1071" s="54">
        <v>7821.4548931899326</v>
      </c>
      <c r="N1071" s="120">
        <v>0.96156562118533329</v>
      </c>
      <c r="O1071" s="123">
        <v>8207.3264041736329</v>
      </c>
      <c r="P1071" s="53">
        <v>8308.3903689750368</v>
      </c>
      <c r="Q1071" s="54">
        <v>7851.813673133569</v>
      </c>
      <c r="R1071" s="55">
        <v>0.9566834906359668</v>
      </c>
      <c r="S1071" s="121">
        <v>8429.2869579948656</v>
      </c>
      <c r="T1071" s="54">
        <v>7891.9442170562888</v>
      </c>
      <c r="U1071" s="55">
        <v>0.96157309072574915</v>
      </c>
    </row>
    <row r="1072" spans="1:21" ht="13" x14ac:dyDescent="0.3">
      <c r="A1072" s="44" t="s">
        <v>6250</v>
      </c>
      <c r="B1072" s="44" t="s">
        <v>12179</v>
      </c>
      <c r="C1072" s="98" t="s">
        <v>1021</v>
      </c>
      <c r="D1072" s="98" t="s">
        <v>13130</v>
      </c>
      <c r="E1072" s="98" t="s">
        <v>325</v>
      </c>
      <c r="F1072" s="122">
        <v>1.0125616447886574</v>
      </c>
      <c r="G1072" s="122">
        <v>1.0293801961692328</v>
      </c>
      <c r="H1072" s="99">
        <v>8525.5</v>
      </c>
      <c r="I1072" s="53">
        <v>8632.5943026456989</v>
      </c>
      <c r="J1072" s="54">
        <v>8158.1372450061353</v>
      </c>
      <c r="K1072" s="55">
        <v>0.95691012198769987</v>
      </c>
      <c r="L1072" s="121">
        <v>8775.9808624407942</v>
      </c>
      <c r="M1072" s="54">
        <v>8216.4735582436879</v>
      </c>
      <c r="N1072" s="120">
        <v>0.96375268995879282</v>
      </c>
      <c r="O1072" s="123">
        <v>8612.212014054061</v>
      </c>
      <c r="P1072" s="53">
        <v>8720.3955622192152</v>
      </c>
      <c r="Q1072" s="54">
        <v>8241.1776613492257</v>
      </c>
      <c r="R1072" s="55">
        <v>0.95691764762649212</v>
      </c>
      <c r="S1072" s="121">
        <v>8865.240492477993</v>
      </c>
      <c r="T1072" s="54">
        <v>8300.1069706218386</v>
      </c>
      <c r="U1072" s="55">
        <v>0.96376017648858325</v>
      </c>
    </row>
    <row r="1073" spans="1:21" ht="13" x14ac:dyDescent="0.3">
      <c r="A1073" s="44" t="s">
        <v>6249</v>
      </c>
      <c r="B1073" s="44" t="s">
        <v>12178</v>
      </c>
      <c r="C1073" s="98" t="s">
        <v>1021</v>
      </c>
      <c r="D1073" s="98" t="s">
        <v>13130</v>
      </c>
      <c r="E1073" s="98" t="s">
        <v>328</v>
      </c>
      <c r="F1073" s="122">
        <v>1.0123138717560947</v>
      </c>
      <c r="G1073" s="122">
        <v>1.0270441972075535</v>
      </c>
      <c r="H1073" s="99">
        <v>13747.25</v>
      </c>
      <c r="I1073" s="53">
        <v>13916.531873498972</v>
      </c>
      <c r="J1073" s="54">
        <v>13151.663685123211</v>
      </c>
      <c r="K1073" s="55">
        <v>0.95667596683869216</v>
      </c>
      <c r="L1073" s="121">
        <v>14119.03334006154</v>
      </c>
      <c r="M1073" s="54">
        <v>13218.882985840073</v>
      </c>
      <c r="N1073" s="120">
        <v>0.96156562118533329</v>
      </c>
      <c r="O1073" s="123">
        <v>13869.618517940551</v>
      </c>
      <c r="P1073" s="53">
        <v>14040.407221676427</v>
      </c>
      <c r="Q1073" s="54">
        <v>13268.835057532611</v>
      </c>
      <c r="R1073" s="55">
        <v>0.9566834906359668</v>
      </c>
      <c r="S1073" s="121">
        <v>14244.711216333271</v>
      </c>
      <c r="T1073" s="54">
        <v>13336.65194548318</v>
      </c>
      <c r="U1073" s="55">
        <v>0.96157309072574915</v>
      </c>
    </row>
    <row r="1074" spans="1:21" ht="13" x14ac:dyDescent="0.3">
      <c r="A1074" s="44" t="s">
        <v>6248</v>
      </c>
      <c r="B1074" s="44" t="s">
        <v>12177</v>
      </c>
      <c r="C1074" s="98" t="s">
        <v>1021</v>
      </c>
      <c r="D1074" s="98" t="s">
        <v>13130</v>
      </c>
      <c r="E1074" s="98" t="s">
        <v>328</v>
      </c>
      <c r="F1074" s="122">
        <v>1.0123138717560947</v>
      </c>
      <c r="G1074" s="122">
        <v>1.0270441972075535</v>
      </c>
      <c r="H1074" s="99">
        <v>16573.416666666668</v>
      </c>
      <c r="I1074" s="53">
        <v>16777.499594060322</v>
      </c>
      <c r="J1074" s="54">
        <v>15855.389413403829</v>
      </c>
      <c r="K1074" s="55">
        <v>0.95667596683869216</v>
      </c>
      <c r="L1074" s="121">
        <v>17021.631415402953</v>
      </c>
      <c r="M1074" s="54">
        <v>15936.427692246689</v>
      </c>
      <c r="N1074" s="120">
        <v>0.96156562118533317</v>
      </c>
      <c r="O1074" s="123">
        <v>16726.960643149032</v>
      </c>
      <c r="P1074" s="53">
        <v>16932.934291378013</v>
      </c>
      <c r="Q1074" s="54">
        <v>16002.407095818253</v>
      </c>
      <c r="R1074" s="55">
        <v>0.9566834906359668</v>
      </c>
      <c r="S1074" s="121">
        <v>17179.32786546534</v>
      </c>
      <c r="T1074" s="54">
        <v>16084.195244080778</v>
      </c>
      <c r="U1074" s="55">
        <v>0.96157309072574904</v>
      </c>
    </row>
    <row r="1075" spans="1:21" ht="13" x14ac:dyDescent="0.3">
      <c r="A1075" s="44" t="s">
        <v>6247</v>
      </c>
      <c r="B1075" s="44" t="s">
        <v>12176</v>
      </c>
      <c r="C1075" s="98" t="s">
        <v>1021</v>
      </c>
      <c r="D1075" s="98" t="s">
        <v>13130</v>
      </c>
      <c r="E1075" s="98" t="s">
        <v>327</v>
      </c>
      <c r="F1075" s="122">
        <v>1.0145375348733774</v>
      </c>
      <c r="G1075" s="122">
        <v>1.0240075746970456</v>
      </c>
      <c r="H1075" s="99">
        <v>9038.8333333333339</v>
      </c>
      <c r="I1075" s="53">
        <v>9170.2356881313135</v>
      </c>
      <c r="J1075" s="54">
        <v>8666.229257397199</v>
      </c>
      <c r="K1075" s="55">
        <v>0.95877741493893365</v>
      </c>
      <c r="L1075" s="121">
        <v>9255.8337997574799</v>
      </c>
      <c r="M1075" s="54">
        <v>8665.7337643799583</v>
      </c>
      <c r="N1075" s="120">
        <v>0.95872259668983362</v>
      </c>
      <c r="O1075" s="123">
        <v>9131.8393153165016</v>
      </c>
      <c r="P1075" s="53">
        <v>9264.5937478209944</v>
      </c>
      <c r="Q1075" s="54">
        <v>8755.4701494054498</v>
      </c>
      <c r="R1075" s="55">
        <v>0.95878495526308904</v>
      </c>
      <c r="S1075" s="121">
        <v>9351.072629800381</v>
      </c>
      <c r="T1075" s="54">
        <v>8754.9687099015719</v>
      </c>
      <c r="U1075" s="55">
        <v>0.95873004414534335</v>
      </c>
    </row>
    <row r="1076" spans="1:21" ht="13" x14ac:dyDescent="0.3">
      <c r="A1076" s="44" t="s">
        <v>6246</v>
      </c>
      <c r="B1076" s="44" t="s">
        <v>12175</v>
      </c>
      <c r="C1076" s="98" t="s">
        <v>1021</v>
      </c>
      <c r="D1076" s="98" t="s">
        <v>13130</v>
      </c>
      <c r="E1076" s="98" t="s">
        <v>325</v>
      </c>
      <c r="F1076" s="122">
        <v>1.0125616447886574</v>
      </c>
      <c r="G1076" s="122">
        <v>1.0293801961692328</v>
      </c>
      <c r="H1076" s="99">
        <v>5712.916666666667</v>
      </c>
      <c r="I1076" s="53">
        <v>5784.6802965405341</v>
      </c>
      <c r="J1076" s="54">
        <v>5466.7477844055638</v>
      </c>
      <c r="K1076" s="55">
        <v>0.95691012198769987</v>
      </c>
      <c r="L1076" s="121">
        <v>5880.763279031813</v>
      </c>
      <c r="M1076" s="54">
        <v>5505.8388050104204</v>
      </c>
      <c r="N1076" s="120">
        <v>0.96375268995879282</v>
      </c>
      <c r="O1076" s="123">
        <v>5766.6174384807764</v>
      </c>
      <c r="P1076" s="53">
        <v>5839.0556383750491</v>
      </c>
      <c r="Q1076" s="54">
        <v>5518.1779939929329</v>
      </c>
      <c r="R1076" s="55">
        <v>0.95691764762649223</v>
      </c>
      <c r="S1076" s="121">
        <v>5936.0417900562607</v>
      </c>
      <c r="T1076" s="54">
        <v>5557.6362402523755</v>
      </c>
      <c r="U1076" s="55">
        <v>0.96376017648858336</v>
      </c>
    </row>
    <row r="1077" spans="1:21" ht="13" x14ac:dyDescent="0.3">
      <c r="A1077" s="44" t="s">
        <v>6245</v>
      </c>
      <c r="B1077" s="44" t="s">
        <v>12174</v>
      </c>
      <c r="C1077" s="98" t="s">
        <v>1021</v>
      </c>
      <c r="D1077" s="98" t="s">
        <v>13130</v>
      </c>
      <c r="E1077" s="98" t="s">
        <v>324</v>
      </c>
      <c r="F1077" s="122">
        <v>1.0188738402708883</v>
      </c>
      <c r="G1077" s="122">
        <v>1.0488549518509169</v>
      </c>
      <c r="H1077" s="99">
        <v>16108.416666666668</v>
      </c>
      <c r="I1077" s="53">
        <v>16412.444349850251</v>
      </c>
      <c r="J1077" s="54">
        <v>15510.398014542163</v>
      </c>
      <c r="K1077" s="55">
        <v>0.96287539213199069</v>
      </c>
      <c r="L1077" s="121">
        <v>16895.392587311177</v>
      </c>
      <c r="M1077" s="54">
        <v>15818.237143600565</v>
      </c>
      <c r="N1077" s="120">
        <v>0.98198584447678372</v>
      </c>
      <c r="O1077" s="123">
        <v>16269.470375093151</v>
      </c>
      <c r="P1077" s="53">
        <v>16576.53776024461</v>
      </c>
      <c r="Q1077" s="54">
        <v>15665.595868620721</v>
      </c>
      <c r="R1077" s="55">
        <v>0.96288296468476942</v>
      </c>
      <c r="S1077" s="121">
        <v>17064.314566908248</v>
      </c>
      <c r="T1077" s="54">
        <v>15976.513711709726</v>
      </c>
      <c r="U1077" s="55">
        <v>0.98199347264358949</v>
      </c>
    </row>
    <row r="1078" spans="1:21" ht="13" x14ac:dyDescent="0.3">
      <c r="A1078" s="44" t="s">
        <v>6244</v>
      </c>
      <c r="B1078" s="44" t="s">
        <v>12173</v>
      </c>
      <c r="C1078" s="98" t="s">
        <v>1021</v>
      </c>
      <c r="D1078" s="98" t="s">
        <v>13130</v>
      </c>
      <c r="E1078" s="98" t="s">
        <v>327</v>
      </c>
      <c r="F1078" s="122">
        <v>1.0145375348733774</v>
      </c>
      <c r="G1078" s="122">
        <v>1.0240075746970456</v>
      </c>
      <c r="H1078" s="99">
        <v>14246.5</v>
      </c>
      <c r="I1078" s="53">
        <v>14453.608990573572</v>
      </c>
      <c r="J1078" s="54">
        <v>13659.222441927521</v>
      </c>
      <c r="K1078" s="55">
        <v>0.95877741493893387</v>
      </c>
      <c r="L1078" s="121">
        <v>14588.523912921461</v>
      </c>
      <c r="M1078" s="54">
        <v>13658.441473741716</v>
      </c>
      <c r="N1078" s="120">
        <v>0.95872259668983373</v>
      </c>
      <c r="O1078" s="123">
        <v>14413.003504094557</v>
      </c>
      <c r="P1078" s="53">
        <v>14622.533045165443</v>
      </c>
      <c r="Q1078" s="54">
        <v>13818.970919880045</v>
      </c>
      <c r="R1078" s="55">
        <v>0.95878495526308904</v>
      </c>
      <c r="S1078" s="121">
        <v>14759.024762327886</v>
      </c>
      <c r="T1078" s="54">
        <v>13818.179485747563</v>
      </c>
      <c r="U1078" s="55">
        <v>0.95873004414534335</v>
      </c>
    </row>
    <row r="1079" spans="1:21" ht="13" x14ac:dyDescent="0.3">
      <c r="A1079" s="44" t="s">
        <v>6243</v>
      </c>
      <c r="B1079" s="44" t="s">
        <v>12172</v>
      </c>
      <c r="C1079" s="98" t="s">
        <v>1021</v>
      </c>
      <c r="D1079" s="98" t="s">
        <v>13130</v>
      </c>
      <c r="E1079" s="98" t="s">
        <v>324</v>
      </c>
      <c r="F1079" s="122">
        <v>1.0188738402708883</v>
      </c>
      <c r="G1079" s="122">
        <v>1.0488549518509169</v>
      </c>
      <c r="H1079" s="99">
        <v>8787.75</v>
      </c>
      <c r="I1079" s="53">
        <v>8953.6085898404999</v>
      </c>
      <c r="J1079" s="54">
        <v>8461.5082272079017</v>
      </c>
      <c r="K1079" s="55">
        <v>0.96287539213199069</v>
      </c>
      <c r="L1079" s="121">
        <v>9217.075103127896</v>
      </c>
      <c r="M1079" s="54">
        <v>8629.4461048008561</v>
      </c>
      <c r="N1079" s="120">
        <v>0.98198584447678372</v>
      </c>
      <c r="O1079" s="123">
        <v>8870.8091411840778</v>
      </c>
      <c r="P1079" s="53">
        <v>9038.2353759883226</v>
      </c>
      <c r="Q1079" s="54">
        <v>8541.5510050160792</v>
      </c>
      <c r="R1079" s="55">
        <v>0.96288296468476953</v>
      </c>
      <c r="S1079" s="121">
        <v>9304.1920946553</v>
      </c>
      <c r="T1079" s="54">
        <v>8711.0766737098493</v>
      </c>
      <c r="U1079" s="55">
        <v>0.98199347264358938</v>
      </c>
    </row>
    <row r="1080" spans="1:21" ht="13" x14ac:dyDescent="0.3">
      <c r="A1080" s="44" t="s">
        <v>6242</v>
      </c>
      <c r="B1080" s="44" t="s">
        <v>13239</v>
      </c>
      <c r="C1080" s="98" t="s">
        <v>1021</v>
      </c>
      <c r="D1080" s="98" t="s">
        <v>13130</v>
      </c>
      <c r="E1080" s="98" t="s">
        <v>323</v>
      </c>
      <c r="F1080" s="122">
        <v>1.0238772443906938</v>
      </c>
      <c r="G1080" s="122">
        <v>1.0514350198609457</v>
      </c>
      <c r="H1080" s="99">
        <v>6692.416666666667</v>
      </c>
      <c r="I1080" s="53">
        <v>6852.2131349810197</v>
      </c>
      <c r="J1080" s="54">
        <v>6475.607821634384</v>
      </c>
      <c r="K1080" s="55">
        <v>0.9676038035539305</v>
      </c>
      <c r="L1080" s="121">
        <v>7036.641250834391</v>
      </c>
      <c r="M1080" s="54">
        <v>6588.0244821144188</v>
      </c>
      <c r="N1080" s="120">
        <v>0.98440142182536228</v>
      </c>
      <c r="O1080" s="123">
        <v>6757.9501920463454</v>
      </c>
      <c r="P1080" s="53">
        <v>6919.3114203619725</v>
      </c>
      <c r="Q1080" s="54">
        <v>6539.0697362923374</v>
      </c>
      <c r="R1080" s="55">
        <v>0.96761141329339539</v>
      </c>
      <c r="S1080" s="121">
        <v>7105.545494393531</v>
      </c>
      <c r="T1080" s="54">
        <v>6652.5874552559699</v>
      </c>
      <c r="U1080" s="55">
        <v>0.98440906875662082</v>
      </c>
    </row>
    <row r="1081" spans="1:21" ht="13" x14ac:dyDescent="0.3">
      <c r="A1081" s="44" t="s">
        <v>6241</v>
      </c>
      <c r="B1081" s="44" t="s">
        <v>12171</v>
      </c>
      <c r="C1081" s="98" t="s">
        <v>1021</v>
      </c>
      <c r="D1081" s="98" t="s">
        <v>13130</v>
      </c>
      <c r="E1081" s="98" t="s">
        <v>326</v>
      </c>
      <c r="F1081" s="122">
        <v>1.0126177024040421</v>
      </c>
      <c r="G1081" s="122">
        <v>1.0274513682545452</v>
      </c>
      <c r="H1081" s="99">
        <v>9995.5833333333358</v>
      </c>
      <c r="I1081" s="53">
        <v>10121.70462918814</v>
      </c>
      <c r="J1081" s="54">
        <v>9565.4043991183044</v>
      </c>
      <c r="K1081" s="55">
        <v>0.95696309861371798</v>
      </c>
      <c r="L1081" s="121">
        <v>10269.975772335663</v>
      </c>
      <c r="M1081" s="54">
        <v>9615.2197343933713</v>
      </c>
      <c r="N1081" s="120">
        <v>0.96194683329070696</v>
      </c>
      <c r="O1081" s="123">
        <v>10087.932402833909</v>
      </c>
      <c r="P1081" s="53">
        <v>10215.218931764961</v>
      </c>
      <c r="Q1081" s="54">
        <v>9653.8549731600851</v>
      </c>
      <c r="R1081" s="55">
        <v>0.95697062466914606</v>
      </c>
      <c r="S1081" s="121">
        <v>10364.859950151062</v>
      </c>
      <c r="T1081" s="54">
        <v>9704.1300114489277</v>
      </c>
      <c r="U1081" s="55">
        <v>0.96195430579241759</v>
      </c>
    </row>
    <row r="1082" spans="1:21" ht="13" x14ac:dyDescent="0.3">
      <c r="A1082" s="44" t="s">
        <v>6240</v>
      </c>
      <c r="B1082" s="44" t="s">
        <v>12170</v>
      </c>
      <c r="C1082" s="98" t="s">
        <v>1021</v>
      </c>
      <c r="D1082" s="98" t="s">
        <v>13130</v>
      </c>
      <c r="E1082" s="98" t="s">
        <v>326</v>
      </c>
      <c r="F1082" s="122">
        <v>1.0126177024040421</v>
      </c>
      <c r="G1082" s="122">
        <v>1.0274513682545452</v>
      </c>
      <c r="H1082" s="99">
        <v>7769.8333333333339</v>
      </c>
      <c r="I1082" s="53">
        <v>7867.8707780623408</v>
      </c>
      <c r="J1082" s="54">
        <v>7435.4437823788194</v>
      </c>
      <c r="K1082" s="55">
        <v>0.95696309861371787</v>
      </c>
      <c r="L1082" s="121">
        <v>7983.1258894431076</v>
      </c>
      <c r="M1082" s="54">
        <v>7474.1665701965785</v>
      </c>
      <c r="N1082" s="120">
        <v>0.96194683329070696</v>
      </c>
      <c r="O1082" s="123">
        <v>7835.8915197996248</v>
      </c>
      <c r="P1082" s="53">
        <v>7934.7624670668138</v>
      </c>
      <c r="Q1082" s="54">
        <v>7498.7180025423104</v>
      </c>
      <c r="R1082" s="55">
        <v>0.95697062466914595</v>
      </c>
      <c r="S1082" s="121">
        <v>8050.9974635123117</v>
      </c>
      <c r="T1082" s="54">
        <v>7537.7695871935384</v>
      </c>
      <c r="U1082" s="55">
        <v>0.96195430579241736</v>
      </c>
    </row>
    <row r="1083" spans="1:21" ht="13" x14ac:dyDescent="0.3">
      <c r="A1083" s="44" t="s">
        <v>6239</v>
      </c>
      <c r="B1083" s="44" t="s">
        <v>12169</v>
      </c>
      <c r="C1083" s="98" t="s">
        <v>1021</v>
      </c>
      <c r="D1083" s="98" t="s">
        <v>13130</v>
      </c>
      <c r="E1083" s="98" t="s">
        <v>322</v>
      </c>
      <c r="F1083" s="122">
        <v>1.013928308207833</v>
      </c>
      <c r="G1083" s="122">
        <v>1.0253723024988493</v>
      </c>
      <c r="H1083" s="99">
        <v>4657.1666666666661</v>
      </c>
      <c r="I1083" s="53">
        <v>4722.0331193752454</v>
      </c>
      <c r="J1083" s="54">
        <v>4462.504887032771</v>
      </c>
      <c r="K1083" s="55">
        <v>0.95820167205370321</v>
      </c>
      <c r="L1083" s="121">
        <v>4775.3297081208902</v>
      </c>
      <c r="M1083" s="54">
        <v>4470.881476803761</v>
      </c>
      <c r="N1083" s="120">
        <v>0.96000031710348099</v>
      </c>
      <c r="O1083" s="123">
        <v>4705.6921539557834</v>
      </c>
      <c r="P1083" s="53">
        <v>4771.234484607261</v>
      </c>
      <c r="Q1083" s="54">
        <v>4509.0375512275414</v>
      </c>
      <c r="R1083" s="55">
        <v>0.95820920784991714</v>
      </c>
      <c r="S1083" s="121">
        <v>4825.0863987524108</v>
      </c>
      <c r="T1083" s="54">
        <v>4517.5010521280483</v>
      </c>
      <c r="U1083" s="55">
        <v>0.96000777448445396</v>
      </c>
    </row>
    <row r="1084" spans="1:21" ht="13" x14ac:dyDescent="0.3">
      <c r="A1084" s="44" t="s">
        <v>6238</v>
      </c>
      <c r="B1084" s="44" t="s">
        <v>12168</v>
      </c>
      <c r="C1084" s="98" t="s">
        <v>1021</v>
      </c>
      <c r="D1084" s="98" t="s">
        <v>13130</v>
      </c>
      <c r="E1084" s="98" t="s">
        <v>323</v>
      </c>
      <c r="F1084" s="122">
        <v>1.0238772443906938</v>
      </c>
      <c r="G1084" s="122">
        <v>1.0514350198609457</v>
      </c>
      <c r="H1084" s="99">
        <v>10019.750000000002</v>
      </c>
      <c r="I1084" s="53">
        <v>10258.994019483656</v>
      </c>
      <c r="J1084" s="54">
        <v>9695.1482106594958</v>
      </c>
      <c r="K1084" s="55">
        <v>0.96760380355393039</v>
      </c>
      <c r="L1084" s="121">
        <v>10535.116040251713</v>
      </c>
      <c r="M1084" s="54">
        <v>9863.4561463346763</v>
      </c>
      <c r="N1084" s="120">
        <v>0.98440142182536239</v>
      </c>
      <c r="O1084" s="123">
        <v>10107.969336956772</v>
      </c>
      <c r="P1084" s="53">
        <v>10349.319791108928</v>
      </c>
      <c r="Q1084" s="54">
        <v>9780.5864956590467</v>
      </c>
      <c r="R1084" s="55">
        <v>0.96761141329339539</v>
      </c>
      <c r="S1084" s="121">
        <v>10627.872940556974</v>
      </c>
      <c r="T1084" s="54">
        <v>9950.3766820140936</v>
      </c>
      <c r="U1084" s="55">
        <v>0.98440906875662082</v>
      </c>
    </row>
    <row r="1085" spans="1:21" ht="13" x14ac:dyDescent="0.3">
      <c r="A1085" s="44" t="s">
        <v>6237</v>
      </c>
      <c r="B1085" s="44" t="s">
        <v>12167</v>
      </c>
      <c r="C1085" s="98" t="s">
        <v>1021</v>
      </c>
      <c r="D1085" s="98" t="s">
        <v>13130</v>
      </c>
      <c r="E1085" s="98" t="s">
        <v>326</v>
      </c>
      <c r="F1085" s="122">
        <v>1.0126177024040421</v>
      </c>
      <c r="G1085" s="122">
        <v>1.0274513682545452</v>
      </c>
      <c r="H1085" s="99">
        <v>9002.1666666666642</v>
      </c>
      <c r="I1085" s="53">
        <v>9115.7533266582523</v>
      </c>
      <c r="J1085" s="54">
        <v>8614.7413075704553</v>
      </c>
      <c r="K1085" s="55">
        <v>0.95696309861371787</v>
      </c>
      <c r="L1085" s="121">
        <v>9249.288458922123</v>
      </c>
      <c r="M1085" s="54">
        <v>8659.6057177551575</v>
      </c>
      <c r="N1085" s="120">
        <v>0.96194683329070707</v>
      </c>
      <c r="O1085" s="123">
        <v>9084.5589712997826</v>
      </c>
      <c r="P1085" s="53">
        <v>9199.1852328716141</v>
      </c>
      <c r="Q1085" s="54">
        <v>8693.6560736084466</v>
      </c>
      <c r="R1085" s="55">
        <v>0.95697062466914595</v>
      </c>
      <c r="S1085" s="121">
        <v>9333.9425450510644</v>
      </c>
      <c r="T1085" s="54">
        <v>8738.9306186669601</v>
      </c>
      <c r="U1085" s="55">
        <v>0.96195430579241747</v>
      </c>
    </row>
    <row r="1086" spans="1:21" ht="13" x14ac:dyDescent="0.3">
      <c r="A1086" s="44" t="s">
        <v>6236</v>
      </c>
      <c r="B1086" s="44" t="s">
        <v>12166</v>
      </c>
      <c r="C1086" s="98" t="s">
        <v>1021</v>
      </c>
      <c r="D1086" s="98" t="s">
        <v>13130</v>
      </c>
      <c r="E1086" s="98" t="s">
        <v>326</v>
      </c>
      <c r="F1086" s="122">
        <v>1.0126177024040421</v>
      </c>
      <c r="G1086" s="122">
        <v>1.0274513682545452</v>
      </c>
      <c r="H1086" s="99">
        <v>5957.666666666667</v>
      </c>
      <c r="I1086" s="53">
        <v>6032.8387316891485</v>
      </c>
      <c r="J1086" s="54">
        <v>5701.2671538409932</v>
      </c>
      <c r="K1086" s="55">
        <v>0.95696309861371787</v>
      </c>
      <c r="L1086" s="121">
        <v>6121.2127682711625</v>
      </c>
      <c r="M1086" s="54">
        <v>5730.9585838016019</v>
      </c>
      <c r="N1086" s="120">
        <v>0.96194683329070696</v>
      </c>
      <c r="O1086" s="123">
        <v>6010.44208039365</v>
      </c>
      <c r="P1086" s="53">
        <v>6086.2800498807892</v>
      </c>
      <c r="Q1086" s="54">
        <v>5751.8165122120326</v>
      </c>
      <c r="R1086" s="55">
        <v>0.95697062466914595</v>
      </c>
      <c r="S1086" s="121">
        <v>6175.436939315151</v>
      </c>
      <c r="T1086" s="54">
        <v>5781.7706389506075</v>
      </c>
      <c r="U1086" s="55">
        <v>0.96195430579241759</v>
      </c>
    </row>
    <row r="1087" spans="1:21" ht="13" x14ac:dyDescent="0.3">
      <c r="A1087" s="44" t="s">
        <v>6235</v>
      </c>
      <c r="B1087" s="44" t="s">
        <v>12165</v>
      </c>
      <c r="C1087" s="98" t="s">
        <v>1021</v>
      </c>
      <c r="D1087" s="98" t="s">
        <v>13130</v>
      </c>
      <c r="E1087" s="98" t="s">
        <v>323</v>
      </c>
      <c r="F1087" s="122">
        <v>1.0238772443906938</v>
      </c>
      <c r="G1087" s="122">
        <v>1.0514350198609457</v>
      </c>
      <c r="H1087" s="99">
        <v>5913.4166666666679</v>
      </c>
      <c r="I1087" s="53">
        <v>6054.6127616006697</v>
      </c>
      <c r="J1087" s="54">
        <v>5721.8444586658725</v>
      </c>
      <c r="K1087" s="55">
        <v>0.96760380355393039</v>
      </c>
      <c r="L1087" s="121">
        <v>6217.5733703627147</v>
      </c>
      <c r="M1087" s="54">
        <v>5821.1757745124623</v>
      </c>
      <c r="N1087" s="120">
        <v>0.98440142182536228</v>
      </c>
      <c r="O1087" s="123">
        <v>5965.1278877357581</v>
      </c>
      <c r="P1087" s="53">
        <v>6107.5587041329682</v>
      </c>
      <c r="Q1087" s="54">
        <v>5771.925825927844</v>
      </c>
      <c r="R1087" s="55">
        <v>0.96761141329339551</v>
      </c>
      <c r="S1087" s="121">
        <v>6271.9443591145282</v>
      </c>
      <c r="T1087" s="54">
        <v>5872.1259889801067</v>
      </c>
      <c r="U1087" s="55">
        <v>0.98440906875662093</v>
      </c>
    </row>
    <row r="1088" spans="1:21" ht="13" x14ac:dyDescent="0.3">
      <c r="A1088" s="44" t="s">
        <v>6234</v>
      </c>
      <c r="B1088" s="44" t="s">
        <v>9470</v>
      </c>
      <c r="C1088" s="98" t="s">
        <v>1021</v>
      </c>
      <c r="D1088" s="98" t="s">
        <v>13130</v>
      </c>
      <c r="E1088" s="98" t="s">
        <v>326</v>
      </c>
      <c r="F1088" s="122">
        <v>1.0126177024040421</v>
      </c>
      <c r="G1088" s="122">
        <v>1.0274513682545452</v>
      </c>
      <c r="H1088" s="99">
        <v>10432.666666666668</v>
      </c>
      <c r="I1088" s="53">
        <v>10564.302949947238</v>
      </c>
      <c r="J1088" s="54">
        <v>9983.6770201373802</v>
      </c>
      <c r="K1088" s="55">
        <v>0.95696309861371776</v>
      </c>
      <c r="L1088" s="121">
        <v>10719.057641210253</v>
      </c>
      <c r="M1088" s="54">
        <v>10035.670662777517</v>
      </c>
      <c r="N1088" s="120">
        <v>0.96194683329070696</v>
      </c>
      <c r="O1088" s="123">
        <v>10525.135962322176</v>
      </c>
      <c r="P1088" s="53">
        <v>10657.938995656839</v>
      </c>
      <c r="Q1088" s="54">
        <v>10072.245936591145</v>
      </c>
      <c r="R1088" s="55">
        <v>0.95697062466914595</v>
      </c>
      <c r="S1088" s="121">
        <v>10814.065345553039</v>
      </c>
      <c r="T1088" s="54">
        <v>10124.699858006437</v>
      </c>
      <c r="U1088" s="55">
        <v>0.96195430579241759</v>
      </c>
    </row>
    <row r="1089" spans="1:21" ht="13" x14ac:dyDescent="0.3">
      <c r="A1089" s="44" t="s">
        <v>6233</v>
      </c>
      <c r="B1089" s="44" t="s">
        <v>12164</v>
      </c>
      <c r="C1089" s="98" t="s">
        <v>1021</v>
      </c>
      <c r="D1089" s="98" t="s">
        <v>13130</v>
      </c>
      <c r="E1089" s="98" t="s">
        <v>327</v>
      </c>
      <c r="F1089" s="122">
        <v>1.0145375348733774</v>
      </c>
      <c r="G1089" s="122">
        <v>1.0240075746970456</v>
      </c>
      <c r="H1089" s="99">
        <v>7739.4166666666661</v>
      </c>
      <c r="I1089" s="53">
        <v>7851.9287063579313</v>
      </c>
      <c r="J1089" s="54">
        <v>7420.377904801966</v>
      </c>
      <c r="K1089" s="55">
        <v>0.95877741493893376</v>
      </c>
      <c r="L1089" s="121">
        <v>7925.2212904032258</v>
      </c>
      <c r="M1089" s="54">
        <v>7419.953643531243</v>
      </c>
      <c r="N1089" s="120">
        <v>0.95872259668983362</v>
      </c>
      <c r="O1089" s="123">
        <v>7814.0655165714543</v>
      </c>
      <c r="P1089" s="53">
        <v>7927.6627665214673</v>
      </c>
      <c r="Q1089" s="54">
        <v>7492.0084567288077</v>
      </c>
      <c r="R1089" s="55">
        <v>0.95878495526308893</v>
      </c>
      <c r="S1089" s="121">
        <v>8001.6622781481519</v>
      </c>
      <c r="T1089" s="54">
        <v>7491.5793776571563</v>
      </c>
      <c r="U1089" s="55">
        <v>0.95873004414534346</v>
      </c>
    </row>
    <row r="1090" spans="1:21" ht="13" x14ac:dyDescent="0.3">
      <c r="A1090" s="44" t="s">
        <v>6232</v>
      </c>
      <c r="B1090" s="44" t="s">
        <v>12163</v>
      </c>
      <c r="C1090" s="98" t="s">
        <v>1021</v>
      </c>
      <c r="D1090" s="98" t="s">
        <v>13130</v>
      </c>
      <c r="E1090" s="98" t="s">
        <v>327</v>
      </c>
      <c r="F1090" s="122">
        <v>1.0145375348733774</v>
      </c>
      <c r="G1090" s="122">
        <v>1.0240075746970456</v>
      </c>
      <c r="H1090" s="99">
        <v>13221</v>
      </c>
      <c r="I1090" s="53">
        <v>13413.200748560923</v>
      </c>
      <c r="J1090" s="54">
        <v>12675.996202907643</v>
      </c>
      <c r="K1090" s="55">
        <v>0.95877741493893376</v>
      </c>
      <c r="L1090" s="121">
        <v>13538.40414506964</v>
      </c>
      <c r="M1090" s="54">
        <v>12675.271450836291</v>
      </c>
      <c r="N1090" s="120">
        <v>0.95872259668983373</v>
      </c>
      <c r="O1090" s="123">
        <v>13346.635455724074</v>
      </c>
      <c r="P1090" s="53">
        <v>13540.662634103917</v>
      </c>
      <c r="Q1090" s="54">
        <v>12796.553278329162</v>
      </c>
      <c r="R1090" s="55">
        <v>0.95878495526308882</v>
      </c>
      <c r="S1090" s="121">
        <v>13667.055803381607</v>
      </c>
      <c r="T1090" s="54">
        <v>12795.820399658147</v>
      </c>
      <c r="U1090" s="55">
        <v>0.95873004414534346</v>
      </c>
    </row>
    <row r="1091" spans="1:21" ht="13" x14ac:dyDescent="0.3">
      <c r="A1091" s="44" t="s">
        <v>6231</v>
      </c>
      <c r="B1091" s="44" t="s">
        <v>12162</v>
      </c>
      <c r="C1091" s="98" t="s">
        <v>1021</v>
      </c>
      <c r="D1091" s="98" t="s">
        <v>13130</v>
      </c>
      <c r="E1091" s="98" t="s">
        <v>325</v>
      </c>
      <c r="F1091" s="122">
        <v>1.0125616447886574</v>
      </c>
      <c r="G1091" s="122">
        <v>1.0293801961692328</v>
      </c>
      <c r="H1091" s="99">
        <v>6962.0833333333321</v>
      </c>
      <c r="I1091" s="53">
        <v>7049.538551155697</v>
      </c>
      <c r="J1091" s="54">
        <v>6662.0880117885299</v>
      </c>
      <c r="K1091" s="55">
        <v>0.95691012198769976</v>
      </c>
      <c r="L1091" s="121">
        <v>7166.6307074132119</v>
      </c>
      <c r="M1091" s="54">
        <v>6709.7265402172779</v>
      </c>
      <c r="N1091" s="120">
        <v>0.96375268995879282</v>
      </c>
      <c r="O1091" s="123">
        <v>7019.7947850379169</v>
      </c>
      <c r="P1091" s="53">
        <v>7107.9749536168329</v>
      </c>
      <c r="Q1091" s="54">
        <v>6717.3655125192017</v>
      </c>
      <c r="R1091" s="55">
        <v>0.95691764762649234</v>
      </c>
      <c r="S1091" s="121">
        <v>7226.0377328900886</v>
      </c>
      <c r="T1091" s="54">
        <v>6765.3986609417798</v>
      </c>
      <c r="U1091" s="55">
        <v>0.96376017648858336</v>
      </c>
    </row>
    <row r="1092" spans="1:21" ht="13" x14ac:dyDescent="0.3">
      <c r="A1092" s="44" t="s">
        <v>6230</v>
      </c>
      <c r="B1092" s="44" t="s">
        <v>12161</v>
      </c>
      <c r="C1092" s="98" t="s">
        <v>1021</v>
      </c>
      <c r="D1092" s="98" t="s">
        <v>13130</v>
      </c>
      <c r="E1092" s="98" t="s">
        <v>322</v>
      </c>
      <c r="F1092" s="122">
        <v>1.013928308207833</v>
      </c>
      <c r="G1092" s="122">
        <v>1.0253723024988493</v>
      </c>
      <c r="H1092" s="99">
        <v>5235.583333333333</v>
      </c>
      <c r="I1092" s="53">
        <v>5308.5061516477936</v>
      </c>
      <c r="J1092" s="54">
        <v>5016.7447041765017</v>
      </c>
      <c r="K1092" s="55">
        <v>0.95820167205370343</v>
      </c>
      <c r="L1092" s="121">
        <v>5368.4221374245999</v>
      </c>
      <c r="M1092" s="54">
        <v>5026.1616602217</v>
      </c>
      <c r="N1092" s="120">
        <v>0.96000031710348099</v>
      </c>
      <c r="O1092" s="123">
        <v>5286.6666676908844</v>
      </c>
      <c r="P1092" s="53">
        <v>5360.30099043056</v>
      </c>
      <c r="Q1092" s="54">
        <v>5065.7326798146432</v>
      </c>
      <c r="R1092" s="55">
        <v>0.95820920784991714</v>
      </c>
      <c r="S1092" s="121">
        <v>5420.8015735941208</v>
      </c>
      <c r="T1092" s="54">
        <v>5075.2411020910713</v>
      </c>
      <c r="U1092" s="55">
        <v>0.96000777448445418</v>
      </c>
    </row>
    <row r="1093" spans="1:21" ht="13" x14ac:dyDescent="0.3">
      <c r="A1093" s="44" t="s">
        <v>6229</v>
      </c>
      <c r="B1093" s="44" t="s">
        <v>12160</v>
      </c>
      <c r="C1093" s="98" t="s">
        <v>1021</v>
      </c>
      <c r="D1093" s="98" t="s">
        <v>13130</v>
      </c>
      <c r="E1093" s="98" t="s">
        <v>328</v>
      </c>
      <c r="F1093" s="122">
        <v>1.0123138717560947</v>
      </c>
      <c r="G1093" s="122">
        <v>1.0270441972075535</v>
      </c>
      <c r="H1093" s="99">
        <v>3617.6666666666665</v>
      </c>
      <c r="I1093" s="53">
        <v>3662.2141500562984</v>
      </c>
      <c r="J1093" s="54">
        <v>3460.9347560334422</v>
      </c>
      <c r="K1093" s="55">
        <v>0.95667596683869227</v>
      </c>
      <c r="L1093" s="121">
        <v>3715.5035574311923</v>
      </c>
      <c r="M1093" s="54">
        <v>3478.6238955748072</v>
      </c>
      <c r="N1093" s="120">
        <v>0.96156562118533329</v>
      </c>
      <c r="O1093" s="123">
        <v>3651.998969167214</v>
      </c>
      <c r="P1093" s="53">
        <v>3696.969216126929</v>
      </c>
      <c r="Q1093" s="54">
        <v>3493.8071216218427</v>
      </c>
      <c r="R1093" s="55">
        <v>0.9566834906359668</v>
      </c>
      <c r="S1093" s="121">
        <v>3750.764349491154</v>
      </c>
      <c r="T1093" s="54">
        <v>3511.6639361093676</v>
      </c>
      <c r="U1093" s="55">
        <v>0.96157309072574904</v>
      </c>
    </row>
    <row r="1094" spans="1:21" ht="13" x14ac:dyDescent="0.3">
      <c r="A1094" s="44" t="s">
        <v>6228</v>
      </c>
      <c r="B1094" s="44" t="s">
        <v>12159</v>
      </c>
      <c r="C1094" s="98" t="s">
        <v>1021</v>
      </c>
      <c r="D1094" s="98" t="s">
        <v>13130</v>
      </c>
      <c r="E1094" s="98" t="s">
        <v>324</v>
      </c>
      <c r="F1094" s="122">
        <v>1.0188738402708883</v>
      </c>
      <c r="G1094" s="122">
        <v>1.0488549518509169</v>
      </c>
      <c r="H1094" s="99">
        <v>9079.9166666666642</v>
      </c>
      <c r="I1094" s="53">
        <v>9251.2895635063069</v>
      </c>
      <c r="J1094" s="54">
        <v>8742.8283209424608</v>
      </c>
      <c r="K1094" s="55">
        <v>0.96287539213199058</v>
      </c>
      <c r="L1094" s="121">
        <v>9523.5155582270017</v>
      </c>
      <c r="M1094" s="54">
        <v>8916.3496356954874</v>
      </c>
      <c r="N1094" s="120">
        <v>0.98198584447678372</v>
      </c>
      <c r="O1094" s="123">
        <v>9159.3510016161708</v>
      </c>
      <c r="P1094" s="53">
        <v>9332.2231294056764</v>
      </c>
      <c r="Q1094" s="54">
        <v>8819.3830470245921</v>
      </c>
      <c r="R1094" s="55">
        <v>0.96288296468476953</v>
      </c>
      <c r="S1094" s="121">
        <v>9606.830653785777</v>
      </c>
      <c r="T1094" s="54">
        <v>8994.4228972386027</v>
      </c>
      <c r="U1094" s="55">
        <v>0.98199347264358938</v>
      </c>
    </row>
    <row r="1095" spans="1:21" ht="13" x14ac:dyDescent="0.3">
      <c r="A1095" s="44" t="s">
        <v>6227</v>
      </c>
      <c r="B1095" s="44" t="s">
        <v>12158</v>
      </c>
      <c r="C1095" s="98" t="s">
        <v>1021</v>
      </c>
      <c r="D1095" s="98" t="s">
        <v>13130</v>
      </c>
      <c r="E1095" s="98" t="s">
        <v>326</v>
      </c>
      <c r="F1095" s="122">
        <v>1.0126177024040421</v>
      </c>
      <c r="G1095" s="122">
        <v>1.0274513682545452</v>
      </c>
      <c r="H1095" s="99">
        <v>10338.666666666664</v>
      </c>
      <c r="I1095" s="53">
        <v>10469.116885921254</v>
      </c>
      <c r="J1095" s="54">
        <v>9893.7224888676883</v>
      </c>
      <c r="K1095" s="55">
        <v>0.95696309861371787</v>
      </c>
      <c r="L1095" s="121">
        <v>10622.477212594322</v>
      </c>
      <c r="M1095" s="54">
        <v>9945.2476604481853</v>
      </c>
      <c r="N1095" s="120">
        <v>0.96194683329070685</v>
      </c>
      <c r="O1095" s="123">
        <v>10429.213263219661</v>
      </c>
      <c r="P1095" s="53">
        <v>10560.805972483256</v>
      </c>
      <c r="Q1095" s="54">
        <v>9980.4507313110626</v>
      </c>
      <c r="R1095" s="55">
        <v>0.95697062466914606</v>
      </c>
      <c r="S1095" s="121">
        <v>10715.509437113491</v>
      </c>
      <c r="T1095" s="54">
        <v>10032.426604581542</v>
      </c>
      <c r="U1095" s="55">
        <v>0.96195430579241747</v>
      </c>
    </row>
    <row r="1096" spans="1:21" ht="13" x14ac:dyDescent="0.3">
      <c r="A1096" s="44" t="s">
        <v>6226</v>
      </c>
      <c r="B1096" s="44" t="s">
        <v>12157</v>
      </c>
      <c r="C1096" s="98" t="s">
        <v>1021</v>
      </c>
      <c r="D1096" s="98" t="s">
        <v>13130</v>
      </c>
      <c r="E1096" s="98" t="s">
        <v>327</v>
      </c>
      <c r="F1096" s="122">
        <v>1.0145375348733774</v>
      </c>
      <c r="G1096" s="122">
        <v>1.0240075746970456</v>
      </c>
      <c r="H1096" s="99">
        <v>4686.25</v>
      </c>
      <c r="I1096" s="53">
        <v>4754.3765228003649</v>
      </c>
      <c r="J1096" s="54">
        <v>4493.0706607575785</v>
      </c>
      <c r="K1096" s="55">
        <v>0.95877741493893376</v>
      </c>
      <c r="L1096" s="121">
        <v>4798.75549692403</v>
      </c>
      <c r="M1096" s="54">
        <v>4492.813768737733</v>
      </c>
      <c r="N1096" s="120">
        <v>0.95872259668983362</v>
      </c>
      <c r="O1096" s="123">
        <v>4739.2977377513444</v>
      </c>
      <c r="P1096" s="53">
        <v>4808.1954438892235</v>
      </c>
      <c r="Q1096" s="54">
        <v>4543.9673694683815</v>
      </c>
      <c r="R1096" s="55">
        <v>0.95878495526308893</v>
      </c>
      <c r="S1096" s="121">
        <v>4853.0767822019488</v>
      </c>
      <c r="T1096" s="54">
        <v>4543.7071293322724</v>
      </c>
      <c r="U1096" s="55">
        <v>0.95873004414534335</v>
      </c>
    </row>
    <row r="1097" spans="1:21" ht="13" x14ac:dyDescent="0.3">
      <c r="A1097" s="44" t="s">
        <v>6225</v>
      </c>
      <c r="B1097" s="44" t="s">
        <v>12156</v>
      </c>
      <c r="C1097" s="98" t="s">
        <v>1021</v>
      </c>
      <c r="D1097" s="98" t="s">
        <v>13130</v>
      </c>
      <c r="E1097" s="98" t="s">
        <v>327</v>
      </c>
      <c r="F1097" s="122">
        <v>1.0145375348733774</v>
      </c>
      <c r="G1097" s="122">
        <v>1.0240075746970456</v>
      </c>
      <c r="H1097" s="99">
        <v>5433.0833333333339</v>
      </c>
      <c r="I1097" s="53">
        <v>5512.0669717616329</v>
      </c>
      <c r="J1097" s="54">
        <v>5209.117593481139</v>
      </c>
      <c r="K1097" s="55">
        <v>0.95877741493893376</v>
      </c>
      <c r="L1097" s="121">
        <v>5563.5184872936079</v>
      </c>
      <c r="M1097" s="54">
        <v>5208.8197613655911</v>
      </c>
      <c r="N1097" s="120">
        <v>0.95872259668983373</v>
      </c>
      <c r="O1097" s="123">
        <v>5491.6779154449123</v>
      </c>
      <c r="P1097" s="53">
        <v>5571.5133746540496</v>
      </c>
      <c r="Q1097" s="54">
        <v>5265.3381644791443</v>
      </c>
      <c r="R1097" s="55">
        <v>0.95878495526308904</v>
      </c>
      <c r="S1097" s="121">
        <v>5623.5197832120721</v>
      </c>
      <c r="T1097" s="54">
        <v>5265.036610306508</v>
      </c>
      <c r="U1097" s="55">
        <v>0.95873004414534335</v>
      </c>
    </row>
    <row r="1098" spans="1:21" ht="13" x14ac:dyDescent="0.3">
      <c r="A1098" s="44" t="s">
        <v>6224</v>
      </c>
      <c r="B1098" s="44" t="s">
        <v>12155</v>
      </c>
      <c r="C1098" s="98" t="s">
        <v>1021</v>
      </c>
      <c r="D1098" s="98" t="s">
        <v>13130</v>
      </c>
      <c r="E1098" s="98" t="s">
        <v>322</v>
      </c>
      <c r="F1098" s="122">
        <v>1.013928308207833</v>
      </c>
      <c r="G1098" s="122">
        <v>1.0253723024988493</v>
      </c>
      <c r="H1098" s="99">
        <v>4095.833333333333</v>
      </c>
      <c r="I1098" s="53">
        <v>4152.8813623679152</v>
      </c>
      <c r="J1098" s="54">
        <v>3924.6343484532927</v>
      </c>
      <c r="K1098" s="55">
        <v>0.95820167205370321</v>
      </c>
      <c r="L1098" s="121">
        <v>4199.7540556515369</v>
      </c>
      <c r="M1098" s="54">
        <v>3932.001298803008</v>
      </c>
      <c r="N1098" s="120">
        <v>0.96000031710348122</v>
      </c>
      <c r="O1098" s="123">
        <v>4140.4832835599627</v>
      </c>
      <c r="P1098" s="53">
        <v>4198.1532108627662</v>
      </c>
      <c r="Q1098" s="54">
        <v>3967.4492072558155</v>
      </c>
      <c r="R1098" s="55">
        <v>0.95820920784991703</v>
      </c>
      <c r="S1098" s="121">
        <v>4245.5368779218743</v>
      </c>
      <c r="T1098" s="54">
        <v>3974.8961423404844</v>
      </c>
      <c r="U1098" s="55">
        <v>0.96000777448445407</v>
      </c>
    </row>
    <row r="1099" spans="1:21" ht="13" x14ac:dyDescent="0.3">
      <c r="A1099" s="44" t="s">
        <v>6223</v>
      </c>
      <c r="B1099" s="44" t="s">
        <v>12154</v>
      </c>
      <c r="C1099" s="98" t="s">
        <v>1021</v>
      </c>
      <c r="D1099" s="98" t="s">
        <v>13130</v>
      </c>
      <c r="E1099" s="98" t="s">
        <v>327</v>
      </c>
      <c r="F1099" s="122">
        <v>1.0145375348733774</v>
      </c>
      <c r="G1099" s="122">
        <v>1.0240075746970456</v>
      </c>
      <c r="H1099" s="99">
        <v>2391.333333333333</v>
      </c>
      <c r="I1099" s="53">
        <v>2426.0974250605364</v>
      </c>
      <c r="J1099" s="54">
        <v>2292.7563915906367</v>
      </c>
      <c r="K1099" s="55">
        <v>0.95877741493893376</v>
      </c>
      <c r="L1099" s="121">
        <v>2448.7434469588679</v>
      </c>
      <c r="M1099" s="54">
        <v>2292.6253028842884</v>
      </c>
      <c r="N1099" s="120">
        <v>0.95872259668983362</v>
      </c>
      <c r="O1099" s="123">
        <v>2416.276325223208</v>
      </c>
      <c r="P1099" s="53">
        <v>2451.4030265648566</v>
      </c>
      <c r="Q1099" s="54">
        <v>2316.6893883823946</v>
      </c>
      <c r="R1099" s="55">
        <v>0.95878495526308904</v>
      </c>
      <c r="S1099" s="121">
        <v>2474.285259589707</v>
      </c>
      <c r="T1099" s="54">
        <v>2316.5567079485945</v>
      </c>
      <c r="U1099" s="55">
        <v>0.95873004414534346</v>
      </c>
    </row>
    <row r="1100" spans="1:21" ht="13" x14ac:dyDescent="0.3">
      <c r="A1100" s="44" t="s">
        <v>6222</v>
      </c>
      <c r="B1100" s="44" t="s">
        <v>11740</v>
      </c>
      <c r="C1100" s="98" t="s">
        <v>1021</v>
      </c>
      <c r="D1100" s="98" t="s">
        <v>13130</v>
      </c>
      <c r="E1100" s="98" t="s">
        <v>323</v>
      </c>
      <c r="F1100" s="122">
        <v>1.0238772443906938</v>
      </c>
      <c r="G1100" s="122">
        <v>1.0514350198609457</v>
      </c>
      <c r="H1100" s="99">
        <v>5168.75</v>
      </c>
      <c r="I1100" s="53">
        <v>5292.1655069443987</v>
      </c>
      <c r="J1100" s="54">
        <v>5001.3021596193776</v>
      </c>
      <c r="K1100" s="55">
        <v>0.96760380355393039</v>
      </c>
      <c r="L1100" s="121">
        <v>5434.6047589062628</v>
      </c>
      <c r="M1100" s="54">
        <v>5088.1248490598418</v>
      </c>
      <c r="N1100" s="120">
        <v>0.98440142182536239</v>
      </c>
      <c r="O1100" s="123">
        <v>5214.487073684807</v>
      </c>
      <c r="P1100" s="53">
        <v>5338.9946559152932</v>
      </c>
      <c r="Q1100" s="54">
        <v>5045.5972069682985</v>
      </c>
      <c r="R1100" s="55">
        <v>0.96761141329339551</v>
      </c>
      <c r="S1100" s="121">
        <v>5482.6943198844292</v>
      </c>
      <c r="T1100" s="54">
        <v>5133.1883642494968</v>
      </c>
      <c r="U1100" s="55">
        <v>0.9844090687566206</v>
      </c>
    </row>
    <row r="1101" spans="1:21" ht="13" x14ac:dyDescent="0.3">
      <c r="A1101" s="44" t="s">
        <v>6221</v>
      </c>
      <c r="B1101" s="44" t="s">
        <v>12153</v>
      </c>
      <c r="C1101" s="98" t="s">
        <v>1021</v>
      </c>
      <c r="D1101" s="98" t="s">
        <v>13130</v>
      </c>
      <c r="E1101" s="98" t="s">
        <v>327</v>
      </c>
      <c r="F1101" s="122">
        <v>1.0145375348733774</v>
      </c>
      <c r="G1101" s="122">
        <v>1.0240075746970456</v>
      </c>
      <c r="H1101" s="99">
        <v>3933.5833333333339</v>
      </c>
      <c r="I1101" s="53">
        <v>3990.7679382190036</v>
      </c>
      <c r="J1101" s="54">
        <v>3771.4308597802083</v>
      </c>
      <c r="K1101" s="55">
        <v>0.95877741493893376</v>
      </c>
      <c r="L1101" s="121">
        <v>4028.0191290353878</v>
      </c>
      <c r="M1101" s="54">
        <v>3771.2152276291854</v>
      </c>
      <c r="N1101" s="120">
        <v>0.95872259668983362</v>
      </c>
      <c r="O1101" s="123">
        <v>3973.97263660407</v>
      </c>
      <c r="P1101" s="53">
        <v>4031.7444023945491</v>
      </c>
      <c r="Q1101" s="54">
        <v>3810.1851766031727</v>
      </c>
      <c r="R1101" s="55">
        <v>0.95878495526308893</v>
      </c>
      <c r="S1101" s="121">
        <v>4069.3780815213577</v>
      </c>
      <c r="T1101" s="54">
        <v>3809.966961323807</v>
      </c>
      <c r="U1101" s="55">
        <v>0.95873004414534346</v>
      </c>
    </row>
    <row r="1102" spans="1:21" ht="13" x14ac:dyDescent="0.3">
      <c r="A1102" s="44" t="s">
        <v>6220</v>
      </c>
      <c r="B1102" s="44" t="s">
        <v>12152</v>
      </c>
      <c r="C1102" s="98" t="s">
        <v>993</v>
      </c>
      <c r="D1102" s="98" t="s">
        <v>13130</v>
      </c>
      <c r="E1102" s="98" t="s">
        <v>331</v>
      </c>
      <c r="F1102" s="122">
        <v>1.027087213089994</v>
      </c>
      <c r="G1102" s="122">
        <v>1.0311614343867619</v>
      </c>
      <c r="H1102" s="99">
        <v>2501.75</v>
      </c>
      <c r="I1102" s="53">
        <v>2569.5154353478924</v>
      </c>
      <c r="J1102" s="54">
        <v>2428.2919873004184</v>
      </c>
      <c r="K1102" s="55">
        <v>0.97063734877602414</v>
      </c>
      <c r="L1102" s="121">
        <v>2579.7081184770814</v>
      </c>
      <c r="M1102" s="54">
        <v>2415.2404016932201</v>
      </c>
      <c r="N1102" s="120">
        <v>0.96542036642079343</v>
      </c>
      <c r="O1102" s="123">
        <v>2524.3905418112554</v>
      </c>
      <c r="P1102" s="53">
        <v>2592.769246339662</v>
      </c>
      <c r="Q1102" s="54">
        <v>2450.2870129586158</v>
      </c>
      <c r="R1102" s="55">
        <v>0.97064498237286612</v>
      </c>
      <c r="S1102" s="121">
        <v>2603.0541720464689</v>
      </c>
      <c r="T1102" s="54">
        <v>2437.1169734922778</v>
      </c>
      <c r="U1102" s="55">
        <v>0.96542786590526575</v>
      </c>
    </row>
    <row r="1103" spans="1:21" ht="13" x14ac:dyDescent="0.3">
      <c r="A1103" s="44" t="s">
        <v>6219</v>
      </c>
      <c r="B1103" s="44" t="s">
        <v>12151</v>
      </c>
      <c r="C1103" s="98" t="s">
        <v>957</v>
      </c>
      <c r="D1103" s="98" t="s">
        <v>13130</v>
      </c>
      <c r="E1103" s="98" t="s">
        <v>306</v>
      </c>
      <c r="F1103" s="122">
        <v>1.0161597434384846</v>
      </c>
      <c r="G1103" s="122">
        <v>1.0217568421149539</v>
      </c>
      <c r="H1103" s="99">
        <v>30717.416666666668</v>
      </c>
      <c r="I1103" s="53">
        <v>31213.802239093031</v>
      </c>
      <c r="J1103" s="54">
        <v>29498.256685937071</v>
      </c>
      <c r="K1103" s="55">
        <v>0.96031046510325258</v>
      </c>
      <c r="L1103" s="121">
        <v>31385.730651262587</v>
      </c>
      <c r="M1103" s="54">
        <v>29384.752547253775</v>
      </c>
      <c r="N1103" s="120">
        <v>0.95661535818996624</v>
      </c>
      <c r="O1103" s="123">
        <v>30985.275786263286</v>
      </c>
      <c r="P1103" s="53">
        <v>31485.989893339989</v>
      </c>
      <c r="Q1103" s="54">
        <v>29755.718614262802</v>
      </c>
      <c r="R1103" s="55">
        <v>0.9603180174841115</v>
      </c>
      <c r="S1103" s="121">
        <v>31659.417539433322</v>
      </c>
      <c r="T1103" s="54">
        <v>29641.220949148454</v>
      </c>
      <c r="U1103" s="55">
        <v>0.95662278927623123</v>
      </c>
    </row>
    <row r="1104" spans="1:21" ht="13" x14ac:dyDescent="0.3">
      <c r="A1104" s="44" t="s">
        <v>6218</v>
      </c>
      <c r="B1104" s="44" t="s">
        <v>10016</v>
      </c>
      <c r="C1104" s="98" t="s">
        <v>957</v>
      </c>
      <c r="D1104" s="98" t="s">
        <v>13130</v>
      </c>
      <c r="E1104" s="98" t="s">
        <v>468</v>
      </c>
      <c r="F1104" s="122">
        <v>1.0305799866237377</v>
      </c>
      <c r="G1104" s="122">
        <v>1.031297646584489</v>
      </c>
      <c r="H1104" s="99">
        <v>9686.5</v>
      </c>
      <c r="I1104" s="53">
        <v>9982.7130404308355</v>
      </c>
      <c r="J1104" s="54">
        <v>9434.0519438504798</v>
      </c>
      <c r="K1104" s="55">
        <v>0.97393815556191399</v>
      </c>
      <c r="L1104" s="121">
        <v>9989.6646536406515</v>
      </c>
      <c r="M1104" s="54">
        <v>9352.7796800062533</v>
      </c>
      <c r="N1104" s="120">
        <v>0.96554789449298029</v>
      </c>
      <c r="O1104" s="123">
        <v>9765.7433517432</v>
      </c>
      <c r="P1104" s="53">
        <v>10064.379652810363</v>
      </c>
      <c r="Q1104" s="54">
        <v>9511.3048689468869</v>
      </c>
      <c r="R1104" s="55">
        <v>0.97394581511801703</v>
      </c>
      <c r="S1104" s="121">
        <v>10071.388135800882</v>
      </c>
      <c r="T1104" s="54">
        <v>9429.3661791495397</v>
      </c>
      <c r="U1104" s="55">
        <v>0.96555539496810383</v>
      </c>
    </row>
    <row r="1105" spans="1:21" ht="13" x14ac:dyDescent="0.3">
      <c r="A1105" s="44" t="s">
        <v>6217</v>
      </c>
      <c r="B1105" s="44" t="s">
        <v>12150</v>
      </c>
      <c r="C1105" s="98" t="s">
        <v>957</v>
      </c>
      <c r="D1105" s="98" t="s">
        <v>13130</v>
      </c>
      <c r="E1105" s="98" t="s">
        <v>301</v>
      </c>
      <c r="F1105" s="122">
        <v>1.0301491218854122</v>
      </c>
      <c r="G1105" s="122">
        <v>1.0321184294872148</v>
      </c>
      <c r="H1105" s="99">
        <v>27457.583333333332</v>
      </c>
      <c r="I1105" s="53">
        <v>28285.40535992886</v>
      </c>
      <c r="J1105" s="54">
        <v>26730.807781179999</v>
      </c>
      <c r="K1105" s="55">
        <v>0.9735309716324877</v>
      </c>
      <c r="L1105" s="121">
        <v>28339.477787514323</v>
      </c>
      <c r="M1105" s="54">
        <v>26532.71167580747</v>
      </c>
      <c r="N1105" s="120">
        <v>0.96631634888263918</v>
      </c>
      <c r="O1105" s="123">
        <v>27729.094735062848</v>
      </c>
      <c r="P1105" s="53">
        <v>28565.1025920024</v>
      </c>
      <c r="Q1105" s="54">
        <v>26995.344843674797</v>
      </c>
      <c r="R1105" s="55">
        <v>0.97353862798628477</v>
      </c>
      <c r="S1105" s="121">
        <v>28619.709709055263</v>
      </c>
      <c r="T1105" s="54">
        <v>26795.285729118961</v>
      </c>
      <c r="U1105" s="55">
        <v>0.96632385532719511</v>
      </c>
    </row>
    <row r="1106" spans="1:21" ht="13" x14ac:dyDescent="0.3">
      <c r="A1106" s="44" t="s">
        <v>6216</v>
      </c>
      <c r="B1106" s="44" t="s">
        <v>12149</v>
      </c>
      <c r="C1106" s="98" t="s">
        <v>957</v>
      </c>
      <c r="D1106" s="98" t="s">
        <v>13130</v>
      </c>
      <c r="E1106" s="98" t="s">
        <v>306</v>
      </c>
      <c r="F1106" s="122">
        <v>1.0161597434384846</v>
      </c>
      <c r="G1106" s="122">
        <v>1.0217568421149539</v>
      </c>
      <c r="H1106" s="99">
        <v>5945.5</v>
      </c>
      <c r="I1106" s="53">
        <v>6041.5777546135105</v>
      </c>
      <c r="J1106" s="54">
        <v>5709.5258702713882</v>
      </c>
      <c r="K1106" s="55">
        <v>0.96031046510325258</v>
      </c>
      <c r="L1106" s="121">
        <v>6074.8553047944579</v>
      </c>
      <c r="M1106" s="54">
        <v>5687.5566121184438</v>
      </c>
      <c r="N1106" s="120">
        <v>0.95661535818996613</v>
      </c>
      <c r="O1106" s="123">
        <v>6002.5521917975429</v>
      </c>
      <c r="P1106" s="53">
        <v>6099.5518951931044</v>
      </c>
      <c r="Q1106" s="54">
        <v>5764.3590206719246</v>
      </c>
      <c r="R1106" s="55">
        <v>0.9603180174841115</v>
      </c>
      <c r="S1106" s="121">
        <v>6133.1487721212525</v>
      </c>
      <c r="T1106" s="54">
        <v>5742.1782204935207</v>
      </c>
      <c r="U1106" s="55">
        <v>0.95662278927623123</v>
      </c>
    </row>
    <row r="1107" spans="1:21" ht="13" x14ac:dyDescent="0.3">
      <c r="A1107" s="44" t="s">
        <v>6215</v>
      </c>
      <c r="B1107" s="44" t="s">
        <v>12148</v>
      </c>
      <c r="C1107" s="98" t="s">
        <v>957</v>
      </c>
      <c r="D1107" s="98" t="s">
        <v>13130</v>
      </c>
      <c r="E1107" s="98" t="s">
        <v>302</v>
      </c>
      <c r="F1107" s="122">
        <v>1.0215713100586572</v>
      </c>
      <c r="G1107" s="122">
        <v>1.0301199656376199</v>
      </c>
      <c r="H1107" s="99">
        <v>13908.833333333334</v>
      </c>
      <c r="I1107" s="53">
        <v>14208.865089720854</v>
      </c>
      <c r="J1107" s="54">
        <v>13427.929940156329</v>
      </c>
      <c r="K1107" s="55">
        <v>0.96542460595710122</v>
      </c>
      <c r="L1107" s="121">
        <v>14327.766915392716</v>
      </c>
      <c r="M1107" s="54">
        <v>13414.308879459135</v>
      </c>
      <c r="N1107" s="120">
        <v>0.96444529587617944</v>
      </c>
      <c r="O1107" s="123">
        <v>14033.511978749917</v>
      </c>
      <c r="P1107" s="53">
        <v>14336.233216855411</v>
      </c>
      <c r="Q1107" s="54">
        <v>13548.404323137695</v>
      </c>
      <c r="R1107" s="55">
        <v>0.96543219855822326</v>
      </c>
      <c r="S1107" s="121">
        <v>14456.200877324991</v>
      </c>
      <c r="T1107" s="54">
        <v>13534.659750336441</v>
      </c>
      <c r="U1107" s="55">
        <v>0.96445278778620369</v>
      </c>
    </row>
    <row r="1108" spans="1:21" ht="13" x14ac:dyDescent="0.3">
      <c r="A1108" s="44" t="s">
        <v>6214</v>
      </c>
      <c r="B1108" s="44" t="s">
        <v>12147</v>
      </c>
      <c r="C1108" s="98" t="s">
        <v>957</v>
      </c>
      <c r="D1108" s="98" t="s">
        <v>13130</v>
      </c>
      <c r="E1108" s="98" t="s">
        <v>304</v>
      </c>
      <c r="F1108" s="122">
        <v>1.029681258094161</v>
      </c>
      <c r="G1108" s="122">
        <v>1.0302590257168518</v>
      </c>
      <c r="H1108" s="99">
        <v>18775.083333333332</v>
      </c>
      <c r="I1108" s="53">
        <v>19332.351427489379</v>
      </c>
      <c r="J1108" s="54">
        <v>18269.823726780738</v>
      </c>
      <c r="K1108" s="55">
        <v>0.97308882215955039</v>
      </c>
      <c r="L1108" s="121">
        <v>19343.199062752701</v>
      </c>
      <c r="M1108" s="54">
        <v>18109.985211014795</v>
      </c>
      <c r="N1108" s="120">
        <v>0.96457549026492362</v>
      </c>
      <c r="O1108" s="123">
        <v>18936.002246744618</v>
      </c>
      <c r="P1108" s="53">
        <v>19498.046616701857</v>
      </c>
      <c r="Q1108" s="54">
        <v>18426.557037581988</v>
      </c>
      <c r="R1108" s="55">
        <v>0.97309647503605412</v>
      </c>
      <c r="S1108" s="121">
        <v>19508.987225703226</v>
      </c>
      <c r="T1108" s="54">
        <v>18265.345536787616</v>
      </c>
      <c r="U1108" s="55">
        <v>0.9645829831863113</v>
      </c>
    </row>
    <row r="1109" spans="1:21" ht="13" x14ac:dyDescent="0.3">
      <c r="A1109" s="44" t="s">
        <v>6213</v>
      </c>
      <c r="B1109" s="44" t="s">
        <v>12146</v>
      </c>
      <c r="C1109" s="98" t="s">
        <v>957</v>
      </c>
      <c r="D1109" s="98" t="s">
        <v>13130</v>
      </c>
      <c r="E1109" s="98" t="s">
        <v>468</v>
      </c>
      <c r="F1109" s="122">
        <v>1.0305799866237377</v>
      </c>
      <c r="G1109" s="122">
        <v>1.031297646584489</v>
      </c>
      <c r="H1109" s="99">
        <v>9292.75</v>
      </c>
      <c r="I1109" s="53">
        <v>9576.9221706977387</v>
      </c>
      <c r="J1109" s="54">
        <v>9050.5637950979763</v>
      </c>
      <c r="K1109" s="55">
        <v>0.97393815556191399</v>
      </c>
      <c r="L1109" s="121">
        <v>9583.5912052980093</v>
      </c>
      <c r="M1109" s="54">
        <v>8972.5951965496424</v>
      </c>
      <c r="N1109" s="120">
        <v>0.96554789449298029</v>
      </c>
      <c r="O1109" s="123">
        <v>9377.0607290948101</v>
      </c>
      <c r="P1109" s="53">
        <v>9663.8111207605052</v>
      </c>
      <c r="Q1109" s="54">
        <v>9132.7490552093914</v>
      </c>
      <c r="R1109" s="55">
        <v>0.97394581511801692</v>
      </c>
      <c r="S1109" s="121">
        <v>9670.5406617953104</v>
      </c>
      <c r="T1109" s="54">
        <v>9054.0715759210343</v>
      </c>
      <c r="U1109" s="55">
        <v>0.96555539496810372</v>
      </c>
    </row>
    <row r="1110" spans="1:21" ht="13" x14ac:dyDescent="0.3">
      <c r="A1110" s="44" t="s">
        <v>6212</v>
      </c>
      <c r="B1110" s="44" t="s">
        <v>12145</v>
      </c>
      <c r="C1110" s="98" t="s">
        <v>957</v>
      </c>
      <c r="D1110" s="98" t="s">
        <v>13130</v>
      </c>
      <c r="E1110" s="98" t="s">
        <v>307</v>
      </c>
      <c r="F1110" s="122">
        <v>1.0230908733301232</v>
      </c>
      <c r="G1110" s="122">
        <v>1.0309117209303666</v>
      </c>
      <c r="H1110" s="99">
        <v>12442.916666666668</v>
      </c>
      <c r="I1110" s="53">
        <v>12730.234479273946</v>
      </c>
      <c r="J1110" s="54">
        <v>12030.566525198201</v>
      </c>
      <c r="K1110" s="55">
        <v>0.96686065232815455</v>
      </c>
      <c r="L1110" s="121">
        <v>12827.548634226476</v>
      </c>
      <c r="M1110" s="54">
        <v>12009.736099275573</v>
      </c>
      <c r="N1110" s="120">
        <v>0.96518657329341906</v>
      </c>
      <c r="O1110" s="123">
        <v>12561.270420772871</v>
      </c>
      <c r="P1110" s="53">
        <v>12851.32112492436</v>
      </c>
      <c r="Q1110" s="54">
        <v>12145.093627679369</v>
      </c>
      <c r="R1110" s="55">
        <v>0.9668682562230918</v>
      </c>
      <c r="S1110" s="121">
        <v>12949.560906550671</v>
      </c>
      <c r="T1110" s="54">
        <v>12124.063733877336</v>
      </c>
      <c r="U1110" s="55">
        <v>0.96519407096176224</v>
      </c>
    </row>
    <row r="1111" spans="1:21" ht="13" x14ac:dyDescent="0.3">
      <c r="A1111" s="44" t="s">
        <v>6211</v>
      </c>
      <c r="B1111" s="44" t="s">
        <v>12144</v>
      </c>
      <c r="C1111" s="98" t="s">
        <v>957</v>
      </c>
      <c r="D1111" s="98" t="s">
        <v>13130</v>
      </c>
      <c r="E1111" s="98" t="s">
        <v>306</v>
      </c>
      <c r="F1111" s="122">
        <v>1.0161597434384846</v>
      </c>
      <c r="G1111" s="122">
        <v>1.0217568421149539</v>
      </c>
      <c r="H1111" s="99">
        <v>15110.91666666667</v>
      </c>
      <c r="I1111" s="53">
        <v>15355.105203120323</v>
      </c>
      <c r="J1111" s="54">
        <v>14511.17141230316</v>
      </c>
      <c r="K1111" s="55">
        <v>0.96031046510325246</v>
      </c>
      <c r="L1111" s="121">
        <v>15439.682494795561</v>
      </c>
      <c r="M1111" s="54">
        <v>14455.334959662066</v>
      </c>
      <c r="N1111" s="120">
        <v>0.95661535818996624</v>
      </c>
      <c r="O1111" s="123">
        <v>15254.620454686952</v>
      </c>
      <c r="P1111" s="53">
        <v>15501.131207486153</v>
      </c>
      <c r="Q1111" s="54">
        <v>14649.286872517549</v>
      </c>
      <c r="R1111" s="55">
        <v>0.9603180174841115</v>
      </c>
      <c r="S1111" s="121">
        <v>15586.512823443121</v>
      </c>
      <c r="T1111" s="54">
        <v>14592.917568712881</v>
      </c>
      <c r="U1111" s="55">
        <v>0.95662278927623112</v>
      </c>
    </row>
    <row r="1112" spans="1:21" ht="13" x14ac:dyDescent="0.3">
      <c r="A1112" s="44" t="s">
        <v>6210</v>
      </c>
      <c r="B1112" s="44" t="s">
        <v>7666</v>
      </c>
      <c r="C1112" s="98" t="s">
        <v>957</v>
      </c>
      <c r="D1112" s="98" t="s">
        <v>13130</v>
      </c>
      <c r="E1112" s="98" t="s">
        <v>307</v>
      </c>
      <c r="F1112" s="122">
        <v>1.0230908733301232</v>
      </c>
      <c r="G1112" s="122">
        <v>1.0309117209303666</v>
      </c>
      <c r="H1112" s="99">
        <v>11154.666666666666</v>
      </c>
      <c r="I1112" s="53">
        <v>11412.237661706413</v>
      </c>
      <c r="J1112" s="54">
        <v>10785.008289836454</v>
      </c>
      <c r="K1112" s="55">
        <v>0.96686065232815455</v>
      </c>
      <c r="L1112" s="121">
        <v>11499.476609737929</v>
      </c>
      <c r="M1112" s="54">
        <v>10766.334496230324</v>
      </c>
      <c r="N1112" s="120">
        <v>0.96518657329341895</v>
      </c>
      <c r="O1112" s="123">
        <v>11252.909401165498</v>
      </c>
      <c r="P1112" s="53">
        <v>11512.748906743163</v>
      </c>
      <c r="Q1112" s="54">
        <v>10880.080890141324</v>
      </c>
      <c r="R1112" s="55">
        <v>0.96686825622309203</v>
      </c>
      <c r="S1112" s="121">
        <v>11600.756196229026</v>
      </c>
      <c r="T1112" s="54">
        <v>10861.241435074815</v>
      </c>
      <c r="U1112" s="55">
        <v>0.96519407096176246</v>
      </c>
    </row>
    <row r="1113" spans="1:21" ht="13" x14ac:dyDescent="0.3">
      <c r="A1113" s="44" t="s">
        <v>6209</v>
      </c>
      <c r="B1113" s="44" t="s">
        <v>8823</v>
      </c>
      <c r="C1113" s="98" t="s">
        <v>957</v>
      </c>
      <c r="D1113" s="98" t="s">
        <v>13130</v>
      </c>
      <c r="E1113" s="98" t="s">
        <v>303</v>
      </c>
      <c r="F1113" s="122">
        <v>1.0216526786539533</v>
      </c>
      <c r="G1113" s="122">
        <v>1.0300216948510414</v>
      </c>
      <c r="H1113" s="99">
        <v>16048.083333333336</v>
      </c>
      <c r="I1113" s="53">
        <v>16395.567324761865</v>
      </c>
      <c r="J1113" s="54">
        <v>15494.448569667142</v>
      </c>
      <c r="K1113" s="55">
        <v>0.96550150244320798</v>
      </c>
      <c r="L1113" s="121">
        <v>16529.873994110752</v>
      </c>
      <c r="M1113" s="54">
        <v>15476.021965245855</v>
      </c>
      <c r="N1113" s="120">
        <v>0.96435329028362793</v>
      </c>
      <c r="O1113" s="123">
        <v>16206.458478709061</v>
      </c>
      <c r="P1113" s="53">
        <v>16557.371716267186</v>
      </c>
      <c r="Q1113" s="54">
        <v>15647.483069452815</v>
      </c>
      <c r="R1113" s="55">
        <v>0.96550909564908405</v>
      </c>
      <c r="S1113" s="121">
        <v>16693.003829772937</v>
      </c>
      <c r="T1113" s="54">
        <v>15628.872963533917</v>
      </c>
      <c r="U1113" s="55">
        <v>0.96436078147894333</v>
      </c>
    </row>
    <row r="1114" spans="1:21" ht="13" x14ac:dyDescent="0.3">
      <c r="A1114" s="44" t="s">
        <v>6208</v>
      </c>
      <c r="B1114" s="44" t="s">
        <v>12143</v>
      </c>
      <c r="C1114" s="98" t="s">
        <v>957</v>
      </c>
      <c r="D1114" s="98" t="s">
        <v>13130</v>
      </c>
      <c r="E1114" s="98" t="s">
        <v>301</v>
      </c>
      <c r="F1114" s="122">
        <v>1.0301491218854122</v>
      </c>
      <c r="G1114" s="122">
        <v>1.0321184294872148</v>
      </c>
      <c r="H1114" s="99">
        <v>26473.333333333339</v>
      </c>
      <c r="I1114" s="53">
        <v>27271.481086713153</v>
      </c>
      <c r="J1114" s="54">
        <v>25772.609922350734</v>
      </c>
      <c r="K1114" s="55">
        <v>0.97353097163248781</v>
      </c>
      <c r="L1114" s="121">
        <v>27323.615223291537</v>
      </c>
      <c r="M1114" s="54">
        <v>25581.614809419738</v>
      </c>
      <c r="N1114" s="120">
        <v>0.96631634888263906</v>
      </c>
      <c r="O1114" s="123">
        <v>26719.15666199031</v>
      </c>
      <c r="P1114" s="53">
        <v>27524.71577286808</v>
      </c>
      <c r="Q1114" s="54">
        <v>26012.131117664645</v>
      </c>
      <c r="R1114" s="55">
        <v>0.97353862798628477</v>
      </c>
      <c r="S1114" s="121">
        <v>27577.33401119629</v>
      </c>
      <c r="T1114" s="54">
        <v>25819.358476705787</v>
      </c>
      <c r="U1114" s="55">
        <v>0.96632385532719522</v>
      </c>
    </row>
    <row r="1115" spans="1:21" ht="13" x14ac:dyDescent="0.3">
      <c r="A1115" s="44" t="s">
        <v>6207</v>
      </c>
      <c r="B1115" s="44" t="s">
        <v>12142</v>
      </c>
      <c r="C1115" s="98" t="s">
        <v>957</v>
      </c>
      <c r="D1115" s="98" t="s">
        <v>13130</v>
      </c>
      <c r="E1115" s="98" t="s">
        <v>468</v>
      </c>
      <c r="F1115" s="122">
        <v>1.0305799866237377</v>
      </c>
      <c r="G1115" s="122">
        <v>1.031297646584489</v>
      </c>
      <c r="H1115" s="99">
        <v>12535.916666666668</v>
      </c>
      <c r="I1115" s="53">
        <v>12919.264830649625</v>
      </c>
      <c r="J1115" s="54">
        <v>12209.207556611191</v>
      </c>
      <c r="K1115" s="55">
        <v>0.97393815556191399</v>
      </c>
      <c r="L1115" s="121">
        <v>12928.261356112605</v>
      </c>
      <c r="M1115" s="54">
        <v>12104.02794303946</v>
      </c>
      <c r="N1115" s="120">
        <v>0.96554789449298029</v>
      </c>
      <c r="O1115" s="123">
        <v>12637.572378450299</v>
      </c>
      <c r="P1115" s="53">
        <v>13024.029172739827</v>
      </c>
      <c r="Q1115" s="54">
        <v>12308.310731242715</v>
      </c>
      <c r="R1115" s="55">
        <v>0.97394581511801714</v>
      </c>
      <c r="S1115" s="121">
        <v>13033.098652436936</v>
      </c>
      <c r="T1115" s="54">
        <v>12202.276189312577</v>
      </c>
      <c r="U1115" s="55">
        <v>0.96555539496810383</v>
      </c>
    </row>
    <row r="1116" spans="1:21" ht="13" x14ac:dyDescent="0.3">
      <c r="A1116" s="44" t="s">
        <v>6206</v>
      </c>
      <c r="B1116" s="44" t="s">
        <v>12141</v>
      </c>
      <c r="C1116" s="98" t="s">
        <v>957</v>
      </c>
      <c r="D1116" s="98" t="s">
        <v>13130</v>
      </c>
      <c r="E1116" s="98" t="s">
        <v>302</v>
      </c>
      <c r="F1116" s="122">
        <v>1.0215713100586572</v>
      </c>
      <c r="G1116" s="122">
        <v>1.0301199656376199</v>
      </c>
      <c r="H1116" s="99">
        <v>12909.5</v>
      </c>
      <c r="I1116" s="53">
        <v>13187.974827202235</v>
      </c>
      <c r="J1116" s="54">
        <v>12463.148950603199</v>
      </c>
      <c r="K1116" s="55">
        <v>0.96542460595710133</v>
      </c>
      <c r="L1116" s="121">
        <v>13298.333696398853</v>
      </c>
      <c r="M1116" s="54">
        <v>12450.506547113539</v>
      </c>
      <c r="N1116" s="120">
        <v>0.96444529587617944</v>
      </c>
      <c r="O1116" s="123">
        <v>13026.648765297403</v>
      </c>
      <c r="P1116" s="53">
        <v>13307.650644838857</v>
      </c>
      <c r="Q1116" s="54">
        <v>12576.346157326836</v>
      </c>
      <c r="R1116" s="55">
        <v>0.96543219855822326</v>
      </c>
      <c r="S1116" s="121">
        <v>13419.010978481503</v>
      </c>
      <c r="T1116" s="54">
        <v>12563.587717202789</v>
      </c>
      <c r="U1116" s="55">
        <v>0.96445278778620369</v>
      </c>
    </row>
    <row r="1117" spans="1:21" ht="13" x14ac:dyDescent="0.3">
      <c r="A1117" s="44" t="s">
        <v>6205</v>
      </c>
      <c r="B1117" s="44" t="s">
        <v>12140</v>
      </c>
      <c r="C1117" s="98" t="s">
        <v>957</v>
      </c>
      <c r="D1117" s="98" t="s">
        <v>13130</v>
      </c>
      <c r="E1117" s="98" t="s">
        <v>303</v>
      </c>
      <c r="F1117" s="122">
        <v>1.0216526786539533</v>
      </c>
      <c r="G1117" s="122">
        <v>1.0300216948510414</v>
      </c>
      <c r="H1117" s="99">
        <v>7158.9166666666679</v>
      </c>
      <c r="I1117" s="53">
        <v>7313.9263887604311</v>
      </c>
      <c r="J1117" s="54">
        <v>6911.9447975323901</v>
      </c>
      <c r="K1117" s="55">
        <v>0.96550150244320798</v>
      </c>
      <c r="L1117" s="121">
        <v>7373.8394782973692</v>
      </c>
      <c r="M1117" s="54">
        <v>6903.7248423663032</v>
      </c>
      <c r="N1117" s="120">
        <v>0.96435329028362793</v>
      </c>
      <c r="O1117" s="123">
        <v>7222.3058191407563</v>
      </c>
      <c r="P1117" s="53">
        <v>7378.6880861831878</v>
      </c>
      <c r="Q1117" s="54">
        <v>6973.2019599397081</v>
      </c>
      <c r="R1117" s="55">
        <v>0.96550909564908394</v>
      </c>
      <c r="S1117" s="121">
        <v>7439.1316805639008</v>
      </c>
      <c r="T1117" s="54">
        <v>6964.9084838264998</v>
      </c>
      <c r="U1117" s="55">
        <v>0.96436078147894333</v>
      </c>
    </row>
    <row r="1118" spans="1:21" ht="13" x14ac:dyDescent="0.3">
      <c r="A1118" s="44" t="s">
        <v>6204</v>
      </c>
      <c r="B1118" s="44" t="s">
        <v>12139</v>
      </c>
      <c r="C1118" s="98" t="s">
        <v>957</v>
      </c>
      <c r="D1118" s="98" t="s">
        <v>13130</v>
      </c>
      <c r="E1118" s="98" t="s">
        <v>302</v>
      </c>
      <c r="F1118" s="122">
        <v>1.0215713100586572</v>
      </c>
      <c r="G1118" s="122">
        <v>1.0301199656376199</v>
      </c>
      <c r="H1118" s="99">
        <v>13306.583333333334</v>
      </c>
      <c r="I1118" s="53">
        <v>13593.623768238027</v>
      </c>
      <c r="J1118" s="54">
        <v>12846.502971218664</v>
      </c>
      <c r="K1118" s="55">
        <v>0.96542460595710122</v>
      </c>
      <c r="L1118" s="121">
        <v>13707.377166087459</v>
      </c>
      <c r="M1118" s="54">
        <v>12833.471700017706</v>
      </c>
      <c r="N1118" s="120">
        <v>0.96444529587617955</v>
      </c>
      <c r="O1118" s="123">
        <v>13420.913850354098</v>
      </c>
      <c r="P1118" s="53">
        <v>13710.420544290613</v>
      </c>
      <c r="Q1118" s="54">
        <v>12956.982365207867</v>
      </c>
      <c r="R1118" s="55">
        <v>0.96543219855822326</v>
      </c>
      <c r="S1118" s="121">
        <v>13825.151314352221</v>
      </c>
      <c r="T1118" s="54">
        <v>12943.837777612483</v>
      </c>
      <c r="U1118" s="55">
        <v>0.96445278778620369</v>
      </c>
    </row>
    <row r="1119" spans="1:21" ht="13" x14ac:dyDescent="0.3">
      <c r="A1119" s="44" t="s">
        <v>6203</v>
      </c>
      <c r="B1119" s="44" t="s">
        <v>12138</v>
      </c>
      <c r="C1119" s="98" t="s">
        <v>957</v>
      </c>
      <c r="D1119" s="98" t="s">
        <v>13130</v>
      </c>
      <c r="E1119" s="98" t="s">
        <v>468</v>
      </c>
      <c r="F1119" s="122">
        <v>1.0305799866237377</v>
      </c>
      <c r="G1119" s="122">
        <v>1.031297646584489</v>
      </c>
      <c r="H1119" s="99">
        <v>40600</v>
      </c>
      <c r="I1119" s="53">
        <v>41841.547456923749</v>
      </c>
      <c r="J1119" s="54">
        <v>39541.889115813705</v>
      </c>
      <c r="K1119" s="55">
        <v>0.97393815556191388</v>
      </c>
      <c r="L1119" s="121">
        <v>41870.684451330249</v>
      </c>
      <c r="M1119" s="54">
        <v>39201.244516414998</v>
      </c>
      <c r="N1119" s="120">
        <v>0.96554789449298029</v>
      </c>
      <c r="O1119" s="123">
        <v>41137.418221649023</v>
      </c>
      <c r="P1119" s="53">
        <v>42395.399920602154</v>
      </c>
      <c r="Q1119" s="54">
        <v>40065.616321734728</v>
      </c>
      <c r="R1119" s="55">
        <v>0.97394581511801714</v>
      </c>
      <c r="S1119" s="121">
        <v>42424.92259854851</v>
      </c>
      <c r="T1119" s="54">
        <v>39720.45609897239</v>
      </c>
      <c r="U1119" s="55">
        <v>0.96555539496810372</v>
      </c>
    </row>
    <row r="1120" spans="1:21" ht="13" x14ac:dyDescent="0.3">
      <c r="A1120" s="44" t="s">
        <v>6202</v>
      </c>
      <c r="B1120" s="44" t="s">
        <v>12137</v>
      </c>
      <c r="C1120" s="98" t="s">
        <v>957</v>
      </c>
      <c r="D1120" s="98" t="s">
        <v>13130</v>
      </c>
      <c r="E1120" s="98" t="s">
        <v>306</v>
      </c>
      <c r="F1120" s="122">
        <v>1.0161597434384846</v>
      </c>
      <c r="G1120" s="122">
        <v>1.0217568421149539</v>
      </c>
      <c r="H1120" s="99">
        <v>30153.333333333332</v>
      </c>
      <c r="I1120" s="53">
        <v>30640.603463815103</v>
      </c>
      <c r="J1120" s="54">
        <v>28956.56155774674</v>
      </c>
      <c r="K1120" s="55">
        <v>0.96031046510325246</v>
      </c>
      <c r="L1120" s="121">
        <v>30809.374645906242</v>
      </c>
      <c r="M1120" s="54">
        <v>28845.141767288118</v>
      </c>
      <c r="N1120" s="120">
        <v>0.95661535818996635</v>
      </c>
      <c r="O1120" s="123">
        <v>30432.367323638602</v>
      </c>
      <c r="P1120" s="53">
        <v>30924.146571814323</v>
      </c>
      <c r="Q1120" s="54">
        <v>29224.750655584878</v>
      </c>
      <c r="R1120" s="55">
        <v>0.9603180174841115</v>
      </c>
      <c r="S1120" s="121">
        <v>31094.479534683287</v>
      </c>
      <c r="T1120" s="54">
        <v>29112.296113417993</v>
      </c>
      <c r="U1120" s="55">
        <v>0.95662278927623112</v>
      </c>
    </row>
    <row r="1121" spans="1:21" ht="13" x14ac:dyDescent="0.3">
      <c r="A1121" s="44" t="s">
        <v>6201</v>
      </c>
      <c r="B1121" s="44" t="s">
        <v>12136</v>
      </c>
      <c r="C1121" s="98" t="s">
        <v>957</v>
      </c>
      <c r="D1121" s="98" t="s">
        <v>13130</v>
      </c>
      <c r="E1121" s="98" t="s">
        <v>301</v>
      </c>
      <c r="F1121" s="122">
        <v>1.0301491218854122</v>
      </c>
      <c r="G1121" s="122">
        <v>1.0321184294872148</v>
      </c>
      <c r="H1121" s="99">
        <v>7644.6666666666679</v>
      </c>
      <c r="I1121" s="53">
        <v>7875.1466537733486</v>
      </c>
      <c r="J1121" s="54">
        <v>7442.3197678064926</v>
      </c>
      <c r="K1121" s="55">
        <v>0.97353097163248781</v>
      </c>
      <c r="L1121" s="121">
        <v>7890.2013539532627</v>
      </c>
      <c r="M1121" s="54">
        <v>7387.1663817581502</v>
      </c>
      <c r="N1121" s="120">
        <v>0.96631634888263918</v>
      </c>
      <c r="O1121" s="123">
        <v>7720.1824297555595</v>
      </c>
      <c r="P1121" s="53">
        <v>7952.9391508078779</v>
      </c>
      <c r="Q1121" s="54">
        <v>7515.8958104680496</v>
      </c>
      <c r="R1121" s="55">
        <v>0.97353862798628477</v>
      </c>
      <c r="S1121" s="121">
        <v>7968.1425647540982</v>
      </c>
      <c r="T1121" s="54">
        <v>7460.1964493506657</v>
      </c>
      <c r="U1121" s="55">
        <v>0.96632385532719522</v>
      </c>
    </row>
    <row r="1122" spans="1:21" ht="13" x14ac:dyDescent="0.3">
      <c r="A1122" s="44" t="s">
        <v>6200</v>
      </c>
      <c r="B1122" s="44" t="s">
        <v>12135</v>
      </c>
      <c r="C1122" s="98" t="s">
        <v>957</v>
      </c>
      <c r="D1122" s="98" t="s">
        <v>13130</v>
      </c>
      <c r="E1122" s="98" t="s">
        <v>304</v>
      </c>
      <c r="F1122" s="122">
        <v>1.029681258094161</v>
      </c>
      <c r="G1122" s="122">
        <v>1.0302590257168518</v>
      </c>
      <c r="H1122" s="99">
        <v>12737.25</v>
      </c>
      <c r="I1122" s="53">
        <v>13115.307604659853</v>
      </c>
      <c r="J1122" s="54">
        <v>12394.475600051735</v>
      </c>
      <c r="K1122" s="55">
        <v>0.97308882215955061</v>
      </c>
      <c r="L1122" s="121">
        <v>13122.666775311971</v>
      </c>
      <c r="M1122" s="54">
        <v>12286.0391633769</v>
      </c>
      <c r="N1122" s="120">
        <v>0.96457549026492373</v>
      </c>
      <c r="O1122" s="123">
        <v>12855.542029392742</v>
      </c>
      <c r="P1122" s="53">
        <v>13237.110690307481</v>
      </c>
      <c r="Q1122" s="54">
        <v>12509.682633479917</v>
      </c>
      <c r="R1122" s="55">
        <v>0.97309647503605401</v>
      </c>
      <c r="S1122" s="121">
        <v>13244.538206264206</v>
      </c>
      <c r="T1122" s="54">
        <v>12400.237081188658</v>
      </c>
      <c r="U1122" s="55">
        <v>0.9645829831863113</v>
      </c>
    </row>
    <row r="1123" spans="1:21" ht="13" x14ac:dyDescent="0.3">
      <c r="A1123" s="44" t="s">
        <v>6199</v>
      </c>
      <c r="B1123" s="44" t="s">
        <v>12134</v>
      </c>
      <c r="C1123" s="98" t="s">
        <v>957</v>
      </c>
      <c r="D1123" s="98" t="s">
        <v>13130</v>
      </c>
      <c r="E1123" s="98" t="s">
        <v>301</v>
      </c>
      <c r="F1123" s="122">
        <v>1.0301491218854122</v>
      </c>
      <c r="G1123" s="122">
        <v>1.0321184294872148</v>
      </c>
      <c r="H1123" s="99">
        <v>7381.6666666666661</v>
      </c>
      <c r="I1123" s="53">
        <v>7604.2174347174832</v>
      </c>
      <c r="J1123" s="54">
        <v>7186.2811222671462</v>
      </c>
      <c r="K1123" s="55">
        <v>0.9735309716324877</v>
      </c>
      <c r="L1123" s="121">
        <v>7618.7542069981228</v>
      </c>
      <c r="M1123" s="54">
        <v>7133.0251820020139</v>
      </c>
      <c r="N1123" s="120">
        <v>0.96631634888263918</v>
      </c>
      <c r="O1123" s="123">
        <v>7449.0348965809499</v>
      </c>
      <c r="P1123" s="53">
        <v>7673.6167576066573</v>
      </c>
      <c r="Q1123" s="54">
        <v>7251.9232130393739</v>
      </c>
      <c r="R1123" s="55">
        <v>0.97353862798628465</v>
      </c>
      <c r="S1123" s="121">
        <v>7688.2861986545877</v>
      </c>
      <c r="T1123" s="54">
        <v>7198.1801197309187</v>
      </c>
      <c r="U1123" s="55">
        <v>0.96632385532719522</v>
      </c>
    </row>
    <row r="1124" spans="1:21" ht="13" x14ac:dyDescent="0.3">
      <c r="A1124" s="44" t="s">
        <v>6198</v>
      </c>
      <c r="B1124" s="44" t="s">
        <v>12133</v>
      </c>
      <c r="C1124" s="98" t="s">
        <v>957</v>
      </c>
      <c r="D1124" s="98" t="s">
        <v>13130</v>
      </c>
      <c r="E1124" s="98" t="s">
        <v>302</v>
      </c>
      <c r="F1124" s="122">
        <v>1.0215713100586572</v>
      </c>
      <c r="G1124" s="122">
        <v>1.0301199656376199</v>
      </c>
      <c r="H1124" s="99">
        <v>21586.75</v>
      </c>
      <c r="I1124" s="53">
        <v>22052.40447740872</v>
      </c>
      <c r="J1124" s="54">
        <v>20840.379612644458</v>
      </c>
      <c r="K1124" s="55">
        <v>0.96542460595710133</v>
      </c>
      <c r="L1124" s="121">
        <v>22236.942168227892</v>
      </c>
      <c r="M1124" s="54">
        <v>20819.239490755117</v>
      </c>
      <c r="N1124" s="120">
        <v>0.96444529587617944</v>
      </c>
      <c r="O1124" s="123">
        <v>21776.792242564385</v>
      </c>
      <c r="P1124" s="53">
        <v>22246.546180111702</v>
      </c>
      <c r="Q1124" s="54">
        <v>21024.016412284593</v>
      </c>
      <c r="R1124" s="55">
        <v>0.96543219855822315</v>
      </c>
      <c r="S1124" s="121">
        <v>22432.708476608012</v>
      </c>
      <c r="T1124" s="54">
        <v>21002.687987382196</v>
      </c>
      <c r="U1124" s="55">
        <v>0.96445278778620369</v>
      </c>
    </row>
    <row r="1125" spans="1:21" ht="13" x14ac:dyDescent="0.3">
      <c r="A1125" s="44" t="s">
        <v>6197</v>
      </c>
      <c r="B1125" s="44" t="s">
        <v>8834</v>
      </c>
      <c r="C1125" s="98" t="s">
        <v>957</v>
      </c>
      <c r="D1125" s="98" t="s">
        <v>13130</v>
      </c>
      <c r="E1125" s="98" t="s">
        <v>305</v>
      </c>
      <c r="F1125" s="122">
        <v>1.0296218068534235</v>
      </c>
      <c r="G1125" s="122">
        <v>1.0307830527738933</v>
      </c>
      <c r="H1125" s="99">
        <v>11454.916666666668</v>
      </c>
      <c r="I1125" s="53">
        <v>11794.23199568873</v>
      </c>
      <c r="J1125" s="54">
        <v>11146.007787112419</v>
      </c>
      <c r="K1125" s="55">
        <v>0.97303263842563248</v>
      </c>
      <c r="L1125" s="121">
        <v>11807.533970937217</v>
      </c>
      <c r="M1125" s="54">
        <v>11054.751848363461</v>
      </c>
      <c r="N1125" s="120">
        <v>0.96506610829673956</v>
      </c>
      <c r="O1125" s="123">
        <v>11557.940656556693</v>
      </c>
      <c r="P1125" s="53">
        <v>11900.307742308547</v>
      </c>
      <c r="Q1125" s="54">
        <v>11246.341938201756</v>
      </c>
      <c r="R1125" s="55">
        <v>0.97304029086027788</v>
      </c>
      <c r="S1125" s="121">
        <v>11913.729353745004</v>
      </c>
      <c r="T1125" s="54">
        <v>11154.263456137865</v>
      </c>
      <c r="U1125" s="55">
        <v>0.96507360502929851</v>
      </c>
    </row>
    <row r="1126" spans="1:21" ht="13" x14ac:dyDescent="0.3">
      <c r="A1126" s="44" t="s">
        <v>6196</v>
      </c>
      <c r="B1126" s="44" t="s">
        <v>12132</v>
      </c>
      <c r="C1126" s="98" t="s">
        <v>957</v>
      </c>
      <c r="D1126" s="98" t="s">
        <v>13130</v>
      </c>
      <c r="E1126" s="98" t="s">
        <v>303</v>
      </c>
      <c r="F1126" s="122">
        <v>1.0216526786539533</v>
      </c>
      <c r="G1126" s="122">
        <v>1.0300216948510414</v>
      </c>
      <c r="H1126" s="99">
        <v>2223.3333333333339</v>
      </c>
      <c r="I1126" s="53">
        <v>2271.4744555406232</v>
      </c>
      <c r="J1126" s="54">
        <v>2146.6316737653997</v>
      </c>
      <c r="K1126" s="55">
        <v>0.96550150244320798</v>
      </c>
      <c r="L1126" s="121">
        <v>2290.0815682188163</v>
      </c>
      <c r="M1126" s="54">
        <v>2144.0788153972671</v>
      </c>
      <c r="N1126" s="120">
        <v>0.96435329028362815</v>
      </c>
      <c r="O1126" s="123">
        <v>2243.0969435239895</v>
      </c>
      <c r="P1126" s="53">
        <v>2291.666000831779</v>
      </c>
      <c r="Q1126" s="54">
        <v>2165.7305013950713</v>
      </c>
      <c r="R1126" s="55">
        <v>0.96550909564908394</v>
      </c>
      <c r="S1126" s="121">
        <v>2310.4385154837705</v>
      </c>
      <c r="T1126" s="54">
        <v>2163.1547213898239</v>
      </c>
      <c r="U1126" s="55">
        <v>0.96436078147894344</v>
      </c>
    </row>
    <row r="1127" spans="1:21" ht="13" x14ac:dyDescent="0.3">
      <c r="A1127" s="44" t="s">
        <v>6195</v>
      </c>
      <c r="B1127" s="44" t="s">
        <v>12131</v>
      </c>
      <c r="C1127" s="98" t="s">
        <v>957</v>
      </c>
      <c r="D1127" s="98" t="s">
        <v>13130</v>
      </c>
      <c r="E1127" s="98" t="s">
        <v>305</v>
      </c>
      <c r="F1127" s="122">
        <v>1.0296218068534235</v>
      </c>
      <c r="G1127" s="122">
        <v>1.0307830527738933</v>
      </c>
      <c r="H1127" s="99">
        <v>18832.5</v>
      </c>
      <c r="I1127" s="53">
        <v>19390.352677567098</v>
      </c>
      <c r="J1127" s="54">
        <v>18324.637163150725</v>
      </c>
      <c r="K1127" s="55">
        <v>0.97303263842563248</v>
      </c>
      <c r="L1127" s="121">
        <v>19412.221841364346</v>
      </c>
      <c r="M1127" s="54">
        <v>18174.607484498352</v>
      </c>
      <c r="N1127" s="120">
        <v>0.96506610829673978</v>
      </c>
      <c r="O1127" s="123">
        <v>19021.629511234936</v>
      </c>
      <c r="P1127" s="53">
        <v>19585.084546654118</v>
      </c>
      <c r="Q1127" s="54">
        <v>18508.811912248486</v>
      </c>
      <c r="R1127" s="55">
        <v>0.97304029086027777</v>
      </c>
      <c r="S1127" s="121">
        <v>19607.173336324726</v>
      </c>
      <c r="T1127" s="54">
        <v>18357.272565939194</v>
      </c>
      <c r="U1127" s="55">
        <v>0.96507360502929862</v>
      </c>
    </row>
    <row r="1128" spans="1:21" ht="13" x14ac:dyDescent="0.3">
      <c r="A1128" s="44" t="s">
        <v>6194</v>
      </c>
      <c r="B1128" s="44" t="s">
        <v>12130</v>
      </c>
      <c r="C1128" s="98" t="s">
        <v>957</v>
      </c>
      <c r="D1128" s="98" t="s">
        <v>13130</v>
      </c>
      <c r="E1128" s="98" t="s">
        <v>304</v>
      </c>
      <c r="F1128" s="122">
        <v>1.029681258094161</v>
      </c>
      <c r="G1128" s="122">
        <v>1.0302590257168518</v>
      </c>
      <c r="H1128" s="99">
        <v>8903.1666666666642</v>
      </c>
      <c r="I1128" s="53">
        <v>9167.4238543553292</v>
      </c>
      <c r="J1128" s="54">
        <v>8663.5719651568361</v>
      </c>
      <c r="K1128" s="55">
        <v>0.9730888221595505</v>
      </c>
      <c r="L1128" s="121">
        <v>9172.5678157947477</v>
      </c>
      <c r="M1128" s="54">
        <v>8587.7763524103229</v>
      </c>
      <c r="N1128" s="120">
        <v>0.96457549026492351</v>
      </c>
      <c r="O1128" s="123">
        <v>8985.5030535959668</v>
      </c>
      <c r="P1128" s="53">
        <v>9252.2040888356205</v>
      </c>
      <c r="Q1128" s="54">
        <v>8743.7613478799358</v>
      </c>
      <c r="R1128" s="55">
        <v>0.97309647503605412</v>
      </c>
      <c r="S1128" s="121">
        <v>9257.395621573578</v>
      </c>
      <c r="T1128" s="54">
        <v>8667.2633408673082</v>
      </c>
      <c r="U1128" s="55">
        <v>0.96458298318631142</v>
      </c>
    </row>
    <row r="1129" spans="1:21" ht="13" x14ac:dyDescent="0.3">
      <c r="A1129" s="44" t="s">
        <v>6193</v>
      </c>
      <c r="B1129" s="44" t="s">
        <v>12129</v>
      </c>
      <c r="C1129" s="98" t="s">
        <v>957</v>
      </c>
      <c r="D1129" s="98" t="s">
        <v>13130</v>
      </c>
      <c r="E1129" s="98" t="s">
        <v>468</v>
      </c>
      <c r="F1129" s="122">
        <v>1.0305799866237377</v>
      </c>
      <c r="G1129" s="122">
        <v>1.031297646584489</v>
      </c>
      <c r="H1129" s="99">
        <v>8774.6666666666679</v>
      </c>
      <c r="I1129" s="53">
        <v>9042.9958559610914</v>
      </c>
      <c r="J1129" s="54">
        <v>8545.9826690039426</v>
      </c>
      <c r="K1129" s="55">
        <v>0.97393815556191399</v>
      </c>
      <c r="L1129" s="121">
        <v>9049.2930828966964</v>
      </c>
      <c r="M1129" s="54">
        <v>8472.3609248777375</v>
      </c>
      <c r="N1129" s="120">
        <v>0.96554789449298017</v>
      </c>
      <c r="O1129" s="123">
        <v>8852.2372282409142</v>
      </c>
      <c r="P1129" s="53">
        <v>9122.938524270674</v>
      </c>
      <c r="Q1129" s="54">
        <v>8621.5994028771529</v>
      </c>
      <c r="R1129" s="55">
        <v>0.97394581511801703</v>
      </c>
      <c r="S1129" s="121">
        <v>9129.2914204924546</v>
      </c>
      <c r="T1129" s="54">
        <v>8547.3254132655074</v>
      </c>
      <c r="U1129" s="55">
        <v>0.96555539496810372</v>
      </c>
    </row>
    <row r="1130" spans="1:21" ht="13" x14ac:dyDescent="0.3">
      <c r="A1130" s="44" t="s">
        <v>6192</v>
      </c>
      <c r="B1130" s="44" t="s">
        <v>12128</v>
      </c>
      <c r="C1130" s="98" t="s">
        <v>957</v>
      </c>
      <c r="D1130" s="98" t="s">
        <v>13130</v>
      </c>
      <c r="E1130" s="98" t="s">
        <v>306</v>
      </c>
      <c r="F1130" s="122">
        <v>1.0161597434384846</v>
      </c>
      <c r="G1130" s="122">
        <v>1.0217568421149539</v>
      </c>
      <c r="H1130" s="99">
        <v>11618.833333333332</v>
      </c>
      <c r="I1130" s="53">
        <v>11806.590699054512</v>
      </c>
      <c r="J1130" s="54">
        <v>11157.687242290507</v>
      </c>
      <c r="K1130" s="55">
        <v>0.96031046510325258</v>
      </c>
      <c r="L1130" s="121">
        <v>11871.622455726629</v>
      </c>
      <c r="M1130" s="54">
        <v>11114.754410916184</v>
      </c>
      <c r="N1130" s="120">
        <v>0.95661535818996624</v>
      </c>
      <c r="O1130" s="123">
        <v>11731.686664631001</v>
      </c>
      <c r="P1130" s="53">
        <v>11921.267711232129</v>
      </c>
      <c r="Q1130" s="54">
        <v>11266.150079523231</v>
      </c>
      <c r="R1130" s="55">
        <v>0.9603180174841115</v>
      </c>
      <c r="S1130" s="121">
        <v>11986.931119135488</v>
      </c>
      <c r="T1130" s="54">
        <v>11222.798820034073</v>
      </c>
      <c r="U1130" s="55">
        <v>0.95662278927623112</v>
      </c>
    </row>
    <row r="1131" spans="1:21" ht="13" x14ac:dyDescent="0.3">
      <c r="A1131" s="44" t="s">
        <v>6191</v>
      </c>
      <c r="B1131" s="44" t="s">
        <v>12127</v>
      </c>
      <c r="C1131" s="98" t="s">
        <v>957</v>
      </c>
      <c r="D1131" s="98" t="s">
        <v>13130</v>
      </c>
      <c r="E1131" s="98" t="s">
        <v>303</v>
      </c>
      <c r="F1131" s="122">
        <v>1.0216526786539533</v>
      </c>
      <c r="G1131" s="122">
        <v>1.0300216948510414</v>
      </c>
      <c r="H1131" s="99">
        <v>18068.666666666668</v>
      </c>
      <c r="I1131" s="53">
        <v>18459.901699705399</v>
      </c>
      <c r="J1131" s="54">
        <v>17445.324813812182</v>
      </c>
      <c r="K1131" s="55">
        <v>0.9655015024432082</v>
      </c>
      <c r="L1131" s="121">
        <v>18611.118663698519</v>
      </c>
      <c r="M1131" s="54">
        <v>17424.578151038113</v>
      </c>
      <c r="N1131" s="120">
        <v>0.96435329028362793</v>
      </c>
      <c r="O1131" s="123">
        <v>18227.560342644316</v>
      </c>
      <c r="P1131" s="53">
        <v>18622.235849389137</v>
      </c>
      <c r="Q1131" s="54">
        <v>17598.875302315621</v>
      </c>
      <c r="R1131" s="55">
        <v>0.96550909564908394</v>
      </c>
      <c r="S1131" s="121">
        <v>18774.782597130128</v>
      </c>
      <c r="T1131" s="54">
        <v>17577.944336487071</v>
      </c>
      <c r="U1131" s="55">
        <v>0.96436078147894344</v>
      </c>
    </row>
    <row r="1132" spans="1:21" ht="13" x14ac:dyDescent="0.3">
      <c r="A1132" s="44" t="s">
        <v>6190</v>
      </c>
      <c r="B1132" s="44" t="s">
        <v>12126</v>
      </c>
      <c r="C1132" s="98" t="s">
        <v>957</v>
      </c>
      <c r="D1132" s="98" t="s">
        <v>13130</v>
      </c>
      <c r="E1132" s="98" t="s">
        <v>302</v>
      </c>
      <c r="F1132" s="122">
        <v>1.0215713100586572</v>
      </c>
      <c r="G1132" s="122">
        <v>1.0301199656376199</v>
      </c>
      <c r="H1132" s="99">
        <v>12589.416666666668</v>
      </c>
      <c r="I1132" s="53">
        <v>12860.986877040961</v>
      </c>
      <c r="J1132" s="54">
        <v>12154.132624646432</v>
      </c>
      <c r="K1132" s="55">
        <v>0.96542460595710133</v>
      </c>
      <c r="L1132" s="121">
        <v>12968.609464064346</v>
      </c>
      <c r="M1132" s="54">
        <v>12141.80368199184</v>
      </c>
      <c r="N1132" s="120">
        <v>0.96444529587617944</v>
      </c>
      <c r="O1132" s="123">
        <v>12706.646990918971</v>
      </c>
      <c r="P1132" s="53">
        <v>12980.746012965987</v>
      </c>
      <c r="Q1132" s="54">
        <v>12267.406140746132</v>
      </c>
      <c r="R1132" s="55">
        <v>0.96543219855822315</v>
      </c>
      <c r="S1132" s="121">
        <v>13089.370761654816</v>
      </c>
      <c r="T1132" s="54">
        <v>12254.961113806979</v>
      </c>
      <c r="U1132" s="55">
        <v>0.9644527877862038</v>
      </c>
    </row>
    <row r="1133" spans="1:21" ht="13" x14ac:dyDescent="0.3">
      <c r="A1133" s="44" t="s">
        <v>6189</v>
      </c>
      <c r="B1133" s="44" t="s">
        <v>12125</v>
      </c>
      <c r="C1133" s="98" t="s">
        <v>957</v>
      </c>
      <c r="D1133" s="98" t="s">
        <v>13130</v>
      </c>
      <c r="E1133" s="98" t="s">
        <v>468</v>
      </c>
      <c r="F1133" s="122">
        <v>1.0305799866237377</v>
      </c>
      <c r="G1133" s="122">
        <v>1.031297646584489</v>
      </c>
      <c r="H1133" s="99">
        <v>12567.666666666668</v>
      </c>
      <c r="I1133" s="53">
        <v>12951.985745224929</v>
      </c>
      <c r="J1133" s="54">
        <v>12240.130093050282</v>
      </c>
      <c r="K1133" s="55">
        <v>0.97393815556191399</v>
      </c>
      <c r="L1133" s="121">
        <v>12961.005056391663</v>
      </c>
      <c r="M1133" s="54">
        <v>12134.684088689612</v>
      </c>
      <c r="N1133" s="120">
        <v>0.96554789449298017</v>
      </c>
      <c r="O1133" s="123">
        <v>12680.240775536176</v>
      </c>
      <c r="P1133" s="53">
        <v>13068.002368837846</v>
      </c>
      <c r="Q1133" s="54">
        <v>12349.867438022298</v>
      </c>
      <c r="R1133" s="55">
        <v>0.97394581511801703</v>
      </c>
      <c r="S1133" s="121">
        <v>13077.102469935135</v>
      </c>
      <c r="T1133" s="54">
        <v>12243.474890313488</v>
      </c>
      <c r="U1133" s="55">
        <v>0.96555539496810383</v>
      </c>
    </row>
    <row r="1134" spans="1:21" ht="13" x14ac:dyDescent="0.3">
      <c r="A1134" s="44" t="s">
        <v>6188</v>
      </c>
      <c r="B1134" s="44" t="s">
        <v>12124</v>
      </c>
      <c r="C1134" s="98" t="s">
        <v>957</v>
      </c>
      <c r="D1134" s="98" t="s">
        <v>13130</v>
      </c>
      <c r="E1134" s="98" t="s">
        <v>305</v>
      </c>
      <c r="F1134" s="122">
        <v>1.0296218068534235</v>
      </c>
      <c r="G1134" s="122">
        <v>1.0307830527738933</v>
      </c>
      <c r="H1134" s="99">
        <v>7402.4999999999991</v>
      </c>
      <c r="I1134" s="53">
        <v>7621.7754252324667</v>
      </c>
      <c r="J1134" s="54">
        <v>7202.8741059457434</v>
      </c>
      <c r="K1134" s="55">
        <v>0.97303263842563248</v>
      </c>
      <c r="L1134" s="121">
        <v>7630.3715481587442</v>
      </c>
      <c r="M1134" s="54">
        <v>7143.9018666666152</v>
      </c>
      <c r="N1134" s="120">
        <v>0.96506610829673978</v>
      </c>
      <c r="O1134" s="123">
        <v>7467.5334068924676</v>
      </c>
      <c r="P1134" s="53">
        <v>7688.735239142924</v>
      </c>
      <c r="Q1134" s="54">
        <v>7266.2108782514888</v>
      </c>
      <c r="R1134" s="55">
        <v>0.97304029086027788</v>
      </c>
      <c r="S1134" s="121">
        <v>7697.4068818476489</v>
      </c>
      <c r="T1134" s="54">
        <v>7206.7193856664326</v>
      </c>
      <c r="U1134" s="55">
        <v>0.9650736050292984</v>
      </c>
    </row>
    <row r="1135" spans="1:21" ht="13" x14ac:dyDescent="0.3">
      <c r="A1135" s="44" t="s">
        <v>6187</v>
      </c>
      <c r="B1135" s="44" t="s">
        <v>12123</v>
      </c>
      <c r="C1135" s="98" t="s">
        <v>957</v>
      </c>
      <c r="D1135" s="98" t="s">
        <v>13130</v>
      </c>
      <c r="E1135" s="98" t="s">
        <v>468</v>
      </c>
      <c r="F1135" s="122">
        <v>1.0305799866237377</v>
      </c>
      <c r="G1135" s="122">
        <v>1.031297646584489</v>
      </c>
      <c r="H1135" s="99">
        <v>12904.75</v>
      </c>
      <c r="I1135" s="53">
        <v>13299.37708238268</v>
      </c>
      <c r="J1135" s="54">
        <v>12568.42841298761</v>
      </c>
      <c r="K1135" s="55">
        <v>0.9739381555619141</v>
      </c>
      <c r="L1135" s="121">
        <v>13308.638304761183</v>
      </c>
      <c r="M1135" s="54">
        <v>12460.154191458287</v>
      </c>
      <c r="N1135" s="120">
        <v>0.96554789449298029</v>
      </c>
      <c r="O1135" s="123">
        <v>13005.96685715019</v>
      </c>
      <c r="P1135" s="53">
        <v>13403.689149670619</v>
      </c>
      <c r="Q1135" s="54">
        <v>12667.106992085057</v>
      </c>
      <c r="R1135" s="55">
        <v>0.97394581511801714</v>
      </c>
      <c r="S1135" s="121">
        <v>13413.023011334853</v>
      </c>
      <c r="T1135" s="54">
        <v>12557.981465697718</v>
      </c>
      <c r="U1135" s="55">
        <v>0.96555539496810372</v>
      </c>
    </row>
    <row r="1136" spans="1:21" ht="13" x14ac:dyDescent="0.3">
      <c r="A1136" s="44" t="s">
        <v>6186</v>
      </c>
      <c r="B1136" s="44" t="s">
        <v>12122</v>
      </c>
      <c r="C1136" s="98" t="s">
        <v>957</v>
      </c>
      <c r="D1136" s="98" t="s">
        <v>13130</v>
      </c>
      <c r="E1136" s="98" t="s">
        <v>468</v>
      </c>
      <c r="F1136" s="122">
        <v>1.0305799866237377</v>
      </c>
      <c r="G1136" s="122">
        <v>1.031297646584489</v>
      </c>
      <c r="H1136" s="99">
        <v>10377.75</v>
      </c>
      <c r="I1136" s="53">
        <v>10695.101456184495</v>
      </c>
      <c r="J1136" s="54">
        <v>10107.286693882654</v>
      </c>
      <c r="K1136" s="55">
        <v>0.9739381555619141</v>
      </c>
      <c r="L1136" s="121">
        <v>10702.54915184218</v>
      </c>
      <c r="M1136" s="54">
        <v>10020.214662074526</v>
      </c>
      <c r="N1136" s="120">
        <v>0.96554789449298029</v>
      </c>
      <c r="O1136" s="123">
        <v>10472.455349416454</v>
      </c>
      <c r="P1136" s="53">
        <v>10792.702893919299</v>
      </c>
      <c r="Q1136" s="54">
        <v>10199.604061574446</v>
      </c>
      <c r="R1136" s="55">
        <v>0.97394581511801703</v>
      </c>
      <c r="S1136" s="121">
        <v>10800.21855581433</v>
      </c>
      <c r="T1136" s="54">
        <v>10111.735761191634</v>
      </c>
      <c r="U1136" s="55">
        <v>0.96555539496810361</v>
      </c>
    </row>
    <row r="1137" spans="1:21" ht="13" x14ac:dyDescent="0.3">
      <c r="A1137" s="44" t="s">
        <v>6185</v>
      </c>
      <c r="B1137" s="44" t="s">
        <v>12121</v>
      </c>
      <c r="C1137" s="98" t="s">
        <v>957</v>
      </c>
      <c r="D1137" s="98" t="s">
        <v>13130</v>
      </c>
      <c r="E1137" s="98" t="s">
        <v>302</v>
      </c>
      <c r="F1137" s="122">
        <v>1.0215713100586572</v>
      </c>
      <c r="G1137" s="122">
        <v>1.0301199656376199</v>
      </c>
      <c r="H1137" s="99">
        <v>7868.25</v>
      </c>
      <c r="I1137" s="53">
        <v>8037.9784603690296</v>
      </c>
      <c r="J1137" s="54">
        <v>7596.2021558219622</v>
      </c>
      <c r="K1137" s="55">
        <v>0.96542460595710133</v>
      </c>
      <c r="L1137" s="121">
        <v>8105.2414196282025</v>
      </c>
      <c r="M1137" s="54">
        <v>7588.496699277749</v>
      </c>
      <c r="N1137" s="120">
        <v>0.96444529587617944</v>
      </c>
      <c r="O1137" s="123">
        <v>7947.8404942394245</v>
      </c>
      <c r="P1137" s="53">
        <v>8119.2858258374144</v>
      </c>
      <c r="Q1137" s="54">
        <v>7673.1011221436429</v>
      </c>
      <c r="R1137" s="55">
        <v>0.96543219855822315</v>
      </c>
      <c r="S1137" s="121">
        <v>8187.2291768191999</v>
      </c>
      <c r="T1137" s="54">
        <v>7665.3169215492926</v>
      </c>
      <c r="U1137" s="55">
        <v>0.9644527877862038</v>
      </c>
    </row>
    <row r="1138" spans="1:21" ht="13" x14ac:dyDescent="0.3">
      <c r="A1138" s="44" t="s">
        <v>6184</v>
      </c>
      <c r="B1138" s="44" t="s">
        <v>12120</v>
      </c>
      <c r="C1138" s="98" t="s">
        <v>957</v>
      </c>
      <c r="D1138" s="98" t="s">
        <v>13130</v>
      </c>
      <c r="E1138" s="98" t="s">
        <v>468</v>
      </c>
      <c r="F1138" s="122">
        <v>1.0305799866237377</v>
      </c>
      <c r="G1138" s="122">
        <v>1.031297646584489</v>
      </c>
      <c r="H1138" s="99">
        <v>8772.9166666666679</v>
      </c>
      <c r="I1138" s="53">
        <v>9041.1923409845003</v>
      </c>
      <c r="J1138" s="54">
        <v>8544.2782772317096</v>
      </c>
      <c r="K1138" s="55">
        <v>0.97393815556191399</v>
      </c>
      <c r="L1138" s="121">
        <v>9047.4883120151735</v>
      </c>
      <c r="M1138" s="54">
        <v>8470.6712160623756</v>
      </c>
      <c r="N1138" s="120">
        <v>0.96554789449298017</v>
      </c>
      <c r="O1138" s="123">
        <v>8846.832076710758</v>
      </c>
      <c r="P1138" s="53">
        <v>9117.3680832790269</v>
      </c>
      <c r="Q1138" s="54">
        <v>8616.3350781642785</v>
      </c>
      <c r="R1138" s="55">
        <v>0.97394581511801703</v>
      </c>
      <c r="S1138" s="121">
        <v>9123.7171004399715</v>
      </c>
      <c r="T1138" s="54">
        <v>8542.106440044945</v>
      </c>
      <c r="U1138" s="55">
        <v>0.96555539496810372</v>
      </c>
    </row>
    <row r="1139" spans="1:21" ht="13" x14ac:dyDescent="0.3">
      <c r="A1139" s="44" t="s">
        <v>6183</v>
      </c>
      <c r="B1139" s="44" t="s">
        <v>12119</v>
      </c>
      <c r="C1139" s="98" t="s">
        <v>957</v>
      </c>
      <c r="D1139" s="98" t="s">
        <v>13130</v>
      </c>
      <c r="E1139" s="98" t="s">
        <v>304</v>
      </c>
      <c r="F1139" s="122">
        <v>1.029681258094161</v>
      </c>
      <c r="G1139" s="122">
        <v>1.0302590257168518</v>
      </c>
      <c r="H1139" s="99">
        <v>10211.083333333334</v>
      </c>
      <c r="I1139" s="53">
        <v>10514.161133170986</v>
      </c>
      <c r="J1139" s="54">
        <v>9936.2910538063516</v>
      </c>
      <c r="K1139" s="55">
        <v>0.97308882215955061</v>
      </c>
      <c r="L1139" s="121">
        <v>10520.060766513585</v>
      </c>
      <c r="M1139" s="54">
        <v>9849.3607123859929</v>
      </c>
      <c r="N1139" s="120">
        <v>0.96457549026492384</v>
      </c>
      <c r="O1139" s="123">
        <v>10309.817005042234</v>
      </c>
      <c r="P1139" s="53">
        <v>10615.825344472463</v>
      </c>
      <c r="Q1139" s="54">
        <v>10032.446585873366</v>
      </c>
      <c r="R1139" s="55">
        <v>0.97309647503605401</v>
      </c>
      <c r="S1139" s="121">
        <v>10621.782022933843</v>
      </c>
      <c r="T1139" s="54">
        <v>9944.6740428285993</v>
      </c>
      <c r="U1139" s="55">
        <v>0.9645829831863113</v>
      </c>
    </row>
    <row r="1140" spans="1:21" ht="13" x14ac:dyDescent="0.3">
      <c r="A1140" s="44" t="s">
        <v>6182</v>
      </c>
      <c r="B1140" s="44" t="s">
        <v>12118</v>
      </c>
      <c r="C1140" s="98" t="s">
        <v>957</v>
      </c>
      <c r="D1140" s="98" t="s">
        <v>13130</v>
      </c>
      <c r="E1140" s="98" t="s">
        <v>302</v>
      </c>
      <c r="F1140" s="122">
        <v>1.0215713100586572</v>
      </c>
      <c r="G1140" s="122">
        <v>1.0301199656376199</v>
      </c>
      <c r="H1140" s="99">
        <v>12299.583333333334</v>
      </c>
      <c r="I1140" s="53">
        <v>12564.901459008959</v>
      </c>
      <c r="J1140" s="54">
        <v>11874.320393019863</v>
      </c>
      <c r="K1140" s="55">
        <v>0.96542460595710122</v>
      </c>
      <c r="L1140" s="121">
        <v>12670.046360690376</v>
      </c>
      <c r="M1140" s="54">
        <v>11862.275287070393</v>
      </c>
      <c r="N1140" s="120">
        <v>0.96444529587617955</v>
      </c>
      <c r="O1140" s="123">
        <v>12427.691169368652</v>
      </c>
      <c r="P1140" s="53">
        <v>12695.772748896339</v>
      </c>
      <c r="Q1140" s="54">
        <v>11998.093208646194</v>
      </c>
      <c r="R1140" s="55">
        <v>0.96543219855822326</v>
      </c>
      <c r="S1140" s="121">
        <v>12802.012800344988</v>
      </c>
      <c r="T1140" s="54">
        <v>11985.921394043584</v>
      </c>
      <c r="U1140" s="55">
        <v>0.9644527877862038</v>
      </c>
    </row>
    <row r="1141" spans="1:21" ht="13" x14ac:dyDescent="0.3">
      <c r="A1141" s="44" t="s">
        <v>6181</v>
      </c>
      <c r="B1141" s="44" t="s">
        <v>7825</v>
      </c>
      <c r="C1141" s="98" t="s">
        <v>957</v>
      </c>
      <c r="D1141" s="98" t="s">
        <v>13130</v>
      </c>
      <c r="E1141" s="98" t="s">
        <v>303</v>
      </c>
      <c r="F1141" s="122">
        <v>1.0216526786539533</v>
      </c>
      <c r="G1141" s="122">
        <v>1.0300216948510414</v>
      </c>
      <c r="H1141" s="99">
        <v>19424.333333333336</v>
      </c>
      <c r="I1141" s="53">
        <v>19844.922181067275</v>
      </c>
      <c r="J1141" s="54">
        <v>18754.223017291024</v>
      </c>
      <c r="K1141" s="55">
        <v>0.96550150244320809</v>
      </c>
      <c r="L1141" s="121">
        <v>20007.484741351582</v>
      </c>
      <c r="M1141" s="54">
        <v>18731.919761565954</v>
      </c>
      <c r="N1141" s="120">
        <v>0.96435329028362804</v>
      </c>
      <c r="O1141" s="123">
        <v>19601.400457208809</v>
      </c>
      <c r="P1141" s="53">
        <v>20025.823282476205</v>
      </c>
      <c r="Q1141" s="54">
        <v>18925.33042889522</v>
      </c>
      <c r="R1141" s="55">
        <v>0.96550909564908405</v>
      </c>
      <c r="S1141" s="121">
        <v>20189.867720388196</v>
      </c>
      <c r="T1141" s="54">
        <v>18902.821862995606</v>
      </c>
      <c r="U1141" s="55">
        <v>0.96436078147894344</v>
      </c>
    </row>
    <row r="1142" spans="1:21" ht="13" x14ac:dyDescent="0.3">
      <c r="A1142" s="44" t="s">
        <v>6180</v>
      </c>
      <c r="B1142" s="44" t="s">
        <v>12117</v>
      </c>
      <c r="C1142" s="98" t="s">
        <v>957</v>
      </c>
      <c r="D1142" s="98" t="s">
        <v>13130</v>
      </c>
      <c r="E1142" s="98" t="s">
        <v>307</v>
      </c>
      <c r="F1142" s="122">
        <v>1.0230908733301232</v>
      </c>
      <c r="G1142" s="122">
        <v>1.0309117209303666</v>
      </c>
      <c r="H1142" s="99">
        <v>16547.25</v>
      </c>
      <c r="I1142" s="53">
        <v>16929.34045371188</v>
      </c>
      <c r="J1142" s="54">
        <v>15998.884929237056</v>
      </c>
      <c r="K1142" s="55">
        <v>0.96686065232815455</v>
      </c>
      <c r="L1142" s="121">
        <v>17058.753974165011</v>
      </c>
      <c r="M1142" s="54">
        <v>15971.183524929529</v>
      </c>
      <c r="N1142" s="120">
        <v>0.96518657329341906</v>
      </c>
      <c r="O1142" s="123">
        <v>16692.333032357277</v>
      </c>
      <c r="P1142" s="53">
        <v>17077.77357999167</v>
      </c>
      <c r="Q1142" s="54">
        <v>16139.286931290397</v>
      </c>
      <c r="R1142" s="55">
        <v>0.96686825622309192</v>
      </c>
      <c r="S1142" s="121">
        <v>17208.321772730247</v>
      </c>
      <c r="T1142" s="54">
        <v>16111.34087335042</v>
      </c>
      <c r="U1142" s="55">
        <v>0.96519407096176235</v>
      </c>
    </row>
    <row r="1143" spans="1:21" ht="13" x14ac:dyDescent="0.3">
      <c r="A1143" s="44" t="s">
        <v>6179</v>
      </c>
      <c r="B1143" s="44" t="s">
        <v>12116</v>
      </c>
      <c r="C1143" s="98" t="s">
        <v>957</v>
      </c>
      <c r="D1143" s="98" t="s">
        <v>13130</v>
      </c>
      <c r="E1143" s="98" t="s">
        <v>304</v>
      </c>
      <c r="F1143" s="122">
        <v>1.029681258094161</v>
      </c>
      <c r="G1143" s="122">
        <v>1.0302590257168518</v>
      </c>
      <c r="H1143" s="99">
        <v>11267.25</v>
      </c>
      <c r="I1143" s="53">
        <v>11601.676155261435</v>
      </c>
      <c r="J1143" s="54">
        <v>10964.035031477195</v>
      </c>
      <c r="K1143" s="55">
        <v>0.9730888221595505</v>
      </c>
      <c r="L1143" s="121">
        <v>11608.186007508199</v>
      </c>
      <c r="M1143" s="54">
        <v>10868.113192687462</v>
      </c>
      <c r="N1143" s="120">
        <v>0.96457549026492373</v>
      </c>
      <c r="O1143" s="123">
        <v>11368.002894749668</v>
      </c>
      <c r="P1143" s="53">
        <v>11705.419522683902</v>
      </c>
      <c r="Q1143" s="54">
        <v>11062.163545080561</v>
      </c>
      <c r="R1143" s="55">
        <v>0.97309647503605401</v>
      </c>
      <c r="S1143" s="121">
        <v>11711.987586691144</v>
      </c>
      <c r="T1143" s="54">
        <v>10965.382145088259</v>
      </c>
      <c r="U1143" s="55">
        <v>0.96458298318631142</v>
      </c>
    </row>
    <row r="1144" spans="1:21" ht="13" x14ac:dyDescent="0.3">
      <c r="A1144" s="44" t="s">
        <v>6178</v>
      </c>
      <c r="B1144" s="44" t="s">
        <v>12115</v>
      </c>
      <c r="C1144" s="98" t="s">
        <v>957</v>
      </c>
      <c r="D1144" s="98" t="s">
        <v>13130</v>
      </c>
      <c r="E1144" s="98" t="s">
        <v>414</v>
      </c>
      <c r="F1144" s="122">
        <v>1.0209069170328835</v>
      </c>
      <c r="G1144" s="122">
        <v>1.0262402279933884</v>
      </c>
      <c r="H1144" s="99">
        <v>4146.333333333333</v>
      </c>
      <c r="I1144" s="53">
        <v>4233.020380324012</v>
      </c>
      <c r="J1144" s="54">
        <v>4000.3688361687036</v>
      </c>
      <c r="K1144" s="55">
        <v>0.96479672871662603</v>
      </c>
      <c r="L1144" s="121">
        <v>4255.134065336586</v>
      </c>
      <c r="M1144" s="54">
        <v>3983.8505897671557</v>
      </c>
      <c r="N1144" s="120">
        <v>0.96081290853778178</v>
      </c>
      <c r="O1144" s="123">
        <v>4184.2381823849573</v>
      </c>
      <c r="P1144" s="53">
        <v>4271.717702909903</v>
      </c>
      <c r="Q1144" s="54">
        <v>4036.9710591261546</v>
      </c>
      <c r="R1144" s="55">
        <v>0.96480431637979502</v>
      </c>
      <c r="S1144" s="121">
        <v>4294.0335462693802</v>
      </c>
      <c r="T1144" s="54">
        <v>4020.3012879024809</v>
      </c>
      <c r="U1144" s="55">
        <v>0.96082037223104855</v>
      </c>
    </row>
    <row r="1145" spans="1:21" ht="13" x14ac:dyDescent="0.3">
      <c r="A1145" s="44" t="s">
        <v>6177</v>
      </c>
      <c r="B1145" s="44" t="s">
        <v>12114</v>
      </c>
      <c r="C1145" s="98" t="s">
        <v>957</v>
      </c>
      <c r="D1145" s="98" t="s">
        <v>13130</v>
      </c>
      <c r="E1145" s="98" t="s">
        <v>303</v>
      </c>
      <c r="F1145" s="122">
        <v>1.0216526786539533</v>
      </c>
      <c r="G1145" s="122">
        <v>1.0300216948510414</v>
      </c>
      <c r="H1145" s="99">
        <v>12448</v>
      </c>
      <c r="I1145" s="53">
        <v>12717.53254388441</v>
      </c>
      <c r="J1145" s="54">
        <v>12018.562702413054</v>
      </c>
      <c r="K1145" s="55">
        <v>0.96550150244320798</v>
      </c>
      <c r="L1145" s="121">
        <v>12821.710057505765</v>
      </c>
      <c r="M1145" s="54">
        <v>12004.269757450602</v>
      </c>
      <c r="N1145" s="120">
        <v>0.96435329028362804</v>
      </c>
      <c r="O1145" s="123">
        <v>12552.925433548253</v>
      </c>
      <c r="P1145" s="53">
        <v>12824.72989412791</v>
      </c>
      <c r="Q1145" s="54">
        <v>12119.963683095559</v>
      </c>
      <c r="R1145" s="55">
        <v>0.96550909564908394</v>
      </c>
      <c r="S1145" s="121">
        <v>12929.785530402116</v>
      </c>
      <c r="T1145" s="54">
        <v>12105.548980943497</v>
      </c>
      <c r="U1145" s="55">
        <v>0.96436078147894333</v>
      </c>
    </row>
    <row r="1146" spans="1:21" ht="13" x14ac:dyDescent="0.3">
      <c r="A1146" s="44" t="s">
        <v>6176</v>
      </c>
      <c r="B1146" s="44" t="s">
        <v>12113</v>
      </c>
      <c r="C1146" s="98" t="s">
        <v>957</v>
      </c>
      <c r="D1146" s="98" t="s">
        <v>13130</v>
      </c>
      <c r="E1146" s="98" t="s">
        <v>468</v>
      </c>
      <c r="F1146" s="122">
        <v>1.0305799866237377</v>
      </c>
      <c r="G1146" s="122">
        <v>1.031297646584489</v>
      </c>
      <c r="H1146" s="99">
        <v>8794.4166666666679</v>
      </c>
      <c r="I1146" s="53">
        <v>9063.3498106969109</v>
      </c>
      <c r="J1146" s="54">
        <v>8565.2179475762896</v>
      </c>
      <c r="K1146" s="55">
        <v>0.97393815556191388</v>
      </c>
      <c r="L1146" s="121">
        <v>9069.6612114167401</v>
      </c>
      <c r="M1146" s="54">
        <v>8491.4304957939748</v>
      </c>
      <c r="N1146" s="120">
        <v>0.96554789449298029</v>
      </c>
      <c r="O1146" s="123">
        <v>8873.0802984191869</v>
      </c>
      <c r="P1146" s="53">
        <v>9144.4189752561961</v>
      </c>
      <c r="Q1146" s="54">
        <v>8641.8994238514933</v>
      </c>
      <c r="R1146" s="55">
        <v>0.97394581511801714</v>
      </c>
      <c r="S1146" s="121">
        <v>9150.7868297149016</v>
      </c>
      <c r="T1146" s="54">
        <v>8567.450552123837</v>
      </c>
      <c r="U1146" s="55">
        <v>0.96555539496810361</v>
      </c>
    </row>
    <row r="1147" spans="1:21" ht="13" x14ac:dyDescent="0.3">
      <c r="A1147" s="44" t="s">
        <v>6175</v>
      </c>
      <c r="B1147" s="44" t="s">
        <v>12112</v>
      </c>
      <c r="C1147" s="98" t="s">
        <v>957</v>
      </c>
      <c r="D1147" s="98" t="s">
        <v>13130</v>
      </c>
      <c r="E1147" s="98" t="s">
        <v>307</v>
      </c>
      <c r="F1147" s="122">
        <v>1.0230908733301232</v>
      </c>
      <c r="G1147" s="122">
        <v>1.0309117209303666</v>
      </c>
      <c r="H1147" s="99">
        <v>9658.4166666666679</v>
      </c>
      <c r="I1147" s="53">
        <v>9881.4379424862182</v>
      </c>
      <c r="J1147" s="54">
        <v>9338.3430387904555</v>
      </c>
      <c r="K1147" s="55">
        <v>0.96686065232815466</v>
      </c>
      <c r="L1147" s="121">
        <v>9956.9749472958702</v>
      </c>
      <c r="M1147" s="54">
        <v>9322.174085940047</v>
      </c>
      <c r="N1147" s="120">
        <v>0.96518657329341895</v>
      </c>
      <c r="O1147" s="123">
        <v>9741.2377889025593</v>
      </c>
      <c r="P1147" s="53">
        <v>9966.1714767647172</v>
      </c>
      <c r="Q1147" s="54">
        <v>9418.4935944107056</v>
      </c>
      <c r="R1147" s="55">
        <v>0.96686825622309192</v>
      </c>
      <c r="S1147" s="121">
        <v>10042.356212949457</v>
      </c>
      <c r="T1147" s="54">
        <v>9402.1849576774166</v>
      </c>
      <c r="U1147" s="55">
        <v>0.96519407096176224</v>
      </c>
    </row>
    <row r="1148" spans="1:21" ht="13" x14ac:dyDescent="0.3">
      <c r="A1148" s="44" t="s">
        <v>6174</v>
      </c>
      <c r="B1148" s="44" t="s">
        <v>12111</v>
      </c>
      <c r="C1148" s="98" t="s">
        <v>957</v>
      </c>
      <c r="D1148" s="98" t="s">
        <v>13130</v>
      </c>
      <c r="E1148" s="98" t="s">
        <v>468</v>
      </c>
      <c r="F1148" s="122">
        <v>1.0305799866237377</v>
      </c>
      <c r="G1148" s="122">
        <v>1.031297646584489</v>
      </c>
      <c r="H1148" s="99">
        <v>8783.9166666666679</v>
      </c>
      <c r="I1148" s="53">
        <v>9052.5287208373611</v>
      </c>
      <c r="J1148" s="54">
        <v>8554.9915969428894</v>
      </c>
      <c r="K1148" s="55">
        <v>0.97393815556191388</v>
      </c>
      <c r="L1148" s="121">
        <v>9058.8325861276044</v>
      </c>
      <c r="M1148" s="54">
        <v>8481.2922429017999</v>
      </c>
      <c r="N1148" s="120">
        <v>0.9655478944929804</v>
      </c>
      <c r="O1148" s="123">
        <v>8855.7943299382205</v>
      </c>
      <c r="P1148" s="53">
        <v>9126.6044020903046</v>
      </c>
      <c r="Q1148" s="54">
        <v>8625.0638271891949</v>
      </c>
      <c r="R1148" s="55">
        <v>0.97394581511801714</v>
      </c>
      <c r="S1148" s="121">
        <v>9132.9598511015483</v>
      </c>
      <c r="T1148" s="54">
        <v>8550.759991999792</v>
      </c>
      <c r="U1148" s="55">
        <v>0.96555539496810372</v>
      </c>
    </row>
    <row r="1149" spans="1:21" ht="13" x14ac:dyDescent="0.3">
      <c r="A1149" s="44" t="s">
        <v>6173</v>
      </c>
      <c r="B1149" s="44" t="s">
        <v>9715</v>
      </c>
      <c r="C1149" s="98" t="s">
        <v>957</v>
      </c>
      <c r="D1149" s="98" t="s">
        <v>13130</v>
      </c>
      <c r="E1149" s="98" t="s">
        <v>468</v>
      </c>
      <c r="F1149" s="122">
        <v>1.0305799866237377</v>
      </c>
      <c r="G1149" s="122">
        <v>1.031297646584489</v>
      </c>
      <c r="H1149" s="99">
        <v>10078.25</v>
      </c>
      <c r="I1149" s="53">
        <v>10386.442750190685</v>
      </c>
      <c r="J1149" s="54">
        <v>9815.5922162918596</v>
      </c>
      <c r="K1149" s="55">
        <v>0.97393815556191399</v>
      </c>
      <c r="L1149" s="121">
        <v>10393.675506690126</v>
      </c>
      <c r="M1149" s="54">
        <v>9731.0330676738777</v>
      </c>
      <c r="N1149" s="120">
        <v>0.96554789449298017</v>
      </c>
      <c r="O1149" s="123">
        <v>10156.942022296549</v>
      </c>
      <c r="P1149" s="53">
        <v>10467.541173476457</v>
      </c>
      <c r="Q1149" s="54">
        <v>9892.3111770120522</v>
      </c>
      <c r="R1149" s="55">
        <v>0.97394581511801692</v>
      </c>
      <c r="S1149" s="121">
        <v>10474.830404089531</v>
      </c>
      <c r="T1149" s="54">
        <v>9807.0901660066738</v>
      </c>
      <c r="U1149" s="55">
        <v>0.96555539496810361</v>
      </c>
    </row>
    <row r="1150" spans="1:21" ht="13" x14ac:dyDescent="0.3">
      <c r="A1150" s="44" t="s">
        <v>6172</v>
      </c>
      <c r="B1150" s="44" t="s">
        <v>8902</v>
      </c>
      <c r="C1150" s="98" t="s">
        <v>957</v>
      </c>
      <c r="D1150" s="98" t="s">
        <v>13130</v>
      </c>
      <c r="E1150" s="98" t="s">
        <v>305</v>
      </c>
      <c r="F1150" s="122">
        <v>1.0296218068534235</v>
      </c>
      <c r="G1150" s="122">
        <v>1.0307830527738933</v>
      </c>
      <c r="H1150" s="99">
        <v>5149</v>
      </c>
      <c r="I1150" s="53">
        <v>5301.5226834882778</v>
      </c>
      <c r="J1150" s="54">
        <v>5010.1450552535816</v>
      </c>
      <c r="K1150" s="55">
        <v>0.97303263842563248</v>
      </c>
      <c r="L1150" s="121">
        <v>5307.5019387327766</v>
      </c>
      <c r="M1150" s="54">
        <v>4969.125391619913</v>
      </c>
      <c r="N1150" s="120">
        <v>0.96506610829673978</v>
      </c>
      <c r="O1150" s="123">
        <v>5196.276497189634</v>
      </c>
      <c r="P1150" s="53">
        <v>5350.1995959463693</v>
      </c>
      <c r="Q1150" s="54">
        <v>5056.186394215827</v>
      </c>
      <c r="R1150" s="55">
        <v>0.97304029086027777</v>
      </c>
      <c r="S1150" s="121">
        <v>5356.2337508303635</v>
      </c>
      <c r="T1150" s="54">
        <v>5014.7892918718153</v>
      </c>
      <c r="U1150" s="55">
        <v>0.9650736050292984</v>
      </c>
    </row>
    <row r="1151" spans="1:21" ht="13" x14ac:dyDescent="0.3">
      <c r="A1151" s="44" t="s">
        <v>6171</v>
      </c>
      <c r="B1151" s="44" t="s">
        <v>12110</v>
      </c>
      <c r="C1151" s="98" t="s">
        <v>957</v>
      </c>
      <c r="D1151" s="98" t="s">
        <v>13130</v>
      </c>
      <c r="E1151" s="98" t="s">
        <v>304</v>
      </c>
      <c r="F1151" s="122">
        <v>1.029681258094161</v>
      </c>
      <c r="G1151" s="122">
        <v>1.0302590257168518</v>
      </c>
      <c r="H1151" s="99">
        <v>10757.166666666668</v>
      </c>
      <c r="I1151" s="53">
        <v>11076.452906861907</v>
      </c>
      <c r="J1151" s="54">
        <v>10467.678641440645</v>
      </c>
      <c r="K1151" s="55">
        <v>0.97308882215955039</v>
      </c>
      <c r="L1151" s="121">
        <v>11082.668049473796</v>
      </c>
      <c r="M1151" s="54">
        <v>10376.099311361497</v>
      </c>
      <c r="N1151" s="120">
        <v>0.96457549026492373</v>
      </c>
      <c r="O1151" s="123">
        <v>10855.42360016153</v>
      </c>
      <c r="P1151" s="53">
        <v>11177.626229759371</v>
      </c>
      <c r="Q1151" s="54">
        <v>10563.374440340376</v>
      </c>
      <c r="R1151" s="55">
        <v>0.97309647503605401</v>
      </c>
      <c r="S1151" s="121">
        <v>11183.898142046137</v>
      </c>
      <c r="T1151" s="54">
        <v>10470.956879994896</v>
      </c>
      <c r="U1151" s="55">
        <v>0.9645829831863113</v>
      </c>
    </row>
    <row r="1152" spans="1:21" ht="13" x14ac:dyDescent="0.3">
      <c r="A1152" s="44" t="s">
        <v>6170</v>
      </c>
      <c r="B1152" s="44" t="s">
        <v>12109</v>
      </c>
      <c r="C1152" s="98" t="s">
        <v>957</v>
      </c>
      <c r="D1152" s="98" t="s">
        <v>13130</v>
      </c>
      <c r="E1152" s="98" t="s">
        <v>307</v>
      </c>
      <c r="F1152" s="122">
        <v>1.0230908733301232</v>
      </c>
      <c r="G1152" s="122">
        <v>1.0309117209303666</v>
      </c>
      <c r="H1152" s="99">
        <v>5716.9166666666661</v>
      </c>
      <c r="I1152" s="53">
        <v>5848.925265255536</v>
      </c>
      <c r="J1152" s="54">
        <v>5527.4617776390323</v>
      </c>
      <c r="K1152" s="55">
        <v>0.96686065232815466</v>
      </c>
      <c r="L1152" s="121">
        <v>5893.6363992488277</v>
      </c>
      <c r="M1152" s="54">
        <v>5517.8912073040347</v>
      </c>
      <c r="N1152" s="120">
        <v>0.96518657329341895</v>
      </c>
      <c r="O1152" s="123">
        <v>5772.6996301987347</v>
      </c>
      <c r="P1152" s="53">
        <v>5905.9963061325025</v>
      </c>
      <c r="Q1152" s="54">
        <v>5581.4400251499383</v>
      </c>
      <c r="R1152" s="55">
        <v>0.96686825622309192</v>
      </c>
      <c r="S1152" s="121">
        <v>5951.1437101822685</v>
      </c>
      <c r="T1152" s="54">
        <v>5571.7754565109763</v>
      </c>
      <c r="U1152" s="55">
        <v>0.96519407096176224</v>
      </c>
    </row>
    <row r="1153" spans="1:21" ht="13" x14ac:dyDescent="0.3">
      <c r="A1153" s="44" t="s">
        <v>6169</v>
      </c>
      <c r="B1153" s="44" t="s">
        <v>12108</v>
      </c>
      <c r="C1153" s="98" t="s">
        <v>957</v>
      </c>
      <c r="D1153" s="98" t="s">
        <v>13130</v>
      </c>
      <c r="E1153" s="98" t="s">
        <v>303</v>
      </c>
      <c r="F1153" s="122">
        <v>1.0216526786539533</v>
      </c>
      <c r="G1153" s="122">
        <v>1.0300216948510414</v>
      </c>
      <c r="H1153" s="99">
        <v>13567.25</v>
      </c>
      <c r="I1153" s="53">
        <v>13861.017304467847</v>
      </c>
      <c r="J1153" s="54">
        <v>13099.200259022615</v>
      </c>
      <c r="K1153" s="55">
        <v>0.96550150244320809</v>
      </c>
      <c r="L1153" s="121">
        <v>13974.561839467791</v>
      </c>
      <c r="M1153" s="54">
        <v>13083.622177600551</v>
      </c>
      <c r="N1153" s="120">
        <v>0.96435329028362793</v>
      </c>
      <c r="O1153" s="123">
        <v>13695.339738259958</v>
      </c>
      <c r="P1153" s="53">
        <v>13991.880528669217</v>
      </c>
      <c r="Q1153" s="54">
        <v>13222.975085294334</v>
      </c>
      <c r="R1153" s="55">
        <v>0.96550909564908394</v>
      </c>
      <c r="S1153" s="121">
        <v>14106.49704876334</v>
      </c>
      <c r="T1153" s="54">
        <v>13207.248532608</v>
      </c>
      <c r="U1153" s="55">
        <v>0.96436078147894333</v>
      </c>
    </row>
    <row r="1154" spans="1:21" ht="13" x14ac:dyDescent="0.3">
      <c r="A1154" s="44" t="s">
        <v>6168</v>
      </c>
      <c r="B1154" s="44" t="s">
        <v>9503</v>
      </c>
      <c r="C1154" s="98" t="s">
        <v>957</v>
      </c>
      <c r="D1154" s="98" t="s">
        <v>13130</v>
      </c>
      <c r="E1154" s="98" t="s">
        <v>468</v>
      </c>
      <c r="F1154" s="122">
        <v>1.0305799866237377</v>
      </c>
      <c r="G1154" s="122">
        <v>1.031297646584489</v>
      </c>
      <c r="H1154" s="99">
        <v>10823</v>
      </c>
      <c r="I1154" s="53">
        <v>11153.967195228714</v>
      </c>
      <c r="J1154" s="54">
        <v>10540.932657646596</v>
      </c>
      <c r="K1154" s="55">
        <v>0.97393815556191399</v>
      </c>
      <c r="L1154" s="121">
        <v>11161.734428983924</v>
      </c>
      <c r="M1154" s="54">
        <v>10450.124862097526</v>
      </c>
      <c r="N1154" s="120">
        <v>0.96554789449298029</v>
      </c>
      <c r="O1154" s="123">
        <v>10910.27645871582</v>
      </c>
      <c r="P1154" s="53">
        <v>11243.91256688463</v>
      </c>
      <c r="Q1154" s="54">
        <v>10626.018098746892</v>
      </c>
      <c r="R1154" s="55">
        <v>0.97394581511801703</v>
      </c>
      <c r="S1154" s="121">
        <v>11251.742435459777</v>
      </c>
      <c r="T1154" s="54">
        <v>10534.476295306556</v>
      </c>
      <c r="U1154" s="55">
        <v>0.96555539496810361</v>
      </c>
    </row>
    <row r="1155" spans="1:21" ht="13" x14ac:dyDescent="0.3">
      <c r="A1155" s="44" t="s">
        <v>6167</v>
      </c>
      <c r="B1155" s="44" t="s">
        <v>12107</v>
      </c>
      <c r="C1155" s="98" t="s">
        <v>957</v>
      </c>
      <c r="D1155" s="98" t="s">
        <v>13130</v>
      </c>
      <c r="E1155" s="98" t="s">
        <v>307</v>
      </c>
      <c r="F1155" s="122">
        <v>1.0230908733301232</v>
      </c>
      <c r="G1155" s="122">
        <v>1.0309117209303666</v>
      </c>
      <c r="H1155" s="99">
        <v>4857.0833333333339</v>
      </c>
      <c r="I1155" s="53">
        <v>4969.2376293371863</v>
      </c>
      <c r="J1155" s="54">
        <v>4696.1227600788752</v>
      </c>
      <c r="K1155" s="55">
        <v>0.96686065232815466</v>
      </c>
      <c r="L1155" s="121">
        <v>5007.2241378688686</v>
      </c>
      <c r="M1155" s="54">
        <v>4687.9916187005774</v>
      </c>
      <c r="N1155" s="120">
        <v>0.96518657329341895</v>
      </c>
      <c r="O1155" s="123">
        <v>4900.3990909154227</v>
      </c>
      <c r="P1155" s="53">
        <v>5013.553585590801</v>
      </c>
      <c r="Q1155" s="54">
        <v>4738.0403238306189</v>
      </c>
      <c r="R1155" s="55">
        <v>0.9668682562230918</v>
      </c>
      <c r="S1155" s="121">
        <v>5051.8788600612224</v>
      </c>
      <c r="T1155" s="54">
        <v>4729.8361478979759</v>
      </c>
      <c r="U1155" s="55">
        <v>0.96519407096176235</v>
      </c>
    </row>
    <row r="1156" spans="1:21" ht="13" x14ac:dyDescent="0.3">
      <c r="A1156" s="44" t="s">
        <v>6166</v>
      </c>
      <c r="B1156" s="44" t="s">
        <v>12106</v>
      </c>
      <c r="C1156" s="98" t="s">
        <v>957</v>
      </c>
      <c r="D1156" s="98" t="s">
        <v>13130</v>
      </c>
      <c r="E1156" s="98" t="s">
        <v>307</v>
      </c>
      <c r="F1156" s="122">
        <v>1.0230908733301232</v>
      </c>
      <c r="G1156" s="122">
        <v>1.0309117209303666</v>
      </c>
      <c r="H1156" s="99">
        <v>4027.4999999999995</v>
      </c>
      <c r="I1156" s="53">
        <v>4120.4984923370703</v>
      </c>
      <c r="J1156" s="54">
        <v>3894.0312772516422</v>
      </c>
      <c r="K1156" s="55">
        <v>0.96686065232815466</v>
      </c>
      <c r="L1156" s="121">
        <v>4151.9969560470508</v>
      </c>
      <c r="M1156" s="54">
        <v>3887.2889239392443</v>
      </c>
      <c r="N1156" s="120">
        <v>0.96518657329341895</v>
      </c>
      <c r="O1156" s="123">
        <v>4062.008254911123</v>
      </c>
      <c r="P1156" s="53">
        <v>4155.8035729911908</v>
      </c>
      <c r="Q1156" s="54">
        <v>3927.4268381897227</v>
      </c>
      <c r="R1156" s="55">
        <v>0.96686825622309203</v>
      </c>
      <c r="S1156" s="121">
        <v>4187.5719205037813</v>
      </c>
      <c r="T1156" s="54">
        <v>3920.6262838379507</v>
      </c>
      <c r="U1156" s="55">
        <v>0.96519407096176235</v>
      </c>
    </row>
    <row r="1157" spans="1:21" ht="13" x14ac:dyDescent="0.3">
      <c r="A1157" s="44" t="s">
        <v>6165</v>
      </c>
      <c r="B1157" s="44" t="s">
        <v>13240</v>
      </c>
      <c r="C1157" s="98" t="s">
        <v>957</v>
      </c>
      <c r="D1157" s="98" t="s">
        <v>13130</v>
      </c>
      <c r="E1157" s="98" t="s">
        <v>307</v>
      </c>
      <c r="F1157" s="122">
        <v>1.0230908733301232</v>
      </c>
      <c r="G1157" s="122">
        <v>1.0309117209303666</v>
      </c>
      <c r="H1157" s="99">
        <v>18503.916666666668</v>
      </c>
      <c r="I1157" s="53">
        <v>18931.188262527823</v>
      </c>
      <c r="J1157" s="54">
        <v>17890.708938959146</v>
      </c>
      <c r="K1157" s="55">
        <v>0.96686065232815455</v>
      </c>
      <c r="L1157" s="121">
        <v>19075.904574785429</v>
      </c>
      <c r="M1157" s="54">
        <v>17859.731920006987</v>
      </c>
      <c r="N1157" s="120">
        <v>0.96518657329341906</v>
      </c>
      <c r="O1157" s="123">
        <v>18673.501366784138</v>
      </c>
      <c r="P1157" s="53">
        <v>19104.688821474432</v>
      </c>
      <c r="Q1157" s="54">
        <v>18054.815704082102</v>
      </c>
      <c r="R1157" s="55">
        <v>0.96686825622309192</v>
      </c>
      <c r="S1157" s="121">
        <v>19250.731429826988</v>
      </c>
      <c r="T1157" s="54">
        <v>18023.552803316412</v>
      </c>
      <c r="U1157" s="55">
        <v>0.96519407096176213</v>
      </c>
    </row>
    <row r="1158" spans="1:21" ht="13" x14ac:dyDescent="0.3">
      <c r="A1158" s="44" t="s">
        <v>6164</v>
      </c>
      <c r="B1158" s="44" t="s">
        <v>12105</v>
      </c>
      <c r="C1158" s="98" t="s">
        <v>957</v>
      </c>
      <c r="D1158" s="98" t="s">
        <v>13130</v>
      </c>
      <c r="E1158" s="98" t="s">
        <v>468</v>
      </c>
      <c r="F1158" s="122">
        <v>1.0305799866237377</v>
      </c>
      <c r="G1158" s="122">
        <v>1.031297646584489</v>
      </c>
      <c r="H1158" s="99">
        <v>13379.166666666668</v>
      </c>
      <c r="I1158" s="53">
        <v>13788.301404370093</v>
      </c>
      <c r="J1158" s="54">
        <v>13030.480906288776</v>
      </c>
      <c r="K1158" s="55">
        <v>0.9739381555619141</v>
      </c>
      <c r="L1158" s="121">
        <v>13797.903096594977</v>
      </c>
      <c r="M1158" s="54">
        <v>12918.226205070667</v>
      </c>
      <c r="N1158" s="120">
        <v>0.96554789449298029</v>
      </c>
      <c r="O1158" s="123">
        <v>13492.111611066081</v>
      </c>
      <c r="P1158" s="53">
        <v>13904.700203658458</v>
      </c>
      <c r="Q1158" s="54">
        <v>13140.585640703017</v>
      </c>
      <c r="R1158" s="55">
        <v>0.97394581511801714</v>
      </c>
      <c r="S1158" s="121">
        <v>13914.382951947708</v>
      </c>
      <c r="T1158" s="54">
        <v>13027.381155576648</v>
      </c>
      <c r="U1158" s="55">
        <v>0.96555539496810372</v>
      </c>
    </row>
    <row r="1159" spans="1:21" ht="13" x14ac:dyDescent="0.3">
      <c r="A1159" s="44" t="s">
        <v>6163</v>
      </c>
      <c r="B1159" s="44" t="s">
        <v>12104</v>
      </c>
      <c r="C1159" s="98" t="s">
        <v>957</v>
      </c>
      <c r="D1159" s="98" t="s">
        <v>13130</v>
      </c>
      <c r="E1159" s="98" t="s">
        <v>305</v>
      </c>
      <c r="F1159" s="122">
        <v>1.0296218068534235</v>
      </c>
      <c r="G1159" s="122">
        <v>1.0307830527738933</v>
      </c>
      <c r="H1159" s="99">
        <v>13651.416666666666</v>
      </c>
      <c r="I1159" s="53">
        <v>14055.796294442272</v>
      </c>
      <c r="J1159" s="54">
        <v>13283.273977414319</v>
      </c>
      <c r="K1159" s="55">
        <v>0.97303263842563248</v>
      </c>
      <c r="L1159" s="121">
        <v>14071.648946355072</v>
      </c>
      <c r="M1159" s="54">
        <v>13174.51955523725</v>
      </c>
      <c r="N1159" s="120">
        <v>0.96506610829673967</v>
      </c>
      <c r="O1159" s="123">
        <v>13781.18841636556</v>
      </c>
      <c r="P1159" s="53">
        <v>14189.412117845777</v>
      </c>
      <c r="Q1159" s="54">
        <v>13409.651585060636</v>
      </c>
      <c r="R1159" s="55">
        <v>0.97304029086027788</v>
      </c>
      <c r="S1159" s="121">
        <v>14205.415466673507</v>
      </c>
      <c r="T1159" s="54">
        <v>13299.86118656992</v>
      </c>
      <c r="U1159" s="55">
        <v>0.96507360502929851</v>
      </c>
    </row>
    <row r="1160" spans="1:21" ht="13" x14ac:dyDescent="0.3">
      <c r="A1160" s="44" t="s">
        <v>6162</v>
      </c>
      <c r="B1160" s="44" t="s">
        <v>12103</v>
      </c>
      <c r="C1160" s="98" t="s">
        <v>957</v>
      </c>
      <c r="D1160" s="98" t="s">
        <v>13130</v>
      </c>
      <c r="E1160" s="98" t="s">
        <v>468</v>
      </c>
      <c r="F1160" s="122">
        <v>1.0305799866237377</v>
      </c>
      <c r="G1160" s="122">
        <v>1.031297646584489</v>
      </c>
      <c r="H1160" s="99">
        <v>6842.0000000000018</v>
      </c>
      <c r="I1160" s="53">
        <v>7051.2282684796155</v>
      </c>
      <c r="J1160" s="54">
        <v>6663.6848603546177</v>
      </c>
      <c r="K1160" s="55">
        <v>0.9739381555619141</v>
      </c>
      <c r="L1160" s="121">
        <v>7056.1384979310751</v>
      </c>
      <c r="M1160" s="54">
        <v>6606.2786941209724</v>
      </c>
      <c r="N1160" s="120">
        <v>0.96554789449298017</v>
      </c>
      <c r="O1160" s="123">
        <v>6901.9775163728145</v>
      </c>
      <c r="P1160" s="53">
        <v>7113.0398965008335</v>
      </c>
      <c r="Q1160" s="54">
        <v>6722.152118109947</v>
      </c>
      <c r="R1160" s="55">
        <v>0.97394581511801692</v>
      </c>
      <c r="S1160" s="121">
        <v>7117.9931694143397</v>
      </c>
      <c r="T1160" s="54">
        <v>6664.2416268823245</v>
      </c>
      <c r="U1160" s="55">
        <v>0.96555539496810372</v>
      </c>
    </row>
    <row r="1161" spans="1:21" ht="13" x14ac:dyDescent="0.3">
      <c r="A1161" s="44" t="s">
        <v>6161</v>
      </c>
      <c r="B1161" s="44" t="s">
        <v>12102</v>
      </c>
      <c r="C1161" s="98" t="s">
        <v>957</v>
      </c>
      <c r="D1161" s="98" t="s">
        <v>13130</v>
      </c>
      <c r="E1161" s="98" t="s">
        <v>301</v>
      </c>
      <c r="F1161" s="122">
        <v>1.0301491218854122</v>
      </c>
      <c r="G1161" s="122">
        <v>1.0321184294872148</v>
      </c>
      <c r="H1161" s="99">
        <v>8397.3333333333339</v>
      </c>
      <c r="I1161" s="53">
        <v>8650.5055595124359</v>
      </c>
      <c r="J1161" s="54">
        <v>8175.0640791218784</v>
      </c>
      <c r="K1161" s="55">
        <v>0.97353097163248781</v>
      </c>
      <c r="L1161" s="121">
        <v>8667.0424918806384</v>
      </c>
      <c r="M1161" s="54">
        <v>8114.4804870171483</v>
      </c>
      <c r="N1161" s="120">
        <v>0.96631634888263906</v>
      </c>
      <c r="O1161" s="123">
        <v>8480.8778355314789</v>
      </c>
      <c r="P1161" s="53">
        <v>8736.5688550902087</v>
      </c>
      <c r="Q1161" s="54">
        <v>8256.4621721226085</v>
      </c>
      <c r="R1161" s="55">
        <v>0.97353862798628477</v>
      </c>
      <c r="S1161" s="121">
        <v>8753.2703122816802</v>
      </c>
      <c r="T1161" s="54">
        <v>8195.2745665897382</v>
      </c>
      <c r="U1161" s="55">
        <v>0.96632385532719534</v>
      </c>
    </row>
    <row r="1162" spans="1:21" ht="13" x14ac:dyDescent="0.3">
      <c r="A1162" s="44" t="s">
        <v>6160</v>
      </c>
      <c r="B1162" s="44" t="s">
        <v>12101</v>
      </c>
      <c r="C1162" s="98" t="s">
        <v>957</v>
      </c>
      <c r="D1162" s="98" t="s">
        <v>13130</v>
      </c>
      <c r="E1162" s="98" t="s">
        <v>468</v>
      </c>
      <c r="F1162" s="122">
        <v>1.0305799866237377</v>
      </c>
      <c r="G1162" s="122">
        <v>1.031297646584489</v>
      </c>
      <c r="H1162" s="99">
        <v>10124.833333333332</v>
      </c>
      <c r="I1162" s="53">
        <v>10434.450601234239</v>
      </c>
      <c r="J1162" s="54">
        <v>9860.9615020384499</v>
      </c>
      <c r="K1162" s="55">
        <v>0.97393815556191388</v>
      </c>
      <c r="L1162" s="121">
        <v>10441.716788726852</v>
      </c>
      <c r="M1162" s="54">
        <v>9776.0115070923421</v>
      </c>
      <c r="N1162" s="120">
        <v>0.96554789449298029</v>
      </c>
      <c r="O1162" s="123">
        <v>10216.012597452649</v>
      </c>
      <c r="P1162" s="53">
        <v>10528.418126030687</v>
      </c>
      <c r="Q1162" s="54">
        <v>9949.8427164819495</v>
      </c>
      <c r="R1162" s="55">
        <v>0.97394581511801692</v>
      </c>
      <c r="S1162" s="121">
        <v>10535.74974923041</v>
      </c>
      <c r="T1162" s="54">
        <v>9864.1260785325176</v>
      </c>
      <c r="U1162" s="55">
        <v>0.96555539496810394</v>
      </c>
    </row>
    <row r="1163" spans="1:21" ht="13" x14ac:dyDescent="0.3">
      <c r="A1163" s="44" t="s">
        <v>6159</v>
      </c>
      <c r="B1163" s="44" t="s">
        <v>12100</v>
      </c>
      <c r="C1163" s="98" t="s">
        <v>957</v>
      </c>
      <c r="D1163" s="98" t="s">
        <v>13130</v>
      </c>
      <c r="E1163" s="98" t="s">
        <v>301</v>
      </c>
      <c r="F1163" s="122">
        <v>1.0301491218854122</v>
      </c>
      <c r="G1163" s="122">
        <v>1.0321184294872148</v>
      </c>
      <c r="H1163" s="99">
        <v>14599.416666666668</v>
      </c>
      <c r="I1163" s="53">
        <v>15039.57625920592</v>
      </c>
      <c r="J1163" s="54">
        <v>14212.984292767538</v>
      </c>
      <c r="K1163" s="55">
        <v>0.97353097163248781</v>
      </c>
      <c r="L1163" s="121">
        <v>15068.327001429469</v>
      </c>
      <c r="M1163" s="54">
        <v>14107.655009149683</v>
      </c>
      <c r="N1163" s="120">
        <v>0.96631634888263906</v>
      </c>
      <c r="O1163" s="123">
        <v>14721.119052646591</v>
      </c>
      <c r="P1163" s="53">
        <v>15164.947865254497</v>
      </c>
      <c r="Q1163" s="54">
        <v>14331.578044936317</v>
      </c>
      <c r="R1163" s="55">
        <v>0.97353862798628477</v>
      </c>
      <c r="S1163" s="121">
        <v>15193.938276911915</v>
      </c>
      <c r="T1163" s="54">
        <v>14225.368517684081</v>
      </c>
      <c r="U1163" s="55">
        <v>0.96632385532719522</v>
      </c>
    </row>
    <row r="1164" spans="1:21" ht="13" x14ac:dyDescent="0.3">
      <c r="A1164" s="44" t="s">
        <v>6158</v>
      </c>
      <c r="B1164" s="44" t="s">
        <v>12099</v>
      </c>
      <c r="C1164" s="98" t="s">
        <v>957</v>
      </c>
      <c r="D1164" s="98" t="s">
        <v>13130</v>
      </c>
      <c r="E1164" s="98" t="s">
        <v>302</v>
      </c>
      <c r="F1164" s="122">
        <v>1.0215713100586572</v>
      </c>
      <c r="G1164" s="122">
        <v>1.0301199656376199</v>
      </c>
      <c r="H1164" s="99">
        <v>5923.4166666666661</v>
      </c>
      <c r="I1164" s="53">
        <v>6051.1925241899507</v>
      </c>
      <c r="J1164" s="54">
        <v>5718.6122013363929</v>
      </c>
      <c r="K1164" s="55">
        <v>0.96542460595710133</v>
      </c>
      <c r="L1164" s="121">
        <v>6101.8297731239709</v>
      </c>
      <c r="M1164" s="54">
        <v>5712.8113396812259</v>
      </c>
      <c r="N1164" s="120">
        <v>0.96444529587617955</v>
      </c>
      <c r="O1164" s="123">
        <v>5976.8024233459773</v>
      </c>
      <c r="P1164" s="53">
        <v>6105.7298815793074</v>
      </c>
      <c r="Q1164" s="54">
        <v>5770.1975039190238</v>
      </c>
      <c r="R1164" s="55">
        <v>0.96543219855822326</v>
      </c>
      <c r="S1164" s="121">
        <v>6156.8235069600014</v>
      </c>
      <c r="T1164" s="54">
        <v>5764.3437592433665</v>
      </c>
      <c r="U1164" s="55">
        <v>0.9644527877862038</v>
      </c>
    </row>
    <row r="1165" spans="1:21" ht="13" x14ac:dyDescent="0.3">
      <c r="A1165" s="44" t="s">
        <v>6157</v>
      </c>
      <c r="B1165" s="44" t="s">
        <v>12098</v>
      </c>
      <c r="C1165" s="98" t="s">
        <v>957</v>
      </c>
      <c r="D1165" s="98" t="s">
        <v>13130</v>
      </c>
      <c r="E1165" s="98" t="s">
        <v>301</v>
      </c>
      <c r="F1165" s="122">
        <v>1.0301491218854122</v>
      </c>
      <c r="G1165" s="122">
        <v>1.0321184294872148</v>
      </c>
      <c r="H1165" s="99">
        <v>9758</v>
      </c>
      <c r="I1165" s="53">
        <v>10052.195131357852</v>
      </c>
      <c r="J1165" s="54">
        <v>9499.7152211898156</v>
      </c>
      <c r="K1165" s="55">
        <v>0.97353097163248781</v>
      </c>
      <c r="L1165" s="121">
        <v>10071.411634936241</v>
      </c>
      <c r="M1165" s="54">
        <v>9429.3149323967918</v>
      </c>
      <c r="N1165" s="120">
        <v>0.96631634888263906</v>
      </c>
      <c r="O1165" s="123">
        <v>9846.4039874499013</v>
      </c>
      <c r="P1165" s="53">
        <v>10143.264421400538</v>
      </c>
      <c r="Q1165" s="54">
        <v>9585.854628540661</v>
      </c>
      <c r="R1165" s="55">
        <v>0.97353862798628488</v>
      </c>
      <c r="S1165" s="121">
        <v>10162.655019623442</v>
      </c>
      <c r="T1165" s="54">
        <v>9514.8150622616577</v>
      </c>
      <c r="U1165" s="55">
        <v>0.96632385532719534</v>
      </c>
    </row>
    <row r="1166" spans="1:21" ht="13" x14ac:dyDescent="0.3">
      <c r="A1166" s="44" t="s">
        <v>6156</v>
      </c>
      <c r="B1166" s="44" t="s">
        <v>12097</v>
      </c>
      <c r="C1166" s="98" t="s">
        <v>957</v>
      </c>
      <c r="D1166" s="98" t="s">
        <v>13130</v>
      </c>
      <c r="E1166" s="98" t="s">
        <v>468</v>
      </c>
      <c r="F1166" s="122">
        <v>1.0305799866237377</v>
      </c>
      <c r="G1166" s="122">
        <v>1.031297646584489</v>
      </c>
      <c r="H1166" s="99">
        <v>8867.6666666666661</v>
      </c>
      <c r="I1166" s="53">
        <v>9138.8397947170979</v>
      </c>
      <c r="J1166" s="54">
        <v>8636.5589174711986</v>
      </c>
      <c r="K1166" s="55">
        <v>0.97393815556191399</v>
      </c>
      <c r="L1166" s="121">
        <v>9145.2037640290528</v>
      </c>
      <c r="M1166" s="54">
        <v>8562.1568790655838</v>
      </c>
      <c r="N1166" s="120">
        <v>0.96554789449298029</v>
      </c>
      <c r="O1166" s="123">
        <v>8940.5098896914023</v>
      </c>
      <c r="P1166" s="53">
        <v>9213.9105625275606</v>
      </c>
      <c r="Q1166" s="54">
        <v>8707.5721920861852</v>
      </c>
      <c r="R1166" s="55">
        <v>0.97394581511801703</v>
      </c>
      <c r="S1166" s="121">
        <v>9220.3268085040927</v>
      </c>
      <c r="T1166" s="54">
        <v>8632.5575577572199</v>
      </c>
      <c r="U1166" s="55">
        <v>0.96555539496810383</v>
      </c>
    </row>
    <row r="1167" spans="1:21" ht="13" x14ac:dyDescent="0.3">
      <c r="A1167" s="44" t="s">
        <v>6155</v>
      </c>
      <c r="B1167" s="44" t="s">
        <v>12096</v>
      </c>
      <c r="C1167" s="98" t="s">
        <v>957</v>
      </c>
      <c r="D1167" s="98" t="s">
        <v>13130</v>
      </c>
      <c r="E1167" s="98" t="s">
        <v>468</v>
      </c>
      <c r="F1167" s="122">
        <v>1.0305799866237377</v>
      </c>
      <c r="G1167" s="122">
        <v>1.031297646584489</v>
      </c>
      <c r="H1167" s="99">
        <v>5361.416666666667</v>
      </c>
      <c r="I1167" s="53">
        <v>5525.3687166176178</v>
      </c>
      <c r="J1167" s="54">
        <v>5221.6882595322386</v>
      </c>
      <c r="K1167" s="55">
        <v>0.97393815556191399</v>
      </c>
      <c r="L1167" s="121">
        <v>5529.2163906921896</v>
      </c>
      <c r="M1167" s="54">
        <v>5176.7045739995729</v>
      </c>
      <c r="N1167" s="120">
        <v>0.96554789449298029</v>
      </c>
      <c r="O1167" s="123">
        <v>5405.8810134595642</v>
      </c>
      <c r="P1167" s="53">
        <v>5571.1927825406756</v>
      </c>
      <c r="Q1167" s="54">
        <v>5265.0351900848873</v>
      </c>
      <c r="R1167" s="55">
        <v>0.97394581511801703</v>
      </c>
      <c r="S1167" s="121">
        <v>5575.0723668966211</v>
      </c>
      <c r="T1167" s="54">
        <v>5219.6775771015227</v>
      </c>
      <c r="U1167" s="55">
        <v>0.96555539496810383</v>
      </c>
    </row>
    <row r="1168" spans="1:21" ht="13" x14ac:dyDescent="0.3">
      <c r="A1168" s="44" t="s">
        <v>6154</v>
      </c>
      <c r="B1168" s="44" t="s">
        <v>12095</v>
      </c>
      <c r="C1168" s="98" t="s">
        <v>957</v>
      </c>
      <c r="D1168" s="98" t="s">
        <v>13130</v>
      </c>
      <c r="E1168" s="98" t="s">
        <v>306</v>
      </c>
      <c r="F1168" s="122">
        <v>1.0161597434384846</v>
      </c>
      <c r="G1168" s="122">
        <v>1.0217568421149539</v>
      </c>
      <c r="H1168" s="99">
        <v>22991.25</v>
      </c>
      <c r="I1168" s="53">
        <v>23362.782701330059</v>
      </c>
      <c r="J1168" s="54">
        <v>22078.737980805156</v>
      </c>
      <c r="K1168" s="55">
        <v>0.96031046510325258</v>
      </c>
      <c r="L1168" s="121">
        <v>23491.466996275434</v>
      </c>
      <c r="M1168" s="54">
        <v>21993.782853985063</v>
      </c>
      <c r="N1168" s="120">
        <v>0.95661535818996635</v>
      </c>
      <c r="O1168" s="123">
        <v>23196.929242674611</v>
      </c>
      <c r="P1168" s="53">
        <v>23571.785667796914</v>
      </c>
      <c r="Q1168" s="54">
        <v>22276.429102044494</v>
      </c>
      <c r="R1168" s="55">
        <v>0.9603180174841115</v>
      </c>
      <c r="S1168" s="121">
        <v>23701.621169759237</v>
      </c>
      <c r="T1168" s="54">
        <v>22190.711154770757</v>
      </c>
      <c r="U1168" s="55">
        <v>0.95662278927623112</v>
      </c>
    </row>
    <row r="1169" spans="1:21" ht="13" x14ac:dyDescent="0.3">
      <c r="A1169" s="44" t="s">
        <v>6153</v>
      </c>
      <c r="B1169" s="44" t="s">
        <v>12094</v>
      </c>
      <c r="C1169" s="98" t="s">
        <v>957</v>
      </c>
      <c r="D1169" s="98" t="s">
        <v>13130</v>
      </c>
      <c r="E1169" s="98" t="s">
        <v>307</v>
      </c>
      <c r="F1169" s="122">
        <v>1.0230908733301232</v>
      </c>
      <c r="G1169" s="122">
        <v>1.0309117209303666</v>
      </c>
      <c r="H1169" s="99">
        <v>7184</v>
      </c>
      <c r="I1169" s="53">
        <v>7349.8848340036047</v>
      </c>
      <c r="J1169" s="54">
        <v>6945.9269263254628</v>
      </c>
      <c r="K1169" s="55">
        <v>0.96686065232815466</v>
      </c>
      <c r="L1169" s="121">
        <v>7406.0698031637539</v>
      </c>
      <c r="M1169" s="54">
        <v>6933.9003425399214</v>
      </c>
      <c r="N1169" s="120">
        <v>0.96518657329341895</v>
      </c>
      <c r="O1169" s="123">
        <v>7250.6458879560905</v>
      </c>
      <c r="P1169" s="53">
        <v>7418.0696337164627</v>
      </c>
      <c r="Q1169" s="54">
        <v>7010.4193461792374</v>
      </c>
      <c r="R1169" s="55">
        <v>0.96686825622309192</v>
      </c>
      <c r="S1169" s="121">
        <v>7474.7758302094999</v>
      </c>
      <c r="T1169" s="54">
        <v>6998.2804216985014</v>
      </c>
      <c r="U1169" s="55">
        <v>0.96519407096176235</v>
      </c>
    </row>
    <row r="1170" spans="1:21" ht="13" x14ac:dyDescent="0.3">
      <c r="A1170" s="44" t="s">
        <v>6152</v>
      </c>
      <c r="B1170" s="44" t="s">
        <v>12093</v>
      </c>
      <c r="C1170" s="98" t="s">
        <v>957</v>
      </c>
      <c r="D1170" s="98" t="s">
        <v>13130</v>
      </c>
      <c r="E1170" s="98" t="s">
        <v>229</v>
      </c>
      <c r="F1170" s="122">
        <v>1.0160004798393047</v>
      </c>
      <c r="G1170" s="122">
        <v>1.0218971854984413</v>
      </c>
      <c r="H1170" s="99">
        <v>3761.666666666667</v>
      </c>
      <c r="I1170" s="53">
        <v>3821.8551383288518</v>
      </c>
      <c r="J1170" s="54">
        <v>3611.8016966768541</v>
      </c>
      <c r="K1170" s="55">
        <v>0.9601599548099744</v>
      </c>
      <c r="L1170" s="121">
        <v>3844.0365794499703</v>
      </c>
      <c r="M1170" s="54">
        <v>3598.9623732141854</v>
      </c>
      <c r="N1170" s="120">
        <v>0.9567467540666863</v>
      </c>
      <c r="O1170" s="123">
        <v>3800.4166365370183</v>
      </c>
      <c r="P1170" s="53">
        <v>3861.2251263108874</v>
      </c>
      <c r="Q1170" s="54">
        <v>3649.0365636918004</v>
      </c>
      <c r="R1170" s="55">
        <v>0.96016750600714218</v>
      </c>
      <c r="S1170" s="121">
        <v>3883.6350645986317</v>
      </c>
      <c r="T1170" s="54">
        <v>3636.0645262107669</v>
      </c>
      <c r="U1170" s="55">
        <v>0.95675418617364782</v>
      </c>
    </row>
    <row r="1171" spans="1:21" ht="13" x14ac:dyDescent="0.3">
      <c r="A1171" s="44" t="s">
        <v>6151</v>
      </c>
      <c r="B1171" s="44" t="s">
        <v>10897</v>
      </c>
      <c r="C1171" s="98" t="s">
        <v>957</v>
      </c>
      <c r="D1171" s="98" t="s">
        <v>13130</v>
      </c>
      <c r="E1171" s="98" t="s">
        <v>468</v>
      </c>
      <c r="F1171" s="122">
        <v>1.0305799866237377</v>
      </c>
      <c r="G1171" s="122">
        <v>1.031297646584489</v>
      </c>
      <c r="H1171" s="99">
        <v>3577.8333333333335</v>
      </c>
      <c r="I1171" s="53">
        <v>3687.2434288086297</v>
      </c>
      <c r="J1171" s="54">
        <v>3484.5883975746015</v>
      </c>
      <c r="K1171" s="55">
        <v>0.97393815556191399</v>
      </c>
      <c r="L1171" s="121">
        <v>3689.8110965382043</v>
      </c>
      <c r="M1171" s="54">
        <v>3454.5694418468015</v>
      </c>
      <c r="N1171" s="120">
        <v>0.96554789449298029</v>
      </c>
      <c r="O1171" s="123">
        <v>3608.637781012771</v>
      </c>
      <c r="P1171" s="53">
        <v>3718.989876086056</v>
      </c>
      <c r="Q1171" s="54">
        <v>3514.6176650941552</v>
      </c>
      <c r="R1171" s="55">
        <v>0.97394581511801692</v>
      </c>
      <c r="S1171" s="121">
        <v>3721.5796509343431</v>
      </c>
      <c r="T1171" s="54">
        <v>3484.3396779426075</v>
      </c>
      <c r="U1171" s="55">
        <v>0.96555539496810372</v>
      </c>
    </row>
    <row r="1172" spans="1:21" ht="13" x14ac:dyDescent="0.3">
      <c r="A1172" s="44" t="s">
        <v>6150</v>
      </c>
      <c r="B1172" s="44" t="s">
        <v>12092</v>
      </c>
      <c r="C1172" s="98" t="s">
        <v>957</v>
      </c>
      <c r="D1172" s="98" t="s">
        <v>13130</v>
      </c>
      <c r="E1172" s="98" t="s">
        <v>468</v>
      </c>
      <c r="F1172" s="122">
        <v>1.0305799866237377</v>
      </c>
      <c r="G1172" s="122">
        <v>1.031297646584489</v>
      </c>
      <c r="H1172" s="99">
        <v>6633.2499999999991</v>
      </c>
      <c r="I1172" s="53">
        <v>6836.0946962719072</v>
      </c>
      <c r="J1172" s="54">
        <v>6460.3752703810651</v>
      </c>
      <c r="K1172" s="55">
        <v>0.97393815556191399</v>
      </c>
      <c r="L1172" s="121">
        <v>6840.8551142065608</v>
      </c>
      <c r="M1172" s="54">
        <v>6404.7205711455608</v>
      </c>
      <c r="N1172" s="120">
        <v>0.96554789449298029</v>
      </c>
      <c r="O1172" s="123">
        <v>6683.0806744171641</v>
      </c>
      <c r="P1172" s="53">
        <v>6887.4491920462015</v>
      </c>
      <c r="Q1172" s="54">
        <v>6508.9584549446927</v>
      </c>
      <c r="R1172" s="55">
        <v>0.97394581511801714</v>
      </c>
      <c r="S1172" s="121">
        <v>6892.2453714607009</v>
      </c>
      <c r="T1172" s="54">
        <v>6452.8846001905658</v>
      </c>
      <c r="U1172" s="55">
        <v>0.96555539496810372</v>
      </c>
    </row>
    <row r="1173" spans="1:21" ht="13" x14ac:dyDescent="0.3">
      <c r="A1173" s="44" t="s">
        <v>6149</v>
      </c>
      <c r="B1173" s="44" t="s">
        <v>12091</v>
      </c>
      <c r="C1173" s="98" t="s">
        <v>957</v>
      </c>
      <c r="D1173" s="98" t="s">
        <v>13130</v>
      </c>
      <c r="E1173" s="98" t="s">
        <v>303</v>
      </c>
      <c r="F1173" s="122">
        <v>1.0216526786539533</v>
      </c>
      <c r="G1173" s="122">
        <v>1.0300216948510414</v>
      </c>
      <c r="H1173" s="99">
        <v>8734.75</v>
      </c>
      <c r="I1173" s="53">
        <v>8923.8807348726186</v>
      </c>
      <c r="J1173" s="54">
        <v>8433.4142484658114</v>
      </c>
      <c r="K1173" s="55">
        <v>0.96550150244320798</v>
      </c>
      <c r="L1173" s="121">
        <v>8996.981999100135</v>
      </c>
      <c r="M1173" s="54">
        <v>8423.3849023049206</v>
      </c>
      <c r="N1173" s="120">
        <v>0.96435329028362815</v>
      </c>
      <c r="O1173" s="123">
        <v>8819.0360033887846</v>
      </c>
      <c r="P1173" s="53">
        <v>9009.9917560078065</v>
      </c>
      <c r="Q1173" s="54">
        <v>8514.8594761286167</v>
      </c>
      <c r="R1173" s="55">
        <v>0.96550909564908394</v>
      </c>
      <c r="S1173" s="121">
        <v>9083.7984111628703</v>
      </c>
      <c r="T1173" s="54">
        <v>8504.7324521189457</v>
      </c>
      <c r="U1173" s="55">
        <v>0.96436078147894333</v>
      </c>
    </row>
    <row r="1174" spans="1:21" ht="13" x14ac:dyDescent="0.3">
      <c r="A1174" s="44" t="s">
        <v>6148</v>
      </c>
      <c r="B1174" s="44" t="s">
        <v>12090</v>
      </c>
      <c r="C1174" s="98" t="s">
        <v>957</v>
      </c>
      <c r="D1174" s="98" t="s">
        <v>13130</v>
      </c>
      <c r="E1174" s="98" t="s">
        <v>305</v>
      </c>
      <c r="F1174" s="122">
        <v>1.0296218068534235</v>
      </c>
      <c r="G1174" s="122">
        <v>1.0307830527738933</v>
      </c>
      <c r="H1174" s="99">
        <v>7277.75</v>
      </c>
      <c r="I1174" s="53">
        <v>7493.3301048275034</v>
      </c>
      <c r="J1174" s="54">
        <v>7081.4882843021469</v>
      </c>
      <c r="K1174" s="55">
        <v>0.97303263842563248</v>
      </c>
      <c r="L1174" s="121">
        <v>7501.7813623252014</v>
      </c>
      <c r="M1174" s="54">
        <v>7023.5098696565965</v>
      </c>
      <c r="N1174" s="120">
        <v>0.96506610829673956</v>
      </c>
      <c r="O1174" s="123">
        <v>7350.1906057782617</v>
      </c>
      <c r="P1174" s="53">
        <v>7567.9165322384733</v>
      </c>
      <c r="Q1174" s="54">
        <v>7152.0316049249623</v>
      </c>
      <c r="R1174" s="55">
        <v>0.97304029086027799</v>
      </c>
      <c r="S1174" s="121">
        <v>7576.4519110941083</v>
      </c>
      <c r="T1174" s="54">
        <v>7093.4749455709107</v>
      </c>
      <c r="U1174" s="55">
        <v>0.96507360502929851</v>
      </c>
    </row>
    <row r="1175" spans="1:21" ht="13" x14ac:dyDescent="0.3">
      <c r="A1175" s="44" t="s">
        <v>6147</v>
      </c>
      <c r="B1175" s="44" t="s">
        <v>12089</v>
      </c>
      <c r="C1175" s="98" t="s">
        <v>957</v>
      </c>
      <c r="D1175" s="98" t="s">
        <v>13130</v>
      </c>
      <c r="E1175" s="98" t="s">
        <v>305</v>
      </c>
      <c r="F1175" s="122">
        <v>1.0296218068534235</v>
      </c>
      <c r="G1175" s="122">
        <v>1.0307830527738933</v>
      </c>
      <c r="H1175" s="99">
        <v>3805.75</v>
      </c>
      <c r="I1175" s="53">
        <v>3918.4831914324168</v>
      </c>
      <c r="J1175" s="54">
        <v>3703.118963688351</v>
      </c>
      <c r="K1175" s="55">
        <v>0.97303263842563248</v>
      </c>
      <c r="L1175" s="121">
        <v>3922.9026030942441</v>
      </c>
      <c r="M1175" s="54">
        <v>3672.800341650317</v>
      </c>
      <c r="N1175" s="120">
        <v>0.96506610829673967</v>
      </c>
      <c r="O1175" s="123">
        <v>3841.2519076470517</v>
      </c>
      <c r="P1175" s="53">
        <v>3955.0367297307175</v>
      </c>
      <c r="Q1175" s="54">
        <v>3737.6928734844846</v>
      </c>
      <c r="R1175" s="55">
        <v>0.97304029086027788</v>
      </c>
      <c r="S1175" s="121">
        <v>3959.4973678379688</v>
      </c>
      <c r="T1175" s="54">
        <v>3707.09082633861</v>
      </c>
      <c r="U1175" s="55">
        <v>0.96507360502929851</v>
      </c>
    </row>
    <row r="1176" spans="1:21" ht="13" x14ac:dyDescent="0.3">
      <c r="A1176" s="44" t="s">
        <v>6146</v>
      </c>
      <c r="B1176" s="44" t="s">
        <v>12088</v>
      </c>
      <c r="C1176" s="98" t="s">
        <v>957</v>
      </c>
      <c r="D1176" s="98" t="s">
        <v>13130</v>
      </c>
      <c r="E1176" s="98" t="s">
        <v>302</v>
      </c>
      <c r="F1176" s="122">
        <v>1.0215713100586572</v>
      </c>
      <c r="G1176" s="122">
        <v>1.0301199656376199</v>
      </c>
      <c r="H1176" s="99">
        <v>7222.4166666666661</v>
      </c>
      <c r="I1176" s="53">
        <v>7378.2136559561459</v>
      </c>
      <c r="J1176" s="54">
        <v>6972.6987644746669</v>
      </c>
      <c r="K1176" s="55">
        <v>0.96542460595710122</v>
      </c>
      <c r="L1176" s="121">
        <v>7439.9556084872393</v>
      </c>
      <c r="M1176" s="54">
        <v>6965.6257790243826</v>
      </c>
      <c r="N1176" s="120">
        <v>0.96444529587617944</v>
      </c>
      <c r="O1176" s="123">
        <v>7289.2714178451506</v>
      </c>
      <c r="P1176" s="53">
        <v>7446.5105517011962</v>
      </c>
      <c r="Q1176" s="54">
        <v>7037.2973308178607</v>
      </c>
      <c r="R1176" s="55">
        <v>0.96543219855822326</v>
      </c>
      <c r="S1176" s="121">
        <v>7508.8240224739311</v>
      </c>
      <c r="T1176" s="54">
        <v>7030.1581398710496</v>
      </c>
      <c r="U1176" s="55">
        <v>0.9644527877862038</v>
      </c>
    </row>
    <row r="1177" spans="1:21" ht="13" x14ac:dyDescent="0.3">
      <c r="A1177" s="44" t="s">
        <v>6145</v>
      </c>
      <c r="B1177" s="44" t="s">
        <v>12087</v>
      </c>
      <c r="C1177" s="98" t="s">
        <v>957</v>
      </c>
      <c r="D1177" s="98" t="s">
        <v>13130</v>
      </c>
      <c r="E1177" s="98" t="s">
        <v>304</v>
      </c>
      <c r="F1177" s="122">
        <v>1.029681258094161</v>
      </c>
      <c r="G1177" s="122">
        <v>1.0302590257168518</v>
      </c>
      <c r="H1177" s="99">
        <v>8784.1666666666679</v>
      </c>
      <c r="I1177" s="53">
        <v>9044.8917846421264</v>
      </c>
      <c r="J1177" s="54">
        <v>8547.7743953198515</v>
      </c>
      <c r="K1177" s="55">
        <v>0.97308882215955039</v>
      </c>
      <c r="L1177" s="121">
        <v>9049.9669917344472</v>
      </c>
      <c r="M1177" s="54">
        <v>8472.9918690688028</v>
      </c>
      <c r="N1177" s="120">
        <v>0.96457549026492384</v>
      </c>
      <c r="O1177" s="123">
        <v>8863.5358410041572</v>
      </c>
      <c r="P1177" s="53">
        <v>9126.6167359278479</v>
      </c>
      <c r="Q1177" s="54">
        <v>8625.075483236873</v>
      </c>
      <c r="R1177" s="55">
        <v>0.97309647503605412</v>
      </c>
      <c r="S1177" s="121">
        <v>9131.7377999593391</v>
      </c>
      <c r="T1177" s="54">
        <v>8549.6158430945798</v>
      </c>
      <c r="U1177" s="55">
        <v>0.96458298318631119</v>
      </c>
    </row>
    <row r="1178" spans="1:21" ht="13" x14ac:dyDescent="0.3">
      <c r="A1178" s="44" t="s">
        <v>6144</v>
      </c>
      <c r="B1178" s="44" t="s">
        <v>12086</v>
      </c>
      <c r="C1178" s="98" t="s">
        <v>957</v>
      </c>
      <c r="D1178" s="98" t="s">
        <v>13130</v>
      </c>
      <c r="E1178" s="98" t="s">
        <v>468</v>
      </c>
      <c r="F1178" s="122">
        <v>1.0305799866237377</v>
      </c>
      <c r="G1178" s="122">
        <v>1.031297646584489</v>
      </c>
      <c r="H1178" s="99">
        <v>8455.6666666666661</v>
      </c>
      <c r="I1178" s="53">
        <v>8714.240840228118</v>
      </c>
      <c r="J1178" s="54">
        <v>8235.2963973796905</v>
      </c>
      <c r="K1178" s="55">
        <v>0.97393815556191399</v>
      </c>
      <c r="L1178" s="121">
        <v>8720.3091336362431</v>
      </c>
      <c r="M1178" s="54">
        <v>8164.3511465344764</v>
      </c>
      <c r="N1178" s="120">
        <v>0.96554789449298029</v>
      </c>
      <c r="O1178" s="123">
        <v>8526.7415962237865</v>
      </c>
      <c r="P1178" s="53">
        <v>8787.4892401803772</v>
      </c>
      <c r="Q1178" s="54">
        <v>8304.5842942348772</v>
      </c>
      <c r="R1178" s="55">
        <v>0.97394581511801703</v>
      </c>
      <c r="S1178" s="121">
        <v>8793.6085412196608</v>
      </c>
      <c r="T1178" s="54">
        <v>8233.0413497328191</v>
      </c>
      <c r="U1178" s="55">
        <v>0.96555539496810394</v>
      </c>
    </row>
    <row r="1179" spans="1:21" ht="13" x14ac:dyDescent="0.3">
      <c r="A1179" s="44" t="s">
        <v>6143</v>
      </c>
      <c r="B1179" s="44" t="s">
        <v>12085</v>
      </c>
      <c r="C1179" s="98" t="s">
        <v>957</v>
      </c>
      <c r="D1179" s="98" t="s">
        <v>13130</v>
      </c>
      <c r="E1179" s="98" t="s">
        <v>468</v>
      </c>
      <c r="F1179" s="122">
        <v>1.0305799866237377</v>
      </c>
      <c r="G1179" s="122">
        <v>1.031297646584489</v>
      </c>
      <c r="H1179" s="99">
        <v>21701.833333333328</v>
      </c>
      <c r="I1179" s="53">
        <v>22365.475106377246</v>
      </c>
      <c r="J1179" s="54">
        <v>21136.243528978724</v>
      </c>
      <c r="K1179" s="55">
        <v>0.97393815556191399</v>
      </c>
      <c r="L1179" s="121">
        <v>22381.049643235478</v>
      </c>
      <c r="M1179" s="54">
        <v>20954.159481637573</v>
      </c>
      <c r="N1179" s="120">
        <v>0.9655478944929804</v>
      </c>
      <c r="O1179" s="123">
        <v>21986.623817146479</v>
      </c>
      <c r="P1179" s="53">
        <v>22658.974479375971</v>
      </c>
      <c r="Q1179" s="54">
        <v>21413.780255283935</v>
      </c>
      <c r="R1179" s="55">
        <v>0.97394581511801703</v>
      </c>
      <c r="S1179" s="121">
        <v>22674.753398961639</v>
      </c>
      <c r="T1179" s="54">
        <v>21229.303243779985</v>
      </c>
      <c r="U1179" s="55">
        <v>0.96555539496810372</v>
      </c>
    </row>
    <row r="1180" spans="1:21" ht="13" x14ac:dyDescent="0.3">
      <c r="A1180" s="44" t="s">
        <v>6142</v>
      </c>
      <c r="B1180" s="44" t="s">
        <v>12084</v>
      </c>
      <c r="C1180" s="98" t="s">
        <v>957</v>
      </c>
      <c r="D1180" s="98" t="s">
        <v>13130</v>
      </c>
      <c r="E1180" s="98" t="s">
        <v>305</v>
      </c>
      <c r="F1180" s="122">
        <v>1.0296218068534235</v>
      </c>
      <c r="G1180" s="122">
        <v>1.0307830527738933</v>
      </c>
      <c r="H1180" s="99">
        <v>15957.75</v>
      </c>
      <c r="I1180" s="53">
        <v>16430.44738831522</v>
      </c>
      <c r="J1180" s="54">
        <v>15527.411585836639</v>
      </c>
      <c r="K1180" s="55">
        <v>0.97303263842563259</v>
      </c>
      <c r="L1180" s="121">
        <v>16448.978260402597</v>
      </c>
      <c r="M1180" s="54">
        <v>15400.283689672298</v>
      </c>
      <c r="N1180" s="120">
        <v>0.96506610829673978</v>
      </c>
      <c r="O1180" s="123">
        <v>16100.293714038597</v>
      </c>
      <c r="P1180" s="53">
        <v>16577.213504719235</v>
      </c>
      <c r="Q1180" s="54">
        <v>15666.234478444019</v>
      </c>
      <c r="R1180" s="55">
        <v>0.97304029086027788</v>
      </c>
      <c r="S1180" s="121">
        <v>16595.909905113029</v>
      </c>
      <c r="T1180" s="54">
        <v>15537.968496637783</v>
      </c>
      <c r="U1180" s="55">
        <v>0.96507360502929851</v>
      </c>
    </row>
    <row r="1181" spans="1:21" ht="13" x14ac:dyDescent="0.3">
      <c r="A1181" s="44" t="s">
        <v>6141</v>
      </c>
      <c r="B1181" s="44" t="s">
        <v>12083</v>
      </c>
      <c r="C1181" s="98" t="s">
        <v>957</v>
      </c>
      <c r="D1181" s="98" t="s">
        <v>13130</v>
      </c>
      <c r="E1181" s="98" t="s">
        <v>468</v>
      </c>
      <c r="F1181" s="122">
        <v>1.0305799866237377</v>
      </c>
      <c r="G1181" s="122">
        <v>1.031297646584489</v>
      </c>
      <c r="H1181" s="99">
        <v>10295.75</v>
      </c>
      <c r="I1181" s="53">
        <v>10610.593897281347</v>
      </c>
      <c r="J1181" s="54">
        <v>10027.423765126576</v>
      </c>
      <c r="K1181" s="55">
        <v>0.97393815556191399</v>
      </c>
      <c r="L1181" s="121">
        <v>10617.982744822253</v>
      </c>
      <c r="M1181" s="54">
        <v>9941.0397347261023</v>
      </c>
      <c r="N1181" s="120">
        <v>0.96554789449298029</v>
      </c>
      <c r="O1181" s="123">
        <v>10382.020020605069</v>
      </c>
      <c r="P1181" s="53">
        <v>10699.502053962549</v>
      </c>
      <c r="Q1181" s="54">
        <v>10111.524951539775</v>
      </c>
      <c r="R1181" s="55">
        <v>0.97394581511801703</v>
      </c>
      <c r="S1181" s="121">
        <v>10706.952814043056</v>
      </c>
      <c r="T1181" s="54">
        <v>10024.415441562089</v>
      </c>
      <c r="U1181" s="55">
        <v>0.96555539496810383</v>
      </c>
    </row>
    <row r="1182" spans="1:21" ht="13" x14ac:dyDescent="0.3">
      <c r="A1182" s="44" t="s">
        <v>6140</v>
      </c>
      <c r="B1182" s="44" t="s">
        <v>12082</v>
      </c>
      <c r="C1182" s="98" t="s">
        <v>957</v>
      </c>
      <c r="D1182" s="98" t="s">
        <v>13130</v>
      </c>
      <c r="E1182" s="98" t="s">
        <v>302</v>
      </c>
      <c r="F1182" s="122">
        <v>1.0215713100586572</v>
      </c>
      <c r="G1182" s="122">
        <v>1.0301199656376199</v>
      </c>
      <c r="H1182" s="99">
        <v>4090.1666666666661</v>
      </c>
      <c r="I1182" s="53">
        <v>4178.3969200249167</v>
      </c>
      <c r="J1182" s="54">
        <v>3948.7475424655363</v>
      </c>
      <c r="K1182" s="55">
        <v>0.96542460595710122</v>
      </c>
      <c r="L1182" s="121">
        <v>4213.3623461188045</v>
      </c>
      <c r="M1182" s="54">
        <v>3944.7420010162195</v>
      </c>
      <c r="N1182" s="120">
        <v>0.96444529587617944</v>
      </c>
      <c r="O1182" s="123">
        <v>4125.6673996395621</v>
      </c>
      <c r="P1182" s="53">
        <v>4214.6634503160813</v>
      </c>
      <c r="Q1182" s="54">
        <v>3983.0521481540104</v>
      </c>
      <c r="R1182" s="55">
        <v>0.96543219855822326</v>
      </c>
      <c r="S1182" s="121">
        <v>4249.9323599489544</v>
      </c>
      <c r="T1182" s="54">
        <v>3979.0114250610336</v>
      </c>
      <c r="U1182" s="55">
        <v>0.9644527877862038</v>
      </c>
    </row>
    <row r="1183" spans="1:21" ht="13" x14ac:dyDescent="0.3">
      <c r="A1183" s="44" t="s">
        <v>6139</v>
      </c>
      <c r="B1183" s="44" t="s">
        <v>12081</v>
      </c>
      <c r="C1183" s="98" t="s">
        <v>957</v>
      </c>
      <c r="D1183" s="98" t="s">
        <v>13130</v>
      </c>
      <c r="E1183" s="98" t="s">
        <v>303</v>
      </c>
      <c r="F1183" s="122">
        <v>1.0216526786539533</v>
      </c>
      <c r="G1183" s="122">
        <v>1.0300216948510414</v>
      </c>
      <c r="H1183" s="99">
        <v>232.08333333333334</v>
      </c>
      <c r="I1183" s="53">
        <v>237.10855917093832</v>
      </c>
      <c r="J1183" s="54">
        <v>224.07680702536121</v>
      </c>
      <c r="K1183" s="55">
        <v>0.96550150244320798</v>
      </c>
      <c r="L1183" s="121">
        <v>239.05086834667921</v>
      </c>
      <c r="M1183" s="54">
        <v>223.810326119992</v>
      </c>
      <c r="N1183" s="120">
        <v>0.96435329028362793</v>
      </c>
      <c r="O1183" s="123">
        <v>234.3707778891588</v>
      </c>
      <c r="P1183" s="53">
        <v>239.44553302866981</v>
      </c>
      <c r="Q1183" s="54">
        <v>226.28711780633404</v>
      </c>
      <c r="R1183" s="55">
        <v>0.96550909564908394</v>
      </c>
      <c r="S1183" s="121">
        <v>241.40698586494835</v>
      </c>
      <c r="T1183" s="54">
        <v>226.01798652101706</v>
      </c>
      <c r="U1183" s="55">
        <v>0.96436078147894344</v>
      </c>
    </row>
    <row r="1184" spans="1:21" ht="13" x14ac:dyDescent="0.3">
      <c r="A1184" s="44" t="s">
        <v>6138</v>
      </c>
      <c r="B1184" s="44" t="s">
        <v>12080</v>
      </c>
      <c r="C1184" s="98" t="s">
        <v>957</v>
      </c>
      <c r="D1184" s="98" t="s">
        <v>13130</v>
      </c>
      <c r="E1184" s="98" t="s">
        <v>468</v>
      </c>
      <c r="F1184" s="122">
        <v>1.0305799866237377</v>
      </c>
      <c r="G1184" s="122">
        <v>1.031297646584489</v>
      </c>
      <c r="H1184" s="99">
        <v>9455.5833333333339</v>
      </c>
      <c r="I1184" s="53">
        <v>9744.7349451863047</v>
      </c>
      <c r="J1184" s="54">
        <v>9209.153391428641</v>
      </c>
      <c r="K1184" s="55">
        <v>0.97393815556191388</v>
      </c>
      <c r="L1184" s="121">
        <v>9751.5208387501843</v>
      </c>
      <c r="M1184" s="54">
        <v>9129.8185787029161</v>
      </c>
      <c r="N1184" s="120">
        <v>0.96554789449298017</v>
      </c>
      <c r="O1184" s="123">
        <v>9539.9394047855858</v>
      </c>
      <c r="P1184" s="53">
        <v>9831.6706241751981</v>
      </c>
      <c r="Q1184" s="54">
        <v>9291.3840597703875</v>
      </c>
      <c r="R1184" s="55">
        <v>0.97394581511801703</v>
      </c>
      <c r="S1184" s="121">
        <v>9838.5170567140049</v>
      </c>
      <c r="T1184" s="54">
        <v>9211.3399599595232</v>
      </c>
      <c r="U1184" s="55">
        <v>0.96555539496810383</v>
      </c>
    </row>
    <row r="1185" spans="1:21" ht="13" x14ac:dyDescent="0.3">
      <c r="A1185" s="44" t="s">
        <v>6137</v>
      </c>
      <c r="B1185" s="44" t="s">
        <v>12079</v>
      </c>
      <c r="C1185" s="98" t="s">
        <v>957</v>
      </c>
      <c r="D1185" s="98" t="s">
        <v>13130</v>
      </c>
      <c r="E1185" s="98" t="s">
        <v>305</v>
      </c>
      <c r="F1185" s="122">
        <v>1.0296218068534235</v>
      </c>
      <c r="G1185" s="122">
        <v>1.0307830527738933</v>
      </c>
      <c r="H1185" s="99">
        <v>8095.5833333333321</v>
      </c>
      <c r="I1185" s="53">
        <v>8335.3891391991274</v>
      </c>
      <c r="J1185" s="54">
        <v>7877.2668104279091</v>
      </c>
      <c r="K1185" s="55">
        <v>0.97303263842563259</v>
      </c>
      <c r="L1185" s="121">
        <v>8344.7901023187824</v>
      </c>
      <c r="M1185" s="54">
        <v>7812.7731018919458</v>
      </c>
      <c r="N1185" s="120">
        <v>0.96506610829673967</v>
      </c>
      <c r="O1185" s="123">
        <v>8169.9128556500282</v>
      </c>
      <c r="P1185" s="53">
        <v>8411.9204362693945</v>
      </c>
      <c r="Q1185" s="54">
        <v>7949.6543813648268</v>
      </c>
      <c r="R1185" s="55">
        <v>0.97304029086027788</v>
      </c>
      <c r="S1185" s="121">
        <v>8421.4077142436126</v>
      </c>
      <c r="T1185" s="54">
        <v>7884.5672523773846</v>
      </c>
      <c r="U1185" s="55">
        <v>0.96507360502929862</v>
      </c>
    </row>
    <row r="1186" spans="1:21" ht="13" x14ac:dyDescent="0.3">
      <c r="A1186" s="44" t="s">
        <v>6136</v>
      </c>
      <c r="B1186" s="44" t="s">
        <v>10265</v>
      </c>
      <c r="C1186" s="98" t="s">
        <v>957</v>
      </c>
      <c r="D1186" s="98" t="s">
        <v>13130</v>
      </c>
      <c r="E1186" s="98" t="s">
        <v>468</v>
      </c>
      <c r="F1186" s="122">
        <v>1.0305799866237377</v>
      </c>
      <c r="G1186" s="122">
        <v>1.031297646584489</v>
      </c>
      <c r="H1186" s="99">
        <v>4895.9166666666661</v>
      </c>
      <c r="I1186" s="53">
        <v>5045.6337328442669</v>
      </c>
      <c r="J1186" s="54">
        <v>4768.3200481181666</v>
      </c>
      <c r="K1186" s="55">
        <v>0.97393815556191399</v>
      </c>
      <c r="L1186" s="121">
        <v>5049.1473362071083</v>
      </c>
      <c r="M1186" s="54">
        <v>4727.2420291130893</v>
      </c>
      <c r="N1186" s="120">
        <v>0.96554789449298017</v>
      </c>
      <c r="O1186" s="123">
        <v>4937.1143468965784</v>
      </c>
      <c r="P1186" s="53">
        <v>5088.0912375845392</v>
      </c>
      <c r="Q1186" s="54">
        <v>4808.4818569190438</v>
      </c>
      <c r="R1186" s="55">
        <v>0.97394581511801692</v>
      </c>
      <c r="S1186" s="121">
        <v>5091.6344068729577</v>
      </c>
      <c r="T1186" s="54">
        <v>4767.057393220417</v>
      </c>
      <c r="U1186" s="55">
        <v>0.96555539496810372</v>
      </c>
    </row>
    <row r="1187" spans="1:21" ht="13" x14ac:dyDescent="0.3">
      <c r="A1187" s="44" t="s">
        <v>6135</v>
      </c>
      <c r="B1187" s="44" t="s">
        <v>12078</v>
      </c>
      <c r="C1187" s="98" t="s">
        <v>957</v>
      </c>
      <c r="D1187" s="98" t="s">
        <v>13130</v>
      </c>
      <c r="E1187" s="98" t="s">
        <v>307</v>
      </c>
      <c r="F1187" s="122">
        <v>1.0230908733301232</v>
      </c>
      <c r="G1187" s="122">
        <v>1.0309117209303666</v>
      </c>
      <c r="H1187" s="99">
        <v>5016.25</v>
      </c>
      <c r="I1187" s="53">
        <v>5132.0795933422305</v>
      </c>
      <c r="J1187" s="54">
        <v>4850.0147472411054</v>
      </c>
      <c r="K1187" s="55">
        <v>0.96686065232815455</v>
      </c>
      <c r="L1187" s="121">
        <v>5171.3109201169518</v>
      </c>
      <c r="M1187" s="54">
        <v>4841.6171482831132</v>
      </c>
      <c r="N1187" s="120">
        <v>0.96518657329341906</v>
      </c>
      <c r="O1187" s="123">
        <v>5065.7214284698548</v>
      </c>
      <c r="P1187" s="53">
        <v>5182.6933603003426</v>
      </c>
      <c r="Q1187" s="54">
        <v>4897.8852440565988</v>
      </c>
      <c r="R1187" s="55">
        <v>0.96686825622309192</v>
      </c>
      <c r="S1187" s="121">
        <v>5222.311595577693</v>
      </c>
      <c r="T1187" s="54">
        <v>4889.404287903053</v>
      </c>
      <c r="U1187" s="55">
        <v>0.96519407096176235</v>
      </c>
    </row>
    <row r="1188" spans="1:21" ht="13" x14ac:dyDescent="0.3">
      <c r="A1188" s="44" t="s">
        <v>6134</v>
      </c>
      <c r="B1188" s="44" t="s">
        <v>12077</v>
      </c>
      <c r="C1188" s="98" t="s">
        <v>957</v>
      </c>
      <c r="D1188" s="98" t="s">
        <v>13130</v>
      </c>
      <c r="E1188" s="98" t="s">
        <v>307</v>
      </c>
      <c r="F1188" s="122">
        <v>1.0230908733301232</v>
      </c>
      <c r="G1188" s="122">
        <v>1.0309117209303666</v>
      </c>
      <c r="H1188" s="99">
        <v>5317.75</v>
      </c>
      <c r="I1188" s="53">
        <v>5440.5414916512627</v>
      </c>
      <c r="J1188" s="54">
        <v>5141.5232339180448</v>
      </c>
      <c r="K1188" s="55">
        <v>0.96686065232815477</v>
      </c>
      <c r="L1188" s="121">
        <v>5482.1308039774576</v>
      </c>
      <c r="M1188" s="54">
        <v>5132.620900131079</v>
      </c>
      <c r="N1188" s="120">
        <v>0.96518657329341906</v>
      </c>
      <c r="O1188" s="123">
        <v>5369.1672423186674</v>
      </c>
      <c r="P1188" s="53">
        <v>5493.1460029992941</v>
      </c>
      <c r="Q1188" s="54">
        <v>5191.2773689507967</v>
      </c>
      <c r="R1188" s="55">
        <v>0.9668682562230918</v>
      </c>
      <c r="S1188" s="121">
        <v>5535.1374417416882</v>
      </c>
      <c r="T1188" s="54">
        <v>5182.2883882880933</v>
      </c>
      <c r="U1188" s="55">
        <v>0.96519407096176224</v>
      </c>
    </row>
    <row r="1189" spans="1:21" ht="13" x14ac:dyDescent="0.3">
      <c r="A1189" s="44" t="s">
        <v>6133</v>
      </c>
      <c r="B1189" s="44" t="s">
        <v>12076</v>
      </c>
      <c r="C1189" s="98" t="s">
        <v>957</v>
      </c>
      <c r="D1189" s="98" t="s">
        <v>13130</v>
      </c>
      <c r="E1189" s="98" t="s">
        <v>468</v>
      </c>
      <c r="F1189" s="122">
        <v>1.0305799866237377</v>
      </c>
      <c r="G1189" s="122">
        <v>1.031297646584489</v>
      </c>
      <c r="H1189" s="99">
        <v>5062.5833333333339</v>
      </c>
      <c r="I1189" s="53">
        <v>5217.397063948225</v>
      </c>
      <c r="J1189" s="54">
        <v>4930.6430740451533</v>
      </c>
      <c r="K1189" s="55">
        <v>0.97393815556191388</v>
      </c>
      <c r="L1189" s="121">
        <v>5221.030277304525</v>
      </c>
      <c r="M1189" s="54">
        <v>4888.1666781952545</v>
      </c>
      <c r="N1189" s="120">
        <v>0.96554789449298029</v>
      </c>
      <c r="O1189" s="123">
        <v>5104.5883071344033</v>
      </c>
      <c r="P1189" s="53">
        <v>5260.6865492862617</v>
      </c>
      <c r="Q1189" s="54">
        <v>4971.5924196339156</v>
      </c>
      <c r="R1189" s="55">
        <v>0.97394581511801714</v>
      </c>
      <c r="S1189" s="121">
        <v>5264.3499079304111</v>
      </c>
      <c r="T1189" s="54">
        <v>4928.7627790447232</v>
      </c>
      <c r="U1189" s="55">
        <v>0.96555539496810383</v>
      </c>
    </row>
    <row r="1190" spans="1:21" ht="13" x14ac:dyDescent="0.3">
      <c r="A1190" s="44" t="s">
        <v>6132</v>
      </c>
      <c r="B1190" s="44" t="s">
        <v>12075</v>
      </c>
      <c r="C1190" s="98" t="s">
        <v>957</v>
      </c>
      <c r="D1190" s="98" t="s">
        <v>13130</v>
      </c>
      <c r="E1190" s="98" t="s">
        <v>304</v>
      </c>
      <c r="F1190" s="122">
        <v>1.029681258094161</v>
      </c>
      <c r="G1190" s="122">
        <v>1.0302590257168518</v>
      </c>
      <c r="H1190" s="99">
        <v>4650.3333333333339</v>
      </c>
      <c r="I1190" s="53">
        <v>4788.3610772238808</v>
      </c>
      <c r="J1190" s="54">
        <v>4525.1873859826301</v>
      </c>
      <c r="K1190" s="55">
        <v>0.9730888221595505</v>
      </c>
      <c r="L1190" s="121">
        <v>4791.0478892586007</v>
      </c>
      <c r="M1190" s="54">
        <v>4485.5975548953174</v>
      </c>
      <c r="N1190" s="120">
        <v>0.96457549026492373</v>
      </c>
      <c r="O1190" s="123">
        <v>4691.1361211168087</v>
      </c>
      <c r="P1190" s="53">
        <v>4830.3749430825183</v>
      </c>
      <c r="Q1190" s="54">
        <v>4564.9280233730742</v>
      </c>
      <c r="R1190" s="55">
        <v>0.97309647503605412</v>
      </c>
      <c r="S1190" s="121">
        <v>4833.085329646935</v>
      </c>
      <c r="T1190" s="54">
        <v>4524.9900742399132</v>
      </c>
      <c r="U1190" s="55">
        <v>0.96458298318631153</v>
      </c>
    </row>
    <row r="1191" spans="1:21" ht="13" x14ac:dyDescent="0.3">
      <c r="A1191" s="44" t="s">
        <v>6131</v>
      </c>
      <c r="B1191" s="44" t="s">
        <v>12074</v>
      </c>
      <c r="C1191" s="98" t="s">
        <v>957</v>
      </c>
      <c r="D1191" s="98" t="s">
        <v>13130</v>
      </c>
      <c r="E1191" s="98" t="s">
        <v>468</v>
      </c>
      <c r="F1191" s="122">
        <v>1.0305799866237377</v>
      </c>
      <c r="G1191" s="122">
        <v>1.031297646584489</v>
      </c>
      <c r="H1191" s="99">
        <v>3273.6666666666661</v>
      </c>
      <c r="I1191" s="53">
        <v>3373.7753495439088</v>
      </c>
      <c r="J1191" s="54">
        <v>3188.3488752578519</v>
      </c>
      <c r="K1191" s="55">
        <v>0.97393815556191399</v>
      </c>
      <c r="L1191" s="121">
        <v>3376.1247290354213</v>
      </c>
      <c r="M1191" s="54">
        <v>3160.8819572718521</v>
      </c>
      <c r="N1191" s="120">
        <v>0.96554789449298017</v>
      </c>
      <c r="O1191" s="123">
        <v>3299.52618396462</v>
      </c>
      <c r="P1191" s="53">
        <v>3400.4256505349304</v>
      </c>
      <c r="Q1191" s="54">
        <v>3213.559718744662</v>
      </c>
      <c r="R1191" s="55">
        <v>0.97394581511801703</v>
      </c>
      <c r="S1191" s="121">
        <v>3402.7935883666123</v>
      </c>
      <c r="T1191" s="54">
        <v>3185.8753077655588</v>
      </c>
      <c r="U1191" s="55">
        <v>0.96555539496810372</v>
      </c>
    </row>
    <row r="1192" spans="1:21" ht="13" x14ac:dyDescent="0.3">
      <c r="A1192" s="44" t="s">
        <v>6130</v>
      </c>
      <c r="B1192" s="44" t="s">
        <v>12073</v>
      </c>
      <c r="C1192" s="98" t="s">
        <v>957</v>
      </c>
      <c r="D1192" s="98" t="s">
        <v>13130</v>
      </c>
      <c r="E1192" s="98" t="s">
        <v>301</v>
      </c>
      <c r="F1192" s="122">
        <v>1.0301491218854122</v>
      </c>
      <c r="G1192" s="122">
        <v>1.0321184294872148</v>
      </c>
      <c r="H1192" s="99">
        <v>17310</v>
      </c>
      <c r="I1192" s="53">
        <v>17831.881299836485</v>
      </c>
      <c r="J1192" s="54">
        <v>16851.821118958364</v>
      </c>
      <c r="K1192" s="55">
        <v>0.97353097163248781</v>
      </c>
      <c r="L1192" s="121">
        <v>17865.970014423689</v>
      </c>
      <c r="M1192" s="54">
        <v>16726.935999158486</v>
      </c>
      <c r="N1192" s="120">
        <v>0.96631634888263929</v>
      </c>
      <c r="O1192" s="123">
        <v>17463.610095965094</v>
      </c>
      <c r="P1192" s="53">
        <v>17990.122605307661</v>
      </c>
      <c r="Q1192" s="54">
        <v>17001.499012513286</v>
      </c>
      <c r="R1192" s="55">
        <v>0.97353862798628465</v>
      </c>
      <c r="S1192" s="121">
        <v>18024.513825424561</v>
      </c>
      <c r="T1192" s="54">
        <v>16875.50303586392</v>
      </c>
      <c r="U1192" s="55">
        <v>0.96632385532719522</v>
      </c>
    </row>
    <row r="1193" spans="1:21" ht="13" x14ac:dyDescent="0.3">
      <c r="A1193" s="44" t="s">
        <v>6129</v>
      </c>
      <c r="B1193" s="44" t="s">
        <v>12072</v>
      </c>
      <c r="C1193" s="98" t="s">
        <v>957</v>
      </c>
      <c r="D1193" s="98" t="s">
        <v>13130</v>
      </c>
      <c r="E1193" s="98" t="s">
        <v>304</v>
      </c>
      <c r="F1193" s="122">
        <v>1.029681258094161</v>
      </c>
      <c r="G1193" s="122">
        <v>1.0302590257168518</v>
      </c>
      <c r="H1193" s="99">
        <v>12295.25</v>
      </c>
      <c r="I1193" s="53">
        <v>12660.188488582233</v>
      </c>
      <c r="J1193" s="54">
        <v>11964.370340657213</v>
      </c>
      <c r="K1193" s="55">
        <v>0.9730888221595505</v>
      </c>
      <c r="L1193" s="121">
        <v>12667.292285945123</v>
      </c>
      <c r="M1193" s="54">
        <v>11859.696796679804</v>
      </c>
      <c r="N1193" s="120">
        <v>0.96457549026492373</v>
      </c>
      <c r="O1193" s="123">
        <v>12401.753418433651</v>
      </c>
      <c r="P1193" s="53">
        <v>12769.853062466324</v>
      </c>
      <c r="Q1193" s="54">
        <v>12068.102535744119</v>
      </c>
      <c r="R1193" s="55">
        <v>0.97309647503605412</v>
      </c>
      <c r="S1193" s="121">
        <v>12777.018394056089</v>
      </c>
      <c r="T1193" s="54">
        <v>11962.520309093765</v>
      </c>
      <c r="U1193" s="55">
        <v>0.9645829831863113</v>
      </c>
    </row>
    <row r="1194" spans="1:21" ht="13" x14ac:dyDescent="0.3">
      <c r="A1194" s="44" t="s">
        <v>6128</v>
      </c>
      <c r="B1194" s="44" t="s">
        <v>12071</v>
      </c>
      <c r="C1194" s="98" t="s">
        <v>957</v>
      </c>
      <c r="D1194" s="98" t="s">
        <v>13130</v>
      </c>
      <c r="E1194" s="98" t="s">
        <v>468</v>
      </c>
      <c r="F1194" s="122">
        <v>1.0305799866237377</v>
      </c>
      <c r="G1194" s="122">
        <v>1.031297646584489</v>
      </c>
      <c r="H1194" s="99">
        <v>6966.9166666666679</v>
      </c>
      <c r="I1194" s="53">
        <v>7179.9648851420297</v>
      </c>
      <c r="J1194" s="54">
        <v>6785.3459682868925</v>
      </c>
      <c r="K1194" s="55">
        <v>0.97393815556191399</v>
      </c>
      <c r="L1194" s="121">
        <v>7184.9647622835873</v>
      </c>
      <c r="M1194" s="54">
        <v>6726.8917186080535</v>
      </c>
      <c r="N1194" s="120">
        <v>0.96554789449298029</v>
      </c>
      <c r="O1194" s="123">
        <v>7023.3744646491732</v>
      </c>
      <c r="P1194" s="53">
        <v>7238.1491618316459</v>
      </c>
      <c r="Q1194" s="54">
        <v>6840.3861678518051</v>
      </c>
      <c r="R1194" s="55">
        <v>0.97394581511801692</v>
      </c>
      <c r="S1194" s="121">
        <v>7243.1895564742872</v>
      </c>
      <c r="T1194" s="54">
        <v>6781.4571052232259</v>
      </c>
      <c r="U1194" s="55">
        <v>0.96555539496810361</v>
      </c>
    </row>
    <row r="1195" spans="1:21" ht="13" x14ac:dyDescent="0.3">
      <c r="A1195" s="44" t="s">
        <v>6127</v>
      </c>
      <c r="B1195" s="44" t="s">
        <v>12070</v>
      </c>
      <c r="C1195" s="98" t="s">
        <v>957</v>
      </c>
      <c r="D1195" s="98" t="s">
        <v>13130</v>
      </c>
      <c r="E1195" s="98" t="s">
        <v>301</v>
      </c>
      <c r="F1195" s="122">
        <v>1.0301491218854122</v>
      </c>
      <c r="G1195" s="122">
        <v>1.0321184294872148</v>
      </c>
      <c r="H1195" s="99">
        <v>5076.9999999999991</v>
      </c>
      <c r="I1195" s="53">
        <v>5230.0670918122369</v>
      </c>
      <c r="J1195" s="54">
        <v>4942.6167429781399</v>
      </c>
      <c r="K1195" s="55">
        <v>0.97353097163248781</v>
      </c>
      <c r="L1195" s="121">
        <v>5240.0652665065882</v>
      </c>
      <c r="M1195" s="54">
        <v>4905.9881032771582</v>
      </c>
      <c r="N1195" s="120">
        <v>0.96631634888263918</v>
      </c>
      <c r="O1195" s="123">
        <v>5116.3015640140566</v>
      </c>
      <c r="P1195" s="53">
        <v>5270.5535634700418</v>
      </c>
      <c r="Q1195" s="54">
        <v>4980.9172049943272</v>
      </c>
      <c r="R1195" s="55">
        <v>0.97353862798628465</v>
      </c>
      <c r="S1195" s="121">
        <v>5280.6291350331685</v>
      </c>
      <c r="T1195" s="54">
        <v>4944.0042523546217</v>
      </c>
      <c r="U1195" s="55">
        <v>0.96632385532719522</v>
      </c>
    </row>
    <row r="1196" spans="1:21" ht="13" x14ac:dyDescent="0.3">
      <c r="A1196" s="44" t="s">
        <v>6126</v>
      </c>
      <c r="B1196" s="44" t="s">
        <v>12069</v>
      </c>
      <c r="C1196" s="98" t="s">
        <v>957</v>
      </c>
      <c r="D1196" s="98" t="s">
        <v>13130</v>
      </c>
      <c r="E1196" s="98" t="s">
        <v>305</v>
      </c>
      <c r="F1196" s="122">
        <v>1.0296218068534235</v>
      </c>
      <c r="G1196" s="122">
        <v>1.0307830527738933</v>
      </c>
      <c r="H1196" s="99">
        <v>5609.5</v>
      </c>
      <c r="I1196" s="53">
        <v>5775.6635255442789</v>
      </c>
      <c r="J1196" s="54">
        <v>5458.2265852485853</v>
      </c>
      <c r="K1196" s="55">
        <v>0.97303263842563248</v>
      </c>
      <c r="L1196" s="121">
        <v>5782.1775345351543</v>
      </c>
      <c r="M1196" s="54">
        <v>5413.5383344905613</v>
      </c>
      <c r="N1196" s="120">
        <v>0.96506610829673967</v>
      </c>
      <c r="O1196" s="123">
        <v>5657.8702242879626</v>
      </c>
      <c r="P1196" s="53">
        <v>5825.4665632735569</v>
      </c>
      <c r="Q1196" s="54">
        <v>5505.335688690865</v>
      </c>
      <c r="R1196" s="55">
        <v>0.97304029086027788</v>
      </c>
      <c r="S1196" s="121">
        <v>5832.0367419900585</v>
      </c>
      <c r="T1196" s="54">
        <v>5460.2612141415102</v>
      </c>
      <c r="U1196" s="55">
        <v>0.96507360502929862</v>
      </c>
    </row>
    <row r="1197" spans="1:21" ht="13" x14ac:dyDescent="0.3">
      <c r="A1197" s="44" t="s">
        <v>6125</v>
      </c>
      <c r="B1197" s="44" t="s">
        <v>12068</v>
      </c>
      <c r="C1197" s="98" t="s">
        <v>957</v>
      </c>
      <c r="D1197" s="98" t="s">
        <v>13130</v>
      </c>
      <c r="E1197" s="98" t="s">
        <v>468</v>
      </c>
      <c r="F1197" s="122">
        <v>1.0305799866237377</v>
      </c>
      <c r="G1197" s="122">
        <v>1.031297646584489</v>
      </c>
      <c r="H1197" s="99">
        <v>8024.333333333333</v>
      </c>
      <c r="I1197" s="53">
        <v>8269.7173393310786</v>
      </c>
      <c r="J1197" s="54">
        <v>7815.2044062806508</v>
      </c>
      <c r="K1197" s="55">
        <v>0.97393815556191388</v>
      </c>
      <c r="L1197" s="121">
        <v>8275.4760820761348</v>
      </c>
      <c r="M1197" s="54">
        <v>7747.8781547098388</v>
      </c>
      <c r="N1197" s="120">
        <v>0.9655478944929804</v>
      </c>
      <c r="O1197" s="123">
        <v>8086.0394161472104</v>
      </c>
      <c r="P1197" s="53">
        <v>8333.310393332009</v>
      </c>
      <c r="Q1197" s="54">
        <v>7875.3642502359098</v>
      </c>
      <c r="R1197" s="55">
        <v>0.97394581511801703</v>
      </c>
      <c r="S1197" s="121">
        <v>8339.1134200620327</v>
      </c>
      <c r="T1197" s="54">
        <v>7807.5189821856738</v>
      </c>
      <c r="U1197" s="55">
        <v>0.96555539496810361</v>
      </c>
    </row>
    <row r="1198" spans="1:21" ht="13" x14ac:dyDescent="0.3">
      <c r="A1198" s="44" t="s">
        <v>6124</v>
      </c>
      <c r="B1198" s="44" t="s">
        <v>12067</v>
      </c>
      <c r="C1198" s="98" t="s">
        <v>957</v>
      </c>
      <c r="D1198" s="98" t="s">
        <v>13130</v>
      </c>
      <c r="E1198" s="98" t="s">
        <v>307</v>
      </c>
      <c r="F1198" s="122">
        <v>1.0230908733301232</v>
      </c>
      <c r="G1198" s="122">
        <v>1.0309117209303666</v>
      </c>
      <c r="H1198" s="99">
        <v>4565.1666666666661</v>
      </c>
      <c r="I1198" s="53">
        <v>4670.5803518975663</v>
      </c>
      <c r="J1198" s="54">
        <v>4413.8800213200793</v>
      </c>
      <c r="K1198" s="55">
        <v>0.96686065232815444</v>
      </c>
      <c r="L1198" s="121">
        <v>4706.2838246672782</v>
      </c>
      <c r="M1198" s="54">
        <v>4406.2375715133394</v>
      </c>
      <c r="N1198" s="120">
        <v>0.96518657329341895</v>
      </c>
      <c r="O1198" s="123">
        <v>4606.7111425906969</v>
      </c>
      <c r="P1198" s="53">
        <v>4713.0841260527259</v>
      </c>
      <c r="Q1198" s="54">
        <v>4454.082769360155</v>
      </c>
      <c r="R1198" s="55">
        <v>0.96686825622309203</v>
      </c>
      <c r="S1198" s="121">
        <v>4749.1125118372711</v>
      </c>
      <c r="T1198" s="54">
        <v>4446.3702814620265</v>
      </c>
      <c r="U1198" s="55">
        <v>0.96519407096176235</v>
      </c>
    </row>
    <row r="1199" spans="1:21" ht="13" x14ac:dyDescent="0.3">
      <c r="A1199" s="44" t="s">
        <v>6123</v>
      </c>
      <c r="B1199" s="44" t="s">
        <v>7592</v>
      </c>
      <c r="C1199" s="98" t="s">
        <v>957</v>
      </c>
      <c r="D1199" s="98" t="s">
        <v>13130</v>
      </c>
      <c r="E1199" s="98" t="s">
        <v>303</v>
      </c>
      <c r="F1199" s="122">
        <v>1.0216526786539533</v>
      </c>
      <c r="G1199" s="122">
        <v>1.0300216948510414</v>
      </c>
      <c r="H1199" s="99">
        <v>7467.9166666666661</v>
      </c>
      <c r="I1199" s="53">
        <v>7629.6170664645015</v>
      </c>
      <c r="J1199" s="54">
        <v>7210.2847617873404</v>
      </c>
      <c r="K1199" s="55">
        <v>0.96550150244320809</v>
      </c>
      <c r="L1199" s="121">
        <v>7692.1161820063389</v>
      </c>
      <c r="M1199" s="54">
        <v>7201.7100090639424</v>
      </c>
      <c r="N1199" s="120">
        <v>0.96435329028362793</v>
      </c>
      <c r="O1199" s="123">
        <v>7535.1872456585515</v>
      </c>
      <c r="P1199" s="53">
        <v>7698.3442336861635</v>
      </c>
      <c r="Q1199" s="54">
        <v>7275.2918231022995</v>
      </c>
      <c r="R1199" s="55">
        <v>0.96550909564908394</v>
      </c>
      <c r="S1199" s="121">
        <v>7761.4063377931725</v>
      </c>
      <c r="T1199" s="54">
        <v>7266.6390608134479</v>
      </c>
      <c r="U1199" s="55">
        <v>0.96436078147894344</v>
      </c>
    </row>
    <row r="1200" spans="1:21" ht="13" x14ac:dyDescent="0.3">
      <c r="A1200" s="44" t="s">
        <v>6122</v>
      </c>
      <c r="B1200" s="44" t="s">
        <v>12066</v>
      </c>
      <c r="C1200" s="98" t="s">
        <v>957</v>
      </c>
      <c r="D1200" s="98" t="s">
        <v>13130</v>
      </c>
      <c r="E1200" s="98" t="s">
        <v>304</v>
      </c>
      <c r="F1200" s="122">
        <v>1.029681258094161</v>
      </c>
      <c r="G1200" s="122">
        <v>1.0302590257168518</v>
      </c>
      <c r="H1200" s="99">
        <v>6637.3333333333321</v>
      </c>
      <c r="I1200" s="53">
        <v>6834.3377370569769</v>
      </c>
      <c r="J1200" s="54">
        <v>6458.7148756136557</v>
      </c>
      <c r="K1200" s="55">
        <v>0.97308882215955061</v>
      </c>
      <c r="L1200" s="121">
        <v>6838.1725733579833</v>
      </c>
      <c r="M1200" s="54">
        <v>6402.2090540517192</v>
      </c>
      <c r="N1200" s="120">
        <v>0.96457549026492373</v>
      </c>
      <c r="O1200" s="123">
        <v>6703.2712868132494</v>
      </c>
      <c r="P1200" s="53">
        <v>6902.2328119523318</v>
      </c>
      <c r="Q1200" s="54">
        <v>6522.9296604083665</v>
      </c>
      <c r="R1200" s="55">
        <v>0.97309647503605401</v>
      </c>
      <c r="S1200" s="121">
        <v>6906.1057450679655</v>
      </c>
      <c r="T1200" s="54">
        <v>6465.861414941468</v>
      </c>
      <c r="U1200" s="55">
        <v>0.9645829831863113</v>
      </c>
    </row>
    <row r="1201" spans="1:21" ht="13" x14ac:dyDescent="0.3">
      <c r="A1201" s="44" t="s">
        <v>6121</v>
      </c>
      <c r="B1201" s="44" t="s">
        <v>12065</v>
      </c>
      <c r="C1201" s="98" t="s">
        <v>957</v>
      </c>
      <c r="D1201" s="98" t="s">
        <v>13130</v>
      </c>
      <c r="E1201" s="98" t="s">
        <v>307</v>
      </c>
      <c r="F1201" s="122">
        <v>1.0230908733301232</v>
      </c>
      <c r="G1201" s="122">
        <v>1.0309117209303666</v>
      </c>
      <c r="H1201" s="99">
        <v>4253.416666666667</v>
      </c>
      <c r="I1201" s="53">
        <v>4351.6317721369014</v>
      </c>
      <c r="J1201" s="54">
        <v>4112.4612129567786</v>
      </c>
      <c r="K1201" s="55">
        <v>0.96686065232815466</v>
      </c>
      <c r="L1201" s="121">
        <v>4384.8970956672374</v>
      </c>
      <c r="M1201" s="54">
        <v>4105.3406572891172</v>
      </c>
      <c r="N1201" s="120">
        <v>0.96518657329341906</v>
      </c>
      <c r="O1201" s="123">
        <v>4293.6716187044021</v>
      </c>
      <c r="P1201" s="53">
        <v>4392.8162461730508</v>
      </c>
      <c r="Q1201" s="54">
        <v>4151.4147907713059</v>
      </c>
      <c r="R1201" s="55">
        <v>0.96686825622309192</v>
      </c>
      <c r="S1201" s="121">
        <v>4426.3963975484285</v>
      </c>
      <c r="T1201" s="54">
        <v>4144.226389030282</v>
      </c>
      <c r="U1201" s="55">
        <v>0.96519407096176246</v>
      </c>
    </row>
    <row r="1202" spans="1:21" ht="13" x14ac:dyDescent="0.3">
      <c r="A1202" s="44" t="s">
        <v>6120</v>
      </c>
      <c r="B1202" s="44" t="s">
        <v>12064</v>
      </c>
      <c r="C1202" s="98" t="s">
        <v>957</v>
      </c>
      <c r="D1202" s="98" t="s">
        <v>13130</v>
      </c>
      <c r="E1202" s="98" t="s">
        <v>302</v>
      </c>
      <c r="F1202" s="122">
        <v>1.0215713100586572</v>
      </c>
      <c r="G1202" s="122">
        <v>1.0301199656376199</v>
      </c>
      <c r="H1202" s="99">
        <v>8137.4166666666661</v>
      </c>
      <c r="I1202" s="53">
        <v>8312.9514046598179</v>
      </c>
      <c r="J1202" s="54">
        <v>7856.0622789254157</v>
      </c>
      <c r="K1202" s="55">
        <v>0.96542460595710144</v>
      </c>
      <c r="L1202" s="121">
        <v>8382.5153770456618</v>
      </c>
      <c r="M1202" s="54">
        <v>7848.0932247510873</v>
      </c>
      <c r="N1202" s="120">
        <v>0.96444529587617955</v>
      </c>
      <c r="O1202" s="123">
        <v>8211.5976515072762</v>
      </c>
      <c r="P1202" s="53">
        <v>8388.7325705248804</v>
      </c>
      <c r="Q1202" s="54">
        <v>7927.7407743702115</v>
      </c>
      <c r="R1202" s="55">
        <v>0.96543219855822315</v>
      </c>
      <c r="S1202" s="121">
        <v>8458.930690600635</v>
      </c>
      <c r="T1202" s="54">
        <v>7919.6982471748361</v>
      </c>
      <c r="U1202" s="55">
        <v>0.96445278778620369</v>
      </c>
    </row>
    <row r="1203" spans="1:21" ht="13" x14ac:dyDescent="0.3">
      <c r="A1203" s="44" t="s">
        <v>6119</v>
      </c>
      <c r="B1203" s="44" t="s">
        <v>12063</v>
      </c>
      <c r="C1203" s="98" t="s">
        <v>957</v>
      </c>
      <c r="D1203" s="98" t="s">
        <v>13130</v>
      </c>
      <c r="E1203" s="98" t="s">
        <v>303</v>
      </c>
      <c r="F1203" s="122">
        <v>1.0216526786539533</v>
      </c>
      <c r="G1203" s="122">
        <v>1.0300216948510414</v>
      </c>
      <c r="H1203" s="99">
        <v>9942.5833333333321</v>
      </c>
      <c r="I1203" s="53">
        <v>10157.866895240149</v>
      </c>
      <c r="J1203" s="54">
        <v>9599.5791465001312</v>
      </c>
      <c r="K1203" s="55">
        <v>0.96550150244320798</v>
      </c>
      <c r="L1203" s="121">
        <v>10241.076536197716</v>
      </c>
      <c r="M1203" s="54">
        <v>9588.1629514191609</v>
      </c>
      <c r="N1203" s="120">
        <v>0.96435329028362804</v>
      </c>
      <c r="O1203" s="123">
        <v>10034.355920962569</v>
      </c>
      <c r="P1203" s="53">
        <v>10251.626605218566</v>
      </c>
      <c r="Q1203" s="54">
        <v>9688.261910669602</v>
      </c>
      <c r="R1203" s="55">
        <v>0.96550909564908405</v>
      </c>
      <c r="S1203" s="121">
        <v>10335.604292448448</v>
      </c>
      <c r="T1203" s="54">
        <v>9676.739317577325</v>
      </c>
      <c r="U1203" s="55">
        <v>0.96436078147894333</v>
      </c>
    </row>
    <row r="1204" spans="1:21" ht="13" x14ac:dyDescent="0.3">
      <c r="A1204" s="44" t="s">
        <v>6118</v>
      </c>
      <c r="B1204" s="44" t="s">
        <v>12062</v>
      </c>
      <c r="C1204" s="98" t="s">
        <v>957</v>
      </c>
      <c r="D1204" s="98" t="s">
        <v>13130</v>
      </c>
      <c r="E1204" s="98" t="s">
        <v>302</v>
      </c>
      <c r="F1204" s="122">
        <v>1.0215713100586572</v>
      </c>
      <c r="G1204" s="122">
        <v>1.0301199656376199</v>
      </c>
      <c r="H1204" s="99">
        <v>4443.25</v>
      </c>
      <c r="I1204" s="53">
        <v>4539.0967234181289</v>
      </c>
      <c r="J1204" s="54">
        <v>4289.6228804188904</v>
      </c>
      <c r="K1204" s="55">
        <v>0.96542460595710133</v>
      </c>
      <c r="L1204" s="121">
        <v>4577.0805373193543</v>
      </c>
      <c r="M1204" s="54">
        <v>4285.2715609018342</v>
      </c>
      <c r="N1204" s="120">
        <v>0.96444529587617944</v>
      </c>
      <c r="O1204" s="123">
        <v>4484.1505928825172</v>
      </c>
      <c r="P1204" s="53">
        <v>4580.8795956712975</v>
      </c>
      <c r="Q1204" s="54">
        <v>4329.1433655527289</v>
      </c>
      <c r="R1204" s="55">
        <v>0.96543219855822326</v>
      </c>
      <c r="S1204" s="121">
        <v>4619.2130546540511</v>
      </c>
      <c r="T1204" s="54">
        <v>4324.7515401587016</v>
      </c>
      <c r="U1204" s="55">
        <v>0.96445278778620358</v>
      </c>
    </row>
    <row r="1205" spans="1:21" ht="13" x14ac:dyDescent="0.3">
      <c r="A1205" s="44" t="s">
        <v>6117</v>
      </c>
      <c r="B1205" s="44" t="s">
        <v>12061</v>
      </c>
      <c r="C1205" s="98" t="s">
        <v>957</v>
      </c>
      <c r="D1205" s="98" t="s">
        <v>13130</v>
      </c>
      <c r="E1205" s="98" t="s">
        <v>468</v>
      </c>
      <c r="F1205" s="122">
        <v>1.0305799866237377</v>
      </c>
      <c r="G1205" s="122">
        <v>1.031297646584489</v>
      </c>
      <c r="H1205" s="99">
        <v>5294.416666666667</v>
      </c>
      <c r="I1205" s="53">
        <v>5456.3198575138276</v>
      </c>
      <c r="J1205" s="54">
        <v>5156.4344031095907</v>
      </c>
      <c r="K1205" s="55">
        <v>0.97393815556191399</v>
      </c>
      <c r="L1205" s="121">
        <v>5460.1194483710287</v>
      </c>
      <c r="M1205" s="54">
        <v>5112.0128650685438</v>
      </c>
      <c r="N1205" s="120">
        <v>0.9655478944929804</v>
      </c>
      <c r="O1205" s="123">
        <v>5338.6450687235647</v>
      </c>
      <c r="P1205" s="53">
        <v>5501.9007635140151</v>
      </c>
      <c r="Q1205" s="54">
        <v>5199.5510230837544</v>
      </c>
      <c r="R1205" s="55">
        <v>0.97394581511801703</v>
      </c>
      <c r="S1205" s="121">
        <v>5505.7320953244998</v>
      </c>
      <c r="T1205" s="54">
        <v>5154.7575479259012</v>
      </c>
      <c r="U1205" s="55">
        <v>0.96555539496810383</v>
      </c>
    </row>
    <row r="1206" spans="1:21" ht="13" x14ac:dyDescent="0.3">
      <c r="A1206" s="44" t="s">
        <v>6116</v>
      </c>
      <c r="B1206" s="44" t="s">
        <v>12060</v>
      </c>
      <c r="C1206" s="98" t="s">
        <v>957</v>
      </c>
      <c r="D1206" s="98" t="s">
        <v>13130</v>
      </c>
      <c r="E1206" s="98" t="s">
        <v>305</v>
      </c>
      <c r="F1206" s="122">
        <v>1.0296218068534235</v>
      </c>
      <c r="G1206" s="122">
        <v>1.0307830527738933</v>
      </c>
      <c r="H1206" s="99">
        <v>5386.0833333333339</v>
      </c>
      <c r="I1206" s="53">
        <v>5545.6288535297772</v>
      </c>
      <c r="J1206" s="54">
        <v>5240.8348766136587</v>
      </c>
      <c r="K1206" s="55">
        <v>0.97303263842563237</v>
      </c>
      <c r="L1206" s="121">
        <v>5551.8834208279213</v>
      </c>
      <c r="M1206" s="54">
        <v>5197.9264814619319</v>
      </c>
      <c r="N1206" s="120">
        <v>0.96506610829673967</v>
      </c>
      <c r="O1206" s="123">
        <v>5433.3508883479208</v>
      </c>
      <c r="P1206" s="53">
        <v>5594.2965589294399</v>
      </c>
      <c r="Q1206" s="54">
        <v>5286.8693287440101</v>
      </c>
      <c r="R1206" s="55">
        <v>0.97304029086027788</v>
      </c>
      <c r="S1206" s="121">
        <v>5600.6060154830147</v>
      </c>
      <c r="T1206" s="54">
        <v>5243.5835292070697</v>
      </c>
      <c r="U1206" s="55">
        <v>0.96507360502929851</v>
      </c>
    </row>
    <row r="1207" spans="1:21" ht="13" x14ac:dyDescent="0.3">
      <c r="A1207" s="44" t="s">
        <v>6115</v>
      </c>
      <c r="B1207" s="44" t="s">
        <v>12059</v>
      </c>
      <c r="C1207" s="98" t="s">
        <v>957</v>
      </c>
      <c r="D1207" s="98" t="s">
        <v>13130</v>
      </c>
      <c r="E1207" s="98" t="s">
        <v>468</v>
      </c>
      <c r="F1207" s="122">
        <v>1.0305799866237377</v>
      </c>
      <c r="G1207" s="122">
        <v>1.031297646584489</v>
      </c>
      <c r="H1207" s="99">
        <v>7907.166666666667</v>
      </c>
      <c r="I1207" s="53">
        <v>8148.9677175649986</v>
      </c>
      <c r="J1207" s="54">
        <v>7701.0913190539814</v>
      </c>
      <c r="K1207" s="55">
        <v>0.97393815556191399</v>
      </c>
      <c r="L1207" s="121">
        <v>8154.6423744846525</v>
      </c>
      <c r="M1207" s="54">
        <v>7634.7481264050775</v>
      </c>
      <c r="N1207" s="120">
        <v>0.96554789449298029</v>
      </c>
      <c r="O1207" s="123">
        <v>7969.5830590149508</v>
      </c>
      <c r="P1207" s="53">
        <v>8213.2928023563945</v>
      </c>
      <c r="Q1207" s="54">
        <v>7761.9420685630557</v>
      </c>
      <c r="R1207" s="55">
        <v>0.97394581511801703</v>
      </c>
      <c r="S1207" s="121">
        <v>8219.0122530217304</v>
      </c>
      <c r="T1207" s="54">
        <v>7695.0739182782881</v>
      </c>
      <c r="U1207" s="55">
        <v>0.96555539496810361</v>
      </c>
    </row>
    <row r="1208" spans="1:21" ht="13" x14ac:dyDescent="0.3">
      <c r="A1208" s="44" t="s">
        <v>6114</v>
      </c>
      <c r="B1208" s="44" t="s">
        <v>12058</v>
      </c>
      <c r="C1208" s="98" t="s">
        <v>957</v>
      </c>
      <c r="D1208" s="98" t="s">
        <v>13130</v>
      </c>
      <c r="E1208" s="98" t="s">
        <v>303</v>
      </c>
      <c r="F1208" s="122">
        <v>1.0216526786539533</v>
      </c>
      <c r="G1208" s="122">
        <v>1.0300216948510414</v>
      </c>
      <c r="H1208" s="99">
        <v>4327.916666666667</v>
      </c>
      <c r="I1208" s="53">
        <v>4421.6276554910892</v>
      </c>
      <c r="J1208" s="54">
        <v>4178.6100441156677</v>
      </c>
      <c r="K1208" s="55">
        <v>0.96550150244320798</v>
      </c>
      <c r="L1208" s="121">
        <v>4457.8480601740703</v>
      </c>
      <c r="M1208" s="54">
        <v>4173.6406775733521</v>
      </c>
      <c r="N1208" s="120">
        <v>0.96435329028362804</v>
      </c>
      <c r="O1208" s="123">
        <v>4363.6186594904866</v>
      </c>
      <c r="P1208" s="53">
        <v>4458.102692092828</v>
      </c>
      <c r="Q1208" s="54">
        <v>4213.1135056821277</v>
      </c>
      <c r="R1208" s="55">
        <v>0.96550909564908394</v>
      </c>
      <c r="S1208" s="121">
        <v>4494.6218873320204</v>
      </c>
      <c r="T1208" s="54">
        <v>4208.1027005423448</v>
      </c>
      <c r="U1208" s="55">
        <v>0.96436078147894333</v>
      </c>
    </row>
    <row r="1209" spans="1:21" ht="13" x14ac:dyDescent="0.3">
      <c r="A1209" s="44" t="s">
        <v>6113</v>
      </c>
      <c r="B1209" s="44" t="s">
        <v>12057</v>
      </c>
      <c r="C1209" s="98" t="s">
        <v>957</v>
      </c>
      <c r="D1209" s="98" t="s">
        <v>13130</v>
      </c>
      <c r="E1209" s="98" t="s">
        <v>468</v>
      </c>
      <c r="F1209" s="122">
        <v>1.0305799866237377</v>
      </c>
      <c r="G1209" s="122">
        <v>1.031297646584489</v>
      </c>
      <c r="H1209" s="99">
        <v>4823.0833333333339</v>
      </c>
      <c r="I1209" s="53">
        <v>4970.57315715184</v>
      </c>
      <c r="J1209" s="54">
        <v>4697.3848857880757</v>
      </c>
      <c r="K1209" s="55">
        <v>0.9739381555619141</v>
      </c>
      <c r="L1209" s="121">
        <v>4974.0344909475398</v>
      </c>
      <c r="M1209" s="54">
        <v>4656.9179574641857</v>
      </c>
      <c r="N1209" s="120">
        <v>0.96554789449298029</v>
      </c>
      <c r="O1209" s="123">
        <v>4862.4947149463587</v>
      </c>
      <c r="P1209" s="53">
        <v>5011.189738287414</v>
      </c>
      <c r="Q1209" s="54">
        <v>4735.8063786554812</v>
      </c>
      <c r="R1209" s="55">
        <v>0.97394581511801703</v>
      </c>
      <c r="S1209" s="121">
        <v>5014.6793560536953</v>
      </c>
      <c r="T1209" s="54">
        <v>4695.0080050203487</v>
      </c>
      <c r="U1209" s="55">
        <v>0.96555539496810383</v>
      </c>
    </row>
    <row r="1210" spans="1:21" ht="13" x14ac:dyDescent="0.3">
      <c r="A1210" s="44" t="s">
        <v>6112</v>
      </c>
      <c r="B1210" s="44" t="s">
        <v>12056</v>
      </c>
      <c r="C1210" s="98" t="s">
        <v>957</v>
      </c>
      <c r="D1210" s="98" t="s">
        <v>13130</v>
      </c>
      <c r="E1210" s="98" t="s">
        <v>468</v>
      </c>
      <c r="F1210" s="122">
        <v>1.0305799866237377</v>
      </c>
      <c r="G1210" s="122">
        <v>1.031297646584489</v>
      </c>
      <c r="H1210" s="99">
        <v>11046</v>
      </c>
      <c r="I1210" s="53">
        <v>11383.786532245807</v>
      </c>
      <c r="J1210" s="54">
        <v>10758.120866336902</v>
      </c>
      <c r="K1210" s="55">
        <v>0.97393815556191399</v>
      </c>
      <c r="L1210" s="121">
        <v>11391.713804172265</v>
      </c>
      <c r="M1210" s="54">
        <v>10665.442042569459</v>
      </c>
      <c r="N1210" s="120">
        <v>0.96554789449298017</v>
      </c>
      <c r="O1210" s="123">
        <v>11134.367440838414</v>
      </c>
      <c r="P1210" s="53">
        <v>11474.856248243033</v>
      </c>
      <c r="Q1210" s="54">
        <v>10844.270572990878</v>
      </c>
      <c r="R1210" s="55">
        <v>0.97394581511801692</v>
      </c>
      <c r="S1210" s="121">
        <v>11482.846937943616</v>
      </c>
      <c r="T1210" s="54">
        <v>10750.848552058729</v>
      </c>
      <c r="U1210" s="55">
        <v>0.96555539496810372</v>
      </c>
    </row>
    <row r="1211" spans="1:21" ht="13" x14ac:dyDescent="0.3">
      <c r="A1211" s="44" t="s">
        <v>6111</v>
      </c>
      <c r="B1211" s="44" t="s">
        <v>12055</v>
      </c>
      <c r="C1211" s="98" t="s">
        <v>957</v>
      </c>
      <c r="D1211" s="98" t="s">
        <v>13130</v>
      </c>
      <c r="E1211" s="98" t="s">
        <v>468</v>
      </c>
      <c r="F1211" s="122">
        <v>1.0305799866237377</v>
      </c>
      <c r="G1211" s="122">
        <v>1.031297646584489</v>
      </c>
      <c r="H1211" s="99">
        <v>8568.6666666666642</v>
      </c>
      <c r="I1211" s="53">
        <v>8830.6963787165987</v>
      </c>
      <c r="J1211" s="54">
        <v>8345.3514089581859</v>
      </c>
      <c r="K1211" s="55">
        <v>0.9739381555619141</v>
      </c>
      <c r="L1211" s="121">
        <v>8836.845767700288</v>
      </c>
      <c r="M1211" s="54">
        <v>8273.458058612181</v>
      </c>
      <c r="N1211" s="120">
        <v>0.96554789449298029</v>
      </c>
      <c r="O1211" s="123">
        <v>8637.0640790773177</v>
      </c>
      <c r="P1211" s="53">
        <v>8901.1853830838681</v>
      </c>
      <c r="Q1211" s="54">
        <v>8412.0324147235042</v>
      </c>
      <c r="R1211" s="55">
        <v>0.97394581511801714</v>
      </c>
      <c r="S1211" s="121">
        <v>8907.3838581518648</v>
      </c>
      <c r="T1211" s="54">
        <v>8339.5638182383209</v>
      </c>
      <c r="U1211" s="55">
        <v>0.96555539496810372</v>
      </c>
    </row>
    <row r="1212" spans="1:21" ht="13" x14ac:dyDescent="0.3">
      <c r="A1212" s="44" t="s">
        <v>6110</v>
      </c>
      <c r="B1212" s="44" t="s">
        <v>12054</v>
      </c>
      <c r="C1212" s="98" t="s">
        <v>957</v>
      </c>
      <c r="D1212" s="98" t="s">
        <v>13130</v>
      </c>
      <c r="E1212" s="98" t="s">
        <v>306</v>
      </c>
      <c r="F1212" s="122">
        <v>1.0161597434384846</v>
      </c>
      <c r="G1212" s="122">
        <v>1.0217568421149539</v>
      </c>
      <c r="H1212" s="99">
        <v>2709.6666666666665</v>
      </c>
      <c r="I1212" s="53">
        <v>2753.4541848038134</v>
      </c>
      <c r="J1212" s="54">
        <v>2602.1212569414465</v>
      </c>
      <c r="K1212" s="55">
        <v>0.96031046510325258</v>
      </c>
      <c r="L1212" s="121">
        <v>2768.6204565174867</v>
      </c>
      <c r="M1212" s="54">
        <v>2592.1087489087454</v>
      </c>
      <c r="N1212" s="120">
        <v>0.95661535818996635</v>
      </c>
      <c r="O1212" s="123">
        <v>2737.5549329861065</v>
      </c>
      <c r="P1212" s="53">
        <v>2781.7931183519199</v>
      </c>
      <c r="Q1212" s="54">
        <v>2628.9233259990674</v>
      </c>
      <c r="R1212" s="55">
        <v>0.9603180174841115</v>
      </c>
      <c r="S1212" s="121">
        <v>2797.1154834440981</v>
      </c>
      <c r="T1212" s="54">
        <v>2618.807435790075</v>
      </c>
      <c r="U1212" s="55">
        <v>0.95662278927623112</v>
      </c>
    </row>
    <row r="1213" spans="1:21" ht="13" x14ac:dyDescent="0.3">
      <c r="A1213" s="44" t="s">
        <v>6109</v>
      </c>
      <c r="B1213" s="44" t="s">
        <v>12053</v>
      </c>
      <c r="C1213" s="98" t="s">
        <v>957</v>
      </c>
      <c r="D1213" s="98" t="s">
        <v>13130</v>
      </c>
      <c r="E1213" s="98" t="s">
        <v>468</v>
      </c>
      <c r="F1213" s="122">
        <v>1.0305799866237377</v>
      </c>
      <c r="G1213" s="122">
        <v>1.031297646584489</v>
      </c>
      <c r="H1213" s="99">
        <v>5269.0833333333339</v>
      </c>
      <c r="I1213" s="53">
        <v>5430.2118311860268</v>
      </c>
      <c r="J1213" s="54">
        <v>5131.7613031686888</v>
      </c>
      <c r="K1213" s="55">
        <v>0.97393815556191399</v>
      </c>
      <c r="L1213" s="121">
        <v>5433.9932413242213</v>
      </c>
      <c r="M1213" s="54">
        <v>5087.5523184080539</v>
      </c>
      <c r="N1213" s="120">
        <v>0.96554789449298006</v>
      </c>
      <c r="O1213" s="123">
        <v>5314.8352688109853</v>
      </c>
      <c r="P1213" s="53">
        <v>5477.3628602385952</v>
      </c>
      <c r="Q1213" s="54">
        <v>5176.3615681001011</v>
      </c>
      <c r="R1213" s="55">
        <v>0.97394581511801714</v>
      </c>
      <c r="S1213" s="121">
        <v>5481.1771047090087</v>
      </c>
      <c r="T1213" s="54">
        <v>5131.7678671671983</v>
      </c>
      <c r="U1213" s="55">
        <v>0.96555539496810372</v>
      </c>
    </row>
    <row r="1214" spans="1:21" ht="13" x14ac:dyDescent="0.3">
      <c r="A1214" s="44" t="s">
        <v>6108</v>
      </c>
      <c r="B1214" s="44" t="s">
        <v>10203</v>
      </c>
      <c r="C1214" s="98" t="s">
        <v>957</v>
      </c>
      <c r="D1214" s="98" t="s">
        <v>13130</v>
      </c>
      <c r="E1214" s="98" t="s">
        <v>468</v>
      </c>
      <c r="F1214" s="122">
        <v>1.0305799866237377</v>
      </c>
      <c r="G1214" s="122">
        <v>1.031297646584489</v>
      </c>
      <c r="H1214" s="99">
        <v>4286.0833333333339</v>
      </c>
      <c r="I1214" s="53">
        <v>4417.1517043348922</v>
      </c>
      <c r="J1214" s="54">
        <v>4174.3800962513269</v>
      </c>
      <c r="K1214" s="55">
        <v>0.97393815556191388</v>
      </c>
      <c r="L1214" s="121">
        <v>4420.2276547316687</v>
      </c>
      <c r="M1214" s="54">
        <v>4138.4187381214551</v>
      </c>
      <c r="N1214" s="120">
        <v>0.96554789449298029</v>
      </c>
      <c r="O1214" s="123">
        <v>4320.5508114641507</v>
      </c>
      <c r="P1214" s="53">
        <v>4452.673197485904</v>
      </c>
      <c r="Q1214" s="54">
        <v>4207.982381830263</v>
      </c>
      <c r="R1214" s="55">
        <v>0.97394581511801726</v>
      </c>
      <c r="S1214" s="121">
        <v>4455.7738838116829</v>
      </c>
      <c r="T1214" s="54">
        <v>4171.7311452430295</v>
      </c>
      <c r="U1214" s="55">
        <v>0.96555539496810383</v>
      </c>
    </row>
    <row r="1215" spans="1:21" ht="13" x14ac:dyDescent="0.3">
      <c r="A1215" s="44" t="s">
        <v>6107</v>
      </c>
      <c r="B1215" s="44" t="s">
        <v>12052</v>
      </c>
      <c r="C1215" s="98" t="s">
        <v>957</v>
      </c>
      <c r="D1215" s="98" t="s">
        <v>13130</v>
      </c>
      <c r="E1215" s="98" t="s">
        <v>468</v>
      </c>
      <c r="F1215" s="122">
        <v>1.0305799866237377</v>
      </c>
      <c r="G1215" s="122">
        <v>1.031297646584489</v>
      </c>
      <c r="H1215" s="99">
        <v>4291.5</v>
      </c>
      <c r="I1215" s="53">
        <v>4422.7340125957708</v>
      </c>
      <c r="J1215" s="54">
        <v>4179.6555945939544</v>
      </c>
      <c r="K1215" s="55">
        <v>0.9739381555619141</v>
      </c>
      <c r="L1215" s="121">
        <v>4425.8138503173341</v>
      </c>
      <c r="M1215" s="54">
        <v>4143.6487892166242</v>
      </c>
      <c r="N1215" s="120">
        <v>0.96554789449298017</v>
      </c>
      <c r="O1215" s="123">
        <v>4324.7429774747816</v>
      </c>
      <c r="P1215" s="53">
        <v>4456.9935598770644</v>
      </c>
      <c r="Q1215" s="54">
        <v>4212.0653243725965</v>
      </c>
      <c r="R1215" s="55">
        <v>0.97394581511801714</v>
      </c>
      <c r="S1215" s="121">
        <v>4460.097254752538</v>
      </c>
      <c r="T1215" s="54">
        <v>4175.7789137511954</v>
      </c>
      <c r="U1215" s="55">
        <v>0.96555539496810372</v>
      </c>
    </row>
    <row r="1216" spans="1:21" ht="13" x14ac:dyDescent="0.3">
      <c r="A1216" s="44" t="s">
        <v>6106</v>
      </c>
      <c r="B1216" s="44" t="s">
        <v>12051</v>
      </c>
      <c r="C1216" s="98" t="s">
        <v>957</v>
      </c>
      <c r="D1216" s="98" t="s">
        <v>13130</v>
      </c>
      <c r="E1216" s="98" t="s">
        <v>304</v>
      </c>
      <c r="F1216" s="122">
        <v>1.029681258094161</v>
      </c>
      <c r="G1216" s="122">
        <v>1.0302590257168518</v>
      </c>
      <c r="H1216" s="99">
        <v>5106.0000000000009</v>
      </c>
      <c r="I1216" s="53">
        <v>5257.5525038287869</v>
      </c>
      <c r="J1216" s="54">
        <v>4968.5915259466656</v>
      </c>
      <c r="K1216" s="55">
        <v>0.9730888221595505</v>
      </c>
      <c r="L1216" s="121">
        <v>5260.5025853102461</v>
      </c>
      <c r="M1216" s="54">
        <v>4925.1224532927008</v>
      </c>
      <c r="N1216" s="120">
        <v>0.96457549026492362</v>
      </c>
      <c r="O1216" s="123">
        <v>5152.2388400905429</v>
      </c>
      <c r="P1216" s="53">
        <v>5305.163770866031</v>
      </c>
      <c r="Q1216" s="54">
        <v>5013.6254538359553</v>
      </c>
      <c r="R1216" s="55">
        <v>0.97309647503605412</v>
      </c>
      <c r="S1216" s="121">
        <v>5308.1405676522054</v>
      </c>
      <c r="T1216" s="54">
        <v>4969.7619104629166</v>
      </c>
      <c r="U1216" s="55">
        <v>0.96458298318631142</v>
      </c>
    </row>
    <row r="1217" spans="1:21" ht="13" x14ac:dyDescent="0.3">
      <c r="A1217" s="44" t="s">
        <v>6105</v>
      </c>
      <c r="B1217" s="44" t="s">
        <v>12050</v>
      </c>
      <c r="C1217" s="98" t="s">
        <v>957</v>
      </c>
      <c r="D1217" s="98" t="s">
        <v>13130</v>
      </c>
      <c r="E1217" s="98" t="s">
        <v>301</v>
      </c>
      <c r="F1217" s="122">
        <v>1.0301491218854122</v>
      </c>
      <c r="G1217" s="122">
        <v>1.0321184294872148</v>
      </c>
      <c r="H1217" s="99">
        <v>6680.3333333333339</v>
      </c>
      <c r="I1217" s="53">
        <v>6881.7395172351826</v>
      </c>
      <c r="J1217" s="54">
        <v>6503.5114008288965</v>
      </c>
      <c r="K1217" s="55">
        <v>0.97353097163248781</v>
      </c>
      <c r="L1217" s="121">
        <v>6894.8951484510908</v>
      </c>
      <c r="M1217" s="54">
        <v>6455.3153159856574</v>
      </c>
      <c r="N1217" s="120">
        <v>0.96631634888263906</v>
      </c>
      <c r="O1217" s="123">
        <v>6734.6163396460997</v>
      </c>
      <c r="P1217" s="53">
        <v>6937.6591085215787</v>
      </c>
      <c r="Q1217" s="54">
        <v>6556.4091513130788</v>
      </c>
      <c r="R1217" s="55">
        <v>0.97353862798628477</v>
      </c>
      <c r="S1217" s="121">
        <v>6950.9216396744678</v>
      </c>
      <c r="T1217" s="54">
        <v>6507.8204254763432</v>
      </c>
      <c r="U1217" s="55">
        <v>0.96632385532719534</v>
      </c>
    </row>
    <row r="1218" spans="1:21" ht="13" x14ac:dyDescent="0.3">
      <c r="A1218" s="44" t="s">
        <v>6104</v>
      </c>
      <c r="B1218" s="44" t="s">
        <v>12049</v>
      </c>
      <c r="C1218" s="98" t="s">
        <v>957</v>
      </c>
      <c r="D1218" s="98" t="s">
        <v>13130</v>
      </c>
      <c r="E1218" s="98" t="s">
        <v>468</v>
      </c>
      <c r="F1218" s="122">
        <v>1.0305799866237377</v>
      </c>
      <c r="G1218" s="122">
        <v>1.031297646584489</v>
      </c>
      <c r="H1218" s="99">
        <v>7345.0000000000009</v>
      </c>
      <c r="I1218" s="53">
        <v>7569.6100017513545</v>
      </c>
      <c r="J1218" s="54">
        <v>7153.5757526022589</v>
      </c>
      <c r="K1218" s="55">
        <v>0.97393815556191399</v>
      </c>
      <c r="L1218" s="121">
        <v>7574.8812141630724</v>
      </c>
      <c r="M1218" s="54">
        <v>7091.9492850509405</v>
      </c>
      <c r="N1218" s="120">
        <v>0.96554789449298017</v>
      </c>
      <c r="O1218" s="123">
        <v>7403.4397434939492</v>
      </c>
      <c r="P1218" s="53">
        <v>7629.8368318196426</v>
      </c>
      <c r="Q1218" s="54">
        <v>7210.5491556543375</v>
      </c>
      <c r="R1218" s="55">
        <v>0.97394581511801703</v>
      </c>
      <c r="S1218" s="121">
        <v>7635.1499840953829</v>
      </c>
      <c r="T1218" s="54">
        <v>7148.431185651857</v>
      </c>
      <c r="U1218" s="55">
        <v>0.96555539496810383</v>
      </c>
    </row>
    <row r="1219" spans="1:21" ht="13" x14ac:dyDescent="0.3">
      <c r="A1219" s="44" t="s">
        <v>6103</v>
      </c>
      <c r="B1219" s="44" t="s">
        <v>12048</v>
      </c>
      <c r="C1219" s="98" t="s">
        <v>957</v>
      </c>
      <c r="D1219" s="98" t="s">
        <v>13130</v>
      </c>
      <c r="E1219" s="98" t="s">
        <v>305</v>
      </c>
      <c r="F1219" s="122">
        <v>1.0296218068534235</v>
      </c>
      <c r="G1219" s="122">
        <v>1.0307830527738933</v>
      </c>
      <c r="H1219" s="99">
        <v>7622.1666666666661</v>
      </c>
      <c r="I1219" s="53">
        <v>7847.9490154712694</v>
      </c>
      <c r="J1219" s="54">
        <v>7416.6169421865752</v>
      </c>
      <c r="K1219" s="55">
        <v>0.97303263842563259</v>
      </c>
      <c r="L1219" s="121">
        <v>7856.8002254180765</v>
      </c>
      <c r="M1219" s="54">
        <v>7355.8947217891327</v>
      </c>
      <c r="N1219" s="120">
        <v>0.96506610829673978</v>
      </c>
      <c r="O1219" s="123">
        <v>7686.8239212028493</v>
      </c>
      <c r="P1219" s="53">
        <v>7914.5215347129961</v>
      </c>
      <c r="Q1219" s="54">
        <v>7479.5893840789631</v>
      </c>
      <c r="R1219" s="55">
        <v>0.97304029086027799</v>
      </c>
      <c r="S1219" s="121">
        <v>7923.4478276328618</v>
      </c>
      <c r="T1219" s="54">
        <v>7418.3508728606821</v>
      </c>
      <c r="U1219" s="55">
        <v>0.96507360502929851</v>
      </c>
    </row>
    <row r="1220" spans="1:21" ht="13" x14ac:dyDescent="0.3">
      <c r="A1220" s="44" t="s">
        <v>6102</v>
      </c>
      <c r="B1220" s="44" t="s">
        <v>12047</v>
      </c>
      <c r="C1220" s="98" t="s">
        <v>957</v>
      </c>
      <c r="D1220" s="98" t="s">
        <v>13130</v>
      </c>
      <c r="E1220" s="98" t="s">
        <v>468</v>
      </c>
      <c r="F1220" s="122">
        <v>1.0305799866237377</v>
      </c>
      <c r="G1220" s="122">
        <v>1.031297646584489</v>
      </c>
      <c r="H1220" s="99">
        <v>6808.916666666667</v>
      </c>
      <c r="I1220" s="53">
        <v>7017.1332472554786</v>
      </c>
      <c r="J1220" s="54">
        <v>6631.4637397081096</v>
      </c>
      <c r="K1220" s="55">
        <v>0.9739381555619141</v>
      </c>
      <c r="L1220" s="121">
        <v>7022.019734123237</v>
      </c>
      <c r="M1220" s="54">
        <v>6574.3351512781619</v>
      </c>
      <c r="N1220" s="120">
        <v>0.96554789449298029</v>
      </c>
      <c r="O1220" s="123">
        <v>6908.6035320143201</v>
      </c>
      <c r="P1220" s="53">
        <v>7119.868535612025</v>
      </c>
      <c r="Q1220" s="54">
        <v>6728.6054983148979</v>
      </c>
      <c r="R1220" s="55">
        <v>0.97394581511801692</v>
      </c>
      <c r="S1220" s="121">
        <v>7124.8265637516561</v>
      </c>
      <c r="T1220" s="54">
        <v>6670.6394120321229</v>
      </c>
      <c r="U1220" s="55">
        <v>0.96555539496810372</v>
      </c>
    </row>
    <row r="1221" spans="1:21" ht="13" x14ac:dyDescent="0.3">
      <c r="A1221" s="44" t="s">
        <v>6101</v>
      </c>
      <c r="B1221" s="44" t="s">
        <v>12046</v>
      </c>
      <c r="C1221" s="98" t="s">
        <v>957</v>
      </c>
      <c r="D1221" s="98" t="s">
        <v>13130</v>
      </c>
      <c r="E1221" s="98" t="s">
        <v>468</v>
      </c>
      <c r="F1221" s="122">
        <v>1.0305799866237377</v>
      </c>
      <c r="G1221" s="122">
        <v>1.031297646584489</v>
      </c>
      <c r="H1221" s="99">
        <v>32.833333333333336</v>
      </c>
      <c r="I1221" s="53">
        <v>33.837376227479389</v>
      </c>
      <c r="J1221" s="54">
        <v>31.977636107616178</v>
      </c>
      <c r="K1221" s="55">
        <v>0.97393815556191399</v>
      </c>
      <c r="L1221" s="121">
        <v>33.860939396190723</v>
      </c>
      <c r="M1221" s="54">
        <v>31.702155869186186</v>
      </c>
      <c r="N1221" s="120">
        <v>0.96554789449298017</v>
      </c>
      <c r="O1221" s="123">
        <v>33.089874794568857</v>
      </c>
      <c r="P1221" s="53">
        <v>34.10176272316793</v>
      </c>
      <c r="Q1221" s="54">
        <v>32.227745078949489</v>
      </c>
      <c r="R1221" s="55">
        <v>0.97394581511801692</v>
      </c>
      <c r="S1221" s="121">
        <v>34.125510001414263</v>
      </c>
      <c r="T1221" s="54">
        <v>31.950107126715032</v>
      </c>
      <c r="U1221" s="55">
        <v>0.96555539496810372</v>
      </c>
    </row>
    <row r="1222" spans="1:21" ht="13" x14ac:dyDescent="0.3">
      <c r="A1222" s="44" t="s">
        <v>6100</v>
      </c>
      <c r="B1222" s="44" t="s">
        <v>12045</v>
      </c>
      <c r="C1222" s="98" t="s">
        <v>996</v>
      </c>
      <c r="D1222" s="98" t="s">
        <v>13119</v>
      </c>
      <c r="E1222" s="98" t="s">
        <v>230</v>
      </c>
      <c r="F1222" s="122">
        <v>1.0208691241030154</v>
      </c>
      <c r="G1222" s="122">
        <v>1.020917682466842</v>
      </c>
      <c r="H1222" s="99">
        <v>4459.9166666666661</v>
      </c>
      <c r="I1222" s="53">
        <v>4552.9912210724397</v>
      </c>
      <c r="J1222" s="54">
        <v>4302.7537209102065</v>
      </c>
      <c r="K1222" s="55">
        <v>0.96476101292853911</v>
      </c>
      <c r="L1222" s="121">
        <v>4553.2077873285762</v>
      </c>
      <c r="M1222" s="54">
        <v>4262.9208035179763</v>
      </c>
      <c r="N1222" s="120">
        <v>0.95582969865310863</v>
      </c>
      <c r="O1222" s="123">
        <v>4499.702597581404</v>
      </c>
      <c r="P1222" s="53">
        <v>4593.6074495169914</v>
      </c>
      <c r="Q1222" s="54">
        <v>4341.1717768835742</v>
      </c>
      <c r="R1222" s="55">
        <v>0.96476860031082046</v>
      </c>
      <c r="S1222" s="121">
        <v>4593.8259477128358</v>
      </c>
      <c r="T1222" s="54">
        <v>4300.9827880909497</v>
      </c>
      <c r="U1222" s="55">
        <v>0.95583712363628959</v>
      </c>
    </row>
    <row r="1223" spans="1:21" ht="13" x14ac:dyDescent="0.3">
      <c r="A1223" s="44" t="s">
        <v>6099</v>
      </c>
      <c r="B1223" s="44" t="s">
        <v>12044</v>
      </c>
      <c r="C1223" s="98" t="s">
        <v>996</v>
      </c>
      <c r="D1223" s="98" t="s">
        <v>13119</v>
      </c>
      <c r="E1223" s="98" t="s">
        <v>230</v>
      </c>
      <c r="F1223" s="122">
        <v>1.0208691241030154</v>
      </c>
      <c r="G1223" s="122">
        <v>1.020917682466842</v>
      </c>
      <c r="H1223" s="99">
        <v>12864.583333333332</v>
      </c>
      <c r="I1223" s="53">
        <v>13133.055919450249</v>
      </c>
      <c r="J1223" s="54">
        <v>12411.248447570268</v>
      </c>
      <c r="K1223" s="55">
        <v>0.96476101292853911</v>
      </c>
      <c r="L1223" s="121">
        <v>13133.680602568227</v>
      </c>
      <c r="M1223" s="54">
        <v>12296.350810797803</v>
      </c>
      <c r="N1223" s="120">
        <v>0.95582969865310863</v>
      </c>
      <c r="O1223" s="123">
        <v>12975.809837493438</v>
      </c>
      <c r="P1223" s="53">
        <v>13246.603623329218</v>
      </c>
      <c r="Q1223" s="54">
        <v>12518.653894817919</v>
      </c>
      <c r="R1223" s="55">
        <v>0.96476860031082046</v>
      </c>
      <c r="S1223" s="121">
        <v>13247.23370742425</v>
      </c>
      <c r="T1223" s="54">
        <v>12402.760751921198</v>
      </c>
      <c r="U1223" s="55">
        <v>0.95583712363628959</v>
      </c>
    </row>
    <row r="1224" spans="1:21" ht="13" x14ac:dyDescent="0.3">
      <c r="A1224" s="44" t="s">
        <v>6098</v>
      </c>
      <c r="B1224" s="44" t="s">
        <v>12043</v>
      </c>
      <c r="C1224" s="98" t="s">
        <v>996</v>
      </c>
      <c r="D1224" s="98" t="s">
        <v>13119</v>
      </c>
      <c r="E1224" s="98" t="s">
        <v>230</v>
      </c>
      <c r="F1224" s="122">
        <v>1.0208691241030154</v>
      </c>
      <c r="G1224" s="122">
        <v>1.020917682466842</v>
      </c>
      <c r="H1224" s="99">
        <v>16710.416666666668</v>
      </c>
      <c r="I1224" s="53">
        <v>17059.148425896434</v>
      </c>
      <c r="J1224" s="54">
        <v>16121.558509791279</v>
      </c>
      <c r="K1224" s="55">
        <v>0.96476101292853922</v>
      </c>
      <c r="L1224" s="121">
        <v>17059.959856388625</v>
      </c>
      <c r="M1224" s="54">
        <v>15972.312526867885</v>
      </c>
      <c r="N1224" s="120">
        <v>0.95582969865310863</v>
      </c>
      <c r="O1224" s="123">
        <v>16863.205969051472</v>
      </c>
      <c r="P1224" s="53">
        <v>17215.126307194318</v>
      </c>
      <c r="Q1224" s="54">
        <v>16269.09161951486</v>
      </c>
      <c r="R1224" s="55">
        <v>0.96476860031082035</v>
      </c>
      <c r="S1224" s="121">
        <v>17215.945156885045</v>
      </c>
      <c r="T1224" s="54">
        <v>16118.478288744469</v>
      </c>
      <c r="U1224" s="55">
        <v>0.95583712363628959</v>
      </c>
    </row>
    <row r="1225" spans="1:21" ht="13" x14ac:dyDescent="0.3">
      <c r="A1225" s="44" t="s">
        <v>6097</v>
      </c>
      <c r="B1225" s="44" t="s">
        <v>12042</v>
      </c>
      <c r="C1225" s="98" t="s">
        <v>996</v>
      </c>
      <c r="D1225" s="98" t="s">
        <v>13119</v>
      </c>
      <c r="E1225" s="98" t="s">
        <v>230</v>
      </c>
      <c r="F1225" s="122">
        <v>1.0208691241030154</v>
      </c>
      <c r="G1225" s="122">
        <v>1.020917682466842</v>
      </c>
      <c r="H1225" s="99">
        <v>7589.5833333333339</v>
      </c>
      <c r="I1225" s="53">
        <v>7747.9712898068447</v>
      </c>
      <c r="J1225" s="54">
        <v>7322.1341043722259</v>
      </c>
      <c r="K1225" s="55">
        <v>0.96476101292853911</v>
      </c>
      <c r="L1225" s="121">
        <v>7748.3398275556365</v>
      </c>
      <c r="M1225" s="54">
        <v>7254.3491504026561</v>
      </c>
      <c r="N1225" s="120">
        <v>0.95582969865310863</v>
      </c>
      <c r="O1225" s="123">
        <v>7660.367129829262</v>
      </c>
      <c r="P1225" s="53">
        <v>7820.2322821363296</v>
      </c>
      <c r="Q1225" s="54">
        <v>7390.4816737123938</v>
      </c>
      <c r="R1225" s="55">
        <v>0.96476860031082046</v>
      </c>
      <c r="S1225" s="121">
        <v>7820.6042570304644</v>
      </c>
      <c r="T1225" s="54">
        <v>7322.0632833739819</v>
      </c>
      <c r="U1225" s="55">
        <v>0.9558371236362897</v>
      </c>
    </row>
    <row r="1226" spans="1:21" ht="13" x14ac:dyDescent="0.3">
      <c r="A1226" s="44" t="s">
        <v>6096</v>
      </c>
      <c r="B1226" s="44" t="s">
        <v>12041</v>
      </c>
      <c r="C1226" s="98" t="s">
        <v>996</v>
      </c>
      <c r="D1226" s="98" t="s">
        <v>13119</v>
      </c>
      <c r="E1226" s="98" t="s">
        <v>230</v>
      </c>
      <c r="F1226" s="122">
        <v>1.0208691241030154</v>
      </c>
      <c r="G1226" s="122">
        <v>1.020917682466842</v>
      </c>
      <c r="H1226" s="99">
        <v>5319.9999999999991</v>
      </c>
      <c r="I1226" s="53">
        <v>5431.0237402280409</v>
      </c>
      <c r="J1226" s="54">
        <v>5132.5285887798273</v>
      </c>
      <c r="K1226" s="55">
        <v>0.96476101292853911</v>
      </c>
      <c r="L1226" s="121">
        <v>5431.2820707235987</v>
      </c>
      <c r="M1226" s="54">
        <v>5085.0139968345375</v>
      </c>
      <c r="N1226" s="120">
        <v>0.95582969865310874</v>
      </c>
      <c r="O1226" s="123">
        <v>5370.372758237846</v>
      </c>
      <c r="P1226" s="53">
        <v>5482.4477338089646</v>
      </c>
      <c r="Q1226" s="54">
        <v>5181.1670091124861</v>
      </c>
      <c r="R1226" s="55">
        <v>0.96476860031082035</v>
      </c>
      <c r="S1226" s="121">
        <v>5482.7085103232439</v>
      </c>
      <c r="T1226" s="54">
        <v>5133.2016500887503</v>
      </c>
      <c r="U1226" s="55">
        <v>0.9558371236362897</v>
      </c>
    </row>
    <row r="1227" spans="1:21" ht="13" x14ac:dyDescent="0.3">
      <c r="A1227" s="44" t="s">
        <v>6095</v>
      </c>
      <c r="B1227" s="44" t="s">
        <v>12040</v>
      </c>
      <c r="C1227" s="98" t="s">
        <v>996</v>
      </c>
      <c r="D1227" s="98" t="s">
        <v>13119</v>
      </c>
      <c r="E1227" s="98" t="s">
        <v>230</v>
      </c>
      <c r="F1227" s="122">
        <v>1.0208691241030154</v>
      </c>
      <c r="G1227" s="122">
        <v>1.020917682466842</v>
      </c>
      <c r="H1227" s="99">
        <v>10779.416666666668</v>
      </c>
      <c r="I1227" s="53">
        <v>11004.373650841448</v>
      </c>
      <c r="J1227" s="54">
        <v>10399.560942112112</v>
      </c>
      <c r="K1227" s="55">
        <v>0.96476101292853911</v>
      </c>
      <c r="L1227" s="121">
        <v>11004.897081677786</v>
      </c>
      <c r="M1227" s="54">
        <v>10303.286584156298</v>
      </c>
      <c r="N1227" s="120">
        <v>0.95582969865310863</v>
      </c>
      <c r="O1227" s="123">
        <v>10878.769960646037</v>
      </c>
      <c r="P1227" s="53">
        <v>11105.800361042917</v>
      </c>
      <c r="Q1227" s="54">
        <v>10495.495668035877</v>
      </c>
      <c r="R1227" s="55">
        <v>0.96476860031082046</v>
      </c>
      <c r="S1227" s="121">
        <v>11106.32861631265</v>
      </c>
      <c r="T1227" s="54">
        <v>10398.33218788478</v>
      </c>
      <c r="U1227" s="55">
        <v>0.95583712363628959</v>
      </c>
    </row>
    <row r="1228" spans="1:21" ht="13" x14ac:dyDescent="0.3">
      <c r="A1228" s="44" t="s">
        <v>6094</v>
      </c>
      <c r="B1228" s="44" t="s">
        <v>12039</v>
      </c>
      <c r="C1228" s="98" t="s">
        <v>996</v>
      </c>
      <c r="D1228" s="98" t="s">
        <v>13119</v>
      </c>
      <c r="E1228" s="98" t="s">
        <v>230</v>
      </c>
      <c r="F1228" s="122">
        <v>1.0208691241030154</v>
      </c>
      <c r="G1228" s="122">
        <v>1.020917682466842</v>
      </c>
      <c r="H1228" s="99">
        <v>12956.083333333332</v>
      </c>
      <c r="I1228" s="53">
        <v>13226.465444305675</v>
      </c>
      <c r="J1228" s="54">
        <v>12499.52408025323</v>
      </c>
      <c r="K1228" s="55">
        <v>0.96476101292853922</v>
      </c>
      <c r="L1228" s="121">
        <v>13227.094570513942</v>
      </c>
      <c r="M1228" s="54">
        <v>12383.809228224562</v>
      </c>
      <c r="N1228" s="120">
        <v>0.95582969865310863</v>
      </c>
      <c r="O1228" s="123">
        <v>13078.351471685704</v>
      </c>
      <c r="P1228" s="53">
        <v>13351.285211611168</v>
      </c>
      <c r="Q1228" s="54">
        <v>12617.582843711176</v>
      </c>
      <c r="R1228" s="55">
        <v>0.96476860031082046</v>
      </c>
      <c r="S1228" s="121">
        <v>13351.920274960181</v>
      </c>
      <c r="T1228" s="54">
        <v>12500.773852600498</v>
      </c>
      <c r="U1228" s="55">
        <v>0.95583712363628959</v>
      </c>
    </row>
    <row r="1229" spans="1:21" ht="13" x14ac:dyDescent="0.3">
      <c r="A1229" s="44" t="s">
        <v>6093</v>
      </c>
      <c r="B1229" s="44" t="s">
        <v>12038</v>
      </c>
      <c r="C1229" s="98" t="s">
        <v>996</v>
      </c>
      <c r="D1229" s="98" t="s">
        <v>13119</v>
      </c>
      <c r="E1229" s="98" t="s">
        <v>230</v>
      </c>
      <c r="F1229" s="122">
        <v>1.0208691241030154</v>
      </c>
      <c r="G1229" s="122">
        <v>1.020917682466842</v>
      </c>
      <c r="H1229" s="99">
        <v>7057.75</v>
      </c>
      <c r="I1229" s="53">
        <v>7205.039060638057</v>
      </c>
      <c r="J1229" s="54">
        <v>6809.0420389963965</v>
      </c>
      <c r="K1229" s="55">
        <v>0.96476101292853911</v>
      </c>
      <c r="L1229" s="121">
        <v>7205.3817734303539</v>
      </c>
      <c r="M1229" s="54">
        <v>6746.007055668978</v>
      </c>
      <c r="N1229" s="120">
        <v>0.95582969865310874</v>
      </c>
      <c r="O1229" s="123">
        <v>7114.7783446381072</v>
      </c>
      <c r="P1229" s="53">
        <v>7263.2575368778071</v>
      </c>
      <c r="Q1229" s="54">
        <v>6864.1147450782428</v>
      </c>
      <c r="R1229" s="55">
        <v>0.96476860031082046</v>
      </c>
      <c r="S1229" s="121">
        <v>7263.6030188732111</v>
      </c>
      <c r="T1229" s="54">
        <v>6800.5692682486506</v>
      </c>
      <c r="U1229" s="55">
        <v>0.95583712363628959</v>
      </c>
    </row>
    <row r="1230" spans="1:21" ht="13" x14ac:dyDescent="0.3">
      <c r="A1230" s="44" t="s">
        <v>6092</v>
      </c>
      <c r="B1230" s="44" t="s">
        <v>12037</v>
      </c>
      <c r="C1230" s="98" t="s">
        <v>996</v>
      </c>
      <c r="D1230" s="98" t="s">
        <v>13119</v>
      </c>
      <c r="E1230" s="98" t="s">
        <v>230</v>
      </c>
      <c r="F1230" s="122">
        <v>1.0208691241030154</v>
      </c>
      <c r="G1230" s="122">
        <v>1.020917682466842</v>
      </c>
      <c r="H1230" s="99">
        <v>17001.083333333336</v>
      </c>
      <c r="I1230" s="53">
        <v>17355.881051302378</v>
      </c>
      <c r="J1230" s="54">
        <v>16401.982377549175</v>
      </c>
      <c r="K1230" s="55">
        <v>0.96476101292853922</v>
      </c>
      <c r="L1230" s="121">
        <v>17356.706596092321</v>
      </c>
      <c r="M1230" s="54">
        <v>16250.140359276389</v>
      </c>
      <c r="N1230" s="120">
        <v>0.95582969865310863</v>
      </c>
      <c r="O1230" s="123">
        <v>17154.35243354892</v>
      </c>
      <c r="P1230" s="53">
        <v>17512.348743391518</v>
      </c>
      <c r="Q1230" s="54">
        <v>16549.980586553509</v>
      </c>
      <c r="R1230" s="55">
        <v>0.96476860031082046</v>
      </c>
      <c r="S1230" s="121">
        <v>17513.181730678196</v>
      </c>
      <c r="T1230" s="54">
        <v>16396.766887926588</v>
      </c>
      <c r="U1230" s="55">
        <v>0.95583712363628981</v>
      </c>
    </row>
    <row r="1231" spans="1:21" ht="13" x14ac:dyDescent="0.3">
      <c r="A1231" s="44" t="s">
        <v>6091</v>
      </c>
      <c r="B1231" s="44" t="s">
        <v>12036</v>
      </c>
      <c r="C1231" s="98" t="s">
        <v>996</v>
      </c>
      <c r="D1231" s="98" t="s">
        <v>13119</v>
      </c>
      <c r="E1231" s="98" t="s">
        <v>230</v>
      </c>
      <c r="F1231" s="122">
        <v>1.0208691241030154</v>
      </c>
      <c r="G1231" s="122">
        <v>1.020917682466842</v>
      </c>
      <c r="H1231" s="99">
        <v>11152.25</v>
      </c>
      <c r="I1231" s="53">
        <v>11384.987689277854</v>
      </c>
      <c r="J1231" s="54">
        <v>10759.256006432301</v>
      </c>
      <c r="K1231" s="55">
        <v>0.96476101292853911</v>
      </c>
      <c r="L1231" s="121">
        <v>11385.529224290838</v>
      </c>
      <c r="M1231" s="54">
        <v>10659.651756804131</v>
      </c>
      <c r="N1231" s="120">
        <v>0.95582969865310863</v>
      </c>
      <c r="O1231" s="123">
        <v>11247.998668370303</v>
      </c>
      <c r="P1231" s="53">
        <v>11482.734548491075</v>
      </c>
      <c r="Q1231" s="54">
        <v>10851.715931581588</v>
      </c>
      <c r="R1231" s="55">
        <v>0.96476860031082035</v>
      </c>
      <c r="S1231" s="121">
        <v>11483.280732902735</v>
      </c>
      <c r="T1231" s="54">
        <v>10751.254693839886</v>
      </c>
      <c r="U1231" s="55">
        <v>0.9558371236362897</v>
      </c>
    </row>
    <row r="1232" spans="1:21" ht="13" x14ac:dyDescent="0.3">
      <c r="A1232" s="44" t="s">
        <v>6090</v>
      </c>
      <c r="B1232" s="44" t="s">
        <v>12035</v>
      </c>
      <c r="C1232" s="98" t="s">
        <v>996</v>
      </c>
      <c r="D1232" s="98" t="s">
        <v>13119</v>
      </c>
      <c r="E1232" s="98" t="s">
        <v>230</v>
      </c>
      <c r="F1232" s="122">
        <v>1.0208691241030154</v>
      </c>
      <c r="G1232" s="122">
        <v>1.020917682466842</v>
      </c>
      <c r="H1232" s="99">
        <v>9682.75</v>
      </c>
      <c r="I1232" s="53">
        <v>9884.8205114084722</v>
      </c>
      <c r="J1232" s="54">
        <v>9341.5396979338111</v>
      </c>
      <c r="K1232" s="55">
        <v>0.964761012928539</v>
      </c>
      <c r="L1232" s="121">
        <v>9885.2906899058144</v>
      </c>
      <c r="M1232" s="54">
        <v>9255.0600146333891</v>
      </c>
      <c r="N1232" s="120">
        <v>0.95582969865310874</v>
      </c>
      <c r="O1232" s="123">
        <v>9772.6405200540266</v>
      </c>
      <c r="P1232" s="53">
        <v>9976.5869678811923</v>
      </c>
      <c r="Q1232" s="54">
        <v>9428.3367158733327</v>
      </c>
      <c r="R1232" s="55">
        <v>0.96476860031082057</v>
      </c>
      <c r="S1232" s="121">
        <v>9977.0615113151107</v>
      </c>
      <c r="T1232" s="54">
        <v>9341.0526050198951</v>
      </c>
      <c r="U1232" s="55">
        <v>0.9558371236362897</v>
      </c>
    </row>
    <row r="1233" spans="1:21" ht="13" x14ac:dyDescent="0.3">
      <c r="A1233" s="44" t="s">
        <v>6089</v>
      </c>
      <c r="B1233" s="44" t="s">
        <v>13241</v>
      </c>
      <c r="C1233" s="98" t="s">
        <v>996</v>
      </c>
      <c r="D1233" s="98" t="s">
        <v>13119</v>
      </c>
      <c r="E1233" s="98" t="s">
        <v>230</v>
      </c>
      <c r="F1233" s="122">
        <v>1.0208691241030154</v>
      </c>
      <c r="G1233" s="122">
        <v>1.020917682466842</v>
      </c>
      <c r="H1233" s="99">
        <v>11303.333333333336</v>
      </c>
      <c r="I1233" s="53">
        <v>11539.223999444421</v>
      </c>
      <c r="J1233" s="54">
        <v>10905.01531613559</v>
      </c>
      <c r="K1233" s="55">
        <v>0.96476101292853922</v>
      </c>
      <c r="L1233" s="121">
        <v>11539.772870816872</v>
      </c>
      <c r="M1233" s="54">
        <v>10804.06169377564</v>
      </c>
      <c r="N1233" s="120">
        <v>0.95582969865310863</v>
      </c>
      <c r="O1233" s="123">
        <v>11404.464782468223</v>
      </c>
      <c r="P1233" s="53">
        <v>11642.465973342021</v>
      </c>
      <c r="Q1233" s="54">
        <v>11002.669525475912</v>
      </c>
      <c r="R1233" s="55">
        <v>0.96476860031082035</v>
      </c>
      <c r="S1233" s="121">
        <v>11643.019755492176</v>
      </c>
      <c r="T1233" s="54">
        <v>10900.810814285791</v>
      </c>
      <c r="U1233" s="55">
        <v>0.9558371236362897</v>
      </c>
    </row>
    <row r="1234" spans="1:21" ht="13" x14ac:dyDescent="0.3">
      <c r="A1234" s="44" t="s">
        <v>6088</v>
      </c>
      <c r="B1234" s="44" t="s">
        <v>12034</v>
      </c>
      <c r="C1234" s="98" t="s">
        <v>996</v>
      </c>
      <c r="D1234" s="98" t="s">
        <v>13119</v>
      </c>
      <c r="E1234" s="98" t="s">
        <v>230</v>
      </c>
      <c r="F1234" s="122">
        <v>1.0208691241030154</v>
      </c>
      <c r="G1234" s="122">
        <v>1.020917682466842</v>
      </c>
      <c r="H1234" s="99">
        <v>11939.833333333334</v>
      </c>
      <c r="I1234" s="53">
        <v>12189.007196935989</v>
      </c>
      <c r="J1234" s="54">
        <v>11519.085700864603</v>
      </c>
      <c r="K1234" s="55">
        <v>0.96476101292853922</v>
      </c>
      <c r="L1234" s="121">
        <v>12189.586975707016</v>
      </c>
      <c r="M1234" s="54">
        <v>11412.447296968343</v>
      </c>
      <c r="N1234" s="120">
        <v>0.95582969865310874</v>
      </c>
      <c r="O1234" s="123">
        <v>12045.79950226877</v>
      </c>
      <c r="P1234" s="53">
        <v>12297.184787001659</v>
      </c>
      <c r="Q1234" s="54">
        <v>11621.40912542862</v>
      </c>
      <c r="R1234" s="55">
        <v>0.96476860031082046</v>
      </c>
      <c r="S1234" s="121">
        <v>12297.769711316472</v>
      </c>
      <c r="T1234" s="54">
        <v>11513.822348148031</v>
      </c>
      <c r="U1234" s="55">
        <v>0.9558371236362897</v>
      </c>
    </row>
    <row r="1235" spans="1:21" ht="13" x14ac:dyDescent="0.3">
      <c r="A1235" s="44" t="s">
        <v>6087</v>
      </c>
      <c r="B1235" s="44" t="s">
        <v>12033</v>
      </c>
      <c r="C1235" s="98" t="s">
        <v>996</v>
      </c>
      <c r="D1235" s="98" t="s">
        <v>13119</v>
      </c>
      <c r="E1235" s="98" t="s">
        <v>230</v>
      </c>
      <c r="F1235" s="122">
        <v>1.0208691241030154</v>
      </c>
      <c r="G1235" s="122">
        <v>1.020917682466842</v>
      </c>
      <c r="H1235" s="99">
        <v>7387.5</v>
      </c>
      <c r="I1235" s="53">
        <v>7541.6706543110267</v>
      </c>
      <c r="J1235" s="54">
        <v>7127.1719830095826</v>
      </c>
      <c r="K1235" s="55">
        <v>0.96476101292853911</v>
      </c>
      <c r="L1235" s="121">
        <v>7542.0293792237953</v>
      </c>
      <c r="M1235" s="54">
        <v>7061.1918987998406</v>
      </c>
      <c r="N1235" s="120">
        <v>0.95582969865310874</v>
      </c>
      <c r="O1235" s="123">
        <v>7450.1725885644628</v>
      </c>
      <c r="P1235" s="53">
        <v>7605.6511649040986</v>
      </c>
      <c r="Q1235" s="54">
        <v>7187.6925803433787</v>
      </c>
      <c r="R1235" s="55">
        <v>0.96476860031082046</v>
      </c>
      <c r="S1235" s="121">
        <v>7606.012933095225</v>
      </c>
      <c r="T1235" s="54">
        <v>7121.1515376473872</v>
      </c>
      <c r="U1235" s="55">
        <v>0.9558371236362897</v>
      </c>
    </row>
    <row r="1236" spans="1:21" ht="13" x14ac:dyDescent="0.3">
      <c r="A1236" s="44" t="s">
        <v>6086</v>
      </c>
      <c r="B1236" s="44" t="s">
        <v>11336</v>
      </c>
      <c r="C1236" s="98" t="s">
        <v>996</v>
      </c>
      <c r="D1236" s="98" t="s">
        <v>13119</v>
      </c>
      <c r="E1236" s="98" t="s">
        <v>230</v>
      </c>
      <c r="F1236" s="122">
        <v>1.0208691241030154</v>
      </c>
      <c r="G1236" s="122">
        <v>1.020917682466842</v>
      </c>
      <c r="H1236" s="99">
        <v>10791.916666666668</v>
      </c>
      <c r="I1236" s="53">
        <v>11017.134514892736</v>
      </c>
      <c r="J1236" s="54">
        <v>10411.620454773718</v>
      </c>
      <c r="K1236" s="55">
        <v>0.96476101292853911</v>
      </c>
      <c r="L1236" s="121">
        <v>11017.658552708621</v>
      </c>
      <c r="M1236" s="54">
        <v>10315.234455389462</v>
      </c>
      <c r="N1236" s="120">
        <v>0.95582969865310863</v>
      </c>
      <c r="O1236" s="123">
        <v>10889.216750431173</v>
      </c>
      <c r="P1236" s="53">
        <v>11116.465166180555</v>
      </c>
      <c r="Q1236" s="54">
        <v>10505.574402794622</v>
      </c>
      <c r="R1236" s="55">
        <v>0.96476860031082035</v>
      </c>
      <c r="S1236" s="121">
        <v>11116.993928729309</v>
      </c>
      <c r="T1236" s="54">
        <v>10408.317617384237</v>
      </c>
      <c r="U1236" s="55">
        <v>0.95583712363628959</v>
      </c>
    </row>
    <row r="1237" spans="1:21" ht="13" x14ac:dyDescent="0.3">
      <c r="A1237" s="44" t="s">
        <v>6085</v>
      </c>
      <c r="B1237" s="44" t="s">
        <v>12032</v>
      </c>
      <c r="C1237" s="98" t="s">
        <v>996</v>
      </c>
      <c r="D1237" s="98" t="s">
        <v>13119</v>
      </c>
      <c r="E1237" s="98" t="s">
        <v>230</v>
      </c>
      <c r="F1237" s="122">
        <v>1.0208691241030154</v>
      </c>
      <c r="G1237" s="122">
        <v>1.020917682466842</v>
      </c>
      <c r="H1237" s="99">
        <v>12738.166666666668</v>
      </c>
      <c r="I1237" s="53">
        <v>13004.00104767823</v>
      </c>
      <c r="J1237" s="54">
        <v>12289.286576185888</v>
      </c>
      <c r="K1237" s="55">
        <v>0.96476101292853922</v>
      </c>
      <c r="L1237" s="121">
        <v>13004.619592209712</v>
      </c>
      <c r="M1237" s="54">
        <v>12175.518006393075</v>
      </c>
      <c r="N1237" s="120">
        <v>0.95582969865310863</v>
      </c>
      <c r="O1237" s="123">
        <v>12859.24471762436</v>
      </c>
      <c r="P1237" s="53">
        <v>13127.605891507508</v>
      </c>
      <c r="Q1237" s="54">
        <v>12406.195527276765</v>
      </c>
      <c r="R1237" s="55">
        <v>0.96476860031082035</v>
      </c>
      <c r="S1237" s="121">
        <v>13128.230315391042</v>
      </c>
      <c r="T1237" s="54">
        <v>12291.343483029221</v>
      </c>
      <c r="U1237" s="55">
        <v>0.9558371236362897</v>
      </c>
    </row>
    <row r="1238" spans="1:21" ht="13" x14ac:dyDescent="0.3">
      <c r="A1238" s="44" t="s">
        <v>6084</v>
      </c>
      <c r="B1238" s="44" t="s">
        <v>12031</v>
      </c>
      <c r="C1238" s="98" t="s">
        <v>996</v>
      </c>
      <c r="D1238" s="98" t="s">
        <v>13119</v>
      </c>
      <c r="E1238" s="98" t="s">
        <v>230</v>
      </c>
      <c r="F1238" s="122">
        <v>1.0208691241030154</v>
      </c>
      <c r="G1238" s="122">
        <v>1.020917682466842</v>
      </c>
      <c r="H1238" s="99">
        <v>12811.833333333332</v>
      </c>
      <c r="I1238" s="53">
        <v>13079.205073153815</v>
      </c>
      <c r="J1238" s="54">
        <v>12360.357304138286</v>
      </c>
      <c r="K1238" s="55">
        <v>0.964761012928539</v>
      </c>
      <c r="L1238" s="121">
        <v>13079.827194818101</v>
      </c>
      <c r="M1238" s="54">
        <v>12245.930794193851</v>
      </c>
      <c r="N1238" s="120">
        <v>0.95582969865310863</v>
      </c>
      <c r="O1238" s="123">
        <v>12923.568478840272</v>
      </c>
      <c r="P1238" s="53">
        <v>13193.272033279009</v>
      </c>
      <c r="Q1238" s="54">
        <v>12468.253072351768</v>
      </c>
      <c r="R1238" s="55">
        <v>0.96476860031082046</v>
      </c>
      <c r="S1238" s="121">
        <v>13193.899580619141</v>
      </c>
      <c r="T1238" s="54">
        <v>12352.826521931305</v>
      </c>
      <c r="U1238" s="55">
        <v>0.9558371236362897</v>
      </c>
    </row>
    <row r="1239" spans="1:21" ht="13" x14ac:dyDescent="0.3">
      <c r="A1239" s="44" t="s">
        <v>6083</v>
      </c>
      <c r="B1239" s="44" t="s">
        <v>12030</v>
      </c>
      <c r="C1239" s="98" t="s">
        <v>996</v>
      </c>
      <c r="D1239" s="98" t="s">
        <v>13119</v>
      </c>
      <c r="E1239" s="98" t="s">
        <v>230</v>
      </c>
      <c r="F1239" s="122">
        <v>1.0208691241030154</v>
      </c>
      <c r="G1239" s="122">
        <v>1.020917682466842</v>
      </c>
      <c r="H1239" s="99">
        <v>11113.083333333332</v>
      </c>
      <c r="I1239" s="53">
        <v>11345.003648583817</v>
      </c>
      <c r="J1239" s="54">
        <v>10721.46953342593</v>
      </c>
      <c r="K1239" s="55">
        <v>0.964761012928539</v>
      </c>
      <c r="L1239" s="121">
        <v>11345.543281727552</v>
      </c>
      <c r="M1239" s="54">
        <v>10622.215093606883</v>
      </c>
      <c r="N1239" s="120">
        <v>0.95582969865310863</v>
      </c>
      <c r="O1239" s="123">
        <v>11216.863804781315</v>
      </c>
      <c r="P1239" s="53">
        <v>11450.949927569918</v>
      </c>
      <c r="Q1239" s="54">
        <v>10821.677992815972</v>
      </c>
      <c r="R1239" s="55">
        <v>0.96476860031082035</v>
      </c>
      <c r="S1239" s="121">
        <v>11451.494600123544</v>
      </c>
      <c r="T1239" s="54">
        <v>10721.49483538218</v>
      </c>
      <c r="U1239" s="55">
        <v>0.9558371236362897</v>
      </c>
    </row>
    <row r="1240" spans="1:21" ht="13" x14ac:dyDescent="0.3">
      <c r="A1240" s="44" t="s">
        <v>6082</v>
      </c>
      <c r="B1240" s="44" t="s">
        <v>12029</v>
      </c>
      <c r="C1240" s="98" t="s">
        <v>996</v>
      </c>
      <c r="D1240" s="98" t="s">
        <v>13119</v>
      </c>
      <c r="E1240" s="98" t="s">
        <v>230</v>
      </c>
      <c r="F1240" s="122">
        <v>1.0208691241030154</v>
      </c>
      <c r="G1240" s="122">
        <v>1.020917682466842</v>
      </c>
      <c r="H1240" s="99">
        <v>6429.083333333333</v>
      </c>
      <c r="I1240" s="53">
        <v>6563.2526712852941</v>
      </c>
      <c r="J1240" s="54">
        <v>6202.5289488686549</v>
      </c>
      <c r="K1240" s="55">
        <v>0.96476101292853911</v>
      </c>
      <c r="L1240" s="121">
        <v>6563.5648570528656</v>
      </c>
      <c r="M1240" s="54">
        <v>6145.1087851157226</v>
      </c>
      <c r="N1240" s="120">
        <v>0.95582969865310863</v>
      </c>
      <c r="O1240" s="123">
        <v>6489.0607182247004</v>
      </c>
      <c r="P1240" s="53">
        <v>6624.4817316653343</v>
      </c>
      <c r="Q1240" s="54">
        <v>6260.4420264535711</v>
      </c>
      <c r="R1240" s="55">
        <v>0.96476860031082035</v>
      </c>
      <c r="S1240" s="121">
        <v>6624.7968298365822</v>
      </c>
      <c r="T1240" s="54">
        <v>6202.4851320091329</v>
      </c>
      <c r="U1240" s="55">
        <v>0.95583712363628959</v>
      </c>
    </row>
    <row r="1241" spans="1:21" ht="13" x14ac:dyDescent="0.3">
      <c r="A1241" s="44" t="s">
        <v>6081</v>
      </c>
      <c r="B1241" s="44" t="s">
        <v>12028</v>
      </c>
      <c r="C1241" s="98" t="s">
        <v>996</v>
      </c>
      <c r="D1241" s="98" t="s">
        <v>13119</v>
      </c>
      <c r="E1241" s="98" t="s">
        <v>230</v>
      </c>
      <c r="F1241" s="122">
        <v>1.0208691241030154</v>
      </c>
      <c r="G1241" s="122">
        <v>1.020917682466842</v>
      </c>
      <c r="H1241" s="99">
        <v>4177.1666666666661</v>
      </c>
      <c r="I1241" s="53">
        <v>4264.3404762323116</v>
      </c>
      <c r="J1241" s="54">
        <v>4029.9675445046619</v>
      </c>
      <c r="K1241" s="55">
        <v>0.96476101292853911</v>
      </c>
      <c r="L1241" s="121">
        <v>4264.5433126110765</v>
      </c>
      <c r="M1241" s="54">
        <v>3992.6599562238102</v>
      </c>
      <c r="N1241" s="120">
        <v>0.95582969865310874</v>
      </c>
      <c r="O1241" s="123">
        <v>4214.4180698903438</v>
      </c>
      <c r="P1241" s="53">
        <v>4302.3692836128757</v>
      </c>
      <c r="Q1241" s="54">
        <v>4065.9382224127357</v>
      </c>
      <c r="R1241" s="55">
        <v>0.96476860031082023</v>
      </c>
      <c r="S1241" s="121">
        <v>4302.5739288588311</v>
      </c>
      <c r="T1241" s="54">
        <v>4028.2972457247897</v>
      </c>
      <c r="U1241" s="55">
        <v>0.9558371236362897</v>
      </c>
    </row>
    <row r="1242" spans="1:21" ht="13" x14ac:dyDescent="0.3">
      <c r="A1242" s="44" t="s">
        <v>6080</v>
      </c>
      <c r="B1242" s="44" t="s">
        <v>12027</v>
      </c>
      <c r="C1242" s="98" t="s">
        <v>996</v>
      </c>
      <c r="D1242" s="98" t="s">
        <v>13119</v>
      </c>
      <c r="E1242" s="98" t="s">
        <v>230</v>
      </c>
      <c r="F1242" s="122">
        <v>1.0208691241030154</v>
      </c>
      <c r="G1242" s="122">
        <v>1.020917682466842</v>
      </c>
      <c r="H1242" s="99">
        <v>10070.25</v>
      </c>
      <c r="I1242" s="53">
        <v>10280.407296998392</v>
      </c>
      <c r="J1242" s="54">
        <v>9715.3845904436221</v>
      </c>
      <c r="K1242" s="55">
        <v>0.96476101292853922</v>
      </c>
      <c r="L1242" s="121">
        <v>10280.896291861716</v>
      </c>
      <c r="M1242" s="54">
        <v>9625.4440228614676</v>
      </c>
      <c r="N1242" s="120">
        <v>0.95582969865310863</v>
      </c>
      <c r="O1242" s="123">
        <v>10156.811698987549</v>
      </c>
      <c r="P1242" s="53">
        <v>10368.775462824678</v>
      </c>
      <c r="Q1242" s="54">
        <v>9798.973006452783</v>
      </c>
      <c r="R1242" s="55">
        <v>0.96476860031082035</v>
      </c>
      <c r="S1242" s="121">
        <v>10369.268660982476</v>
      </c>
      <c r="T1242" s="54">
        <v>9708.2576796756748</v>
      </c>
      <c r="U1242" s="55">
        <v>0.95583712363628959</v>
      </c>
    </row>
    <row r="1243" spans="1:21" ht="13" x14ac:dyDescent="0.3">
      <c r="A1243" s="44" t="s">
        <v>6079</v>
      </c>
      <c r="B1243" s="44" t="s">
        <v>12026</v>
      </c>
      <c r="C1243" s="98" t="s">
        <v>996</v>
      </c>
      <c r="D1243" s="98" t="s">
        <v>13119</v>
      </c>
      <c r="E1243" s="98" t="s">
        <v>230</v>
      </c>
      <c r="F1243" s="122">
        <v>1.0208691241030154</v>
      </c>
      <c r="G1243" s="122">
        <v>1.020917682466842</v>
      </c>
      <c r="H1243" s="99">
        <v>11806.666666666668</v>
      </c>
      <c r="I1243" s="53">
        <v>12053.061458576271</v>
      </c>
      <c r="J1243" s="54">
        <v>11390.611692642953</v>
      </c>
      <c r="K1243" s="55">
        <v>0.96476101292853911</v>
      </c>
      <c r="L1243" s="121">
        <v>12053.63477099185</v>
      </c>
      <c r="M1243" s="54">
        <v>11285.162642097705</v>
      </c>
      <c r="N1243" s="120">
        <v>0.95582969865310874</v>
      </c>
      <c r="O1243" s="123">
        <v>11912.684169041322</v>
      </c>
      <c r="P1243" s="53">
        <v>12161.291453365073</v>
      </c>
      <c r="Q1243" s="54">
        <v>11492.983631710866</v>
      </c>
      <c r="R1243" s="55">
        <v>0.96476860031082046</v>
      </c>
      <c r="S1243" s="121">
        <v>12161.869913817103</v>
      </c>
      <c r="T1243" s="54">
        <v>11386.585770924021</v>
      </c>
      <c r="U1243" s="55">
        <v>0.9558371236362897</v>
      </c>
    </row>
    <row r="1244" spans="1:21" ht="13" x14ac:dyDescent="0.3">
      <c r="A1244" s="44" t="s">
        <v>6078</v>
      </c>
      <c r="B1244" s="44" t="s">
        <v>12025</v>
      </c>
      <c r="C1244" s="98" t="s">
        <v>996</v>
      </c>
      <c r="D1244" s="98" t="s">
        <v>13119</v>
      </c>
      <c r="E1244" s="98" t="s">
        <v>230</v>
      </c>
      <c r="F1244" s="122">
        <v>1.0208691241030154</v>
      </c>
      <c r="G1244" s="122">
        <v>1.020917682466842</v>
      </c>
      <c r="H1244" s="99">
        <v>4122.3333333333339</v>
      </c>
      <c r="I1244" s="53">
        <v>4208.3628192606648</v>
      </c>
      <c r="J1244" s="54">
        <v>3977.0664822957488</v>
      </c>
      <c r="K1244" s="55">
        <v>0.96476101292853922</v>
      </c>
      <c r="L1244" s="121">
        <v>4208.5629930224786</v>
      </c>
      <c r="M1244" s="54">
        <v>3940.2486277476655</v>
      </c>
      <c r="N1244" s="120">
        <v>0.95582969865310863</v>
      </c>
      <c r="O1244" s="123">
        <v>4157.5318726736095</v>
      </c>
      <c r="P1244" s="53">
        <v>4244.2959212866772</v>
      </c>
      <c r="Q1244" s="54">
        <v>4011.0562055469422</v>
      </c>
      <c r="R1244" s="55">
        <v>0.96476860031082035</v>
      </c>
      <c r="S1244" s="121">
        <v>4244.4978042319708</v>
      </c>
      <c r="T1244" s="54">
        <v>3973.9233066025395</v>
      </c>
      <c r="U1244" s="55">
        <v>0.95583712363628959</v>
      </c>
    </row>
    <row r="1245" spans="1:21" ht="13" x14ac:dyDescent="0.3">
      <c r="A1245" s="44" t="s">
        <v>6077</v>
      </c>
      <c r="B1245" s="44" t="s">
        <v>12024</v>
      </c>
      <c r="C1245" s="98" t="s">
        <v>996</v>
      </c>
      <c r="D1245" s="98" t="s">
        <v>13119</v>
      </c>
      <c r="E1245" s="98" t="s">
        <v>230</v>
      </c>
      <c r="F1245" s="122">
        <v>1.0208691241030154</v>
      </c>
      <c r="G1245" s="122">
        <v>1.020917682466842</v>
      </c>
      <c r="H1245" s="99">
        <v>8515.4166666666679</v>
      </c>
      <c r="I1245" s="53">
        <v>8693.1259538722206</v>
      </c>
      <c r="J1245" s="54">
        <v>8215.3420088418989</v>
      </c>
      <c r="K1245" s="55">
        <v>0.96476101292853911</v>
      </c>
      <c r="L1245" s="121">
        <v>8693.5394485728557</v>
      </c>
      <c r="M1245" s="54">
        <v>8139.2881464056609</v>
      </c>
      <c r="N1245" s="120">
        <v>0.95582969865310874</v>
      </c>
      <c r="O1245" s="123">
        <v>8582.5065733046031</v>
      </c>
      <c r="P1245" s="53">
        <v>8761.6159680978435</v>
      </c>
      <c r="Q1245" s="54">
        <v>8280.1328538854978</v>
      </c>
      <c r="R1245" s="55">
        <v>0.96476860031082046</v>
      </c>
      <c r="S1245" s="121">
        <v>8762.0327205745725</v>
      </c>
      <c r="T1245" s="54">
        <v>8203.4783966170198</v>
      </c>
      <c r="U1245" s="55">
        <v>0.95583712363628959</v>
      </c>
    </row>
    <row r="1246" spans="1:21" ht="13" x14ac:dyDescent="0.3">
      <c r="A1246" s="44" t="s">
        <v>6076</v>
      </c>
      <c r="B1246" s="44" t="s">
        <v>12023</v>
      </c>
      <c r="C1246" s="98" t="s">
        <v>996</v>
      </c>
      <c r="D1246" s="98" t="s">
        <v>13119</v>
      </c>
      <c r="E1246" s="98" t="s">
        <v>230</v>
      </c>
      <c r="F1246" s="122">
        <v>1.0208691241030154</v>
      </c>
      <c r="G1246" s="122">
        <v>1.020917682466842</v>
      </c>
      <c r="H1246" s="99">
        <v>2239.9166666666665</v>
      </c>
      <c r="I1246" s="53">
        <v>2286.661765563746</v>
      </c>
      <c r="J1246" s="54">
        <v>2160.9842722088501</v>
      </c>
      <c r="K1246" s="55">
        <v>0.96476101292853911</v>
      </c>
      <c r="L1246" s="121">
        <v>2286.770532252187</v>
      </c>
      <c r="M1246" s="54">
        <v>2140.9788725080757</v>
      </c>
      <c r="N1246" s="120">
        <v>0.95582969865310874</v>
      </c>
      <c r="O1246" s="123">
        <v>2260.7700403685767</v>
      </c>
      <c r="P1246" s="53">
        <v>2307.950330909408</v>
      </c>
      <c r="Q1246" s="54">
        <v>2181.1199474710288</v>
      </c>
      <c r="R1246" s="55">
        <v>0.96476860031082046</v>
      </c>
      <c r="S1246" s="121">
        <v>2308.0601102035562</v>
      </c>
      <c r="T1246" s="54">
        <v>2160.9279325889988</v>
      </c>
      <c r="U1246" s="55">
        <v>0.9558371236362897</v>
      </c>
    </row>
    <row r="1247" spans="1:21" ht="13" x14ac:dyDescent="0.3">
      <c r="A1247" s="44" t="s">
        <v>6075</v>
      </c>
      <c r="B1247" s="44" t="s">
        <v>12022</v>
      </c>
      <c r="C1247" s="98" t="s">
        <v>996</v>
      </c>
      <c r="D1247" s="98" t="s">
        <v>13119</v>
      </c>
      <c r="E1247" s="98" t="s">
        <v>230</v>
      </c>
      <c r="F1247" s="122">
        <v>1.0208691241030154</v>
      </c>
      <c r="G1247" s="122">
        <v>1.020917682466842</v>
      </c>
      <c r="H1247" s="99">
        <v>4960</v>
      </c>
      <c r="I1247" s="53">
        <v>5063.5108555509569</v>
      </c>
      <c r="J1247" s="54">
        <v>4785.2146241255541</v>
      </c>
      <c r="K1247" s="55">
        <v>0.96476101292853911</v>
      </c>
      <c r="L1247" s="121">
        <v>5063.7517050355364</v>
      </c>
      <c r="M1247" s="54">
        <v>4740.9153053194195</v>
      </c>
      <c r="N1247" s="120">
        <v>0.95582969865310874</v>
      </c>
      <c r="O1247" s="123">
        <v>5002.5332735413622</v>
      </c>
      <c r="P1247" s="53">
        <v>5106.9317612563609</v>
      </c>
      <c r="Q1247" s="54">
        <v>4826.2870243228062</v>
      </c>
      <c r="R1247" s="55">
        <v>0.96476860031082035</v>
      </c>
      <c r="S1247" s="121">
        <v>5107.1746760871119</v>
      </c>
      <c r="T1247" s="54">
        <v>4781.6070150766081</v>
      </c>
      <c r="U1247" s="55">
        <v>0.9558371236362897</v>
      </c>
    </row>
    <row r="1248" spans="1:21" ht="13" x14ac:dyDescent="0.3">
      <c r="A1248" s="44" t="s">
        <v>6074</v>
      </c>
      <c r="B1248" s="44" t="s">
        <v>12021</v>
      </c>
      <c r="C1248" s="98" t="s">
        <v>996</v>
      </c>
      <c r="D1248" s="98" t="s">
        <v>13119</v>
      </c>
      <c r="E1248" s="98" t="s">
        <v>229</v>
      </c>
      <c r="F1248" s="122">
        <v>1.0160004798393047</v>
      </c>
      <c r="G1248" s="122">
        <v>1.0218971854984413</v>
      </c>
      <c r="H1248" s="99">
        <v>16640.916666666664</v>
      </c>
      <c r="I1248" s="53">
        <v>16907.179318299215</v>
      </c>
      <c r="J1248" s="54">
        <v>15977.941794663215</v>
      </c>
      <c r="K1248" s="55">
        <v>0.9601599548099744</v>
      </c>
      <c r="L1248" s="121">
        <v>17005.30590578077</v>
      </c>
      <c r="M1248" s="54">
        <v>15921.143005527554</v>
      </c>
      <c r="N1248" s="120">
        <v>0.95674675406668641</v>
      </c>
      <c r="O1248" s="123">
        <v>16797.949619887469</v>
      </c>
      <c r="P1248" s="53">
        <v>17066.724874122137</v>
      </c>
      <c r="Q1248" s="54">
        <v>16128.845392560974</v>
      </c>
      <c r="R1248" s="55">
        <v>0.96016750600714218</v>
      </c>
      <c r="S1248" s="121">
        <v>17165.777438707617</v>
      </c>
      <c r="T1248" s="54">
        <v>16071.508617961374</v>
      </c>
      <c r="U1248" s="55">
        <v>0.95675418617364794</v>
      </c>
    </row>
    <row r="1249" spans="1:21" ht="13" x14ac:dyDescent="0.3">
      <c r="A1249" s="44" t="s">
        <v>6073</v>
      </c>
      <c r="B1249" s="44" t="s">
        <v>12020</v>
      </c>
      <c r="C1249" s="98" t="s">
        <v>996</v>
      </c>
      <c r="D1249" s="98" t="s">
        <v>13119</v>
      </c>
      <c r="E1249" s="98" t="s">
        <v>229</v>
      </c>
      <c r="F1249" s="122">
        <v>1.0160004798393047</v>
      </c>
      <c r="G1249" s="122">
        <v>1.0218971854984413</v>
      </c>
      <c r="H1249" s="99">
        <v>8338.5833333333321</v>
      </c>
      <c r="I1249" s="53">
        <v>8472.0046678466952</v>
      </c>
      <c r="J1249" s="54">
        <v>8006.3737965125383</v>
      </c>
      <c r="K1249" s="55">
        <v>0.9601599548099744</v>
      </c>
      <c r="L1249" s="121">
        <v>8521.1748393775433</v>
      </c>
      <c r="M1249" s="54">
        <v>7977.9125376812353</v>
      </c>
      <c r="N1249" s="120">
        <v>0.95674675406668641</v>
      </c>
      <c r="O1249" s="123">
        <v>8412.2217587816303</v>
      </c>
      <c r="P1249" s="53">
        <v>8546.8213434367772</v>
      </c>
      <c r="Q1249" s="54">
        <v>8077.1419861083732</v>
      </c>
      <c r="R1249" s="55">
        <v>0.96016750600714218</v>
      </c>
      <c r="S1249" s="121">
        <v>8596.4257390876955</v>
      </c>
      <c r="T1249" s="54">
        <v>8048.4283827353711</v>
      </c>
      <c r="U1249" s="55">
        <v>0.95675418617364782</v>
      </c>
    </row>
    <row r="1250" spans="1:21" ht="13" x14ac:dyDescent="0.3">
      <c r="A1250" s="44" t="s">
        <v>6072</v>
      </c>
      <c r="B1250" s="44" t="s">
        <v>12019</v>
      </c>
      <c r="C1250" s="98" t="s">
        <v>996</v>
      </c>
      <c r="D1250" s="98" t="s">
        <v>13119</v>
      </c>
      <c r="E1250" s="98" t="s">
        <v>229</v>
      </c>
      <c r="F1250" s="122">
        <v>1.0160004798393047</v>
      </c>
      <c r="G1250" s="122">
        <v>1.0218971854984413</v>
      </c>
      <c r="H1250" s="99">
        <v>9554.9166666666679</v>
      </c>
      <c r="I1250" s="53">
        <v>9707.7999181579053</v>
      </c>
      <c r="J1250" s="54">
        <v>9174.2483548797391</v>
      </c>
      <c r="K1250" s="55">
        <v>0.9601599548099744</v>
      </c>
      <c r="L1250" s="121">
        <v>9764.1424493388167</v>
      </c>
      <c r="M1250" s="54">
        <v>9141.6355062110179</v>
      </c>
      <c r="N1250" s="120">
        <v>0.95674675406668641</v>
      </c>
      <c r="O1250" s="123">
        <v>9648.0881733882998</v>
      </c>
      <c r="P1250" s="53">
        <v>9802.4622136944345</v>
      </c>
      <c r="Q1250" s="54">
        <v>9263.780759179248</v>
      </c>
      <c r="R1250" s="55">
        <v>0.96016750600714218</v>
      </c>
      <c r="S1250" s="121">
        <v>9859.3541498263021</v>
      </c>
      <c r="T1250" s="54">
        <v>9230.8487484617199</v>
      </c>
      <c r="U1250" s="55">
        <v>0.95675418617364794</v>
      </c>
    </row>
    <row r="1251" spans="1:21" ht="13" x14ac:dyDescent="0.3">
      <c r="A1251" s="44" t="s">
        <v>6071</v>
      </c>
      <c r="B1251" s="44" t="s">
        <v>12018</v>
      </c>
      <c r="C1251" s="98" t="s">
        <v>996</v>
      </c>
      <c r="D1251" s="98" t="s">
        <v>13119</v>
      </c>
      <c r="E1251" s="98" t="s">
        <v>229</v>
      </c>
      <c r="F1251" s="122">
        <v>1.0160004798393047</v>
      </c>
      <c r="G1251" s="122">
        <v>1.0218971854984413</v>
      </c>
      <c r="H1251" s="99">
        <v>4872.0000000000009</v>
      </c>
      <c r="I1251" s="53">
        <v>4949.9543377770933</v>
      </c>
      <c r="J1251" s="54">
        <v>4677.8992998341955</v>
      </c>
      <c r="K1251" s="55">
        <v>0.96015995480997429</v>
      </c>
      <c r="L1251" s="121">
        <v>4978.6830877484072</v>
      </c>
      <c r="M1251" s="54">
        <v>4661.2701858128967</v>
      </c>
      <c r="N1251" s="120">
        <v>0.9567467540666863</v>
      </c>
      <c r="O1251" s="123">
        <v>4918.8453357986746</v>
      </c>
      <c r="P1251" s="53">
        <v>4997.5492214267797</v>
      </c>
      <c r="Q1251" s="54">
        <v>4722.9154585086771</v>
      </c>
      <c r="R1251" s="55">
        <v>0.96016750600714218</v>
      </c>
      <c r="S1251" s="121">
        <v>5026.5542045548009</v>
      </c>
      <c r="T1251" s="54">
        <v>4706.1258661661041</v>
      </c>
      <c r="U1251" s="55">
        <v>0.95675418617364771</v>
      </c>
    </row>
    <row r="1252" spans="1:21" ht="13" x14ac:dyDescent="0.3">
      <c r="A1252" s="44" t="s">
        <v>6070</v>
      </c>
      <c r="B1252" s="44" t="s">
        <v>12017</v>
      </c>
      <c r="C1252" s="98" t="s">
        <v>996</v>
      </c>
      <c r="D1252" s="98" t="s">
        <v>13119</v>
      </c>
      <c r="E1252" s="98" t="s">
        <v>229</v>
      </c>
      <c r="F1252" s="122">
        <v>1.0160004798393047</v>
      </c>
      <c r="G1252" s="122">
        <v>1.0218971854984413</v>
      </c>
      <c r="H1252" s="99">
        <v>10390</v>
      </c>
      <c r="I1252" s="53">
        <v>10556.244985530377</v>
      </c>
      <c r="J1252" s="54">
        <v>9976.0619304756347</v>
      </c>
      <c r="K1252" s="55">
        <v>0.96015995480997451</v>
      </c>
      <c r="L1252" s="121">
        <v>10617.511757328806</v>
      </c>
      <c r="M1252" s="54">
        <v>9940.5987747528725</v>
      </c>
      <c r="N1252" s="120">
        <v>0.95674675406668652</v>
      </c>
      <c r="O1252" s="123">
        <v>10484.117609720432</v>
      </c>
      <c r="P1252" s="53">
        <v>10651.868522167662</v>
      </c>
      <c r="Q1252" s="54">
        <v>10066.509058010826</v>
      </c>
      <c r="R1252" s="55">
        <v>0.96016750600714207</v>
      </c>
      <c r="S1252" s="121">
        <v>10713.690277807955</v>
      </c>
      <c r="T1252" s="54">
        <v>10030.723411436882</v>
      </c>
      <c r="U1252" s="55">
        <v>0.95675418617364794</v>
      </c>
    </row>
    <row r="1253" spans="1:21" ht="13" x14ac:dyDescent="0.3">
      <c r="A1253" s="44" t="s">
        <v>6069</v>
      </c>
      <c r="B1253" s="44" t="s">
        <v>12016</v>
      </c>
      <c r="C1253" s="98" t="s">
        <v>996</v>
      </c>
      <c r="D1253" s="98" t="s">
        <v>13119</v>
      </c>
      <c r="E1253" s="98" t="s">
        <v>229</v>
      </c>
      <c r="F1253" s="122">
        <v>1.0160004798393047</v>
      </c>
      <c r="G1253" s="122">
        <v>1.0218971854984413</v>
      </c>
      <c r="H1253" s="99">
        <v>16986.416666666664</v>
      </c>
      <c r="I1253" s="53">
        <v>17258.207484083694</v>
      </c>
      <c r="J1253" s="54">
        <v>16309.67705905006</v>
      </c>
      <c r="K1253" s="55">
        <v>0.9601599548099744</v>
      </c>
      <c r="L1253" s="121">
        <v>17358.371383370479</v>
      </c>
      <c r="M1253" s="54">
        <v>16251.699009057593</v>
      </c>
      <c r="N1253" s="120">
        <v>0.9567467540666863</v>
      </c>
      <c r="O1253" s="123">
        <v>17139.713180151604</v>
      </c>
      <c r="P1253" s="53">
        <v>17413.956815342084</v>
      </c>
      <c r="Q1253" s="54">
        <v>16456.995657863907</v>
      </c>
      <c r="R1253" s="55">
        <v>0.96016750600714196</v>
      </c>
      <c r="S1253" s="121">
        <v>17515.024659047464</v>
      </c>
      <c r="T1253" s="54">
        <v>16398.492334925693</v>
      </c>
      <c r="U1253" s="55">
        <v>0.95675418617364782</v>
      </c>
    </row>
    <row r="1254" spans="1:21" ht="13" x14ac:dyDescent="0.3">
      <c r="A1254" s="44" t="s">
        <v>6068</v>
      </c>
      <c r="B1254" s="44" t="s">
        <v>12015</v>
      </c>
      <c r="C1254" s="98" t="s">
        <v>996</v>
      </c>
      <c r="D1254" s="98" t="s">
        <v>13119</v>
      </c>
      <c r="E1254" s="98" t="s">
        <v>229</v>
      </c>
      <c r="F1254" s="122">
        <v>1.0160004798393047</v>
      </c>
      <c r="G1254" s="122">
        <v>1.0218971854984413</v>
      </c>
      <c r="H1254" s="99">
        <v>7422.75</v>
      </c>
      <c r="I1254" s="53">
        <v>7541.5175617271989</v>
      </c>
      <c r="J1254" s="54">
        <v>7127.0273045657368</v>
      </c>
      <c r="K1254" s="55">
        <v>0.96015995480997429</v>
      </c>
      <c r="L1254" s="121">
        <v>7585.2873336585553</v>
      </c>
      <c r="M1254" s="54">
        <v>7101.691968748496</v>
      </c>
      <c r="N1254" s="120">
        <v>0.9567467540666863</v>
      </c>
      <c r="O1254" s="123">
        <v>7493.0712855856546</v>
      </c>
      <c r="P1254" s="53">
        <v>7612.964021625141</v>
      </c>
      <c r="Q1254" s="54">
        <v>7194.6035686145078</v>
      </c>
      <c r="R1254" s="55">
        <v>0.96016750600714207</v>
      </c>
      <c r="S1254" s="121">
        <v>7657.1484574791675</v>
      </c>
      <c r="T1254" s="54">
        <v>7169.0273197816323</v>
      </c>
      <c r="U1254" s="55">
        <v>0.95675418617364782</v>
      </c>
    </row>
    <row r="1255" spans="1:21" ht="13" x14ac:dyDescent="0.3">
      <c r="A1255" s="44" t="s">
        <v>6067</v>
      </c>
      <c r="B1255" s="44" t="s">
        <v>12014</v>
      </c>
      <c r="C1255" s="98" t="s">
        <v>996</v>
      </c>
      <c r="D1255" s="98" t="s">
        <v>13119</v>
      </c>
      <c r="E1255" s="98" t="s">
        <v>229</v>
      </c>
      <c r="F1255" s="122">
        <v>1.0160004798393047</v>
      </c>
      <c r="G1255" s="122">
        <v>1.0218971854984413</v>
      </c>
      <c r="H1255" s="99">
        <v>13826.166666666668</v>
      </c>
      <c r="I1255" s="53">
        <v>14047.391967671536</v>
      </c>
      <c r="J1255" s="54">
        <v>13275.331561861844</v>
      </c>
      <c r="K1255" s="55">
        <v>0.96015995480997451</v>
      </c>
      <c r="L1255" s="121">
        <v>14128.920802899034</v>
      </c>
      <c r="M1255" s="54">
        <v>13228.140079518351</v>
      </c>
      <c r="N1255" s="120">
        <v>0.9567467540666863</v>
      </c>
      <c r="O1255" s="123">
        <v>13951.148521709776</v>
      </c>
      <c r="P1255" s="53">
        <v>14174.373592366539</v>
      </c>
      <c r="Q1255" s="54">
        <v>13395.439482025302</v>
      </c>
      <c r="R1255" s="55">
        <v>0.96016750600714207</v>
      </c>
      <c r="S1255" s="121">
        <v>14256.639408805961</v>
      </c>
      <c r="T1255" s="54">
        <v>13347.819750076127</v>
      </c>
      <c r="U1255" s="55">
        <v>0.95675418617364782</v>
      </c>
    </row>
    <row r="1256" spans="1:21" ht="13" x14ac:dyDescent="0.3">
      <c r="A1256" s="44" t="s">
        <v>6066</v>
      </c>
      <c r="B1256" s="44" t="s">
        <v>12013</v>
      </c>
      <c r="C1256" s="98" t="s">
        <v>996</v>
      </c>
      <c r="D1256" s="98" t="s">
        <v>13119</v>
      </c>
      <c r="E1256" s="98" t="s">
        <v>229</v>
      </c>
      <c r="F1256" s="122">
        <v>1.0160004798393047</v>
      </c>
      <c r="G1256" s="122">
        <v>1.0218971854984413</v>
      </c>
      <c r="H1256" s="99">
        <v>5640.75</v>
      </c>
      <c r="I1256" s="53">
        <v>5731.0047066535581</v>
      </c>
      <c r="J1256" s="54">
        <v>5416.0222650943633</v>
      </c>
      <c r="K1256" s="55">
        <v>0.9601599548099744</v>
      </c>
      <c r="L1256" s="121">
        <v>5764.2665491003327</v>
      </c>
      <c r="M1256" s="54">
        <v>5396.7692530016611</v>
      </c>
      <c r="N1256" s="120">
        <v>0.95674675406668641</v>
      </c>
      <c r="O1256" s="123">
        <v>5696.241272858606</v>
      </c>
      <c r="P1256" s="53">
        <v>5787.3838665047961</v>
      </c>
      <c r="Q1256" s="54">
        <v>5469.3457765755966</v>
      </c>
      <c r="R1256" s="55">
        <v>0.96016750600714218</v>
      </c>
      <c r="S1256" s="121">
        <v>5820.9729246542684</v>
      </c>
      <c r="T1256" s="54">
        <v>5449.9026832625796</v>
      </c>
      <c r="U1256" s="55">
        <v>0.95675418617364782</v>
      </c>
    </row>
    <row r="1257" spans="1:21" ht="13" x14ac:dyDescent="0.3">
      <c r="A1257" s="44" t="s">
        <v>6065</v>
      </c>
      <c r="B1257" s="44" t="s">
        <v>12012</v>
      </c>
      <c r="C1257" s="98" t="s">
        <v>996</v>
      </c>
      <c r="D1257" s="98" t="s">
        <v>13119</v>
      </c>
      <c r="E1257" s="98" t="s">
        <v>229</v>
      </c>
      <c r="F1257" s="122">
        <v>1.0160004798393047</v>
      </c>
      <c r="G1257" s="122">
        <v>1.0218971854984413</v>
      </c>
      <c r="H1257" s="99">
        <v>8731.3333333333321</v>
      </c>
      <c r="I1257" s="53">
        <v>8871.0388563035813</v>
      </c>
      <c r="J1257" s="54">
        <v>8383.4766187641544</v>
      </c>
      <c r="K1257" s="55">
        <v>0.96015995480997429</v>
      </c>
      <c r="L1257" s="121">
        <v>8922.524958982056</v>
      </c>
      <c r="M1257" s="54">
        <v>8353.674825340926</v>
      </c>
      <c r="N1257" s="120">
        <v>0.9567467540666863</v>
      </c>
      <c r="O1257" s="123">
        <v>8823.4393773559423</v>
      </c>
      <c r="P1257" s="53">
        <v>8964.6186412266543</v>
      </c>
      <c r="Q1257" s="54">
        <v>8471.9797813610658</v>
      </c>
      <c r="R1257" s="55">
        <v>0.96016750600714207</v>
      </c>
      <c r="S1257" s="121">
        <v>9016.6478661361562</v>
      </c>
      <c r="T1257" s="54">
        <v>8441.8625607347021</v>
      </c>
      <c r="U1257" s="55">
        <v>0.95675418617364782</v>
      </c>
    </row>
    <row r="1258" spans="1:21" ht="13" x14ac:dyDescent="0.3">
      <c r="A1258" s="44" t="s">
        <v>6064</v>
      </c>
      <c r="B1258" s="44" t="s">
        <v>12011</v>
      </c>
      <c r="C1258" s="98" t="s">
        <v>996</v>
      </c>
      <c r="D1258" s="98" t="s">
        <v>13119</v>
      </c>
      <c r="E1258" s="98" t="s">
        <v>229</v>
      </c>
      <c r="F1258" s="122">
        <v>1.0160004798393047</v>
      </c>
      <c r="G1258" s="122">
        <v>1.0218971854984413</v>
      </c>
      <c r="H1258" s="99">
        <v>8313.75</v>
      </c>
      <c r="I1258" s="53">
        <v>8446.7739892640202</v>
      </c>
      <c r="J1258" s="54">
        <v>7982.5298243014249</v>
      </c>
      <c r="K1258" s="55">
        <v>0.9601599548099744</v>
      </c>
      <c r="L1258" s="121">
        <v>8495.7977259376657</v>
      </c>
      <c r="M1258" s="54">
        <v>7954.153326621913</v>
      </c>
      <c r="N1258" s="120">
        <v>0.9567467540666863</v>
      </c>
      <c r="O1258" s="123">
        <v>8392.0065198558041</v>
      </c>
      <c r="P1258" s="53">
        <v>8526.2826509880706</v>
      </c>
      <c r="Q1258" s="54">
        <v>8057.7319705656228</v>
      </c>
      <c r="R1258" s="55">
        <v>0.96016750600714207</v>
      </c>
      <c r="S1258" s="121">
        <v>8575.7678433252149</v>
      </c>
      <c r="T1258" s="54">
        <v>8029.087368268586</v>
      </c>
      <c r="U1258" s="55">
        <v>0.95675418617364782</v>
      </c>
    </row>
    <row r="1259" spans="1:21" ht="13" x14ac:dyDescent="0.3">
      <c r="A1259" s="44" t="s">
        <v>6063</v>
      </c>
      <c r="B1259" s="44" t="s">
        <v>12010</v>
      </c>
      <c r="C1259" s="98" t="s">
        <v>996</v>
      </c>
      <c r="D1259" s="98" t="s">
        <v>13119</v>
      </c>
      <c r="E1259" s="98" t="s">
        <v>229</v>
      </c>
      <c r="F1259" s="122">
        <v>1.0160004798393047</v>
      </c>
      <c r="G1259" s="122">
        <v>1.0218971854984413</v>
      </c>
      <c r="H1259" s="99">
        <v>9117.9999999999982</v>
      </c>
      <c r="I1259" s="53">
        <v>9263.8923751747789</v>
      </c>
      <c r="J1259" s="54">
        <v>8754.7384679573443</v>
      </c>
      <c r="K1259" s="55">
        <v>0.96015995480997429</v>
      </c>
      <c r="L1259" s="121">
        <v>9317.6585373747857</v>
      </c>
      <c r="M1259" s="54">
        <v>8723.6169035800449</v>
      </c>
      <c r="N1259" s="120">
        <v>0.95674675406668641</v>
      </c>
      <c r="O1259" s="123">
        <v>9201.8891488993177</v>
      </c>
      <c r="P1259" s="53">
        <v>9349.1237907097984</v>
      </c>
      <c r="Q1259" s="54">
        <v>8835.3549546528411</v>
      </c>
      <c r="R1259" s="55">
        <v>0.96016750600714207</v>
      </c>
      <c r="S1259" s="121">
        <v>9403.3846225288598</v>
      </c>
      <c r="T1259" s="54">
        <v>8803.9459639152883</v>
      </c>
      <c r="U1259" s="55">
        <v>0.95675418617364794</v>
      </c>
    </row>
    <row r="1260" spans="1:21" ht="13" x14ac:dyDescent="0.3">
      <c r="A1260" s="44" t="s">
        <v>6062</v>
      </c>
      <c r="B1260" s="44" t="s">
        <v>12009</v>
      </c>
      <c r="C1260" s="98" t="s">
        <v>996</v>
      </c>
      <c r="D1260" s="98" t="s">
        <v>13119</v>
      </c>
      <c r="E1260" s="98" t="s">
        <v>229</v>
      </c>
      <c r="F1260" s="122">
        <v>1.0160004798393047</v>
      </c>
      <c r="G1260" s="122">
        <v>1.0218971854984413</v>
      </c>
      <c r="H1260" s="99">
        <v>14586.500000000002</v>
      </c>
      <c r="I1260" s="53">
        <v>14819.890999176021</v>
      </c>
      <c r="J1260" s="54">
        <v>14005.373180835693</v>
      </c>
      <c r="K1260" s="55">
        <v>0.9601599548099744</v>
      </c>
      <c r="L1260" s="121">
        <v>14905.903296273016</v>
      </c>
      <c r="M1260" s="54">
        <v>13955.586528193722</v>
      </c>
      <c r="N1260" s="120">
        <v>0.9567467540666863</v>
      </c>
      <c r="O1260" s="123">
        <v>14718.467162983434</v>
      </c>
      <c r="P1260" s="53">
        <v>14953.96970009022</v>
      </c>
      <c r="Q1260" s="54">
        <v>14132.193908129821</v>
      </c>
      <c r="R1260" s="55">
        <v>0.96016750600714218</v>
      </c>
      <c r="S1260" s="121">
        <v>15040.760168703999</v>
      </c>
      <c r="T1260" s="54">
        <v>14081.955072243774</v>
      </c>
      <c r="U1260" s="55">
        <v>0.95675418617364782</v>
      </c>
    </row>
    <row r="1261" spans="1:21" ht="13" x14ac:dyDescent="0.3">
      <c r="A1261" s="44" t="s">
        <v>6061</v>
      </c>
      <c r="B1261" s="44" t="s">
        <v>12008</v>
      </c>
      <c r="C1261" s="98" t="s">
        <v>996</v>
      </c>
      <c r="D1261" s="98" t="s">
        <v>13119</v>
      </c>
      <c r="E1261" s="98" t="s">
        <v>229</v>
      </c>
      <c r="F1261" s="122">
        <v>1.0160004798393047</v>
      </c>
      <c r="G1261" s="122">
        <v>1.0218971854984413</v>
      </c>
      <c r="H1261" s="99">
        <v>10050.583333333334</v>
      </c>
      <c r="I1261" s="53">
        <v>10211.397489331586</v>
      </c>
      <c r="J1261" s="54">
        <v>9650.1676391472156</v>
      </c>
      <c r="K1261" s="55">
        <v>0.9601599548099744</v>
      </c>
      <c r="L1261" s="121">
        <v>10270.662820950876</v>
      </c>
      <c r="M1261" s="54">
        <v>9615.8629806434037</v>
      </c>
      <c r="N1261" s="120">
        <v>0.9567467540666863</v>
      </c>
      <c r="O1261" s="123">
        <v>10143.325088087462</v>
      </c>
      <c r="P1261" s="53">
        <v>10305.623156662919</v>
      </c>
      <c r="Q1261" s="54">
        <v>9739.2911524486135</v>
      </c>
      <c r="R1261" s="55">
        <v>0.96016750600714207</v>
      </c>
      <c r="S1261" s="121">
        <v>10365.435359112307</v>
      </c>
      <c r="T1261" s="54">
        <v>9704.6687397478654</v>
      </c>
      <c r="U1261" s="55">
        <v>0.95675418617364794</v>
      </c>
    </row>
    <row r="1262" spans="1:21" ht="13" x14ac:dyDescent="0.3">
      <c r="A1262" s="44" t="s">
        <v>6060</v>
      </c>
      <c r="B1262" s="44" t="s">
        <v>12007</v>
      </c>
      <c r="C1262" s="98" t="s">
        <v>996</v>
      </c>
      <c r="D1262" s="98" t="s">
        <v>13119</v>
      </c>
      <c r="E1262" s="98" t="s">
        <v>229</v>
      </c>
      <c r="F1262" s="122">
        <v>1.0160004798393047</v>
      </c>
      <c r="G1262" s="122">
        <v>1.0218971854984413</v>
      </c>
      <c r="H1262" s="99">
        <v>16206.416666666664</v>
      </c>
      <c r="I1262" s="53">
        <v>16465.727109809035</v>
      </c>
      <c r="J1262" s="54">
        <v>15560.75229429828</v>
      </c>
      <c r="K1262" s="55">
        <v>0.9601599548099744</v>
      </c>
      <c r="L1262" s="121">
        <v>16561.291578681696</v>
      </c>
      <c r="M1262" s="54">
        <v>15505.436540885579</v>
      </c>
      <c r="N1262" s="120">
        <v>0.95674675406668641</v>
      </c>
      <c r="O1262" s="123">
        <v>16351.008681367901</v>
      </c>
      <c r="P1262" s="53">
        <v>16612.632666126425</v>
      </c>
      <c r="Q1262" s="54">
        <v>15699.707226290146</v>
      </c>
      <c r="R1262" s="55">
        <v>0.96016750600714207</v>
      </c>
      <c r="S1262" s="121">
        <v>16709.049751550439</v>
      </c>
      <c r="T1262" s="54">
        <v>15643.896004060398</v>
      </c>
      <c r="U1262" s="55">
        <v>0.95675418617364794</v>
      </c>
    </row>
    <row r="1263" spans="1:21" ht="13" x14ac:dyDescent="0.3">
      <c r="A1263" s="44" t="s">
        <v>6059</v>
      </c>
      <c r="B1263" s="44" t="s">
        <v>12006</v>
      </c>
      <c r="C1263" s="98" t="s">
        <v>996</v>
      </c>
      <c r="D1263" s="98" t="s">
        <v>13119</v>
      </c>
      <c r="E1263" s="98" t="s">
        <v>229</v>
      </c>
      <c r="F1263" s="122">
        <v>1.0160004798393047</v>
      </c>
      <c r="G1263" s="122">
        <v>1.0218971854984413</v>
      </c>
      <c r="H1263" s="99">
        <v>8903.9166666666661</v>
      </c>
      <c r="I1263" s="53">
        <v>9046.3836057825156</v>
      </c>
      <c r="J1263" s="54">
        <v>8549.184224298444</v>
      </c>
      <c r="K1263" s="55">
        <v>0.9601599548099744</v>
      </c>
      <c r="L1263" s="121">
        <v>9098.8873815793286</v>
      </c>
      <c r="M1263" s="54">
        <v>8518.7933693136019</v>
      </c>
      <c r="N1263" s="120">
        <v>0.9567467540666863</v>
      </c>
      <c r="O1263" s="123">
        <v>8986.9784512667939</v>
      </c>
      <c r="P1263" s="53">
        <v>9130.7744187925546</v>
      </c>
      <c r="Q1263" s="54">
        <v>8629.004686092765</v>
      </c>
      <c r="R1263" s="55">
        <v>0.96016750600714196</v>
      </c>
      <c r="S1263" s="121">
        <v>9183.7679854846774</v>
      </c>
      <c r="T1263" s="54">
        <v>8598.3292543018706</v>
      </c>
      <c r="U1263" s="55">
        <v>0.95675418617364771</v>
      </c>
    </row>
    <row r="1264" spans="1:21" ht="13" x14ac:dyDescent="0.3">
      <c r="A1264" s="44" t="s">
        <v>6058</v>
      </c>
      <c r="B1264" s="44" t="s">
        <v>12005</v>
      </c>
      <c r="C1264" s="98" t="s">
        <v>996</v>
      </c>
      <c r="D1264" s="98" t="s">
        <v>13119</v>
      </c>
      <c r="E1264" s="98" t="s">
        <v>229</v>
      </c>
      <c r="F1264" s="122">
        <v>1.0160004798393047</v>
      </c>
      <c r="G1264" s="122">
        <v>1.0218971854984413</v>
      </c>
      <c r="H1264" s="99">
        <v>6155.8333333333339</v>
      </c>
      <c r="I1264" s="53">
        <v>6254.3296204774542</v>
      </c>
      <c r="J1264" s="54">
        <v>5910.5846551510685</v>
      </c>
      <c r="K1264" s="55">
        <v>0.96015995480997451</v>
      </c>
      <c r="L1264" s="121">
        <v>6290.6287577308221</v>
      </c>
      <c r="M1264" s="54">
        <v>5889.5735602421773</v>
      </c>
      <c r="N1264" s="120">
        <v>0.9567467540666863</v>
      </c>
      <c r="O1264" s="123">
        <v>6218.4468980794645</v>
      </c>
      <c r="P1264" s="53">
        <v>6317.9450323039719</v>
      </c>
      <c r="Q1264" s="54">
        <v>5970.7506493668079</v>
      </c>
      <c r="R1264" s="55">
        <v>0.96016750600714207</v>
      </c>
      <c r="S1264" s="121">
        <v>6354.6133833189178</v>
      </c>
      <c r="T1264" s="54">
        <v>5949.5251012360632</v>
      </c>
      <c r="U1264" s="55">
        <v>0.95675418617364794</v>
      </c>
    </row>
    <row r="1265" spans="1:21" ht="13" x14ac:dyDescent="0.3">
      <c r="A1265" s="44" t="s">
        <v>6057</v>
      </c>
      <c r="B1265" s="44" t="s">
        <v>12004</v>
      </c>
      <c r="C1265" s="98" t="s">
        <v>996</v>
      </c>
      <c r="D1265" s="98" t="s">
        <v>13119</v>
      </c>
      <c r="E1265" s="98" t="s">
        <v>229</v>
      </c>
      <c r="F1265" s="122">
        <v>1.0160004798393047</v>
      </c>
      <c r="G1265" s="122">
        <v>1.0218971854984413</v>
      </c>
      <c r="H1265" s="99">
        <v>14150.833333333332</v>
      </c>
      <c r="I1265" s="53">
        <v>14377.253456792694</v>
      </c>
      <c r="J1265" s="54">
        <v>13587.063493856813</v>
      </c>
      <c r="K1265" s="55">
        <v>0.96015995480997451</v>
      </c>
      <c r="L1265" s="121">
        <v>14460.696755790859</v>
      </c>
      <c r="M1265" s="54">
        <v>13538.763859005334</v>
      </c>
      <c r="N1265" s="120">
        <v>0.95674675406668641</v>
      </c>
      <c r="O1265" s="123">
        <v>14273.03401548725</v>
      </c>
      <c r="P1265" s="53">
        <v>14501.409408497764</v>
      </c>
      <c r="Q1265" s="54">
        <v>13704.503473805496</v>
      </c>
      <c r="R1265" s="55">
        <v>0.96016750600714196</v>
      </c>
      <c r="S1265" s="121">
        <v>14585.573288949938</v>
      </c>
      <c r="T1265" s="54">
        <v>13655.785043716298</v>
      </c>
      <c r="U1265" s="55">
        <v>0.95675418617364794</v>
      </c>
    </row>
    <row r="1266" spans="1:21" ht="13" x14ac:dyDescent="0.3">
      <c r="A1266" s="44" t="s">
        <v>6056</v>
      </c>
      <c r="B1266" s="44" t="s">
        <v>12003</v>
      </c>
      <c r="C1266" s="98" t="s">
        <v>996</v>
      </c>
      <c r="D1266" s="98" t="s">
        <v>13119</v>
      </c>
      <c r="E1266" s="98" t="s">
        <v>229</v>
      </c>
      <c r="F1266" s="122">
        <v>1.0160004798393047</v>
      </c>
      <c r="G1266" s="122">
        <v>1.0218971854984413</v>
      </c>
      <c r="H1266" s="99">
        <v>11896.916666666666</v>
      </c>
      <c r="I1266" s="53">
        <v>12087.273041941555</v>
      </c>
      <c r="J1266" s="54">
        <v>11422.942969044698</v>
      </c>
      <c r="K1266" s="55">
        <v>0.9601599548099744</v>
      </c>
      <c r="L1266" s="121">
        <v>12157.425657776164</v>
      </c>
      <c r="M1266" s="54">
        <v>11382.336404235195</v>
      </c>
      <c r="N1266" s="120">
        <v>0.95674675406668641</v>
      </c>
      <c r="O1266" s="123">
        <v>12006.015970246712</v>
      </c>
      <c r="P1266" s="53">
        <v>12198.117986729016</v>
      </c>
      <c r="Q1266" s="54">
        <v>11527.786411233705</v>
      </c>
      <c r="R1266" s="55">
        <v>0.96016750600714218</v>
      </c>
      <c r="S1266" s="121">
        <v>12268.913929044453</v>
      </c>
      <c r="T1266" s="54">
        <v>11486.806038801213</v>
      </c>
      <c r="U1266" s="55">
        <v>0.95675418617364794</v>
      </c>
    </row>
    <row r="1267" spans="1:21" ht="13" x14ac:dyDescent="0.3">
      <c r="A1267" s="44" t="s">
        <v>6055</v>
      </c>
      <c r="B1267" s="44" t="s">
        <v>12002</v>
      </c>
      <c r="C1267" s="98" t="s">
        <v>996</v>
      </c>
      <c r="D1267" s="98" t="s">
        <v>13119</v>
      </c>
      <c r="E1267" s="98" t="s">
        <v>229</v>
      </c>
      <c r="F1267" s="122">
        <v>1.0160004798393047</v>
      </c>
      <c r="G1267" s="122">
        <v>1.0218971854984413</v>
      </c>
      <c r="H1267" s="99">
        <v>6812.0000000000009</v>
      </c>
      <c r="I1267" s="53">
        <v>6920.9952686653451</v>
      </c>
      <c r="J1267" s="54">
        <v>6540.6096121655464</v>
      </c>
      <c r="K1267" s="55">
        <v>0.9601599548099744</v>
      </c>
      <c r="L1267" s="121">
        <v>6961.1636276153831</v>
      </c>
      <c r="M1267" s="54">
        <v>6517.3588887022679</v>
      </c>
      <c r="N1267" s="120">
        <v>0.9567467540666863</v>
      </c>
      <c r="O1267" s="123">
        <v>6874.48325968054</v>
      </c>
      <c r="P1267" s="53">
        <v>6984.4782904826961</v>
      </c>
      <c r="Q1267" s="54">
        <v>6600.655446535312</v>
      </c>
      <c r="R1267" s="55">
        <v>0.96016750600714196</v>
      </c>
      <c r="S1267" s="121">
        <v>7025.0150948236942</v>
      </c>
      <c r="T1267" s="54">
        <v>6577.1906364800207</v>
      </c>
      <c r="U1267" s="55">
        <v>0.95675418617364782</v>
      </c>
    </row>
    <row r="1268" spans="1:21" ht="13" x14ac:dyDescent="0.3">
      <c r="A1268" s="44" t="s">
        <v>6054</v>
      </c>
      <c r="B1268" s="44" t="s">
        <v>12001</v>
      </c>
      <c r="C1268" s="98" t="s">
        <v>996</v>
      </c>
      <c r="D1268" s="98" t="s">
        <v>13119</v>
      </c>
      <c r="E1268" s="98" t="s">
        <v>229</v>
      </c>
      <c r="F1268" s="122">
        <v>1.0160004798393047</v>
      </c>
      <c r="G1268" s="122">
        <v>1.0218971854984413</v>
      </c>
      <c r="H1268" s="99">
        <v>4986</v>
      </c>
      <c r="I1268" s="53">
        <v>5065.7783924787736</v>
      </c>
      <c r="J1268" s="54">
        <v>4787.3575346825328</v>
      </c>
      <c r="K1268" s="55">
        <v>0.96015995480997451</v>
      </c>
      <c r="L1268" s="121">
        <v>5095.1793668952287</v>
      </c>
      <c r="M1268" s="54">
        <v>4770.3393157764986</v>
      </c>
      <c r="N1268" s="120">
        <v>0.95674675406668641</v>
      </c>
      <c r="O1268" s="123">
        <v>5030.3969581288948</v>
      </c>
      <c r="P1268" s="53">
        <v>5110.8857232411365</v>
      </c>
      <c r="Q1268" s="54">
        <v>4830.0237015125349</v>
      </c>
      <c r="R1268" s="55">
        <v>0.96016750600714207</v>
      </c>
      <c r="S1268" s="121">
        <v>5140.5484934518381</v>
      </c>
      <c r="T1268" s="54">
        <v>4812.8533478050049</v>
      </c>
      <c r="U1268" s="55">
        <v>0.95675418617364794</v>
      </c>
    </row>
    <row r="1269" spans="1:21" ht="13" x14ac:dyDescent="0.3">
      <c r="A1269" s="44" t="s">
        <v>6053</v>
      </c>
      <c r="B1269" s="44" t="s">
        <v>12000</v>
      </c>
      <c r="C1269" s="98" t="s">
        <v>996</v>
      </c>
      <c r="D1269" s="98" t="s">
        <v>13119</v>
      </c>
      <c r="E1269" s="98" t="s">
        <v>229</v>
      </c>
      <c r="F1269" s="122">
        <v>1.0160004798393047</v>
      </c>
      <c r="G1269" s="122">
        <v>1.0218971854984413</v>
      </c>
      <c r="H1269" s="99">
        <v>14296.416666666664</v>
      </c>
      <c r="I1269" s="53">
        <v>14525.166193315965</v>
      </c>
      <c r="J1269" s="54">
        <v>13726.846780611229</v>
      </c>
      <c r="K1269" s="55">
        <v>0.9601599548099744</v>
      </c>
      <c r="L1269" s="121">
        <v>14609.467954379672</v>
      </c>
      <c r="M1269" s="54">
        <v>13678.050240618206</v>
      </c>
      <c r="N1269" s="120">
        <v>0.9567467540666863</v>
      </c>
      <c r="O1269" s="123">
        <v>14428.397537996934</v>
      </c>
      <c r="P1269" s="53">
        <v>14659.258821917128</v>
      </c>
      <c r="Q1269" s="54">
        <v>13853.678479738106</v>
      </c>
      <c r="R1269" s="55">
        <v>0.96016750600714218</v>
      </c>
      <c r="S1269" s="121">
        <v>14744.338835331708</v>
      </c>
      <c r="T1269" s="54">
        <v>13804.429744256122</v>
      </c>
      <c r="U1269" s="55">
        <v>0.95675418617364794</v>
      </c>
    </row>
    <row r="1270" spans="1:21" ht="13" x14ac:dyDescent="0.3">
      <c r="A1270" s="44" t="s">
        <v>6052</v>
      </c>
      <c r="B1270" s="44" t="s">
        <v>11999</v>
      </c>
      <c r="C1270" s="98" t="s">
        <v>996</v>
      </c>
      <c r="D1270" s="98" t="s">
        <v>13119</v>
      </c>
      <c r="E1270" s="98" t="s">
        <v>229</v>
      </c>
      <c r="F1270" s="122">
        <v>1.0160004798393047</v>
      </c>
      <c r="G1270" s="122">
        <v>1.0218971854984413</v>
      </c>
      <c r="H1270" s="99">
        <v>5606.6666666666661</v>
      </c>
      <c r="I1270" s="53">
        <v>5696.3760236323678</v>
      </c>
      <c r="J1270" s="54">
        <v>5383.2968133012555</v>
      </c>
      <c r="K1270" s="55">
        <v>0.96015995480997429</v>
      </c>
      <c r="L1270" s="121">
        <v>5729.4368866945933</v>
      </c>
      <c r="M1270" s="54">
        <v>5364.1601344672208</v>
      </c>
      <c r="N1270" s="120">
        <v>0.9567467540666863</v>
      </c>
      <c r="O1270" s="123">
        <v>5657.667570997688</v>
      </c>
      <c r="P1270" s="53">
        <v>5748.192966904925</v>
      </c>
      <c r="Q1270" s="54">
        <v>5432.308561462336</v>
      </c>
      <c r="R1270" s="55">
        <v>0.96016750600714218</v>
      </c>
      <c r="S1270" s="121">
        <v>5781.55456728834</v>
      </c>
      <c r="T1270" s="54">
        <v>5412.9971325309316</v>
      </c>
      <c r="U1270" s="55">
        <v>0.95675418617364782</v>
      </c>
    </row>
    <row r="1271" spans="1:21" ht="13" x14ac:dyDescent="0.3">
      <c r="A1271" s="44" t="s">
        <v>6051</v>
      </c>
      <c r="B1271" s="44" t="s">
        <v>11998</v>
      </c>
      <c r="C1271" s="98" t="s">
        <v>996</v>
      </c>
      <c r="D1271" s="98" t="s">
        <v>13119</v>
      </c>
      <c r="E1271" s="98" t="s">
        <v>229</v>
      </c>
      <c r="F1271" s="122">
        <v>1.0160004798393047</v>
      </c>
      <c r="G1271" s="122">
        <v>1.0218971854984413</v>
      </c>
      <c r="H1271" s="99">
        <v>5328.8333333333339</v>
      </c>
      <c r="I1271" s="53">
        <v>5414.0972236503494</v>
      </c>
      <c r="J1271" s="54">
        <v>5116.5323725232192</v>
      </c>
      <c r="K1271" s="55">
        <v>0.9601599548099744</v>
      </c>
      <c r="L1271" s="121">
        <v>5445.5197853236114</v>
      </c>
      <c r="M1271" s="54">
        <v>5098.3439946290282</v>
      </c>
      <c r="N1271" s="120">
        <v>0.95674675406668641</v>
      </c>
      <c r="O1271" s="123">
        <v>5372.9843231988716</v>
      </c>
      <c r="P1271" s="53">
        <v>5458.9546505391154</v>
      </c>
      <c r="Q1271" s="54">
        <v>5158.9649574213327</v>
      </c>
      <c r="R1271" s="55">
        <v>0.96016750600714207</v>
      </c>
      <c r="S1271" s="121">
        <v>5490.6375576041746</v>
      </c>
      <c r="T1271" s="54">
        <v>5140.6252434659045</v>
      </c>
      <c r="U1271" s="55">
        <v>0.95675418617364782</v>
      </c>
    </row>
    <row r="1272" spans="1:21" ht="13" x14ac:dyDescent="0.3">
      <c r="A1272" s="44" t="s">
        <v>6050</v>
      </c>
      <c r="B1272" s="44" t="s">
        <v>10606</v>
      </c>
      <c r="C1272" s="98" t="s">
        <v>996</v>
      </c>
      <c r="D1272" s="98" t="s">
        <v>13119</v>
      </c>
      <c r="E1272" s="98" t="s">
        <v>229</v>
      </c>
      <c r="F1272" s="122">
        <v>1.0160004798393047</v>
      </c>
      <c r="G1272" s="122">
        <v>1.0218971854984413</v>
      </c>
      <c r="H1272" s="99">
        <v>7557.5833333333339</v>
      </c>
      <c r="I1272" s="53">
        <v>7678.5082930921999</v>
      </c>
      <c r="J1272" s="54">
        <v>7256.4888718059501</v>
      </c>
      <c r="K1272" s="55">
        <v>0.96015995480997451</v>
      </c>
      <c r="L1272" s="121">
        <v>7723.0731375032628</v>
      </c>
      <c r="M1272" s="54">
        <v>7230.6933227551554</v>
      </c>
      <c r="N1272" s="120">
        <v>0.95674675406668641</v>
      </c>
      <c r="O1272" s="123">
        <v>7624.8034410932105</v>
      </c>
      <c r="P1272" s="53">
        <v>7746.8039548310835</v>
      </c>
      <c r="Q1272" s="54">
        <v>7321.0885038291426</v>
      </c>
      <c r="R1272" s="55">
        <v>0.96016750600714207</v>
      </c>
      <c r="S1272" s="121">
        <v>7791.7651764319826</v>
      </c>
      <c r="T1272" s="54">
        <v>7295.0626110171652</v>
      </c>
      <c r="U1272" s="55">
        <v>0.95675418617364794</v>
      </c>
    </row>
    <row r="1273" spans="1:21" ht="13" x14ac:dyDescent="0.3">
      <c r="A1273" s="44" t="s">
        <v>6049</v>
      </c>
      <c r="B1273" s="44" t="s">
        <v>11997</v>
      </c>
      <c r="C1273" s="98" t="s">
        <v>996</v>
      </c>
      <c r="D1273" s="98" t="s">
        <v>13119</v>
      </c>
      <c r="E1273" s="98" t="s">
        <v>229</v>
      </c>
      <c r="F1273" s="122">
        <v>1.0160004798393047</v>
      </c>
      <c r="G1273" s="122">
        <v>1.0218971854984413</v>
      </c>
      <c r="H1273" s="99">
        <v>9565.5833333333321</v>
      </c>
      <c r="I1273" s="53">
        <v>9718.6372566095215</v>
      </c>
      <c r="J1273" s="54">
        <v>9184.4900610643763</v>
      </c>
      <c r="K1273" s="55">
        <v>0.9601599548099744</v>
      </c>
      <c r="L1273" s="121">
        <v>9775.04268598413</v>
      </c>
      <c r="M1273" s="54">
        <v>9151.8408049210593</v>
      </c>
      <c r="N1273" s="120">
        <v>0.9567467540666863</v>
      </c>
      <c r="O1273" s="123">
        <v>9652.0879555227602</v>
      </c>
      <c r="P1273" s="53">
        <v>9806.5259942622979</v>
      </c>
      <c r="Q1273" s="54">
        <v>9267.6212200158625</v>
      </c>
      <c r="R1273" s="55">
        <v>0.96016750600714196</v>
      </c>
      <c r="S1273" s="121">
        <v>9863.4415159321143</v>
      </c>
      <c r="T1273" s="54">
        <v>9234.6755567626478</v>
      </c>
      <c r="U1273" s="55">
        <v>0.95675418617364794</v>
      </c>
    </row>
    <row r="1274" spans="1:21" ht="13" x14ac:dyDescent="0.3">
      <c r="A1274" s="44" t="s">
        <v>6048</v>
      </c>
      <c r="B1274" s="44" t="s">
        <v>11996</v>
      </c>
      <c r="C1274" s="98" t="s">
        <v>996</v>
      </c>
      <c r="D1274" s="98" t="s">
        <v>13119</v>
      </c>
      <c r="E1274" s="98" t="s">
        <v>229</v>
      </c>
      <c r="F1274" s="122">
        <v>1.0160004798393047</v>
      </c>
      <c r="G1274" s="122">
        <v>1.0218971854984413</v>
      </c>
      <c r="H1274" s="99">
        <v>9242.1666666666679</v>
      </c>
      <c r="I1274" s="53">
        <v>9390.0457680881627</v>
      </c>
      <c r="J1274" s="54">
        <v>8873.9583290129194</v>
      </c>
      <c r="K1274" s="55">
        <v>0.9601599548099744</v>
      </c>
      <c r="L1274" s="121">
        <v>9444.5441045741791</v>
      </c>
      <c r="M1274" s="54">
        <v>8842.4129588766609</v>
      </c>
      <c r="N1274" s="120">
        <v>0.95674675406668641</v>
      </c>
      <c r="O1274" s="123">
        <v>9326.2935872331764</v>
      </c>
      <c r="P1274" s="53">
        <v>9475.5187597511376</v>
      </c>
      <c r="Q1274" s="54">
        <v>8954.8040539440808</v>
      </c>
      <c r="R1274" s="55">
        <v>0.96016750600714196</v>
      </c>
      <c r="S1274" s="121">
        <v>9530.5131679257447</v>
      </c>
      <c r="T1274" s="54">
        <v>8922.9704310697889</v>
      </c>
      <c r="U1274" s="55">
        <v>0.95675418617364794</v>
      </c>
    </row>
    <row r="1275" spans="1:21" ht="13" x14ac:dyDescent="0.3">
      <c r="A1275" s="44" t="s">
        <v>6047</v>
      </c>
      <c r="B1275" s="44" t="s">
        <v>11995</v>
      </c>
      <c r="C1275" s="98" t="s">
        <v>996</v>
      </c>
      <c r="D1275" s="98" t="s">
        <v>13119</v>
      </c>
      <c r="E1275" s="98" t="s">
        <v>229</v>
      </c>
      <c r="F1275" s="122">
        <v>1.0160004798393047</v>
      </c>
      <c r="G1275" s="122">
        <v>1.0218971854984413</v>
      </c>
      <c r="H1275" s="99">
        <v>7559.3333333333339</v>
      </c>
      <c r="I1275" s="53">
        <v>7680.2862939319184</v>
      </c>
      <c r="J1275" s="54">
        <v>7258.1691517268673</v>
      </c>
      <c r="K1275" s="55">
        <v>0.9601599548099744</v>
      </c>
      <c r="L1275" s="121">
        <v>7724.8614575778847</v>
      </c>
      <c r="M1275" s="54">
        <v>7232.3676295747719</v>
      </c>
      <c r="N1275" s="120">
        <v>0.95674675406668641</v>
      </c>
      <c r="O1275" s="123">
        <v>7626.3118595357819</v>
      </c>
      <c r="P1275" s="53">
        <v>7748.3365086925351</v>
      </c>
      <c r="Q1275" s="54">
        <v>7322.536838203162</v>
      </c>
      <c r="R1275" s="55">
        <v>0.96016750600714207</v>
      </c>
      <c r="S1275" s="121">
        <v>7793.3066249929998</v>
      </c>
      <c r="T1275" s="54">
        <v>7296.5057966765962</v>
      </c>
      <c r="U1275" s="55">
        <v>0.95675418617364794</v>
      </c>
    </row>
    <row r="1276" spans="1:21" ht="13" x14ac:dyDescent="0.3">
      <c r="A1276" s="44" t="s">
        <v>6046</v>
      </c>
      <c r="B1276" s="44" t="s">
        <v>11994</v>
      </c>
      <c r="C1276" s="98" t="s">
        <v>996</v>
      </c>
      <c r="D1276" s="98" t="s">
        <v>13119</v>
      </c>
      <c r="E1276" s="98" t="s">
        <v>229</v>
      </c>
      <c r="F1276" s="122">
        <v>1.0160004798393047</v>
      </c>
      <c r="G1276" s="122">
        <v>1.0218971854984413</v>
      </c>
      <c r="H1276" s="99">
        <v>2341.666666666667</v>
      </c>
      <c r="I1276" s="53">
        <v>2379.1344569570388</v>
      </c>
      <c r="J1276" s="54">
        <v>2248.3745608466902</v>
      </c>
      <c r="K1276" s="55">
        <v>0.96015995480997429</v>
      </c>
      <c r="L1276" s="121">
        <v>2392.9425760421836</v>
      </c>
      <c r="M1276" s="54">
        <v>2240.3819824394909</v>
      </c>
      <c r="N1276" s="120">
        <v>0.95674675406668641</v>
      </c>
      <c r="O1276" s="123">
        <v>2364.4236471200884</v>
      </c>
      <c r="P1276" s="53">
        <v>2402.2555600174087</v>
      </c>
      <c r="Q1276" s="54">
        <v>2270.2427563996062</v>
      </c>
      <c r="R1276" s="55">
        <v>0.96016750600714207</v>
      </c>
      <c r="S1276" s="121">
        <v>2416.197870317978</v>
      </c>
      <c r="T1276" s="54">
        <v>2262.1722222701083</v>
      </c>
      <c r="U1276" s="55">
        <v>0.95675418617364771</v>
      </c>
    </row>
    <row r="1277" spans="1:21" ht="13" x14ac:dyDescent="0.3">
      <c r="A1277" s="44" t="s">
        <v>6045</v>
      </c>
      <c r="B1277" s="44" t="s">
        <v>13242</v>
      </c>
      <c r="C1277" s="98" t="s">
        <v>996</v>
      </c>
      <c r="D1277" s="98" t="s">
        <v>13119</v>
      </c>
      <c r="E1277" s="98" t="s">
        <v>229</v>
      </c>
      <c r="F1277" s="122">
        <v>1.0160004798393047</v>
      </c>
      <c r="G1277" s="122">
        <v>1.0218971854984413</v>
      </c>
      <c r="H1277" s="99">
        <v>20386.916666666668</v>
      </c>
      <c r="I1277" s="53">
        <v>20713.117115777255</v>
      </c>
      <c r="J1277" s="54">
        <v>19574.700985381383</v>
      </c>
      <c r="K1277" s="55">
        <v>0.96015995480997451</v>
      </c>
      <c r="L1277" s="121">
        <v>20833.332762657934</v>
      </c>
      <c r="M1277" s="54">
        <v>19505.116346261366</v>
      </c>
      <c r="N1277" s="120">
        <v>0.95674675406668641</v>
      </c>
      <c r="O1277" s="123">
        <v>20569.588117132378</v>
      </c>
      <c r="P1277" s="53">
        <v>20898.711397103358</v>
      </c>
      <c r="Q1277" s="54">
        <v>19750.250122021142</v>
      </c>
      <c r="R1277" s="55">
        <v>0.96016750600714207</v>
      </c>
      <c r="S1277" s="121">
        <v>21020.00420375976</v>
      </c>
      <c r="T1277" s="54">
        <v>19680.039538934125</v>
      </c>
      <c r="U1277" s="55">
        <v>0.95675418617364782</v>
      </c>
    </row>
    <row r="1278" spans="1:21" ht="13" x14ac:dyDescent="0.3">
      <c r="A1278" s="44" t="s">
        <v>6044</v>
      </c>
      <c r="B1278" s="44" t="s">
        <v>11993</v>
      </c>
      <c r="C1278" s="98" t="s">
        <v>996</v>
      </c>
      <c r="D1278" s="98" t="s">
        <v>13119</v>
      </c>
      <c r="E1278" s="98" t="s">
        <v>229</v>
      </c>
      <c r="F1278" s="122">
        <v>1.0160004798393047</v>
      </c>
      <c r="G1278" s="122">
        <v>1.0218971854984413</v>
      </c>
      <c r="H1278" s="99">
        <v>6513.4166666666661</v>
      </c>
      <c r="I1278" s="53">
        <v>6617.6344587266576</v>
      </c>
      <c r="J1278" s="54">
        <v>6253.9218523252002</v>
      </c>
      <c r="K1278" s="55">
        <v>0.9601599548099744</v>
      </c>
      <c r="L1278" s="121">
        <v>6656.0421596453052</v>
      </c>
      <c r="M1278" s="54">
        <v>6231.6902537171891</v>
      </c>
      <c r="N1278" s="120">
        <v>0.95674675406668641</v>
      </c>
      <c r="O1278" s="123">
        <v>6572.6014670577788</v>
      </c>
      <c r="P1278" s="53">
        <v>6677.7662443232211</v>
      </c>
      <c r="Q1278" s="54">
        <v>6310.7983586037499</v>
      </c>
      <c r="R1278" s="55">
        <v>0.96016750600714196</v>
      </c>
      <c r="S1278" s="121">
        <v>6716.5229405892705</v>
      </c>
      <c r="T1278" s="54">
        <v>6288.363967658589</v>
      </c>
      <c r="U1278" s="55">
        <v>0.95675418617364782</v>
      </c>
    </row>
    <row r="1279" spans="1:21" ht="13" x14ac:dyDescent="0.3">
      <c r="A1279" s="44" t="s">
        <v>6043</v>
      </c>
      <c r="B1279" s="44" t="s">
        <v>11992</v>
      </c>
      <c r="C1279" s="98" t="s">
        <v>996</v>
      </c>
      <c r="D1279" s="98" t="s">
        <v>13119</v>
      </c>
      <c r="E1279" s="98" t="s">
        <v>229</v>
      </c>
      <c r="F1279" s="122">
        <v>1.0160004798393047</v>
      </c>
      <c r="G1279" s="122">
        <v>1.0218971854984413</v>
      </c>
      <c r="H1279" s="99">
        <v>9664.4166666666679</v>
      </c>
      <c r="I1279" s="53">
        <v>9819.0519707003095</v>
      </c>
      <c r="J1279" s="54">
        <v>9279.3858699314314</v>
      </c>
      <c r="K1279" s="55">
        <v>0.9601599548099744</v>
      </c>
      <c r="L1279" s="121">
        <v>9876.0401911508961</v>
      </c>
      <c r="M1279" s="54">
        <v>9246.3992757813194</v>
      </c>
      <c r="N1279" s="120">
        <v>0.95674675406668641</v>
      </c>
      <c r="O1279" s="123">
        <v>9755.2762706013127</v>
      </c>
      <c r="P1279" s="53">
        <v>9911.3653718959176</v>
      </c>
      <c r="Q1279" s="54">
        <v>9366.6992871539169</v>
      </c>
      <c r="R1279" s="55">
        <v>0.96016750600714207</v>
      </c>
      <c r="S1279" s="121">
        <v>9968.8893646872129</v>
      </c>
      <c r="T1279" s="54">
        <v>9333.4014091782574</v>
      </c>
      <c r="U1279" s="55">
        <v>0.95675418617364782</v>
      </c>
    </row>
    <row r="1280" spans="1:21" ht="13" x14ac:dyDescent="0.3">
      <c r="A1280" s="44" t="s">
        <v>6042</v>
      </c>
      <c r="B1280" s="44" t="s">
        <v>11991</v>
      </c>
      <c r="C1280" s="98" t="s">
        <v>996</v>
      </c>
      <c r="D1280" s="98" t="s">
        <v>13119</v>
      </c>
      <c r="E1280" s="98" t="s">
        <v>229</v>
      </c>
      <c r="F1280" s="122">
        <v>1.0160004798393047</v>
      </c>
      <c r="G1280" s="122">
        <v>1.0218971854984413</v>
      </c>
      <c r="H1280" s="99">
        <v>3623.666666666667</v>
      </c>
      <c r="I1280" s="53">
        <v>3681.6470721110277</v>
      </c>
      <c r="J1280" s="54">
        <v>3479.2996229130777</v>
      </c>
      <c r="K1280" s="55">
        <v>0.9601599548099744</v>
      </c>
      <c r="L1280" s="121">
        <v>3703.0147678511858</v>
      </c>
      <c r="M1280" s="54">
        <v>3466.9313211529829</v>
      </c>
      <c r="N1280" s="120">
        <v>0.95674675406668641</v>
      </c>
      <c r="O1280" s="123">
        <v>3654.4322809216028</v>
      </c>
      <c r="P1280" s="53">
        <v>3712.9049509565934</v>
      </c>
      <c r="Q1280" s="54">
        <v>3508.8671290444872</v>
      </c>
      <c r="R1280" s="55">
        <v>0.96016750600714218</v>
      </c>
      <c r="S1280" s="121">
        <v>3734.454062468435</v>
      </c>
      <c r="T1280" s="54">
        <v>3496.3933828598556</v>
      </c>
      <c r="U1280" s="55">
        <v>0.95675418617364782</v>
      </c>
    </row>
    <row r="1281" spans="1:21" ht="13" x14ac:dyDescent="0.3">
      <c r="A1281" s="44" t="s">
        <v>6041</v>
      </c>
      <c r="B1281" s="44" t="s">
        <v>11990</v>
      </c>
      <c r="C1281" s="98" t="s">
        <v>996</v>
      </c>
      <c r="D1281" s="98" t="s">
        <v>13119</v>
      </c>
      <c r="E1281" s="98" t="s">
        <v>229</v>
      </c>
      <c r="F1281" s="122">
        <v>1.0160004798393047</v>
      </c>
      <c r="G1281" s="122">
        <v>1.0218971854984413</v>
      </c>
      <c r="H1281" s="99">
        <v>4565.0833333333339</v>
      </c>
      <c r="I1281" s="53">
        <v>4638.1268571730798</v>
      </c>
      <c r="J1281" s="54">
        <v>4383.2102070371011</v>
      </c>
      <c r="K1281" s="55">
        <v>0.9601599548099744</v>
      </c>
      <c r="L1281" s="121">
        <v>4665.0458098991767</v>
      </c>
      <c r="M1281" s="54">
        <v>4367.628661210596</v>
      </c>
      <c r="N1281" s="120">
        <v>0.9567467540666863</v>
      </c>
      <c r="O1281" s="123">
        <v>4605.1886462162101</v>
      </c>
      <c r="P1281" s="53">
        <v>4678.8738743061876</v>
      </c>
      <c r="Q1281" s="54">
        <v>4421.7524971298253</v>
      </c>
      <c r="R1281" s="55">
        <v>0.96016750600714207</v>
      </c>
      <c r="S1281" s="121">
        <v>4706.0293162577227</v>
      </c>
      <c r="T1281" s="54">
        <v>4406.0335153867136</v>
      </c>
      <c r="U1281" s="55">
        <v>0.95675418617364794</v>
      </c>
    </row>
    <row r="1282" spans="1:21" ht="13" x14ac:dyDescent="0.3">
      <c r="A1282" s="44" t="s">
        <v>6040</v>
      </c>
      <c r="B1282" s="44" t="s">
        <v>11989</v>
      </c>
      <c r="C1282" s="98" t="s">
        <v>996</v>
      </c>
      <c r="D1282" s="98" t="s">
        <v>13119</v>
      </c>
      <c r="E1282" s="98" t="s">
        <v>229</v>
      </c>
      <c r="F1282" s="122">
        <v>1.0160004798393047</v>
      </c>
      <c r="G1282" s="122">
        <v>1.0218971854984413</v>
      </c>
      <c r="H1282" s="99">
        <v>1649.5833333333333</v>
      </c>
      <c r="I1282" s="53">
        <v>1675.9774582015864</v>
      </c>
      <c r="J1282" s="54">
        <v>1583.8638587886203</v>
      </c>
      <c r="K1282" s="55">
        <v>0.9601599548099744</v>
      </c>
      <c r="L1282" s="121">
        <v>1685.7045655784705</v>
      </c>
      <c r="M1282" s="54">
        <v>1578.2334997291714</v>
      </c>
      <c r="N1282" s="120">
        <v>0.95674675406668641</v>
      </c>
      <c r="O1282" s="123">
        <v>1663.1909840324902</v>
      </c>
      <c r="P1282" s="53">
        <v>1689.8028378414156</v>
      </c>
      <c r="Q1282" s="54">
        <v>1596.9419391520407</v>
      </c>
      <c r="R1282" s="55">
        <v>0.96016750600714218</v>
      </c>
      <c r="S1282" s="121">
        <v>1699.6101855291847</v>
      </c>
      <c r="T1282" s="54">
        <v>1591.2649363793537</v>
      </c>
      <c r="U1282" s="55">
        <v>0.95675418617364782</v>
      </c>
    </row>
    <row r="1283" spans="1:21" ht="13" x14ac:dyDescent="0.3">
      <c r="A1283" s="44" t="s">
        <v>6039</v>
      </c>
      <c r="B1283" s="44" t="s">
        <v>8125</v>
      </c>
      <c r="C1283" s="98" t="s">
        <v>996</v>
      </c>
      <c r="D1283" s="98" t="s">
        <v>13119</v>
      </c>
      <c r="E1283" s="98" t="s">
        <v>229</v>
      </c>
      <c r="F1283" s="122">
        <v>1.0160004798393047</v>
      </c>
      <c r="G1283" s="122">
        <v>1.0218971854984413</v>
      </c>
      <c r="H1283" s="99">
        <v>2628.7499999999995</v>
      </c>
      <c r="I1283" s="53">
        <v>2670.811261377572</v>
      </c>
      <c r="J1283" s="54">
        <v>2524.02048120672</v>
      </c>
      <c r="K1283" s="55">
        <v>0.96015995480997451</v>
      </c>
      <c r="L1283" s="121">
        <v>2686.3122263790274</v>
      </c>
      <c r="M1283" s="54">
        <v>2515.0480297528015</v>
      </c>
      <c r="N1283" s="120">
        <v>0.95674675406668641</v>
      </c>
      <c r="O1283" s="123">
        <v>2653.3162916076799</v>
      </c>
      <c r="P1283" s="53">
        <v>2695.7706254388472</v>
      </c>
      <c r="Q1283" s="54">
        <v>2547.6280863610646</v>
      </c>
      <c r="R1283" s="55">
        <v>0.96016750600714196</v>
      </c>
      <c r="S1283" s="121">
        <v>2711.4164506310499</v>
      </c>
      <c r="T1283" s="54">
        <v>2538.5714692383872</v>
      </c>
      <c r="U1283" s="55">
        <v>0.95675418617364794</v>
      </c>
    </row>
    <row r="1284" spans="1:21" ht="13" x14ac:dyDescent="0.3">
      <c r="A1284" s="44" t="s">
        <v>6038</v>
      </c>
      <c r="B1284" s="44" t="s">
        <v>11988</v>
      </c>
      <c r="C1284" s="98" t="s">
        <v>996</v>
      </c>
      <c r="D1284" s="98" t="s">
        <v>13119</v>
      </c>
      <c r="E1284" s="98" t="s">
        <v>228</v>
      </c>
      <c r="F1284" s="122">
        <v>1.0174733013431507</v>
      </c>
      <c r="G1284" s="122">
        <v>1.0208986570886667</v>
      </c>
      <c r="H1284" s="99">
        <v>20777</v>
      </c>
      <c r="I1284" s="53">
        <v>21140.042782006643</v>
      </c>
      <c r="J1284" s="54">
        <v>19978.162338528444</v>
      </c>
      <c r="K1284" s="55">
        <v>0.96155182839334086</v>
      </c>
      <c r="L1284" s="121">
        <v>21211.211398331227</v>
      </c>
      <c r="M1284" s="54">
        <v>19858.903560124007</v>
      </c>
      <c r="N1284" s="120">
        <v>0.9558118862263083</v>
      </c>
      <c r="O1284" s="123">
        <v>20975.311209135267</v>
      </c>
      <c r="P1284" s="53">
        <v>21341.819142658853</v>
      </c>
      <c r="Q1284" s="54">
        <v>20169.007462578462</v>
      </c>
      <c r="R1284" s="55">
        <v>0.96155939053692607</v>
      </c>
      <c r="S1284" s="121">
        <v>21413.667045423052</v>
      </c>
      <c r="T1284" s="54">
        <v>20048.607509418023</v>
      </c>
      <c r="U1284" s="55">
        <v>0.9558193110711205</v>
      </c>
    </row>
    <row r="1285" spans="1:21" ht="13" x14ac:dyDescent="0.3">
      <c r="A1285" s="44" t="s">
        <v>6037</v>
      </c>
      <c r="B1285" s="44" t="s">
        <v>11987</v>
      </c>
      <c r="C1285" s="98" t="s">
        <v>996</v>
      </c>
      <c r="D1285" s="98" t="s">
        <v>13119</v>
      </c>
      <c r="E1285" s="98" t="s">
        <v>228</v>
      </c>
      <c r="F1285" s="122">
        <v>1.0174733013431507</v>
      </c>
      <c r="G1285" s="122">
        <v>1.0208986570886667</v>
      </c>
      <c r="H1285" s="99">
        <v>11446.666666666668</v>
      </c>
      <c r="I1285" s="53">
        <v>11646.677722707933</v>
      </c>
      <c r="J1285" s="54">
        <v>11006.563262342443</v>
      </c>
      <c r="K1285" s="55">
        <v>0.96155182839334086</v>
      </c>
      <c r="L1285" s="121">
        <v>11685.886628141605</v>
      </c>
      <c r="M1285" s="54">
        <v>10940.860057670478</v>
      </c>
      <c r="N1285" s="120">
        <v>0.95581188622630842</v>
      </c>
      <c r="O1285" s="123">
        <v>11550.219184499885</v>
      </c>
      <c r="P1285" s="53">
        <v>11752.039644890092</v>
      </c>
      <c r="Q1285" s="54">
        <v>11106.221719615622</v>
      </c>
      <c r="R1285" s="55">
        <v>0.96155939053692618</v>
      </c>
      <c r="S1285" s="121">
        <v>11791.603254535687</v>
      </c>
      <c r="T1285" s="54">
        <v>11039.92254364912</v>
      </c>
      <c r="U1285" s="55">
        <v>0.9558193110711205</v>
      </c>
    </row>
    <row r="1286" spans="1:21" ht="13" x14ac:dyDescent="0.3">
      <c r="A1286" s="44" t="s">
        <v>6036</v>
      </c>
      <c r="B1286" s="44" t="s">
        <v>11986</v>
      </c>
      <c r="C1286" s="98" t="s">
        <v>996</v>
      </c>
      <c r="D1286" s="98" t="s">
        <v>13119</v>
      </c>
      <c r="E1286" s="98" t="s">
        <v>228</v>
      </c>
      <c r="F1286" s="122">
        <v>1.0174733013431507</v>
      </c>
      <c r="G1286" s="122">
        <v>1.0208986570886667</v>
      </c>
      <c r="H1286" s="99">
        <v>11774.916666666666</v>
      </c>
      <c r="I1286" s="53">
        <v>11980.663333873821</v>
      </c>
      <c r="J1286" s="54">
        <v>11322.192650012556</v>
      </c>
      <c r="K1286" s="55">
        <v>0.96155182839334086</v>
      </c>
      <c r="L1286" s="121">
        <v>12020.996612330959</v>
      </c>
      <c r="M1286" s="54">
        <v>11254.605309324261</v>
      </c>
      <c r="N1286" s="120">
        <v>0.9558118862263083</v>
      </c>
      <c r="O1286" s="123">
        <v>11887.721661610056</v>
      </c>
      <c r="P1286" s="53">
        <v>12095.43940448687</v>
      </c>
      <c r="Q1286" s="54">
        <v>11430.750395810381</v>
      </c>
      <c r="R1286" s="55">
        <v>0.96155939053692618</v>
      </c>
      <c r="S1286" s="121">
        <v>12136.15908018156</v>
      </c>
      <c r="T1286" s="54">
        <v>11362.513928805362</v>
      </c>
      <c r="U1286" s="55">
        <v>0.95581931107112073</v>
      </c>
    </row>
    <row r="1287" spans="1:21" ht="13" x14ac:dyDescent="0.3">
      <c r="A1287" s="44" t="s">
        <v>6035</v>
      </c>
      <c r="B1287" s="44" t="s">
        <v>11985</v>
      </c>
      <c r="C1287" s="98" t="s">
        <v>996</v>
      </c>
      <c r="D1287" s="98" t="s">
        <v>13119</v>
      </c>
      <c r="E1287" s="98" t="s">
        <v>228</v>
      </c>
      <c r="F1287" s="122">
        <v>1.0174733013431507</v>
      </c>
      <c r="G1287" s="122">
        <v>1.0208986570886667</v>
      </c>
      <c r="H1287" s="99">
        <v>18736.250000000004</v>
      </c>
      <c r="I1287" s="53">
        <v>19063.634142290612</v>
      </c>
      <c r="J1287" s="54">
        <v>18015.875444734735</v>
      </c>
      <c r="K1287" s="55">
        <v>0.96155182839334075</v>
      </c>
      <c r="L1287" s="121">
        <v>19127.812463877533</v>
      </c>
      <c r="M1287" s="54">
        <v>17908.330453307673</v>
      </c>
      <c r="N1287" s="120">
        <v>0.9558118862263083</v>
      </c>
      <c r="O1287" s="123">
        <v>18911.890664866849</v>
      </c>
      <c r="P1287" s="53">
        <v>19242.343829422785</v>
      </c>
      <c r="Q1287" s="54">
        <v>18184.906061610349</v>
      </c>
      <c r="R1287" s="55">
        <v>0.96155939053692607</v>
      </c>
      <c r="S1287" s="121">
        <v>19307.123782770257</v>
      </c>
      <c r="T1287" s="54">
        <v>18076.350306345386</v>
      </c>
      <c r="U1287" s="55">
        <v>0.9558193110711205</v>
      </c>
    </row>
    <row r="1288" spans="1:21" ht="13" x14ac:dyDescent="0.3">
      <c r="A1288" s="44" t="s">
        <v>6034</v>
      </c>
      <c r="B1288" s="44" t="s">
        <v>11984</v>
      </c>
      <c r="C1288" s="98" t="s">
        <v>996</v>
      </c>
      <c r="D1288" s="98" t="s">
        <v>13119</v>
      </c>
      <c r="E1288" s="98" t="s">
        <v>228</v>
      </c>
      <c r="F1288" s="122">
        <v>1.0174733013431507</v>
      </c>
      <c r="G1288" s="122">
        <v>1.0208986570886667</v>
      </c>
      <c r="H1288" s="99">
        <v>14745.666666666668</v>
      </c>
      <c r="I1288" s="53">
        <v>15003.322143838988</v>
      </c>
      <c r="J1288" s="54">
        <v>14178.722744212075</v>
      </c>
      <c r="K1288" s="55">
        <v>0.96155182839334086</v>
      </c>
      <c r="L1288" s="121">
        <v>15053.831297877117</v>
      </c>
      <c r="M1288" s="54">
        <v>14094.083470331068</v>
      </c>
      <c r="N1288" s="120">
        <v>0.9558118862263083</v>
      </c>
      <c r="O1288" s="123">
        <v>14877.096103140922</v>
      </c>
      <c r="P1288" s="53">
        <v>15137.048086462117</v>
      </c>
      <c r="Q1288" s="54">
        <v>14305.211461895464</v>
      </c>
      <c r="R1288" s="55">
        <v>0.96155939053692607</v>
      </c>
      <c r="S1288" s="121">
        <v>15188.007433075603</v>
      </c>
      <c r="T1288" s="54">
        <v>14219.815748043009</v>
      </c>
      <c r="U1288" s="55">
        <v>0.95581931107112061</v>
      </c>
    </row>
    <row r="1289" spans="1:21" ht="13" x14ac:dyDescent="0.3">
      <c r="A1289" s="44" t="s">
        <v>6033</v>
      </c>
      <c r="B1289" s="44" t="s">
        <v>11983</v>
      </c>
      <c r="C1289" s="98" t="s">
        <v>996</v>
      </c>
      <c r="D1289" s="98" t="s">
        <v>13119</v>
      </c>
      <c r="E1289" s="98" t="s">
        <v>228</v>
      </c>
      <c r="F1289" s="122">
        <v>1.0174733013431507</v>
      </c>
      <c r="G1289" s="122">
        <v>1.0208986570886667</v>
      </c>
      <c r="H1289" s="99">
        <v>11568.333333333332</v>
      </c>
      <c r="I1289" s="53">
        <v>11770.470307704682</v>
      </c>
      <c r="J1289" s="54">
        <v>11123.552068130297</v>
      </c>
      <c r="K1289" s="55">
        <v>0.96155182839334086</v>
      </c>
      <c r="L1289" s="121">
        <v>11810.095964754059</v>
      </c>
      <c r="M1289" s="54">
        <v>11057.15050382801</v>
      </c>
      <c r="N1289" s="120">
        <v>0.95581188622630842</v>
      </c>
      <c r="O1289" s="123">
        <v>11687.924679222815</v>
      </c>
      <c r="P1289" s="53">
        <v>11892.151309218923</v>
      </c>
      <c r="Q1289" s="54">
        <v>11238.633731194988</v>
      </c>
      <c r="R1289" s="55">
        <v>0.96155939053692618</v>
      </c>
      <c r="S1289" s="121">
        <v>11932.186609172057</v>
      </c>
      <c r="T1289" s="54">
        <v>11171.544114745899</v>
      </c>
      <c r="U1289" s="55">
        <v>0.9558193110711205</v>
      </c>
    </row>
    <row r="1290" spans="1:21" ht="13" x14ac:dyDescent="0.3">
      <c r="A1290" s="44" t="s">
        <v>6032</v>
      </c>
      <c r="B1290" s="44" t="s">
        <v>11982</v>
      </c>
      <c r="C1290" s="98" t="s">
        <v>996</v>
      </c>
      <c r="D1290" s="98" t="s">
        <v>13119</v>
      </c>
      <c r="E1290" s="98" t="s">
        <v>228</v>
      </c>
      <c r="F1290" s="122">
        <v>1.0174733013431507</v>
      </c>
      <c r="G1290" s="122">
        <v>1.0208986570886667</v>
      </c>
      <c r="H1290" s="99">
        <v>16229.25</v>
      </c>
      <c r="I1290" s="53">
        <v>16512.828575823329</v>
      </c>
      <c r="J1290" s="54">
        <v>15605.265010952626</v>
      </c>
      <c r="K1290" s="55">
        <v>0.96155182839334075</v>
      </c>
      <c r="L1290" s="121">
        <v>16568.419530556243</v>
      </c>
      <c r="M1290" s="54">
        <v>15512.110054538314</v>
      </c>
      <c r="N1290" s="120">
        <v>0.9558118862263083</v>
      </c>
      <c r="O1290" s="123">
        <v>16383.24301261256</v>
      </c>
      <c r="P1290" s="53">
        <v>16669.512354750008</v>
      </c>
      <c r="Q1290" s="54">
        <v>15753.461166226087</v>
      </c>
      <c r="R1290" s="55">
        <v>0.96155939053692607</v>
      </c>
      <c r="S1290" s="121">
        <v>16725.630790333445</v>
      </c>
      <c r="T1290" s="54">
        <v>15659.420049426088</v>
      </c>
      <c r="U1290" s="55">
        <v>0.95581931107112061</v>
      </c>
    </row>
    <row r="1291" spans="1:21" ht="13" x14ac:dyDescent="0.3">
      <c r="A1291" s="44" t="s">
        <v>6031</v>
      </c>
      <c r="B1291" s="44" t="s">
        <v>11981</v>
      </c>
      <c r="C1291" s="98" t="s">
        <v>996</v>
      </c>
      <c r="D1291" s="98" t="s">
        <v>13119</v>
      </c>
      <c r="E1291" s="98" t="s">
        <v>228</v>
      </c>
      <c r="F1291" s="122">
        <v>1.0174733013431507</v>
      </c>
      <c r="G1291" s="122">
        <v>1.0208986570886667</v>
      </c>
      <c r="H1291" s="99">
        <v>10540.833333333334</v>
      </c>
      <c r="I1291" s="53">
        <v>10725.016490574595</v>
      </c>
      <c r="J1291" s="54">
        <v>10135.55756445614</v>
      </c>
      <c r="K1291" s="55">
        <v>0.96155182839334075</v>
      </c>
      <c r="L1291" s="121">
        <v>10761.122594595454</v>
      </c>
      <c r="M1291" s="54">
        <v>10075.053790730479</v>
      </c>
      <c r="N1291" s="120">
        <v>0.9558118862263083</v>
      </c>
      <c r="O1291" s="123">
        <v>10635.784809188199</v>
      </c>
      <c r="P1291" s="53">
        <v>10821.62708218005</v>
      </c>
      <c r="Q1291" s="54">
        <v>10226.938759004903</v>
      </c>
      <c r="R1291" s="55">
        <v>0.96155939053692618</v>
      </c>
      <c r="S1291" s="121">
        <v>10858.058428784274</v>
      </c>
      <c r="T1291" s="54">
        <v>10165.888509018954</v>
      </c>
      <c r="U1291" s="55">
        <v>0.95581931107112061</v>
      </c>
    </row>
    <row r="1292" spans="1:21" ht="13" x14ac:dyDescent="0.3">
      <c r="A1292" s="44" t="s">
        <v>6030</v>
      </c>
      <c r="B1292" s="44" t="s">
        <v>10737</v>
      </c>
      <c r="C1292" s="98" t="s">
        <v>996</v>
      </c>
      <c r="D1292" s="98" t="s">
        <v>13119</v>
      </c>
      <c r="E1292" s="98" t="s">
        <v>228</v>
      </c>
      <c r="F1292" s="122">
        <v>1.0174733013431507</v>
      </c>
      <c r="G1292" s="122">
        <v>1.0208986570886667</v>
      </c>
      <c r="H1292" s="99">
        <v>4664.916666666667</v>
      </c>
      <c r="I1292" s="53">
        <v>4746.42816132402</v>
      </c>
      <c r="J1292" s="54">
        <v>4485.5591501359022</v>
      </c>
      <c r="K1292" s="55">
        <v>0.96155182839334075</v>
      </c>
      <c r="L1292" s="121">
        <v>4762.40716043054</v>
      </c>
      <c r="M1292" s="54">
        <v>4458.7827982552108</v>
      </c>
      <c r="N1292" s="120">
        <v>0.95581188622630853</v>
      </c>
      <c r="O1292" s="123">
        <v>4703.8499002506269</v>
      </c>
      <c r="P1292" s="53">
        <v>4786.0416870306553</v>
      </c>
      <c r="Q1292" s="54">
        <v>4523.0310432621736</v>
      </c>
      <c r="R1292" s="55">
        <v>0.96155939053692618</v>
      </c>
      <c r="S1292" s="121">
        <v>4802.1540463125239</v>
      </c>
      <c r="T1292" s="54">
        <v>4496.0305710395132</v>
      </c>
      <c r="U1292" s="55">
        <v>0.9558193110711205</v>
      </c>
    </row>
    <row r="1293" spans="1:21" ht="13" x14ac:dyDescent="0.3">
      <c r="A1293" s="44" t="s">
        <v>6029</v>
      </c>
      <c r="B1293" s="44" t="s">
        <v>11980</v>
      </c>
      <c r="C1293" s="98" t="s">
        <v>996</v>
      </c>
      <c r="D1293" s="98" t="s">
        <v>13119</v>
      </c>
      <c r="E1293" s="98" t="s">
        <v>228</v>
      </c>
      <c r="F1293" s="122">
        <v>1.0174733013431507</v>
      </c>
      <c r="G1293" s="122">
        <v>1.0208986570886667</v>
      </c>
      <c r="H1293" s="99">
        <v>15238.333333333332</v>
      </c>
      <c r="I1293" s="53">
        <v>15504.597323634043</v>
      </c>
      <c r="J1293" s="54">
        <v>14652.447278333857</v>
      </c>
      <c r="K1293" s="55">
        <v>0.96155182839334075</v>
      </c>
      <c r="L1293" s="121">
        <v>15556.794036269464</v>
      </c>
      <c r="M1293" s="54">
        <v>14564.980126278562</v>
      </c>
      <c r="N1293" s="120">
        <v>0.95581188622630842</v>
      </c>
      <c r="O1293" s="123">
        <v>15376.66909473829</v>
      </c>
      <c r="P1293" s="53">
        <v>15645.350267484566</v>
      </c>
      <c r="Q1293" s="54">
        <v>14785.580563224539</v>
      </c>
      <c r="R1293" s="55">
        <v>0.96155939053692618</v>
      </c>
      <c r="S1293" s="121">
        <v>15698.020829315125</v>
      </c>
      <c r="T1293" s="54">
        <v>14697.317260701344</v>
      </c>
      <c r="U1293" s="55">
        <v>0.95581931107112061</v>
      </c>
    </row>
    <row r="1294" spans="1:21" ht="13" x14ac:dyDescent="0.3">
      <c r="A1294" s="44" t="s">
        <v>6028</v>
      </c>
      <c r="B1294" s="44" t="s">
        <v>11979</v>
      </c>
      <c r="C1294" s="98" t="s">
        <v>996</v>
      </c>
      <c r="D1294" s="98" t="s">
        <v>13119</v>
      </c>
      <c r="E1294" s="98" t="s">
        <v>228</v>
      </c>
      <c r="F1294" s="122">
        <v>1.0174733013431507</v>
      </c>
      <c r="G1294" s="122">
        <v>1.0208986570886667</v>
      </c>
      <c r="H1294" s="99">
        <v>6490.6666666666661</v>
      </c>
      <c r="I1294" s="53">
        <v>6604.0800412512763</v>
      </c>
      <c r="J1294" s="54">
        <v>6241.1124008250436</v>
      </c>
      <c r="K1294" s="55">
        <v>0.96155182839334086</v>
      </c>
      <c r="L1294" s="121">
        <v>6626.3128836101714</v>
      </c>
      <c r="M1294" s="54">
        <v>6203.8563495328908</v>
      </c>
      <c r="N1294" s="120">
        <v>0.95581188622630819</v>
      </c>
      <c r="O1294" s="123">
        <v>6551.1193844060363</v>
      </c>
      <c r="P1294" s="53">
        <v>6665.589067544719</v>
      </c>
      <c r="Q1294" s="54">
        <v>6299.2903626041107</v>
      </c>
      <c r="R1294" s="55">
        <v>0.96155939053692607</v>
      </c>
      <c r="S1294" s="121">
        <v>6688.0289819676555</v>
      </c>
      <c r="T1294" s="54">
        <v>6261.6864167476415</v>
      </c>
      <c r="U1294" s="55">
        <v>0.95581931107112061</v>
      </c>
    </row>
    <row r="1295" spans="1:21" ht="13" x14ac:dyDescent="0.3">
      <c r="A1295" s="44" t="s">
        <v>6027</v>
      </c>
      <c r="B1295" s="44" t="s">
        <v>11978</v>
      </c>
      <c r="C1295" s="98" t="s">
        <v>996</v>
      </c>
      <c r="D1295" s="98" t="s">
        <v>13119</v>
      </c>
      <c r="E1295" s="98" t="s">
        <v>228</v>
      </c>
      <c r="F1295" s="122">
        <v>1.0174733013431507</v>
      </c>
      <c r="G1295" s="122">
        <v>1.0208986570886667</v>
      </c>
      <c r="H1295" s="99">
        <v>8659.8333333333339</v>
      </c>
      <c r="I1295" s="53">
        <v>8811.1492107481281</v>
      </c>
      <c r="J1295" s="54">
        <v>8326.8785752482654</v>
      </c>
      <c r="K1295" s="55">
        <v>0.96155182839334064</v>
      </c>
      <c r="L1295" s="121">
        <v>8840.8122206116732</v>
      </c>
      <c r="M1295" s="54">
        <v>8277.1716327387949</v>
      </c>
      <c r="N1295" s="120">
        <v>0.95581188622630853</v>
      </c>
      <c r="O1295" s="123">
        <v>8732.1118352416088</v>
      </c>
      <c r="P1295" s="53">
        <v>8884.6906567008791</v>
      </c>
      <c r="Q1295" s="54">
        <v>8396.4441343952021</v>
      </c>
      <c r="R1295" s="55">
        <v>0.9615593905369263</v>
      </c>
      <c r="S1295" s="121">
        <v>8914.6012461462105</v>
      </c>
      <c r="T1295" s="54">
        <v>8346.3211185566124</v>
      </c>
      <c r="U1295" s="55">
        <v>0.9558193110711205</v>
      </c>
    </row>
    <row r="1296" spans="1:21" ht="13" x14ac:dyDescent="0.3">
      <c r="A1296" s="44" t="s">
        <v>6026</v>
      </c>
      <c r="B1296" s="44" t="s">
        <v>11977</v>
      </c>
      <c r="C1296" s="98" t="s">
        <v>996</v>
      </c>
      <c r="D1296" s="98" t="s">
        <v>13119</v>
      </c>
      <c r="E1296" s="98" t="s">
        <v>228</v>
      </c>
      <c r="F1296" s="122">
        <v>1.0174733013431507</v>
      </c>
      <c r="G1296" s="122">
        <v>1.0208986570886667</v>
      </c>
      <c r="H1296" s="99">
        <v>6841.4166666666661</v>
      </c>
      <c r="I1296" s="53">
        <v>6960.9588016973867</v>
      </c>
      <c r="J1296" s="54">
        <v>6578.3767046340081</v>
      </c>
      <c r="K1296" s="55">
        <v>0.96155182839334086</v>
      </c>
      <c r="L1296" s="121">
        <v>6984.3930875840215</v>
      </c>
      <c r="M1296" s="54">
        <v>6539.1073686267691</v>
      </c>
      <c r="N1296" s="120">
        <v>0.9558118862263083</v>
      </c>
      <c r="O1296" s="123">
        <v>6908.2895507997464</v>
      </c>
      <c r="P1296" s="53">
        <v>7029.0001758866101</v>
      </c>
      <c r="Q1296" s="54">
        <v>6642.7306901196198</v>
      </c>
      <c r="R1296" s="55">
        <v>0.96155939053692618</v>
      </c>
      <c r="S1296" s="121">
        <v>7052.6635251911293</v>
      </c>
      <c r="T1296" s="54">
        <v>6603.0765591252348</v>
      </c>
      <c r="U1296" s="55">
        <v>0.95581931107112061</v>
      </c>
    </row>
    <row r="1297" spans="1:21" ht="13" x14ac:dyDescent="0.3">
      <c r="A1297" s="44" t="s">
        <v>6025</v>
      </c>
      <c r="B1297" s="44" t="s">
        <v>11976</v>
      </c>
      <c r="C1297" s="98" t="s">
        <v>996</v>
      </c>
      <c r="D1297" s="98" t="s">
        <v>13119</v>
      </c>
      <c r="E1297" s="98" t="s">
        <v>228</v>
      </c>
      <c r="F1297" s="122">
        <v>1.0174733013431507</v>
      </c>
      <c r="G1297" s="122">
        <v>1.0208986570886667</v>
      </c>
      <c r="H1297" s="99">
        <v>12247.416666666668</v>
      </c>
      <c r="I1297" s="53">
        <v>12461.41946875846</v>
      </c>
      <c r="J1297" s="54">
        <v>11776.525888928409</v>
      </c>
      <c r="K1297" s="55">
        <v>0.96155182839334075</v>
      </c>
      <c r="L1297" s="121">
        <v>12503.371227805355</v>
      </c>
      <c r="M1297" s="54">
        <v>11706.226425566194</v>
      </c>
      <c r="N1297" s="120">
        <v>0.9558118862263083</v>
      </c>
      <c r="O1297" s="123">
        <v>12362.189542691642</v>
      </c>
      <c r="P1297" s="53">
        <v>12578.19780583224</v>
      </c>
      <c r="Q1297" s="54">
        <v>11886.979442372536</v>
      </c>
      <c r="R1297" s="55">
        <v>0.96155939053692607</v>
      </c>
      <c r="S1297" s="121">
        <v>12620.542702809455</v>
      </c>
      <c r="T1297" s="54">
        <v>11816.019492026135</v>
      </c>
      <c r="U1297" s="55">
        <v>0.9558193110711205</v>
      </c>
    </row>
    <row r="1298" spans="1:21" ht="13" x14ac:dyDescent="0.3">
      <c r="A1298" s="44" t="s">
        <v>6024</v>
      </c>
      <c r="B1298" s="44" t="s">
        <v>11975</v>
      </c>
      <c r="C1298" s="98" t="s">
        <v>996</v>
      </c>
      <c r="D1298" s="98" t="s">
        <v>13119</v>
      </c>
      <c r="E1298" s="98" t="s">
        <v>228</v>
      </c>
      <c r="F1298" s="122">
        <v>1.0174733013431507</v>
      </c>
      <c r="G1298" s="122">
        <v>1.0208986570886667</v>
      </c>
      <c r="H1298" s="99">
        <v>13195.166666666664</v>
      </c>
      <c r="I1298" s="53">
        <v>13425.729790106428</v>
      </c>
      <c r="J1298" s="54">
        <v>12687.836634288195</v>
      </c>
      <c r="K1298" s="55">
        <v>0.96155182839334075</v>
      </c>
      <c r="L1298" s="121">
        <v>13470.927930061136</v>
      </c>
      <c r="M1298" s="54">
        <v>12612.097140737174</v>
      </c>
      <c r="N1298" s="120">
        <v>0.95581188622630842</v>
      </c>
      <c r="O1298" s="123">
        <v>13317.543639374797</v>
      </c>
      <c r="P1298" s="53">
        <v>13550.245092536154</v>
      </c>
      <c r="Q1298" s="54">
        <v>12805.609145326147</v>
      </c>
      <c r="R1298" s="55">
        <v>0.96155939053692618</v>
      </c>
      <c r="S1298" s="121">
        <v>13595.862417157445</v>
      </c>
      <c r="T1298" s="54">
        <v>12729.165386546802</v>
      </c>
      <c r="U1298" s="55">
        <v>0.9558193110711205</v>
      </c>
    </row>
    <row r="1299" spans="1:21" ht="13" x14ac:dyDescent="0.3">
      <c r="A1299" s="44" t="s">
        <v>6023</v>
      </c>
      <c r="B1299" s="44" t="s">
        <v>8507</v>
      </c>
      <c r="C1299" s="98" t="s">
        <v>996</v>
      </c>
      <c r="D1299" s="98" t="s">
        <v>13119</v>
      </c>
      <c r="E1299" s="98" t="s">
        <v>228</v>
      </c>
      <c r="F1299" s="122">
        <v>1.0174733013431507</v>
      </c>
      <c r="G1299" s="122">
        <v>1.0208986570886667</v>
      </c>
      <c r="H1299" s="99">
        <v>7901.5833333333339</v>
      </c>
      <c r="I1299" s="53">
        <v>8039.6500800046842</v>
      </c>
      <c r="J1299" s="54">
        <v>7597.781901369015</v>
      </c>
      <c r="K1299" s="55">
        <v>0.96155182839334075</v>
      </c>
      <c r="L1299" s="121">
        <v>8066.7158138741906</v>
      </c>
      <c r="M1299" s="54">
        <v>7552.4272700076945</v>
      </c>
      <c r="N1299" s="120">
        <v>0.9558118862263083</v>
      </c>
      <c r="O1299" s="123">
        <v>7975.3460252662298</v>
      </c>
      <c r="P1299" s="53">
        <v>8114.7016496816059</v>
      </c>
      <c r="Q1299" s="54">
        <v>7668.7688633760918</v>
      </c>
      <c r="R1299" s="55">
        <v>0.96155939053692607</v>
      </c>
      <c r="S1299" s="121">
        <v>8142.0200470117297</v>
      </c>
      <c r="T1299" s="54">
        <v>7622.9897434237682</v>
      </c>
      <c r="U1299" s="55">
        <v>0.95581931107112061</v>
      </c>
    </row>
    <row r="1300" spans="1:21" ht="13" x14ac:dyDescent="0.3">
      <c r="A1300" s="44" t="s">
        <v>6022</v>
      </c>
      <c r="B1300" s="44" t="s">
        <v>11974</v>
      </c>
      <c r="C1300" s="98" t="s">
        <v>996</v>
      </c>
      <c r="D1300" s="98" t="s">
        <v>13119</v>
      </c>
      <c r="E1300" s="98" t="s">
        <v>228</v>
      </c>
      <c r="F1300" s="122">
        <v>1.0174733013431507</v>
      </c>
      <c r="G1300" s="122">
        <v>1.0208986570886667</v>
      </c>
      <c r="H1300" s="99">
        <v>5250.083333333333</v>
      </c>
      <c r="I1300" s="53">
        <v>5341.8196214933196</v>
      </c>
      <c r="J1300" s="54">
        <v>5048.2272283840721</v>
      </c>
      <c r="K1300" s="55">
        <v>0.96155182839334086</v>
      </c>
      <c r="L1300" s="121">
        <v>5359.8030246035905</v>
      </c>
      <c r="M1300" s="54">
        <v>5018.092053678638</v>
      </c>
      <c r="N1300" s="120">
        <v>0.95581188622630842</v>
      </c>
      <c r="O1300" s="123">
        <v>5301.5995368145032</v>
      </c>
      <c r="P1300" s="53">
        <v>5394.235983121971</v>
      </c>
      <c r="Q1300" s="54">
        <v>5097.8028194902035</v>
      </c>
      <c r="R1300" s="55">
        <v>0.96155939053692618</v>
      </c>
      <c r="S1300" s="121">
        <v>5412.3958475558238</v>
      </c>
      <c r="T1300" s="54">
        <v>5067.371216853011</v>
      </c>
      <c r="U1300" s="55">
        <v>0.95581931107112073</v>
      </c>
    </row>
    <row r="1301" spans="1:21" ht="13" x14ac:dyDescent="0.3">
      <c r="A1301" s="44" t="s">
        <v>6021</v>
      </c>
      <c r="B1301" s="44" t="s">
        <v>7739</v>
      </c>
      <c r="C1301" s="98" t="s">
        <v>996</v>
      </c>
      <c r="D1301" s="98" t="s">
        <v>13119</v>
      </c>
      <c r="E1301" s="98" t="s">
        <v>228</v>
      </c>
      <c r="F1301" s="122">
        <v>1.0174733013431507</v>
      </c>
      <c r="G1301" s="122">
        <v>1.0208986570886667</v>
      </c>
      <c r="H1301" s="99">
        <v>8463.3333333333339</v>
      </c>
      <c r="I1301" s="53">
        <v>8611.2157070342</v>
      </c>
      <c r="J1301" s="54">
        <v>8137.9336409689749</v>
      </c>
      <c r="K1301" s="55">
        <v>0.96155182839334086</v>
      </c>
      <c r="L1301" s="121">
        <v>8640.20563449375</v>
      </c>
      <c r="M1301" s="54">
        <v>8089.3545970953246</v>
      </c>
      <c r="N1301" s="120">
        <v>0.95581188622630842</v>
      </c>
      <c r="O1301" s="123">
        <v>8536.07712234071</v>
      </c>
      <c r="P1301" s="53">
        <v>8685.2305701877449</v>
      </c>
      <c r="Q1301" s="54">
        <v>8207.9451153341324</v>
      </c>
      <c r="R1301" s="55">
        <v>0.9615593905369263</v>
      </c>
      <c r="S1301" s="121">
        <v>8714.469671002922</v>
      </c>
      <c r="T1301" s="54">
        <v>8158.9473543256518</v>
      </c>
      <c r="U1301" s="55">
        <v>0.95581931107112073</v>
      </c>
    </row>
    <row r="1302" spans="1:21" ht="13" x14ac:dyDescent="0.3">
      <c r="A1302" s="44" t="s">
        <v>6020</v>
      </c>
      <c r="B1302" s="44" t="s">
        <v>11973</v>
      </c>
      <c r="C1302" s="98" t="s">
        <v>996</v>
      </c>
      <c r="D1302" s="98" t="s">
        <v>13119</v>
      </c>
      <c r="E1302" s="98" t="s">
        <v>228</v>
      </c>
      <c r="F1302" s="122">
        <v>1.0174733013431507</v>
      </c>
      <c r="G1302" s="122">
        <v>1.0208986570886667</v>
      </c>
      <c r="H1302" s="99">
        <v>3897.6666666666665</v>
      </c>
      <c r="I1302" s="53">
        <v>3965.7717708684868</v>
      </c>
      <c r="J1302" s="54">
        <v>3747.8085098011111</v>
      </c>
      <c r="K1302" s="55">
        <v>0.96155182839334075</v>
      </c>
      <c r="L1302" s="121">
        <v>3979.1226657792595</v>
      </c>
      <c r="M1302" s="54">
        <v>3725.4361285480745</v>
      </c>
      <c r="N1302" s="120">
        <v>0.95581188622630842</v>
      </c>
      <c r="O1302" s="123">
        <v>3930.8532746941828</v>
      </c>
      <c r="P1302" s="53">
        <v>3999.5382584986251</v>
      </c>
      <c r="Q1302" s="54">
        <v>3779.7488791050187</v>
      </c>
      <c r="R1302" s="55">
        <v>0.96155939053692607</v>
      </c>
      <c r="S1302" s="121">
        <v>4013.002829347879</v>
      </c>
      <c r="T1302" s="54">
        <v>3757.1854689398519</v>
      </c>
      <c r="U1302" s="55">
        <v>0.9558193110711205</v>
      </c>
    </row>
    <row r="1303" spans="1:21" ht="13" x14ac:dyDescent="0.3">
      <c r="A1303" s="44" t="s">
        <v>6019</v>
      </c>
      <c r="B1303" s="44" t="s">
        <v>11820</v>
      </c>
      <c r="C1303" s="98" t="s">
        <v>996</v>
      </c>
      <c r="D1303" s="98" t="s">
        <v>13119</v>
      </c>
      <c r="E1303" s="98" t="s">
        <v>228</v>
      </c>
      <c r="F1303" s="122">
        <v>1.0174733013431507</v>
      </c>
      <c r="G1303" s="122">
        <v>1.0208986570886667</v>
      </c>
      <c r="H1303" s="99">
        <v>12179.916666666666</v>
      </c>
      <c r="I1303" s="53">
        <v>12392.740020917796</v>
      </c>
      <c r="J1303" s="54">
        <v>11711.621140511857</v>
      </c>
      <c r="K1303" s="55">
        <v>0.96155182839334075</v>
      </c>
      <c r="L1303" s="121">
        <v>12434.460568451868</v>
      </c>
      <c r="M1303" s="54">
        <v>11641.709123245917</v>
      </c>
      <c r="N1303" s="120">
        <v>0.95581188622630842</v>
      </c>
      <c r="O1303" s="123">
        <v>12291.037517272223</v>
      </c>
      <c r="P1303" s="53">
        <v>12505.802519631492</v>
      </c>
      <c r="Q1303" s="54">
        <v>11818.562544174772</v>
      </c>
      <c r="R1303" s="55">
        <v>0.96155939053692607</v>
      </c>
      <c r="S1303" s="121">
        <v>12547.903695609633</v>
      </c>
      <c r="T1303" s="54">
        <v>11748.011012108434</v>
      </c>
      <c r="U1303" s="55">
        <v>0.95581931107112073</v>
      </c>
    </row>
    <row r="1304" spans="1:21" ht="13" x14ac:dyDescent="0.3">
      <c r="A1304" s="44" t="s">
        <v>6018</v>
      </c>
      <c r="B1304" s="44" t="s">
        <v>11434</v>
      </c>
      <c r="C1304" s="98" t="s">
        <v>996</v>
      </c>
      <c r="D1304" s="98" t="s">
        <v>13119</v>
      </c>
      <c r="E1304" s="98" t="s">
        <v>228</v>
      </c>
      <c r="F1304" s="122">
        <v>1.0174733013431507</v>
      </c>
      <c r="G1304" s="122">
        <v>1.0208986570886667</v>
      </c>
      <c r="H1304" s="99">
        <v>9468.25</v>
      </c>
      <c r="I1304" s="53">
        <v>9633.6915854422878</v>
      </c>
      <c r="J1304" s="54">
        <v>9104.21309918525</v>
      </c>
      <c r="K1304" s="55">
        <v>0.96155182839334086</v>
      </c>
      <c r="L1304" s="121">
        <v>9666.123709979769</v>
      </c>
      <c r="M1304" s="54">
        <v>9049.8658917622452</v>
      </c>
      <c r="N1304" s="120">
        <v>0.95581188622630842</v>
      </c>
      <c r="O1304" s="123">
        <v>9561.8317954513659</v>
      </c>
      <c r="P1304" s="53">
        <v>9728.9085638058077</v>
      </c>
      <c r="Q1304" s="54">
        <v>9194.2691536508173</v>
      </c>
      <c r="R1304" s="55">
        <v>0.96155939053692607</v>
      </c>
      <c r="S1304" s="121">
        <v>9761.6612392840143</v>
      </c>
      <c r="T1304" s="54">
        <v>9139.3834793062615</v>
      </c>
      <c r="U1304" s="55">
        <v>0.95581931107112073</v>
      </c>
    </row>
    <row r="1305" spans="1:21" ht="13" x14ac:dyDescent="0.3">
      <c r="A1305" s="44" t="s">
        <v>6017</v>
      </c>
      <c r="B1305" s="44" t="s">
        <v>11972</v>
      </c>
      <c r="C1305" s="98" t="s">
        <v>996</v>
      </c>
      <c r="D1305" s="98" t="s">
        <v>13119</v>
      </c>
      <c r="E1305" s="98" t="s">
        <v>228</v>
      </c>
      <c r="F1305" s="122">
        <v>1.0174733013431507</v>
      </c>
      <c r="G1305" s="122">
        <v>1.0208986570886667</v>
      </c>
      <c r="H1305" s="99">
        <v>3926.8333333333326</v>
      </c>
      <c r="I1305" s="53">
        <v>3995.4480754909951</v>
      </c>
      <c r="J1305" s="54">
        <v>3775.8537714625832</v>
      </c>
      <c r="K1305" s="55">
        <v>0.96155182839334086</v>
      </c>
      <c r="L1305" s="121">
        <v>4008.8988766110119</v>
      </c>
      <c r="M1305" s="54">
        <v>3753.3139752296747</v>
      </c>
      <c r="N1305" s="120">
        <v>0.95581188622630842</v>
      </c>
      <c r="O1305" s="123">
        <v>3964.0493723578184</v>
      </c>
      <c r="P1305" s="53">
        <v>4033.314401580154</v>
      </c>
      <c r="Q1305" s="54">
        <v>3811.6688985426681</v>
      </c>
      <c r="R1305" s="55">
        <v>0.96155939053692607</v>
      </c>
      <c r="S1305" s="121">
        <v>4046.8926808732685</v>
      </c>
      <c r="T1305" s="54">
        <v>3788.9149401389577</v>
      </c>
      <c r="U1305" s="55">
        <v>0.9558193110711205</v>
      </c>
    </row>
    <row r="1306" spans="1:21" ht="13" x14ac:dyDescent="0.3">
      <c r="A1306" s="44" t="s">
        <v>6016</v>
      </c>
      <c r="B1306" s="44" t="s">
        <v>11971</v>
      </c>
      <c r="C1306" s="98" t="s">
        <v>996</v>
      </c>
      <c r="D1306" s="98" t="s">
        <v>13119</v>
      </c>
      <c r="E1306" s="98" t="s">
        <v>228</v>
      </c>
      <c r="F1306" s="122">
        <v>1.0174733013431507</v>
      </c>
      <c r="G1306" s="122">
        <v>1.0208986570886667</v>
      </c>
      <c r="H1306" s="99">
        <v>3920.2500000000005</v>
      </c>
      <c r="I1306" s="53">
        <v>3988.7497095904869</v>
      </c>
      <c r="J1306" s="54">
        <v>3769.5235552589943</v>
      </c>
      <c r="K1306" s="55">
        <v>0.96155182839334075</v>
      </c>
      <c r="L1306" s="121">
        <v>4002.177960451846</v>
      </c>
      <c r="M1306" s="54">
        <v>3747.0215469786858</v>
      </c>
      <c r="N1306" s="120">
        <v>0.95581188622630842</v>
      </c>
      <c r="O1306" s="123">
        <v>3954.0617905463682</v>
      </c>
      <c r="P1306" s="53">
        <v>4023.1523037420229</v>
      </c>
      <c r="Q1306" s="54">
        <v>3802.0652454631127</v>
      </c>
      <c r="R1306" s="55">
        <v>0.96155939053692607</v>
      </c>
      <c r="S1306" s="121">
        <v>4036.6963720143963</v>
      </c>
      <c r="T1306" s="54">
        <v>3779.3686165726713</v>
      </c>
      <c r="U1306" s="55">
        <v>0.95581931107112061</v>
      </c>
    </row>
    <row r="1307" spans="1:21" ht="13" x14ac:dyDescent="0.3">
      <c r="A1307" s="44" t="s">
        <v>6015</v>
      </c>
      <c r="B1307" s="44" t="s">
        <v>11970</v>
      </c>
      <c r="C1307" s="98" t="s">
        <v>996</v>
      </c>
      <c r="D1307" s="98" t="s">
        <v>13119</v>
      </c>
      <c r="E1307" s="98" t="s">
        <v>228</v>
      </c>
      <c r="F1307" s="122">
        <v>1.0174733013431507</v>
      </c>
      <c r="G1307" s="122">
        <v>1.0208986570886667</v>
      </c>
      <c r="H1307" s="99">
        <v>5808.0833333333321</v>
      </c>
      <c r="I1307" s="53">
        <v>5909.5697236427968</v>
      </c>
      <c r="J1307" s="54">
        <v>5584.7731486275552</v>
      </c>
      <c r="K1307" s="55">
        <v>0.96155182839334086</v>
      </c>
      <c r="L1307" s="121">
        <v>5929.4644752590657</v>
      </c>
      <c r="M1307" s="54">
        <v>5551.435086192917</v>
      </c>
      <c r="N1307" s="120">
        <v>0.95581188622630842</v>
      </c>
      <c r="O1307" s="123">
        <v>5862.2470503245295</v>
      </c>
      <c r="P1307" s="53">
        <v>5964.6798595828468</v>
      </c>
      <c r="Q1307" s="54">
        <v>5636.8987008869481</v>
      </c>
      <c r="R1307" s="55">
        <v>0.96155939053692618</v>
      </c>
      <c r="S1307" s="121">
        <v>5984.7601411983096</v>
      </c>
      <c r="T1307" s="54">
        <v>5603.2489369699006</v>
      </c>
      <c r="U1307" s="55">
        <v>0.95581931107112061</v>
      </c>
    </row>
    <row r="1308" spans="1:21" ht="13" x14ac:dyDescent="0.3">
      <c r="A1308" s="44" t="s">
        <v>6014</v>
      </c>
      <c r="B1308" s="44" t="s">
        <v>11969</v>
      </c>
      <c r="C1308" s="98" t="s">
        <v>996</v>
      </c>
      <c r="D1308" s="98" t="s">
        <v>13119</v>
      </c>
      <c r="E1308" s="98" t="s">
        <v>228</v>
      </c>
      <c r="F1308" s="122">
        <v>1.0174733013431507</v>
      </c>
      <c r="G1308" s="122">
        <v>1.0208986570886667</v>
      </c>
      <c r="H1308" s="99">
        <v>5853.5</v>
      </c>
      <c r="I1308" s="53">
        <v>5955.7799694121331</v>
      </c>
      <c r="J1308" s="54">
        <v>5628.4436275004209</v>
      </c>
      <c r="K1308" s="55">
        <v>0.96155182839334086</v>
      </c>
      <c r="L1308" s="121">
        <v>5975.8302892685106</v>
      </c>
      <c r="M1308" s="54">
        <v>5594.8448760256961</v>
      </c>
      <c r="N1308" s="120">
        <v>0.95581188622630842</v>
      </c>
      <c r="O1308" s="123">
        <v>5899.9025727641365</v>
      </c>
      <c r="P1308" s="53">
        <v>6002.9933483132745</v>
      </c>
      <c r="Q1308" s="54">
        <v>5673.1067220943251</v>
      </c>
      <c r="R1308" s="55">
        <v>0.96155939053692607</v>
      </c>
      <c r="S1308" s="121">
        <v>6023.2026134888765</v>
      </c>
      <c r="T1308" s="54">
        <v>5639.2408124861486</v>
      </c>
      <c r="U1308" s="55">
        <v>0.9558193110711205</v>
      </c>
    </row>
    <row r="1309" spans="1:21" ht="13" x14ac:dyDescent="0.3">
      <c r="A1309" s="44" t="s">
        <v>6013</v>
      </c>
      <c r="B1309" s="44" t="s">
        <v>11968</v>
      </c>
      <c r="C1309" s="98" t="s">
        <v>996</v>
      </c>
      <c r="D1309" s="98" t="s">
        <v>13119</v>
      </c>
      <c r="E1309" s="98" t="s">
        <v>228</v>
      </c>
      <c r="F1309" s="122">
        <v>1.0174733013431507</v>
      </c>
      <c r="G1309" s="122">
        <v>1.0208986570886667</v>
      </c>
      <c r="H1309" s="99">
        <v>6269.5833333333339</v>
      </c>
      <c r="I1309" s="53">
        <v>6379.133652212663</v>
      </c>
      <c r="J1309" s="54">
        <v>6028.5293174310837</v>
      </c>
      <c r="K1309" s="55">
        <v>0.96155182839334086</v>
      </c>
      <c r="L1309" s="121">
        <v>6400.6092055054869</v>
      </c>
      <c r="M1309" s="54">
        <v>5992.5422716863595</v>
      </c>
      <c r="N1309" s="120">
        <v>0.9558118862263083</v>
      </c>
      <c r="O1309" s="123">
        <v>6326.3276019414643</v>
      </c>
      <c r="P1309" s="53">
        <v>6436.8694305256795</v>
      </c>
      <c r="Q1309" s="54">
        <v>6083.1397132597676</v>
      </c>
      <c r="R1309" s="55">
        <v>0.96155939053692607</v>
      </c>
      <c r="S1309" s="121">
        <v>6458.5393531250056</v>
      </c>
      <c r="T1309" s="54">
        <v>6046.8260900979049</v>
      </c>
      <c r="U1309" s="55">
        <v>0.95581931107112061</v>
      </c>
    </row>
    <row r="1310" spans="1:21" ht="13" x14ac:dyDescent="0.3">
      <c r="A1310" s="44" t="s">
        <v>6012</v>
      </c>
      <c r="B1310" s="44" t="s">
        <v>11967</v>
      </c>
      <c r="C1310" s="98" t="s">
        <v>996</v>
      </c>
      <c r="D1310" s="98" t="s">
        <v>13119</v>
      </c>
      <c r="E1310" s="98" t="s">
        <v>228</v>
      </c>
      <c r="F1310" s="122">
        <v>1.0174733013431507</v>
      </c>
      <c r="G1310" s="122">
        <v>1.0208986570886667</v>
      </c>
      <c r="H1310" s="99">
        <v>7018.6666666666661</v>
      </c>
      <c r="I1310" s="53">
        <v>7141.3059443604598</v>
      </c>
      <c r="J1310" s="54">
        <v>6748.8117662167269</v>
      </c>
      <c r="K1310" s="55">
        <v>0.96155182839334075</v>
      </c>
      <c r="L1310" s="121">
        <v>7165.3473745529882</v>
      </c>
      <c r="M1310" s="54">
        <v>6708.5250254603825</v>
      </c>
      <c r="N1310" s="120">
        <v>0.95581188622630842</v>
      </c>
      <c r="O1310" s="123">
        <v>7081.1542225768499</v>
      </c>
      <c r="P1310" s="53">
        <v>7204.8853641652595</v>
      </c>
      <c r="Q1310" s="54">
        <v>6808.9503385589769</v>
      </c>
      <c r="R1310" s="55">
        <v>0.96155939053692618</v>
      </c>
      <c r="S1310" s="121">
        <v>7229.1408364664476</v>
      </c>
      <c r="T1310" s="54">
        <v>6768.3039506117611</v>
      </c>
      <c r="U1310" s="55">
        <v>0.95581931107112061</v>
      </c>
    </row>
    <row r="1311" spans="1:21" ht="13" x14ac:dyDescent="0.3">
      <c r="A1311" s="44" t="s">
        <v>6011</v>
      </c>
      <c r="B1311" s="44" t="s">
        <v>11966</v>
      </c>
      <c r="C1311" s="98" t="s">
        <v>996</v>
      </c>
      <c r="D1311" s="98" t="s">
        <v>13119</v>
      </c>
      <c r="E1311" s="98" t="s">
        <v>228</v>
      </c>
      <c r="F1311" s="122">
        <v>1.0174733013431507</v>
      </c>
      <c r="G1311" s="122">
        <v>1.0208986570886667</v>
      </c>
      <c r="H1311" s="99">
        <v>10203.75</v>
      </c>
      <c r="I1311" s="53">
        <v>10382.043198580173</v>
      </c>
      <c r="J1311" s="54">
        <v>9811.4344689685495</v>
      </c>
      <c r="K1311" s="55">
        <v>0.96155182839334064</v>
      </c>
      <c r="L1311" s="121">
        <v>10416.994672268482</v>
      </c>
      <c r="M1311" s="54">
        <v>9752.8655340816931</v>
      </c>
      <c r="N1311" s="120">
        <v>0.9558118862263083</v>
      </c>
      <c r="O1311" s="123">
        <v>10290.762411258536</v>
      </c>
      <c r="P1311" s="53">
        <v>10470.576003921225</v>
      </c>
      <c r="Q1311" s="54">
        <v>9895.179232330067</v>
      </c>
      <c r="R1311" s="55">
        <v>0.96155939053692618</v>
      </c>
      <c r="S1311" s="121">
        <v>10505.825526072369</v>
      </c>
      <c r="T1311" s="54">
        <v>9836.1094383257187</v>
      </c>
      <c r="U1311" s="55">
        <v>0.95581931107112061</v>
      </c>
    </row>
    <row r="1312" spans="1:21" ht="13" x14ac:dyDescent="0.3">
      <c r="A1312" s="44" t="s">
        <v>6010</v>
      </c>
      <c r="B1312" s="44" t="s">
        <v>13243</v>
      </c>
      <c r="C1312" s="98" t="s">
        <v>996</v>
      </c>
      <c r="D1312" s="98" t="s">
        <v>13119</v>
      </c>
      <c r="E1312" s="98" t="s">
        <v>227</v>
      </c>
      <c r="F1312" s="122">
        <v>1.0197465500375971</v>
      </c>
      <c r="G1312" s="122">
        <v>1.0209885018637748</v>
      </c>
      <c r="H1312" s="99">
        <v>16134.083333333332</v>
      </c>
      <c r="I1312" s="53">
        <v>16452.675817185758</v>
      </c>
      <c r="J1312" s="54">
        <v>15548.41831534449</v>
      </c>
      <c r="K1312" s="55">
        <v>0.96370013679185318</v>
      </c>
      <c r="L1312" s="121">
        <v>16472.713571445296</v>
      </c>
      <c r="M1312" s="54">
        <v>15422.505770444339</v>
      </c>
      <c r="N1312" s="120">
        <v>0.9558960030026088</v>
      </c>
      <c r="O1312" s="123">
        <v>16283.506934880781</v>
      </c>
      <c r="P1312" s="53">
        <v>16605.050019357965</v>
      </c>
      <c r="Q1312" s="54">
        <v>15692.541273929812</v>
      </c>
      <c r="R1312" s="55">
        <v>0.96370771583085302</v>
      </c>
      <c r="S1312" s="121">
        <v>16625.273350532316</v>
      </c>
      <c r="T1312" s="54">
        <v>15565.460107069885</v>
      </c>
      <c r="U1312" s="55">
        <v>0.95590342850084864</v>
      </c>
    </row>
    <row r="1313" spans="1:21" ht="13" x14ac:dyDescent="0.3">
      <c r="A1313" s="44" t="s">
        <v>6009</v>
      </c>
      <c r="B1313" s="44" t="s">
        <v>11965</v>
      </c>
      <c r="C1313" s="98" t="s">
        <v>996</v>
      </c>
      <c r="D1313" s="98" t="s">
        <v>13119</v>
      </c>
      <c r="E1313" s="98" t="s">
        <v>227</v>
      </c>
      <c r="F1313" s="122">
        <v>1.0197465500375971</v>
      </c>
      <c r="G1313" s="122">
        <v>1.0209885018637748</v>
      </c>
      <c r="H1313" s="99">
        <v>5535.8333333333339</v>
      </c>
      <c r="I1313" s="53">
        <v>5645.1469432497988</v>
      </c>
      <c r="J1313" s="54">
        <v>5334.8833405902351</v>
      </c>
      <c r="K1313" s="55">
        <v>0.96370013679185329</v>
      </c>
      <c r="L1313" s="121">
        <v>5652.0221815675468</v>
      </c>
      <c r="M1313" s="54">
        <v>5291.6809566219417</v>
      </c>
      <c r="N1313" s="120">
        <v>0.95589600300260869</v>
      </c>
      <c r="O1313" s="123">
        <v>5581.33513390196</v>
      </c>
      <c r="P1313" s="53">
        <v>5691.5472474001535</v>
      </c>
      <c r="Q1313" s="54">
        <v>5378.7757331791454</v>
      </c>
      <c r="R1313" s="55">
        <v>0.96370771583085291</v>
      </c>
      <c r="S1313" s="121">
        <v>5698.4789967622128</v>
      </c>
      <c r="T1313" s="54">
        <v>5335.2173901091264</v>
      </c>
      <c r="U1313" s="55">
        <v>0.95590342850084864</v>
      </c>
    </row>
    <row r="1314" spans="1:21" ht="13" x14ac:dyDescent="0.3">
      <c r="A1314" s="44" t="s">
        <v>6008</v>
      </c>
      <c r="B1314" s="44" t="s">
        <v>11964</v>
      </c>
      <c r="C1314" s="98" t="s">
        <v>996</v>
      </c>
      <c r="D1314" s="98" t="s">
        <v>13119</v>
      </c>
      <c r="E1314" s="98" t="s">
        <v>227</v>
      </c>
      <c r="F1314" s="122">
        <v>1.0197465500375971</v>
      </c>
      <c r="G1314" s="122">
        <v>1.0209885018637748</v>
      </c>
      <c r="H1314" s="99">
        <v>28814.499999999996</v>
      </c>
      <c r="I1314" s="53">
        <v>29383.486966058335</v>
      </c>
      <c r="J1314" s="54">
        <v>27768.537591588851</v>
      </c>
      <c r="K1314" s="55">
        <v>0.96370013679185318</v>
      </c>
      <c r="L1314" s="121">
        <v>29419.273186953735</v>
      </c>
      <c r="M1314" s="54">
        <v>27543.665378518665</v>
      </c>
      <c r="N1314" s="120">
        <v>0.95589600300260869</v>
      </c>
      <c r="O1314" s="123">
        <v>29120.64040592713</v>
      </c>
      <c r="P1314" s="53">
        <v>29695.672588829642</v>
      </c>
      <c r="Q1314" s="54">
        <v>28063.785849127675</v>
      </c>
      <c r="R1314" s="55">
        <v>0.96370771583085291</v>
      </c>
      <c r="S1314" s="121">
        <v>29731.839021361247</v>
      </c>
      <c r="T1314" s="54">
        <v>27836.52000416609</v>
      </c>
      <c r="U1314" s="55">
        <v>0.95590342850084875</v>
      </c>
    </row>
    <row r="1315" spans="1:21" ht="13" x14ac:dyDescent="0.3">
      <c r="A1315" s="44" t="s">
        <v>6007</v>
      </c>
      <c r="B1315" s="44" t="s">
        <v>11963</v>
      </c>
      <c r="C1315" s="98" t="s">
        <v>996</v>
      </c>
      <c r="D1315" s="98" t="s">
        <v>13119</v>
      </c>
      <c r="E1315" s="98" t="s">
        <v>227</v>
      </c>
      <c r="F1315" s="122">
        <v>1.0197465500375971</v>
      </c>
      <c r="G1315" s="122">
        <v>1.0209885018637748</v>
      </c>
      <c r="H1315" s="99">
        <v>14840.333333333332</v>
      </c>
      <c r="I1315" s="53">
        <v>15133.378718074619</v>
      </c>
      <c r="J1315" s="54">
        <v>14301.631263370031</v>
      </c>
      <c r="K1315" s="55">
        <v>0.96370013679185318</v>
      </c>
      <c r="L1315" s="121">
        <v>15151.809697159037</v>
      </c>
      <c r="M1315" s="54">
        <v>14185.815316559712</v>
      </c>
      <c r="N1315" s="120">
        <v>0.95589600300260869</v>
      </c>
      <c r="O1315" s="123">
        <v>14961.241543865071</v>
      </c>
      <c r="P1315" s="53">
        <v>15256.674448635578</v>
      </c>
      <c r="Q1315" s="54">
        <v>14418.263914231871</v>
      </c>
      <c r="R1315" s="55">
        <v>0.96370771583085291</v>
      </c>
      <c r="S1315" s="121">
        <v>15275.255589892868</v>
      </c>
      <c r="T1315" s="54">
        <v>14301.502086409952</v>
      </c>
      <c r="U1315" s="55">
        <v>0.95590342850084864</v>
      </c>
    </row>
    <row r="1316" spans="1:21" ht="13" x14ac:dyDescent="0.3">
      <c r="A1316" s="44" t="s">
        <v>6006</v>
      </c>
      <c r="B1316" s="44" t="s">
        <v>11962</v>
      </c>
      <c r="C1316" s="98" t="s">
        <v>996</v>
      </c>
      <c r="D1316" s="98" t="s">
        <v>13119</v>
      </c>
      <c r="E1316" s="98" t="s">
        <v>227</v>
      </c>
      <c r="F1316" s="122">
        <v>1.0197465500375971</v>
      </c>
      <c r="G1316" s="122">
        <v>1.0209885018637748</v>
      </c>
      <c r="H1316" s="99">
        <v>6067.0833333333321</v>
      </c>
      <c r="I1316" s="53">
        <v>6186.8872979572698</v>
      </c>
      <c r="J1316" s="54">
        <v>5846.8490382609052</v>
      </c>
      <c r="K1316" s="55">
        <v>0.96370013679185329</v>
      </c>
      <c r="L1316" s="121">
        <v>6194.4223231826754</v>
      </c>
      <c r="M1316" s="54">
        <v>5799.500708217076</v>
      </c>
      <c r="N1316" s="120">
        <v>0.95589600300260869</v>
      </c>
      <c r="O1316" s="123">
        <v>6120.0814204016642</v>
      </c>
      <c r="P1316" s="53">
        <v>6240.9319144037936</v>
      </c>
      <c r="Q1316" s="54">
        <v>5897.9696863541294</v>
      </c>
      <c r="R1316" s="55">
        <v>0.96370771583085291</v>
      </c>
      <c r="S1316" s="121">
        <v>6248.5327607002182</v>
      </c>
      <c r="T1316" s="54">
        <v>5850.2068124662947</v>
      </c>
      <c r="U1316" s="55">
        <v>0.95590342850084864</v>
      </c>
    </row>
    <row r="1317" spans="1:21" ht="13" x14ac:dyDescent="0.3">
      <c r="A1317" s="44" t="s">
        <v>6005</v>
      </c>
      <c r="B1317" s="44" t="s">
        <v>11961</v>
      </c>
      <c r="C1317" s="98" t="s">
        <v>996</v>
      </c>
      <c r="D1317" s="98" t="s">
        <v>13119</v>
      </c>
      <c r="E1317" s="98" t="s">
        <v>227</v>
      </c>
      <c r="F1317" s="122">
        <v>1.0197465500375971</v>
      </c>
      <c r="G1317" s="122">
        <v>1.0209885018637748</v>
      </c>
      <c r="H1317" s="99">
        <v>14183.333333333332</v>
      </c>
      <c r="I1317" s="53">
        <v>14463.405234699918</v>
      </c>
      <c r="J1317" s="54">
        <v>13668.480273497784</v>
      </c>
      <c r="K1317" s="55">
        <v>0.96370013679185318</v>
      </c>
      <c r="L1317" s="121">
        <v>14481.020251434538</v>
      </c>
      <c r="M1317" s="54">
        <v>13557.791642587001</v>
      </c>
      <c r="N1317" s="120">
        <v>0.9558960030026088</v>
      </c>
      <c r="O1317" s="123">
        <v>14324.677249250906</v>
      </c>
      <c r="P1317" s="53">
        <v>14607.540205325668</v>
      </c>
      <c r="Q1317" s="54">
        <v>13804.801991889775</v>
      </c>
      <c r="R1317" s="55">
        <v>0.96370771583085291</v>
      </c>
      <c r="S1317" s="121">
        <v>14625.330764394781</v>
      </c>
      <c r="T1317" s="54">
        <v>13693.008094727047</v>
      </c>
      <c r="U1317" s="55">
        <v>0.95590342850084864</v>
      </c>
    </row>
    <row r="1318" spans="1:21" ht="13" x14ac:dyDescent="0.3">
      <c r="A1318" s="44" t="s">
        <v>6004</v>
      </c>
      <c r="B1318" s="44" t="s">
        <v>11960</v>
      </c>
      <c r="C1318" s="98" t="s">
        <v>996</v>
      </c>
      <c r="D1318" s="98" t="s">
        <v>13119</v>
      </c>
      <c r="E1318" s="98" t="s">
        <v>227</v>
      </c>
      <c r="F1318" s="122">
        <v>1.0197465500375971</v>
      </c>
      <c r="G1318" s="122">
        <v>1.0209885018637748</v>
      </c>
      <c r="H1318" s="99">
        <v>4794.5833333333339</v>
      </c>
      <c r="I1318" s="53">
        <v>4889.2598130344295</v>
      </c>
      <c r="J1318" s="54">
        <v>4620.5406141932735</v>
      </c>
      <c r="K1318" s="55">
        <v>0.96370013679185318</v>
      </c>
      <c r="L1318" s="121">
        <v>4895.2144545610245</v>
      </c>
      <c r="M1318" s="54">
        <v>4583.1230443962586</v>
      </c>
      <c r="N1318" s="120">
        <v>0.9558960030026088</v>
      </c>
      <c r="O1318" s="123">
        <v>4834.59492212859</v>
      </c>
      <c r="P1318" s="53">
        <v>4930.0614926699145</v>
      </c>
      <c r="Q1318" s="54">
        <v>4659.1364293719835</v>
      </c>
      <c r="R1318" s="55">
        <v>0.96370771583085291</v>
      </c>
      <c r="S1318" s="121">
        <v>4936.0658266622822</v>
      </c>
      <c r="T1318" s="54">
        <v>4621.4058614755131</v>
      </c>
      <c r="U1318" s="55">
        <v>0.95590342850084875</v>
      </c>
    </row>
    <row r="1319" spans="1:21" ht="13" x14ac:dyDescent="0.3">
      <c r="A1319" s="44" t="s">
        <v>6003</v>
      </c>
      <c r="B1319" s="44" t="s">
        <v>11959</v>
      </c>
      <c r="C1319" s="98" t="s">
        <v>996</v>
      </c>
      <c r="D1319" s="98" t="s">
        <v>13119</v>
      </c>
      <c r="E1319" s="98" t="s">
        <v>227</v>
      </c>
      <c r="F1319" s="122">
        <v>1.0197465500375971</v>
      </c>
      <c r="G1319" s="122">
        <v>1.0209885018637748</v>
      </c>
      <c r="H1319" s="99">
        <v>9105.5833333333321</v>
      </c>
      <c r="I1319" s="53">
        <v>9285.3871902465089</v>
      </c>
      <c r="J1319" s="54">
        <v>8775.0519039029514</v>
      </c>
      <c r="K1319" s="55">
        <v>0.96370013679185329</v>
      </c>
      <c r="L1319" s="121">
        <v>9296.6958860957548</v>
      </c>
      <c r="M1319" s="54">
        <v>8703.9907133405031</v>
      </c>
      <c r="N1319" s="120">
        <v>0.9558960030026088</v>
      </c>
      <c r="O1319" s="123">
        <v>9182.0576209414612</v>
      </c>
      <c r="P1319" s="53">
        <v>9363.3715812014816</v>
      </c>
      <c r="Q1319" s="54">
        <v>8848.8197765047717</v>
      </c>
      <c r="R1319" s="55">
        <v>0.96370771583085302</v>
      </c>
      <c r="S1319" s="121">
        <v>9374.7752544318791</v>
      </c>
      <c r="T1319" s="54">
        <v>8777.1603605502896</v>
      </c>
      <c r="U1319" s="55">
        <v>0.95590342850084875</v>
      </c>
    </row>
    <row r="1320" spans="1:21" ht="13" x14ac:dyDescent="0.3">
      <c r="A1320" s="44" t="s">
        <v>6002</v>
      </c>
      <c r="B1320" s="44" t="s">
        <v>11958</v>
      </c>
      <c r="C1320" s="98" t="s">
        <v>996</v>
      </c>
      <c r="D1320" s="98" t="s">
        <v>13119</v>
      </c>
      <c r="E1320" s="98" t="s">
        <v>227</v>
      </c>
      <c r="F1320" s="122">
        <v>1.0197465500375971</v>
      </c>
      <c r="G1320" s="122">
        <v>1.0209885018637748</v>
      </c>
      <c r="H1320" s="99">
        <v>19018.25</v>
      </c>
      <c r="I1320" s="53">
        <v>19393.794825252531</v>
      </c>
      <c r="J1320" s="54">
        <v>18327.890126541664</v>
      </c>
      <c r="K1320" s="55">
        <v>0.96370013679185329</v>
      </c>
      <c r="L1320" s="121">
        <v>19417.414575570736</v>
      </c>
      <c r="M1320" s="54">
        <v>18179.469159104363</v>
      </c>
      <c r="N1320" s="120">
        <v>0.95589600300260869</v>
      </c>
      <c r="O1320" s="123">
        <v>19193.86847931012</v>
      </c>
      <c r="P1320" s="53">
        <v>19572.881163651873</v>
      </c>
      <c r="Q1320" s="54">
        <v>18497.279150153761</v>
      </c>
      <c r="R1320" s="55">
        <v>0.96370771583085291</v>
      </c>
      <c r="S1320" s="121">
        <v>19596.719023661168</v>
      </c>
      <c r="T1320" s="54">
        <v>18347.484685566913</v>
      </c>
      <c r="U1320" s="55">
        <v>0.95590342850084864</v>
      </c>
    </row>
    <row r="1321" spans="1:21" ht="13" x14ac:dyDescent="0.3">
      <c r="A1321" s="44" t="s">
        <v>6001</v>
      </c>
      <c r="B1321" s="44" t="s">
        <v>11957</v>
      </c>
      <c r="C1321" s="98" t="s">
        <v>996</v>
      </c>
      <c r="D1321" s="98" t="s">
        <v>13119</v>
      </c>
      <c r="E1321" s="98" t="s">
        <v>227</v>
      </c>
      <c r="F1321" s="122">
        <v>1.0197465500375971</v>
      </c>
      <c r="G1321" s="122">
        <v>1.0209885018637748</v>
      </c>
      <c r="H1321" s="99">
        <v>13411.166666666666</v>
      </c>
      <c r="I1321" s="53">
        <v>13675.990940312553</v>
      </c>
      <c r="J1321" s="54">
        <v>12924.343151205008</v>
      </c>
      <c r="K1321" s="55">
        <v>0.96370013679185318</v>
      </c>
      <c r="L1321" s="121">
        <v>13692.646963245394</v>
      </c>
      <c r="M1321" s="54">
        <v>12819.680612268485</v>
      </c>
      <c r="N1321" s="120">
        <v>0.95589600300260869</v>
      </c>
      <c r="O1321" s="123">
        <v>13536.928599749037</v>
      </c>
      <c r="P1321" s="53">
        <v>13804.236237699361</v>
      </c>
      <c r="Q1321" s="54">
        <v>13045.64254022949</v>
      </c>
      <c r="R1321" s="55">
        <v>0.96370771583085291</v>
      </c>
      <c r="S1321" s="121">
        <v>13821.048450894656</v>
      </c>
      <c r="T1321" s="54">
        <v>12939.996459871298</v>
      </c>
      <c r="U1321" s="55">
        <v>0.95590342850084875</v>
      </c>
    </row>
    <row r="1322" spans="1:21" ht="13" x14ac:dyDescent="0.3">
      <c r="A1322" s="44" t="s">
        <v>6000</v>
      </c>
      <c r="B1322" s="44" t="s">
        <v>11956</v>
      </c>
      <c r="C1322" s="98" t="s">
        <v>996</v>
      </c>
      <c r="D1322" s="98" t="s">
        <v>13119</v>
      </c>
      <c r="E1322" s="98" t="s">
        <v>227</v>
      </c>
      <c r="F1322" s="122">
        <v>1.0197465500375971</v>
      </c>
      <c r="G1322" s="122">
        <v>1.0209885018637748</v>
      </c>
      <c r="H1322" s="99">
        <v>8892.9999999999982</v>
      </c>
      <c r="I1322" s="53">
        <v>9068.6060694843491</v>
      </c>
      <c r="J1322" s="54">
        <v>8570.1853164899494</v>
      </c>
      <c r="K1322" s="55">
        <v>0.96370013679185329</v>
      </c>
      <c r="L1322" s="121">
        <v>9079.6507470745473</v>
      </c>
      <c r="M1322" s="54">
        <v>8500.7831547021979</v>
      </c>
      <c r="N1322" s="120">
        <v>0.9558960030026088</v>
      </c>
      <c r="O1322" s="123">
        <v>8975.9875890509775</v>
      </c>
      <c r="P1322" s="53">
        <v>9153.2323771150222</v>
      </c>
      <c r="Q1322" s="54">
        <v>8650.2284967704018</v>
      </c>
      <c r="R1322" s="55">
        <v>0.96370771583085291</v>
      </c>
      <c r="S1322" s="121">
        <v>9164.3801212929939</v>
      </c>
      <c r="T1322" s="54">
        <v>8580.1773105548964</v>
      </c>
      <c r="U1322" s="55">
        <v>0.95590342850084875</v>
      </c>
    </row>
    <row r="1323" spans="1:21" ht="13" x14ac:dyDescent="0.3">
      <c r="A1323" s="44" t="s">
        <v>5999</v>
      </c>
      <c r="B1323" s="44" t="s">
        <v>11955</v>
      </c>
      <c r="C1323" s="98" t="s">
        <v>996</v>
      </c>
      <c r="D1323" s="98" t="s">
        <v>13119</v>
      </c>
      <c r="E1323" s="98" t="s">
        <v>227</v>
      </c>
      <c r="F1323" s="122">
        <v>1.0197465500375971</v>
      </c>
      <c r="G1323" s="122">
        <v>1.0209885018637748</v>
      </c>
      <c r="H1323" s="99">
        <v>8708.5000000000018</v>
      </c>
      <c r="I1323" s="53">
        <v>8880.4628310024164</v>
      </c>
      <c r="J1323" s="54">
        <v>8392.3826412518556</v>
      </c>
      <c r="K1323" s="55">
        <v>0.96370013679185318</v>
      </c>
      <c r="L1323" s="121">
        <v>8891.2783684806836</v>
      </c>
      <c r="M1323" s="54">
        <v>8324.4203421482198</v>
      </c>
      <c r="N1323" s="120">
        <v>0.95589600300260869</v>
      </c>
      <c r="O1323" s="123">
        <v>8779.9261220674052</v>
      </c>
      <c r="P1323" s="53">
        <v>8953.299372563215</v>
      </c>
      <c r="Q1323" s="54">
        <v>8461.282548261217</v>
      </c>
      <c r="R1323" s="55">
        <v>0.96370771583085291</v>
      </c>
      <c r="S1323" s="121">
        <v>8964.2036178442213</v>
      </c>
      <c r="T1323" s="54">
        <v>8392.7614820683939</v>
      </c>
      <c r="U1323" s="55">
        <v>0.95590342850084875</v>
      </c>
    </row>
    <row r="1324" spans="1:21" ht="13" x14ac:dyDescent="0.3">
      <c r="A1324" s="44" t="s">
        <v>5998</v>
      </c>
      <c r="B1324" s="44" t="s">
        <v>9245</v>
      </c>
      <c r="C1324" s="98" t="s">
        <v>996</v>
      </c>
      <c r="D1324" s="98" t="s">
        <v>13119</v>
      </c>
      <c r="E1324" s="98" t="s">
        <v>227</v>
      </c>
      <c r="F1324" s="122">
        <v>1.0197465500375971</v>
      </c>
      <c r="G1324" s="122">
        <v>1.0209885018637748</v>
      </c>
      <c r="H1324" s="99">
        <v>7476.8333333333339</v>
      </c>
      <c r="I1324" s="53">
        <v>7624.4749968727747</v>
      </c>
      <c r="J1324" s="54">
        <v>7205.4253061032223</v>
      </c>
      <c r="K1324" s="55">
        <v>0.96370013679185329</v>
      </c>
      <c r="L1324" s="121">
        <v>7633.7608636851337</v>
      </c>
      <c r="M1324" s="54">
        <v>7147.0750984500055</v>
      </c>
      <c r="N1324" s="120">
        <v>0.95589600300260869</v>
      </c>
      <c r="O1324" s="123">
        <v>7537.1774702226767</v>
      </c>
      <c r="P1324" s="53">
        <v>7686.0107222806782</v>
      </c>
      <c r="Q1324" s="54">
        <v>7263.6360836400618</v>
      </c>
      <c r="R1324" s="55">
        <v>0.96370771583085291</v>
      </c>
      <c r="S1324" s="121">
        <v>7695.3715336040468</v>
      </c>
      <c r="T1324" s="54">
        <v>7204.8137850052099</v>
      </c>
      <c r="U1324" s="55">
        <v>0.95590342850084864</v>
      </c>
    </row>
    <row r="1325" spans="1:21" ht="13" x14ac:dyDescent="0.3">
      <c r="A1325" s="44" t="s">
        <v>5997</v>
      </c>
      <c r="B1325" s="44" t="s">
        <v>11954</v>
      </c>
      <c r="C1325" s="98" t="s">
        <v>996</v>
      </c>
      <c r="D1325" s="98" t="s">
        <v>13119</v>
      </c>
      <c r="E1325" s="98" t="s">
        <v>227</v>
      </c>
      <c r="F1325" s="122">
        <v>1.0197465500375971</v>
      </c>
      <c r="G1325" s="122">
        <v>1.0209885018637748</v>
      </c>
      <c r="H1325" s="99">
        <v>7512.5</v>
      </c>
      <c r="I1325" s="53">
        <v>7660.8459571574476</v>
      </c>
      <c r="J1325" s="54">
        <v>7239.7972776487968</v>
      </c>
      <c r="K1325" s="55">
        <v>0.96370013679185318</v>
      </c>
      <c r="L1325" s="121">
        <v>7670.1761202516082</v>
      </c>
      <c r="M1325" s="54">
        <v>7181.1687225570986</v>
      </c>
      <c r="N1325" s="120">
        <v>0.9558960030026088</v>
      </c>
      <c r="O1325" s="123">
        <v>7586.1544451841601</v>
      </c>
      <c r="P1325" s="53">
        <v>7735.9548235289285</v>
      </c>
      <c r="Q1325" s="54">
        <v>7310.8355723084978</v>
      </c>
      <c r="R1325" s="55">
        <v>0.96370771583085291</v>
      </c>
      <c r="S1325" s="121">
        <v>7745.3764618957912</v>
      </c>
      <c r="T1325" s="54">
        <v>7251.631043288492</v>
      </c>
      <c r="U1325" s="55">
        <v>0.95590342850084864</v>
      </c>
    </row>
    <row r="1326" spans="1:21" ht="13" x14ac:dyDescent="0.3">
      <c r="A1326" s="44" t="s">
        <v>5996</v>
      </c>
      <c r="B1326" s="44" t="s">
        <v>11953</v>
      </c>
      <c r="C1326" s="98" t="s">
        <v>996</v>
      </c>
      <c r="D1326" s="98" t="s">
        <v>13119</v>
      </c>
      <c r="E1326" s="98" t="s">
        <v>227</v>
      </c>
      <c r="F1326" s="122">
        <v>1.0197465500375971</v>
      </c>
      <c r="G1326" s="122">
        <v>1.0209885018637748</v>
      </c>
      <c r="H1326" s="99">
        <v>4953.5</v>
      </c>
      <c r="I1326" s="53">
        <v>5051.3145356112373</v>
      </c>
      <c r="J1326" s="54">
        <v>4773.6886275984452</v>
      </c>
      <c r="K1326" s="55">
        <v>0.96370013679185329</v>
      </c>
      <c r="L1326" s="121">
        <v>5057.4665439822083</v>
      </c>
      <c r="M1326" s="54">
        <v>4735.0308508734224</v>
      </c>
      <c r="N1326" s="120">
        <v>0.9558960030026088</v>
      </c>
      <c r="O1326" s="123">
        <v>5003.5261843978606</v>
      </c>
      <c r="P1326" s="53">
        <v>5102.3285645625001</v>
      </c>
      <c r="Q1326" s="54">
        <v>4821.9367902659251</v>
      </c>
      <c r="R1326" s="55">
        <v>0.96370771583085291</v>
      </c>
      <c r="S1326" s="121">
        <v>5108.5427030445408</v>
      </c>
      <c r="T1326" s="54">
        <v>4782.8878342596845</v>
      </c>
      <c r="U1326" s="55">
        <v>0.95590342850084864</v>
      </c>
    </row>
    <row r="1327" spans="1:21" ht="13" x14ac:dyDescent="0.3">
      <c r="A1327" s="44" t="s">
        <v>5995</v>
      </c>
      <c r="B1327" s="44" t="s">
        <v>11952</v>
      </c>
      <c r="C1327" s="98" t="s">
        <v>996</v>
      </c>
      <c r="D1327" s="98" t="s">
        <v>13119</v>
      </c>
      <c r="E1327" s="98" t="s">
        <v>227</v>
      </c>
      <c r="F1327" s="122">
        <v>1.0197465500375971</v>
      </c>
      <c r="G1327" s="122">
        <v>1.0209885018637748</v>
      </c>
      <c r="H1327" s="99">
        <v>9835</v>
      </c>
      <c r="I1327" s="53">
        <v>10029.207319619767</v>
      </c>
      <c r="J1327" s="54">
        <v>9477.9908453478765</v>
      </c>
      <c r="K1327" s="55">
        <v>0.96370013679185318</v>
      </c>
      <c r="L1327" s="121">
        <v>10041.421915830224</v>
      </c>
      <c r="M1327" s="54">
        <v>9401.2371895306551</v>
      </c>
      <c r="N1327" s="120">
        <v>0.95589600300260857</v>
      </c>
      <c r="O1327" s="123">
        <v>9925.37597410731</v>
      </c>
      <c r="P1327" s="53">
        <v>10121.367907421984</v>
      </c>
      <c r="Q1327" s="54">
        <v>9565.1614087693815</v>
      </c>
      <c r="R1327" s="55">
        <v>0.9637077158308528</v>
      </c>
      <c r="S1327" s="121">
        <v>10133.694746238527</v>
      </c>
      <c r="T1327" s="54">
        <v>9487.7009228091283</v>
      </c>
      <c r="U1327" s="55">
        <v>0.95590342850084864</v>
      </c>
    </row>
    <row r="1328" spans="1:21" ht="13" x14ac:dyDescent="0.3">
      <c r="A1328" s="44" t="s">
        <v>5994</v>
      </c>
      <c r="B1328" s="44" t="s">
        <v>11951</v>
      </c>
      <c r="C1328" s="98" t="s">
        <v>996</v>
      </c>
      <c r="D1328" s="98" t="s">
        <v>13119</v>
      </c>
      <c r="E1328" s="98" t="s">
        <v>227</v>
      </c>
      <c r="F1328" s="122">
        <v>1.0197465500375971</v>
      </c>
      <c r="G1328" s="122">
        <v>1.0209885018637748</v>
      </c>
      <c r="H1328" s="99">
        <v>9104.6666666666679</v>
      </c>
      <c r="I1328" s="53">
        <v>9284.4524225756431</v>
      </c>
      <c r="J1328" s="54">
        <v>8774.1685121108931</v>
      </c>
      <c r="K1328" s="55">
        <v>0.96370013679185307</v>
      </c>
      <c r="L1328" s="121">
        <v>9295.7599799690488</v>
      </c>
      <c r="M1328" s="54">
        <v>8703.1144753377521</v>
      </c>
      <c r="N1328" s="120">
        <v>0.95589600300260869</v>
      </c>
      <c r="O1328" s="123">
        <v>9186.6406991707918</v>
      </c>
      <c r="P1328" s="53">
        <v>9368.0451594143942</v>
      </c>
      <c r="Q1328" s="54">
        <v>8853.2365243566346</v>
      </c>
      <c r="R1328" s="55">
        <v>0.96370771583085302</v>
      </c>
      <c r="S1328" s="121">
        <v>9379.4545246071666</v>
      </c>
      <c r="T1328" s="54">
        <v>8781.5413407427932</v>
      </c>
      <c r="U1328" s="55">
        <v>0.95590342850084864</v>
      </c>
    </row>
    <row r="1329" spans="1:21" ht="13" x14ac:dyDescent="0.3">
      <c r="A1329" s="44" t="s">
        <v>5993</v>
      </c>
      <c r="B1329" s="44" t="s">
        <v>11950</v>
      </c>
      <c r="C1329" s="98" t="s">
        <v>996</v>
      </c>
      <c r="D1329" s="98" t="s">
        <v>13119</v>
      </c>
      <c r="E1329" s="98" t="s">
        <v>227</v>
      </c>
      <c r="F1329" s="122">
        <v>1.0197465500375971</v>
      </c>
      <c r="G1329" s="122">
        <v>1.0209885018637748</v>
      </c>
      <c r="H1329" s="99">
        <v>14041.916666666668</v>
      </c>
      <c r="I1329" s="53">
        <v>14319.196076748769</v>
      </c>
      <c r="J1329" s="54">
        <v>13532.197012486471</v>
      </c>
      <c r="K1329" s="55">
        <v>0.96370013679185318</v>
      </c>
      <c r="L1329" s="121">
        <v>14336.635460795971</v>
      </c>
      <c r="M1329" s="54">
        <v>13422.612016162382</v>
      </c>
      <c r="N1329" s="120">
        <v>0.95589600300260869</v>
      </c>
      <c r="O1329" s="123">
        <v>14159.476946104514</v>
      </c>
      <c r="P1329" s="53">
        <v>14439.077766126969</v>
      </c>
      <c r="Q1329" s="54">
        <v>13645.597185090002</v>
      </c>
      <c r="R1329" s="55">
        <v>0.96370771583085291</v>
      </c>
      <c r="S1329" s="121">
        <v>14456.663154377904</v>
      </c>
      <c r="T1329" s="54">
        <v>13535.092558560031</v>
      </c>
      <c r="U1329" s="55">
        <v>0.95590342850084864</v>
      </c>
    </row>
    <row r="1330" spans="1:21" ht="13" x14ac:dyDescent="0.3">
      <c r="A1330" s="44" t="s">
        <v>5992</v>
      </c>
      <c r="B1330" s="44" t="s">
        <v>11949</v>
      </c>
      <c r="C1330" s="98" t="s">
        <v>996</v>
      </c>
      <c r="D1330" s="98" t="s">
        <v>13119</v>
      </c>
      <c r="E1330" s="98" t="s">
        <v>227</v>
      </c>
      <c r="F1330" s="122">
        <v>1.0197465500375971</v>
      </c>
      <c r="G1330" s="122">
        <v>1.0209885018637748</v>
      </c>
      <c r="H1330" s="99">
        <v>5013.5</v>
      </c>
      <c r="I1330" s="53">
        <v>5112.4993286134932</v>
      </c>
      <c r="J1330" s="54">
        <v>4831.5106358059566</v>
      </c>
      <c r="K1330" s="55">
        <v>0.96370013679185329</v>
      </c>
      <c r="L1330" s="121">
        <v>5118.7258540940347</v>
      </c>
      <c r="M1330" s="54">
        <v>4792.3846110535787</v>
      </c>
      <c r="N1330" s="120">
        <v>0.95589600300260869</v>
      </c>
      <c r="O1330" s="123">
        <v>5053.5083780677178</v>
      </c>
      <c r="P1330" s="53">
        <v>5153.2977341206479</v>
      </c>
      <c r="Q1330" s="54">
        <v>4870.105015959718</v>
      </c>
      <c r="R1330" s="55">
        <v>0.9637077158308528</v>
      </c>
      <c r="S1330" s="121">
        <v>5159.5739480793936</v>
      </c>
      <c r="T1330" s="54">
        <v>4830.6659845526947</v>
      </c>
      <c r="U1330" s="55">
        <v>0.95590342850084875</v>
      </c>
    </row>
    <row r="1331" spans="1:21" ht="13" x14ac:dyDescent="0.3">
      <c r="A1331" s="44" t="s">
        <v>5991</v>
      </c>
      <c r="B1331" s="44" t="s">
        <v>11948</v>
      </c>
      <c r="C1331" s="98" t="s">
        <v>996</v>
      </c>
      <c r="D1331" s="98" t="s">
        <v>13119</v>
      </c>
      <c r="E1331" s="98" t="s">
        <v>227</v>
      </c>
      <c r="F1331" s="122">
        <v>1.0197465500375971</v>
      </c>
      <c r="G1331" s="122">
        <v>1.0209885018637748</v>
      </c>
      <c r="H1331" s="99">
        <v>9608.1666666666679</v>
      </c>
      <c r="I1331" s="53">
        <v>9797.8948105195741</v>
      </c>
      <c r="J1331" s="54">
        <v>9259.3915309855929</v>
      </c>
      <c r="K1331" s="55">
        <v>0.96370013679185329</v>
      </c>
      <c r="L1331" s="121">
        <v>9809.8276906574592</v>
      </c>
      <c r="M1331" s="54">
        <v>9184.4081128495654</v>
      </c>
      <c r="N1331" s="120">
        <v>0.95589600300260869</v>
      </c>
      <c r="O1331" s="123">
        <v>9697.9482348853853</v>
      </c>
      <c r="P1331" s="53">
        <v>9889.4492549675761</v>
      </c>
      <c r="Q1331" s="54">
        <v>9345.9875416872474</v>
      </c>
      <c r="R1331" s="55">
        <v>0.96370771583085302</v>
      </c>
      <c r="S1331" s="121">
        <v>9901.4936394880679</v>
      </c>
      <c r="T1331" s="54">
        <v>9270.3019671506936</v>
      </c>
      <c r="U1331" s="55">
        <v>0.95590342850084864</v>
      </c>
    </row>
    <row r="1332" spans="1:21" ht="13" x14ac:dyDescent="0.3">
      <c r="A1332" s="44" t="s">
        <v>5990</v>
      </c>
      <c r="B1332" s="44" t="s">
        <v>11947</v>
      </c>
      <c r="C1332" s="98" t="s">
        <v>996</v>
      </c>
      <c r="D1332" s="98" t="s">
        <v>13119</v>
      </c>
      <c r="E1332" s="98" t="s">
        <v>227</v>
      </c>
      <c r="F1332" s="122">
        <v>1.0197465500375971</v>
      </c>
      <c r="G1332" s="122">
        <v>1.0209885018637748</v>
      </c>
      <c r="H1332" s="99">
        <v>8251.9166666666661</v>
      </c>
      <c r="I1332" s="53">
        <v>8414.86355203108</v>
      </c>
      <c r="J1332" s="54">
        <v>7952.373220461639</v>
      </c>
      <c r="K1332" s="55">
        <v>0.96370013679185318</v>
      </c>
      <c r="L1332" s="121">
        <v>8425.1120350047131</v>
      </c>
      <c r="M1332" s="54">
        <v>7887.974158777276</v>
      </c>
      <c r="N1332" s="120">
        <v>0.95589600300260869</v>
      </c>
      <c r="O1332" s="123">
        <v>8323.0960285645251</v>
      </c>
      <c r="P1332" s="53">
        <v>8487.4484607603008</v>
      </c>
      <c r="Q1332" s="54">
        <v>8021.0318623287621</v>
      </c>
      <c r="R1332" s="55">
        <v>0.96370771583085291</v>
      </c>
      <c r="S1332" s="121">
        <v>8497.7853450724288</v>
      </c>
      <c r="T1332" s="54">
        <v>7956.0760294466281</v>
      </c>
      <c r="U1332" s="55">
        <v>0.95590342850084875</v>
      </c>
    </row>
    <row r="1333" spans="1:21" ht="13" x14ac:dyDescent="0.3">
      <c r="A1333" s="44" t="s">
        <v>5989</v>
      </c>
      <c r="B1333" s="44" t="s">
        <v>11946</v>
      </c>
      <c r="C1333" s="98" t="s">
        <v>996</v>
      </c>
      <c r="D1333" s="98" t="s">
        <v>13119</v>
      </c>
      <c r="E1333" s="98" t="s">
        <v>227</v>
      </c>
      <c r="F1333" s="122">
        <v>1.0197465500375971</v>
      </c>
      <c r="G1333" s="122">
        <v>1.0209885018637748</v>
      </c>
      <c r="H1333" s="99">
        <v>13341.666666666668</v>
      </c>
      <c r="I1333" s="53">
        <v>13605.118555084942</v>
      </c>
      <c r="J1333" s="54">
        <v>12857.365991697976</v>
      </c>
      <c r="K1333" s="55">
        <v>0.96370013679185318</v>
      </c>
      <c r="L1333" s="121">
        <v>13621.688262365862</v>
      </c>
      <c r="M1333" s="54">
        <v>12753.245840059804</v>
      </c>
      <c r="N1333" s="120">
        <v>0.95589600300260857</v>
      </c>
      <c r="O1333" s="123">
        <v>13461.727054628051</v>
      </c>
      <c r="P1333" s="53">
        <v>13727.549721504738</v>
      </c>
      <c r="Q1333" s="54">
        <v>12973.170230953994</v>
      </c>
      <c r="R1333" s="55">
        <v>0.96370771583085291</v>
      </c>
      <c r="S1333" s="121">
        <v>13744.268538003738</v>
      </c>
      <c r="T1333" s="54">
        <v>12868.111045061585</v>
      </c>
      <c r="U1333" s="55">
        <v>0.95590342850084864</v>
      </c>
    </row>
    <row r="1334" spans="1:21" ht="13" x14ac:dyDescent="0.3">
      <c r="A1334" s="44" t="s">
        <v>5988</v>
      </c>
      <c r="B1334" s="44" t="s">
        <v>11945</v>
      </c>
      <c r="C1334" s="98" t="s">
        <v>996</v>
      </c>
      <c r="D1334" s="98" t="s">
        <v>13119</v>
      </c>
      <c r="E1334" s="98" t="s">
        <v>227</v>
      </c>
      <c r="F1334" s="122">
        <v>1.0197465500375971</v>
      </c>
      <c r="G1334" s="122">
        <v>1.0209885018637748</v>
      </c>
      <c r="H1334" s="99">
        <v>5710.5</v>
      </c>
      <c r="I1334" s="53">
        <v>5823.2626739896978</v>
      </c>
      <c r="J1334" s="54">
        <v>5503.2096311498772</v>
      </c>
      <c r="K1334" s="55">
        <v>0.96370013679185307</v>
      </c>
      <c r="L1334" s="121">
        <v>5830.3548398930861</v>
      </c>
      <c r="M1334" s="54">
        <v>5458.6441251463975</v>
      </c>
      <c r="N1334" s="120">
        <v>0.9558960030026088</v>
      </c>
      <c r="O1334" s="123">
        <v>5769.720935860566</v>
      </c>
      <c r="P1334" s="53">
        <v>5883.653019023508</v>
      </c>
      <c r="Q1334" s="54">
        <v>5560.3245840796371</v>
      </c>
      <c r="R1334" s="55">
        <v>0.96370771583085291</v>
      </c>
      <c r="S1334" s="121">
        <v>5890.8187344763355</v>
      </c>
      <c r="T1334" s="54">
        <v>5515.2960240822404</v>
      </c>
      <c r="U1334" s="55">
        <v>0.95590342850084875</v>
      </c>
    </row>
    <row r="1335" spans="1:21" ht="13" x14ac:dyDescent="0.3">
      <c r="A1335" s="44" t="s">
        <v>5987</v>
      </c>
      <c r="B1335" s="44" t="s">
        <v>11944</v>
      </c>
      <c r="C1335" s="98" t="s">
        <v>996</v>
      </c>
      <c r="D1335" s="98" t="s">
        <v>13119</v>
      </c>
      <c r="E1335" s="98" t="s">
        <v>227</v>
      </c>
      <c r="F1335" s="122">
        <v>1.0197465500375971</v>
      </c>
      <c r="G1335" s="122">
        <v>1.0209885018637748</v>
      </c>
      <c r="H1335" s="99">
        <v>9172</v>
      </c>
      <c r="I1335" s="53">
        <v>9353.1153569448397</v>
      </c>
      <c r="J1335" s="54">
        <v>8839.0576546548764</v>
      </c>
      <c r="K1335" s="55">
        <v>0.96370013679185307</v>
      </c>
      <c r="L1335" s="121">
        <v>9364.5065390945419</v>
      </c>
      <c r="M1335" s="54">
        <v>8767.4781395399277</v>
      </c>
      <c r="N1335" s="120">
        <v>0.9558960030026088</v>
      </c>
      <c r="O1335" s="123">
        <v>9260.5465636508634</v>
      </c>
      <c r="P1335" s="53">
        <v>9443.4104097454929</v>
      </c>
      <c r="Q1335" s="54">
        <v>8924.460176201228</v>
      </c>
      <c r="R1335" s="55">
        <v>0.96370771583085291</v>
      </c>
      <c r="S1335" s="121">
        <v>9454.9115624616225</v>
      </c>
      <c r="T1335" s="54">
        <v>8852.188209985612</v>
      </c>
      <c r="U1335" s="55">
        <v>0.95590342850084853</v>
      </c>
    </row>
    <row r="1336" spans="1:21" ht="13" x14ac:dyDescent="0.3">
      <c r="A1336" s="44" t="s">
        <v>5986</v>
      </c>
      <c r="B1336" s="44" t="s">
        <v>11943</v>
      </c>
      <c r="C1336" s="98" t="s">
        <v>996</v>
      </c>
      <c r="D1336" s="98" t="s">
        <v>13119</v>
      </c>
      <c r="E1336" s="98" t="s">
        <v>227</v>
      </c>
      <c r="F1336" s="122">
        <v>1.0197465500375971</v>
      </c>
      <c r="G1336" s="122">
        <v>1.0209885018637748</v>
      </c>
      <c r="H1336" s="99">
        <v>10423.833333333334</v>
      </c>
      <c r="I1336" s="53">
        <v>10629.668079833573</v>
      </c>
      <c r="J1336" s="54">
        <v>10045.449609228814</v>
      </c>
      <c r="K1336" s="55">
        <v>0.96370013679185329</v>
      </c>
      <c r="L1336" s="121">
        <v>10642.613978677678</v>
      </c>
      <c r="M1336" s="54">
        <v>9964.1006192986933</v>
      </c>
      <c r="N1336" s="120">
        <v>0.95589600300260869</v>
      </c>
      <c r="O1336" s="123">
        <v>10509.447460980595</v>
      </c>
      <c r="P1336" s="53">
        <v>10716.972791136346</v>
      </c>
      <c r="Q1336" s="54">
        <v>10128.035607265967</v>
      </c>
      <c r="R1336" s="55">
        <v>0.96370771583085302</v>
      </c>
      <c r="S1336" s="121">
        <v>10730.02501860263</v>
      </c>
      <c r="T1336" s="54">
        <v>10046.01685960089</v>
      </c>
      <c r="U1336" s="55">
        <v>0.95590342850084864</v>
      </c>
    </row>
    <row r="1337" spans="1:21" ht="13" x14ac:dyDescent="0.3">
      <c r="A1337" s="44" t="s">
        <v>5985</v>
      </c>
      <c r="B1337" s="44" t="s">
        <v>10788</v>
      </c>
      <c r="C1337" s="98" t="s">
        <v>996</v>
      </c>
      <c r="D1337" s="98" t="s">
        <v>13119</v>
      </c>
      <c r="E1337" s="98" t="s">
        <v>227</v>
      </c>
      <c r="F1337" s="122">
        <v>1.0197465500375971</v>
      </c>
      <c r="G1337" s="122">
        <v>1.0209885018637748</v>
      </c>
      <c r="H1337" s="99">
        <v>10644.25</v>
      </c>
      <c r="I1337" s="53">
        <v>10854.437215237693</v>
      </c>
      <c r="J1337" s="54">
        <v>10257.865181046684</v>
      </c>
      <c r="K1337" s="55">
        <v>0.96370013679185318</v>
      </c>
      <c r="L1337" s="121">
        <v>10867.656860963485</v>
      </c>
      <c r="M1337" s="54">
        <v>10174.796029960518</v>
      </c>
      <c r="N1337" s="120">
        <v>0.9558960030026088</v>
      </c>
      <c r="O1337" s="123">
        <v>10736.315354525657</v>
      </c>
      <c r="P1337" s="53">
        <v>10948.32054289322</v>
      </c>
      <c r="Q1337" s="54">
        <v>10346.669946749635</v>
      </c>
      <c r="R1337" s="55">
        <v>0.96370771583085291</v>
      </c>
      <c r="S1337" s="121">
        <v>10961.654529354193</v>
      </c>
      <c r="T1337" s="54">
        <v>10262.88065685738</v>
      </c>
      <c r="U1337" s="55">
        <v>0.95590342850084864</v>
      </c>
    </row>
    <row r="1338" spans="1:21" ht="13" x14ac:dyDescent="0.3">
      <c r="A1338" s="44" t="s">
        <v>5984</v>
      </c>
      <c r="B1338" s="44" t="s">
        <v>11942</v>
      </c>
      <c r="C1338" s="98" t="s">
        <v>996</v>
      </c>
      <c r="D1338" s="98" t="s">
        <v>13119</v>
      </c>
      <c r="E1338" s="98" t="s">
        <v>227</v>
      </c>
      <c r="F1338" s="122">
        <v>1.0197465500375971</v>
      </c>
      <c r="G1338" s="122">
        <v>1.0209885018637748</v>
      </c>
      <c r="H1338" s="99">
        <v>13698.166666666668</v>
      </c>
      <c r="I1338" s="53">
        <v>13968.658200173346</v>
      </c>
      <c r="J1338" s="54">
        <v>13200.925090464272</v>
      </c>
      <c r="K1338" s="55">
        <v>0.96370013679185329</v>
      </c>
      <c r="L1338" s="121">
        <v>13985.670663280298</v>
      </c>
      <c r="M1338" s="54">
        <v>13094.022765130236</v>
      </c>
      <c r="N1338" s="120">
        <v>0.95589600300260869</v>
      </c>
      <c r="O1338" s="123">
        <v>13824.063038583634</v>
      </c>
      <c r="P1338" s="53">
        <v>14097.040591097923</v>
      </c>
      <c r="Q1338" s="54">
        <v>13322.356214415155</v>
      </c>
      <c r="R1338" s="55">
        <v>0.96370771583085302</v>
      </c>
      <c r="S1338" s="121">
        <v>14114.209411433887</v>
      </c>
      <c r="T1338" s="54">
        <v>13214.469254393956</v>
      </c>
      <c r="U1338" s="55">
        <v>0.95590342850084875</v>
      </c>
    </row>
    <row r="1339" spans="1:21" ht="13" x14ac:dyDescent="0.3">
      <c r="A1339" s="44" t="s">
        <v>5983</v>
      </c>
      <c r="B1339" s="44" t="s">
        <v>11941</v>
      </c>
      <c r="C1339" s="98" t="s">
        <v>996</v>
      </c>
      <c r="D1339" s="98" t="s">
        <v>13119</v>
      </c>
      <c r="E1339" s="98" t="s">
        <v>227</v>
      </c>
      <c r="F1339" s="122">
        <v>1.0197465500375971</v>
      </c>
      <c r="G1339" s="122">
        <v>1.0209885018637748</v>
      </c>
      <c r="H1339" s="99">
        <v>6485.1666666666679</v>
      </c>
      <c r="I1339" s="53">
        <v>6613.2263347521575</v>
      </c>
      <c r="J1339" s="54">
        <v>6249.7560037846342</v>
      </c>
      <c r="K1339" s="55">
        <v>0.96370013679185318</v>
      </c>
      <c r="L1339" s="121">
        <v>6621.2805993368911</v>
      </c>
      <c r="M1339" s="54">
        <v>6199.1448954724192</v>
      </c>
      <c r="N1339" s="120">
        <v>0.95589600300260869</v>
      </c>
      <c r="O1339" s="123">
        <v>6546.3702921350832</v>
      </c>
      <c r="P1339" s="53">
        <v>6675.6385206733676</v>
      </c>
      <c r="Q1339" s="54">
        <v>6308.7875612164544</v>
      </c>
      <c r="R1339" s="55">
        <v>0.96370771583085291</v>
      </c>
      <c r="S1339" s="121">
        <v>6683.7687972125204</v>
      </c>
      <c r="T1339" s="54">
        <v>6257.6978064880286</v>
      </c>
      <c r="U1339" s="55">
        <v>0.95590342850084875</v>
      </c>
    </row>
    <row r="1340" spans="1:21" ht="13" x14ac:dyDescent="0.3">
      <c r="A1340" s="44" t="s">
        <v>5982</v>
      </c>
      <c r="B1340" s="44" t="s">
        <v>11940</v>
      </c>
      <c r="C1340" s="98" t="s">
        <v>996</v>
      </c>
      <c r="D1340" s="98" t="s">
        <v>13119</v>
      </c>
      <c r="E1340" s="98" t="s">
        <v>227</v>
      </c>
      <c r="F1340" s="122">
        <v>1.0197465500375971</v>
      </c>
      <c r="G1340" s="122">
        <v>1.0209885018637748</v>
      </c>
      <c r="H1340" s="99">
        <v>8665.1666666666661</v>
      </c>
      <c r="I1340" s="53">
        <v>8836.2738138341174</v>
      </c>
      <c r="J1340" s="54">
        <v>8350.6223019908721</v>
      </c>
      <c r="K1340" s="55">
        <v>0.96370013679185318</v>
      </c>
      <c r="L1340" s="121">
        <v>8847.0355333999178</v>
      </c>
      <c r="M1340" s="54">
        <v>8282.9981820181038</v>
      </c>
      <c r="N1340" s="120">
        <v>0.95589600300260869</v>
      </c>
      <c r="O1340" s="123">
        <v>8744.58810346467</v>
      </c>
      <c r="P1340" s="53">
        <v>8917.2635500079105</v>
      </c>
      <c r="Q1340" s="54">
        <v>8427.2270270715871</v>
      </c>
      <c r="R1340" s="55">
        <v>0.96370771583085291</v>
      </c>
      <c r="S1340" s="121">
        <v>8928.1239071721811</v>
      </c>
      <c r="T1340" s="54">
        <v>8358.9817489296129</v>
      </c>
      <c r="U1340" s="55">
        <v>0.95590342850084875</v>
      </c>
    </row>
    <row r="1341" spans="1:21" ht="13" x14ac:dyDescent="0.3">
      <c r="A1341" s="44" t="s">
        <v>5981</v>
      </c>
      <c r="B1341" s="44" t="s">
        <v>11939</v>
      </c>
      <c r="C1341" s="98" t="s">
        <v>996</v>
      </c>
      <c r="D1341" s="98" t="s">
        <v>13119</v>
      </c>
      <c r="E1341" s="98" t="s">
        <v>227</v>
      </c>
      <c r="F1341" s="122">
        <v>1.0197465500375971</v>
      </c>
      <c r="G1341" s="122">
        <v>1.0209885018637748</v>
      </c>
      <c r="H1341" s="99">
        <v>5993</v>
      </c>
      <c r="I1341" s="53">
        <v>6111.3410743753193</v>
      </c>
      <c r="J1341" s="54">
        <v>5775.4549197935767</v>
      </c>
      <c r="K1341" s="55">
        <v>0.96370013679185329</v>
      </c>
      <c r="L1341" s="121">
        <v>6118.7840916696023</v>
      </c>
      <c r="M1341" s="54">
        <v>5728.6847459946339</v>
      </c>
      <c r="N1341" s="120">
        <v>0.95589600300260869</v>
      </c>
      <c r="O1341" s="123">
        <v>6049.2629176248465</v>
      </c>
      <c r="P1341" s="53">
        <v>6168.714990518306</v>
      </c>
      <c r="Q1341" s="54">
        <v>5829.7213488045218</v>
      </c>
      <c r="R1341" s="55">
        <v>0.96370771583085291</v>
      </c>
      <c r="S1341" s="121">
        <v>6176.227883645879</v>
      </c>
      <c r="T1341" s="54">
        <v>5782.5111628606373</v>
      </c>
      <c r="U1341" s="55">
        <v>0.95590342850084864</v>
      </c>
    </row>
    <row r="1342" spans="1:21" ht="13" x14ac:dyDescent="0.3">
      <c r="A1342" s="44" t="s">
        <v>5980</v>
      </c>
      <c r="B1342" s="44" t="s">
        <v>11938</v>
      </c>
      <c r="C1342" s="98" t="s">
        <v>996</v>
      </c>
      <c r="D1342" s="98" t="s">
        <v>13119</v>
      </c>
      <c r="E1342" s="98" t="s">
        <v>227</v>
      </c>
      <c r="F1342" s="122">
        <v>1.0197465500375971</v>
      </c>
      <c r="G1342" s="122">
        <v>1.0209885018637748</v>
      </c>
      <c r="H1342" s="99">
        <v>12326.416666666668</v>
      </c>
      <c r="I1342" s="53">
        <v>12569.820870159272</v>
      </c>
      <c r="J1342" s="54">
        <v>11878.969427820048</v>
      </c>
      <c r="K1342" s="55">
        <v>0.96370013679185329</v>
      </c>
      <c r="L1342" s="121">
        <v>12585.129685848666</v>
      </c>
      <c r="M1342" s="54">
        <v>11782.772423011407</v>
      </c>
      <c r="N1342" s="120">
        <v>0.95589600300260869</v>
      </c>
      <c r="O1342" s="123">
        <v>12442.474827098798</v>
      </c>
      <c r="P1342" s="53">
        <v>12688.170778863647</v>
      </c>
      <c r="Q1342" s="54">
        <v>11990.908994906269</v>
      </c>
      <c r="R1342" s="55">
        <v>0.96370771583085291</v>
      </c>
      <c r="S1342" s="121">
        <v>12703.623733197332</v>
      </c>
      <c r="T1342" s="54">
        <v>11893.804346259245</v>
      </c>
      <c r="U1342" s="55">
        <v>0.95590342850084864</v>
      </c>
    </row>
    <row r="1343" spans="1:21" ht="13" x14ac:dyDescent="0.3">
      <c r="A1343" s="44" t="s">
        <v>5979</v>
      </c>
      <c r="B1343" s="44" t="s">
        <v>11937</v>
      </c>
      <c r="C1343" s="98" t="s">
        <v>996</v>
      </c>
      <c r="D1343" s="98" t="s">
        <v>13119</v>
      </c>
      <c r="E1343" s="98" t="s">
        <v>227</v>
      </c>
      <c r="F1343" s="122">
        <v>1.0197465500375971</v>
      </c>
      <c r="G1343" s="122">
        <v>1.0209885018637748</v>
      </c>
      <c r="H1343" s="99">
        <v>10874</v>
      </c>
      <c r="I1343" s="53">
        <v>11088.723985108831</v>
      </c>
      <c r="J1343" s="54">
        <v>10479.275287474613</v>
      </c>
      <c r="K1343" s="55">
        <v>0.96370013679185329</v>
      </c>
      <c r="L1343" s="121">
        <v>11102.228969266687</v>
      </c>
      <c r="M1343" s="54">
        <v>10394.413136650368</v>
      </c>
      <c r="N1343" s="120">
        <v>0.9558960030026088</v>
      </c>
      <c r="O1343" s="123">
        <v>10966.014067244079</v>
      </c>
      <c r="P1343" s="53">
        <v>11182.555012735907</v>
      </c>
      <c r="Q1343" s="54">
        <v>10568.032368512791</v>
      </c>
      <c r="R1343" s="55">
        <v>0.9637077158308528</v>
      </c>
      <c r="S1343" s="121">
        <v>11196.174273932613</v>
      </c>
      <c r="T1343" s="54">
        <v>10482.450443867152</v>
      </c>
      <c r="U1343" s="55">
        <v>0.95590342850084875</v>
      </c>
    </row>
    <row r="1344" spans="1:21" ht="13" x14ac:dyDescent="0.3">
      <c r="A1344" s="44" t="s">
        <v>5978</v>
      </c>
      <c r="B1344" s="44" t="s">
        <v>8437</v>
      </c>
      <c r="C1344" s="98" t="s">
        <v>996</v>
      </c>
      <c r="D1344" s="98" t="s">
        <v>13119</v>
      </c>
      <c r="E1344" s="98" t="s">
        <v>227</v>
      </c>
      <c r="F1344" s="122">
        <v>1.0197465500375971</v>
      </c>
      <c r="G1344" s="122">
        <v>1.0209885018637748</v>
      </c>
      <c r="H1344" s="99">
        <v>5324</v>
      </c>
      <c r="I1344" s="53">
        <v>5429.1306324001671</v>
      </c>
      <c r="J1344" s="54">
        <v>5130.739528279827</v>
      </c>
      <c r="K1344" s="55">
        <v>0.96370013679185329</v>
      </c>
      <c r="L1344" s="121">
        <v>5435.7427839227366</v>
      </c>
      <c r="M1344" s="54">
        <v>5089.1903199858889</v>
      </c>
      <c r="N1344" s="120">
        <v>0.95589600300260869</v>
      </c>
      <c r="O1344" s="123">
        <v>5372.4670094138974</v>
      </c>
      <c r="P1344" s="53">
        <v>5478.554698040628</v>
      </c>
      <c r="Q1344" s="54">
        <v>5177.48791001888</v>
      </c>
      <c r="R1344" s="55">
        <v>0.9637077158308528</v>
      </c>
      <c r="S1344" s="121">
        <v>5485.227043254049</v>
      </c>
      <c r="T1344" s="54">
        <v>5135.5596338064452</v>
      </c>
      <c r="U1344" s="55">
        <v>0.95590342850084853</v>
      </c>
    </row>
    <row r="1345" spans="1:21" ht="13" x14ac:dyDescent="0.3">
      <c r="A1345" s="44" t="s">
        <v>5977</v>
      </c>
      <c r="B1345" s="44" t="s">
        <v>11936</v>
      </c>
      <c r="C1345" s="98" t="s">
        <v>996</v>
      </c>
      <c r="D1345" s="98" t="s">
        <v>13119</v>
      </c>
      <c r="E1345" s="98" t="s">
        <v>227</v>
      </c>
      <c r="F1345" s="122">
        <v>1.0197465500375971</v>
      </c>
      <c r="G1345" s="122">
        <v>1.0209885018637748</v>
      </c>
      <c r="H1345" s="99">
        <v>8932.0833333333321</v>
      </c>
      <c r="I1345" s="53">
        <v>9108.4611638149854</v>
      </c>
      <c r="J1345" s="54">
        <v>8607.8499301695647</v>
      </c>
      <c r="K1345" s="55">
        <v>0.96370013679185329</v>
      </c>
      <c r="L1345" s="121">
        <v>9119.5543810223899</v>
      </c>
      <c r="M1345" s="54">
        <v>8538.1427568195504</v>
      </c>
      <c r="N1345" s="120">
        <v>0.9558960030026088</v>
      </c>
      <c r="O1345" s="123">
        <v>9015.3352294281322</v>
      </c>
      <c r="P1345" s="53">
        <v>9193.3569976417457</v>
      </c>
      <c r="Q1345" s="54">
        <v>8688.1481214016021</v>
      </c>
      <c r="R1345" s="55">
        <v>0.9637077158308528</v>
      </c>
      <c r="S1345" s="121">
        <v>9204.5536096935393</v>
      </c>
      <c r="T1345" s="54">
        <v>8617.7898548948378</v>
      </c>
      <c r="U1345" s="55">
        <v>0.95590342850084875</v>
      </c>
    </row>
    <row r="1346" spans="1:21" ht="13" x14ac:dyDescent="0.3">
      <c r="A1346" s="44" t="s">
        <v>5976</v>
      </c>
      <c r="B1346" s="44" t="s">
        <v>11935</v>
      </c>
      <c r="C1346" s="98" t="s">
        <v>996</v>
      </c>
      <c r="D1346" s="98" t="s">
        <v>13119</v>
      </c>
      <c r="E1346" s="98" t="s">
        <v>227</v>
      </c>
      <c r="F1346" s="122">
        <v>1.0197465500375971</v>
      </c>
      <c r="G1346" s="122">
        <v>1.0209885018637748</v>
      </c>
      <c r="H1346" s="99">
        <v>7192.25</v>
      </c>
      <c r="I1346" s="53">
        <v>7334.2721245079074</v>
      </c>
      <c r="J1346" s="54">
        <v>6931.1723088412064</v>
      </c>
      <c r="K1346" s="55">
        <v>0.96370013679185318</v>
      </c>
      <c r="L1346" s="121">
        <v>7343.2045525297344</v>
      </c>
      <c r="M1346" s="54">
        <v>6875.0430275955132</v>
      </c>
      <c r="N1346" s="120">
        <v>0.9558960030026088</v>
      </c>
      <c r="O1346" s="123">
        <v>7258.5965849062795</v>
      </c>
      <c r="P1346" s="53">
        <v>7401.9288255728625</v>
      </c>
      <c r="Q1346" s="54">
        <v>6995.1655349776602</v>
      </c>
      <c r="R1346" s="55">
        <v>0.96370771583085291</v>
      </c>
      <c r="S1346" s="121">
        <v>7410.943652856974</v>
      </c>
      <c r="T1346" s="54">
        <v>6938.5173616164639</v>
      </c>
      <c r="U1346" s="55">
        <v>0.95590342850084864</v>
      </c>
    </row>
    <row r="1347" spans="1:21" ht="13" x14ac:dyDescent="0.3">
      <c r="A1347" s="44" t="s">
        <v>5975</v>
      </c>
      <c r="B1347" s="44" t="s">
        <v>11934</v>
      </c>
      <c r="C1347" s="98" t="s">
        <v>996</v>
      </c>
      <c r="D1347" s="98" t="s">
        <v>13119</v>
      </c>
      <c r="E1347" s="98" t="s">
        <v>227</v>
      </c>
      <c r="F1347" s="122">
        <v>1.0197465500375971</v>
      </c>
      <c r="G1347" s="122">
        <v>1.0209885018637748</v>
      </c>
      <c r="H1347" s="99">
        <v>7811.8333333333321</v>
      </c>
      <c r="I1347" s="53">
        <v>7966.0900911353674</v>
      </c>
      <c r="J1347" s="54">
        <v>7528.2648519284912</v>
      </c>
      <c r="K1347" s="55">
        <v>0.96370013679185329</v>
      </c>
      <c r="L1347" s="121">
        <v>7975.7920118094962</v>
      </c>
      <c r="M1347" s="54">
        <v>7467.3002594558775</v>
      </c>
      <c r="N1347" s="120">
        <v>0.95589600300260869</v>
      </c>
      <c r="O1347" s="123">
        <v>7881.5400915520204</v>
      </c>
      <c r="P1347" s="53">
        <v>8037.1733173431794</v>
      </c>
      <c r="Q1347" s="54">
        <v>7595.5009988588881</v>
      </c>
      <c r="R1347" s="55">
        <v>0.9637077158308528</v>
      </c>
      <c r="S1347" s="121">
        <v>8046.9618104529754</v>
      </c>
      <c r="T1347" s="54">
        <v>7533.991195381469</v>
      </c>
      <c r="U1347" s="55">
        <v>0.95590342850084864</v>
      </c>
    </row>
    <row r="1348" spans="1:21" ht="13" x14ac:dyDescent="0.3">
      <c r="A1348" s="44" t="s">
        <v>5974</v>
      </c>
      <c r="B1348" s="44" t="s">
        <v>11933</v>
      </c>
      <c r="C1348" s="98" t="s">
        <v>996</v>
      </c>
      <c r="D1348" s="98" t="s">
        <v>13119</v>
      </c>
      <c r="E1348" s="98" t="s">
        <v>227</v>
      </c>
      <c r="F1348" s="122">
        <v>1.0197465500375971</v>
      </c>
      <c r="G1348" s="122">
        <v>1.0209885018637748</v>
      </c>
      <c r="H1348" s="99">
        <v>7876.583333333333</v>
      </c>
      <c r="I1348" s="53">
        <v>8032.1186802503025</v>
      </c>
      <c r="J1348" s="54">
        <v>7590.664435785764</v>
      </c>
      <c r="K1348" s="55">
        <v>0.96370013679185318</v>
      </c>
      <c r="L1348" s="121">
        <v>8041.9010173051765</v>
      </c>
      <c r="M1348" s="54">
        <v>7529.1945256502968</v>
      </c>
      <c r="N1348" s="120">
        <v>0.95589600300260857</v>
      </c>
      <c r="O1348" s="123">
        <v>7940.514430363578</v>
      </c>
      <c r="P1348" s="53">
        <v>8097.3121958870142</v>
      </c>
      <c r="Q1348" s="54">
        <v>7652.3350242076103</v>
      </c>
      <c r="R1348" s="55">
        <v>0.96370771583085302</v>
      </c>
      <c r="S1348" s="121">
        <v>8107.1739322845942</v>
      </c>
      <c r="T1348" s="54">
        <v>7590.3649680450071</v>
      </c>
      <c r="U1348" s="55">
        <v>0.95590342850084864</v>
      </c>
    </row>
    <row r="1349" spans="1:21" ht="13" x14ac:dyDescent="0.3">
      <c r="A1349" s="44" t="s">
        <v>5973</v>
      </c>
      <c r="B1349" s="44" t="s">
        <v>11932</v>
      </c>
      <c r="C1349" s="98" t="s">
        <v>996</v>
      </c>
      <c r="D1349" s="98" t="s">
        <v>13119</v>
      </c>
      <c r="E1349" s="98" t="s">
        <v>227</v>
      </c>
      <c r="F1349" s="122">
        <v>1.0197465500375971</v>
      </c>
      <c r="G1349" s="122">
        <v>1.0209885018637748</v>
      </c>
      <c r="H1349" s="99">
        <v>5951.7499999999991</v>
      </c>
      <c r="I1349" s="53">
        <v>6069.276529186267</v>
      </c>
      <c r="J1349" s="54">
        <v>5735.7022891509114</v>
      </c>
      <c r="K1349" s="55">
        <v>0.96370013679185318</v>
      </c>
      <c r="L1349" s="121">
        <v>6076.6683159677204</v>
      </c>
      <c r="M1349" s="54">
        <v>5689.2540358707756</v>
      </c>
      <c r="N1349" s="120">
        <v>0.95589600300260869</v>
      </c>
      <c r="O1349" s="123">
        <v>6004.8947800782043</v>
      </c>
      <c r="P1349" s="53">
        <v>6123.4707353235244</v>
      </c>
      <c r="Q1349" s="54">
        <v>5786.963432313778</v>
      </c>
      <c r="R1349" s="55">
        <v>0.96370771583085291</v>
      </c>
      <c r="S1349" s="121">
        <v>6130.9285253616472</v>
      </c>
      <c r="T1349" s="54">
        <v>5740.0995080636058</v>
      </c>
      <c r="U1349" s="55">
        <v>0.95590342850084875</v>
      </c>
    </row>
    <row r="1350" spans="1:21" ht="13" x14ac:dyDescent="0.3">
      <c r="A1350" s="44" t="s">
        <v>5972</v>
      </c>
      <c r="B1350" s="44" t="s">
        <v>11931</v>
      </c>
      <c r="C1350" s="98" t="s">
        <v>996</v>
      </c>
      <c r="D1350" s="98" t="s">
        <v>13119</v>
      </c>
      <c r="E1350" s="98" t="s">
        <v>227</v>
      </c>
      <c r="F1350" s="122">
        <v>1.0197465500375971</v>
      </c>
      <c r="G1350" s="122">
        <v>1.0209885018637748</v>
      </c>
      <c r="H1350" s="99">
        <v>3673.333333333333</v>
      </c>
      <c r="I1350" s="53">
        <v>3745.8689938047728</v>
      </c>
      <c r="J1350" s="54">
        <v>3539.9918358154073</v>
      </c>
      <c r="K1350" s="55">
        <v>0.96370013679185329</v>
      </c>
      <c r="L1350" s="121">
        <v>3750.4310968462655</v>
      </c>
      <c r="M1350" s="54">
        <v>3511.3246510295821</v>
      </c>
      <c r="N1350" s="120">
        <v>0.95589600300260869</v>
      </c>
      <c r="O1350" s="123">
        <v>3711.2174351470944</v>
      </c>
      <c r="P1350" s="53">
        <v>3784.501175930629</v>
      </c>
      <c r="Q1350" s="54">
        <v>3576.5288773772427</v>
      </c>
      <c r="R1350" s="55">
        <v>0.96370771583085291</v>
      </c>
      <c r="S1350" s="121">
        <v>3789.1103292015528</v>
      </c>
      <c r="T1350" s="54">
        <v>3547.5654701692338</v>
      </c>
      <c r="U1350" s="55">
        <v>0.95590342850084875</v>
      </c>
    </row>
    <row r="1351" spans="1:21" ht="13" x14ac:dyDescent="0.3">
      <c r="A1351" s="44" t="s">
        <v>5971</v>
      </c>
      <c r="B1351" s="44" t="s">
        <v>11930</v>
      </c>
      <c r="C1351" s="98" t="s">
        <v>996</v>
      </c>
      <c r="D1351" s="98" t="s">
        <v>13119</v>
      </c>
      <c r="E1351" s="98" t="s">
        <v>227</v>
      </c>
      <c r="F1351" s="122">
        <v>1.0197465500375971</v>
      </c>
      <c r="G1351" s="122">
        <v>1.0209885018637748</v>
      </c>
      <c r="H1351" s="99">
        <v>8435.6666666666679</v>
      </c>
      <c r="I1351" s="53">
        <v>8602.2419806004909</v>
      </c>
      <c r="J1351" s="54">
        <v>8129.4531205971443</v>
      </c>
      <c r="K1351" s="55">
        <v>0.96370013679185318</v>
      </c>
      <c r="L1351" s="121">
        <v>8612.7186722221832</v>
      </c>
      <c r="M1351" s="54">
        <v>8063.6200493290071</v>
      </c>
      <c r="N1351" s="120">
        <v>0.95589600300260869</v>
      </c>
      <c r="O1351" s="123">
        <v>8500.3625103756567</v>
      </c>
      <c r="P1351" s="53">
        <v>8668.2153440245038</v>
      </c>
      <c r="Q1351" s="54">
        <v>8191.8649386083389</v>
      </c>
      <c r="R1351" s="55">
        <v>0.96370771583085291</v>
      </c>
      <c r="S1351" s="121">
        <v>8678.772384767437</v>
      </c>
      <c r="T1351" s="54">
        <v>8125.5256671681709</v>
      </c>
      <c r="U1351" s="55">
        <v>0.95590342850084864</v>
      </c>
    </row>
    <row r="1352" spans="1:21" ht="13" x14ac:dyDescent="0.3">
      <c r="A1352" s="44" t="s">
        <v>5970</v>
      </c>
      <c r="B1352" s="44" t="s">
        <v>8287</v>
      </c>
      <c r="C1352" s="98" t="s">
        <v>996</v>
      </c>
      <c r="D1352" s="98" t="s">
        <v>13119</v>
      </c>
      <c r="E1352" s="98" t="s">
        <v>227</v>
      </c>
      <c r="F1352" s="122">
        <v>1.0197465500375971</v>
      </c>
      <c r="G1352" s="122">
        <v>1.0209885018637748</v>
      </c>
      <c r="H1352" s="99">
        <v>10669.333333333332</v>
      </c>
      <c r="I1352" s="53">
        <v>10880.0158578678</v>
      </c>
      <c r="J1352" s="54">
        <v>10282.037992811211</v>
      </c>
      <c r="K1352" s="55">
        <v>0.96370013679185318</v>
      </c>
      <c r="L1352" s="121">
        <v>10893.266655885232</v>
      </c>
      <c r="M1352" s="54">
        <v>10198.773088035832</v>
      </c>
      <c r="N1352" s="120">
        <v>0.95589600300260869</v>
      </c>
      <c r="O1352" s="123">
        <v>10766.770918787279</v>
      </c>
      <c r="P1352" s="53">
        <v>10979.377499478456</v>
      </c>
      <c r="Q1352" s="54">
        <v>10376.020209018541</v>
      </c>
      <c r="R1352" s="55">
        <v>0.9637077158308528</v>
      </c>
      <c r="S1352" s="121">
        <v>10992.749310283081</v>
      </c>
      <c r="T1352" s="54">
        <v>10291.993235151993</v>
      </c>
      <c r="U1352" s="55">
        <v>0.95590342850084875</v>
      </c>
    </row>
    <row r="1353" spans="1:21" ht="13" x14ac:dyDescent="0.3">
      <c r="A1353" s="44" t="s">
        <v>5969</v>
      </c>
      <c r="B1353" s="44" t="s">
        <v>11929</v>
      </c>
      <c r="C1353" s="98" t="s">
        <v>996</v>
      </c>
      <c r="D1353" s="98" t="s">
        <v>13119</v>
      </c>
      <c r="E1353" s="98" t="s">
        <v>227</v>
      </c>
      <c r="F1353" s="122">
        <v>1.0197465500375971</v>
      </c>
      <c r="G1353" s="122">
        <v>1.0209885018637748</v>
      </c>
      <c r="H1353" s="99">
        <v>4128.9166666666661</v>
      </c>
      <c r="I1353" s="53">
        <v>4210.4485262260678</v>
      </c>
      <c r="J1353" s="54">
        <v>3979.0375564688288</v>
      </c>
      <c r="K1353" s="55">
        <v>0.96370013679185329</v>
      </c>
      <c r="L1353" s="121">
        <v>4215.5764418203698</v>
      </c>
      <c r="M1353" s="54">
        <v>3946.8149383975206</v>
      </c>
      <c r="N1353" s="120">
        <v>0.95589600300260869</v>
      </c>
      <c r="O1353" s="123">
        <v>4166.8170772489657</v>
      </c>
      <c r="P1353" s="53">
        <v>4249.0973391623766</v>
      </c>
      <c r="Q1353" s="54">
        <v>4015.5937678005916</v>
      </c>
      <c r="R1353" s="55">
        <v>0.96370771583085302</v>
      </c>
      <c r="S1353" s="121">
        <v>4254.2723252408141</v>
      </c>
      <c r="T1353" s="54">
        <v>3983.0747300781718</v>
      </c>
      <c r="U1353" s="55">
        <v>0.95590342850084864</v>
      </c>
    </row>
    <row r="1354" spans="1:21" ht="13" x14ac:dyDescent="0.3">
      <c r="A1354" s="44" t="s">
        <v>5968</v>
      </c>
      <c r="B1354" s="44" t="s">
        <v>11928</v>
      </c>
      <c r="C1354" s="98" t="s">
        <v>996</v>
      </c>
      <c r="D1354" s="98" t="s">
        <v>13119</v>
      </c>
      <c r="E1354" s="98" t="s">
        <v>227</v>
      </c>
      <c r="F1354" s="122">
        <v>1.0197465500375971</v>
      </c>
      <c r="G1354" s="122">
        <v>1.0209885018637748</v>
      </c>
      <c r="H1354" s="99">
        <v>7978</v>
      </c>
      <c r="I1354" s="53">
        <v>8135.5379761999493</v>
      </c>
      <c r="J1354" s="54">
        <v>7688.399691325405</v>
      </c>
      <c r="K1354" s="55">
        <v>0.96370013679185318</v>
      </c>
      <c r="L1354" s="121">
        <v>8145.4462678691953</v>
      </c>
      <c r="M1354" s="54">
        <v>7626.1383119548127</v>
      </c>
      <c r="N1354" s="120">
        <v>0.9558960030026088</v>
      </c>
      <c r="O1354" s="123">
        <v>8051.0391649933999</v>
      </c>
      <c r="P1354" s="53">
        <v>8210.0194127195955</v>
      </c>
      <c r="Q1354" s="54">
        <v>7758.8485637605263</v>
      </c>
      <c r="R1354" s="55">
        <v>0.96370771583085291</v>
      </c>
      <c r="S1354" s="121">
        <v>8220.0184155131883</v>
      </c>
      <c r="T1354" s="54">
        <v>7696.0159408118016</v>
      </c>
      <c r="U1354" s="55">
        <v>0.95590342850084875</v>
      </c>
    </row>
    <row r="1355" spans="1:21" ht="13" x14ac:dyDescent="0.3">
      <c r="A1355" s="44" t="s">
        <v>5967</v>
      </c>
      <c r="B1355" s="44" t="s">
        <v>11927</v>
      </c>
      <c r="C1355" s="98" t="s">
        <v>996</v>
      </c>
      <c r="D1355" s="98" t="s">
        <v>13119</v>
      </c>
      <c r="E1355" s="98" t="s">
        <v>227</v>
      </c>
      <c r="F1355" s="122">
        <v>1.0197465500375971</v>
      </c>
      <c r="G1355" s="122">
        <v>1.0209885018637748</v>
      </c>
      <c r="H1355" s="99">
        <v>2605.5</v>
      </c>
      <c r="I1355" s="53">
        <v>2656.949636122959</v>
      </c>
      <c r="J1355" s="54">
        <v>2510.9207064111733</v>
      </c>
      <c r="K1355" s="55">
        <v>0.96370013679185318</v>
      </c>
      <c r="L1355" s="121">
        <v>2660.1855416060653</v>
      </c>
      <c r="M1355" s="54">
        <v>2490.5870358232974</v>
      </c>
      <c r="N1355" s="120">
        <v>0.9558960030026088</v>
      </c>
      <c r="O1355" s="123">
        <v>2628.6729974539116</v>
      </c>
      <c r="P1355" s="53">
        <v>2680.5802203306157</v>
      </c>
      <c r="Q1355" s="54">
        <v>2533.2724500425506</v>
      </c>
      <c r="R1355" s="55">
        <v>0.96370771583085291</v>
      </c>
      <c r="S1355" s="121">
        <v>2683.8449055602273</v>
      </c>
      <c r="T1355" s="54">
        <v>2512.7575306737967</v>
      </c>
      <c r="U1355" s="55">
        <v>0.95590342850084864</v>
      </c>
    </row>
    <row r="1356" spans="1:21" ht="13" x14ac:dyDescent="0.3">
      <c r="A1356" s="44" t="s">
        <v>5966</v>
      </c>
      <c r="B1356" s="44" t="s">
        <v>11926</v>
      </c>
      <c r="C1356" s="98" t="s">
        <v>996</v>
      </c>
      <c r="D1356" s="98" t="s">
        <v>13119</v>
      </c>
      <c r="E1356" s="98" t="s">
        <v>227</v>
      </c>
      <c r="F1356" s="122">
        <v>1.0197465500375971</v>
      </c>
      <c r="G1356" s="122">
        <v>1.0209885018637748</v>
      </c>
      <c r="H1356" s="99">
        <v>4566.1666666666661</v>
      </c>
      <c r="I1356" s="53">
        <v>4656.3327052300074</v>
      </c>
      <c r="J1356" s="54">
        <v>4400.4154412810667</v>
      </c>
      <c r="K1356" s="55">
        <v>0.96370013679185329</v>
      </c>
      <c r="L1356" s="121">
        <v>4662.0036642603054</v>
      </c>
      <c r="M1356" s="54">
        <v>4364.7804657104107</v>
      </c>
      <c r="N1356" s="120">
        <v>0.95589600300260857</v>
      </c>
      <c r="O1356" s="123">
        <v>4604.3628638920327</v>
      </c>
      <c r="P1356" s="53">
        <v>4695.2831455751302</v>
      </c>
      <c r="Q1356" s="54">
        <v>4437.2600184177945</v>
      </c>
      <c r="R1356" s="55">
        <v>0.9637077158308528</v>
      </c>
      <c r="S1356" s="121">
        <v>4701.0015424423264</v>
      </c>
      <c r="T1356" s="54">
        <v>4401.3262476563805</v>
      </c>
      <c r="U1356" s="55">
        <v>0.95590342850084864</v>
      </c>
    </row>
    <row r="1357" spans="1:21" ht="13" x14ac:dyDescent="0.3">
      <c r="A1357" s="44" t="s">
        <v>5965</v>
      </c>
      <c r="B1357" s="44" t="s">
        <v>11925</v>
      </c>
      <c r="C1357" s="98" t="s">
        <v>996</v>
      </c>
      <c r="D1357" s="98" t="s">
        <v>13119</v>
      </c>
      <c r="E1357" s="98" t="s">
        <v>227</v>
      </c>
      <c r="F1357" s="122">
        <v>1.0197465500375971</v>
      </c>
      <c r="G1357" s="122">
        <v>1.0209885018637748</v>
      </c>
      <c r="H1357" s="99">
        <v>4827.833333333333</v>
      </c>
      <c r="I1357" s="53">
        <v>4923.1663858231786</v>
      </c>
      <c r="J1357" s="54">
        <v>4652.5836437416019</v>
      </c>
      <c r="K1357" s="55">
        <v>0.96370013679185329</v>
      </c>
      <c r="L1357" s="121">
        <v>4929.1623222479939</v>
      </c>
      <c r="M1357" s="54">
        <v>4614.906586496094</v>
      </c>
      <c r="N1357" s="120">
        <v>0.95589600300260869</v>
      </c>
      <c r="O1357" s="123">
        <v>4865.7922209831831</v>
      </c>
      <c r="P1357" s="53">
        <v>4961.8748305473782</v>
      </c>
      <c r="Q1357" s="54">
        <v>4689.2015069912359</v>
      </c>
      <c r="R1357" s="55">
        <v>0.96370771583085291</v>
      </c>
      <c r="S1357" s="121">
        <v>4967.9179100820293</v>
      </c>
      <c r="T1357" s="54">
        <v>4651.2274664105835</v>
      </c>
      <c r="U1357" s="55">
        <v>0.95590342850084864</v>
      </c>
    </row>
    <row r="1358" spans="1:21" ht="13" x14ac:dyDescent="0.3">
      <c r="A1358" s="44" t="s">
        <v>5964</v>
      </c>
      <c r="B1358" s="44" t="s">
        <v>11924</v>
      </c>
      <c r="C1358" s="98" t="s">
        <v>996</v>
      </c>
      <c r="D1358" s="98" t="s">
        <v>13119</v>
      </c>
      <c r="E1358" s="98" t="s">
        <v>227</v>
      </c>
      <c r="F1358" s="122">
        <v>1.0197465500375971</v>
      </c>
      <c r="G1358" s="122">
        <v>1.0209885018637748</v>
      </c>
      <c r="H1358" s="99">
        <v>15746.833333333328</v>
      </c>
      <c r="I1358" s="53">
        <v>16057.778965683696</v>
      </c>
      <c r="J1358" s="54">
        <v>15175.225437371842</v>
      </c>
      <c r="K1358" s="55">
        <v>0.96370013679185318</v>
      </c>
      <c r="L1358" s="121">
        <v>16077.335774098545</v>
      </c>
      <c r="M1358" s="54">
        <v>15052.335043281573</v>
      </c>
      <c r="N1358" s="120">
        <v>0.95589600300260869</v>
      </c>
      <c r="O1358" s="123">
        <v>15878.4432096377</v>
      </c>
      <c r="P1358" s="53">
        <v>16191.987682995954</v>
      </c>
      <c r="Q1358" s="54">
        <v>15302.178236509864</v>
      </c>
      <c r="R1358" s="55">
        <v>0.96370771583085291</v>
      </c>
      <c r="S1358" s="121">
        <v>16211.707944537024</v>
      </c>
      <c r="T1358" s="54">
        <v>15178.258303348699</v>
      </c>
      <c r="U1358" s="55">
        <v>0.95590342850084875</v>
      </c>
    </row>
    <row r="1359" spans="1:21" ht="13" x14ac:dyDescent="0.3">
      <c r="A1359" s="44" t="s">
        <v>5963</v>
      </c>
      <c r="B1359" s="44" t="s">
        <v>11923</v>
      </c>
      <c r="C1359" s="98" t="s">
        <v>996</v>
      </c>
      <c r="D1359" s="98" t="s">
        <v>13119</v>
      </c>
      <c r="E1359" s="98" t="s">
        <v>227</v>
      </c>
      <c r="F1359" s="122">
        <v>1.0197465500375971</v>
      </c>
      <c r="G1359" s="122">
        <v>1.0209885018637748</v>
      </c>
      <c r="H1359" s="99">
        <v>7912.1666666666661</v>
      </c>
      <c r="I1359" s="53">
        <v>8068.4046616558071</v>
      </c>
      <c r="J1359" s="54">
        <v>7624.9560989866077</v>
      </c>
      <c r="K1359" s="55">
        <v>0.96370013679185329</v>
      </c>
      <c r="L1359" s="121">
        <v>8078.2311914964957</v>
      </c>
      <c r="M1359" s="54">
        <v>7563.2084917571401</v>
      </c>
      <c r="N1359" s="120">
        <v>0.95589600300260869</v>
      </c>
      <c r="O1359" s="123">
        <v>7975.1404164506457</v>
      </c>
      <c r="P1359" s="53">
        <v>8132.6219257409512</v>
      </c>
      <c r="Q1359" s="54">
        <v>7685.7043541679686</v>
      </c>
      <c r="R1359" s="55">
        <v>0.96370771583085291</v>
      </c>
      <c r="S1359" s="121">
        <v>8142.5266659451854</v>
      </c>
      <c r="T1359" s="54">
        <v>7623.4640668608581</v>
      </c>
      <c r="U1359" s="55">
        <v>0.95590342850084864</v>
      </c>
    </row>
    <row r="1360" spans="1:21" ht="13" x14ac:dyDescent="0.3">
      <c r="A1360" s="44" t="s">
        <v>5962</v>
      </c>
      <c r="B1360" s="44" t="s">
        <v>11922</v>
      </c>
      <c r="C1360" s="98" t="s">
        <v>996</v>
      </c>
      <c r="D1360" s="98" t="s">
        <v>13119</v>
      </c>
      <c r="E1360" s="98" t="s">
        <v>227</v>
      </c>
      <c r="F1360" s="122">
        <v>1.0197465500375971</v>
      </c>
      <c r="G1360" s="122">
        <v>1.0209885018637748</v>
      </c>
      <c r="H1360" s="99">
        <v>12141.083333333336</v>
      </c>
      <c r="I1360" s="53">
        <v>12380.827842885637</v>
      </c>
      <c r="J1360" s="54">
        <v>11700.363669134624</v>
      </c>
      <c r="K1360" s="55">
        <v>0.96370013679185307</v>
      </c>
      <c r="L1360" s="121">
        <v>12395.906483503248</v>
      </c>
      <c r="M1360" s="54">
        <v>11605.613030454926</v>
      </c>
      <c r="N1360" s="120">
        <v>0.9558960030026088</v>
      </c>
      <c r="O1360" s="123">
        <v>12255.194359368099</v>
      </c>
      <c r="P1360" s="53">
        <v>12497.192168005839</v>
      </c>
      <c r="Q1360" s="54">
        <v>11810.425363129783</v>
      </c>
      <c r="R1360" s="55">
        <v>0.96370771583085291</v>
      </c>
      <c r="S1360" s="121">
        <v>12512.412529020618</v>
      </c>
      <c r="T1360" s="54">
        <v>11714.782305064227</v>
      </c>
      <c r="U1360" s="55">
        <v>0.95590342850084864</v>
      </c>
    </row>
    <row r="1361" spans="1:21" ht="13" x14ac:dyDescent="0.3">
      <c r="A1361" s="44" t="s">
        <v>5961</v>
      </c>
      <c r="B1361" s="44" t="s">
        <v>11921</v>
      </c>
      <c r="C1361" s="98" t="s">
        <v>996</v>
      </c>
      <c r="D1361" s="98" t="s">
        <v>13119</v>
      </c>
      <c r="E1361" s="98" t="s">
        <v>227</v>
      </c>
      <c r="F1361" s="122">
        <v>1.0197465500375971</v>
      </c>
      <c r="G1361" s="122">
        <v>1.0209885018637748</v>
      </c>
      <c r="H1361" s="99">
        <v>5562.5</v>
      </c>
      <c r="I1361" s="53">
        <v>5672.3401845841336</v>
      </c>
      <c r="J1361" s="54">
        <v>5360.5820109046836</v>
      </c>
      <c r="K1361" s="55">
        <v>0.96370013679185318</v>
      </c>
      <c r="L1361" s="121">
        <v>5679.2485416172467</v>
      </c>
      <c r="M1361" s="54">
        <v>5317.1715167020102</v>
      </c>
      <c r="N1361" s="120">
        <v>0.95589600300260857</v>
      </c>
      <c r="O1361" s="123">
        <v>5612.6838447960617</v>
      </c>
      <c r="P1361" s="53">
        <v>5723.5149871825397</v>
      </c>
      <c r="Q1361" s="54">
        <v>5408.9867277491421</v>
      </c>
      <c r="R1361" s="55">
        <v>0.96370771583085291</v>
      </c>
      <c r="S1361" s="121">
        <v>5730.4856701333429</v>
      </c>
      <c r="T1361" s="54">
        <v>5365.1837303318807</v>
      </c>
      <c r="U1361" s="55">
        <v>0.95590342850084864</v>
      </c>
    </row>
    <row r="1362" spans="1:21" ht="13" x14ac:dyDescent="0.3">
      <c r="A1362" s="44" t="s">
        <v>5960</v>
      </c>
      <c r="B1362" s="44" t="s">
        <v>11920</v>
      </c>
      <c r="C1362" s="98" t="s">
        <v>996</v>
      </c>
      <c r="D1362" s="98" t="s">
        <v>13119</v>
      </c>
      <c r="E1362" s="98" t="s">
        <v>227</v>
      </c>
      <c r="F1362" s="122">
        <v>1.0197465500375971</v>
      </c>
      <c r="G1362" s="122">
        <v>1.0209885018637748</v>
      </c>
      <c r="H1362" s="99">
        <v>5141.833333333333</v>
      </c>
      <c r="I1362" s="53">
        <v>5243.3668025349843</v>
      </c>
      <c r="J1362" s="54">
        <v>4955.185486694244</v>
      </c>
      <c r="K1362" s="55">
        <v>0.96370013679185329</v>
      </c>
      <c r="L1362" s="121">
        <v>5249.7527118332191</v>
      </c>
      <c r="M1362" s="54">
        <v>4915.0579314389133</v>
      </c>
      <c r="N1362" s="120">
        <v>0.95589600300260869</v>
      </c>
      <c r="O1362" s="123">
        <v>5187.8370409639992</v>
      </c>
      <c r="P1362" s="53">
        <v>5290.278924680294</v>
      </c>
      <c r="Q1362" s="54">
        <v>4999.5585848501059</v>
      </c>
      <c r="R1362" s="55">
        <v>0.9637077158308528</v>
      </c>
      <c r="S1362" s="121">
        <v>5296.721968367232</v>
      </c>
      <c r="T1362" s="54">
        <v>4959.0712139611851</v>
      </c>
      <c r="U1362" s="55">
        <v>0.95590342850084875</v>
      </c>
    </row>
    <row r="1363" spans="1:21" ht="13" x14ac:dyDescent="0.3">
      <c r="A1363" s="44" t="s">
        <v>5959</v>
      </c>
      <c r="B1363" s="44" t="s">
        <v>11919</v>
      </c>
      <c r="C1363" s="98" t="s">
        <v>996</v>
      </c>
      <c r="D1363" s="98" t="s">
        <v>13119</v>
      </c>
      <c r="E1363" s="98" t="s">
        <v>227</v>
      </c>
      <c r="F1363" s="122">
        <v>1.0197465500375971</v>
      </c>
      <c r="G1363" s="122">
        <v>1.0209885018637748</v>
      </c>
      <c r="H1363" s="99">
        <v>8530.5</v>
      </c>
      <c r="I1363" s="53">
        <v>8698.9479450957224</v>
      </c>
      <c r="J1363" s="54">
        <v>8220.8440169029036</v>
      </c>
      <c r="K1363" s="55">
        <v>0.96370013679185318</v>
      </c>
      <c r="L1363" s="121">
        <v>8709.5424151489315</v>
      </c>
      <c r="M1363" s="54">
        <v>8154.2708536137543</v>
      </c>
      <c r="N1363" s="120">
        <v>0.9558960030026088</v>
      </c>
      <c r="O1363" s="123">
        <v>8606.8092611228276</v>
      </c>
      <c r="P1363" s="53">
        <v>8776.7640508616441</v>
      </c>
      <c r="Q1363" s="54">
        <v>8294.4484936285116</v>
      </c>
      <c r="R1363" s="55">
        <v>0.96370771583085302</v>
      </c>
      <c r="S1363" s="121">
        <v>8787.4532933410574</v>
      </c>
      <c r="T1363" s="54">
        <v>8227.2784811601668</v>
      </c>
      <c r="U1363" s="55">
        <v>0.95590342850084864</v>
      </c>
    </row>
    <row r="1364" spans="1:21" ht="13" x14ac:dyDescent="0.3">
      <c r="A1364" s="44" t="s">
        <v>5958</v>
      </c>
      <c r="B1364" s="44" t="s">
        <v>11918</v>
      </c>
      <c r="C1364" s="98" t="s">
        <v>996</v>
      </c>
      <c r="D1364" s="98" t="s">
        <v>13119</v>
      </c>
      <c r="E1364" s="98" t="s">
        <v>227</v>
      </c>
      <c r="F1364" s="122">
        <v>1.0197465500375971</v>
      </c>
      <c r="G1364" s="122">
        <v>1.0209885018637748</v>
      </c>
      <c r="H1364" s="99">
        <v>7712.916666666667</v>
      </c>
      <c r="I1364" s="53">
        <v>7865.2201615608165</v>
      </c>
      <c r="J1364" s="54">
        <v>7432.9388467308318</v>
      </c>
      <c r="K1364" s="55">
        <v>0.96370013679185329</v>
      </c>
      <c r="L1364" s="121">
        <v>7874.7992325001396</v>
      </c>
      <c r="M1364" s="54">
        <v>7372.7462131588709</v>
      </c>
      <c r="N1364" s="120">
        <v>0.95589600300260869</v>
      </c>
      <c r="O1364" s="123">
        <v>7777.0385118213844</v>
      </c>
      <c r="P1364" s="53">
        <v>7930.6081919393846</v>
      </c>
      <c r="Q1364" s="54">
        <v>7494.7920201559618</v>
      </c>
      <c r="R1364" s="55">
        <v>0.96370771583085291</v>
      </c>
      <c r="S1364" s="121">
        <v>7940.2668991213959</v>
      </c>
      <c r="T1364" s="54">
        <v>7434.0977770331992</v>
      </c>
      <c r="U1364" s="55">
        <v>0.95590342850084864</v>
      </c>
    </row>
    <row r="1365" spans="1:21" ht="13" x14ac:dyDescent="0.3">
      <c r="A1365" s="44" t="s">
        <v>5957</v>
      </c>
      <c r="B1365" s="44" t="s">
        <v>11917</v>
      </c>
      <c r="C1365" s="98" t="s">
        <v>996</v>
      </c>
      <c r="D1365" s="98" t="s">
        <v>13119</v>
      </c>
      <c r="E1365" s="98" t="s">
        <v>227</v>
      </c>
      <c r="F1365" s="122">
        <v>1.0197465500375971</v>
      </c>
      <c r="G1365" s="122">
        <v>1.0209885018637748</v>
      </c>
      <c r="H1365" s="99">
        <v>6991.25</v>
      </c>
      <c r="I1365" s="53">
        <v>7129.3030679503509</v>
      </c>
      <c r="J1365" s="54">
        <v>6737.4685813460446</v>
      </c>
      <c r="K1365" s="55">
        <v>0.96370013679185329</v>
      </c>
      <c r="L1365" s="121">
        <v>7137.9858636551153</v>
      </c>
      <c r="M1365" s="54">
        <v>6682.907930991988</v>
      </c>
      <c r="N1365" s="120">
        <v>0.95589600300260869</v>
      </c>
      <c r="O1365" s="123">
        <v>7054.1367867269528</v>
      </c>
      <c r="P1365" s="53">
        <v>7193.431651758111</v>
      </c>
      <c r="Q1365" s="54">
        <v>6798.1260498950242</v>
      </c>
      <c r="R1365" s="55">
        <v>0.96370771583085291</v>
      </c>
      <c r="S1365" s="121">
        <v>7202.1925498224937</v>
      </c>
      <c r="T1365" s="54">
        <v>6743.0735395462543</v>
      </c>
      <c r="U1365" s="55">
        <v>0.95590342850084875</v>
      </c>
    </row>
    <row r="1366" spans="1:21" ht="13" x14ac:dyDescent="0.3">
      <c r="A1366" s="44" t="s">
        <v>5956</v>
      </c>
      <c r="B1366" s="44" t="s">
        <v>11916</v>
      </c>
      <c r="C1366" s="98" t="s">
        <v>996</v>
      </c>
      <c r="D1366" s="98" t="s">
        <v>13119</v>
      </c>
      <c r="E1366" s="98" t="s">
        <v>227</v>
      </c>
      <c r="F1366" s="122">
        <v>1.0197465500375971</v>
      </c>
      <c r="G1366" s="122">
        <v>1.0209885018637748</v>
      </c>
      <c r="H1366" s="99">
        <v>8649.25</v>
      </c>
      <c r="I1366" s="53">
        <v>8820.0428479126858</v>
      </c>
      <c r="J1366" s="54">
        <v>8335.2834081469355</v>
      </c>
      <c r="K1366" s="55">
        <v>0.96370013679185307</v>
      </c>
      <c r="L1366" s="121">
        <v>8830.7847997452536</v>
      </c>
      <c r="M1366" s="54">
        <v>8267.7835039703132</v>
      </c>
      <c r="N1366" s="120">
        <v>0.95589600300260869</v>
      </c>
      <c r="O1366" s="123">
        <v>8723.9683424575123</v>
      </c>
      <c r="P1366" s="53">
        <v>8896.2366198582622</v>
      </c>
      <c r="Q1366" s="54">
        <v>8407.3556042904002</v>
      </c>
      <c r="R1366" s="55">
        <v>0.9637077158308528</v>
      </c>
      <c r="S1366" s="121">
        <v>8907.0713682726946</v>
      </c>
      <c r="T1366" s="54">
        <v>8339.2712486880027</v>
      </c>
      <c r="U1366" s="55">
        <v>0.95590342850084875</v>
      </c>
    </row>
    <row r="1367" spans="1:21" ht="13" x14ac:dyDescent="0.3">
      <c r="A1367" s="44" t="s">
        <v>5955</v>
      </c>
      <c r="B1367" s="44" t="s">
        <v>11915</v>
      </c>
      <c r="C1367" s="98" t="s">
        <v>996</v>
      </c>
      <c r="D1367" s="98" t="s">
        <v>13119</v>
      </c>
      <c r="E1367" s="98" t="s">
        <v>227</v>
      </c>
      <c r="F1367" s="122">
        <v>1.0197465500375971</v>
      </c>
      <c r="G1367" s="122">
        <v>1.0209885018637748</v>
      </c>
      <c r="H1367" s="99">
        <v>4626.6666666666661</v>
      </c>
      <c r="I1367" s="53">
        <v>4718.0273715072817</v>
      </c>
      <c r="J1367" s="54">
        <v>4458.719299556974</v>
      </c>
      <c r="K1367" s="55">
        <v>0.96370013679185329</v>
      </c>
      <c r="L1367" s="121">
        <v>4723.7734686230642</v>
      </c>
      <c r="M1367" s="54">
        <v>4422.6121738920692</v>
      </c>
      <c r="N1367" s="120">
        <v>0.9558960030026088</v>
      </c>
      <c r="O1367" s="123">
        <v>4670.576870299853</v>
      </c>
      <c r="P1367" s="53">
        <v>4762.8046501736726</v>
      </c>
      <c r="Q1367" s="54">
        <v>4501.0709672890853</v>
      </c>
      <c r="R1367" s="55">
        <v>0.96370771583085291</v>
      </c>
      <c r="S1367" s="121">
        <v>4768.6052816470446</v>
      </c>
      <c r="T1367" s="54">
        <v>4464.6204433963931</v>
      </c>
      <c r="U1367" s="55">
        <v>0.95590342850084864</v>
      </c>
    </row>
    <row r="1368" spans="1:21" ht="13" x14ac:dyDescent="0.3">
      <c r="A1368" s="44" t="s">
        <v>5954</v>
      </c>
      <c r="B1368" s="44" t="s">
        <v>11914</v>
      </c>
      <c r="C1368" s="98" t="s">
        <v>996</v>
      </c>
      <c r="D1368" s="98" t="s">
        <v>13119</v>
      </c>
      <c r="E1368" s="98" t="s">
        <v>227</v>
      </c>
      <c r="F1368" s="122">
        <v>1.0197465500375971</v>
      </c>
      <c r="G1368" s="122">
        <v>1.0209885018637748</v>
      </c>
      <c r="H1368" s="99">
        <v>2478.916666666667</v>
      </c>
      <c r="I1368" s="53">
        <v>2527.8667186640337</v>
      </c>
      <c r="J1368" s="54">
        <v>2388.9323307622717</v>
      </c>
      <c r="K1368" s="55">
        <v>0.96370013679185318</v>
      </c>
      <c r="L1368" s="121">
        <v>2530.9454137451426</v>
      </c>
      <c r="M1368" s="54">
        <v>2369.5865334432169</v>
      </c>
      <c r="N1368" s="120">
        <v>0.95589600300260869</v>
      </c>
      <c r="O1368" s="123">
        <v>2504.4140744511692</v>
      </c>
      <c r="P1368" s="53">
        <v>2553.8676122871816</v>
      </c>
      <c r="Q1368" s="54">
        <v>2413.5231671839761</v>
      </c>
      <c r="R1368" s="55">
        <v>0.96370771583085302</v>
      </c>
      <c r="S1368" s="121">
        <v>2556.9779739204514</v>
      </c>
      <c r="T1368" s="54">
        <v>2393.9780001536524</v>
      </c>
      <c r="U1368" s="55">
        <v>0.95590342850084864</v>
      </c>
    </row>
    <row r="1369" spans="1:21" ht="13" x14ac:dyDescent="0.3">
      <c r="A1369" s="44" t="s">
        <v>5953</v>
      </c>
      <c r="B1369" s="44" t="s">
        <v>13244</v>
      </c>
      <c r="C1369" s="98" t="s">
        <v>996</v>
      </c>
      <c r="D1369" s="98" t="s">
        <v>13119</v>
      </c>
      <c r="E1369" s="98" t="s">
        <v>227</v>
      </c>
      <c r="F1369" s="122">
        <v>1.0197465500375971</v>
      </c>
      <c r="G1369" s="122">
        <v>1.0209885018637748</v>
      </c>
      <c r="H1369" s="99">
        <v>3251.2500000000009</v>
      </c>
      <c r="I1369" s="53">
        <v>3315.4509708097385</v>
      </c>
      <c r="J1369" s="54">
        <v>3133.2300697445139</v>
      </c>
      <c r="K1369" s="55">
        <v>0.96370013679185329</v>
      </c>
      <c r="L1369" s="121">
        <v>3319.4888666845986</v>
      </c>
      <c r="M1369" s="54">
        <v>3107.8568797622324</v>
      </c>
      <c r="N1369" s="120">
        <v>0.95589600300260869</v>
      </c>
      <c r="O1369" s="123">
        <v>3279.3970571341088</v>
      </c>
      <c r="P1369" s="53">
        <v>3344.153835215956</v>
      </c>
      <c r="Q1369" s="54">
        <v>3160.3802472331331</v>
      </c>
      <c r="R1369" s="55">
        <v>0.96370771583085291</v>
      </c>
      <c r="S1369" s="121">
        <v>3348.2266883798256</v>
      </c>
      <c r="T1369" s="54">
        <v>3134.7868903300882</v>
      </c>
      <c r="U1369" s="55">
        <v>0.95590342850084875</v>
      </c>
    </row>
    <row r="1370" spans="1:21" ht="13" x14ac:dyDescent="0.3">
      <c r="A1370" s="44" t="s">
        <v>5952</v>
      </c>
      <c r="B1370" s="44" t="s">
        <v>8091</v>
      </c>
      <c r="C1370" s="98" t="s">
        <v>996</v>
      </c>
      <c r="D1370" s="98" t="s">
        <v>13119</v>
      </c>
      <c r="E1370" s="98" t="s">
        <v>227</v>
      </c>
      <c r="F1370" s="122">
        <v>1.0197465500375971</v>
      </c>
      <c r="G1370" s="122">
        <v>1.0209885018637748</v>
      </c>
      <c r="H1370" s="99">
        <v>9581.4166666666661</v>
      </c>
      <c r="I1370" s="53">
        <v>9770.6165903060664</v>
      </c>
      <c r="J1370" s="54">
        <v>9233.6125523264091</v>
      </c>
      <c r="K1370" s="55">
        <v>0.96370013679185329</v>
      </c>
      <c r="L1370" s="121">
        <v>9782.5162482326014</v>
      </c>
      <c r="M1370" s="54">
        <v>9158.8378947692436</v>
      </c>
      <c r="N1370" s="120">
        <v>0.95589600300260857</v>
      </c>
      <c r="O1370" s="123">
        <v>9658.6804105309784</v>
      </c>
      <c r="P1370" s="53">
        <v>9849.4060265546868</v>
      </c>
      <c r="Q1370" s="54">
        <v>9308.1448363730142</v>
      </c>
      <c r="R1370" s="55">
        <v>0.96370771583085291</v>
      </c>
      <c r="S1370" s="121">
        <v>9861.4016423290122</v>
      </c>
      <c r="T1370" s="54">
        <v>9232.7657192205461</v>
      </c>
      <c r="U1370" s="55">
        <v>0.95590342850084864</v>
      </c>
    </row>
    <row r="1371" spans="1:21" ht="13" x14ac:dyDescent="0.3">
      <c r="A1371" s="44" t="s">
        <v>5951</v>
      </c>
      <c r="B1371" s="44" t="s">
        <v>11913</v>
      </c>
      <c r="C1371" s="98" t="s">
        <v>996</v>
      </c>
      <c r="D1371" s="98" t="s">
        <v>13119</v>
      </c>
      <c r="E1371" s="98" t="s">
        <v>227</v>
      </c>
      <c r="F1371" s="122">
        <v>1.0197465500375971</v>
      </c>
      <c r="G1371" s="122">
        <v>1.0209885018637748</v>
      </c>
      <c r="H1371" s="99">
        <v>2644.8333333333335</v>
      </c>
      <c r="I1371" s="53">
        <v>2697.059667091105</v>
      </c>
      <c r="J1371" s="54">
        <v>2548.8262451249866</v>
      </c>
      <c r="K1371" s="55">
        <v>0.96370013679185318</v>
      </c>
      <c r="L1371" s="121">
        <v>2700.3444226793736</v>
      </c>
      <c r="M1371" s="54">
        <v>2528.1856119413997</v>
      </c>
      <c r="N1371" s="120">
        <v>0.95589600300260869</v>
      </c>
      <c r="O1371" s="123">
        <v>2668.0024018888062</v>
      </c>
      <c r="P1371" s="53">
        <v>2720.6862448181328</v>
      </c>
      <c r="Q1371" s="54">
        <v>2571.1745005554908</v>
      </c>
      <c r="R1371" s="55">
        <v>0.96370771583085302</v>
      </c>
      <c r="S1371" s="121">
        <v>2723.9997752734048</v>
      </c>
      <c r="T1371" s="54">
        <v>2550.3526432140088</v>
      </c>
      <c r="U1371" s="55">
        <v>0.95590342850084864</v>
      </c>
    </row>
    <row r="1372" spans="1:21" ht="13" x14ac:dyDescent="0.3">
      <c r="A1372" s="44" t="s">
        <v>5950</v>
      </c>
      <c r="B1372" s="44" t="s">
        <v>11912</v>
      </c>
      <c r="C1372" s="98" t="s">
        <v>996</v>
      </c>
      <c r="D1372" s="98" t="s">
        <v>13119</v>
      </c>
      <c r="E1372" s="98" t="s">
        <v>227</v>
      </c>
      <c r="F1372" s="122">
        <v>1.0197465500375971</v>
      </c>
      <c r="G1372" s="122">
        <v>1.0209885018637748</v>
      </c>
      <c r="H1372" s="99">
        <v>9205.8333333333321</v>
      </c>
      <c r="I1372" s="53">
        <v>9387.6167818877784</v>
      </c>
      <c r="J1372" s="54">
        <v>8871.6628426163352</v>
      </c>
      <c r="K1372" s="55">
        <v>0.96370013679185329</v>
      </c>
      <c r="L1372" s="121">
        <v>9399.0499834075981</v>
      </c>
      <c r="M1372" s="54">
        <v>8799.8192876415142</v>
      </c>
      <c r="N1372" s="120">
        <v>0.95589600300260869</v>
      </c>
      <c r="O1372" s="123">
        <v>9282.9746827999297</v>
      </c>
      <c r="P1372" s="53">
        <v>9466.2814068715852</v>
      </c>
      <c r="Q1372" s="54">
        <v>8946.0743276767571</v>
      </c>
      <c r="R1372" s="55">
        <v>0.96370771583085302</v>
      </c>
      <c r="S1372" s="121">
        <v>9477.8104142312495</v>
      </c>
      <c r="T1372" s="54">
        <v>8873.6273259750305</v>
      </c>
      <c r="U1372" s="55">
        <v>0.95590342850084864</v>
      </c>
    </row>
    <row r="1373" spans="1:21" ht="13" x14ac:dyDescent="0.3">
      <c r="A1373" s="44" t="s">
        <v>5949</v>
      </c>
      <c r="B1373" s="44" t="s">
        <v>11911</v>
      </c>
      <c r="C1373" s="98" t="s">
        <v>996</v>
      </c>
      <c r="D1373" s="98" t="s">
        <v>13119</v>
      </c>
      <c r="E1373" s="98" t="s">
        <v>227</v>
      </c>
      <c r="F1373" s="122">
        <v>1.0197465500375971</v>
      </c>
      <c r="G1373" s="122">
        <v>1.0209885018637748</v>
      </c>
      <c r="H1373" s="99">
        <v>7290.1666666666661</v>
      </c>
      <c r="I1373" s="53">
        <v>7434.1223075324215</v>
      </c>
      <c r="J1373" s="54">
        <v>7025.5346139020749</v>
      </c>
      <c r="K1373" s="55">
        <v>0.96370013679185329</v>
      </c>
      <c r="L1373" s="121">
        <v>7443.176343337228</v>
      </c>
      <c r="M1373" s="54">
        <v>6968.6411778895172</v>
      </c>
      <c r="N1373" s="120">
        <v>0.95589600300260869</v>
      </c>
      <c r="O1373" s="123">
        <v>7345.7895834318751</v>
      </c>
      <c r="P1373" s="53">
        <v>7490.8435850067717</v>
      </c>
      <c r="Q1373" s="54">
        <v>7079.1941004232049</v>
      </c>
      <c r="R1373" s="55">
        <v>0.96370771583085291</v>
      </c>
      <c r="S1373" s="121">
        <v>7499.9667017946322</v>
      </c>
      <c r="T1373" s="54">
        <v>7021.8654478483504</v>
      </c>
      <c r="U1373" s="55">
        <v>0.95590342850084864</v>
      </c>
    </row>
    <row r="1374" spans="1:21" ht="13" x14ac:dyDescent="0.3">
      <c r="A1374" s="44" t="s">
        <v>5948</v>
      </c>
      <c r="B1374" s="44" t="s">
        <v>11910</v>
      </c>
      <c r="C1374" s="98" t="s">
        <v>996</v>
      </c>
      <c r="D1374" s="98" t="s">
        <v>13119</v>
      </c>
      <c r="E1374" s="98" t="s">
        <v>227</v>
      </c>
      <c r="F1374" s="122">
        <v>1.0197465500375971</v>
      </c>
      <c r="G1374" s="122">
        <v>1.0209885018637748</v>
      </c>
      <c r="H1374" s="99">
        <v>8146</v>
      </c>
      <c r="I1374" s="53">
        <v>8306.8553966062664</v>
      </c>
      <c r="J1374" s="54">
        <v>7850.3013143064372</v>
      </c>
      <c r="K1374" s="55">
        <v>0.96370013679185329</v>
      </c>
      <c r="L1374" s="121">
        <v>8316.9723361823089</v>
      </c>
      <c r="M1374" s="54">
        <v>7786.72884045925</v>
      </c>
      <c r="N1374" s="120">
        <v>0.95589600300260869</v>
      </c>
      <c r="O1374" s="123">
        <v>8214.7171207840183</v>
      </c>
      <c r="P1374" s="53">
        <v>8376.9294434542844</v>
      </c>
      <c r="Q1374" s="54">
        <v>7916.5862726673658</v>
      </c>
      <c r="R1374" s="55">
        <v>0.9637077158308528</v>
      </c>
      <c r="S1374" s="121">
        <v>8387.1317263839755</v>
      </c>
      <c r="T1374" s="54">
        <v>7852.476259922063</v>
      </c>
      <c r="U1374" s="55">
        <v>0.95590342850084864</v>
      </c>
    </row>
    <row r="1375" spans="1:21" ht="13" x14ac:dyDescent="0.3">
      <c r="A1375" s="44" t="s">
        <v>5947</v>
      </c>
      <c r="B1375" s="44" t="s">
        <v>11909</v>
      </c>
      <c r="C1375" s="98" t="s">
        <v>996</v>
      </c>
      <c r="D1375" s="98" t="s">
        <v>13119</v>
      </c>
      <c r="E1375" s="98" t="s">
        <v>227</v>
      </c>
      <c r="F1375" s="122">
        <v>1.0197465500375971</v>
      </c>
      <c r="G1375" s="122">
        <v>1.0209885018637748</v>
      </c>
      <c r="H1375" s="99">
        <v>2464.8333333333335</v>
      </c>
      <c r="I1375" s="53">
        <v>2513.5052880843373</v>
      </c>
      <c r="J1375" s="54">
        <v>2375.3602205024531</v>
      </c>
      <c r="K1375" s="55">
        <v>0.96370013679185329</v>
      </c>
      <c r="L1375" s="121">
        <v>2516.5664923438944</v>
      </c>
      <c r="M1375" s="54">
        <v>2356.1243314009303</v>
      </c>
      <c r="N1375" s="120">
        <v>0.9558960030026088</v>
      </c>
      <c r="O1375" s="123">
        <v>2484.5527418950469</v>
      </c>
      <c r="P1375" s="53">
        <v>2533.6140869339265</v>
      </c>
      <c r="Q1375" s="54">
        <v>2394.3826477529583</v>
      </c>
      <c r="R1375" s="55">
        <v>0.96370771583085291</v>
      </c>
      <c r="S1375" s="121">
        <v>2536.6997817489578</v>
      </c>
      <c r="T1375" s="54">
        <v>2374.9924842686596</v>
      </c>
      <c r="U1375" s="55">
        <v>0.95590342850084875</v>
      </c>
    </row>
    <row r="1376" spans="1:21" ht="13" x14ac:dyDescent="0.3">
      <c r="A1376" s="44" t="s">
        <v>5946</v>
      </c>
      <c r="B1376" s="44" t="s">
        <v>11908</v>
      </c>
      <c r="C1376" s="98" t="s">
        <v>996</v>
      </c>
      <c r="D1376" s="98" t="s">
        <v>13119</v>
      </c>
      <c r="E1376" s="98" t="s">
        <v>227</v>
      </c>
      <c r="F1376" s="122">
        <v>1.0197465500375971</v>
      </c>
      <c r="G1376" s="122">
        <v>1.0209885018637748</v>
      </c>
      <c r="H1376" s="99">
        <v>9459.0833333333339</v>
      </c>
      <c r="I1376" s="53">
        <v>9645.8675956848019</v>
      </c>
      <c r="J1376" s="54">
        <v>9115.7199022588738</v>
      </c>
      <c r="K1376" s="55">
        <v>0.96370013679185329</v>
      </c>
      <c r="L1376" s="121">
        <v>9657.6153215046015</v>
      </c>
      <c r="M1376" s="54">
        <v>9041.8999504019266</v>
      </c>
      <c r="N1376" s="120">
        <v>0.95589600300260869</v>
      </c>
      <c r="O1376" s="123">
        <v>9552.323968485598</v>
      </c>
      <c r="P1376" s="53">
        <v>9740.9494117046361</v>
      </c>
      <c r="Q1376" s="54">
        <v>9205.6483125455634</v>
      </c>
      <c r="R1376" s="55">
        <v>0.96370771583085291</v>
      </c>
      <c r="S1376" s="121">
        <v>9752.812937901539</v>
      </c>
      <c r="T1376" s="54">
        <v>9131.0992316262164</v>
      </c>
      <c r="U1376" s="55">
        <v>0.95590342850084875</v>
      </c>
    </row>
    <row r="1377" spans="1:21" ht="13" x14ac:dyDescent="0.3">
      <c r="A1377" s="44" t="s">
        <v>5945</v>
      </c>
      <c r="B1377" s="44" t="s">
        <v>11086</v>
      </c>
      <c r="C1377" s="98" t="s">
        <v>996</v>
      </c>
      <c r="D1377" s="98" t="s">
        <v>13119</v>
      </c>
      <c r="E1377" s="98" t="s">
        <v>227</v>
      </c>
      <c r="F1377" s="122">
        <v>1.0197465500375971</v>
      </c>
      <c r="G1377" s="122">
        <v>1.0209885018637748</v>
      </c>
      <c r="H1377" s="99">
        <v>5567.916666666667</v>
      </c>
      <c r="I1377" s="53">
        <v>5677.8638117301707</v>
      </c>
      <c r="J1377" s="54">
        <v>5365.8020533123063</v>
      </c>
      <c r="K1377" s="55">
        <v>0.96370013679185318</v>
      </c>
      <c r="L1377" s="121">
        <v>5684.7788960023427</v>
      </c>
      <c r="M1377" s="54">
        <v>5322.3492867182749</v>
      </c>
      <c r="N1377" s="120">
        <v>0.95589600300260869</v>
      </c>
      <c r="O1377" s="123">
        <v>5622.2486018156778</v>
      </c>
      <c r="P1377" s="53">
        <v>5733.2686151552416</v>
      </c>
      <c r="Q1377" s="54">
        <v>5418.2043578889934</v>
      </c>
      <c r="R1377" s="55">
        <v>0.96370771583085291</v>
      </c>
      <c r="S1377" s="121">
        <v>5740.2511770734909</v>
      </c>
      <c r="T1377" s="54">
        <v>5374.3267143597086</v>
      </c>
      <c r="U1377" s="55">
        <v>0.95590342850084853</v>
      </c>
    </row>
    <row r="1378" spans="1:21" ht="13" x14ac:dyDescent="0.3">
      <c r="A1378" s="44" t="s">
        <v>5944</v>
      </c>
      <c r="B1378" s="44" t="s">
        <v>11907</v>
      </c>
      <c r="C1378" s="98" t="s">
        <v>996</v>
      </c>
      <c r="D1378" s="98" t="s">
        <v>13119</v>
      </c>
      <c r="E1378" s="98" t="s">
        <v>227</v>
      </c>
      <c r="F1378" s="122">
        <v>1.0197465500375971</v>
      </c>
      <c r="G1378" s="122">
        <v>1.0209885018637748</v>
      </c>
      <c r="H1378" s="99">
        <v>2598.583333333333</v>
      </c>
      <c r="I1378" s="53">
        <v>2649.8963891518656</v>
      </c>
      <c r="J1378" s="54">
        <v>2504.2551137983633</v>
      </c>
      <c r="K1378" s="55">
        <v>0.96370013679185329</v>
      </c>
      <c r="L1378" s="121">
        <v>2653.1237044681739</v>
      </c>
      <c r="M1378" s="54">
        <v>2483.9754218025287</v>
      </c>
      <c r="N1378" s="120">
        <v>0.95589600300260869</v>
      </c>
      <c r="O1378" s="123">
        <v>2621.7915288353315</v>
      </c>
      <c r="P1378" s="53">
        <v>2673.5628664476267</v>
      </c>
      <c r="Q1378" s="54">
        <v>2526.6407256385774</v>
      </c>
      <c r="R1378" s="55">
        <v>0.96370771583085302</v>
      </c>
      <c r="S1378" s="121">
        <v>2676.819005224721</v>
      </c>
      <c r="T1378" s="54">
        <v>2506.1795112281752</v>
      </c>
      <c r="U1378" s="55">
        <v>0.95590342850084875</v>
      </c>
    </row>
    <row r="1379" spans="1:21" ht="13" x14ac:dyDescent="0.3">
      <c r="A1379" s="44" t="s">
        <v>5943</v>
      </c>
      <c r="B1379" s="44" t="s">
        <v>11906</v>
      </c>
      <c r="C1379" s="98" t="s">
        <v>996</v>
      </c>
      <c r="D1379" s="98" t="s">
        <v>13119</v>
      </c>
      <c r="E1379" s="98" t="s">
        <v>227</v>
      </c>
      <c r="F1379" s="122">
        <v>1.0197465500375971</v>
      </c>
      <c r="G1379" s="122">
        <v>1.0209885018637748</v>
      </c>
      <c r="H1379" s="99">
        <v>40668.416666666664</v>
      </c>
      <c r="I1379" s="53">
        <v>41471.477591324845</v>
      </c>
      <c r="J1379" s="54">
        <v>39192.158704774745</v>
      </c>
      <c r="K1379" s="55">
        <v>0.96370013679185318</v>
      </c>
      <c r="L1379" s="121">
        <v>41521.985805671764</v>
      </c>
      <c r="M1379" s="54">
        <v>38874.77694011134</v>
      </c>
      <c r="N1379" s="120">
        <v>0.95589600300260869</v>
      </c>
      <c r="O1379" s="123">
        <v>41232.717914544555</v>
      </c>
      <c r="P1379" s="53">
        <v>42046.921842030235</v>
      </c>
      <c r="Q1379" s="54">
        <v>39736.288398923622</v>
      </c>
      <c r="R1379" s="55">
        <v>0.96370771583085291</v>
      </c>
      <c r="S1379" s="121">
        <v>42098.130891342473</v>
      </c>
      <c r="T1379" s="54">
        <v>39414.496420921503</v>
      </c>
      <c r="U1379" s="55">
        <v>0.95590342850084864</v>
      </c>
    </row>
    <row r="1380" spans="1:21" ht="13" x14ac:dyDescent="0.3">
      <c r="A1380" s="44" t="s">
        <v>5942</v>
      </c>
      <c r="B1380" s="44" t="s">
        <v>11905</v>
      </c>
      <c r="C1380" s="98" t="s">
        <v>996</v>
      </c>
      <c r="D1380" s="98" t="s">
        <v>13119</v>
      </c>
      <c r="E1380" s="98" t="s">
        <v>227</v>
      </c>
      <c r="F1380" s="122">
        <v>1.0197465500375971</v>
      </c>
      <c r="G1380" s="122">
        <v>1.0209885018637748</v>
      </c>
      <c r="H1380" s="99">
        <v>1473.0833333333335</v>
      </c>
      <c r="I1380" s="53">
        <v>1502.1716470845504</v>
      </c>
      <c r="J1380" s="54">
        <v>1419.6106098391326</v>
      </c>
      <c r="K1380" s="55">
        <v>0.96370013679185329</v>
      </c>
      <c r="L1380" s="121">
        <v>1504.0011456204957</v>
      </c>
      <c r="M1380" s="54">
        <v>1408.1144704230931</v>
      </c>
      <c r="N1380" s="120">
        <v>0.9558960030026088</v>
      </c>
      <c r="O1380" s="123">
        <v>1487.5734747686997</v>
      </c>
      <c r="P1380" s="53">
        <v>1516.947918822822</v>
      </c>
      <c r="Q1380" s="54">
        <v>1433.5860354999086</v>
      </c>
      <c r="R1380" s="55">
        <v>0.96370771583085291</v>
      </c>
      <c r="S1380" s="121">
        <v>1518.7954134163845</v>
      </c>
      <c r="T1380" s="54">
        <v>1421.9765846783207</v>
      </c>
      <c r="U1380" s="55">
        <v>0.95590342850084864</v>
      </c>
    </row>
    <row r="1381" spans="1:21" ht="13" x14ac:dyDescent="0.3">
      <c r="A1381" s="44" t="s">
        <v>5941</v>
      </c>
      <c r="B1381" s="44" t="s">
        <v>13245</v>
      </c>
      <c r="C1381" s="98" t="s">
        <v>996</v>
      </c>
      <c r="D1381" s="98" t="s">
        <v>13119</v>
      </c>
      <c r="E1381" s="98" t="s">
        <v>227</v>
      </c>
      <c r="F1381" s="122">
        <v>1.0197465500375971</v>
      </c>
      <c r="G1381" s="122">
        <v>1.0209885018637748</v>
      </c>
      <c r="H1381" s="99">
        <v>10752.416666666668</v>
      </c>
      <c r="I1381" s="53">
        <v>10964.739800400093</v>
      </c>
      <c r="J1381" s="54">
        <v>10362.105412509669</v>
      </c>
      <c r="K1381" s="55">
        <v>0.96370013679185307</v>
      </c>
      <c r="L1381" s="121">
        <v>10978.093783915085</v>
      </c>
      <c r="M1381" s="54">
        <v>10278.192114285303</v>
      </c>
      <c r="N1381" s="120">
        <v>0.9558960030026088</v>
      </c>
      <c r="O1381" s="123">
        <v>10851.224663488263</v>
      </c>
      <c r="P1381" s="53">
        <v>11065.498914275042</v>
      </c>
      <c r="Q1381" s="54">
        <v>10457.40893441769</v>
      </c>
      <c r="R1381" s="55">
        <v>0.96370771583085291</v>
      </c>
      <c r="S1381" s="121">
        <v>11078.975612562126</v>
      </c>
      <c r="T1381" s="54">
        <v>10372.722859261399</v>
      </c>
      <c r="U1381" s="55">
        <v>0.95590342850084875</v>
      </c>
    </row>
    <row r="1382" spans="1:21" ht="13" x14ac:dyDescent="0.3">
      <c r="A1382" s="44" t="s">
        <v>5940</v>
      </c>
      <c r="B1382" s="44" t="s">
        <v>11904</v>
      </c>
      <c r="C1382" s="98" t="s">
        <v>996</v>
      </c>
      <c r="D1382" s="98" t="s">
        <v>13119</v>
      </c>
      <c r="E1382" s="98" t="s">
        <v>227</v>
      </c>
      <c r="F1382" s="122">
        <v>1.0197465500375971</v>
      </c>
      <c r="G1382" s="122">
        <v>1.0209885018637748</v>
      </c>
      <c r="H1382" s="99">
        <v>6962.6666666666661</v>
      </c>
      <c r="I1382" s="53">
        <v>7100.1553123951089</v>
      </c>
      <c r="J1382" s="54">
        <v>6709.9228191027432</v>
      </c>
      <c r="K1382" s="55">
        <v>0.96370013679185329</v>
      </c>
      <c r="L1382" s="121">
        <v>7108.8026089768418</v>
      </c>
      <c r="M1382" s="54">
        <v>6655.5852369061631</v>
      </c>
      <c r="N1382" s="120">
        <v>0.95589600300260869</v>
      </c>
      <c r="O1382" s="123">
        <v>7032.2454045698532</v>
      </c>
      <c r="P1382" s="53">
        <v>7171.1079903278542</v>
      </c>
      <c r="Q1382" s="54">
        <v>6777.029156000026</v>
      </c>
      <c r="R1382" s="55">
        <v>0.96370771583085302</v>
      </c>
      <c r="S1382" s="121">
        <v>7179.8417003501891</v>
      </c>
      <c r="T1382" s="54">
        <v>6722.1474922876605</v>
      </c>
      <c r="U1382" s="55">
        <v>0.95590342850084864</v>
      </c>
    </row>
    <row r="1383" spans="1:21" ht="13" x14ac:dyDescent="0.3">
      <c r="A1383" s="44" t="s">
        <v>5939</v>
      </c>
      <c r="B1383" s="44" t="s">
        <v>11903</v>
      </c>
      <c r="C1383" s="98" t="s">
        <v>996</v>
      </c>
      <c r="D1383" s="98" t="s">
        <v>13119</v>
      </c>
      <c r="E1383" s="98" t="s">
        <v>227</v>
      </c>
      <c r="F1383" s="122">
        <v>1.0197465500375971</v>
      </c>
      <c r="G1383" s="122">
        <v>1.0209885018637748</v>
      </c>
      <c r="H1383" s="99">
        <v>3877.6666666666665</v>
      </c>
      <c r="I1383" s="53">
        <v>3954.2372055291221</v>
      </c>
      <c r="J1383" s="54">
        <v>3736.9078970998762</v>
      </c>
      <c r="K1383" s="55">
        <v>0.96370013679185329</v>
      </c>
      <c r="L1383" s="121">
        <v>3959.053080727097</v>
      </c>
      <c r="M1383" s="54">
        <v>3706.6460676431157</v>
      </c>
      <c r="N1383" s="120">
        <v>0.95589600300260869</v>
      </c>
      <c r="O1383" s="123">
        <v>3910.1095909642199</v>
      </c>
      <c r="P1383" s="53">
        <v>3987.3207656546829</v>
      </c>
      <c r="Q1383" s="54">
        <v>3768.2027825564387</v>
      </c>
      <c r="R1383" s="55">
        <v>0.9637077158308528</v>
      </c>
      <c r="S1383" s="121">
        <v>3992.1769334017363</v>
      </c>
      <c r="T1383" s="54">
        <v>3737.687163816749</v>
      </c>
      <c r="U1383" s="55">
        <v>0.95590342850084875</v>
      </c>
    </row>
    <row r="1384" spans="1:21" ht="13" x14ac:dyDescent="0.3">
      <c r="A1384" s="44" t="s">
        <v>5938</v>
      </c>
      <c r="B1384" s="44" t="s">
        <v>11902</v>
      </c>
      <c r="C1384" s="98" t="s">
        <v>996</v>
      </c>
      <c r="D1384" s="98" t="s">
        <v>13119</v>
      </c>
      <c r="E1384" s="98" t="s">
        <v>227</v>
      </c>
      <c r="F1384" s="122">
        <v>1.0197465500375971</v>
      </c>
      <c r="G1384" s="122">
        <v>1.0209885018637748</v>
      </c>
      <c r="H1384" s="99">
        <v>1154.5</v>
      </c>
      <c r="I1384" s="53">
        <v>1177.2973920184058</v>
      </c>
      <c r="J1384" s="54">
        <v>1112.5918079261946</v>
      </c>
      <c r="K1384" s="55">
        <v>0.96370013679185329</v>
      </c>
      <c r="L1384" s="121">
        <v>1178.7312254017279</v>
      </c>
      <c r="M1384" s="54">
        <v>1103.5819354665116</v>
      </c>
      <c r="N1384" s="120">
        <v>0.95589600300260857</v>
      </c>
      <c r="O1384" s="123">
        <v>1163.868325034266</v>
      </c>
      <c r="P1384" s="53">
        <v>1186.8507091517295</v>
      </c>
      <c r="Q1384" s="54">
        <v>1121.6288850466533</v>
      </c>
      <c r="R1384" s="55">
        <v>0.96370771583085302</v>
      </c>
      <c r="S1384" s="121">
        <v>1188.2961775434362</v>
      </c>
      <c r="T1384" s="54">
        <v>1112.5457222237951</v>
      </c>
      <c r="U1384" s="55">
        <v>0.95590342850084875</v>
      </c>
    </row>
    <row r="1385" spans="1:21" ht="13" x14ac:dyDescent="0.3">
      <c r="A1385" s="44" t="s">
        <v>5937</v>
      </c>
      <c r="B1385" s="44" t="s">
        <v>11901</v>
      </c>
      <c r="C1385" s="98" t="s">
        <v>1092</v>
      </c>
      <c r="D1385" s="98" t="s">
        <v>13143</v>
      </c>
      <c r="E1385" s="98" t="s">
        <v>426</v>
      </c>
      <c r="F1385" s="122">
        <v>1.0776218837886897</v>
      </c>
      <c r="G1385" s="122">
        <v>1.0820614032950384</v>
      </c>
      <c r="H1385" s="99">
        <v>13924.25</v>
      </c>
      <c r="I1385" s="53">
        <v>15005.076515344663</v>
      </c>
      <c r="J1385" s="54">
        <v>14180.380693493629</v>
      </c>
      <c r="K1385" s="55">
        <v>1.0183945773376397</v>
      </c>
      <c r="L1385" s="121">
        <v>15066.893494830938</v>
      </c>
      <c r="M1385" s="54">
        <v>14106.312894889521</v>
      </c>
      <c r="N1385" s="120">
        <v>1.0130752388738726</v>
      </c>
      <c r="O1385" s="123">
        <v>14066.572642991978</v>
      </c>
      <c r="P1385" s="53">
        <v>15158.446509991463</v>
      </c>
      <c r="Q1385" s="54">
        <v>14325.433963124899</v>
      </c>
      <c r="R1385" s="55">
        <v>1.0184025865221609</v>
      </c>
      <c r="S1385" s="121">
        <v>15220.895333627497</v>
      </c>
      <c r="T1385" s="54">
        <v>14250.607139754435</v>
      </c>
      <c r="U1385" s="55">
        <v>1.0130831085462844</v>
      </c>
    </row>
    <row r="1386" spans="1:21" ht="13" x14ac:dyDescent="0.3">
      <c r="A1386" s="44" t="s">
        <v>5936</v>
      </c>
      <c r="B1386" s="44" t="s">
        <v>11900</v>
      </c>
      <c r="C1386" s="98" t="s">
        <v>1092</v>
      </c>
      <c r="D1386" s="98" t="s">
        <v>13143</v>
      </c>
      <c r="E1386" s="98" t="s">
        <v>426</v>
      </c>
      <c r="F1386" s="122">
        <v>1.0776218837886897</v>
      </c>
      <c r="G1386" s="122">
        <v>1.0820614032950384</v>
      </c>
      <c r="H1386" s="99">
        <v>22817.999999999993</v>
      </c>
      <c r="I1386" s="53">
        <v>24589.176144290315</v>
      </c>
      <c r="J1386" s="54">
        <v>23237.727465690255</v>
      </c>
      <c r="K1386" s="55">
        <v>1.0183945773376397</v>
      </c>
      <c r="L1386" s="121">
        <v>24690.477100386179</v>
      </c>
      <c r="M1386" s="54">
        <v>23116.350800624019</v>
      </c>
      <c r="N1386" s="120">
        <v>1.0130752388738726</v>
      </c>
      <c r="O1386" s="123">
        <v>23055.164515737655</v>
      </c>
      <c r="P1386" s="53">
        <v>24844.749816507367</v>
      </c>
      <c r="Q1386" s="54">
        <v>23479.439175521169</v>
      </c>
      <c r="R1386" s="55">
        <v>1.0184025865221609</v>
      </c>
      <c r="S1386" s="121">
        <v>24947.103669097061</v>
      </c>
      <c r="T1386" s="54">
        <v>23356.797735649492</v>
      </c>
      <c r="U1386" s="55">
        <v>1.0130831085462844</v>
      </c>
    </row>
    <row r="1387" spans="1:21" ht="13" x14ac:dyDescent="0.3">
      <c r="A1387" s="44" t="s">
        <v>5935</v>
      </c>
      <c r="B1387" s="44" t="s">
        <v>11899</v>
      </c>
      <c r="C1387" s="98" t="s">
        <v>1092</v>
      </c>
      <c r="D1387" s="98" t="s">
        <v>13143</v>
      </c>
      <c r="E1387" s="98" t="s">
        <v>426</v>
      </c>
      <c r="F1387" s="122">
        <v>1.0776218837886897</v>
      </c>
      <c r="G1387" s="122">
        <v>1.0820614032950384</v>
      </c>
      <c r="H1387" s="99">
        <v>10790.083333333334</v>
      </c>
      <c r="I1387" s="53">
        <v>11627.629927903612</v>
      </c>
      <c r="J1387" s="54">
        <v>10988.562355687911</v>
      </c>
      <c r="K1387" s="55">
        <v>1.0183945773376397</v>
      </c>
      <c r="L1387" s="121">
        <v>11675.532713337074</v>
      </c>
      <c r="M1387" s="54">
        <v>10931.166250385661</v>
      </c>
      <c r="N1387" s="120">
        <v>1.0130752388738729</v>
      </c>
      <c r="O1387" s="123">
        <v>10886.234224416159</v>
      </c>
      <c r="P1387" s="53">
        <v>11731.244232280247</v>
      </c>
      <c r="Q1387" s="54">
        <v>11086.569091631487</v>
      </c>
      <c r="R1387" s="55">
        <v>1.0184025865221609</v>
      </c>
      <c r="S1387" s="121">
        <v>11779.573881470224</v>
      </c>
      <c r="T1387" s="54">
        <v>11028.660008434472</v>
      </c>
      <c r="U1387" s="55">
        <v>1.0130831085462844</v>
      </c>
    </row>
    <row r="1388" spans="1:21" ht="13" x14ac:dyDescent="0.3">
      <c r="A1388" s="44" t="s">
        <v>5934</v>
      </c>
      <c r="B1388" s="44" t="s">
        <v>11898</v>
      </c>
      <c r="C1388" s="98" t="s">
        <v>1092</v>
      </c>
      <c r="D1388" s="98" t="s">
        <v>13143</v>
      </c>
      <c r="E1388" s="98" t="s">
        <v>423</v>
      </c>
      <c r="F1388" s="122">
        <v>1.0405845762779569</v>
      </c>
      <c r="G1388" s="122">
        <v>1.0772819912516107</v>
      </c>
      <c r="H1388" s="99">
        <v>13791.416666666666</v>
      </c>
      <c r="I1388" s="53">
        <v>14351.135468356086</v>
      </c>
      <c r="J1388" s="54">
        <v>13562.380979335769</v>
      </c>
      <c r="K1388" s="55">
        <v>0.98339288175634143</v>
      </c>
      <c r="L1388" s="121">
        <v>14857.244808847317</v>
      </c>
      <c r="M1388" s="54">
        <v>13910.0302329392</v>
      </c>
      <c r="N1388" s="120">
        <v>1.0086005353285583</v>
      </c>
      <c r="O1388" s="123">
        <v>13912.668032083629</v>
      </c>
      <c r="P1388" s="53">
        <v>14477.307769061619</v>
      </c>
      <c r="Q1388" s="54">
        <v>13681.726308354013</v>
      </c>
      <c r="R1388" s="55">
        <v>0.98340061566932757</v>
      </c>
      <c r="S1388" s="121">
        <v>14987.866721225681</v>
      </c>
      <c r="T1388" s="54">
        <v>14032.43342954412</v>
      </c>
      <c r="U1388" s="55">
        <v>1.0086083702410136</v>
      </c>
    </row>
    <row r="1389" spans="1:21" ht="13" x14ac:dyDescent="0.3">
      <c r="A1389" s="44" t="s">
        <v>5933</v>
      </c>
      <c r="B1389" s="44" t="s">
        <v>11897</v>
      </c>
      <c r="C1389" s="98" t="s">
        <v>1092</v>
      </c>
      <c r="D1389" s="98" t="s">
        <v>13143</v>
      </c>
      <c r="E1389" s="98" t="s">
        <v>426</v>
      </c>
      <c r="F1389" s="122">
        <v>1.0776218837886897</v>
      </c>
      <c r="G1389" s="122">
        <v>1.0820614032950384</v>
      </c>
      <c r="H1389" s="99">
        <v>16209.083333333336</v>
      </c>
      <c r="I1389" s="53">
        <v>17467.262916154523</v>
      </c>
      <c r="J1389" s="54">
        <v>16507.242570280581</v>
      </c>
      <c r="K1389" s="55">
        <v>1.0183945773376397</v>
      </c>
      <c r="L1389" s="121">
        <v>17539.223457792887</v>
      </c>
      <c r="M1389" s="54">
        <v>16421.020969843175</v>
      </c>
      <c r="N1389" s="120">
        <v>1.0130752388738726</v>
      </c>
      <c r="O1389" s="123">
        <v>16398.080336187257</v>
      </c>
      <c r="P1389" s="53">
        <v>17670.93022240038</v>
      </c>
      <c r="Q1389" s="54">
        <v>16699.847428371286</v>
      </c>
      <c r="R1389" s="55">
        <v>1.0184025865221609</v>
      </c>
      <c r="S1389" s="121">
        <v>17743.729819919557</v>
      </c>
      <c r="T1389" s="54">
        <v>16612.618201176283</v>
      </c>
      <c r="U1389" s="55">
        <v>1.0130831085462841</v>
      </c>
    </row>
    <row r="1390" spans="1:21" ht="13" x14ac:dyDescent="0.3">
      <c r="A1390" s="44" t="s">
        <v>5932</v>
      </c>
      <c r="B1390" s="44" t="s">
        <v>11896</v>
      </c>
      <c r="C1390" s="98" t="s">
        <v>1092</v>
      </c>
      <c r="D1390" s="98" t="s">
        <v>13143</v>
      </c>
      <c r="E1390" s="98" t="s">
        <v>424</v>
      </c>
      <c r="F1390" s="122">
        <v>1.0285884458328607</v>
      </c>
      <c r="G1390" s="122">
        <v>1.073637216050437</v>
      </c>
      <c r="H1390" s="99">
        <v>20178.916666666664</v>
      </c>
      <c r="I1390" s="53">
        <v>20755.800532757476</v>
      </c>
      <c r="J1390" s="54">
        <v>19615.038473927987</v>
      </c>
      <c r="K1390" s="55">
        <v>0.97205607208487355</v>
      </c>
      <c r="L1390" s="121">
        <v>21664.835912913761</v>
      </c>
      <c r="M1390" s="54">
        <v>20283.607520611215</v>
      </c>
      <c r="N1390" s="120">
        <v>1.0051881305460511</v>
      </c>
      <c r="O1390" s="123">
        <v>20367.737553778126</v>
      </c>
      <c r="P1390" s="53">
        <v>20950.019515572236</v>
      </c>
      <c r="Q1390" s="54">
        <v>19798.738670132825</v>
      </c>
      <c r="R1390" s="55">
        <v>0.97206371683929349</v>
      </c>
      <c r="S1390" s="121">
        <v>21867.561044484286</v>
      </c>
      <c r="T1390" s="54">
        <v>20473.567074669314</v>
      </c>
      <c r="U1390" s="55">
        <v>1.0051959389505958</v>
      </c>
    </row>
    <row r="1391" spans="1:21" ht="13" x14ac:dyDescent="0.3">
      <c r="A1391" s="44" t="s">
        <v>5931</v>
      </c>
      <c r="B1391" s="44" t="s">
        <v>11895</v>
      </c>
      <c r="C1391" s="98" t="s">
        <v>1092</v>
      </c>
      <c r="D1391" s="98" t="s">
        <v>13143</v>
      </c>
      <c r="E1391" s="98" t="s">
        <v>423</v>
      </c>
      <c r="F1391" s="122">
        <v>1.0405845762779569</v>
      </c>
      <c r="G1391" s="122">
        <v>1.0772819912516107</v>
      </c>
      <c r="H1391" s="99">
        <v>11701</v>
      </c>
      <c r="I1391" s="53">
        <v>12175.880127028373</v>
      </c>
      <c r="J1391" s="54">
        <v>11506.680109430949</v>
      </c>
      <c r="K1391" s="55">
        <v>0.98339288175634121</v>
      </c>
      <c r="L1391" s="121">
        <v>12605.276579635098</v>
      </c>
      <c r="M1391" s="54">
        <v>11801.634863879461</v>
      </c>
      <c r="N1391" s="120">
        <v>1.0086005353285583</v>
      </c>
      <c r="O1391" s="123">
        <v>11807.263404970621</v>
      </c>
      <c r="P1391" s="53">
        <v>12286.45618726358</v>
      </c>
      <c r="Q1391" s="54">
        <v>11611.270101818031</v>
      </c>
      <c r="R1391" s="55">
        <v>0.98340061566932757</v>
      </c>
      <c r="S1391" s="121">
        <v>12719.752232139024</v>
      </c>
      <c r="T1391" s="54">
        <v>11908.904699893779</v>
      </c>
      <c r="U1391" s="55">
        <v>1.0086083702410136</v>
      </c>
    </row>
    <row r="1392" spans="1:21" ht="13" x14ac:dyDescent="0.3">
      <c r="A1392" s="44" t="s">
        <v>5930</v>
      </c>
      <c r="B1392" s="44" t="s">
        <v>11894</v>
      </c>
      <c r="C1392" s="98" t="s">
        <v>1092</v>
      </c>
      <c r="D1392" s="98" t="s">
        <v>13143</v>
      </c>
      <c r="E1392" s="98" t="s">
        <v>424</v>
      </c>
      <c r="F1392" s="122">
        <v>1.0285884458328607</v>
      </c>
      <c r="G1392" s="122">
        <v>1.073637216050437</v>
      </c>
      <c r="H1392" s="99">
        <v>9975.3333333333339</v>
      </c>
      <c r="I1392" s="53">
        <v>10260.512609998064</v>
      </c>
      <c r="J1392" s="54">
        <v>9696.5833377373092</v>
      </c>
      <c r="K1392" s="55">
        <v>0.97205607208487355</v>
      </c>
      <c r="L1392" s="121">
        <v>10709.889109175127</v>
      </c>
      <c r="M1392" s="54">
        <v>10027.086664907041</v>
      </c>
      <c r="N1392" s="120">
        <v>1.0051881305460511</v>
      </c>
      <c r="O1392" s="123">
        <v>10074.035639604292</v>
      </c>
      <c r="P1392" s="53">
        <v>10362.036661805427</v>
      </c>
      <c r="Q1392" s="54">
        <v>9792.6045274052558</v>
      </c>
      <c r="R1392" s="55">
        <v>0.97206371683929338</v>
      </c>
      <c r="S1392" s="121">
        <v>10815.859578497635</v>
      </c>
      <c r="T1392" s="54">
        <v>10126.3797137738</v>
      </c>
      <c r="U1392" s="55">
        <v>1.0051959389505956</v>
      </c>
    </row>
    <row r="1393" spans="1:21" ht="13" x14ac:dyDescent="0.3">
      <c r="A1393" s="44" t="s">
        <v>5929</v>
      </c>
      <c r="B1393" s="44" t="s">
        <v>11893</v>
      </c>
      <c r="C1393" s="98" t="s">
        <v>1092</v>
      </c>
      <c r="D1393" s="98" t="s">
        <v>13143</v>
      </c>
      <c r="E1393" s="98" t="s">
        <v>426</v>
      </c>
      <c r="F1393" s="122">
        <v>1.0776218837886897</v>
      </c>
      <c r="G1393" s="122">
        <v>1.0820614032950384</v>
      </c>
      <c r="H1393" s="99">
        <v>10960.75</v>
      </c>
      <c r="I1393" s="53">
        <v>11811.544062736881</v>
      </c>
      <c r="J1393" s="54">
        <v>11162.368363553533</v>
      </c>
      <c r="K1393" s="55">
        <v>1.0183945773376395</v>
      </c>
      <c r="L1393" s="121">
        <v>11860.204526166091</v>
      </c>
      <c r="M1393" s="54">
        <v>11104.0644244868</v>
      </c>
      <c r="N1393" s="120">
        <v>1.0130752388738726</v>
      </c>
      <c r="O1393" s="123">
        <v>11064.964255336137</v>
      </c>
      <c r="P1393" s="53">
        <v>11923.847624889844</v>
      </c>
      <c r="Q1393" s="54">
        <v>11268.588217409577</v>
      </c>
      <c r="R1393" s="55">
        <v>1.0184025865221609</v>
      </c>
      <c r="S1393" s="121">
        <v>11972.970749538461</v>
      </c>
      <c r="T1393" s="54">
        <v>11209.728383749456</v>
      </c>
      <c r="U1393" s="55">
        <v>1.0130831085462844</v>
      </c>
    </row>
    <row r="1394" spans="1:21" ht="13" x14ac:dyDescent="0.3">
      <c r="A1394" s="44" t="s">
        <v>5928</v>
      </c>
      <c r="B1394" s="44" t="s">
        <v>11892</v>
      </c>
      <c r="C1394" s="98" t="s">
        <v>1092</v>
      </c>
      <c r="D1394" s="98" t="s">
        <v>13143</v>
      </c>
      <c r="E1394" s="98" t="s">
        <v>426</v>
      </c>
      <c r="F1394" s="122">
        <v>1.0776218837886897</v>
      </c>
      <c r="G1394" s="122">
        <v>1.0820614032950384</v>
      </c>
      <c r="H1394" s="99">
        <v>21085.416666666664</v>
      </c>
      <c r="I1394" s="53">
        <v>22722.106428802766</v>
      </c>
      <c r="J1394" s="54">
        <v>21473.273994238021</v>
      </c>
      <c r="K1394" s="55">
        <v>1.0183945773376397</v>
      </c>
      <c r="L1394" s="121">
        <v>22815.715547393924</v>
      </c>
      <c r="M1394" s="54">
        <v>21361.113526338468</v>
      </c>
      <c r="N1394" s="120">
        <v>1.0130752388738726</v>
      </c>
      <c r="O1394" s="123">
        <v>21284.445066457782</v>
      </c>
      <c r="P1394" s="53">
        <v>22936.583787913118</v>
      </c>
      <c r="Q1394" s="54">
        <v>21676.133908369451</v>
      </c>
      <c r="R1394" s="55">
        <v>1.0184025865221609</v>
      </c>
      <c r="S1394" s="121">
        <v>23031.076496967464</v>
      </c>
      <c r="T1394" s="54">
        <v>21562.911771609673</v>
      </c>
      <c r="U1394" s="55">
        <v>1.0130831085462844</v>
      </c>
    </row>
    <row r="1395" spans="1:21" ht="13" x14ac:dyDescent="0.3">
      <c r="A1395" s="44" t="s">
        <v>5927</v>
      </c>
      <c r="B1395" s="44" t="s">
        <v>11891</v>
      </c>
      <c r="C1395" s="98" t="s">
        <v>1092</v>
      </c>
      <c r="D1395" s="98" t="s">
        <v>13143</v>
      </c>
      <c r="E1395" s="98" t="s">
        <v>425</v>
      </c>
      <c r="F1395" s="122">
        <v>1.0723921942298211</v>
      </c>
      <c r="G1395" s="122">
        <v>1.0811430491750222</v>
      </c>
      <c r="H1395" s="99">
        <v>23956.333333333328</v>
      </c>
      <c r="I1395" s="53">
        <v>25690.584869034334</v>
      </c>
      <c r="J1395" s="54">
        <v>24278.601532545807</v>
      </c>
      <c r="K1395" s="55">
        <v>1.0134523173779715</v>
      </c>
      <c r="L1395" s="121">
        <v>25900.223267053218</v>
      </c>
      <c r="M1395" s="54">
        <v>24248.970338702853</v>
      </c>
      <c r="N1395" s="120">
        <v>1.0122154338603373</v>
      </c>
      <c r="O1395" s="123">
        <v>24183.445585966758</v>
      </c>
      <c r="P1395" s="53">
        <v>25934.138275972375</v>
      </c>
      <c r="Q1395" s="54">
        <v>24508.961720985833</v>
      </c>
      <c r="R1395" s="55">
        <v>1.0134602876939904</v>
      </c>
      <c r="S1395" s="121">
        <v>26145.764100370332</v>
      </c>
      <c r="T1395" s="54">
        <v>24479.047020309219</v>
      </c>
      <c r="U1395" s="55">
        <v>1.0122232968536955</v>
      </c>
    </row>
    <row r="1396" spans="1:21" ht="13" x14ac:dyDescent="0.3">
      <c r="A1396" s="44" t="s">
        <v>5926</v>
      </c>
      <c r="B1396" s="44" t="s">
        <v>11890</v>
      </c>
      <c r="C1396" s="98" t="s">
        <v>1092</v>
      </c>
      <c r="D1396" s="98" t="s">
        <v>13143</v>
      </c>
      <c r="E1396" s="98" t="s">
        <v>424</v>
      </c>
      <c r="F1396" s="122">
        <v>1.0285884458328607</v>
      </c>
      <c r="G1396" s="122">
        <v>1.073637216050437</v>
      </c>
      <c r="H1396" s="99">
        <v>7473.0833333333339</v>
      </c>
      <c r="I1396" s="53">
        <v>7686.7271714127883</v>
      </c>
      <c r="J1396" s="54">
        <v>7264.2560313629347</v>
      </c>
      <c r="K1396" s="55">
        <v>0.97205607208487355</v>
      </c>
      <c r="L1396" s="121">
        <v>8023.3803853129211</v>
      </c>
      <c r="M1396" s="54">
        <v>7511.8546652481855</v>
      </c>
      <c r="N1396" s="120">
        <v>1.0051881305460511</v>
      </c>
      <c r="O1396" s="123">
        <v>7544.5802246632875</v>
      </c>
      <c r="P1396" s="53">
        <v>7760.2680477477461</v>
      </c>
      <c r="Q1396" s="54">
        <v>7333.812695178427</v>
      </c>
      <c r="R1396" s="55">
        <v>0.97206371683929349</v>
      </c>
      <c r="S1396" s="121">
        <v>8100.1421086766732</v>
      </c>
      <c r="T1396" s="54">
        <v>7583.7814029185101</v>
      </c>
      <c r="U1396" s="55">
        <v>1.0051959389505958</v>
      </c>
    </row>
    <row r="1397" spans="1:21" ht="13" x14ac:dyDescent="0.3">
      <c r="A1397" s="44" t="s">
        <v>5925</v>
      </c>
      <c r="B1397" s="44" t="s">
        <v>11889</v>
      </c>
      <c r="C1397" s="98" t="s">
        <v>1092</v>
      </c>
      <c r="D1397" s="98" t="s">
        <v>13143</v>
      </c>
      <c r="E1397" s="98" t="s">
        <v>426</v>
      </c>
      <c r="F1397" s="122">
        <v>1.0776218837886897</v>
      </c>
      <c r="G1397" s="122">
        <v>1.0820614032950384</v>
      </c>
      <c r="H1397" s="99">
        <v>12949</v>
      </c>
      <c r="I1397" s="53">
        <v>13954.125773179743</v>
      </c>
      <c r="J1397" s="54">
        <v>13187.191381945095</v>
      </c>
      <c r="K1397" s="55">
        <v>1.0183945773376395</v>
      </c>
      <c r="L1397" s="121">
        <v>14011.613111267452</v>
      </c>
      <c r="M1397" s="54">
        <v>13118.311268177777</v>
      </c>
      <c r="N1397" s="120">
        <v>1.0130752388738726</v>
      </c>
      <c r="O1397" s="123">
        <v>13063.309406958278</v>
      </c>
      <c r="P1397" s="53">
        <v>14077.308091640891</v>
      </c>
      <c r="Q1397" s="54">
        <v>13303.708088585585</v>
      </c>
      <c r="R1397" s="55">
        <v>1.0184025865221609</v>
      </c>
      <c r="S1397" s="121">
        <v>14135.302908570551</v>
      </c>
      <c r="T1397" s="54">
        <v>13234.21810190321</v>
      </c>
      <c r="U1397" s="55">
        <v>1.0130831085462844</v>
      </c>
    </row>
    <row r="1398" spans="1:21" ht="13" x14ac:dyDescent="0.3">
      <c r="A1398" s="44" t="s">
        <v>5924</v>
      </c>
      <c r="B1398" s="44" t="s">
        <v>11086</v>
      </c>
      <c r="C1398" s="98" t="s">
        <v>1092</v>
      </c>
      <c r="D1398" s="98" t="s">
        <v>13143</v>
      </c>
      <c r="E1398" s="98" t="s">
        <v>426</v>
      </c>
      <c r="F1398" s="122">
        <v>1.0776218837886897</v>
      </c>
      <c r="G1398" s="122">
        <v>1.0820614032950384</v>
      </c>
      <c r="H1398" s="99">
        <v>8621.1666666666642</v>
      </c>
      <c r="I1398" s="53">
        <v>9290.3578637895898</v>
      </c>
      <c r="J1398" s="54">
        <v>8779.7493836573449</v>
      </c>
      <c r="K1398" s="55">
        <v>1.0183945773376397</v>
      </c>
      <c r="L1398" s="121">
        <v>9328.6317013737389</v>
      </c>
      <c r="M1398" s="54">
        <v>8733.8904802048</v>
      </c>
      <c r="N1398" s="120">
        <v>1.0130752388738726</v>
      </c>
      <c r="O1398" s="123">
        <v>8697.3054678461522</v>
      </c>
      <c r="P1398" s="53">
        <v>9372.4067021460414</v>
      </c>
      <c r="Q1398" s="54">
        <v>8857.3583842278531</v>
      </c>
      <c r="R1398" s="55">
        <v>1.0184025865221609</v>
      </c>
      <c r="S1398" s="121">
        <v>9411.0185594232189</v>
      </c>
      <c r="T1398" s="54">
        <v>8811.0932593421767</v>
      </c>
      <c r="U1398" s="55">
        <v>1.0130831085462844</v>
      </c>
    </row>
    <row r="1399" spans="1:21" ht="13" x14ac:dyDescent="0.3">
      <c r="A1399" s="44" t="s">
        <v>5923</v>
      </c>
      <c r="B1399" s="44" t="s">
        <v>11888</v>
      </c>
      <c r="C1399" s="98" t="s">
        <v>1092</v>
      </c>
      <c r="D1399" s="98" t="s">
        <v>13143</v>
      </c>
      <c r="E1399" s="98" t="s">
        <v>422</v>
      </c>
      <c r="F1399" s="122">
        <v>1.0754091419950174</v>
      </c>
      <c r="G1399" s="122">
        <v>1.0822405360756575</v>
      </c>
      <c r="H1399" s="99">
        <v>8452.6666666666661</v>
      </c>
      <c r="I1399" s="53">
        <v>9090.0750075698834</v>
      </c>
      <c r="J1399" s="54">
        <v>8590.4742976775215</v>
      </c>
      <c r="K1399" s="55">
        <v>1.016303450312823</v>
      </c>
      <c r="L1399" s="121">
        <v>9147.8185046021736</v>
      </c>
      <c r="M1399" s="54">
        <v>8564.6049184491549</v>
      </c>
      <c r="N1399" s="120">
        <v>1.0132429511533823</v>
      </c>
      <c r="O1399" s="123">
        <v>8530.6462360720652</v>
      </c>
      <c r="P1399" s="53">
        <v>9173.9349493972841</v>
      </c>
      <c r="Q1399" s="54">
        <v>8669.7933863453909</v>
      </c>
      <c r="R1399" s="55">
        <v>1.016311443051634</v>
      </c>
      <c r="S1399" s="121">
        <v>9232.2111555984211</v>
      </c>
      <c r="T1399" s="54">
        <v>8643.6843119882669</v>
      </c>
      <c r="U1399" s="55">
        <v>1.0132508221286001</v>
      </c>
    </row>
    <row r="1400" spans="1:21" ht="13" x14ac:dyDescent="0.3">
      <c r="A1400" s="44" t="s">
        <v>5922</v>
      </c>
      <c r="B1400" s="44" t="s">
        <v>11887</v>
      </c>
      <c r="C1400" s="98" t="s">
        <v>1092</v>
      </c>
      <c r="D1400" s="98" t="s">
        <v>13143</v>
      </c>
      <c r="E1400" s="98" t="s">
        <v>425</v>
      </c>
      <c r="F1400" s="122">
        <v>1.0723921942298211</v>
      </c>
      <c r="G1400" s="122">
        <v>1.0811430491750222</v>
      </c>
      <c r="H1400" s="99">
        <v>12503.583333333336</v>
      </c>
      <c r="I1400" s="53">
        <v>13408.745166568757</v>
      </c>
      <c r="J1400" s="54">
        <v>12671.78550469525</v>
      </c>
      <c r="K1400" s="55">
        <v>1.0134523173779715</v>
      </c>
      <c r="L1400" s="121">
        <v>13518.162210613991</v>
      </c>
      <c r="M1400" s="54">
        <v>12656.320028558885</v>
      </c>
      <c r="N1400" s="120">
        <v>1.0122154338603373</v>
      </c>
      <c r="O1400" s="123">
        <v>12613.131850173915</v>
      </c>
      <c r="P1400" s="53">
        <v>13526.224140918048</v>
      </c>
      <c r="Q1400" s="54">
        <v>12782.908233599488</v>
      </c>
      <c r="R1400" s="55">
        <v>1.0134602876939902</v>
      </c>
      <c r="S1400" s="121">
        <v>13636.599828143617</v>
      </c>
      <c r="T1400" s="54">
        <v>12767.30590503339</v>
      </c>
      <c r="U1400" s="55">
        <v>1.0122232968536953</v>
      </c>
    </row>
    <row r="1401" spans="1:21" ht="13" x14ac:dyDescent="0.3">
      <c r="A1401" s="44" t="s">
        <v>5921</v>
      </c>
      <c r="B1401" s="44" t="s">
        <v>13246</v>
      </c>
      <c r="C1401" s="98" t="s">
        <v>1092</v>
      </c>
      <c r="D1401" s="98" t="s">
        <v>13143</v>
      </c>
      <c r="E1401" s="98" t="s">
        <v>457</v>
      </c>
      <c r="F1401" s="122">
        <v>1.0344934285948864</v>
      </c>
      <c r="G1401" s="122">
        <v>1.0703309038725457</v>
      </c>
      <c r="H1401" s="99">
        <v>17498.416666666664</v>
      </c>
      <c r="I1401" s="53">
        <v>18101.9970524819</v>
      </c>
      <c r="J1401" s="54">
        <v>17107.091007112849</v>
      </c>
      <c r="K1401" s="55">
        <v>0.97763651037643506</v>
      </c>
      <c r="L1401" s="121">
        <v>18729.09612717175</v>
      </c>
      <c r="M1401" s="54">
        <v>17535.034033325312</v>
      </c>
      <c r="N1401" s="120">
        <v>1.0020926102833292</v>
      </c>
      <c r="O1401" s="123">
        <v>17661.708487377964</v>
      </c>
      <c r="P1401" s="53">
        <v>18270.921367951036</v>
      </c>
      <c r="Q1401" s="54">
        <v>17266.866847437759</v>
      </c>
      <c r="R1401" s="55">
        <v>0.97764419901832367</v>
      </c>
      <c r="S1401" s="121">
        <v>18903.872409228668</v>
      </c>
      <c r="T1401" s="54">
        <v>17698.805045245561</v>
      </c>
      <c r="U1401" s="55">
        <v>1.0021003946415552</v>
      </c>
    </row>
    <row r="1402" spans="1:21" ht="13" x14ac:dyDescent="0.3">
      <c r="A1402" s="44" t="s">
        <v>5920</v>
      </c>
      <c r="B1402" s="44" t="s">
        <v>11886</v>
      </c>
      <c r="C1402" s="98" t="s">
        <v>1092</v>
      </c>
      <c r="D1402" s="98" t="s">
        <v>13143</v>
      </c>
      <c r="E1402" s="98" t="s">
        <v>457</v>
      </c>
      <c r="F1402" s="122">
        <v>1.0344934285948864</v>
      </c>
      <c r="G1402" s="122">
        <v>1.0703309038725457</v>
      </c>
      <c r="H1402" s="99">
        <v>13798.916666666668</v>
      </c>
      <c r="I1402" s="53">
        <v>14274.888613395122</v>
      </c>
      <c r="J1402" s="54">
        <v>13490.324736975232</v>
      </c>
      <c r="K1402" s="55">
        <v>0.97763651037643517</v>
      </c>
      <c r="L1402" s="121">
        <v>14769.406948295271</v>
      </c>
      <c r="M1402" s="54">
        <v>13827.792421582139</v>
      </c>
      <c r="N1402" s="120">
        <v>1.0020926102833292</v>
      </c>
      <c r="O1402" s="123">
        <v>13913.984539654386</v>
      </c>
      <c r="P1402" s="53">
        <v>14393.925571843307</v>
      </c>
      <c r="Q1402" s="54">
        <v>13602.92627042375</v>
      </c>
      <c r="R1402" s="55">
        <v>0.97764419901832356</v>
      </c>
      <c r="S1402" s="121">
        <v>14892.567648796905</v>
      </c>
      <c r="T1402" s="54">
        <v>13943.209398224155</v>
      </c>
      <c r="U1402" s="55">
        <v>1.002100394641555</v>
      </c>
    </row>
    <row r="1403" spans="1:21" ht="13" x14ac:dyDescent="0.3">
      <c r="A1403" s="44" t="s">
        <v>5919</v>
      </c>
      <c r="B1403" s="44" t="s">
        <v>11885</v>
      </c>
      <c r="C1403" s="98" t="s">
        <v>1092</v>
      </c>
      <c r="D1403" s="98" t="s">
        <v>13143</v>
      </c>
      <c r="E1403" s="98" t="s">
        <v>426</v>
      </c>
      <c r="F1403" s="122">
        <v>1.0776218837886897</v>
      </c>
      <c r="G1403" s="122">
        <v>1.0820614032950384</v>
      </c>
      <c r="H1403" s="99">
        <v>9955.6666666666679</v>
      </c>
      <c r="I1403" s="53">
        <v>10728.444267705599</v>
      </c>
      <c r="J1403" s="54">
        <v>10138.796947114428</v>
      </c>
      <c r="K1403" s="55">
        <v>1.0183945773376395</v>
      </c>
      <c r="L1403" s="121">
        <v>10772.642644070973</v>
      </c>
      <c r="M1403" s="54">
        <v>10085.839386481988</v>
      </c>
      <c r="N1403" s="120">
        <v>1.0130752388738729</v>
      </c>
      <c r="O1403" s="123">
        <v>10044.092413162274</v>
      </c>
      <c r="P1403" s="53">
        <v>10823.733787219617</v>
      </c>
      <c r="Q1403" s="54">
        <v>10228.929692832073</v>
      </c>
      <c r="R1403" s="55">
        <v>1.0184025865221609</v>
      </c>
      <c r="S1403" s="121">
        <v>10868.32473141142</v>
      </c>
      <c r="T1403" s="54">
        <v>10175.500364452588</v>
      </c>
      <c r="U1403" s="55">
        <v>1.0130831085462844</v>
      </c>
    </row>
    <row r="1404" spans="1:21" ht="13" x14ac:dyDescent="0.3">
      <c r="A1404" s="44" t="s">
        <v>5918</v>
      </c>
      <c r="B1404" s="44" t="s">
        <v>11884</v>
      </c>
      <c r="C1404" s="98" t="s">
        <v>1092</v>
      </c>
      <c r="D1404" s="98" t="s">
        <v>13143</v>
      </c>
      <c r="E1404" s="98" t="s">
        <v>457</v>
      </c>
      <c r="F1404" s="122">
        <v>1.0344934285948864</v>
      </c>
      <c r="G1404" s="122">
        <v>1.0703309038725457</v>
      </c>
      <c r="H1404" s="99">
        <v>31711.833333333336</v>
      </c>
      <c r="I1404" s="53">
        <v>32805.683192029603</v>
      </c>
      <c r="J1404" s="54">
        <v>31002.646077639114</v>
      </c>
      <c r="K1404" s="55">
        <v>0.97763651037643506</v>
      </c>
      <c r="L1404" s="121">
        <v>33942.155235122191</v>
      </c>
      <c r="M1404" s="54">
        <v>31778.193841869892</v>
      </c>
      <c r="N1404" s="120">
        <v>1.0020926102833292</v>
      </c>
      <c r="O1404" s="123">
        <v>32002.41122658825</v>
      </c>
      <c r="P1404" s="53">
        <v>33106.284113096764</v>
      </c>
      <c r="Q1404" s="54">
        <v>31286.97169027288</v>
      </c>
      <c r="R1404" s="55">
        <v>0.97764419901832367</v>
      </c>
      <c r="S1404" s="121">
        <v>34253.169734255105</v>
      </c>
      <c r="T1404" s="54">
        <v>32069.628919645416</v>
      </c>
      <c r="U1404" s="55">
        <v>1.002100394641555</v>
      </c>
    </row>
    <row r="1405" spans="1:21" ht="13" x14ac:dyDescent="0.3">
      <c r="A1405" s="44" t="s">
        <v>5917</v>
      </c>
      <c r="B1405" s="44" t="s">
        <v>11883</v>
      </c>
      <c r="C1405" s="98" t="s">
        <v>1092</v>
      </c>
      <c r="D1405" s="98" t="s">
        <v>13143</v>
      </c>
      <c r="E1405" s="98" t="s">
        <v>423</v>
      </c>
      <c r="F1405" s="122">
        <v>1.0405845762779569</v>
      </c>
      <c r="G1405" s="122">
        <v>1.0772819912516107</v>
      </c>
      <c r="H1405" s="99">
        <v>7922.1666666666679</v>
      </c>
      <c r="I1405" s="53">
        <v>8243.6844440366876</v>
      </c>
      <c r="J1405" s="54">
        <v>7790.602308087362</v>
      </c>
      <c r="K1405" s="55">
        <v>0.98339288175634121</v>
      </c>
      <c r="L1405" s="121">
        <v>8534.4074816938028</v>
      </c>
      <c r="M1405" s="54">
        <v>7990.3015409620612</v>
      </c>
      <c r="N1405" s="120">
        <v>1.0086005353285583</v>
      </c>
      <c r="O1405" s="123">
        <v>7989.4636349052125</v>
      </c>
      <c r="P1405" s="53">
        <v>8313.7126312159853</v>
      </c>
      <c r="Q1405" s="54">
        <v>7856.8434574334897</v>
      </c>
      <c r="R1405" s="55">
        <v>0.98340061566932757</v>
      </c>
      <c r="S1405" s="121">
        <v>8606.9052936430198</v>
      </c>
      <c r="T1405" s="54">
        <v>8058.2398959015918</v>
      </c>
      <c r="U1405" s="55">
        <v>1.0086083702410138</v>
      </c>
    </row>
    <row r="1406" spans="1:21" ht="13" x14ac:dyDescent="0.3">
      <c r="A1406" s="44" t="s">
        <v>5916</v>
      </c>
      <c r="B1406" s="44" t="s">
        <v>11882</v>
      </c>
      <c r="C1406" s="98" t="s">
        <v>1092</v>
      </c>
      <c r="D1406" s="98" t="s">
        <v>13143</v>
      </c>
      <c r="E1406" s="98" t="s">
        <v>422</v>
      </c>
      <c r="F1406" s="122">
        <v>1.0754091419950174</v>
      </c>
      <c r="G1406" s="122">
        <v>1.0822405360756575</v>
      </c>
      <c r="H1406" s="99">
        <v>12618.250000000002</v>
      </c>
      <c r="I1406" s="53">
        <v>13569.781405978631</v>
      </c>
      <c r="J1406" s="54">
        <v>12823.971011909782</v>
      </c>
      <c r="K1406" s="55">
        <v>1.016303450312823</v>
      </c>
      <c r="L1406" s="121">
        <v>13655.981644336667</v>
      </c>
      <c r="M1406" s="54">
        <v>12785.352868391166</v>
      </c>
      <c r="N1406" s="120">
        <v>1.0132429511533823</v>
      </c>
      <c r="O1406" s="123">
        <v>12733.564935024344</v>
      </c>
      <c r="P1406" s="53">
        <v>13693.792141312369</v>
      </c>
      <c r="Q1406" s="54">
        <v>12941.267754306276</v>
      </c>
      <c r="R1406" s="55">
        <v>1.016311443051634</v>
      </c>
      <c r="S1406" s="121">
        <v>13780.780141434941</v>
      </c>
      <c r="T1406" s="54">
        <v>12902.295139041329</v>
      </c>
      <c r="U1406" s="55">
        <v>1.0132508221286001</v>
      </c>
    </row>
    <row r="1407" spans="1:21" ht="13" x14ac:dyDescent="0.3">
      <c r="A1407" s="44" t="s">
        <v>5915</v>
      </c>
      <c r="B1407" s="44" t="s">
        <v>11881</v>
      </c>
      <c r="C1407" s="98" t="s">
        <v>1092</v>
      </c>
      <c r="D1407" s="98" t="s">
        <v>13143</v>
      </c>
      <c r="E1407" s="98" t="s">
        <v>457</v>
      </c>
      <c r="F1407" s="122">
        <v>1.0344934285948864</v>
      </c>
      <c r="G1407" s="122">
        <v>1.0703309038725457</v>
      </c>
      <c r="H1407" s="99">
        <v>13240.083333333336</v>
      </c>
      <c r="I1407" s="53">
        <v>13696.779202382015</v>
      </c>
      <c r="J1407" s="54">
        <v>12943.988867093203</v>
      </c>
      <c r="K1407" s="55">
        <v>0.97763651037643529</v>
      </c>
      <c r="L1407" s="121">
        <v>14171.270361514496</v>
      </c>
      <c r="M1407" s="54">
        <v>13267.789667868805</v>
      </c>
      <c r="N1407" s="120">
        <v>1.0020926102833292</v>
      </c>
      <c r="O1407" s="123">
        <v>13354.644114615159</v>
      </c>
      <c r="P1407" s="53">
        <v>13815.291577792757</v>
      </c>
      <c r="Q1407" s="54">
        <v>13056.090348607708</v>
      </c>
      <c r="R1407" s="55">
        <v>0.97764419901832367</v>
      </c>
      <c r="S1407" s="121">
        <v>14293.888306092216</v>
      </c>
      <c r="T1407" s="54">
        <v>13382.694137553372</v>
      </c>
      <c r="U1407" s="55">
        <v>1.002100394641555</v>
      </c>
    </row>
    <row r="1408" spans="1:21" ht="13" x14ac:dyDescent="0.3">
      <c r="A1408" s="44" t="s">
        <v>5914</v>
      </c>
      <c r="B1408" s="44" t="s">
        <v>7735</v>
      </c>
      <c r="C1408" s="98" t="s">
        <v>1092</v>
      </c>
      <c r="D1408" s="98" t="s">
        <v>13143</v>
      </c>
      <c r="E1408" s="98" t="s">
        <v>423</v>
      </c>
      <c r="F1408" s="122">
        <v>1.0405845762779569</v>
      </c>
      <c r="G1408" s="122">
        <v>1.0772819912516107</v>
      </c>
      <c r="H1408" s="99">
        <v>15231.499999999998</v>
      </c>
      <c r="I1408" s="53">
        <v>15849.663973577699</v>
      </c>
      <c r="J1408" s="54">
        <v>14978.54867847171</v>
      </c>
      <c r="K1408" s="55">
        <v>0.98339288175634132</v>
      </c>
      <c r="L1408" s="121">
        <v>16408.620649748907</v>
      </c>
      <c r="M1408" s="54">
        <v>15362.499053856935</v>
      </c>
      <c r="N1408" s="120">
        <v>1.0086005353285583</v>
      </c>
      <c r="O1408" s="123">
        <v>15381.855765126416</v>
      </c>
      <c r="P1408" s="53">
        <v>16006.121863722719</v>
      </c>
      <c r="Q1408" s="54">
        <v>15126.526429562113</v>
      </c>
      <c r="R1408" s="55">
        <v>0.98340061566932757</v>
      </c>
      <c r="S1408" s="121">
        <v>16570.596207800456</v>
      </c>
      <c r="T1408" s="54">
        <v>15514.268474546496</v>
      </c>
      <c r="U1408" s="55">
        <v>1.0086083702410138</v>
      </c>
    </row>
    <row r="1409" spans="1:21" ht="13" x14ac:dyDescent="0.3">
      <c r="A1409" s="44" t="s">
        <v>5913</v>
      </c>
      <c r="B1409" s="44" t="s">
        <v>11880</v>
      </c>
      <c r="C1409" s="98" t="s">
        <v>1092</v>
      </c>
      <c r="D1409" s="98" t="s">
        <v>13143</v>
      </c>
      <c r="E1409" s="98" t="s">
        <v>423</v>
      </c>
      <c r="F1409" s="122">
        <v>1.0405845762779569</v>
      </c>
      <c r="G1409" s="122">
        <v>1.0772819912516107</v>
      </c>
      <c r="H1409" s="99">
        <v>19909.583333333332</v>
      </c>
      <c r="I1409" s="53">
        <v>20717.605336787339</v>
      </c>
      <c r="J1409" s="54">
        <v>19578.942528734689</v>
      </c>
      <c r="K1409" s="55">
        <v>0.98339288175634132</v>
      </c>
      <c r="L1409" s="121">
        <v>21448.235578323212</v>
      </c>
      <c r="M1409" s="54">
        <v>20080.816408168539</v>
      </c>
      <c r="N1409" s="120">
        <v>1.0086005353285583</v>
      </c>
      <c r="O1409" s="123">
        <v>20076.868244135851</v>
      </c>
      <c r="P1409" s="53">
        <v>20891.679434812471</v>
      </c>
      <c r="Q1409" s="54">
        <v>19743.604591995168</v>
      </c>
      <c r="R1409" s="55">
        <v>0.98340061566932768</v>
      </c>
      <c r="S1409" s="121">
        <v>21628.448600138898</v>
      </c>
      <c r="T1409" s="54">
        <v>20249.697359261419</v>
      </c>
      <c r="U1409" s="55">
        <v>1.0086083702410136</v>
      </c>
    </row>
    <row r="1410" spans="1:21" ht="13" x14ac:dyDescent="0.3">
      <c r="A1410" s="44" t="s">
        <v>5912</v>
      </c>
      <c r="B1410" s="44" t="s">
        <v>11879</v>
      </c>
      <c r="C1410" s="98" t="s">
        <v>1092</v>
      </c>
      <c r="D1410" s="98" t="s">
        <v>13143</v>
      </c>
      <c r="E1410" s="98" t="s">
        <v>422</v>
      </c>
      <c r="F1410" s="122">
        <v>1.0754091419950174</v>
      </c>
      <c r="G1410" s="122">
        <v>1.0822405360756575</v>
      </c>
      <c r="H1410" s="99">
        <v>4939.9166666666661</v>
      </c>
      <c r="I1410" s="53">
        <v>5312.4315440268856</v>
      </c>
      <c r="J1410" s="54">
        <v>5020.4543525911522</v>
      </c>
      <c r="K1410" s="55">
        <v>1.016303450312823</v>
      </c>
      <c r="L1410" s="121">
        <v>5346.1780615024081</v>
      </c>
      <c r="M1410" s="54">
        <v>5005.3357417851112</v>
      </c>
      <c r="N1410" s="120">
        <v>1.0132429511533823</v>
      </c>
      <c r="O1410" s="123">
        <v>4984.1142381104855</v>
      </c>
      <c r="P1410" s="53">
        <v>5359.9620164115468</v>
      </c>
      <c r="Q1410" s="54">
        <v>5065.4123336682624</v>
      </c>
      <c r="R1410" s="55">
        <v>1.0163114430516338</v>
      </c>
      <c r="S1410" s="121">
        <v>5394.0104649150089</v>
      </c>
      <c r="T1410" s="54">
        <v>5050.1578493483103</v>
      </c>
      <c r="U1410" s="55">
        <v>1.0132508221286001</v>
      </c>
    </row>
    <row r="1411" spans="1:21" ht="13" x14ac:dyDescent="0.3">
      <c r="A1411" s="44" t="s">
        <v>5911</v>
      </c>
      <c r="B1411" s="44" t="s">
        <v>8565</v>
      </c>
      <c r="C1411" s="98" t="s">
        <v>1092</v>
      </c>
      <c r="D1411" s="98" t="s">
        <v>13143</v>
      </c>
      <c r="E1411" s="98" t="s">
        <v>425</v>
      </c>
      <c r="F1411" s="122">
        <v>1.0723921942298211</v>
      </c>
      <c r="G1411" s="122">
        <v>1.0811430491750222</v>
      </c>
      <c r="H1411" s="99">
        <v>17837.666666666664</v>
      </c>
      <c r="I1411" s="53">
        <v>19128.974496606803</v>
      </c>
      <c r="J1411" s="54">
        <v>18077.624619949125</v>
      </c>
      <c r="K1411" s="55">
        <v>1.0134523173779715</v>
      </c>
      <c r="L1411" s="121">
        <v>19285.069330167651</v>
      </c>
      <c r="M1411" s="54">
        <v>18055.561504056073</v>
      </c>
      <c r="N1411" s="120">
        <v>1.0122154338603373</v>
      </c>
      <c r="O1411" s="123">
        <v>18009.683693921652</v>
      </c>
      <c r="P1411" s="53">
        <v>19313.444213909672</v>
      </c>
      <c r="Q1411" s="54">
        <v>18252.099217719606</v>
      </c>
      <c r="R1411" s="55">
        <v>1.0134602876939904</v>
      </c>
      <c r="S1411" s="121">
        <v>19471.044343524132</v>
      </c>
      <c r="T1411" s="54">
        <v>18229.821403953614</v>
      </c>
      <c r="U1411" s="55">
        <v>1.0122232968536955</v>
      </c>
    </row>
    <row r="1412" spans="1:21" ht="13" x14ac:dyDescent="0.3">
      <c r="A1412" s="44" t="s">
        <v>5910</v>
      </c>
      <c r="B1412" s="44" t="s">
        <v>11878</v>
      </c>
      <c r="C1412" s="98" t="s">
        <v>1092</v>
      </c>
      <c r="D1412" s="98" t="s">
        <v>13143</v>
      </c>
      <c r="E1412" s="98" t="s">
        <v>422</v>
      </c>
      <c r="F1412" s="122">
        <v>1.0754091419950174</v>
      </c>
      <c r="G1412" s="122">
        <v>1.0822405360756575</v>
      </c>
      <c r="H1412" s="99">
        <v>9738.3333333333339</v>
      </c>
      <c r="I1412" s="53">
        <v>10472.692694461479</v>
      </c>
      <c r="J1412" s="54">
        <v>9897.1017669630437</v>
      </c>
      <c r="K1412" s="55">
        <v>1.0163034503128232</v>
      </c>
      <c r="L1412" s="121">
        <v>10539.219087150112</v>
      </c>
      <c r="M1412" s="54">
        <v>9867.2976059820194</v>
      </c>
      <c r="N1412" s="120">
        <v>1.013242951153382</v>
      </c>
      <c r="O1412" s="123">
        <v>9828.2533021508389</v>
      </c>
      <c r="P1412" s="53">
        <v>10569.393450975729</v>
      </c>
      <c r="Q1412" s="54">
        <v>9988.5662961859052</v>
      </c>
      <c r="R1412" s="55">
        <v>1.016311443051634</v>
      </c>
      <c r="S1412" s="121">
        <v>10636.534122407074</v>
      </c>
      <c r="T1412" s="54">
        <v>9958.4857384924653</v>
      </c>
      <c r="U1412" s="55">
        <v>1.0132508221286001</v>
      </c>
    </row>
    <row r="1413" spans="1:21" ht="13" x14ac:dyDescent="0.3">
      <c r="A1413" s="44" t="s">
        <v>5909</v>
      </c>
      <c r="B1413" s="44" t="s">
        <v>11877</v>
      </c>
      <c r="C1413" s="98" t="s">
        <v>1092</v>
      </c>
      <c r="D1413" s="98" t="s">
        <v>13143</v>
      </c>
      <c r="E1413" s="98" t="s">
        <v>425</v>
      </c>
      <c r="F1413" s="122">
        <v>1.0723921942298211</v>
      </c>
      <c r="G1413" s="122">
        <v>1.0811430491750222</v>
      </c>
      <c r="H1413" s="99">
        <v>5288.9166666666661</v>
      </c>
      <c r="I1413" s="53">
        <v>5671.7929492653375</v>
      </c>
      <c r="J1413" s="54">
        <v>5360.0648522523088</v>
      </c>
      <c r="K1413" s="55">
        <v>1.0134523173779715</v>
      </c>
      <c r="L1413" s="121">
        <v>5718.0754918325938</v>
      </c>
      <c r="M1413" s="54">
        <v>5353.5230784011683</v>
      </c>
      <c r="N1413" s="120">
        <v>1.0122154338603373</v>
      </c>
      <c r="O1413" s="123">
        <v>5337.9819897414436</v>
      </c>
      <c r="P1413" s="53">
        <v>5724.4102187380931</v>
      </c>
      <c r="Q1413" s="54">
        <v>5409.8327630287022</v>
      </c>
      <c r="R1413" s="55">
        <v>1.0134602876939902</v>
      </c>
      <c r="S1413" s="121">
        <v>5771.1221248304164</v>
      </c>
      <c r="T1413" s="54">
        <v>5403.2297282017325</v>
      </c>
      <c r="U1413" s="55">
        <v>1.0122232968536953</v>
      </c>
    </row>
    <row r="1414" spans="1:21" ht="13" x14ac:dyDescent="0.3">
      <c r="A1414" s="44" t="s">
        <v>5908</v>
      </c>
      <c r="B1414" s="44" t="s">
        <v>11876</v>
      </c>
      <c r="C1414" s="98" t="s">
        <v>1092</v>
      </c>
      <c r="D1414" s="98" t="s">
        <v>13143</v>
      </c>
      <c r="E1414" s="98" t="s">
        <v>426</v>
      </c>
      <c r="F1414" s="122">
        <v>1.0776218837886897</v>
      </c>
      <c r="G1414" s="122">
        <v>1.0820614032950384</v>
      </c>
      <c r="H1414" s="99">
        <v>11447.5</v>
      </c>
      <c r="I1414" s="53">
        <v>12336.076514671026</v>
      </c>
      <c r="J1414" s="54">
        <v>11658.07192407263</v>
      </c>
      <c r="K1414" s="55">
        <v>1.0183945773376397</v>
      </c>
      <c r="L1414" s="121">
        <v>12386.897914219951</v>
      </c>
      <c r="M1414" s="54">
        <v>11597.178797008657</v>
      </c>
      <c r="N1414" s="120">
        <v>1.0130752388738726</v>
      </c>
      <c r="O1414" s="123">
        <v>11566.467103460149</v>
      </c>
      <c r="P1414" s="53">
        <v>12464.278068810636</v>
      </c>
      <c r="Q1414" s="54">
        <v>11779.320015087302</v>
      </c>
      <c r="R1414" s="55">
        <v>1.0184025865221609</v>
      </c>
      <c r="S1414" s="121">
        <v>12515.627625135987</v>
      </c>
      <c r="T1414" s="54">
        <v>11717.792448071745</v>
      </c>
      <c r="U1414" s="55">
        <v>1.0130831085462844</v>
      </c>
    </row>
    <row r="1415" spans="1:21" ht="13" x14ac:dyDescent="0.3">
      <c r="A1415" s="44" t="s">
        <v>5907</v>
      </c>
      <c r="B1415" s="44" t="s">
        <v>11875</v>
      </c>
      <c r="C1415" s="98" t="s">
        <v>1092</v>
      </c>
      <c r="D1415" s="98" t="s">
        <v>13143</v>
      </c>
      <c r="E1415" s="98" t="s">
        <v>423</v>
      </c>
      <c r="F1415" s="122">
        <v>1.0405845762779569</v>
      </c>
      <c r="G1415" s="122">
        <v>1.0772819912516107</v>
      </c>
      <c r="H1415" s="99">
        <v>7280</v>
      </c>
      <c r="I1415" s="53">
        <v>7575.4557153035257</v>
      </c>
      <c r="J1415" s="54">
        <v>7159.1001791861645</v>
      </c>
      <c r="K1415" s="55">
        <v>0.98339288175634132</v>
      </c>
      <c r="L1415" s="121">
        <v>7842.6128963117262</v>
      </c>
      <c r="M1415" s="54">
        <v>7342.611897191905</v>
      </c>
      <c r="N1415" s="120">
        <v>1.0086005353285583</v>
      </c>
      <c r="O1415" s="123">
        <v>7350.5890686416351</v>
      </c>
      <c r="P1415" s="53">
        <v>7648.9096113858377</v>
      </c>
      <c r="Q1415" s="54">
        <v>7228.5738156344132</v>
      </c>
      <c r="R1415" s="55">
        <v>0.98340061566932757</v>
      </c>
      <c r="S1415" s="121">
        <v>7918.6572287385834</v>
      </c>
      <c r="T1415" s="54">
        <v>7413.8656608340498</v>
      </c>
      <c r="U1415" s="55">
        <v>1.0086083702410136</v>
      </c>
    </row>
    <row r="1416" spans="1:21" ht="13" x14ac:dyDescent="0.3">
      <c r="A1416" s="44" t="s">
        <v>5906</v>
      </c>
      <c r="B1416" s="44" t="s">
        <v>11874</v>
      </c>
      <c r="C1416" s="98" t="s">
        <v>1092</v>
      </c>
      <c r="D1416" s="98" t="s">
        <v>13143</v>
      </c>
      <c r="E1416" s="98" t="s">
        <v>422</v>
      </c>
      <c r="F1416" s="122">
        <v>1.0754091419950174</v>
      </c>
      <c r="G1416" s="122">
        <v>1.0822405360756575</v>
      </c>
      <c r="H1416" s="99">
        <v>6786.3333333333321</v>
      </c>
      <c r="I1416" s="53">
        <v>7298.0849072921847</v>
      </c>
      <c r="J1416" s="54">
        <v>6896.9739816395868</v>
      </c>
      <c r="K1416" s="55">
        <v>1.016303450312823</v>
      </c>
      <c r="L1416" s="121">
        <v>7344.4450246547694</v>
      </c>
      <c r="M1416" s="54">
        <v>6876.2044141772349</v>
      </c>
      <c r="N1416" s="120">
        <v>1.0132429511533823</v>
      </c>
      <c r="O1416" s="123">
        <v>6844.6537264026738</v>
      </c>
      <c r="P1416" s="53">
        <v>7360.8031911636981</v>
      </c>
      <c r="Q1416" s="54">
        <v>6956.2999058690457</v>
      </c>
      <c r="R1416" s="55">
        <v>1.016311443051634</v>
      </c>
      <c r="S1416" s="121">
        <v>7407.5617181142761</v>
      </c>
      <c r="T1416" s="54">
        <v>6935.351015463094</v>
      </c>
      <c r="U1416" s="55">
        <v>1.0132508221285998</v>
      </c>
    </row>
    <row r="1417" spans="1:21" ht="13" x14ac:dyDescent="0.3">
      <c r="A1417" s="44" t="s">
        <v>5905</v>
      </c>
      <c r="B1417" s="44" t="s">
        <v>11873</v>
      </c>
      <c r="C1417" s="98" t="s">
        <v>1092</v>
      </c>
      <c r="D1417" s="98" t="s">
        <v>13143</v>
      </c>
      <c r="E1417" s="98" t="s">
        <v>422</v>
      </c>
      <c r="F1417" s="122">
        <v>1.0754091419950174</v>
      </c>
      <c r="G1417" s="122">
        <v>1.0822405360756575</v>
      </c>
      <c r="H1417" s="99">
        <v>5954.5</v>
      </c>
      <c r="I1417" s="53">
        <v>6403.5237360093306</v>
      </c>
      <c r="J1417" s="54">
        <v>6051.5788948877043</v>
      </c>
      <c r="K1417" s="55">
        <v>1.016303450312823</v>
      </c>
      <c r="L1417" s="121">
        <v>6444.2012720625025</v>
      </c>
      <c r="M1417" s="54">
        <v>6033.3551526428137</v>
      </c>
      <c r="N1417" s="120">
        <v>1.013242951153382</v>
      </c>
      <c r="O1417" s="123">
        <v>6007.4118976634682</v>
      </c>
      <c r="P1417" s="53">
        <v>6460.4256744769291</v>
      </c>
      <c r="Q1417" s="54">
        <v>6105.401454719914</v>
      </c>
      <c r="R1417" s="55">
        <v>1.016311443051634</v>
      </c>
      <c r="S1417" s="121">
        <v>6501.4646725545945</v>
      </c>
      <c r="T1417" s="54">
        <v>6087.0150441726419</v>
      </c>
      <c r="U1417" s="55">
        <v>1.0132508221285998</v>
      </c>
    </row>
    <row r="1418" spans="1:21" ht="13" x14ac:dyDescent="0.3">
      <c r="A1418" s="44" t="s">
        <v>5904</v>
      </c>
      <c r="B1418" s="44" t="s">
        <v>11872</v>
      </c>
      <c r="C1418" s="98" t="s">
        <v>1092</v>
      </c>
      <c r="D1418" s="98" t="s">
        <v>13143</v>
      </c>
      <c r="E1418" s="98" t="s">
        <v>422</v>
      </c>
      <c r="F1418" s="122">
        <v>1.0754091419950174</v>
      </c>
      <c r="G1418" s="122">
        <v>1.0822405360756575</v>
      </c>
      <c r="H1418" s="99">
        <v>58268</v>
      </c>
      <c r="I1418" s="53">
        <v>62661.939885765671</v>
      </c>
      <c r="J1418" s="54">
        <v>59217.969442827569</v>
      </c>
      <c r="K1418" s="55">
        <v>1.016303450312823</v>
      </c>
      <c r="L1418" s="121">
        <v>63059.991556056411</v>
      </c>
      <c r="M1418" s="54">
        <v>59039.640277805272</v>
      </c>
      <c r="N1418" s="120">
        <v>1.0132429511533823</v>
      </c>
      <c r="O1418" s="123">
        <v>58808.925048009478</v>
      </c>
      <c r="P1418" s="53">
        <v>63243.655627529159</v>
      </c>
      <c r="Q1418" s="54">
        <v>59768.183479857893</v>
      </c>
      <c r="R1418" s="55">
        <v>1.016311443051634</v>
      </c>
      <c r="S1418" s="121">
        <v>63645.40256999094</v>
      </c>
      <c r="T1418" s="54">
        <v>59588.191653394817</v>
      </c>
      <c r="U1418" s="55">
        <v>1.0132508221285998</v>
      </c>
    </row>
    <row r="1419" spans="1:21" ht="13" x14ac:dyDescent="0.3">
      <c r="A1419" s="44" t="s">
        <v>5903</v>
      </c>
      <c r="B1419" s="44" t="s">
        <v>11871</v>
      </c>
      <c r="C1419" s="98" t="s">
        <v>1092</v>
      </c>
      <c r="D1419" s="98" t="s">
        <v>13143</v>
      </c>
      <c r="E1419" s="98" t="s">
        <v>426</v>
      </c>
      <c r="F1419" s="122">
        <v>1.0776218837886897</v>
      </c>
      <c r="G1419" s="122">
        <v>1.0820614032950384</v>
      </c>
      <c r="H1419" s="99">
        <v>14252.333333333332</v>
      </c>
      <c r="I1419" s="53">
        <v>15358.626295051001</v>
      </c>
      <c r="J1419" s="54">
        <v>14514.49898107515</v>
      </c>
      <c r="K1419" s="55">
        <v>1.0183945773376395</v>
      </c>
      <c r="L1419" s="121">
        <v>15421.899806895319</v>
      </c>
      <c r="M1419" s="54">
        <v>14438.685996176724</v>
      </c>
      <c r="N1419" s="120">
        <v>1.0130752388738726</v>
      </c>
      <c r="O1419" s="123">
        <v>14383.759738309758</v>
      </c>
      <c r="P1419" s="53">
        <v>15500.254265161273</v>
      </c>
      <c r="Q1419" s="54">
        <v>14648.458121407977</v>
      </c>
      <c r="R1419" s="55">
        <v>1.0184025865221609</v>
      </c>
      <c r="S1419" s="121">
        <v>15564.111247094132</v>
      </c>
      <c r="T1419" s="54">
        <v>14571.94402826974</v>
      </c>
      <c r="U1419" s="55">
        <v>1.0130831085462844</v>
      </c>
    </row>
    <row r="1420" spans="1:21" ht="13" x14ac:dyDescent="0.3">
      <c r="A1420" s="44" t="s">
        <v>5902</v>
      </c>
      <c r="B1420" s="44" t="s">
        <v>11870</v>
      </c>
      <c r="C1420" s="98" t="s">
        <v>1092</v>
      </c>
      <c r="D1420" s="98" t="s">
        <v>13143</v>
      </c>
      <c r="E1420" s="98" t="s">
        <v>423</v>
      </c>
      <c r="F1420" s="122">
        <v>1.0405845762779569</v>
      </c>
      <c r="G1420" s="122">
        <v>1.0772819912516107</v>
      </c>
      <c r="H1420" s="99">
        <v>10248.333333333332</v>
      </c>
      <c r="I1420" s="53">
        <v>10664.257599221926</v>
      </c>
      <c r="J1420" s="54">
        <v>10078.138049866237</v>
      </c>
      <c r="K1420" s="55">
        <v>0.98339288175634132</v>
      </c>
      <c r="L1420" s="121">
        <v>11040.34494034359</v>
      </c>
      <c r="M1420" s="54">
        <v>10336.474486225508</v>
      </c>
      <c r="N1420" s="120">
        <v>1.0086005353285585</v>
      </c>
      <c r="O1420" s="123">
        <v>10343.14752374594</v>
      </c>
      <c r="P1420" s="53">
        <v>10762.919783377567</v>
      </c>
      <c r="Q1420" s="54">
        <v>10171.457642810437</v>
      </c>
      <c r="R1420" s="55">
        <v>0.98340061566932746</v>
      </c>
      <c r="S1420" s="121">
        <v>11142.486560190193</v>
      </c>
      <c r="T1420" s="54">
        <v>10432.185167087768</v>
      </c>
      <c r="U1420" s="55">
        <v>1.0086083702410136</v>
      </c>
    </row>
    <row r="1421" spans="1:21" ht="13" x14ac:dyDescent="0.3">
      <c r="A1421" s="44" t="s">
        <v>5901</v>
      </c>
      <c r="B1421" s="44" t="s">
        <v>11869</v>
      </c>
      <c r="C1421" s="98" t="s">
        <v>1092</v>
      </c>
      <c r="D1421" s="98" t="s">
        <v>13143</v>
      </c>
      <c r="E1421" s="98" t="s">
        <v>424</v>
      </c>
      <c r="F1421" s="122">
        <v>1.0285884458328607</v>
      </c>
      <c r="G1421" s="122">
        <v>1.073637216050437</v>
      </c>
      <c r="H1421" s="99">
        <v>19239.583333333336</v>
      </c>
      <c r="I1421" s="53">
        <v>19789.613119305144</v>
      </c>
      <c r="J1421" s="54">
        <v>18701.953803549601</v>
      </c>
      <c r="K1421" s="55">
        <v>0.97205607208487355</v>
      </c>
      <c r="L1421" s="121">
        <v>20656.332687970389</v>
      </c>
      <c r="M1421" s="54">
        <v>19339.400803318294</v>
      </c>
      <c r="N1421" s="120">
        <v>1.0051881305460508</v>
      </c>
      <c r="O1421" s="123">
        <v>19401.610956228349</v>
      </c>
      <c r="P1421" s="53">
        <v>19956.27286012072</v>
      </c>
      <c r="Q1421" s="54">
        <v>18859.602058781289</v>
      </c>
      <c r="R1421" s="55">
        <v>0.97206371683929349</v>
      </c>
      <c r="S1421" s="121">
        <v>20830.291573938663</v>
      </c>
      <c r="T1421" s="54">
        <v>19502.420542300122</v>
      </c>
      <c r="U1421" s="55">
        <v>1.0051959389505958</v>
      </c>
    </row>
    <row r="1422" spans="1:21" ht="13" x14ac:dyDescent="0.3">
      <c r="A1422" s="44" t="s">
        <v>5900</v>
      </c>
      <c r="B1422" s="44" t="s">
        <v>11868</v>
      </c>
      <c r="C1422" s="98" t="s">
        <v>951</v>
      </c>
      <c r="D1422" s="98" t="s">
        <v>13143</v>
      </c>
      <c r="E1422" s="98" t="s">
        <v>362</v>
      </c>
      <c r="F1422" s="122">
        <v>1.0847020568758603</v>
      </c>
      <c r="G1422" s="122">
        <v>1.1123575028567378</v>
      </c>
      <c r="H1422" s="99">
        <v>8187.3333333333339</v>
      </c>
      <c r="I1422" s="53">
        <v>8880.8173069949607</v>
      </c>
      <c r="J1422" s="54">
        <v>8392.71763484658</v>
      </c>
      <c r="K1422" s="55">
        <v>1.0250856161770108</v>
      </c>
      <c r="L1422" s="121">
        <v>9107.2416617223989</v>
      </c>
      <c r="M1422" s="54">
        <v>8526.6150274244883</v>
      </c>
      <c r="N1422" s="120">
        <v>1.0414398290967128</v>
      </c>
      <c r="O1422" s="123">
        <v>8264.2969911512246</v>
      </c>
      <c r="P1422" s="53">
        <v>8964.2999449347171</v>
      </c>
      <c r="Q1422" s="54">
        <v>8471.6785986058658</v>
      </c>
      <c r="R1422" s="55">
        <v>1.0250936779833408</v>
      </c>
      <c r="S1422" s="121">
        <v>9192.8527639434287</v>
      </c>
      <c r="T1422" s="54">
        <v>8606.8349043263715</v>
      </c>
      <c r="U1422" s="55">
        <v>1.0414479191081722</v>
      </c>
    </row>
    <row r="1423" spans="1:21" ht="13" x14ac:dyDescent="0.3">
      <c r="A1423" s="44" t="s">
        <v>5899</v>
      </c>
      <c r="B1423" s="44" t="s">
        <v>11867</v>
      </c>
      <c r="C1423" s="98" t="s">
        <v>1092</v>
      </c>
      <c r="D1423" s="98" t="s">
        <v>13143</v>
      </c>
      <c r="E1423" s="98" t="s">
        <v>423</v>
      </c>
      <c r="F1423" s="122">
        <v>1.0405845762779569</v>
      </c>
      <c r="G1423" s="122">
        <v>1.0772819912516107</v>
      </c>
      <c r="H1423" s="99">
        <v>11535.333333333332</v>
      </c>
      <c r="I1423" s="53">
        <v>12003.489948891656</v>
      </c>
      <c r="J1423" s="54">
        <v>11343.764688686646</v>
      </c>
      <c r="K1423" s="55">
        <v>0.9833928817563411</v>
      </c>
      <c r="L1423" s="121">
        <v>12426.806863084412</v>
      </c>
      <c r="M1423" s="54">
        <v>11634.543375193361</v>
      </c>
      <c r="N1423" s="120">
        <v>1.0086005353285583</v>
      </c>
      <c r="O1423" s="123">
        <v>11642.426786732853</v>
      </c>
      <c r="P1423" s="53">
        <v>12114.92974471954</v>
      </c>
      <c r="Q1423" s="54">
        <v>11449.169669958159</v>
      </c>
      <c r="R1423" s="55">
        <v>0.98340061566932757</v>
      </c>
      <c r="S1423" s="121">
        <v>12542.176711812659</v>
      </c>
      <c r="T1423" s="54">
        <v>11742.649107016943</v>
      </c>
      <c r="U1423" s="55">
        <v>1.0086083702410136</v>
      </c>
    </row>
    <row r="1424" spans="1:21" ht="13" x14ac:dyDescent="0.3">
      <c r="A1424" s="44" t="s">
        <v>5898</v>
      </c>
      <c r="B1424" s="44" t="s">
        <v>11866</v>
      </c>
      <c r="C1424" s="98" t="s">
        <v>1092</v>
      </c>
      <c r="D1424" s="98" t="s">
        <v>13143</v>
      </c>
      <c r="E1424" s="98" t="s">
        <v>423</v>
      </c>
      <c r="F1424" s="122">
        <v>1.0405845762779569</v>
      </c>
      <c r="G1424" s="122">
        <v>1.0772819912516107</v>
      </c>
      <c r="H1424" s="99">
        <v>16890.083333333328</v>
      </c>
      <c r="I1424" s="53">
        <v>17575.560208716044</v>
      </c>
      <c r="J1424" s="54">
        <v>16609.587722271415</v>
      </c>
      <c r="K1424" s="55">
        <v>0.98339288175634143</v>
      </c>
      <c r="L1424" s="121">
        <v>18195.382605738971</v>
      </c>
      <c r="M1424" s="54">
        <v>17035.347091743955</v>
      </c>
      <c r="N1424" s="120">
        <v>1.0086005353285583</v>
      </c>
      <c r="O1424" s="123">
        <v>17040.652100391068</v>
      </c>
      <c r="P1424" s="53">
        <v>17732.239745385516</v>
      </c>
      <c r="Q1424" s="54">
        <v>16757.787766931397</v>
      </c>
      <c r="R1424" s="55">
        <v>0.98340061566932757</v>
      </c>
      <c r="S1424" s="121">
        <v>18357.58762693523</v>
      </c>
      <c r="T1424" s="54">
        <v>17187.344342819539</v>
      </c>
      <c r="U1424" s="55">
        <v>1.0086083702410136</v>
      </c>
    </row>
    <row r="1425" spans="1:21" ht="13" x14ac:dyDescent="0.3">
      <c r="A1425" s="44" t="s">
        <v>5897</v>
      </c>
      <c r="B1425" s="44" t="s">
        <v>11865</v>
      </c>
      <c r="C1425" s="98" t="s">
        <v>1092</v>
      </c>
      <c r="D1425" s="98" t="s">
        <v>13143</v>
      </c>
      <c r="E1425" s="98" t="s">
        <v>425</v>
      </c>
      <c r="F1425" s="122">
        <v>1.0723921942298211</v>
      </c>
      <c r="G1425" s="122">
        <v>1.0811430491750222</v>
      </c>
      <c r="H1425" s="99">
        <v>9310.5833333333321</v>
      </c>
      <c r="I1425" s="53">
        <v>9984.5968903929333</v>
      </c>
      <c r="J1425" s="54">
        <v>9435.8322553073831</v>
      </c>
      <c r="K1425" s="55">
        <v>1.0134523173779715</v>
      </c>
      <c r="L1425" s="121">
        <v>10066.072454598141</v>
      </c>
      <c r="M1425" s="54">
        <v>9424.3161482428241</v>
      </c>
      <c r="N1425" s="120">
        <v>1.0122154338603373</v>
      </c>
      <c r="O1425" s="123">
        <v>9395.7664819412857</v>
      </c>
      <c r="P1425" s="53">
        <v>10075.946634040023</v>
      </c>
      <c r="Q1425" s="54">
        <v>9522.2362018937674</v>
      </c>
      <c r="R1425" s="55">
        <v>1.0134602876939904</v>
      </c>
      <c r="S1425" s="121">
        <v>10158.167623622474</v>
      </c>
      <c r="T1425" s="54">
        <v>9510.6137248180567</v>
      </c>
      <c r="U1425" s="55">
        <v>1.0122232968536955</v>
      </c>
    </row>
    <row r="1426" spans="1:21" ht="13" x14ac:dyDescent="0.3">
      <c r="A1426" s="44" t="s">
        <v>5896</v>
      </c>
      <c r="B1426" s="44" t="s">
        <v>11864</v>
      </c>
      <c r="C1426" s="98" t="s">
        <v>1092</v>
      </c>
      <c r="D1426" s="98" t="s">
        <v>13143</v>
      </c>
      <c r="E1426" s="98" t="s">
        <v>424</v>
      </c>
      <c r="F1426" s="122">
        <v>1.0285884458328607</v>
      </c>
      <c r="G1426" s="122">
        <v>1.073637216050437</v>
      </c>
      <c r="H1426" s="99">
        <v>9585.1666666666679</v>
      </c>
      <c r="I1426" s="53">
        <v>9859.1916847156099</v>
      </c>
      <c r="J1426" s="54">
        <v>9317.3194602788608</v>
      </c>
      <c r="K1426" s="55">
        <v>0.97205607208487343</v>
      </c>
      <c r="L1426" s="121">
        <v>10290.991655379448</v>
      </c>
      <c r="M1426" s="54">
        <v>9634.8957626389911</v>
      </c>
      <c r="N1426" s="120">
        <v>1.0051881305460511</v>
      </c>
      <c r="O1426" s="123">
        <v>9676.7711836896742</v>
      </c>
      <c r="P1426" s="53">
        <v>9953.4150325115734</v>
      </c>
      <c r="Q1426" s="54">
        <v>9406.4381638207542</v>
      </c>
      <c r="R1426" s="55">
        <v>0.97206371683929349</v>
      </c>
      <c r="S1426" s="121">
        <v>10389.341674013674</v>
      </c>
      <c r="T1426" s="54">
        <v>9727.0510959990097</v>
      </c>
      <c r="U1426" s="55">
        <v>1.0051959389505958</v>
      </c>
    </row>
    <row r="1427" spans="1:21" ht="13" x14ac:dyDescent="0.3">
      <c r="A1427" s="44" t="s">
        <v>5895</v>
      </c>
      <c r="B1427" s="44" t="s">
        <v>11863</v>
      </c>
      <c r="C1427" s="98" t="s">
        <v>1092</v>
      </c>
      <c r="D1427" s="98" t="s">
        <v>13143</v>
      </c>
      <c r="E1427" s="98" t="s">
        <v>426</v>
      </c>
      <c r="F1427" s="122">
        <v>1.0776218837886897</v>
      </c>
      <c r="G1427" s="122">
        <v>1.0820614032950384</v>
      </c>
      <c r="H1427" s="99">
        <v>22269.416666666668</v>
      </c>
      <c r="I1427" s="53">
        <v>23998.010739208577</v>
      </c>
      <c r="J1427" s="54">
        <v>22679.053173805787</v>
      </c>
      <c r="K1427" s="55">
        <v>1.0183945773376395</v>
      </c>
      <c r="L1427" s="121">
        <v>24096.876248895253</v>
      </c>
      <c r="M1427" s="54">
        <v>22560.594609165139</v>
      </c>
      <c r="N1427" s="120">
        <v>1.0130752388738729</v>
      </c>
      <c r="O1427" s="123">
        <v>22490.218736501658</v>
      </c>
      <c r="P1427" s="53">
        <v>24235.951881648602</v>
      </c>
      <c r="Q1427" s="54">
        <v>22904.096932702454</v>
      </c>
      <c r="R1427" s="55">
        <v>1.0184025865221609</v>
      </c>
      <c r="S1427" s="121">
        <v>24335.797646431351</v>
      </c>
      <c r="T1427" s="54">
        <v>22784.460709460986</v>
      </c>
      <c r="U1427" s="55">
        <v>1.0130831085462844</v>
      </c>
    </row>
    <row r="1428" spans="1:21" ht="13" x14ac:dyDescent="0.3">
      <c r="A1428" s="44" t="s">
        <v>5894</v>
      </c>
      <c r="B1428" s="44" t="s">
        <v>11862</v>
      </c>
      <c r="C1428" s="98" t="s">
        <v>1092</v>
      </c>
      <c r="D1428" s="98" t="s">
        <v>13143</v>
      </c>
      <c r="E1428" s="98" t="s">
        <v>425</v>
      </c>
      <c r="F1428" s="122">
        <v>1.0723921942298211</v>
      </c>
      <c r="G1428" s="122">
        <v>1.0811430491750222</v>
      </c>
      <c r="H1428" s="99">
        <v>5846.416666666667</v>
      </c>
      <c r="I1428" s="53">
        <v>6269.6515975484635</v>
      </c>
      <c r="J1428" s="54">
        <v>5925.0645191905287</v>
      </c>
      <c r="K1428" s="55">
        <v>1.0134523173779715</v>
      </c>
      <c r="L1428" s="121">
        <v>6320.8127417476699</v>
      </c>
      <c r="M1428" s="54">
        <v>5917.8331827783077</v>
      </c>
      <c r="N1428" s="120">
        <v>1.0122154338603373</v>
      </c>
      <c r="O1428" s="123">
        <v>5901.2213865276772</v>
      </c>
      <c r="P1428" s="53">
        <v>6328.4237513343633</v>
      </c>
      <c r="Q1428" s="54">
        <v>5980.653524136269</v>
      </c>
      <c r="R1428" s="55">
        <v>1.0134602876939904</v>
      </c>
      <c r="S1428" s="121">
        <v>6380.0644836873853</v>
      </c>
      <c r="T1428" s="54">
        <v>5973.3537673345809</v>
      </c>
      <c r="U1428" s="55">
        <v>1.0122232968536955</v>
      </c>
    </row>
    <row r="1429" spans="1:21" ht="13" x14ac:dyDescent="0.3">
      <c r="A1429" s="44" t="s">
        <v>5893</v>
      </c>
      <c r="B1429" s="44" t="s">
        <v>11861</v>
      </c>
      <c r="C1429" s="98" t="s">
        <v>1092</v>
      </c>
      <c r="D1429" s="98" t="s">
        <v>13143</v>
      </c>
      <c r="E1429" s="98" t="s">
        <v>426</v>
      </c>
      <c r="F1429" s="122">
        <v>1.0776218837886897</v>
      </c>
      <c r="G1429" s="122">
        <v>1.0820614032950384</v>
      </c>
      <c r="H1429" s="99">
        <v>7315.9166666666661</v>
      </c>
      <c r="I1429" s="53">
        <v>7883.7918999744043</v>
      </c>
      <c r="J1429" s="54">
        <v>7450.4898615873926</v>
      </c>
      <c r="K1429" s="55">
        <v>1.0183945773376397</v>
      </c>
      <c r="L1429" s="121">
        <v>7916.2710547228926</v>
      </c>
      <c r="M1429" s="54">
        <v>7411.5740246646792</v>
      </c>
      <c r="N1429" s="120">
        <v>1.0130752388738726</v>
      </c>
      <c r="O1429" s="123">
        <v>7378.2766125493654</v>
      </c>
      <c r="P1429" s="53">
        <v>7950.9923423294795</v>
      </c>
      <c r="Q1429" s="54">
        <v>7514.0559862962409</v>
      </c>
      <c r="R1429" s="55">
        <v>1.0184025865221609</v>
      </c>
      <c r="S1429" s="121">
        <v>7983.748345274129</v>
      </c>
      <c r="T1429" s="54">
        <v>7474.8074063558597</v>
      </c>
      <c r="U1429" s="55">
        <v>1.0130831085462844</v>
      </c>
    </row>
    <row r="1430" spans="1:21" ht="13" x14ac:dyDescent="0.3">
      <c r="A1430" s="44" t="s">
        <v>5892</v>
      </c>
      <c r="B1430" s="44" t="s">
        <v>11860</v>
      </c>
      <c r="C1430" s="98" t="s">
        <v>1092</v>
      </c>
      <c r="D1430" s="98" t="s">
        <v>13143</v>
      </c>
      <c r="E1430" s="98" t="s">
        <v>423</v>
      </c>
      <c r="F1430" s="122">
        <v>1.0405845762779569</v>
      </c>
      <c r="G1430" s="122">
        <v>1.0772819912516107</v>
      </c>
      <c r="H1430" s="99">
        <v>21356.583333333336</v>
      </c>
      <c r="I1430" s="53">
        <v>22223.331218661544</v>
      </c>
      <c r="J1430" s="54">
        <v>21001.912028636118</v>
      </c>
      <c r="K1430" s="55">
        <v>0.98339288175634121</v>
      </c>
      <c r="L1430" s="121">
        <v>23007.062619664299</v>
      </c>
      <c r="M1430" s="54">
        <v>21540.261382788969</v>
      </c>
      <c r="N1430" s="120">
        <v>1.0086005353285583</v>
      </c>
      <c r="O1430" s="123">
        <v>21548.524557522655</v>
      </c>
      <c r="P1430" s="53">
        <v>22423.062296104858</v>
      </c>
      <c r="Q1430" s="54">
        <v>21190.832316633401</v>
      </c>
      <c r="R1430" s="55">
        <v>0.98340061566932746</v>
      </c>
      <c r="S1430" s="121">
        <v>23213.837443862238</v>
      </c>
      <c r="T1430" s="54">
        <v>21734.022235061384</v>
      </c>
      <c r="U1430" s="55">
        <v>1.0086083702410136</v>
      </c>
    </row>
    <row r="1431" spans="1:21" ht="13" x14ac:dyDescent="0.3">
      <c r="A1431" s="44" t="s">
        <v>5891</v>
      </c>
      <c r="B1431" s="44" t="s">
        <v>11859</v>
      </c>
      <c r="C1431" s="98" t="s">
        <v>1092</v>
      </c>
      <c r="D1431" s="98" t="s">
        <v>13143</v>
      </c>
      <c r="E1431" s="98" t="s">
        <v>422</v>
      </c>
      <c r="F1431" s="122">
        <v>1.0754091419950174</v>
      </c>
      <c r="G1431" s="122">
        <v>1.0822405360756575</v>
      </c>
      <c r="H1431" s="99">
        <v>7708.666666666667</v>
      </c>
      <c r="I1431" s="53">
        <v>8289.9706059255914</v>
      </c>
      <c r="J1431" s="54">
        <v>7834.3445306447829</v>
      </c>
      <c r="K1431" s="55">
        <v>1.0163034503128232</v>
      </c>
      <c r="L1431" s="121">
        <v>8342.6315457618857</v>
      </c>
      <c r="M1431" s="54">
        <v>7810.7521627910392</v>
      </c>
      <c r="N1431" s="120">
        <v>1.0132429511533823</v>
      </c>
      <c r="O1431" s="123">
        <v>7781.8084545238862</v>
      </c>
      <c r="P1431" s="53">
        <v>8368.6279532491044</v>
      </c>
      <c r="Q1431" s="54">
        <v>7908.7409799685756</v>
      </c>
      <c r="R1431" s="55">
        <v>1.0163114430516338</v>
      </c>
      <c r="S1431" s="121">
        <v>8421.7885534620145</v>
      </c>
      <c r="T1431" s="54">
        <v>7884.9238141936175</v>
      </c>
      <c r="U1431" s="55">
        <v>1.0132508221285998</v>
      </c>
    </row>
    <row r="1432" spans="1:21" ht="13" x14ac:dyDescent="0.3">
      <c r="A1432" s="44" t="s">
        <v>5890</v>
      </c>
      <c r="B1432" s="44" t="s">
        <v>11858</v>
      </c>
      <c r="C1432" s="98" t="s">
        <v>1092</v>
      </c>
      <c r="D1432" s="98" t="s">
        <v>13143</v>
      </c>
      <c r="E1432" s="98" t="s">
        <v>423</v>
      </c>
      <c r="F1432" s="122">
        <v>1.0405845762779569</v>
      </c>
      <c r="G1432" s="122">
        <v>1.0772819912516107</v>
      </c>
      <c r="H1432" s="99">
        <v>7438.3333333333339</v>
      </c>
      <c r="I1432" s="53">
        <v>7740.2149398808697</v>
      </c>
      <c r="J1432" s="54">
        <v>7314.8040521309194</v>
      </c>
      <c r="K1432" s="55">
        <v>0.98339288175634132</v>
      </c>
      <c r="L1432" s="121">
        <v>8013.1825449265652</v>
      </c>
      <c r="M1432" s="54">
        <v>7502.3069819522607</v>
      </c>
      <c r="N1432" s="120">
        <v>1.0086005353285583</v>
      </c>
      <c r="O1432" s="123">
        <v>7507.0813176561687</v>
      </c>
      <c r="P1432" s="53">
        <v>7811.7530320174101</v>
      </c>
      <c r="Q1432" s="54">
        <v>7382.468389662783</v>
      </c>
      <c r="R1432" s="55">
        <v>0.98340061566932757</v>
      </c>
      <c r="S1432" s="121">
        <v>8087.2435103724029</v>
      </c>
      <c r="T1432" s="54">
        <v>7571.7050530679489</v>
      </c>
      <c r="U1432" s="55">
        <v>1.0086083702410136</v>
      </c>
    </row>
    <row r="1433" spans="1:21" ht="13" x14ac:dyDescent="0.3">
      <c r="A1433" s="44" t="s">
        <v>5889</v>
      </c>
      <c r="B1433" s="44" t="s">
        <v>10267</v>
      </c>
      <c r="C1433" s="98" t="s">
        <v>1092</v>
      </c>
      <c r="D1433" s="98" t="s">
        <v>13143</v>
      </c>
      <c r="E1433" s="98" t="s">
        <v>423</v>
      </c>
      <c r="F1433" s="122">
        <v>1.0405845762779569</v>
      </c>
      <c r="G1433" s="122">
        <v>1.0772819912516107</v>
      </c>
      <c r="H1433" s="99">
        <v>7557.25</v>
      </c>
      <c r="I1433" s="53">
        <v>7863.9577890765895</v>
      </c>
      <c r="J1433" s="54">
        <v>7431.7458556531101</v>
      </c>
      <c r="K1433" s="55">
        <v>0.98339288175634132</v>
      </c>
      <c r="L1433" s="121">
        <v>8141.289328386235</v>
      </c>
      <c r="M1433" s="54">
        <v>7622.2463956117472</v>
      </c>
      <c r="N1433" s="120">
        <v>1.0086005353285583</v>
      </c>
      <c r="O1433" s="123">
        <v>7629.9679675190164</v>
      </c>
      <c r="P1433" s="53">
        <v>7939.6269844951594</v>
      </c>
      <c r="Q1433" s="54">
        <v>7503.3151967954491</v>
      </c>
      <c r="R1433" s="55">
        <v>0.98340061566932757</v>
      </c>
      <c r="S1433" s="121">
        <v>8219.6270852348916</v>
      </c>
      <c r="T1433" s="54">
        <v>7695.6495567104948</v>
      </c>
      <c r="U1433" s="55">
        <v>1.0086083702410138</v>
      </c>
    </row>
    <row r="1434" spans="1:21" ht="13" x14ac:dyDescent="0.3">
      <c r="A1434" s="44" t="s">
        <v>5888</v>
      </c>
      <c r="B1434" s="44" t="s">
        <v>11857</v>
      </c>
      <c r="C1434" s="98" t="s">
        <v>1092</v>
      </c>
      <c r="D1434" s="98" t="s">
        <v>13143</v>
      </c>
      <c r="E1434" s="98" t="s">
        <v>424</v>
      </c>
      <c r="F1434" s="122">
        <v>1.0285884458328607</v>
      </c>
      <c r="G1434" s="122">
        <v>1.073637216050437</v>
      </c>
      <c r="H1434" s="99">
        <v>12096.083333333334</v>
      </c>
      <c r="I1434" s="53">
        <v>12441.891556498103</v>
      </c>
      <c r="J1434" s="54">
        <v>11758.071252611306</v>
      </c>
      <c r="K1434" s="55">
        <v>0.97205607208487366</v>
      </c>
      <c r="L1434" s="121">
        <v>12986.805235114092</v>
      </c>
      <c r="M1434" s="54">
        <v>12158.83939276258</v>
      </c>
      <c r="N1434" s="120">
        <v>1.0051881305460511</v>
      </c>
      <c r="O1434" s="123">
        <v>12205.269159765907</v>
      </c>
      <c r="P1434" s="53">
        <v>12554.198836015359</v>
      </c>
      <c r="Q1434" s="54">
        <v>11864.299304466047</v>
      </c>
      <c r="R1434" s="55">
        <v>0.97206371683929338</v>
      </c>
      <c r="S1434" s="121">
        <v>13104.031201837324</v>
      </c>
      <c r="T1434" s="54">
        <v>12268.686993195639</v>
      </c>
      <c r="U1434" s="55">
        <v>1.0051959389505958</v>
      </c>
    </row>
    <row r="1435" spans="1:21" ht="13" x14ac:dyDescent="0.3">
      <c r="A1435" s="44" t="s">
        <v>5887</v>
      </c>
      <c r="B1435" s="44" t="s">
        <v>11856</v>
      </c>
      <c r="C1435" s="98" t="s">
        <v>1092</v>
      </c>
      <c r="D1435" s="98" t="s">
        <v>13143</v>
      </c>
      <c r="E1435" s="98" t="s">
        <v>425</v>
      </c>
      <c r="F1435" s="122">
        <v>1.0723921942298211</v>
      </c>
      <c r="G1435" s="122">
        <v>1.0811430491750222</v>
      </c>
      <c r="H1435" s="99">
        <v>7861.3333333333339</v>
      </c>
      <c r="I1435" s="53">
        <v>8430.4325029053671</v>
      </c>
      <c r="J1435" s="54">
        <v>7967.0864843473591</v>
      </c>
      <c r="K1435" s="55">
        <v>1.0134523173779713</v>
      </c>
      <c r="L1435" s="121">
        <v>8499.2258905812414</v>
      </c>
      <c r="M1435" s="54">
        <v>7957.362930720732</v>
      </c>
      <c r="N1435" s="120">
        <v>1.0122154338603373</v>
      </c>
      <c r="O1435" s="123">
        <v>7933.1245036546406</v>
      </c>
      <c r="P1435" s="53">
        <v>8507.4207935725608</v>
      </c>
      <c r="Q1435" s="54">
        <v>8039.9066417860768</v>
      </c>
      <c r="R1435" s="55">
        <v>1.0134602876939904</v>
      </c>
      <c r="S1435" s="121">
        <v>8576.8424153662636</v>
      </c>
      <c r="T1435" s="54">
        <v>8030.0934394401365</v>
      </c>
      <c r="U1435" s="55">
        <v>1.0122232968536955</v>
      </c>
    </row>
    <row r="1436" spans="1:21" ht="13" x14ac:dyDescent="0.3">
      <c r="A1436" s="44" t="s">
        <v>5886</v>
      </c>
      <c r="B1436" s="44" t="s">
        <v>11855</v>
      </c>
      <c r="C1436" s="98" t="s">
        <v>1092</v>
      </c>
      <c r="D1436" s="98" t="s">
        <v>13143</v>
      </c>
      <c r="E1436" s="98" t="s">
        <v>424</v>
      </c>
      <c r="F1436" s="122">
        <v>1.0285884458328607</v>
      </c>
      <c r="G1436" s="122">
        <v>1.073637216050437</v>
      </c>
      <c r="H1436" s="99">
        <v>6639.5</v>
      </c>
      <c r="I1436" s="53">
        <v>6829.3129861072784</v>
      </c>
      <c r="J1436" s="54">
        <v>6453.9662906075182</v>
      </c>
      <c r="K1436" s="55">
        <v>0.97205607208487355</v>
      </c>
      <c r="L1436" s="121">
        <v>7128.414295966877</v>
      </c>
      <c r="M1436" s="54">
        <v>6673.9465927605061</v>
      </c>
      <c r="N1436" s="120">
        <v>1.0051881305460511</v>
      </c>
      <c r="O1436" s="123">
        <v>6704.7263632209606</v>
      </c>
      <c r="P1436" s="53">
        <v>6896.4040696800557</v>
      </c>
      <c r="Q1436" s="54">
        <v>6517.4212290229652</v>
      </c>
      <c r="R1436" s="55">
        <v>0.97206371683929338</v>
      </c>
      <c r="S1436" s="121">
        <v>7198.4437469885233</v>
      </c>
      <c r="T1436" s="54">
        <v>6739.5637120847068</v>
      </c>
      <c r="U1436" s="55">
        <v>1.0051959389505958</v>
      </c>
    </row>
    <row r="1437" spans="1:21" ht="13" x14ac:dyDescent="0.3">
      <c r="A1437" s="44" t="s">
        <v>5885</v>
      </c>
      <c r="B1437" s="44" t="s">
        <v>11854</v>
      </c>
      <c r="C1437" s="98" t="s">
        <v>1092</v>
      </c>
      <c r="D1437" s="98" t="s">
        <v>13143</v>
      </c>
      <c r="E1437" s="98" t="s">
        <v>457</v>
      </c>
      <c r="F1437" s="122">
        <v>1.0344934285948864</v>
      </c>
      <c r="G1437" s="122">
        <v>1.0703309038725457</v>
      </c>
      <c r="H1437" s="99">
        <v>6774.1666666666661</v>
      </c>
      <c r="I1437" s="53">
        <v>7007.8309008731921</v>
      </c>
      <c r="J1437" s="54">
        <v>6622.6726607083674</v>
      </c>
      <c r="K1437" s="55">
        <v>0.97763651037643517</v>
      </c>
      <c r="L1437" s="121">
        <v>7250.599931316603</v>
      </c>
      <c r="M1437" s="54">
        <v>6788.342357494319</v>
      </c>
      <c r="N1437" s="120">
        <v>1.0020926102833292</v>
      </c>
      <c r="O1437" s="123">
        <v>6826.1634844223227</v>
      </c>
      <c r="P1437" s="53">
        <v>7061.6212671492649</v>
      </c>
      <c r="Q1437" s="54">
        <v>6673.5591320961912</v>
      </c>
      <c r="R1437" s="55">
        <v>0.97764419901832367</v>
      </c>
      <c r="S1437" s="121">
        <v>7306.2537322635108</v>
      </c>
      <c r="T1437" s="54">
        <v>6840.5011216273824</v>
      </c>
      <c r="U1437" s="55">
        <v>1.0021003946415552</v>
      </c>
    </row>
    <row r="1438" spans="1:21" ht="13" x14ac:dyDescent="0.3">
      <c r="A1438" s="44" t="s">
        <v>5884</v>
      </c>
      <c r="B1438" s="44" t="s">
        <v>11853</v>
      </c>
      <c r="C1438" s="98" t="s">
        <v>1092</v>
      </c>
      <c r="D1438" s="98" t="s">
        <v>13143</v>
      </c>
      <c r="E1438" s="98" t="s">
        <v>426</v>
      </c>
      <c r="F1438" s="122">
        <v>1.0776218837886897</v>
      </c>
      <c r="G1438" s="122">
        <v>1.0820614032950384</v>
      </c>
      <c r="H1438" s="99">
        <v>10450.75</v>
      </c>
      <c r="I1438" s="53">
        <v>11261.956902004649</v>
      </c>
      <c r="J1438" s="54">
        <v>10642.987129111338</v>
      </c>
      <c r="K1438" s="55">
        <v>1.0183945773376397</v>
      </c>
      <c r="L1438" s="121">
        <v>11308.353210485622</v>
      </c>
      <c r="M1438" s="54">
        <v>10587.396052661124</v>
      </c>
      <c r="N1438" s="120">
        <v>1.0130752388738726</v>
      </c>
      <c r="O1438" s="123">
        <v>10544.907543134364</v>
      </c>
      <c r="P1438" s="53">
        <v>11363.423131010019</v>
      </c>
      <c r="Q1438" s="54">
        <v>10738.961116565082</v>
      </c>
      <c r="R1438" s="55">
        <v>1.0184025865221609</v>
      </c>
      <c r="S1438" s="121">
        <v>11410.237453740407</v>
      </c>
      <c r="T1438" s="54">
        <v>10682.867713131724</v>
      </c>
      <c r="U1438" s="55">
        <v>1.0130831085462844</v>
      </c>
    </row>
    <row r="1439" spans="1:21" ht="13" x14ac:dyDescent="0.3">
      <c r="A1439" s="44" t="s">
        <v>5883</v>
      </c>
      <c r="B1439" s="44" t="s">
        <v>8878</v>
      </c>
      <c r="C1439" s="98" t="s">
        <v>1092</v>
      </c>
      <c r="D1439" s="98" t="s">
        <v>13143</v>
      </c>
      <c r="E1439" s="98" t="s">
        <v>426</v>
      </c>
      <c r="F1439" s="122">
        <v>1.0776218837886897</v>
      </c>
      <c r="G1439" s="122">
        <v>1.0820614032950384</v>
      </c>
      <c r="H1439" s="99">
        <v>11247.999999999998</v>
      </c>
      <c r="I1439" s="53">
        <v>12121.090948855181</v>
      </c>
      <c r="J1439" s="54">
        <v>11454.90220589377</v>
      </c>
      <c r="K1439" s="55">
        <v>1.0183945773376397</v>
      </c>
      <c r="L1439" s="121">
        <v>12171.02666426259</v>
      </c>
      <c r="M1439" s="54">
        <v>11395.070286853319</v>
      </c>
      <c r="N1439" s="120">
        <v>1.0130752388738729</v>
      </c>
      <c r="O1439" s="123">
        <v>11359.040684714704</v>
      </c>
      <c r="P1439" s="53">
        <v>12240.750820694628</v>
      </c>
      <c r="Q1439" s="54">
        <v>11568.076413723911</v>
      </c>
      <c r="R1439" s="55">
        <v>1.0184025865221609</v>
      </c>
      <c r="S1439" s="121">
        <v>12291.179503387826</v>
      </c>
      <c r="T1439" s="54">
        <v>11507.652246974485</v>
      </c>
      <c r="U1439" s="55">
        <v>1.0130831085462841</v>
      </c>
    </row>
    <row r="1440" spans="1:21" ht="13" x14ac:dyDescent="0.3">
      <c r="A1440" s="44" t="s">
        <v>5882</v>
      </c>
      <c r="B1440" s="44" t="s">
        <v>11852</v>
      </c>
      <c r="C1440" s="98" t="s">
        <v>1092</v>
      </c>
      <c r="D1440" s="98" t="s">
        <v>13143</v>
      </c>
      <c r="E1440" s="98" t="s">
        <v>457</v>
      </c>
      <c r="F1440" s="122">
        <v>1.0344934285948864</v>
      </c>
      <c r="G1440" s="122">
        <v>1.0703309038725457</v>
      </c>
      <c r="H1440" s="99">
        <v>5865.75</v>
      </c>
      <c r="I1440" s="53">
        <v>6068.0798287804546</v>
      </c>
      <c r="J1440" s="54">
        <v>5734.5713607405742</v>
      </c>
      <c r="K1440" s="55">
        <v>0.97763651037643506</v>
      </c>
      <c r="L1440" s="121">
        <v>6278.2934993903846</v>
      </c>
      <c r="M1440" s="54">
        <v>5878.0247287694383</v>
      </c>
      <c r="N1440" s="120">
        <v>1.0020926102833292</v>
      </c>
      <c r="O1440" s="123">
        <v>5912.9661361007657</v>
      </c>
      <c r="P1440" s="53">
        <v>6116.9246113003383</v>
      </c>
      <c r="Q1440" s="54">
        <v>5780.7770419507051</v>
      </c>
      <c r="R1440" s="55">
        <v>0.97764419901832367</v>
      </c>
      <c r="S1440" s="121">
        <v>6328.830389020487</v>
      </c>
      <c r="T1440" s="54">
        <v>5925.3856984887288</v>
      </c>
      <c r="U1440" s="55">
        <v>1.0021003946415552</v>
      </c>
    </row>
    <row r="1441" spans="1:21" ht="13" x14ac:dyDescent="0.3">
      <c r="A1441" s="44" t="s">
        <v>5881</v>
      </c>
      <c r="B1441" s="44" t="s">
        <v>11851</v>
      </c>
      <c r="C1441" s="98" t="s">
        <v>1092</v>
      </c>
      <c r="D1441" s="98" t="s">
        <v>13143</v>
      </c>
      <c r="E1441" s="98" t="s">
        <v>422</v>
      </c>
      <c r="F1441" s="122">
        <v>1.0754091419950174</v>
      </c>
      <c r="G1441" s="122">
        <v>1.0822405360756575</v>
      </c>
      <c r="H1441" s="99">
        <v>4086.5</v>
      </c>
      <c r="I1441" s="53">
        <v>4394.6594587626387</v>
      </c>
      <c r="J1441" s="54">
        <v>4153.1240497033514</v>
      </c>
      <c r="K1441" s="55">
        <v>1.016303450312823</v>
      </c>
      <c r="L1441" s="121">
        <v>4422.5759506731747</v>
      </c>
      <c r="M1441" s="54">
        <v>4140.6173198882962</v>
      </c>
      <c r="N1441" s="120">
        <v>1.0132429511533823</v>
      </c>
      <c r="O1441" s="123">
        <v>4123.3387378772868</v>
      </c>
      <c r="P1441" s="53">
        <v>4434.2761742554312</v>
      </c>
      <c r="Q1441" s="54">
        <v>4190.596342882769</v>
      </c>
      <c r="R1441" s="55">
        <v>1.016311443051634</v>
      </c>
      <c r="S1441" s="121">
        <v>4462.4443261018396</v>
      </c>
      <c r="T1441" s="54">
        <v>4177.9763660688641</v>
      </c>
      <c r="U1441" s="55">
        <v>1.0132508221285998</v>
      </c>
    </row>
    <row r="1442" spans="1:21" ht="13" x14ac:dyDescent="0.3">
      <c r="A1442" s="44" t="s">
        <v>5880</v>
      </c>
      <c r="B1442" s="44" t="s">
        <v>11850</v>
      </c>
      <c r="C1442" s="98" t="s">
        <v>1092</v>
      </c>
      <c r="D1442" s="98" t="s">
        <v>13143</v>
      </c>
      <c r="E1442" s="98" t="s">
        <v>423</v>
      </c>
      <c r="F1442" s="122">
        <v>1.0405845762779569</v>
      </c>
      <c r="G1442" s="122">
        <v>1.0772819912516107</v>
      </c>
      <c r="H1442" s="99">
        <v>4998.25</v>
      </c>
      <c r="I1442" s="53">
        <v>5201.1018583812975</v>
      </c>
      <c r="J1442" s="54">
        <v>4915.2434712386321</v>
      </c>
      <c r="K1442" s="55">
        <v>0.9833928817563411</v>
      </c>
      <c r="L1442" s="121">
        <v>5384.5247127733637</v>
      </c>
      <c r="M1442" s="54">
        <v>5041.2376257059668</v>
      </c>
      <c r="N1442" s="120">
        <v>1.0086005353285583</v>
      </c>
      <c r="O1442" s="123">
        <v>5047.8651461652944</v>
      </c>
      <c r="P1442" s="53">
        <v>5252.7306142306797</v>
      </c>
      <c r="Q1442" s="54">
        <v>4964.0736925546908</v>
      </c>
      <c r="R1442" s="55">
        <v>0.98340061566932757</v>
      </c>
      <c r="S1442" s="121">
        <v>5437.9742162305511</v>
      </c>
      <c r="T1442" s="54">
        <v>5091.3190382701932</v>
      </c>
      <c r="U1442" s="55">
        <v>1.0086083702410136</v>
      </c>
    </row>
    <row r="1443" spans="1:21" ht="13" x14ac:dyDescent="0.3">
      <c r="A1443" s="44" t="s">
        <v>5879</v>
      </c>
      <c r="B1443" s="44" t="s">
        <v>11849</v>
      </c>
      <c r="C1443" s="98" t="s">
        <v>1092</v>
      </c>
      <c r="D1443" s="98" t="s">
        <v>13143</v>
      </c>
      <c r="E1443" s="98" t="s">
        <v>423</v>
      </c>
      <c r="F1443" s="122">
        <v>1.0405845762779569</v>
      </c>
      <c r="G1443" s="122">
        <v>1.0772819912516107</v>
      </c>
      <c r="H1443" s="99">
        <v>7758.1666666666661</v>
      </c>
      <c r="I1443" s="53">
        <v>8073.0285735271018</v>
      </c>
      <c r="J1443" s="54">
        <v>7629.3258754793214</v>
      </c>
      <c r="K1443" s="55">
        <v>0.98339288175634132</v>
      </c>
      <c r="L1443" s="121">
        <v>8357.7332351285368</v>
      </c>
      <c r="M1443" s="54">
        <v>7824.8910531681759</v>
      </c>
      <c r="N1443" s="120">
        <v>1.0086005353285583</v>
      </c>
      <c r="O1443" s="123">
        <v>7826.4947322746539</v>
      </c>
      <c r="P1443" s="53">
        <v>8144.1297047256821</v>
      </c>
      <c r="Q1443" s="54">
        <v>7696.5797382516439</v>
      </c>
      <c r="R1443" s="55">
        <v>0.98340061566932757</v>
      </c>
      <c r="S1443" s="121">
        <v>8431.3418297050812</v>
      </c>
      <c r="T1443" s="54">
        <v>7893.868096619417</v>
      </c>
      <c r="U1443" s="55">
        <v>1.0086083702410136</v>
      </c>
    </row>
    <row r="1444" spans="1:21" ht="13" x14ac:dyDescent="0.3">
      <c r="A1444" s="44" t="s">
        <v>5878</v>
      </c>
      <c r="B1444" s="44" t="s">
        <v>11848</v>
      </c>
      <c r="C1444" s="98" t="s">
        <v>1092</v>
      </c>
      <c r="D1444" s="98" t="s">
        <v>13143</v>
      </c>
      <c r="E1444" s="98" t="s">
        <v>422</v>
      </c>
      <c r="F1444" s="122">
        <v>1.0754091419950174</v>
      </c>
      <c r="G1444" s="122">
        <v>1.0822405360756575</v>
      </c>
      <c r="H1444" s="99">
        <v>11682.25</v>
      </c>
      <c r="I1444" s="53">
        <v>12563.198449071291</v>
      </c>
      <c r="J1444" s="54">
        <v>11872.710982416977</v>
      </c>
      <c r="K1444" s="55">
        <v>1.016303450312823</v>
      </c>
      <c r="L1444" s="121">
        <v>12643.004502569849</v>
      </c>
      <c r="M1444" s="54">
        <v>11836.957466111598</v>
      </c>
      <c r="N1444" s="120">
        <v>1.013242951153382</v>
      </c>
      <c r="O1444" s="123">
        <v>11777.227050142716</v>
      </c>
      <c r="P1444" s="53">
        <v>12665.337637074486</v>
      </c>
      <c r="Q1444" s="54">
        <v>11969.330618477281</v>
      </c>
      <c r="R1444" s="55">
        <v>1.016311443051634</v>
      </c>
      <c r="S1444" s="121">
        <v>12745.792516231188</v>
      </c>
      <c r="T1444" s="54">
        <v>11933.284990952294</v>
      </c>
      <c r="U1444" s="55">
        <v>1.0132508221286001</v>
      </c>
    </row>
    <row r="1445" spans="1:21" ht="13" x14ac:dyDescent="0.3">
      <c r="A1445" s="44" t="s">
        <v>5877</v>
      </c>
      <c r="B1445" s="44" t="s">
        <v>11847</v>
      </c>
      <c r="C1445" s="98" t="s">
        <v>1092</v>
      </c>
      <c r="D1445" s="98" t="s">
        <v>13143</v>
      </c>
      <c r="E1445" s="98" t="s">
        <v>422</v>
      </c>
      <c r="F1445" s="122">
        <v>1.0754091419950174</v>
      </c>
      <c r="G1445" s="122">
        <v>1.0822405360756575</v>
      </c>
      <c r="H1445" s="99">
        <v>7547.333333333333</v>
      </c>
      <c r="I1445" s="53">
        <v>8116.4712643503944</v>
      </c>
      <c r="J1445" s="54">
        <v>7670.3809073276461</v>
      </c>
      <c r="K1445" s="55">
        <v>1.016303450312823</v>
      </c>
      <c r="L1445" s="121">
        <v>8168.0300726083451</v>
      </c>
      <c r="M1445" s="54">
        <v>7647.2823000049593</v>
      </c>
      <c r="N1445" s="120">
        <v>1.0132429511533823</v>
      </c>
      <c r="O1445" s="123">
        <v>7609.447833991444</v>
      </c>
      <c r="P1445" s="53">
        <v>8183.269766208582</v>
      </c>
      <c r="Q1445" s="54">
        <v>7733.5689089899743</v>
      </c>
      <c r="R1445" s="55">
        <v>1.0163114430516338</v>
      </c>
      <c r="S1445" s="121">
        <v>8235.2529030986516</v>
      </c>
      <c r="T1445" s="54">
        <v>7710.2792737365253</v>
      </c>
      <c r="U1445" s="55">
        <v>1.0132508221286001</v>
      </c>
    </row>
    <row r="1446" spans="1:21" ht="13" x14ac:dyDescent="0.3">
      <c r="A1446" s="44" t="s">
        <v>5876</v>
      </c>
      <c r="B1446" s="44" t="s">
        <v>11846</v>
      </c>
      <c r="C1446" s="98" t="s">
        <v>1092</v>
      </c>
      <c r="D1446" s="98" t="s">
        <v>13143</v>
      </c>
      <c r="E1446" s="98" t="s">
        <v>426</v>
      </c>
      <c r="F1446" s="122">
        <v>1.0776218837886897</v>
      </c>
      <c r="G1446" s="122">
        <v>1.0820614032950384</v>
      </c>
      <c r="H1446" s="99">
        <v>7885.0833333333339</v>
      </c>
      <c r="I1446" s="53">
        <v>8497.1383554974691</v>
      </c>
      <c r="J1446" s="54">
        <v>8030.1261085220676</v>
      </c>
      <c r="K1446" s="55">
        <v>1.0183945773376397</v>
      </c>
      <c r="L1446" s="121">
        <v>8532.1443367649863</v>
      </c>
      <c r="M1446" s="54">
        <v>7988.1826814570595</v>
      </c>
      <c r="N1446" s="120">
        <v>1.0130752388738726</v>
      </c>
      <c r="O1446" s="123">
        <v>7957.8379577813885</v>
      </c>
      <c r="P1446" s="53">
        <v>8575.5403309495196</v>
      </c>
      <c r="Q1446" s="54">
        <v>8104.2827593287966</v>
      </c>
      <c r="R1446" s="55">
        <v>1.0184025865221609</v>
      </c>
      <c r="S1446" s="121">
        <v>8610.8693077914522</v>
      </c>
      <c r="T1446" s="54">
        <v>8061.9512155767843</v>
      </c>
      <c r="U1446" s="55">
        <v>1.0130831085462844</v>
      </c>
    </row>
    <row r="1447" spans="1:21" ht="13" x14ac:dyDescent="0.3">
      <c r="A1447" s="44" t="s">
        <v>5875</v>
      </c>
      <c r="B1447" s="44" t="s">
        <v>11845</v>
      </c>
      <c r="C1447" s="98" t="s">
        <v>1092</v>
      </c>
      <c r="D1447" s="98" t="s">
        <v>13143</v>
      </c>
      <c r="E1447" s="98" t="s">
        <v>422</v>
      </c>
      <c r="F1447" s="122">
        <v>1.0754091419950174</v>
      </c>
      <c r="G1447" s="122">
        <v>1.0822405360756575</v>
      </c>
      <c r="H1447" s="99">
        <v>3768.833333333333</v>
      </c>
      <c r="I1447" s="53">
        <v>4053.0378213222211</v>
      </c>
      <c r="J1447" s="54">
        <v>3830.2783203206445</v>
      </c>
      <c r="K1447" s="55">
        <v>1.0163034503128232</v>
      </c>
      <c r="L1447" s="121">
        <v>4078.7842070464735</v>
      </c>
      <c r="M1447" s="54">
        <v>3818.7438090719047</v>
      </c>
      <c r="N1447" s="120">
        <v>1.013242951153382</v>
      </c>
      <c r="O1447" s="123">
        <v>3801.3185652861503</v>
      </c>
      <c r="P1447" s="53">
        <v>4087.9727367441092</v>
      </c>
      <c r="Q1447" s="54">
        <v>3863.3235565849341</v>
      </c>
      <c r="R1447" s="55">
        <v>1.016311443051634</v>
      </c>
      <c r="S1447" s="121">
        <v>4113.9410418896323</v>
      </c>
      <c r="T1447" s="54">
        <v>3851.6891614489018</v>
      </c>
      <c r="U1447" s="55">
        <v>1.0132508221285998</v>
      </c>
    </row>
    <row r="1448" spans="1:21" ht="13" x14ac:dyDescent="0.3">
      <c r="A1448" s="44" t="s">
        <v>5874</v>
      </c>
      <c r="B1448" s="44" t="s">
        <v>11844</v>
      </c>
      <c r="C1448" s="98" t="s">
        <v>1092</v>
      </c>
      <c r="D1448" s="98" t="s">
        <v>13143</v>
      </c>
      <c r="E1448" s="98" t="s">
        <v>424</v>
      </c>
      <c r="F1448" s="122">
        <v>1.0285884458328607</v>
      </c>
      <c r="G1448" s="122">
        <v>1.073637216050437</v>
      </c>
      <c r="H1448" s="99">
        <v>7578.0833333333339</v>
      </c>
      <c r="I1448" s="53">
        <v>7794.7289582252379</v>
      </c>
      <c r="J1448" s="54">
        <v>7366.3219189318452</v>
      </c>
      <c r="K1448" s="55">
        <v>0.97205607208487343</v>
      </c>
      <c r="L1448" s="121">
        <v>8136.1122929982166</v>
      </c>
      <c r="M1448" s="54">
        <v>7617.3994189555206</v>
      </c>
      <c r="N1448" s="120">
        <v>1.0051881305460511</v>
      </c>
      <c r="O1448" s="123">
        <v>7646.0348768842641</v>
      </c>
      <c r="P1448" s="53">
        <v>7864.6231307982334</v>
      </c>
      <c r="Q1448" s="54">
        <v>7432.433081506987</v>
      </c>
      <c r="R1448" s="55">
        <v>0.97206371683929338</v>
      </c>
      <c r="S1448" s="121">
        <v>8209.067599042568</v>
      </c>
      <c r="T1448" s="54">
        <v>7685.7632073186815</v>
      </c>
      <c r="U1448" s="55">
        <v>1.0051959389505958</v>
      </c>
    </row>
    <row r="1449" spans="1:21" ht="13" x14ac:dyDescent="0.3">
      <c r="A1449" s="44" t="s">
        <v>5873</v>
      </c>
      <c r="B1449" s="44" t="s">
        <v>11843</v>
      </c>
      <c r="C1449" s="98" t="s">
        <v>1092</v>
      </c>
      <c r="D1449" s="98" t="s">
        <v>13143</v>
      </c>
      <c r="E1449" s="98" t="s">
        <v>423</v>
      </c>
      <c r="F1449" s="122">
        <v>1.0405845762779569</v>
      </c>
      <c r="G1449" s="122">
        <v>1.0772819912516107</v>
      </c>
      <c r="H1449" s="99">
        <v>13725.5</v>
      </c>
      <c r="I1449" s="53">
        <v>14282.543601703097</v>
      </c>
      <c r="J1449" s="54">
        <v>13497.558998546663</v>
      </c>
      <c r="K1449" s="55">
        <v>0.98339288175634132</v>
      </c>
      <c r="L1449" s="121">
        <v>14786.233970923982</v>
      </c>
      <c r="M1449" s="54">
        <v>13843.546647652127</v>
      </c>
      <c r="N1449" s="120">
        <v>1.0086005353285583</v>
      </c>
      <c r="O1449" s="123">
        <v>13850.707909035107</v>
      </c>
      <c r="P1449" s="53">
        <v>14412.833020673042</v>
      </c>
      <c r="Q1449" s="54">
        <v>13620.794685201148</v>
      </c>
      <c r="R1449" s="55">
        <v>0.98340061566932746</v>
      </c>
      <c r="S1449" s="121">
        <v>14921.118196489773</v>
      </c>
      <c r="T1449" s="54">
        <v>13969.939930816216</v>
      </c>
      <c r="U1449" s="55">
        <v>1.0086083702410136</v>
      </c>
    </row>
    <row r="1450" spans="1:21" ht="13" x14ac:dyDescent="0.3">
      <c r="A1450" s="44" t="s">
        <v>5872</v>
      </c>
      <c r="B1450" s="44" t="s">
        <v>11842</v>
      </c>
      <c r="C1450" s="98" t="s">
        <v>1092</v>
      </c>
      <c r="D1450" s="98" t="s">
        <v>13143</v>
      </c>
      <c r="E1450" s="98" t="s">
        <v>422</v>
      </c>
      <c r="F1450" s="122">
        <v>1.0754091419950174</v>
      </c>
      <c r="G1450" s="122">
        <v>1.0822405360756575</v>
      </c>
      <c r="H1450" s="99">
        <v>3501.333333333333</v>
      </c>
      <c r="I1450" s="53">
        <v>3765.3658758385536</v>
      </c>
      <c r="J1450" s="54">
        <v>3558.417147361964</v>
      </c>
      <c r="K1450" s="55">
        <v>1.016303450312823</v>
      </c>
      <c r="L1450" s="121">
        <v>3789.284863646235</v>
      </c>
      <c r="M1450" s="54">
        <v>3547.701319638375</v>
      </c>
      <c r="N1450" s="120">
        <v>1.013242951153382</v>
      </c>
      <c r="O1450" s="123">
        <v>3531.6342601094639</v>
      </c>
      <c r="P1450" s="53">
        <v>3797.9517695045265</v>
      </c>
      <c r="Q1450" s="54">
        <v>3589.2403112224388</v>
      </c>
      <c r="R1450" s="55">
        <v>1.016311443051634</v>
      </c>
      <c r="S1450" s="121">
        <v>3822.0777548840242</v>
      </c>
      <c r="T1450" s="54">
        <v>3578.4313175134444</v>
      </c>
      <c r="U1450" s="55">
        <v>1.0132508221286001</v>
      </c>
    </row>
    <row r="1451" spans="1:21" ht="13" x14ac:dyDescent="0.3">
      <c r="A1451" s="44" t="s">
        <v>5871</v>
      </c>
      <c r="B1451" s="44" t="s">
        <v>11841</v>
      </c>
      <c r="C1451" s="98" t="s">
        <v>1092</v>
      </c>
      <c r="D1451" s="98" t="s">
        <v>13143</v>
      </c>
      <c r="E1451" s="98" t="s">
        <v>424</v>
      </c>
      <c r="F1451" s="122">
        <v>1.0285884458328607</v>
      </c>
      <c r="G1451" s="122">
        <v>1.073637216050437</v>
      </c>
      <c r="H1451" s="99">
        <v>13243.25</v>
      </c>
      <c r="I1451" s="53">
        <v>13621.853935276033</v>
      </c>
      <c r="J1451" s="54">
        <v>12873.181576638002</v>
      </c>
      <c r="K1451" s="55">
        <v>0.97205607208487355</v>
      </c>
      <c r="L1451" s="121">
        <v>14218.44606145995</v>
      </c>
      <c r="M1451" s="54">
        <v>13311.957709853988</v>
      </c>
      <c r="N1451" s="120">
        <v>1.0051881305460508</v>
      </c>
      <c r="O1451" s="123">
        <v>13358.244086932005</v>
      </c>
      <c r="P1451" s="53">
        <v>13740.135524433392</v>
      </c>
      <c r="Q1451" s="54">
        <v>12985.064397589638</v>
      </c>
      <c r="R1451" s="55">
        <v>0.97206371683929338</v>
      </c>
      <c r="S1451" s="121">
        <v>14341.90799281589</v>
      </c>
      <c r="T1451" s="54">
        <v>13427.652707694861</v>
      </c>
      <c r="U1451" s="55">
        <v>1.0051959389505958</v>
      </c>
    </row>
    <row r="1452" spans="1:21" ht="13" x14ac:dyDescent="0.3">
      <c r="A1452" s="44" t="s">
        <v>5870</v>
      </c>
      <c r="B1452" s="44" t="s">
        <v>11840</v>
      </c>
      <c r="C1452" s="98" t="s">
        <v>1092</v>
      </c>
      <c r="D1452" s="98" t="s">
        <v>13143</v>
      </c>
      <c r="E1452" s="98" t="s">
        <v>422</v>
      </c>
      <c r="F1452" s="122">
        <v>1.0754091419950174</v>
      </c>
      <c r="G1452" s="122">
        <v>1.0822405360756575</v>
      </c>
      <c r="H1452" s="99">
        <v>5069</v>
      </c>
      <c r="I1452" s="53">
        <v>5451.2489407727426</v>
      </c>
      <c r="J1452" s="54">
        <v>5151.6421896356997</v>
      </c>
      <c r="K1452" s="55">
        <v>1.016303450312823</v>
      </c>
      <c r="L1452" s="121">
        <v>5485.8772773675082</v>
      </c>
      <c r="M1452" s="54">
        <v>5136.1285193964941</v>
      </c>
      <c r="N1452" s="120">
        <v>1.0132429511533823</v>
      </c>
      <c r="O1452" s="123">
        <v>5115.189487905609</v>
      </c>
      <c r="P1452" s="53">
        <v>5500.9215383305036</v>
      </c>
      <c r="Q1452" s="54">
        <v>5198.625609935898</v>
      </c>
      <c r="R1452" s="55">
        <v>1.016311443051634</v>
      </c>
      <c r="S1452" s="121">
        <v>5535.8654135195347</v>
      </c>
      <c r="T1452" s="54">
        <v>5182.9699539639314</v>
      </c>
      <c r="U1452" s="55">
        <v>1.0132508221286001</v>
      </c>
    </row>
    <row r="1453" spans="1:21" ht="13" x14ac:dyDescent="0.3">
      <c r="A1453" s="44" t="s">
        <v>5869</v>
      </c>
      <c r="B1453" s="44" t="s">
        <v>11839</v>
      </c>
      <c r="C1453" s="98" t="s">
        <v>1092</v>
      </c>
      <c r="D1453" s="98" t="s">
        <v>13143</v>
      </c>
      <c r="E1453" s="98" t="s">
        <v>457</v>
      </c>
      <c r="F1453" s="122">
        <v>1.0344934285948864</v>
      </c>
      <c r="G1453" s="122">
        <v>1.0703309038725457</v>
      </c>
      <c r="H1453" s="99">
        <v>11642.166666666668</v>
      </c>
      <c r="I1453" s="53">
        <v>12043.744911273101</v>
      </c>
      <c r="J1453" s="54">
        <v>11381.807193220855</v>
      </c>
      <c r="K1453" s="55">
        <v>0.97763651037643517</v>
      </c>
      <c r="L1453" s="121">
        <v>12460.970771368156</v>
      </c>
      <c r="M1453" s="54">
        <v>11666.529184353567</v>
      </c>
      <c r="N1453" s="120">
        <v>1.0020926102833292</v>
      </c>
      <c r="O1453" s="123">
        <v>11740.574413650873</v>
      </c>
      <c r="P1453" s="53">
        <v>12145.547078851088</v>
      </c>
      <c r="Q1453" s="54">
        <v>11478.104468648731</v>
      </c>
      <c r="R1453" s="55">
        <v>0.97764419901832356</v>
      </c>
      <c r="S1453" s="121">
        <v>12566.299624145822</v>
      </c>
      <c r="T1453" s="54">
        <v>11765.234253238083</v>
      </c>
      <c r="U1453" s="55">
        <v>1.002100394641555</v>
      </c>
    </row>
    <row r="1454" spans="1:21" ht="13" x14ac:dyDescent="0.3">
      <c r="A1454" s="44" t="s">
        <v>5868</v>
      </c>
      <c r="B1454" s="44" t="s">
        <v>11838</v>
      </c>
      <c r="C1454" s="98" t="s">
        <v>1092</v>
      </c>
      <c r="D1454" s="98" t="s">
        <v>13143</v>
      </c>
      <c r="E1454" s="98" t="s">
        <v>457</v>
      </c>
      <c r="F1454" s="122">
        <v>1.0344934285948864</v>
      </c>
      <c r="G1454" s="122">
        <v>1.0703309038725457</v>
      </c>
      <c r="H1454" s="99">
        <v>3777.7500000000005</v>
      </c>
      <c r="I1454" s="53">
        <v>3908.0575498743324</v>
      </c>
      <c r="J1454" s="54">
        <v>3693.2663270745784</v>
      </c>
      <c r="K1454" s="55">
        <v>0.97763651037643517</v>
      </c>
      <c r="L1454" s="121">
        <v>4043.44257210451</v>
      </c>
      <c r="M1454" s="54">
        <v>3785.6553584978474</v>
      </c>
      <c r="N1454" s="120">
        <v>1.0020926102833292</v>
      </c>
      <c r="O1454" s="123">
        <v>3808.2618406540278</v>
      </c>
      <c r="P1454" s="53">
        <v>3939.621848525258</v>
      </c>
      <c r="Q1454" s="54">
        <v>3723.125096858254</v>
      </c>
      <c r="R1454" s="55">
        <v>0.97764419901832367</v>
      </c>
      <c r="S1454" s="121">
        <v>4076.1003380905499</v>
      </c>
      <c r="T1454" s="54">
        <v>3816.2606934177757</v>
      </c>
      <c r="U1454" s="55">
        <v>1.002100394641555</v>
      </c>
    </row>
    <row r="1455" spans="1:21" ht="13" x14ac:dyDescent="0.3">
      <c r="A1455" s="44" t="s">
        <v>5867</v>
      </c>
      <c r="B1455" s="44" t="s">
        <v>11837</v>
      </c>
      <c r="C1455" s="98" t="s">
        <v>1092</v>
      </c>
      <c r="D1455" s="98" t="s">
        <v>13143</v>
      </c>
      <c r="E1455" s="98" t="s">
        <v>424</v>
      </c>
      <c r="F1455" s="122">
        <v>1.0285884458328607</v>
      </c>
      <c r="G1455" s="122">
        <v>1.073637216050437</v>
      </c>
      <c r="H1455" s="99">
        <v>13469.916666666666</v>
      </c>
      <c r="I1455" s="53">
        <v>13855.000649664813</v>
      </c>
      <c r="J1455" s="54">
        <v>13093.514286310572</v>
      </c>
      <c r="K1455" s="55">
        <v>0.97205607208487355</v>
      </c>
      <c r="L1455" s="121">
        <v>14461.803830431381</v>
      </c>
      <c r="M1455" s="54">
        <v>13539.80035277776</v>
      </c>
      <c r="N1455" s="120">
        <v>1.0051881305460511</v>
      </c>
      <c r="O1455" s="123">
        <v>13581.90503881334</v>
      </c>
      <c r="P1455" s="53">
        <v>13970.190595322512</v>
      </c>
      <c r="Q1455" s="54">
        <v>13202.477093787224</v>
      </c>
      <c r="R1455" s="55">
        <v>0.97206371683929349</v>
      </c>
      <c r="S1455" s="121">
        <v>14582.038714532957</v>
      </c>
      <c r="T1455" s="54">
        <v>13652.475788227803</v>
      </c>
      <c r="U1455" s="55">
        <v>1.0051959389505958</v>
      </c>
    </row>
    <row r="1456" spans="1:21" ht="13" x14ac:dyDescent="0.3">
      <c r="A1456" s="44" t="s">
        <v>5866</v>
      </c>
      <c r="B1456" s="44" t="s">
        <v>11836</v>
      </c>
      <c r="C1456" s="98" t="s">
        <v>1092</v>
      </c>
      <c r="D1456" s="98" t="s">
        <v>13143</v>
      </c>
      <c r="E1456" s="98" t="s">
        <v>457</v>
      </c>
      <c r="F1456" s="122">
        <v>1.0344934285948864</v>
      </c>
      <c r="G1456" s="122">
        <v>1.0703309038725457</v>
      </c>
      <c r="H1456" s="99">
        <v>31250.750000000004</v>
      </c>
      <c r="I1456" s="53">
        <v>32328.695513661649</v>
      </c>
      <c r="J1456" s="54">
        <v>30551.874176646386</v>
      </c>
      <c r="K1456" s="55">
        <v>0.97763651037643517</v>
      </c>
      <c r="L1456" s="121">
        <v>33448.643494194963</v>
      </c>
      <c r="M1456" s="54">
        <v>31316.145640811756</v>
      </c>
      <c r="N1456" s="120">
        <v>1.0020926102833292</v>
      </c>
      <c r="O1456" s="123">
        <v>31492.774277336044</v>
      </c>
      <c r="P1456" s="53">
        <v>32579.06803812621</v>
      </c>
      <c r="Q1456" s="54">
        <v>30788.728083231064</v>
      </c>
      <c r="R1456" s="55">
        <v>0.97764419901832367</v>
      </c>
      <c r="S1456" s="121">
        <v>33707.689557715144</v>
      </c>
      <c r="T1456" s="54">
        <v>31558.92153167586</v>
      </c>
      <c r="U1456" s="55">
        <v>1.002100394641555</v>
      </c>
    </row>
    <row r="1457" spans="1:21" ht="13" x14ac:dyDescent="0.3">
      <c r="A1457" s="44" t="s">
        <v>5865</v>
      </c>
      <c r="B1457" s="44" t="s">
        <v>11297</v>
      </c>
      <c r="C1457" s="98" t="s">
        <v>1092</v>
      </c>
      <c r="D1457" s="98" t="s">
        <v>13143</v>
      </c>
      <c r="E1457" s="98" t="s">
        <v>457</v>
      </c>
      <c r="F1457" s="122">
        <v>1.0344934285948864</v>
      </c>
      <c r="G1457" s="122">
        <v>1.0703309038725457</v>
      </c>
      <c r="H1457" s="99">
        <v>6005.4166666666661</v>
      </c>
      <c r="I1457" s="53">
        <v>6212.5640776408727</v>
      </c>
      <c r="J1457" s="54">
        <v>5871.1145933564821</v>
      </c>
      <c r="K1457" s="55">
        <v>0.97763651037643506</v>
      </c>
      <c r="L1457" s="121">
        <v>6427.783048964583</v>
      </c>
      <c r="M1457" s="54">
        <v>6017.9836633390096</v>
      </c>
      <c r="N1457" s="120">
        <v>1.0020926102833292</v>
      </c>
      <c r="O1457" s="123">
        <v>6057.7290511023875</v>
      </c>
      <c r="P1457" s="53">
        <v>6266.6808955737561</v>
      </c>
      <c r="Q1457" s="54">
        <v>5922.3036660350226</v>
      </c>
      <c r="R1457" s="55">
        <v>0.97764419901832356</v>
      </c>
      <c r="S1457" s="121">
        <v>6483.7746106813975</v>
      </c>
      <c r="T1457" s="54">
        <v>6070.4526727413158</v>
      </c>
      <c r="U1457" s="55">
        <v>1.0021003946415552</v>
      </c>
    </row>
    <row r="1458" spans="1:21" ht="13" x14ac:dyDescent="0.3">
      <c r="A1458" s="44" t="s">
        <v>5864</v>
      </c>
      <c r="B1458" s="44" t="s">
        <v>10118</v>
      </c>
      <c r="C1458" s="98" t="s">
        <v>1092</v>
      </c>
      <c r="D1458" s="98" t="s">
        <v>13143</v>
      </c>
      <c r="E1458" s="98" t="s">
        <v>457</v>
      </c>
      <c r="F1458" s="122">
        <v>1.0344934285948864</v>
      </c>
      <c r="G1458" s="122">
        <v>1.0703309038725457</v>
      </c>
      <c r="H1458" s="99">
        <v>11646.916666666668</v>
      </c>
      <c r="I1458" s="53">
        <v>12048.658755058927</v>
      </c>
      <c r="J1458" s="54">
        <v>11386.450966645143</v>
      </c>
      <c r="K1458" s="55">
        <v>0.97763651037643517</v>
      </c>
      <c r="L1458" s="121">
        <v>12466.054843161552</v>
      </c>
      <c r="M1458" s="54">
        <v>11671.289124252413</v>
      </c>
      <c r="N1458" s="120">
        <v>1.0020926102833292</v>
      </c>
      <c r="O1458" s="123">
        <v>11732.917971823896</v>
      </c>
      <c r="P1458" s="53">
        <v>12137.626540094661</v>
      </c>
      <c r="Q1458" s="54">
        <v>11470.619192711465</v>
      </c>
      <c r="R1458" s="55">
        <v>0.97764419901832345</v>
      </c>
      <c r="S1458" s="121">
        <v>12558.104697844707</v>
      </c>
      <c r="T1458" s="54">
        <v>11757.56172986172</v>
      </c>
      <c r="U1458" s="55">
        <v>1.002100394641555</v>
      </c>
    </row>
    <row r="1459" spans="1:21" ht="13" x14ac:dyDescent="0.3">
      <c r="A1459" s="44" t="s">
        <v>5863</v>
      </c>
      <c r="B1459" s="44" t="s">
        <v>8714</v>
      </c>
      <c r="C1459" s="98" t="s">
        <v>1092</v>
      </c>
      <c r="D1459" s="98" t="s">
        <v>13143</v>
      </c>
      <c r="E1459" s="98" t="s">
        <v>457</v>
      </c>
      <c r="F1459" s="122">
        <v>1.0344934285948864</v>
      </c>
      <c r="G1459" s="122">
        <v>1.0703309038725457</v>
      </c>
      <c r="H1459" s="99">
        <v>15336.666666666666</v>
      </c>
      <c r="I1459" s="53">
        <v>15865.680883216906</v>
      </c>
      <c r="J1459" s="54">
        <v>14993.685280806592</v>
      </c>
      <c r="K1459" s="55">
        <v>0.97763651037643506</v>
      </c>
      <c r="L1459" s="121">
        <v>16415.308295725274</v>
      </c>
      <c r="M1459" s="54">
        <v>15368.760333045324</v>
      </c>
      <c r="N1459" s="120">
        <v>1.0020926102833292</v>
      </c>
      <c r="O1459" s="123">
        <v>15459.796069506556</v>
      </c>
      <c r="P1459" s="53">
        <v>15993.057441321585</v>
      </c>
      <c r="Q1459" s="54">
        <v>15114.179945359365</v>
      </c>
      <c r="R1459" s="55">
        <v>0.97764419901832367</v>
      </c>
      <c r="S1459" s="121">
        <v>16547.097500760181</v>
      </c>
      <c r="T1459" s="54">
        <v>15492.267742330481</v>
      </c>
      <c r="U1459" s="55">
        <v>1.002100394641555</v>
      </c>
    </row>
    <row r="1460" spans="1:21" ht="13" x14ac:dyDescent="0.3">
      <c r="A1460" s="44" t="s">
        <v>5862</v>
      </c>
      <c r="B1460" s="44" t="s">
        <v>11835</v>
      </c>
      <c r="C1460" s="98" t="s">
        <v>1092</v>
      </c>
      <c r="D1460" s="98" t="s">
        <v>13143</v>
      </c>
      <c r="E1460" s="98" t="s">
        <v>423</v>
      </c>
      <c r="F1460" s="122">
        <v>1.0405845762779569</v>
      </c>
      <c r="G1460" s="122">
        <v>1.0772819912516107</v>
      </c>
      <c r="H1460" s="99">
        <v>11266.666666666668</v>
      </c>
      <c r="I1460" s="53">
        <v>11723.919559398315</v>
      </c>
      <c r="J1460" s="54">
        <v>11079.559801121446</v>
      </c>
      <c r="K1460" s="55">
        <v>0.98339288175634121</v>
      </c>
      <c r="L1460" s="121">
        <v>12137.377101434815</v>
      </c>
      <c r="M1460" s="54">
        <v>11363.566031368424</v>
      </c>
      <c r="N1460" s="120">
        <v>1.0086005353285583</v>
      </c>
      <c r="O1460" s="123">
        <v>11355.891251229914</v>
      </c>
      <c r="P1460" s="53">
        <v>11816.765285919637</v>
      </c>
      <c r="Q1460" s="54">
        <v>11167.390447933427</v>
      </c>
      <c r="R1460" s="55">
        <v>0.98340061566932746</v>
      </c>
      <c r="S1460" s="121">
        <v>12233.497139561707</v>
      </c>
      <c r="T1460" s="54">
        <v>11453.646967537188</v>
      </c>
      <c r="U1460" s="55">
        <v>1.0086083702410136</v>
      </c>
    </row>
    <row r="1461" spans="1:21" ht="13" x14ac:dyDescent="0.3">
      <c r="A1461" s="44" t="s">
        <v>5861</v>
      </c>
      <c r="B1461" s="44" t="s">
        <v>11834</v>
      </c>
      <c r="C1461" s="98" t="s">
        <v>1092</v>
      </c>
      <c r="D1461" s="98" t="s">
        <v>13143</v>
      </c>
      <c r="E1461" s="98" t="s">
        <v>422</v>
      </c>
      <c r="F1461" s="122">
        <v>1.0754091419950174</v>
      </c>
      <c r="G1461" s="122">
        <v>1.0822405360756575</v>
      </c>
      <c r="H1461" s="99">
        <v>13272.333333333336</v>
      </c>
      <c r="I1461" s="53">
        <v>14273.188602271872</v>
      </c>
      <c r="J1461" s="54">
        <v>13488.71816036856</v>
      </c>
      <c r="K1461" s="55">
        <v>1.016303450312823</v>
      </c>
      <c r="L1461" s="121">
        <v>14363.857141641487</v>
      </c>
      <c r="M1461" s="54">
        <v>13448.098195358074</v>
      </c>
      <c r="N1461" s="120">
        <v>1.013242951153382</v>
      </c>
      <c r="O1461" s="123">
        <v>13365.740408710937</v>
      </c>
      <c r="P1461" s="53">
        <v>14373.639425059962</v>
      </c>
      <c r="Q1461" s="54">
        <v>13583.75492223055</v>
      </c>
      <c r="R1461" s="55">
        <v>1.016311443051634</v>
      </c>
      <c r="S1461" s="121">
        <v>14464.946064971402</v>
      </c>
      <c r="T1461" s="54">
        <v>13542.847457483807</v>
      </c>
      <c r="U1461" s="55">
        <v>1.0132508221286001</v>
      </c>
    </row>
    <row r="1462" spans="1:21" ht="13" x14ac:dyDescent="0.3">
      <c r="A1462" s="44" t="s">
        <v>5860</v>
      </c>
      <c r="B1462" s="44" t="s">
        <v>8901</v>
      </c>
      <c r="C1462" s="98" t="s">
        <v>1092</v>
      </c>
      <c r="D1462" s="98" t="s">
        <v>13143</v>
      </c>
      <c r="E1462" s="98" t="s">
        <v>457</v>
      </c>
      <c r="F1462" s="122">
        <v>1.0344934285948864</v>
      </c>
      <c r="G1462" s="122">
        <v>1.0703309038725457</v>
      </c>
      <c r="H1462" s="99">
        <v>2949.666666666667</v>
      </c>
      <c r="I1462" s="53">
        <v>3051.4107832120503</v>
      </c>
      <c r="J1462" s="54">
        <v>2883.7018267736921</v>
      </c>
      <c r="K1462" s="55">
        <v>0.97763651037643529</v>
      </c>
      <c r="L1462" s="121">
        <v>3157.1193894560524</v>
      </c>
      <c r="M1462" s="54">
        <v>2955.8391694657271</v>
      </c>
      <c r="N1462" s="120">
        <v>1.0020926102833292</v>
      </c>
      <c r="O1462" s="123">
        <v>2974.4172629780983</v>
      </c>
      <c r="P1462" s="53">
        <v>3077.0151124500308</v>
      </c>
      <c r="Q1462" s="54">
        <v>2907.9217826104973</v>
      </c>
      <c r="R1462" s="55">
        <v>0.97764419901832356</v>
      </c>
      <c r="S1462" s="121">
        <v>3183.6107175774514</v>
      </c>
      <c r="T1462" s="54">
        <v>2980.6647130590063</v>
      </c>
      <c r="U1462" s="55">
        <v>1.002100394641555</v>
      </c>
    </row>
    <row r="1463" spans="1:21" ht="13" x14ac:dyDescent="0.3">
      <c r="A1463" s="44" t="s">
        <v>5859</v>
      </c>
      <c r="B1463" s="44" t="s">
        <v>11833</v>
      </c>
      <c r="C1463" s="98" t="s">
        <v>974</v>
      </c>
      <c r="D1463" s="98" t="s">
        <v>13143</v>
      </c>
      <c r="E1463" s="98" t="s">
        <v>317</v>
      </c>
      <c r="F1463" s="122">
        <v>1.0246200078528138</v>
      </c>
      <c r="G1463" s="122">
        <v>1.0425204929662233</v>
      </c>
      <c r="H1463" s="99">
        <v>14215.75</v>
      </c>
      <c r="I1463" s="53">
        <v>14565.741876633638</v>
      </c>
      <c r="J1463" s="54">
        <v>13765.192378899572</v>
      </c>
      <c r="K1463" s="55">
        <v>0.96830574390373858</v>
      </c>
      <c r="L1463" s="121">
        <v>14820.21069788459</v>
      </c>
      <c r="M1463" s="54">
        <v>13875.35720912022</v>
      </c>
      <c r="N1463" s="120">
        <v>0.9760552351525752</v>
      </c>
      <c r="O1463" s="123">
        <v>14371.060696088609</v>
      </c>
      <c r="P1463" s="53">
        <v>14724.876323279574</v>
      </c>
      <c r="Q1463" s="54">
        <v>13915.690057373939</v>
      </c>
      <c r="R1463" s="55">
        <v>0.96831335916362737</v>
      </c>
      <c r="S1463" s="121">
        <v>14982.125281333812</v>
      </c>
      <c r="T1463" s="54">
        <v>14027.057989892106</v>
      </c>
      <c r="U1463" s="55">
        <v>0.97606281724979904</v>
      </c>
    </row>
    <row r="1464" spans="1:21" ht="13" x14ac:dyDescent="0.3">
      <c r="A1464" s="44" t="s">
        <v>5858</v>
      </c>
      <c r="B1464" s="44" t="s">
        <v>7682</v>
      </c>
      <c r="C1464" s="98" t="s">
        <v>974</v>
      </c>
      <c r="D1464" s="98" t="s">
        <v>13143</v>
      </c>
      <c r="E1464" s="98" t="s">
        <v>321</v>
      </c>
      <c r="F1464" s="122">
        <v>1.0247705252983503</v>
      </c>
      <c r="G1464" s="122">
        <v>1.0526438222857246</v>
      </c>
      <c r="H1464" s="99">
        <v>12844.166666666668</v>
      </c>
      <c r="I1464" s="53">
        <v>13162.323422019563</v>
      </c>
      <c r="J1464" s="54">
        <v>12438.907375397543</v>
      </c>
      <c r="K1464" s="55">
        <v>0.96844798874177962</v>
      </c>
      <c r="L1464" s="121">
        <v>13520.332694074896</v>
      </c>
      <c r="M1464" s="54">
        <v>12658.352134171313</v>
      </c>
      <c r="N1464" s="120">
        <v>0.98553315778924122</v>
      </c>
      <c r="O1464" s="123">
        <v>12956.505994565552</v>
      </c>
      <c r="P1464" s="53">
        <v>13277.445454082166</v>
      </c>
      <c r="Q1464" s="54">
        <v>12547.800853212502</v>
      </c>
      <c r="R1464" s="55">
        <v>0.968455605120356</v>
      </c>
      <c r="S1464" s="121">
        <v>13638.585993587387</v>
      </c>
      <c r="T1464" s="54">
        <v>12769.165458156471</v>
      </c>
      <c r="U1464" s="55">
        <v>0.98554081351194067</v>
      </c>
    </row>
    <row r="1465" spans="1:21" ht="13" x14ac:dyDescent="0.3">
      <c r="A1465" s="44" t="s">
        <v>5857</v>
      </c>
      <c r="B1465" s="44" t="s">
        <v>11832</v>
      </c>
      <c r="C1465" s="98" t="s">
        <v>974</v>
      </c>
      <c r="D1465" s="98" t="s">
        <v>13143</v>
      </c>
      <c r="E1465" s="98" t="s">
        <v>319</v>
      </c>
      <c r="F1465" s="122">
        <v>1.025639187993566</v>
      </c>
      <c r="G1465" s="122">
        <v>1.0522291333708933</v>
      </c>
      <c r="H1465" s="99">
        <v>25145.583333333336</v>
      </c>
      <c r="I1465" s="53">
        <v>25790.29567162455</v>
      </c>
      <c r="J1465" s="54">
        <v>24372.832117677252</v>
      </c>
      <c r="K1465" s="55">
        <v>0.9692689087617341</v>
      </c>
      <c r="L1465" s="121">
        <v>26458.915358938913</v>
      </c>
      <c r="M1465" s="54">
        <v>24772.04335722149</v>
      </c>
      <c r="N1465" s="120">
        <v>0.98514490711310421</v>
      </c>
      <c r="O1465" s="123">
        <v>25376.600925144689</v>
      </c>
      <c r="P1465" s="53">
        <v>26027.236366902176</v>
      </c>
      <c r="Q1465" s="54">
        <v>24596.943728431568</v>
      </c>
      <c r="R1465" s="55">
        <v>0.96927653159645233</v>
      </c>
      <c r="S1465" s="121">
        <v>26701.998799364006</v>
      </c>
      <c r="T1465" s="54">
        <v>24999.823360932623</v>
      </c>
      <c r="U1465" s="55">
        <v>0.98515255981983263</v>
      </c>
    </row>
    <row r="1466" spans="1:21" ht="13" x14ac:dyDescent="0.3">
      <c r="A1466" s="44" t="s">
        <v>5856</v>
      </c>
      <c r="B1466" s="44" t="s">
        <v>11831</v>
      </c>
      <c r="C1466" s="98" t="s">
        <v>974</v>
      </c>
      <c r="D1466" s="98" t="s">
        <v>13143</v>
      </c>
      <c r="E1466" s="98" t="s">
        <v>317</v>
      </c>
      <c r="F1466" s="122">
        <v>1.0246200078528138</v>
      </c>
      <c r="G1466" s="122">
        <v>1.0425204929662233</v>
      </c>
      <c r="H1466" s="99">
        <v>12183.166666666668</v>
      </c>
      <c r="I1466" s="53">
        <v>12483.116325672141</v>
      </c>
      <c r="J1466" s="54">
        <v>11797.0302622699</v>
      </c>
      <c r="K1466" s="55">
        <v>0.96830574390373869</v>
      </c>
      <c r="L1466" s="121">
        <v>12701.200919222994</v>
      </c>
      <c r="M1466" s="54">
        <v>11891.443605736351</v>
      </c>
      <c r="N1466" s="120">
        <v>0.97605523515257531</v>
      </c>
      <c r="O1466" s="123">
        <v>12316.574679275132</v>
      </c>
      <c r="P1466" s="53">
        <v>12619.808844598654</v>
      </c>
      <c r="Q1466" s="54">
        <v>11926.303801078582</v>
      </c>
      <c r="R1466" s="55">
        <v>0.9683133591636276</v>
      </c>
      <c r="S1466" s="121">
        <v>12840.281506293215</v>
      </c>
      <c r="T1466" s="54">
        <v>12021.750580320826</v>
      </c>
      <c r="U1466" s="55">
        <v>0.97606281724979904</v>
      </c>
    </row>
    <row r="1467" spans="1:21" ht="13" x14ac:dyDescent="0.3">
      <c r="A1467" s="44" t="s">
        <v>5855</v>
      </c>
      <c r="B1467" s="44" t="s">
        <v>11830</v>
      </c>
      <c r="C1467" s="98" t="s">
        <v>974</v>
      </c>
      <c r="D1467" s="98" t="s">
        <v>13143</v>
      </c>
      <c r="E1467" s="98" t="s">
        <v>317</v>
      </c>
      <c r="F1467" s="122">
        <v>1.0246200078528138</v>
      </c>
      <c r="G1467" s="122">
        <v>1.0425204929662233</v>
      </c>
      <c r="H1467" s="99">
        <v>9361.8333333333321</v>
      </c>
      <c r="I1467" s="53">
        <v>9592.3217435167335</v>
      </c>
      <c r="J1467" s="54">
        <v>9065.11699013615</v>
      </c>
      <c r="K1467" s="55">
        <v>0.96830574390373869</v>
      </c>
      <c r="L1467" s="121">
        <v>9759.9031017342877</v>
      </c>
      <c r="M1467" s="54">
        <v>9137.6664356258825</v>
      </c>
      <c r="N1467" s="120">
        <v>0.9760552351525752</v>
      </c>
      <c r="O1467" s="123">
        <v>9472.150505877351</v>
      </c>
      <c r="P1467" s="53">
        <v>9705.3549257150862</v>
      </c>
      <c r="Q1467" s="54">
        <v>9172.0098748495511</v>
      </c>
      <c r="R1467" s="55">
        <v>0.96831335916362749</v>
      </c>
      <c r="S1467" s="121">
        <v>9874.9110148375166</v>
      </c>
      <c r="T1467" s="54">
        <v>9245.4139081807571</v>
      </c>
      <c r="U1467" s="55">
        <v>0.97606281724979915</v>
      </c>
    </row>
    <row r="1468" spans="1:21" ht="13" x14ac:dyDescent="0.3">
      <c r="A1468" s="44" t="s">
        <v>5854</v>
      </c>
      <c r="B1468" s="44" t="s">
        <v>11829</v>
      </c>
      <c r="C1468" s="98" t="s">
        <v>974</v>
      </c>
      <c r="D1468" s="98" t="s">
        <v>13143</v>
      </c>
      <c r="E1468" s="98" t="s">
        <v>315</v>
      </c>
      <c r="F1468" s="122">
        <v>1.0263479639882573</v>
      </c>
      <c r="G1468" s="122">
        <v>1.0447231977503189</v>
      </c>
      <c r="H1468" s="99">
        <v>9019.25</v>
      </c>
      <c r="I1468" s="53">
        <v>9256.8888742010895</v>
      </c>
      <c r="J1468" s="54">
        <v>8748.11988724617</v>
      </c>
      <c r="K1468" s="55">
        <v>0.9699387296334141</v>
      </c>
      <c r="L1468" s="121">
        <v>9422.6197013095625</v>
      </c>
      <c r="M1468" s="54">
        <v>8821.8863325624498</v>
      </c>
      <c r="N1468" s="120">
        <v>0.97811750783739781</v>
      </c>
      <c r="O1468" s="123">
        <v>9107.2045775318547</v>
      </c>
      <c r="P1468" s="53">
        <v>9347.1608757743561</v>
      </c>
      <c r="Q1468" s="54">
        <v>8833.499909133212</v>
      </c>
      <c r="R1468" s="55">
        <v>0.96994635773595195</v>
      </c>
      <c r="S1468" s="121">
        <v>9514.5078888054213</v>
      </c>
      <c r="T1468" s="54">
        <v>8907.9854423482684</v>
      </c>
      <c r="U1468" s="55">
        <v>0.97812510595456759</v>
      </c>
    </row>
    <row r="1469" spans="1:21" ht="13" x14ac:dyDescent="0.3">
      <c r="A1469" s="44" t="s">
        <v>5853</v>
      </c>
      <c r="B1469" s="44" t="s">
        <v>11828</v>
      </c>
      <c r="C1469" s="98" t="s">
        <v>974</v>
      </c>
      <c r="D1469" s="98" t="s">
        <v>13143</v>
      </c>
      <c r="E1469" s="98" t="s">
        <v>319</v>
      </c>
      <c r="F1469" s="122">
        <v>1.025639187993566</v>
      </c>
      <c r="G1469" s="122">
        <v>1.0522291333708933</v>
      </c>
      <c r="H1469" s="99">
        <v>25166.916666666664</v>
      </c>
      <c r="I1469" s="53">
        <v>25812.175974301739</v>
      </c>
      <c r="J1469" s="54">
        <v>24393.509854397496</v>
      </c>
      <c r="K1469" s="55">
        <v>0.9692689087617341</v>
      </c>
      <c r="L1469" s="121">
        <v>26481.362913784156</v>
      </c>
      <c r="M1469" s="54">
        <v>24793.059781906566</v>
      </c>
      <c r="N1469" s="120">
        <v>0.98514490711310421</v>
      </c>
      <c r="O1469" s="123">
        <v>25391.314181701789</v>
      </c>
      <c r="P1469" s="53">
        <v>26042.326859410139</v>
      </c>
      <c r="Q1469" s="54">
        <v>24611.204942715722</v>
      </c>
      <c r="R1469" s="55">
        <v>0.96927653159645233</v>
      </c>
      <c r="S1469" s="121">
        <v>26717.480516560146</v>
      </c>
      <c r="T1469" s="54">
        <v>25014.318163293137</v>
      </c>
      <c r="U1469" s="55">
        <v>0.98515255981983263</v>
      </c>
    </row>
    <row r="1470" spans="1:21" ht="13" x14ac:dyDescent="0.3">
      <c r="A1470" s="44" t="s">
        <v>5852</v>
      </c>
      <c r="B1470" s="44" t="s">
        <v>11827</v>
      </c>
      <c r="C1470" s="98" t="s">
        <v>974</v>
      </c>
      <c r="D1470" s="98" t="s">
        <v>13143</v>
      </c>
      <c r="E1470" s="98" t="s">
        <v>316</v>
      </c>
      <c r="F1470" s="122">
        <v>1.0263328423091997</v>
      </c>
      <c r="G1470" s="122">
        <v>1.0433965506807261</v>
      </c>
      <c r="H1470" s="99">
        <v>18957.083333333336</v>
      </c>
      <c r="I1470" s="53">
        <v>19456.277219392363</v>
      </c>
      <c r="J1470" s="54">
        <v>18386.938418273974</v>
      </c>
      <c r="K1470" s="55">
        <v>0.96992443905878478</v>
      </c>
      <c r="L1470" s="121">
        <v>19779.755360967083</v>
      </c>
      <c r="M1470" s="54">
        <v>18518.709128852239</v>
      </c>
      <c r="N1470" s="120">
        <v>0.9768754403421186</v>
      </c>
      <c r="O1470" s="123">
        <v>19141.991423321313</v>
      </c>
      <c r="P1470" s="53">
        <v>19646.054464955687</v>
      </c>
      <c r="Q1470" s="54">
        <v>18566.43130865501</v>
      </c>
      <c r="R1470" s="55">
        <v>0.96993206704893409</v>
      </c>
      <c r="S1470" s="121">
        <v>19972.687824253502</v>
      </c>
      <c r="T1470" s="54">
        <v>18699.486559084111</v>
      </c>
      <c r="U1470" s="55">
        <v>0.97688302881078071</v>
      </c>
    </row>
    <row r="1471" spans="1:21" ht="13" x14ac:dyDescent="0.3">
      <c r="A1471" s="44" t="s">
        <v>5851</v>
      </c>
      <c r="B1471" s="44" t="s">
        <v>11826</v>
      </c>
      <c r="C1471" s="98" t="s">
        <v>974</v>
      </c>
      <c r="D1471" s="98" t="s">
        <v>13143</v>
      </c>
      <c r="E1471" s="98" t="s">
        <v>317</v>
      </c>
      <c r="F1471" s="122">
        <v>1.0246200078528138</v>
      </c>
      <c r="G1471" s="122">
        <v>1.0425204929662233</v>
      </c>
      <c r="H1471" s="99">
        <v>7388.3333333333339</v>
      </c>
      <c r="I1471" s="53">
        <v>7570.2341580192069</v>
      </c>
      <c r="J1471" s="54">
        <v>7154.1656045421223</v>
      </c>
      <c r="K1471" s="55">
        <v>0.96830574390373858</v>
      </c>
      <c r="L1471" s="121">
        <v>7702.4889088654472</v>
      </c>
      <c r="M1471" s="54">
        <v>7211.4214290522768</v>
      </c>
      <c r="N1471" s="120">
        <v>0.9760552351525752</v>
      </c>
      <c r="O1471" s="123">
        <v>7465.1230559701926</v>
      </c>
      <c r="P1471" s="53">
        <v>7648.9144442304005</v>
      </c>
      <c r="Q1471" s="54">
        <v>7228.5783828963422</v>
      </c>
      <c r="R1471" s="55">
        <v>0.9683133591636276</v>
      </c>
      <c r="S1471" s="121">
        <v>7782.5437683635646</v>
      </c>
      <c r="T1471" s="54">
        <v>7286.4290411266957</v>
      </c>
      <c r="U1471" s="55">
        <v>0.97606281724979904</v>
      </c>
    </row>
    <row r="1472" spans="1:21" ht="13" x14ac:dyDescent="0.3">
      <c r="A1472" s="44" t="s">
        <v>5850</v>
      </c>
      <c r="B1472" s="44" t="s">
        <v>11825</v>
      </c>
      <c r="C1472" s="98" t="s">
        <v>974</v>
      </c>
      <c r="D1472" s="98" t="s">
        <v>13143</v>
      </c>
      <c r="E1472" s="98" t="s">
        <v>318</v>
      </c>
      <c r="F1472" s="122">
        <v>1.0141554480907295</v>
      </c>
      <c r="G1472" s="122">
        <v>1.0652816464655237</v>
      </c>
      <c r="H1472" s="99">
        <v>5285.8333333333339</v>
      </c>
      <c r="I1472" s="53">
        <v>5360.6566726995816</v>
      </c>
      <c r="J1472" s="54">
        <v>5066.0289741448787</v>
      </c>
      <c r="K1472" s="55">
        <v>0.9584163280740744</v>
      </c>
      <c r="L1472" s="121">
        <v>5630.9012362756812</v>
      </c>
      <c r="M1472" s="54">
        <v>5271.906564307752</v>
      </c>
      <c r="N1472" s="120">
        <v>0.99736526520089885</v>
      </c>
      <c r="O1472" s="123">
        <v>5338.1204548434189</v>
      </c>
      <c r="P1472" s="53">
        <v>5413.6839418440168</v>
      </c>
      <c r="Q1472" s="54">
        <v>5116.1820411476874</v>
      </c>
      <c r="R1472" s="55">
        <v>0.95842386555845493</v>
      </c>
      <c r="S1472" s="121">
        <v>5686.6017471668874</v>
      </c>
      <c r="T1472" s="54">
        <v>5324.0972809319846</v>
      </c>
      <c r="U1472" s="55">
        <v>0.99737301283662294</v>
      </c>
    </row>
    <row r="1473" spans="1:21" ht="13" x14ac:dyDescent="0.3">
      <c r="A1473" s="44" t="s">
        <v>5849</v>
      </c>
      <c r="B1473" s="44" t="s">
        <v>11824</v>
      </c>
      <c r="C1473" s="98" t="s">
        <v>974</v>
      </c>
      <c r="D1473" s="98" t="s">
        <v>13143</v>
      </c>
      <c r="E1473" s="98" t="s">
        <v>316</v>
      </c>
      <c r="F1473" s="122">
        <v>1.0263328423091997</v>
      </c>
      <c r="G1473" s="122">
        <v>1.0433965506807261</v>
      </c>
      <c r="H1473" s="99">
        <v>17673.833333333336</v>
      </c>
      <c r="I1473" s="53">
        <v>18139.235599499079</v>
      </c>
      <c r="J1473" s="54">
        <v>17142.282881851788</v>
      </c>
      <c r="K1473" s="55">
        <v>0.96992443905878478</v>
      </c>
      <c r="L1473" s="121">
        <v>18440.816737306042</v>
      </c>
      <c r="M1473" s="54">
        <v>17265.133720033216</v>
      </c>
      <c r="N1473" s="120">
        <v>0.9768754403421186</v>
      </c>
      <c r="O1473" s="123">
        <v>17841.14968525742</v>
      </c>
      <c r="P1473" s="53">
        <v>18310.957866534132</v>
      </c>
      <c r="Q1473" s="54">
        <v>17304.703192751171</v>
      </c>
      <c r="R1473" s="55">
        <v>0.9699320670489342</v>
      </c>
      <c r="S1473" s="121">
        <v>18615.394041776115</v>
      </c>
      <c r="T1473" s="54">
        <v>17428.716342000775</v>
      </c>
      <c r="U1473" s="55">
        <v>0.97688302881078071</v>
      </c>
    </row>
    <row r="1474" spans="1:21" ht="13" x14ac:dyDescent="0.3">
      <c r="A1474" s="44" t="s">
        <v>5848</v>
      </c>
      <c r="B1474" s="44" t="s">
        <v>11823</v>
      </c>
      <c r="C1474" s="98" t="s">
        <v>974</v>
      </c>
      <c r="D1474" s="98" t="s">
        <v>13143</v>
      </c>
      <c r="E1474" s="98" t="s">
        <v>316</v>
      </c>
      <c r="F1474" s="122">
        <v>1.0263328423091997</v>
      </c>
      <c r="G1474" s="122">
        <v>1.0433965506807261</v>
      </c>
      <c r="H1474" s="99">
        <v>14379.333333333334</v>
      </c>
      <c r="I1474" s="53">
        <v>14757.98205051142</v>
      </c>
      <c r="J1474" s="54">
        <v>13946.86681737262</v>
      </c>
      <c r="K1474" s="55">
        <v>0.96992443905878478</v>
      </c>
      <c r="L1474" s="121">
        <v>15003.346801088388</v>
      </c>
      <c r="M1474" s="54">
        <v>14046.817581826104</v>
      </c>
      <c r="N1474" s="120">
        <v>0.9768754403421186</v>
      </c>
      <c r="O1474" s="123">
        <v>14511.456871051469</v>
      </c>
      <c r="P1474" s="53">
        <v>14893.58477651362</v>
      </c>
      <c r="Q1474" s="54">
        <v>14075.127358830408</v>
      </c>
      <c r="R1474" s="55">
        <v>0.96993206704893409</v>
      </c>
      <c r="S1474" s="121">
        <v>15141.204044607224</v>
      </c>
      <c r="T1474" s="54">
        <v>14175.995940649771</v>
      </c>
      <c r="U1474" s="55">
        <v>0.97688302881078048</v>
      </c>
    </row>
    <row r="1475" spans="1:21" ht="13" x14ac:dyDescent="0.3">
      <c r="A1475" s="44" t="s">
        <v>5847</v>
      </c>
      <c r="B1475" s="44" t="s">
        <v>11822</v>
      </c>
      <c r="C1475" s="98" t="s">
        <v>974</v>
      </c>
      <c r="D1475" s="98" t="s">
        <v>13143</v>
      </c>
      <c r="E1475" s="98" t="s">
        <v>320</v>
      </c>
      <c r="F1475" s="122">
        <v>1.0257933583455767</v>
      </c>
      <c r="G1475" s="122">
        <v>1.0433294132014437</v>
      </c>
      <c r="H1475" s="99">
        <v>8258.1666666666661</v>
      </c>
      <c r="I1475" s="53">
        <v>8471.1725187774955</v>
      </c>
      <c r="J1475" s="54">
        <v>8005.5873832887919</v>
      </c>
      <c r="K1475" s="55">
        <v>0.96941460573841565</v>
      </c>
      <c r="L1475" s="121">
        <v>8615.9881824530548</v>
      </c>
      <c r="M1475" s="54">
        <v>8066.6811139303818</v>
      </c>
      <c r="N1475" s="120">
        <v>0.97681258317185604</v>
      </c>
      <c r="O1475" s="123">
        <v>8333.2858616092417</v>
      </c>
      <c r="P1475" s="53">
        <v>8548.2292900338562</v>
      </c>
      <c r="Q1475" s="54">
        <v>8078.4725608468043</v>
      </c>
      <c r="R1475" s="55">
        <v>0.96942222971897063</v>
      </c>
      <c r="S1475" s="121">
        <v>8694.3622480326576</v>
      </c>
      <c r="T1475" s="54">
        <v>8140.1217215976576</v>
      </c>
      <c r="U1475" s="55">
        <v>0.97682017115223718</v>
      </c>
    </row>
    <row r="1476" spans="1:21" ht="13" x14ac:dyDescent="0.3">
      <c r="A1476" s="44" t="s">
        <v>5846</v>
      </c>
      <c r="B1476" s="44" t="s">
        <v>11821</v>
      </c>
      <c r="C1476" s="98" t="s">
        <v>974</v>
      </c>
      <c r="D1476" s="98" t="s">
        <v>13143</v>
      </c>
      <c r="E1476" s="98" t="s">
        <v>318</v>
      </c>
      <c r="F1476" s="122">
        <v>1.0141554480907295</v>
      </c>
      <c r="G1476" s="122">
        <v>1.0652816464655237</v>
      </c>
      <c r="H1476" s="99">
        <v>8518.6666666666679</v>
      </c>
      <c r="I1476" s="53">
        <v>8639.252210468896</v>
      </c>
      <c r="J1476" s="54">
        <v>8164.4292267536839</v>
      </c>
      <c r="K1476" s="55">
        <v>0.95841632807407451</v>
      </c>
      <c r="L1476" s="121">
        <v>9074.7792523576427</v>
      </c>
      <c r="M1476" s="54">
        <v>8496.2222391580599</v>
      </c>
      <c r="N1476" s="120">
        <v>0.99736526520089908</v>
      </c>
      <c r="O1476" s="123">
        <v>8605.4980028392092</v>
      </c>
      <c r="P1476" s="53">
        <v>8727.3126831132759</v>
      </c>
      <c r="Q1476" s="54">
        <v>8247.7146609367173</v>
      </c>
      <c r="R1476" s="55">
        <v>0.95842386555845482</v>
      </c>
      <c r="S1476" s="121">
        <v>9167.2790811203286</v>
      </c>
      <c r="T1476" s="54">
        <v>8582.8914700512832</v>
      </c>
      <c r="U1476" s="55">
        <v>0.99737301283662294</v>
      </c>
    </row>
    <row r="1477" spans="1:21" ht="13" x14ac:dyDescent="0.3">
      <c r="A1477" s="44" t="s">
        <v>5845</v>
      </c>
      <c r="B1477" s="44" t="s">
        <v>11820</v>
      </c>
      <c r="C1477" s="98" t="s">
        <v>974</v>
      </c>
      <c r="D1477" s="98" t="s">
        <v>13143</v>
      </c>
      <c r="E1477" s="98" t="s">
        <v>320</v>
      </c>
      <c r="F1477" s="122">
        <v>1.0257933583455767</v>
      </c>
      <c r="G1477" s="122">
        <v>1.0433294132014437</v>
      </c>
      <c r="H1477" s="99">
        <v>10157.166666666668</v>
      </c>
      <c r="I1477" s="53">
        <v>10419.154106275748</v>
      </c>
      <c r="J1477" s="54">
        <v>9846.5057195860463</v>
      </c>
      <c r="K1477" s="55">
        <v>0.96941460573841576</v>
      </c>
      <c r="L1477" s="121">
        <v>10597.270738122599</v>
      </c>
      <c r="M1477" s="54">
        <v>9921.6482093737395</v>
      </c>
      <c r="N1477" s="120">
        <v>0.97681258317185615</v>
      </c>
      <c r="O1477" s="123">
        <v>10258.231249435485</v>
      </c>
      <c r="P1477" s="53">
        <v>10522.825484043968</v>
      </c>
      <c r="Q1477" s="54">
        <v>9944.5574108005712</v>
      </c>
      <c r="R1477" s="55">
        <v>0.96942222971897085</v>
      </c>
      <c r="S1477" s="121">
        <v>10702.714389958237</v>
      </c>
      <c r="T1477" s="54">
        <v>10020.447204792797</v>
      </c>
      <c r="U1477" s="55">
        <v>0.97682017115223718</v>
      </c>
    </row>
    <row r="1478" spans="1:21" ht="13" x14ac:dyDescent="0.3">
      <c r="A1478" s="44" t="s">
        <v>5844</v>
      </c>
      <c r="B1478" s="44" t="s">
        <v>11819</v>
      </c>
      <c r="C1478" s="98" t="s">
        <v>974</v>
      </c>
      <c r="D1478" s="98" t="s">
        <v>13143</v>
      </c>
      <c r="E1478" s="98" t="s">
        <v>316</v>
      </c>
      <c r="F1478" s="122">
        <v>1.0263328423091997</v>
      </c>
      <c r="G1478" s="122">
        <v>1.0433965506807261</v>
      </c>
      <c r="H1478" s="99">
        <v>11211.083333333336</v>
      </c>
      <c r="I1478" s="53">
        <v>11506.303022865301</v>
      </c>
      <c r="J1478" s="54">
        <v>10873.903713324627</v>
      </c>
      <c r="K1478" s="55">
        <v>0.96992443905878489</v>
      </c>
      <c r="L1478" s="121">
        <v>11697.605679394181</v>
      </c>
      <c r="M1478" s="54">
        <v>10951.831967962191</v>
      </c>
      <c r="N1478" s="120">
        <v>0.97687544034211871</v>
      </c>
      <c r="O1478" s="123">
        <v>11310.655427170661</v>
      </c>
      <c r="P1478" s="53">
        <v>11608.49713294804</v>
      </c>
      <c r="Q1478" s="54">
        <v>10970.567398153884</v>
      </c>
      <c r="R1478" s="55">
        <v>0.96993206704893409</v>
      </c>
      <c r="S1478" s="121">
        <v>11801.498858648103</v>
      </c>
      <c r="T1478" s="54">
        <v>11049.187331529569</v>
      </c>
      <c r="U1478" s="55">
        <v>0.9768830288107806</v>
      </c>
    </row>
    <row r="1479" spans="1:21" ht="13" x14ac:dyDescent="0.3">
      <c r="A1479" s="44" t="s">
        <v>5843</v>
      </c>
      <c r="B1479" s="44" t="s">
        <v>11818</v>
      </c>
      <c r="C1479" s="98" t="s">
        <v>974</v>
      </c>
      <c r="D1479" s="98" t="s">
        <v>13143</v>
      </c>
      <c r="E1479" s="98" t="s">
        <v>320</v>
      </c>
      <c r="F1479" s="122">
        <v>1.0257933583455767</v>
      </c>
      <c r="G1479" s="122">
        <v>1.0433294132014437</v>
      </c>
      <c r="H1479" s="99">
        <v>11092.666666666666</v>
      </c>
      <c r="I1479" s="53">
        <v>11378.783793008033</v>
      </c>
      <c r="J1479" s="54">
        <v>10753.393083254332</v>
      </c>
      <c r="K1479" s="55">
        <v>0.96941460573841565</v>
      </c>
      <c r="L1479" s="121">
        <v>11573.305404172546</v>
      </c>
      <c r="M1479" s="54">
        <v>10835.456380931008</v>
      </c>
      <c r="N1479" s="120">
        <v>0.97681258317185604</v>
      </c>
      <c r="O1479" s="123">
        <v>11200.827586314908</v>
      </c>
      <c r="P1479" s="53">
        <v>11489.73454601575</v>
      </c>
      <c r="Q1479" s="54">
        <v>10858.331253423155</v>
      </c>
      <c r="R1479" s="55">
        <v>0.96942222971897074</v>
      </c>
      <c r="S1479" s="121">
        <v>11686.152873000476</v>
      </c>
      <c r="T1479" s="54">
        <v>10941.194319910826</v>
      </c>
      <c r="U1479" s="55">
        <v>0.97682017115223696</v>
      </c>
    </row>
    <row r="1480" spans="1:21" ht="13" x14ac:dyDescent="0.3">
      <c r="A1480" s="44" t="s">
        <v>5842</v>
      </c>
      <c r="B1480" s="44" t="s">
        <v>11817</v>
      </c>
      <c r="C1480" s="98" t="s">
        <v>974</v>
      </c>
      <c r="D1480" s="98" t="s">
        <v>13143</v>
      </c>
      <c r="E1480" s="98" t="s">
        <v>319</v>
      </c>
      <c r="F1480" s="122">
        <v>1.025639187993566</v>
      </c>
      <c r="G1480" s="122">
        <v>1.0522291333708933</v>
      </c>
      <c r="H1480" s="99">
        <v>19714.916666666664</v>
      </c>
      <c r="I1480" s="53">
        <v>20220.391121360819</v>
      </c>
      <c r="J1480" s="54">
        <v>19109.055763828525</v>
      </c>
      <c r="K1480" s="55">
        <v>0.96926890876173422</v>
      </c>
      <c r="L1480" s="121">
        <v>20744.609678646044</v>
      </c>
      <c r="M1480" s="54">
        <v>19422.049748325921</v>
      </c>
      <c r="N1480" s="120">
        <v>0.98514490711310421</v>
      </c>
      <c r="O1480" s="123">
        <v>19903.692122788307</v>
      </c>
      <c r="P1480" s="53">
        <v>20414.006626890536</v>
      </c>
      <c r="Q1480" s="54">
        <v>19292.181666739882</v>
      </c>
      <c r="R1480" s="55">
        <v>0.96927653159645244</v>
      </c>
      <c r="S1480" s="121">
        <v>20943.244713242617</v>
      </c>
      <c r="T1480" s="54">
        <v>19608.17324463074</v>
      </c>
      <c r="U1480" s="55">
        <v>0.98515255981983263</v>
      </c>
    </row>
    <row r="1481" spans="1:21" ht="13" x14ac:dyDescent="0.3">
      <c r="A1481" s="44" t="s">
        <v>5841</v>
      </c>
      <c r="B1481" s="44" t="s">
        <v>8208</v>
      </c>
      <c r="C1481" s="98" t="s">
        <v>974</v>
      </c>
      <c r="D1481" s="98" t="s">
        <v>13143</v>
      </c>
      <c r="E1481" s="98" t="s">
        <v>321</v>
      </c>
      <c r="F1481" s="122">
        <v>1.0247705252983503</v>
      </c>
      <c r="G1481" s="122">
        <v>1.0526438222857246</v>
      </c>
      <c r="H1481" s="99">
        <v>11094.25</v>
      </c>
      <c r="I1481" s="53">
        <v>11369.060400291222</v>
      </c>
      <c r="J1481" s="54">
        <v>10744.204099098488</v>
      </c>
      <c r="K1481" s="55">
        <v>0.96844798874177951</v>
      </c>
      <c r="L1481" s="121">
        <v>11678.2937253934</v>
      </c>
      <c r="M1481" s="54">
        <v>10933.751235803289</v>
      </c>
      <c r="N1481" s="120">
        <v>0.98553315778924122</v>
      </c>
      <c r="O1481" s="123">
        <v>11193.305046302623</v>
      </c>
      <c r="P1481" s="53">
        <v>11470.569092124215</v>
      </c>
      <c r="Q1481" s="54">
        <v>10840.219011913741</v>
      </c>
      <c r="R1481" s="55">
        <v>0.968455605120356</v>
      </c>
      <c r="S1481" s="121">
        <v>11782.563407950083</v>
      </c>
      <c r="T1481" s="54">
        <v>11031.4589612204</v>
      </c>
      <c r="U1481" s="55">
        <v>0.98554081351194089</v>
      </c>
    </row>
    <row r="1482" spans="1:21" ht="13" x14ac:dyDescent="0.3">
      <c r="A1482" s="44" t="s">
        <v>5840</v>
      </c>
      <c r="B1482" s="44" t="s">
        <v>11816</v>
      </c>
      <c r="C1482" s="98" t="s">
        <v>974</v>
      </c>
      <c r="D1482" s="98" t="s">
        <v>13143</v>
      </c>
      <c r="E1482" s="98" t="s">
        <v>315</v>
      </c>
      <c r="F1482" s="122">
        <v>1.0263479639882573</v>
      </c>
      <c r="G1482" s="122">
        <v>1.0447231977503189</v>
      </c>
      <c r="H1482" s="99">
        <v>7179</v>
      </c>
      <c r="I1482" s="53">
        <v>7368.1520334716997</v>
      </c>
      <c r="J1482" s="54">
        <v>6963.1901400382803</v>
      </c>
      <c r="K1482" s="55">
        <v>0.96993872963341421</v>
      </c>
      <c r="L1482" s="121">
        <v>7500.0678366495395</v>
      </c>
      <c r="M1482" s="54">
        <v>7021.9055887646791</v>
      </c>
      <c r="N1482" s="120">
        <v>0.97811750783739781</v>
      </c>
      <c r="O1482" s="123">
        <v>7248.5994330314834</v>
      </c>
      <c r="P1482" s="53">
        <v>7439.5852698582994</v>
      </c>
      <c r="Q1482" s="54">
        <v>7030.7526187557733</v>
      </c>
      <c r="R1482" s="55">
        <v>0.96994635773595195</v>
      </c>
      <c r="S1482" s="121">
        <v>7572.7799788877992</v>
      </c>
      <c r="T1482" s="54">
        <v>7090.037088456138</v>
      </c>
      <c r="U1482" s="55">
        <v>0.97812510595456759</v>
      </c>
    </row>
    <row r="1483" spans="1:21" ht="13" x14ac:dyDescent="0.3">
      <c r="A1483" s="44" t="s">
        <v>5839</v>
      </c>
      <c r="B1483" s="44" t="s">
        <v>11815</v>
      </c>
      <c r="C1483" s="98" t="s">
        <v>974</v>
      </c>
      <c r="D1483" s="98" t="s">
        <v>13143</v>
      </c>
      <c r="E1483" s="98" t="s">
        <v>315</v>
      </c>
      <c r="F1483" s="122">
        <v>1.0263479639882573</v>
      </c>
      <c r="G1483" s="122">
        <v>1.0447231977503189</v>
      </c>
      <c r="H1483" s="99">
        <v>14462.166666666666</v>
      </c>
      <c r="I1483" s="53">
        <v>14843.215313192175</v>
      </c>
      <c r="J1483" s="54">
        <v>14027.415564413373</v>
      </c>
      <c r="K1483" s="55">
        <v>0.9699387296334141</v>
      </c>
      <c r="L1483" s="121">
        <v>15108.961006398069</v>
      </c>
      <c r="M1483" s="54">
        <v>14145.698417929087</v>
      </c>
      <c r="N1483" s="120">
        <v>0.97811750783739781</v>
      </c>
      <c r="O1483" s="123">
        <v>14582.350247539793</v>
      </c>
      <c r="P1483" s="53">
        <v>14966.565486726127</v>
      </c>
      <c r="Q1483" s="54">
        <v>14144.097509831179</v>
      </c>
      <c r="R1483" s="55">
        <v>0.96994635773595195</v>
      </c>
      <c r="S1483" s="121">
        <v>15234.519581324927</v>
      </c>
      <c r="T1483" s="54">
        <v>14263.362880941475</v>
      </c>
      <c r="U1483" s="55">
        <v>0.97812510595456759</v>
      </c>
    </row>
    <row r="1484" spans="1:21" ht="13" x14ac:dyDescent="0.3">
      <c r="A1484" s="44" t="s">
        <v>5838</v>
      </c>
      <c r="B1484" s="44" t="s">
        <v>13247</v>
      </c>
      <c r="C1484" s="98" t="s">
        <v>974</v>
      </c>
      <c r="D1484" s="98" t="s">
        <v>13143</v>
      </c>
      <c r="E1484" s="98" t="s">
        <v>320</v>
      </c>
      <c r="F1484" s="122">
        <v>1.0257933583455767</v>
      </c>
      <c r="G1484" s="122">
        <v>1.0433294132014437</v>
      </c>
      <c r="H1484" s="99">
        <v>8135.3333333333339</v>
      </c>
      <c r="I1484" s="53">
        <v>8345.1709012607153</v>
      </c>
      <c r="J1484" s="54">
        <v>7886.5109558839249</v>
      </c>
      <c r="K1484" s="55">
        <v>0.96941460573841565</v>
      </c>
      <c r="L1484" s="121">
        <v>8487.8325528648129</v>
      </c>
      <c r="M1484" s="54">
        <v>7946.6959682974411</v>
      </c>
      <c r="N1484" s="120">
        <v>0.97681258317185615</v>
      </c>
      <c r="O1484" s="123">
        <v>8208.4939964141195</v>
      </c>
      <c r="P1484" s="53">
        <v>8420.2186235411446</v>
      </c>
      <c r="Q1484" s="54">
        <v>7957.4965526385613</v>
      </c>
      <c r="R1484" s="55">
        <v>0.96942222971897085</v>
      </c>
      <c r="S1484" s="121">
        <v>8564.163224546317</v>
      </c>
      <c r="T1484" s="54">
        <v>8018.2225104793515</v>
      </c>
      <c r="U1484" s="55">
        <v>0.97682017115223718</v>
      </c>
    </row>
    <row r="1485" spans="1:21" ht="13" x14ac:dyDescent="0.3">
      <c r="A1485" s="44" t="s">
        <v>5837</v>
      </c>
      <c r="B1485" s="44" t="s">
        <v>11814</v>
      </c>
      <c r="C1485" s="98" t="s">
        <v>974</v>
      </c>
      <c r="D1485" s="98" t="s">
        <v>13143</v>
      </c>
      <c r="E1485" s="98" t="s">
        <v>317</v>
      </c>
      <c r="F1485" s="122">
        <v>1.0246200078528138</v>
      </c>
      <c r="G1485" s="122">
        <v>1.0425204929662233</v>
      </c>
      <c r="H1485" s="99">
        <v>10088</v>
      </c>
      <c r="I1485" s="53">
        <v>10336.366639219186</v>
      </c>
      <c r="J1485" s="54">
        <v>9768.2683445009152</v>
      </c>
      <c r="K1485" s="55">
        <v>0.96830574390373858</v>
      </c>
      <c r="L1485" s="121">
        <v>10516.94673304326</v>
      </c>
      <c r="M1485" s="54">
        <v>9846.4452122191778</v>
      </c>
      <c r="N1485" s="120">
        <v>0.97605523515257508</v>
      </c>
      <c r="O1485" s="123">
        <v>10192.563539827515</v>
      </c>
      <c r="P1485" s="53">
        <v>10443.504534218373</v>
      </c>
      <c r="Q1485" s="54">
        <v>9869.595439739096</v>
      </c>
      <c r="R1485" s="55">
        <v>0.9683133591636276</v>
      </c>
      <c r="S1485" s="121">
        <v>10625.956366130535</v>
      </c>
      <c r="T1485" s="54">
        <v>9948.5822836816296</v>
      </c>
      <c r="U1485" s="55">
        <v>0.97606281724979915</v>
      </c>
    </row>
    <row r="1486" spans="1:21" ht="13" x14ac:dyDescent="0.3">
      <c r="A1486" s="44" t="s">
        <v>5836</v>
      </c>
      <c r="B1486" s="44" t="s">
        <v>11813</v>
      </c>
      <c r="C1486" s="98" t="s">
        <v>974</v>
      </c>
      <c r="D1486" s="98" t="s">
        <v>13143</v>
      </c>
      <c r="E1486" s="98" t="s">
        <v>316</v>
      </c>
      <c r="F1486" s="122">
        <v>1.0263328423091997</v>
      </c>
      <c r="G1486" s="122">
        <v>1.0433965506807261</v>
      </c>
      <c r="H1486" s="99">
        <v>8886</v>
      </c>
      <c r="I1486" s="53">
        <v>9119.9936367595492</v>
      </c>
      <c r="J1486" s="54">
        <v>8618.7485654763623</v>
      </c>
      <c r="K1486" s="55">
        <v>0.96992443905878489</v>
      </c>
      <c r="L1486" s="121">
        <v>9271.621749348933</v>
      </c>
      <c r="M1486" s="54">
        <v>8680.5151628800668</v>
      </c>
      <c r="N1486" s="120">
        <v>0.97687544034211871</v>
      </c>
      <c r="O1486" s="123">
        <v>8966.8913748201521</v>
      </c>
      <c r="P1486" s="53">
        <v>9203.0151113970151</v>
      </c>
      <c r="Q1486" s="54">
        <v>8697.2754861825688</v>
      </c>
      <c r="R1486" s="55">
        <v>0.96993206704893409</v>
      </c>
      <c r="S1486" s="121">
        <v>9356.0235308161009</v>
      </c>
      <c r="T1486" s="54">
        <v>8759.6040052515746</v>
      </c>
      <c r="U1486" s="55">
        <v>0.9768830288107806</v>
      </c>
    </row>
    <row r="1487" spans="1:21" ht="13" x14ac:dyDescent="0.3">
      <c r="A1487" s="44" t="s">
        <v>5835</v>
      </c>
      <c r="B1487" s="44" t="s">
        <v>11812</v>
      </c>
      <c r="C1487" s="98" t="s">
        <v>974</v>
      </c>
      <c r="D1487" s="98" t="s">
        <v>13143</v>
      </c>
      <c r="E1487" s="98" t="s">
        <v>318</v>
      </c>
      <c r="F1487" s="122">
        <v>1.0141554480907295</v>
      </c>
      <c r="G1487" s="122">
        <v>1.0652816464655237</v>
      </c>
      <c r="H1487" s="99">
        <v>7600</v>
      </c>
      <c r="I1487" s="53">
        <v>7707.5814054895445</v>
      </c>
      <c r="J1487" s="54">
        <v>7283.9640933629662</v>
      </c>
      <c r="K1487" s="55">
        <v>0.95841632807407451</v>
      </c>
      <c r="L1487" s="121">
        <v>8096.1405131379797</v>
      </c>
      <c r="M1487" s="54">
        <v>7579.9760155268314</v>
      </c>
      <c r="N1487" s="120">
        <v>0.99736526520089885</v>
      </c>
      <c r="O1487" s="123">
        <v>7687.5507863543999</v>
      </c>
      <c r="P1487" s="53">
        <v>7796.3715124554865</v>
      </c>
      <c r="Q1487" s="54">
        <v>7367.9321413347234</v>
      </c>
      <c r="R1487" s="55">
        <v>0.95842386555845482</v>
      </c>
      <c r="S1487" s="121">
        <v>8189.4067589749466</v>
      </c>
      <c r="T1487" s="54">
        <v>7667.3556891208382</v>
      </c>
      <c r="U1487" s="55">
        <v>0.99737301283662305</v>
      </c>
    </row>
    <row r="1488" spans="1:21" ht="13" x14ac:dyDescent="0.3">
      <c r="A1488" s="44" t="s">
        <v>5834</v>
      </c>
      <c r="B1488" s="44" t="s">
        <v>11811</v>
      </c>
      <c r="C1488" s="98" t="s">
        <v>974</v>
      </c>
      <c r="D1488" s="98" t="s">
        <v>13143</v>
      </c>
      <c r="E1488" s="98" t="s">
        <v>317</v>
      </c>
      <c r="F1488" s="122">
        <v>1.0246200078528138</v>
      </c>
      <c r="G1488" s="122">
        <v>1.0425204929662233</v>
      </c>
      <c r="H1488" s="99">
        <v>5876.416666666667</v>
      </c>
      <c r="I1488" s="53">
        <v>6021.0940911464068</v>
      </c>
      <c r="J1488" s="54">
        <v>5690.1680119049952</v>
      </c>
      <c r="K1488" s="55">
        <v>0.96830574390373869</v>
      </c>
      <c r="L1488" s="121">
        <v>6126.2848002082646</v>
      </c>
      <c r="M1488" s="54">
        <v>5735.707251437846</v>
      </c>
      <c r="N1488" s="120">
        <v>0.9760552351525752</v>
      </c>
      <c r="O1488" s="123">
        <v>5940.327580139583</v>
      </c>
      <c r="P1488" s="53">
        <v>6086.5784918109057</v>
      </c>
      <c r="Q1488" s="54">
        <v>5752.0985536573016</v>
      </c>
      <c r="R1488" s="55">
        <v>0.96831335916362737</v>
      </c>
      <c r="S1488" s="121">
        <v>6192.9132372279701</v>
      </c>
      <c r="T1488" s="54">
        <v>5798.1328732577231</v>
      </c>
      <c r="U1488" s="55">
        <v>0.97606281724979904</v>
      </c>
    </row>
    <row r="1489" spans="1:21" ht="13" x14ac:dyDescent="0.3">
      <c r="A1489" s="44" t="s">
        <v>5833</v>
      </c>
      <c r="B1489" s="44" t="s">
        <v>11810</v>
      </c>
      <c r="C1489" s="98" t="s">
        <v>974</v>
      </c>
      <c r="D1489" s="98" t="s">
        <v>13143</v>
      </c>
      <c r="E1489" s="98" t="s">
        <v>320</v>
      </c>
      <c r="F1489" s="122">
        <v>1.0257933583455767</v>
      </c>
      <c r="G1489" s="122">
        <v>1.0433294132014437</v>
      </c>
      <c r="H1489" s="99">
        <v>18809.583333333332</v>
      </c>
      <c r="I1489" s="53">
        <v>19294.745656580988</v>
      </c>
      <c r="J1489" s="54">
        <v>18234.284811187208</v>
      </c>
      <c r="K1489" s="55">
        <v>0.96941460573841576</v>
      </c>
      <c r="L1489" s="121">
        <v>19624.591541730322</v>
      </c>
      <c r="M1489" s="54">
        <v>18373.437684219625</v>
      </c>
      <c r="N1489" s="120">
        <v>0.97681258317185615</v>
      </c>
      <c r="O1489" s="123">
        <v>18980.508256302608</v>
      </c>
      <c r="P1489" s="53">
        <v>19470.079307338598</v>
      </c>
      <c r="Q1489" s="54">
        <v>18400.126635024208</v>
      </c>
      <c r="R1489" s="55">
        <v>0.96942222971897074</v>
      </c>
      <c r="S1489" s="121">
        <v>19802.922541313357</v>
      </c>
      <c r="T1489" s="54">
        <v>18540.543323477963</v>
      </c>
      <c r="U1489" s="55">
        <v>0.97682017115223707</v>
      </c>
    </row>
    <row r="1490" spans="1:21" ht="13" x14ac:dyDescent="0.3">
      <c r="A1490" s="44" t="s">
        <v>5832</v>
      </c>
      <c r="B1490" s="44" t="s">
        <v>11809</v>
      </c>
      <c r="C1490" s="98" t="s">
        <v>974</v>
      </c>
      <c r="D1490" s="98" t="s">
        <v>13143</v>
      </c>
      <c r="E1490" s="98" t="s">
        <v>320</v>
      </c>
      <c r="F1490" s="122">
        <v>1.0257933583455767</v>
      </c>
      <c r="G1490" s="122">
        <v>1.0433294132014437</v>
      </c>
      <c r="H1490" s="99">
        <v>8935.5833333333339</v>
      </c>
      <c r="I1490" s="53">
        <v>9166.062036276764</v>
      </c>
      <c r="J1490" s="54">
        <v>8662.2849941260938</v>
      </c>
      <c r="K1490" s="55">
        <v>0.96941460573841587</v>
      </c>
      <c r="L1490" s="121">
        <v>9322.7569157792677</v>
      </c>
      <c r="M1490" s="54">
        <v>8728.3902379807187</v>
      </c>
      <c r="N1490" s="120">
        <v>0.97681258317185615</v>
      </c>
      <c r="O1490" s="123">
        <v>9026.5617694967768</v>
      </c>
      <c r="P1490" s="53">
        <v>9259.3871118458901</v>
      </c>
      <c r="Q1490" s="54">
        <v>8750.5496372815833</v>
      </c>
      <c r="R1490" s="55">
        <v>0.96942222971897074</v>
      </c>
      <c r="S1490" s="121">
        <v>9417.6773941956581</v>
      </c>
      <c r="T1490" s="54">
        <v>8817.327612596082</v>
      </c>
      <c r="U1490" s="55">
        <v>0.97682017115223718</v>
      </c>
    </row>
    <row r="1491" spans="1:21" ht="13" x14ac:dyDescent="0.3">
      <c r="A1491" s="44" t="s">
        <v>5831</v>
      </c>
      <c r="B1491" s="44" t="s">
        <v>11808</v>
      </c>
      <c r="C1491" s="98" t="s">
        <v>974</v>
      </c>
      <c r="D1491" s="98" t="s">
        <v>13143</v>
      </c>
      <c r="E1491" s="98" t="s">
        <v>315</v>
      </c>
      <c r="F1491" s="122">
        <v>1.0263479639882573</v>
      </c>
      <c r="G1491" s="122">
        <v>1.0447231977503189</v>
      </c>
      <c r="H1491" s="99">
        <v>8239.5</v>
      </c>
      <c r="I1491" s="53">
        <v>8456.594049281246</v>
      </c>
      <c r="J1491" s="54">
        <v>7991.810162814515</v>
      </c>
      <c r="K1491" s="55">
        <v>0.9699387296334141</v>
      </c>
      <c r="L1491" s="121">
        <v>8607.9967878637526</v>
      </c>
      <c r="M1491" s="54">
        <v>8059.1992058262394</v>
      </c>
      <c r="N1491" s="120">
        <v>0.97811750783739781</v>
      </c>
      <c r="O1491" s="123">
        <v>8318.7365586303804</v>
      </c>
      <c r="P1491" s="53">
        <v>8537.9183299049728</v>
      </c>
      <c r="Q1491" s="54">
        <v>8068.7282260084439</v>
      </c>
      <c r="R1491" s="55">
        <v>0.96994635773595184</v>
      </c>
      <c r="S1491" s="121">
        <v>8690.7770587748146</v>
      </c>
      <c r="T1491" s="54">
        <v>8136.7650778184761</v>
      </c>
      <c r="U1491" s="55">
        <v>0.97812510595456759</v>
      </c>
    </row>
    <row r="1492" spans="1:21" ht="13" x14ac:dyDescent="0.3">
      <c r="A1492" s="44" t="s">
        <v>5830</v>
      </c>
      <c r="B1492" s="44" t="s">
        <v>11807</v>
      </c>
      <c r="C1492" s="98" t="s">
        <v>974</v>
      </c>
      <c r="D1492" s="98" t="s">
        <v>13143</v>
      </c>
      <c r="E1492" s="98" t="s">
        <v>320</v>
      </c>
      <c r="F1492" s="122">
        <v>1.0257933583455767</v>
      </c>
      <c r="G1492" s="122">
        <v>1.0433294132014437</v>
      </c>
      <c r="H1492" s="99">
        <v>8025.833333333333</v>
      </c>
      <c r="I1492" s="53">
        <v>8232.8465285218736</v>
      </c>
      <c r="J1492" s="54">
        <v>7780.3600565555671</v>
      </c>
      <c r="K1492" s="55">
        <v>0.96941460573841565</v>
      </c>
      <c r="L1492" s="121">
        <v>8373.5879821192539</v>
      </c>
      <c r="M1492" s="54">
        <v>7839.7349904401217</v>
      </c>
      <c r="N1492" s="120">
        <v>0.97681258317185615</v>
      </c>
      <c r="O1492" s="123">
        <v>8105.2125861435052</v>
      </c>
      <c r="P1492" s="53">
        <v>8314.273238844984</v>
      </c>
      <c r="Q1492" s="54">
        <v>7857.3732576055027</v>
      </c>
      <c r="R1492" s="55">
        <v>0.96942222971897085</v>
      </c>
      <c r="S1492" s="121">
        <v>8456.4066913740589</v>
      </c>
      <c r="T1492" s="54">
        <v>7917.3351456219652</v>
      </c>
      <c r="U1492" s="55">
        <v>0.97682017115223718</v>
      </c>
    </row>
    <row r="1493" spans="1:21" ht="13" x14ac:dyDescent="0.3">
      <c r="A1493" s="44" t="s">
        <v>5829</v>
      </c>
      <c r="B1493" s="44" t="s">
        <v>11806</v>
      </c>
      <c r="C1493" s="98" t="s">
        <v>974</v>
      </c>
      <c r="D1493" s="98" t="s">
        <v>13143</v>
      </c>
      <c r="E1493" s="98" t="s">
        <v>321</v>
      </c>
      <c r="F1493" s="122">
        <v>1.0247705252983503</v>
      </c>
      <c r="G1493" s="122">
        <v>1.0526438222857246</v>
      </c>
      <c r="H1493" s="99">
        <v>18511.333333333336</v>
      </c>
      <c r="I1493" s="53">
        <v>18969.868783972866</v>
      </c>
      <c r="J1493" s="54">
        <v>17927.263535595335</v>
      </c>
      <c r="K1493" s="55">
        <v>0.96844798874177984</v>
      </c>
      <c r="L1493" s="121">
        <v>19485.840675605144</v>
      </c>
      <c r="M1493" s="54">
        <v>18243.532794889241</v>
      </c>
      <c r="N1493" s="120">
        <v>0.98553315778924111</v>
      </c>
      <c r="O1493" s="123">
        <v>18685.56019193491</v>
      </c>
      <c r="P1493" s="53">
        <v>19148.411333383083</v>
      </c>
      <c r="Q1493" s="54">
        <v>18096.13550269316</v>
      </c>
      <c r="R1493" s="55">
        <v>0.968455605120356</v>
      </c>
      <c r="S1493" s="121">
        <v>19669.239501988341</v>
      </c>
      <c r="T1493" s="54">
        <v>18415.382192485868</v>
      </c>
      <c r="U1493" s="55">
        <v>0.98554081351194078</v>
      </c>
    </row>
    <row r="1494" spans="1:21" ht="13" x14ac:dyDescent="0.3">
      <c r="A1494" s="44" t="s">
        <v>5828</v>
      </c>
      <c r="B1494" s="44" t="s">
        <v>11805</v>
      </c>
      <c r="C1494" s="98" t="s">
        <v>974</v>
      </c>
      <c r="D1494" s="98" t="s">
        <v>13143</v>
      </c>
      <c r="E1494" s="98" t="s">
        <v>318</v>
      </c>
      <c r="F1494" s="122">
        <v>1.0141554480907295</v>
      </c>
      <c r="G1494" s="122">
        <v>1.0652816464655237</v>
      </c>
      <c r="H1494" s="99">
        <v>10939.916666666664</v>
      </c>
      <c r="I1494" s="53">
        <v>11094.776089158571</v>
      </c>
      <c r="J1494" s="54">
        <v>10484.994761103033</v>
      </c>
      <c r="K1494" s="55">
        <v>0.95841632807407451</v>
      </c>
      <c r="L1494" s="121">
        <v>11654.092438862288</v>
      </c>
      <c r="M1494" s="54">
        <v>10911.092887525732</v>
      </c>
      <c r="N1494" s="120">
        <v>0.99736526520089896</v>
      </c>
      <c r="O1494" s="123">
        <v>11043.864883225124</v>
      </c>
      <c r="P1494" s="53">
        <v>11200.195739300649</v>
      </c>
      <c r="Q1494" s="54">
        <v>10584.703672085898</v>
      </c>
      <c r="R1494" s="55">
        <v>0.95842386555845493</v>
      </c>
      <c r="S1494" s="121">
        <v>11764.826566144839</v>
      </c>
      <c r="T1494" s="54">
        <v>11014.852791942822</v>
      </c>
      <c r="U1494" s="55">
        <v>0.99737301283662305</v>
      </c>
    </row>
    <row r="1495" spans="1:21" ht="13" x14ac:dyDescent="0.3">
      <c r="A1495" s="44" t="s">
        <v>5827</v>
      </c>
      <c r="B1495" s="44" t="s">
        <v>11804</v>
      </c>
      <c r="C1495" s="98" t="s">
        <v>974</v>
      </c>
      <c r="D1495" s="98" t="s">
        <v>13143</v>
      </c>
      <c r="E1495" s="98" t="s">
        <v>315</v>
      </c>
      <c r="F1495" s="122">
        <v>1.0263479639882573</v>
      </c>
      <c r="G1495" s="122">
        <v>1.0447231977503189</v>
      </c>
      <c r="H1495" s="99">
        <v>8945.0833333333321</v>
      </c>
      <c r="I1495" s="53">
        <v>9180.7680668719604</v>
      </c>
      <c r="J1495" s="54">
        <v>8676.1827647983573</v>
      </c>
      <c r="K1495" s="55">
        <v>0.9699387296334141</v>
      </c>
      <c r="L1495" s="121">
        <v>9345.1360641430801</v>
      </c>
      <c r="M1495" s="54">
        <v>8749.3426173978423</v>
      </c>
      <c r="N1495" s="120">
        <v>0.97811750783739781</v>
      </c>
      <c r="O1495" s="123">
        <v>9029.6355814567705</v>
      </c>
      <c r="P1495" s="53">
        <v>9267.5480945840809</v>
      </c>
      <c r="Q1495" s="54">
        <v>8758.2621439169488</v>
      </c>
      <c r="R1495" s="55">
        <v>0.96994635773595195</v>
      </c>
      <c r="S1495" s="121">
        <v>9433.4697591795775</v>
      </c>
      <c r="T1495" s="54">
        <v>8832.1132598435379</v>
      </c>
      <c r="U1495" s="55">
        <v>0.9781251059545677</v>
      </c>
    </row>
    <row r="1496" spans="1:21" ht="13" x14ac:dyDescent="0.3">
      <c r="A1496" s="44" t="s">
        <v>5826</v>
      </c>
      <c r="B1496" s="44" t="s">
        <v>11803</v>
      </c>
      <c r="C1496" s="98" t="s">
        <v>974</v>
      </c>
      <c r="D1496" s="98" t="s">
        <v>13143</v>
      </c>
      <c r="E1496" s="98" t="s">
        <v>315</v>
      </c>
      <c r="F1496" s="122">
        <v>1.0263479639882573</v>
      </c>
      <c r="G1496" s="122">
        <v>1.0447231977503189</v>
      </c>
      <c r="H1496" s="99">
        <v>11356.583333333332</v>
      </c>
      <c r="I1496" s="53">
        <v>11655.806182029643</v>
      </c>
      <c r="J1496" s="54">
        <v>11015.190011309336</v>
      </c>
      <c r="K1496" s="55">
        <v>0.96993872963341421</v>
      </c>
      <c r="L1496" s="121">
        <v>11864.486055517975</v>
      </c>
      <c r="M1496" s="54">
        <v>11108.072987547728</v>
      </c>
      <c r="N1496" s="120">
        <v>0.97811750783739793</v>
      </c>
      <c r="O1496" s="123">
        <v>11459.248468322119</v>
      </c>
      <c r="P1496" s="53">
        <v>11761.176334297963</v>
      </c>
      <c r="Q1496" s="54">
        <v>11114.856314240325</v>
      </c>
      <c r="R1496" s="55">
        <v>0.96994635773595195</v>
      </c>
      <c r="S1496" s="121">
        <v>11971.742703640928</v>
      </c>
      <c r="T1496" s="54">
        <v>11208.57862223729</v>
      </c>
      <c r="U1496" s="55">
        <v>0.9781251059545677</v>
      </c>
    </row>
    <row r="1497" spans="1:21" ht="13" x14ac:dyDescent="0.3">
      <c r="A1497" s="44" t="s">
        <v>5825</v>
      </c>
      <c r="B1497" s="44" t="s">
        <v>9237</v>
      </c>
      <c r="C1497" s="98" t="s">
        <v>974</v>
      </c>
      <c r="D1497" s="98" t="s">
        <v>13143</v>
      </c>
      <c r="E1497" s="98" t="s">
        <v>317</v>
      </c>
      <c r="F1497" s="122">
        <v>1.0246200078528138</v>
      </c>
      <c r="G1497" s="122">
        <v>1.0425204929662233</v>
      </c>
      <c r="H1497" s="99">
        <v>3285</v>
      </c>
      <c r="I1497" s="53">
        <v>3365.8767257964932</v>
      </c>
      <c r="J1497" s="54">
        <v>3180.8843687237809</v>
      </c>
      <c r="K1497" s="55">
        <v>0.96830574390373847</v>
      </c>
      <c r="L1497" s="121">
        <v>3424.6798193940435</v>
      </c>
      <c r="M1497" s="54">
        <v>3206.3414474762094</v>
      </c>
      <c r="N1497" s="120">
        <v>0.9760552351525752</v>
      </c>
      <c r="O1497" s="123">
        <v>3320.4412247552177</v>
      </c>
      <c r="P1497" s="53">
        <v>3402.1905137834979</v>
      </c>
      <c r="Q1497" s="54">
        <v>3215.2275962481144</v>
      </c>
      <c r="R1497" s="55">
        <v>0.96831335916362749</v>
      </c>
      <c r="S1497" s="121">
        <v>3461.6280224971797</v>
      </c>
      <c r="T1497" s="54">
        <v>3240.9592163469511</v>
      </c>
      <c r="U1497" s="55">
        <v>0.97606281724979904</v>
      </c>
    </row>
    <row r="1498" spans="1:21" ht="13" x14ac:dyDescent="0.3">
      <c r="A1498" s="44" t="s">
        <v>5824</v>
      </c>
      <c r="B1498" s="44" t="s">
        <v>13248</v>
      </c>
      <c r="C1498" s="98" t="s">
        <v>974</v>
      </c>
      <c r="D1498" s="98" t="s">
        <v>13143</v>
      </c>
      <c r="E1498" s="98" t="s">
        <v>321</v>
      </c>
      <c r="F1498" s="122">
        <v>1.0247705252983503</v>
      </c>
      <c r="G1498" s="122">
        <v>1.0526438222857246</v>
      </c>
      <c r="H1498" s="99">
        <v>8645.4166666666679</v>
      </c>
      <c r="I1498" s="53">
        <v>8859.5681789231148</v>
      </c>
      <c r="J1498" s="54">
        <v>8372.6363826679972</v>
      </c>
      <c r="K1498" s="55">
        <v>0.96844798874177984</v>
      </c>
      <c r="L1498" s="121">
        <v>9100.5444452527099</v>
      </c>
      <c r="M1498" s="54">
        <v>8520.3447879037376</v>
      </c>
      <c r="N1498" s="120">
        <v>0.98553315778924133</v>
      </c>
      <c r="O1498" s="123">
        <v>8730.0891245219027</v>
      </c>
      <c r="P1498" s="53">
        <v>8946.3380180377262</v>
      </c>
      <c r="Q1498" s="54">
        <v>8454.7037458434988</v>
      </c>
      <c r="R1498" s="55">
        <v>0.96845560512035611</v>
      </c>
      <c r="S1498" s="121">
        <v>9189.6743849317718</v>
      </c>
      <c r="T1498" s="54">
        <v>8603.8591378130641</v>
      </c>
      <c r="U1498" s="55">
        <v>0.98554081351194089</v>
      </c>
    </row>
    <row r="1499" spans="1:21" ht="13" x14ac:dyDescent="0.3">
      <c r="A1499" s="44" t="s">
        <v>5823</v>
      </c>
      <c r="B1499" s="44" t="s">
        <v>11802</v>
      </c>
      <c r="C1499" s="98" t="s">
        <v>974</v>
      </c>
      <c r="D1499" s="98" t="s">
        <v>13143</v>
      </c>
      <c r="E1499" s="98" t="s">
        <v>316</v>
      </c>
      <c r="F1499" s="122">
        <v>1.0263328423091997</v>
      </c>
      <c r="G1499" s="122">
        <v>1.0433965506807261</v>
      </c>
      <c r="H1499" s="99">
        <v>12667.583333333336</v>
      </c>
      <c r="I1499" s="53">
        <v>13001.156807688649</v>
      </c>
      <c r="J1499" s="54">
        <v>12286.598658813746</v>
      </c>
      <c r="K1499" s="55">
        <v>0.96992443905878467</v>
      </c>
      <c r="L1499" s="121">
        <v>13217.312755460658</v>
      </c>
      <c r="M1499" s="54">
        <v>12374.651046820485</v>
      </c>
      <c r="N1499" s="120">
        <v>0.9768754403421186</v>
      </c>
      <c r="O1499" s="123">
        <v>12769.465974715855</v>
      </c>
      <c r="P1499" s="53">
        <v>13105.72230860074</v>
      </c>
      <c r="Q1499" s="54">
        <v>12385.514527967181</v>
      </c>
      <c r="R1499" s="55">
        <v>0.96993206704893409</v>
      </c>
      <c r="S1499" s="121">
        <v>13323.61675205342</v>
      </c>
      <c r="T1499" s="54">
        <v>12474.274597676631</v>
      </c>
      <c r="U1499" s="55">
        <v>0.9768830288107806</v>
      </c>
    </row>
    <row r="1500" spans="1:21" ht="13" x14ac:dyDescent="0.3">
      <c r="A1500" s="44" t="s">
        <v>5822</v>
      </c>
      <c r="B1500" s="44" t="s">
        <v>11801</v>
      </c>
      <c r="C1500" s="98" t="s">
        <v>974</v>
      </c>
      <c r="D1500" s="98" t="s">
        <v>13143</v>
      </c>
      <c r="E1500" s="98" t="s">
        <v>321</v>
      </c>
      <c r="F1500" s="122">
        <v>1.0247705252983503</v>
      </c>
      <c r="G1500" s="122">
        <v>1.0526438222857246</v>
      </c>
      <c r="H1500" s="99">
        <v>10970.5</v>
      </c>
      <c r="I1500" s="53">
        <v>11242.245047785553</v>
      </c>
      <c r="J1500" s="54">
        <v>10624.358660491695</v>
      </c>
      <c r="K1500" s="55">
        <v>0.96844798874177973</v>
      </c>
      <c r="L1500" s="121">
        <v>11548.029052385542</v>
      </c>
      <c r="M1500" s="54">
        <v>10811.79150752687</v>
      </c>
      <c r="N1500" s="120">
        <v>0.98553315778924111</v>
      </c>
      <c r="O1500" s="123">
        <v>11069.751235883032</v>
      </c>
      <c r="P1500" s="53">
        <v>11343.954788917918</v>
      </c>
      <c r="Q1500" s="54">
        <v>10720.562631678911</v>
      </c>
      <c r="R1500" s="55">
        <v>0.96845560512035611</v>
      </c>
      <c r="S1500" s="121">
        <v>11652.505252692039</v>
      </c>
      <c r="T1500" s="54">
        <v>10909.691638386976</v>
      </c>
      <c r="U1500" s="55">
        <v>0.98554081351194089</v>
      </c>
    </row>
    <row r="1501" spans="1:21" ht="13" x14ac:dyDescent="0.3">
      <c r="A1501" s="44" t="s">
        <v>5821</v>
      </c>
      <c r="B1501" s="44" t="s">
        <v>11800</v>
      </c>
      <c r="C1501" s="98" t="s">
        <v>974</v>
      </c>
      <c r="D1501" s="98" t="s">
        <v>13143</v>
      </c>
      <c r="E1501" s="98" t="s">
        <v>321</v>
      </c>
      <c r="F1501" s="122">
        <v>1.0247705252983503</v>
      </c>
      <c r="G1501" s="122">
        <v>1.0526438222857246</v>
      </c>
      <c r="H1501" s="99">
        <v>8696.1666666666679</v>
      </c>
      <c r="I1501" s="53">
        <v>8911.5752830820056</v>
      </c>
      <c r="J1501" s="54">
        <v>8421.7851180966409</v>
      </c>
      <c r="K1501" s="55">
        <v>0.96844798874177973</v>
      </c>
      <c r="L1501" s="121">
        <v>9153.9661192337098</v>
      </c>
      <c r="M1501" s="54">
        <v>8570.3605956615411</v>
      </c>
      <c r="N1501" s="120">
        <v>0.98553315778924122</v>
      </c>
      <c r="O1501" s="123">
        <v>8777.4143603028679</v>
      </c>
      <c r="P1501" s="53">
        <v>8994.8355247688542</v>
      </c>
      <c r="Q1501" s="54">
        <v>8500.5361356992162</v>
      </c>
      <c r="R1501" s="55">
        <v>0.968455605120356</v>
      </c>
      <c r="S1501" s="121">
        <v>9239.49100201482</v>
      </c>
      <c r="T1501" s="54">
        <v>8650.500089184281</v>
      </c>
      <c r="U1501" s="55">
        <v>0.98554081351194089</v>
      </c>
    </row>
    <row r="1502" spans="1:21" ht="13" x14ac:dyDescent="0.3">
      <c r="A1502" s="44" t="s">
        <v>5820</v>
      </c>
      <c r="B1502" s="44" t="s">
        <v>11799</v>
      </c>
      <c r="C1502" s="98" t="s">
        <v>974</v>
      </c>
      <c r="D1502" s="98" t="s">
        <v>13143</v>
      </c>
      <c r="E1502" s="98" t="s">
        <v>318</v>
      </c>
      <c r="F1502" s="122">
        <v>1.0141554480907295</v>
      </c>
      <c r="G1502" s="122">
        <v>1.0652816464655237</v>
      </c>
      <c r="H1502" s="99">
        <v>6821.6666666666679</v>
      </c>
      <c r="I1502" s="53">
        <v>6918.230415058928</v>
      </c>
      <c r="J1502" s="54">
        <v>6537.9967180119793</v>
      </c>
      <c r="K1502" s="55">
        <v>0.95841632807407451</v>
      </c>
      <c r="L1502" s="121">
        <v>7266.9962983056485</v>
      </c>
      <c r="M1502" s="54">
        <v>6803.6933841121327</v>
      </c>
      <c r="N1502" s="120">
        <v>0.99736526520089885</v>
      </c>
      <c r="O1502" s="123">
        <v>6887.2715593189696</v>
      </c>
      <c r="P1502" s="53">
        <v>6984.7639743636673</v>
      </c>
      <c r="Q1502" s="54">
        <v>6600.9254310332935</v>
      </c>
      <c r="R1502" s="55">
        <v>0.95842386555845482</v>
      </c>
      <c r="S1502" s="121">
        <v>7336.8839863664871</v>
      </c>
      <c r="T1502" s="54">
        <v>6869.1787853419473</v>
      </c>
      <c r="U1502" s="55">
        <v>0.99737301283662305</v>
      </c>
    </row>
    <row r="1503" spans="1:21" ht="13" x14ac:dyDescent="0.3">
      <c r="A1503" s="44" t="s">
        <v>5819</v>
      </c>
      <c r="B1503" s="44" t="s">
        <v>11798</v>
      </c>
      <c r="C1503" s="98" t="s">
        <v>974</v>
      </c>
      <c r="D1503" s="98" t="s">
        <v>13143</v>
      </c>
      <c r="E1503" s="98" t="s">
        <v>318</v>
      </c>
      <c r="F1503" s="122">
        <v>1.0141554480907295</v>
      </c>
      <c r="G1503" s="122">
        <v>1.0652816464655237</v>
      </c>
      <c r="H1503" s="99">
        <v>30767.25</v>
      </c>
      <c r="I1503" s="53">
        <v>31202.774210269497</v>
      </c>
      <c r="J1503" s="54">
        <v>29487.834769937068</v>
      </c>
      <c r="K1503" s="55">
        <v>0.95841632807407451</v>
      </c>
      <c r="L1503" s="121">
        <v>32775.786737216382</v>
      </c>
      <c r="M1503" s="54">
        <v>30686.186455752355</v>
      </c>
      <c r="N1503" s="120">
        <v>0.99736526520089885</v>
      </c>
      <c r="O1503" s="123">
        <v>31072.088421895704</v>
      </c>
      <c r="P1503" s="53">
        <v>31511.927756622408</v>
      </c>
      <c r="Q1503" s="54">
        <v>29780.231096287389</v>
      </c>
      <c r="R1503" s="55">
        <v>0.95842386555845482</v>
      </c>
      <c r="S1503" s="121">
        <v>33100.525513199391</v>
      </c>
      <c r="T1503" s="54">
        <v>30990.462444472068</v>
      </c>
      <c r="U1503" s="55">
        <v>0.99737301283662305</v>
      </c>
    </row>
    <row r="1504" spans="1:21" ht="13" x14ac:dyDescent="0.3">
      <c r="A1504" s="44" t="s">
        <v>5818</v>
      </c>
      <c r="B1504" s="44" t="s">
        <v>11797</v>
      </c>
      <c r="C1504" s="98" t="s">
        <v>974</v>
      </c>
      <c r="D1504" s="98" t="s">
        <v>13143</v>
      </c>
      <c r="E1504" s="98" t="s">
        <v>315</v>
      </c>
      <c r="F1504" s="122">
        <v>1.0263479639882573</v>
      </c>
      <c r="G1504" s="122">
        <v>1.0447231977503189</v>
      </c>
      <c r="H1504" s="99">
        <v>19513.833333333336</v>
      </c>
      <c r="I1504" s="53">
        <v>20027.983111272857</v>
      </c>
      <c r="J1504" s="54">
        <v>18927.222713611503</v>
      </c>
      <c r="K1504" s="55">
        <v>0.96993872963341399</v>
      </c>
      <c r="L1504" s="121">
        <v>20386.554360366765</v>
      </c>
      <c r="M1504" s="54">
        <v>19086.822028354341</v>
      </c>
      <c r="N1504" s="120">
        <v>0.9781175078373977</v>
      </c>
      <c r="O1504" s="123">
        <v>19690.677171680443</v>
      </c>
      <c r="P1504" s="53">
        <v>20209.486424704279</v>
      </c>
      <c r="Q1504" s="54">
        <v>19098.900604025901</v>
      </c>
      <c r="R1504" s="55">
        <v>0.96994635773595195</v>
      </c>
      <c r="S1504" s="121">
        <v>20571.307220667197</v>
      </c>
      <c r="T1504" s="54">
        <v>19259.945694867118</v>
      </c>
      <c r="U1504" s="55">
        <v>0.97812510595456759</v>
      </c>
    </row>
    <row r="1505" spans="1:21" ht="13" x14ac:dyDescent="0.3">
      <c r="A1505" s="44" t="s">
        <v>5817</v>
      </c>
      <c r="B1505" s="44" t="s">
        <v>11796</v>
      </c>
      <c r="C1505" s="98" t="s">
        <v>974</v>
      </c>
      <c r="D1505" s="98" t="s">
        <v>13143</v>
      </c>
      <c r="E1505" s="98" t="s">
        <v>315</v>
      </c>
      <c r="F1505" s="122">
        <v>1.0263479639882573</v>
      </c>
      <c r="G1505" s="122">
        <v>1.0447231977503189</v>
      </c>
      <c r="H1505" s="99">
        <v>4474.083333333333</v>
      </c>
      <c r="I1505" s="53">
        <v>4591.9663198804619</v>
      </c>
      <c r="J1505" s="54">
        <v>4339.5867046073636</v>
      </c>
      <c r="K1505" s="55">
        <v>0.96993872963341399</v>
      </c>
      <c r="L1505" s="121">
        <v>4674.1786470014058</v>
      </c>
      <c r="M1505" s="54">
        <v>4376.1792398568377</v>
      </c>
      <c r="N1505" s="120">
        <v>0.97811750783739793</v>
      </c>
      <c r="O1505" s="123">
        <v>4517.1286237996756</v>
      </c>
      <c r="P1505" s="53">
        <v>4636.1457661098757</v>
      </c>
      <c r="Q1505" s="54">
        <v>4381.372456079308</v>
      </c>
      <c r="R1505" s="55">
        <v>0.96994635773595184</v>
      </c>
      <c r="S1505" s="121">
        <v>4719.1490605054942</v>
      </c>
      <c r="T1505" s="54">
        <v>4418.3169137644682</v>
      </c>
      <c r="U1505" s="55">
        <v>0.9781251059545677</v>
      </c>
    </row>
    <row r="1506" spans="1:21" ht="13" x14ac:dyDescent="0.3">
      <c r="A1506" s="44" t="s">
        <v>5816</v>
      </c>
      <c r="B1506" s="44" t="s">
        <v>11795</v>
      </c>
      <c r="C1506" s="98" t="s">
        <v>974</v>
      </c>
      <c r="D1506" s="98" t="s">
        <v>13143</v>
      </c>
      <c r="E1506" s="98" t="s">
        <v>316</v>
      </c>
      <c r="F1506" s="122">
        <v>1.0263328423091997</v>
      </c>
      <c r="G1506" s="122">
        <v>1.0433965506807261</v>
      </c>
      <c r="H1506" s="99">
        <v>7101.6666666666661</v>
      </c>
      <c r="I1506" s="53">
        <v>7288.6737351324991</v>
      </c>
      <c r="J1506" s="54">
        <v>6888.080058049135</v>
      </c>
      <c r="K1506" s="55">
        <v>0.96992443905878467</v>
      </c>
      <c r="L1506" s="121">
        <v>7409.8545040842891</v>
      </c>
      <c r="M1506" s="54">
        <v>6937.4437521629452</v>
      </c>
      <c r="N1506" s="120">
        <v>0.9768754403421186</v>
      </c>
      <c r="O1506" s="123">
        <v>7173.713429785379</v>
      </c>
      <c r="P1506" s="53">
        <v>7362.6176943033061</v>
      </c>
      <c r="Q1506" s="54">
        <v>6958.0146953684316</v>
      </c>
      <c r="R1506" s="55">
        <v>0.9699320670489342</v>
      </c>
      <c r="S1506" s="121">
        <v>7485.0278482100657</v>
      </c>
      <c r="T1506" s="54">
        <v>7007.8789031093138</v>
      </c>
      <c r="U1506" s="55">
        <v>0.9768830288107806</v>
      </c>
    </row>
    <row r="1507" spans="1:21" ht="13" x14ac:dyDescent="0.3">
      <c r="A1507" s="44" t="s">
        <v>5815</v>
      </c>
      <c r="B1507" s="44" t="s">
        <v>11794</v>
      </c>
      <c r="C1507" s="98" t="s">
        <v>974</v>
      </c>
      <c r="D1507" s="98" t="s">
        <v>13143</v>
      </c>
      <c r="E1507" s="98" t="s">
        <v>316</v>
      </c>
      <c r="F1507" s="122">
        <v>1.0263328423091997</v>
      </c>
      <c r="G1507" s="122">
        <v>1.0433965506807261</v>
      </c>
      <c r="H1507" s="99">
        <v>12209.416666666668</v>
      </c>
      <c r="I1507" s="53">
        <v>12530.925310437317</v>
      </c>
      <c r="J1507" s="54">
        <v>11842.211611651646</v>
      </c>
      <c r="K1507" s="55">
        <v>0.96992443905878478</v>
      </c>
      <c r="L1507" s="121">
        <v>12739.26323582377</v>
      </c>
      <c r="M1507" s="54">
        <v>11927.079282570403</v>
      </c>
      <c r="N1507" s="120">
        <v>0.9768754403421186</v>
      </c>
      <c r="O1507" s="123">
        <v>12324.622871366071</v>
      </c>
      <c r="P1507" s="53">
        <v>12649.16522195811</v>
      </c>
      <c r="Q1507" s="54">
        <v>11954.046937222662</v>
      </c>
      <c r="R1507" s="55">
        <v>0.96993206704893398</v>
      </c>
      <c r="S1507" s="121">
        <v>12859.468992424145</v>
      </c>
      <c r="T1507" s="54">
        <v>12039.714919530707</v>
      </c>
      <c r="U1507" s="55">
        <v>0.9768830288107806</v>
      </c>
    </row>
    <row r="1508" spans="1:21" ht="13" x14ac:dyDescent="0.3">
      <c r="A1508" s="44" t="s">
        <v>5814</v>
      </c>
      <c r="B1508" s="44" t="s">
        <v>11793</v>
      </c>
      <c r="C1508" s="98" t="s">
        <v>974</v>
      </c>
      <c r="D1508" s="98" t="s">
        <v>13143</v>
      </c>
      <c r="E1508" s="98" t="s">
        <v>321</v>
      </c>
      <c r="F1508" s="122">
        <v>1.0247705252983503</v>
      </c>
      <c r="G1508" s="122">
        <v>1.0526438222857246</v>
      </c>
      <c r="H1508" s="99">
        <v>3628.333333333333</v>
      </c>
      <c r="I1508" s="53">
        <v>3718.209055957514</v>
      </c>
      <c r="J1508" s="54">
        <v>3513.8521191514237</v>
      </c>
      <c r="K1508" s="55">
        <v>0.96844798874177973</v>
      </c>
      <c r="L1508" s="121">
        <v>3819.3426685267036</v>
      </c>
      <c r="M1508" s="54">
        <v>3575.8428075119632</v>
      </c>
      <c r="N1508" s="120">
        <v>0.98553315778924122</v>
      </c>
      <c r="O1508" s="123">
        <v>3663.0815329392049</v>
      </c>
      <c r="P1508" s="53">
        <v>3753.8179867207955</v>
      </c>
      <c r="Q1508" s="54">
        <v>3547.531842587839</v>
      </c>
      <c r="R1508" s="55">
        <v>0.968455605120356</v>
      </c>
      <c r="S1508" s="121">
        <v>3855.920146177376</v>
      </c>
      <c r="T1508" s="54">
        <v>3610.1163539334707</v>
      </c>
      <c r="U1508" s="55">
        <v>0.98554081351194067</v>
      </c>
    </row>
    <row r="1509" spans="1:21" ht="13" x14ac:dyDescent="0.3">
      <c r="A1509" s="44" t="s">
        <v>5813</v>
      </c>
      <c r="B1509" s="44" t="s">
        <v>11792</v>
      </c>
      <c r="C1509" s="98" t="s">
        <v>974</v>
      </c>
      <c r="D1509" s="98" t="s">
        <v>13143</v>
      </c>
      <c r="E1509" s="98" t="s">
        <v>321</v>
      </c>
      <c r="F1509" s="122">
        <v>1.0247705252983503</v>
      </c>
      <c r="G1509" s="122">
        <v>1.0526438222857246</v>
      </c>
      <c r="H1509" s="99">
        <v>9000.75</v>
      </c>
      <c r="I1509" s="53">
        <v>9223.7033055791271</v>
      </c>
      <c r="J1509" s="54">
        <v>8716.7582346675736</v>
      </c>
      <c r="K1509" s="55">
        <v>0.96844798874177973</v>
      </c>
      <c r="L1509" s="121">
        <v>9474.5838834382357</v>
      </c>
      <c r="M1509" s="54">
        <v>8870.5375699715132</v>
      </c>
      <c r="N1509" s="120">
        <v>0.98553315778924122</v>
      </c>
      <c r="O1509" s="123">
        <v>9087.4217616904916</v>
      </c>
      <c r="P1509" s="53">
        <v>9312.5219723352257</v>
      </c>
      <c r="Q1509" s="54">
        <v>8800.7645412018574</v>
      </c>
      <c r="R1509" s="55">
        <v>0.96845560512035611</v>
      </c>
      <c r="S1509" s="121">
        <v>9565.8183779483516</v>
      </c>
      <c r="T1509" s="54">
        <v>8956.0250357425593</v>
      </c>
      <c r="U1509" s="55">
        <v>0.98554081351194056</v>
      </c>
    </row>
    <row r="1510" spans="1:21" ht="13" x14ac:dyDescent="0.3">
      <c r="A1510" s="44" t="s">
        <v>5812</v>
      </c>
      <c r="B1510" s="44" t="s">
        <v>11791</v>
      </c>
      <c r="C1510" s="98" t="s">
        <v>974</v>
      </c>
      <c r="D1510" s="98" t="s">
        <v>13143</v>
      </c>
      <c r="E1510" s="98" t="s">
        <v>318</v>
      </c>
      <c r="F1510" s="122">
        <v>1.0141554480907295</v>
      </c>
      <c r="G1510" s="122">
        <v>1.0652816464655237</v>
      </c>
      <c r="H1510" s="99">
        <v>17642.75</v>
      </c>
      <c r="I1510" s="53">
        <v>17892.491031802718</v>
      </c>
      <c r="J1510" s="54">
        <v>16909.099672128876</v>
      </c>
      <c r="K1510" s="55">
        <v>0.9584163280740744</v>
      </c>
      <c r="L1510" s="121">
        <v>18794.497768179619</v>
      </c>
      <c r="M1510" s="54">
        <v>17596.26603262316</v>
      </c>
      <c r="N1510" s="120">
        <v>0.99736526520089896</v>
      </c>
      <c r="O1510" s="123">
        <v>17809.633752420421</v>
      </c>
      <c r="P1510" s="53">
        <v>18061.737098517715</v>
      </c>
      <c r="Q1510" s="54">
        <v>17069.178025175112</v>
      </c>
      <c r="R1510" s="55">
        <v>0.95842386555845493</v>
      </c>
      <c r="S1510" s="121">
        <v>18972.275966726389</v>
      </c>
      <c r="T1510" s="54">
        <v>17762.848073168367</v>
      </c>
      <c r="U1510" s="55">
        <v>0.99737301283662305</v>
      </c>
    </row>
    <row r="1511" spans="1:21" ht="13" x14ac:dyDescent="0.3">
      <c r="A1511" s="44" t="s">
        <v>5811</v>
      </c>
      <c r="B1511" s="44" t="s">
        <v>11790</v>
      </c>
      <c r="C1511" s="98" t="s">
        <v>974</v>
      </c>
      <c r="D1511" s="98" t="s">
        <v>13143</v>
      </c>
      <c r="E1511" s="98" t="s">
        <v>317</v>
      </c>
      <c r="F1511" s="122">
        <v>1.0246200078528138</v>
      </c>
      <c r="G1511" s="122">
        <v>1.0425204929662233</v>
      </c>
      <c r="H1511" s="99">
        <v>5789.25</v>
      </c>
      <c r="I1511" s="53">
        <v>5931.7813804619027</v>
      </c>
      <c r="J1511" s="54">
        <v>5605.7640278947192</v>
      </c>
      <c r="K1511" s="55">
        <v>0.96830574390373869</v>
      </c>
      <c r="L1511" s="121">
        <v>6035.4117639047081</v>
      </c>
      <c r="M1511" s="54">
        <v>5650.6277701070458</v>
      </c>
      <c r="N1511" s="120">
        <v>0.9760552351525752</v>
      </c>
      <c r="O1511" s="123">
        <v>5851.9482964760991</v>
      </c>
      <c r="P1511" s="53">
        <v>5996.0233094896012</v>
      </c>
      <c r="Q1511" s="54">
        <v>5666.5197126126386</v>
      </c>
      <c r="R1511" s="55">
        <v>0.96831335916362737</v>
      </c>
      <c r="S1511" s="121">
        <v>6100.7760228551133</v>
      </c>
      <c r="T1511" s="54">
        <v>5711.869140658624</v>
      </c>
      <c r="U1511" s="55">
        <v>0.97606281724979915</v>
      </c>
    </row>
    <row r="1512" spans="1:21" ht="13" x14ac:dyDescent="0.3">
      <c r="A1512" s="44" t="s">
        <v>5810</v>
      </c>
      <c r="B1512" s="44" t="s">
        <v>11789</v>
      </c>
      <c r="C1512" s="98" t="s">
        <v>974</v>
      </c>
      <c r="D1512" s="98" t="s">
        <v>13143</v>
      </c>
      <c r="E1512" s="98" t="s">
        <v>317</v>
      </c>
      <c r="F1512" s="122">
        <v>1.0246200078528138</v>
      </c>
      <c r="G1512" s="122">
        <v>1.0425204929662233</v>
      </c>
      <c r="H1512" s="99">
        <v>15593.083333333334</v>
      </c>
      <c r="I1512" s="53">
        <v>15976.98516744958</v>
      </c>
      <c r="J1512" s="54">
        <v>15098.872156836322</v>
      </c>
      <c r="K1512" s="55">
        <v>0.96830574390373858</v>
      </c>
      <c r="L1512" s="121">
        <v>16256.108923530068</v>
      </c>
      <c r="M1512" s="54">
        <v>15219.710619670368</v>
      </c>
      <c r="N1512" s="120">
        <v>0.9760552351525752</v>
      </c>
      <c r="O1512" s="123">
        <v>15751.09261824543</v>
      </c>
      <c r="P1512" s="53">
        <v>16138.88464219703</v>
      </c>
      <c r="Q1512" s="54">
        <v>15251.993403670649</v>
      </c>
      <c r="R1512" s="55">
        <v>0.96831335916362749</v>
      </c>
      <c r="S1512" s="121">
        <v>16420.836841129865</v>
      </c>
      <c r="T1512" s="54">
        <v>15374.055835727147</v>
      </c>
      <c r="U1512" s="55">
        <v>0.97606281724979904</v>
      </c>
    </row>
    <row r="1513" spans="1:21" ht="13" x14ac:dyDescent="0.3">
      <c r="A1513" s="44" t="s">
        <v>5809</v>
      </c>
      <c r="B1513" s="44" t="s">
        <v>11788</v>
      </c>
      <c r="C1513" s="98" t="s">
        <v>974</v>
      </c>
      <c r="D1513" s="98" t="s">
        <v>13143</v>
      </c>
      <c r="E1513" s="98" t="s">
        <v>321</v>
      </c>
      <c r="F1513" s="122">
        <v>1.0247705252983503</v>
      </c>
      <c r="G1513" s="122">
        <v>1.0526438222857246</v>
      </c>
      <c r="H1513" s="99">
        <v>9719.4166666666679</v>
      </c>
      <c r="I1513" s="53">
        <v>9960.1717230935428</v>
      </c>
      <c r="J1513" s="54">
        <v>9412.749522576667</v>
      </c>
      <c r="K1513" s="55">
        <v>0.96844798874177973</v>
      </c>
      <c r="L1513" s="121">
        <v>10231.083910387579</v>
      </c>
      <c r="M1513" s="54">
        <v>9578.8073993693833</v>
      </c>
      <c r="N1513" s="120">
        <v>0.98553315778924133</v>
      </c>
      <c r="O1513" s="123">
        <v>9816.6832576241814</v>
      </c>
      <c r="P1513" s="53">
        <v>10059.847658603054</v>
      </c>
      <c r="Q1513" s="54">
        <v>9507.0219245372937</v>
      </c>
      <c r="R1513" s="55">
        <v>0.968455605120356</v>
      </c>
      <c r="S1513" s="121">
        <v>10333.470986473796</v>
      </c>
      <c r="T1513" s="54">
        <v>9674.7420037079828</v>
      </c>
      <c r="U1513" s="55">
        <v>0.98554081351194056</v>
      </c>
    </row>
    <row r="1514" spans="1:21" ht="13" x14ac:dyDescent="0.3">
      <c r="A1514" s="44" t="s">
        <v>5808</v>
      </c>
      <c r="B1514" s="44" t="s">
        <v>11787</v>
      </c>
      <c r="C1514" s="98" t="s">
        <v>974</v>
      </c>
      <c r="D1514" s="98" t="s">
        <v>13143</v>
      </c>
      <c r="E1514" s="98" t="s">
        <v>321</v>
      </c>
      <c r="F1514" s="122">
        <v>1.0247705252983503</v>
      </c>
      <c r="G1514" s="122">
        <v>1.0526438222857246</v>
      </c>
      <c r="H1514" s="99">
        <v>7443.75</v>
      </c>
      <c r="I1514" s="53">
        <v>7628.1355976895957</v>
      </c>
      <c r="J1514" s="54">
        <v>7208.8847161966232</v>
      </c>
      <c r="K1514" s="55">
        <v>0.96844798874177973</v>
      </c>
      <c r="L1514" s="121">
        <v>7835.6174521393623</v>
      </c>
      <c r="M1514" s="54">
        <v>7336.0624432936638</v>
      </c>
      <c r="N1514" s="120">
        <v>0.98553315778924111</v>
      </c>
      <c r="O1514" s="123">
        <v>7523.4178758451417</v>
      </c>
      <c r="P1514" s="53">
        <v>7709.7768886688245</v>
      </c>
      <c r="Q1514" s="54">
        <v>7286.0962115249094</v>
      </c>
      <c r="R1514" s="55">
        <v>0.96845560512035589</v>
      </c>
      <c r="S1514" s="121">
        <v>7919.4793494823771</v>
      </c>
      <c r="T1514" s="54">
        <v>7414.6353737506979</v>
      </c>
      <c r="U1514" s="55">
        <v>0.98554081351194067</v>
      </c>
    </row>
    <row r="1515" spans="1:21" ht="13" x14ac:dyDescent="0.3">
      <c r="A1515" s="44" t="s">
        <v>5807</v>
      </c>
      <c r="B1515" s="44" t="s">
        <v>11786</v>
      </c>
      <c r="C1515" s="98" t="s">
        <v>974</v>
      </c>
      <c r="D1515" s="98" t="s">
        <v>13143</v>
      </c>
      <c r="E1515" s="98" t="s">
        <v>319</v>
      </c>
      <c r="F1515" s="122">
        <v>1.025639187993566</v>
      </c>
      <c r="G1515" s="122">
        <v>1.0522291333708933</v>
      </c>
      <c r="H1515" s="99">
        <v>17582.083333333332</v>
      </c>
      <c r="I1515" s="53">
        <v>18032.873673235208</v>
      </c>
      <c r="J1515" s="54">
        <v>17041.766726257873</v>
      </c>
      <c r="K1515" s="55">
        <v>0.96926890876173422</v>
      </c>
      <c r="L1515" s="121">
        <v>18500.38030868816</v>
      </c>
      <c r="M1515" s="54">
        <v>17320.899852271523</v>
      </c>
      <c r="N1515" s="120">
        <v>0.98514490711310421</v>
      </c>
      <c r="O1515" s="123">
        <v>17763.473804987745</v>
      </c>
      <c r="P1515" s="53">
        <v>18218.914849292611</v>
      </c>
      <c r="Q1515" s="54">
        <v>17217.718278802957</v>
      </c>
      <c r="R1515" s="55">
        <v>0.96927653159645233</v>
      </c>
      <c r="S1515" s="121">
        <v>18691.244647478819</v>
      </c>
      <c r="T1515" s="54">
        <v>17499.731690276218</v>
      </c>
      <c r="U1515" s="55">
        <v>0.98515255981983252</v>
      </c>
    </row>
    <row r="1516" spans="1:21" ht="13" x14ac:dyDescent="0.3">
      <c r="A1516" s="44" t="s">
        <v>5806</v>
      </c>
      <c r="B1516" s="44" t="s">
        <v>9470</v>
      </c>
      <c r="C1516" s="98" t="s">
        <v>974</v>
      </c>
      <c r="D1516" s="98" t="s">
        <v>13143</v>
      </c>
      <c r="E1516" s="98" t="s">
        <v>317</v>
      </c>
      <c r="F1516" s="122">
        <v>1.0246200078528138</v>
      </c>
      <c r="G1516" s="122">
        <v>1.0425204929662233</v>
      </c>
      <c r="H1516" s="99">
        <v>11977.499999999998</v>
      </c>
      <c r="I1516" s="53">
        <v>12272.386144057076</v>
      </c>
      <c r="J1516" s="54">
        <v>11597.882047607027</v>
      </c>
      <c r="K1516" s="55">
        <v>0.96830574390373858</v>
      </c>
      <c r="L1516" s="121">
        <v>12486.789204502938</v>
      </c>
      <c r="M1516" s="54">
        <v>11690.701579039967</v>
      </c>
      <c r="N1516" s="120">
        <v>0.9760552351525752</v>
      </c>
      <c r="O1516" s="123">
        <v>12096.678426260547</v>
      </c>
      <c r="P1516" s="53">
        <v>12394.498744108045</v>
      </c>
      <c r="Q1516" s="54">
        <v>11713.375321654532</v>
      </c>
      <c r="R1516" s="55">
        <v>0.96831335916362737</v>
      </c>
      <c r="S1516" s="121">
        <v>12611.035156199023</v>
      </c>
      <c r="T1516" s="54">
        <v>11807.118024100735</v>
      </c>
      <c r="U1516" s="55">
        <v>0.97606281724979904</v>
      </c>
    </row>
    <row r="1517" spans="1:21" ht="13" x14ac:dyDescent="0.3">
      <c r="A1517" s="44" t="s">
        <v>5805</v>
      </c>
      <c r="B1517" s="44" t="s">
        <v>11785</v>
      </c>
      <c r="C1517" s="98" t="s">
        <v>974</v>
      </c>
      <c r="D1517" s="98" t="s">
        <v>13143</v>
      </c>
      <c r="E1517" s="98" t="s">
        <v>316</v>
      </c>
      <c r="F1517" s="122">
        <v>1.0263328423091997</v>
      </c>
      <c r="G1517" s="122">
        <v>1.0433965506807261</v>
      </c>
      <c r="H1517" s="99">
        <v>4870.75</v>
      </c>
      <c r="I1517" s="53">
        <v>4999.0106916775349</v>
      </c>
      <c r="J1517" s="54">
        <v>4724.2594615455764</v>
      </c>
      <c r="K1517" s="55">
        <v>0.96992443905878489</v>
      </c>
      <c r="L1517" s="121">
        <v>5082.1237492281471</v>
      </c>
      <c r="M1517" s="54">
        <v>4758.1160510463742</v>
      </c>
      <c r="N1517" s="120">
        <v>0.9768754403421186</v>
      </c>
      <c r="O1517" s="123">
        <v>4914.214751259432</v>
      </c>
      <c r="P1517" s="53">
        <v>5043.6199933778898</v>
      </c>
      <c r="Q1517" s="54">
        <v>4766.4544716114242</v>
      </c>
      <c r="R1517" s="55">
        <v>0.96993206704893409</v>
      </c>
      <c r="S1517" s="121">
        <v>5127.4747207684341</v>
      </c>
      <c r="T1517" s="54">
        <v>4800.6129904369309</v>
      </c>
      <c r="U1517" s="55">
        <v>0.9768830288107806</v>
      </c>
    </row>
    <row r="1518" spans="1:21" ht="13" x14ac:dyDescent="0.3">
      <c r="A1518" s="44" t="s">
        <v>5804</v>
      </c>
      <c r="B1518" s="44" t="s">
        <v>11784</v>
      </c>
      <c r="C1518" s="98" t="s">
        <v>974</v>
      </c>
      <c r="D1518" s="98" t="s">
        <v>13143</v>
      </c>
      <c r="E1518" s="98" t="s">
        <v>320</v>
      </c>
      <c r="F1518" s="122">
        <v>1.0257933583455767</v>
      </c>
      <c r="G1518" s="122">
        <v>1.0433294132014437</v>
      </c>
      <c r="H1518" s="99">
        <v>8828.4166666666679</v>
      </c>
      <c r="I1518" s="53">
        <v>9056.1311813740631</v>
      </c>
      <c r="J1518" s="54">
        <v>8558.3960622111263</v>
      </c>
      <c r="K1518" s="55">
        <v>0.96941460573841576</v>
      </c>
      <c r="L1518" s="121">
        <v>9210.94678033118</v>
      </c>
      <c r="M1518" s="54">
        <v>8623.7084894841355</v>
      </c>
      <c r="N1518" s="120">
        <v>0.97681258317185615</v>
      </c>
      <c r="O1518" s="123">
        <v>8914.8633328460637</v>
      </c>
      <c r="P1518" s="53">
        <v>9144.807597392004</v>
      </c>
      <c r="Q1518" s="54">
        <v>8642.2666897675244</v>
      </c>
      <c r="R1518" s="55">
        <v>0.96942222971897063</v>
      </c>
      <c r="S1518" s="121">
        <v>9301.1391298293493</v>
      </c>
      <c r="T1518" s="54">
        <v>8708.2183265894946</v>
      </c>
      <c r="U1518" s="55">
        <v>0.97682017115223707</v>
      </c>
    </row>
    <row r="1519" spans="1:21" ht="13" x14ac:dyDescent="0.3">
      <c r="A1519" s="44" t="s">
        <v>5803</v>
      </c>
      <c r="B1519" s="44" t="s">
        <v>11783</v>
      </c>
      <c r="C1519" s="98" t="s">
        <v>974</v>
      </c>
      <c r="D1519" s="98" t="s">
        <v>13143</v>
      </c>
      <c r="E1519" s="98" t="s">
        <v>321</v>
      </c>
      <c r="F1519" s="122">
        <v>1.0247705252983503</v>
      </c>
      <c r="G1519" s="122">
        <v>1.0526438222857246</v>
      </c>
      <c r="H1519" s="99">
        <v>14256.416666666668</v>
      </c>
      <c r="I1519" s="53">
        <v>14609.555596372158</v>
      </c>
      <c r="J1519" s="54">
        <v>13806.598047498122</v>
      </c>
      <c r="K1519" s="55">
        <v>0.96844798874177973</v>
      </c>
      <c r="L1519" s="121">
        <v>15006.92893209791</v>
      </c>
      <c r="M1519" s="54">
        <v>14050.171336259169</v>
      </c>
      <c r="N1519" s="120">
        <v>0.98553315778924122</v>
      </c>
      <c r="O1519" s="123">
        <v>14391.624162056745</v>
      </c>
      <c r="P1519" s="53">
        <v>14748.112252447321</v>
      </c>
      <c r="Q1519" s="54">
        <v>13937.649086529402</v>
      </c>
      <c r="R1519" s="55">
        <v>0.968455605120356</v>
      </c>
      <c r="S1519" s="121">
        <v>15149.254266847001</v>
      </c>
      <c r="T1519" s="54">
        <v>14183.532984431507</v>
      </c>
      <c r="U1519" s="55">
        <v>0.98554081351194078</v>
      </c>
    </row>
    <row r="1520" spans="1:21" ht="13" x14ac:dyDescent="0.3">
      <c r="A1520" s="44" t="s">
        <v>5802</v>
      </c>
      <c r="B1520" s="44" t="s">
        <v>11782</v>
      </c>
      <c r="C1520" s="98" t="s">
        <v>974</v>
      </c>
      <c r="D1520" s="98" t="s">
        <v>13143</v>
      </c>
      <c r="E1520" s="98" t="s">
        <v>315</v>
      </c>
      <c r="F1520" s="122">
        <v>1.0263479639882573</v>
      </c>
      <c r="G1520" s="122">
        <v>1.0447231977503189</v>
      </c>
      <c r="H1520" s="99">
        <v>22290.666666666664</v>
      </c>
      <c r="I1520" s="53">
        <v>22877.980349274247</v>
      </c>
      <c r="J1520" s="54">
        <v>21620.580909348555</v>
      </c>
      <c r="K1520" s="55">
        <v>0.96993872963341421</v>
      </c>
      <c r="L1520" s="121">
        <v>23287.576559986439</v>
      </c>
      <c r="M1520" s="54">
        <v>21802.891328034155</v>
      </c>
      <c r="N1520" s="120">
        <v>0.97811750783739793</v>
      </c>
      <c r="O1520" s="123">
        <v>22487.789224214554</v>
      </c>
      <c r="P1520" s="53">
        <v>23080.296684869681</v>
      </c>
      <c r="Q1520" s="54">
        <v>21811.949251560694</v>
      </c>
      <c r="R1520" s="55">
        <v>0.96994635773595195</v>
      </c>
      <c r="S1520" s="121">
        <v>23493.51506865659</v>
      </c>
      <c r="T1520" s="54">
        <v>21995.871217618842</v>
      </c>
      <c r="U1520" s="55">
        <v>0.97812510595456748</v>
      </c>
    </row>
    <row r="1521" spans="1:21" ht="13" x14ac:dyDescent="0.3">
      <c r="A1521" s="44" t="s">
        <v>5801</v>
      </c>
      <c r="B1521" s="44" t="s">
        <v>11781</v>
      </c>
      <c r="C1521" s="98" t="s">
        <v>974</v>
      </c>
      <c r="D1521" s="98" t="s">
        <v>13143</v>
      </c>
      <c r="E1521" s="98" t="s">
        <v>321</v>
      </c>
      <c r="F1521" s="122">
        <v>1.0247705252983503</v>
      </c>
      <c r="G1521" s="122">
        <v>1.0526438222857246</v>
      </c>
      <c r="H1521" s="99">
        <v>7775.75</v>
      </c>
      <c r="I1521" s="53">
        <v>7968.3594120886473</v>
      </c>
      <c r="J1521" s="54">
        <v>7530.4094484588932</v>
      </c>
      <c r="K1521" s="55">
        <v>0.96844798874177962</v>
      </c>
      <c r="L1521" s="121">
        <v>8185.0952011382233</v>
      </c>
      <c r="M1521" s="54">
        <v>7663.2594516796926</v>
      </c>
      <c r="N1521" s="120">
        <v>0.98553315778924122</v>
      </c>
      <c r="O1521" s="123">
        <v>7854.9021375157008</v>
      </c>
      <c r="P1521" s="53">
        <v>8049.4721896290994</v>
      </c>
      <c r="Q1521" s="54">
        <v>7607.1240027489457</v>
      </c>
      <c r="R1521" s="55">
        <v>0.968455605120356</v>
      </c>
      <c r="S1521" s="121">
        <v>8268.414209714836</v>
      </c>
      <c r="T1521" s="54">
        <v>7741.3266426639066</v>
      </c>
      <c r="U1521" s="55">
        <v>0.98554081351194078</v>
      </c>
    </row>
    <row r="1522" spans="1:21" ht="13" x14ac:dyDescent="0.3">
      <c r="A1522" s="44" t="s">
        <v>5800</v>
      </c>
      <c r="B1522" s="44" t="s">
        <v>11780</v>
      </c>
      <c r="C1522" s="98" t="s">
        <v>974</v>
      </c>
      <c r="D1522" s="98" t="s">
        <v>13143</v>
      </c>
      <c r="E1522" s="98" t="s">
        <v>317</v>
      </c>
      <c r="F1522" s="122">
        <v>1.0246200078528138</v>
      </c>
      <c r="G1522" s="122">
        <v>1.0425204929662233</v>
      </c>
      <c r="H1522" s="99">
        <v>6719.0833333333339</v>
      </c>
      <c r="I1522" s="53">
        <v>6884.5072177637112</v>
      </c>
      <c r="J1522" s="54">
        <v>6506.1269854345455</v>
      </c>
      <c r="K1522" s="55">
        <v>0.96830574390373858</v>
      </c>
      <c r="L1522" s="121">
        <v>7004.7820689478021</v>
      </c>
      <c r="M1522" s="54">
        <v>6558.1964629264157</v>
      </c>
      <c r="N1522" s="120">
        <v>0.9760552351525752</v>
      </c>
      <c r="O1522" s="123">
        <v>6789.4696339434358</v>
      </c>
      <c r="P1522" s="53">
        <v>6956.6264296475638</v>
      </c>
      <c r="Q1522" s="54">
        <v>6574.3341481832122</v>
      </c>
      <c r="R1522" s="55">
        <v>0.96831335916362737</v>
      </c>
      <c r="S1522" s="121">
        <v>7078.161229757914</v>
      </c>
      <c r="T1522" s="54">
        <v>6626.9488585387917</v>
      </c>
      <c r="U1522" s="55">
        <v>0.97606281724979904</v>
      </c>
    </row>
    <row r="1523" spans="1:21" ht="13" x14ac:dyDescent="0.3">
      <c r="A1523" s="44" t="s">
        <v>5799</v>
      </c>
      <c r="B1523" s="44" t="s">
        <v>11779</v>
      </c>
      <c r="C1523" s="98" t="s">
        <v>974</v>
      </c>
      <c r="D1523" s="98" t="s">
        <v>13143</v>
      </c>
      <c r="E1523" s="98" t="s">
        <v>319</v>
      </c>
      <c r="F1523" s="122">
        <v>1.025639187993566</v>
      </c>
      <c r="G1523" s="122">
        <v>1.0522291333708933</v>
      </c>
      <c r="H1523" s="99">
        <v>14526.083333333334</v>
      </c>
      <c r="I1523" s="53">
        <v>14898.520314726873</v>
      </c>
      <c r="J1523" s="54">
        <v>14079.680941082013</v>
      </c>
      <c r="K1523" s="55">
        <v>0.9692689087617341</v>
      </c>
      <c r="L1523" s="121">
        <v>15284.768077106712</v>
      </c>
      <c r="M1523" s="54">
        <v>14310.297016133878</v>
      </c>
      <c r="N1523" s="120">
        <v>0.98514490711310421</v>
      </c>
      <c r="O1523" s="123">
        <v>14650.965292202596</v>
      </c>
      <c r="P1523" s="53">
        <v>15026.604145616589</v>
      </c>
      <c r="Q1523" s="54">
        <v>14200.836822966137</v>
      </c>
      <c r="R1523" s="55">
        <v>0.96927653159645244</v>
      </c>
      <c r="S1523" s="121">
        <v>15416.172512461375</v>
      </c>
      <c r="T1523" s="54">
        <v>14433.435961444911</v>
      </c>
      <c r="U1523" s="55">
        <v>0.98515255981983274</v>
      </c>
    </row>
    <row r="1524" spans="1:21" ht="13" x14ac:dyDescent="0.3">
      <c r="A1524" s="44" t="s">
        <v>5798</v>
      </c>
      <c r="B1524" s="44" t="s">
        <v>11778</v>
      </c>
      <c r="C1524" s="98" t="s">
        <v>974</v>
      </c>
      <c r="D1524" s="98" t="s">
        <v>13143</v>
      </c>
      <c r="E1524" s="98" t="s">
        <v>318</v>
      </c>
      <c r="F1524" s="122">
        <v>1.0141554480907295</v>
      </c>
      <c r="G1524" s="122">
        <v>1.0652816464655237</v>
      </c>
      <c r="H1524" s="99">
        <v>7788.5833333333321</v>
      </c>
      <c r="I1524" s="53">
        <v>7898.834220408653</v>
      </c>
      <c r="J1524" s="54">
        <v>7464.7054392322671</v>
      </c>
      <c r="K1524" s="55">
        <v>0.9584163280740744</v>
      </c>
      <c r="L1524" s="121">
        <v>8297.0348769672692</v>
      </c>
      <c r="M1524" s="54">
        <v>7768.0624817893004</v>
      </c>
      <c r="N1524" s="120">
        <v>0.99736526520089896</v>
      </c>
      <c r="O1524" s="123">
        <v>7865.6026012572074</v>
      </c>
      <c r="P1524" s="53">
        <v>7976.9437305816109</v>
      </c>
      <c r="Q1524" s="54">
        <v>7538.5812500435704</v>
      </c>
      <c r="R1524" s="55">
        <v>0.95842386555845482</v>
      </c>
      <c r="S1524" s="121">
        <v>8379.0820895107845</v>
      </c>
      <c r="T1524" s="54">
        <v>7844.9397641914802</v>
      </c>
      <c r="U1524" s="55">
        <v>0.99737301283662305</v>
      </c>
    </row>
    <row r="1525" spans="1:21" ht="13" x14ac:dyDescent="0.3">
      <c r="A1525" s="44" t="s">
        <v>5797</v>
      </c>
      <c r="B1525" s="44" t="s">
        <v>11777</v>
      </c>
      <c r="C1525" s="98" t="s">
        <v>974</v>
      </c>
      <c r="D1525" s="98" t="s">
        <v>13143</v>
      </c>
      <c r="E1525" s="98" t="s">
        <v>318</v>
      </c>
      <c r="F1525" s="122">
        <v>1.0141554480907295</v>
      </c>
      <c r="G1525" s="122">
        <v>1.0652816464655237</v>
      </c>
      <c r="H1525" s="99">
        <v>6411.75</v>
      </c>
      <c r="I1525" s="53">
        <v>6502.5111942957355</v>
      </c>
      <c r="J1525" s="54">
        <v>6145.1258915289472</v>
      </c>
      <c r="K1525" s="55">
        <v>0.95841632807407451</v>
      </c>
      <c r="L1525" s="121">
        <v>6830.3195967253214</v>
      </c>
      <c r="M1525" s="54">
        <v>6394.8567391518636</v>
      </c>
      <c r="N1525" s="120">
        <v>0.99736526520089896</v>
      </c>
      <c r="O1525" s="123">
        <v>6475.1100954249378</v>
      </c>
      <c r="P1525" s="53">
        <v>6566.7681802624847</v>
      </c>
      <c r="Q1525" s="54">
        <v>6205.9000475737448</v>
      </c>
      <c r="R1525" s="55">
        <v>0.95842386555845493</v>
      </c>
      <c r="S1525" s="121">
        <v>6897.8159434998124</v>
      </c>
      <c r="T1525" s="54">
        <v>6458.1000643228035</v>
      </c>
      <c r="U1525" s="55">
        <v>0.99737301283662294</v>
      </c>
    </row>
    <row r="1526" spans="1:21" ht="13" x14ac:dyDescent="0.3">
      <c r="A1526" s="44" t="s">
        <v>5796</v>
      </c>
      <c r="B1526" s="44" t="s">
        <v>11776</v>
      </c>
      <c r="C1526" s="98" t="s">
        <v>974</v>
      </c>
      <c r="D1526" s="98" t="s">
        <v>13143</v>
      </c>
      <c r="E1526" s="98" t="s">
        <v>320</v>
      </c>
      <c r="F1526" s="122">
        <v>1.0257933583455767</v>
      </c>
      <c r="G1526" s="122">
        <v>1.0433294132014437</v>
      </c>
      <c r="H1526" s="99">
        <v>14598.75</v>
      </c>
      <c r="I1526" s="53">
        <v>14975.300790147488</v>
      </c>
      <c r="J1526" s="54">
        <v>14152.241475523697</v>
      </c>
      <c r="K1526" s="55">
        <v>0.96941460573841576</v>
      </c>
      <c r="L1526" s="121">
        <v>15231.305270974575</v>
      </c>
      <c r="M1526" s="54">
        <v>14260.242698580132</v>
      </c>
      <c r="N1526" s="120">
        <v>0.97681258317185593</v>
      </c>
      <c r="O1526" s="123">
        <v>14739.344819940972</v>
      </c>
      <c r="P1526" s="53">
        <v>15119.522022660729</v>
      </c>
      <c r="Q1526" s="54">
        <v>14288.648519943938</v>
      </c>
      <c r="R1526" s="55">
        <v>0.96942222971897063</v>
      </c>
      <c r="S1526" s="121">
        <v>15377.991981962754</v>
      </c>
      <c r="T1526" s="54">
        <v>14397.68932968658</v>
      </c>
      <c r="U1526" s="55">
        <v>0.97682017115223707</v>
      </c>
    </row>
    <row r="1527" spans="1:21" ht="13" x14ac:dyDescent="0.3">
      <c r="A1527" s="44" t="s">
        <v>5795</v>
      </c>
      <c r="B1527" s="44" t="s">
        <v>11141</v>
      </c>
      <c r="C1527" s="98" t="s">
        <v>974</v>
      </c>
      <c r="D1527" s="98" t="s">
        <v>13143</v>
      </c>
      <c r="E1527" s="98" t="s">
        <v>318</v>
      </c>
      <c r="F1527" s="122">
        <v>1.0141554480907295</v>
      </c>
      <c r="G1527" s="122">
        <v>1.0652816464655237</v>
      </c>
      <c r="H1527" s="99">
        <v>4013.25</v>
      </c>
      <c r="I1527" s="53">
        <v>4070.0593520501202</v>
      </c>
      <c r="J1527" s="54">
        <v>3846.3643286432794</v>
      </c>
      <c r="K1527" s="55">
        <v>0.95841632807407451</v>
      </c>
      <c r="L1527" s="121">
        <v>4275.2415676777628</v>
      </c>
      <c r="M1527" s="54">
        <v>4002.6761505675072</v>
      </c>
      <c r="N1527" s="120">
        <v>0.99736526520089885</v>
      </c>
      <c r="O1527" s="123">
        <v>4058.4346544910327</v>
      </c>
      <c r="P1527" s="53">
        <v>4115.8836155722984</v>
      </c>
      <c r="Q1527" s="54">
        <v>3889.7006296736877</v>
      </c>
      <c r="R1527" s="55">
        <v>0.95842386555845482</v>
      </c>
      <c r="S1527" s="121">
        <v>4323.3759508089461</v>
      </c>
      <c r="T1527" s="54">
        <v>4047.7731987502802</v>
      </c>
      <c r="U1527" s="55">
        <v>0.99737301283662294</v>
      </c>
    </row>
    <row r="1528" spans="1:21" ht="13" x14ac:dyDescent="0.3">
      <c r="A1528" s="44" t="s">
        <v>5794</v>
      </c>
      <c r="B1528" s="44" t="s">
        <v>11775</v>
      </c>
      <c r="C1528" s="98" t="s">
        <v>974</v>
      </c>
      <c r="D1528" s="98" t="s">
        <v>13143</v>
      </c>
      <c r="E1528" s="98" t="s">
        <v>316</v>
      </c>
      <c r="F1528" s="122">
        <v>1.0263328423091997</v>
      </c>
      <c r="G1528" s="122">
        <v>1.0433965506807261</v>
      </c>
      <c r="H1528" s="99">
        <v>14464.666666666668</v>
      </c>
      <c r="I1528" s="53">
        <v>14845.562453055139</v>
      </c>
      <c r="J1528" s="54">
        <v>14029.63370283897</v>
      </c>
      <c r="K1528" s="55">
        <v>0.96992443905878478</v>
      </c>
      <c r="L1528" s="121">
        <v>15092.383306746478</v>
      </c>
      <c r="M1528" s="54">
        <v>14130.177619401968</v>
      </c>
      <c r="N1528" s="120">
        <v>0.97687544034211871</v>
      </c>
      <c r="O1528" s="123">
        <v>14590.854488131868</v>
      </c>
      <c r="P1528" s="53">
        <v>14975.073158524325</v>
      </c>
      <c r="Q1528" s="54">
        <v>14152.137653683962</v>
      </c>
      <c r="R1528" s="55">
        <v>0.9699320670489342</v>
      </c>
      <c r="S1528" s="121">
        <v>15224.047244401183</v>
      </c>
      <c r="T1528" s="54">
        <v>14253.558125303631</v>
      </c>
      <c r="U1528" s="55">
        <v>0.9768830288107806</v>
      </c>
    </row>
    <row r="1529" spans="1:21" ht="13" x14ac:dyDescent="0.3">
      <c r="A1529" s="44" t="s">
        <v>5793</v>
      </c>
      <c r="B1529" s="44" t="s">
        <v>11774</v>
      </c>
      <c r="C1529" s="98" t="s">
        <v>974</v>
      </c>
      <c r="D1529" s="98" t="s">
        <v>13143</v>
      </c>
      <c r="E1529" s="98" t="s">
        <v>316</v>
      </c>
      <c r="F1529" s="122">
        <v>1.0263328423091997</v>
      </c>
      <c r="G1529" s="122">
        <v>1.0433965506807261</v>
      </c>
      <c r="H1529" s="99">
        <v>8642.8333333333339</v>
      </c>
      <c r="I1529" s="53">
        <v>8870.4237006046951</v>
      </c>
      <c r="J1529" s="54">
        <v>8382.8952727118995</v>
      </c>
      <c r="K1529" s="55">
        <v>0.96992443905878456</v>
      </c>
      <c r="L1529" s="121">
        <v>9017.9024881084024</v>
      </c>
      <c r="M1529" s="54">
        <v>8442.9716183035416</v>
      </c>
      <c r="N1529" s="120">
        <v>0.9768754403421186</v>
      </c>
      <c r="O1529" s="123">
        <v>8720.9396587556912</v>
      </c>
      <c r="P1529" s="53">
        <v>8950.5867875777512</v>
      </c>
      <c r="Q1529" s="54">
        <v>8458.7190298259338</v>
      </c>
      <c r="R1529" s="55">
        <v>0.96993206704893409</v>
      </c>
      <c r="S1529" s="121">
        <v>9099.3983586404374</v>
      </c>
      <c r="T1529" s="54">
        <v>8519.3379479213163</v>
      </c>
      <c r="U1529" s="55">
        <v>0.97688302881078071</v>
      </c>
    </row>
    <row r="1530" spans="1:21" ht="13" x14ac:dyDescent="0.3">
      <c r="A1530" s="44" t="s">
        <v>5792</v>
      </c>
      <c r="B1530" s="44" t="s">
        <v>11773</v>
      </c>
      <c r="C1530" s="98" t="s">
        <v>974</v>
      </c>
      <c r="D1530" s="98" t="s">
        <v>13143</v>
      </c>
      <c r="E1530" s="98" t="s">
        <v>315</v>
      </c>
      <c r="F1530" s="122">
        <v>1.0263479639882573</v>
      </c>
      <c r="G1530" s="122">
        <v>1.0447231977503189</v>
      </c>
      <c r="H1530" s="99">
        <v>9834.5</v>
      </c>
      <c r="I1530" s="53">
        <v>10093.619051842517</v>
      </c>
      <c r="J1530" s="54">
        <v>9538.8624365798114</v>
      </c>
      <c r="K1530" s="55">
        <v>0.9699387296334141</v>
      </c>
      <c r="L1530" s="121">
        <v>10274.330288275511</v>
      </c>
      <c r="M1530" s="54">
        <v>9619.2966308268878</v>
      </c>
      <c r="N1530" s="120">
        <v>0.9781175078373977</v>
      </c>
      <c r="O1530" s="123">
        <v>9925.386529966785</v>
      </c>
      <c r="P1530" s="53">
        <v>10186.900256827885</v>
      </c>
      <c r="Q1530" s="54">
        <v>9627.0925138627626</v>
      </c>
      <c r="R1530" s="55">
        <v>0.96994635773595206</v>
      </c>
      <c r="S1530" s="121">
        <v>10369.281554494841</v>
      </c>
      <c r="T1530" s="54">
        <v>9708.2697512637988</v>
      </c>
      <c r="U1530" s="55">
        <v>0.97812510595456748</v>
      </c>
    </row>
    <row r="1531" spans="1:21" ht="13" x14ac:dyDescent="0.3">
      <c r="A1531" s="44" t="s">
        <v>5791</v>
      </c>
      <c r="B1531" s="44" t="s">
        <v>11772</v>
      </c>
      <c r="C1531" s="98" t="s">
        <v>974</v>
      </c>
      <c r="D1531" s="98" t="s">
        <v>13143</v>
      </c>
      <c r="E1531" s="98" t="s">
        <v>318</v>
      </c>
      <c r="F1531" s="122">
        <v>1.0141554480907295</v>
      </c>
      <c r="G1531" s="122">
        <v>1.0652816464655237</v>
      </c>
      <c r="H1531" s="99">
        <v>5524.6666666666661</v>
      </c>
      <c r="I1531" s="53">
        <v>5602.8707988852502</v>
      </c>
      <c r="J1531" s="54">
        <v>5294.9307404999035</v>
      </c>
      <c r="K1531" s="55">
        <v>0.95841632807407462</v>
      </c>
      <c r="L1531" s="121">
        <v>5885.3260028398627</v>
      </c>
      <c r="M1531" s="54">
        <v>5510.110635146566</v>
      </c>
      <c r="N1531" s="120">
        <v>0.99736526520089896</v>
      </c>
      <c r="O1531" s="123">
        <v>5575.8348949377269</v>
      </c>
      <c r="P1531" s="53">
        <v>5654.763336355496</v>
      </c>
      <c r="Q1531" s="54">
        <v>5344.0132337219366</v>
      </c>
      <c r="R1531" s="55">
        <v>0.95842386555845471</v>
      </c>
      <c r="S1531" s="121">
        <v>5939.8345772991825</v>
      </c>
      <c r="T1531" s="54">
        <v>5561.1872482436165</v>
      </c>
      <c r="U1531" s="55">
        <v>0.99737301283662316</v>
      </c>
    </row>
    <row r="1532" spans="1:21" ht="13" x14ac:dyDescent="0.3">
      <c r="A1532" s="44" t="s">
        <v>5790</v>
      </c>
      <c r="B1532" s="44" t="s">
        <v>11771</v>
      </c>
      <c r="C1532" s="98" t="s">
        <v>974</v>
      </c>
      <c r="D1532" s="98" t="s">
        <v>13143</v>
      </c>
      <c r="E1532" s="98" t="s">
        <v>320</v>
      </c>
      <c r="F1532" s="122">
        <v>1.0257933583455767</v>
      </c>
      <c r="G1532" s="122">
        <v>1.0433294132014437</v>
      </c>
      <c r="H1532" s="99">
        <v>8530.5</v>
      </c>
      <c r="I1532" s="53">
        <v>8750.5302433669422</v>
      </c>
      <c r="J1532" s="54">
        <v>8269.5912942515552</v>
      </c>
      <c r="K1532" s="55">
        <v>0.96941460573841576</v>
      </c>
      <c r="L1532" s="121">
        <v>8900.1215593149154</v>
      </c>
      <c r="M1532" s="54">
        <v>8332.6997407475174</v>
      </c>
      <c r="N1532" s="120">
        <v>0.97681258317185593</v>
      </c>
      <c r="O1532" s="123">
        <v>8608.1867412521315</v>
      </c>
      <c r="P1532" s="53">
        <v>8830.2207865748896</v>
      </c>
      <c r="Q1532" s="54">
        <v>8344.9675845419224</v>
      </c>
      <c r="R1532" s="55">
        <v>0.96942222971897074</v>
      </c>
      <c r="S1532" s="121">
        <v>8981.1744214790342</v>
      </c>
      <c r="T1532" s="54">
        <v>8408.6504459003263</v>
      </c>
      <c r="U1532" s="55">
        <v>0.97682017115223718</v>
      </c>
    </row>
    <row r="1533" spans="1:21" ht="13" x14ac:dyDescent="0.3">
      <c r="A1533" s="44" t="s">
        <v>5789</v>
      </c>
      <c r="B1533" s="44" t="s">
        <v>11770</v>
      </c>
      <c r="C1533" s="98" t="s">
        <v>974</v>
      </c>
      <c r="D1533" s="98" t="s">
        <v>13143</v>
      </c>
      <c r="E1533" s="98" t="s">
        <v>315</v>
      </c>
      <c r="F1533" s="122">
        <v>1.0263479639882573</v>
      </c>
      <c r="G1533" s="122">
        <v>1.0447231977503189</v>
      </c>
      <c r="H1533" s="99">
        <v>7922.5</v>
      </c>
      <c r="I1533" s="53">
        <v>8131.2417446969685</v>
      </c>
      <c r="J1533" s="54">
        <v>7684.3395855207227</v>
      </c>
      <c r="K1533" s="55">
        <v>0.96993872963341399</v>
      </c>
      <c r="L1533" s="121">
        <v>8276.8195341769006</v>
      </c>
      <c r="M1533" s="54">
        <v>7749.1359558417835</v>
      </c>
      <c r="N1533" s="120">
        <v>0.9781175078373977</v>
      </c>
      <c r="O1533" s="123">
        <v>8004.394195599436</v>
      </c>
      <c r="P1533" s="53">
        <v>8215.2936856129054</v>
      </c>
      <c r="Q1533" s="54">
        <v>7763.8329959044677</v>
      </c>
      <c r="R1533" s="55">
        <v>0.96994635773595195</v>
      </c>
      <c r="S1533" s="121">
        <v>8362.3763000807339</v>
      </c>
      <c r="T1533" s="54">
        <v>7829.2989206728244</v>
      </c>
      <c r="U1533" s="55">
        <v>0.97812510595456759</v>
      </c>
    </row>
    <row r="1534" spans="1:21" ht="13" x14ac:dyDescent="0.3">
      <c r="A1534" s="44" t="s">
        <v>5788</v>
      </c>
      <c r="B1534" s="44" t="s">
        <v>11769</v>
      </c>
      <c r="C1534" s="98" t="s">
        <v>974</v>
      </c>
      <c r="D1534" s="98" t="s">
        <v>13143</v>
      </c>
      <c r="E1534" s="98" t="s">
        <v>315</v>
      </c>
      <c r="F1534" s="122">
        <v>1.0263479639882573</v>
      </c>
      <c r="G1534" s="122">
        <v>1.0447231977503189</v>
      </c>
      <c r="H1534" s="99">
        <v>7603.75</v>
      </c>
      <c r="I1534" s="53">
        <v>7804.0933311757117</v>
      </c>
      <c r="J1534" s="54">
        <v>7375.1716154500727</v>
      </c>
      <c r="K1534" s="55">
        <v>0.9699387296334141</v>
      </c>
      <c r="L1534" s="121">
        <v>7943.8140148939874</v>
      </c>
      <c r="M1534" s="54">
        <v>7437.3610002186142</v>
      </c>
      <c r="N1534" s="120">
        <v>0.97811750783739793</v>
      </c>
      <c r="O1534" s="123">
        <v>7674.3339816087282</v>
      </c>
      <c r="P1534" s="53">
        <v>7876.5370569900142</v>
      </c>
      <c r="Q1534" s="54">
        <v>7443.6922935106313</v>
      </c>
      <c r="R1534" s="55">
        <v>0.96994635773595184</v>
      </c>
      <c r="S1534" s="121">
        <v>8017.5547378702076</v>
      </c>
      <c r="T1534" s="54">
        <v>7506.4587388917762</v>
      </c>
      <c r="U1534" s="55">
        <v>0.97812510595456759</v>
      </c>
    </row>
    <row r="1535" spans="1:21" ht="13" x14ac:dyDescent="0.3">
      <c r="A1535" s="44" t="s">
        <v>5787</v>
      </c>
      <c r="B1535" s="44" t="s">
        <v>11768</v>
      </c>
      <c r="C1535" s="98" t="s">
        <v>974</v>
      </c>
      <c r="D1535" s="98" t="s">
        <v>13143</v>
      </c>
      <c r="E1535" s="98" t="s">
        <v>316</v>
      </c>
      <c r="F1535" s="122">
        <v>1.0263328423091997</v>
      </c>
      <c r="G1535" s="122">
        <v>1.0433965506807261</v>
      </c>
      <c r="H1535" s="99">
        <v>6932.25</v>
      </c>
      <c r="I1535" s="53">
        <v>7114.7958460979498</v>
      </c>
      <c r="J1535" s="54">
        <v>6723.7586926652602</v>
      </c>
      <c r="K1535" s="55">
        <v>0.96992443905878467</v>
      </c>
      <c r="L1535" s="121">
        <v>7233.0857384564633</v>
      </c>
      <c r="M1535" s="54">
        <v>6771.9447713116515</v>
      </c>
      <c r="N1535" s="120">
        <v>0.9768754403421186</v>
      </c>
      <c r="O1535" s="123">
        <v>6991.2691815770568</v>
      </c>
      <c r="P1535" s="53">
        <v>7175.3691704766934</v>
      </c>
      <c r="Q1535" s="54">
        <v>6781.0561685825442</v>
      </c>
      <c r="R1535" s="55">
        <v>0.96993206704893409</v>
      </c>
      <c r="S1535" s="121">
        <v>7294.666148937964</v>
      </c>
      <c r="T1535" s="54">
        <v>6829.6522133304625</v>
      </c>
      <c r="U1535" s="55">
        <v>0.9768830288107806</v>
      </c>
    </row>
    <row r="1536" spans="1:21" ht="13" x14ac:dyDescent="0.3">
      <c r="A1536" s="44" t="s">
        <v>5786</v>
      </c>
      <c r="B1536" s="44" t="s">
        <v>11767</v>
      </c>
      <c r="C1536" s="98" t="s">
        <v>974</v>
      </c>
      <c r="D1536" s="98" t="s">
        <v>13143</v>
      </c>
      <c r="E1536" s="98" t="s">
        <v>316</v>
      </c>
      <c r="F1536" s="122">
        <v>1.0263328423091997</v>
      </c>
      <c r="G1536" s="122">
        <v>1.0433965506807261</v>
      </c>
      <c r="H1536" s="99">
        <v>20377.666666666664</v>
      </c>
      <c r="I1536" s="53">
        <v>20914.268549629433</v>
      </c>
      <c r="J1536" s="54">
        <v>19764.796910993558</v>
      </c>
      <c r="K1536" s="55">
        <v>0.96992443905878467</v>
      </c>
      <c r="L1536" s="121">
        <v>21261.987110921607</v>
      </c>
      <c r="M1536" s="54">
        <v>19906.442098144911</v>
      </c>
      <c r="N1536" s="120">
        <v>0.97687544034211871</v>
      </c>
      <c r="O1536" s="123">
        <v>20627.642293710491</v>
      </c>
      <c r="P1536" s="53">
        <v>21170.826745441347</v>
      </c>
      <c r="Q1536" s="54">
        <v>20007.411728284631</v>
      </c>
      <c r="R1536" s="55">
        <v>0.96993206704893398</v>
      </c>
      <c r="S1536" s="121">
        <v>21522.810817933387</v>
      </c>
      <c r="T1536" s="54">
        <v>20150.79368110526</v>
      </c>
      <c r="U1536" s="55">
        <v>0.97688302881078048</v>
      </c>
    </row>
    <row r="1537" spans="1:21" ht="13" x14ac:dyDescent="0.3">
      <c r="A1537" s="44" t="s">
        <v>5785</v>
      </c>
      <c r="B1537" s="44" t="s">
        <v>11766</v>
      </c>
      <c r="C1537" s="98" t="s">
        <v>974</v>
      </c>
      <c r="D1537" s="98" t="s">
        <v>13143</v>
      </c>
      <c r="E1537" s="98" t="s">
        <v>316</v>
      </c>
      <c r="F1537" s="122">
        <v>1.0263328423091997</v>
      </c>
      <c r="G1537" s="122">
        <v>1.0433965506807261</v>
      </c>
      <c r="H1537" s="99">
        <v>8519.5833333333358</v>
      </c>
      <c r="I1537" s="53">
        <v>8743.9281777900887</v>
      </c>
      <c r="J1537" s="54">
        <v>8263.3520855979077</v>
      </c>
      <c r="K1537" s="55">
        <v>0.96992443905878478</v>
      </c>
      <c r="L1537" s="121">
        <v>8889.3038632370062</v>
      </c>
      <c r="M1537" s="54">
        <v>8322.5717202813776</v>
      </c>
      <c r="N1537" s="120">
        <v>0.97687544034211871</v>
      </c>
      <c r="O1537" s="123">
        <v>8591.4234572767964</v>
      </c>
      <c r="P1537" s="53">
        <v>8817.660056388826</v>
      </c>
      <c r="Q1537" s="54">
        <v>8333.0971128091824</v>
      </c>
      <c r="R1537" s="55">
        <v>0.96993206704893409</v>
      </c>
      <c r="S1537" s="121">
        <v>8964.2616007600882</v>
      </c>
      <c r="T1537" s="54">
        <v>8392.8157687405455</v>
      </c>
      <c r="U1537" s="55">
        <v>0.97688302881078071</v>
      </c>
    </row>
    <row r="1538" spans="1:21" ht="13" x14ac:dyDescent="0.3">
      <c r="A1538" s="44" t="s">
        <v>5784</v>
      </c>
      <c r="B1538" s="44" t="s">
        <v>11765</v>
      </c>
      <c r="C1538" s="98" t="s">
        <v>974</v>
      </c>
      <c r="D1538" s="98" t="s">
        <v>13143</v>
      </c>
      <c r="E1538" s="98" t="s">
        <v>318</v>
      </c>
      <c r="F1538" s="122">
        <v>1.0141554480907295</v>
      </c>
      <c r="G1538" s="122">
        <v>1.0652816464655237</v>
      </c>
      <c r="H1538" s="99">
        <v>17254.916666666664</v>
      </c>
      <c r="I1538" s="53">
        <v>17499.167743851529</v>
      </c>
      <c r="J1538" s="54">
        <v>16537.393872890814</v>
      </c>
      <c r="K1538" s="55">
        <v>0.95841632807407451</v>
      </c>
      <c r="L1538" s="121">
        <v>18381.34603629207</v>
      </c>
      <c r="M1538" s="54">
        <v>17209.454537269408</v>
      </c>
      <c r="N1538" s="120">
        <v>0.99736526520089896</v>
      </c>
      <c r="O1538" s="123">
        <v>17400.860932167314</v>
      </c>
      <c r="P1538" s="53">
        <v>17647.177915826611</v>
      </c>
      <c r="Q1538" s="54">
        <v>16677.400398652895</v>
      </c>
      <c r="R1538" s="55">
        <v>0.95842386555845482</v>
      </c>
      <c r="S1538" s="121">
        <v>18536.817783736802</v>
      </c>
      <c r="T1538" s="54">
        <v>17355.149093866799</v>
      </c>
      <c r="U1538" s="55">
        <v>0.99737301283662283</v>
      </c>
    </row>
    <row r="1539" spans="1:21" ht="13" x14ac:dyDescent="0.3">
      <c r="A1539" s="44" t="s">
        <v>5783</v>
      </c>
      <c r="B1539" s="44" t="s">
        <v>11764</v>
      </c>
      <c r="C1539" s="98" t="s">
        <v>974</v>
      </c>
      <c r="D1539" s="98" t="s">
        <v>13143</v>
      </c>
      <c r="E1539" s="98" t="s">
        <v>321</v>
      </c>
      <c r="F1539" s="122">
        <v>1.0247705252983503</v>
      </c>
      <c r="G1539" s="122">
        <v>1.0526438222857246</v>
      </c>
      <c r="H1539" s="99">
        <v>4477.5</v>
      </c>
      <c r="I1539" s="53">
        <v>4588.4100270233639</v>
      </c>
      <c r="J1539" s="54">
        <v>4336.2258695913188</v>
      </c>
      <c r="K1539" s="55">
        <v>0.96844798874177973</v>
      </c>
      <c r="L1539" s="121">
        <v>4713.2127142843319</v>
      </c>
      <c r="M1539" s="54">
        <v>4412.7247140013278</v>
      </c>
      <c r="N1539" s="120">
        <v>0.98553315778924122</v>
      </c>
      <c r="O1539" s="123">
        <v>4522.4256431660906</v>
      </c>
      <c r="P1539" s="53">
        <v>4634.4485019700442</v>
      </c>
      <c r="Q1539" s="54">
        <v>4379.768462864231</v>
      </c>
      <c r="R1539" s="55">
        <v>0.96845560512035589</v>
      </c>
      <c r="S1539" s="121">
        <v>4760.5034150253305</v>
      </c>
      <c r="T1539" s="54">
        <v>4457.035047413171</v>
      </c>
      <c r="U1539" s="55">
        <v>0.98554081351194078</v>
      </c>
    </row>
    <row r="1540" spans="1:21" ht="13" x14ac:dyDescent="0.3">
      <c r="A1540" s="44" t="s">
        <v>5782</v>
      </c>
      <c r="B1540" s="44" t="s">
        <v>11763</v>
      </c>
      <c r="C1540" s="98" t="s">
        <v>974</v>
      </c>
      <c r="D1540" s="98" t="s">
        <v>13143</v>
      </c>
      <c r="E1540" s="98" t="s">
        <v>320</v>
      </c>
      <c r="F1540" s="122">
        <v>1.0257933583455767</v>
      </c>
      <c r="G1540" s="122">
        <v>1.0433294132014437</v>
      </c>
      <c r="H1540" s="99">
        <v>9550.25</v>
      </c>
      <c r="I1540" s="53">
        <v>9796.5830205398433</v>
      </c>
      <c r="J1540" s="54">
        <v>9258.1518384533047</v>
      </c>
      <c r="K1540" s="55">
        <v>0.96941460573841576</v>
      </c>
      <c r="L1540" s="121">
        <v>9964.0567284270874</v>
      </c>
      <c r="M1540" s="54">
        <v>9328.8043724370182</v>
      </c>
      <c r="N1540" s="120">
        <v>0.97681258317185604</v>
      </c>
      <c r="O1540" s="123">
        <v>9645.7554641857369</v>
      </c>
      <c r="P1540" s="53">
        <v>9894.5518913872838</v>
      </c>
      <c r="Q1540" s="54">
        <v>9350.8097694148819</v>
      </c>
      <c r="R1540" s="55">
        <v>0.96942222971897063</v>
      </c>
      <c r="S1540" s="121">
        <v>10063.700388333524</v>
      </c>
      <c r="T1540" s="54">
        <v>9422.1685034185375</v>
      </c>
      <c r="U1540" s="55">
        <v>0.97682017115223707</v>
      </c>
    </row>
    <row r="1541" spans="1:21" ht="13" x14ac:dyDescent="0.3">
      <c r="A1541" s="44" t="s">
        <v>5781</v>
      </c>
      <c r="B1541" s="44" t="s">
        <v>11762</v>
      </c>
      <c r="C1541" s="98" t="s">
        <v>974</v>
      </c>
      <c r="D1541" s="98" t="s">
        <v>13143</v>
      </c>
      <c r="E1541" s="98" t="s">
        <v>318</v>
      </c>
      <c r="F1541" s="122">
        <v>1.0141554480907295</v>
      </c>
      <c r="G1541" s="122">
        <v>1.0652816464655237</v>
      </c>
      <c r="H1541" s="99">
        <v>7610.5833333333339</v>
      </c>
      <c r="I1541" s="53">
        <v>7718.3145506485052</v>
      </c>
      <c r="J1541" s="54">
        <v>7294.107332835084</v>
      </c>
      <c r="K1541" s="55">
        <v>0.95841632807407451</v>
      </c>
      <c r="L1541" s="121">
        <v>8107.4147438964073</v>
      </c>
      <c r="M1541" s="54">
        <v>7590.5314645835415</v>
      </c>
      <c r="N1541" s="120">
        <v>0.99736526520089885</v>
      </c>
      <c r="O1541" s="123">
        <v>7681.7326682616022</v>
      </c>
      <c r="P1541" s="53">
        <v>7790.4710362940405</v>
      </c>
      <c r="Q1541" s="54">
        <v>7362.3559181019482</v>
      </c>
      <c r="R1541" s="55">
        <v>0.95842386555845482</v>
      </c>
      <c r="S1541" s="121">
        <v>8183.2088245537198</v>
      </c>
      <c r="T1541" s="54">
        <v>7661.5528551495845</v>
      </c>
      <c r="U1541" s="55">
        <v>0.99737301283662294</v>
      </c>
    </row>
    <row r="1542" spans="1:21" ht="13" x14ac:dyDescent="0.3">
      <c r="A1542" s="44" t="s">
        <v>5780</v>
      </c>
      <c r="B1542" s="44" t="s">
        <v>11761</v>
      </c>
      <c r="C1542" s="98" t="s">
        <v>974</v>
      </c>
      <c r="D1542" s="98" t="s">
        <v>13143</v>
      </c>
      <c r="E1542" s="98" t="s">
        <v>316</v>
      </c>
      <c r="F1542" s="122">
        <v>1.0263328423091997</v>
      </c>
      <c r="G1542" s="122">
        <v>1.0433965506807261</v>
      </c>
      <c r="H1542" s="99">
        <v>5847</v>
      </c>
      <c r="I1542" s="53">
        <v>6000.9681289818909</v>
      </c>
      <c r="J1542" s="54">
        <v>5671.1481951767146</v>
      </c>
      <c r="K1542" s="55">
        <v>0.96992443905878478</v>
      </c>
      <c r="L1542" s="121">
        <v>6100.7396318302053</v>
      </c>
      <c r="M1542" s="54">
        <v>5711.7906996803677</v>
      </c>
      <c r="N1542" s="120">
        <v>0.9768754403421186</v>
      </c>
      <c r="O1542" s="123">
        <v>5901.1649242064213</v>
      </c>
      <c r="P1542" s="53">
        <v>6056.5593695961297</v>
      </c>
      <c r="Q1542" s="54">
        <v>5723.7290929322007</v>
      </c>
      <c r="R1542" s="55">
        <v>0.96993206704893409</v>
      </c>
      <c r="S1542" s="121">
        <v>6157.255126915069</v>
      </c>
      <c r="T1542" s="54">
        <v>5764.7478646707095</v>
      </c>
      <c r="U1542" s="55">
        <v>0.9768830288107806</v>
      </c>
    </row>
    <row r="1543" spans="1:21" ht="13" x14ac:dyDescent="0.3">
      <c r="A1543" s="44" t="s">
        <v>5779</v>
      </c>
      <c r="B1543" s="44" t="s">
        <v>11760</v>
      </c>
      <c r="C1543" s="98" t="s">
        <v>974</v>
      </c>
      <c r="D1543" s="98" t="s">
        <v>13143</v>
      </c>
      <c r="E1543" s="98" t="s">
        <v>319</v>
      </c>
      <c r="F1543" s="122">
        <v>1.025639187993566</v>
      </c>
      <c r="G1543" s="122">
        <v>1.0522291333708933</v>
      </c>
      <c r="H1543" s="99">
        <v>1887.8333333333335</v>
      </c>
      <c r="I1543" s="53">
        <v>1936.2358470671873</v>
      </c>
      <c r="J1543" s="54">
        <v>1829.8181549240273</v>
      </c>
      <c r="K1543" s="55">
        <v>0.96926890876173422</v>
      </c>
      <c r="L1543" s="121">
        <v>1986.4332322820183</v>
      </c>
      <c r="M1543" s="54">
        <v>1859.7893938116888</v>
      </c>
      <c r="N1543" s="120">
        <v>0.98514490711310421</v>
      </c>
      <c r="O1543" s="123">
        <v>1906.2206895928484</v>
      </c>
      <c r="P1543" s="53">
        <v>1955.0946402105444</v>
      </c>
      <c r="Q1543" s="54">
        <v>1847.6549784659537</v>
      </c>
      <c r="R1543" s="55">
        <v>0.96927653159645233</v>
      </c>
      <c r="S1543" s="121">
        <v>2005.7809442239495</v>
      </c>
      <c r="T1543" s="54">
        <v>1877.9181919339212</v>
      </c>
      <c r="U1543" s="55">
        <v>0.98515255981983263</v>
      </c>
    </row>
    <row r="1544" spans="1:21" ht="13" x14ac:dyDescent="0.3">
      <c r="A1544" s="44" t="s">
        <v>5778</v>
      </c>
      <c r="B1544" s="44" t="s">
        <v>11759</v>
      </c>
      <c r="C1544" s="98" t="s">
        <v>974</v>
      </c>
      <c r="D1544" s="98" t="s">
        <v>13143</v>
      </c>
      <c r="E1544" s="98" t="s">
        <v>318</v>
      </c>
      <c r="F1544" s="122">
        <v>1.0141554480907295</v>
      </c>
      <c r="G1544" s="122">
        <v>1.0652816464655237</v>
      </c>
      <c r="H1544" s="99">
        <v>3432.25</v>
      </c>
      <c r="I1544" s="53">
        <v>3480.8350367094067</v>
      </c>
      <c r="J1544" s="54">
        <v>3289.5244420322424</v>
      </c>
      <c r="K1544" s="55">
        <v>0.95841632807407451</v>
      </c>
      <c r="L1544" s="121">
        <v>3656.3129310812938</v>
      </c>
      <c r="M1544" s="54">
        <v>3423.2069314857854</v>
      </c>
      <c r="N1544" s="120">
        <v>0.99736526520089896</v>
      </c>
      <c r="O1544" s="123">
        <v>3466.5936639979559</v>
      </c>
      <c r="P1544" s="53">
        <v>3515.664850660331</v>
      </c>
      <c r="Q1544" s="54">
        <v>3322.4660997693682</v>
      </c>
      <c r="R1544" s="55">
        <v>0.95842386555845482</v>
      </c>
      <c r="S1544" s="121">
        <v>3692.8986060106949</v>
      </c>
      <c r="T1544" s="54">
        <v>3457.4869669419891</v>
      </c>
      <c r="U1544" s="55">
        <v>0.99737301283662294</v>
      </c>
    </row>
    <row r="1545" spans="1:21" ht="13" x14ac:dyDescent="0.3">
      <c r="A1545" s="44" t="s">
        <v>5777</v>
      </c>
      <c r="B1545" s="44" t="s">
        <v>11758</v>
      </c>
      <c r="C1545" s="98" t="s">
        <v>974</v>
      </c>
      <c r="D1545" s="98" t="s">
        <v>13143</v>
      </c>
      <c r="E1545" s="98" t="s">
        <v>318</v>
      </c>
      <c r="F1545" s="122">
        <v>1.0141554480907295</v>
      </c>
      <c r="G1545" s="122">
        <v>1.0652816464655237</v>
      </c>
      <c r="H1545" s="99">
        <v>6115.25</v>
      </c>
      <c r="I1545" s="53">
        <v>6201.8141039368338</v>
      </c>
      <c r="J1545" s="54">
        <v>5860.9554502549845</v>
      </c>
      <c r="K1545" s="55">
        <v>0.95841632807407462</v>
      </c>
      <c r="L1545" s="121">
        <v>6514.463588548294</v>
      </c>
      <c r="M1545" s="54">
        <v>6099.1379380197977</v>
      </c>
      <c r="N1545" s="120">
        <v>0.99736526520089896</v>
      </c>
      <c r="O1545" s="123">
        <v>6173.3191506279381</v>
      </c>
      <c r="P1545" s="53">
        <v>6260.705249412159</v>
      </c>
      <c r="Q1545" s="54">
        <v>5916.656403670866</v>
      </c>
      <c r="R1545" s="55">
        <v>0.95842386555845493</v>
      </c>
      <c r="S1545" s="121">
        <v>6576.3235889380785</v>
      </c>
      <c r="T1545" s="54">
        <v>6157.1019204638096</v>
      </c>
      <c r="U1545" s="55">
        <v>0.99737301283662305</v>
      </c>
    </row>
    <row r="1546" spans="1:21" ht="13" x14ac:dyDescent="0.3">
      <c r="A1546" s="44" t="s">
        <v>5776</v>
      </c>
      <c r="B1546" s="44" t="s">
        <v>11757</v>
      </c>
      <c r="C1546" s="98" t="s">
        <v>974</v>
      </c>
      <c r="D1546" s="98" t="s">
        <v>13143</v>
      </c>
      <c r="E1546" s="98" t="s">
        <v>321</v>
      </c>
      <c r="F1546" s="122">
        <v>1.0247705252983503</v>
      </c>
      <c r="G1546" s="122">
        <v>1.0526438222857246</v>
      </c>
      <c r="H1546" s="99">
        <v>6466</v>
      </c>
      <c r="I1546" s="53">
        <v>6626.1662165791331</v>
      </c>
      <c r="J1546" s="54">
        <v>6261.9846952043472</v>
      </c>
      <c r="K1546" s="55">
        <v>0.96844798874177962</v>
      </c>
      <c r="L1546" s="121">
        <v>6806.3949548994951</v>
      </c>
      <c r="M1546" s="54">
        <v>6372.4573982652337</v>
      </c>
      <c r="N1546" s="120">
        <v>0.98553315778924122</v>
      </c>
      <c r="O1546" s="123">
        <v>6533.1319146967016</v>
      </c>
      <c r="P1546" s="53">
        <v>6694.9610240671564</v>
      </c>
      <c r="Q1546" s="54">
        <v>6327.0482217787039</v>
      </c>
      <c r="R1546" s="55">
        <v>0.968455605120356</v>
      </c>
      <c r="S1546" s="121">
        <v>6877.0609501831905</v>
      </c>
      <c r="T1546" s="54">
        <v>6438.6681419910101</v>
      </c>
      <c r="U1546" s="55">
        <v>0.98554081351194067</v>
      </c>
    </row>
    <row r="1547" spans="1:21" ht="13" x14ac:dyDescent="0.3">
      <c r="A1547" s="44" t="s">
        <v>5775</v>
      </c>
      <c r="B1547" s="44" t="s">
        <v>8700</v>
      </c>
      <c r="C1547" s="98" t="s">
        <v>974</v>
      </c>
      <c r="D1547" s="98" t="s">
        <v>13143</v>
      </c>
      <c r="E1547" s="98" t="s">
        <v>315</v>
      </c>
      <c r="F1547" s="122">
        <v>1.0263479639882573</v>
      </c>
      <c r="G1547" s="122">
        <v>1.0447231977503189</v>
      </c>
      <c r="H1547" s="99">
        <v>8016.9166666666661</v>
      </c>
      <c r="I1547" s="53">
        <v>8228.1460982968601</v>
      </c>
      <c r="J1547" s="54">
        <v>7775.9179672436112</v>
      </c>
      <c r="K1547" s="55">
        <v>0.9699387296334141</v>
      </c>
      <c r="L1547" s="121">
        <v>8375.4588160978255</v>
      </c>
      <c r="M1547" s="54">
        <v>7841.4865505400967</v>
      </c>
      <c r="N1547" s="120">
        <v>0.9781175078373977</v>
      </c>
      <c r="O1547" s="123">
        <v>8080.5188987385682</v>
      </c>
      <c r="P1547" s="53">
        <v>8293.4241196889652</v>
      </c>
      <c r="Q1547" s="54">
        <v>7837.669874448</v>
      </c>
      <c r="R1547" s="55">
        <v>0.96994635773595195</v>
      </c>
      <c r="S1547" s="121">
        <v>8441.9055433720423</v>
      </c>
      <c r="T1547" s="54">
        <v>7903.7584039965477</v>
      </c>
      <c r="U1547" s="55">
        <v>0.97812510595456759</v>
      </c>
    </row>
    <row r="1548" spans="1:21" ht="13" x14ac:dyDescent="0.3">
      <c r="A1548" s="44" t="s">
        <v>5774</v>
      </c>
      <c r="B1548" s="44" t="s">
        <v>11756</v>
      </c>
      <c r="C1548" s="98" t="s">
        <v>974</v>
      </c>
      <c r="D1548" s="98" t="s">
        <v>13143</v>
      </c>
      <c r="E1548" s="98" t="s">
        <v>317</v>
      </c>
      <c r="F1548" s="122">
        <v>1.0246200078528138</v>
      </c>
      <c r="G1548" s="122">
        <v>1.0425204929662233</v>
      </c>
      <c r="H1548" s="99">
        <v>3885.75</v>
      </c>
      <c r="I1548" s="53">
        <v>3981.4171955140714</v>
      </c>
      <c r="J1548" s="54">
        <v>3762.5940443739523</v>
      </c>
      <c r="K1548" s="55">
        <v>0.96830574390373858</v>
      </c>
      <c r="L1548" s="121">
        <v>4050.9740055435022</v>
      </c>
      <c r="M1548" s="54">
        <v>3792.7066299941189</v>
      </c>
      <c r="N1548" s="120">
        <v>0.9760552351525752</v>
      </c>
      <c r="O1548" s="123">
        <v>3925.6198760437464</v>
      </c>
      <c r="P1548" s="53">
        <v>4022.2686682191056</v>
      </c>
      <c r="Q1548" s="54">
        <v>3801.2301689714232</v>
      </c>
      <c r="R1548" s="55">
        <v>0.96831335916362749</v>
      </c>
      <c r="S1548" s="121">
        <v>4092.5391683711309</v>
      </c>
      <c r="T1548" s="54">
        <v>3831.651595663066</v>
      </c>
      <c r="U1548" s="55">
        <v>0.97606281724979904</v>
      </c>
    </row>
    <row r="1549" spans="1:21" ht="13" x14ac:dyDescent="0.3">
      <c r="A1549" s="44" t="s">
        <v>5773</v>
      </c>
      <c r="B1549" s="44" t="s">
        <v>11755</v>
      </c>
      <c r="C1549" s="98" t="s">
        <v>964</v>
      </c>
      <c r="D1549" s="98" t="s">
        <v>13143</v>
      </c>
      <c r="E1549" s="98" t="s">
        <v>284</v>
      </c>
      <c r="F1549" s="122">
        <v>1.0292487639530485</v>
      </c>
      <c r="G1549" s="122">
        <v>1.0710615153693128</v>
      </c>
      <c r="H1549" s="99">
        <v>10749.916666666664</v>
      </c>
      <c r="I1549" s="53">
        <v>11064.338441764939</v>
      </c>
      <c r="J1549" s="54">
        <v>10456.230000922395</v>
      </c>
      <c r="K1549" s="55">
        <v>0.97268009838114067</v>
      </c>
      <c r="L1549" s="121">
        <v>11513.82203509383</v>
      </c>
      <c r="M1549" s="54">
        <v>10779.765337747192</v>
      </c>
      <c r="N1549" s="120">
        <v>1.0027766420899877</v>
      </c>
      <c r="O1549" s="123">
        <v>10858.493479660054</v>
      </c>
      <c r="P1549" s="53">
        <v>11176.090992332347</v>
      </c>
      <c r="Q1549" s="54">
        <v>10561.923569872612</v>
      </c>
      <c r="R1549" s="55">
        <v>0.97268774804322788</v>
      </c>
      <c r="S1549" s="121">
        <v>11630.114480952499</v>
      </c>
      <c r="T1549" s="54">
        <v>10888.728213790582</v>
      </c>
      <c r="U1549" s="55">
        <v>1.0027844317618428</v>
      </c>
    </row>
    <row r="1550" spans="1:21" ht="13" x14ac:dyDescent="0.3">
      <c r="A1550" s="44" t="s">
        <v>5772</v>
      </c>
      <c r="B1550" s="44" t="s">
        <v>11754</v>
      </c>
      <c r="C1550" s="98" t="s">
        <v>974</v>
      </c>
      <c r="D1550" s="98" t="s">
        <v>13143</v>
      </c>
      <c r="E1550" s="98" t="s">
        <v>248</v>
      </c>
      <c r="F1550" s="122">
        <v>1.0250994398275355</v>
      </c>
      <c r="G1550" s="122">
        <v>1.0575723724329946</v>
      </c>
      <c r="H1550" s="99">
        <v>15315.916666666666</v>
      </c>
      <c r="I1550" s="53">
        <v>15700.337595445213</v>
      </c>
      <c r="J1550" s="54">
        <v>14837.429445435226</v>
      </c>
      <c r="K1550" s="55">
        <v>0.96875882575981798</v>
      </c>
      <c r="L1550" s="121">
        <v>16197.690325152709</v>
      </c>
      <c r="M1550" s="54">
        <v>15165.01646338164</v>
      </c>
      <c r="N1550" s="120">
        <v>0.99014749122960155</v>
      </c>
      <c r="O1550" s="123">
        <v>15455.137255068914</v>
      </c>
      <c r="P1550" s="53">
        <v>15843.052542628819</v>
      </c>
      <c r="Q1550" s="54">
        <v>14972.418369135043</v>
      </c>
      <c r="R1550" s="55">
        <v>0.96876644458297834</v>
      </c>
      <c r="S1550" s="121">
        <v>16344.926173120792</v>
      </c>
      <c r="T1550" s="54">
        <v>15302.984253944198</v>
      </c>
      <c r="U1550" s="55">
        <v>0.99015518279691672</v>
      </c>
    </row>
    <row r="1551" spans="1:21" ht="13" x14ac:dyDescent="0.3">
      <c r="A1551" s="44" t="s">
        <v>5771</v>
      </c>
      <c r="B1551" s="44" t="s">
        <v>11753</v>
      </c>
      <c r="C1551" s="98" t="s">
        <v>964</v>
      </c>
      <c r="D1551" s="98" t="s">
        <v>13143</v>
      </c>
      <c r="E1551" s="98" t="s">
        <v>247</v>
      </c>
      <c r="F1551" s="122">
        <v>1.0393942786671675</v>
      </c>
      <c r="G1551" s="122">
        <v>1.0757623125649536</v>
      </c>
      <c r="H1551" s="99">
        <v>5171.333333333333</v>
      </c>
      <c r="I1551" s="53">
        <v>5375.0542797474782</v>
      </c>
      <c r="J1551" s="54">
        <v>5079.6352725736624</v>
      </c>
      <c r="K1551" s="55">
        <v>0.9822680042362375</v>
      </c>
      <c r="L1551" s="121">
        <v>5563.1255057108965</v>
      </c>
      <c r="M1551" s="54">
        <v>5208.4518340838622</v>
      </c>
      <c r="N1551" s="120">
        <v>1.0071777428291599</v>
      </c>
      <c r="O1551" s="123">
        <v>5224.7579882304717</v>
      </c>
      <c r="P1551" s="53">
        <v>5430.583560387332</v>
      </c>
      <c r="Q1551" s="54">
        <v>5132.1529633186819</v>
      </c>
      <c r="R1551" s="55">
        <v>0.98227572930260199</v>
      </c>
      <c r="S1551" s="121">
        <v>5620.5977360110264</v>
      </c>
      <c r="T1551" s="54">
        <v>5262.3008351899207</v>
      </c>
      <c r="U1551" s="55">
        <v>1.0071855666892169</v>
      </c>
    </row>
    <row r="1552" spans="1:21" ht="13" x14ac:dyDescent="0.3">
      <c r="A1552" s="44" t="s">
        <v>5770</v>
      </c>
      <c r="B1552" s="44" t="s">
        <v>11752</v>
      </c>
      <c r="C1552" s="98" t="s">
        <v>964</v>
      </c>
      <c r="D1552" s="98" t="s">
        <v>13143</v>
      </c>
      <c r="E1552" s="98" t="s">
        <v>283</v>
      </c>
      <c r="F1552" s="122">
        <v>1.023885492147907</v>
      </c>
      <c r="G1552" s="122">
        <v>1.0661386102357386</v>
      </c>
      <c r="H1552" s="99">
        <v>10397.25</v>
      </c>
      <c r="I1552" s="53">
        <v>10645.593433234826</v>
      </c>
      <c r="J1552" s="54">
        <v>10060.499687359188</v>
      </c>
      <c r="K1552" s="55">
        <v>0.96761159800516372</v>
      </c>
      <c r="L1552" s="121">
        <v>11084.909665273533</v>
      </c>
      <c r="M1552" s="54">
        <v>10378.198014313904</v>
      </c>
      <c r="N1552" s="120">
        <v>0.99816759376892006</v>
      </c>
      <c r="O1552" s="123">
        <v>10498.900729501753</v>
      </c>
      <c r="P1552" s="53">
        <v>10749.672140437922</v>
      </c>
      <c r="Q1552" s="54">
        <v>10158.93800671357</v>
      </c>
      <c r="R1552" s="55">
        <v>0.96761920780592836</v>
      </c>
      <c r="S1552" s="121">
        <v>11193.28343275398</v>
      </c>
      <c r="T1552" s="54">
        <v>10479.74388547902</v>
      </c>
      <c r="U1552" s="55">
        <v>0.99817534763721483</v>
      </c>
    </row>
    <row r="1553" spans="1:21" ht="13" x14ac:dyDescent="0.3">
      <c r="A1553" s="44" t="s">
        <v>5769</v>
      </c>
      <c r="B1553" s="44" t="s">
        <v>11751</v>
      </c>
      <c r="C1553" s="98" t="s">
        <v>964</v>
      </c>
      <c r="D1553" s="98" t="s">
        <v>13143</v>
      </c>
      <c r="E1553" s="98" t="s">
        <v>247</v>
      </c>
      <c r="F1553" s="122">
        <v>1.0393942786671675</v>
      </c>
      <c r="G1553" s="122">
        <v>1.0757623125649536</v>
      </c>
      <c r="H1553" s="99">
        <v>14161.500000000002</v>
      </c>
      <c r="I1553" s="53">
        <v>14719.382077345095</v>
      </c>
      <c r="J1553" s="54">
        <v>13910.38834199148</v>
      </c>
      <c r="K1553" s="55">
        <v>0.98226800423623761</v>
      </c>
      <c r="L1553" s="121">
        <v>15234.407989388592</v>
      </c>
      <c r="M1553" s="54">
        <v>14263.14760507515</v>
      </c>
      <c r="N1553" s="120">
        <v>1.0071777428291599</v>
      </c>
      <c r="O1553" s="123">
        <v>14303.067173680392</v>
      </c>
      <c r="P1553" s="53">
        <v>14866.526187715574</v>
      </c>
      <c r="Q1553" s="54">
        <v>14049.555739291014</v>
      </c>
      <c r="R1553" s="55">
        <v>0.98227572930260199</v>
      </c>
      <c r="S1553" s="121">
        <v>15386.700619530293</v>
      </c>
      <c r="T1553" s="54">
        <v>14405.842816717224</v>
      </c>
      <c r="U1553" s="55">
        <v>1.0071855666892171</v>
      </c>
    </row>
    <row r="1554" spans="1:21" ht="13" x14ac:dyDescent="0.3">
      <c r="A1554" s="44" t="s">
        <v>5768</v>
      </c>
      <c r="B1554" s="44" t="s">
        <v>11750</v>
      </c>
      <c r="C1554" s="98" t="s">
        <v>964</v>
      </c>
      <c r="D1554" s="98" t="s">
        <v>13143</v>
      </c>
      <c r="E1554" s="98" t="s">
        <v>284</v>
      </c>
      <c r="F1554" s="122">
        <v>1.0292487639530485</v>
      </c>
      <c r="G1554" s="122">
        <v>1.0710615153693128</v>
      </c>
      <c r="H1554" s="99">
        <v>7114.9166666666661</v>
      </c>
      <c r="I1554" s="53">
        <v>7323.0191847956103</v>
      </c>
      <c r="J1554" s="54">
        <v>6920.53784330695</v>
      </c>
      <c r="K1554" s="55">
        <v>0.97268009838114067</v>
      </c>
      <c r="L1554" s="121">
        <v>7620.5134267263793</v>
      </c>
      <c r="M1554" s="54">
        <v>7134.6722437500885</v>
      </c>
      <c r="N1554" s="120">
        <v>1.0027766420899877</v>
      </c>
      <c r="O1554" s="123">
        <v>7187.1037074941378</v>
      </c>
      <c r="P1554" s="53">
        <v>7397.3176073407139</v>
      </c>
      <c r="Q1554" s="54">
        <v>6990.8077201956066</v>
      </c>
      <c r="R1554" s="55">
        <v>0.97268774804322788</v>
      </c>
      <c r="S1554" s="121">
        <v>7697.8301880650779</v>
      </c>
      <c r="T1554" s="54">
        <v>7207.1157073329432</v>
      </c>
      <c r="U1554" s="55">
        <v>1.0027844317618428</v>
      </c>
    </row>
    <row r="1555" spans="1:21" ht="13" x14ac:dyDescent="0.3">
      <c r="A1555" s="44" t="s">
        <v>5767</v>
      </c>
      <c r="B1555" s="44" t="s">
        <v>11749</v>
      </c>
      <c r="C1555" s="98" t="s">
        <v>964</v>
      </c>
      <c r="D1555" s="98" t="s">
        <v>13143</v>
      </c>
      <c r="E1555" s="98" t="s">
        <v>247</v>
      </c>
      <c r="F1555" s="122">
        <v>1.0393942786671675</v>
      </c>
      <c r="G1555" s="122">
        <v>1.0757623125649536</v>
      </c>
      <c r="H1555" s="99">
        <v>9271.9166666666661</v>
      </c>
      <c r="I1555" s="53">
        <v>9637.177135612088</v>
      </c>
      <c r="J1555" s="54">
        <v>9107.5070796113741</v>
      </c>
      <c r="K1555" s="55">
        <v>0.9822680042362375</v>
      </c>
      <c r="L1555" s="121">
        <v>9974.3785152428682</v>
      </c>
      <c r="M1555" s="54">
        <v>9338.4681000334003</v>
      </c>
      <c r="N1555" s="120">
        <v>1.0071777428291599</v>
      </c>
      <c r="O1555" s="123">
        <v>9362.5904489081622</v>
      </c>
      <c r="P1555" s="53">
        <v>9731.4229460990118</v>
      </c>
      <c r="Q1555" s="54">
        <v>9196.6453613628419</v>
      </c>
      <c r="R1555" s="55">
        <v>0.9822757293026021</v>
      </c>
      <c r="S1555" s="121">
        <v>10071.921952915991</v>
      </c>
      <c r="T1555" s="54">
        <v>9429.8659669626177</v>
      </c>
      <c r="U1555" s="55">
        <v>1.0071855666892169</v>
      </c>
    </row>
    <row r="1556" spans="1:21" ht="13" x14ac:dyDescent="0.3">
      <c r="A1556" s="44" t="s">
        <v>5766</v>
      </c>
      <c r="B1556" s="44" t="s">
        <v>13249</v>
      </c>
      <c r="C1556" s="98" t="s">
        <v>964</v>
      </c>
      <c r="D1556" s="98" t="s">
        <v>13143</v>
      </c>
      <c r="E1556" s="98" t="s">
        <v>283</v>
      </c>
      <c r="F1556" s="122">
        <v>1.023885492147907</v>
      </c>
      <c r="G1556" s="122">
        <v>1.0661386102357386</v>
      </c>
      <c r="H1556" s="99">
        <v>17486.25</v>
      </c>
      <c r="I1556" s="53">
        <v>17903.917687071338</v>
      </c>
      <c r="J1556" s="54">
        <v>16919.898305617793</v>
      </c>
      <c r="K1556" s="55">
        <v>0.96761159800516361</v>
      </c>
      <c r="L1556" s="121">
        <v>18642.766273234683</v>
      </c>
      <c r="M1556" s="54">
        <v>17454.208086541777</v>
      </c>
      <c r="N1556" s="120">
        <v>0.99816759376892006</v>
      </c>
      <c r="O1556" s="123">
        <v>17639.763044725067</v>
      </c>
      <c r="P1556" s="53">
        <v>18061.097466420786</v>
      </c>
      <c r="Q1556" s="54">
        <v>17068.573543221159</v>
      </c>
      <c r="R1556" s="55">
        <v>0.96761920780592825</v>
      </c>
      <c r="S1556" s="121">
        <v>18806.432457390925</v>
      </c>
      <c r="T1556" s="54">
        <v>17607.57660940654</v>
      </c>
      <c r="U1556" s="55">
        <v>0.99817534763721494</v>
      </c>
    </row>
    <row r="1557" spans="1:21" ht="13" x14ac:dyDescent="0.3">
      <c r="A1557" s="44" t="s">
        <v>5765</v>
      </c>
      <c r="B1557" s="44" t="s">
        <v>11748</v>
      </c>
      <c r="C1557" s="98" t="s">
        <v>974</v>
      </c>
      <c r="D1557" s="98" t="s">
        <v>13143</v>
      </c>
      <c r="E1557" s="98" t="s">
        <v>248</v>
      </c>
      <c r="F1557" s="122">
        <v>1.0250994398275355</v>
      </c>
      <c r="G1557" s="122">
        <v>1.0575723724329946</v>
      </c>
      <c r="H1557" s="99">
        <v>19373.333333333336</v>
      </c>
      <c r="I1557" s="53">
        <v>19859.593147592124</v>
      </c>
      <c r="J1557" s="54">
        <v>18768.087651053545</v>
      </c>
      <c r="K1557" s="55">
        <v>0.96875882575981809</v>
      </c>
      <c r="L1557" s="121">
        <v>20488.702095268553</v>
      </c>
      <c r="M1557" s="54">
        <v>19182.457396754817</v>
      </c>
      <c r="N1557" s="120">
        <v>0.99014749122960155</v>
      </c>
      <c r="O1557" s="123">
        <v>19568.657592351094</v>
      </c>
      <c r="P1557" s="53">
        <v>20059.819936095955</v>
      </c>
      <c r="Q1557" s="54">
        <v>18957.458841003674</v>
      </c>
      <c r="R1557" s="55">
        <v>0.96876644458297834</v>
      </c>
      <c r="S1557" s="121">
        <v>20695.271635271678</v>
      </c>
      <c r="T1557" s="54">
        <v>19376.007735444666</v>
      </c>
      <c r="U1557" s="55">
        <v>0.9901551827969165</v>
      </c>
    </row>
    <row r="1558" spans="1:21" ht="13" x14ac:dyDescent="0.3">
      <c r="A1558" s="44" t="s">
        <v>5764</v>
      </c>
      <c r="B1558" s="44" t="s">
        <v>11747</v>
      </c>
      <c r="C1558" s="98" t="s">
        <v>974</v>
      </c>
      <c r="D1558" s="98" t="s">
        <v>13143</v>
      </c>
      <c r="E1558" s="98" t="s">
        <v>248</v>
      </c>
      <c r="F1558" s="122">
        <v>1.0250994398275355</v>
      </c>
      <c r="G1558" s="122">
        <v>1.0575723724329946</v>
      </c>
      <c r="H1558" s="99">
        <v>6322</v>
      </c>
      <c r="I1558" s="53">
        <v>6480.6786585896789</v>
      </c>
      <c r="J1558" s="54">
        <v>6124.4932964535692</v>
      </c>
      <c r="K1558" s="55">
        <v>0.96875882575981798</v>
      </c>
      <c r="L1558" s="121">
        <v>6685.9725385213924</v>
      </c>
      <c r="M1558" s="54">
        <v>6259.7124395535411</v>
      </c>
      <c r="N1558" s="120">
        <v>0.99014749122960155</v>
      </c>
      <c r="O1558" s="123">
        <v>6390.4455698808579</v>
      </c>
      <c r="P1558" s="53">
        <v>6550.8421739332234</v>
      </c>
      <c r="Q1558" s="54">
        <v>6190.8492340345238</v>
      </c>
      <c r="R1558" s="55">
        <v>0.96876644458297834</v>
      </c>
      <c r="S1558" s="121">
        <v>6758.3586822428188</v>
      </c>
      <c r="T1558" s="54">
        <v>6327.5328013991266</v>
      </c>
      <c r="U1558" s="55">
        <v>0.99015518279691661</v>
      </c>
    </row>
    <row r="1559" spans="1:21" ht="13" x14ac:dyDescent="0.3">
      <c r="A1559" s="44" t="s">
        <v>5763</v>
      </c>
      <c r="B1559" s="44" t="s">
        <v>11746</v>
      </c>
      <c r="C1559" s="98" t="s">
        <v>974</v>
      </c>
      <c r="D1559" s="98" t="s">
        <v>13143</v>
      </c>
      <c r="E1559" s="98" t="s">
        <v>248</v>
      </c>
      <c r="F1559" s="122">
        <v>1.0250994398275355</v>
      </c>
      <c r="G1559" s="122">
        <v>1.0575723724329946</v>
      </c>
      <c r="H1559" s="99">
        <v>12255.833333333336</v>
      </c>
      <c r="I1559" s="53">
        <v>12563.44788461964</v>
      </c>
      <c r="J1559" s="54">
        <v>11872.946708708039</v>
      </c>
      <c r="K1559" s="55">
        <v>0.96875882575981809</v>
      </c>
      <c r="L1559" s="121">
        <v>12961.430734476713</v>
      </c>
      <c r="M1559" s="54">
        <v>12135.082627928126</v>
      </c>
      <c r="N1559" s="120">
        <v>0.99014749122960144</v>
      </c>
      <c r="O1559" s="123">
        <v>12376.171079565118</v>
      </c>
      <c r="P1559" s="53">
        <v>12686.806040871947</v>
      </c>
      <c r="Q1559" s="54">
        <v>11989.619254300978</v>
      </c>
      <c r="R1559" s="55">
        <v>0.96876644458297823</v>
      </c>
      <c r="S1559" s="121">
        <v>13088.696610252298</v>
      </c>
      <c r="T1559" s="54">
        <v>12254.329937612712</v>
      </c>
      <c r="U1559" s="55">
        <v>0.99015518279691661</v>
      </c>
    </row>
    <row r="1560" spans="1:21" ht="13" x14ac:dyDescent="0.3">
      <c r="A1560" s="44" t="s">
        <v>5762</v>
      </c>
      <c r="B1560" s="44" t="s">
        <v>11745</v>
      </c>
      <c r="C1560" s="98" t="s">
        <v>964</v>
      </c>
      <c r="D1560" s="98" t="s">
        <v>13143</v>
      </c>
      <c r="E1560" s="98" t="s">
        <v>247</v>
      </c>
      <c r="F1560" s="122">
        <v>1.0393942786671675</v>
      </c>
      <c r="G1560" s="122">
        <v>1.0757623125649536</v>
      </c>
      <c r="H1560" s="99">
        <v>20645.583333333336</v>
      </c>
      <c r="I1560" s="53">
        <v>21458.901196412899</v>
      </c>
      <c r="J1560" s="54">
        <v>20279.495937126263</v>
      </c>
      <c r="K1560" s="55">
        <v>0.9822680042362375</v>
      </c>
      <c r="L1560" s="121">
        <v>22209.740470919132</v>
      </c>
      <c r="M1560" s="54">
        <v>20793.772021057994</v>
      </c>
      <c r="N1560" s="120">
        <v>1.0071777428291599</v>
      </c>
      <c r="O1560" s="123">
        <v>20836.822966463667</v>
      </c>
      <c r="P1560" s="53">
        <v>21657.674576942973</v>
      </c>
      <c r="Q1560" s="54">
        <v>20467.505475732305</v>
      </c>
      <c r="R1560" s="55">
        <v>0.98227572930260199</v>
      </c>
      <c r="S1560" s="121">
        <v>22415.468860909492</v>
      </c>
      <c r="T1560" s="54">
        <v>20986.547347480602</v>
      </c>
      <c r="U1560" s="55">
        <v>1.0071855666892171</v>
      </c>
    </row>
    <row r="1561" spans="1:21" ht="13" x14ac:dyDescent="0.3">
      <c r="A1561" s="44" t="s">
        <v>5761</v>
      </c>
      <c r="B1561" s="44" t="s">
        <v>11744</v>
      </c>
      <c r="C1561" s="98" t="s">
        <v>964</v>
      </c>
      <c r="D1561" s="98" t="s">
        <v>13143</v>
      </c>
      <c r="E1561" s="98" t="s">
        <v>247</v>
      </c>
      <c r="F1561" s="122">
        <v>1.0393942786671675</v>
      </c>
      <c r="G1561" s="122">
        <v>1.0757623125649536</v>
      </c>
      <c r="H1561" s="99">
        <v>13365.333333333332</v>
      </c>
      <c r="I1561" s="53">
        <v>13891.850999146249</v>
      </c>
      <c r="J1561" s="54">
        <v>13128.339299285391</v>
      </c>
      <c r="K1561" s="55">
        <v>0.9822680042362375</v>
      </c>
      <c r="L1561" s="121">
        <v>14377.921894868125</v>
      </c>
      <c r="M1561" s="54">
        <v>13461.266258825997</v>
      </c>
      <c r="N1561" s="120">
        <v>1.0071777428291599</v>
      </c>
      <c r="O1561" s="123">
        <v>13499.853527472995</v>
      </c>
      <c r="P1561" s="53">
        <v>14031.670519300211</v>
      </c>
      <c r="Q1561" s="54">
        <v>13260.57846917684</v>
      </c>
      <c r="R1561" s="55">
        <v>0.98227572930260199</v>
      </c>
      <c r="S1561" s="121">
        <v>14522.633650002495</v>
      </c>
      <c r="T1561" s="54">
        <v>13596.857625289314</v>
      </c>
      <c r="U1561" s="55">
        <v>1.0071855666892171</v>
      </c>
    </row>
    <row r="1562" spans="1:21" ht="13" x14ac:dyDescent="0.3">
      <c r="A1562" s="44" t="s">
        <v>5760</v>
      </c>
      <c r="B1562" s="44" t="s">
        <v>11743</v>
      </c>
      <c r="C1562" s="98" t="s">
        <v>964</v>
      </c>
      <c r="D1562" s="98" t="s">
        <v>13143</v>
      </c>
      <c r="E1562" s="98" t="s">
        <v>284</v>
      </c>
      <c r="F1562" s="122">
        <v>1.0292487639530485</v>
      </c>
      <c r="G1562" s="122">
        <v>1.0710615153693128</v>
      </c>
      <c r="H1562" s="99">
        <v>5130.4166666666661</v>
      </c>
      <c r="I1562" s="53">
        <v>5280.4750127307852</v>
      </c>
      <c r="J1562" s="54">
        <v>4990.2541880695762</v>
      </c>
      <c r="K1562" s="55">
        <v>0.97268009838114067</v>
      </c>
      <c r="L1562" s="121">
        <v>5494.9918494759777</v>
      </c>
      <c r="M1562" s="54">
        <v>5144.6619975225076</v>
      </c>
      <c r="N1562" s="120">
        <v>1.0027766420899877</v>
      </c>
      <c r="O1562" s="123">
        <v>5185.2293054008187</v>
      </c>
      <c r="P1562" s="53">
        <v>5336.890853396917</v>
      </c>
      <c r="Q1562" s="54">
        <v>5043.6090161580732</v>
      </c>
      <c r="R1562" s="55">
        <v>0.97268774804322788</v>
      </c>
      <c r="S1562" s="121">
        <v>5553.6995573799704</v>
      </c>
      <c r="T1562" s="54">
        <v>5199.6672225712146</v>
      </c>
      <c r="U1562" s="55">
        <v>1.0027844317618428</v>
      </c>
    </row>
    <row r="1563" spans="1:21" ht="13" x14ac:dyDescent="0.3">
      <c r="A1563" s="44" t="s">
        <v>5759</v>
      </c>
      <c r="B1563" s="44" t="s">
        <v>11742</v>
      </c>
      <c r="C1563" s="98" t="s">
        <v>964</v>
      </c>
      <c r="D1563" s="98" t="s">
        <v>13143</v>
      </c>
      <c r="E1563" s="98" t="s">
        <v>248</v>
      </c>
      <c r="F1563" s="122">
        <v>1.0250994398275355</v>
      </c>
      <c r="G1563" s="122">
        <v>1.0575723724329946</v>
      </c>
      <c r="H1563" s="99">
        <v>8539.9166666666661</v>
      </c>
      <c r="I1563" s="53">
        <v>8754.2637911738329</v>
      </c>
      <c r="J1563" s="54">
        <v>8273.1196420866981</v>
      </c>
      <c r="K1563" s="55">
        <v>0.96875882575981798</v>
      </c>
      <c r="L1563" s="121">
        <v>9031.5799295467368</v>
      </c>
      <c r="M1563" s="54">
        <v>8455.7770628098588</v>
      </c>
      <c r="N1563" s="120">
        <v>0.99014749122960133</v>
      </c>
      <c r="O1563" s="123">
        <v>8633.4627369469472</v>
      </c>
      <c r="P1563" s="53">
        <v>8850.1578154162162</v>
      </c>
      <c r="Q1563" s="54">
        <v>8363.8090001117216</v>
      </c>
      <c r="R1563" s="55">
        <v>0.96876644458297811</v>
      </c>
      <c r="S1563" s="121">
        <v>9130.5116690248378</v>
      </c>
      <c r="T1563" s="54">
        <v>8548.4678744720732</v>
      </c>
      <c r="U1563" s="55">
        <v>0.99015518279691672</v>
      </c>
    </row>
    <row r="1564" spans="1:21" ht="13" x14ac:dyDescent="0.3">
      <c r="A1564" s="44" t="s">
        <v>5758</v>
      </c>
      <c r="B1564" s="44" t="s">
        <v>8812</v>
      </c>
      <c r="C1564" s="98" t="s">
        <v>974</v>
      </c>
      <c r="D1564" s="98" t="s">
        <v>13143</v>
      </c>
      <c r="E1564" s="98" t="s">
        <v>248</v>
      </c>
      <c r="F1564" s="122">
        <v>1.0250994398275355</v>
      </c>
      <c r="G1564" s="122">
        <v>1.0575723724329946</v>
      </c>
      <c r="H1564" s="99">
        <v>10691.5</v>
      </c>
      <c r="I1564" s="53">
        <v>10959.850660916096</v>
      </c>
      <c r="J1564" s="54">
        <v>10357.484985611094</v>
      </c>
      <c r="K1564" s="55">
        <v>0.96875882575981798</v>
      </c>
      <c r="L1564" s="121">
        <v>11307.035019867362</v>
      </c>
      <c r="M1564" s="54">
        <v>10586.161902481284</v>
      </c>
      <c r="N1564" s="120">
        <v>0.99014749122960155</v>
      </c>
      <c r="O1564" s="123">
        <v>10795.723649048301</v>
      </c>
      <c r="P1564" s="53">
        <v>11066.69026517229</v>
      </c>
      <c r="Q1564" s="54">
        <v>10458.534816188898</v>
      </c>
      <c r="R1564" s="55">
        <v>0.96876644458297823</v>
      </c>
      <c r="S1564" s="121">
        <v>11417.259071654997</v>
      </c>
      <c r="T1564" s="54">
        <v>10689.441723148415</v>
      </c>
      <c r="U1564" s="55">
        <v>0.9901551827969165</v>
      </c>
    </row>
    <row r="1565" spans="1:21" ht="13" x14ac:dyDescent="0.3">
      <c r="A1565" s="44" t="s">
        <v>5757</v>
      </c>
      <c r="B1565" s="44" t="s">
        <v>11741</v>
      </c>
      <c r="C1565" s="98" t="s">
        <v>964</v>
      </c>
      <c r="D1565" s="98" t="s">
        <v>13143</v>
      </c>
      <c r="E1565" s="98" t="s">
        <v>282</v>
      </c>
      <c r="F1565" s="122">
        <v>1.0283733846384027</v>
      </c>
      <c r="G1565" s="122">
        <v>1.0694172021462041</v>
      </c>
      <c r="H1565" s="99">
        <v>13787.083333333332</v>
      </c>
      <c r="I1565" s="53">
        <v>14178.269551791709</v>
      </c>
      <c r="J1565" s="54">
        <v>13399.015967280962</v>
      </c>
      <c r="K1565" s="55">
        <v>0.97185283089468744</v>
      </c>
      <c r="L1565" s="121">
        <v>14744.144084089892</v>
      </c>
      <c r="M1565" s="54">
        <v>13804.140175867093</v>
      </c>
      <c r="N1565" s="120">
        <v>1.0012371610529489</v>
      </c>
      <c r="O1565" s="123">
        <v>13919.061622904774</v>
      </c>
      <c r="P1565" s="53">
        <v>14313.99251213708</v>
      </c>
      <c r="Q1565" s="54">
        <v>13527.385827177319</v>
      </c>
      <c r="R1565" s="55">
        <v>0.97186047405071296</v>
      </c>
      <c r="S1565" s="121">
        <v>14885.283937267426</v>
      </c>
      <c r="T1565" s="54">
        <v>13936.390002304877</v>
      </c>
      <c r="U1565" s="55">
        <v>1.0012449387659574</v>
      </c>
    </row>
    <row r="1566" spans="1:21" ht="13" x14ac:dyDescent="0.3">
      <c r="A1566" s="44" t="s">
        <v>5756</v>
      </c>
      <c r="B1566" s="44" t="s">
        <v>11740</v>
      </c>
      <c r="C1566" s="98" t="s">
        <v>964</v>
      </c>
      <c r="D1566" s="98" t="s">
        <v>13143</v>
      </c>
      <c r="E1566" s="98" t="s">
        <v>247</v>
      </c>
      <c r="F1566" s="122">
        <v>1.0393942786671675</v>
      </c>
      <c r="G1566" s="122">
        <v>1.0757623125649536</v>
      </c>
      <c r="H1566" s="99">
        <v>12546.500000000004</v>
      </c>
      <c r="I1566" s="53">
        <v>13040.760317297621</v>
      </c>
      <c r="J1566" s="54">
        <v>12324.025515149957</v>
      </c>
      <c r="K1566" s="55">
        <v>0.9822680042362375</v>
      </c>
      <c r="L1566" s="121">
        <v>13497.051854596193</v>
      </c>
      <c r="M1566" s="54">
        <v>12636.555550406058</v>
      </c>
      <c r="N1566" s="120">
        <v>1.0071777428291599</v>
      </c>
      <c r="O1566" s="123">
        <v>12662.348457378353</v>
      </c>
      <c r="P1566" s="53">
        <v>13161.172541089094</v>
      </c>
      <c r="Q1566" s="54">
        <v>12437.917565655</v>
      </c>
      <c r="R1566" s="55">
        <v>0.98227572930260199</v>
      </c>
      <c r="S1566" s="121">
        <v>13621.677259012609</v>
      </c>
      <c r="T1566" s="54">
        <v>12753.33460666095</v>
      </c>
      <c r="U1566" s="55">
        <v>1.0071855666892171</v>
      </c>
    </row>
    <row r="1567" spans="1:21" ht="13" x14ac:dyDescent="0.3">
      <c r="A1567" s="44" t="s">
        <v>5755</v>
      </c>
      <c r="B1567" s="44" t="s">
        <v>11739</v>
      </c>
      <c r="C1567" s="98" t="s">
        <v>964</v>
      </c>
      <c r="D1567" s="98" t="s">
        <v>13143</v>
      </c>
      <c r="E1567" s="98" t="s">
        <v>282</v>
      </c>
      <c r="F1567" s="122">
        <v>1.0283733846384027</v>
      </c>
      <c r="G1567" s="122">
        <v>1.0694172021462041</v>
      </c>
      <c r="H1567" s="99">
        <v>7693.25</v>
      </c>
      <c r="I1567" s="53">
        <v>7911.5335413693911</v>
      </c>
      <c r="J1567" s="54">
        <v>7476.7067912805542</v>
      </c>
      <c r="K1567" s="55">
        <v>0.97185283089468744</v>
      </c>
      <c r="L1567" s="121">
        <v>8227.2938904112852</v>
      </c>
      <c r="M1567" s="54">
        <v>7702.7677892705997</v>
      </c>
      <c r="N1567" s="120">
        <v>1.0012371610529489</v>
      </c>
      <c r="O1567" s="123">
        <v>7770.9438418520576</v>
      </c>
      <c r="P1567" s="53">
        <v>7991.4318204803521</v>
      </c>
      <c r="Q1567" s="54">
        <v>7552.2731659638084</v>
      </c>
      <c r="R1567" s="55">
        <v>0.97186047405071285</v>
      </c>
      <c r="S1567" s="121">
        <v>8310.3810213887009</v>
      </c>
      <c r="T1567" s="54">
        <v>7780.6181910888554</v>
      </c>
      <c r="U1567" s="55">
        <v>1.0012449387659572</v>
      </c>
    </row>
    <row r="1568" spans="1:21" ht="13" x14ac:dyDescent="0.3">
      <c r="A1568" s="44" t="s">
        <v>5754</v>
      </c>
      <c r="B1568" s="44" t="s">
        <v>11738</v>
      </c>
      <c r="C1568" s="98" t="s">
        <v>964</v>
      </c>
      <c r="D1568" s="98" t="s">
        <v>13143</v>
      </c>
      <c r="E1568" s="98" t="s">
        <v>284</v>
      </c>
      <c r="F1568" s="122">
        <v>1.0292487639530485</v>
      </c>
      <c r="G1568" s="122">
        <v>1.0710615153693128</v>
      </c>
      <c r="H1568" s="99">
        <v>8187.8333333333339</v>
      </c>
      <c r="I1568" s="53">
        <v>8427.3173377869025</v>
      </c>
      <c r="J1568" s="54">
        <v>7964.1425321950501</v>
      </c>
      <c r="K1568" s="55">
        <v>0.97268009838114067</v>
      </c>
      <c r="L1568" s="121">
        <v>8769.6731775913722</v>
      </c>
      <c r="M1568" s="54">
        <v>8210.5680159924723</v>
      </c>
      <c r="N1568" s="120">
        <v>1.0027766420899877</v>
      </c>
      <c r="O1568" s="123">
        <v>8271.5431751475771</v>
      </c>
      <c r="P1568" s="53">
        <v>8513.4755890049182</v>
      </c>
      <c r="Q1568" s="54">
        <v>8045.6287038766277</v>
      </c>
      <c r="R1568" s="55">
        <v>0.97268774804322788</v>
      </c>
      <c r="S1568" s="121">
        <v>8859.331567616262</v>
      </c>
      <c r="T1568" s="54">
        <v>8294.5747226839121</v>
      </c>
      <c r="U1568" s="55">
        <v>1.0027844317618428</v>
      </c>
    </row>
    <row r="1569" spans="1:21" ht="13" x14ac:dyDescent="0.3">
      <c r="A1569" s="44" t="s">
        <v>5753</v>
      </c>
      <c r="B1569" s="44" t="s">
        <v>11737</v>
      </c>
      <c r="C1569" s="98" t="s">
        <v>964</v>
      </c>
      <c r="D1569" s="98" t="s">
        <v>13143</v>
      </c>
      <c r="E1569" s="98" t="s">
        <v>247</v>
      </c>
      <c r="F1569" s="122">
        <v>1.0393942786671675</v>
      </c>
      <c r="G1569" s="122">
        <v>1.0757623125649536</v>
      </c>
      <c r="H1569" s="99">
        <v>18780.5</v>
      </c>
      <c r="I1569" s="53">
        <v>19520.344250508741</v>
      </c>
      <c r="J1569" s="54">
        <v>18447.484253558658</v>
      </c>
      <c r="K1569" s="55">
        <v>0.9822680042362375</v>
      </c>
      <c r="L1569" s="121">
        <v>20203.354111126111</v>
      </c>
      <c r="M1569" s="54">
        <v>18915.301599203038</v>
      </c>
      <c r="N1569" s="120">
        <v>1.0071777428291599</v>
      </c>
      <c r="O1569" s="123">
        <v>18941.713965067269</v>
      </c>
      <c r="P1569" s="53">
        <v>19687.909123440906</v>
      </c>
      <c r="Q1569" s="54">
        <v>18605.98589927773</v>
      </c>
      <c r="R1569" s="55">
        <v>0.98227572930260187</v>
      </c>
      <c r="S1569" s="121">
        <v>20376.78201900464</v>
      </c>
      <c r="T1569" s="54">
        <v>19077.820913971333</v>
      </c>
      <c r="U1569" s="55">
        <v>1.0071855666892171</v>
      </c>
    </row>
    <row r="1570" spans="1:21" ht="13" x14ac:dyDescent="0.3">
      <c r="A1570" s="44" t="s">
        <v>5752</v>
      </c>
      <c r="B1570" s="44" t="s">
        <v>11736</v>
      </c>
      <c r="C1570" s="98" t="s">
        <v>974</v>
      </c>
      <c r="D1570" s="98" t="s">
        <v>13143</v>
      </c>
      <c r="E1570" s="98" t="s">
        <v>248</v>
      </c>
      <c r="F1570" s="122">
        <v>1.0250994398275355</v>
      </c>
      <c r="G1570" s="122">
        <v>1.0575723724329946</v>
      </c>
      <c r="H1570" s="99">
        <v>5441.583333333333</v>
      </c>
      <c r="I1570" s="53">
        <v>5578.1640267748526</v>
      </c>
      <c r="J1570" s="54">
        <v>5271.581880274196</v>
      </c>
      <c r="K1570" s="55">
        <v>0.96875882575981798</v>
      </c>
      <c r="L1570" s="121">
        <v>5754.8681956251758</v>
      </c>
      <c r="M1570" s="54">
        <v>5387.9700858168117</v>
      </c>
      <c r="N1570" s="120">
        <v>0.99014749122960144</v>
      </c>
      <c r="O1570" s="123">
        <v>5504.5528733343072</v>
      </c>
      <c r="P1570" s="53">
        <v>5642.7140669560495</v>
      </c>
      <c r="Q1570" s="54">
        <v>5332.6261161190941</v>
      </c>
      <c r="R1570" s="55">
        <v>0.96876644458297834</v>
      </c>
      <c r="S1570" s="121">
        <v>5821.4630414350204</v>
      </c>
      <c r="T1570" s="54">
        <v>5450.3615565116233</v>
      </c>
      <c r="U1570" s="55">
        <v>0.99015518279691661</v>
      </c>
    </row>
    <row r="1571" spans="1:21" ht="13" x14ac:dyDescent="0.3">
      <c r="A1571" s="44" t="s">
        <v>5751</v>
      </c>
      <c r="B1571" s="44" t="s">
        <v>8507</v>
      </c>
      <c r="C1571" s="98" t="s">
        <v>974</v>
      </c>
      <c r="D1571" s="98" t="s">
        <v>13143</v>
      </c>
      <c r="E1571" s="98" t="s">
        <v>248</v>
      </c>
      <c r="F1571" s="122">
        <v>1.0250994398275355</v>
      </c>
      <c r="G1571" s="122">
        <v>1.0575723724329946</v>
      </c>
      <c r="H1571" s="99">
        <v>12003.583333333332</v>
      </c>
      <c r="I1571" s="53">
        <v>12304.86655092314</v>
      </c>
      <c r="J1571" s="54">
        <v>11628.577294910121</v>
      </c>
      <c r="K1571" s="55">
        <v>0.96875882575981798</v>
      </c>
      <c r="L1571" s="121">
        <v>12694.658103530486</v>
      </c>
      <c r="M1571" s="54">
        <v>11885.317923265457</v>
      </c>
      <c r="N1571" s="120">
        <v>0.99014749122960155</v>
      </c>
      <c r="O1571" s="123">
        <v>12115.521573693426</v>
      </c>
      <c r="P1571" s="53">
        <v>12419.614378411552</v>
      </c>
      <c r="Q1571" s="54">
        <v>11737.110759215349</v>
      </c>
      <c r="R1571" s="55">
        <v>0.96876644458297823</v>
      </c>
      <c r="S1571" s="121">
        <v>12813.040893954085</v>
      </c>
      <c r="T1571" s="54">
        <v>11996.246478480401</v>
      </c>
      <c r="U1571" s="55">
        <v>0.99015518279691661</v>
      </c>
    </row>
    <row r="1572" spans="1:21" ht="13" x14ac:dyDescent="0.3">
      <c r="A1572" s="44" t="s">
        <v>5750</v>
      </c>
      <c r="B1572" s="44" t="s">
        <v>11735</v>
      </c>
      <c r="C1572" s="98" t="s">
        <v>964</v>
      </c>
      <c r="D1572" s="98" t="s">
        <v>13143</v>
      </c>
      <c r="E1572" s="98" t="s">
        <v>283</v>
      </c>
      <c r="F1572" s="122">
        <v>1.023885492147907</v>
      </c>
      <c r="G1572" s="122">
        <v>1.0661386102357386</v>
      </c>
      <c r="H1572" s="99">
        <v>13480</v>
      </c>
      <c r="I1572" s="53">
        <v>13801.976434153787</v>
      </c>
      <c r="J1572" s="54">
        <v>13043.404341109606</v>
      </c>
      <c r="K1572" s="55">
        <v>0.96761159800516372</v>
      </c>
      <c r="L1572" s="121">
        <v>14371.548465977758</v>
      </c>
      <c r="M1572" s="54">
        <v>13455.299164005044</v>
      </c>
      <c r="N1572" s="120">
        <v>0.99816759376892017</v>
      </c>
      <c r="O1572" s="123">
        <v>13604.682308400301</v>
      </c>
      <c r="P1572" s="53">
        <v>13929.636840852367</v>
      </c>
      <c r="Q1572" s="54">
        <v>13164.151917705629</v>
      </c>
      <c r="R1572" s="55">
        <v>0.96761920780592847</v>
      </c>
      <c r="S1572" s="121">
        <v>14504.477088976637</v>
      </c>
      <c r="T1572" s="54">
        <v>13579.858492681336</v>
      </c>
      <c r="U1572" s="55">
        <v>0.99817534763721483</v>
      </c>
    </row>
    <row r="1573" spans="1:21" ht="13" x14ac:dyDescent="0.3">
      <c r="A1573" s="44" t="s">
        <v>5749</v>
      </c>
      <c r="B1573" s="44" t="s">
        <v>11734</v>
      </c>
      <c r="C1573" s="98" t="s">
        <v>964</v>
      </c>
      <c r="D1573" s="98" t="s">
        <v>13143</v>
      </c>
      <c r="E1573" s="98" t="s">
        <v>248</v>
      </c>
      <c r="F1573" s="122">
        <v>1.0250994398275355</v>
      </c>
      <c r="G1573" s="122">
        <v>1.0575723724329946</v>
      </c>
      <c r="H1573" s="99">
        <v>9469.5833333333321</v>
      </c>
      <c r="I1573" s="53">
        <v>9707.2645704001643</v>
      </c>
      <c r="J1573" s="54">
        <v>9173.7424304347423</v>
      </c>
      <c r="K1573" s="55">
        <v>0.96875882575981809</v>
      </c>
      <c r="L1573" s="121">
        <v>10014.769711785277</v>
      </c>
      <c r="M1573" s="54">
        <v>9376.2841804896452</v>
      </c>
      <c r="N1573" s="120">
        <v>0.99014749122960144</v>
      </c>
      <c r="O1573" s="123">
        <v>9564.3675681952864</v>
      </c>
      <c r="P1573" s="53">
        <v>9804.4278364616366</v>
      </c>
      <c r="Q1573" s="54">
        <v>9265.6383637252948</v>
      </c>
      <c r="R1573" s="55">
        <v>0.96876644458297845</v>
      </c>
      <c r="S1573" s="121">
        <v>10115.010899917481</v>
      </c>
      <c r="T1573" s="54">
        <v>9470.2081178233057</v>
      </c>
      <c r="U1573" s="55">
        <v>0.99015518279691672</v>
      </c>
    </row>
    <row r="1574" spans="1:21" ht="13" x14ac:dyDescent="0.3">
      <c r="A1574" s="44" t="s">
        <v>5748</v>
      </c>
      <c r="B1574" s="44" t="s">
        <v>11733</v>
      </c>
      <c r="C1574" s="98" t="s">
        <v>964</v>
      </c>
      <c r="D1574" s="98" t="s">
        <v>13143</v>
      </c>
      <c r="E1574" s="98" t="s">
        <v>247</v>
      </c>
      <c r="F1574" s="122">
        <v>1.0393942786671675</v>
      </c>
      <c r="G1574" s="122">
        <v>1.0757623125649536</v>
      </c>
      <c r="H1574" s="99">
        <v>12075.916666666668</v>
      </c>
      <c r="I1574" s="53">
        <v>12551.638692994828</v>
      </c>
      <c r="J1574" s="54">
        <v>11861.786563489786</v>
      </c>
      <c r="K1574" s="55">
        <v>0.9822680042362375</v>
      </c>
      <c r="L1574" s="121">
        <v>12990.816039675001</v>
      </c>
      <c r="M1574" s="54">
        <v>12162.594490926367</v>
      </c>
      <c r="N1574" s="120">
        <v>1.0071777428291599</v>
      </c>
      <c r="O1574" s="123">
        <v>12185.700911296315</v>
      </c>
      <c r="P1574" s="53">
        <v>12665.747808750679</v>
      </c>
      <c r="Q1574" s="54">
        <v>11969.71824970697</v>
      </c>
      <c r="R1574" s="55">
        <v>0.98227572930260199</v>
      </c>
      <c r="S1574" s="121">
        <v>13108.917792560986</v>
      </c>
      <c r="T1574" s="54">
        <v>12273.262077849287</v>
      </c>
      <c r="U1574" s="55">
        <v>1.0071855666892171</v>
      </c>
    </row>
    <row r="1575" spans="1:21" ht="13" x14ac:dyDescent="0.3">
      <c r="A1575" s="44" t="s">
        <v>5747</v>
      </c>
      <c r="B1575" s="44" t="s">
        <v>11732</v>
      </c>
      <c r="C1575" s="98" t="s">
        <v>964</v>
      </c>
      <c r="D1575" s="98" t="s">
        <v>13143</v>
      </c>
      <c r="E1575" s="98" t="s">
        <v>248</v>
      </c>
      <c r="F1575" s="122">
        <v>1.0250994398275355</v>
      </c>
      <c r="G1575" s="122">
        <v>1.0575723724329946</v>
      </c>
      <c r="H1575" s="99">
        <v>9474.1666666666679</v>
      </c>
      <c r="I1575" s="53">
        <v>9711.9629428327098</v>
      </c>
      <c r="J1575" s="54">
        <v>9178.1825750528096</v>
      </c>
      <c r="K1575" s="55">
        <v>0.96875882575981798</v>
      </c>
      <c r="L1575" s="121">
        <v>10019.616918492264</v>
      </c>
      <c r="M1575" s="54">
        <v>9380.8223564911168</v>
      </c>
      <c r="N1575" s="120">
        <v>0.99014749122960144</v>
      </c>
      <c r="O1575" s="123">
        <v>9572.5652427483765</v>
      </c>
      <c r="P1575" s="53">
        <v>9812.8312680538966</v>
      </c>
      <c r="Q1575" s="54">
        <v>9273.5799957559393</v>
      </c>
      <c r="R1575" s="55">
        <v>0.96876644458297834</v>
      </c>
      <c r="S1575" s="121">
        <v>10123.680534043026</v>
      </c>
      <c r="T1575" s="54">
        <v>9478.3250877689297</v>
      </c>
      <c r="U1575" s="55">
        <v>0.99015518279691672</v>
      </c>
    </row>
    <row r="1576" spans="1:21" ht="13" x14ac:dyDescent="0.3">
      <c r="A1576" s="44" t="s">
        <v>5746</v>
      </c>
      <c r="B1576" s="44" t="s">
        <v>11731</v>
      </c>
      <c r="C1576" s="98" t="s">
        <v>964</v>
      </c>
      <c r="D1576" s="98" t="s">
        <v>13143</v>
      </c>
      <c r="E1576" s="98" t="s">
        <v>247</v>
      </c>
      <c r="F1576" s="122">
        <v>1.0393942786671675</v>
      </c>
      <c r="G1576" s="122">
        <v>1.0757623125649536</v>
      </c>
      <c r="H1576" s="99">
        <v>14179.083333333332</v>
      </c>
      <c r="I1576" s="53">
        <v>14737.658093411655</v>
      </c>
      <c r="J1576" s="54">
        <v>13927.659887732629</v>
      </c>
      <c r="K1576" s="55">
        <v>0.98226800423623739</v>
      </c>
      <c r="L1576" s="121">
        <v>15253.323476717856</v>
      </c>
      <c r="M1576" s="54">
        <v>14280.857147053226</v>
      </c>
      <c r="N1576" s="120">
        <v>1.0071777428291599</v>
      </c>
      <c r="O1576" s="123">
        <v>14316.98702616917</v>
      </c>
      <c r="P1576" s="53">
        <v>14880.9944027523</v>
      </c>
      <c r="Q1576" s="54">
        <v>14063.228872546213</v>
      </c>
      <c r="R1576" s="55">
        <v>0.98227572930260199</v>
      </c>
      <c r="S1576" s="121">
        <v>15401.675072234184</v>
      </c>
      <c r="T1576" s="54">
        <v>14419.862691234364</v>
      </c>
      <c r="U1576" s="55">
        <v>1.0071855666892171</v>
      </c>
    </row>
    <row r="1577" spans="1:21" ht="13" x14ac:dyDescent="0.3">
      <c r="A1577" s="44" t="s">
        <v>5745</v>
      </c>
      <c r="B1577" s="44" t="s">
        <v>11730</v>
      </c>
      <c r="C1577" s="98" t="s">
        <v>974</v>
      </c>
      <c r="D1577" s="98" t="s">
        <v>13143</v>
      </c>
      <c r="E1577" s="98" t="s">
        <v>248</v>
      </c>
      <c r="F1577" s="122">
        <v>1.0250994398275355</v>
      </c>
      <c r="G1577" s="122">
        <v>1.0575723724329946</v>
      </c>
      <c r="H1577" s="99">
        <v>7174.5833333333339</v>
      </c>
      <c r="I1577" s="53">
        <v>7354.6613559959733</v>
      </c>
      <c r="J1577" s="54">
        <v>6950.440925315962</v>
      </c>
      <c r="K1577" s="55">
        <v>0.96875882575981809</v>
      </c>
      <c r="L1577" s="121">
        <v>7587.6411170515566</v>
      </c>
      <c r="M1577" s="54">
        <v>7103.8956881177119</v>
      </c>
      <c r="N1577" s="120">
        <v>0.99014749122960144</v>
      </c>
      <c r="O1577" s="123">
        <v>7240.2153913546335</v>
      </c>
      <c r="P1577" s="53">
        <v>7421.9407419083354</v>
      </c>
      <c r="Q1577" s="54">
        <v>7014.0777226975852</v>
      </c>
      <c r="R1577" s="55">
        <v>0.96876644458297834</v>
      </c>
      <c r="S1577" s="121">
        <v>7657.0517683608023</v>
      </c>
      <c r="T1577" s="54">
        <v>7168.9367943157968</v>
      </c>
      <c r="U1577" s="55">
        <v>0.99015518279691672</v>
      </c>
    </row>
    <row r="1578" spans="1:21" ht="13" x14ac:dyDescent="0.3">
      <c r="A1578" s="44" t="s">
        <v>5744</v>
      </c>
      <c r="B1578" s="44" t="s">
        <v>11729</v>
      </c>
      <c r="C1578" s="98" t="s">
        <v>964</v>
      </c>
      <c r="D1578" s="98" t="s">
        <v>13143</v>
      </c>
      <c r="E1578" s="98" t="s">
        <v>282</v>
      </c>
      <c r="F1578" s="122">
        <v>1.0283733846384027</v>
      </c>
      <c r="G1578" s="122">
        <v>1.0694172021462041</v>
      </c>
      <c r="H1578" s="99">
        <v>9910.75</v>
      </c>
      <c r="I1578" s="53">
        <v>10191.951521805049</v>
      </c>
      <c r="J1578" s="54">
        <v>9631.7904437895231</v>
      </c>
      <c r="K1578" s="55">
        <v>0.97185283089468744</v>
      </c>
      <c r="L1578" s="121">
        <v>10598.726536170492</v>
      </c>
      <c r="M1578" s="54">
        <v>9923.0111939055132</v>
      </c>
      <c r="N1578" s="120">
        <v>1.0012371610529489</v>
      </c>
      <c r="O1578" s="123">
        <v>10012.045502911555</v>
      </c>
      <c r="P1578" s="53">
        <v>10296.121120982854</v>
      </c>
      <c r="Q1578" s="54">
        <v>9730.3112886769322</v>
      </c>
      <c r="R1578" s="55">
        <v>0.97186047405071296</v>
      </c>
      <c r="S1578" s="121">
        <v>10707.053689484159</v>
      </c>
      <c r="T1578" s="54">
        <v>10024.509886484657</v>
      </c>
      <c r="U1578" s="55">
        <v>1.0012449387659572</v>
      </c>
    </row>
    <row r="1579" spans="1:21" ht="13" x14ac:dyDescent="0.3">
      <c r="A1579" s="44" t="s">
        <v>5743</v>
      </c>
      <c r="B1579" s="44" t="s">
        <v>11728</v>
      </c>
      <c r="C1579" s="98" t="s">
        <v>974</v>
      </c>
      <c r="D1579" s="98" t="s">
        <v>13143</v>
      </c>
      <c r="E1579" s="98" t="s">
        <v>248</v>
      </c>
      <c r="F1579" s="122">
        <v>1.0250994398275355</v>
      </c>
      <c r="G1579" s="122">
        <v>1.0575723724329946</v>
      </c>
      <c r="H1579" s="99">
        <v>11749.583333333332</v>
      </c>
      <c r="I1579" s="53">
        <v>12044.491293206946</v>
      </c>
      <c r="J1579" s="54">
        <v>11382.512553167127</v>
      </c>
      <c r="K1579" s="55">
        <v>0.96875882575981798</v>
      </c>
      <c r="L1579" s="121">
        <v>12426.034720932505</v>
      </c>
      <c r="M1579" s="54">
        <v>11633.820460493136</v>
      </c>
      <c r="N1579" s="120">
        <v>0.99014749122960144</v>
      </c>
      <c r="O1579" s="123">
        <v>11864.860930692363</v>
      </c>
      <c r="P1579" s="53">
        <v>12162.662293684352</v>
      </c>
      <c r="Q1579" s="54">
        <v>11494.279139298327</v>
      </c>
      <c r="R1579" s="55">
        <v>0.96876644458297834</v>
      </c>
      <c r="S1579" s="121">
        <v>12547.949123059871</v>
      </c>
      <c r="T1579" s="54">
        <v>11748.053543689692</v>
      </c>
      <c r="U1579" s="55">
        <v>0.99015518279691672</v>
      </c>
    </row>
    <row r="1580" spans="1:21" ht="13" x14ac:dyDescent="0.3">
      <c r="A1580" s="44" t="s">
        <v>5742</v>
      </c>
      <c r="B1580" s="44" t="s">
        <v>11727</v>
      </c>
      <c r="C1580" s="98" t="s">
        <v>974</v>
      </c>
      <c r="D1580" s="98" t="s">
        <v>13143</v>
      </c>
      <c r="E1580" s="98" t="s">
        <v>248</v>
      </c>
      <c r="F1580" s="122">
        <v>1.0250994398275355</v>
      </c>
      <c r="G1580" s="122">
        <v>1.0575723724329946</v>
      </c>
      <c r="H1580" s="99">
        <v>10566.916666666666</v>
      </c>
      <c r="I1580" s="53">
        <v>10832.140355704249</v>
      </c>
      <c r="J1580" s="54">
        <v>10236.79378190185</v>
      </c>
      <c r="K1580" s="55">
        <v>0.96875882575981798</v>
      </c>
      <c r="L1580" s="121">
        <v>11175.279128468417</v>
      </c>
      <c r="M1580" s="54">
        <v>10462.806027532262</v>
      </c>
      <c r="N1580" s="120">
        <v>0.99014749122960144</v>
      </c>
      <c r="O1580" s="123">
        <v>10679.891677294576</v>
      </c>
      <c r="P1580" s="53">
        <v>10947.950975813428</v>
      </c>
      <c r="Q1580" s="54">
        <v>10346.320688744006</v>
      </c>
      <c r="R1580" s="55">
        <v>0.96876644458297823</v>
      </c>
      <c r="S1580" s="121">
        <v>11294.758378483819</v>
      </c>
      <c r="T1580" s="54">
        <v>10574.750095982879</v>
      </c>
      <c r="U1580" s="55">
        <v>0.99015518279691661</v>
      </c>
    </row>
    <row r="1581" spans="1:21" ht="13" x14ac:dyDescent="0.3">
      <c r="A1581" s="44" t="s">
        <v>5741</v>
      </c>
      <c r="B1581" s="44" t="s">
        <v>11726</v>
      </c>
      <c r="C1581" s="98" t="s">
        <v>964</v>
      </c>
      <c r="D1581" s="98" t="s">
        <v>13143</v>
      </c>
      <c r="E1581" s="98" t="s">
        <v>284</v>
      </c>
      <c r="F1581" s="122">
        <v>1.0292487639530485</v>
      </c>
      <c r="G1581" s="122">
        <v>1.0710615153693128</v>
      </c>
      <c r="H1581" s="99">
        <v>16172.083333333332</v>
      </c>
      <c r="I1581" s="53">
        <v>16645.09678137903</v>
      </c>
      <c r="J1581" s="54">
        <v>15730.263607694673</v>
      </c>
      <c r="K1581" s="55">
        <v>0.97268009838114078</v>
      </c>
      <c r="L1581" s="121">
        <v>17321.296081678807</v>
      </c>
      <c r="M1581" s="54">
        <v>16216.987420599457</v>
      </c>
      <c r="N1581" s="120">
        <v>1.002776642089988</v>
      </c>
      <c r="O1581" s="123">
        <v>16329.32054948274</v>
      </c>
      <c r="P1581" s="53">
        <v>16806.932991748225</v>
      </c>
      <c r="Q1581" s="54">
        <v>15883.330032352371</v>
      </c>
      <c r="R1581" s="55">
        <v>0.97268774804322788</v>
      </c>
      <c r="S1581" s="121">
        <v>17489.706812680244</v>
      </c>
      <c r="T1581" s="54">
        <v>16374.788428270032</v>
      </c>
      <c r="U1581" s="55">
        <v>1.0027844317618428</v>
      </c>
    </row>
    <row r="1582" spans="1:21" ht="13" x14ac:dyDescent="0.3">
      <c r="A1582" s="44" t="s">
        <v>5740</v>
      </c>
      <c r="B1582" s="44" t="s">
        <v>11725</v>
      </c>
      <c r="C1582" s="98" t="s">
        <v>964</v>
      </c>
      <c r="D1582" s="98" t="s">
        <v>13143</v>
      </c>
      <c r="E1582" s="98" t="s">
        <v>247</v>
      </c>
      <c r="F1582" s="122">
        <v>1.0393942786671675</v>
      </c>
      <c r="G1582" s="122">
        <v>1.0757623125649536</v>
      </c>
      <c r="H1582" s="99">
        <v>15602.75</v>
      </c>
      <c r="I1582" s="53">
        <v>16217.409081474148</v>
      </c>
      <c r="J1582" s="54">
        <v>15326.082103096955</v>
      </c>
      <c r="K1582" s="55">
        <v>0.9822680042362375</v>
      </c>
      <c r="L1582" s="121">
        <v>16784.850422372831</v>
      </c>
      <c r="M1582" s="54">
        <v>15714.742526927675</v>
      </c>
      <c r="N1582" s="120">
        <v>1.0071777428291599</v>
      </c>
      <c r="O1582" s="123">
        <v>15743.741748331835</v>
      </c>
      <c r="P1582" s="53">
        <v>16363.955098029537</v>
      </c>
      <c r="Q1582" s="54">
        <v>15464.695407794474</v>
      </c>
      <c r="R1582" s="55">
        <v>0.98227572930260187</v>
      </c>
      <c r="S1582" s="121">
        <v>16936.524031610861</v>
      </c>
      <c r="T1582" s="54">
        <v>15856.869454602285</v>
      </c>
      <c r="U1582" s="55">
        <v>1.0071855666892171</v>
      </c>
    </row>
    <row r="1583" spans="1:21" ht="13" x14ac:dyDescent="0.3">
      <c r="A1583" s="44" t="s">
        <v>5739</v>
      </c>
      <c r="B1583" s="44" t="s">
        <v>11724</v>
      </c>
      <c r="C1583" s="98" t="s">
        <v>964</v>
      </c>
      <c r="D1583" s="98" t="s">
        <v>13143</v>
      </c>
      <c r="E1583" s="98" t="s">
        <v>247</v>
      </c>
      <c r="F1583" s="122">
        <v>1.0393942786671675</v>
      </c>
      <c r="G1583" s="122">
        <v>1.0757623125649536</v>
      </c>
      <c r="H1583" s="99">
        <v>10967.833333333332</v>
      </c>
      <c r="I1583" s="53">
        <v>11399.903216041714</v>
      </c>
      <c r="J1583" s="54">
        <v>10773.351759129011</v>
      </c>
      <c r="K1583" s="55">
        <v>0.98226800423623739</v>
      </c>
      <c r="L1583" s="121">
        <v>11798.781750493648</v>
      </c>
      <c r="M1583" s="54">
        <v>11046.557620393085</v>
      </c>
      <c r="N1583" s="120">
        <v>1.0071777428291597</v>
      </c>
      <c r="O1583" s="123">
        <v>11074.749323414428</v>
      </c>
      <c r="P1583" s="53">
        <v>11511.03108443004</v>
      </c>
      <c r="Q1583" s="54">
        <v>10878.457468500405</v>
      </c>
      <c r="R1583" s="55">
        <v>0.98227572930260199</v>
      </c>
      <c r="S1583" s="121">
        <v>11913.79794323346</v>
      </c>
      <c r="T1583" s="54">
        <v>11154.327673244183</v>
      </c>
      <c r="U1583" s="55">
        <v>1.0071855666892169</v>
      </c>
    </row>
    <row r="1584" spans="1:21" ht="13" x14ac:dyDescent="0.3">
      <c r="A1584" s="44" t="s">
        <v>5738</v>
      </c>
      <c r="B1584" s="44" t="s">
        <v>11723</v>
      </c>
      <c r="C1584" s="98" t="s">
        <v>964</v>
      </c>
      <c r="D1584" s="98" t="s">
        <v>13143</v>
      </c>
      <c r="E1584" s="98" t="s">
        <v>282</v>
      </c>
      <c r="F1584" s="122">
        <v>1.0283733846384027</v>
      </c>
      <c r="G1584" s="122">
        <v>1.0694172021462041</v>
      </c>
      <c r="H1584" s="99">
        <v>9629.1666666666679</v>
      </c>
      <c r="I1584" s="53">
        <v>9902.3787162472872</v>
      </c>
      <c r="J1584" s="54">
        <v>9358.1328841567629</v>
      </c>
      <c r="K1584" s="55">
        <v>0.97185283089468755</v>
      </c>
      <c r="L1584" s="121">
        <v>10297.596475666158</v>
      </c>
      <c r="M1584" s="54">
        <v>9641.0794966390222</v>
      </c>
      <c r="N1584" s="120">
        <v>1.0012371610529489</v>
      </c>
      <c r="O1584" s="123">
        <v>9719.9968352319647</v>
      </c>
      <c r="P1584" s="53">
        <v>9995.7860441220582</v>
      </c>
      <c r="Q1584" s="54">
        <v>9446.4807320599666</v>
      </c>
      <c r="R1584" s="55">
        <v>0.97186047405071296</v>
      </c>
      <c r="S1584" s="121">
        <v>10394.731820403726</v>
      </c>
      <c r="T1584" s="54">
        <v>9732.0976360971272</v>
      </c>
      <c r="U1584" s="55">
        <v>1.0012449387659572</v>
      </c>
    </row>
    <row r="1585" spans="1:21" ht="13" x14ac:dyDescent="0.3">
      <c r="A1585" s="44" t="s">
        <v>5737</v>
      </c>
      <c r="B1585" s="44" t="s">
        <v>11722</v>
      </c>
      <c r="C1585" s="98" t="s">
        <v>964</v>
      </c>
      <c r="D1585" s="98" t="s">
        <v>13143</v>
      </c>
      <c r="E1585" s="98" t="s">
        <v>282</v>
      </c>
      <c r="F1585" s="122">
        <v>1.0283733846384027</v>
      </c>
      <c r="G1585" s="122">
        <v>1.0694172021462041</v>
      </c>
      <c r="H1585" s="99">
        <v>6209.3333333333321</v>
      </c>
      <c r="I1585" s="53">
        <v>6385.5131363480541</v>
      </c>
      <c r="J1585" s="54">
        <v>6034.5581779687454</v>
      </c>
      <c r="K1585" s="55">
        <v>0.97185283089468755</v>
      </c>
      <c r="L1585" s="121">
        <v>6640.3678805264954</v>
      </c>
      <c r="M1585" s="54">
        <v>6217.0152786981098</v>
      </c>
      <c r="N1585" s="120">
        <v>1.0012371610529489</v>
      </c>
      <c r="O1585" s="123">
        <v>6272.4204005804686</v>
      </c>
      <c r="P1585" s="53">
        <v>6450.3901972199019</v>
      </c>
      <c r="Q1585" s="54">
        <v>6095.9174639534967</v>
      </c>
      <c r="R1585" s="55">
        <v>0.97186047405071285</v>
      </c>
      <c r="S1585" s="121">
        <v>6707.8342754735377</v>
      </c>
      <c r="T1585" s="54">
        <v>6280.229179893533</v>
      </c>
      <c r="U1585" s="55">
        <v>1.0012449387659574</v>
      </c>
    </row>
    <row r="1586" spans="1:21" ht="13" x14ac:dyDescent="0.3">
      <c r="A1586" s="44" t="s">
        <v>5736</v>
      </c>
      <c r="B1586" s="44" t="s">
        <v>11721</v>
      </c>
      <c r="C1586" s="98" t="s">
        <v>964</v>
      </c>
      <c r="D1586" s="98" t="s">
        <v>13143</v>
      </c>
      <c r="E1586" s="98" t="s">
        <v>282</v>
      </c>
      <c r="F1586" s="122">
        <v>1.0283733846384027</v>
      </c>
      <c r="G1586" s="122">
        <v>1.0694172021462041</v>
      </c>
      <c r="H1586" s="99">
        <v>22556.75</v>
      </c>
      <c r="I1586" s="53">
        <v>23196.761343942289</v>
      </c>
      <c r="J1586" s="54">
        <v>21921.841343283741</v>
      </c>
      <c r="K1586" s="55">
        <v>0.97185283089468744</v>
      </c>
      <c r="L1586" s="121">
        <v>24122.576474511388</v>
      </c>
      <c r="M1586" s="54">
        <v>22584.656332581104</v>
      </c>
      <c r="N1586" s="120">
        <v>1.0012371610529489</v>
      </c>
      <c r="O1586" s="123">
        <v>22759.102858803977</v>
      </c>
      <c r="P1586" s="53">
        <v>23404.855638241792</v>
      </c>
      <c r="Q1586" s="54">
        <v>22118.672493326168</v>
      </c>
      <c r="R1586" s="55">
        <v>0.97186047405071285</v>
      </c>
      <c r="S1586" s="121">
        <v>24338.976102619825</v>
      </c>
      <c r="T1586" s="54">
        <v>22787.436548231311</v>
      </c>
      <c r="U1586" s="55">
        <v>1.0012449387659572</v>
      </c>
    </row>
    <row r="1587" spans="1:21" ht="13" x14ac:dyDescent="0.3">
      <c r="A1587" s="44" t="s">
        <v>5735</v>
      </c>
      <c r="B1587" s="44" t="s">
        <v>11720</v>
      </c>
      <c r="C1587" s="98" t="s">
        <v>964</v>
      </c>
      <c r="D1587" s="98" t="s">
        <v>13143</v>
      </c>
      <c r="E1587" s="98" t="s">
        <v>247</v>
      </c>
      <c r="F1587" s="122">
        <v>1.0393942786671675</v>
      </c>
      <c r="G1587" s="122">
        <v>1.0757623125649536</v>
      </c>
      <c r="H1587" s="99">
        <v>5483</v>
      </c>
      <c r="I1587" s="53">
        <v>5698.9988299320794</v>
      </c>
      <c r="J1587" s="54">
        <v>5385.7754672272904</v>
      </c>
      <c r="K1587" s="55">
        <v>0.9822680042362375</v>
      </c>
      <c r="L1587" s="121">
        <v>5898.4047597936406</v>
      </c>
      <c r="M1587" s="54">
        <v>5522.355563932284</v>
      </c>
      <c r="N1587" s="120">
        <v>1.0071777428291599</v>
      </c>
      <c r="O1587" s="123">
        <v>5535.5345583970156</v>
      </c>
      <c r="P1587" s="53">
        <v>5753.6029493622436</v>
      </c>
      <c r="Q1587" s="54">
        <v>5437.4212454291855</v>
      </c>
      <c r="R1587" s="55">
        <v>0.98227572930260199</v>
      </c>
      <c r="S1587" s="121">
        <v>5954.9194578243923</v>
      </c>
      <c r="T1587" s="54">
        <v>5575.3105111268433</v>
      </c>
      <c r="U1587" s="55">
        <v>1.0071855666892171</v>
      </c>
    </row>
    <row r="1588" spans="1:21" ht="13" x14ac:dyDescent="0.3">
      <c r="A1588" s="44" t="s">
        <v>5734</v>
      </c>
      <c r="B1588" s="44" t="s">
        <v>11719</v>
      </c>
      <c r="C1588" s="98" t="s">
        <v>964</v>
      </c>
      <c r="D1588" s="98" t="s">
        <v>13143</v>
      </c>
      <c r="E1588" s="98" t="s">
        <v>283</v>
      </c>
      <c r="F1588" s="122">
        <v>1.023885492147907</v>
      </c>
      <c r="G1588" s="122">
        <v>1.0661386102357386</v>
      </c>
      <c r="H1588" s="99">
        <v>29675.416666666664</v>
      </c>
      <c r="I1588" s="53">
        <v>30384.228598444199</v>
      </c>
      <c r="J1588" s="54">
        <v>28714.277342302397</v>
      </c>
      <c r="K1588" s="55">
        <v>0.96761159800516361</v>
      </c>
      <c r="L1588" s="121">
        <v>31638.107483166474</v>
      </c>
      <c r="M1588" s="54">
        <v>29621.039248256773</v>
      </c>
      <c r="N1588" s="120">
        <v>0.99816759376892017</v>
      </c>
      <c r="O1588" s="123">
        <v>29945.205526038866</v>
      </c>
      <c r="P1588" s="53">
        <v>30660.461497498531</v>
      </c>
      <c r="Q1588" s="54">
        <v>28975.556048691436</v>
      </c>
      <c r="R1588" s="55">
        <v>0.96761920780592836</v>
      </c>
      <c r="S1588" s="121">
        <v>31925.739802754637</v>
      </c>
      <c r="T1588" s="54">
        <v>29890.565936021692</v>
      </c>
      <c r="U1588" s="55">
        <v>0.99817534763721483</v>
      </c>
    </row>
    <row r="1589" spans="1:21" ht="13" x14ac:dyDescent="0.3">
      <c r="A1589" s="44" t="s">
        <v>5733</v>
      </c>
      <c r="B1589" s="44" t="s">
        <v>11718</v>
      </c>
      <c r="C1589" s="98" t="s">
        <v>974</v>
      </c>
      <c r="D1589" s="98" t="s">
        <v>13143</v>
      </c>
      <c r="E1589" s="98" t="s">
        <v>248</v>
      </c>
      <c r="F1589" s="122">
        <v>1.0250994398275355</v>
      </c>
      <c r="G1589" s="122">
        <v>1.0575723724329946</v>
      </c>
      <c r="H1589" s="99">
        <v>15786.833333333332</v>
      </c>
      <c r="I1589" s="53">
        <v>16183.074006650664</v>
      </c>
      <c r="J1589" s="54">
        <v>15293.634122465954</v>
      </c>
      <c r="K1589" s="55">
        <v>0.96875882575981809</v>
      </c>
      <c r="L1589" s="121">
        <v>16695.718781537613</v>
      </c>
      <c r="M1589" s="54">
        <v>15631.293419459846</v>
      </c>
      <c r="N1589" s="120">
        <v>0.99014749122960144</v>
      </c>
      <c r="O1589" s="123">
        <v>15934.577658933238</v>
      </c>
      <c r="P1589" s="53">
        <v>16334.526632060824</v>
      </c>
      <c r="Q1589" s="54">
        <v>15436.88414457611</v>
      </c>
      <c r="R1589" s="55">
        <v>0.96876644458297823</v>
      </c>
      <c r="S1589" s="121">
        <v>16851.969098475816</v>
      </c>
      <c r="T1589" s="54">
        <v>15777.704654672703</v>
      </c>
      <c r="U1589" s="55">
        <v>0.99015518279691661</v>
      </c>
    </row>
    <row r="1590" spans="1:21" ht="13" x14ac:dyDescent="0.3">
      <c r="A1590" s="44" t="s">
        <v>5732</v>
      </c>
      <c r="B1590" s="44" t="s">
        <v>10282</v>
      </c>
      <c r="C1590" s="98" t="s">
        <v>964</v>
      </c>
      <c r="D1590" s="98" t="s">
        <v>13143</v>
      </c>
      <c r="E1590" s="98" t="s">
        <v>248</v>
      </c>
      <c r="F1590" s="122">
        <v>1.0250994398275355</v>
      </c>
      <c r="G1590" s="122">
        <v>1.0575723724329946</v>
      </c>
      <c r="H1590" s="99">
        <v>16945.666666666668</v>
      </c>
      <c r="I1590" s="53">
        <v>17370.993407504142</v>
      </c>
      <c r="J1590" s="54">
        <v>16416.264141717293</v>
      </c>
      <c r="K1590" s="55">
        <v>0.96875882575981809</v>
      </c>
      <c r="L1590" s="121">
        <v>17921.268899125385</v>
      </c>
      <c r="M1590" s="54">
        <v>16778.709337213084</v>
      </c>
      <c r="N1590" s="120">
        <v>0.99014749122960144</v>
      </c>
      <c r="O1590" s="123">
        <v>17118.006672872874</v>
      </c>
      <c r="P1590" s="53">
        <v>17547.659051325998</v>
      </c>
      <c r="Q1590" s="54">
        <v>16583.350462826751</v>
      </c>
      <c r="R1590" s="55">
        <v>0.96876644458297823</v>
      </c>
      <c r="S1590" s="121">
        <v>18103.530928353997</v>
      </c>
      <c r="T1590" s="54">
        <v>16949.483026297279</v>
      </c>
      <c r="U1590" s="55">
        <v>0.99015518279691661</v>
      </c>
    </row>
    <row r="1591" spans="1:21" ht="13" x14ac:dyDescent="0.3">
      <c r="A1591" s="44" t="s">
        <v>5731</v>
      </c>
      <c r="B1591" s="44" t="s">
        <v>11717</v>
      </c>
      <c r="C1591" s="98" t="s">
        <v>964</v>
      </c>
      <c r="D1591" s="98" t="s">
        <v>13143</v>
      </c>
      <c r="E1591" s="98" t="s">
        <v>248</v>
      </c>
      <c r="F1591" s="122">
        <v>1.0250994398275355</v>
      </c>
      <c r="G1591" s="122">
        <v>1.0575723724329946</v>
      </c>
      <c r="H1591" s="99">
        <v>6967.8333333333339</v>
      </c>
      <c r="I1591" s="53">
        <v>7142.7220468116302</v>
      </c>
      <c r="J1591" s="54">
        <v>6750.1500380901198</v>
      </c>
      <c r="K1591" s="55">
        <v>0.96875882575981809</v>
      </c>
      <c r="L1591" s="121">
        <v>7368.9880290510346</v>
      </c>
      <c r="M1591" s="54">
        <v>6899.1826943059914</v>
      </c>
      <c r="N1591" s="120">
        <v>0.99014749122960133</v>
      </c>
      <c r="O1591" s="123">
        <v>7037.9643153295037</v>
      </c>
      <c r="P1591" s="53">
        <v>7214.6132771704588</v>
      </c>
      <c r="Q1591" s="54">
        <v>6818.1436668636388</v>
      </c>
      <c r="R1591" s="55">
        <v>0.96876644458297834</v>
      </c>
      <c r="S1591" s="121">
        <v>7443.1566180617801</v>
      </c>
      <c r="T1591" s="54">
        <v>6968.6768431632618</v>
      </c>
      <c r="U1591" s="55">
        <v>0.99015518279691672</v>
      </c>
    </row>
    <row r="1592" spans="1:21" ht="13" x14ac:dyDescent="0.3">
      <c r="A1592" s="44" t="s">
        <v>5730</v>
      </c>
      <c r="B1592" s="44" t="s">
        <v>11716</v>
      </c>
      <c r="C1592" s="98" t="s">
        <v>964</v>
      </c>
      <c r="D1592" s="98" t="s">
        <v>13143</v>
      </c>
      <c r="E1592" s="98" t="s">
        <v>283</v>
      </c>
      <c r="F1592" s="122">
        <v>1.023885492147907</v>
      </c>
      <c r="G1592" s="122">
        <v>1.0661386102357386</v>
      </c>
      <c r="H1592" s="99">
        <v>29001.583333333336</v>
      </c>
      <c r="I1592" s="53">
        <v>29694.300424318539</v>
      </c>
      <c r="J1592" s="54">
        <v>28062.268393846589</v>
      </c>
      <c r="K1592" s="55">
        <v>0.96761159800516361</v>
      </c>
      <c r="L1592" s="121">
        <v>30919.707749635963</v>
      </c>
      <c r="M1592" s="54">
        <v>28948.440651322155</v>
      </c>
      <c r="N1592" s="120">
        <v>0.99816759376892017</v>
      </c>
      <c r="O1592" s="123">
        <v>29265.656472278759</v>
      </c>
      <c r="P1592" s="53">
        <v>29964.681080150716</v>
      </c>
      <c r="Q1592" s="54">
        <v>28318.011331626811</v>
      </c>
      <c r="R1592" s="55">
        <v>0.96761920780592825</v>
      </c>
      <c r="S1592" s="121">
        <v>31201.246318991827</v>
      </c>
      <c r="T1592" s="54">
        <v>29212.256823048159</v>
      </c>
      <c r="U1592" s="55">
        <v>0.99817534763721494</v>
      </c>
    </row>
    <row r="1593" spans="1:21" ht="13" x14ac:dyDescent="0.3">
      <c r="A1593" s="44" t="s">
        <v>5729</v>
      </c>
      <c r="B1593" s="44" t="s">
        <v>11715</v>
      </c>
      <c r="C1593" s="98" t="s">
        <v>964</v>
      </c>
      <c r="D1593" s="98" t="s">
        <v>13143</v>
      </c>
      <c r="E1593" s="98" t="s">
        <v>283</v>
      </c>
      <c r="F1593" s="122">
        <v>1.023885492147907</v>
      </c>
      <c r="G1593" s="122">
        <v>1.0661386102357386</v>
      </c>
      <c r="H1593" s="99">
        <v>19001.666666666664</v>
      </c>
      <c r="I1593" s="53">
        <v>19455.530826630478</v>
      </c>
      <c r="J1593" s="54">
        <v>18386.233048094786</v>
      </c>
      <c r="K1593" s="55">
        <v>0.96761159800516383</v>
      </c>
      <c r="L1593" s="121">
        <v>20258.410492162759</v>
      </c>
      <c r="M1593" s="54">
        <v>18966.847894265764</v>
      </c>
      <c r="N1593" s="120">
        <v>0.99816759376892028</v>
      </c>
      <c r="O1593" s="123">
        <v>19168.715841362951</v>
      </c>
      <c r="P1593" s="53">
        <v>19626.570053077288</v>
      </c>
      <c r="Q1593" s="54">
        <v>18548.017637076569</v>
      </c>
      <c r="R1593" s="55">
        <v>0.96761920780592836</v>
      </c>
      <c r="S1593" s="121">
        <v>20436.508067114486</v>
      </c>
      <c r="T1593" s="54">
        <v>19133.739598711454</v>
      </c>
      <c r="U1593" s="55">
        <v>0.99817534763721505</v>
      </c>
    </row>
    <row r="1594" spans="1:21" ht="13" x14ac:dyDescent="0.3">
      <c r="A1594" s="44" t="s">
        <v>5728</v>
      </c>
      <c r="B1594" s="44" t="s">
        <v>11714</v>
      </c>
      <c r="C1594" s="98" t="s">
        <v>964</v>
      </c>
      <c r="D1594" s="98" t="s">
        <v>13143</v>
      </c>
      <c r="E1594" s="98" t="s">
        <v>248</v>
      </c>
      <c r="F1594" s="122">
        <v>1.0250994398275355</v>
      </c>
      <c r="G1594" s="122">
        <v>1.0575723724329946</v>
      </c>
      <c r="H1594" s="99">
        <v>9416</v>
      </c>
      <c r="I1594" s="53">
        <v>9652.336325416074</v>
      </c>
      <c r="J1594" s="54">
        <v>9121.8331033544473</v>
      </c>
      <c r="K1594" s="55">
        <v>0.96875882575981809</v>
      </c>
      <c r="L1594" s="121">
        <v>9958.1014588290782</v>
      </c>
      <c r="M1594" s="54">
        <v>9323.2287774179276</v>
      </c>
      <c r="N1594" s="120">
        <v>0.99014749122960144</v>
      </c>
      <c r="O1594" s="123">
        <v>9508.072757279233</v>
      </c>
      <c r="P1594" s="53">
        <v>9746.7200573263926</v>
      </c>
      <c r="Q1594" s="54">
        <v>9211.1018399056775</v>
      </c>
      <c r="R1594" s="55">
        <v>0.96876644458297823</v>
      </c>
      <c r="S1594" s="121">
        <v>10055.475063181322</v>
      </c>
      <c r="T1594" s="54">
        <v>9414.4675190302023</v>
      </c>
      <c r="U1594" s="55">
        <v>0.99015518279691661</v>
      </c>
    </row>
    <row r="1595" spans="1:21" ht="13" x14ac:dyDescent="0.3">
      <c r="A1595" s="44" t="s">
        <v>5727</v>
      </c>
      <c r="B1595" s="44" t="s">
        <v>11713</v>
      </c>
      <c r="C1595" s="98" t="s">
        <v>964</v>
      </c>
      <c r="D1595" s="98" t="s">
        <v>13143</v>
      </c>
      <c r="E1595" s="98" t="s">
        <v>248</v>
      </c>
      <c r="F1595" s="122">
        <v>1.0250994398275355</v>
      </c>
      <c r="G1595" s="122">
        <v>1.0575723724329946</v>
      </c>
      <c r="H1595" s="99">
        <v>6769.25</v>
      </c>
      <c r="I1595" s="53">
        <v>6939.1543830525443</v>
      </c>
      <c r="J1595" s="54">
        <v>6557.7706812746483</v>
      </c>
      <c r="K1595" s="55">
        <v>0.96875882575981809</v>
      </c>
      <c r="L1595" s="121">
        <v>7158.9717820920487</v>
      </c>
      <c r="M1595" s="54">
        <v>6702.5559050059792</v>
      </c>
      <c r="N1595" s="120">
        <v>0.99014749122960144</v>
      </c>
      <c r="O1595" s="123">
        <v>6843.5956991393341</v>
      </c>
      <c r="P1595" s="53">
        <v>7015.3661175938623</v>
      </c>
      <c r="Q1595" s="54">
        <v>6629.8458736185739</v>
      </c>
      <c r="R1595" s="55">
        <v>0.96876644458297823</v>
      </c>
      <c r="S1595" s="121">
        <v>7237.597739511024</v>
      </c>
      <c r="T1595" s="54">
        <v>6776.2217504695</v>
      </c>
      <c r="U1595" s="55">
        <v>0.99015518279691661</v>
      </c>
    </row>
    <row r="1596" spans="1:21" ht="13" x14ac:dyDescent="0.3">
      <c r="A1596" s="44" t="s">
        <v>5726</v>
      </c>
      <c r="B1596" s="44" t="s">
        <v>11712</v>
      </c>
      <c r="C1596" s="98" t="s">
        <v>964</v>
      </c>
      <c r="D1596" s="98" t="s">
        <v>13143</v>
      </c>
      <c r="E1596" s="98" t="s">
        <v>282</v>
      </c>
      <c r="F1596" s="122">
        <v>1.0283733846384027</v>
      </c>
      <c r="G1596" s="122">
        <v>1.0694172021462041</v>
      </c>
      <c r="H1596" s="99">
        <v>16003.25</v>
      </c>
      <c r="I1596" s="53">
        <v>16457.316367714517</v>
      </c>
      <c r="J1596" s="54">
        <v>15552.803816015406</v>
      </c>
      <c r="K1596" s="55">
        <v>0.97185283089468744</v>
      </c>
      <c r="L1596" s="121">
        <v>17114.150840246239</v>
      </c>
      <c r="M1596" s="54">
        <v>16023.048597620604</v>
      </c>
      <c r="N1596" s="120">
        <v>1.0012371610529489</v>
      </c>
      <c r="O1596" s="123">
        <v>16160.478952351146</v>
      </c>
      <c r="P1596" s="53">
        <v>16619.006437607015</v>
      </c>
      <c r="Q1596" s="54">
        <v>15705.730735518553</v>
      </c>
      <c r="R1596" s="55">
        <v>0.97186047405071285</v>
      </c>
      <c r="S1596" s="121">
        <v>17282.294186565981</v>
      </c>
      <c r="T1596" s="54">
        <v>16180.597759075365</v>
      </c>
      <c r="U1596" s="55">
        <v>1.0012449387659572</v>
      </c>
    </row>
    <row r="1597" spans="1:21" ht="13" x14ac:dyDescent="0.3">
      <c r="A1597" s="44" t="s">
        <v>5725</v>
      </c>
      <c r="B1597" s="44" t="s">
        <v>11711</v>
      </c>
      <c r="C1597" s="98" t="s">
        <v>964</v>
      </c>
      <c r="D1597" s="98" t="s">
        <v>13143</v>
      </c>
      <c r="E1597" s="98" t="s">
        <v>283</v>
      </c>
      <c r="F1597" s="122">
        <v>1.023885492147907</v>
      </c>
      <c r="G1597" s="122">
        <v>1.0661386102357386</v>
      </c>
      <c r="H1597" s="99">
        <v>10555.166666666668</v>
      </c>
      <c r="I1597" s="53">
        <v>10807.282017203184</v>
      </c>
      <c r="J1597" s="54">
        <v>10213.301685544171</v>
      </c>
      <c r="K1597" s="55">
        <v>0.96761159800516361</v>
      </c>
      <c r="L1597" s="121">
        <v>11253.270720806595</v>
      </c>
      <c r="M1597" s="54">
        <v>10535.825313496582</v>
      </c>
      <c r="N1597" s="120">
        <v>0.99816759376892017</v>
      </c>
      <c r="O1597" s="123">
        <v>10645.376333931032</v>
      </c>
      <c r="P1597" s="53">
        <v>10899.646386766657</v>
      </c>
      <c r="Q1597" s="54">
        <v>10300.670615034323</v>
      </c>
      <c r="R1597" s="55">
        <v>0.96761920780592847</v>
      </c>
      <c r="S1597" s="121">
        <v>11349.446730093652</v>
      </c>
      <c r="T1597" s="54">
        <v>10625.952222850587</v>
      </c>
      <c r="U1597" s="55">
        <v>0.99817534763721483</v>
      </c>
    </row>
    <row r="1598" spans="1:21" ht="13" x14ac:dyDescent="0.3">
      <c r="A1598" s="44" t="s">
        <v>5724</v>
      </c>
      <c r="B1598" s="44" t="s">
        <v>11710</v>
      </c>
      <c r="C1598" s="98" t="s">
        <v>964</v>
      </c>
      <c r="D1598" s="98" t="s">
        <v>13143</v>
      </c>
      <c r="E1598" s="98" t="s">
        <v>248</v>
      </c>
      <c r="F1598" s="122">
        <v>1.0250994398275355</v>
      </c>
      <c r="G1598" s="122">
        <v>1.0575723724329946</v>
      </c>
      <c r="H1598" s="99">
        <v>14191.416666666668</v>
      </c>
      <c r="I1598" s="53">
        <v>14547.613275359152</v>
      </c>
      <c r="J1598" s="54">
        <v>13748.060145868312</v>
      </c>
      <c r="K1598" s="55">
        <v>0.96875882575981809</v>
      </c>
      <c r="L1598" s="121">
        <v>15008.450192351809</v>
      </c>
      <c r="M1598" s="54">
        <v>14051.595609493956</v>
      </c>
      <c r="N1598" s="120">
        <v>0.99014749122960155</v>
      </c>
      <c r="O1598" s="123">
        <v>14325.024248924947</v>
      </c>
      <c r="P1598" s="53">
        <v>14684.574333088825</v>
      </c>
      <c r="Q1598" s="54">
        <v>13877.602810195969</v>
      </c>
      <c r="R1598" s="55">
        <v>0.96876644458297823</v>
      </c>
      <c r="S1598" s="121">
        <v>15149.749880095733</v>
      </c>
      <c r="T1598" s="54">
        <v>14183.997003764543</v>
      </c>
      <c r="U1598" s="55">
        <v>0.99015518279691661</v>
      </c>
    </row>
    <row r="1599" spans="1:21" ht="13" x14ac:dyDescent="0.3">
      <c r="A1599" s="44" t="s">
        <v>5723</v>
      </c>
      <c r="B1599" s="44" t="s">
        <v>11709</v>
      </c>
      <c r="C1599" s="98" t="s">
        <v>964</v>
      </c>
      <c r="D1599" s="98" t="s">
        <v>13143</v>
      </c>
      <c r="E1599" s="98" t="s">
        <v>283</v>
      </c>
      <c r="F1599" s="122">
        <v>1.023885492147907</v>
      </c>
      <c r="G1599" s="122">
        <v>1.0661386102357386</v>
      </c>
      <c r="H1599" s="99">
        <v>20830.083333333332</v>
      </c>
      <c r="I1599" s="53">
        <v>21327.620125231915</v>
      </c>
      <c r="J1599" s="54">
        <v>20155.430220747396</v>
      </c>
      <c r="K1599" s="55">
        <v>0.96761159800516383</v>
      </c>
      <c r="L1599" s="121">
        <v>22207.756096094621</v>
      </c>
      <c r="M1599" s="54">
        <v>20791.91415883942</v>
      </c>
      <c r="N1599" s="120">
        <v>0.99816759376892017</v>
      </c>
      <c r="O1599" s="123">
        <v>21002.34998899675</v>
      </c>
      <c r="P1599" s="53">
        <v>21504.001454746525</v>
      </c>
      <c r="Q1599" s="54">
        <v>20322.277258415881</v>
      </c>
      <c r="R1599" s="55">
        <v>0.96761920780592825</v>
      </c>
      <c r="S1599" s="121">
        <v>22391.416228953574</v>
      </c>
      <c r="T1599" s="54">
        <v>20964.028001465285</v>
      </c>
      <c r="U1599" s="55">
        <v>0.99817534763721483</v>
      </c>
    </row>
    <row r="1600" spans="1:21" ht="13" x14ac:dyDescent="0.3">
      <c r="A1600" s="44" t="s">
        <v>5722</v>
      </c>
      <c r="B1600" s="44" t="s">
        <v>11708</v>
      </c>
      <c r="C1600" s="98" t="s">
        <v>964</v>
      </c>
      <c r="D1600" s="98" t="s">
        <v>13143</v>
      </c>
      <c r="E1600" s="98" t="s">
        <v>284</v>
      </c>
      <c r="F1600" s="122">
        <v>1.0292487639530485</v>
      </c>
      <c r="G1600" s="122">
        <v>1.0710615153693128</v>
      </c>
      <c r="H1600" s="99">
        <v>24085</v>
      </c>
      <c r="I1600" s="53">
        <v>24789.456479809174</v>
      </c>
      <c r="J1600" s="54">
        <v>23427.000169509774</v>
      </c>
      <c r="K1600" s="55">
        <v>0.97268009838114078</v>
      </c>
      <c r="L1600" s="121">
        <v>25796.516597669899</v>
      </c>
      <c r="M1600" s="54">
        <v>24151.875424737354</v>
      </c>
      <c r="N1600" s="120">
        <v>1.0027766420899877</v>
      </c>
      <c r="O1600" s="123">
        <v>24310.922320408295</v>
      </c>
      <c r="P1600" s="53">
        <v>25021.986748838815</v>
      </c>
      <c r="Q1600" s="54">
        <v>23646.936284691787</v>
      </c>
      <c r="R1600" s="55">
        <v>0.97268774804322777</v>
      </c>
      <c r="S1600" s="121">
        <v>26038.493300522161</v>
      </c>
      <c r="T1600" s="54">
        <v>24378.614424676936</v>
      </c>
      <c r="U1600" s="55">
        <v>1.0027844317618428</v>
      </c>
    </row>
    <row r="1601" spans="1:21" ht="13" x14ac:dyDescent="0.3">
      <c r="A1601" s="44" t="s">
        <v>5721</v>
      </c>
      <c r="B1601" s="44" t="s">
        <v>11707</v>
      </c>
      <c r="C1601" s="98" t="s">
        <v>964</v>
      </c>
      <c r="D1601" s="98" t="s">
        <v>13143</v>
      </c>
      <c r="E1601" s="98" t="s">
        <v>248</v>
      </c>
      <c r="F1601" s="122">
        <v>1.0250994398275355</v>
      </c>
      <c r="G1601" s="122">
        <v>1.0575723724329946</v>
      </c>
      <c r="H1601" s="99">
        <v>9931.3333333333321</v>
      </c>
      <c r="I1601" s="53">
        <v>10180.60423674053</v>
      </c>
      <c r="J1601" s="54">
        <v>9621.0668182293393</v>
      </c>
      <c r="K1601" s="55">
        <v>0.96875882575981809</v>
      </c>
      <c r="L1601" s="121">
        <v>10503.103754756212</v>
      </c>
      <c r="M1601" s="54">
        <v>9833.4847845649128</v>
      </c>
      <c r="N1601" s="120">
        <v>0.99014749122960133</v>
      </c>
      <c r="O1601" s="123">
        <v>10025.474057991454</v>
      </c>
      <c r="P1601" s="53">
        <v>10277.107840852528</v>
      </c>
      <c r="Q1601" s="54">
        <v>9712.3428584192643</v>
      </c>
      <c r="R1601" s="55">
        <v>0.96876644458297823</v>
      </c>
      <c r="S1601" s="121">
        <v>10602.664384275464</v>
      </c>
      <c r="T1601" s="54">
        <v>9926.7750985162747</v>
      </c>
      <c r="U1601" s="55">
        <v>0.99015518279691672</v>
      </c>
    </row>
    <row r="1602" spans="1:21" ht="13" x14ac:dyDescent="0.3">
      <c r="A1602" s="44" t="s">
        <v>5720</v>
      </c>
      <c r="B1602" s="44" t="s">
        <v>11706</v>
      </c>
      <c r="C1602" s="98" t="s">
        <v>964</v>
      </c>
      <c r="D1602" s="98" t="s">
        <v>13143</v>
      </c>
      <c r="E1602" s="98" t="s">
        <v>247</v>
      </c>
      <c r="F1602" s="122">
        <v>1.0393942786671675</v>
      </c>
      <c r="G1602" s="122">
        <v>1.0757623125649536</v>
      </c>
      <c r="H1602" s="99">
        <v>7581.25</v>
      </c>
      <c r="I1602" s="53">
        <v>7879.9078751454635</v>
      </c>
      <c r="J1602" s="54">
        <v>7446.8193071159749</v>
      </c>
      <c r="K1602" s="55">
        <v>0.98226800423623739</v>
      </c>
      <c r="L1602" s="121">
        <v>8155.623032133054</v>
      </c>
      <c r="M1602" s="54">
        <v>7635.6662628235681</v>
      </c>
      <c r="N1602" s="120">
        <v>1.0071777428291599</v>
      </c>
      <c r="O1602" s="123">
        <v>7655.2691724098786</v>
      </c>
      <c r="P1602" s="53">
        <v>7956.8429794599697</v>
      </c>
      <c r="Q1602" s="54">
        <v>7519.58510933664</v>
      </c>
      <c r="R1602" s="55">
        <v>0.98227572930260199</v>
      </c>
      <c r="S1602" s="121">
        <v>8235.2500682188493</v>
      </c>
      <c r="T1602" s="54">
        <v>7710.276619572137</v>
      </c>
      <c r="U1602" s="55">
        <v>1.0071855666892171</v>
      </c>
    </row>
    <row r="1603" spans="1:21" ht="13" x14ac:dyDescent="0.3">
      <c r="A1603" s="44" t="s">
        <v>5719</v>
      </c>
      <c r="B1603" s="44" t="s">
        <v>11705</v>
      </c>
      <c r="C1603" s="98" t="s">
        <v>964</v>
      </c>
      <c r="D1603" s="98" t="s">
        <v>13143</v>
      </c>
      <c r="E1603" s="98" t="s">
        <v>284</v>
      </c>
      <c r="F1603" s="122">
        <v>1.0292487639530485</v>
      </c>
      <c r="G1603" s="122">
        <v>1.0710615153693128</v>
      </c>
      <c r="H1603" s="99">
        <v>4685.25</v>
      </c>
      <c r="I1603" s="53">
        <v>4822.2877713110211</v>
      </c>
      <c r="J1603" s="54">
        <v>4557.24943094024</v>
      </c>
      <c r="K1603" s="55">
        <v>0.97268009838114078</v>
      </c>
      <c r="L1603" s="121">
        <v>5018.1909648840729</v>
      </c>
      <c r="M1603" s="54">
        <v>4698.259262352115</v>
      </c>
      <c r="N1603" s="120">
        <v>1.0027766420899877</v>
      </c>
      <c r="O1603" s="123">
        <v>4731.7445218366383</v>
      </c>
      <c r="P1603" s="53">
        <v>4870.1422004419683</v>
      </c>
      <c r="Q1603" s="54">
        <v>4602.5099232611592</v>
      </c>
      <c r="R1603" s="55">
        <v>0.97268774804322777</v>
      </c>
      <c r="S1603" s="121">
        <v>5067.9894578987942</v>
      </c>
      <c r="T1603" s="54">
        <v>4744.9197415721655</v>
      </c>
      <c r="U1603" s="55">
        <v>1.0027844317618426</v>
      </c>
    </row>
    <row r="1604" spans="1:21" ht="13" x14ac:dyDescent="0.3">
      <c r="A1604" s="44" t="s">
        <v>5718</v>
      </c>
      <c r="B1604" s="44" t="s">
        <v>9716</v>
      </c>
      <c r="C1604" s="98" t="s">
        <v>964</v>
      </c>
      <c r="D1604" s="98" t="s">
        <v>13143</v>
      </c>
      <c r="E1604" s="98" t="s">
        <v>247</v>
      </c>
      <c r="F1604" s="122">
        <v>1.0393942786671675</v>
      </c>
      <c r="G1604" s="122">
        <v>1.0757623125649536</v>
      </c>
      <c r="H1604" s="99">
        <v>7718.5</v>
      </c>
      <c r="I1604" s="53">
        <v>8022.5647398925321</v>
      </c>
      <c r="J1604" s="54">
        <v>7581.6355906973986</v>
      </c>
      <c r="K1604" s="55">
        <v>0.98226800423623739</v>
      </c>
      <c r="L1604" s="121">
        <v>8303.2714095325937</v>
      </c>
      <c r="M1604" s="54">
        <v>7773.9014080268698</v>
      </c>
      <c r="N1604" s="120">
        <v>1.0071777428291597</v>
      </c>
      <c r="O1604" s="123">
        <v>7783.7878057636635</v>
      </c>
      <c r="P1604" s="53">
        <v>8090.4245116700176</v>
      </c>
      <c r="Q1604" s="54">
        <v>7645.8258436432025</v>
      </c>
      <c r="R1604" s="55">
        <v>0.98227572930260199</v>
      </c>
      <c r="S1604" s="121">
        <v>8373.5055704432052</v>
      </c>
      <c r="T1604" s="54">
        <v>7839.7187321366937</v>
      </c>
      <c r="U1604" s="55">
        <v>1.0071855666892171</v>
      </c>
    </row>
    <row r="1605" spans="1:21" ht="13" x14ac:dyDescent="0.3">
      <c r="A1605" s="44" t="s">
        <v>5717</v>
      </c>
      <c r="B1605" s="44" t="s">
        <v>11704</v>
      </c>
      <c r="C1605" s="98" t="s">
        <v>964</v>
      </c>
      <c r="D1605" s="98" t="s">
        <v>13143</v>
      </c>
      <c r="E1605" s="98" t="s">
        <v>282</v>
      </c>
      <c r="F1605" s="122">
        <v>1.0283733846384027</v>
      </c>
      <c r="G1605" s="122">
        <v>1.0694172021462041</v>
      </c>
      <c r="H1605" s="99">
        <v>6294.9166666666661</v>
      </c>
      <c r="I1605" s="53">
        <v>6473.5247585166908</v>
      </c>
      <c r="J1605" s="54">
        <v>6117.7325827461491</v>
      </c>
      <c r="K1605" s="55">
        <v>0.97185283089468744</v>
      </c>
      <c r="L1605" s="121">
        <v>6731.8921694101755</v>
      </c>
      <c r="M1605" s="54">
        <v>6302.7044923982257</v>
      </c>
      <c r="N1605" s="120">
        <v>1.0012371610529491</v>
      </c>
      <c r="O1605" s="123">
        <v>6360.0293317484657</v>
      </c>
      <c r="P1605" s="53">
        <v>6540.4848902896883</v>
      </c>
      <c r="Q1605" s="54">
        <v>6181.0611213295033</v>
      </c>
      <c r="R1605" s="55">
        <v>0.97186047405071296</v>
      </c>
      <c r="S1605" s="121">
        <v>6801.5247735262365</v>
      </c>
      <c r="T1605" s="54">
        <v>6367.9471788161854</v>
      </c>
      <c r="U1605" s="55">
        <v>1.0012449387659574</v>
      </c>
    </row>
    <row r="1606" spans="1:21" ht="13" x14ac:dyDescent="0.3">
      <c r="A1606" s="44" t="s">
        <v>5716</v>
      </c>
      <c r="B1606" s="44" t="s">
        <v>11703</v>
      </c>
      <c r="C1606" s="98" t="s">
        <v>964</v>
      </c>
      <c r="D1606" s="98" t="s">
        <v>13143</v>
      </c>
      <c r="E1606" s="98" t="s">
        <v>247</v>
      </c>
      <c r="F1606" s="122">
        <v>1.0393942786671675</v>
      </c>
      <c r="G1606" s="122">
        <v>1.0757623125649536</v>
      </c>
      <c r="H1606" s="99">
        <v>5237.75</v>
      </c>
      <c r="I1606" s="53">
        <v>5444.0873830889568</v>
      </c>
      <c r="J1606" s="54">
        <v>5144.8742391883534</v>
      </c>
      <c r="K1606" s="55">
        <v>0.98226800423623761</v>
      </c>
      <c r="L1606" s="121">
        <v>5634.5740526370855</v>
      </c>
      <c r="M1606" s="54">
        <v>5275.3452225034325</v>
      </c>
      <c r="N1606" s="120">
        <v>1.0071777428291599</v>
      </c>
      <c r="O1606" s="123">
        <v>5289.6375049164699</v>
      </c>
      <c r="P1606" s="53">
        <v>5498.0189588334497</v>
      </c>
      <c r="Q1606" s="54">
        <v>5195.8825378882211</v>
      </c>
      <c r="R1606" s="55">
        <v>0.98227572930260199</v>
      </c>
      <c r="S1606" s="121">
        <v>5690.3926749192524</v>
      </c>
      <c r="T1606" s="54">
        <v>5327.6465479698309</v>
      </c>
      <c r="U1606" s="55">
        <v>1.0071855666892171</v>
      </c>
    </row>
    <row r="1607" spans="1:21" ht="13" x14ac:dyDescent="0.3">
      <c r="A1607" s="44" t="s">
        <v>5715</v>
      </c>
      <c r="B1607" s="44" t="s">
        <v>13250</v>
      </c>
      <c r="C1607" s="98" t="s">
        <v>964</v>
      </c>
      <c r="D1607" s="98" t="s">
        <v>13143</v>
      </c>
      <c r="E1607" s="98" t="s">
        <v>283</v>
      </c>
      <c r="F1607" s="122">
        <v>1.023885492147907</v>
      </c>
      <c r="G1607" s="122">
        <v>1.0661386102357386</v>
      </c>
      <c r="H1607" s="99">
        <v>5936.0833333333339</v>
      </c>
      <c r="I1607" s="53">
        <v>6077.8696051809893</v>
      </c>
      <c r="J1607" s="54">
        <v>5743.8230800584861</v>
      </c>
      <c r="K1607" s="55">
        <v>0.96761159800516372</v>
      </c>
      <c r="L1607" s="121">
        <v>6328.6876352435311</v>
      </c>
      <c r="M1607" s="54">
        <v>5925.2060172451247</v>
      </c>
      <c r="N1607" s="120">
        <v>0.99816759376892017</v>
      </c>
      <c r="O1607" s="123">
        <v>5989.9915740579909</v>
      </c>
      <c r="P1607" s="53">
        <v>6133.0654707661824</v>
      </c>
      <c r="Q1607" s="54">
        <v>5796.0309016541787</v>
      </c>
      <c r="R1607" s="55">
        <v>0.96761920780592836</v>
      </c>
      <c r="S1607" s="121">
        <v>6386.1612920899706</v>
      </c>
      <c r="T1607" s="54">
        <v>5979.0619217793228</v>
      </c>
      <c r="U1607" s="55">
        <v>0.99817534763721483</v>
      </c>
    </row>
    <row r="1608" spans="1:21" ht="13" x14ac:dyDescent="0.3">
      <c r="A1608" s="44" t="s">
        <v>5714</v>
      </c>
      <c r="B1608" s="44" t="s">
        <v>7825</v>
      </c>
      <c r="C1608" s="98" t="s">
        <v>964</v>
      </c>
      <c r="D1608" s="98" t="s">
        <v>13143</v>
      </c>
      <c r="E1608" s="98" t="s">
        <v>283</v>
      </c>
      <c r="F1608" s="122">
        <v>1.023885492147907</v>
      </c>
      <c r="G1608" s="122">
        <v>1.0661386102357386</v>
      </c>
      <c r="H1608" s="99">
        <v>14417.166666666668</v>
      </c>
      <c r="I1608" s="53">
        <v>14761.527787878402</v>
      </c>
      <c r="J1608" s="54">
        <v>13950.217677040115</v>
      </c>
      <c r="K1608" s="55">
        <v>0.96761159800516372</v>
      </c>
      <c r="L1608" s="121">
        <v>15370.698033537017</v>
      </c>
      <c r="M1608" s="54">
        <v>14390.74856063215</v>
      </c>
      <c r="N1608" s="120">
        <v>0.99816759376892006</v>
      </c>
      <c r="O1608" s="123">
        <v>14546.588670228512</v>
      </c>
      <c r="P1608" s="53">
        <v>14894.041099690088</v>
      </c>
      <c r="Q1608" s="54">
        <v>14075.558605365206</v>
      </c>
      <c r="R1608" s="55">
        <v>0.96761920780592836</v>
      </c>
      <c r="S1608" s="121">
        <v>15508.679828548367</v>
      </c>
      <c r="T1608" s="54">
        <v>14520.046202840917</v>
      </c>
      <c r="U1608" s="55">
        <v>0.99817534763721494</v>
      </c>
    </row>
    <row r="1609" spans="1:21" ht="13" x14ac:dyDescent="0.3">
      <c r="A1609" s="44" t="s">
        <v>5713</v>
      </c>
      <c r="B1609" s="44" t="s">
        <v>11702</v>
      </c>
      <c r="C1609" s="98" t="s">
        <v>964</v>
      </c>
      <c r="D1609" s="98" t="s">
        <v>13143</v>
      </c>
      <c r="E1609" s="98" t="s">
        <v>284</v>
      </c>
      <c r="F1609" s="122">
        <v>1.0292487639530485</v>
      </c>
      <c r="G1609" s="122">
        <v>1.0710615153693128</v>
      </c>
      <c r="H1609" s="99">
        <v>11969.75</v>
      </c>
      <c r="I1609" s="53">
        <v>12319.850392327004</v>
      </c>
      <c r="J1609" s="54">
        <v>11642.737607597659</v>
      </c>
      <c r="K1609" s="55">
        <v>0.97268009838114067</v>
      </c>
      <c r="L1609" s="121">
        <v>12820.338573591833</v>
      </c>
      <c r="M1609" s="54">
        <v>12002.985711656633</v>
      </c>
      <c r="N1609" s="120">
        <v>1.002776642089988</v>
      </c>
      <c r="O1609" s="123">
        <v>12081.140419601885</v>
      </c>
      <c r="P1609" s="53">
        <v>12434.498844018453</v>
      </c>
      <c r="Q1609" s="54">
        <v>11751.177268536574</v>
      </c>
      <c r="R1609" s="55">
        <v>0.97268774804322788</v>
      </c>
      <c r="S1609" s="121">
        <v>12939.644565208251</v>
      </c>
      <c r="T1609" s="54">
        <v>12114.779530705508</v>
      </c>
      <c r="U1609" s="55">
        <v>1.0027844317618428</v>
      </c>
    </row>
    <row r="1610" spans="1:21" ht="13" x14ac:dyDescent="0.3">
      <c r="A1610" s="44" t="s">
        <v>5712</v>
      </c>
      <c r="B1610" s="44" t="s">
        <v>11701</v>
      </c>
      <c r="C1610" s="98" t="s">
        <v>964</v>
      </c>
      <c r="D1610" s="98" t="s">
        <v>13143</v>
      </c>
      <c r="E1610" s="98" t="s">
        <v>247</v>
      </c>
      <c r="F1610" s="122">
        <v>1.0393942786671675</v>
      </c>
      <c r="G1610" s="122">
        <v>1.0757623125649536</v>
      </c>
      <c r="H1610" s="99">
        <v>5334.4999999999991</v>
      </c>
      <c r="I1610" s="53">
        <v>5544.6487795500043</v>
      </c>
      <c r="J1610" s="54">
        <v>5239.9086685982084</v>
      </c>
      <c r="K1610" s="55">
        <v>0.9822680042362375</v>
      </c>
      <c r="L1610" s="121">
        <v>5738.6540563777435</v>
      </c>
      <c r="M1610" s="54">
        <v>5372.7896691221522</v>
      </c>
      <c r="N1610" s="120">
        <v>1.0071777428291597</v>
      </c>
      <c r="O1610" s="123">
        <v>5389.2705041213485</v>
      </c>
      <c r="P1610" s="53">
        <v>5601.5769281734511</v>
      </c>
      <c r="Q1610" s="54">
        <v>5293.749614844799</v>
      </c>
      <c r="R1610" s="55">
        <v>0.98227572930260199</v>
      </c>
      <c r="S1610" s="121">
        <v>5797.5741005516747</v>
      </c>
      <c r="T1610" s="54">
        <v>5427.995466734943</v>
      </c>
      <c r="U1610" s="55">
        <v>1.0071855666892171</v>
      </c>
    </row>
    <row r="1611" spans="1:21" ht="13" x14ac:dyDescent="0.3">
      <c r="A1611" s="44" t="s">
        <v>5711</v>
      </c>
      <c r="B1611" s="44" t="s">
        <v>11700</v>
      </c>
      <c r="C1611" s="98" t="s">
        <v>964</v>
      </c>
      <c r="D1611" s="98" t="s">
        <v>13143</v>
      </c>
      <c r="E1611" s="98" t="s">
        <v>247</v>
      </c>
      <c r="F1611" s="122">
        <v>1.0393942786671675</v>
      </c>
      <c r="G1611" s="122">
        <v>1.0757623125649536</v>
      </c>
      <c r="H1611" s="99">
        <v>10081.666666666666</v>
      </c>
      <c r="I1611" s="53">
        <v>10478.826652762826</v>
      </c>
      <c r="J1611" s="54">
        <v>9902.8985960416667</v>
      </c>
      <c r="K1611" s="55">
        <v>0.9822680042362375</v>
      </c>
      <c r="L1611" s="121">
        <v>10845.47704784234</v>
      </c>
      <c r="M1611" s="54">
        <v>10154.030277289314</v>
      </c>
      <c r="N1611" s="120">
        <v>1.0071777428291599</v>
      </c>
      <c r="O1611" s="123">
        <v>10163.45730175684</v>
      </c>
      <c r="P1611" s="53">
        <v>10563.839370924106</v>
      </c>
      <c r="Q1611" s="54">
        <v>9983.3174333190545</v>
      </c>
      <c r="R1611" s="55">
        <v>0.98227572930260187</v>
      </c>
      <c r="S1611" s="121">
        <v>10933.464330593102</v>
      </c>
      <c r="T1611" s="54">
        <v>10236.487501991625</v>
      </c>
      <c r="U1611" s="55">
        <v>1.0071855666892171</v>
      </c>
    </row>
    <row r="1612" spans="1:21" ht="13" x14ac:dyDescent="0.3">
      <c r="A1612" s="44" t="s">
        <v>5710</v>
      </c>
      <c r="B1612" s="44" t="s">
        <v>11699</v>
      </c>
      <c r="C1612" s="98" t="s">
        <v>964</v>
      </c>
      <c r="D1612" s="98" t="s">
        <v>13143</v>
      </c>
      <c r="E1612" s="98" t="s">
        <v>282</v>
      </c>
      <c r="F1612" s="122">
        <v>1.0283733846384027</v>
      </c>
      <c r="G1612" s="122">
        <v>1.0694172021462041</v>
      </c>
      <c r="H1612" s="99">
        <v>9359.8333333333321</v>
      </c>
      <c r="I1612" s="53">
        <v>9625.4034846513405</v>
      </c>
      <c r="J1612" s="54">
        <v>9096.3805217024565</v>
      </c>
      <c r="K1612" s="55">
        <v>0.97185283089468733</v>
      </c>
      <c r="L1612" s="121">
        <v>10009.566775888112</v>
      </c>
      <c r="M1612" s="54">
        <v>9371.4129545954256</v>
      </c>
      <c r="N1612" s="120">
        <v>1.0012371610529489</v>
      </c>
      <c r="O1612" s="123">
        <v>9445.5730672351292</v>
      </c>
      <c r="P1612" s="53">
        <v>9713.5759450019286</v>
      </c>
      <c r="Q1612" s="54">
        <v>9179.7791188037791</v>
      </c>
      <c r="R1612" s="55">
        <v>0.97186047405071296</v>
      </c>
      <c r="S1612" s="121">
        <v>10101.258322230131</v>
      </c>
      <c r="T1612" s="54">
        <v>9457.3322273132126</v>
      </c>
      <c r="U1612" s="55">
        <v>1.0012449387659572</v>
      </c>
    </row>
    <row r="1613" spans="1:21" ht="13" x14ac:dyDescent="0.3">
      <c r="A1613" s="44" t="s">
        <v>5709</v>
      </c>
      <c r="B1613" s="44" t="s">
        <v>11698</v>
      </c>
      <c r="C1613" s="98" t="s">
        <v>964</v>
      </c>
      <c r="D1613" s="98" t="s">
        <v>13143</v>
      </c>
      <c r="E1613" s="98" t="s">
        <v>248</v>
      </c>
      <c r="F1613" s="122">
        <v>1.0250994398275355</v>
      </c>
      <c r="G1613" s="122">
        <v>1.0575723724329946</v>
      </c>
      <c r="H1613" s="99">
        <v>5962.5</v>
      </c>
      <c r="I1613" s="53">
        <v>6112.1554099716805</v>
      </c>
      <c r="J1613" s="54">
        <v>5776.2244985929156</v>
      </c>
      <c r="K1613" s="55">
        <v>0.96875882575981809</v>
      </c>
      <c r="L1613" s="121">
        <v>6305.7752706317306</v>
      </c>
      <c r="M1613" s="54">
        <v>5903.7544164564988</v>
      </c>
      <c r="N1613" s="120">
        <v>0.99014749122960144</v>
      </c>
      <c r="O1613" s="123">
        <v>6018.768442757977</v>
      </c>
      <c r="P1613" s="53">
        <v>6169.8361591228504</v>
      </c>
      <c r="Q1613" s="54">
        <v>5830.7809050588739</v>
      </c>
      <c r="R1613" s="55">
        <v>0.96876644458297823</v>
      </c>
      <c r="S1613" s="121">
        <v>6365.2832211323939</v>
      </c>
      <c r="T1613" s="54">
        <v>5959.5147676513379</v>
      </c>
      <c r="U1613" s="55">
        <v>0.99015518279691661</v>
      </c>
    </row>
    <row r="1614" spans="1:21" ht="13" x14ac:dyDescent="0.3">
      <c r="A1614" s="44" t="s">
        <v>5708</v>
      </c>
      <c r="B1614" s="44" t="s">
        <v>11697</v>
      </c>
      <c r="C1614" s="98" t="s">
        <v>964</v>
      </c>
      <c r="D1614" s="98" t="s">
        <v>13143</v>
      </c>
      <c r="E1614" s="98" t="s">
        <v>248</v>
      </c>
      <c r="F1614" s="122">
        <v>1.0250994398275355</v>
      </c>
      <c r="G1614" s="122">
        <v>1.0575723724329946</v>
      </c>
      <c r="H1614" s="99">
        <v>8565.9166666666661</v>
      </c>
      <c r="I1614" s="53">
        <v>8780.9163766093498</v>
      </c>
      <c r="J1614" s="54">
        <v>8298.3073715564551</v>
      </c>
      <c r="K1614" s="55">
        <v>0.9687588257598182</v>
      </c>
      <c r="L1614" s="121">
        <v>9059.0768112299957</v>
      </c>
      <c r="M1614" s="54">
        <v>8481.5208975818296</v>
      </c>
      <c r="N1614" s="120">
        <v>0.99014749122960144</v>
      </c>
      <c r="O1614" s="123">
        <v>8642.9993493667098</v>
      </c>
      <c r="P1614" s="53">
        <v>8859.933791465568</v>
      </c>
      <c r="Q1614" s="54">
        <v>8373.0477502189824</v>
      </c>
      <c r="R1614" s="55">
        <v>0.96876644458297834</v>
      </c>
      <c r="S1614" s="121">
        <v>9140.5973268465805</v>
      </c>
      <c r="T1614" s="54">
        <v>8557.9106006858274</v>
      </c>
      <c r="U1614" s="55">
        <v>0.99015518279691683</v>
      </c>
    </row>
    <row r="1615" spans="1:21" ht="13" x14ac:dyDescent="0.3">
      <c r="A1615" s="44" t="s">
        <v>5707</v>
      </c>
      <c r="B1615" s="44" t="s">
        <v>7979</v>
      </c>
      <c r="C1615" s="98" t="s">
        <v>964</v>
      </c>
      <c r="D1615" s="98" t="s">
        <v>13143</v>
      </c>
      <c r="E1615" s="98" t="s">
        <v>248</v>
      </c>
      <c r="F1615" s="122">
        <v>1.0250994398275355</v>
      </c>
      <c r="G1615" s="122">
        <v>1.0575723724329946</v>
      </c>
      <c r="H1615" s="99">
        <v>6600.9166666666679</v>
      </c>
      <c r="I1615" s="53">
        <v>6766.5959773482437</v>
      </c>
      <c r="J1615" s="54">
        <v>6394.6962789384133</v>
      </c>
      <c r="K1615" s="55">
        <v>0.96875882575981798</v>
      </c>
      <c r="L1615" s="121">
        <v>6980.9470993991627</v>
      </c>
      <c r="M1615" s="54">
        <v>6535.8810773156647</v>
      </c>
      <c r="N1615" s="120">
        <v>0.99014749122960144</v>
      </c>
      <c r="O1615" s="123">
        <v>6661.9803450670443</v>
      </c>
      <c r="P1615" s="53">
        <v>6829.1923198702789</v>
      </c>
      <c r="Q1615" s="54">
        <v>6453.9030127722835</v>
      </c>
      <c r="R1615" s="55">
        <v>0.96876644458297834</v>
      </c>
      <c r="S1615" s="121">
        <v>7045.5263586345345</v>
      </c>
      <c r="T1615" s="54">
        <v>6596.3943663593254</v>
      </c>
      <c r="U1615" s="55">
        <v>0.99015518279691672</v>
      </c>
    </row>
    <row r="1616" spans="1:21" ht="13" x14ac:dyDescent="0.3">
      <c r="A1616" s="44" t="s">
        <v>5706</v>
      </c>
      <c r="B1616" s="44" t="s">
        <v>11696</v>
      </c>
      <c r="C1616" s="98" t="s">
        <v>974</v>
      </c>
      <c r="D1616" s="98" t="s">
        <v>13143</v>
      </c>
      <c r="E1616" s="98" t="s">
        <v>248</v>
      </c>
      <c r="F1616" s="122">
        <v>1.0250994398275355</v>
      </c>
      <c r="G1616" s="122">
        <v>1.0575723724329946</v>
      </c>
      <c r="H1616" s="99">
        <v>6430.25</v>
      </c>
      <c r="I1616" s="53">
        <v>6591.6456729510101</v>
      </c>
      <c r="J1616" s="54">
        <v>6229.3614393420703</v>
      </c>
      <c r="K1616" s="55">
        <v>0.96875882575981809</v>
      </c>
      <c r="L1616" s="121">
        <v>6800.4547478372633</v>
      </c>
      <c r="M1616" s="54">
        <v>6366.8959054791449</v>
      </c>
      <c r="N1616" s="120">
        <v>0.99014749122960144</v>
      </c>
      <c r="O1616" s="123">
        <v>6490.4279560368268</v>
      </c>
      <c r="P1616" s="53">
        <v>6653.3340619743276</v>
      </c>
      <c r="Q1616" s="54">
        <v>6287.7088147917639</v>
      </c>
      <c r="R1616" s="55">
        <v>0.96876644458297834</v>
      </c>
      <c r="S1616" s="121">
        <v>6864.0972915712991</v>
      </c>
      <c r="T1616" s="54">
        <v>6426.5308792398628</v>
      </c>
      <c r="U1616" s="55">
        <v>0.99015518279691672</v>
      </c>
    </row>
    <row r="1617" spans="1:21" ht="13" x14ac:dyDescent="0.3">
      <c r="A1617" s="44" t="s">
        <v>5705</v>
      </c>
      <c r="B1617" s="44" t="s">
        <v>11695</v>
      </c>
      <c r="C1617" s="98" t="s">
        <v>964</v>
      </c>
      <c r="D1617" s="98" t="s">
        <v>13143</v>
      </c>
      <c r="E1617" s="98" t="s">
        <v>247</v>
      </c>
      <c r="F1617" s="122">
        <v>1.0393942786671675</v>
      </c>
      <c r="G1617" s="122">
        <v>1.0757623125649536</v>
      </c>
      <c r="H1617" s="99">
        <v>12757.75</v>
      </c>
      <c r="I1617" s="53">
        <v>13260.332358666055</v>
      </c>
      <c r="J1617" s="54">
        <v>12531.529631044858</v>
      </c>
      <c r="K1617" s="55">
        <v>0.98226800423623739</v>
      </c>
      <c r="L1617" s="121">
        <v>13724.306643125537</v>
      </c>
      <c r="M1617" s="54">
        <v>12849.321848578715</v>
      </c>
      <c r="N1617" s="120">
        <v>1.0071777428291599</v>
      </c>
      <c r="O1617" s="123">
        <v>12870.046674709374</v>
      </c>
      <c r="P1617" s="53">
        <v>13377.052879872328</v>
      </c>
      <c r="Q1617" s="54">
        <v>12641.934483558678</v>
      </c>
      <c r="R1617" s="55">
        <v>0.98227572930260199</v>
      </c>
      <c r="S1617" s="121">
        <v>13845.111173604248</v>
      </c>
      <c r="T1617" s="54">
        <v>12962.525253383836</v>
      </c>
      <c r="U1617" s="55">
        <v>1.0071855666892171</v>
      </c>
    </row>
    <row r="1618" spans="1:21" ht="13" x14ac:dyDescent="0.3">
      <c r="A1618" s="44" t="s">
        <v>5704</v>
      </c>
      <c r="B1618" s="44" t="s">
        <v>11694</v>
      </c>
      <c r="C1618" s="98" t="s">
        <v>955</v>
      </c>
      <c r="D1618" s="98" t="s">
        <v>13143</v>
      </c>
      <c r="E1618" s="98" t="s">
        <v>456</v>
      </c>
      <c r="F1618" s="122">
        <v>1.064849564489055</v>
      </c>
      <c r="G1618" s="122">
        <v>1.1268051122134009</v>
      </c>
      <c r="H1618" s="99">
        <v>6.9166666666666652</v>
      </c>
      <c r="I1618" s="53">
        <v>7.365209487715962</v>
      </c>
      <c r="J1618" s="54">
        <v>6.9604093198950627</v>
      </c>
      <c r="K1618" s="55">
        <v>1.0063242390209732</v>
      </c>
      <c r="L1618" s="121">
        <v>7.7937353594760213</v>
      </c>
      <c r="M1618" s="54">
        <v>7.2968505178888332</v>
      </c>
      <c r="N1618" s="120">
        <v>1.0549663399357352</v>
      </c>
      <c r="O1618" s="123">
        <v>6.9761217332726311</v>
      </c>
      <c r="P1618" s="53">
        <v>7.4285201894979922</v>
      </c>
      <c r="Q1618" s="54">
        <v>7.0202956053742396</v>
      </c>
      <c r="R1618" s="55">
        <v>1.0063321532780773</v>
      </c>
      <c r="S1618" s="121">
        <v>7.8607296324746114</v>
      </c>
      <c r="T1618" s="54">
        <v>7.3596307818197788</v>
      </c>
      <c r="U1618" s="55">
        <v>1.0549745350225184</v>
      </c>
    </row>
    <row r="1619" spans="1:21" ht="13" x14ac:dyDescent="0.3">
      <c r="A1619" s="44" t="s">
        <v>5703</v>
      </c>
      <c r="B1619" s="44" t="s">
        <v>11693</v>
      </c>
      <c r="C1619" s="98" t="s">
        <v>955</v>
      </c>
      <c r="D1619" s="98" t="s">
        <v>13143</v>
      </c>
      <c r="E1619" s="98" t="s">
        <v>433</v>
      </c>
      <c r="F1619" s="122">
        <v>1.0678144218188388</v>
      </c>
      <c r="G1619" s="122">
        <v>1.1063131097257652</v>
      </c>
      <c r="H1619" s="99">
        <v>10057.916666666666</v>
      </c>
      <c r="I1619" s="53">
        <v>10739.988470118727</v>
      </c>
      <c r="J1619" s="54">
        <v>10149.706667225051</v>
      </c>
      <c r="K1619" s="55">
        <v>1.0091261444691215</v>
      </c>
      <c r="L1619" s="121">
        <v>11127.205064862603</v>
      </c>
      <c r="M1619" s="54">
        <v>10417.796896513642</v>
      </c>
      <c r="N1619" s="120">
        <v>1.0357807925611144</v>
      </c>
      <c r="O1619" s="123">
        <v>10142.486700624142</v>
      </c>
      <c r="P1619" s="53">
        <v>10830.293572032229</v>
      </c>
      <c r="Q1619" s="54">
        <v>10235.128993273807</v>
      </c>
      <c r="R1619" s="55">
        <v>1.0091340807618672</v>
      </c>
      <c r="S1619" s="121">
        <v>11220.766002119712</v>
      </c>
      <c r="T1619" s="54">
        <v>10505.474520283191</v>
      </c>
      <c r="U1619" s="55">
        <v>1.0357888386125971</v>
      </c>
    </row>
    <row r="1620" spans="1:21" ht="13" x14ac:dyDescent="0.3">
      <c r="A1620" s="44" t="s">
        <v>5702</v>
      </c>
      <c r="B1620" s="44" t="s">
        <v>11692</v>
      </c>
      <c r="C1620" s="98" t="s">
        <v>955</v>
      </c>
      <c r="D1620" s="98" t="s">
        <v>13143</v>
      </c>
      <c r="E1620" s="98" t="s">
        <v>433</v>
      </c>
      <c r="F1620" s="122">
        <v>1.0678144218188388</v>
      </c>
      <c r="G1620" s="122">
        <v>1.1063131097257652</v>
      </c>
      <c r="H1620" s="99">
        <v>20403.583333333336</v>
      </c>
      <c r="I1620" s="53">
        <v>21787.240540115832</v>
      </c>
      <c r="J1620" s="54">
        <v>20589.789382521099</v>
      </c>
      <c r="K1620" s="55">
        <v>1.0091261444691217</v>
      </c>
      <c r="L1620" s="121">
        <v>22572.751727048799</v>
      </c>
      <c r="M1620" s="54">
        <v>21133.639716086749</v>
      </c>
      <c r="N1620" s="120">
        <v>1.0357807925611144</v>
      </c>
      <c r="O1620" s="123">
        <v>20585.292238120554</v>
      </c>
      <c r="P1620" s="53">
        <v>21981.271929220529</v>
      </c>
      <c r="Q1620" s="54">
        <v>20773.319959930188</v>
      </c>
      <c r="R1620" s="55">
        <v>1.0091340807618674</v>
      </c>
      <c r="S1620" s="121">
        <v>22773.778670568809</v>
      </c>
      <c r="T1620" s="54">
        <v>21322.015939823796</v>
      </c>
      <c r="U1620" s="55">
        <v>1.0357888386125971</v>
      </c>
    </row>
    <row r="1621" spans="1:21" ht="13" x14ac:dyDescent="0.3">
      <c r="A1621" s="44" t="s">
        <v>5701</v>
      </c>
      <c r="B1621" s="44" t="s">
        <v>11691</v>
      </c>
      <c r="C1621" s="98" t="s">
        <v>955</v>
      </c>
      <c r="D1621" s="98" t="s">
        <v>13143</v>
      </c>
      <c r="E1621" s="98" t="s">
        <v>433</v>
      </c>
      <c r="F1621" s="122">
        <v>1.0678144218188388</v>
      </c>
      <c r="G1621" s="122">
        <v>1.1063131097257652</v>
      </c>
      <c r="H1621" s="99">
        <v>11784.083333333334</v>
      </c>
      <c r="I1621" s="53">
        <v>12583.214131248349</v>
      </c>
      <c r="J1621" s="54">
        <v>11891.626580269503</v>
      </c>
      <c r="K1621" s="55">
        <v>1.0091261444691217</v>
      </c>
      <c r="L1621" s="121">
        <v>13036.885877767561</v>
      </c>
      <c r="M1621" s="54">
        <v>12205.72717460622</v>
      </c>
      <c r="N1621" s="120">
        <v>1.0357807925611144</v>
      </c>
      <c r="O1621" s="123">
        <v>11895.244040694753</v>
      </c>
      <c r="P1621" s="53">
        <v>12701.913137708456</v>
      </c>
      <c r="Q1621" s="54">
        <v>12003.896160444579</v>
      </c>
      <c r="R1621" s="55">
        <v>1.0091340807618672</v>
      </c>
      <c r="S1621" s="121">
        <v>13159.86442560789</v>
      </c>
      <c r="T1621" s="54">
        <v>12320.961009924635</v>
      </c>
      <c r="U1621" s="55">
        <v>1.0357888386125971</v>
      </c>
    </row>
    <row r="1622" spans="1:21" ht="13" x14ac:dyDescent="0.3">
      <c r="A1622" s="44" t="s">
        <v>5700</v>
      </c>
      <c r="B1622" s="44" t="s">
        <v>11690</v>
      </c>
      <c r="C1622" s="98" t="s">
        <v>955</v>
      </c>
      <c r="D1622" s="98" t="s">
        <v>13143</v>
      </c>
      <c r="E1622" s="98" t="s">
        <v>456</v>
      </c>
      <c r="F1622" s="122">
        <v>1.064849564489055</v>
      </c>
      <c r="G1622" s="122">
        <v>1.1268051122134009</v>
      </c>
      <c r="H1622" s="99">
        <v>11008.333333333334</v>
      </c>
      <c r="I1622" s="53">
        <v>11722.218955750348</v>
      </c>
      <c r="J1622" s="54">
        <v>11077.95266455588</v>
      </c>
      <c r="K1622" s="55">
        <v>1.0063242390209732</v>
      </c>
      <c r="L1622" s="121">
        <v>12404.246276949189</v>
      </c>
      <c r="M1622" s="54">
        <v>11613.421125459217</v>
      </c>
      <c r="N1622" s="120">
        <v>1.054966339935735</v>
      </c>
      <c r="O1622" s="123">
        <v>11105.52904192664</v>
      </c>
      <c r="P1622" s="53">
        <v>11825.717763716135</v>
      </c>
      <c r="Q1622" s="54">
        <v>11175.850954054258</v>
      </c>
      <c r="R1622" s="55">
        <v>1.0063321532780773</v>
      </c>
      <c r="S1622" s="121">
        <v>12513.76689827733</v>
      </c>
      <c r="T1622" s="54">
        <v>11716.050337185632</v>
      </c>
      <c r="U1622" s="55">
        <v>1.0549745350225184</v>
      </c>
    </row>
    <row r="1623" spans="1:21" ht="13" x14ac:dyDescent="0.3">
      <c r="A1623" s="44" t="s">
        <v>5699</v>
      </c>
      <c r="B1623" s="44" t="s">
        <v>11689</v>
      </c>
      <c r="C1623" s="98" t="s">
        <v>955</v>
      </c>
      <c r="D1623" s="98" t="s">
        <v>13143</v>
      </c>
      <c r="E1623" s="98" t="s">
        <v>456</v>
      </c>
      <c r="F1623" s="122">
        <v>1.064849564489055</v>
      </c>
      <c r="G1623" s="122">
        <v>1.1268051122134009</v>
      </c>
      <c r="H1623" s="99">
        <v>9288</v>
      </c>
      <c r="I1623" s="53">
        <v>9890.3227549743424</v>
      </c>
      <c r="J1623" s="54">
        <v>9346.7395320267988</v>
      </c>
      <c r="K1623" s="55">
        <v>1.0063242390209732</v>
      </c>
      <c r="L1623" s="121">
        <v>10465.765882238067</v>
      </c>
      <c r="M1623" s="54">
        <v>9798.527365323107</v>
      </c>
      <c r="N1623" s="120">
        <v>1.054966339935735</v>
      </c>
      <c r="O1623" s="123">
        <v>9374.5009578284589</v>
      </c>
      <c r="P1623" s="53">
        <v>9982.4332622458642</v>
      </c>
      <c r="Q1623" s="54">
        <v>9433.8617347989129</v>
      </c>
      <c r="R1623" s="55">
        <v>1.0063321532780776</v>
      </c>
      <c r="S1623" s="121">
        <v>10563.235603730531</v>
      </c>
      <c r="T1623" s="54">
        <v>9889.859789053231</v>
      </c>
      <c r="U1623" s="55">
        <v>1.0549745350225184</v>
      </c>
    </row>
    <row r="1624" spans="1:21" ht="13" x14ac:dyDescent="0.3">
      <c r="A1624" s="44" t="s">
        <v>5698</v>
      </c>
      <c r="B1624" s="44" t="s">
        <v>11688</v>
      </c>
      <c r="C1624" s="98" t="s">
        <v>955</v>
      </c>
      <c r="D1624" s="98" t="s">
        <v>13143</v>
      </c>
      <c r="E1624" s="98" t="s">
        <v>434</v>
      </c>
      <c r="F1624" s="122">
        <v>1.0629113517935924</v>
      </c>
      <c r="G1624" s="122">
        <v>1.0926272726347028</v>
      </c>
      <c r="H1624" s="99">
        <v>6562.6666666666652</v>
      </c>
      <c r="I1624" s="53">
        <v>6975.5328980374143</v>
      </c>
      <c r="J1624" s="54">
        <v>6592.1497923056304</v>
      </c>
      <c r="K1624" s="55">
        <v>1.0044925526674571</v>
      </c>
      <c r="L1624" s="121">
        <v>7170.5485812106745</v>
      </c>
      <c r="M1624" s="54">
        <v>6713.3946323617311</v>
      </c>
      <c r="N1624" s="120">
        <v>1.0229674876617838</v>
      </c>
      <c r="O1624" s="123">
        <v>6623.413625474539</v>
      </c>
      <c r="P1624" s="53">
        <v>7040.1015301412408</v>
      </c>
      <c r="Q1624" s="54">
        <v>6653.2219840111893</v>
      </c>
      <c r="R1624" s="55">
        <v>1.0045004525192271</v>
      </c>
      <c r="S1624" s="121">
        <v>7236.9223651337743</v>
      </c>
      <c r="T1624" s="54">
        <v>6775.5894292616158</v>
      </c>
      <c r="U1624" s="55">
        <v>1.0229754341781989</v>
      </c>
    </row>
    <row r="1625" spans="1:21" ht="13" x14ac:dyDescent="0.3">
      <c r="A1625" s="44" t="s">
        <v>5697</v>
      </c>
      <c r="B1625" s="44" t="s">
        <v>11687</v>
      </c>
      <c r="C1625" s="98" t="s">
        <v>955</v>
      </c>
      <c r="D1625" s="98" t="s">
        <v>13143</v>
      </c>
      <c r="E1625" s="98" t="s">
        <v>456</v>
      </c>
      <c r="F1625" s="122">
        <v>1.064849564489055</v>
      </c>
      <c r="G1625" s="122">
        <v>1.1268051122134009</v>
      </c>
      <c r="H1625" s="99">
        <v>12513.416666666668</v>
      </c>
      <c r="I1625" s="53">
        <v>13324.906287770084</v>
      </c>
      <c r="J1625" s="54">
        <v>12592.554504635698</v>
      </c>
      <c r="K1625" s="55">
        <v>1.0063242390209732</v>
      </c>
      <c r="L1625" s="121">
        <v>14100.181871256375</v>
      </c>
      <c r="M1625" s="54">
        <v>13201.233380924161</v>
      </c>
      <c r="N1625" s="120">
        <v>1.0549663399357352</v>
      </c>
      <c r="O1625" s="123">
        <v>12628.238820686551</v>
      </c>
      <c r="P1625" s="53">
        <v>13447.174608471851</v>
      </c>
      <c r="Q1625" s="54">
        <v>12708.202764531305</v>
      </c>
      <c r="R1625" s="55">
        <v>1.0063321532780773</v>
      </c>
      <c r="S1625" s="121">
        <v>14229.564061401334</v>
      </c>
      <c r="T1625" s="54">
        <v>13322.470378007109</v>
      </c>
      <c r="U1625" s="55">
        <v>1.0549745350225184</v>
      </c>
    </row>
    <row r="1626" spans="1:21" ht="13" x14ac:dyDescent="0.3">
      <c r="A1626" s="44" t="s">
        <v>5696</v>
      </c>
      <c r="B1626" s="44" t="s">
        <v>11686</v>
      </c>
      <c r="C1626" s="98" t="s">
        <v>955</v>
      </c>
      <c r="D1626" s="98" t="s">
        <v>13143</v>
      </c>
      <c r="E1626" s="98" t="s">
        <v>433</v>
      </c>
      <c r="F1626" s="122">
        <v>1.0678144218188388</v>
      </c>
      <c r="G1626" s="122">
        <v>1.1063131097257652</v>
      </c>
      <c r="H1626" s="99">
        <v>12267.333333333332</v>
      </c>
      <c r="I1626" s="53">
        <v>13099.235450592301</v>
      </c>
      <c r="J1626" s="54">
        <v>12379.286789584205</v>
      </c>
      <c r="K1626" s="55">
        <v>1.0091261444691217</v>
      </c>
      <c r="L1626" s="121">
        <v>13571.511688042536</v>
      </c>
      <c r="M1626" s="54">
        <v>12706.268242611377</v>
      </c>
      <c r="N1626" s="120">
        <v>1.0357807925611144</v>
      </c>
      <c r="O1626" s="123">
        <v>12380.513744288135</v>
      </c>
      <c r="P1626" s="53">
        <v>13220.091125677221</v>
      </c>
      <c r="Q1626" s="54">
        <v>12493.59835670187</v>
      </c>
      <c r="R1626" s="55">
        <v>1.0091340807618672</v>
      </c>
      <c r="S1626" s="121">
        <v>13696.724660445985</v>
      </c>
      <c r="T1626" s="54">
        <v>12823.597952623502</v>
      </c>
      <c r="U1626" s="55">
        <v>1.0357888386125971</v>
      </c>
    </row>
    <row r="1627" spans="1:21" ht="13" x14ac:dyDescent="0.3">
      <c r="A1627" s="44" t="s">
        <v>5695</v>
      </c>
      <c r="B1627" s="44" t="s">
        <v>11685</v>
      </c>
      <c r="C1627" s="98" t="s">
        <v>955</v>
      </c>
      <c r="D1627" s="98" t="s">
        <v>13143</v>
      </c>
      <c r="E1627" s="98" t="s">
        <v>456</v>
      </c>
      <c r="F1627" s="122">
        <v>1.064849564489055</v>
      </c>
      <c r="G1627" s="122">
        <v>1.1268051122134009</v>
      </c>
      <c r="H1627" s="99">
        <v>9293.9166666666679</v>
      </c>
      <c r="I1627" s="53">
        <v>9896.6231148975712</v>
      </c>
      <c r="J1627" s="54">
        <v>9352.6936171076741</v>
      </c>
      <c r="K1627" s="55">
        <v>1.0063242390209732</v>
      </c>
      <c r="L1627" s="121">
        <v>10472.432812485331</v>
      </c>
      <c r="M1627" s="54">
        <v>9804.7692495010615</v>
      </c>
      <c r="N1627" s="120">
        <v>1.054966339935735</v>
      </c>
      <c r="O1627" s="123">
        <v>9374.8393349204216</v>
      </c>
      <c r="P1627" s="53">
        <v>9982.7935829448725</v>
      </c>
      <c r="Q1627" s="54">
        <v>9434.2022545464861</v>
      </c>
      <c r="R1627" s="55">
        <v>1.0063321532780773</v>
      </c>
      <c r="S1627" s="121">
        <v>10563.61688876761</v>
      </c>
      <c r="T1627" s="54">
        <v>9890.2167682684867</v>
      </c>
      <c r="U1627" s="55">
        <v>1.0549745350225184</v>
      </c>
    </row>
    <row r="1628" spans="1:21" ht="13" x14ac:dyDescent="0.3">
      <c r="A1628" s="44" t="s">
        <v>5694</v>
      </c>
      <c r="B1628" s="44" t="s">
        <v>11684</v>
      </c>
      <c r="C1628" s="98" t="s">
        <v>955</v>
      </c>
      <c r="D1628" s="98" t="s">
        <v>13143</v>
      </c>
      <c r="E1628" s="98" t="s">
        <v>433</v>
      </c>
      <c r="F1628" s="122">
        <v>1.0678144218188388</v>
      </c>
      <c r="G1628" s="122">
        <v>1.1063131097257652</v>
      </c>
      <c r="H1628" s="99">
        <v>12774.416666666668</v>
      </c>
      <c r="I1628" s="53">
        <v>13640.706346989606</v>
      </c>
      <c r="J1628" s="54">
        <v>12890.997838675423</v>
      </c>
      <c r="K1628" s="55">
        <v>1.0091261444691215</v>
      </c>
      <c r="L1628" s="121">
        <v>14132.504627432645</v>
      </c>
      <c r="M1628" s="54">
        <v>13231.495419505911</v>
      </c>
      <c r="N1628" s="120">
        <v>1.0357807925611144</v>
      </c>
      <c r="O1628" s="123">
        <v>12892.350850962268</v>
      </c>
      <c r="P1628" s="53">
        <v>13766.638169805889</v>
      </c>
      <c r="Q1628" s="54">
        <v>13010.110624845285</v>
      </c>
      <c r="R1628" s="55">
        <v>1.0091340807618672</v>
      </c>
      <c r="S1628" s="121">
        <v>14262.976761603682</v>
      </c>
      <c r="T1628" s="54">
        <v>13353.753114904333</v>
      </c>
      <c r="U1628" s="55">
        <v>1.0357888386125969</v>
      </c>
    </row>
    <row r="1629" spans="1:21" ht="13" x14ac:dyDescent="0.3">
      <c r="A1629" s="44" t="s">
        <v>5693</v>
      </c>
      <c r="B1629" s="44" t="s">
        <v>11683</v>
      </c>
      <c r="C1629" s="98" t="s">
        <v>955</v>
      </c>
      <c r="D1629" s="98" t="s">
        <v>13143</v>
      </c>
      <c r="E1629" s="98" t="s">
        <v>456</v>
      </c>
      <c r="F1629" s="122">
        <v>1.064849564489055</v>
      </c>
      <c r="G1629" s="122">
        <v>1.1268051122134009</v>
      </c>
      <c r="H1629" s="99">
        <v>16547.5</v>
      </c>
      <c r="I1629" s="53">
        <v>17620.598168382636</v>
      </c>
      <c r="J1629" s="54">
        <v>16652.150345199552</v>
      </c>
      <c r="K1629" s="55">
        <v>1.006324239020973</v>
      </c>
      <c r="L1629" s="121">
        <v>18645.807594351252</v>
      </c>
      <c r="M1629" s="54">
        <v>17457.055510086579</v>
      </c>
      <c r="N1629" s="120">
        <v>1.0549663399357352</v>
      </c>
      <c r="O1629" s="123">
        <v>16704.537090262635</v>
      </c>
      <c r="P1629" s="53">
        <v>17787.819045557433</v>
      </c>
      <c r="Q1629" s="54">
        <v>16810.312779557506</v>
      </c>
      <c r="R1629" s="55">
        <v>1.0063321532780773</v>
      </c>
      <c r="S1629" s="121">
        <v>18822.757790466305</v>
      </c>
      <c r="T1629" s="54">
        <v>17622.861249566235</v>
      </c>
      <c r="U1629" s="55">
        <v>1.0549745350225184</v>
      </c>
    </row>
    <row r="1630" spans="1:21" ht="13" x14ac:dyDescent="0.3">
      <c r="A1630" s="44" t="s">
        <v>5692</v>
      </c>
      <c r="B1630" s="44" t="s">
        <v>11682</v>
      </c>
      <c r="C1630" s="98" t="s">
        <v>955</v>
      </c>
      <c r="D1630" s="98" t="s">
        <v>13143</v>
      </c>
      <c r="E1630" s="98" t="s">
        <v>433</v>
      </c>
      <c r="F1630" s="122">
        <v>1.0678144218188388</v>
      </c>
      <c r="G1630" s="122">
        <v>1.1063131097257652</v>
      </c>
      <c r="H1630" s="99">
        <v>18452.416666666668</v>
      </c>
      <c r="I1630" s="53">
        <v>19703.756634076974</v>
      </c>
      <c r="J1630" s="54">
        <v>18620.816086971099</v>
      </c>
      <c r="K1630" s="55">
        <v>1.0091261444691217</v>
      </c>
      <c r="L1630" s="121">
        <v>20414.150464455539</v>
      </c>
      <c r="M1630" s="54">
        <v>19112.658759667916</v>
      </c>
      <c r="N1630" s="120">
        <v>1.0357807925611142</v>
      </c>
      <c r="O1630" s="123">
        <v>18609.276307840693</v>
      </c>
      <c r="P1630" s="53">
        <v>19871.253621123924</v>
      </c>
      <c r="Q1630" s="54">
        <v>18779.254940556413</v>
      </c>
      <c r="R1630" s="55">
        <v>1.0091340807618672</v>
      </c>
      <c r="S1630" s="121">
        <v>20587.686341873243</v>
      </c>
      <c r="T1630" s="54">
        <v>19275.280694319226</v>
      </c>
      <c r="U1630" s="55">
        <v>1.0357888386125969</v>
      </c>
    </row>
    <row r="1631" spans="1:21" ht="13" x14ac:dyDescent="0.3">
      <c r="A1631" s="44" t="s">
        <v>5691</v>
      </c>
      <c r="B1631" s="44" t="s">
        <v>11681</v>
      </c>
      <c r="C1631" s="98" t="s">
        <v>955</v>
      </c>
      <c r="D1631" s="98" t="s">
        <v>13143</v>
      </c>
      <c r="E1631" s="98" t="s">
        <v>433</v>
      </c>
      <c r="F1631" s="122">
        <v>1.0678144218188388</v>
      </c>
      <c r="G1631" s="122">
        <v>1.1063131097257652</v>
      </c>
      <c r="H1631" s="99">
        <v>14256.333333333334</v>
      </c>
      <c r="I1631" s="53">
        <v>15223.118335589972</v>
      </c>
      <c r="J1631" s="54">
        <v>14386.438690933288</v>
      </c>
      <c r="K1631" s="55">
        <v>1.0091261444691215</v>
      </c>
      <c r="L1631" s="121">
        <v>15771.968463287085</v>
      </c>
      <c r="M1631" s="54">
        <v>14766.436239015435</v>
      </c>
      <c r="N1631" s="120">
        <v>1.0357807925611144</v>
      </c>
      <c r="O1631" s="123">
        <v>14390.728626185584</v>
      </c>
      <c r="P1631" s="53">
        <v>15366.627567522171</v>
      </c>
      <c r="Q1631" s="54">
        <v>14522.174703679279</v>
      </c>
      <c r="R1631" s="55">
        <v>1.0091340807618672</v>
      </c>
      <c r="S1631" s="121">
        <v>15920.651737654964</v>
      </c>
      <c r="T1631" s="54">
        <v>14905.75609050582</v>
      </c>
      <c r="U1631" s="55">
        <v>1.0357888386125971</v>
      </c>
    </row>
    <row r="1632" spans="1:21" ht="13" x14ac:dyDescent="0.3">
      <c r="A1632" s="44" t="s">
        <v>5690</v>
      </c>
      <c r="B1632" s="44" t="s">
        <v>11628</v>
      </c>
      <c r="C1632" s="98" t="s">
        <v>955</v>
      </c>
      <c r="D1632" s="98" t="s">
        <v>13143</v>
      </c>
      <c r="E1632" s="98" t="s">
        <v>456</v>
      </c>
      <c r="F1632" s="122">
        <v>1.064849564489055</v>
      </c>
      <c r="G1632" s="122">
        <v>1.1268051122134009</v>
      </c>
      <c r="H1632" s="99">
        <v>6375.9166666666661</v>
      </c>
      <c r="I1632" s="53">
        <v>6789.3920857185067</v>
      </c>
      <c r="J1632" s="54">
        <v>6416.2394876444732</v>
      </c>
      <c r="K1632" s="55">
        <v>1.0063242390209732</v>
      </c>
      <c r="L1632" s="121">
        <v>7184.4154950466254</v>
      </c>
      <c r="M1632" s="54">
        <v>6726.3774695685852</v>
      </c>
      <c r="N1632" s="120">
        <v>1.0549663399357352</v>
      </c>
      <c r="O1632" s="123">
        <v>6429.4725560653305</v>
      </c>
      <c r="P1632" s="53">
        <v>6846.4210512204982</v>
      </c>
      <c r="Q1632" s="54">
        <v>6470.1849617875278</v>
      </c>
      <c r="R1632" s="55">
        <v>1.0063321532780773</v>
      </c>
      <c r="S1632" s="121">
        <v>7244.7625450101759</v>
      </c>
      <c r="T1632" s="54">
        <v>6782.9298202750642</v>
      </c>
      <c r="U1632" s="55">
        <v>1.0549745350225184</v>
      </c>
    </row>
    <row r="1633" spans="1:21" ht="13" x14ac:dyDescent="0.3">
      <c r="A1633" s="44" t="s">
        <v>5689</v>
      </c>
      <c r="B1633" s="44" t="s">
        <v>11680</v>
      </c>
      <c r="C1633" s="98" t="s">
        <v>955</v>
      </c>
      <c r="D1633" s="98" t="s">
        <v>13143</v>
      </c>
      <c r="E1633" s="98" t="s">
        <v>456</v>
      </c>
      <c r="F1633" s="122">
        <v>1.064849564489055</v>
      </c>
      <c r="G1633" s="122">
        <v>1.1268051122134009</v>
      </c>
      <c r="H1633" s="99">
        <v>13005.916666666668</v>
      </c>
      <c r="I1633" s="53">
        <v>13849.344698280944</v>
      </c>
      <c r="J1633" s="54">
        <v>13088.169192353527</v>
      </c>
      <c r="K1633" s="55">
        <v>1.0063242390209732</v>
      </c>
      <c r="L1633" s="121">
        <v>14655.133389021476</v>
      </c>
      <c r="M1633" s="54">
        <v>13720.804303342511</v>
      </c>
      <c r="N1633" s="120">
        <v>1.0549663399357352</v>
      </c>
      <c r="O1633" s="123">
        <v>13129.020961917558</v>
      </c>
      <c r="P1633" s="53">
        <v>13980.432253465586</v>
      </c>
      <c r="Q1633" s="54">
        <v>13212.155935039511</v>
      </c>
      <c r="R1633" s="55">
        <v>1.0063321532780773</v>
      </c>
      <c r="S1633" s="121">
        <v>14793.847938245606</v>
      </c>
      <c r="T1633" s="54">
        <v>13850.782784599873</v>
      </c>
      <c r="U1633" s="55">
        <v>1.0549745350225184</v>
      </c>
    </row>
    <row r="1634" spans="1:21" ht="13" x14ac:dyDescent="0.3">
      <c r="A1634" s="44" t="s">
        <v>5688</v>
      </c>
      <c r="B1634" s="44" t="s">
        <v>11679</v>
      </c>
      <c r="C1634" s="98" t="s">
        <v>955</v>
      </c>
      <c r="D1634" s="98" t="s">
        <v>13143</v>
      </c>
      <c r="E1634" s="98" t="s">
        <v>434</v>
      </c>
      <c r="F1634" s="122">
        <v>1.0629113517935924</v>
      </c>
      <c r="G1634" s="122">
        <v>1.0926272726347028</v>
      </c>
      <c r="H1634" s="99">
        <v>22057</v>
      </c>
      <c r="I1634" s="53">
        <v>23444.635686511268</v>
      </c>
      <c r="J1634" s="54">
        <v>22156.092234186101</v>
      </c>
      <c r="K1634" s="55">
        <v>1.0044925526674571</v>
      </c>
      <c r="L1634" s="121">
        <v>24100.07975250364</v>
      </c>
      <c r="M1634" s="54">
        <v>22563.593875355964</v>
      </c>
      <c r="N1634" s="120">
        <v>1.0229674876617838</v>
      </c>
      <c r="O1634" s="123">
        <v>22236.94154871811</v>
      </c>
      <c r="P1634" s="53">
        <v>23635.897601303066</v>
      </c>
      <c r="Q1634" s="54">
        <v>22337.017848330946</v>
      </c>
      <c r="R1634" s="55">
        <v>1.0045004525192271</v>
      </c>
      <c r="S1634" s="121">
        <v>24296.688796113172</v>
      </c>
      <c r="T1634" s="54">
        <v>22747.844935595142</v>
      </c>
      <c r="U1634" s="55">
        <v>1.0229754341781989</v>
      </c>
    </row>
    <row r="1635" spans="1:21" ht="13" x14ac:dyDescent="0.3">
      <c r="A1635" s="44" t="s">
        <v>5687</v>
      </c>
      <c r="B1635" s="44" t="s">
        <v>11233</v>
      </c>
      <c r="C1635" s="98" t="s">
        <v>955</v>
      </c>
      <c r="D1635" s="98" t="s">
        <v>13143</v>
      </c>
      <c r="E1635" s="98" t="s">
        <v>434</v>
      </c>
      <c r="F1635" s="122">
        <v>1.0629113517935924</v>
      </c>
      <c r="G1635" s="122">
        <v>1.0926272726347028</v>
      </c>
      <c r="H1635" s="99">
        <v>17270.5</v>
      </c>
      <c r="I1635" s="53">
        <v>18357.010501151239</v>
      </c>
      <c r="J1635" s="54">
        <v>17348.088630843318</v>
      </c>
      <c r="K1635" s="55">
        <v>1.0044925526674571</v>
      </c>
      <c r="L1635" s="121">
        <v>18870.219312037636</v>
      </c>
      <c r="M1635" s="54">
        <v>17667.159995662838</v>
      </c>
      <c r="N1635" s="120">
        <v>1.0229674876617838</v>
      </c>
      <c r="O1635" s="123">
        <v>17410.676836930452</v>
      </c>
      <c r="P1635" s="53">
        <v>18506.006052383134</v>
      </c>
      <c r="Q1635" s="54">
        <v>17489.032761362669</v>
      </c>
      <c r="R1635" s="55">
        <v>1.0045004525192274</v>
      </c>
      <c r="S1635" s="121">
        <v>19023.380347059516</v>
      </c>
      <c r="T1635" s="54">
        <v>17810.694696595245</v>
      </c>
      <c r="U1635" s="55">
        <v>1.0229754341781991</v>
      </c>
    </row>
    <row r="1636" spans="1:21" ht="13" x14ac:dyDescent="0.3">
      <c r="A1636" s="44" t="s">
        <v>5686</v>
      </c>
      <c r="B1636" s="44" t="s">
        <v>13251</v>
      </c>
      <c r="C1636" s="98" t="s">
        <v>955</v>
      </c>
      <c r="D1636" s="98" t="s">
        <v>13143</v>
      </c>
      <c r="E1636" s="98" t="s">
        <v>433</v>
      </c>
      <c r="F1636" s="122">
        <v>1.0678144218188388</v>
      </c>
      <c r="G1636" s="122">
        <v>1.1063131097257652</v>
      </c>
      <c r="H1636" s="99">
        <v>19751.333333333336</v>
      </c>
      <c r="I1636" s="53">
        <v>21090.758583484494</v>
      </c>
      <c r="J1636" s="54">
        <v>19931.586854791116</v>
      </c>
      <c r="K1636" s="55">
        <v>1.0091261444691217</v>
      </c>
      <c r="L1636" s="121">
        <v>21851.159001230168</v>
      </c>
      <c r="M1636" s="54">
        <v>20458.051694138761</v>
      </c>
      <c r="N1636" s="120">
        <v>1.0357807925611144</v>
      </c>
      <c r="O1636" s="123">
        <v>19910.801804655479</v>
      </c>
      <c r="P1636" s="53">
        <v>21261.041316987681</v>
      </c>
      <c r="Q1636" s="54">
        <v>20092.668676372734</v>
      </c>
      <c r="R1636" s="55">
        <v>1.0091340807618672</v>
      </c>
      <c r="S1636" s="121">
        <v>22027.58106164178</v>
      </c>
      <c r="T1636" s="54">
        <v>20623.386277089699</v>
      </c>
      <c r="U1636" s="55">
        <v>1.0357888386125971</v>
      </c>
    </row>
    <row r="1637" spans="1:21" ht="13" x14ac:dyDescent="0.3">
      <c r="A1637" s="44" t="s">
        <v>5685</v>
      </c>
      <c r="B1637" s="44" t="s">
        <v>11678</v>
      </c>
      <c r="C1637" s="98" t="s">
        <v>955</v>
      </c>
      <c r="D1637" s="98" t="s">
        <v>13143</v>
      </c>
      <c r="E1637" s="98" t="s">
        <v>434</v>
      </c>
      <c r="F1637" s="122">
        <v>1.0629113517935924</v>
      </c>
      <c r="G1637" s="122">
        <v>1.0926272726347028</v>
      </c>
      <c r="H1637" s="99">
        <v>6133.75</v>
      </c>
      <c r="I1637" s="53">
        <v>6519.6325040639476</v>
      </c>
      <c r="J1637" s="54">
        <v>6161.3061949240155</v>
      </c>
      <c r="K1637" s="55">
        <v>1.0044925526674571</v>
      </c>
      <c r="L1637" s="121">
        <v>6701.9025335231081</v>
      </c>
      <c r="M1637" s="54">
        <v>6274.626827445466</v>
      </c>
      <c r="N1637" s="120">
        <v>1.0229674876617838</v>
      </c>
      <c r="O1637" s="123">
        <v>6192.7242797032332</v>
      </c>
      <c r="P1637" s="53">
        <v>6582.3169354243646</v>
      </c>
      <c r="Q1637" s="54">
        <v>6220.5943412887036</v>
      </c>
      <c r="R1637" s="55">
        <v>1.0045004525192274</v>
      </c>
      <c r="S1637" s="121">
        <v>6766.3394399108483</v>
      </c>
      <c r="T1637" s="54">
        <v>6335.0048087752903</v>
      </c>
      <c r="U1637" s="55">
        <v>1.0229754341781991</v>
      </c>
    </row>
    <row r="1638" spans="1:21" ht="13" x14ac:dyDescent="0.3">
      <c r="A1638" s="44" t="s">
        <v>5684</v>
      </c>
      <c r="B1638" s="44" t="s">
        <v>11677</v>
      </c>
      <c r="C1638" s="98" t="s">
        <v>955</v>
      </c>
      <c r="D1638" s="98" t="s">
        <v>13143</v>
      </c>
      <c r="E1638" s="98" t="s">
        <v>456</v>
      </c>
      <c r="F1638" s="122">
        <v>1.064849564489055</v>
      </c>
      <c r="G1638" s="122">
        <v>1.1268051122134009</v>
      </c>
      <c r="H1638" s="99">
        <v>7563.75</v>
      </c>
      <c r="I1638" s="53">
        <v>8054.2558934040899</v>
      </c>
      <c r="J1638" s="54">
        <v>7611.5849628948863</v>
      </c>
      <c r="K1638" s="55">
        <v>1.0063242390209732</v>
      </c>
      <c r="L1638" s="121">
        <v>8522.8721675041106</v>
      </c>
      <c r="M1638" s="54">
        <v>7979.5016536889161</v>
      </c>
      <c r="N1638" s="120">
        <v>1.054966339935735</v>
      </c>
      <c r="O1638" s="123">
        <v>7630.5240909409895</v>
      </c>
      <c r="P1638" s="53">
        <v>8125.3602550617552</v>
      </c>
      <c r="Q1638" s="54">
        <v>7678.84173907689</v>
      </c>
      <c r="R1638" s="55">
        <v>1.0063321532780773</v>
      </c>
      <c r="S1638" s="121">
        <v>8598.1135545398211</v>
      </c>
      <c r="T1638" s="54">
        <v>8050.0086048185958</v>
      </c>
      <c r="U1638" s="55">
        <v>1.0549745350225184</v>
      </c>
    </row>
    <row r="1639" spans="1:21" ht="13" x14ac:dyDescent="0.3">
      <c r="A1639" s="44" t="s">
        <v>5683</v>
      </c>
      <c r="B1639" s="44" t="s">
        <v>11676</v>
      </c>
      <c r="C1639" s="98" t="s">
        <v>955</v>
      </c>
      <c r="D1639" s="98" t="s">
        <v>13143</v>
      </c>
      <c r="E1639" s="98" t="s">
        <v>456</v>
      </c>
      <c r="F1639" s="122">
        <v>1.064849564489055</v>
      </c>
      <c r="G1639" s="122">
        <v>1.1268051122134009</v>
      </c>
      <c r="H1639" s="99">
        <v>9771.6666666666661</v>
      </c>
      <c r="I1639" s="53">
        <v>10405.354994332214</v>
      </c>
      <c r="J1639" s="54">
        <v>9833.4650222999408</v>
      </c>
      <c r="K1639" s="55">
        <v>1.006324239020973</v>
      </c>
      <c r="L1639" s="121">
        <v>11010.763954845281</v>
      </c>
      <c r="M1639" s="54">
        <v>10308.779418405356</v>
      </c>
      <c r="N1639" s="120">
        <v>1.054966339935735</v>
      </c>
      <c r="O1639" s="123">
        <v>9857.2137920698788</v>
      </c>
      <c r="P1639" s="53">
        <v>10496.449813561117</v>
      </c>
      <c r="Q1639" s="54">
        <v>9919.6311806960439</v>
      </c>
      <c r="R1639" s="55">
        <v>1.0063321532780773</v>
      </c>
      <c r="S1639" s="121">
        <v>11107.158893084783</v>
      </c>
      <c r="T1639" s="54">
        <v>10399.109536906475</v>
      </c>
      <c r="U1639" s="55">
        <v>1.0549745350225184</v>
      </c>
    </row>
    <row r="1640" spans="1:21" ht="13" x14ac:dyDescent="0.3">
      <c r="A1640" s="44" t="s">
        <v>5682</v>
      </c>
      <c r="B1640" s="44" t="s">
        <v>11675</v>
      </c>
      <c r="C1640" s="98" t="s">
        <v>955</v>
      </c>
      <c r="D1640" s="98" t="s">
        <v>13143</v>
      </c>
      <c r="E1640" s="98" t="s">
        <v>433</v>
      </c>
      <c r="F1640" s="122">
        <v>1.0678144218188388</v>
      </c>
      <c r="G1640" s="122">
        <v>1.1063131097257652</v>
      </c>
      <c r="H1640" s="99">
        <v>13192.166666666668</v>
      </c>
      <c r="I1640" s="53">
        <v>14086.785821704425</v>
      </c>
      <c r="J1640" s="54">
        <v>13312.560285527399</v>
      </c>
      <c r="K1640" s="55">
        <v>1.0091261444691217</v>
      </c>
      <c r="L1640" s="121">
        <v>14594.666929020585</v>
      </c>
      <c r="M1640" s="54">
        <v>13664.192845598316</v>
      </c>
      <c r="N1640" s="120">
        <v>1.0357807925611144</v>
      </c>
      <c r="O1640" s="123">
        <v>13302.367542258744</v>
      </c>
      <c r="P1640" s="53">
        <v>14204.459905958709</v>
      </c>
      <c r="Q1640" s="54">
        <v>13423.872441713778</v>
      </c>
      <c r="R1640" s="55">
        <v>1.0091340807618674</v>
      </c>
      <c r="S1640" s="121">
        <v>14716.583602391356</v>
      </c>
      <c r="T1640" s="54">
        <v>13778.44382739409</v>
      </c>
      <c r="U1640" s="55">
        <v>1.0357888386125971</v>
      </c>
    </row>
    <row r="1641" spans="1:21" ht="13" x14ac:dyDescent="0.3">
      <c r="A1641" s="44" t="s">
        <v>5681</v>
      </c>
      <c r="B1641" s="44" t="s">
        <v>13252</v>
      </c>
      <c r="C1641" s="98" t="s">
        <v>955</v>
      </c>
      <c r="D1641" s="98" t="s">
        <v>13143</v>
      </c>
      <c r="E1641" s="98" t="s">
        <v>456</v>
      </c>
      <c r="F1641" s="122">
        <v>1.064849564489055</v>
      </c>
      <c r="G1641" s="122">
        <v>1.1268051122134009</v>
      </c>
      <c r="H1641" s="99">
        <v>16115</v>
      </c>
      <c r="I1641" s="53">
        <v>17160.050731741121</v>
      </c>
      <c r="J1641" s="54">
        <v>16216.915111822982</v>
      </c>
      <c r="K1641" s="55">
        <v>1.0063242390209732</v>
      </c>
      <c r="L1641" s="121">
        <v>18158.464383318955</v>
      </c>
      <c r="M1641" s="54">
        <v>17000.782568064369</v>
      </c>
      <c r="N1641" s="120">
        <v>1.054966339935735</v>
      </c>
      <c r="O1641" s="123">
        <v>16245.890322339885</v>
      </c>
      <c r="P1641" s="53">
        <v>17299.42923448058</v>
      </c>
      <c r="Q1641" s="54">
        <v>16348.761789999775</v>
      </c>
      <c r="R1641" s="55">
        <v>1.0063321532780773</v>
      </c>
      <c r="S1641" s="121">
        <v>18305.952267670797</v>
      </c>
      <c r="T1641" s="54">
        <v>17139.000588837349</v>
      </c>
      <c r="U1641" s="55">
        <v>1.0549745350225181</v>
      </c>
    </row>
    <row r="1642" spans="1:21" ht="13" x14ac:dyDescent="0.3">
      <c r="A1642" s="44" t="s">
        <v>5680</v>
      </c>
      <c r="B1642" s="44" t="s">
        <v>11674</v>
      </c>
      <c r="C1642" s="98" t="s">
        <v>955</v>
      </c>
      <c r="D1642" s="98" t="s">
        <v>13143</v>
      </c>
      <c r="E1642" s="98" t="s">
        <v>434</v>
      </c>
      <c r="F1642" s="122">
        <v>1.0629113517935924</v>
      </c>
      <c r="G1642" s="122">
        <v>1.0926272726347028</v>
      </c>
      <c r="H1642" s="99">
        <v>17415</v>
      </c>
      <c r="I1642" s="53">
        <v>18510.601191485413</v>
      </c>
      <c r="J1642" s="54">
        <v>17493.237804703767</v>
      </c>
      <c r="K1642" s="55">
        <v>1.0044925526674573</v>
      </c>
      <c r="L1642" s="121">
        <v>19028.10395293335</v>
      </c>
      <c r="M1642" s="54">
        <v>17814.978797629963</v>
      </c>
      <c r="N1642" s="120">
        <v>1.0229674876617838</v>
      </c>
      <c r="O1642" s="123">
        <v>17571.74238293364</v>
      </c>
      <c r="P1642" s="53">
        <v>18677.204449612756</v>
      </c>
      <c r="Q1642" s="54">
        <v>17650.823175208126</v>
      </c>
      <c r="R1642" s="55">
        <v>1.0045004525192274</v>
      </c>
      <c r="S1642" s="121">
        <v>19199.364955304398</v>
      </c>
      <c r="T1642" s="54">
        <v>17975.460793449001</v>
      </c>
      <c r="U1642" s="55">
        <v>1.0229754341781989</v>
      </c>
    </row>
    <row r="1643" spans="1:21" ht="13" x14ac:dyDescent="0.3">
      <c r="A1643" s="44" t="s">
        <v>5679</v>
      </c>
      <c r="B1643" s="44" t="s">
        <v>11673</v>
      </c>
      <c r="C1643" s="98" t="s">
        <v>955</v>
      </c>
      <c r="D1643" s="98" t="s">
        <v>13143</v>
      </c>
      <c r="E1643" s="98" t="s">
        <v>434</v>
      </c>
      <c r="F1643" s="122">
        <v>1.0629113517935924</v>
      </c>
      <c r="G1643" s="122">
        <v>1.0926272726347028</v>
      </c>
      <c r="H1643" s="99">
        <v>10543.083333333332</v>
      </c>
      <c r="I1643" s="53">
        <v>11206.362957905827</v>
      </c>
      <c r="J1643" s="54">
        <v>10590.448690485722</v>
      </c>
      <c r="K1643" s="55">
        <v>1.0044925526674573</v>
      </c>
      <c r="L1643" s="121">
        <v>11519.660387660389</v>
      </c>
      <c r="M1643" s="54">
        <v>10785.231469708822</v>
      </c>
      <c r="N1643" s="120">
        <v>1.0229674876617836</v>
      </c>
      <c r="O1643" s="123">
        <v>10624.336772364823</v>
      </c>
      <c r="P1643" s="53">
        <v>11292.728160624667</v>
      </c>
      <c r="Q1643" s="54">
        <v>10672.151095557132</v>
      </c>
      <c r="R1643" s="55">
        <v>1.0045004525192274</v>
      </c>
      <c r="S1643" s="121">
        <v>11608.440111141557</v>
      </c>
      <c r="T1643" s="54">
        <v>10868.435522565309</v>
      </c>
      <c r="U1643" s="55">
        <v>1.0229754341781989</v>
      </c>
    </row>
    <row r="1644" spans="1:21" ht="13" x14ac:dyDescent="0.3">
      <c r="A1644" s="44" t="s">
        <v>5678</v>
      </c>
      <c r="B1644" s="44" t="s">
        <v>11672</v>
      </c>
      <c r="C1644" s="98" t="s">
        <v>955</v>
      </c>
      <c r="D1644" s="98" t="s">
        <v>13143</v>
      </c>
      <c r="E1644" s="98" t="s">
        <v>434</v>
      </c>
      <c r="F1644" s="122">
        <v>1.0629113517935924</v>
      </c>
      <c r="G1644" s="122">
        <v>1.0926272726347028</v>
      </c>
      <c r="H1644" s="99">
        <v>5204.0833333333321</v>
      </c>
      <c r="I1644" s="53">
        <v>5531.4792506798367</v>
      </c>
      <c r="J1644" s="54">
        <v>5227.4629517941676</v>
      </c>
      <c r="K1644" s="55">
        <v>1.0044925526674571</v>
      </c>
      <c r="L1644" s="121">
        <v>5686.1233790637116</v>
      </c>
      <c r="M1644" s="54">
        <v>5323.6080530825593</v>
      </c>
      <c r="N1644" s="120">
        <v>1.0229674876617836</v>
      </c>
      <c r="O1644" s="123">
        <v>5254.4192606623164</v>
      </c>
      <c r="P1644" s="53">
        <v>5584.9818792408714</v>
      </c>
      <c r="Q1644" s="54">
        <v>5278.0665250610409</v>
      </c>
      <c r="R1644" s="55">
        <v>1.0045004525192274</v>
      </c>
      <c r="S1644" s="121">
        <v>5741.1217860567185</v>
      </c>
      <c r="T1644" s="54">
        <v>5375.1418245303248</v>
      </c>
      <c r="U1644" s="55">
        <v>1.0229754341781991</v>
      </c>
    </row>
    <row r="1645" spans="1:21" ht="13" x14ac:dyDescent="0.3">
      <c r="A1645" s="44" t="s">
        <v>5677</v>
      </c>
      <c r="B1645" s="44" t="s">
        <v>11671</v>
      </c>
      <c r="C1645" s="98" t="s">
        <v>955</v>
      </c>
      <c r="D1645" s="98" t="s">
        <v>13143</v>
      </c>
      <c r="E1645" s="98" t="s">
        <v>456</v>
      </c>
      <c r="F1645" s="122">
        <v>1.064849564489055</v>
      </c>
      <c r="G1645" s="122">
        <v>1.1268051122134009</v>
      </c>
      <c r="H1645" s="99">
        <v>46280.833333333328</v>
      </c>
      <c r="I1645" s="53">
        <v>49282.125219190537</v>
      </c>
      <c r="J1645" s="54">
        <v>46573.524385423152</v>
      </c>
      <c r="K1645" s="55">
        <v>1.0063242390209732</v>
      </c>
      <c r="L1645" s="121">
        <v>52149.479597496364</v>
      </c>
      <c r="M1645" s="54">
        <v>48824.721350842425</v>
      </c>
      <c r="N1645" s="120">
        <v>1.054966339935735</v>
      </c>
      <c r="O1645" s="123">
        <v>46677.051528616757</v>
      </c>
      <c r="P1645" s="53">
        <v>49704.03799188073</v>
      </c>
      <c r="Q1645" s="54">
        <v>46972.61777346467</v>
      </c>
      <c r="R1645" s="55">
        <v>1.0063321532780773</v>
      </c>
      <c r="S1645" s="121">
        <v>52595.9402854937</v>
      </c>
      <c r="T1645" s="54">
        <v>49243.100732624596</v>
      </c>
      <c r="U1645" s="55">
        <v>1.0549745350225184</v>
      </c>
    </row>
    <row r="1646" spans="1:21" ht="13" x14ac:dyDescent="0.3">
      <c r="A1646" s="44" t="s">
        <v>5676</v>
      </c>
      <c r="B1646" s="44" t="s">
        <v>11670</v>
      </c>
      <c r="C1646" s="98" t="s">
        <v>955</v>
      </c>
      <c r="D1646" s="98" t="s">
        <v>13143</v>
      </c>
      <c r="E1646" s="98" t="s">
        <v>433</v>
      </c>
      <c r="F1646" s="122">
        <v>1.0678144218188388</v>
      </c>
      <c r="G1646" s="122">
        <v>1.1063131097257652</v>
      </c>
      <c r="H1646" s="99">
        <v>19359.666666666668</v>
      </c>
      <c r="I1646" s="53">
        <v>20672.531268272112</v>
      </c>
      <c r="J1646" s="54">
        <v>19536.345781540706</v>
      </c>
      <c r="K1646" s="55">
        <v>1.0091261444691215</v>
      </c>
      <c r="L1646" s="121">
        <v>21417.85303325424</v>
      </c>
      <c r="M1646" s="54">
        <v>20052.370883718988</v>
      </c>
      <c r="N1646" s="120">
        <v>1.0357807925611144</v>
      </c>
      <c r="O1646" s="123">
        <v>19529.517746363959</v>
      </c>
      <c r="P1646" s="53">
        <v>20853.900700734383</v>
      </c>
      <c r="Q1646" s="54">
        <v>19707.901938699568</v>
      </c>
      <c r="R1646" s="55">
        <v>1.0091340807618672</v>
      </c>
      <c r="S1646" s="121">
        <v>21605.761509424432</v>
      </c>
      <c r="T1646" s="54">
        <v>20228.45650517043</v>
      </c>
      <c r="U1646" s="55">
        <v>1.0357888386125971</v>
      </c>
    </row>
    <row r="1647" spans="1:21" ht="13" x14ac:dyDescent="0.3">
      <c r="A1647" s="44" t="s">
        <v>5675</v>
      </c>
      <c r="B1647" s="44" t="s">
        <v>11669</v>
      </c>
      <c r="C1647" s="98" t="s">
        <v>955</v>
      </c>
      <c r="D1647" s="98" t="s">
        <v>13143</v>
      </c>
      <c r="E1647" s="98" t="s">
        <v>433</v>
      </c>
      <c r="F1647" s="122">
        <v>1.0678144218188388</v>
      </c>
      <c r="G1647" s="122">
        <v>1.1063131097257652</v>
      </c>
      <c r="H1647" s="99">
        <v>7697.333333333333</v>
      </c>
      <c r="I1647" s="53">
        <v>8219.3235428802072</v>
      </c>
      <c r="J1647" s="54">
        <v>7767.5803093603181</v>
      </c>
      <c r="K1647" s="55">
        <v>1.0091261444691215</v>
      </c>
      <c r="L1647" s="121">
        <v>8515.6607765957906</v>
      </c>
      <c r="M1647" s="54">
        <v>7972.7500206070854</v>
      </c>
      <c r="N1647" s="120">
        <v>1.0357807925611144</v>
      </c>
      <c r="O1647" s="123">
        <v>7767.7752955141641</v>
      </c>
      <c r="P1647" s="53">
        <v>8294.5424859981176</v>
      </c>
      <c r="Q1647" s="54">
        <v>7838.7267824034288</v>
      </c>
      <c r="R1647" s="55">
        <v>1.0091340807618674</v>
      </c>
      <c r="S1647" s="121">
        <v>8593.5916428312503</v>
      </c>
      <c r="T1647" s="54">
        <v>8045.7749519442386</v>
      </c>
      <c r="U1647" s="55">
        <v>1.0357888386125971</v>
      </c>
    </row>
    <row r="1648" spans="1:21" ht="13" x14ac:dyDescent="0.3">
      <c r="A1648" s="44" t="s">
        <v>5674</v>
      </c>
      <c r="B1648" s="44" t="s">
        <v>11668</v>
      </c>
      <c r="C1648" s="98" t="s">
        <v>955</v>
      </c>
      <c r="D1648" s="98" t="s">
        <v>13143</v>
      </c>
      <c r="E1648" s="98" t="s">
        <v>433</v>
      </c>
      <c r="F1648" s="122">
        <v>1.0678144218188388</v>
      </c>
      <c r="G1648" s="122">
        <v>1.1063131097257652</v>
      </c>
      <c r="H1648" s="99">
        <v>9336.25</v>
      </c>
      <c r="I1648" s="53">
        <v>9969.382395706134</v>
      </c>
      <c r="J1648" s="54">
        <v>9421.4539662998377</v>
      </c>
      <c r="K1648" s="55">
        <v>1.0091261444691217</v>
      </c>
      <c r="L1648" s="121">
        <v>10328.815770677176</v>
      </c>
      <c r="M1648" s="54">
        <v>9670.3084245487044</v>
      </c>
      <c r="N1648" s="120">
        <v>1.0357807925611144</v>
      </c>
      <c r="O1648" s="123">
        <v>9418.3140753426578</v>
      </c>
      <c r="P1648" s="53">
        <v>10057.011598870251</v>
      </c>
      <c r="Q1648" s="54">
        <v>9504.341716747469</v>
      </c>
      <c r="R1648" s="55">
        <v>1.0091340807618674</v>
      </c>
      <c r="S1648" s="121">
        <v>10419.604333066281</v>
      </c>
      <c r="T1648" s="54">
        <v>9755.3845977878482</v>
      </c>
      <c r="U1648" s="55">
        <v>1.0357888386125971</v>
      </c>
    </row>
    <row r="1649" spans="1:21" ht="13" x14ac:dyDescent="0.3">
      <c r="A1649" s="44" t="s">
        <v>5673</v>
      </c>
      <c r="B1649" s="44" t="s">
        <v>11667</v>
      </c>
      <c r="C1649" s="98" t="s">
        <v>955</v>
      </c>
      <c r="D1649" s="98" t="s">
        <v>13143</v>
      </c>
      <c r="E1649" s="98" t="s">
        <v>433</v>
      </c>
      <c r="F1649" s="122">
        <v>1.0678144218188388</v>
      </c>
      <c r="G1649" s="122">
        <v>1.1063131097257652</v>
      </c>
      <c r="H1649" s="99">
        <v>13318.083333333332</v>
      </c>
      <c r="I1649" s="53">
        <v>14221.241454318446</v>
      </c>
      <c r="J1649" s="54">
        <v>13439.626085885135</v>
      </c>
      <c r="K1649" s="55">
        <v>1.0091261444691217</v>
      </c>
      <c r="L1649" s="121">
        <v>14733.970188086883</v>
      </c>
      <c r="M1649" s="54">
        <v>13794.614910394967</v>
      </c>
      <c r="N1649" s="120">
        <v>1.0357807925611144</v>
      </c>
      <c r="O1649" s="123">
        <v>13437.863812231344</v>
      </c>
      <c r="P1649" s="53">
        <v>14349.14477713811</v>
      </c>
      <c r="Q1649" s="54">
        <v>13560.606345559239</v>
      </c>
      <c r="R1649" s="55">
        <v>1.0091340807618674</v>
      </c>
      <c r="S1649" s="121">
        <v>14866.484902180984</v>
      </c>
      <c r="T1649" s="54">
        <v>13918.789351505349</v>
      </c>
      <c r="U1649" s="55">
        <v>1.0357888386125971</v>
      </c>
    </row>
    <row r="1650" spans="1:21" ht="13" x14ac:dyDescent="0.3">
      <c r="A1650" s="44" t="s">
        <v>5672</v>
      </c>
      <c r="B1650" s="44" t="s">
        <v>11666</v>
      </c>
      <c r="C1650" s="98" t="s">
        <v>955</v>
      </c>
      <c r="D1650" s="98" t="s">
        <v>13143</v>
      </c>
      <c r="E1650" s="98" t="s">
        <v>434</v>
      </c>
      <c r="F1650" s="122">
        <v>1.0629113517935924</v>
      </c>
      <c r="G1650" s="122">
        <v>1.0926272726347028</v>
      </c>
      <c r="H1650" s="99">
        <v>37220.083333333343</v>
      </c>
      <c r="I1650" s="53">
        <v>39561.649089703504</v>
      </c>
      <c r="J1650" s="54">
        <v>37387.296517995484</v>
      </c>
      <c r="K1650" s="55">
        <v>1.0044925526674571</v>
      </c>
      <c r="L1650" s="121">
        <v>40667.678139736367</v>
      </c>
      <c r="M1650" s="54">
        <v>38074.935138062239</v>
      </c>
      <c r="N1650" s="120">
        <v>1.0229674876617838</v>
      </c>
      <c r="O1650" s="123">
        <v>37580.860986613872</v>
      </c>
      <c r="P1650" s="53">
        <v>39945.123752848827</v>
      </c>
      <c r="Q1650" s="54">
        <v>37749.991867115808</v>
      </c>
      <c r="R1650" s="55">
        <v>1.0045004525192274</v>
      </c>
      <c r="S1650" s="121">
        <v>41061.873643067825</v>
      </c>
      <c r="T1650" s="54">
        <v>38444.297584571868</v>
      </c>
      <c r="U1650" s="55">
        <v>1.0229754341781991</v>
      </c>
    </row>
    <row r="1651" spans="1:21" ht="13" x14ac:dyDescent="0.3">
      <c r="A1651" s="44" t="s">
        <v>5671</v>
      </c>
      <c r="B1651" s="44" t="s">
        <v>11665</v>
      </c>
      <c r="C1651" s="98" t="s">
        <v>955</v>
      </c>
      <c r="D1651" s="98" t="s">
        <v>13143</v>
      </c>
      <c r="E1651" s="98" t="s">
        <v>434</v>
      </c>
      <c r="F1651" s="122">
        <v>1.0629113517935924</v>
      </c>
      <c r="G1651" s="122">
        <v>1.0926272726347028</v>
      </c>
      <c r="H1651" s="99">
        <v>21792.916666666664</v>
      </c>
      <c r="I1651" s="53">
        <v>23163.938513691774</v>
      </c>
      <c r="J1651" s="54">
        <v>21890.822492569168</v>
      </c>
      <c r="K1651" s="55">
        <v>1.0044925526674571</v>
      </c>
      <c r="L1651" s="121">
        <v>23811.535100255358</v>
      </c>
      <c r="M1651" s="54">
        <v>22293.445211322614</v>
      </c>
      <c r="N1651" s="120">
        <v>1.0229674876617838</v>
      </c>
      <c r="O1651" s="123">
        <v>21998.658105283663</v>
      </c>
      <c r="P1651" s="53">
        <v>23382.623424332127</v>
      </c>
      <c r="Q1651" s="54">
        <v>22097.662021573207</v>
      </c>
      <c r="R1651" s="55">
        <v>1.0045004525192274</v>
      </c>
      <c r="S1651" s="121">
        <v>24036.333807199389</v>
      </c>
      <c r="T1651" s="54">
        <v>22504.086826590312</v>
      </c>
      <c r="U1651" s="55">
        <v>1.0229754341781989</v>
      </c>
    </row>
    <row r="1652" spans="1:21" ht="13" x14ac:dyDescent="0.3">
      <c r="A1652" s="44" t="s">
        <v>5670</v>
      </c>
      <c r="B1652" s="44" t="s">
        <v>11664</v>
      </c>
      <c r="C1652" s="98" t="s">
        <v>955</v>
      </c>
      <c r="D1652" s="98" t="s">
        <v>13143</v>
      </c>
      <c r="E1652" s="98" t="s">
        <v>456</v>
      </c>
      <c r="F1652" s="122">
        <v>1.064849564489055</v>
      </c>
      <c r="G1652" s="122">
        <v>1.1268051122134009</v>
      </c>
      <c r="H1652" s="99">
        <v>9359.5</v>
      </c>
      <c r="I1652" s="53">
        <v>9966.459498835311</v>
      </c>
      <c r="J1652" s="54">
        <v>9418.6917151168</v>
      </c>
      <c r="K1652" s="55">
        <v>1.0063242390209732</v>
      </c>
      <c r="L1652" s="121">
        <v>10546.332447761326</v>
      </c>
      <c r="M1652" s="54">
        <v>9873.9574586285125</v>
      </c>
      <c r="N1652" s="120">
        <v>1.0549663399357352</v>
      </c>
      <c r="O1652" s="123">
        <v>9448.6168345974802</v>
      </c>
      <c r="P1652" s="53">
        <v>10061.35552134508</v>
      </c>
      <c r="Q1652" s="54">
        <v>9508.4469246599729</v>
      </c>
      <c r="R1652" s="55">
        <v>1.0063321532780773</v>
      </c>
      <c r="S1652" s="121">
        <v>10646.749752570042</v>
      </c>
      <c r="T1652" s="54">
        <v>9968.0501516854165</v>
      </c>
      <c r="U1652" s="55">
        <v>1.0549745350225184</v>
      </c>
    </row>
    <row r="1653" spans="1:21" ht="13" x14ac:dyDescent="0.3">
      <c r="A1653" s="44" t="s">
        <v>5669</v>
      </c>
      <c r="B1653" s="44" t="s">
        <v>11663</v>
      </c>
      <c r="C1653" s="98" t="s">
        <v>955</v>
      </c>
      <c r="D1653" s="98" t="s">
        <v>13143</v>
      </c>
      <c r="E1653" s="98" t="s">
        <v>456</v>
      </c>
      <c r="F1653" s="122">
        <v>1.064849564489055</v>
      </c>
      <c r="G1653" s="122">
        <v>1.1268051122134009</v>
      </c>
      <c r="H1653" s="99">
        <v>13908.583333333332</v>
      </c>
      <c r="I1653" s="53">
        <v>14810.548905159727</v>
      </c>
      <c r="J1653" s="54">
        <v>13996.544538776456</v>
      </c>
      <c r="K1653" s="55">
        <v>1.0063242390209732</v>
      </c>
      <c r="L1653" s="121">
        <v>15672.262803646103</v>
      </c>
      <c r="M1653" s="54">
        <v>14673.087252857831</v>
      </c>
      <c r="N1653" s="120">
        <v>1.054966339935735</v>
      </c>
      <c r="O1653" s="123">
        <v>14023.539687825147</v>
      </c>
      <c r="P1653" s="53">
        <v>14932.960129175586</v>
      </c>
      <c r="Q1653" s="54">
        <v>14112.338890629657</v>
      </c>
      <c r="R1653" s="55">
        <v>1.0063321532780773</v>
      </c>
      <c r="S1653" s="121">
        <v>15801.796211568895</v>
      </c>
      <c r="T1653" s="54">
        <v>14794.477261533166</v>
      </c>
      <c r="U1653" s="55">
        <v>1.0549745350225184</v>
      </c>
    </row>
    <row r="1654" spans="1:21" ht="13" x14ac:dyDescent="0.3">
      <c r="A1654" s="44" t="s">
        <v>5668</v>
      </c>
      <c r="B1654" s="44" t="s">
        <v>11662</v>
      </c>
      <c r="C1654" s="98" t="s">
        <v>955</v>
      </c>
      <c r="D1654" s="98" t="s">
        <v>13143</v>
      </c>
      <c r="E1654" s="98" t="s">
        <v>433</v>
      </c>
      <c r="F1654" s="122">
        <v>1.0678144218188388</v>
      </c>
      <c r="G1654" s="122">
        <v>1.1063131097257652</v>
      </c>
      <c r="H1654" s="99">
        <v>10494.750000000004</v>
      </c>
      <c r="I1654" s="53">
        <v>11206.445403383263</v>
      </c>
      <c r="J1654" s="54">
        <v>10590.526604667319</v>
      </c>
      <c r="K1654" s="55">
        <v>1.0091261444691217</v>
      </c>
      <c r="L1654" s="121">
        <v>11610.479508294478</v>
      </c>
      <c r="M1654" s="54">
        <v>10870.260472730759</v>
      </c>
      <c r="N1654" s="120">
        <v>1.0357807925611144</v>
      </c>
      <c r="O1654" s="123">
        <v>10586.692240706412</v>
      </c>
      <c r="P1654" s="53">
        <v>11304.622653983904</v>
      </c>
      <c r="Q1654" s="54">
        <v>10683.391942634058</v>
      </c>
      <c r="R1654" s="55">
        <v>1.0091340807618672</v>
      </c>
      <c r="S1654" s="121">
        <v>11712.196414525541</v>
      </c>
      <c r="T1654" s="54">
        <v>10965.577660750287</v>
      </c>
      <c r="U1654" s="55">
        <v>1.0357888386125971</v>
      </c>
    </row>
    <row r="1655" spans="1:21" ht="13" x14ac:dyDescent="0.3">
      <c r="A1655" s="44" t="s">
        <v>5667</v>
      </c>
      <c r="B1655" s="44" t="s">
        <v>11661</v>
      </c>
      <c r="C1655" s="98" t="s">
        <v>955</v>
      </c>
      <c r="D1655" s="98" t="s">
        <v>13143</v>
      </c>
      <c r="E1655" s="98" t="s">
        <v>433</v>
      </c>
      <c r="F1655" s="122">
        <v>1.0678144218188388</v>
      </c>
      <c r="G1655" s="122">
        <v>1.1063131097257652</v>
      </c>
      <c r="H1655" s="99">
        <v>20124.416666666664</v>
      </c>
      <c r="I1655" s="53">
        <v>21489.142347358065</v>
      </c>
      <c r="J1655" s="54">
        <v>20308.075000523462</v>
      </c>
      <c r="K1655" s="55">
        <v>1.0091261444691215</v>
      </c>
      <c r="L1655" s="121">
        <v>22263.905983917015</v>
      </c>
      <c r="M1655" s="54">
        <v>20844.484244830099</v>
      </c>
      <c r="N1655" s="120">
        <v>1.0357807925611144</v>
      </c>
      <c r="O1655" s="123">
        <v>20295.067142256976</v>
      </c>
      <c r="P1655" s="53">
        <v>21671.365386283644</v>
      </c>
      <c r="Q1655" s="54">
        <v>20480.443924601866</v>
      </c>
      <c r="R1655" s="55">
        <v>1.0091340807618672</v>
      </c>
      <c r="S1655" s="121">
        <v>22452.698842243513</v>
      </c>
      <c r="T1655" s="54">
        <v>21021.404024843028</v>
      </c>
      <c r="U1655" s="55">
        <v>1.0357888386125969</v>
      </c>
    </row>
    <row r="1656" spans="1:21" ht="13" x14ac:dyDescent="0.3">
      <c r="A1656" s="44" t="s">
        <v>5666</v>
      </c>
      <c r="B1656" s="44" t="s">
        <v>11660</v>
      </c>
      <c r="C1656" s="98" t="s">
        <v>955</v>
      </c>
      <c r="D1656" s="98" t="s">
        <v>13143</v>
      </c>
      <c r="E1656" s="98" t="s">
        <v>433</v>
      </c>
      <c r="F1656" s="122">
        <v>1.0678144218188388</v>
      </c>
      <c r="G1656" s="122">
        <v>1.1063131097257652</v>
      </c>
      <c r="H1656" s="99">
        <v>10126.583333333334</v>
      </c>
      <c r="I1656" s="53">
        <v>10813.311727083623</v>
      </c>
      <c r="J1656" s="54">
        <v>10218.999995811933</v>
      </c>
      <c r="K1656" s="55">
        <v>1.0091261444691217</v>
      </c>
      <c r="L1656" s="121">
        <v>11203.171898397106</v>
      </c>
      <c r="M1656" s="54">
        <v>10488.920510936172</v>
      </c>
      <c r="N1656" s="120">
        <v>1.0357807925611144</v>
      </c>
      <c r="O1656" s="123">
        <v>10221.433413883869</v>
      </c>
      <c r="P1656" s="53">
        <v>10914.594011006164</v>
      </c>
      <c r="Q1656" s="54">
        <v>10314.796812188333</v>
      </c>
      <c r="R1656" s="55">
        <v>1.0091340807618672</v>
      </c>
      <c r="S1656" s="121">
        <v>11308.105785968708</v>
      </c>
      <c r="T1656" s="54">
        <v>10587.246644722765</v>
      </c>
      <c r="U1656" s="55">
        <v>1.0357888386125971</v>
      </c>
    </row>
    <row r="1657" spans="1:21" ht="13" x14ac:dyDescent="0.3">
      <c r="A1657" s="44" t="s">
        <v>5665</v>
      </c>
      <c r="B1657" s="44" t="s">
        <v>13253</v>
      </c>
      <c r="C1657" s="98" t="s">
        <v>955</v>
      </c>
      <c r="D1657" s="98" t="s">
        <v>13143</v>
      </c>
      <c r="E1657" s="98" t="s">
        <v>433</v>
      </c>
      <c r="F1657" s="122">
        <v>1.0678144218188388</v>
      </c>
      <c r="G1657" s="122">
        <v>1.1063131097257652</v>
      </c>
      <c r="H1657" s="99">
        <v>11997.916666666668</v>
      </c>
      <c r="I1657" s="53">
        <v>12811.548448447278</v>
      </c>
      <c r="J1657" s="54">
        <v>12107.411387495151</v>
      </c>
      <c r="K1657" s="55">
        <v>1.0091261444691217</v>
      </c>
      <c r="L1657" s="121">
        <v>13273.452497730588</v>
      </c>
      <c r="M1657" s="54">
        <v>12427.211634082205</v>
      </c>
      <c r="N1657" s="120">
        <v>1.0357807925611144</v>
      </c>
      <c r="O1657" s="123">
        <v>12112.828352552555</v>
      </c>
      <c r="P1657" s="53">
        <v>12934.252803871745</v>
      </c>
      <c r="Q1657" s="54">
        <v>12223.467904979407</v>
      </c>
      <c r="R1657" s="55">
        <v>1.0091340807618674</v>
      </c>
      <c r="S1657" s="121">
        <v>13400.580802286835</v>
      </c>
      <c r="T1657" s="54">
        <v>12546.332411604148</v>
      </c>
      <c r="U1657" s="55">
        <v>1.0357888386125971</v>
      </c>
    </row>
    <row r="1658" spans="1:21" ht="13" x14ac:dyDescent="0.3">
      <c r="A1658" s="44" t="s">
        <v>5664</v>
      </c>
      <c r="B1658" s="44" t="s">
        <v>11659</v>
      </c>
      <c r="C1658" s="98" t="s">
        <v>955</v>
      </c>
      <c r="D1658" s="98" t="s">
        <v>13143</v>
      </c>
      <c r="E1658" s="98" t="s">
        <v>434</v>
      </c>
      <c r="F1658" s="122">
        <v>1.0629113517935924</v>
      </c>
      <c r="G1658" s="122">
        <v>1.0926272726347028</v>
      </c>
      <c r="H1658" s="99">
        <v>17084.5</v>
      </c>
      <c r="I1658" s="53">
        <v>18159.308989717629</v>
      </c>
      <c r="J1658" s="54">
        <v>17161.253016047169</v>
      </c>
      <c r="K1658" s="55">
        <v>1.0044925526674571</v>
      </c>
      <c r="L1658" s="121">
        <v>18666.990639327581</v>
      </c>
      <c r="M1658" s="54">
        <v>17476.888042957744</v>
      </c>
      <c r="N1658" s="120">
        <v>1.0229674876617838</v>
      </c>
      <c r="O1658" s="123">
        <v>17235.855052136641</v>
      </c>
      <c r="P1658" s="53">
        <v>18320.185992784976</v>
      </c>
      <c r="Q1658" s="54">
        <v>17313.424199427067</v>
      </c>
      <c r="R1658" s="55">
        <v>1.0045004525192274</v>
      </c>
      <c r="S1658" s="121">
        <v>18832.365297143122</v>
      </c>
      <c r="T1658" s="54">
        <v>17631.856305391986</v>
      </c>
      <c r="U1658" s="55">
        <v>1.0229754341781991</v>
      </c>
    </row>
    <row r="1659" spans="1:21" ht="13" x14ac:dyDescent="0.3">
      <c r="A1659" s="44" t="s">
        <v>5663</v>
      </c>
      <c r="B1659" s="44" t="s">
        <v>11658</v>
      </c>
      <c r="C1659" s="98" t="s">
        <v>955</v>
      </c>
      <c r="D1659" s="98" t="s">
        <v>13143</v>
      </c>
      <c r="E1659" s="98" t="s">
        <v>456</v>
      </c>
      <c r="F1659" s="122">
        <v>1.064849564489055</v>
      </c>
      <c r="G1659" s="122">
        <v>1.1268051122134009</v>
      </c>
      <c r="H1659" s="99">
        <v>10578.416666666668</v>
      </c>
      <c r="I1659" s="53">
        <v>11264.422380483762</v>
      </c>
      <c r="J1659" s="54">
        <v>10645.317102130115</v>
      </c>
      <c r="K1659" s="55">
        <v>1.0063242390209732</v>
      </c>
      <c r="L1659" s="121">
        <v>11919.813979123444</v>
      </c>
      <c r="M1659" s="54">
        <v>11159.873513148514</v>
      </c>
      <c r="N1659" s="120">
        <v>1.0549663399357352</v>
      </c>
      <c r="O1659" s="123">
        <v>10671.664813055013</v>
      </c>
      <c r="P1659" s="53">
        <v>11363.717628554803</v>
      </c>
      <c r="Q1659" s="54">
        <v>10739.239430383541</v>
      </c>
      <c r="R1659" s="55">
        <v>1.0063321532780773</v>
      </c>
      <c r="S1659" s="121">
        <v>12024.886467178256</v>
      </c>
      <c r="T1659" s="54">
        <v>11258.334624068882</v>
      </c>
      <c r="U1659" s="55">
        <v>1.0549745350225184</v>
      </c>
    </row>
    <row r="1660" spans="1:21" ht="13" x14ac:dyDescent="0.3">
      <c r="A1660" s="44" t="s">
        <v>5662</v>
      </c>
      <c r="B1660" s="44" t="s">
        <v>8403</v>
      </c>
      <c r="C1660" s="98" t="s">
        <v>955</v>
      </c>
      <c r="D1660" s="98" t="s">
        <v>13143</v>
      </c>
      <c r="E1660" s="98" t="s">
        <v>434</v>
      </c>
      <c r="F1660" s="122">
        <v>1.0629113517935924</v>
      </c>
      <c r="G1660" s="122">
        <v>1.0926272726347028</v>
      </c>
      <c r="H1660" s="99">
        <v>7698.25</v>
      </c>
      <c r="I1660" s="53">
        <v>8182.5573139450225</v>
      </c>
      <c r="J1660" s="54">
        <v>7732.8347935722513</v>
      </c>
      <c r="K1660" s="55">
        <v>1.0044925526674571</v>
      </c>
      <c r="L1660" s="121">
        <v>8411.3179015601017</v>
      </c>
      <c r="M1660" s="54">
        <v>7875.0594618923269</v>
      </c>
      <c r="N1660" s="120">
        <v>1.0229674876617838</v>
      </c>
      <c r="O1660" s="123">
        <v>7768.9604768263425</v>
      </c>
      <c r="P1660" s="53">
        <v>8257.7162824544794</v>
      </c>
      <c r="Q1660" s="54">
        <v>7803.924314576052</v>
      </c>
      <c r="R1660" s="55">
        <v>1.0045004525192271</v>
      </c>
      <c r="S1660" s="121">
        <v>8488.5780970015676</v>
      </c>
      <c r="T1660" s="54">
        <v>7947.4557168946967</v>
      </c>
      <c r="U1660" s="55">
        <v>1.0229754341781991</v>
      </c>
    </row>
    <row r="1661" spans="1:21" ht="13" x14ac:dyDescent="0.3">
      <c r="A1661" s="44" t="s">
        <v>5661</v>
      </c>
      <c r="B1661" s="44" t="s">
        <v>11657</v>
      </c>
      <c r="C1661" s="98" t="s">
        <v>955</v>
      </c>
      <c r="D1661" s="98" t="s">
        <v>13143</v>
      </c>
      <c r="E1661" s="98" t="s">
        <v>446</v>
      </c>
      <c r="F1661" s="122">
        <v>1.0633627334440778</v>
      </c>
      <c r="G1661" s="122">
        <v>1.079611145461393</v>
      </c>
      <c r="H1661" s="99">
        <v>12621.416666666668</v>
      </c>
      <c r="I1661" s="53">
        <v>13421.144126603309</v>
      </c>
      <c r="J1661" s="54">
        <v>12683.503003990476</v>
      </c>
      <c r="K1661" s="55">
        <v>1.0049191258765571</v>
      </c>
      <c r="L1661" s="121">
        <v>13626.222104845518</v>
      </c>
      <c r="M1661" s="54">
        <v>12757.490630179023</v>
      </c>
      <c r="N1661" s="120">
        <v>1.010781195733101</v>
      </c>
      <c r="O1661" s="123">
        <v>12738.878744447542</v>
      </c>
      <c r="P1661" s="53">
        <v>13546.0489227084</v>
      </c>
      <c r="Q1661" s="54">
        <v>12801.643570507784</v>
      </c>
      <c r="R1661" s="55">
        <v>1.0049270290831207</v>
      </c>
      <c r="S1661" s="121">
        <v>13753.035473186803</v>
      </c>
      <c r="T1661" s="54">
        <v>12876.319113402842</v>
      </c>
      <c r="U1661" s="55">
        <v>1.01078904758515</v>
      </c>
    </row>
    <row r="1662" spans="1:21" ht="13" x14ac:dyDescent="0.3">
      <c r="A1662" s="44" t="s">
        <v>5660</v>
      </c>
      <c r="B1662" s="44" t="s">
        <v>11656</v>
      </c>
      <c r="C1662" s="98" t="s">
        <v>955</v>
      </c>
      <c r="D1662" s="98" t="s">
        <v>13143</v>
      </c>
      <c r="E1662" s="98" t="s">
        <v>433</v>
      </c>
      <c r="F1662" s="122">
        <v>1.0678144218188388</v>
      </c>
      <c r="G1662" s="122">
        <v>1.1063131097257652</v>
      </c>
      <c r="H1662" s="99">
        <v>8165.5833333333339</v>
      </c>
      <c r="I1662" s="53">
        <v>8719.3276458968812</v>
      </c>
      <c r="J1662" s="54">
        <v>8240.1036265079874</v>
      </c>
      <c r="K1662" s="55">
        <v>1.0091261444691217</v>
      </c>
      <c r="L1662" s="121">
        <v>9033.6918902248799</v>
      </c>
      <c r="M1662" s="54">
        <v>8457.7543767238258</v>
      </c>
      <c r="N1662" s="120">
        <v>1.0357807925611142</v>
      </c>
      <c r="O1662" s="123">
        <v>8243.3135224601992</v>
      </c>
      <c r="P1662" s="53">
        <v>8802.3290628572522</v>
      </c>
      <c r="Q1662" s="54">
        <v>8318.6086139197432</v>
      </c>
      <c r="R1662" s="55">
        <v>1.0091340807618672</v>
      </c>
      <c r="S1662" s="121">
        <v>9119.6858174773952</v>
      </c>
      <c r="T1662" s="54">
        <v>8538.332139748567</v>
      </c>
      <c r="U1662" s="55">
        <v>1.0357888386125971</v>
      </c>
    </row>
    <row r="1663" spans="1:21" ht="13" x14ac:dyDescent="0.3">
      <c r="A1663" s="44" t="s">
        <v>5659</v>
      </c>
      <c r="B1663" s="44" t="s">
        <v>11655</v>
      </c>
      <c r="C1663" s="98" t="s">
        <v>955</v>
      </c>
      <c r="D1663" s="98" t="s">
        <v>13143</v>
      </c>
      <c r="E1663" s="98" t="s">
        <v>433</v>
      </c>
      <c r="F1663" s="122">
        <v>1.0678144218188388</v>
      </c>
      <c r="G1663" s="122">
        <v>1.1063131097257652</v>
      </c>
      <c r="H1663" s="99">
        <v>21841.666666666664</v>
      </c>
      <c r="I1663" s="53">
        <v>23322.846663226468</v>
      </c>
      <c r="J1663" s="54">
        <v>22040.996872113064</v>
      </c>
      <c r="K1663" s="55">
        <v>1.0091261444691217</v>
      </c>
      <c r="L1663" s="121">
        <v>24163.722171593585</v>
      </c>
      <c r="M1663" s="54">
        <v>22623.178810855668</v>
      </c>
      <c r="N1663" s="120">
        <v>1.0357807925611142</v>
      </c>
      <c r="O1663" s="123">
        <v>22032.568503496768</v>
      </c>
      <c r="P1663" s="53">
        <v>23526.694397745359</v>
      </c>
      <c r="Q1663" s="54">
        <v>22233.815763599079</v>
      </c>
      <c r="R1663" s="55">
        <v>1.0091340807618672</v>
      </c>
      <c r="S1663" s="121">
        <v>24374.919376349459</v>
      </c>
      <c r="T1663" s="54">
        <v>22821.088541889399</v>
      </c>
      <c r="U1663" s="55">
        <v>1.0357888386125969</v>
      </c>
    </row>
    <row r="1664" spans="1:21" ht="13" x14ac:dyDescent="0.3">
      <c r="A1664" s="44" t="s">
        <v>5658</v>
      </c>
      <c r="B1664" s="44" t="s">
        <v>11654</v>
      </c>
      <c r="C1664" s="98" t="s">
        <v>955</v>
      </c>
      <c r="D1664" s="98" t="s">
        <v>13143</v>
      </c>
      <c r="E1664" s="98" t="s">
        <v>434</v>
      </c>
      <c r="F1664" s="122">
        <v>1.0629113517935924</v>
      </c>
      <c r="G1664" s="122">
        <v>1.0926272726347028</v>
      </c>
      <c r="H1664" s="99">
        <v>6137.0833333333339</v>
      </c>
      <c r="I1664" s="53">
        <v>6523.1755419032597</v>
      </c>
      <c r="J1664" s="54">
        <v>6164.6545034329065</v>
      </c>
      <c r="K1664" s="55">
        <v>1.0044925526674571</v>
      </c>
      <c r="L1664" s="121">
        <v>6705.5446244318919</v>
      </c>
      <c r="M1664" s="54">
        <v>6278.0367190710058</v>
      </c>
      <c r="N1664" s="120">
        <v>1.0229674876617838</v>
      </c>
      <c r="O1664" s="123">
        <v>6192.1006845461816</v>
      </c>
      <c r="P1664" s="53">
        <v>6581.6541090530109</v>
      </c>
      <c r="Q1664" s="54">
        <v>6219.9679396712563</v>
      </c>
      <c r="R1664" s="55">
        <v>1.0045004525192274</v>
      </c>
      <c r="S1664" s="121">
        <v>6765.6580828351707</v>
      </c>
      <c r="T1664" s="54">
        <v>6334.3668862487539</v>
      </c>
      <c r="U1664" s="55">
        <v>1.0229754341781991</v>
      </c>
    </row>
    <row r="1665" spans="1:21" ht="13" x14ac:dyDescent="0.3">
      <c r="A1665" s="44" t="s">
        <v>5657</v>
      </c>
      <c r="B1665" s="44" t="s">
        <v>11653</v>
      </c>
      <c r="C1665" s="98" t="s">
        <v>955</v>
      </c>
      <c r="D1665" s="98" t="s">
        <v>13143</v>
      </c>
      <c r="E1665" s="98" t="s">
        <v>433</v>
      </c>
      <c r="F1665" s="122">
        <v>1.0678144218188388</v>
      </c>
      <c r="G1665" s="122">
        <v>1.1063131097257652</v>
      </c>
      <c r="H1665" s="99">
        <v>7079.25</v>
      </c>
      <c r="I1665" s="53">
        <v>7559.3252456610144</v>
      </c>
      <c r="J1665" s="54">
        <v>7143.8562582330296</v>
      </c>
      <c r="K1665" s="55">
        <v>1.0091261444691217</v>
      </c>
      <c r="L1665" s="121">
        <v>7831.8670820261232</v>
      </c>
      <c r="M1665" s="54">
        <v>7332.5511757382692</v>
      </c>
      <c r="N1665" s="120">
        <v>1.0357807925611144</v>
      </c>
      <c r="O1665" s="123">
        <v>7137.6004443011389</v>
      </c>
      <c r="P1665" s="53">
        <v>7621.6326916053076</v>
      </c>
      <c r="Q1665" s="54">
        <v>7202.7958632053251</v>
      </c>
      <c r="R1665" s="55">
        <v>1.0091340807618672</v>
      </c>
      <c r="S1665" s="121">
        <v>7896.4209435147968</v>
      </c>
      <c r="T1665" s="54">
        <v>7393.0468746834331</v>
      </c>
      <c r="U1665" s="55">
        <v>1.0357888386125971</v>
      </c>
    </row>
    <row r="1666" spans="1:21" ht="13" x14ac:dyDescent="0.3">
      <c r="A1666" s="44" t="s">
        <v>5656</v>
      </c>
      <c r="B1666" s="44" t="s">
        <v>12461</v>
      </c>
      <c r="C1666" s="98" t="s">
        <v>955</v>
      </c>
      <c r="D1666" s="98" t="s">
        <v>13143</v>
      </c>
      <c r="E1666" s="98" t="s">
        <v>456</v>
      </c>
      <c r="F1666" s="122">
        <v>1.064849564489055</v>
      </c>
      <c r="G1666" s="122">
        <v>1.1268051122134009</v>
      </c>
      <c r="H1666" s="99">
        <v>8685.3333333333358</v>
      </c>
      <c r="I1666" s="53">
        <v>9248.5734174422741</v>
      </c>
      <c r="J1666" s="54">
        <v>8740.26145731016</v>
      </c>
      <c r="K1666" s="55">
        <v>1.006324239020973</v>
      </c>
      <c r="L1666" s="121">
        <v>9786.6780012774598</v>
      </c>
      <c r="M1666" s="54">
        <v>9162.7343177885068</v>
      </c>
      <c r="N1666" s="120">
        <v>1.054966339935735</v>
      </c>
      <c r="O1666" s="123">
        <v>8757.3375147623992</v>
      </c>
      <c r="P1666" s="53">
        <v>9325.2470386784044</v>
      </c>
      <c r="Q1666" s="54">
        <v>8812.7903182137325</v>
      </c>
      <c r="R1666" s="55">
        <v>1.0063321532780773</v>
      </c>
      <c r="S1666" s="121">
        <v>9867.8126810124704</v>
      </c>
      <c r="T1666" s="54">
        <v>9238.768072671719</v>
      </c>
      <c r="U1666" s="55">
        <v>1.0549745350225184</v>
      </c>
    </row>
    <row r="1667" spans="1:21" ht="13" x14ac:dyDescent="0.3">
      <c r="A1667" s="44" t="s">
        <v>5655</v>
      </c>
      <c r="B1667" s="44" t="s">
        <v>11652</v>
      </c>
      <c r="C1667" s="98" t="s">
        <v>955</v>
      </c>
      <c r="D1667" s="98" t="s">
        <v>13143</v>
      </c>
      <c r="E1667" s="98" t="s">
        <v>456</v>
      </c>
      <c r="F1667" s="122">
        <v>1.064849564489055</v>
      </c>
      <c r="G1667" s="122">
        <v>1.1268051122134009</v>
      </c>
      <c r="H1667" s="99">
        <v>1807.5833333333335</v>
      </c>
      <c r="I1667" s="53">
        <v>1924.8043252776745</v>
      </c>
      <c r="J1667" s="54">
        <v>1819.0149223836609</v>
      </c>
      <c r="K1667" s="55">
        <v>1.0063242390209732</v>
      </c>
      <c r="L1667" s="121">
        <v>2036.7941407517401</v>
      </c>
      <c r="M1667" s="54">
        <v>1906.9395732955027</v>
      </c>
      <c r="N1667" s="120">
        <v>1.0549663399357352</v>
      </c>
      <c r="O1667" s="123">
        <v>1823.0887932945639</v>
      </c>
      <c r="P1667" s="53">
        <v>1941.315307564593</v>
      </c>
      <c r="Q1667" s="54">
        <v>1834.63287097325</v>
      </c>
      <c r="R1667" s="55">
        <v>1.0063321532780773</v>
      </c>
      <c r="S1667" s="121">
        <v>2054.2657723032744</v>
      </c>
      <c r="T1667" s="54">
        <v>1923.3122520106963</v>
      </c>
      <c r="U1667" s="55">
        <v>1.0549745350225181</v>
      </c>
    </row>
    <row r="1668" spans="1:21" ht="13" x14ac:dyDescent="0.3">
      <c r="A1668" s="44" t="s">
        <v>5654</v>
      </c>
      <c r="B1668" s="44" t="s">
        <v>11651</v>
      </c>
      <c r="C1668" s="98" t="s">
        <v>955</v>
      </c>
      <c r="D1668" s="98" t="s">
        <v>13143</v>
      </c>
      <c r="E1668" s="98" t="s">
        <v>433</v>
      </c>
      <c r="F1668" s="122">
        <v>1.0678144218188388</v>
      </c>
      <c r="G1668" s="122">
        <v>1.1063131097257652</v>
      </c>
      <c r="H1668" s="99">
        <v>5016</v>
      </c>
      <c r="I1668" s="53">
        <v>5356.1571398432952</v>
      </c>
      <c r="J1668" s="54">
        <v>5061.7767406571138</v>
      </c>
      <c r="K1668" s="55">
        <v>1.0091261444691215</v>
      </c>
      <c r="L1668" s="121">
        <v>5549.2665583844382</v>
      </c>
      <c r="M1668" s="54">
        <v>5195.4764554865496</v>
      </c>
      <c r="N1668" s="120">
        <v>1.0357807925611144</v>
      </c>
      <c r="O1668" s="123">
        <v>5066.1205560340886</v>
      </c>
      <c r="P1668" s="53">
        <v>5409.6765924060746</v>
      </c>
      <c r="Q1668" s="54">
        <v>5112.3949103422601</v>
      </c>
      <c r="R1668" s="55">
        <v>1.0091340807618674</v>
      </c>
      <c r="S1668" s="121">
        <v>5604.7155865916957</v>
      </c>
      <c r="T1668" s="54">
        <v>5247.4311270059534</v>
      </c>
      <c r="U1668" s="55">
        <v>1.0357888386125971</v>
      </c>
    </row>
    <row r="1669" spans="1:21" ht="13" x14ac:dyDescent="0.3">
      <c r="A1669" s="44" t="s">
        <v>5653</v>
      </c>
      <c r="B1669" s="44" t="s">
        <v>11650</v>
      </c>
      <c r="C1669" s="98" t="s">
        <v>955</v>
      </c>
      <c r="D1669" s="98" t="s">
        <v>13143</v>
      </c>
      <c r="E1669" s="98" t="s">
        <v>456</v>
      </c>
      <c r="F1669" s="122">
        <v>1.064849564489055</v>
      </c>
      <c r="G1669" s="122">
        <v>1.1268051122134009</v>
      </c>
      <c r="H1669" s="99">
        <v>17857.416666666668</v>
      </c>
      <c r="I1669" s="53">
        <v>19015.462360399593</v>
      </c>
      <c r="J1669" s="54">
        <v>17970.35123796378</v>
      </c>
      <c r="K1669" s="55">
        <v>1.0063242390209732</v>
      </c>
      <c r="L1669" s="121">
        <v>20121.828390924788</v>
      </c>
      <c r="M1669" s="54">
        <v>18838.973501540728</v>
      </c>
      <c r="N1669" s="120">
        <v>1.054966339935735</v>
      </c>
      <c r="O1669" s="123">
        <v>18005.062475826835</v>
      </c>
      <c r="P1669" s="53">
        <v>19172.68293598243</v>
      </c>
      <c r="Q1669" s="54">
        <v>18119.073291205128</v>
      </c>
      <c r="R1669" s="55">
        <v>1.0063321532780773</v>
      </c>
      <c r="S1669" s="121">
        <v>20288.19644348335</v>
      </c>
      <c r="T1669" s="54">
        <v>18994.882413486808</v>
      </c>
      <c r="U1669" s="55">
        <v>1.0549745350225184</v>
      </c>
    </row>
    <row r="1670" spans="1:21" ht="13" x14ac:dyDescent="0.3">
      <c r="A1670" s="44" t="s">
        <v>5652</v>
      </c>
      <c r="B1670" s="44" t="s">
        <v>11649</v>
      </c>
      <c r="C1670" s="98" t="s">
        <v>955</v>
      </c>
      <c r="D1670" s="98" t="s">
        <v>13143</v>
      </c>
      <c r="E1670" s="98" t="s">
        <v>433</v>
      </c>
      <c r="F1670" s="122">
        <v>1.0678144218188388</v>
      </c>
      <c r="G1670" s="122">
        <v>1.1063131097257652</v>
      </c>
      <c r="H1670" s="99">
        <v>11732.833333333334</v>
      </c>
      <c r="I1670" s="53">
        <v>12528.488642130133</v>
      </c>
      <c r="J1670" s="54">
        <v>11839.90886536546</v>
      </c>
      <c r="K1670" s="55">
        <v>1.0091261444691215</v>
      </c>
      <c r="L1670" s="121">
        <v>12980.187330894116</v>
      </c>
      <c r="M1670" s="54">
        <v>12152.643408987462</v>
      </c>
      <c r="N1670" s="120">
        <v>1.0357807925611144</v>
      </c>
      <c r="O1670" s="123">
        <v>11841.016316200687</v>
      </c>
      <c r="P1670" s="53">
        <v>12644.007991431272</v>
      </c>
      <c r="Q1670" s="54">
        <v>11949.17311553545</v>
      </c>
      <c r="R1670" s="55">
        <v>1.0091340807618672</v>
      </c>
      <c r="S1670" s="121">
        <v>13099.871583089507</v>
      </c>
      <c r="T1670" s="54">
        <v>12264.792538150321</v>
      </c>
      <c r="U1670" s="55">
        <v>1.0357888386125971</v>
      </c>
    </row>
    <row r="1671" spans="1:21" ht="13" x14ac:dyDescent="0.3">
      <c r="A1671" s="44" t="s">
        <v>5651</v>
      </c>
      <c r="B1671" s="44" t="s">
        <v>11648</v>
      </c>
      <c r="C1671" s="98" t="s">
        <v>955</v>
      </c>
      <c r="D1671" s="98" t="s">
        <v>13143</v>
      </c>
      <c r="E1671" s="98" t="s">
        <v>456</v>
      </c>
      <c r="F1671" s="122">
        <v>1.064849564489055</v>
      </c>
      <c r="G1671" s="122">
        <v>1.1268051122134009</v>
      </c>
      <c r="H1671" s="99">
        <v>5155.4999999999991</v>
      </c>
      <c r="I1671" s="53">
        <v>5489.831929723322</v>
      </c>
      <c r="J1671" s="54">
        <v>5188.1046142726263</v>
      </c>
      <c r="K1671" s="55">
        <v>1.0063242390209732</v>
      </c>
      <c r="L1671" s="121">
        <v>5809.243756016187</v>
      </c>
      <c r="M1671" s="54">
        <v>5438.8789655386809</v>
      </c>
      <c r="N1671" s="120">
        <v>1.054966339935735</v>
      </c>
      <c r="O1671" s="123">
        <v>5196.8060998127321</v>
      </c>
      <c r="P1671" s="53">
        <v>5533.816712119652</v>
      </c>
      <c r="Q1671" s="54">
        <v>5229.7130725931929</v>
      </c>
      <c r="R1671" s="55">
        <v>1.0063321532780771</v>
      </c>
      <c r="S1671" s="121">
        <v>5855.7876804507714</v>
      </c>
      <c r="T1671" s="54">
        <v>5482.498098752124</v>
      </c>
      <c r="U1671" s="55">
        <v>1.0549745350225184</v>
      </c>
    </row>
    <row r="1672" spans="1:21" ht="13" x14ac:dyDescent="0.3">
      <c r="A1672" s="44" t="s">
        <v>5650</v>
      </c>
      <c r="B1672" s="44" t="s">
        <v>11647</v>
      </c>
      <c r="C1672" s="98" t="s">
        <v>955</v>
      </c>
      <c r="D1672" s="98" t="s">
        <v>13143</v>
      </c>
      <c r="E1672" s="98" t="s">
        <v>456</v>
      </c>
      <c r="F1672" s="122">
        <v>1.064849564489055</v>
      </c>
      <c r="G1672" s="122">
        <v>1.1268051122134009</v>
      </c>
      <c r="H1672" s="99">
        <v>5950.666666666667</v>
      </c>
      <c r="I1672" s="53">
        <v>6336.5648084195373</v>
      </c>
      <c r="J1672" s="54">
        <v>5988.3001050008052</v>
      </c>
      <c r="K1672" s="55">
        <v>1.0063242390209732</v>
      </c>
      <c r="L1672" s="121">
        <v>6705.2416210778774</v>
      </c>
      <c r="M1672" s="54">
        <v>6277.7530335109141</v>
      </c>
      <c r="N1672" s="120">
        <v>1.054966339935735</v>
      </c>
      <c r="O1672" s="123">
        <v>6001.1053106854342</v>
      </c>
      <c r="P1672" s="53">
        <v>6390.2743765363393</v>
      </c>
      <c r="Q1672" s="54">
        <v>6039.1052293505782</v>
      </c>
      <c r="R1672" s="55">
        <v>1.0063321532780773</v>
      </c>
      <c r="S1672" s="121">
        <v>6762.0761430113362</v>
      </c>
      <c r="T1672" s="54">
        <v>6331.0132847615314</v>
      </c>
      <c r="U1672" s="55">
        <v>1.0549745350225184</v>
      </c>
    </row>
    <row r="1673" spans="1:21" ht="13" x14ac:dyDescent="0.3">
      <c r="A1673" s="44" t="s">
        <v>5649</v>
      </c>
      <c r="B1673" s="44" t="s">
        <v>11646</v>
      </c>
      <c r="C1673" s="98" t="s">
        <v>955</v>
      </c>
      <c r="D1673" s="98" t="s">
        <v>13143</v>
      </c>
      <c r="E1673" s="98" t="s">
        <v>434</v>
      </c>
      <c r="F1673" s="122">
        <v>1.0629113517935924</v>
      </c>
      <c r="G1673" s="122">
        <v>1.0926272726347028</v>
      </c>
      <c r="H1673" s="99">
        <v>4139.833333333333</v>
      </c>
      <c r="I1673" s="53">
        <v>4400.2758445335066</v>
      </c>
      <c r="J1673" s="54">
        <v>4158.4317526178274</v>
      </c>
      <c r="K1673" s="55">
        <v>1.0044925526674571</v>
      </c>
      <c r="L1673" s="121">
        <v>4523.2948041622303</v>
      </c>
      <c r="M1673" s="54">
        <v>4234.9149043385078</v>
      </c>
      <c r="N1673" s="120">
        <v>1.0229674876617838</v>
      </c>
      <c r="O1673" s="123">
        <v>4173.5045125179104</v>
      </c>
      <c r="P1673" s="53">
        <v>4436.06532311707</v>
      </c>
      <c r="Q1673" s="54">
        <v>4192.287171415278</v>
      </c>
      <c r="R1673" s="55">
        <v>1.0045004525192274</v>
      </c>
      <c r="S1673" s="121">
        <v>4560.0848528410697</v>
      </c>
      <c r="T1673" s="54">
        <v>4269.3925907376824</v>
      </c>
      <c r="U1673" s="55">
        <v>1.0229754341781991</v>
      </c>
    </row>
    <row r="1674" spans="1:21" ht="13" x14ac:dyDescent="0.3">
      <c r="A1674" s="44" t="s">
        <v>5648</v>
      </c>
      <c r="B1674" s="44" t="s">
        <v>11645</v>
      </c>
      <c r="C1674" s="98" t="s">
        <v>955</v>
      </c>
      <c r="D1674" s="98" t="s">
        <v>13143</v>
      </c>
      <c r="E1674" s="98" t="s">
        <v>456</v>
      </c>
      <c r="F1674" s="122">
        <v>1.064849564489055</v>
      </c>
      <c r="G1674" s="122">
        <v>1.1268051122134009</v>
      </c>
      <c r="H1674" s="99">
        <v>5216.9166666666679</v>
      </c>
      <c r="I1674" s="53">
        <v>5555.2314404756935</v>
      </c>
      <c r="J1674" s="54">
        <v>5249.9096946191667</v>
      </c>
      <c r="K1674" s="55">
        <v>1.0063242390209732</v>
      </c>
      <c r="L1674" s="121">
        <v>5878.4483699912962</v>
      </c>
      <c r="M1674" s="54">
        <v>5503.6714815830701</v>
      </c>
      <c r="N1674" s="120">
        <v>1.0549663399357352</v>
      </c>
      <c r="O1674" s="123">
        <v>5264.0503735197854</v>
      </c>
      <c r="P1674" s="53">
        <v>5605.4217476909907</v>
      </c>
      <c r="Q1674" s="54">
        <v>5297.3831473484324</v>
      </c>
      <c r="R1674" s="55">
        <v>1.0063321532780773</v>
      </c>
      <c r="S1674" s="121">
        <v>5931.5588718309564</v>
      </c>
      <c r="T1674" s="54">
        <v>5553.4390951391497</v>
      </c>
      <c r="U1674" s="55">
        <v>1.0549745350225184</v>
      </c>
    </row>
    <row r="1675" spans="1:21" ht="13" x14ac:dyDescent="0.3">
      <c r="A1675" s="44" t="s">
        <v>5647</v>
      </c>
      <c r="B1675" s="44" t="s">
        <v>11644</v>
      </c>
      <c r="C1675" s="98" t="s">
        <v>955</v>
      </c>
      <c r="D1675" s="98" t="s">
        <v>13143</v>
      </c>
      <c r="E1675" s="98" t="s">
        <v>456</v>
      </c>
      <c r="F1675" s="122">
        <v>1.064849564489055</v>
      </c>
      <c r="G1675" s="122">
        <v>1.1268051122134009</v>
      </c>
      <c r="H1675" s="99">
        <v>9346.75</v>
      </c>
      <c r="I1675" s="53">
        <v>9952.8826668880756</v>
      </c>
      <c r="J1675" s="54">
        <v>9405.8610810692826</v>
      </c>
      <c r="K1675" s="55">
        <v>1.0063242390209732</v>
      </c>
      <c r="L1675" s="121">
        <v>10531.965682580605</v>
      </c>
      <c r="M1675" s="54">
        <v>9860.5066377943331</v>
      </c>
      <c r="N1675" s="120">
        <v>1.0549663399357352</v>
      </c>
      <c r="O1675" s="123">
        <v>9427.3687111212057</v>
      </c>
      <c r="P1675" s="53">
        <v>10038.729466315159</v>
      </c>
      <c r="Q1675" s="54">
        <v>9487.0642548089745</v>
      </c>
      <c r="R1675" s="55">
        <v>1.0063321532780771</v>
      </c>
      <c r="S1675" s="121">
        <v>10622.807258412035</v>
      </c>
      <c r="T1675" s="54">
        <v>9945.6339225009324</v>
      </c>
      <c r="U1675" s="55">
        <v>1.0549745350225184</v>
      </c>
    </row>
    <row r="1676" spans="1:21" ht="13" x14ac:dyDescent="0.3">
      <c r="A1676" s="44" t="s">
        <v>5646</v>
      </c>
      <c r="B1676" s="44" t="s">
        <v>11643</v>
      </c>
      <c r="C1676" s="98" t="s">
        <v>955</v>
      </c>
      <c r="D1676" s="98" t="s">
        <v>13143</v>
      </c>
      <c r="E1676" s="98" t="s">
        <v>456</v>
      </c>
      <c r="F1676" s="122">
        <v>1.064849564489055</v>
      </c>
      <c r="G1676" s="122">
        <v>1.1268051122134009</v>
      </c>
      <c r="H1676" s="99">
        <v>8046.333333333333</v>
      </c>
      <c r="I1676" s="53">
        <v>8568.1345457337666</v>
      </c>
      <c r="J1676" s="54">
        <v>8097.2202685757575</v>
      </c>
      <c r="K1676" s="55">
        <v>1.0063242390209732</v>
      </c>
      <c r="L1676" s="121">
        <v>9066.6495345730946</v>
      </c>
      <c r="M1676" s="54">
        <v>8488.6108265695693</v>
      </c>
      <c r="N1676" s="120">
        <v>1.054966339935735</v>
      </c>
      <c r="O1676" s="123">
        <v>8123.2833493012322</v>
      </c>
      <c r="P1676" s="53">
        <v>8650.0747367246095</v>
      </c>
      <c r="Q1676" s="54">
        <v>8174.721224590261</v>
      </c>
      <c r="R1676" s="55">
        <v>1.0063321532780773</v>
      </c>
      <c r="S1676" s="121">
        <v>9153.3572059506259</v>
      </c>
      <c r="T1676" s="54">
        <v>8569.8570742852335</v>
      </c>
      <c r="U1676" s="55">
        <v>1.0549745350225184</v>
      </c>
    </row>
    <row r="1677" spans="1:21" ht="13" x14ac:dyDescent="0.3">
      <c r="A1677" s="44" t="s">
        <v>5645</v>
      </c>
      <c r="B1677" s="44" t="s">
        <v>11642</v>
      </c>
      <c r="C1677" s="98" t="s">
        <v>955</v>
      </c>
      <c r="D1677" s="98" t="s">
        <v>13143</v>
      </c>
      <c r="E1677" s="98" t="s">
        <v>456</v>
      </c>
      <c r="F1677" s="122">
        <v>1.064849564489055</v>
      </c>
      <c r="G1677" s="122">
        <v>1.1268051122134009</v>
      </c>
      <c r="H1677" s="99">
        <v>4892.5833333333339</v>
      </c>
      <c r="I1677" s="53">
        <v>5209.8652317264095</v>
      </c>
      <c r="J1677" s="54">
        <v>4923.5251997633632</v>
      </c>
      <c r="K1677" s="55">
        <v>1.006324239020973</v>
      </c>
      <c r="L1677" s="121">
        <v>5512.9879119300822</v>
      </c>
      <c r="M1677" s="54">
        <v>5161.5107319972458</v>
      </c>
      <c r="N1677" s="120">
        <v>1.054966339935735</v>
      </c>
      <c r="O1677" s="123">
        <v>4931.3427963034283</v>
      </c>
      <c r="P1677" s="53">
        <v>5251.1382289899439</v>
      </c>
      <c r="Q1677" s="54">
        <v>4962.5688147563633</v>
      </c>
      <c r="R1677" s="55">
        <v>1.0063321532780771</v>
      </c>
      <c r="S1677" s="121">
        <v>5556.6622729514302</v>
      </c>
      <c r="T1677" s="54">
        <v>5202.4410735668544</v>
      </c>
      <c r="U1677" s="55">
        <v>1.0549745350225184</v>
      </c>
    </row>
    <row r="1678" spans="1:21" ht="13" x14ac:dyDescent="0.3">
      <c r="A1678" s="44" t="s">
        <v>5644</v>
      </c>
      <c r="B1678" s="44" t="s">
        <v>11641</v>
      </c>
      <c r="C1678" s="98" t="s">
        <v>955</v>
      </c>
      <c r="D1678" s="98" t="s">
        <v>13143</v>
      </c>
      <c r="E1678" s="98" t="s">
        <v>433</v>
      </c>
      <c r="F1678" s="122">
        <v>1.0678144218188388</v>
      </c>
      <c r="G1678" s="122">
        <v>1.1063131097257652</v>
      </c>
      <c r="H1678" s="99">
        <v>6295.5833333333339</v>
      </c>
      <c r="I1678" s="53">
        <v>6722.5146770956517</v>
      </c>
      <c r="J1678" s="54">
        <v>6353.0377363507287</v>
      </c>
      <c r="K1678" s="55">
        <v>1.0091261444691217</v>
      </c>
      <c r="L1678" s="121">
        <v>6964.8863750376995</v>
      </c>
      <c r="M1678" s="54">
        <v>6520.8442946345431</v>
      </c>
      <c r="N1678" s="120">
        <v>1.0357807925611144</v>
      </c>
      <c r="O1678" s="123">
        <v>6349.3163060075185</v>
      </c>
      <c r="P1678" s="53">
        <v>6779.8915202443441</v>
      </c>
      <c r="Q1678" s="54">
        <v>6407.3114739292323</v>
      </c>
      <c r="R1678" s="55">
        <v>1.0091340807618674</v>
      </c>
      <c r="S1678" s="121">
        <v>7024.3318671316865</v>
      </c>
      <c r="T1678" s="54">
        <v>6576.5509625835521</v>
      </c>
      <c r="U1678" s="55">
        <v>1.0357888386125971</v>
      </c>
    </row>
    <row r="1679" spans="1:21" ht="13" x14ac:dyDescent="0.3">
      <c r="A1679" s="44" t="s">
        <v>5643</v>
      </c>
      <c r="B1679" s="44" t="s">
        <v>11640</v>
      </c>
      <c r="C1679" s="98" t="s">
        <v>951</v>
      </c>
      <c r="D1679" s="98" t="s">
        <v>13143</v>
      </c>
      <c r="E1679" s="98" t="s">
        <v>364</v>
      </c>
      <c r="F1679" s="122">
        <v>1.1001333286067645</v>
      </c>
      <c r="G1679" s="122">
        <v>1.1356818247948617</v>
      </c>
      <c r="H1679" s="99">
        <v>43147.833333333328</v>
      </c>
      <c r="I1679" s="53">
        <v>47468.369507169904</v>
      </c>
      <c r="J1679" s="54">
        <v>44859.454720056943</v>
      </c>
      <c r="K1679" s="55">
        <v>1.039668767919369</v>
      </c>
      <c r="L1679" s="121">
        <v>49002.210095944552</v>
      </c>
      <c r="M1679" s="54">
        <v>45878.104095688665</v>
      </c>
      <c r="N1679" s="120">
        <v>1.0632771231237259</v>
      </c>
      <c r="O1679" s="123">
        <v>43531.956209489726</v>
      </c>
      <c r="P1679" s="53">
        <v>47890.955885509844</v>
      </c>
      <c r="Q1679" s="54">
        <v>45259.171216298033</v>
      </c>
      <c r="R1679" s="55">
        <v>1.0396769444151877</v>
      </c>
      <c r="S1679" s="121">
        <v>49438.451464883299</v>
      </c>
      <c r="T1679" s="54">
        <v>46286.892720913514</v>
      </c>
      <c r="U1679" s="55">
        <v>1.0632853827695257</v>
      </c>
    </row>
    <row r="1680" spans="1:21" ht="13" x14ac:dyDescent="0.3">
      <c r="A1680" s="44" t="s">
        <v>5642</v>
      </c>
      <c r="B1680" s="44" t="s">
        <v>11639</v>
      </c>
      <c r="C1680" s="98" t="s">
        <v>951</v>
      </c>
      <c r="D1680" s="98" t="s">
        <v>13143</v>
      </c>
      <c r="E1680" s="98" t="s">
        <v>251</v>
      </c>
      <c r="F1680" s="122">
        <v>1.0955870620782233</v>
      </c>
      <c r="G1680" s="122">
        <v>1.1259273298525598</v>
      </c>
      <c r="H1680" s="99">
        <v>10389.333333333332</v>
      </c>
      <c r="I1680" s="53">
        <v>11382.41918361802</v>
      </c>
      <c r="J1680" s="54">
        <v>10756.828668722121</v>
      </c>
      <c r="K1680" s="55">
        <v>1.0353723692943522</v>
      </c>
      <c r="L1680" s="121">
        <v>11697.634338948194</v>
      </c>
      <c r="M1680" s="54">
        <v>10951.858800343827</v>
      </c>
      <c r="N1680" s="120">
        <v>1.0541445200536284</v>
      </c>
      <c r="O1680" s="123">
        <v>10482.251916958883</v>
      </c>
      <c r="P1680" s="53">
        <v>11484.219581664807</v>
      </c>
      <c r="Q1680" s="54">
        <v>10853.119356704956</v>
      </c>
      <c r="R1680" s="55">
        <v>1.0353805120010575</v>
      </c>
      <c r="S1680" s="121">
        <v>11802.253911703392</v>
      </c>
      <c r="T1680" s="54">
        <v>11049.89425212949</v>
      </c>
      <c r="U1680" s="55">
        <v>1.0541527087564302</v>
      </c>
    </row>
    <row r="1681" spans="1:21" ht="13" x14ac:dyDescent="0.3">
      <c r="A1681" s="44" t="s">
        <v>5641</v>
      </c>
      <c r="B1681" s="44" t="s">
        <v>11638</v>
      </c>
      <c r="C1681" s="98" t="s">
        <v>951</v>
      </c>
      <c r="D1681" s="98" t="s">
        <v>13143</v>
      </c>
      <c r="E1681" s="98" t="s">
        <v>252</v>
      </c>
      <c r="F1681" s="122">
        <v>1.0966590969605314</v>
      </c>
      <c r="G1681" s="122">
        <v>1.1385334944685579</v>
      </c>
      <c r="H1681" s="99">
        <v>5249.583333333333</v>
      </c>
      <c r="I1681" s="53">
        <v>5757.0033177523892</v>
      </c>
      <c r="J1681" s="54">
        <v>5440.591963389903</v>
      </c>
      <c r="K1681" s="55">
        <v>1.0363854839380719</v>
      </c>
      <c r="L1681" s="121">
        <v>5976.8264570039</v>
      </c>
      <c r="M1681" s="54">
        <v>5595.7775336950435</v>
      </c>
      <c r="N1681" s="120">
        <v>1.0659469863376543</v>
      </c>
      <c r="O1681" s="123">
        <v>5291.7007092243302</v>
      </c>
      <c r="P1681" s="53">
        <v>5803.1917211633581</v>
      </c>
      <c r="Q1681" s="54">
        <v>5484.2849313142196</v>
      </c>
      <c r="R1681" s="55">
        <v>1.0363936346124381</v>
      </c>
      <c r="S1681" s="121">
        <v>6024.7785001549228</v>
      </c>
      <c r="T1681" s="54">
        <v>5640.7162409207031</v>
      </c>
      <c r="U1681" s="55">
        <v>1.0659552667232257</v>
      </c>
    </row>
    <row r="1682" spans="1:21" ht="13" x14ac:dyDescent="0.3">
      <c r="A1682" s="44" t="s">
        <v>5640</v>
      </c>
      <c r="B1682" s="44" t="s">
        <v>11637</v>
      </c>
      <c r="C1682" s="98" t="s">
        <v>951</v>
      </c>
      <c r="D1682" s="98" t="s">
        <v>13143</v>
      </c>
      <c r="E1682" s="98" t="s">
        <v>249</v>
      </c>
      <c r="F1682" s="122">
        <v>1.0855919674123562</v>
      </c>
      <c r="G1682" s="122">
        <v>1.1167806818668942</v>
      </c>
      <c r="H1682" s="99">
        <v>50917.833333333328</v>
      </c>
      <c r="I1682" s="53">
        <v>55275.990864707775</v>
      </c>
      <c r="J1682" s="54">
        <v>52237.960457586363</v>
      </c>
      <c r="K1682" s="55">
        <v>1.0259266162330756</v>
      </c>
      <c r="L1682" s="121">
        <v>56864.052629184866</v>
      </c>
      <c r="M1682" s="54">
        <v>53238.719656041976</v>
      </c>
      <c r="N1682" s="120">
        <v>1.045581011028395</v>
      </c>
      <c r="O1682" s="123">
        <v>51349.920092096087</v>
      </c>
      <c r="P1682" s="53">
        <v>55745.060779245869</v>
      </c>
      <c r="Q1682" s="54">
        <v>52681.664076665351</v>
      </c>
      <c r="R1682" s="55">
        <v>1.0259346846534674</v>
      </c>
      <c r="S1682" s="121">
        <v>57346.598774261598</v>
      </c>
      <c r="T1682" s="54">
        <v>53690.918439445151</v>
      </c>
      <c r="U1682" s="55">
        <v>1.0455891332089804</v>
      </c>
    </row>
    <row r="1683" spans="1:21" ht="13" x14ac:dyDescent="0.3">
      <c r="A1683" s="44" t="s">
        <v>5639</v>
      </c>
      <c r="B1683" s="44" t="s">
        <v>11636</v>
      </c>
      <c r="C1683" s="98" t="s">
        <v>951</v>
      </c>
      <c r="D1683" s="98" t="s">
        <v>13143</v>
      </c>
      <c r="E1683" s="98" t="s">
        <v>365</v>
      </c>
      <c r="F1683" s="122">
        <v>1.1152183557061732</v>
      </c>
      <c r="G1683" s="122">
        <v>1.1384373703046395</v>
      </c>
      <c r="H1683" s="99">
        <v>7770.6666666666661</v>
      </c>
      <c r="I1683" s="53">
        <v>8665.9901027407686</v>
      </c>
      <c r="J1683" s="54">
        <v>8189.6975745004638</v>
      </c>
      <c r="K1683" s="55">
        <v>1.0539247050232239</v>
      </c>
      <c r="L1683" s="121">
        <v>8846.4173255139176</v>
      </c>
      <c r="M1683" s="54">
        <v>8282.4193875986039</v>
      </c>
      <c r="N1683" s="120">
        <v>1.065856990511145</v>
      </c>
      <c r="O1683" s="123">
        <v>7846.1612391967246</v>
      </c>
      <c r="P1683" s="53">
        <v>8750.183035782482</v>
      </c>
      <c r="Q1683" s="54">
        <v>8269.3282033706437</v>
      </c>
      <c r="R1683" s="55">
        <v>1.0539329936351451</v>
      </c>
      <c r="S1683" s="121">
        <v>8932.3631681373117</v>
      </c>
      <c r="T1683" s="54">
        <v>8362.9507692305069</v>
      </c>
      <c r="U1683" s="55">
        <v>1.0658652701976197</v>
      </c>
    </row>
    <row r="1684" spans="1:21" ht="13" x14ac:dyDescent="0.3">
      <c r="A1684" s="44" t="s">
        <v>5638</v>
      </c>
      <c r="B1684" s="44" t="s">
        <v>11635</v>
      </c>
      <c r="C1684" s="98" t="s">
        <v>951</v>
      </c>
      <c r="D1684" s="98" t="s">
        <v>13143</v>
      </c>
      <c r="E1684" s="98" t="s">
        <v>250</v>
      </c>
      <c r="F1684" s="122">
        <v>1.0935511109340887</v>
      </c>
      <c r="G1684" s="122">
        <v>1.1159370760620075</v>
      </c>
      <c r="H1684" s="99">
        <v>12518.166666666668</v>
      </c>
      <c r="I1684" s="53">
        <v>13689.255065191413</v>
      </c>
      <c r="J1684" s="54">
        <v>12936.878264915087</v>
      </c>
      <c r="K1684" s="55">
        <v>1.0334483163068409</v>
      </c>
      <c r="L1684" s="121">
        <v>13969.486307656889</v>
      </c>
      <c r="M1684" s="54">
        <v>13078.870233222826</v>
      </c>
      <c r="N1684" s="120">
        <v>1.0447911887967747</v>
      </c>
      <c r="O1684" s="123">
        <v>12624.801561308004</v>
      </c>
      <c r="P1684" s="53">
        <v>13805.865772690786</v>
      </c>
      <c r="Q1684" s="54">
        <v>13047.182526262683</v>
      </c>
      <c r="R1684" s="55">
        <v>1.0334564438817933</v>
      </c>
      <c r="S1684" s="121">
        <v>14088.484140189123</v>
      </c>
      <c r="T1684" s="54">
        <v>13190.38389502204</v>
      </c>
      <c r="U1684" s="55">
        <v>1.0447993048419399</v>
      </c>
    </row>
    <row r="1685" spans="1:21" ht="13" x14ac:dyDescent="0.3">
      <c r="A1685" s="44" t="s">
        <v>5637</v>
      </c>
      <c r="B1685" s="44" t="s">
        <v>11634</v>
      </c>
      <c r="C1685" s="98" t="s">
        <v>951</v>
      </c>
      <c r="D1685" s="98" t="s">
        <v>13143</v>
      </c>
      <c r="E1685" s="98" t="s">
        <v>362</v>
      </c>
      <c r="F1685" s="122">
        <v>1.0847020568758603</v>
      </c>
      <c r="G1685" s="122">
        <v>1.1123575028567378</v>
      </c>
      <c r="H1685" s="99">
        <v>11458.916666666666</v>
      </c>
      <c r="I1685" s="53">
        <v>12429.51047790241</v>
      </c>
      <c r="J1685" s="54">
        <v>11746.370651971018</v>
      </c>
      <c r="K1685" s="55">
        <v>1.0250856161770108</v>
      </c>
      <c r="L1685" s="121">
        <v>12746.411928776786</v>
      </c>
      <c r="M1685" s="54">
        <v>11933.772214966808</v>
      </c>
      <c r="N1685" s="120">
        <v>1.0414398290967128</v>
      </c>
      <c r="O1685" s="123">
        <v>11562.87836419698</v>
      </c>
      <c r="P1685" s="53">
        <v>12542.277945049847</v>
      </c>
      <c r="Q1685" s="54">
        <v>11853.033510428677</v>
      </c>
      <c r="R1685" s="55">
        <v>1.0250936779833408</v>
      </c>
      <c r="S1685" s="121">
        <v>12862.054503034355</v>
      </c>
      <c r="T1685" s="54">
        <v>12042.13561129385</v>
      </c>
      <c r="U1685" s="55">
        <v>1.041447919108172</v>
      </c>
    </row>
    <row r="1686" spans="1:21" ht="13" x14ac:dyDescent="0.3">
      <c r="A1686" s="44" t="s">
        <v>5636</v>
      </c>
      <c r="B1686" s="44" t="s">
        <v>8244</v>
      </c>
      <c r="C1686" s="98" t="s">
        <v>951</v>
      </c>
      <c r="D1686" s="98" t="s">
        <v>13143</v>
      </c>
      <c r="E1686" s="98" t="s">
        <v>364</v>
      </c>
      <c r="F1686" s="122">
        <v>1.1001333286067645</v>
      </c>
      <c r="G1686" s="122">
        <v>1.1356818247948617</v>
      </c>
      <c r="H1686" s="99">
        <v>17047.833333333336</v>
      </c>
      <c r="I1686" s="53">
        <v>18754.889630533355</v>
      </c>
      <c r="J1686" s="54">
        <v>17724.099877361419</v>
      </c>
      <c r="K1686" s="55">
        <v>1.039668767919369</v>
      </c>
      <c r="L1686" s="121">
        <v>19360.914468798674</v>
      </c>
      <c r="M1686" s="54">
        <v>18126.571182159427</v>
      </c>
      <c r="N1686" s="120">
        <v>1.0632771231237259</v>
      </c>
      <c r="O1686" s="123">
        <v>17197.121416906513</v>
      </c>
      <c r="P1686" s="53">
        <v>18919.126426836039</v>
      </c>
      <c r="Q1686" s="54">
        <v>17879.450647466343</v>
      </c>
      <c r="R1686" s="55">
        <v>1.0396769444151874</v>
      </c>
      <c r="S1686" s="121">
        <v>19530.458231971188</v>
      </c>
      <c r="T1686" s="54">
        <v>18285.447828309454</v>
      </c>
      <c r="U1686" s="55">
        <v>1.0632853827695259</v>
      </c>
    </row>
    <row r="1687" spans="1:21" ht="13" x14ac:dyDescent="0.3">
      <c r="A1687" s="44" t="s">
        <v>5635</v>
      </c>
      <c r="B1687" s="44" t="s">
        <v>11633</v>
      </c>
      <c r="C1687" s="98" t="s">
        <v>951</v>
      </c>
      <c r="D1687" s="98" t="s">
        <v>13143</v>
      </c>
      <c r="E1687" s="98" t="s">
        <v>363</v>
      </c>
      <c r="F1687" s="122">
        <v>1.1242127304951934</v>
      </c>
      <c r="G1687" s="122">
        <v>1.152085378349071</v>
      </c>
      <c r="H1687" s="99">
        <v>14197.333333333332</v>
      </c>
      <c r="I1687" s="53">
        <v>15960.822872417091</v>
      </c>
      <c r="J1687" s="54">
        <v>15083.598159652309</v>
      </c>
      <c r="K1687" s="55">
        <v>1.062424738893617</v>
      </c>
      <c r="L1687" s="121">
        <v>16356.54014488121</v>
      </c>
      <c r="M1687" s="54">
        <v>15313.738909794085</v>
      </c>
      <c r="N1687" s="120">
        <v>1.0786348781316271</v>
      </c>
      <c r="O1687" s="123">
        <v>14317.295156559041</v>
      </c>
      <c r="P1687" s="53">
        <v>16095.685481260847</v>
      </c>
      <c r="Q1687" s="54">
        <v>15211.168195965771</v>
      </c>
      <c r="R1687" s="55">
        <v>1.0624330943542244</v>
      </c>
      <c r="S1687" s="121">
        <v>16494.746407379644</v>
      </c>
      <c r="T1687" s="54">
        <v>15443.253880218545</v>
      </c>
      <c r="U1687" s="55">
        <v>1.0786432570780438</v>
      </c>
    </row>
    <row r="1688" spans="1:21" ht="13" x14ac:dyDescent="0.3">
      <c r="A1688" s="44" t="s">
        <v>5634</v>
      </c>
      <c r="B1688" s="44" t="s">
        <v>11632</v>
      </c>
      <c r="C1688" s="98" t="s">
        <v>951</v>
      </c>
      <c r="D1688" s="98" t="s">
        <v>13143</v>
      </c>
      <c r="E1688" s="98" t="s">
        <v>360</v>
      </c>
      <c r="F1688" s="122">
        <v>1.106204751896924</v>
      </c>
      <c r="G1688" s="122">
        <v>1.1469888152518086</v>
      </c>
      <c r="H1688" s="99">
        <v>34782</v>
      </c>
      <c r="I1688" s="53">
        <v>38476.013680478813</v>
      </c>
      <c r="J1688" s="54">
        <v>36361.32884756077</v>
      </c>
      <c r="K1688" s="55">
        <v>1.0454064989811043</v>
      </c>
      <c r="L1688" s="121">
        <v>39894.56497208841</v>
      </c>
      <c r="M1688" s="54">
        <v>37351.111328612547</v>
      </c>
      <c r="N1688" s="120">
        <v>1.0738632433043687</v>
      </c>
      <c r="O1688" s="123">
        <v>35078.590359236972</v>
      </c>
      <c r="P1688" s="53">
        <v>38804.103345233569</v>
      </c>
      <c r="Q1688" s="54">
        <v>36671.674739493508</v>
      </c>
      <c r="R1688" s="55">
        <v>1.0454147206014235</v>
      </c>
      <c r="S1688" s="121">
        <v>40234.750796844732</v>
      </c>
      <c r="T1688" s="54">
        <v>37669.901435102278</v>
      </c>
      <c r="U1688" s="55">
        <v>1.0738715851842364</v>
      </c>
    </row>
    <row r="1689" spans="1:21" ht="13" x14ac:dyDescent="0.3">
      <c r="A1689" s="44" t="s">
        <v>5633</v>
      </c>
      <c r="B1689" s="44" t="s">
        <v>11631</v>
      </c>
      <c r="C1689" s="98" t="s">
        <v>951</v>
      </c>
      <c r="D1689" s="98" t="s">
        <v>13143</v>
      </c>
      <c r="E1689" s="98" t="s">
        <v>252</v>
      </c>
      <c r="F1689" s="122">
        <v>1.0966590969605314</v>
      </c>
      <c r="G1689" s="122">
        <v>1.1385334944685579</v>
      </c>
      <c r="H1689" s="99">
        <v>20002.500000000004</v>
      </c>
      <c r="I1689" s="53">
        <v>21935.923586953035</v>
      </c>
      <c r="J1689" s="54">
        <v>20730.300642471288</v>
      </c>
      <c r="K1689" s="55">
        <v>1.0363854839380719</v>
      </c>
      <c r="L1689" s="121">
        <v>22773.516223107334</v>
      </c>
      <c r="M1689" s="54">
        <v>21321.604594218934</v>
      </c>
      <c r="N1689" s="120">
        <v>1.0659469863376543</v>
      </c>
      <c r="O1689" s="123">
        <v>20165.957147975605</v>
      </c>
      <c r="P1689" s="53">
        <v>22115.180355243701</v>
      </c>
      <c r="Q1689" s="54">
        <v>20899.86962402911</v>
      </c>
      <c r="R1689" s="55">
        <v>1.0363936346124378</v>
      </c>
      <c r="S1689" s="121">
        <v>22959.61766098786</v>
      </c>
      <c r="T1689" s="54">
        <v>21496.008230399475</v>
      </c>
      <c r="U1689" s="55">
        <v>1.0659552667232257</v>
      </c>
    </row>
    <row r="1690" spans="1:21" ht="13" x14ac:dyDescent="0.3">
      <c r="A1690" s="44" t="s">
        <v>5632</v>
      </c>
      <c r="B1690" s="44" t="s">
        <v>11630</v>
      </c>
      <c r="C1690" s="98" t="s">
        <v>951</v>
      </c>
      <c r="D1690" s="98" t="s">
        <v>13143</v>
      </c>
      <c r="E1690" s="98" t="s">
        <v>360</v>
      </c>
      <c r="F1690" s="122">
        <v>1.106204751896924</v>
      </c>
      <c r="G1690" s="122">
        <v>1.1469888152518086</v>
      </c>
      <c r="H1690" s="99">
        <v>9194.75</v>
      </c>
      <c r="I1690" s="53">
        <v>10171.276142504243</v>
      </c>
      <c r="J1690" s="54">
        <v>9612.2514065065079</v>
      </c>
      <c r="K1690" s="55">
        <v>1.0454064989811043</v>
      </c>
      <c r="L1690" s="121">
        <v>10546.275409036567</v>
      </c>
      <c r="M1690" s="54">
        <v>9873.9040563728413</v>
      </c>
      <c r="N1690" s="120">
        <v>1.0738632433043684</v>
      </c>
      <c r="O1690" s="123">
        <v>9279.9428829692188</v>
      </c>
      <c r="P1690" s="53">
        <v>10265.51691447259</v>
      </c>
      <c r="Q1690" s="54">
        <v>9701.3888961964331</v>
      </c>
      <c r="R1690" s="55">
        <v>1.0454147206014233</v>
      </c>
      <c r="S1690" s="121">
        <v>10643.990692941317</v>
      </c>
      <c r="T1690" s="54">
        <v>9965.4669741533271</v>
      </c>
      <c r="U1690" s="55">
        <v>1.0738715851842364</v>
      </c>
    </row>
    <row r="1691" spans="1:21" ht="13" x14ac:dyDescent="0.3">
      <c r="A1691" s="44" t="s">
        <v>5631</v>
      </c>
      <c r="B1691" s="44" t="s">
        <v>11629</v>
      </c>
      <c r="C1691" s="98" t="s">
        <v>951</v>
      </c>
      <c r="D1691" s="98" t="s">
        <v>13143</v>
      </c>
      <c r="E1691" s="98" t="s">
        <v>360</v>
      </c>
      <c r="F1691" s="122">
        <v>1.106204751896924</v>
      </c>
      <c r="G1691" s="122">
        <v>1.1469888152518086</v>
      </c>
      <c r="H1691" s="99">
        <v>12360.000000000002</v>
      </c>
      <c r="I1691" s="53">
        <v>13672.690733445983</v>
      </c>
      <c r="J1691" s="54">
        <v>12921.224327406449</v>
      </c>
      <c r="K1691" s="55">
        <v>1.0454064989811043</v>
      </c>
      <c r="L1691" s="121">
        <v>14176.781756512357</v>
      </c>
      <c r="M1691" s="54">
        <v>13272.949687241997</v>
      </c>
      <c r="N1691" s="120">
        <v>1.0738632433043684</v>
      </c>
      <c r="O1691" s="123">
        <v>12467.428046621486</v>
      </c>
      <c r="P1691" s="53">
        <v>13791.528149105672</v>
      </c>
      <c r="Q1691" s="54">
        <v>13033.63280797715</v>
      </c>
      <c r="R1691" s="55">
        <v>1.0454147206014233</v>
      </c>
      <c r="S1691" s="121">
        <v>14300.000524431549</v>
      </c>
      <c r="T1691" s="54">
        <v>13388.416719595822</v>
      </c>
      <c r="U1691" s="55">
        <v>1.0738715851842362</v>
      </c>
    </row>
    <row r="1692" spans="1:21" ht="13" x14ac:dyDescent="0.3">
      <c r="A1692" s="44" t="s">
        <v>5630</v>
      </c>
      <c r="B1692" s="44" t="s">
        <v>11628</v>
      </c>
      <c r="C1692" s="98" t="s">
        <v>951</v>
      </c>
      <c r="D1692" s="98" t="s">
        <v>13143</v>
      </c>
      <c r="E1692" s="98" t="s">
        <v>251</v>
      </c>
      <c r="F1692" s="122">
        <v>1.0955870620782233</v>
      </c>
      <c r="G1692" s="122">
        <v>1.1259273298525598</v>
      </c>
      <c r="H1692" s="99">
        <v>14563.833333333336</v>
      </c>
      <c r="I1692" s="53">
        <v>15955.947374263567</v>
      </c>
      <c r="J1692" s="54">
        <v>15078.990624341397</v>
      </c>
      <c r="K1692" s="55">
        <v>1.0353723692943522</v>
      </c>
      <c r="L1692" s="121">
        <v>16397.817977417708</v>
      </c>
      <c r="M1692" s="54">
        <v>15352.385099307701</v>
      </c>
      <c r="N1692" s="120">
        <v>1.0541445200536281</v>
      </c>
      <c r="O1692" s="123">
        <v>14690.73386647183</v>
      </c>
      <c r="P1692" s="53">
        <v>16094.97795654093</v>
      </c>
      <c r="Q1692" s="54">
        <v>15210.499552338881</v>
      </c>
      <c r="R1692" s="55">
        <v>1.0353805120010577</v>
      </c>
      <c r="S1692" s="121">
        <v>16540.698755851201</v>
      </c>
      <c r="T1692" s="54">
        <v>15486.276898961109</v>
      </c>
      <c r="U1692" s="55">
        <v>1.0541527087564304</v>
      </c>
    </row>
    <row r="1693" spans="1:21" ht="13" x14ac:dyDescent="0.3">
      <c r="A1693" s="44" t="s">
        <v>5629</v>
      </c>
      <c r="B1693" s="44" t="s">
        <v>11627</v>
      </c>
      <c r="C1693" s="98" t="s">
        <v>951</v>
      </c>
      <c r="D1693" s="98" t="s">
        <v>13143</v>
      </c>
      <c r="E1693" s="98" t="s">
        <v>251</v>
      </c>
      <c r="F1693" s="122">
        <v>1.0955870620782233</v>
      </c>
      <c r="G1693" s="122">
        <v>1.1259273298525598</v>
      </c>
      <c r="H1693" s="99">
        <v>15496.833333333336</v>
      </c>
      <c r="I1693" s="53">
        <v>16978.13010318255</v>
      </c>
      <c r="J1693" s="54">
        <v>16044.993044893026</v>
      </c>
      <c r="K1693" s="55">
        <v>1.0353723692943519</v>
      </c>
      <c r="L1693" s="121">
        <v>17448.308176170147</v>
      </c>
      <c r="M1693" s="54">
        <v>16335.901936517737</v>
      </c>
      <c r="N1693" s="120">
        <v>1.0541445200536284</v>
      </c>
      <c r="O1693" s="123">
        <v>15649.170901837786</v>
      </c>
      <c r="P1693" s="53">
        <v>17145.029172304479</v>
      </c>
      <c r="Q1693" s="54">
        <v>16202.846580736859</v>
      </c>
      <c r="R1693" s="55">
        <v>1.0353805120010575</v>
      </c>
      <c r="S1693" s="121">
        <v>17619.829207912593</v>
      </c>
      <c r="T1693" s="54">
        <v>16496.615895964613</v>
      </c>
      <c r="U1693" s="55">
        <v>1.0541527087564304</v>
      </c>
    </row>
    <row r="1694" spans="1:21" ht="13" x14ac:dyDescent="0.3">
      <c r="A1694" s="44" t="s">
        <v>5628</v>
      </c>
      <c r="B1694" s="44" t="s">
        <v>11626</v>
      </c>
      <c r="C1694" s="98" t="s">
        <v>951</v>
      </c>
      <c r="D1694" s="98" t="s">
        <v>13143</v>
      </c>
      <c r="E1694" s="98" t="s">
        <v>361</v>
      </c>
      <c r="F1694" s="122">
        <v>1.1061401937986621</v>
      </c>
      <c r="G1694" s="122">
        <v>1.1439241564888418</v>
      </c>
      <c r="H1694" s="99">
        <v>6651.9166666666661</v>
      </c>
      <c r="I1694" s="53">
        <v>7357.952390799217</v>
      </c>
      <c r="J1694" s="54">
        <v>6953.5510811580734</v>
      </c>
      <c r="K1694" s="55">
        <v>1.0453454890682747</v>
      </c>
      <c r="L1694" s="121">
        <v>7609.2881619507343</v>
      </c>
      <c r="M1694" s="54">
        <v>7124.1626388798104</v>
      </c>
      <c r="N1694" s="120">
        <v>1.0709939699905757</v>
      </c>
      <c r="O1694" s="123">
        <v>6713.1209152314823</v>
      </c>
      <c r="P1694" s="53">
        <v>7425.6528701680036</v>
      </c>
      <c r="Q1694" s="54">
        <v>7017.5858558173923</v>
      </c>
      <c r="R1694" s="55">
        <v>1.0453537102087802</v>
      </c>
      <c r="S1694" s="121">
        <v>7679.3011803637755</v>
      </c>
      <c r="T1694" s="54">
        <v>7189.7678704512728</v>
      </c>
      <c r="U1694" s="55">
        <v>1.0710022895816342</v>
      </c>
    </row>
    <row r="1695" spans="1:21" ht="13" x14ac:dyDescent="0.3">
      <c r="A1695" s="44" t="s">
        <v>5627</v>
      </c>
      <c r="B1695" s="44" t="s">
        <v>11625</v>
      </c>
      <c r="C1695" s="98" t="s">
        <v>951</v>
      </c>
      <c r="D1695" s="98" t="s">
        <v>13143</v>
      </c>
      <c r="E1695" s="98" t="s">
        <v>250</v>
      </c>
      <c r="F1695" s="122">
        <v>1.0935511109340887</v>
      </c>
      <c r="G1695" s="122">
        <v>1.1159370760620075</v>
      </c>
      <c r="H1695" s="99">
        <v>6703.6666666666661</v>
      </c>
      <c r="I1695" s="53">
        <v>7330.8021306651526</v>
      </c>
      <c r="J1695" s="54">
        <v>6927.8930297489587</v>
      </c>
      <c r="K1695" s="55">
        <v>1.0334483163068409</v>
      </c>
      <c r="L1695" s="121">
        <v>7480.8701788943436</v>
      </c>
      <c r="M1695" s="54">
        <v>7003.9318659639766</v>
      </c>
      <c r="N1695" s="120">
        <v>1.0447911887967745</v>
      </c>
      <c r="O1695" s="123">
        <v>6766.2708284905857</v>
      </c>
      <c r="P1695" s="53">
        <v>7399.2629813767971</v>
      </c>
      <c r="Q1695" s="54">
        <v>6992.6461887529967</v>
      </c>
      <c r="R1695" s="55">
        <v>1.0334564438817935</v>
      </c>
      <c r="S1695" s="121">
        <v>7550.7324841894415</v>
      </c>
      <c r="T1695" s="54">
        <v>7069.3950579792599</v>
      </c>
      <c r="U1695" s="55">
        <v>1.0447993048419397</v>
      </c>
    </row>
    <row r="1696" spans="1:21" ht="13" x14ac:dyDescent="0.3">
      <c r="A1696" s="44" t="s">
        <v>5626</v>
      </c>
      <c r="B1696" s="44" t="s">
        <v>11624</v>
      </c>
      <c r="C1696" s="98" t="s">
        <v>951</v>
      </c>
      <c r="D1696" s="98" t="s">
        <v>13143</v>
      </c>
      <c r="E1696" s="98" t="s">
        <v>364</v>
      </c>
      <c r="F1696" s="122">
        <v>1.1001333286067645</v>
      </c>
      <c r="G1696" s="122">
        <v>1.1356818247948617</v>
      </c>
      <c r="H1696" s="99">
        <v>17713.833333333332</v>
      </c>
      <c r="I1696" s="53">
        <v>19487.578427385459</v>
      </c>
      <c r="J1696" s="54">
        <v>18416.519276795716</v>
      </c>
      <c r="K1696" s="55">
        <v>1.039668767919369</v>
      </c>
      <c r="L1696" s="121">
        <v>20117.278564112046</v>
      </c>
      <c r="M1696" s="54">
        <v>18834.713746159825</v>
      </c>
      <c r="N1696" s="120">
        <v>1.0632771231237259</v>
      </c>
      <c r="O1696" s="123">
        <v>17867.155275233745</v>
      </c>
      <c r="P1696" s="53">
        <v>19656.253005676812</v>
      </c>
      <c r="Q1696" s="54">
        <v>18576.069401946719</v>
      </c>
      <c r="R1696" s="55">
        <v>1.0396769444151877</v>
      </c>
      <c r="S1696" s="121">
        <v>20291.4035068706</v>
      </c>
      <c r="T1696" s="54">
        <v>18997.885035829466</v>
      </c>
      <c r="U1696" s="55">
        <v>1.0632853827695259</v>
      </c>
    </row>
    <row r="1697" spans="1:21" ht="13" x14ac:dyDescent="0.3">
      <c r="A1697" s="44" t="s">
        <v>5625</v>
      </c>
      <c r="B1697" s="44" t="s">
        <v>11623</v>
      </c>
      <c r="C1697" s="98" t="s">
        <v>951</v>
      </c>
      <c r="D1697" s="98" t="s">
        <v>13143</v>
      </c>
      <c r="E1697" s="98" t="s">
        <v>251</v>
      </c>
      <c r="F1697" s="122">
        <v>1.0955870620782233</v>
      </c>
      <c r="G1697" s="122">
        <v>1.1259273298525598</v>
      </c>
      <c r="H1697" s="99">
        <v>12362.583333333332</v>
      </c>
      <c r="I1697" s="53">
        <v>13544.286353863874</v>
      </c>
      <c r="J1697" s="54">
        <v>12799.8771964322</v>
      </c>
      <c r="K1697" s="55">
        <v>1.0353723692943519</v>
      </c>
      <c r="L1697" s="121">
        <v>13919.370442579757</v>
      </c>
      <c r="M1697" s="54">
        <v>13031.949474539648</v>
      </c>
      <c r="N1697" s="120">
        <v>1.0541445200536281</v>
      </c>
      <c r="O1697" s="123">
        <v>12469.025914475566</v>
      </c>
      <c r="P1697" s="53">
        <v>13660.903468617516</v>
      </c>
      <c r="Q1697" s="54">
        <v>12910.186435484167</v>
      </c>
      <c r="R1697" s="55">
        <v>1.0353805120010577</v>
      </c>
      <c r="S1697" s="121">
        <v>14039.217053747847</v>
      </c>
      <c r="T1697" s="54">
        <v>13144.257443298544</v>
      </c>
      <c r="U1697" s="55">
        <v>1.0541527087564304</v>
      </c>
    </row>
    <row r="1698" spans="1:21" ht="13" x14ac:dyDescent="0.3">
      <c r="A1698" s="44" t="s">
        <v>5624</v>
      </c>
      <c r="B1698" s="44" t="s">
        <v>13254</v>
      </c>
      <c r="C1698" s="98" t="s">
        <v>951</v>
      </c>
      <c r="D1698" s="98" t="s">
        <v>13143</v>
      </c>
      <c r="E1698" s="98" t="s">
        <v>250</v>
      </c>
      <c r="F1698" s="122">
        <v>1.0935511109340887</v>
      </c>
      <c r="G1698" s="122">
        <v>1.1159370760620075</v>
      </c>
      <c r="H1698" s="99">
        <v>16077.416666666668</v>
      </c>
      <c r="I1698" s="53">
        <v>17581.476856783567</v>
      </c>
      <c r="J1698" s="54">
        <v>16615.179184730208</v>
      </c>
      <c r="K1698" s="55">
        <v>1.0334483163068409</v>
      </c>
      <c r="L1698" s="121">
        <v>17941.385345630588</v>
      </c>
      <c r="M1698" s="54">
        <v>16797.543271947743</v>
      </c>
      <c r="N1698" s="120">
        <v>1.0447911887967745</v>
      </c>
      <c r="O1698" s="123">
        <v>16220.14558504058</v>
      </c>
      <c r="P1698" s="53">
        <v>17737.558224033783</v>
      </c>
      <c r="Q1698" s="54">
        <v>16762.81397556101</v>
      </c>
      <c r="R1698" s="55">
        <v>1.0334564438817935</v>
      </c>
      <c r="S1698" s="121">
        <v>18100.661837470267</v>
      </c>
      <c r="T1698" s="54">
        <v>16946.796831685457</v>
      </c>
      <c r="U1698" s="55">
        <v>1.0447993048419397</v>
      </c>
    </row>
    <row r="1699" spans="1:21" ht="13" x14ac:dyDescent="0.3">
      <c r="A1699" s="44" t="s">
        <v>5623</v>
      </c>
      <c r="B1699" s="44" t="s">
        <v>8607</v>
      </c>
      <c r="C1699" s="98" t="s">
        <v>951</v>
      </c>
      <c r="D1699" s="98" t="s">
        <v>13143</v>
      </c>
      <c r="E1699" s="98" t="s">
        <v>363</v>
      </c>
      <c r="F1699" s="122">
        <v>1.1242127304951934</v>
      </c>
      <c r="G1699" s="122">
        <v>1.152085378349071</v>
      </c>
      <c r="H1699" s="99">
        <v>12961.083333333334</v>
      </c>
      <c r="I1699" s="53">
        <v>14571.01488434241</v>
      </c>
      <c r="J1699" s="54">
        <v>13770.175576195077</v>
      </c>
      <c r="K1699" s="55">
        <v>1.062424738893617</v>
      </c>
      <c r="L1699" s="121">
        <v>14932.274595897172</v>
      </c>
      <c r="M1699" s="54">
        <v>13980.276541703863</v>
      </c>
      <c r="N1699" s="120">
        <v>1.0786348781316271</v>
      </c>
      <c r="O1699" s="123">
        <v>13080.806472513143</v>
      </c>
      <c r="P1699" s="53">
        <v>14705.6091615432</v>
      </c>
      <c r="Q1699" s="54">
        <v>13897.481697240904</v>
      </c>
      <c r="R1699" s="55">
        <v>1.0624330943542244</v>
      </c>
      <c r="S1699" s="121">
        <v>15070.205873996281</v>
      </c>
      <c r="T1699" s="54">
        <v>14109.523698719133</v>
      </c>
      <c r="U1699" s="55">
        <v>1.0786432570780438</v>
      </c>
    </row>
    <row r="1700" spans="1:21" ht="13" x14ac:dyDescent="0.3">
      <c r="A1700" s="44" t="s">
        <v>5622</v>
      </c>
      <c r="B1700" s="44" t="s">
        <v>11622</v>
      </c>
      <c r="C1700" s="98" t="s">
        <v>951</v>
      </c>
      <c r="D1700" s="98" t="s">
        <v>13143</v>
      </c>
      <c r="E1700" s="98" t="s">
        <v>252</v>
      </c>
      <c r="F1700" s="122">
        <v>1.0966590969605314</v>
      </c>
      <c r="G1700" s="122">
        <v>1.1385334944685579</v>
      </c>
      <c r="H1700" s="99">
        <v>17862</v>
      </c>
      <c r="I1700" s="53">
        <v>19588.524789909014</v>
      </c>
      <c r="J1700" s="54">
        <v>18511.917514101842</v>
      </c>
      <c r="K1700" s="55">
        <v>1.0363854839380719</v>
      </c>
      <c r="L1700" s="121">
        <v>20336.485278197382</v>
      </c>
      <c r="M1700" s="54">
        <v>19039.945069963182</v>
      </c>
      <c r="N1700" s="120">
        <v>1.0659469863376543</v>
      </c>
      <c r="O1700" s="123">
        <v>18009.12533899508</v>
      </c>
      <c r="P1700" s="53">
        <v>19749.871131311367</v>
      </c>
      <c r="Q1700" s="54">
        <v>18664.542866272062</v>
      </c>
      <c r="R1700" s="55">
        <v>1.0363936346124378</v>
      </c>
      <c r="S1700" s="121">
        <v>20503.992404528319</v>
      </c>
      <c r="T1700" s="54">
        <v>19196.922004180498</v>
      </c>
      <c r="U1700" s="55">
        <v>1.0659552667232255</v>
      </c>
    </row>
    <row r="1701" spans="1:21" ht="13" x14ac:dyDescent="0.3">
      <c r="A1701" s="44" t="s">
        <v>5621</v>
      </c>
      <c r="B1701" s="44" t="s">
        <v>11621</v>
      </c>
      <c r="C1701" s="98" t="s">
        <v>951</v>
      </c>
      <c r="D1701" s="98" t="s">
        <v>13143</v>
      </c>
      <c r="E1701" s="98" t="s">
        <v>364</v>
      </c>
      <c r="F1701" s="122">
        <v>1.1001333286067645</v>
      </c>
      <c r="G1701" s="122">
        <v>1.1356818247948617</v>
      </c>
      <c r="H1701" s="99">
        <v>15405.583333333332</v>
      </c>
      <c r="I1701" s="53">
        <v>16948.195671628891</v>
      </c>
      <c r="J1701" s="54">
        <v>16016.70384324583</v>
      </c>
      <c r="K1701" s="55">
        <v>1.039668767919369</v>
      </c>
      <c r="L1701" s="121">
        <v>17495.840992029305</v>
      </c>
      <c r="M1701" s="54">
        <v>16380.404326709484</v>
      </c>
      <c r="N1701" s="120">
        <v>1.0632771231237259</v>
      </c>
      <c r="O1701" s="123">
        <v>15543.65991572277</v>
      </c>
      <c r="P1701" s="53">
        <v>17100.098321815633</v>
      </c>
      <c r="Q1701" s="54">
        <v>16160.384846207482</v>
      </c>
      <c r="R1701" s="55">
        <v>1.0396769444151877</v>
      </c>
      <c r="S1701" s="121">
        <v>17652.65205707878</v>
      </c>
      <c r="T1701" s="54">
        <v>16527.346383128617</v>
      </c>
      <c r="U1701" s="55">
        <v>1.0632853827695257</v>
      </c>
    </row>
    <row r="1702" spans="1:21" ht="13" x14ac:dyDescent="0.3">
      <c r="A1702" s="44" t="s">
        <v>5620</v>
      </c>
      <c r="B1702" s="44" t="s">
        <v>11620</v>
      </c>
      <c r="C1702" s="98" t="s">
        <v>951</v>
      </c>
      <c r="D1702" s="98" t="s">
        <v>13143</v>
      </c>
      <c r="E1702" s="98" t="s">
        <v>362</v>
      </c>
      <c r="F1702" s="122">
        <v>1.0847020568758603</v>
      </c>
      <c r="G1702" s="122">
        <v>1.1123575028567378</v>
      </c>
      <c r="H1702" s="99">
        <v>13258.749999999998</v>
      </c>
      <c r="I1702" s="53">
        <v>14381.79339660281</v>
      </c>
      <c r="J1702" s="54">
        <v>13591.353913486939</v>
      </c>
      <c r="K1702" s="55">
        <v>1.0250856161770108</v>
      </c>
      <c r="L1702" s="121">
        <v>14748.47004100177</v>
      </c>
      <c r="M1702" s="54">
        <v>13808.19033403604</v>
      </c>
      <c r="N1702" s="120">
        <v>1.0414398290967128</v>
      </c>
      <c r="O1702" s="123">
        <v>13381.82331883916</v>
      </c>
      <c r="P1702" s="53">
        <v>14515.291278694189</v>
      </c>
      <c r="Q1702" s="54">
        <v>13717.62248403207</v>
      </c>
      <c r="R1702" s="55">
        <v>1.0250936779833406</v>
      </c>
      <c r="S1702" s="121">
        <v>14885.371570613992</v>
      </c>
      <c r="T1702" s="54">
        <v>13936.472049278256</v>
      </c>
      <c r="U1702" s="55">
        <v>1.041447919108172</v>
      </c>
    </row>
    <row r="1703" spans="1:21" ht="13" x14ac:dyDescent="0.3">
      <c r="A1703" s="44" t="s">
        <v>5619</v>
      </c>
      <c r="B1703" s="44" t="s">
        <v>7739</v>
      </c>
      <c r="C1703" s="98" t="s">
        <v>951</v>
      </c>
      <c r="D1703" s="98" t="s">
        <v>13143</v>
      </c>
      <c r="E1703" s="98" t="s">
        <v>252</v>
      </c>
      <c r="F1703" s="122">
        <v>1.0966590969605314</v>
      </c>
      <c r="G1703" s="122">
        <v>1.1385334944685579</v>
      </c>
      <c r="H1703" s="99">
        <v>15541</v>
      </c>
      <c r="I1703" s="53">
        <v>17043.179025863617</v>
      </c>
      <c r="J1703" s="54">
        <v>16106.466805881575</v>
      </c>
      <c r="K1703" s="55">
        <v>1.0363854839380719</v>
      </c>
      <c r="L1703" s="121">
        <v>17693.949037535858</v>
      </c>
      <c r="M1703" s="54">
        <v>16565.882114673484</v>
      </c>
      <c r="N1703" s="120">
        <v>1.0659469863376543</v>
      </c>
      <c r="O1703" s="123">
        <v>15677.366173433213</v>
      </c>
      <c r="P1703" s="53">
        <v>17192.726230476848</v>
      </c>
      <c r="Q1703" s="54">
        <v>16247.922509634534</v>
      </c>
      <c r="R1703" s="55">
        <v>1.0363936346124378</v>
      </c>
      <c r="S1703" s="121">
        <v>17849.206493502079</v>
      </c>
      <c r="T1703" s="54">
        <v>16711.371040919676</v>
      </c>
      <c r="U1703" s="55">
        <v>1.0659552667232257</v>
      </c>
    </row>
    <row r="1704" spans="1:21" ht="13" x14ac:dyDescent="0.3">
      <c r="A1704" s="44" t="s">
        <v>5618</v>
      </c>
      <c r="B1704" s="44" t="s">
        <v>13255</v>
      </c>
      <c r="C1704" s="98" t="s">
        <v>951</v>
      </c>
      <c r="D1704" s="98" t="s">
        <v>13143</v>
      </c>
      <c r="E1704" s="98" t="s">
        <v>250</v>
      </c>
      <c r="F1704" s="122">
        <v>1.0935511109340887</v>
      </c>
      <c r="G1704" s="122">
        <v>1.1159370760620075</v>
      </c>
      <c r="H1704" s="99">
        <v>20165.666666666668</v>
      </c>
      <c r="I1704" s="53">
        <v>22052.187186059859</v>
      </c>
      <c r="J1704" s="54">
        <v>20840.174263871653</v>
      </c>
      <c r="K1704" s="55">
        <v>1.0334483163068409</v>
      </c>
      <c r="L1704" s="121">
        <v>22503.615096841091</v>
      </c>
      <c r="M1704" s="54">
        <v>21068.910849546159</v>
      </c>
      <c r="N1704" s="120">
        <v>1.0447911887967747</v>
      </c>
      <c r="O1704" s="123">
        <v>20346.718960692859</v>
      </c>
      <c r="P1704" s="53">
        <v>22250.177123329362</v>
      </c>
      <c r="Q1704" s="54">
        <v>21027.447821779897</v>
      </c>
      <c r="R1704" s="55">
        <v>1.0334564438817933</v>
      </c>
      <c r="S1704" s="121">
        <v>22705.658064450996</v>
      </c>
      <c r="T1704" s="54">
        <v>21258.237825946213</v>
      </c>
      <c r="U1704" s="55">
        <v>1.0447993048419397</v>
      </c>
    </row>
    <row r="1705" spans="1:21" ht="13" x14ac:dyDescent="0.3">
      <c r="A1705" s="44" t="s">
        <v>5617</v>
      </c>
      <c r="B1705" s="44" t="s">
        <v>11619</v>
      </c>
      <c r="C1705" s="98" t="s">
        <v>951</v>
      </c>
      <c r="D1705" s="98" t="s">
        <v>13143</v>
      </c>
      <c r="E1705" s="98" t="s">
        <v>251</v>
      </c>
      <c r="F1705" s="122">
        <v>1.0955870620782233</v>
      </c>
      <c r="G1705" s="122">
        <v>1.1259273298525598</v>
      </c>
      <c r="H1705" s="99">
        <v>21544.916666666664</v>
      </c>
      <c r="I1705" s="53">
        <v>23604.331953553479</v>
      </c>
      <c r="J1705" s="54">
        <v>22307.011415416036</v>
      </c>
      <c r="K1705" s="55">
        <v>1.0353723692943519</v>
      </c>
      <c r="L1705" s="121">
        <v>24258.010494395912</v>
      </c>
      <c r="M1705" s="54">
        <v>22711.455839178747</v>
      </c>
      <c r="N1705" s="120">
        <v>1.0541445200536284</v>
      </c>
      <c r="O1705" s="123">
        <v>21736.669597789583</v>
      </c>
      <c r="P1705" s="53">
        <v>23814.413984007326</v>
      </c>
      <c r="Q1705" s="54">
        <v>22505.724097357204</v>
      </c>
      <c r="R1705" s="55">
        <v>1.0353805120010577</v>
      </c>
      <c r="S1705" s="121">
        <v>24473.910360126541</v>
      </c>
      <c r="T1705" s="54">
        <v>22913.769135853436</v>
      </c>
      <c r="U1705" s="55">
        <v>1.0541527087564304</v>
      </c>
    </row>
    <row r="1706" spans="1:21" ht="13" x14ac:dyDescent="0.3">
      <c r="A1706" s="44" t="s">
        <v>5616</v>
      </c>
      <c r="B1706" s="44" t="s">
        <v>11618</v>
      </c>
      <c r="C1706" s="98" t="s">
        <v>951</v>
      </c>
      <c r="D1706" s="98" t="s">
        <v>13143</v>
      </c>
      <c r="E1706" s="98" t="s">
        <v>251</v>
      </c>
      <c r="F1706" s="122">
        <v>1.0955870620782233</v>
      </c>
      <c r="G1706" s="122">
        <v>1.1259273298525598</v>
      </c>
      <c r="H1706" s="99">
        <v>12388.25</v>
      </c>
      <c r="I1706" s="53">
        <v>13572.406421790551</v>
      </c>
      <c r="J1706" s="54">
        <v>12826.451753910758</v>
      </c>
      <c r="K1706" s="55">
        <v>1.0353723692943522</v>
      </c>
      <c r="L1706" s="121">
        <v>13948.269244045974</v>
      </c>
      <c r="M1706" s="54">
        <v>13059.00585055436</v>
      </c>
      <c r="N1706" s="120">
        <v>1.0541445200536284</v>
      </c>
      <c r="O1706" s="123">
        <v>12494.322851228349</v>
      </c>
      <c r="P1706" s="53">
        <v>13688.618465234078</v>
      </c>
      <c r="Q1706" s="54">
        <v>12936.378390811324</v>
      </c>
      <c r="R1706" s="55">
        <v>1.0353805120010577</v>
      </c>
      <c r="S1706" s="121">
        <v>14067.699566199357</v>
      </c>
      <c r="T1706" s="54">
        <v>13170.924277699731</v>
      </c>
      <c r="U1706" s="55">
        <v>1.0541527087564304</v>
      </c>
    </row>
    <row r="1707" spans="1:21" ht="13" x14ac:dyDescent="0.3">
      <c r="A1707" s="44" t="s">
        <v>5615</v>
      </c>
      <c r="B1707" s="44" t="s">
        <v>11617</v>
      </c>
      <c r="C1707" s="98" t="s">
        <v>951</v>
      </c>
      <c r="D1707" s="98" t="s">
        <v>13143</v>
      </c>
      <c r="E1707" s="98" t="s">
        <v>365</v>
      </c>
      <c r="F1707" s="122">
        <v>1.1152183557061732</v>
      </c>
      <c r="G1707" s="122">
        <v>1.1384373703046395</v>
      </c>
      <c r="H1707" s="99">
        <v>9722.5833333333321</v>
      </c>
      <c r="I1707" s="53">
        <v>10842.803398216243</v>
      </c>
      <c r="J1707" s="54">
        <v>10246.870771647045</v>
      </c>
      <c r="K1707" s="55">
        <v>1.0539247050232239</v>
      </c>
      <c r="L1707" s="121">
        <v>11068.552202567715</v>
      </c>
      <c r="M1707" s="54">
        <v>10362.883411660483</v>
      </c>
      <c r="N1707" s="120">
        <v>1.065856990511145</v>
      </c>
      <c r="O1707" s="123">
        <v>9805.9869325528816</v>
      </c>
      <c r="P1707" s="53">
        <v>10935.816622997845</v>
      </c>
      <c r="Q1707" s="54">
        <v>10334.853163372571</v>
      </c>
      <c r="R1707" s="55">
        <v>1.0539329936351449</v>
      </c>
      <c r="S1707" s="121">
        <v>11163.501976737161</v>
      </c>
      <c r="T1707" s="54">
        <v>10451.860911419804</v>
      </c>
      <c r="U1707" s="55">
        <v>1.0658652701976197</v>
      </c>
    </row>
    <row r="1708" spans="1:21" ht="13" x14ac:dyDescent="0.3">
      <c r="A1708" s="44" t="s">
        <v>5614</v>
      </c>
      <c r="B1708" s="44" t="s">
        <v>11616</v>
      </c>
      <c r="C1708" s="98" t="s">
        <v>951</v>
      </c>
      <c r="D1708" s="98" t="s">
        <v>13143</v>
      </c>
      <c r="E1708" s="98" t="s">
        <v>363</v>
      </c>
      <c r="F1708" s="122">
        <v>1.1242127304951934</v>
      </c>
      <c r="G1708" s="122">
        <v>1.152085378349071</v>
      </c>
      <c r="H1708" s="99">
        <v>14939.25</v>
      </c>
      <c r="I1708" s="53">
        <v>16794.895034050318</v>
      </c>
      <c r="J1708" s="54">
        <v>15871.828780516465</v>
      </c>
      <c r="K1708" s="55">
        <v>1.0624247388936168</v>
      </c>
      <c r="L1708" s="121">
        <v>17211.29148850136</v>
      </c>
      <c r="M1708" s="54">
        <v>16113.996103127911</v>
      </c>
      <c r="N1708" s="120">
        <v>1.0786348781316271</v>
      </c>
      <c r="O1708" s="123">
        <v>15076.383606758371</v>
      </c>
      <c r="P1708" s="53">
        <v>16949.062380546802</v>
      </c>
      <c r="Q1708" s="54">
        <v>16017.648886999597</v>
      </c>
      <c r="R1708" s="55">
        <v>1.0624330943542244</v>
      </c>
      <c r="S1708" s="121">
        <v>17369.281111727949</v>
      </c>
      <c r="T1708" s="54">
        <v>16262.039518551874</v>
      </c>
      <c r="U1708" s="55">
        <v>1.0786432570780438</v>
      </c>
    </row>
    <row r="1709" spans="1:21" ht="13" x14ac:dyDescent="0.3">
      <c r="A1709" s="44" t="s">
        <v>5613</v>
      </c>
      <c r="B1709" s="44" t="s">
        <v>11615</v>
      </c>
      <c r="C1709" s="98" t="s">
        <v>951</v>
      </c>
      <c r="D1709" s="98" t="s">
        <v>13143</v>
      </c>
      <c r="E1709" s="98" t="s">
        <v>362</v>
      </c>
      <c r="F1709" s="122">
        <v>1.0847020568758603</v>
      </c>
      <c r="G1709" s="122">
        <v>1.1123575028567378</v>
      </c>
      <c r="H1709" s="99">
        <v>14088.499999999998</v>
      </c>
      <c r="I1709" s="53">
        <v>15281.824928295557</v>
      </c>
      <c r="J1709" s="54">
        <v>14441.918703509815</v>
      </c>
      <c r="K1709" s="55">
        <v>1.0250856161770108</v>
      </c>
      <c r="L1709" s="121">
        <v>15671.448678997149</v>
      </c>
      <c r="M1709" s="54">
        <v>14672.325032229039</v>
      </c>
      <c r="N1709" s="120">
        <v>1.0414398290967131</v>
      </c>
      <c r="O1709" s="123">
        <v>14217.360366968258</v>
      </c>
      <c r="P1709" s="53">
        <v>15421.600033395805</v>
      </c>
      <c r="Q1709" s="54">
        <v>14574.12622979007</v>
      </c>
      <c r="R1709" s="55">
        <v>1.0250936779833406</v>
      </c>
      <c r="S1709" s="121">
        <v>15814.787475015166</v>
      </c>
      <c r="T1709" s="54">
        <v>14806.64036939009</v>
      </c>
      <c r="U1709" s="55">
        <v>1.041447919108172</v>
      </c>
    </row>
    <row r="1710" spans="1:21" ht="13" x14ac:dyDescent="0.3">
      <c r="A1710" s="44" t="s">
        <v>5612</v>
      </c>
      <c r="B1710" s="44" t="s">
        <v>11614</v>
      </c>
      <c r="C1710" s="98" t="s">
        <v>951</v>
      </c>
      <c r="D1710" s="98" t="s">
        <v>13143</v>
      </c>
      <c r="E1710" s="98" t="s">
        <v>360</v>
      </c>
      <c r="F1710" s="122">
        <v>1.106204751896924</v>
      </c>
      <c r="G1710" s="122">
        <v>1.1469888152518086</v>
      </c>
      <c r="H1710" s="99">
        <v>19458.583333333336</v>
      </c>
      <c r="I1710" s="53">
        <v>21525.177348515623</v>
      </c>
      <c r="J1710" s="54">
        <v>20342.129477632065</v>
      </c>
      <c r="K1710" s="55">
        <v>1.045406498981104</v>
      </c>
      <c r="L1710" s="121">
        <v>22318.777443978594</v>
      </c>
      <c r="M1710" s="54">
        <v>20895.857408441669</v>
      </c>
      <c r="N1710" s="120">
        <v>1.0738632433043687</v>
      </c>
      <c r="O1710" s="123">
        <v>19628.559556254942</v>
      </c>
      <c r="P1710" s="53">
        <v>21713.205854020995</v>
      </c>
      <c r="Q1710" s="54">
        <v>20519.985104310661</v>
      </c>
      <c r="R1710" s="55">
        <v>1.0454147206014235</v>
      </c>
      <c r="S1710" s="121">
        <v>22513.738270528422</v>
      </c>
      <c r="T1710" s="54">
        <v>21078.552365558684</v>
      </c>
      <c r="U1710" s="55">
        <v>1.0738715851842362</v>
      </c>
    </row>
    <row r="1711" spans="1:21" ht="13" x14ac:dyDescent="0.3">
      <c r="A1711" s="44" t="s">
        <v>5611</v>
      </c>
      <c r="B1711" s="44" t="s">
        <v>11613</v>
      </c>
      <c r="C1711" s="98" t="s">
        <v>951</v>
      </c>
      <c r="D1711" s="98" t="s">
        <v>13143</v>
      </c>
      <c r="E1711" s="98" t="s">
        <v>361</v>
      </c>
      <c r="F1711" s="122">
        <v>1.1061401937986621</v>
      </c>
      <c r="G1711" s="122">
        <v>1.1439241564888418</v>
      </c>
      <c r="H1711" s="99">
        <v>10950.5</v>
      </c>
      <c r="I1711" s="53">
        <v>12112.788192192249</v>
      </c>
      <c r="J1711" s="54">
        <v>11447.05577804214</v>
      </c>
      <c r="K1711" s="55">
        <v>1.0453454890682745</v>
      </c>
      <c r="L1711" s="121">
        <v>12526.541475631062</v>
      </c>
      <c r="M1711" s="54">
        <v>11727.9194683818</v>
      </c>
      <c r="N1711" s="120">
        <v>1.0709939699905757</v>
      </c>
      <c r="O1711" s="123">
        <v>11053.131708837936</v>
      </c>
      <c r="P1711" s="53">
        <v>12226.313250496132</v>
      </c>
      <c r="Q1711" s="54">
        <v>11554.432241260052</v>
      </c>
      <c r="R1711" s="55">
        <v>1.0453537102087802</v>
      </c>
      <c r="S1711" s="121">
        <v>12643.944366592506</v>
      </c>
      <c r="T1711" s="54">
        <v>11837.929367212788</v>
      </c>
      <c r="U1711" s="55">
        <v>1.071002289581634</v>
      </c>
    </row>
    <row r="1712" spans="1:21" ht="13" x14ac:dyDescent="0.3">
      <c r="A1712" s="44" t="s">
        <v>5610</v>
      </c>
      <c r="B1712" s="44" t="s">
        <v>8804</v>
      </c>
      <c r="C1712" s="98" t="s">
        <v>951</v>
      </c>
      <c r="D1712" s="98" t="s">
        <v>13143</v>
      </c>
      <c r="E1712" s="98" t="s">
        <v>361</v>
      </c>
      <c r="F1712" s="122">
        <v>1.1061401937986621</v>
      </c>
      <c r="G1712" s="122">
        <v>1.1439241564888418</v>
      </c>
      <c r="H1712" s="99">
        <v>2264.333333333333</v>
      </c>
      <c r="I1712" s="53">
        <v>2504.6701121581036</v>
      </c>
      <c r="J1712" s="54">
        <v>2367.0106357469294</v>
      </c>
      <c r="K1712" s="55">
        <v>1.0453454890682745</v>
      </c>
      <c r="L1712" s="121">
        <v>2590.2255983429004</v>
      </c>
      <c r="M1712" s="54">
        <v>2425.08734604866</v>
      </c>
      <c r="N1712" s="120">
        <v>1.0709939699905757</v>
      </c>
      <c r="O1712" s="123">
        <v>2287.423017306467</v>
      </c>
      <c r="P1712" s="53">
        <v>2530.2105396628958</v>
      </c>
      <c r="Q1712" s="54">
        <v>2391.1661379582779</v>
      </c>
      <c r="R1712" s="55">
        <v>1.04535371020878</v>
      </c>
      <c r="S1712" s="121">
        <v>2616.6384456054616</v>
      </c>
      <c r="T1712" s="54">
        <v>2449.8352887769556</v>
      </c>
      <c r="U1712" s="55">
        <v>1.071002289581634</v>
      </c>
    </row>
    <row r="1713" spans="1:21" ht="13" x14ac:dyDescent="0.3">
      <c r="A1713" s="44" t="s">
        <v>5609</v>
      </c>
      <c r="B1713" s="44" t="s">
        <v>11612</v>
      </c>
      <c r="C1713" s="98" t="s">
        <v>951</v>
      </c>
      <c r="D1713" s="98" t="s">
        <v>13143</v>
      </c>
      <c r="E1713" s="98" t="s">
        <v>364</v>
      </c>
      <c r="F1713" s="122">
        <v>1.1001333286067645</v>
      </c>
      <c r="G1713" s="122">
        <v>1.1356818247948617</v>
      </c>
      <c r="H1713" s="99">
        <v>5088.3333333333321</v>
      </c>
      <c r="I1713" s="53">
        <v>5597.8450870607521</v>
      </c>
      <c r="J1713" s="54">
        <v>5290.1812474297212</v>
      </c>
      <c r="K1713" s="55">
        <v>1.039668767919369</v>
      </c>
      <c r="L1713" s="121">
        <v>5778.7276851645202</v>
      </c>
      <c r="M1713" s="54">
        <v>5410.3084281612237</v>
      </c>
      <c r="N1713" s="120">
        <v>1.0632771231237259</v>
      </c>
      <c r="O1713" s="123">
        <v>5130.7875167894617</v>
      </c>
      <c r="P1713" s="53">
        <v>5644.5503492196258</v>
      </c>
      <c r="Q1713" s="54">
        <v>5334.3614878992548</v>
      </c>
      <c r="R1713" s="55">
        <v>1.0396769444151874</v>
      </c>
      <c r="S1713" s="121">
        <v>5826.9421297021527</v>
      </c>
      <c r="T1713" s="54">
        <v>5455.4913686985874</v>
      </c>
      <c r="U1713" s="55">
        <v>1.0632853827695257</v>
      </c>
    </row>
    <row r="1714" spans="1:21" ht="13" x14ac:dyDescent="0.3">
      <c r="A1714" s="44" t="s">
        <v>5608</v>
      </c>
      <c r="B1714" s="44" t="s">
        <v>11611</v>
      </c>
      <c r="C1714" s="98" t="s">
        <v>951</v>
      </c>
      <c r="D1714" s="98" t="s">
        <v>13143</v>
      </c>
      <c r="E1714" s="98" t="s">
        <v>364</v>
      </c>
      <c r="F1714" s="122">
        <v>1.1001333286067645</v>
      </c>
      <c r="G1714" s="122">
        <v>1.1356818247948617</v>
      </c>
      <c r="H1714" s="99">
        <v>14774.083333333332</v>
      </c>
      <c r="I1714" s="53">
        <v>16253.461474613721</v>
      </c>
      <c r="J1714" s="54">
        <v>15360.15301630475</v>
      </c>
      <c r="K1714" s="55">
        <v>1.039668767919369</v>
      </c>
      <c r="L1714" s="121">
        <v>16778.65791967135</v>
      </c>
      <c r="M1714" s="54">
        <v>15708.94482345685</v>
      </c>
      <c r="N1714" s="120">
        <v>1.0632771231237257</v>
      </c>
      <c r="O1714" s="123">
        <v>14906.801582809294</v>
      </c>
      <c r="P1714" s="53">
        <v>16399.469244176573</v>
      </c>
      <c r="Q1714" s="54">
        <v>15498.257920618647</v>
      </c>
      <c r="R1714" s="55">
        <v>1.0396769444151874</v>
      </c>
      <c r="S1714" s="121">
        <v>16929.383623419792</v>
      </c>
      <c r="T1714" s="54">
        <v>15850.184226846754</v>
      </c>
      <c r="U1714" s="55">
        <v>1.0632853827695259</v>
      </c>
    </row>
    <row r="1715" spans="1:21" ht="13" x14ac:dyDescent="0.3">
      <c r="A1715" s="44" t="s">
        <v>5607</v>
      </c>
      <c r="B1715" s="44" t="s">
        <v>11610</v>
      </c>
      <c r="C1715" s="98" t="s">
        <v>951</v>
      </c>
      <c r="D1715" s="98" t="s">
        <v>13143</v>
      </c>
      <c r="E1715" s="98" t="s">
        <v>362</v>
      </c>
      <c r="F1715" s="122">
        <v>1.0847020568758603</v>
      </c>
      <c r="G1715" s="122">
        <v>1.1123575028567378</v>
      </c>
      <c r="H1715" s="99">
        <v>18052.083333333328</v>
      </c>
      <c r="I1715" s="53">
        <v>19581.131922561097</v>
      </c>
      <c r="J1715" s="54">
        <v>18504.93096702874</v>
      </c>
      <c r="K1715" s="55">
        <v>1.0250856161770108</v>
      </c>
      <c r="L1715" s="121">
        <v>20080.370338028399</v>
      </c>
      <c r="M1715" s="54">
        <v>18800.158581506283</v>
      </c>
      <c r="N1715" s="120">
        <v>1.0414398290967131</v>
      </c>
      <c r="O1715" s="123">
        <v>18210.899770737931</v>
      </c>
      <c r="P1715" s="53">
        <v>19753.400438879566</v>
      </c>
      <c r="Q1715" s="54">
        <v>18667.878225371722</v>
      </c>
      <c r="R1715" s="55">
        <v>1.0250936779833406</v>
      </c>
      <c r="S1715" s="121">
        <v>20257.030993752385</v>
      </c>
      <c r="T1715" s="54">
        <v>18965.703671322506</v>
      </c>
      <c r="U1715" s="55">
        <v>1.041447919108172</v>
      </c>
    </row>
    <row r="1716" spans="1:21" ht="13" x14ac:dyDescent="0.3">
      <c r="A1716" s="44" t="s">
        <v>5606</v>
      </c>
      <c r="B1716" s="44" t="s">
        <v>11609</v>
      </c>
      <c r="C1716" s="98" t="s">
        <v>951</v>
      </c>
      <c r="D1716" s="98" t="s">
        <v>13143</v>
      </c>
      <c r="E1716" s="98" t="s">
        <v>252</v>
      </c>
      <c r="F1716" s="122">
        <v>1.0966590969605314</v>
      </c>
      <c r="G1716" s="122">
        <v>1.1385334944685579</v>
      </c>
      <c r="H1716" s="99">
        <v>13624.583333333336</v>
      </c>
      <c r="I1716" s="53">
        <v>14941.523254796843</v>
      </c>
      <c r="J1716" s="54">
        <v>14120.320391371259</v>
      </c>
      <c r="K1716" s="55">
        <v>1.0363854839380719</v>
      </c>
      <c r="L1716" s="121">
        <v>15512.044473178075</v>
      </c>
      <c r="M1716" s="54">
        <v>14523.0835442729</v>
      </c>
      <c r="N1716" s="120">
        <v>1.0659469863376543</v>
      </c>
      <c r="O1716" s="123">
        <v>13747.602233312367</v>
      </c>
      <c r="P1716" s="53">
        <v>15076.433050556925</v>
      </c>
      <c r="Q1716" s="54">
        <v>14247.927445788673</v>
      </c>
      <c r="R1716" s="55">
        <v>1.0363936346124378</v>
      </c>
      <c r="S1716" s="121">
        <v>15652.10561125688</v>
      </c>
      <c r="T1716" s="54">
        <v>14654.329005415297</v>
      </c>
      <c r="U1716" s="55">
        <v>1.0659552667232257</v>
      </c>
    </row>
    <row r="1717" spans="1:21" ht="13" x14ac:dyDescent="0.3">
      <c r="A1717" s="44" t="s">
        <v>5605</v>
      </c>
      <c r="B1717" s="44" t="s">
        <v>11608</v>
      </c>
      <c r="C1717" s="98" t="s">
        <v>951</v>
      </c>
      <c r="D1717" s="98" t="s">
        <v>13143</v>
      </c>
      <c r="E1717" s="98" t="s">
        <v>249</v>
      </c>
      <c r="F1717" s="122">
        <v>1.0855919674123562</v>
      </c>
      <c r="G1717" s="122">
        <v>1.1167806818668942</v>
      </c>
      <c r="H1717" s="99">
        <v>9860.0833333333339</v>
      </c>
      <c r="I1717" s="53">
        <v>10704.027264683116</v>
      </c>
      <c r="J1717" s="54">
        <v>10115.721929942812</v>
      </c>
      <c r="K1717" s="55">
        <v>1.0259266162330756</v>
      </c>
      <c r="L1717" s="121">
        <v>11011.550588264399</v>
      </c>
      <c r="M1717" s="54">
        <v>10309.515900490895</v>
      </c>
      <c r="N1717" s="120">
        <v>1.045581011028395</v>
      </c>
      <c r="O1717" s="123">
        <v>9947.4295356802231</v>
      </c>
      <c r="P1717" s="53">
        <v>10798.849600334874</v>
      </c>
      <c r="Q1717" s="54">
        <v>10205.412983800677</v>
      </c>
      <c r="R1717" s="55">
        <v>1.0259346846534674</v>
      </c>
      <c r="S1717" s="121">
        <v>11109.097139679841</v>
      </c>
      <c r="T1717" s="54">
        <v>10400.924225869294</v>
      </c>
      <c r="U1717" s="55">
        <v>1.0455891332089804</v>
      </c>
    </row>
    <row r="1718" spans="1:21" ht="13" x14ac:dyDescent="0.3">
      <c r="A1718" s="44" t="s">
        <v>5604</v>
      </c>
      <c r="B1718" s="44" t="s">
        <v>11607</v>
      </c>
      <c r="C1718" s="98" t="s">
        <v>951</v>
      </c>
      <c r="D1718" s="98" t="s">
        <v>13143</v>
      </c>
      <c r="E1718" s="98" t="s">
        <v>251</v>
      </c>
      <c r="F1718" s="122">
        <v>1.0955870620782233</v>
      </c>
      <c r="G1718" s="122">
        <v>1.1259273298525598</v>
      </c>
      <c r="H1718" s="99">
        <v>16506.333333333332</v>
      </c>
      <c r="I1718" s="53">
        <v>18084.125242350514</v>
      </c>
      <c r="J1718" s="54">
        <v>17090.201451695673</v>
      </c>
      <c r="K1718" s="55">
        <v>1.0353723692943522</v>
      </c>
      <c r="L1718" s="121">
        <v>18584.931815656302</v>
      </c>
      <c r="M1718" s="54">
        <v>17400.060829511869</v>
      </c>
      <c r="N1718" s="120">
        <v>1.0541445200536281</v>
      </c>
      <c r="O1718" s="123">
        <v>16695.099697838126</v>
      </c>
      <c r="P1718" s="53">
        <v>18290.935229057508</v>
      </c>
      <c r="Q1718" s="54">
        <v>17285.780873056345</v>
      </c>
      <c r="R1718" s="55">
        <v>1.0353805120010577</v>
      </c>
      <c r="S1718" s="121">
        <v>18797.469024409162</v>
      </c>
      <c r="T1718" s="54">
        <v>17599.184569434725</v>
      </c>
      <c r="U1718" s="55">
        <v>1.0541527087564304</v>
      </c>
    </row>
    <row r="1719" spans="1:21" ht="13" x14ac:dyDescent="0.3">
      <c r="A1719" s="44" t="s">
        <v>5603</v>
      </c>
      <c r="B1719" s="44" t="s">
        <v>11606</v>
      </c>
      <c r="C1719" s="98" t="s">
        <v>951</v>
      </c>
      <c r="D1719" s="98" t="s">
        <v>13143</v>
      </c>
      <c r="E1719" s="98" t="s">
        <v>252</v>
      </c>
      <c r="F1719" s="122">
        <v>1.0966590969605314</v>
      </c>
      <c r="G1719" s="122">
        <v>1.1385334944685579</v>
      </c>
      <c r="H1719" s="99">
        <v>10520.583333333332</v>
      </c>
      <c r="I1719" s="53">
        <v>11537.493417831349</v>
      </c>
      <c r="J1719" s="54">
        <v>10903.379849227478</v>
      </c>
      <c r="K1719" s="55">
        <v>1.0363854839380717</v>
      </c>
      <c r="L1719" s="121">
        <v>11978.036506347667</v>
      </c>
      <c r="M1719" s="54">
        <v>11214.384098680819</v>
      </c>
      <c r="N1719" s="120">
        <v>1.0659469863376543</v>
      </c>
      <c r="O1719" s="123">
        <v>10607.680578611342</v>
      </c>
      <c r="P1719" s="53">
        <v>11633.009404185681</v>
      </c>
      <c r="Q1719" s="54">
        <v>10993.732629674778</v>
      </c>
      <c r="R1719" s="55">
        <v>1.0363936346124381</v>
      </c>
      <c r="S1719" s="121">
        <v>12077.199637372625</v>
      </c>
      <c r="T1719" s="54">
        <v>11307.312980488432</v>
      </c>
      <c r="U1719" s="55">
        <v>1.0659552667232255</v>
      </c>
    </row>
    <row r="1720" spans="1:21" ht="13" x14ac:dyDescent="0.3">
      <c r="A1720" s="44" t="s">
        <v>5602</v>
      </c>
      <c r="B1720" s="44" t="s">
        <v>11605</v>
      </c>
      <c r="C1720" s="98" t="s">
        <v>951</v>
      </c>
      <c r="D1720" s="98" t="s">
        <v>13143</v>
      </c>
      <c r="E1720" s="98" t="s">
        <v>252</v>
      </c>
      <c r="F1720" s="122">
        <v>1.0966590969605314</v>
      </c>
      <c r="G1720" s="122">
        <v>1.1385334944685579</v>
      </c>
      <c r="H1720" s="99">
        <v>22602.25</v>
      </c>
      <c r="I1720" s="53">
        <v>24786.963074276173</v>
      </c>
      <c r="J1720" s="54">
        <v>23424.643804339288</v>
      </c>
      <c r="K1720" s="55">
        <v>1.0363854839380719</v>
      </c>
      <c r="L1720" s="121">
        <v>25733.418675351964</v>
      </c>
      <c r="M1720" s="54">
        <v>24092.800271950247</v>
      </c>
      <c r="N1720" s="120">
        <v>1.0659469863376543</v>
      </c>
      <c r="O1720" s="123">
        <v>22789.093852745169</v>
      </c>
      <c r="P1720" s="53">
        <v>24991.867085100315</v>
      </c>
      <c r="Q1720" s="54">
        <v>23618.471807570535</v>
      </c>
      <c r="R1720" s="55">
        <v>1.0363936346124381</v>
      </c>
      <c r="S1720" s="121">
        <v>25946.146659937887</v>
      </c>
      <c r="T1720" s="54">
        <v>24292.154616183594</v>
      </c>
      <c r="U1720" s="55">
        <v>1.0659552667232255</v>
      </c>
    </row>
    <row r="1721" spans="1:21" ht="13" x14ac:dyDescent="0.3">
      <c r="A1721" s="44" t="s">
        <v>5601</v>
      </c>
      <c r="B1721" s="44" t="s">
        <v>11604</v>
      </c>
      <c r="C1721" s="98" t="s">
        <v>951</v>
      </c>
      <c r="D1721" s="98" t="s">
        <v>13143</v>
      </c>
      <c r="E1721" s="98" t="s">
        <v>365</v>
      </c>
      <c r="F1721" s="122">
        <v>1.1152183557061732</v>
      </c>
      <c r="G1721" s="122">
        <v>1.1384373703046395</v>
      </c>
      <c r="H1721" s="99">
        <v>13847.25</v>
      </c>
      <c r="I1721" s="53">
        <v>15442.707376052307</v>
      </c>
      <c r="J1721" s="54">
        <v>14593.958871632838</v>
      </c>
      <c r="K1721" s="55">
        <v>1.0539247050232239</v>
      </c>
      <c r="L1721" s="121">
        <v>15764.226875950921</v>
      </c>
      <c r="M1721" s="54">
        <v>14759.188211855455</v>
      </c>
      <c r="N1721" s="120">
        <v>1.0658569905111452</v>
      </c>
      <c r="O1721" s="123">
        <v>13976.612102186344</v>
      </c>
      <c r="P1721" s="53">
        <v>15586.974366943256</v>
      </c>
      <c r="Q1721" s="54">
        <v>14730.41263373445</v>
      </c>
      <c r="R1721" s="55">
        <v>1.0539329936351449</v>
      </c>
      <c r="S1721" s="121">
        <v>15911.497527381021</v>
      </c>
      <c r="T1721" s="54">
        <v>14897.185434744168</v>
      </c>
      <c r="U1721" s="55">
        <v>1.0658652701976197</v>
      </c>
    </row>
    <row r="1722" spans="1:21" ht="13" x14ac:dyDescent="0.3">
      <c r="A1722" s="44" t="s">
        <v>5600</v>
      </c>
      <c r="B1722" s="44" t="s">
        <v>11603</v>
      </c>
      <c r="C1722" s="98" t="s">
        <v>951</v>
      </c>
      <c r="D1722" s="98" t="s">
        <v>13143</v>
      </c>
      <c r="E1722" s="98" t="s">
        <v>251</v>
      </c>
      <c r="F1722" s="122">
        <v>1.0955870620782233</v>
      </c>
      <c r="G1722" s="122">
        <v>1.1259273298525598</v>
      </c>
      <c r="H1722" s="99">
        <v>15972.083333333332</v>
      </c>
      <c r="I1722" s="53">
        <v>17498.807854435221</v>
      </c>
      <c r="J1722" s="54">
        <v>16537.053763400163</v>
      </c>
      <c r="K1722" s="55">
        <v>1.0353723692943519</v>
      </c>
      <c r="L1722" s="121">
        <v>17983.405139682571</v>
      </c>
      <c r="M1722" s="54">
        <v>16836.884119673217</v>
      </c>
      <c r="N1722" s="120">
        <v>1.0541445200536281</v>
      </c>
      <c r="O1722" s="123">
        <v>16121.932503825978</v>
      </c>
      <c r="P1722" s="53">
        <v>17662.980666890118</v>
      </c>
      <c r="Q1722" s="54">
        <v>16692.334730257837</v>
      </c>
      <c r="R1722" s="55">
        <v>1.0353805120010577</v>
      </c>
      <c r="S1722" s="121">
        <v>18152.124416095976</v>
      </c>
      <c r="T1722" s="54">
        <v>16994.978819296492</v>
      </c>
      <c r="U1722" s="55">
        <v>1.0541527087564302</v>
      </c>
    </row>
    <row r="1723" spans="1:21" ht="13" x14ac:dyDescent="0.3">
      <c r="A1723" s="44" t="s">
        <v>5599</v>
      </c>
      <c r="B1723" s="44" t="s">
        <v>11602</v>
      </c>
      <c r="C1723" s="98" t="s">
        <v>951</v>
      </c>
      <c r="D1723" s="98" t="s">
        <v>13143</v>
      </c>
      <c r="E1723" s="98" t="s">
        <v>365</v>
      </c>
      <c r="F1723" s="122">
        <v>1.1152183557061732</v>
      </c>
      <c r="G1723" s="122">
        <v>1.1384373703046395</v>
      </c>
      <c r="H1723" s="99">
        <v>12621.833333333336</v>
      </c>
      <c r="I1723" s="53">
        <v>14076.10021599737</v>
      </c>
      <c r="J1723" s="54">
        <v>13302.461972685631</v>
      </c>
      <c r="K1723" s="55">
        <v>1.0539247050232239</v>
      </c>
      <c r="L1723" s="121">
        <v>14369.166748423446</v>
      </c>
      <c r="M1723" s="54">
        <v>13453.069291399925</v>
      </c>
      <c r="N1723" s="120">
        <v>1.0658569905111452</v>
      </c>
      <c r="O1723" s="123">
        <v>12725.659383144386</v>
      </c>
      <c r="P1723" s="53">
        <v>14191.888932547117</v>
      </c>
      <c r="Q1723" s="54">
        <v>13411.992289658536</v>
      </c>
      <c r="R1723" s="55">
        <v>1.0539329936351449</v>
      </c>
      <c r="S1723" s="121">
        <v>14487.366203539455</v>
      </c>
      <c r="T1723" s="54">
        <v>13563.838376858064</v>
      </c>
      <c r="U1723" s="55">
        <v>1.0658652701976197</v>
      </c>
    </row>
    <row r="1724" spans="1:21" ht="13" x14ac:dyDescent="0.3">
      <c r="A1724" s="44" t="s">
        <v>5598</v>
      </c>
      <c r="B1724" s="44" t="s">
        <v>11601</v>
      </c>
      <c r="C1724" s="98" t="s">
        <v>951</v>
      </c>
      <c r="D1724" s="98" t="s">
        <v>13143</v>
      </c>
      <c r="E1724" s="98" t="s">
        <v>361</v>
      </c>
      <c r="F1724" s="122">
        <v>1.1061401937986621</v>
      </c>
      <c r="G1724" s="122">
        <v>1.1439241564888418</v>
      </c>
      <c r="H1724" s="99">
        <v>7294.75</v>
      </c>
      <c r="I1724" s="53">
        <v>8069.0161787127909</v>
      </c>
      <c r="J1724" s="54">
        <v>7625.5340063807971</v>
      </c>
      <c r="K1724" s="55">
        <v>1.0453454890682747</v>
      </c>
      <c r="L1724" s="121">
        <v>8344.6407405469781</v>
      </c>
      <c r="M1724" s="54">
        <v>7812.6332625887526</v>
      </c>
      <c r="N1724" s="120">
        <v>1.0709939699905757</v>
      </c>
      <c r="O1724" s="123">
        <v>7360.9262473175786</v>
      </c>
      <c r="P1724" s="53">
        <v>8142.2163857455253</v>
      </c>
      <c r="Q1724" s="54">
        <v>7694.7715632066238</v>
      </c>
      <c r="R1724" s="55">
        <v>1.0453537102087802</v>
      </c>
      <c r="S1724" s="121">
        <v>8420.3413484393368</v>
      </c>
      <c r="T1724" s="54">
        <v>7883.5688643186722</v>
      </c>
      <c r="U1724" s="55">
        <v>1.071002289581634</v>
      </c>
    </row>
    <row r="1725" spans="1:21" ht="13" x14ac:dyDescent="0.3">
      <c r="A1725" s="44" t="s">
        <v>5597</v>
      </c>
      <c r="B1725" s="44" t="s">
        <v>11600</v>
      </c>
      <c r="C1725" s="98" t="s">
        <v>951</v>
      </c>
      <c r="D1725" s="98" t="s">
        <v>13143</v>
      </c>
      <c r="E1725" s="98" t="s">
        <v>364</v>
      </c>
      <c r="F1725" s="122">
        <v>1.1001333286067645</v>
      </c>
      <c r="G1725" s="122">
        <v>1.1356818247948617</v>
      </c>
      <c r="H1725" s="99">
        <v>3706.1666666666661</v>
      </c>
      <c r="I1725" s="53">
        <v>4077.2774713714361</v>
      </c>
      <c r="J1725" s="54">
        <v>3853.1857320371673</v>
      </c>
      <c r="K1725" s="55">
        <v>1.039668767919369</v>
      </c>
      <c r="L1725" s="121">
        <v>4209.0261229938887</v>
      </c>
      <c r="M1725" s="54">
        <v>3940.6822311503811</v>
      </c>
      <c r="N1725" s="120">
        <v>1.0632771231237257</v>
      </c>
      <c r="O1725" s="123">
        <v>3739.6465047846177</v>
      </c>
      <c r="P1725" s="53">
        <v>4114.1097571213541</v>
      </c>
      <c r="Q1725" s="54">
        <v>3888.0242512874074</v>
      </c>
      <c r="R1725" s="55">
        <v>1.0396769444151877</v>
      </c>
      <c r="S1725" s="121">
        <v>4247.0485666415207</v>
      </c>
      <c r="T1725" s="54">
        <v>3976.3114652626309</v>
      </c>
      <c r="U1725" s="55">
        <v>1.0632853827695257</v>
      </c>
    </row>
    <row r="1726" spans="1:21" ht="13" x14ac:dyDescent="0.3">
      <c r="A1726" s="44" t="s">
        <v>5596</v>
      </c>
      <c r="B1726" s="44" t="s">
        <v>11599</v>
      </c>
      <c r="C1726" s="98" t="s">
        <v>951</v>
      </c>
      <c r="D1726" s="98" t="s">
        <v>13143</v>
      </c>
      <c r="E1726" s="98" t="s">
        <v>250</v>
      </c>
      <c r="F1726" s="122">
        <v>1.0935511109340887</v>
      </c>
      <c r="G1726" s="122">
        <v>1.1159370760620075</v>
      </c>
      <c r="H1726" s="99">
        <v>16637.833333333336</v>
      </c>
      <c r="I1726" s="53">
        <v>18194.321125202881</v>
      </c>
      <c r="J1726" s="54">
        <v>17194.34084532717</v>
      </c>
      <c r="K1726" s="55">
        <v>1.0334483163068409</v>
      </c>
      <c r="L1726" s="121">
        <v>18566.775082007007</v>
      </c>
      <c r="M1726" s="54">
        <v>17383.06166733594</v>
      </c>
      <c r="N1726" s="120">
        <v>1.0447911887967747</v>
      </c>
      <c r="O1726" s="123">
        <v>16780.59106178287</v>
      </c>
      <c r="P1726" s="53">
        <v>18350.433997743297</v>
      </c>
      <c r="Q1726" s="54">
        <v>17342.009964944733</v>
      </c>
      <c r="R1726" s="55">
        <v>1.0334564438817935</v>
      </c>
      <c r="S1726" s="121">
        <v>18726.083724078235</v>
      </c>
      <c r="T1726" s="54">
        <v>17532.349876187611</v>
      </c>
      <c r="U1726" s="55">
        <v>1.0447993048419397</v>
      </c>
    </row>
    <row r="1727" spans="1:21" ht="13" x14ac:dyDescent="0.3">
      <c r="A1727" s="44" t="s">
        <v>5595</v>
      </c>
      <c r="B1727" s="44" t="s">
        <v>11598</v>
      </c>
      <c r="C1727" s="98" t="s">
        <v>951</v>
      </c>
      <c r="D1727" s="98" t="s">
        <v>13143</v>
      </c>
      <c r="E1727" s="98" t="s">
        <v>361</v>
      </c>
      <c r="F1727" s="122">
        <v>1.1061401937986621</v>
      </c>
      <c r="G1727" s="122">
        <v>1.1439241564888418</v>
      </c>
      <c r="H1727" s="99">
        <v>12286.583333333334</v>
      </c>
      <c r="I1727" s="53">
        <v>13590.683669456746</v>
      </c>
      <c r="J1727" s="54">
        <v>12843.724463561446</v>
      </c>
      <c r="K1727" s="55">
        <v>1.0453454890682747</v>
      </c>
      <c r="L1727" s="121">
        <v>14054.919475713197</v>
      </c>
      <c r="M1727" s="54">
        <v>13158.856661786711</v>
      </c>
      <c r="N1727" s="120">
        <v>1.0709939699905759</v>
      </c>
      <c r="O1727" s="123">
        <v>12397.811922312972</v>
      </c>
      <c r="P1727" s="53">
        <v>13713.718082426636</v>
      </c>
      <c r="Q1727" s="54">
        <v>12960.098691460516</v>
      </c>
      <c r="R1727" s="55">
        <v>1.0453537102087802</v>
      </c>
      <c r="S1727" s="121">
        <v>14182.156545539174</v>
      </c>
      <c r="T1727" s="54">
        <v>13278.084954599673</v>
      </c>
      <c r="U1727" s="55">
        <v>1.071002289581634</v>
      </c>
    </row>
    <row r="1728" spans="1:21" ht="13" x14ac:dyDescent="0.3">
      <c r="A1728" s="44" t="s">
        <v>5594</v>
      </c>
      <c r="B1728" s="44" t="s">
        <v>11597</v>
      </c>
      <c r="C1728" s="98" t="s">
        <v>951</v>
      </c>
      <c r="D1728" s="98" t="s">
        <v>13143</v>
      </c>
      <c r="E1728" s="98" t="s">
        <v>360</v>
      </c>
      <c r="F1728" s="122">
        <v>1.106204751896924</v>
      </c>
      <c r="G1728" s="122">
        <v>1.1469888152518086</v>
      </c>
      <c r="H1728" s="99">
        <v>8613.8333333333339</v>
      </c>
      <c r="I1728" s="53">
        <v>9528.6633653814552</v>
      </c>
      <c r="J1728" s="54">
        <v>9004.9573478067359</v>
      </c>
      <c r="K1728" s="55">
        <v>1.0454064989811043</v>
      </c>
      <c r="L1728" s="121">
        <v>9879.9704897765387</v>
      </c>
      <c r="M1728" s="54">
        <v>9250.0790006166135</v>
      </c>
      <c r="N1728" s="120">
        <v>1.0738632433043684</v>
      </c>
      <c r="O1728" s="123">
        <v>8685.7169821751068</v>
      </c>
      <c r="P1728" s="53">
        <v>9608.1813993139131</v>
      </c>
      <c r="Q1728" s="54">
        <v>9080.1763921436268</v>
      </c>
      <c r="R1728" s="55">
        <v>1.0454147206014233</v>
      </c>
      <c r="S1728" s="121">
        <v>9962.4202309975408</v>
      </c>
      <c r="T1728" s="54">
        <v>9327.3446641100236</v>
      </c>
      <c r="U1728" s="55">
        <v>1.0738715851842364</v>
      </c>
    </row>
    <row r="1729" spans="1:21" ht="13" x14ac:dyDescent="0.3">
      <c r="A1729" s="44" t="s">
        <v>5593</v>
      </c>
      <c r="B1729" s="44" t="s">
        <v>11596</v>
      </c>
      <c r="C1729" s="98" t="s">
        <v>951</v>
      </c>
      <c r="D1729" s="98" t="s">
        <v>13143</v>
      </c>
      <c r="E1729" s="98" t="s">
        <v>364</v>
      </c>
      <c r="F1729" s="122">
        <v>1.1001333286067645</v>
      </c>
      <c r="G1729" s="122">
        <v>1.1356818247948617</v>
      </c>
      <c r="H1729" s="99">
        <v>3265.416666666667</v>
      </c>
      <c r="I1729" s="53">
        <v>3592.3937067880061</v>
      </c>
      <c r="J1729" s="54">
        <v>3394.9517225767067</v>
      </c>
      <c r="K1729" s="55">
        <v>1.039668767919369</v>
      </c>
      <c r="L1729" s="121">
        <v>3708.4743587155549</v>
      </c>
      <c r="M1729" s="54">
        <v>3472.0428391336</v>
      </c>
      <c r="N1729" s="120">
        <v>1.0632771231237259</v>
      </c>
      <c r="O1729" s="123">
        <v>3291.8245541748206</v>
      </c>
      <c r="P1729" s="53">
        <v>3621.445903973824</v>
      </c>
      <c r="Q1729" s="54">
        <v>3422.4340940353645</v>
      </c>
      <c r="R1729" s="55">
        <v>1.0396769444151877</v>
      </c>
      <c r="S1729" s="121">
        <v>3738.4653165897921</v>
      </c>
      <c r="T1729" s="54">
        <v>3500.1489310958973</v>
      </c>
      <c r="U1729" s="55">
        <v>1.0632853827695257</v>
      </c>
    </row>
    <row r="1730" spans="1:21" ht="13" x14ac:dyDescent="0.3">
      <c r="A1730" s="44" t="s">
        <v>5592</v>
      </c>
      <c r="B1730" s="44" t="s">
        <v>11595</v>
      </c>
      <c r="C1730" s="98" t="s">
        <v>951</v>
      </c>
      <c r="D1730" s="98" t="s">
        <v>13143</v>
      </c>
      <c r="E1730" s="98" t="s">
        <v>252</v>
      </c>
      <c r="F1730" s="122">
        <v>1.0966590969605314</v>
      </c>
      <c r="G1730" s="122">
        <v>1.1385334944685579</v>
      </c>
      <c r="H1730" s="99">
        <v>16906.916666666664</v>
      </c>
      <c r="I1730" s="53">
        <v>18541.123964053622</v>
      </c>
      <c r="J1730" s="54">
        <v>17522.083011483985</v>
      </c>
      <c r="K1730" s="55">
        <v>1.0363854839380719</v>
      </c>
      <c r="L1730" s="121">
        <v>19249.090913188698</v>
      </c>
      <c r="M1730" s="54">
        <v>18021.876869095187</v>
      </c>
      <c r="N1730" s="120">
        <v>1.0659469863376541</v>
      </c>
      <c r="O1730" s="123">
        <v>17041.779282399311</v>
      </c>
      <c r="P1730" s="53">
        <v>18689.022278436722</v>
      </c>
      <c r="Q1730" s="54">
        <v>17661.991570748767</v>
      </c>
      <c r="R1730" s="55">
        <v>1.0363936346124381</v>
      </c>
      <c r="S1730" s="121">
        <v>19402.636518351959</v>
      </c>
      <c r="T1730" s="54">
        <v>18165.774380408297</v>
      </c>
      <c r="U1730" s="55">
        <v>1.0659552667232255</v>
      </c>
    </row>
    <row r="1731" spans="1:21" ht="13" x14ac:dyDescent="0.3">
      <c r="A1731" s="44" t="s">
        <v>5591</v>
      </c>
      <c r="B1731" s="44" t="s">
        <v>11594</v>
      </c>
      <c r="C1731" s="98" t="s">
        <v>951</v>
      </c>
      <c r="D1731" s="98" t="s">
        <v>13143</v>
      </c>
      <c r="E1731" s="98" t="s">
        <v>363</v>
      </c>
      <c r="F1731" s="122">
        <v>1.1242127304951934</v>
      </c>
      <c r="G1731" s="122">
        <v>1.152085378349071</v>
      </c>
      <c r="H1731" s="99">
        <v>46816.916666666672</v>
      </c>
      <c r="I1731" s="53">
        <v>52632.173719199265</v>
      </c>
      <c r="J1731" s="54">
        <v>49739.450465387556</v>
      </c>
      <c r="K1731" s="55">
        <v>1.0624247388936168</v>
      </c>
      <c r="L1731" s="121">
        <v>53937.085151053601</v>
      </c>
      <c r="M1731" s="54">
        <v>50498.359203248547</v>
      </c>
      <c r="N1731" s="120">
        <v>1.0786348781316271</v>
      </c>
      <c r="O1731" s="123">
        <v>47210.012690572868</v>
      </c>
      <c r="P1731" s="53">
        <v>53074.097273581661</v>
      </c>
      <c r="Q1731" s="54">
        <v>50157.479867347538</v>
      </c>
      <c r="R1731" s="55">
        <v>1.0624330943542244</v>
      </c>
      <c r="S1731" s="121">
        <v>54389.965332483087</v>
      </c>
      <c r="T1731" s="54">
        <v>50922.761855255303</v>
      </c>
      <c r="U1731" s="55">
        <v>1.0786432570780438</v>
      </c>
    </row>
    <row r="1732" spans="1:21" ht="13" x14ac:dyDescent="0.3">
      <c r="A1732" s="44" t="s">
        <v>5590</v>
      </c>
      <c r="B1732" s="44" t="s">
        <v>11593</v>
      </c>
      <c r="C1732" s="98" t="s">
        <v>951</v>
      </c>
      <c r="D1732" s="98" t="s">
        <v>13143</v>
      </c>
      <c r="E1732" s="98" t="s">
        <v>250</v>
      </c>
      <c r="F1732" s="122">
        <v>1.0935511109340887</v>
      </c>
      <c r="G1732" s="122">
        <v>1.1159370760620075</v>
      </c>
      <c r="H1732" s="99">
        <v>23006.75</v>
      </c>
      <c r="I1732" s="53">
        <v>25159.057021482848</v>
      </c>
      <c r="J1732" s="54">
        <v>23776.287051192412</v>
      </c>
      <c r="K1732" s="55">
        <v>1.0334483163068409</v>
      </c>
      <c r="L1732" s="121">
        <v>25674.085324689593</v>
      </c>
      <c r="M1732" s="54">
        <v>24037.249682850193</v>
      </c>
      <c r="N1732" s="120">
        <v>1.0447911887967747</v>
      </c>
      <c r="O1732" s="123">
        <v>23209.783732959506</v>
      </c>
      <c r="P1732" s="53">
        <v>25381.084785717809</v>
      </c>
      <c r="Q1732" s="54">
        <v>23986.300559929827</v>
      </c>
      <c r="R1732" s="55">
        <v>1.0334564438817935</v>
      </c>
      <c r="S1732" s="121">
        <v>25900.658194990378</v>
      </c>
      <c r="T1732" s="54">
        <v>24249.565909727851</v>
      </c>
      <c r="U1732" s="55">
        <v>1.0447993048419397</v>
      </c>
    </row>
    <row r="1733" spans="1:21" ht="13" x14ac:dyDescent="0.3">
      <c r="A1733" s="44" t="s">
        <v>5589</v>
      </c>
      <c r="B1733" s="44" t="s">
        <v>11592</v>
      </c>
      <c r="C1733" s="98" t="s">
        <v>951</v>
      </c>
      <c r="D1733" s="98" t="s">
        <v>13143</v>
      </c>
      <c r="E1733" s="98" t="s">
        <v>362</v>
      </c>
      <c r="F1733" s="122">
        <v>1.0847020568758603</v>
      </c>
      <c r="G1733" s="122">
        <v>1.1123575028567378</v>
      </c>
      <c r="H1733" s="99">
        <v>12652</v>
      </c>
      <c r="I1733" s="53">
        <v>13723.650423593384</v>
      </c>
      <c r="J1733" s="54">
        <v>12969.38321587154</v>
      </c>
      <c r="K1733" s="55">
        <v>1.0250856161770108</v>
      </c>
      <c r="L1733" s="121">
        <v>14073.547126143447</v>
      </c>
      <c r="M1733" s="54">
        <v>13176.296717731613</v>
      </c>
      <c r="N1733" s="120">
        <v>1.0414398290967131</v>
      </c>
      <c r="O1733" s="123">
        <v>12764.304988775006</v>
      </c>
      <c r="P1733" s="53">
        <v>13845.467875915054</v>
      </c>
      <c r="Q1733" s="54">
        <v>13084.608347844476</v>
      </c>
      <c r="R1733" s="55">
        <v>1.0250936779833408</v>
      </c>
      <c r="S1733" s="121">
        <v>14198.470423015566</v>
      </c>
      <c r="T1733" s="54">
        <v>13293.358869421789</v>
      </c>
      <c r="U1733" s="55">
        <v>1.041447919108172</v>
      </c>
    </row>
    <row r="1734" spans="1:21" ht="13" x14ac:dyDescent="0.3">
      <c r="A1734" s="44" t="s">
        <v>5588</v>
      </c>
      <c r="B1734" s="44" t="s">
        <v>11591</v>
      </c>
      <c r="C1734" s="98" t="s">
        <v>951</v>
      </c>
      <c r="D1734" s="98" t="s">
        <v>13143</v>
      </c>
      <c r="E1734" s="98" t="s">
        <v>252</v>
      </c>
      <c r="F1734" s="122">
        <v>1.0966590969605314</v>
      </c>
      <c r="G1734" s="122">
        <v>1.1385334944685579</v>
      </c>
      <c r="H1734" s="99">
        <v>12813.833333333332</v>
      </c>
      <c r="I1734" s="53">
        <v>14052.406891936089</v>
      </c>
      <c r="J1734" s="54">
        <v>13280.070860268464</v>
      </c>
      <c r="K1734" s="55">
        <v>1.0363854839380722</v>
      </c>
      <c r="L1734" s="121">
        <v>14588.978442537687</v>
      </c>
      <c r="M1734" s="54">
        <v>13658.867025099644</v>
      </c>
      <c r="N1734" s="120">
        <v>1.0659469863376543</v>
      </c>
      <c r="O1734" s="123">
        <v>12921.670283403007</v>
      </c>
      <c r="P1734" s="53">
        <v>14170.667264218477</v>
      </c>
      <c r="Q1734" s="54">
        <v>13391.936830279576</v>
      </c>
      <c r="R1734" s="55">
        <v>1.0363936346124381</v>
      </c>
      <c r="S1734" s="121">
        <v>14711.754422133346</v>
      </c>
      <c r="T1734" s="54">
        <v>13773.922493454431</v>
      </c>
      <c r="U1734" s="55">
        <v>1.0659552667232255</v>
      </c>
    </row>
    <row r="1735" spans="1:21" ht="13" x14ac:dyDescent="0.3">
      <c r="A1735" s="44" t="s">
        <v>5587</v>
      </c>
      <c r="B1735" s="44" t="s">
        <v>11590</v>
      </c>
      <c r="C1735" s="98" t="s">
        <v>951</v>
      </c>
      <c r="D1735" s="98" t="s">
        <v>13143</v>
      </c>
      <c r="E1735" s="98" t="s">
        <v>363</v>
      </c>
      <c r="F1735" s="122">
        <v>1.1242127304951934</v>
      </c>
      <c r="G1735" s="122">
        <v>1.152085378349071</v>
      </c>
      <c r="H1735" s="99">
        <v>9967.2500000000036</v>
      </c>
      <c r="I1735" s="53">
        <v>11205.309338028221</v>
      </c>
      <c r="J1735" s="54">
        <v>10589.452978737407</v>
      </c>
      <c r="K1735" s="55">
        <v>1.062424738893617</v>
      </c>
      <c r="L1735" s="121">
        <v>11483.122987349781</v>
      </c>
      <c r="M1735" s="54">
        <v>10751.023489057463</v>
      </c>
      <c r="N1735" s="120">
        <v>1.0786348781316271</v>
      </c>
      <c r="O1735" s="123">
        <v>10057.769952023207</v>
      </c>
      <c r="P1735" s="53">
        <v>11307.073020456521</v>
      </c>
      <c r="Q1735" s="54">
        <v>10685.707652430954</v>
      </c>
      <c r="R1735" s="55">
        <v>1.0624330943542244</v>
      </c>
      <c r="S1735" s="121">
        <v>11587.409700524575</v>
      </c>
      <c r="T1735" s="54">
        <v>10848.745739991993</v>
      </c>
      <c r="U1735" s="55">
        <v>1.0786432570780438</v>
      </c>
    </row>
    <row r="1736" spans="1:21" ht="13" x14ac:dyDescent="0.3">
      <c r="A1736" s="44" t="s">
        <v>5586</v>
      </c>
      <c r="B1736" s="44" t="s">
        <v>11589</v>
      </c>
      <c r="C1736" s="98" t="s">
        <v>951</v>
      </c>
      <c r="D1736" s="98" t="s">
        <v>13143</v>
      </c>
      <c r="E1736" s="98" t="s">
        <v>365</v>
      </c>
      <c r="F1736" s="122">
        <v>1.1152183557061732</v>
      </c>
      <c r="G1736" s="122">
        <v>1.1384373703046395</v>
      </c>
      <c r="H1736" s="99">
        <v>8911.1666666666661</v>
      </c>
      <c r="I1736" s="53">
        <v>9937.8966374236606</v>
      </c>
      <c r="J1736" s="54">
        <v>9391.6987005794526</v>
      </c>
      <c r="K1736" s="55">
        <v>1.0539247050232241</v>
      </c>
      <c r="L1736" s="121">
        <v>10144.80514634636</v>
      </c>
      <c r="M1736" s="54">
        <v>9498.0292852765651</v>
      </c>
      <c r="N1736" s="120">
        <v>1.065856990511145</v>
      </c>
      <c r="O1736" s="123">
        <v>8987.1502983465944</v>
      </c>
      <c r="P1736" s="53">
        <v>10022.634978206333</v>
      </c>
      <c r="Q1736" s="54">
        <v>9471.8542181854118</v>
      </c>
      <c r="R1736" s="55">
        <v>1.0539329936351449</v>
      </c>
      <c r="S1736" s="121">
        <v>10231.307752182254</v>
      </c>
      <c r="T1736" s="54">
        <v>9579.0913810538113</v>
      </c>
      <c r="U1736" s="55">
        <v>1.0658652701976197</v>
      </c>
    </row>
    <row r="1737" spans="1:21" ht="13" x14ac:dyDescent="0.3">
      <c r="A1737" s="44" t="s">
        <v>5585</v>
      </c>
      <c r="B1737" s="44" t="s">
        <v>11588</v>
      </c>
      <c r="C1737" s="98" t="s">
        <v>951</v>
      </c>
      <c r="D1737" s="98" t="s">
        <v>13143</v>
      </c>
      <c r="E1737" s="98" t="s">
        <v>251</v>
      </c>
      <c r="F1737" s="122">
        <v>1.0955870620782233</v>
      </c>
      <c r="G1737" s="122">
        <v>1.1259273298525598</v>
      </c>
      <c r="H1737" s="99">
        <v>13215.916666666668</v>
      </c>
      <c r="I1737" s="53">
        <v>14479.18731350396</v>
      </c>
      <c r="J1737" s="54">
        <v>13683.394951563383</v>
      </c>
      <c r="K1737" s="55">
        <v>1.0353723692943519</v>
      </c>
      <c r="L1737" s="121">
        <v>14880.161764053944</v>
      </c>
      <c r="M1737" s="54">
        <v>13931.48613165208</v>
      </c>
      <c r="N1737" s="120">
        <v>1.0541445200536281</v>
      </c>
      <c r="O1737" s="123">
        <v>13340.596314968121</v>
      </c>
      <c r="P1737" s="53">
        <v>14615.784723087496</v>
      </c>
      <c r="Q1737" s="54">
        <v>13812.593442991116</v>
      </c>
      <c r="R1737" s="55">
        <v>1.0353805120010575</v>
      </c>
      <c r="S1737" s="121">
        <v>15020.541987552955</v>
      </c>
      <c r="T1737" s="54">
        <v>14063.025741849697</v>
      </c>
      <c r="U1737" s="55">
        <v>1.0541527087564302</v>
      </c>
    </row>
    <row r="1738" spans="1:21" ht="13" x14ac:dyDescent="0.3">
      <c r="A1738" s="44" t="s">
        <v>5584</v>
      </c>
      <c r="B1738" s="44" t="s">
        <v>13256</v>
      </c>
      <c r="C1738" s="98" t="s">
        <v>951</v>
      </c>
      <c r="D1738" s="98" t="s">
        <v>13143</v>
      </c>
      <c r="E1738" s="98" t="s">
        <v>362</v>
      </c>
      <c r="F1738" s="122">
        <v>1.0847020568758603</v>
      </c>
      <c r="G1738" s="122">
        <v>1.1123575028567378</v>
      </c>
      <c r="H1738" s="99">
        <v>14947.500000000002</v>
      </c>
      <c r="I1738" s="53">
        <v>16213.583995151925</v>
      </c>
      <c r="J1738" s="54">
        <v>15322.467247805871</v>
      </c>
      <c r="K1738" s="55">
        <v>1.0250856161770108</v>
      </c>
      <c r="L1738" s="121">
        <v>16626.963773951091</v>
      </c>
      <c r="M1738" s="54">
        <v>15566.92184542312</v>
      </c>
      <c r="N1738" s="120">
        <v>1.0414398290967131</v>
      </c>
      <c r="O1738" s="123">
        <v>15089.30095272875</v>
      </c>
      <c r="P1738" s="53">
        <v>16367.395780243754</v>
      </c>
      <c r="Q1738" s="54">
        <v>15467.947011830243</v>
      </c>
      <c r="R1738" s="55">
        <v>1.0250936779833408</v>
      </c>
      <c r="S1738" s="121">
        <v>16784.697127631149</v>
      </c>
      <c r="T1738" s="54">
        <v>15714.721078016317</v>
      </c>
      <c r="U1738" s="55">
        <v>1.0414479191081722</v>
      </c>
    </row>
    <row r="1739" spans="1:21" ht="13" x14ac:dyDescent="0.3">
      <c r="A1739" s="44" t="s">
        <v>5583</v>
      </c>
      <c r="B1739" s="44" t="s">
        <v>11587</v>
      </c>
      <c r="C1739" s="98" t="s">
        <v>951</v>
      </c>
      <c r="D1739" s="98" t="s">
        <v>13143</v>
      </c>
      <c r="E1739" s="98" t="s">
        <v>361</v>
      </c>
      <c r="F1739" s="122">
        <v>1.1061401937986621</v>
      </c>
      <c r="G1739" s="122">
        <v>1.1439241564888418</v>
      </c>
      <c r="H1739" s="99">
        <v>10338.416666666668</v>
      </c>
      <c r="I1739" s="53">
        <v>11435.738215237987</v>
      </c>
      <c r="J1739" s="54">
        <v>10807.217226608271</v>
      </c>
      <c r="K1739" s="55">
        <v>1.0453454890682747</v>
      </c>
      <c r="L1739" s="121">
        <v>11826.364564846852</v>
      </c>
      <c r="M1739" s="54">
        <v>11072.381909250071</v>
      </c>
      <c r="N1739" s="120">
        <v>1.0709939699905759</v>
      </c>
      <c r="O1739" s="123">
        <v>10435.214069522404</v>
      </c>
      <c r="P1739" s="53">
        <v>11542.809713192039</v>
      </c>
      <c r="Q1739" s="54">
        <v>10908.48974439811</v>
      </c>
      <c r="R1739" s="55">
        <v>1.0453537102087802</v>
      </c>
      <c r="S1739" s="121">
        <v>11937.09345225891</v>
      </c>
      <c r="T1739" s="54">
        <v>11176.138160732977</v>
      </c>
      <c r="U1739" s="55">
        <v>1.071002289581634</v>
      </c>
    </row>
    <row r="1740" spans="1:21" ht="13" x14ac:dyDescent="0.3">
      <c r="A1740" s="44" t="s">
        <v>5582</v>
      </c>
      <c r="B1740" s="44" t="s">
        <v>11586</v>
      </c>
      <c r="C1740" s="98" t="s">
        <v>951</v>
      </c>
      <c r="D1740" s="98" t="s">
        <v>13143</v>
      </c>
      <c r="E1740" s="98" t="s">
        <v>252</v>
      </c>
      <c r="F1740" s="122">
        <v>1.0966590969605314</v>
      </c>
      <c r="G1740" s="122">
        <v>1.1385334944685579</v>
      </c>
      <c r="H1740" s="99">
        <v>14524</v>
      </c>
      <c r="I1740" s="53">
        <v>15927.876724254758</v>
      </c>
      <c r="J1740" s="54">
        <v>15052.462768716558</v>
      </c>
      <c r="K1740" s="55">
        <v>1.0363854839380719</v>
      </c>
      <c r="L1740" s="121">
        <v>16536.060473661335</v>
      </c>
      <c r="M1740" s="54">
        <v>15481.814029568091</v>
      </c>
      <c r="N1740" s="120">
        <v>1.0659469863376543</v>
      </c>
      <c r="O1740" s="123">
        <v>14644.453590448778</v>
      </c>
      <c r="P1740" s="53">
        <v>16059.973249981969</v>
      </c>
      <c r="Q1740" s="54">
        <v>15177.418483518377</v>
      </c>
      <c r="R1740" s="55">
        <v>1.0363936346124381</v>
      </c>
      <c r="S1740" s="121">
        <v>16673.200920916268</v>
      </c>
      <c r="T1740" s="54">
        <v>15610.332433022726</v>
      </c>
      <c r="U1740" s="55">
        <v>1.0659552667232255</v>
      </c>
    </row>
    <row r="1741" spans="1:21" ht="13" x14ac:dyDescent="0.3">
      <c r="A1741" s="44" t="s">
        <v>5581</v>
      </c>
      <c r="B1741" s="44" t="s">
        <v>11585</v>
      </c>
      <c r="C1741" s="98" t="s">
        <v>951</v>
      </c>
      <c r="D1741" s="98" t="s">
        <v>13143</v>
      </c>
      <c r="E1741" s="98" t="s">
        <v>363</v>
      </c>
      <c r="F1741" s="122">
        <v>1.1242127304951934</v>
      </c>
      <c r="G1741" s="122">
        <v>1.152085378349071</v>
      </c>
      <c r="H1741" s="99">
        <v>19016</v>
      </c>
      <c r="I1741" s="53">
        <v>21378.029283096599</v>
      </c>
      <c r="J1741" s="54">
        <v>20203.068834801019</v>
      </c>
      <c r="K1741" s="55">
        <v>1.062424738893617</v>
      </c>
      <c r="L1741" s="121">
        <v>21908.055554685932</v>
      </c>
      <c r="M1741" s="54">
        <v>20511.320842551017</v>
      </c>
      <c r="N1741" s="120">
        <v>1.0786348781316268</v>
      </c>
      <c r="O1741" s="123">
        <v>19187.923532201563</v>
      </c>
      <c r="P1741" s="53">
        <v>21571.307906669295</v>
      </c>
      <c r="Q1741" s="54">
        <v>20385.884972549145</v>
      </c>
      <c r="R1741" s="55">
        <v>1.0624330943542244</v>
      </c>
      <c r="S1741" s="121">
        <v>22106.126142329482</v>
      </c>
      <c r="T1741" s="54">
        <v>20696.924335338339</v>
      </c>
      <c r="U1741" s="55">
        <v>1.078643257078044</v>
      </c>
    </row>
    <row r="1742" spans="1:21" ht="13" x14ac:dyDescent="0.3">
      <c r="A1742" s="44" t="s">
        <v>5580</v>
      </c>
      <c r="B1742" s="44" t="s">
        <v>13257</v>
      </c>
      <c r="C1742" s="98" t="s">
        <v>951</v>
      </c>
      <c r="D1742" s="98" t="s">
        <v>13143</v>
      </c>
      <c r="E1742" s="98" t="s">
        <v>249</v>
      </c>
      <c r="F1742" s="122">
        <v>1.0855919674123562</v>
      </c>
      <c r="G1742" s="122">
        <v>1.1167806818668942</v>
      </c>
      <c r="H1742" s="99">
        <v>23574.75</v>
      </c>
      <c r="I1742" s="53">
        <v>25592.559233754444</v>
      </c>
      <c r="J1742" s="54">
        <v>24185.963496040698</v>
      </c>
      <c r="K1742" s="55">
        <v>1.0259266162330756</v>
      </c>
      <c r="L1742" s="121">
        <v>26327.825379841564</v>
      </c>
      <c r="M1742" s="54">
        <v>24649.310939741659</v>
      </c>
      <c r="N1742" s="120">
        <v>1.0455810110283952</v>
      </c>
      <c r="O1742" s="123">
        <v>23773.995168390611</v>
      </c>
      <c r="P1742" s="53">
        <v>25808.858188105012</v>
      </c>
      <c r="Q1742" s="54">
        <v>24390.566236035876</v>
      </c>
      <c r="R1742" s="55">
        <v>1.0259346846534674</v>
      </c>
      <c r="S1742" s="121">
        <v>26550.338534855513</v>
      </c>
      <c r="T1742" s="54">
        <v>24857.831001032024</v>
      </c>
      <c r="U1742" s="55">
        <v>1.0455891332089802</v>
      </c>
    </row>
    <row r="1743" spans="1:21" ht="13" x14ac:dyDescent="0.3">
      <c r="A1743" s="44" t="s">
        <v>5579</v>
      </c>
      <c r="B1743" s="44" t="s">
        <v>11584</v>
      </c>
      <c r="C1743" s="98" t="s">
        <v>951</v>
      </c>
      <c r="D1743" s="98" t="s">
        <v>13143</v>
      </c>
      <c r="E1743" s="98" t="s">
        <v>365</v>
      </c>
      <c r="F1743" s="122">
        <v>1.1152183557061732</v>
      </c>
      <c r="G1743" s="122">
        <v>1.1384373703046395</v>
      </c>
      <c r="H1743" s="99">
        <v>10091.916666666668</v>
      </c>
      <c r="I1743" s="53">
        <v>11254.690710923725</v>
      </c>
      <c r="J1743" s="54">
        <v>10636.120296035624</v>
      </c>
      <c r="K1743" s="55">
        <v>1.0539247050232239</v>
      </c>
      <c r="L1743" s="121">
        <v>11489.015071333564</v>
      </c>
      <c r="M1743" s="54">
        <v>10756.539926822601</v>
      </c>
      <c r="N1743" s="120">
        <v>1.065856990511145</v>
      </c>
      <c r="O1743" s="123">
        <v>10186.873893710224</v>
      </c>
      <c r="P1743" s="53">
        <v>11360.588753529659</v>
      </c>
      <c r="Q1743" s="54">
        <v>10736.282498581722</v>
      </c>
      <c r="R1743" s="55">
        <v>1.0539329936351449</v>
      </c>
      <c r="S1743" s="121">
        <v>11597.117927180452</v>
      </c>
      <c r="T1743" s="54">
        <v>10857.835095188526</v>
      </c>
      <c r="U1743" s="55">
        <v>1.0658652701976197</v>
      </c>
    </row>
    <row r="1744" spans="1:21" ht="13" x14ac:dyDescent="0.3">
      <c r="A1744" s="44" t="s">
        <v>5578</v>
      </c>
      <c r="B1744" s="44" t="s">
        <v>8450</v>
      </c>
      <c r="C1744" s="98" t="s">
        <v>951</v>
      </c>
      <c r="D1744" s="98" t="s">
        <v>13143</v>
      </c>
      <c r="E1744" s="98" t="s">
        <v>365</v>
      </c>
      <c r="F1744" s="122">
        <v>1.1152183557061732</v>
      </c>
      <c r="G1744" s="122">
        <v>1.1384373703046395</v>
      </c>
      <c r="H1744" s="99">
        <v>10300.5</v>
      </c>
      <c r="I1744" s="53">
        <v>11487.306672951438</v>
      </c>
      <c r="J1744" s="54">
        <v>10855.951424091718</v>
      </c>
      <c r="K1744" s="55">
        <v>1.0539247050232239</v>
      </c>
      <c r="L1744" s="121">
        <v>11726.474132822939</v>
      </c>
      <c r="M1744" s="54">
        <v>10978.859930760051</v>
      </c>
      <c r="N1744" s="120">
        <v>1.0658569905111452</v>
      </c>
      <c r="O1744" s="123">
        <v>10399.331403131186</v>
      </c>
      <c r="P1744" s="53">
        <v>11597.525267843532</v>
      </c>
      <c r="Q1744" s="54">
        <v>10960.198477506023</v>
      </c>
      <c r="R1744" s="55">
        <v>1.0539329936351449</v>
      </c>
      <c r="S1744" s="121">
        <v>11838.987495507125</v>
      </c>
      <c r="T1744" s="54">
        <v>11084.286175873012</v>
      </c>
      <c r="U1744" s="55">
        <v>1.0658652701976197</v>
      </c>
    </row>
    <row r="1745" spans="1:21" ht="13" x14ac:dyDescent="0.3">
      <c r="A1745" s="44" t="s">
        <v>5577</v>
      </c>
      <c r="B1745" s="44" t="s">
        <v>11583</v>
      </c>
      <c r="C1745" s="98" t="s">
        <v>951</v>
      </c>
      <c r="D1745" s="98" t="s">
        <v>13143</v>
      </c>
      <c r="E1745" s="98" t="s">
        <v>364</v>
      </c>
      <c r="F1745" s="122">
        <v>1.1001333286067645</v>
      </c>
      <c r="G1745" s="122">
        <v>1.1356818247948617</v>
      </c>
      <c r="H1745" s="99">
        <v>18178.833333333332</v>
      </c>
      <c r="I1745" s="53">
        <v>19999.140425187601</v>
      </c>
      <c r="J1745" s="54">
        <v>18899.965253878221</v>
      </c>
      <c r="K1745" s="55">
        <v>1.039668767919369</v>
      </c>
      <c r="L1745" s="121">
        <v>20645.370612641658</v>
      </c>
      <c r="M1745" s="54">
        <v>19329.137608412359</v>
      </c>
      <c r="N1745" s="120">
        <v>1.0632771231237259</v>
      </c>
      <c r="O1745" s="123">
        <v>18348.342788557908</v>
      </c>
      <c r="P1745" s="53">
        <v>20185.623426394133</v>
      </c>
      <c r="Q1745" s="54">
        <v>19076.348965490328</v>
      </c>
      <c r="R1745" s="55">
        <v>1.0396769444151877</v>
      </c>
      <c r="S1745" s="121">
        <v>20837.879420071087</v>
      </c>
      <c r="T1745" s="54">
        <v>19509.524685118264</v>
      </c>
      <c r="U1745" s="55">
        <v>1.0632853827695259</v>
      </c>
    </row>
    <row r="1746" spans="1:21" ht="13" x14ac:dyDescent="0.3">
      <c r="A1746" s="44" t="s">
        <v>5576</v>
      </c>
      <c r="B1746" s="44" t="s">
        <v>11582</v>
      </c>
      <c r="C1746" s="98" t="s">
        <v>951</v>
      </c>
      <c r="D1746" s="98" t="s">
        <v>13143</v>
      </c>
      <c r="E1746" s="98" t="s">
        <v>250</v>
      </c>
      <c r="F1746" s="122">
        <v>1.0935511109340887</v>
      </c>
      <c r="G1746" s="122">
        <v>1.1159370760620075</v>
      </c>
      <c r="H1746" s="99">
        <v>15931.916666666668</v>
      </c>
      <c r="I1746" s="53">
        <v>17422.365170142657</v>
      </c>
      <c r="J1746" s="54">
        <v>16464.812454707564</v>
      </c>
      <c r="K1746" s="55">
        <v>1.0334483163068409</v>
      </c>
      <c r="L1746" s="121">
        <v>17779.016501063568</v>
      </c>
      <c r="M1746" s="54">
        <v>16645.526153977815</v>
      </c>
      <c r="N1746" s="120">
        <v>1.0447911887967747</v>
      </c>
      <c r="O1746" s="123">
        <v>16073.478655876046</v>
      </c>
      <c r="P1746" s="53">
        <v>17577.170440708614</v>
      </c>
      <c r="Q1746" s="54">
        <v>16611.240092511565</v>
      </c>
      <c r="R1746" s="55">
        <v>1.0334564438817933</v>
      </c>
      <c r="S1746" s="121">
        <v>17936.990773383401</v>
      </c>
      <c r="T1746" s="54">
        <v>16793.559326051047</v>
      </c>
      <c r="U1746" s="55">
        <v>1.0447993048419395</v>
      </c>
    </row>
    <row r="1747" spans="1:21" ht="13" x14ac:dyDescent="0.3">
      <c r="A1747" s="44" t="s">
        <v>5575</v>
      </c>
      <c r="B1747" s="44" t="s">
        <v>11581</v>
      </c>
      <c r="C1747" s="98" t="s">
        <v>951</v>
      </c>
      <c r="D1747" s="98" t="s">
        <v>13143</v>
      </c>
      <c r="E1747" s="98" t="s">
        <v>249</v>
      </c>
      <c r="F1747" s="122">
        <v>1.0855919674123562</v>
      </c>
      <c r="G1747" s="122">
        <v>1.1167806818668942</v>
      </c>
      <c r="H1747" s="99">
        <v>13375.166666666664</v>
      </c>
      <c r="I1747" s="53">
        <v>14519.973496134829</v>
      </c>
      <c r="J1747" s="54">
        <v>13721.939479886756</v>
      </c>
      <c r="K1747" s="55">
        <v>1.0259266162330756</v>
      </c>
      <c r="L1747" s="121">
        <v>14937.127750083351</v>
      </c>
      <c r="M1747" s="54">
        <v>13984.820286006619</v>
      </c>
      <c r="N1747" s="120">
        <v>1.045581011028395</v>
      </c>
      <c r="O1747" s="123">
        <v>13492.8040035863</v>
      </c>
      <c r="P1747" s="53">
        <v>14647.679644162567</v>
      </c>
      <c r="Q1747" s="54">
        <v>13842.735620510352</v>
      </c>
      <c r="R1747" s="55">
        <v>1.0259346846534674</v>
      </c>
      <c r="S1747" s="121">
        <v>15068.502855421468</v>
      </c>
      <c r="T1747" s="54">
        <v>14107.929242668459</v>
      </c>
      <c r="U1747" s="55">
        <v>1.0455891332089804</v>
      </c>
    </row>
    <row r="1748" spans="1:21" ht="13" x14ac:dyDescent="0.3">
      <c r="A1748" s="44" t="s">
        <v>5574</v>
      </c>
      <c r="B1748" s="44" t="s">
        <v>11580</v>
      </c>
      <c r="C1748" s="98" t="s">
        <v>951</v>
      </c>
      <c r="D1748" s="98" t="s">
        <v>13143</v>
      </c>
      <c r="E1748" s="98" t="s">
        <v>364</v>
      </c>
      <c r="F1748" s="122">
        <v>1.1001333286067645</v>
      </c>
      <c r="G1748" s="122">
        <v>1.1356818247948617</v>
      </c>
      <c r="H1748" s="99">
        <v>12337.416666666666</v>
      </c>
      <c r="I1748" s="53">
        <v>13572.803263908572</v>
      </c>
      <c r="J1748" s="54">
        <v>12826.826785141222</v>
      </c>
      <c r="K1748" s="55">
        <v>1.039668767919369</v>
      </c>
      <c r="L1748" s="121">
        <v>14011.379873254538</v>
      </c>
      <c r="M1748" s="54">
        <v>13118.09290011204</v>
      </c>
      <c r="N1748" s="120">
        <v>1.0632771231237259</v>
      </c>
      <c r="O1748" s="123">
        <v>12445.75780404051</v>
      </c>
      <c r="P1748" s="53">
        <v>13691.992959992702</v>
      </c>
      <c r="Q1748" s="54">
        <v>12939.567444636312</v>
      </c>
      <c r="R1748" s="55">
        <v>1.0396769444151877</v>
      </c>
      <c r="S1748" s="121">
        <v>14134.420933847616</v>
      </c>
      <c r="T1748" s="54">
        <v>13233.392350526025</v>
      </c>
      <c r="U1748" s="55">
        <v>1.0632853827695257</v>
      </c>
    </row>
    <row r="1749" spans="1:21" ht="13" x14ac:dyDescent="0.3">
      <c r="A1749" s="44" t="s">
        <v>5573</v>
      </c>
      <c r="B1749" s="44" t="s">
        <v>11579</v>
      </c>
      <c r="C1749" s="98" t="s">
        <v>951</v>
      </c>
      <c r="D1749" s="98" t="s">
        <v>13143</v>
      </c>
      <c r="E1749" s="98" t="s">
        <v>361</v>
      </c>
      <c r="F1749" s="122">
        <v>1.1061401937986621</v>
      </c>
      <c r="G1749" s="122">
        <v>1.1439241564888418</v>
      </c>
      <c r="H1749" s="99">
        <v>10847.666666666666</v>
      </c>
      <c r="I1749" s="53">
        <v>11999.040108929954</v>
      </c>
      <c r="J1749" s="54">
        <v>11339.559416916287</v>
      </c>
      <c r="K1749" s="55">
        <v>1.0453454890682747</v>
      </c>
      <c r="L1749" s="121">
        <v>12408.907941538793</v>
      </c>
      <c r="M1749" s="54">
        <v>11617.78558846777</v>
      </c>
      <c r="N1749" s="120">
        <v>1.0709939699905759</v>
      </c>
      <c r="O1749" s="123">
        <v>10944.818888897076</v>
      </c>
      <c r="P1749" s="53">
        <v>12106.50408685587</v>
      </c>
      <c r="Q1749" s="54">
        <v>11441.207033071698</v>
      </c>
      <c r="R1749" s="55">
        <v>1.0453537102087802</v>
      </c>
      <c r="S1749" s="121">
        <v>12520.04271540473</v>
      </c>
      <c r="T1749" s="54">
        <v>11721.926089065084</v>
      </c>
      <c r="U1749" s="55">
        <v>1.071002289581634</v>
      </c>
    </row>
    <row r="1750" spans="1:21" ht="13" x14ac:dyDescent="0.3">
      <c r="A1750" s="44" t="s">
        <v>5572</v>
      </c>
      <c r="B1750" s="44" t="s">
        <v>11578</v>
      </c>
      <c r="C1750" s="98" t="s">
        <v>951</v>
      </c>
      <c r="D1750" s="98" t="s">
        <v>13143</v>
      </c>
      <c r="E1750" s="98" t="s">
        <v>363</v>
      </c>
      <c r="F1750" s="122">
        <v>1.1242127304951934</v>
      </c>
      <c r="G1750" s="122">
        <v>1.152085378349071</v>
      </c>
      <c r="H1750" s="99">
        <v>7711.1666666666661</v>
      </c>
      <c r="I1750" s="53">
        <v>8668.9917336368526</v>
      </c>
      <c r="J1750" s="54">
        <v>8192.5342323984951</v>
      </c>
      <c r="K1750" s="55">
        <v>1.062424738893617</v>
      </c>
      <c r="L1750" s="121">
        <v>8883.9223666794114</v>
      </c>
      <c r="M1750" s="54">
        <v>8317.5333177526645</v>
      </c>
      <c r="N1750" s="120">
        <v>1.0786348781316271</v>
      </c>
      <c r="O1750" s="123">
        <v>7780.7199556504729</v>
      </c>
      <c r="P1750" s="53">
        <v>8747.1844265602576</v>
      </c>
      <c r="Q1750" s="54">
        <v>8266.4943787853936</v>
      </c>
      <c r="R1750" s="55">
        <v>1.0624330943542242</v>
      </c>
      <c r="S1750" s="121">
        <v>8964.0536939337417</v>
      </c>
      <c r="T1750" s="54">
        <v>8392.6211153749573</v>
      </c>
      <c r="U1750" s="55">
        <v>1.0786432570780435</v>
      </c>
    </row>
    <row r="1751" spans="1:21" ht="13" x14ac:dyDescent="0.3">
      <c r="A1751" s="44" t="s">
        <v>5571</v>
      </c>
      <c r="B1751" s="44" t="s">
        <v>11577</v>
      </c>
      <c r="C1751" s="98" t="s">
        <v>951</v>
      </c>
      <c r="D1751" s="98" t="s">
        <v>13143</v>
      </c>
      <c r="E1751" s="98" t="s">
        <v>362</v>
      </c>
      <c r="F1751" s="122">
        <v>1.0847020568758603</v>
      </c>
      <c r="G1751" s="122">
        <v>1.1123575028567378</v>
      </c>
      <c r="H1751" s="99">
        <v>12840.25</v>
      </c>
      <c r="I1751" s="53">
        <v>13927.845585800265</v>
      </c>
      <c r="J1751" s="54">
        <v>13162.355583116863</v>
      </c>
      <c r="K1751" s="55">
        <v>1.0250856161770108</v>
      </c>
      <c r="L1751" s="121">
        <v>14282.948426056228</v>
      </c>
      <c r="M1751" s="54">
        <v>13372.347765559069</v>
      </c>
      <c r="N1751" s="120">
        <v>1.0414398290967131</v>
      </c>
      <c r="O1751" s="123">
        <v>12962.666394502206</v>
      </c>
      <c r="P1751" s="53">
        <v>14060.630900712134</v>
      </c>
      <c r="Q1751" s="54">
        <v>13287.947370811316</v>
      </c>
      <c r="R1751" s="55">
        <v>1.0250936779833406</v>
      </c>
      <c r="S1751" s="121">
        <v>14419.119220953427</v>
      </c>
      <c r="T1751" s="54">
        <v>13499.941942647754</v>
      </c>
      <c r="U1751" s="55">
        <v>1.041447919108172</v>
      </c>
    </row>
    <row r="1752" spans="1:21" ht="13" x14ac:dyDescent="0.3">
      <c r="A1752" s="44" t="s">
        <v>5570</v>
      </c>
      <c r="B1752" s="44" t="s">
        <v>8304</v>
      </c>
      <c r="C1752" s="98" t="s">
        <v>951</v>
      </c>
      <c r="D1752" s="98" t="s">
        <v>13143</v>
      </c>
      <c r="E1752" s="98" t="s">
        <v>250</v>
      </c>
      <c r="F1752" s="122">
        <v>1.0935511109340887</v>
      </c>
      <c r="G1752" s="122">
        <v>1.1159370760620075</v>
      </c>
      <c r="H1752" s="99">
        <v>13472.75</v>
      </c>
      <c r="I1752" s="53">
        <v>14733.140729837243</v>
      </c>
      <c r="J1752" s="54">
        <v>13923.390803522991</v>
      </c>
      <c r="K1752" s="55">
        <v>1.0334483163068409</v>
      </c>
      <c r="L1752" s="121">
        <v>15034.741241514412</v>
      </c>
      <c r="M1752" s="54">
        <v>14076.210488861745</v>
      </c>
      <c r="N1752" s="120">
        <v>1.0447911887967747</v>
      </c>
      <c r="O1752" s="123">
        <v>13595.281886098011</v>
      </c>
      <c r="P1752" s="53">
        <v>14867.135610004574</v>
      </c>
      <c r="Q1752" s="54">
        <v>14050.131671577412</v>
      </c>
      <c r="R1752" s="55">
        <v>1.0334564438817935</v>
      </c>
      <c r="S1752" s="121">
        <v>15171.47911621099</v>
      </c>
      <c r="T1752" s="54">
        <v>14204.341063725418</v>
      </c>
      <c r="U1752" s="55">
        <v>1.0447993048419397</v>
      </c>
    </row>
    <row r="1753" spans="1:21" ht="13" x14ac:dyDescent="0.3">
      <c r="A1753" s="44" t="s">
        <v>5569</v>
      </c>
      <c r="B1753" s="44" t="s">
        <v>11576</v>
      </c>
      <c r="C1753" s="98" t="s">
        <v>951</v>
      </c>
      <c r="D1753" s="98" t="s">
        <v>13143</v>
      </c>
      <c r="E1753" s="98" t="s">
        <v>250</v>
      </c>
      <c r="F1753" s="122">
        <v>1.0935511109340887</v>
      </c>
      <c r="G1753" s="122">
        <v>1.1159370760620075</v>
      </c>
      <c r="H1753" s="99">
        <v>18756.416666666668</v>
      </c>
      <c r="I1753" s="53">
        <v>20511.100282975993</v>
      </c>
      <c r="J1753" s="54">
        <v>19383.787224116237</v>
      </c>
      <c r="K1753" s="55">
        <v>1.0334483163068409</v>
      </c>
      <c r="L1753" s="121">
        <v>20930.980772400708</v>
      </c>
      <c r="M1753" s="54">
        <v>19596.538866734303</v>
      </c>
      <c r="N1753" s="120">
        <v>1.0447911887967745</v>
      </c>
      <c r="O1753" s="123">
        <v>18920.428561808272</v>
      </c>
      <c r="P1753" s="53">
        <v>20690.455673114498</v>
      </c>
      <c r="Q1753" s="54">
        <v>19553.43881820589</v>
      </c>
      <c r="R1753" s="55">
        <v>1.0334564438817933</v>
      </c>
      <c r="S1753" s="121">
        <v>21114.007727104417</v>
      </c>
      <c r="T1753" s="54">
        <v>19768.050608688864</v>
      </c>
      <c r="U1753" s="55">
        <v>1.0447993048419397</v>
      </c>
    </row>
    <row r="1754" spans="1:21" ht="13" x14ac:dyDescent="0.3">
      <c r="A1754" s="44" t="s">
        <v>5568</v>
      </c>
      <c r="B1754" s="44" t="s">
        <v>11575</v>
      </c>
      <c r="C1754" s="98" t="s">
        <v>951</v>
      </c>
      <c r="D1754" s="98" t="s">
        <v>13143</v>
      </c>
      <c r="E1754" s="98" t="s">
        <v>362</v>
      </c>
      <c r="F1754" s="122">
        <v>1.0847020568758603</v>
      </c>
      <c r="G1754" s="122">
        <v>1.1123575028567378</v>
      </c>
      <c r="H1754" s="99">
        <v>3271.5</v>
      </c>
      <c r="I1754" s="53">
        <v>3548.602779069377</v>
      </c>
      <c r="J1754" s="54">
        <v>3353.5675933230909</v>
      </c>
      <c r="K1754" s="55">
        <v>1.0250856161770108</v>
      </c>
      <c r="L1754" s="121">
        <v>3639.0775705958181</v>
      </c>
      <c r="M1754" s="54">
        <v>3407.0704008898965</v>
      </c>
      <c r="N1754" s="120">
        <v>1.0414398290967131</v>
      </c>
      <c r="O1754" s="123">
        <v>3301.5464854045722</v>
      </c>
      <c r="P1754" s="53">
        <v>3581.1942635896071</v>
      </c>
      <c r="Q1754" s="54">
        <v>3384.3944297563453</v>
      </c>
      <c r="R1754" s="55">
        <v>1.0250936779833408</v>
      </c>
      <c r="S1754" s="121">
        <v>3672.5000040700693</v>
      </c>
      <c r="T1754" s="54">
        <v>3438.3887170634907</v>
      </c>
      <c r="U1754" s="55">
        <v>1.041447919108172</v>
      </c>
    </row>
    <row r="1755" spans="1:21" ht="13" x14ac:dyDescent="0.3">
      <c r="A1755" s="44" t="s">
        <v>5567</v>
      </c>
      <c r="B1755" s="44" t="s">
        <v>11574</v>
      </c>
      <c r="C1755" s="98" t="s">
        <v>951</v>
      </c>
      <c r="D1755" s="98" t="s">
        <v>13143</v>
      </c>
      <c r="E1755" s="98" t="s">
        <v>361</v>
      </c>
      <c r="F1755" s="122">
        <v>1.1061401937986621</v>
      </c>
      <c r="G1755" s="122">
        <v>1.1439241564888418</v>
      </c>
      <c r="H1755" s="99">
        <v>4864.4166666666661</v>
      </c>
      <c r="I1755" s="53">
        <v>5380.726794384108</v>
      </c>
      <c r="J1755" s="54">
        <v>5084.996019448532</v>
      </c>
      <c r="K1755" s="55">
        <v>1.0453454890682745</v>
      </c>
      <c r="L1755" s="121">
        <v>5564.5237322269295</v>
      </c>
      <c r="M1755" s="54">
        <v>5209.7609175216567</v>
      </c>
      <c r="N1755" s="120">
        <v>1.0709939699905759</v>
      </c>
      <c r="O1755" s="123">
        <v>4904.7569765794487</v>
      </c>
      <c r="P1755" s="53">
        <v>5425.3488326089318</v>
      </c>
      <c r="Q1755" s="54">
        <v>5127.2059031397266</v>
      </c>
      <c r="R1755" s="55">
        <v>1.0453537102087804</v>
      </c>
      <c r="S1755" s="121">
        <v>5610.6699872164081</v>
      </c>
      <c r="T1755" s="54">
        <v>5253.005951758083</v>
      </c>
      <c r="U1755" s="55">
        <v>1.071002289581634</v>
      </c>
    </row>
    <row r="1756" spans="1:21" ht="13" x14ac:dyDescent="0.3">
      <c r="A1756" s="44" t="s">
        <v>5566</v>
      </c>
      <c r="B1756" s="44" t="s">
        <v>9160</v>
      </c>
      <c r="C1756" s="98" t="s">
        <v>951</v>
      </c>
      <c r="D1756" s="98" t="s">
        <v>13143</v>
      </c>
      <c r="E1756" s="98" t="s">
        <v>361</v>
      </c>
      <c r="F1756" s="122">
        <v>1.1061401937986621</v>
      </c>
      <c r="G1756" s="122">
        <v>1.1439241564888418</v>
      </c>
      <c r="H1756" s="99">
        <v>11825.5</v>
      </c>
      <c r="I1756" s="53">
        <v>13080.660861766079</v>
      </c>
      <c r="J1756" s="54">
        <v>12361.733080976881</v>
      </c>
      <c r="K1756" s="55">
        <v>1.0453454890682745</v>
      </c>
      <c r="L1756" s="121">
        <v>13527.475112558799</v>
      </c>
      <c r="M1756" s="54">
        <v>12665.039192123555</v>
      </c>
      <c r="N1756" s="120">
        <v>1.0709939699905759</v>
      </c>
      <c r="O1756" s="123">
        <v>11935.47518907355</v>
      </c>
      <c r="P1756" s="53">
        <v>13202.308838720939</v>
      </c>
      <c r="Q1756" s="54">
        <v>12476.793272002877</v>
      </c>
      <c r="R1756" s="55">
        <v>1.0453537102087802</v>
      </c>
      <c r="S1756" s="121">
        <v>13653.27838795446</v>
      </c>
      <c r="T1756" s="54">
        <v>12782.92125474256</v>
      </c>
      <c r="U1756" s="55">
        <v>1.0710022895816342</v>
      </c>
    </row>
    <row r="1757" spans="1:21" ht="13" x14ac:dyDescent="0.3">
      <c r="A1757" s="44" t="s">
        <v>5565</v>
      </c>
      <c r="B1757" s="44" t="s">
        <v>11573</v>
      </c>
      <c r="C1757" s="98" t="s">
        <v>951</v>
      </c>
      <c r="D1757" s="98" t="s">
        <v>13143</v>
      </c>
      <c r="E1757" s="98" t="s">
        <v>252</v>
      </c>
      <c r="F1757" s="122">
        <v>1.0966590969605314</v>
      </c>
      <c r="G1757" s="122">
        <v>1.1385334944685579</v>
      </c>
      <c r="H1757" s="99">
        <v>10132.75</v>
      </c>
      <c r="I1757" s="53">
        <v>11112.172464726826</v>
      </c>
      <c r="J1757" s="54">
        <v>10501.4350123735</v>
      </c>
      <c r="K1757" s="55">
        <v>1.0363854839380722</v>
      </c>
      <c r="L1757" s="121">
        <v>11536.475266076281</v>
      </c>
      <c r="M1757" s="54">
        <v>10800.974325812867</v>
      </c>
      <c r="N1757" s="120">
        <v>1.0659469863376543</v>
      </c>
      <c r="O1757" s="123">
        <v>10218.736171490853</v>
      </c>
      <c r="P1757" s="53">
        <v>11206.469981905077</v>
      </c>
      <c r="Q1757" s="54">
        <v>10590.633121916993</v>
      </c>
      <c r="R1757" s="55">
        <v>1.0363936346124378</v>
      </c>
      <c r="S1757" s="121">
        <v>11634.373402379733</v>
      </c>
      <c r="T1757" s="54">
        <v>10892.715641255805</v>
      </c>
      <c r="U1757" s="55">
        <v>1.0659552667232255</v>
      </c>
    </row>
    <row r="1758" spans="1:21" ht="13" x14ac:dyDescent="0.3">
      <c r="A1758" s="44" t="s">
        <v>5564</v>
      </c>
      <c r="B1758" s="44" t="s">
        <v>11572</v>
      </c>
      <c r="C1758" s="98" t="s">
        <v>951</v>
      </c>
      <c r="D1758" s="98" t="s">
        <v>13143</v>
      </c>
      <c r="E1758" s="98" t="s">
        <v>249</v>
      </c>
      <c r="F1758" s="122">
        <v>1.0855919674123562</v>
      </c>
      <c r="G1758" s="122">
        <v>1.1167806818668942</v>
      </c>
      <c r="H1758" s="99">
        <v>5496.166666666667</v>
      </c>
      <c r="I1758" s="53">
        <v>5966.5943848928791</v>
      </c>
      <c r="J1758" s="54">
        <v>5638.6636705863566</v>
      </c>
      <c r="K1758" s="55">
        <v>1.0259266162330758</v>
      </c>
      <c r="L1758" s="121">
        <v>6138.0127576540954</v>
      </c>
      <c r="M1758" s="54">
        <v>5746.6875001138978</v>
      </c>
      <c r="N1758" s="120">
        <v>1.0455810110283952</v>
      </c>
      <c r="O1758" s="123">
        <v>5542.6867771534671</v>
      </c>
      <c r="P1758" s="53">
        <v>6017.0962431604839</v>
      </c>
      <c r="Q1758" s="54">
        <v>5686.4346108518857</v>
      </c>
      <c r="R1758" s="55">
        <v>1.0259346846534674</v>
      </c>
      <c r="S1758" s="121">
        <v>6189.9655183640671</v>
      </c>
      <c r="T1758" s="54">
        <v>5795.3730629727706</v>
      </c>
      <c r="U1758" s="55">
        <v>1.0455891332089804</v>
      </c>
    </row>
    <row r="1759" spans="1:21" ht="13" x14ac:dyDescent="0.3">
      <c r="A1759" s="44" t="s">
        <v>5563</v>
      </c>
      <c r="B1759" s="44" t="s">
        <v>13258</v>
      </c>
      <c r="C1759" s="98" t="s">
        <v>951</v>
      </c>
      <c r="D1759" s="98" t="s">
        <v>13143</v>
      </c>
      <c r="E1759" s="98" t="s">
        <v>252</v>
      </c>
      <c r="F1759" s="122">
        <v>1.0966590969605314</v>
      </c>
      <c r="G1759" s="122">
        <v>1.1385334944685579</v>
      </c>
      <c r="H1759" s="99">
        <v>7227.0833333333339</v>
      </c>
      <c r="I1759" s="53">
        <v>7925.6466819918414</v>
      </c>
      <c r="J1759" s="54">
        <v>7490.0442578774419</v>
      </c>
      <c r="K1759" s="55">
        <v>1.0363854839380719</v>
      </c>
      <c r="L1759" s="121">
        <v>8228.2764423154749</v>
      </c>
      <c r="M1759" s="54">
        <v>7703.6876991777572</v>
      </c>
      <c r="N1759" s="120">
        <v>1.0659469863376545</v>
      </c>
      <c r="O1759" s="123">
        <v>7284.7213697044845</v>
      </c>
      <c r="P1759" s="53">
        <v>7988.8559589092056</v>
      </c>
      <c r="Q1759" s="54">
        <v>7549.8388574869286</v>
      </c>
      <c r="R1759" s="55">
        <v>1.0363936346124381</v>
      </c>
      <c r="S1759" s="121">
        <v>8293.8992772794263</v>
      </c>
      <c r="T1759" s="54">
        <v>7765.1871106477247</v>
      </c>
      <c r="U1759" s="55">
        <v>1.0659552667232255</v>
      </c>
    </row>
    <row r="1760" spans="1:21" ht="13" x14ac:dyDescent="0.3">
      <c r="A1760" s="44" t="s">
        <v>5562</v>
      </c>
      <c r="B1760" s="44" t="s">
        <v>11571</v>
      </c>
      <c r="C1760" s="98" t="s">
        <v>951</v>
      </c>
      <c r="D1760" s="98" t="s">
        <v>13143</v>
      </c>
      <c r="E1760" s="98" t="s">
        <v>365</v>
      </c>
      <c r="F1760" s="122">
        <v>1.1152183557061732</v>
      </c>
      <c r="G1760" s="122">
        <v>1.1384373703046395</v>
      </c>
      <c r="H1760" s="99">
        <v>10534.75</v>
      </c>
      <c r="I1760" s="53">
        <v>11748.546572775609</v>
      </c>
      <c r="J1760" s="54">
        <v>11102.833286243409</v>
      </c>
      <c r="K1760" s="55">
        <v>1.0539247050232241</v>
      </c>
      <c r="L1760" s="121">
        <v>11993.153086816801</v>
      </c>
      <c r="M1760" s="54">
        <v>11228.536930787286</v>
      </c>
      <c r="N1760" s="120">
        <v>1.065856990511145</v>
      </c>
      <c r="O1760" s="123">
        <v>10636.301091461795</v>
      </c>
      <c r="P1760" s="53">
        <v>11861.798214015798</v>
      </c>
      <c r="Q1760" s="54">
        <v>11209.94865052909</v>
      </c>
      <c r="R1760" s="55">
        <v>1.0539329936351449</v>
      </c>
      <c r="S1760" s="121">
        <v>12108.762644332133</v>
      </c>
      <c r="T1760" s="54">
        <v>11336.863936754164</v>
      </c>
      <c r="U1760" s="55">
        <v>1.0658652701976197</v>
      </c>
    </row>
    <row r="1761" spans="1:21" ht="13" x14ac:dyDescent="0.3">
      <c r="A1761" s="44" t="s">
        <v>5561</v>
      </c>
      <c r="B1761" s="44" t="s">
        <v>10004</v>
      </c>
      <c r="C1761" s="98" t="s">
        <v>951</v>
      </c>
      <c r="D1761" s="98" t="s">
        <v>13143</v>
      </c>
      <c r="E1761" s="98" t="s">
        <v>363</v>
      </c>
      <c r="F1761" s="122">
        <v>1.1242127304951934</v>
      </c>
      <c r="G1761" s="122">
        <v>1.152085378349071</v>
      </c>
      <c r="H1761" s="99">
        <v>13073.416666666668</v>
      </c>
      <c r="I1761" s="53">
        <v>14697.301447734704</v>
      </c>
      <c r="J1761" s="54">
        <v>13889.521288530794</v>
      </c>
      <c r="K1761" s="55">
        <v>1.0624247388936168</v>
      </c>
      <c r="L1761" s="121">
        <v>15061.692186731718</v>
      </c>
      <c r="M1761" s="54">
        <v>14101.443193013982</v>
      </c>
      <c r="N1761" s="120">
        <v>1.0786348781316268</v>
      </c>
      <c r="O1761" s="123">
        <v>13177.678842289246</v>
      </c>
      <c r="P1761" s="53">
        <v>14814.514312878733</v>
      </c>
      <c r="Q1761" s="54">
        <v>14000.402108819557</v>
      </c>
      <c r="R1761" s="55">
        <v>1.0624330943542244</v>
      </c>
      <c r="S1761" s="121">
        <v>15181.811114781354</v>
      </c>
      <c r="T1761" s="54">
        <v>14214.014427175298</v>
      </c>
      <c r="U1761" s="55">
        <v>1.0786432570780438</v>
      </c>
    </row>
    <row r="1762" spans="1:21" ht="13" x14ac:dyDescent="0.3">
      <c r="A1762" s="44" t="s">
        <v>5560</v>
      </c>
      <c r="B1762" s="44" t="s">
        <v>11570</v>
      </c>
      <c r="C1762" s="98" t="s">
        <v>951</v>
      </c>
      <c r="D1762" s="98" t="s">
        <v>13143</v>
      </c>
      <c r="E1762" s="98" t="s">
        <v>250</v>
      </c>
      <c r="F1762" s="122">
        <v>1.0935511109340887</v>
      </c>
      <c r="G1762" s="122">
        <v>1.1159370760620075</v>
      </c>
      <c r="H1762" s="99">
        <v>5068.5</v>
      </c>
      <c r="I1762" s="53">
        <v>5542.663805769429</v>
      </c>
      <c r="J1762" s="54">
        <v>5238.0327912012235</v>
      </c>
      <c r="K1762" s="55">
        <v>1.0334483163068411</v>
      </c>
      <c r="L1762" s="121">
        <v>5656.1270700202849</v>
      </c>
      <c r="M1762" s="54">
        <v>5295.5241404164517</v>
      </c>
      <c r="N1762" s="120">
        <v>1.0447911887967745</v>
      </c>
      <c r="O1762" s="123">
        <v>5115.3779810835722</v>
      </c>
      <c r="P1762" s="53">
        <v>5593.9272740617162</v>
      </c>
      <c r="Q1762" s="54">
        <v>5286.5203374418561</v>
      </c>
      <c r="R1762" s="55">
        <v>1.0334564438817933</v>
      </c>
      <c r="S1762" s="121">
        <v>5708.4399471623765</v>
      </c>
      <c r="T1762" s="54">
        <v>5344.5433586398813</v>
      </c>
      <c r="U1762" s="55">
        <v>1.0447993048419397</v>
      </c>
    </row>
    <row r="1763" spans="1:21" ht="13" x14ac:dyDescent="0.3">
      <c r="A1763" s="44" t="s">
        <v>5559</v>
      </c>
      <c r="B1763" s="44" t="s">
        <v>11569</v>
      </c>
      <c r="C1763" s="98" t="s">
        <v>951</v>
      </c>
      <c r="D1763" s="98" t="s">
        <v>13143</v>
      </c>
      <c r="E1763" s="98" t="s">
        <v>365</v>
      </c>
      <c r="F1763" s="122">
        <v>1.1152183557061732</v>
      </c>
      <c r="G1763" s="122">
        <v>1.1384373703046395</v>
      </c>
      <c r="H1763" s="99">
        <v>9614.25</v>
      </c>
      <c r="I1763" s="53">
        <v>10721.988076348076</v>
      </c>
      <c r="J1763" s="54">
        <v>10132.695595269532</v>
      </c>
      <c r="K1763" s="55">
        <v>1.0539247050232241</v>
      </c>
      <c r="L1763" s="121">
        <v>10945.221487451381</v>
      </c>
      <c r="M1763" s="54">
        <v>10247.415571021778</v>
      </c>
      <c r="N1763" s="120">
        <v>1.0658569905111452</v>
      </c>
      <c r="O1763" s="123">
        <v>9707.1318348232762</v>
      </c>
      <c r="P1763" s="53">
        <v>10825.571603454662</v>
      </c>
      <c r="Q1763" s="54">
        <v>10230.666514286313</v>
      </c>
      <c r="R1763" s="55">
        <v>1.0539329936351449</v>
      </c>
      <c r="S1763" s="121">
        <v>11050.961639236661</v>
      </c>
      <c r="T1763" s="54">
        <v>10346.494695967825</v>
      </c>
      <c r="U1763" s="55">
        <v>1.0658652701976195</v>
      </c>
    </row>
    <row r="1764" spans="1:21" ht="13" x14ac:dyDescent="0.3">
      <c r="A1764" s="44" t="s">
        <v>5558</v>
      </c>
      <c r="B1764" s="44" t="s">
        <v>11568</v>
      </c>
      <c r="C1764" s="98" t="s">
        <v>951</v>
      </c>
      <c r="D1764" s="98" t="s">
        <v>13143</v>
      </c>
      <c r="E1764" s="98" t="s">
        <v>363</v>
      </c>
      <c r="F1764" s="122">
        <v>1.1242127304951934</v>
      </c>
      <c r="G1764" s="122">
        <v>1.152085378349071</v>
      </c>
      <c r="H1764" s="99">
        <v>32440.083333333336</v>
      </c>
      <c r="I1764" s="53">
        <v>36469.554661658287</v>
      </c>
      <c r="J1764" s="54">
        <v>34465.147065103847</v>
      </c>
      <c r="K1764" s="55">
        <v>1.062424738893617</v>
      </c>
      <c r="L1764" s="121">
        <v>37373.74568075873</v>
      </c>
      <c r="M1764" s="54">
        <v>34991.005332829831</v>
      </c>
      <c r="N1764" s="120">
        <v>1.0786348781316271</v>
      </c>
      <c r="O1764" s="123">
        <v>32718.158457363243</v>
      </c>
      <c r="P1764" s="53">
        <v>36782.170256126738</v>
      </c>
      <c r="Q1764" s="54">
        <v>34760.854331428265</v>
      </c>
      <c r="R1764" s="55">
        <v>1.0624330943542244</v>
      </c>
      <c r="S1764" s="121">
        <v>37694.111965236189</v>
      </c>
      <c r="T1764" s="54">
        <v>35291.22100404583</v>
      </c>
      <c r="U1764" s="55">
        <v>1.0786432570780438</v>
      </c>
    </row>
    <row r="1765" spans="1:21" ht="13" x14ac:dyDescent="0.3">
      <c r="A1765" s="44" t="s">
        <v>5557</v>
      </c>
      <c r="B1765" s="44" t="s">
        <v>11567</v>
      </c>
      <c r="C1765" s="98" t="s">
        <v>951</v>
      </c>
      <c r="D1765" s="98" t="s">
        <v>13143</v>
      </c>
      <c r="E1765" s="98" t="s">
        <v>364</v>
      </c>
      <c r="F1765" s="122">
        <v>1.1001333286067645</v>
      </c>
      <c r="G1765" s="122">
        <v>1.1356818247948617</v>
      </c>
      <c r="H1765" s="99">
        <v>15273.416666666666</v>
      </c>
      <c r="I1765" s="53">
        <v>16802.794716698034</v>
      </c>
      <c r="J1765" s="54">
        <v>15879.294287752489</v>
      </c>
      <c r="K1765" s="55">
        <v>1.039668767919369</v>
      </c>
      <c r="L1765" s="121">
        <v>17345.741710852253</v>
      </c>
      <c r="M1765" s="54">
        <v>16239.874533603299</v>
      </c>
      <c r="N1765" s="120">
        <v>1.0632771231237259</v>
      </c>
      <c r="O1765" s="123">
        <v>15411.140436866295</v>
      </c>
      <c r="P1765" s="53">
        <v>16954.309226436024</v>
      </c>
      <c r="Q1765" s="54">
        <v>16022.607399354489</v>
      </c>
      <c r="R1765" s="55">
        <v>1.0396769444151877</v>
      </c>
      <c r="S1765" s="121">
        <v>17502.152093510194</v>
      </c>
      <c r="T1765" s="54">
        <v>16386.440358328295</v>
      </c>
      <c r="U1765" s="55">
        <v>1.0632853827695257</v>
      </c>
    </row>
    <row r="1766" spans="1:21" ht="13" x14ac:dyDescent="0.3">
      <c r="A1766" s="44" t="s">
        <v>5556</v>
      </c>
      <c r="B1766" s="44" t="s">
        <v>11566</v>
      </c>
      <c r="C1766" s="98" t="s">
        <v>1092</v>
      </c>
      <c r="D1766" s="98" t="s">
        <v>13143</v>
      </c>
      <c r="E1766" s="98" t="s">
        <v>362</v>
      </c>
      <c r="F1766" s="122">
        <v>1.0847020568758603</v>
      </c>
      <c r="G1766" s="122">
        <v>1.1123575028567378</v>
      </c>
      <c r="H1766" s="99">
        <v>6039.9166666666661</v>
      </c>
      <c r="I1766" s="53">
        <v>6551.5100316921225</v>
      </c>
      <c r="J1766" s="54">
        <v>6191.4316979077967</v>
      </c>
      <c r="K1766" s="55">
        <v>1.0250856161770108</v>
      </c>
      <c r="L1766" s="121">
        <v>6718.5466207961244</v>
      </c>
      <c r="M1766" s="54">
        <v>6290.2097810917212</v>
      </c>
      <c r="N1766" s="120">
        <v>1.0414398290967131</v>
      </c>
      <c r="O1766" s="123">
        <v>6090.9215683000875</v>
      </c>
      <c r="P1766" s="53">
        <v>6606.835153404646</v>
      </c>
      <c r="Q1766" s="54">
        <v>6243.7651927567949</v>
      </c>
      <c r="R1766" s="55">
        <v>1.0250936779833408</v>
      </c>
      <c r="S1766" s="121">
        <v>6775.2823058105305</v>
      </c>
      <c r="T1766" s="54">
        <v>6343.3775927572096</v>
      </c>
      <c r="U1766" s="55">
        <v>1.041447919108172</v>
      </c>
    </row>
    <row r="1767" spans="1:21" ht="13" x14ac:dyDescent="0.3">
      <c r="A1767" s="44" t="s">
        <v>5555</v>
      </c>
      <c r="B1767" s="44" t="s">
        <v>8507</v>
      </c>
      <c r="C1767" s="98" t="s">
        <v>951</v>
      </c>
      <c r="D1767" s="98" t="s">
        <v>13143</v>
      </c>
      <c r="E1767" s="98" t="s">
        <v>365</v>
      </c>
      <c r="F1767" s="122">
        <v>1.1152183557061732</v>
      </c>
      <c r="G1767" s="122">
        <v>1.1384373703046395</v>
      </c>
      <c r="H1767" s="99">
        <v>8164.5833333333339</v>
      </c>
      <c r="I1767" s="53">
        <v>9105.293200026028</v>
      </c>
      <c r="J1767" s="54">
        <v>8604.8560812208652</v>
      </c>
      <c r="K1767" s="55">
        <v>1.0539247050232241</v>
      </c>
      <c r="L1767" s="121">
        <v>9294.8667796330883</v>
      </c>
      <c r="M1767" s="54">
        <v>8702.278220444121</v>
      </c>
      <c r="N1767" s="120">
        <v>1.065856990511145</v>
      </c>
      <c r="O1767" s="123">
        <v>8234.6629226468594</v>
      </c>
      <c r="P1767" s="53">
        <v>9183.4472443888208</v>
      </c>
      <c r="Q1767" s="54">
        <v>8678.7829456415366</v>
      </c>
      <c r="R1767" s="55">
        <v>1.0539329936351449</v>
      </c>
      <c r="S1767" s="121">
        <v>9374.6480030032071</v>
      </c>
      <c r="T1767" s="54">
        <v>8777.0412210333143</v>
      </c>
      <c r="U1767" s="55">
        <v>1.0658652701976195</v>
      </c>
    </row>
    <row r="1768" spans="1:21" ht="13" x14ac:dyDescent="0.3">
      <c r="A1768" s="44" t="s">
        <v>5554</v>
      </c>
      <c r="B1768" s="44" t="s">
        <v>11565</v>
      </c>
      <c r="C1768" s="98" t="s">
        <v>951</v>
      </c>
      <c r="D1768" s="98" t="s">
        <v>13143</v>
      </c>
      <c r="E1768" s="98" t="s">
        <v>362</v>
      </c>
      <c r="F1768" s="122">
        <v>1.0847020568758603</v>
      </c>
      <c r="G1768" s="122">
        <v>1.1123575028567378</v>
      </c>
      <c r="H1768" s="99">
        <v>2991.166666666667</v>
      </c>
      <c r="I1768" s="53">
        <v>3244.5246357918445</v>
      </c>
      <c r="J1768" s="54">
        <v>3066.2019255881355</v>
      </c>
      <c r="K1768" s="55">
        <v>1.0250856161770108</v>
      </c>
      <c r="L1768" s="121">
        <v>3327.2466839616459</v>
      </c>
      <c r="M1768" s="54">
        <v>3115.1201021331181</v>
      </c>
      <c r="N1768" s="120">
        <v>1.0414398290967128</v>
      </c>
      <c r="O1768" s="123">
        <v>3018.1438666562644</v>
      </c>
      <c r="P1768" s="53">
        <v>3273.7868601093123</v>
      </c>
      <c r="Q1768" s="54">
        <v>3093.8801969535316</v>
      </c>
      <c r="R1768" s="55">
        <v>1.0250936779833408</v>
      </c>
      <c r="S1768" s="121">
        <v>3357.2549747761414</v>
      </c>
      <c r="T1768" s="54">
        <v>3143.239649498259</v>
      </c>
      <c r="U1768" s="55">
        <v>1.041447919108172</v>
      </c>
    </row>
    <row r="1769" spans="1:21" ht="13" x14ac:dyDescent="0.3">
      <c r="A1769" s="44" t="s">
        <v>5553</v>
      </c>
      <c r="B1769" s="44" t="s">
        <v>11564</v>
      </c>
      <c r="C1769" s="98" t="s">
        <v>951</v>
      </c>
      <c r="D1769" s="98" t="s">
        <v>13143</v>
      </c>
      <c r="E1769" s="98" t="s">
        <v>365</v>
      </c>
      <c r="F1769" s="122">
        <v>1.1152183557061732</v>
      </c>
      <c r="G1769" s="122">
        <v>1.1384373703046395</v>
      </c>
      <c r="H1769" s="99">
        <v>6758.7499999999991</v>
      </c>
      <c r="I1769" s="53">
        <v>7537.4820616290972</v>
      </c>
      <c r="J1769" s="54">
        <v>7123.2136000757137</v>
      </c>
      <c r="K1769" s="55">
        <v>1.0539247050232239</v>
      </c>
      <c r="L1769" s="121">
        <v>7694.4135765464816</v>
      </c>
      <c r="M1769" s="54">
        <v>7203.8609346172016</v>
      </c>
      <c r="N1769" s="120">
        <v>1.0658569905111452</v>
      </c>
      <c r="O1769" s="123">
        <v>6813.9821550720153</v>
      </c>
      <c r="P1769" s="53">
        <v>7599.0779747906199</v>
      </c>
      <c r="Q1769" s="54">
        <v>7181.4806112715059</v>
      </c>
      <c r="R1769" s="55">
        <v>1.0539329936351449</v>
      </c>
      <c r="S1769" s="121">
        <v>7757.2919259229257</v>
      </c>
      <c r="T1769" s="54">
        <v>7262.7869308375921</v>
      </c>
      <c r="U1769" s="55">
        <v>1.0658652701976197</v>
      </c>
    </row>
    <row r="1770" spans="1:21" ht="13" x14ac:dyDescent="0.3">
      <c r="A1770" s="44" t="s">
        <v>5552</v>
      </c>
      <c r="B1770" s="44" t="s">
        <v>8144</v>
      </c>
      <c r="C1770" s="98" t="s">
        <v>951</v>
      </c>
      <c r="D1770" s="98" t="s">
        <v>13143</v>
      </c>
      <c r="E1770" s="98" t="s">
        <v>364</v>
      </c>
      <c r="F1770" s="122">
        <v>1.1001333286067645</v>
      </c>
      <c r="G1770" s="122">
        <v>1.1356818247948617</v>
      </c>
      <c r="H1770" s="99">
        <v>5458.5833333333339</v>
      </c>
      <c r="I1770" s="53">
        <v>6005.1694519774082</v>
      </c>
      <c r="J1770" s="54">
        <v>5675.1186087518699</v>
      </c>
      <c r="K1770" s="55">
        <v>1.039668767919369</v>
      </c>
      <c r="L1770" s="121">
        <v>6199.2138807948195</v>
      </c>
      <c r="M1770" s="54">
        <v>5803.9867829977857</v>
      </c>
      <c r="N1770" s="120">
        <v>1.0632771231237259</v>
      </c>
      <c r="O1770" s="123">
        <v>5502.526985509985</v>
      </c>
      <c r="P1770" s="53">
        <v>6053.5133283176456</v>
      </c>
      <c r="Q1770" s="54">
        <v>5720.8504428571341</v>
      </c>
      <c r="R1770" s="55">
        <v>1.0396769444151874</v>
      </c>
      <c r="S1770" s="121">
        <v>6249.1198878869491</v>
      </c>
      <c r="T1770" s="54">
        <v>5850.756511987629</v>
      </c>
      <c r="U1770" s="55">
        <v>1.0632853827695257</v>
      </c>
    </row>
    <row r="1771" spans="1:21" ht="13" x14ac:dyDescent="0.3">
      <c r="A1771" s="44" t="s">
        <v>5551</v>
      </c>
      <c r="B1771" s="44" t="s">
        <v>11563</v>
      </c>
      <c r="C1771" s="98" t="s">
        <v>951</v>
      </c>
      <c r="D1771" s="98" t="s">
        <v>13143</v>
      </c>
      <c r="E1771" s="98" t="s">
        <v>364</v>
      </c>
      <c r="F1771" s="122">
        <v>1.1001333286067645</v>
      </c>
      <c r="G1771" s="122">
        <v>1.1356818247948617</v>
      </c>
      <c r="H1771" s="99">
        <v>2672.6666666666661</v>
      </c>
      <c r="I1771" s="53">
        <v>2940.289676256345</v>
      </c>
      <c r="J1771" s="54">
        <v>2778.6880603924997</v>
      </c>
      <c r="K1771" s="55">
        <v>1.039668767919369</v>
      </c>
      <c r="L1771" s="121">
        <v>3035.2989570683994</v>
      </c>
      <c r="M1771" s="54">
        <v>2841.7853244020107</v>
      </c>
      <c r="N1771" s="120">
        <v>1.0632771231237259</v>
      </c>
      <c r="O1771" s="123">
        <v>2698.2001706364126</v>
      </c>
      <c r="P1771" s="53">
        <v>2968.3799349695764</v>
      </c>
      <c r="Q1771" s="54">
        <v>2805.2565088278029</v>
      </c>
      <c r="R1771" s="55">
        <v>1.0396769444151874</v>
      </c>
      <c r="S1771" s="121">
        <v>3064.2968934501682</v>
      </c>
      <c r="T1771" s="54">
        <v>2868.9568012239379</v>
      </c>
      <c r="U1771" s="55">
        <v>1.0632853827695259</v>
      </c>
    </row>
    <row r="1772" spans="1:21" ht="13" x14ac:dyDescent="0.3">
      <c r="A1772" s="44" t="s">
        <v>5550</v>
      </c>
      <c r="B1772" s="44" t="s">
        <v>11562</v>
      </c>
      <c r="C1772" s="98" t="s">
        <v>951</v>
      </c>
      <c r="D1772" s="98" t="s">
        <v>13143</v>
      </c>
      <c r="E1772" s="98" t="s">
        <v>364</v>
      </c>
      <c r="F1772" s="122">
        <v>1.1001333286067645</v>
      </c>
      <c r="G1772" s="122">
        <v>1.1356818247948617</v>
      </c>
      <c r="H1772" s="99">
        <v>3227.0833333333335</v>
      </c>
      <c r="I1772" s="53">
        <v>3550.221929191413</v>
      </c>
      <c r="J1772" s="54">
        <v>3355.0977531397971</v>
      </c>
      <c r="K1772" s="55">
        <v>1.039668767919369</v>
      </c>
      <c r="L1772" s="121">
        <v>3664.939888765085</v>
      </c>
      <c r="M1772" s="54">
        <v>3431.2838827471905</v>
      </c>
      <c r="N1772" s="120">
        <v>1.0632771231237259</v>
      </c>
      <c r="O1772" s="123">
        <v>3254.0041345518443</v>
      </c>
      <c r="P1772" s="53">
        <v>3579.8383998446943</v>
      </c>
      <c r="Q1772" s="54">
        <v>3383.1130757252481</v>
      </c>
      <c r="R1772" s="55">
        <v>1.0396769444151874</v>
      </c>
      <c r="S1772" s="121">
        <v>3695.5133534178631</v>
      </c>
      <c r="T1772" s="54">
        <v>3459.935031740577</v>
      </c>
      <c r="U1772" s="55">
        <v>1.0632853827695257</v>
      </c>
    </row>
    <row r="1773" spans="1:21" ht="13" x14ac:dyDescent="0.3">
      <c r="A1773" s="44" t="s">
        <v>5549</v>
      </c>
      <c r="B1773" s="44" t="s">
        <v>13259</v>
      </c>
      <c r="C1773" s="98" t="s">
        <v>951</v>
      </c>
      <c r="D1773" s="98" t="s">
        <v>13143</v>
      </c>
      <c r="E1773" s="98" t="s">
        <v>250</v>
      </c>
      <c r="F1773" s="122">
        <v>1.0935511109340887</v>
      </c>
      <c r="G1773" s="122">
        <v>1.1159370760620075</v>
      </c>
      <c r="H1773" s="99">
        <v>9467.3333333333321</v>
      </c>
      <c r="I1773" s="53">
        <v>10353.012884249994</v>
      </c>
      <c r="J1773" s="54">
        <v>9783.999693248963</v>
      </c>
      <c r="K1773" s="55">
        <v>1.0334483163068409</v>
      </c>
      <c r="L1773" s="121">
        <v>10564.948278104379</v>
      </c>
      <c r="M1773" s="54">
        <v>9891.3864480686643</v>
      </c>
      <c r="N1773" s="120">
        <v>1.0447911887967747</v>
      </c>
      <c r="O1773" s="123">
        <v>9541.8462018089704</v>
      </c>
      <c r="P1773" s="53">
        <v>10434.496514350414</v>
      </c>
      <c r="Q1773" s="54">
        <v>9861.0824437884949</v>
      </c>
      <c r="R1773" s="55">
        <v>1.0334564438817933</v>
      </c>
      <c r="S1773" s="121">
        <v>10648.099950680074</v>
      </c>
      <c r="T1773" s="54">
        <v>9969.3142785587152</v>
      </c>
      <c r="U1773" s="55">
        <v>1.0447993048419397</v>
      </c>
    </row>
    <row r="1774" spans="1:21" ht="13" x14ac:dyDescent="0.3">
      <c r="A1774" s="44" t="s">
        <v>5548</v>
      </c>
      <c r="B1774" s="44" t="s">
        <v>11561</v>
      </c>
      <c r="C1774" s="98" t="s">
        <v>951</v>
      </c>
      <c r="D1774" s="98" t="s">
        <v>13143</v>
      </c>
      <c r="E1774" s="98" t="s">
        <v>361</v>
      </c>
      <c r="F1774" s="122">
        <v>1.1061401937986621</v>
      </c>
      <c r="G1774" s="122">
        <v>1.1439241564888418</v>
      </c>
      <c r="H1774" s="99">
        <v>4048.0833333333335</v>
      </c>
      <c r="I1774" s="53">
        <v>4477.7476828464678</v>
      </c>
      <c r="J1774" s="54">
        <v>4231.6456518724654</v>
      </c>
      <c r="K1774" s="55">
        <v>1.0453454890682747</v>
      </c>
      <c r="L1774" s="121">
        <v>4630.700312479873</v>
      </c>
      <c r="M1774" s="54">
        <v>4335.4728400193508</v>
      </c>
      <c r="N1774" s="120">
        <v>1.0709939699905759</v>
      </c>
      <c r="O1774" s="123">
        <v>4082.7600825157897</v>
      </c>
      <c r="P1774" s="53">
        <v>4516.1050289074574</v>
      </c>
      <c r="Q1774" s="54">
        <v>4267.9284001501865</v>
      </c>
      <c r="R1774" s="55">
        <v>1.0453537102087802</v>
      </c>
      <c r="S1774" s="121">
        <v>4670.3678835381888</v>
      </c>
      <c r="T1774" s="54">
        <v>4372.645396186912</v>
      </c>
      <c r="U1774" s="55">
        <v>1.071002289581634</v>
      </c>
    </row>
    <row r="1775" spans="1:21" ht="13" x14ac:dyDescent="0.3">
      <c r="A1775" s="44" t="s">
        <v>5547</v>
      </c>
      <c r="B1775" s="44" t="s">
        <v>11560</v>
      </c>
      <c r="C1775" s="98" t="s">
        <v>951</v>
      </c>
      <c r="D1775" s="98" t="s">
        <v>13143</v>
      </c>
      <c r="E1775" s="98" t="s">
        <v>363</v>
      </c>
      <c r="F1775" s="122">
        <v>1.1242127304951934</v>
      </c>
      <c r="G1775" s="122">
        <v>1.152085378349071</v>
      </c>
      <c r="H1775" s="99">
        <v>6291.8333333333339</v>
      </c>
      <c r="I1775" s="53">
        <v>7073.359131487342</v>
      </c>
      <c r="J1775" s="54">
        <v>6684.5993863288231</v>
      </c>
      <c r="K1775" s="55">
        <v>1.062424738893617</v>
      </c>
      <c r="L1775" s="121">
        <v>7248.7291863426308</v>
      </c>
      <c r="M1775" s="54">
        <v>6786.5908807245096</v>
      </c>
      <c r="N1775" s="120">
        <v>1.0786348781316271</v>
      </c>
      <c r="O1775" s="123">
        <v>6349.5209716524341</v>
      </c>
      <c r="P1775" s="53">
        <v>7138.2123088778762</v>
      </c>
      <c r="Q1775" s="54">
        <v>6745.9412135797365</v>
      </c>
      <c r="R1775" s="55">
        <v>1.0624330943542244</v>
      </c>
      <c r="S1775" s="121">
        <v>7315.1902709615551</v>
      </c>
      <c r="T1775" s="54">
        <v>6848.8679817485263</v>
      </c>
      <c r="U1775" s="55">
        <v>1.0786432570780438</v>
      </c>
    </row>
    <row r="1776" spans="1:21" ht="13" x14ac:dyDescent="0.3">
      <c r="A1776" s="44" t="s">
        <v>5546</v>
      </c>
      <c r="B1776" s="44" t="s">
        <v>11559</v>
      </c>
      <c r="C1776" s="98" t="s">
        <v>951</v>
      </c>
      <c r="D1776" s="98" t="s">
        <v>13143</v>
      </c>
      <c r="E1776" s="98" t="s">
        <v>362</v>
      </c>
      <c r="F1776" s="122">
        <v>1.0847020568758603</v>
      </c>
      <c r="G1776" s="122">
        <v>1.1123575028567378</v>
      </c>
      <c r="H1776" s="99">
        <v>8142.25</v>
      </c>
      <c r="I1776" s="53">
        <v>8831.9153225974733</v>
      </c>
      <c r="J1776" s="54">
        <v>8346.5033583172662</v>
      </c>
      <c r="K1776" s="55">
        <v>1.0250856161770108</v>
      </c>
      <c r="L1776" s="121">
        <v>9057.0928776352739</v>
      </c>
      <c r="M1776" s="54">
        <v>8479.663448462712</v>
      </c>
      <c r="N1776" s="120">
        <v>1.0414398290967131</v>
      </c>
      <c r="O1776" s="123">
        <v>8211.0742452192953</v>
      </c>
      <c r="P1776" s="53">
        <v>8906.5691229497716</v>
      </c>
      <c r="Q1776" s="54">
        <v>8417.1202982261311</v>
      </c>
      <c r="R1776" s="55">
        <v>1.0250936779833408</v>
      </c>
      <c r="S1776" s="121">
        <v>9133.6500431834083</v>
      </c>
      <c r="T1776" s="54">
        <v>8551.4061863263396</v>
      </c>
      <c r="U1776" s="55">
        <v>1.041447919108172</v>
      </c>
    </row>
    <row r="1777" spans="1:21" ht="13" x14ac:dyDescent="0.3">
      <c r="A1777" s="44" t="s">
        <v>5545</v>
      </c>
      <c r="B1777" s="44" t="s">
        <v>11558</v>
      </c>
      <c r="C1777" s="98" t="s">
        <v>1001</v>
      </c>
      <c r="D1777" s="98" t="s">
        <v>13151</v>
      </c>
      <c r="E1777" s="98" t="s">
        <v>207</v>
      </c>
      <c r="F1777" s="122">
        <v>1.149206637845817</v>
      </c>
      <c r="G1777" s="122">
        <v>1.1578598986018225</v>
      </c>
      <c r="H1777" s="99">
        <v>9843.3333333333321</v>
      </c>
      <c r="I1777" s="53">
        <v>11312.024005195657</v>
      </c>
      <c r="J1777" s="54">
        <v>10690.302488199502</v>
      </c>
      <c r="K1777" s="55">
        <v>1.0860449530849479</v>
      </c>
      <c r="L1777" s="121">
        <v>11397.200935237272</v>
      </c>
      <c r="M1777" s="54">
        <v>10670.579344942029</v>
      </c>
      <c r="N1777" s="120">
        <v>1.084041247369661</v>
      </c>
      <c r="O1777" s="123">
        <v>9933.8335055950629</v>
      </c>
      <c r="P1777" s="53">
        <v>11416.027403885028</v>
      </c>
      <c r="Q1777" s="54">
        <v>10788.674590617482</v>
      </c>
      <c r="R1777" s="55">
        <v>1.0860534943072022</v>
      </c>
      <c r="S1777" s="121">
        <v>11501.987455515686</v>
      </c>
      <c r="T1777" s="54">
        <v>10768.768916819961</v>
      </c>
      <c r="U1777" s="55">
        <v>1.0840496683133087</v>
      </c>
    </row>
    <row r="1778" spans="1:21" ht="13" x14ac:dyDescent="0.3">
      <c r="A1778" s="44" t="s">
        <v>5544</v>
      </c>
      <c r="B1778" s="44" t="s">
        <v>11557</v>
      </c>
      <c r="C1778" s="98" t="s">
        <v>1001</v>
      </c>
      <c r="D1778" s="98" t="s">
        <v>13151</v>
      </c>
      <c r="E1778" s="98" t="s">
        <v>207</v>
      </c>
      <c r="F1778" s="122">
        <v>1.149206637845817</v>
      </c>
      <c r="G1778" s="122">
        <v>1.1578598986018225</v>
      </c>
      <c r="H1778" s="99">
        <v>6381.6666666666661</v>
      </c>
      <c r="I1778" s="53">
        <v>7333.8536938527213</v>
      </c>
      <c r="J1778" s="54">
        <v>6930.7768756037749</v>
      </c>
      <c r="K1778" s="55">
        <v>1.0860449530849479</v>
      </c>
      <c r="L1778" s="121">
        <v>7389.0759195772962</v>
      </c>
      <c r="M1778" s="54">
        <v>6917.98989363072</v>
      </c>
      <c r="N1778" s="120">
        <v>1.084041247369661</v>
      </c>
      <c r="O1778" s="123">
        <v>6436.868380325388</v>
      </c>
      <c r="P1778" s="53">
        <v>7397.2918696097886</v>
      </c>
      <c r="Q1778" s="54">
        <v>6990.7833968479281</v>
      </c>
      <c r="R1778" s="55">
        <v>1.0860534943072022</v>
      </c>
      <c r="S1778" s="121">
        <v>7452.9917701568311</v>
      </c>
      <c r="T1778" s="54">
        <v>6977.8850326681622</v>
      </c>
      <c r="U1778" s="55">
        <v>1.0840496683133087</v>
      </c>
    </row>
    <row r="1779" spans="1:21" ht="13" x14ac:dyDescent="0.3">
      <c r="A1779" s="44" t="s">
        <v>5543</v>
      </c>
      <c r="B1779" s="44" t="s">
        <v>8770</v>
      </c>
      <c r="C1779" s="98" t="s">
        <v>1001</v>
      </c>
      <c r="D1779" s="98" t="s">
        <v>13151</v>
      </c>
      <c r="E1779" s="98" t="s">
        <v>207</v>
      </c>
      <c r="F1779" s="122">
        <v>1.149206637845817</v>
      </c>
      <c r="G1779" s="122">
        <v>1.1578598986018225</v>
      </c>
      <c r="H1779" s="99">
        <v>7142.4166666666652</v>
      </c>
      <c r="I1779" s="53">
        <v>8208.1126435939259</v>
      </c>
      <c r="J1779" s="54">
        <v>7756.985573663148</v>
      </c>
      <c r="K1779" s="55">
        <v>1.0860449530849479</v>
      </c>
      <c r="L1779" s="121">
        <v>8269.917837438632</v>
      </c>
      <c r="M1779" s="54">
        <v>7742.6742725671884</v>
      </c>
      <c r="N1779" s="120">
        <v>1.084041247369661</v>
      </c>
      <c r="O1779" s="123">
        <v>7206.3871038584566</v>
      </c>
      <c r="P1779" s="53">
        <v>8281.627894640631</v>
      </c>
      <c r="Q1779" s="54">
        <v>7826.5218954758348</v>
      </c>
      <c r="R1779" s="55">
        <v>1.086053494307202</v>
      </c>
      <c r="S1779" s="121">
        <v>8343.9866413590335</v>
      </c>
      <c r="T1779" s="54">
        <v>7812.0815496750656</v>
      </c>
      <c r="U1779" s="55">
        <v>1.0840496683133087</v>
      </c>
    </row>
    <row r="1780" spans="1:21" ht="13" x14ac:dyDescent="0.3">
      <c r="A1780" s="44" t="s">
        <v>5542</v>
      </c>
      <c r="B1780" s="44" t="s">
        <v>11556</v>
      </c>
      <c r="C1780" s="98" t="s">
        <v>1001</v>
      </c>
      <c r="D1780" s="98" t="s">
        <v>13151</v>
      </c>
      <c r="E1780" s="98" t="s">
        <v>207</v>
      </c>
      <c r="F1780" s="122">
        <v>1.149206637845817</v>
      </c>
      <c r="G1780" s="122">
        <v>1.1578598986018225</v>
      </c>
      <c r="H1780" s="99">
        <v>5336.25</v>
      </c>
      <c r="I1780" s="53">
        <v>6132.4539212047412</v>
      </c>
      <c r="J1780" s="54">
        <v>5795.4073808995536</v>
      </c>
      <c r="K1780" s="55">
        <v>1.0860449530849479</v>
      </c>
      <c r="L1780" s="121">
        <v>6178.6298839139754</v>
      </c>
      <c r="M1780" s="54">
        <v>5784.7151062763542</v>
      </c>
      <c r="N1780" s="120">
        <v>1.0840412473696612</v>
      </c>
      <c r="O1780" s="123">
        <v>5385.285875851614</v>
      </c>
      <c r="P1780" s="53">
        <v>6188.8062752259993</v>
      </c>
      <c r="Q1780" s="54">
        <v>5848.7085433118673</v>
      </c>
      <c r="R1780" s="55">
        <v>1.0860534943072022</v>
      </c>
      <c r="S1780" s="121">
        <v>6235.4065581553768</v>
      </c>
      <c r="T1780" s="54">
        <v>5837.9173674892891</v>
      </c>
      <c r="U1780" s="55">
        <v>1.0840496683133087</v>
      </c>
    </row>
    <row r="1781" spans="1:21" ht="13" x14ac:dyDescent="0.3">
      <c r="A1781" s="44" t="s">
        <v>5541</v>
      </c>
      <c r="B1781" s="44" t="s">
        <v>11555</v>
      </c>
      <c r="C1781" s="98" t="s">
        <v>1001</v>
      </c>
      <c r="D1781" s="98" t="s">
        <v>13151</v>
      </c>
      <c r="E1781" s="98" t="s">
        <v>207</v>
      </c>
      <c r="F1781" s="122">
        <v>1.149206637845817</v>
      </c>
      <c r="G1781" s="122">
        <v>1.1578598986018225</v>
      </c>
      <c r="H1781" s="99">
        <v>8642.75</v>
      </c>
      <c r="I1781" s="53">
        <v>9932.3056692419341</v>
      </c>
      <c r="J1781" s="54">
        <v>9386.4150182749327</v>
      </c>
      <c r="K1781" s="55">
        <v>1.0860449530849479</v>
      </c>
      <c r="L1781" s="121">
        <v>10007.093638640901</v>
      </c>
      <c r="M1781" s="54">
        <v>9369.0974907041382</v>
      </c>
      <c r="N1781" s="120">
        <v>1.084041247369661</v>
      </c>
      <c r="O1781" s="123">
        <v>8717.5887516897892</v>
      </c>
      <c r="P1781" s="53">
        <v>10018.310859451936</v>
      </c>
      <c r="Q1781" s="54">
        <v>9467.7677257058567</v>
      </c>
      <c r="R1781" s="55">
        <v>1.0860534943072022</v>
      </c>
      <c r="S1781" s="121">
        <v>10093.746428083927</v>
      </c>
      <c r="T1781" s="54">
        <v>9450.2991947611463</v>
      </c>
      <c r="U1781" s="55">
        <v>1.0840496683133087</v>
      </c>
    </row>
    <row r="1782" spans="1:21" ht="13" x14ac:dyDescent="0.3">
      <c r="A1782" s="44" t="s">
        <v>5540</v>
      </c>
      <c r="B1782" s="44" t="s">
        <v>11554</v>
      </c>
      <c r="C1782" s="98" t="s">
        <v>1001</v>
      </c>
      <c r="D1782" s="98" t="s">
        <v>13151</v>
      </c>
      <c r="E1782" s="98" t="s">
        <v>207</v>
      </c>
      <c r="F1782" s="122">
        <v>1.149206637845817</v>
      </c>
      <c r="G1782" s="122">
        <v>1.1578598986018225</v>
      </c>
      <c r="H1782" s="99">
        <v>12527.416666666668</v>
      </c>
      <c r="I1782" s="53">
        <v>14396.590388393653</v>
      </c>
      <c r="J1782" s="54">
        <v>13605.337646025595</v>
      </c>
      <c r="K1782" s="55">
        <v>1.0860449530849479</v>
      </c>
      <c r="L1782" s="121">
        <v>14504.993391409449</v>
      </c>
      <c r="M1782" s="54">
        <v>13580.236389652817</v>
      </c>
      <c r="N1782" s="120">
        <v>1.084041247369661</v>
      </c>
      <c r="O1782" s="123">
        <v>12639.834865810357</v>
      </c>
      <c r="P1782" s="53">
        <v>14525.782129064253</v>
      </c>
      <c r="Q1782" s="54">
        <v>13727.536823479344</v>
      </c>
      <c r="R1782" s="55">
        <v>1.0860534943072022</v>
      </c>
      <c r="S1782" s="121">
        <v>14635.157916070961</v>
      </c>
      <c r="T1782" s="54">
        <v>13702.208793816713</v>
      </c>
      <c r="U1782" s="55">
        <v>1.0840496683133087</v>
      </c>
    </row>
    <row r="1783" spans="1:21" ht="13" x14ac:dyDescent="0.3">
      <c r="A1783" s="44" t="s">
        <v>5539</v>
      </c>
      <c r="B1783" s="44" t="s">
        <v>11553</v>
      </c>
      <c r="C1783" s="98" t="s">
        <v>1001</v>
      </c>
      <c r="D1783" s="98" t="s">
        <v>13151</v>
      </c>
      <c r="E1783" s="98" t="s">
        <v>207</v>
      </c>
      <c r="F1783" s="122">
        <v>1.149206637845817</v>
      </c>
      <c r="G1783" s="122">
        <v>1.1578598986018225</v>
      </c>
      <c r="H1783" s="99">
        <v>11984.75</v>
      </c>
      <c r="I1783" s="53">
        <v>13772.954252922655</v>
      </c>
      <c r="J1783" s="54">
        <v>13015.977251484828</v>
      </c>
      <c r="K1783" s="55">
        <v>1.0860449530849479</v>
      </c>
      <c r="L1783" s="121">
        <v>13876.661419768192</v>
      </c>
      <c r="M1783" s="54">
        <v>12991.963339413545</v>
      </c>
      <c r="N1783" s="120">
        <v>1.084041247369661</v>
      </c>
      <c r="O1783" s="123">
        <v>12093.149641576776</v>
      </c>
      <c r="P1783" s="53">
        <v>13897.527840562794</v>
      </c>
      <c r="Q1783" s="54">
        <v>13133.807425414348</v>
      </c>
      <c r="R1783" s="55">
        <v>1.0860534943072022</v>
      </c>
      <c r="S1783" s="121">
        <v>14002.173017772751</v>
      </c>
      <c r="T1783" s="54">
        <v>13109.574857814512</v>
      </c>
      <c r="U1783" s="55">
        <v>1.0840496683133087</v>
      </c>
    </row>
    <row r="1784" spans="1:21" ht="13" x14ac:dyDescent="0.3">
      <c r="A1784" s="44" t="s">
        <v>5538</v>
      </c>
      <c r="B1784" s="44" t="s">
        <v>11552</v>
      </c>
      <c r="C1784" s="98" t="s">
        <v>1001</v>
      </c>
      <c r="D1784" s="98" t="s">
        <v>13151</v>
      </c>
      <c r="E1784" s="98" t="s">
        <v>207</v>
      </c>
      <c r="F1784" s="122">
        <v>1.149206637845817</v>
      </c>
      <c r="G1784" s="122">
        <v>1.1578598986018225</v>
      </c>
      <c r="H1784" s="99">
        <v>10813.083333333334</v>
      </c>
      <c r="I1784" s="53">
        <v>12426.46714224664</v>
      </c>
      <c r="J1784" s="54">
        <v>11743.494581453631</v>
      </c>
      <c r="K1784" s="55">
        <v>1.0860449530849479</v>
      </c>
      <c r="L1784" s="121">
        <v>12520.03557190639</v>
      </c>
      <c r="M1784" s="54">
        <v>11721.82834457876</v>
      </c>
      <c r="N1784" s="120">
        <v>1.084041247369661</v>
      </c>
      <c r="O1784" s="123">
        <v>10900.817617440418</v>
      </c>
      <c r="P1784" s="53">
        <v>12527.291963909152</v>
      </c>
      <c r="Q1784" s="54">
        <v>11838.871064226676</v>
      </c>
      <c r="R1784" s="55">
        <v>1.0860534943072022</v>
      </c>
      <c r="S1784" s="121">
        <v>12621.619581206522</v>
      </c>
      <c r="T1784" s="54">
        <v>11817.027722530158</v>
      </c>
      <c r="U1784" s="55">
        <v>1.0840496683133087</v>
      </c>
    </row>
    <row r="1785" spans="1:21" ht="13" x14ac:dyDescent="0.3">
      <c r="A1785" s="44" t="s">
        <v>5537</v>
      </c>
      <c r="B1785" s="44" t="s">
        <v>10092</v>
      </c>
      <c r="C1785" s="98" t="s">
        <v>1001</v>
      </c>
      <c r="D1785" s="98" t="s">
        <v>13151</v>
      </c>
      <c r="E1785" s="98" t="s">
        <v>207</v>
      </c>
      <c r="F1785" s="122">
        <v>1.149206637845817</v>
      </c>
      <c r="G1785" s="122">
        <v>1.1578598986018225</v>
      </c>
      <c r="H1785" s="99">
        <v>9768.25</v>
      </c>
      <c r="I1785" s="53">
        <v>11225.737740137401</v>
      </c>
      <c r="J1785" s="54">
        <v>10608.758612972042</v>
      </c>
      <c r="K1785" s="55">
        <v>1.0860449530849479</v>
      </c>
      <c r="L1785" s="121">
        <v>11310.264954517252</v>
      </c>
      <c r="M1785" s="54">
        <v>10589.185914618691</v>
      </c>
      <c r="N1785" s="120">
        <v>1.084041247369661</v>
      </c>
      <c r="O1785" s="123">
        <v>9857.2897548907131</v>
      </c>
      <c r="P1785" s="53">
        <v>11328.062817489974</v>
      </c>
      <c r="Q1785" s="54">
        <v>10705.543982697644</v>
      </c>
      <c r="R1785" s="55">
        <v>1.0860534943072022</v>
      </c>
      <c r="S1785" s="121">
        <v>11413.360516086545</v>
      </c>
      <c r="T1785" s="54">
        <v>10685.791689257454</v>
      </c>
      <c r="U1785" s="55">
        <v>1.0840496683133087</v>
      </c>
    </row>
    <row r="1786" spans="1:21" ht="13" x14ac:dyDescent="0.3">
      <c r="A1786" s="44" t="s">
        <v>5536</v>
      </c>
      <c r="B1786" s="44" t="s">
        <v>11551</v>
      </c>
      <c r="C1786" s="98" t="s">
        <v>1001</v>
      </c>
      <c r="D1786" s="98" t="s">
        <v>13151</v>
      </c>
      <c r="E1786" s="98" t="s">
        <v>207</v>
      </c>
      <c r="F1786" s="122">
        <v>1.149206637845817</v>
      </c>
      <c r="G1786" s="122">
        <v>1.1578598986018225</v>
      </c>
      <c r="H1786" s="99">
        <v>5909.3333333333339</v>
      </c>
      <c r="I1786" s="53">
        <v>6791.045091910215</v>
      </c>
      <c r="J1786" s="54">
        <v>6417.8016427633193</v>
      </c>
      <c r="K1786" s="55">
        <v>1.0860449530849479</v>
      </c>
      <c r="L1786" s="121">
        <v>6842.1800941377032</v>
      </c>
      <c r="M1786" s="54">
        <v>6405.9610777897842</v>
      </c>
      <c r="N1786" s="120">
        <v>1.084041247369661</v>
      </c>
      <c r="O1786" s="123">
        <v>5963.9109201018364</v>
      </c>
      <c r="P1786" s="53">
        <v>6853.7660169021847</v>
      </c>
      <c r="Q1786" s="54">
        <v>6477.1262945134813</v>
      </c>
      <c r="R1786" s="55">
        <v>1.0860534943072022</v>
      </c>
      <c r="S1786" s="121">
        <v>6905.3732932194143</v>
      </c>
      <c r="T1786" s="54">
        <v>6465.1756547865161</v>
      </c>
      <c r="U1786" s="55">
        <v>1.0840496683133087</v>
      </c>
    </row>
    <row r="1787" spans="1:21" ht="13" x14ac:dyDescent="0.3">
      <c r="A1787" s="44" t="s">
        <v>5535</v>
      </c>
      <c r="B1787" s="44" t="s">
        <v>11550</v>
      </c>
      <c r="C1787" s="98" t="s">
        <v>1001</v>
      </c>
      <c r="D1787" s="98" t="s">
        <v>13151</v>
      </c>
      <c r="E1787" s="98" t="s">
        <v>207</v>
      </c>
      <c r="F1787" s="122">
        <v>1.149206637845817</v>
      </c>
      <c r="G1787" s="122">
        <v>1.1578598986018225</v>
      </c>
      <c r="H1787" s="99">
        <v>22453.5</v>
      </c>
      <c r="I1787" s="53">
        <v>25803.711242871053</v>
      </c>
      <c r="J1787" s="54">
        <v>24385.510354092879</v>
      </c>
      <c r="K1787" s="55">
        <v>1.0860449530849481</v>
      </c>
      <c r="L1787" s="121">
        <v>25998.007233256019</v>
      </c>
      <c r="M1787" s="54">
        <v>24340.520147814685</v>
      </c>
      <c r="N1787" s="120">
        <v>1.084041247369661</v>
      </c>
      <c r="O1787" s="123">
        <v>22656.566868811904</v>
      </c>
      <c r="P1787" s="53">
        <v>26037.077036436258</v>
      </c>
      <c r="Q1787" s="54">
        <v>24606.243616877953</v>
      </c>
      <c r="R1787" s="55">
        <v>1.0860534943072022</v>
      </c>
      <c r="S1787" s="121">
        <v>26233.130217387963</v>
      </c>
      <c r="T1787" s="54">
        <v>24560.843799253846</v>
      </c>
      <c r="U1787" s="55">
        <v>1.0840496683133087</v>
      </c>
    </row>
    <row r="1788" spans="1:21" ht="13" x14ac:dyDescent="0.3">
      <c r="A1788" s="44" t="s">
        <v>5534</v>
      </c>
      <c r="B1788" s="44" t="s">
        <v>11549</v>
      </c>
      <c r="C1788" s="98" t="s">
        <v>1001</v>
      </c>
      <c r="D1788" s="98" t="s">
        <v>13151</v>
      </c>
      <c r="E1788" s="98" t="s">
        <v>207</v>
      </c>
      <c r="F1788" s="122">
        <v>1.149206637845817</v>
      </c>
      <c r="G1788" s="122">
        <v>1.1578598986018225</v>
      </c>
      <c r="H1788" s="99">
        <v>17589.083333333336</v>
      </c>
      <c r="I1788" s="53">
        <v>20213.491320289897</v>
      </c>
      <c r="J1788" s="54">
        <v>19102.53518355724</v>
      </c>
      <c r="K1788" s="55">
        <v>1.0860449530849479</v>
      </c>
      <c r="L1788" s="121">
        <v>20365.694244832343</v>
      </c>
      <c r="M1788" s="54">
        <v>19067.291836755587</v>
      </c>
      <c r="N1788" s="120">
        <v>1.0840412473696612</v>
      </c>
      <c r="O1788" s="123">
        <v>17746.773384769498</v>
      </c>
      <c r="P1788" s="53">
        <v>20394.709774122584</v>
      </c>
      <c r="Q1788" s="54">
        <v>19273.945247206968</v>
      </c>
      <c r="R1788" s="55">
        <v>1.0860534943072022</v>
      </c>
      <c r="S1788" s="121">
        <v>20548.277231798733</v>
      </c>
      <c r="T1788" s="54">
        <v>19238.383801390832</v>
      </c>
      <c r="U1788" s="55">
        <v>1.0840496683133087</v>
      </c>
    </row>
    <row r="1789" spans="1:21" ht="13" x14ac:dyDescent="0.3">
      <c r="A1789" s="44" t="s">
        <v>5533</v>
      </c>
      <c r="B1789" s="44" t="s">
        <v>11548</v>
      </c>
      <c r="C1789" s="98" t="s">
        <v>1001</v>
      </c>
      <c r="D1789" s="98" t="s">
        <v>13151</v>
      </c>
      <c r="E1789" s="98" t="s">
        <v>207</v>
      </c>
      <c r="F1789" s="122">
        <v>1.149206637845817</v>
      </c>
      <c r="G1789" s="122">
        <v>1.1578598986018225</v>
      </c>
      <c r="H1789" s="99">
        <v>17748.75</v>
      </c>
      <c r="I1789" s="53">
        <v>20396.981313465945</v>
      </c>
      <c r="J1789" s="54">
        <v>19275.94036106647</v>
      </c>
      <c r="K1789" s="55">
        <v>1.0860449530849481</v>
      </c>
      <c r="L1789" s="121">
        <v>20550.565875309097</v>
      </c>
      <c r="M1789" s="54">
        <v>19240.377089252273</v>
      </c>
      <c r="N1789" s="120">
        <v>1.0840412473696612</v>
      </c>
      <c r="O1789" s="123">
        <v>17909.664310243748</v>
      </c>
      <c r="P1789" s="53">
        <v>20581.905106922441</v>
      </c>
      <c r="Q1789" s="54">
        <v>19450.853506009211</v>
      </c>
      <c r="R1789" s="55">
        <v>1.0860534943072022</v>
      </c>
      <c r="S1789" s="121">
        <v>20736.882102251504</v>
      </c>
      <c r="T1789" s="54">
        <v>19414.96565512244</v>
      </c>
      <c r="U1789" s="55">
        <v>1.0840496683133087</v>
      </c>
    </row>
    <row r="1790" spans="1:21" ht="13" x14ac:dyDescent="0.3">
      <c r="A1790" s="44" t="s">
        <v>5532</v>
      </c>
      <c r="B1790" s="44" t="s">
        <v>11446</v>
      </c>
      <c r="C1790" s="98" t="s">
        <v>1001</v>
      </c>
      <c r="D1790" s="98" t="s">
        <v>13151</v>
      </c>
      <c r="E1790" s="98" t="s">
        <v>207</v>
      </c>
      <c r="F1790" s="122">
        <v>1.149206637845817</v>
      </c>
      <c r="G1790" s="122">
        <v>1.1578598986018225</v>
      </c>
      <c r="H1790" s="99">
        <v>12131</v>
      </c>
      <c r="I1790" s="53">
        <v>13941.025723707606</v>
      </c>
      <c r="J1790" s="54">
        <v>13174.811325873503</v>
      </c>
      <c r="K1790" s="55">
        <v>1.0860449530849479</v>
      </c>
      <c r="L1790" s="121">
        <v>14045.998429938709</v>
      </c>
      <c r="M1790" s="54">
        <v>13150.504371841358</v>
      </c>
      <c r="N1790" s="120">
        <v>1.084041247369661</v>
      </c>
      <c r="O1790" s="123">
        <v>12235.598093646029</v>
      </c>
      <c r="P1790" s="53">
        <v>14061.230547231642</v>
      </c>
      <c r="Q1790" s="54">
        <v>13288.514064542813</v>
      </c>
      <c r="R1790" s="55">
        <v>1.0860534943072022</v>
      </c>
      <c r="S1790" s="121">
        <v>14167.108368041643</v>
      </c>
      <c r="T1790" s="54">
        <v>13263.99605503193</v>
      </c>
      <c r="U1790" s="55">
        <v>1.0840496683133087</v>
      </c>
    </row>
    <row r="1791" spans="1:21" ht="13" x14ac:dyDescent="0.3">
      <c r="A1791" s="44" t="s">
        <v>5531</v>
      </c>
      <c r="B1791" s="44" t="s">
        <v>11547</v>
      </c>
      <c r="C1791" s="98" t="s">
        <v>1001</v>
      </c>
      <c r="D1791" s="98" t="s">
        <v>13151</v>
      </c>
      <c r="E1791" s="98" t="s">
        <v>207</v>
      </c>
      <c r="F1791" s="122">
        <v>1.149206637845817</v>
      </c>
      <c r="G1791" s="122">
        <v>1.1578598986018225</v>
      </c>
      <c r="H1791" s="99">
        <v>12618.583333333332</v>
      </c>
      <c r="I1791" s="53">
        <v>14501.359726877261</v>
      </c>
      <c r="J1791" s="54">
        <v>13704.348744248504</v>
      </c>
      <c r="K1791" s="55">
        <v>1.0860449530849479</v>
      </c>
      <c r="L1791" s="121">
        <v>14610.55161883198</v>
      </c>
      <c r="M1791" s="54">
        <v>13679.064816704682</v>
      </c>
      <c r="N1791" s="120">
        <v>1.0840412473696612</v>
      </c>
      <c r="O1791" s="123">
        <v>12731.036237328708</v>
      </c>
      <c r="P1791" s="53">
        <v>14630.591350593786</v>
      </c>
      <c r="Q1791" s="54">
        <v>13826.58639170246</v>
      </c>
      <c r="R1791" s="55">
        <v>1.0860534943072022</v>
      </c>
      <c r="S1791" s="121">
        <v>14740.756326849545</v>
      </c>
      <c r="T1791" s="54">
        <v>13801.0756103609</v>
      </c>
      <c r="U1791" s="55">
        <v>1.0840496683133087</v>
      </c>
    </row>
    <row r="1792" spans="1:21" ht="13" x14ac:dyDescent="0.3">
      <c r="A1792" s="44" t="s">
        <v>5530</v>
      </c>
      <c r="B1792" s="44" t="s">
        <v>11546</v>
      </c>
      <c r="C1792" s="98" t="s">
        <v>1001</v>
      </c>
      <c r="D1792" s="98" t="s">
        <v>13151</v>
      </c>
      <c r="E1792" s="98" t="s">
        <v>207</v>
      </c>
      <c r="F1792" s="122">
        <v>1.149206637845817</v>
      </c>
      <c r="G1792" s="122">
        <v>1.1578598986018225</v>
      </c>
      <c r="H1792" s="99">
        <v>11587.833333333332</v>
      </c>
      <c r="I1792" s="53">
        <v>13316.814984917684</v>
      </c>
      <c r="J1792" s="54">
        <v>12584.907908856194</v>
      </c>
      <c r="K1792" s="55">
        <v>1.0860449530849479</v>
      </c>
      <c r="L1792" s="121">
        <v>13417.087528348151</v>
      </c>
      <c r="M1792" s="54">
        <v>12561.689300978403</v>
      </c>
      <c r="N1792" s="120">
        <v>1.0840412473696612</v>
      </c>
      <c r="O1792" s="123">
        <v>11695.04132865779</v>
      </c>
      <c r="P1792" s="53">
        <v>13440.019124774695</v>
      </c>
      <c r="Q1792" s="54">
        <v>12701.440501055937</v>
      </c>
      <c r="R1792" s="55">
        <v>1.0860534943072022</v>
      </c>
      <c r="S1792" s="121">
        <v>13541.219366943831</v>
      </c>
      <c r="T1792" s="54">
        <v>12678.005673241914</v>
      </c>
      <c r="U1792" s="55">
        <v>1.0840496683133087</v>
      </c>
    </row>
    <row r="1793" spans="1:21" ht="13" x14ac:dyDescent="0.3">
      <c r="A1793" s="44" t="s">
        <v>5529</v>
      </c>
      <c r="B1793" s="44" t="s">
        <v>11545</v>
      </c>
      <c r="C1793" s="98" t="s">
        <v>1001</v>
      </c>
      <c r="D1793" s="98" t="s">
        <v>13151</v>
      </c>
      <c r="E1793" s="98" t="s">
        <v>207</v>
      </c>
      <c r="F1793" s="122">
        <v>1.149206637845817</v>
      </c>
      <c r="G1793" s="122">
        <v>1.1578598986018225</v>
      </c>
      <c r="H1793" s="99">
        <v>8095.4166666666679</v>
      </c>
      <c r="I1793" s="53">
        <v>9303.3065694609923</v>
      </c>
      <c r="J1793" s="54">
        <v>8791.9864139531055</v>
      </c>
      <c r="K1793" s="55">
        <v>1.0860449530849479</v>
      </c>
      <c r="L1793" s="121">
        <v>9373.3583208061718</v>
      </c>
      <c r="M1793" s="54">
        <v>8775.7655813104793</v>
      </c>
      <c r="N1793" s="120">
        <v>1.0840412473696612</v>
      </c>
      <c r="O1793" s="123">
        <v>8167.1624488106254</v>
      </c>
      <c r="P1793" s="53">
        <v>9385.7572985382685</v>
      </c>
      <c r="Q1793" s="54">
        <v>8869.9753161053468</v>
      </c>
      <c r="R1793" s="55">
        <v>1.0860534943072022</v>
      </c>
      <c r="S1793" s="121">
        <v>9456.4298848444832</v>
      </c>
      <c r="T1793" s="54">
        <v>8853.609743694069</v>
      </c>
      <c r="U1793" s="55">
        <v>1.0840496683133087</v>
      </c>
    </row>
    <row r="1794" spans="1:21" ht="13" x14ac:dyDescent="0.3">
      <c r="A1794" s="44" t="s">
        <v>5528</v>
      </c>
      <c r="B1794" s="44" t="s">
        <v>11544</v>
      </c>
      <c r="C1794" s="98" t="s">
        <v>1001</v>
      </c>
      <c r="D1794" s="98" t="s">
        <v>13151</v>
      </c>
      <c r="E1794" s="98" t="s">
        <v>207</v>
      </c>
      <c r="F1794" s="122">
        <v>1.149206637845817</v>
      </c>
      <c r="G1794" s="122">
        <v>1.1578598986018225</v>
      </c>
      <c r="H1794" s="99">
        <v>4279</v>
      </c>
      <c r="I1794" s="53">
        <v>4917.4552033422506</v>
      </c>
      <c r="J1794" s="54">
        <v>4647.1863542504916</v>
      </c>
      <c r="K1794" s="55">
        <v>1.0860449530849479</v>
      </c>
      <c r="L1794" s="121">
        <v>4954.4825061171987</v>
      </c>
      <c r="M1794" s="54">
        <v>4638.6124974947797</v>
      </c>
      <c r="N1794" s="120">
        <v>1.084041247369661</v>
      </c>
      <c r="O1794" s="123">
        <v>4320.809451409903</v>
      </c>
      <c r="P1794" s="53">
        <v>4965.5029024272035</v>
      </c>
      <c r="Q1794" s="54">
        <v>4692.63020293931</v>
      </c>
      <c r="R1794" s="55">
        <v>1.086053494307202</v>
      </c>
      <c r="S1794" s="121">
        <v>5002.8919932872668</v>
      </c>
      <c r="T1794" s="54">
        <v>4683.972052645915</v>
      </c>
      <c r="U1794" s="55">
        <v>1.0840496683133087</v>
      </c>
    </row>
    <row r="1795" spans="1:21" ht="13" x14ac:dyDescent="0.3">
      <c r="A1795" s="44" t="s">
        <v>5527</v>
      </c>
      <c r="B1795" s="44" t="s">
        <v>11543</v>
      </c>
      <c r="C1795" s="98" t="s">
        <v>1001</v>
      </c>
      <c r="D1795" s="98" t="s">
        <v>13151</v>
      </c>
      <c r="E1795" s="98" t="s">
        <v>207</v>
      </c>
      <c r="F1795" s="122">
        <v>1.149206637845817</v>
      </c>
      <c r="G1795" s="122">
        <v>1.1578598986018225</v>
      </c>
      <c r="H1795" s="99">
        <v>9212</v>
      </c>
      <c r="I1795" s="53">
        <v>10586.491547835667</v>
      </c>
      <c r="J1795" s="54">
        <v>10004.64610781854</v>
      </c>
      <c r="K1795" s="55">
        <v>1.0860449530849479</v>
      </c>
      <c r="L1795" s="121">
        <v>10666.20538591999</v>
      </c>
      <c r="M1795" s="54">
        <v>9986.1879707693188</v>
      </c>
      <c r="N1795" s="120">
        <v>1.0840412473696612</v>
      </c>
      <c r="O1795" s="123">
        <v>9300.1947881230481</v>
      </c>
      <c r="P1795" s="53">
        <v>10687.845583770079</v>
      </c>
      <c r="Q1795" s="54">
        <v>10100.509047378666</v>
      </c>
      <c r="R1795" s="55">
        <v>1.0860534943072022</v>
      </c>
      <c r="S1795" s="121">
        <v>10768.322594353351</v>
      </c>
      <c r="T1795" s="54">
        <v>10081.873075313953</v>
      </c>
      <c r="U1795" s="55">
        <v>1.0840496683133087</v>
      </c>
    </row>
    <row r="1796" spans="1:21" ht="13" x14ac:dyDescent="0.3">
      <c r="A1796" s="44" t="s">
        <v>5526</v>
      </c>
      <c r="B1796" s="44" t="s">
        <v>10367</v>
      </c>
      <c r="C1796" s="98" t="s">
        <v>1001</v>
      </c>
      <c r="D1796" s="98" t="s">
        <v>13151</v>
      </c>
      <c r="E1796" s="98" t="s">
        <v>207</v>
      </c>
      <c r="F1796" s="122">
        <v>1.149206637845817</v>
      </c>
      <c r="G1796" s="122">
        <v>1.1578598986018225</v>
      </c>
      <c r="H1796" s="99">
        <v>6376.9166666666661</v>
      </c>
      <c r="I1796" s="53">
        <v>7328.3949623229537</v>
      </c>
      <c r="J1796" s="54">
        <v>6925.618162076621</v>
      </c>
      <c r="K1796" s="55">
        <v>1.0860449530849479</v>
      </c>
      <c r="L1796" s="121">
        <v>7383.5760850589377</v>
      </c>
      <c r="M1796" s="54">
        <v>6912.8406977057139</v>
      </c>
      <c r="N1796" s="120">
        <v>1.084041247369661</v>
      </c>
      <c r="O1796" s="123">
        <v>6428.6324572230396</v>
      </c>
      <c r="P1796" s="53">
        <v>7387.8270921117828</v>
      </c>
      <c r="Q1796" s="54">
        <v>6981.8387437837782</v>
      </c>
      <c r="R1796" s="55">
        <v>1.0860534943072022</v>
      </c>
      <c r="S1796" s="121">
        <v>7443.4557250686539</v>
      </c>
      <c r="T1796" s="54">
        <v>6968.9568829608079</v>
      </c>
      <c r="U1796" s="55">
        <v>1.084049668313309</v>
      </c>
    </row>
    <row r="1797" spans="1:21" ht="13" x14ac:dyDescent="0.3">
      <c r="A1797" s="44" t="s">
        <v>5525</v>
      </c>
      <c r="B1797" s="44" t="s">
        <v>11542</v>
      </c>
      <c r="C1797" s="98" t="s">
        <v>1001</v>
      </c>
      <c r="D1797" s="98" t="s">
        <v>13151</v>
      </c>
      <c r="E1797" s="98" t="s">
        <v>207</v>
      </c>
      <c r="F1797" s="122">
        <v>1.149206637845817</v>
      </c>
      <c r="G1797" s="122">
        <v>1.1578598986018225</v>
      </c>
      <c r="H1797" s="99">
        <v>6696.5</v>
      </c>
      <c r="I1797" s="53">
        <v>7695.6622503345134</v>
      </c>
      <c r="J1797" s="54">
        <v>7272.7000283333537</v>
      </c>
      <c r="K1797" s="55">
        <v>1.0860449530849479</v>
      </c>
      <c r="L1797" s="121">
        <v>7753.6088109871043</v>
      </c>
      <c r="M1797" s="54">
        <v>7259.2822130109353</v>
      </c>
      <c r="N1797" s="120">
        <v>1.084041247369661</v>
      </c>
      <c r="O1797" s="123">
        <v>6760.2054418562366</v>
      </c>
      <c r="P1797" s="53">
        <v>7768.8729669826016</v>
      </c>
      <c r="Q1797" s="54">
        <v>7341.9447423625297</v>
      </c>
      <c r="R1797" s="55">
        <v>1.0860534943072022</v>
      </c>
      <c r="S1797" s="121">
        <v>7827.3707874351503</v>
      </c>
      <c r="T1797" s="54">
        <v>7328.3984669740785</v>
      </c>
      <c r="U1797" s="55">
        <v>1.0840496683133087</v>
      </c>
    </row>
    <row r="1798" spans="1:21" ht="13" x14ac:dyDescent="0.3">
      <c r="A1798" s="44" t="s">
        <v>5524</v>
      </c>
      <c r="B1798" s="44" t="s">
        <v>7617</v>
      </c>
      <c r="C1798" s="98" t="s">
        <v>1001</v>
      </c>
      <c r="D1798" s="98" t="s">
        <v>13151</v>
      </c>
      <c r="E1798" s="98" t="s">
        <v>207</v>
      </c>
      <c r="F1798" s="122">
        <v>1.149206637845817</v>
      </c>
      <c r="G1798" s="122">
        <v>1.1578598986018225</v>
      </c>
      <c r="H1798" s="99">
        <v>5926.2499999999991</v>
      </c>
      <c r="I1798" s="53">
        <v>6810.4858375337717</v>
      </c>
      <c r="J1798" s="54">
        <v>6436.173903219671</v>
      </c>
      <c r="K1798" s="55">
        <v>1.0860449530849479</v>
      </c>
      <c r="L1798" s="121">
        <v>6861.7672240890497</v>
      </c>
      <c r="M1798" s="54">
        <v>6424.2994422244528</v>
      </c>
      <c r="N1798" s="120">
        <v>1.084041247369661</v>
      </c>
      <c r="O1798" s="123">
        <v>5979.7416083955013</v>
      </c>
      <c r="P1798" s="53">
        <v>6871.958748970932</v>
      </c>
      <c r="Q1798" s="54">
        <v>6494.3192688521031</v>
      </c>
      <c r="R1798" s="55">
        <v>1.086053494307202</v>
      </c>
      <c r="S1798" s="121">
        <v>6923.7030123619143</v>
      </c>
      <c r="T1798" s="54">
        <v>6482.3369071804354</v>
      </c>
      <c r="U1798" s="55">
        <v>1.084049668313309</v>
      </c>
    </row>
    <row r="1799" spans="1:21" ht="13" x14ac:dyDescent="0.3">
      <c r="A1799" s="44" t="s">
        <v>5523</v>
      </c>
      <c r="B1799" s="44" t="s">
        <v>11541</v>
      </c>
      <c r="C1799" s="98" t="s">
        <v>1001</v>
      </c>
      <c r="D1799" s="98" t="s">
        <v>13151</v>
      </c>
      <c r="E1799" s="98" t="s">
        <v>207</v>
      </c>
      <c r="F1799" s="122">
        <v>1.149206637845817</v>
      </c>
      <c r="G1799" s="122">
        <v>1.1578598986018225</v>
      </c>
      <c r="H1799" s="99">
        <v>17737</v>
      </c>
      <c r="I1799" s="53">
        <v>20383.478135471258</v>
      </c>
      <c r="J1799" s="54">
        <v>19263.179332867723</v>
      </c>
      <c r="K1799" s="55">
        <v>1.0860449530849481</v>
      </c>
      <c r="L1799" s="121">
        <v>20536.961021500527</v>
      </c>
      <c r="M1799" s="54">
        <v>19227.639604595679</v>
      </c>
      <c r="N1799" s="120">
        <v>1.084041247369661</v>
      </c>
      <c r="O1799" s="123">
        <v>17884.696066609475</v>
      </c>
      <c r="P1799" s="53">
        <v>20553.211435602581</v>
      </c>
      <c r="Q1799" s="54">
        <v>19423.736657763493</v>
      </c>
      <c r="R1799" s="55">
        <v>1.0860534943072022</v>
      </c>
      <c r="S1799" s="121">
        <v>20707.972374208861</v>
      </c>
      <c r="T1799" s="54">
        <v>19387.898838892343</v>
      </c>
      <c r="U1799" s="55">
        <v>1.084049668313309</v>
      </c>
    </row>
    <row r="1800" spans="1:21" ht="13" x14ac:dyDescent="0.3">
      <c r="A1800" s="44" t="s">
        <v>5522</v>
      </c>
      <c r="B1800" s="44" t="s">
        <v>11540</v>
      </c>
      <c r="C1800" s="98" t="s">
        <v>1001</v>
      </c>
      <c r="D1800" s="98" t="s">
        <v>13151</v>
      </c>
      <c r="E1800" s="98" t="s">
        <v>207</v>
      </c>
      <c r="F1800" s="122">
        <v>1.149206637845817</v>
      </c>
      <c r="G1800" s="122">
        <v>1.1578598986018225</v>
      </c>
      <c r="H1800" s="99">
        <v>5070.166666666667</v>
      </c>
      <c r="I1800" s="53">
        <v>5826.6691883179337</v>
      </c>
      <c r="J1800" s="54">
        <v>5506.4289196328673</v>
      </c>
      <c r="K1800" s="55">
        <v>1.0860449530849479</v>
      </c>
      <c r="L1800" s="121">
        <v>5870.5426625610071</v>
      </c>
      <c r="M1800" s="54">
        <v>5496.2697977054104</v>
      </c>
      <c r="N1800" s="120">
        <v>1.084041247369661</v>
      </c>
      <c r="O1800" s="123">
        <v>5116.1080986343622</v>
      </c>
      <c r="P1800" s="53">
        <v>5879.4653868873511</v>
      </c>
      <c r="Q1800" s="54">
        <v>5556.3670777752259</v>
      </c>
      <c r="R1800" s="55">
        <v>1.0860534943072022</v>
      </c>
      <c r="S1800" s="121">
        <v>5923.7364043207454</v>
      </c>
      <c r="T1800" s="54">
        <v>5546.1152873796136</v>
      </c>
      <c r="U1800" s="55">
        <v>1.084049668313309</v>
      </c>
    </row>
    <row r="1801" spans="1:21" ht="13" x14ac:dyDescent="0.3">
      <c r="A1801" s="44" t="s">
        <v>5521</v>
      </c>
      <c r="B1801" s="44" t="s">
        <v>11539</v>
      </c>
      <c r="C1801" s="98" t="s">
        <v>1001</v>
      </c>
      <c r="D1801" s="98" t="s">
        <v>13151</v>
      </c>
      <c r="E1801" s="98" t="s">
        <v>207</v>
      </c>
      <c r="F1801" s="122">
        <v>1.149206637845817</v>
      </c>
      <c r="G1801" s="122">
        <v>1.1578598986018225</v>
      </c>
      <c r="H1801" s="99">
        <v>18620.75</v>
      </c>
      <c r="I1801" s="53">
        <v>21399.089501667499</v>
      </c>
      <c r="J1801" s="54">
        <v>20222.971560156544</v>
      </c>
      <c r="K1801" s="55">
        <v>1.0860449530849479</v>
      </c>
      <c r="L1801" s="121">
        <v>21560.219706889886</v>
      </c>
      <c r="M1801" s="54">
        <v>20185.661056958616</v>
      </c>
      <c r="N1801" s="120">
        <v>1.084041247369661</v>
      </c>
      <c r="O1801" s="123">
        <v>18785.274633828762</v>
      </c>
      <c r="P1801" s="53">
        <v>21588.162302952664</v>
      </c>
      <c r="Q1801" s="54">
        <v>20401.813157590175</v>
      </c>
      <c r="R1801" s="55">
        <v>1.0860534943072022</v>
      </c>
      <c r="S1801" s="121">
        <v>21750.716182732358</v>
      </c>
      <c r="T1801" s="54">
        <v>20364.170735976484</v>
      </c>
      <c r="U1801" s="55">
        <v>1.084049668313309</v>
      </c>
    </row>
    <row r="1802" spans="1:21" ht="13" x14ac:dyDescent="0.3">
      <c r="A1802" s="44" t="s">
        <v>5520</v>
      </c>
      <c r="B1802" s="44" t="s">
        <v>11538</v>
      </c>
      <c r="C1802" s="98" t="s">
        <v>1001</v>
      </c>
      <c r="D1802" s="98" t="s">
        <v>13151</v>
      </c>
      <c r="E1802" s="98" t="s">
        <v>207</v>
      </c>
      <c r="F1802" s="122">
        <v>1.149206637845817</v>
      </c>
      <c r="G1802" s="122">
        <v>1.1578598986018225</v>
      </c>
      <c r="H1802" s="99">
        <v>9281.6666666666661</v>
      </c>
      <c r="I1802" s="53">
        <v>10666.552943605591</v>
      </c>
      <c r="J1802" s="54">
        <v>10080.307239550124</v>
      </c>
      <c r="K1802" s="55">
        <v>1.0860449530849479</v>
      </c>
      <c r="L1802" s="121">
        <v>10746.869625522582</v>
      </c>
      <c r="M1802" s="54">
        <v>10061.709511002737</v>
      </c>
      <c r="N1802" s="120">
        <v>1.084041247369661</v>
      </c>
      <c r="O1802" s="123">
        <v>9367.835639852743</v>
      </c>
      <c r="P1802" s="53">
        <v>10765.578899567388</v>
      </c>
      <c r="Q1802" s="54">
        <v>10173.970630757616</v>
      </c>
      <c r="R1802" s="55">
        <v>1.0860534943072022</v>
      </c>
      <c r="S1802" s="121">
        <v>10846.641224078436</v>
      </c>
      <c r="T1802" s="54">
        <v>10155.199118195958</v>
      </c>
      <c r="U1802" s="55">
        <v>1.0840496683133087</v>
      </c>
    </row>
    <row r="1803" spans="1:21" ht="13" x14ac:dyDescent="0.3">
      <c r="A1803" s="44" t="s">
        <v>5519</v>
      </c>
      <c r="B1803" s="44" t="s">
        <v>11537</v>
      </c>
      <c r="C1803" s="98" t="s">
        <v>1001</v>
      </c>
      <c r="D1803" s="98" t="s">
        <v>13151</v>
      </c>
      <c r="E1803" s="98" t="s">
        <v>207</v>
      </c>
      <c r="F1803" s="122">
        <v>1.149206637845817</v>
      </c>
      <c r="G1803" s="122">
        <v>1.1578598986018225</v>
      </c>
      <c r="H1803" s="99">
        <v>5844.0833333333339</v>
      </c>
      <c r="I1803" s="53">
        <v>6716.0593587907761</v>
      </c>
      <c r="J1803" s="54">
        <v>6346.9372095745266</v>
      </c>
      <c r="K1803" s="55">
        <v>1.0860449530849479</v>
      </c>
      <c r="L1803" s="121">
        <v>6766.6297357539352</v>
      </c>
      <c r="M1803" s="54">
        <v>6335.2273863989149</v>
      </c>
      <c r="N1803" s="120">
        <v>1.0840412473696612</v>
      </c>
      <c r="O1803" s="123">
        <v>5895.9664929055325</v>
      </c>
      <c r="P1803" s="53">
        <v>6775.6838301635598</v>
      </c>
      <c r="Q1803" s="54">
        <v>6403.335011938233</v>
      </c>
      <c r="R1803" s="55">
        <v>1.086053494307202</v>
      </c>
      <c r="S1803" s="121">
        <v>6826.7031656353429</v>
      </c>
      <c r="T1803" s="54">
        <v>6391.520521020625</v>
      </c>
      <c r="U1803" s="55">
        <v>1.0840496683133087</v>
      </c>
    </row>
    <row r="1804" spans="1:21" ht="13" x14ac:dyDescent="0.3">
      <c r="A1804" s="44" t="s">
        <v>5518</v>
      </c>
      <c r="B1804" s="44" t="s">
        <v>11536</v>
      </c>
      <c r="C1804" s="98" t="s">
        <v>1001</v>
      </c>
      <c r="D1804" s="98" t="s">
        <v>13151</v>
      </c>
      <c r="E1804" s="98" t="s">
        <v>205</v>
      </c>
      <c r="F1804" s="122">
        <v>1.1414519395518867</v>
      </c>
      <c r="G1804" s="122">
        <v>1.1535324953677133</v>
      </c>
      <c r="H1804" s="99">
        <v>4557.5</v>
      </c>
      <c r="I1804" s="53">
        <v>5202.1672145077237</v>
      </c>
      <c r="J1804" s="54">
        <v>4916.250274198379</v>
      </c>
      <c r="K1804" s="55">
        <v>1.0787164617001379</v>
      </c>
      <c r="L1804" s="121">
        <v>5257.2243476383537</v>
      </c>
      <c r="M1804" s="54">
        <v>4922.0532176629813</v>
      </c>
      <c r="N1804" s="120">
        <v>1.0799897350878731</v>
      </c>
      <c r="O1804" s="123">
        <v>4598.4043127275509</v>
      </c>
      <c r="P1804" s="53">
        <v>5248.8575216066238</v>
      </c>
      <c r="Q1804" s="54">
        <v>4960.4134406560279</v>
      </c>
      <c r="R1804" s="55">
        <v>1.0787249452873253</v>
      </c>
      <c r="S1804" s="121">
        <v>5304.4088015702664</v>
      </c>
      <c r="T1804" s="54">
        <v>4966.2680337095771</v>
      </c>
      <c r="U1804" s="55">
        <v>1.0799981245589576</v>
      </c>
    </row>
    <row r="1805" spans="1:21" ht="13" x14ac:dyDescent="0.3">
      <c r="A1805" s="44" t="s">
        <v>5517</v>
      </c>
      <c r="B1805" s="44" t="s">
        <v>11535</v>
      </c>
      <c r="C1805" s="98" t="s">
        <v>1001</v>
      </c>
      <c r="D1805" s="98" t="s">
        <v>13151</v>
      </c>
      <c r="E1805" s="98" t="s">
        <v>207</v>
      </c>
      <c r="F1805" s="122">
        <v>1.149206637845817</v>
      </c>
      <c r="G1805" s="122">
        <v>1.1578598986018225</v>
      </c>
      <c r="H1805" s="99">
        <v>9747.75</v>
      </c>
      <c r="I1805" s="53">
        <v>11202.179004061563</v>
      </c>
      <c r="J1805" s="54">
        <v>10586.494691433802</v>
      </c>
      <c r="K1805" s="55">
        <v>1.0860449530849479</v>
      </c>
      <c r="L1805" s="121">
        <v>11286.528826595915</v>
      </c>
      <c r="M1805" s="54">
        <v>10566.963069047613</v>
      </c>
      <c r="N1805" s="120">
        <v>1.084041247369661</v>
      </c>
      <c r="O1805" s="123">
        <v>9838.5506489327436</v>
      </c>
      <c r="P1805" s="53">
        <v>11306.527712535779</v>
      </c>
      <c r="Q1805" s="54">
        <v>10685.192311191797</v>
      </c>
      <c r="R1805" s="55">
        <v>1.086053494307202</v>
      </c>
      <c r="S1805" s="121">
        <v>11391.663256762162</v>
      </c>
      <c r="T1805" s="54">
        <v>10665.477567659231</v>
      </c>
      <c r="U1805" s="55">
        <v>1.084049668313309</v>
      </c>
    </row>
    <row r="1806" spans="1:21" ht="13" x14ac:dyDescent="0.3">
      <c r="A1806" s="44" t="s">
        <v>5516</v>
      </c>
      <c r="B1806" s="44" t="s">
        <v>11534</v>
      </c>
      <c r="C1806" s="98" t="s">
        <v>1001</v>
      </c>
      <c r="D1806" s="98" t="s">
        <v>13151</v>
      </c>
      <c r="E1806" s="98" t="s">
        <v>207</v>
      </c>
      <c r="F1806" s="122">
        <v>1.149206637845817</v>
      </c>
      <c r="G1806" s="122">
        <v>1.1578598986018225</v>
      </c>
      <c r="H1806" s="99">
        <v>9783.6666666666679</v>
      </c>
      <c r="I1806" s="53">
        <v>11243.454675804192</v>
      </c>
      <c r="J1806" s="54">
        <v>10625.501805998769</v>
      </c>
      <c r="K1806" s="55">
        <v>1.0860449530849479</v>
      </c>
      <c r="L1806" s="121">
        <v>11328.115294620698</v>
      </c>
      <c r="M1806" s="54">
        <v>10605.898217182308</v>
      </c>
      <c r="N1806" s="120">
        <v>1.084041247369661</v>
      </c>
      <c r="O1806" s="123">
        <v>9868.8194990390148</v>
      </c>
      <c r="P1806" s="53">
        <v>11341.312875997866</v>
      </c>
      <c r="Q1806" s="54">
        <v>10718.065901618374</v>
      </c>
      <c r="R1806" s="55">
        <v>1.0860534943072022</v>
      </c>
      <c r="S1806" s="121">
        <v>11426.710344477002</v>
      </c>
      <c r="T1806" s="54">
        <v>10698.290504577159</v>
      </c>
      <c r="U1806" s="55">
        <v>1.0840496683133087</v>
      </c>
    </row>
    <row r="1807" spans="1:21" ht="13" x14ac:dyDescent="0.3">
      <c r="A1807" s="44" t="s">
        <v>5515</v>
      </c>
      <c r="B1807" s="44" t="s">
        <v>11533</v>
      </c>
      <c r="C1807" s="98" t="s">
        <v>1001</v>
      </c>
      <c r="D1807" s="98" t="s">
        <v>13151</v>
      </c>
      <c r="E1807" s="98" t="s">
        <v>207</v>
      </c>
      <c r="F1807" s="122">
        <v>1.149206637845817</v>
      </c>
      <c r="G1807" s="122">
        <v>1.1578598986018225</v>
      </c>
      <c r="H1807" s="99">
        <v>8608.75</v>
      </c>
      <c r="I1807" s="53">
        <v>9893.2326435551768</v>
      </c>
      <c r="J1807" s="54">
        <v>9349.4894898700441</v>
      </c>
      <c r="K1807" s="55">
        <v>1.0860449530849479</v>
      </c>
      <c r="L1807" s="121">
        <v>9967.7264020884395</v>
      </c>
      <c r="M1807" s="54">
        <v>9332.2400882935708</v>
      </c>
      <c r="N1807" s="120">
        <v>1.0840412473696612</v>
      </c>
      <c r="O1807" s="123">
        <v>8682.0442990423398</v>
      </c>
      <c r="P1807" s="53">
        <v>9977.4629385308908</v>
      </c>
      <c r="Q1807" s="54">
        <v>9429.1645487048572</v>
      </c>
      <c r="R1807" s="55">
        <v>1.0860534943072022</v>
      </c>
      <c r="S1807" s="121">
        <v>10052.590931745695</v>
      </c>
      <c r="T1807" s="54">
        <v>9411.7672426583031</v>
      </c>
      <c r="U1807" s="55">
        <v>1.084049668313309</v>
      </c>
    </row>
    <row r="1808" spans="1:21" ht="13" x14ac:dyDescent="0.3">
      <c r="A1808" s="44" t="s">
        <v>5514</v>
      </c>
      <c r="B1808" s="44" t="s">
        <v>11532</v>
      </c>
      <c r="C1808" s="98" t="s">
        <v>1001</v>
      </c>
      <c r="D1808" s="98" t="s">
        <v>13151</v>
      </c>
      <c r="E1808" s="98" t="s">
        <v>207</v>
      </c>
      <c r="F1808" s="122">
        <v>1.149206637845817</v>
      </c>
      <c r="G1808" s="122">
        <v>1.1578598986018225</v>
      </c>
      <c r="H1808" s="99">
        <v>8314.3333333333321</v>
      </c>
      <c r="I1808" s="53">
        <v>9554.8870559294028</v>
      </c>
      <c r="J1808" s="54">
        <v>9029.7397549326161</v>
      </c>
      <c r="K1808" s="55">
        <v>1.0860449530849479</v>
      </c>
      <c r="L1808" s="121">
        <v>9626.8331502750843</v>
      </c>
      <c r="M1808" s="54">
        <v>9013.0802777138178</v>
      </c>
      <c r="N1808" s="120">
        <v>1.0840412473696612</v>
      </c>
      <c r="O1808" s="123">
        <v>8386.5262077657608</v>
      </c>
      <c r="P1808" s="53">
        <v>9637.8515864323199</v>
      </c>
      <c r="Q1808" s="54">
        <v>9108.2160930429345</v>
      </c>
      <c r="R1808" s="55">
        <v>1.0860534943072022</v>
      </c>
      <c r="S1808" s="121">
        <v>9710.4223845451907</v>
      </c>
      <c r="T1808" s="54">
        <v>9091.4109538293451</v>
      </c>
      <c r="U1808" s="55">
        <v>1.084049668313309</v>
      </c>
    </row>
    <row r="1809" spans="1:21" ht="13" x14ac:dyDescent="0.3">
      <c r="A1809" s="44" t="s">
        <v>5513</v>
      </c>
      <c r="B1809" s="44" t="s">
        <v>11531</v>
      </c>
      <c r="C1809" s="98" t="s">
        <v>1001</v>
      </c>
      <c r="D1809" s="98" t="s">
        <v>13151</v>
      </c>
      <c r="E1809" s="98" t="s">
        <v>207</v>
      </c>
      <c r="F1809" s="122">
        <v>1.149206637845817</v>
      </c>
      <c r="G1809" s="122">
        <v>1.1578598986018225</v>
      </c>
      <c r="H1809" s="99">
        <v>7482</v>
      </c>
      <c r="I1809" s="53">
        <v>8598.3640643624021</v>
      </c>
      <c r="J1809" s="54">
        <v>8125.7883389815797</v>
      </c>
      <c r="K1809" s="55">
        <v>1.0860449530849479</v>
      </c>
      <c r="L1809" s="121">
        <v>8663.1077613388352</v>
      </c>
      <c r="M1809" s="54">
        <v>8110.7966128198032</v>
      </c>
      <c r="N1809" s="120">
        <v>1.084041247369661</v>
      </c>
      <c r="O1809" s="123">
        <v>7548.6444213893174</v>
      </c>
      <c r="P1809" s="53">
        <v>8674.9522757983996</v>
      </c>
      <c r="Q1809" s="54">
        <v>8198.2316511324352</v>
      </c>
      <c r="R1809" s="55">
        <v>1.086053494307202</v>
      </c>
      <c r="S1809" s="121">
        <v>8740.2726643310471</v>
      </c>
      <c r="T1809" s="54">
        <v>8183.1054812221973</v>
      </c>
      <c r="U1809" s="55">
        <v>1.0840496683133087</v>
      </c>
    </row>
    <row r="1810" spans="1:21" ht="13" x14ac:dyDescent="0.3">
      <c r="A1810" s="44" t="s">
        <v>5512</v>
      </c>
      <c r="B1810" s="44" t="s">
        <v>11530</v>
      </c>
      <c r="C1810" s="98" t="s">
        <v>1001</v>
      </c>
      <c r="D1810" s="98" t="s">
        <v>13151</v>
      </c>
      <c r="E1810" s="98" t="s">
        <v>207</v>
      </c>
      <c r="F1810" s="122">
        <v>1.149206637845817</v>
      </c>
      <c r="G1810" s="122">
        <v>1.1578598986018225</v>
      </c>
      <c r="H1810" s="99">
        <v>14593.833333333332</v>
      </c>
      <c r="I1810" s="53">
        <v>16771.33013828221</v>
      </c>
      <c r="J1810" s="54">
        <v>15849.559037829547</v>
      </c>
      <c r="K1810" s="55">
        <v>1.0860449530849479</v>
      </c>
      <c r="L1810" s="121">
        <v>16897.614383545228</v>
      </c>
      <c r="M1810" s="54">
        <v>15820.317290571604</v>
      </c>
      <c r="N1810" s="120">
        <v>1.084041247369661</v>
      </c>
      <c r="O1810" s="123">
        <v>14723.296652791025</v>
      </c>
      <c r="P1810" s="53">
        <v>16920.110244360545</v>
      </c>
      <c r="Q1810" s="54">
        <v>15990.287777485226</v>
      </c>
      <c r="R1810" s="55">
        <v>1.0860534943072022</v>
      </c>
      <c r="S1810" s="121">
        <v>17047.514769485169</v>
      </c>
      <c r="T1810" s="54">
        <v>15960.784852936562</v>
      </c>
      <c r="U1810" s="55">
        <v>1.084049668313309</v>
      </c>
    </row>
    <row r="1811" spans="1:21" ht="13" x14ac:dyDescent="0.3">
      <c r="A1811" s="44" t="s">
        <v>5511</v>
      </c>
      <c r="B1811" s="44" t="s">
        <v>11529</v>
      </c>
      <c r="C1811" s="98" t="s">
        <v>1001</v>
      </c>
      <c r="D1811" s="98" t="s">
        <v>13151</v>
      </c>
      <c r="E1811" s="98" t="s">
        <v>207</v>
      </c>
      <c r="F1811" s="122">
        <v>1.149206637845817</v>
      </c>
      <c r="G1811" s="122">
        <v>1.1578598986018225</v>
      </c>
      <c r="H1811" s="99">
        <v>7218.5833333333339</v>
      </c>
      <c r="I1811" s="53">
        <v>8295.6438825098521</v>
      </c>
      <c r="J1811" s="54">
        <v>7839.7059975897882</v>
      </c>
      <c r="K1811" s="55">
        <v>1.0860449530849481</v>
      </c>
      <c r="L1811" s="121">
        <v>8358.1081663821406</v>
      </c>
      <c r="M1811" s="54">
        <v>7825.2420809085143</v>
      </c>
      <c r="N1811" s="120">
        <v>1.0840412473696612</v>
      </c>
      <c r="O1811" s="123">
        <v>7269.5361318821588</v>
      </c>
      <c r="P1811" s="53">
        <v>8354.1991768189819</v>
      </c>
      <c r="Q1811" s="54">
        <v>7895.1051180230806</v>
      </c>
      <c r="R1811" s="55">
        <v>1.0860534943072022</v>
      </c>
      <c r="S1811" s="121">
        <v>8417.1043685433615</v>
      </c>
      <c r="T1811" s="54">
        <v>7880.5382325584687</v>
      </c>
      <c r="U1811" s="55">
        <v>1.084049668313309</v>
      </c>
    </row>
    <row r="1812" spans="1:21" ht="13" x14ac:dyDescent="0.3">
      <c r="A1812" s="44" t="s">
        <v>5510</v>
      </c>
      <c r="B1812" s="44" t="s">
        <v>11528</v>
      </c>
      <c r="C1812" s="98" t="s">
        <v>1001</v>
      </c>
      <c r="D1812" s="98" t="s">
        <v>13151</v>
      </c>
      <c r="E1812" s="98" t="s">
        <v>207</v>
      </c>
      <c r="F1812" s="122">
        <v>1.149206637845817</v>
      </c>
      <c r="G1812" s="122">
        <v>1.1578598986018225</v>
      </c>
      <c r="H1812" s="99">
        <v>11280.416666666664</v>
      </c>
      <c r="I1812" s="53">
        <v>12963.529710999916</v>
      </c>
      <c r="J1812" s="54">
        <v>12251.039589528662</v>
      </c>
      <c r="K1812" s="55">
        <v>1.0860449530849479</v>
      </c>
      <c r="L1812" s="121">
        <v>13061.142097852971</v>
      </c>
      <c r="M1812" s="54">
        <v>12228.436954182844</v>
      </c>
      <c r="N1812" s="120">
        <v>1.084041247369661</v>
      </c>
      <c r="O1812" s="123">
        <v>11381.873537898111</v>
      </c>
      <c r="P1812" s="53">
        <v>13080.124620874163</v>
      </c>
      <c r="Q1812" s="54">
        <v>12361.323527596922</v>
      </c>
      <c r="R1812" s="55">
        <v>1.0860534943072022</v>
      </c>
      <c r="S1812" s="121">
        <v>13178.614940489473</v>
      </c>
      <c r="T1812" s="54">
        <v>12338.516233542474</v>
      </c>
      <c r="U1812" s="55">
        <v>1.0840496683133087</v>
      </c>
    </row>
    <row r="1813" spans="1:21" ht="13" x14ac:dyDescent="0.3">
      <c r="A1813" s="44" t="s">
        <v>5509</v>
      </c>
      <c r="B1813" s="44" t="s">
        <v>11527</v>
      </c>
      <c r="C1813" s="98" t="s">
        <v>1001</v>
      </c>
      <c r="D1813" s="98" t="s">
        <v>13151</v>
      </c>
      <c r="E1813" s="98" t="s">
        <v>207</v>
      </c>
      <c r="F1813" s="122">
        <v>1.149206637845817</v>
      </c>
      <c r="G1813" s="122">
        <v>1.1578598986018225</v>
      </c>
      <c r="H1813" s="99">
        <v>9037.1666666666679</v>
      </c>
      <c r="I1813" s="53">
        <v>10385.57192065229</v>
      </c>
      <c r="J1813" s="54">
        <v>9814.7692485208554</v>
      </c>
      <c r="K1813" s="55">
        <v>1.0860449530849479</v>
      </c>
      <c r="L1813" s="121">
        <v>10463.772880314438</v>
      </c>
      <c r="M1813" s="54">
        <v>9796.6614260208571</v>
      </c>
      <c r="N1813" s="120">
        <v>1.084041247369661</v>
      </c>
      <c r="O1813" s="123">
        <v>9121.3741838460646</v>
      </c>
      <c r="P1813" s="53">
        <v>10482.34375835137</v>
      </c>
      <c r="Q1813" s="54">
        <v>9906.3003052495242</v>
      </c>
      <c r="R1813" s="55">
        <v>1.0860534943072022</v>
      </c>
      <c r="S1813" s="121">
        <v>10561.273387617286</v>
      </c>
      <c r="T1813" s="54">
        <v>9888.0226585599048</v>
      </c>
      <c r="U1813" s="55">
        <v>1.084049668313309</v>
      </c>
    </row>
    <row r="1814" spans="1:21" ht="13" x14ac:dyDescent="0.3">
      <c r="A1814" s="44" t="s">
        <v>5508</v>
      </c>
      <c r="B1814" s="44" t="s">
        <v>11526</v>
      </c>
      <c r="C1814" s="98" t="s">
        <v>1001</v>
      </c>
      <c r="D1814" s="98" t="s">
        <v>13151</v>
      </c>
      <c r="E1814" s="98" t="s">
        <v>207</v>
      </c>
      <c r="F1814" s="122">
        <v>1.149206637845817</v>
      </c>
      <c r="G1814" s="122">
        <v>1.1578598986018225</v>
      </c>
      <c r="H1814" s="99">
        <v>9270.4166666666679</v>
      </c>
      <c r="I1814" s="53">
        <v>10653.624368929828</v>
      </c>
      <c r="J1814" s="54">
        <v>10068.089233827921</v>
      </c>
      <c r="K1814" s="55">
        <v>1.0860449530849479</v>
      </c>
      <c r="L1814" s="121">
        <v>10733.843701663312</v>
      </c>
      <c r="M1814" s="54">
        <v>10049.514046969829</v>
      </c>
      <c r="N1814" s="120">
        <v>1.084041247369661</v>
      </c>
      <c r="O1814" s="123">
        <v>9354.0286802351548</v>
      </c>
      <c r="P1814" s="53">
        <v>10749.711849926387</v>
      </c>
      <c r="Q1814" s="54">
        <v>10158.975534019177</v>
      </c>
      <c r="R1814" s="55">
        <v>1.0860534943072022</v>
      </c>
      <c r="S1814" s="121">
        <v>10830.654699215616</v>
      </c>
      <c r="T1814" s="54">
        <v>10140.231688202099</v>
      </c>
      <c r="U1814" s="55">
        <v>1.084049668313309</v>
      </c>
    </row>
    <row r="1815" spans="1:21" ht="13" x14ac:dyDescent="0.3">
      <c r="A1815" s="44" t="s">
        <v>5507</v>
      </c>
      <c r="B1815" s="44" t="s">
        <v>11525</v>
      </c>
      <c r="C1815" s="98" t="s">
        <v>1001</v>
      </c>
      <c r="D1815" s="98" t="s">
        <v>13151</v>
      </c>
      <c r="E1815" s="98" t="s">
        <v>207</v>
      </c>
      <c r="F1815" s="122">
        <v>1.149206637845817</v>
      </c>
      <c r="G1815" s="122">
        <v>1.1578598986018225</v>
      </c>
      <c r="H1815" s="99">
        <v>11821.416666666668</v>
      </c>
      <c r="I1815" s="53">
        <v>13585.250502074507</v>
      </c>
      <c r="J1815" s="54">
        <v>12838.589909147622</v>
      </c>
      <c r="K1815" s="55">
        <v>1.0860449530849479</v>
      </c>
      <c r="L1815" s="121">
        <v>13687.544302996563</v>
      </c>
      <c r="M1815" s="54">
        <v>12814.903269009836</v>
      </c>
      <c r="N1815" s="120">
        <v>1.084041247369661</v>
      </c>
      <c r="O1815" s="123">
        <v>11923.189547219843</v>
      </c>
      <c r="P1815" s="53">
        <v>13702.208571958905</v>
      </c>
      <c r="Q1815" s="54">
        <v>12949.221671045218</v>
      </c>
      <c r="R1815" s="55">
        <v>1.0860534943072022</v>
      </c>
      <c r="S1815" s="121">
        <v>13805.383040154276</v>
      </c>
      <c r="T1815" s="54">
        <v>12925.329673900382</v>
      </c>
      <c r="U1815" s="55">
        <v>1.0840496683133087</v>
      </c>
    </row>
    <row r="1816" spans="1:21" ht="13" x14ac:dyDescent="0.3">
      <c r="A1816" s="44" t="s">
        <v>5506</v>
      </c>
      <c r="B1816" s="44" t="s">
        <v>11524</v>
      </c>
      <c r="C1816" s="98" t="s">
        <v>1001</v>
      </c>
      <c r="D1816" s="98" t="s">
        <v>13151</v>
      </c>
      <c r="E1816" s="98" t="s">
        <v>207</v>
      </c>
      <c r="F1816" s="122">
        <v>1.149206637845817</v>
      </c>
      <c r="G1816" s="122">
        <v>1.1578598986018225</v>
      </c>
      <c r="H1816" s="99">
        <v>4991.083333333333</v>
      </c>
      <c r="I1816" s="53">
        <v>5735.7860967082925</v>
      </c>
      <c r="J1816" s="54">
        <v>5420.5408645930647</v>
      </c>
      <c r="K1816" s="55">
        <v>1.0860449530849479</v>
      </c>
      <c r="L1816" s="121">
        <v>5778.975242246579</v>
      </c>
      <c r="M1816" s="54">
        <v>5410.5402023925917</v>
      </c>
      <c r="N1816" s="120">
        <v>1.084041247369661</v>
      </c>
      <c r="O1816" s="123">
        <v>5037.5272484436837</v>
      </c>
      <c r="P1816" s="53">
        <v>5789.1597522406555</v>
      </c>
      <c r="Q1816" s="54">
        <v>5471.0240708400079</v>
      </c>
      <c r="R1816" s="55">
        <v>1.0860534943072022</v>
      </c>
      <c r="S1816" s="121">
        <v>5832.750789086921</v>
      </c>
      <c r="T1816" s="54">
        <v>5460.9297427946303</v>
      </c>
      <c r="U1816" s="55">
        <v>1.0840496683133087</v>
      </c>
    </row>
    <row r="1817" spans="1:21" ht="13" x14ac:dyDescent="0.3">
      <c r="A1817" s="44" t="s">
        <v>5505</v>
      </c>
      <c r="B1817" s="44" t="s">
        <v>11523</v>
      </c>
      <c r="C1817" s="98" t="s">
        <v>1001</v>
      </c>
      <c r="D1817" s="98" t="s">
        <v>13151</v>
      </c>
      <c r="E1817" s="98" t="s">
        <v>207</v>
      </c>
      <c r="F1817" s="122">
        <v>1.149206637845817</v>
      </c>
      <c r="G1817" s="122">
        <v>1.1578598986018225</v>
      </c>
      <c r="H1817" s="99">
        <v>6311.0833333333321</v>
      </c>
      <c r="I1817" s="53">
        <v>7252.7388586647703</v>
      </c>
      <c r="J1817" s="54">
        <v>6854.1202026651954</v>
      </c>
      <c r="K1817" s="55">
        <v>1.0860449530849479</v>
      </c>
      <c r="L1817" s="121">
        <v>7307.3503084009835</v>
      </c>
      <c r="M1817" s="54">
        <v>6841.4746489205436</v>
      </c>
      <c r="N1817" s="120">
        <v>1.084041247369661</v>
      </c>
      <c r="O1817" s="123">
        <v>6367.4007544139504</v>
      </c>
      <c r="P1817" s="53">
        <v>7317.4592127969745</v>
      </c>
      <c r="Q1817" s="54">
        <v>6915.3378389855861</v>
      </c>
      <c r="R1817" s="55">
        <v>1.0860534943072022</v>
      </c>
      <c r="S1817" s="121">
        <v>7372.5579918629046</v>
      </c>
      <c r="T1817" s="54">
        <v>6902.5786758403556</v>
      </c>
      <c r="U1817" s="55">
        <v>1.084049668313309</v>
      </c>
    </row>
    <row r="1818" spans="1:21" ht="13" x14ac:dyDescent="0.3">
      <c r="A1818" s="44" t="s">
        <v>5504</v>
      </c>
      <c r="B1818" s="44" t="s">
        <v>11522</v>
      </c>
      <c r="C1818" s="98" t="s">
        <v>1001</v>
      </c>
      <c r="D1818" s="98" t="s">
        <v>13151</v>
      </c>
      <c r="E1818" s="98" t="s">
        <v>207</v>
      </c>
      <c r="F1818" s="122">
        <v>1.149206637845817</v>
      </c>
      <c r="G1818" s="122">
        <v>1.1578598986018225</v>
      </c>
      <c r="H1818" s="99">
        <v>4280.75</v>
      </c>
      <c r="I1818" s="53">
        <v>4919.4663149584812</v>
      </c>
      <c r="J1818" s="54">
        <v>4649.0869329183906</v>
      </c>
      <c r="K1818" s="55">
        <v>1.0860449530849479</v>
      </c>
      <c r="L1818" s="121">
        <v>4956.5087609397515</v>
      </c>
      <c r="M1818" s="54">
        <v>4640.5095696776762</v>
      </c>
      <c r="N1818" s="120">
        <v>1.084041247369661</v>
      </c>
      <c r="O1818" s="123">
        <v>4319.0586202717641</v>
      </c>
      <c r="P1818" s="53">
        <v>4963.4908356615069</v>
      </c>
      <c r="Q1818" s="54">
        <v>4690.7287066637928</v>
      </c>
      <c r="R1818" s="55">
        <v>1.0860534943072022</v>
      </c>
      <c r="S1818" s="121">
        <v>5000.8647761231923</v>
      </c>
      <c r="T1818" s="54">
        <v>4682.0740647313432</v>
      </c>
      <c r="U1818" s="55">
        <v>1.084049668313309</v>
      </c>
    </row>
    <row r="1819" spans="1:21" ht="13" x14ac:dyDescent="0.3">
      <c r="A1819" s="44" t="s">
        <v>5503</v>
      </c>
      <c r="B1819" s="44" t="s">
        <v>11521</v>
      </c>
      <c r="C1819" s="98" t="s">
        <v>1001</v>
      </c>
      <c r="D1819" s="98" t="s">
        <v>13151</v>
      </c>
      <c r="E1819" s="98" t="s">
        <v>207</v>
      </c>
      <c r="F1819" s="122">
        <v>1.149206637845817</v>
      </c>
      <c r="G1819" s="122">
        <v>1.1578598986018225</v>
      </c>
      <c r="H1819" s="99">
        <v>11448.166666666668</v>
      </c>
      <c r="I1819" s="53">
        <v>13156.309124498555</v>
      </c>
      <c r="J1819" s="54">
        <v>12433.223630408665</v>
      </c>
      <c r="K1819" s="55">
        <v>1.0860449530849479</v>
      </c>
      <c r="L1819" s="121">
        <v>13255.373095843432</v>
      </c>
      <c r="M1819" s="54">
        <v>12410.284873429109</v>
      </c>
      <c r="N1819" s="120">
        <v>1.084041247369661</v>
      </c>
      <c r="O1819" s="123">
        <v>11548.255543607127</v>
      </c>
      <c r="P1819" s="53">
        <v>13271.331926253064</v>
      </c>
      <c r="Q1819" s="54">
        <v>12542.023286287038</v>
      </c>
      <c r="R1819" s="55">
        <v>1.086053494307202</v>
      </c>
      <c r="S1819" s="121">
        <v>13371.261992748883</v>
      </c>
      <c r="T1819" s="54">
        <v>12518.882591644637</v>
      </c>
      <c r="U1819" s="55">
        <v>1.084049668313309</v>
      </c>
    </row>
    <row r="1820" spans="1:21" ht="13" x14ac:dyDescent="0.3">
      <c r="A1820" s="44" t="s">
        <v>5502</v>
      </c>
      <c r="B1820" s="44" t="s">
        <v>11520</v>
      </c>
      <c r="C1820" s="98" t="s">
        <v>1001</v>
      </c>
      <c r="D1820" s="98" t="s">
        <v>13151</v>
      </c>
      <c r="E1820" s="98" t="s">
        <v>207</v>
      </c>
      <c r="F1820" s="122">
        <v>1.149206637845817</v>
      </c>
      <c r="G1820" s="122">
        <v>1.1578598986018225</v>
      </c>
      <c r="H1820" s="99">
        <v>94.083333333333329</v>
      </c>
      <c r="I1820" s="53">
        <v>108.12119117732728</v>
      </c>
      <c r="J1820" s="54">
        <v>102.17872933607551</v>
      </c>
      <c r="K1820" s="55">
        <v>1.0860449530849479</v>
      </c>
      <c r="L1820" s="121">
        <v>108.9353187934548</v>
      </c>
      <c r="M1820" s="54">
        <v>101.99021402336228</v>
      </c>
      <c r="N1820" s="120">
        <v>1.0840412473696612</v>
      </c>
      <c r="O1820" s="123">
        <v>94.934081695337454</v>
      </c>
      <c r="P1820" s="53">
        <v>109.09887684207888</v>
      </c>
      <c r="Q1820" s="54">
        <v>103.10349115406665</v>
      </c>
      <c r="R1820" s="55">
        <v>1.0860534943072022</v>
      </c>
      <c r="S1820" s="121">
        <v>109.92036620562055</v>
      </c>
      <c r="T1820" s="54">
        <v>102.91325977345913</v>
      </c>
      <c r="U1820" s="55">
        <v>1.0840496683133087</v>
      </c>
    </row>
    <row r="1821" spans="1:21" ht="13" x14ac:dyDescent="0.3">
      <c r="A1821" s="44" t="s">
        <v>5501</v>
      </c>
      <c r="B1821" s="44" t="s">
        <v>11519</v>
      </c>
      <c r="C1821" s="98" t="s">
        <v>1001</v>
      </c>
      <c r="D1821" s="98" t="s">
        <v>13151</v>
      </c>
      <c r="E1821" s="98" t="s">
        <v>207</v>
      </c>
      <c r="F1821" s="122">
        <v>1.149206637845817</v>
      </c>
      <c r="G1821" s="122">
        <v>1.1578598986018225</v>
      </c>
      <c r="H1821" s="99">
        <v>4082.5833333333335</v>
      </c>
      <c r="I1821" s="53">
        <v>4691.7318662253683</v>
      </c>
      <c r="J1821" s="54">
        <v>4433.86902471539</v>
      </c>
      <c r="K1821" s="55">
        <v>1.0860449530849479</v>
      </c>
      <c r="L1821" s="121">
        <v>4727.059524366824</v>
      </c>
      <c r="M1821" s="54">
        <v>4425.6887291572557</v>
      </c>
      <c r="N1821" s="120">
        <v>1.084041247369661</v>
      </c>
      <c r="O1821" s="123">
        <v>4117.6788193540478</v>
      </c>
      <c r="P1821" s="53">
        <v>4732.0638317187986</v>
      </c>
      <c r="Q1821" s="54">
        <v>4472.0194701942182</v>
      </c>
      <c r="R1821" s="55">
        <v>1.0860534943072022</v>
      </c>
      <c r="S1821" s="121">
        <v>4767.6951802521498</v>
      </c>
      <c r="T1821" s="54">
        <v>4463.7683583414928</v>
      </c>
      <c r="U1821" s="55">
        <v>1.084049668313309</v>
      </c>
    </row>
    <row r="1822" spans="1:21" ht="13" x14ac:dyDescent="0.3">
      <c r="A1822" s="44" t="s">
        <v>5500</v>
      </c>
      <c r="B1822" s="44" t="s">
        <v>11518</v>
      </c>
      <c r="C1822" s="98" t="s">
        <v>966</v>
      </c>
      <c r="D1822" s="98" t="s">
        <v>13151</v>
      </c>
      <c r="E1822" s="98" t="s">
        <v>205</v>
      </c>
      <c r="F1822" s="122">
        <v>1.1414519395518867</v>
      </c>
      <c r="G1822" s="122">
        <v>1.1535324953677133</v>
      </c>
      <c r="H1822" s="99">
        <v>7546.083333333333</v>
      </c>
      <c r="I1822" s="53">
        <v>8613.4914568534987</v>
      </c>
      <c r="J1822" s="54">
        <v>8140.0843130277153</v>
      </c>
      <c r="K1822" s="55">
        <v>1.0787164617001379</v>
      </c>
      <c r="L1822" s="121">
        <v>8704.6523377527119</v>
      </c>
      <c r="M1822" s="54">
        <v>8149.6925401176804</v>
      </c>
      <c r="N1822" s="120">
        <v>1.0799897350878731</v>
      </c>
      <c r="O1822" s="123">
        <v>7620.1607790701564</v>
      </c>
      <c r="P1822" s="53">
        <v>8698.0473009668458</v>
      </c>
      <c r="Q1822" s="54">
        <v>8220.0575194830762</v>
      </c>
      <c r="R1822" s="55">
        <v>1.0787249452873253</v>
      </c>
      <c r="S1822" s="121">
        <v>8790.1030785839757</v>
      </c>
      <c r="T1822" s="54">
        <v>8229.759350233493</v>
      </c>
      <c r="U1822" s="55">
        <v>1.0799981245589574</v>
      </c>
    </row>
    <row r="1823" spans="1:21" ht="13" x14ac:dyDescent="0.3">
      <c r="A1823" s="44" t="s">
        <v>5499</v>
      </c>
      <c r="B1823" s="44" t="s">
        <v>11517</v>
      </c>
      <c r="C1823" s="98" t="s">
        <v>966</v>
      </c>
      <c r="D1823" s="98" t="s">
        <v>13151</v>
      </c>
      <c r="E1823" s="98" t="s">
        <v>205</v>
      </c>
      <c r="F1823" s="122">
        <v>1.1414519395518867</v>
      </c>
      <c r="G1823" s="122">
        <v>1.1535324953677133</v>
      </c>
      <c r="H1823" s="99">
        <v>14127.666666666664</v>
      </c>
      <c r="I1823" s="53">
        <v>16126.052518009203</v>
      </c>
      <c r="J1823" s="54">
        <v>15239.746598745647</v>
      </c>
      <c r="K1823" s="55">
        <v>1.0787164617001379</v>
      </c>
      <c r="L1823" s="121">
        <v>16296.722583723262</v>
      </c>
      <c r="M1823" s="54">
        <v>15257.734980743104</v>
      </c>
      <c r="N1823" s="120">
        <v>1.0799897350878729</v>
      </c>
      <c r="O1823" s="123">
        <v>14261.225997698004</v>
      </c>
      <c r="P1823" s="53">
        <v>16278.504075460178</v>
      </c>
      <c r="Q1823" s="54">
        <v>15383.940234096959</v>
      </c>
      <c r="R1823" s="55">
        <v>1.0787249452873251</v>
      </c>
      <c r="S1823" s="121">
        <v>16450.787612127486</v>
      </c>
      <c r="T1823" s="54">
        <v>15402.097331425293</v>
      </c>
      <c r="U1823" s="55">
        <v>1.0799981245589576</v>
      </c>
    </row>
    <row r="1824" spans="1:21" ht="13" x14ac:dyDescent="0.3">
      <c r="A1824" s="44" t="s">
        <v>5498</v>
      </c>
      <c r="B1824" s="44" t="s">
        <v>11516</v>
      </c>
      <c r="C1824" s="98" t="s">
        <v>966</v>
      </c>
      <c r="D1824" s="98" t="s">
        <v>13151</v>
      </c>
      <c r="E1824" s="98" t="s">
        <v>195</v>
      </c>
      <c r="F1824" s="122">
        <v>1.1344665940914913</v>
      </c>
      <c r="G1824" s="122">
        <v>1.150613736484603</v>
      </c>
      <c r="H1824" s="99">
        <v>7960.4166666666661</v>
      </c>
      <c r="I1824" s="53">
        <v>9030.8267833824757</v>
      </c>
      <c r="J1824" s="54">
        <v>8534.4824222924326</v>
      </c>
      <c r="K1824" s="55">
        <v>1.0721150386548988</v>
      </c>
      <c r="L1824" s="121">
        <v>9159.3647648076403</v>
      </c>
      <c r="M1824" s="54">
        <v>8575.4150538815175</v>
      </c>
      <c r="N1824" s="120">
        <v>1.0772570598961342</v>
      </c>
      <c r="O1824" s="123">
        <v>8040.3682605627528</v>
      </c>
      <c r="P1824" s="53">
        <v>9121.5291958019552</v>
      </c>
      <c r="Q1824" s="54">
        <v>8620.2675222060243</v>
      </c>
      <c r="R1824" s="55">
        <v>1.0721234703250624</v>
      </c>
      <c r="S1824" s="121">
        <v>9251.3581669983159</v>
      </c>
      <c r="T1824" s="54">
        <v>8661.610756614522</v>
      </c>
      <c r="U1824" s="55">
        <v>1.0772654281395175</v>
      </c>
    </row>
    <row r="1825" spans="1:21" ht="13" x14ac:dyDescent="0.3">
      <c r="A1825" s="44" t="s">
        <v>5497</v>
      </c>
      <c r="B1825" s="44" t="s">
        <v>11515</v>
      </c>
      <c r="C1825" s="98" t="s">
        <v>966</v>
      </c>
      <c r="D1825" s="98" t="s">
        <v>13151</v>
      </c>
      <c r="E1825" s="98" t="s">
        <v>195</v>
      </c>
      <c r="F1825" s="122">
        <v>1.1344665940914913</v>
      </c>
      <c r="G1825" s="122">
        <v>1.150613736484603</v>
      </c>
      <c r="H1825" s="99">
        <v>7578</v>
      </c>
      <c r="I1825" s="53">
        <v>8596.9878500253217</v>
      </c>
      <c r="J1825" s="54">
        <v>8124.4877629268231</v>
      </c>
      <c r="K1825" s="55">
        <v>1.0721150386548988</v>
      </c>
      <c r="L1825" s="121">
        <v>8719.3508950803207</v>
      </c>
      <c r="M1825" s="54">
        <v>8163.4539998929058</v>
      </c>
      <c r="N1825" s="120">
        <v>1.0772570598961344</v>
      </c>
      <c r="O1825" s="123">
        <v>7651.7854378368284</v>
      </c>
      <c r="P1825" s="53">
        <v>8680.694964381617</v>
      </c>
      <c r="Q1825" s="54">
        <v>8203.6587577963965</v>
      </c>
      <c r="R1825" s="55">
        <v>1.0721234703250622</v>
      </c>
      <c r="S1825" s="121">
        <v>8804.2494334079074</v>
      </c>
      <c r="T1825" s="54">
        <v>8243.0039157230185</v>
      </c>
      <c r="U1825" s="55">
        <v>1.0772654281395178</v>
      </c>
    </row>
    <row r="1826" spans="1:21" ht="13" x14ac:dyDescent="0.3">
      <c r="A1826" s="44" t="s">
        <v>5496</v>
      </c>
      <c r="B1826" s="44" t="s">
        <v>11514</v>
      </c>
      <c r="C1826" s="98" t="s">
        <v>966</v>
      </c>
      <c r="D1826" s="98" t="s">
        <v>13151</v>
      </c>
      <c r="E1826" s="98" t="s">
        <v>205</v>
      </c>
      <c r="F1826" s="122">
        <v>1.1414519395518867</v>
      </c>
      <c r="G1826" s="122">
        <v>1.1535324953677133</v>
      </c>
      <c r="H1826" s="99">
        <v>16988.5</v>
      </c>
      <c r="I1826" s="53">
        <v>19391.556275077226</v>
      </c>
      <c r="J1826" s="54">
        <v>18325.774609592794</v>
      </c>
      <c r="K1826" s="55">
        <v>1.0787164617001379</v>
      </c>
      <c r="L1826" s="121">
        <v>19596.786797554396</v>
      </c>
      <c r="M1826" s="54">
        <v>18347.40561454033</v>
      </c>
      <c r="N1826" s="120">
        <v>1.0799897350878729</v>
      </c>
      <c r="O1826" s="123">
        <v>17144.808839388708</v>
      </c>
      <c r="P1826" s="53">
        <v>19569.975302966574</v>
      </c>
      <c r="Q1826" s="54">
        <v>18494.532977231233</v>
      </c>
      <c r="R1826" s="55">
        <v>1.0787249452873251</v>
      </c>
      <c r="S1826" s="121">
        <v>19777.094123102484</v>
      </c>
      <c r="T1826" s="54">
        <v>18516.361392461644</v>
      </c>
      <c r="U1826" s="55">
        <v>1.0799981245589576</v>
      </c>
    </row>
    <row r="1827" spans="1:21" ht="13" x14ac:dyDescent="0.3">
      <c r="A1827" s="44" t="s">
        <v>5495</v>
      </c>
      <c r="B1827" s="44" t="s">
        <v>11513</v>
      </c>
      <c r="C1827" s="98" t="s">
        <v>966</v>
      </c>
      <c r="D1827" s="98" t="s">
        <v>13151</v>
      </c>
      <c r="E1827" s="98" t="s">
        <v>205</v>
      </c>
      <c r="F1827" s="122">
        <v>1.1414519395518867</v>
      </c>
      <c r="G1827" s="122">
        <v>1.1535324953677133</v>
      </c>
      <c r="H1827" s="99">
        <v>5782.25</v>
      </c>
      <c r="I1827" s="53">
        <v>6600.1604774738971</v>
      </c>
      <c r="J1827" s="54">
        <v>6237.4082606656229</v>
      </c>
      <c r="K1827" s="55">
        <v>1.0787164617001379</v>
      </c>
      <c r="L1827" s="121">
        <v>6670.0132713399598</v>
      </c>
      <c r="M1827" s="54">
        <v>6244.7706457118529</v>
      </c>
      <c r="N1827" s="120">
        <v>1.0799897350878729</v>
      </c>
      <c r="O1827" s="123">
        <v>5839.1688220613705</v>
      </c>
      <c r="P1827" s="53">
        <v>6665.130577312857</v>
      </c>
      <c r="Q1827" s="54">
        <v>6298.8570681016072</v>
      </c>
      <c r="R1827" s="55">
        <v>1.0787249452873253</v>
      </c>
      <c r="S1827" s="121">
        <v>6735.670982185804</v>
      </c>
      <c r="T1827" s="54">
        <v>6306.2913768094177</v>
      </c>
      <c r="U1827" s="55">
        <v>1.0799981245589576</v>
      </c>
    </row>
    <row r="1828" spans="1:21" ht="13" x14ac:dyDescent="0.3">
      <c r="A1828" s="44" t="s">
        <v>5494</v>
      </c>
      <c r="B1828" s="44" t="s">
        <v>11512</v>
      </c>
      <c r="C1828" s="98" t="s">
        <v>966</v>
      </c>
      <c r="D1828" s="98" t="s">
        <v>13151</v>
      </c>
      <c r="E1828" s="98" t="s">
        <v>195</v>
      </c>
      <c r="F1828" s="122">
        <v>1.1344665940914913</v>
      </c>
      <c r="G1828" s="122">
        <v>1.150613736484603</v>
      </c>
      <c r="H1828" s="99">
        <v>10456.5</v>
      </c>
      <c r="I1828" s="53">
        <v>11862.549941117679</v>
      </c>
      <c r="J1828" s="54">
        <v>11210.570901694948</v>
      </c>
      <c r="K1828" s="55">
        <v>1.0721150386548985</v>
      </c>
      <c r="L1828" s="121">
        <v>12031.392535551251</v>
      </c>
      <c r="M1828" s="54">
        <v>11264.338446803929</v>
      </c>
      <c r="N1828" s="120">
        <v>1.0772570598961344</v>
      </c>
      <c r="O1828" s="123">
        <v>10562.446837115825</v>
      </c>
      <c r="P1828" s="53">
        <v>11982.743088575235</v>
      </c>
      <c r="Q1828" s="54">
        <v>11324.247158132597</v>
      </c>
      <c r="R1828" s="55">
        <v>1.0721234703250624</v>
      </c>
      <c r="S1828" s="121">
        <v>12153.296421673816</v>
      </c>
      <c r="T1828" s="54">
        <v>11378.558814186474</v>
      </c>
      <c r="U1828" s="55">
        <v>1.0772654281395175</v>
      </c>
    </row>
    <row r="1829" spans="1:21" ht="13" x14ac:dyDescent="0.3">
      <c r="A1829" s="44" t="s">
        <v>5493</v>
      </c>
      <c r="B1829" s="44" t="s">
        <v>11511</v>
      </c>
      <c r="C1829" s="98" t="s">
        <v>966</v>
      </c>
      <c r="D1829" s="98" t="s">
        <v>13151</v>
      </c>
      <c r="E1829" s="98" t="s">
        <v>195</v>
      </c>
      <c r="F1829" s="122">
        <v>1.1344665940914913</v>
      </c>
      <c r="G1829" s="122">
        <v>1.150613736484603</v>
      </c>
      <c r="H1829" s="99">
        <v>12221.916666666668</v>
      </c>
      <c r="I1829" s="53">
        <v>13865.356174103366</v>
      </c>
      <c r="J1829" s="54">
        <v>13103.300659520284</v>
      </c>
      <c r="K1829" s="55">
        <v>1.0721150386548985</v>
      </c>
      <c r="L1829" s="121">
        <v>14062.705202836778</v>
      </c>
      <c r="M1829" s="54">
        <v>13166.146014628897</v>
      </c>
      <c r="N1829" s="120">
        <v>1.0772570598961344</v>
      </c>
      <c r="O1829" s="123">
        <v>12340.270662735526</v>
      </c>
      <c r="P1829" s="53">
        <v>13999.624828920721</v>
      </c>
      <c r="Q1829" s="54">
        <v>13230.293807682569</v>
      </c>
      <c r="R1829" s="55">
        <v>1.0721234703250624</v>
      </c>
      <c r="S1829" s="121">
        <v>14198.88493648145</v>
      </c>
      <c r="T1829" s="54">
        <v>13293.746958849315</v>
      </c>
      <c r="U1829" s="55">
        <v>1.0772654281395175</v>
      </c>
    </row>
    <row r="1830" spans="1:21" ht="13" x14ac:dyDescent="0.3">
      <c r="A1830" s="44" t="s">
        <v>5492</v>
      </c>
      <c r="B1830" s="44" t="s">
        <v>7840</v>
      </c>
      <c r="C1830" s="98" t="s">
        <v>966</v>
      </c>
      <c r="D1830" s="98" t="s">
        <v>13151</v>
      </c>
      <c r="E1830" s="98" t="s">
        <v>205</v>
      </c>
      <c r="F1830" s="122">
        <v>1.1414519395518867</v>
      </c>
      <c r="G1830" s="122">
        <v>1.1535324953677133</v>
      </c>
      <c r="H1830" s="99">
        <v>1566.3333333333333</v>
      </c>
      <c r="I1830" s="53">
        <v>1787.8942213181051</v>
      </c>
      <c r="J1830" s="54">
        <v>1689.629551176316</v>
      </c>
      <c r="K1830" s="55">
        <v>1.0787164617001379</v>
      </c>
      <c r="L1830" s="121">
        <v>1806.8163985776282</v>
      </c>
      <c r="M1830" s="54">
        <v>1691.6239217259717</v>
      </c>
      <c r="N1830" s="120">
        <v>1.0799897350878731</v>
      </c>
      <c r="O1830" s="123">
        <v>1582.5332471052429</v>
      </c>
      <c r="P1830" s="53">
        <v>1806.3856443136249</v>
      </c>
      <c r="Q1830" s="54">
        <v>1707.1180903989764</v>
      </c>
      <c r="R1830" s="55">
        <v>1.0787249452873253</v>
      </c>
      <c r="S1830" s="121">
        <v>1825.5035255356809</v>
      </c>
      <c r="T1830" s="54">
        <v>1709.1329389258597</v>
      </c>
      <c r="U1830" s="55">
        <v>1.0799981245589576</v>
      </c>
    </row>
    <row r="1831" spans="1:21" ht="13" x14ac:dyDescent="0.3">
      <c r="A1831" s="44" t="s">
        <v>5491</v>
      </c>
      <c r="B1831" s="44" t="s">
        <v>11510</v>
      </c>
      <c r="C1831" s="98" t="s">
        <v>966</v>
      </c>
      <c r="D1831" s="98" t="s">
        <v>13151</v>
      </c>
      <c r="E1831" s="98" t="s">
        <v>205</v>
      </c>
      <c r="F1831" s="122">
        <v>1.1414519395518867</v>
      </c>
      <c r="G1831" s="122">
        <v>1.1535324953677133</v>
      </c>
      <c r="H1831" s="99">
        <v>8361.0833333333321</v>
      </c>
      <c r="I1831" s="53">
        <v>9543.7747875882869</v>
      </c>
      <c r="J1831" s="54">
        <v>9019.2382293133287</v>
      </c>
      <c r="K1831" s="55">
        <v>1.0787164617001381</v>
      </c>
      <c r="L1831" s="121">
        <v>9644.781321477396</v>
      </c>
      <c r="M1831" s="54">
        <v>9029.884174214294</v>
      </c>
      <c r="N1831" s="120">
        <v>1.0799897350878729</v>
      </c>
      <c r="O1831" s="123">
        <v>8438.0825445865703</v>
      </c>
      <c r="P1831" s="53">
        <v>9631.6656866172598</v>
      </c>
      <c r="Q1831" s="54">
        <v>9102.3701312390822</v>
      </c>
      <c r="R1831" s="55">
        <v>1.0787249452873253</v>
      </c>
      <c r="S1831" s="121">
        <v>9733.6024137756904</v>
      </c>
      <c r="T1831" s="54">
        <v>9113.1133230271716</v>
      </c>
      <c r="U1831" s="55">
        <v>1.0799981245589574</v>
      </c>
    </row>
    <row r="1832" spans="1:21" ht="13" x14ac:dyDescent="0.3">
      <c r="A1832" s="44" t="s">
        <v>5490</v>
      </c>
      <c r="B1832" s="44" t="s">
        <v>11509</v>
      </c>
      <c r="C1832" s="98" t="s">
        <v>966</v>
      </c>
      <c r="D1832" s="98" t="s">
        <v>13151</v>
      </c>
      <c r="E1832" s="98" t="s">
        <v>205</v>
      </c>
      <c r="F1832" s="122">
        <v>1.1414519395518867</v>
      </c>
      <c r="G1832" s="122">
        <v>1.1535324953677133</v>
      </c>
      <c r="H1832" s="99">
        <v>8533.9166666666661</v>
      </c>
      <c r="I1832" s="53">
        <v>9741.0557311408375</v>
      </c>
      <c r="J1832" s="54">
        <v>9205.6763911105008</v>
      </c>
      <c r="K1832" s="55">
        <v>1.0787164617001379</v>
      </c>
      <c r="L1832" s="121">
        <v>9844.1501877601168</v>
      </c>
      <c r="M1832" s="54">
        <v>9216.5424000953153</v>
      </c>
      <c r="N1832" s="120">
        <v>1.0799897350878729</v>
      </c>
      <c r="O1832" s="123">
        <v>8606.6330915023191</v>
      </c>
      <c r="P1832" s="53">
        <v>9824.0580353067726</v>
      </c>
      <c r="Q1832" s="54">
        <v>9284.1898107389206</v>
      </c>
      <c r="R1832" s="55">
        <v>1.0787249452873251</v>
      </c>
      <c r="S1832" s="121">
        <v>9928.0309467550069</v>
      </c>
      <c r="T1832" s="54">
        <v>9295.1475975895682</v>
      </c>
      <c r="U1832" s="55">
        <v>1.0799981245589576</v>
      </c>
    </row>
    <row r="1833" spans="1:21" ht="13" x14ac:dyDescent="0.3">
      <c r="A1833" s="44" t="s">
        <v>5489</v>
      </c>
      <c r="B1833" s="44" t="s">
        <v>11508</v>
      </c>
      <c r="C1833" s="98" t="s">
        <v>966</v>
      </c>
      <c r="D1833" s="98" t="s">
        <v>13151</v>
      </c>
      <c r="E1833" s="98" t="s">
        <v>195</v>
      </c>
      <c r="F1833" s="122">
        <v>1.1344665940914913</v>
      </c>
      <c r="G1833" s="122">
        <v>1.150613736484603</v>
      </c>
      <c r="H1833" s="99">
        <v>9571.4166666666661</v>
      </c>
      <c r="I1833" s="53">
        <v>10858.452466463867</v>
      </c>
      <c r="J1833" s="54">
        <v>10261.659749565473</v>
      </c>
      <c r="K1833" s="55">
        <v>1.0721150386548985</v>
      </c>
      <c r="L1833" s="121">
        <v>11013.003494284336</v>
      </c>
      <c r="M1833" s="54">
        <v>10310.87617737419</v>
      </c>
      <c r="N1833" s="120">
        <v>1.0772570598961342</v>
      </c>
      <c r="O1833" s="123">
        <v>9666.0653468881337</v>
      </c>
      <c r="P1833" s="53">
        <v>10965.82823234997</v>
      </c>
      <c r="Q1833" s="54">
        <v>10363.215524094534</v>
      </c>
      <c r="R1833" s="55">
        <v>1.0721234703250624</v>
      </c>
      <c r="S1833" s="121">
        <v>11121.907565887295</v>
      </c>
      <c r="T1833" s="54">
        <v>10412.918024340001</v>
      </c>
      <c r="U1833" s="55">
        <v>1.0772654281395178</v>
      </c>
    </row>
    <row r="1834" spans="1:21" ht="13" x14ac:dyDescent="0.3">
      <c r="A1834" s="44" t="s">
        <v>5488</v>
      </c>
      <c r="B1834" s="44" t="s">
        <v>11507</v>
      </c>
      <c r="C1834" s="98" t="s">
        <v>966</v>
      </c>
      <c r="D1834" s="98" t="s">
        <v>13151</v>
      </c>
      <c r="E1834" s="98" t="s">
        <v>205</v>
      </c>
      <c r="F1834" s="122">
        <v>1.1414519395518867</v>
      </c>
      <c r="G1834" s="122">
        <v>1.1535324953677133</v>
      </c>
      <c r="H1834" s="99">
        <v>15616.916666666668</v>
      </c>
      <c r="I1834" s="53">
        <v>17825.959818986852</v>
      </c>
      <c r="J1834" s="54">
        <v>16846.22508933258</v>
      </c>
      <c r="K1834" s="55">
        <v>1.0787164617001379</v>
      </c>
      <c r="L1834" s="121">
        <v>18014.620852449632</v>
      </c>
      <c r="M1834" s="54">
        <v>16866.109693722723</v>
      </c>
      <c r="N1834" s="120">
        <v>1.0799897350878729</v>
      </c>
      <c r="O1834" s="123">
        <v>15761.621173190511</v>
      </c>
      <c r="P1834" s="53">
        <v>17991.133058620395</v>
      </c>
      <c r="Q1834" s="54">
        <v>17002.453937689483</v>
      </c>
      <c r="R1834" s="55">
        <v>1.0787249452873253</v>
      </c>
      <c r="S1834" s="121">
        <v>18181.542202951034</v>
      </c>
      <c r="T1834" s="54">
        <v>17022.521307054507</v>
      </c>
      <c r="U1834" s="55">
        <v>1.0799981245589574</v>
      </c>
    </row>
    <row r="1835" spans="1:21" ht="13" x14ac:dyDescent="0.3">
      <c r="A1835" s="44" t="s">
        <v>5487</v>
      </c>
      <c r="B1835" s="44" t="s">
        <v>11506</v>
      </c>
      <c r="C1835" s="98" t="s">
        <v>966</v>
      </c>
      <c r="D1835" s="98" t="s">
        <v>13151</v>
      </c>
      <c r="E1835" s="98" t="s">
        <v>205</v>
      </c>
      <c r="F1835" s="122">
        <v>1.1414519395518867</v>
      </c>
      <c r="G1835" s="122">
        <v>1.1535324953677133</v>
      </c>
      <c r="H1835" s="99">
        <v>7923.8333333333339</v>
      </c>
      <c r="I1835" s="53">
        <v>9044.6749270192249</v>
      </c>
      <c r="J1835" s="54">
        <v>8547.5694564349433</v>
      </c>
      <c r="K1835" s="55">
        <v>1.0787164617001379</v>
      </c>
      <c r="L1835" s="121">
        <v>9140.3992378778657</v>
      </c>
      <c r="M1835" s="54">
        <v>8557.6586625471245</v>
      </c>
      <c r="N1835" s="120">
        <v>1.0799897350878729</v>
      </c>
      <c r="O1835" s="123">
        <v>7999.5705644977588</v>
      </c>
      <c r="P1835" s="53">
        <v>9131.1253364281474</v>
      </c>
      <c r="Q1835" s="54">
        <v>8629.3363195099409</v>
      </c>
      <c r="R1835" s="55">
        <v>1.0787249452873251</v>
      </c>
      <c r="S1835" s="121">
        <v>9227.764595135206</v>
      </c>
      <c r="T1835" s="54">
        <v>8639.5212069346198</v>
      </c>
      <c r="U1835" s="55">
        <v>1.0799981245589574</v>
      </c>
    </row>
    <row r="1836" spans="1:21" ht="13" x14ac:dyDescent="0.3">
      <c r="A1836" s="44" t="s">
        <v>5486</v>
      </c>
      <c r="B1836" s="44" t="s">
        <v>11505</v>
      </c>
      <c r="C1836" s="98" t="s">
        <v>966</v>
      </c>
      <c r="D1836" s="98" t="s">
        <v>13151</v>
      </c>
      <c r="E1836" s="98" t="s">
        <v>195</v>
      </c>
      <c r="F1836" s="122">
        <v>1.1344665940914913</v>
      </c>
      <c r="G1836" s="122">
        <v>1.150613736484603</v>
      </c>
      <c r="H1836" s="99">
        <v>7885.6666666666661</v>
      </c>
      <c r="I1836" s="53">
        <v>8946.0254054741363</v>
      </c>
      <c r="J1836" s="54">
        <v>8454.3418231529795</v>
      </c>
      <c r="K1836" s="55">
        <v>1.0721150386548988</v>
      </c>
      <c r="L1836" s="121">
        <v>9073.3563880054171</v>
      </c>
      <c r="M1836" s="54">
        <v>8494.8900886542833</v>
      </c>
      <c r="N1836" s="120">
        <v>1.0772570598961344</v>
      </c>
      <c r="O1836" s="123">
        <v>7965.4619504407892</v>
      </c>
      <c r="P1836" s="53">
        <v>9036.5504892819299</v>
      </c>
      <c r="Q1836" s="54">
        <v>8539.9587090488203</v>
      </c>
      <c r="R1836" s="55">
        <v>1.0721234703250626</v>
      </c>
      <c r="S1836" s="121">
        <v>9165.1699376226097</v>
      </c>
      <c r="T1836" s="54">
        <v>8580.9167783706343</v>
      </c>
      <c r="U1836" s="55">
        <v>1.0772654281395178</v>
      </c>
    </row>
    <row r="1837" spans="1:21" ht="13" x14ac:dyDescent="0.3">
      <c r="A1837" s="44" t="s">
        <v>5485</v>
      </c>
      <c r="B1837" s="44" t="s">
        <v>11504</v>
      </c>
      <c r="C1837" s="98" t="s">
        <v>966</v>
      </c>
      <c r="D1837" s="98" t="s">
        <v>13151</v>
      </c>
      <c r="E1837" s="98" t="s">
        <v>205</v>
      </c>
      <c r="F1837" s="122">
        <v>1.1414519395518867</v>
      </c>
      <c r="G1837" s="122">
        <v>1.1535324953677133</v>
      </c>
      <c r="H1837" s="99">
        <v>6511.1666666666661</v>
      </c>
      <c r="I1837" s="53">
        <v>7432.1838204122587</v>
      </c>
      <c r="J1837" s="54">
        <v>7023.7026682065471</v>
      </c>
      <c r="K1837" s="55">
        <v>1.0787164617001379</v>
      </c>
      <c r="L1837" s="121">
        <v>7510.8423327550754</v>
      </c>
      <c r="M1837" s="54">
        <v>7031.9931634463219</v>
      </c>
      <c r="N1837" s="120">
        <v>1.0799897350878731</v>
      </c>
      <c r="O1837" s="123">
        <v>6571.9149638003646</v>
      </c>
      <c r="P1837" s="53">
        <v>7501.5250819999937</v>
      </c>
      <c r="Q1837" s="54">
        <v>7089.2886097585024</v>
      </c>
      <c r="R1837" s="55">
        <v>1.0787249452873253</v>
      </c>
      <c r="S1837" s="121">
        <v>7580.9174675370496</v>
      </c>
      <c r="T1837" s="54">
        <v>7097.6558356653431</v>
      </c>
      <c r="U1837" s="55">
        <v>1.0799981245589576</v>
      </c>
    </row>
    <row r="1838" spans="1:21" ht="13" x14ac:dyDescent="0.3">
      <c r="A1838" s="44" t="s">
        <v>5484</v>
      </c>
      <c r="B1838" s="44" t="s">
        <v>11503</v>
      </c>
      <c r="C1838" s="98" t="s">
        <v>966</v>
      </c>
      <c r="D1838" s="98" t="s">
        <v>13151</v>
      </c>
      <c r="E1838" s="98" t="s">
        <v>205</v>
      </c>
      <c r="F1838" s="122">
        <v>1.1414519395518867</v>
      </c>
      <c r="G1838" s="122">
        <v>1.1535324953677133</v>
      </c>
      <c r="H1838" s="99">
        <v>14844.250000000002</v>
      </c>
      <c r="I1838" s="53">
        <v>16943.997953693095</v>
      </c>
      <c r="J1838" s="54">
        <v>16012.736836592274</v>
      </c>
      <c r="K1838" s="55">
        <v>1.0787164617001379</v>
      </c>
      <c r="L1838" s="121">
        <v>17123.32474436218</v>
      </c>
      <c r="M1838" s="54">
        <v>16031.63762507816</v>
      </c>
      <c r="N1838" s="120">
        <v>1.0799897350878729</v>
      </c>
      <c r="O1838" s="123">
        <v>14973.98233935218</v>
      </c>
      <c r="P1838" s="53">
        <v>17092.081184069244</v>
      </c>
      <c r="Q1838" s="54">
        <v>16152.808279751054</v>
      </c>
      <c r="R1838" s="55">
        <v>1.0787249452873251</v>
      </c>
      <c r="S1838" s="121">
        <v>17272.975213504989</v>
      </c>
      <c r="T1838" s="54">
        <v>16171.872843679306</v>
      </c>
      <c r="U1838" s="55">
        <v>1.0799981245589576</v>
      </c>
    </row>
    <row r="1839" spans="1:21" ht="13" x14ac:dyDescent="0.3">
      <c r="A1839" s="44" t="s">
        <v>5483</v>
      </c>
      <c r="B1839" s="44" t="s">
        <v>11502</v>
      </c>
      <c r="C1839" s="98" t="s">
        <v>966</v>
      </c>
      <c r="D1839" s="98" t="s">
        <v>13151</v>
      </c>
      <c r="E1839" s="98" t="s">
        <v>195</v>
      </c>
      <c r="F1839" s="122">
        <v>1.1344665940914913</v>
      </c>
      <c r="G1839" s="122">
        <v>1.150613736484603</v>
      </c>
      <c r="H1839" s="99">
        <v>7340.4166666666661</v>
      </c>
      <c r="I1839" s="53">
        <v>8327.45749504575</v>
      </c>
      <c r="J1839" s="54">
        <v>7869.7710983263951</v>
      </c>
      <c r="K1839" s="55">
        <v>1.0721150386548988</v>
      </c>
      <c r="L1839" s="121">
        <v>8445.9842481871874</v>
      </c>
      <c r="M1839" s="54">
        <v>7907.5156767459157</v>
      </c>
      <c r="N1839" s="120">
        <v>1.0772570598961344</v>
      </c>
      <c r="O1839" s="123">
        <v>7412.5676568520867</v>
      </c>
      <c r="P1839" s="53">
        <v>8409.3103831417338</v>
      </c>
      <c r="Q1839" s="54">
        <v>7947.1877602835757</v>
      </c>
      <c r="R1839" s="55">
        <v>1.0721234703250624</v>
      </c>
      <c r="S1839" s="121">
        <v>8529.002168595498</v>
      </c>
      <c r="T1839" s="54">
        <v>7985.3028704719045</v>
      </c>
      <c r="U1839" s="55">
        <v>1.0772654281395178</v>
      </c>
    </row>
    <row r="1840" spans="1:21" ht="13" x14ac:dyDescent="0.3">
      <c r="A1840" s="44" t="s">
        <v>5482</v>
      </c>
      <c r="B1840" s="44" t="s">
        <v>11501</v>
      </c>
      <c r="C1840" s="98" t="s">
        <v>966</v>
      </c>
      <c r="D1840" s="98" t="s">
        <v>13151</v>
      </c>
      <c r="E1840" s="98" t="s">
        <v>195</v>
      </c>
      <c r="F1840" s="122">
        <v>1.1344665940914913</v>
      </c>
      <c r="G1840" s="122">
        <v>1.150613736484603</v>
      </c>
      <c r="H1840" s="99">
        <v>19795.916666666668</v>
      </c>
      <c r="I1840" s="53">
        <v>22457.806157752322</v>
      </c>
      <c r="J1840" s="54">
        <v>21223.499962292488</v>
      </c>
      <c r="K1840" s="55">
        <v>1.0721150386548988</v>
      </c>
      <c r="L1840" s="121">
        <v>22777.453642971162</v>
      </c>
      <c r="M1840" s="54">
        <v>21325.29098628222</v>
      </c>
      <c r="N1840" s="120">
        <v>1.0772570598961344</v>
      </c>
      <c r="O1840" s="123">
        <v>19986.593993906776</v>
      </c>
      <c r="P1840" s="53">
        <v>22674.123215756877</v>
      </c>
      <c r="Q1840" s="54">
        <v>21428.096512725384</v>
      </c>
      <c r="R1840" s="55">
        <v>1.0721234703250626</v>
      </c>
      <c r="S1840" s="121">
        <v>22996.849594929798</v>
      </c>
      <c r="T1840" s="54">
        <v>21530.866735896692</v>
      </c>
      <c r="U1840" s="55">
        <v>1.0772654281395175</v>
      </c>
    </row>
    <row r="1841" spans="1:21" ht="13" x14ac:dyDescent="0.3">
      <c r="A1841" s="44" t="s">
        <v>5481</v>
      </c>
      <c r="B1841" s="44" t="s">
        <v>11500</v>
      </c>
      <c r="C1841" s="98" t="s">
        <v>966</v>
      </c>
      <c r="D1841" s="98" t="s">
        <v>13151</v>
      </c>
      <c r="E1841" s="98" t="s">
        <v>205</v>
      </c>
      <c r="F1841" s="122">
        <v>1.1414519395518867</v>
      </c>
      <c r="G1841" s="122">
        <v>1.1535324953677133</v>
      </c>
      <c r="H1841" s="99">
        <v>19144.333333333336</v>
      </c>
      <c r="I1841" s="53">
        <v>21852.336414761172</v>
      </c>
      <c r="J1841" s="54">
        <v>20651.307514941342</v>
      </c>
      <c r="K1841" s="55">
        <v>1.0787164617001379</v>
      </c>
      <c r="L1841" s="121">
        <v>22083.610602151297</v>
      </c>
      <c r="M1841" s="54">
        <v>20675.683485100606</v>
      </c>
      <c r="N1841" s="120">
        <v>1.0799897350878731</v>
      </c>
      <c r="O1841" s="123">
        <v>19305.010704363183</v>
      </c>
      <c r="P1841" s="53">
        <v>22035.741911565292</v>
      </c>
      <c r="Q1841" s="54">
        <v>20824.796615835403</v>
      </c>
      <c r="R1841" s="55">
        <v>1.0787249452873253</v>
      </c>
      <c r="S1841" s="121">
        <v>22268.957170904479</v>
      </c>
      <c r="T1841" s="54">
        <v>20849.375355302836</v>
      </c>
      <c r="U1841" s="55">
        <v>1.0799981245589574</v>
      </c>
    </row>
    <row r="1842" spans="1:21" ht="13" x14ac:dyDescent="0.3">
      <c r="A1842" s="44" t="s">
        <v>5480</v>
      </c>
      <c r="B1842" s="44" t="s">
        <v>11499</v>
      </c>
      <c r="C1842" s="98" t="s">
        <v>966</v>
      </c>
      <c r="D1842" s="98" t="s">
        <v>13151</v>
      </c>
      <c r="E1842" s="98" t="s">
        <v>205</v>
      </c>
      <c r="F1842" s="122">
        <v>1.1414519395518867</v>
      </c>
      <c r="G1842" s="122">
        <v>1.1535324953677133</v>
      </c>
      <c r="H1842" s="99">
        <v>6479.4166666666661</v>
      </c>
      <c r="I1842" s="53">
        <v>7395.9427213314866</v>
      </c>
      <c r="J1842" s="54">
        <v>6989.4534205475684</v>
      </c>
      <c r="K1842" s="55">
        <v>1.0787164617001379</v>
      </c>
      <c r="L1842" s="121">
        <v>7474.2176760271504</v>
      </c>
      <c r="M1842" s="54">
        <v>6997.7034893572818</v>
      </c>
      <c r="N1842" s="120">
        <v>1.0799897350878731</v>
      </c>
      <c r="O1842" s="123">
        <v>6537.7330556833895</v>
      </c>
      <c r="P1842" s="53">
        <v>7462.5080766822875</v>
      </c>
      <c r="Q1842" s="54">
        <v>7052.4157327952016</v>
      </c>
      <c r="R1842" s="55">
        <v>1.0787249452873251</v>
      </c>
      <c r="S1842" s="121">
        <v>7541.4875257704452</v>
      </c>
      <c r="T1842" s="54">
        <v>7060.7394390051631</v>
      </c>
      <c r="U1842" s="55">
        <v>1.0799981245589576</v>
      </c>
    </row>
    <row r="1843" spans="1:21" ht="13" x14ac:dyDescent="0.3">
      <c r="A1843" s="44" t="s">
        <v>5479</v>
      </c>
      <c r="B1843" s="44" t="s">
        <v>11498</v>
      </c>
      <c r="C1843" s="98" t="s">
        <v>966</v>
      </c>
      <c r="D1843" s="98" t="s">
        <v>13151</v>
      </c>
      <c r="E1843" s="98" t="s">
        <v>205</v>
      </c>
      <c r="F1843" s="122">
        <v>1.1414519395518867</v>
      </c>
      <c r="G1843" s="122">
        <v>1.1535324953677133</v>
      </c>
      <c r="H1843" s="99">
        <v>4367.75</v>
      </c>
      <c r="I1843" s="53">
        <v>4985.5767089777537</v>
      </c>
      <c r="J1843" s="54">
        <v>4711.5638255907779</v>
      </c>
      <c r="K1843" s="55">
        <v>1.0787164617001381</v>
      </c>
      <c r="L1843" s="121">
        <v>5038.34155664233</v>
      </c>
      <c r="M1843" s="54">
        <v>4717.1251654300577</v>
      </c>
      <c r="N1843" s="120">
        <v>1.0799897350878731</v>
      </c>
      <c r="O1843" s="123">
        <v>4406.9747203891056</v>
      </c>
      <c r="P1843" s="53">
        <v>5030.3498421442782</v>
      </c>
      <c r="Q1843" s="54">
        <v>4753.9135641343628</v>
      </c>
      <c r="R1843" s="55">
        <v>1.0787249452873251</v>
      </c>
      <c r="S1843" s="121">
        <v>5083.5885462328752</v>
      </c>
      <c r="T1843" s="54">
        <v>4759.52443299897</v>
      </c>
      <c r="U1843" s="55">
        <v>1.0799981245589574</v>
      </c>
    </row>
    <row r="1844" spans="1:21" ht="13" x14ac:dyDescent="0.3">
      <c r="A1844" s="44" t="s">
        <v>5478</v>
      </c>
      <c r="B1844" s="44" t="s">
        <v>11497</v>
      </c>
      <c r="C1844" s="98" t="s">
        <v>966</v>
      </c>
      <c r="D1844" s="98" t="s">
        <v>13151</v>
      </c>
      <c r="E1844" s="98" t="s">
        <v>205</v>
      </c>
      <c r="F1844" s="122">
        <v>1.1414519395518867</v>
      </c>
      <c r="G1844" s="122">
        <v>1.1535324953677133</v>
      </c>
      <c r="H1844" s="99">
        <v>9407.3333333333321</v>
      </c>
      <c r="I1844" s="53">
        <v>10738.018879344449</v>
      </c>
      <c r="J1844" s="54">
        <v>10147.845327367098</v>
      </c>
      <c r="K1844" s="55">
        <v>1.0787164617001381</v>
      </c>
      <c r="L1844" s="121">
        <v>10851.664694755867</v>
      </c>
      <c r="M1844" s="54">
        <v>10159.823434549982</v>
      </c>
      <c r="N1844" s="120">
        <v>1.0799897350878729</v>
      </c>
      <c r="O1844" s="123">
        <v>9491.1717176643378</v>
      </c>
      <c r="P1844" s="53">
        <v>10833.71636574797</v>
      </c>
      <c r="Q1844" s="54">
        <v>10238.363691850071</v>
      </c>
      <c r="R1844" s="55">
        <v>1.0787249452873251</v>
      </c>
      <c r="S1844" s="121">
        <v>10948.374995440809</v>
      </c>
      <c r="T1844" s="54">
        <v>10250.447654944504</v>
      </c>
      <c r="U1844" s="55">
        <v>1.0799981245589576</v>
      </c>
    </row>
    <row r="1845" spans="1:21" ht="13" x14ac:dyDescent="0.3">
      <c r="A1845" s="44" t="s">
        <v>5477</v>
      </c>
      <c r="B1845" s="44" t="s">
        <v>11496</v>
      </c>
      <c r="C1845" s="98" t="s">
        <v>966</v>
      </c>
      <c r="D1845" s="98" t="s">
        <v>13151</v>
      </c>
      <c r="E1845" s="98" t="s">
        <v>205</v>
      </c>
      <c r="F1845" s="122">
        <v>1.1414519395518867</v>
      </c>
      <c r="G1845" s="122">
        <v>1.1535324953677133</v>
      </c>
      <c r="H1845" s="99">
        <v>7884.0833333333339</v>
      </c>
      <c r="I1845" s="53">
        <v>8999.3022124220388</v>
      </c>
      <c r="J1845" s="54">
        <v>8504.6904770823639</v>
      </c>
      <c r="K1845" s="55">
        <v>1.0787164617001381</v>
      </c>
      <c r="L1845" s="121">
        <v>9094.5463211869992</v>
      </c>
      <c r="M1845" s="54">
        <v>8514.7290705773812</v>
      </c>
      <c r="N1845" s="120">
        <v>1.0799897350878729</v>
      </c>
      <c r="O1845" s="123">
        <v>7957.1516103687263</v>
      </c>
      <c r="P1845" s="53">
        <v>9082.706138963802</v>
      </c>
      <c r="Q1845" s="54">
        <v>8583.5779355379564</v>
      </c>
      <c r="R1845" s="55">
        <v>1.0787249452873253</v>
      </c>
      <c r="S1845" s="121">
        <v>9178.8329531278559</v>
      </c>
      <c r="T1845" s="54">
        <v>8593.7088160295134</v>
      </c>
      <c r="U1845" s="55">
        <v>1.0799981245589576</v>
      </c>
    </row>
    <row r="1846" spans="1:21" ht="13" x14ac:dyDescent="0.3">
      <c r="A1846" s="44" t="s">
        <v>5476</v>
      </c>
      <c r="B1846" s="44" t="s">
        <v>11495</v>
      </c>
      <c r="C1846" s="98" t="s">
        <v>966</v>
      </c>
      <c r="D1846" s="98" t="s">
        <v>13151</v>
      </c>
      <c r="E1846" s="98" t="s">
        <v>205</v>
      </c>
      <c r="F1846" s="122">
        <v>1.1414519395518867</v>
      </c>
      <c r="G1846" s="122">
        <v>1.1535324953677133</v>
      </c>
      <c r="H1846" s="99">
        <v>7297.3333333333321</v>
      </c>
      <c r="I1846" s="53">
        <v>8329.5552868899667</v>
      </c>
      <c r="J1846" s="54">
        <v>7871.7535931798056</v>
      </c>
      <c r="K1846" s="55">
        <v>1.0787164617001379</v>
      </c>
      <c r="L1846" s="121">
        <v>8417.711129529991</v>
      </c>
      <c r="M1846" s="54">
        <v>7881.04509351457</v>
      </c>
      <c r="N1846" s="120">
        <v>1.0799897350878729</v>
      </c>
      <c r="O1846" s="123">
        <v>7361.0081705637967</v>
      </c>
      <c r="P1846" s="53">
        <v>8402.2370533473313</v>
      </c>
      <c r="Q1846" s="54">
        <v>7940.5031360509856</v>
      </c>
      <c r="R1846" s="55">
        <v>1.0787249452873253</v>
      </c>
      <c r="S1846" s="121">
        <v>8491.1621234125832</v>
      </c>
      <c r="T1846" s="54">
        <v>7949.8750190720639</v>
      </c>
      <c r="U1846" s="55">
        <v>1.0799981245589576</v>
      </c>
    </row>
    <row r="1847" spans="1:21" ht="13" x14ac:dyDescent="0.3">
      <c r="A1847" s="44" t="s">
        <v>5475</v>
      </c>
      <c r="B1847" s="44" t="s">
        <v>11494</v>
      </c>
      <c r="C1847" s="98" t="s">
        <v>966</v>
      </c>
      <c r="D1847" s="98" t="s">
        <v>13151</v>
      </c>
      <c r="E1847" s="98" t="s">
        <v>205</v>
      </c>
      <c r="F1847" s="122">
        <v>1.1414519395518867</v>
      </c>
      <c r="G1847" s="122">
        <v>1.1535324953677133</v>
      </c>
      <c r="H1847" s="99">
        <v>9664.4166666666679</v>
      </c>
      <c r="I1847" s="53">
        <v>11031.467148804248</v>
      </c>
      <c r="J1847" s="54">
        <v>10425.165351062509</v>
      </c>
      <c r="K1847" s="55">
        <v>1.0787164617001379</v>
      </c>
      <c r="L1847" s="121">
        <v>11148.218673773319</v>
      </c>
      <c r="M1847" s="54">
        <v>10437.470795612158</v>
      </c>
      <c r="N1847" s="120">
        <v>1.0799897350878729</v>
      </c>
      <c r="O1847" s="123">
        <v>9745.9724024774623</v>
      </c>
      <c r="P1847" s="53">
        <v>11124.559101627061</v>
      </c>
      <c r="Q1847" s="54">
        <v>10513.223546634283</v>
      </c>
      <c r="R1847" s="55">
        <v>1.0787249452873253</v>
      </c>
      <c r="S1847" s="121">
        <v>11242.295865214695</v>
      </c>
      <c r="T1847" s="54">
        <v>10525.631916679018</v>
      </c>
      <c r="U1847" s="55">
        <v>1.0799981245589576</v>
      </c>
    </row>
    <row r="1848" spans="1:21" ht="13" x14ac:dyDescent="0.3">
      <c r="A1848" s="44" t="s">
        <v>5474</v>
      </c>
      <c r="B1848" s="44" t="s">
        <v>11493</v>
      </c>
      <c r="C1848" s="98" t="s">
        <v>966</v>
      </c>
      <c r="D1848" s="98" t="s">
        <v>13151</v>
      </c>
      <c r="E1848" s="98" t="s">
        <v>195</v>
      </c>
      <c r="F1848" s="122">
        <v>1.1344665940914913</v>
      </c>
      <c r="G1848" s="122">
        <v>1.150613736484603</v>
      </c>
      <c r="H1848" s="99">
        <v>17630.416666666668</v>
      </c>
      <c r="I1848" s="53">
        <v>20001.118748247198</v>
      </c>
      <c r="J1848" s="54">
        <v>18901.834846085305</v>
      </c>
      <c r="K1848" s="55">
        <v>1.0721150386548988</v>
      </c>
      <c r="L1848" s="121">
        <v>20285.799596613753</v>
      </c>
      <c r="M1848" s="54">
        <v>18992.49082307714</v>
      </c>
      <c r="N1848" s="120">
        <v>1.0772570598961344</v>
      </c>
      <c r="O1848" s="123">
        <v>17803.087507690827</v>
      </c>
      <c r="P1848" s="53">
        <v>20197.008049162789</v>
      </c>
      <c r="Q1848" s="54">
        <v>19087.107961246256</v>
      </c>
      <c r="R1848" s="55">
        <v>1.0721234703250624</v>
      </c>
      <c r="S1848" s="121">
        <v>20484.477038186502</v>
      </c>
      <c r="T1848" s="54">
        <v>19178.650686177858</v>
      </c>
      <c r="U1848" s="55">
        <v>1.0772654281395178</v>
      </c>
    </row>
    <row r="1849" spans="1:21" ht="13" x14ac:dyDescent="0.3">
      <c r="A1849" s="44" t="s">
        <v>5473</v>
      </c>
      <c r="B1849" s="44" t="s">
        <v>11492</v>
      </c>
      <c r="C1849" s="98" t="s">
        <v>966</v>
      </c>
      <c r="D1849" s="98" t="s">
        <v>13151</v>
      </c>
      <c r="E1849" s="98" t="s">
        <v>195</v>
      </c>
      <c r="F1849" s="122">
        <v>1.1344665940914913</v>
      </c>
      <c r="G1849" s="122">
        <v>1.150613736484603</v>
      </c>
      <c r="H1849" s="99">
        <v>4730.5833333333339</v>
      </c>
      <c r="I1849" s="53">
        <v>5366.6887622326412</v>
      </c>
      <c r="J1849" s="54">
        <v>5071.7295332768872</v>
      </c>
      <c r="K1849" s="55">
        <v>1.0721150386548988</v>
      </c>
      <c r="L1849" s="121">
        <v>5443.0741649184556</v>
      </c>
      <c r="M1849" s="54">
        <v>5096.0542932603221</v>
      </c>
      <c r="N1849" s="120">
        <v>1.0772570598961344</v>
      </c>
      <c r="O1849" s="123">
        <v>4775.4953591739904</v>
      </c>
      <c r="P1849" s="53">
        <v>5417.63995522184</v>
      </c>
      <c r="Q1849" s="54">
        <v>5119.9206569988492</v>
      </c>
      <c r="R1849" s="55">
        <v>1.0721234703250624</v>
      </c>
      <c r="S1849" s="121">
        <v>5494.750558784066</v>
      </c>
      <c r="T1849" s="54">
        <v>5144.4760526788477</v>
      </c>
      <c r="U1849" s="55">
        <v>1.0772654281395175</v>
      </c>
    </row>
    <row r="1850" spans="1:21" ht="13" x14ac:dyDescent="0.3">
      <c r="A1850" s="44" t="s">
        <v>5472</v>
      </c>
      <c r="B1850" s="44" t="s">
        <v>11491</v>
      </c>
      <c r="C1850" s="98" t="s">
        <v>966</v>
      </c>
      <c r="D1850" s="98" t="s">
        <v>13151</v>
      </c>
      <c r="E1850" s="98" t="s">
        <v>205</v>
      </c>
      <c r="F1850" s="122">
        <v>1.1414519395518867</v>
      </c>
      <c r="G1850" s="122">
        <v>1.1535324953677133</v>
      </c>
      <c r="H1850" s="99">
        <v>6863.833333333333</v>
      </c>
      <c r="I1850" s="53">
        <v>7834.7358710942244</v>
      </c>
      <c r="J1850" s="54">
        <v>7404.1300070327961</v>
      </c>
      <c r="K1850" s="55">
        <v>1.0787164617001379</v>
      </c>
      <c r="L1850" s="121">
        <v>7917.6547927880893</v>
      </c>
      <c r="M1850" s="54">
        <v>7412.8695433539788</v>
      </c>
      <c r="N1850" s="120">
        <v>1.0799897350878731</v>
      </c>
      <c r="O1850" s="123">
        <v>6923.2214360067992</v>
      </c>
      <c r="P1850" s="53">
        <v>7902.5245360771596</v>
      </c>
      <c r="Q1850" s="54">
        <v>7468.2516647684715</v>
      </c>
      <c r="R1850" s="55">
        <v>1.0787249452873251</v>
      </c>
      <c r="S1850" s="121">
        <v>7986.1608990601662</v>
      </c>
      <c r="T1850" s="54">
        <v>7477.0661667937156</v>
      </c>
      <c r="U1850" s="55">
        <v>1.0799981245589574</v>
      </c>
    </row>
    <row r="1851" spans="1:21" ht="13" x14ac:dyDescent="0.3">
      <c r="A1851" s="44" t="s">
        <v>5471</v>
      </c>
      <c r="B1851" s="44" t="s">
        <v>11490</v>
      </c>
      <c r="C1851" s="98" t="s">
        <v>966</v>
      </c>
      <c r="D1851" s="98" t="s">
        <v>13151</v>
      </c>
      <c r="E1851" s="98" t="s">
        <v>195</v>
      </c>
      <c r="F1851" s="122">
        <v>1.1344665940914913</v>
      </c>
      <c r="G1851" s="122">
        <v>1.150613736484603</v>
      </c>
      <c r="H1851" s="99">
        <v>11296.25</v>
      </c>
      <c r="I1851" s="53">
        <v>12815.218263506009</v>
      </c>
      <c r="J1851" s="54">
        <v>12110.879505405401</v>
      </c>
      <c r="K1851" s="55">
        <v>1.0721150386548988</v>
      </c>
      <c r="L1851" s="121">
        <v>12997.620420764197</v>
      </c>
      <c r="M1851" s="54">
        <v>12168.965062851708</v>
      </c>
      <c r="N1851" s="120">
        <v>1.0772570598961344</v>
      </c>
      <c r="O1851" s="123">
        <v>11404.723122885958</v>
      </c>
      <c r="P1851" s="53">
        <v>12938.27739777691</v>
      </c>
      <c r="Q1851" s="54">
        <v>12227.271332604978</v>
      </c>
      <c r="R1851" s="55">
        <v>1.0721234703250626</v>
      </c>
      <c r="S1851" s="121">
        <v>13122.431085996162</v>
      </c>
      <c r="T1851" s="54">
        <v>12285.913937788398</v>
      </c>
      <c r="U1851" s="55">
        <v>1.0772654281395175</v>
      </c>
    </row>
    <row r="1852" spans="1:21" ht="13" x14ac:dyDescent="0.3">
      <c r="A1852" s="44" t="s">
        <v>5470</v>
      </c>
      <c r="B1852" s="44" t="s">
        <v>11489</v>
      </c>
      <c r="C1852" s="98" t="s">
        <v>966</v>
      </c>
      <c r="D1852" s="98" t="s">
        <v>13151</v>
      </c>
      <c r="E1852" s="98" t="s">
        <v>205</v>
      </c>
      <c r="F1852" s="122">
        <v>1.1414519395518867</v>
      </c>
      <c r="G1852" s="122">
        <v>1.1535324953677133</v>
      </c>
      <c r="H1852" s="99">
        <v>7685</v>
      </c>
      <c r="I1852" s="53">
        <v>8772.0581554562486</v>
      </c>
      <c r="J1852" s="54">
        <v>8289.9360081655595</v>
      </c>
      <c r="K1852" s="55">
        <v>1.0787164617001379</v>
      </c>
      <c r="L1852" s="121">
        <v>8864.8972269008773</v>
      </c>
      <c r="M1852" s="54">
        <v>8299.7211141503049</v>
      </c>
      <c r="N1852" s="120">
        <v>1.0799897350878731</v>
      </c>
      <c r="O1852" s="123">
        <v>7761.8809523563759</v>
      </c>
      <c r="P1852" s="53">
        <v>8859.8140676380317</v>
      </c>
      <c r="Q1852" s="54">
        <v>8372.9346056573631</v>
      </c>
      <c r="R1852" s="55">
        <v>1.0787249452873251</v>
      </c>
      <c r="S1852" s="121">
        <v>8953.5819037187739</v>
      </c>
      <c r="T1852" s="54">
        <v>8382.8168715947813</v>
      </c>
      <c r="U1852" s="55">
        <v>1.0799981245589576</v>
      </c>
    </row>
    <row r="1853" spans="1:21" ht="13" x14ac:dyDescent="0.3">
      <c r="A1853" s="44" t="s">
        <v>5469</v>
      </c>
      <c r="B1853" s="44" t="s">
        <v>11488</v>
      </c>
      <c r="C1853" s="98" t="s">
        <v>966</v>
      </c>
      <c r="D1853" s="98" t="s">
        <v>13151</v>
      </c>
      <c r="E1853" s="98" t="s">
        <v>205</v>
      </c>
      <c r="F1853" s="122">
        <v>1.1414519395518867</v>
      </c>
      <c r="G1853" s="122">
        <v>1.1535324953677133</v>
      </c>
      <c r="H1853" s="99">
        <v>6965.3333333333339</v>
      </c>
      <c r="I1853" s="53">
        <v>7950.5932429587419</v>
      </c>
      <c r="J1853" s="54">
        <v>7513.6197278953614</v>
      </c>
      <c r="K1853" s="55">
        <v>1.0787164617001379</v>
      </c>
      <c r="L1853" s="121">
        <v>8034.7383410679131</v>
      </c>
      <c r="M1853" s="54">
        <v>7522.4885014653983</v>
      </c>
      <c r="N1853" s="120">
        <v>1.0799897350878729</v>
      </c>
      <c r="O1853" s="123">
        <v>7025.0824007906804</v>
      </c>
      <c r="P1853" s="53">
        <v>8018.7939318943472</v>
      </c>
      <c r="Q1853" s="54">
        <v>7578.1316284318782</v>
      </c>
      <c r="R1853" s="55">
        <v>1.0787249452873253</v>
      </c>
      <c r="S1853" s="121">
        <v>8103.6608319478801</v>
      </c>
      <c r="T1853" s="54">
        <v>7587.0758177260741</v>
      </c>
      <c r="U1853" s="55">
        <v>1.0799981245589576</v>
      </c>
    </row>
    <row r="1854" spans="1:21" ht="13" x14ac:dyDescent="0.3">
      <c r="A1854" s="44" t="s">
        <v>5468</v>
      </c>
      <c r="B1854" s="44" t="s">
        <v>11487</v>
      </c>
      <c r="C1854" s="98" t="s">
        <v>966</v>
      </c>
      <c r="D1854" s="98" t="s">
        <v>13151</v>
      </c>
      <c r="E1854" s="98" t="s">
        <v>205</v>
      </c>
      <c r="F1854" s="122">
        <v>1.1414519395518867</v>
      </c>
      <c r="G1854" s="122">
        <v>1.1535324953677133</v>
      </c>
      <c r="H1854" s="99">
        <v>6401.1666666666679</v>
      </c>
      <c r="I1854" s="53">
        <v>7306.6241070615533</v>
      </c>
      <c r="J1854" s="54">
        <v>6905.0438574195341</v>
      </c>
      <c r="K1854" s="55">
        <v>1.0787164617001379</v>
      </c>
      <c r="L1854" s="121">
        <v>7383.953758264629</v>
      </c>
      <c r="M1854" s="54">
        <v>6913.1942925866579</v>
      </c>
      <c r="N1854" s="120">
        <v>1.0799897350878731</v>
      </c>
      <c r="O1854" s="123">
        <v>6460.1449250001042</v>
      </c>
      <c r="P1854" s="53">
        <v>7373.9449544276467</v>
      </c>
      <c r="Q1854" s="54">
        <v>6968.7194807689293</v>
      </c>
      <c r="R1854" s="55">
        <v>1.0787249452873253</v>
      </c>
      <c r="S1854" s="121">
        <v>7451.9870957724388</v>
      </c>
      <c r="T1854" s="54">
        <v>6976.9444033791797</v>
      </c>
      <c r="U1854" s="55">
        <v>1.0799981245589576</v>
      </c>
    </row>
    <row r="1855" spans="1:21" ht="13" x14ac:dyDescent="0.3">
      <c r="A1855" s="44" t="s">
        <v>5467</v>
      </c>
      <c r="B1855" s="44" t="s">
        <v>11486</v>
      </c>
      <c r="C1855" s="98" t="s">
        <v>966</v>
      </c>
      <c r="D1855" s="98" t="s">
        <v>13151</v>
      </c>
      <c r="E1855" s="98" t="s">
        <v>195</v>
      </c>
      <c r="F1855" s="122">
        <v>1.1344665940914913</v>
      </c>
      <c r="G1855" s="122">
        <v>1.150613736484603</v>
      </c>
      <c r="H1855" s="99">
        <v>3487.4999999999995</v>
      </c>
      <c r="I1855" s="53">
        <v>3956.4522468940754</v>
      </c>
      <c r="J1855" s="54">
        <v>3739.001197308959</v>
      </c>
      <c r="K1855" s="55">
        <v>1.0721150386548988</v>
      </c>
      <c r="L1855" s="121">
        <v>4012.7654059900524</v>
      </c>
      <c r="M1855" s="54">
        <v>3756.9339963877683</v>
      </c>
      <c r="N1855" s="120">
        <v>1.0772570598961344</v>
      </c>
      <c r="O1855" s="123">
        <v>3523.8463014427743</v>
      </c>
      <c r="P1855" s="53">
        <v>3997.6859116996829</v>
      </c>
      <c r="Q1855" s="54">
        <v>3777.9983255949633</v>
      </c>
      <c r="R1855" s="55">
        <v>1.0721234703250624</v>
      </c>
      <c r="S1855" s="121">
        <v>4054.5859597005192</v>
      </c>
      <c r="T1855" s="54">
        <v>3796.1177946216062</v>
      </c>
      <c r="U1855" s="55">
        <v>1.0772654281395178</v>
      </c>
    </row>
    <row r="1856" spans="1:21" ht="13" x14ac:dyDescent="0.3">
      <c r="A1856" s="44" t="s">
        <v>5466</v>
      </c>
      <c r="B1856" s="44" t="s">
        <v>11485</v>
      </c>
      <c r="C1856" s="98" t="s">
        <v>966</v>
      </c>
      <c r="D1856" s="98" t="s">
        <v>13151</v>
      </c>
      <c r="E1856" s="98" t="s">
        <v>195</v>
      </c>
      <c r="F1856" s="122">
        <v>1.1344665940914913</v>
      </c>
      <c r="G1856" s="122">
        <v>1.150613736484603</v>
      </c>
      <c r="H1856" s="99">
        <v>13041.166666666668</v>
      </c>
      <c r="I1856" s="53">
        <v>14794.767931312821</v>
      </c>
      <c r="J1856" s="54">
        <v>13981.630904938311</v>
      </c>
      <c r="K1856" s="55">
        <v>1.0721150386548988</v>
      </c>
      <c r="L1856" s="121">
        <v>15005.345506451789</v>
      </c>
      <c r="M1856" s="54">
        <v>14048.688860948805</v>
      </c>
      <c r="N1856" s="120">
        <v>1.0772570598961344</v>
      </c>
      <c r="O1856" s="123">
        <v>13167.099876134896</v>
      </c>
      <c r="P1856" s="53">
        <v>14937.634950541253</v>
      </c>
      <c r="Q1856" s="54">
        <v>14116.756813318443</v>
      </c>
      <c r="R1856" s="55">
        <v>1.0721234703250624</v>
      </c>
      <c r="S1856" s="121">
        <v>15150.245987145527</v>
      </c>
      <c r="T1856" s="54">
        <v>14184.46148542025</v>
      </c>
      <c r="U1856" s="55">
        <v>1.0772654281395178</v>
      </c>
    </row>
    <row r="1857" spans="1:21" ht="13" x14ac:dyDescent="0.3">
      <c r="A1857" s="44" t="s">
        <v>5465</v>
      </c>
      <c r="B1857" s="44" t="s">
        <v>11484</v>
      </c>
      <c r="C1857" s="98" t="s">
        <v>966</v>
      </c>
      <c r="D1857" s="98" t="s">
        <v>13151</v>
      </c>
      <c r="E1857" s="98" t="s">
        <v>195</v>
      </c>
      <c r="F1857" s="122">
        <v>1.1344665940914913</v>
      </c>
      <c r="G1857" s="122">
        <v>1.150613736484603</v>
      </c>
      <c r="H1857" s="99">
        <v>27118.583333333336</v>
      </c>
      <c r="I1857" s="53">
        <v>30765.126870752953</v>
      </c>
      <c r="J1857" s="54">
        <v>29074.241018682762</v>
      </c>
      <c r="K1857" s="55">
        <v>1.0721150386548988</v>
      </c>
      <c r="L1857" s="121">
        <v>31203.014497335749</v>
      </c>
      <c r="M1857" s="54">
        <v>29213.685350214979</v>
      </c>
      <c r="N1857" s="120">
        <v>1.0772570598961344</v>
      </c>
      <c r="O1857" s="123">
        <v>27356.004219293442</v>
      </c>
      <c r="P1857" s="53">
        <v>31034.472934614296</v>
      </c>
      <c r="Q1857" s="54">
        <v>29329.014177815934</v>
      </c>
      <c r="R1857" s="55">
        <v>1.0721234703250624</v>
      </c>
      <c r="S1857" s="121">
        <v>31476.19423004979</v>
      </c>
      <c r="T1857" s="54">
        <v>29469.677597483598</v>
      </c>
      <c r="U1857" s="55">
        <v>1.0772654281395175</v>
      </c>
    </row>
    <row r="1858" spans="1:21" ht="13" x14ac:dyDescent="0.3">
      <c r="A1858" s="44" t="s">
        <v>5464</v>
      </c>
      <c r="B1858" s="44" t="s">
        <v>11483</v>
      </c>
      <c r="C1858" s="98" t="s">
        <v>966</v>
      </c>
      <c r="D1858" s="98" t="s">
        <v>13151</v>
      </c>
      <c r="E1858" s="98" t="s">
        <v>201</v>
      </c>
      <c r="F1858" s="122">
        <v>1.1401193935476475</v>
      </c>
      <c r="G1858" s="122">
        <v>1.1531898554831483</v>
      </c>
      <c r="H1858" s="99">
        <v>4697.1666666666661</v>
      </c>
      <c r="I1858" s="53">
        <v>5355.3308113922239</v>
      </c>
      <c r="J1858" s="54">
        <v>5060.9958281438012</v>
      </c>
      <c r="K1858" s="55">
        <v>1.0774571539177096</v>
      </c>
      <c r="L1858" s="121">
        <v>5416.7249495135939</v>
      </c>
      <c r="M1858" s="54">
        <v>5071.3849560035524</v>
      </c>
      <c r="N1858" s="120">
        <v>1.0796689400000468</v>
      </c>
      <c r="O1858" s="123">
        <v>4741.3938060300625</v>
      </c>
      <c r="P1858" s="53">
        <v>5405.7550307015672</v>
      </c>
      <c r="Q1858" s="54">
        <v>5108.6888529178923</v>
      </c>
      <c r="R1858" s="55">
        <v>1.0774656276010457</v>
      </c>
      <c r="S1858" s="121">
        <v>5467.7272379645028</v>
      </c>
      <c r="T1858" s="54">
        <v>5119.1753906500944</v>
      </c>
      <c r="U1858" s="55">
        <v>1.0796773269791622</v>
      </c>
    </row>
    <row r="1859" spans="1:21" ht="13" x14ac:dyDescent="0.3">
      <c r="A1859" s="44" t="s">
        <v>5463</v>
      </c>
      <c r="B1859" s="44" t="s">
        <v>11482</v>
      </c>
      <c r="C1859" s="98" t="s">
        <v>966</v>
      </c>
      <c r="D1859" s="98" t="s">
        <v>13151</v>
      </c>
      <c r="E1859" s="98" t="s">
        <v>195</v>
      </c>
      <c r="F1859" s="122">
        <v>1.1344665940914913</v>
      </c>
      <c r="G1859" s="122">
        <v>1.150613736484603</v>
      </c>
      <c r="H1859" s="99">
        <v>11441.166666666668</v>
      </c>
      <c r="I1859" s="53">
        <v>12979.621380766435</v>
      </c>
      <c r="J1859" s="54">
        <v>12266.246843090474</v>
      </c>
      <c r="K1859" s="55">
        <v>1.0721150386548988</v>
      </c>
      <c r="L1859" s="121">
        <v>13164.363528076425</v>
      </c>
      <c r="M1859" s="54">
        <v>12325.077565114991</v>
      </c>
      <c r="N1859" s="120">
        <v>1.0772570598961344</v>
      </c>
      <c r="O1859" s="123">
        <v>11559.259021656551</v>
      </c>
      <c r="P1859" s="53">
        <v>13113.593212520052</v>
      </c>
      <c r="Q1859" s="54">
        <v>12392.952896684708</v>
      </c>
      <c r="R1859" s="55">
        <v>1.0721234703250624</v>
      </c>
      <c r="S1859" s="121">
        <v>13300.2422139016</v>
      </c>
      <c r="T1859" s="54">
        <v>12452.390118940426</v>
      </c>
      <c r="U1859" s="55">
        <v>1.0772654281395175</v>
      </c>
    </row>
    <row r="1860" spans="1:21" ht="13" x14ac:dyDescent="0.3">
      <c r="A1860" s="44" t="s">
        <v>5462</v>
      </c>
      <c r="B1860" s="44" t="s">
        <v>11481</v>
      </c>
      <c r="C1860" s="98" t="s">
        <v>966</v>
      </c>
      <c r="D1860" s="98" t="s">
        <v>13151</v>
      </c>
      <c r="E1860" s="98" t="s">
        <v>195</v>
      </c>
      <c r="F1860" s="122">
        <v>1.1344665940914913</v>
      </c>
      <c r="G1860" s="122">
        <v>1.150613736484603</v>
      </c>
      <c r="H1860" s="99">
        <v>5404.5</v>
      </c>
      <c r="I1860" s="53">
        <v>6131.2247077674647</v>
      </c>
      <c r="J1860" s="54">
        <v>5794.2457264104005</v>
      </c>
      <c r="K1860" s="55">
        <v>1.0721150386548988</v>
      </c>
      <c r="L1860" s="121">
        <v>6218.4919388310364</v>
      </c>
      <c r="M1860" s="54">
        <v>5822.0357802086573</v>
      </c>
      <c r="N1860" s="120">
        <v>1.0772570598961342</v>
      </c>
      <c r="O1860" s="123">
        <v>5455.2396502179818</v>
      </c>
      <c r="P1860" s="53">
        <v>6188.787145935652</v>
      </c>
      <c r="Q1860" s="54">
        <v>5848.6904652465819</v>
      </c>
      <c r="R1860" s="55">
        <v>1.0721234703250624</v>
      </c>
      <c r="S1860" s="121">
        <v>6276.8736773562705</v>
      </c>
      <c r="T1860" s="54">
        <v>5876.7410773957463</v>
      </c>
      <c r="U1860" s="55">
        <v>1.0772654281395175</v>
      </c>
    </row>
    <row r="1861" spans="1:21" ht="13" x14ac:dyDescent="0.3">
      <c r="A1861" s="44" t="s">
        <v>5461</v>
      </c>
      <c r="B1861" s="44" t="s">
        <v>11480</v>
      </c>
      <c r="C1861" s="98" t="s">
        <v>966</v>
      </c>
      <c r="D1861" s="98" t="s">
        <v>13151</v>
      </c>
      <c r="E1861" s="98" t="s">
        <v>205</v>
      </c>
      <c r="F1861" s="122">
        <v>1.1414519395518867</v>
      </c>
      <c r="G1861" s="122">
        <v>1.1535324953677133</v>
      </c>
      <c r="H1861" s="99">
        <v>8551.0000000000018</v>
      </c>
      <c r="I1861" s="53">
        <v>9760.5555351081857</v>
      </c>
      <c r="J1861" s="54">
        <v>9224.1044639978827</v>
      </c>
      <c r="K1861" s="55">
        <v>1.0787164617001381</v>
      </c>
      <c r="L1861" s="121">
        <v>9863.8563678893188</v>
      </c>
      <c r="M1861" s="54">
        <v>9234.9922247364048</v>
      </c>
      <c r="N1861" s="120">
        <v>1.0799897350878731</v>
      </c>
      <c r="O1861" s="123">
        <v>8634.7392081343969</v>
      </c>
      <c r="P1861" s="53">
        <v>9856.1398166497293</v>
      </c>
      <c r="Q1861" s="54">
        <v>9314.508579865098</v>
      </c>
      <c r="R1861" s="55">
        <v>1.0787249452873251</v>
      </c>
      <c r="S1861" s="121">
        <v>9960.4522656087029</v>
      </c>
      <c r="T1861" s="54">
        <v>9325.5021508408463</v>
      </c>
      <c r="U1861" s="55">
        <v>1.0799981245589574</v>
      </c>
    </row>
    <row r="1862" spans="1:21" ht="13" x14ac:dyDescent="0.3">
      <c r="A1862" s="44" t="s">
        <v>5460</v>
      </c>
      <c r="B1862" s="44" t="s">
        <v>13260</v>
      </c>
      <c r="C1862" s="98" t="s">
        <v>966</v>
      </c>
      <c r="D1862" s="98" t="s">
        <v>13151</v>
      </c>
      <c r="E1862" s="98" t="s">
        <v>205</v>
      </c>
      <c r="F1862" s="122">
        <v>1.1414519395518867</v>
      </c>
      <c r="G1862" s="122">
        <v>1.1535324953677133</v>
      </c>
      <c r="H1862" s="99">
        <v>93944.166666666657</v>
      </c>
      <c r="I1862" s="53">
        <v>107232.75125125237</v>
      </c>
      <c r="J1862" s="54">
        <v>101339.1190640347</v>
      </c>
      <c r="K1862" s="55">
        <v>1.0787164617001379</v>
      </c>
      <c r="L1862" s="121">
        <v>108367.64900024034</v>
      </c>
      <c r="M1862" s="54">
        <v>101458.73567138432</v>
      </c>
      <c r="N1862" s="120">
        <v>1.0799897350878731</v>
      </c>
      <c r="O1862" s="123">
        <v>94924.983746363228</v>
      </c>
      <c r="P1862" s="53">
        <v>108352.30680921763</v>
      </c>
      <c r="Q1862" s="54">
        <v>102397.94789819591</v>
      </c>
      <c r="R1862" s="55">
        <v>1.0787249452873253</v>
      </c>
      <c r="S1862" s="121">
        <v>109499.05337368201</v>
      </c>
      <c r="T1862" s="54">
        <v>102518.80441986182</v>
      </c>
      <c r="U1862" s="55">
        <v>1.0799981245589576</v>
      </c>
    </row>
    <row r="1863" spans="1:21" ht="13" x14ac:dyDescent="0.3">
      <c r="A1863" s="44" t="s">
        <v>5459</v>
      </c>
      <c r="B1863" s="44" t="s">
        <v>11218</v>
      </c>
      <c r="C1863" s="98" t="s">
        <v>966</v>
      </c>
      <c r="D1863" s="98" t="s">
        <v>13151</v>
      </c>
      <c r="E1863" s="98" t="s">
        <v>205</v>
      </c>
      <c r="F1863" s="122">
        <v>1.1414519395518867</v>
      </c>
      <c r="G1863" s="122">
        <v>1.1535324953677133</v>
      </c>
      <c r="H1863" s="99">
        <v>9866.3333333333339</v>
      </c>
      <c r="I1863" s="53">
        <v>11261.945319598766</v>
      </c>
      <c r="J1863" s="54">
        <v>10642.976183287463</v>
      </c>
      <c r="K1863" s="55">
        <v>1.0787164617001381</v>
      </c>
      <c r="L1863" s="121">
        <v>11381.13611012965</v>
      </c>
      <c r="M1863" s="54">
        <v>10655.538722955318</v>
      </c>
      <c r="N1863" s="120">
        <v>1.0799897350878729</v>
      </c>
      <c r="O1863" s="123">
        <v>9947.5303492199164</v>
      </c>
      <c r="P1863" s="53">
        <v>11354.627810868331</v>
      </c>
      <c r="Q1863" s="54">
        <v>10730.649131706261</v>
      </c>
      <c r="R1863" s="55">
        <v>1.0787249452873251</v>
      </c>
      <c r="S1863" s="121">
        <v>11474.799506481711</v>
      </c>
      <c r="T1863" s="54">
        <v>10743.314121150823</v>
      </c>
      <c r="U1863" s="55">
        <v>1.0799981245589576</v>
      </c>
    </row>
    <row r="1864" spans="1:21" ht="13" x14ac:dyDescent="0.3">
      <c r="A1864" s="44" t="s">
        <v>5458</v>
      </c>
      <c r="B1864" s="44" t="s">
        <v>8687</v>
      </c>
      <c r="C1864" s="98" t="s">
        <v>966</v>
      </c>
      <c r="D1864" s="98" t="s">
        <v>13151</v>
      </c>
      <c r="E1864" s="98" t="s">
        <v>195</v>
      </c>
      <c r="F1864" s="122">
        <v>1.1344665940914913</v>
      </c>
      <c r="G1864" s="122">
        <v>1.150613736484603</v>
      </c>
      <c r="H1864" s="99">
        <v>15180.75</v>
      </c>
      <c r="I1864" s="53">
        <v>17222.053748254406</v>
      </c>
      <c r="J1864" s="54">
        <v>16275.510373060353</v>
      </c>
      <c r="K1864" s="55">
        <v>1.0721150386548988</v>
      </c>
      <c r="L1864" s="121">
        <v>17467.179480138635</v>
      </c>
      <c r="M1864" s="54">
        <v>16353.57011201824</v>
      </c>
      <c r="N1864" s="120">
        <v>1.0772570598961342</v>
      </c>
      <c r="O1864" s="123">
        <v>15326.523339047053</v>
      </c>
      <c r="P1864" s="53">
        <v>17387.428731712462</v>
      </c>
      <c r="Q1864" s="54">
        <v>16431.925390277189</v>
      </c>
      <c r="R1864" s="55">
        <v>1.0721234703250624</v>
      </c>
      <c r="S1864" s="121">
        <v>17634.908286459402</v>
      </c>
      <c r="T1864" s="54">
        <v>16510.733726728831</v>
      </c>
      <c r="U1864" s="55">
        <v>1.0772654281395175</v>
      </c>
    </row>
    <row r="1865" spans="1:21" ht="13" x14ac:dyDescent="0.3">
      <c r="A1865" s="44" t="s">
        <v>5457</v>
      </c>
      <c r="B1865" s="44" t="s">
        <v>11479</v>
      </c>
      <c r="C1865" s="98" t="s">
        <v>966</v>
      </c>
      <c r="D1865" s="98" t="s">
        <v>13151</v>
      </c>
      <c r="E1865" s="98" t="s">
        <v>195</v>
      </c>
      <c r="F1865" s="122">
        <v>1.1344665940914913</v>
      </c>
      <c r="G1865" s="122">
        <v>1.150613736484603</v>
      </c>
      <c r="H1865" s="99">
        <v>18091.333333333336</v>
      </c>
      <c r="I1865" s="53">
        <v>20524.013309240538</v>
      </c>
      <c r="J1865" s="54">
        <v>19395.990535985329</v>
      </c>
      <c r="K1865" s="55">
        <v>1.0721150386548988</v>
      </c>
      <c r="L1865" s="121">
        <v>20816.136644655118</v>
      </c>
      <c r="M1865" s="54">
        <v>19489.016556267601</v>
      </c>
      <c r="N1865" s="120">
        <v>1.0772570598961344</v>
      </c>
      <c r="O1865" s="123">
        <v>18256.972909624681</v>
      </c>
      <c r="P1865" s="53">
        <v>20711.925875202534</v>
      </c>
      <c r="Q1865" s="54">
        <v>19573.729153497465</v>
      </c>
      <c r="R1865" s="55">
        <v>1.0721234703250624</v>
      </c>
      <c r="S1865" s="121">
        <v>21006.723816441427</v>
      </c>
      <c r="T1865" s="54">
        <v>19667.605738018407</v>
      </c>
      <c r="U1865" s="55">
        <v>1.0772654281395175</v>
      </c>
    </row>
    <row r="1866" spans="1:21" ht="13" x14ac:dyDescent="0.3">
      <c r="A1866" s="44" t="s">
        <v>5456</v>
      </c>
      <c r="B1866" s="44" t="s">
        <v>11478</v>
      </c>
      <c r="C1866" s="98" t="s">
        <v>966</v>
      </c>
      <c r="D1866" s="98" t="s">
        <v>13151</v>
      </c>
      <c r="E1866" s="98" t="s">
        <v>195</v>
      </c>
      <c r="F1866" s="122">
        <v>1.1344665940914913</v>
      </c>
      <c r="G1866" s="122">
        <v>1.150613736484603</v>
      </c>
      <c r="H1866" s="99">
        <v>5570.3333333333339</v>
      </c>
      <c r="I1866" s="53">
        <v>6319.3570846209714</v>
      </c>
      <c r="J1866" s="54">
        <v>5972.0381369873385</v>
      </c>
      <c r="K1866" s="55">
        <v>1.0721150386548988</v>
      </c>
      <c r="L1866" s="121">
        <v>6409.3020501314004</v>
      </c>
      <c r="M1866" s="54">
        <v>6000.680909308101</v>
      </c>
      <c r="N1866" s="120">
        <v>1.0772570598961344</v>
      </c>
      <c r="O1866" s="123">
        <v>5623.933702284533</v>
      </c>
      <c r="P1866" s="53">
        <v>6380.164912627085</v>
      </c>
      <c r="Q1866" s="54">
        <v>6029.5513177713692</v>
      </c>
      <c r="R1866" s="55">
        <v>1.0721234703250624</v>
      </c>
      <c r="S1866" s="121">
        <v>6470.9753709272927</v>
      </c>
      <c r="T1866" s="54">
        <v>6058.469347619809</v>
      </c>
      <c r="U1866" s="55">
        <v>1.0772654281395175</v>
      </c>
    </row>
    <row r="1867" spans="1:21" ht="13" x14ac:dyDescent="0.3">
      <c r="A1867" s="44" t="s">
        <v>5455</v>
      </c>
      <c r="B1867" s="44" t="s">
        <v>11477</v>
      </c>
      <c r="C1867" s="98" t="s">
        <v>966</v>
      </c>
      <c r="D1867" s="98" t="s">
        <v>13151</v>
      </c>
      <c r="E1867" s="98" t="s">
        <v>205</v>
      </c>
      <c r="F1867" s="122">
        <v>1.1414519395518867</v>
      </c>
      <c r="G1867" s="122">
        <v>1.1535324953677133</v>
      </c>
      <c r="H1867" s="99">
        <v>12065.583333333336</v>
      </c>
      <c r="I1867" s="53">
        <v>13772.283497658254</v>
      </c>
      <c r="J1867" s="54">
        <v>13015.343361681493</v>
      </c>
      <c r="K1867" s="55">
        <v>1.0787164617001379</v>
      </c>
      <c r="L1867" s="121">
        <v>13918.042450567094</v>
      </c>
      <c r="M1867" s="54">
        <v>13030.706147847324</v>
      </c>
      <c r="N1867" s="120">
        <v>1.0799897350878729</v>
      </c>
      <c r="O1867" s="123">
        <v>12169.607397462578</v>
      </c>
      <c r="P1867" s="53">
        <v>13891.021967418648</v>
      </c>
      <c r="Q1867" s="54">
        <v>13127.659073996048</v>
      </c>
      <c r="R1867" s="55">
        <v>1.0787249452873253</v>
      </c>
      <c r="S1867" s="121">
        <v>14038.037588840391</v>
      </c>
      <c r="T1867" s="54">
        <v>13143.153165878401</v>
      </c>
      <c r="U1867" s="55">
        <v>1.0799981245589576</v>
      </c>
    </row>
    <row r="1868" spans="1:21" ht="13" x14ac:dyDescent="0.3">
      <c r="A1868" s="44" t="s">
        <v>5454</v>
      </c>
      <c r="B1868" s="44" t="s">
        <v>11476</v>
      </c>
      <c r="C1868" s="98" t="s">
        <v>966</v>
      </c>
      <c r="D1868" s="98" t="s">
        <v>13151</v>
      </c>
      <c r="E1868" s="98" t="s">
        <v>195</v>
      </c>
      <c r="F1868" s="122">
        <v>1.1344665940914913</v>
      </c>
      <c r="G1868" s="122">
        <v>1.150613736484603</v>
      </c>
      <c r="H1868" s="99">
        <v>11906.416666666664</v>
      </c>
      <c r="I1868" s="53">
        <v>13507.431963667497</v>
      </c>
      <c r="J1868" s="54">
        <v>12765.048364824661</v>
      </c>
      <c r="K1868" s="55">
        <v>1.0721150386548988</v>
      </c>
      <c r="L1868" s="121">
        <v>13699.686568975882</v>
      </c>
      <c r="M1868" s="54">
        <v>12826.271412231663</v>
      </c>
      <c r="N1868" s="120">
        <v>1.0772570598961344</v>
      </c>
      <c r="O1868" s="123">
        <v>12015.484485647004</v>
      </c>
      <c r="P1868" s="53">
        <v>13631.165760791111</v>
      </c>
      <c r="Q1868" s="54">
        <v>12882.082924388813</v>
      </c>
      <c r="R1868" s="55">
        <v>1.0721234703250624</v>
      </c>
      <c r="S1868" s="121">
        <v>13825.181499703078</v>
      </c>
      <c r="T1868" s="54">
        <v>12943.866038734252</v>
      </c>
      <c r="U1868" s="55">
        <v>1.0772654281395175</v>
      </c>
    </row>
    <row r="1869" spans="1:21" ht="13" x14ac:dyDescent="0.3">
      <c r="A1869" s="44" t="s">
        <v>5453</v>
      </c>
      <c r="B1869" s="44" t="s">
        <v>11475</v>
      </c>
      <c r="C1869" s="98" t="s">
        <v>966</v>
      </c>
      <c r="D1869" s="98" t="s">
        <v>13151</v>
      </c>
      <c r="E1869" s="98" t="s">
        <v>205</v>
      </c>
      <c r="F1869" s="122">
        <v>1.1414519395518867</v>
      </c>
      <c r="G1869" s="122">
        <v>1.1535324953677133</v>
      </c>
      <c r="H1869" s="99">
        <v>6632.3333333333339</v>
      </c>
      <c r="I1869" s="53">
        <v>7570.4897470879641</v>
      </c>
      <c r="J1869" s="54">
        <v>7154.4071461492158</v>
      </c>
      <c r="K1869" s="55">
        <v>1.0787164617001379</v>
      </c>
      <c r="L1869" s="121">
        <v>7650.6120201104641</v>
      </c>
      <c r="M1869" s="54">
        <v>7162.8519196811367</v>
      </c>
      <c r="N1869" s="120">
        <v>1.0799897350878729</v>
      </c>
      <c r="O1869" s="123">
        <v>6692.1659834053244</v>
      </c>
      <c r="P1869" s="53">
        <v>7638.7858415611672</v>
      </c>
      <c r="Q1869" s="54">
        <v>7219.0063843026073</v>
      </c>
      <c r="R1869" s="55">
        <v>1.0787249452873251</v>
      </c>
      <c r="S1869" s="121">
        <v>7719.630926252471</v>
      </c>
      <c r="T1869" s="54">
        <v>7227.5267113150021</v>
      </c>
      <c r="U1869" s="55">
        <v>1.0799981245589576</v>
      </c>
    </row>
    <row r="1870" spans="1:21" ht="13" x14ac:dyDescent="0.3">
      <c r="A1870" s="44" t="s">
        <v>5452</v>
      </c>
      <c r="B1870" s="44" t="s">
        <v>11474</v>
      </c>
      <c r="C1870" s="98" t="s">
        <v>966</v>
      </c>
      <c r="D1870" s="98" t="s">
        <v>13151</v>
      </c>
      <c r="E1870" s="98" t="s">
        <v>205</v>
      </c>
      <c r="F1870" s="122">
        <v>1.1414519395518867</v>
      </c>
      <c r="G1870" s="122">
        <v>1.1535324953677133</v>
      </c>
      <c r="H1870" s="99">
        <v>4723.75</v>
      </c>
      <c r="I1870" s="53">
        <v>5391.9335994582252</v>
      </c>
      <c r="J1870" s="54">
        <v>5095.5868859560269</v>
      </c>
      <c r="K1870" s="55">
        <v>1.0787164617001379</v>
      </c>
      <c r="L1870" s="121">
        <v>5448.9991249932355</v>
      </c>
      <c r="M1870" s="54">
        <v>5101.6015111213401</v>
      </c>
      <c r="N1870" s="120">
        <v>1.0799897350878731</v>
      </c>
      <c r="O1870" s="123">
        <v>4771.4169000946422</v>
      </c>
      <c r="P1870" s="53">
        <v>5446.3430750236803</v>
      </c>
      <c r="Q1870" s="54">
        <v>5147.0464344976117</v>
      </c>
      <c r="R1870" s="55">
        <v>1.0787249452873251</v>
      </c>
      <c r="S1870" s="121">
        <v>5503.9844432058517</v>
      </c>
      <c r="T1870" s="54">
        <v>5153.1213035911287</v>
      </c>
      <c r="U1870" s="55">
        <v>1.0799981245589576</v>
      </c>
    </row>
    <row r="1871" spans="1:21" ht="13" x14ac:dyDescent="0.3">
      <c r="A1871" s="44" t="s">
        <v>5451</v>
      </c>
      <c r="B1871" s="44" t="s">
        <v>11473</v>
      </c>
      <c r="C1871" s="98" t="s">
        <v>966</v>
      </c>
      <c r="D1871" s="98" t="s">
        <v>13151</v>
      </c>
      <c r="E1871" s="98" t="s">
        <v>205</v>
      </c>
      <c r="F1871" s="122">
        <v>1.1414519395518867</v>
      </c>
      <c r="G1871" s="122">
        <v>1.1535324953677133</v>
      </c>
      <c r="H1871" s="99">
        <v>8687.8333333333321</v>
      </c>
      <c r="I1871" s="53">
        <v>9916.7442088368643</v>
      </c>
      <c r="J1871" s="54">
        <v>9371.7088331738469</v>
      </c>
      <c r="K1871" s="55">
        <v>1.0787164617001379</v>
      </c>
      <c r="L1871" s="121">
        <v>10021.698064338798</v>
      </c>
      <c r="M1871" s="54">
        <v>9382.7708201542591</v>
      </c>
      <c r="N1871" s="120">
        <v>1.0799897350878731</v>
      </c>
      <c r="O1871" s="123">
        <v>8766.6122624510517</v>
      </c>
      <c r="P1871" s="53">
        <v>10006.666570274107</v>
      </c>
      <c r="Q1871" s="54">
        <v>9456.7633331677043</v>
      </c>
      <c r="R1871" s="55">
        <v>1.0787249452873251</v>
      </c>
      <c r="S1871" s="121">
        <v>10112.572119026356</v>
      </c>
      <c r="T1871" s="54">
        <v>9467.9248021826952</v>
      </c>
      <c r="U1871" s="55">
        <v>1.0799981245589576</v>
      </c>
    </row>
    <row r="1872" spans="1:21" ht="13" x14ac:dyDescent="0.3">
      <c r="A1872" s="44" t="s">
        <v>5450</v>
      </c>
      <c r="B1872" s="44" t="s">
        <v>11472</v>
      </c>
      <c r="C1872" s="98" t="s">
        <v>966</v>
      </c>
      <c r="D1872" s="98" t="s">
        <v>13151</v>
      </c>
      <c r="E1872" s="98" t="s">
        <v>195</v>
      </c>
      <c r="F1872" s="122">
        <v>1.1344665940914913</v>
      </c>
      <c r="G1872" s="122">
        <v>1.150613736484603</v>
      </c>
      <c r="H1872" s="99">
        <v>5987.166666666667</v>
      </c>
      <c r="I1872" s="53">
        <v>6792.2405765914409</v>
      </c>
      <c r="J1872" s="54">
        <v>6418.9314222666553</v>
      </c>
      <c r="K1872" s="55">
        <v>1.0721150386548988</v>
      </c>
      <c r="L1872" s="121">
        <v>6888.9162092893994</v>
      </c>
      <c r="M1872" s="54">
        <v>6449.7175604414733</v>
      </c>
      <c r="N1872" s="120">
        <v>1.0772570598961344</v>
      </c>
      <c r="O1872" s="123">
        <v>6047.4316285283967</v>
      </c>
      <c r="P1872" s="53">
        <v>6860.6091626177713</v>
      </c>
      <c r="Q1872" s="54">
        <v>6483.593384131409</v>
      </c>
      <c r="R1872" s="55">
        <v>1.0721234703250626</v>
      </c>
      <c r="S1872" s="121">
        <v>6958.2579022362261</v>
      </c>
      <c r="T1872" s="54">
        <v>6514.6890224511035</v>
      </c>
      <c r="U1872" s="55">
        <v>1.0772654281395175</v>
      </c>
    </row>
    <row r="1873" spans="1:21" ht="13" x14ac:dyDescent="0.3">
      <c r="A1873" s="44" t="s">
        <v>5449</v>
      </c>
      <c r="B1873" s="44" t="s">
        <v>11471</v>
      </c>
      <c r="C1873" s="98" t="s">
        <v>966</v>
      </c>
      <c r="D1873" s="98" t="s">
        <v>13151</v>
      </c>
      <c r="E1873" s="98" t="s">
        <v>205</v>
      </c>
      <c r="F1873" s="122">
        <v>1.1414519395518867</v>
      </c>
      <c r="G1873" s="122">
        <v>1.1535324953677133</v>
      </c>
      <c r="H1873" s="99">
        <v>7021.4999999999982</v>
      </c>
      <c r="I1873" s="53">
        <v>8014.704793563571</v>
      </c>
      <c r="J1873" s="54">
        <v>7574.2076358275172</v>
      </c>
      <c r="K1873" s="55">
        <v>1.0787164617001381</v>
      </c>
      <c r="L1873" s="121">
        <v>8099.528416224397</v>
      </c>
      <c r="M1873" s="54">
        <v>7583.1479249194981</v>
      </c>
      <c r="N1873" s="120">
        <v>1.0799897350878729</v>
      </c>
      <c r="O1873" s="123">
        <v>7081.7956952139057</v>
      </c>
      <c r="P1873" s="53">
        <v>8083.529431812115</v>
      </c>
      <c r="Q1873" s="54">
        <v>7639.309673855636</v>
      </c>
      <c r="R1873" s="55">
        <v>1.0787249452873253</v>
      </c>
      <c r="S1873" s="121">
        <v>8169.0814599844271</v>
      </c>
      <c r="T1873" s="54">
        <v>7648.3260693407174</v>
      </c>
      <c r="U1873" s="55">
        <v>1.0799981245589576</v>
      </c>
    </row>
    <row r="1874" spans="1:21" ht="13" x14ac:dyDescent="0.3">
      <c r="A1874" s="44" t="s">
        <v>5448</v>
      </c>
      <c r="B1874" s="44" t="s">
        <v>11470</v>
      </c>
      <c r="C1874" s="98" t="s">
        <v>966</v>
      </c>
      <c r="D1874" s="98" t="s">
        <v>13151</v>
      </c>
      <c r="E1874" s="98" t="s">
        <v>205</v>
      </c>
      <c r="F1874" s="122">
        <v>1.1414519395518867</v>
      </c>
      <c r="G1874" s="122">
        <v>1.1535324953677133</v>
      </c>
      <c r="H1874" s="99">
        <v>8083.6666666666661</v>
      </c>
      <c r="I1874" s="53">
        <v>9227.1169953576009</v>
      </c>
      <c r="J1874" s="54">
        <v>8719.9843042300145</v>
      </c>
      <c r="K1874" s="55">
        <v>1.0787164617001379</v>
      </c>
      <c r="L1874" s="121">
        <v>9324.7721817208039</v>
      </c>
      <c r="M1874" s="54">
        <v>8730.2770218720016</v>
      </c>
      <c r="N1874" s="120">
        <v>1.0799897350878729</v>
      </c>
      <c r="O1874" s="123">
        <v>8158.8471825833403</v>
      </c>
      <c r="P1874" s="53">
        <v>9312.9319410671997</v>
      </c>
      <c r="Q1874" s="54">
        <v>8801.151980639861</v>
      </c>
      <c r="R1874" s="55">
        <v>1.0787249452873251</v>
      </c>
      <c r="S1874" s="121">
        <v>9411.4953498491977</v>
      </c>
      <c r="T1874" s="54">
        <v>8811.5396557531421</v>
      </c>
      <c r="U1874" s="55">
        <v>1.0799981245589576</v>
      </c>
    </row>
    <row r="1875" spans="1:21" ht="13" x14ac:dyDescent="0.3">
      <c r="A1875" s="44" t="s">
        <v>5447</v>
      </c>
      <c r="B1875" s="44" t="s">
        <v>11469</v>
      </c>
      <c r="C1875" s="98" t="s">
        <v>966</v>
      </c>
      <c r="D1875" s="98" t="s">
        <v>13151</v>
      </c>
      <c r="E1875" s="98" t="s">
        <v>195</v>
      </c>
      <c r="F1875" s="122">
        <v>1.1344665940914913</v>
      </c>
      <c r="G1875" s="122">
        <v>1.150613736484603</v>
      </c>
      <c r="H1875" s="99">
        <v>6447.75</v>
      </c>
      <c r="I1875" s="53">
        <v>7314.7569820534127</v>
      </c>
      <c r="J1875" s="54">
        <v>6912.7297404871233</v>
      </c>
      <c r="K1875" s="55">
        <v>1.0721150386548988</v>
      </c>
      <c r="L1875" s="121">
        <v>7418.8697194185988</v>
      </c>
      <c r="M1875" s="54">
        <v>6945.8842079453007</v>
      </c>
      <c r="N1875" s="120">
        <v>1.0772570598961344</v>
      </c>
      <c r="O1875" s="123">
        <v>6503.8135821149399</v>
      </c>
      <c r="P1875" s="53">
        <v>7378.3592431079178</v>
      </c>
      <c r="Q1875" s="54">
        <v>6972.8911880043443</v>
      </c>
      <c r="R1875" s="55">
        <v>1.0721234703250624</v>
      </c>
      <c r="S1875" s="121">
        <v>7483.3772471165812</v>
      </c>
      <c r="T1875" s="54">
        <v>7006.3335230766606</v>
      </c>
      <c r="U1875" s="55">
        <v>1.0772654281395178</v>
      </c>
    </row>
    <row r="1876" spans="1:21" ht="13" x14ac:dyDescent="0.3">
      <c r="A1876" s="44" t="s">
        <v>5446</v>
      </c>
      <c r="B1876" s="44" t="s">
        <v>11468</v>
      </c>
      <c r="C1876" s="98" t="s">
        <v>966</v>
      </c>
      <c r="D1876" s="98" t="s">
        <v>13151</v>
      </c>
      <c r="E1876" s="98" t="s">
        <v>205</v>
      </c>
      <c r="F1876" s="122">
        <v>1.1414519395518867</v>
      </c>
      <c r="G1876" s="122">
        <v>1.1535324953677133</v>
      </c>
      <c r="H1876" s="99">
        <v>6573.9166666666679</v>
      </c>
      <c r="I1876" s="53">
        <v>7503.8099296191422</v>
      </c>
      <c r="J1876" s="54">
        <v>7091.3921261782334</v>
      </c>
      <c r="K1876" s="55">
        <v>1.0787164617001379</v>
      </c>
      <c r="L1876" s="121">
        <v>7583.2264968394011</v>
      </c>
      <c r="M1876" s="54">
        <v>7099.762519323087</v>
      </c>
      <c r="N1876" s="120">
        <v>1.0799897350878729</v>
      </c>
      <c r="O1876" s="123">
        <v>6630.3429218490937</v>
      </c>
      <c r="P1876" s="53">
        <v>7568.2177880387717</v>
      </c>
      <c r="Q1876" s="54">
        <v>7152.3163056078674</v>
      </c>
      <c r="R1876" s="55">
        <v>1.0787249452873251</v>
      </c>
      <c r="S1876" s="121">
        <v>7648.3160157842403</v>
      </c>
      <c r="T1876" s="54">
        <v>7160.7579207797799</v>
      </c>
      <c r="U1876" s="55">
        <v>1.0799981245589576</v>
      </c>
    </row>
    <row r="1877" spans="1:21" ht="13" x14ac:dyDescent="0.3">
      <c r="A1877" s="44" t="s">
        <v>5445</v>
      </c>
      <c r="B1877" s="44" t="s">
        <v>11467</v>
      </c>
      <c r="C1877" s="98" t="s">
        <v>966</v>
      </c>
      <c r="D1877" s="98" t="s">
        <v>13151</v>
      </c>
      <c r="E1877" s="98" t="s">
        <v>205</v>
      </c>
      <c r="F1877" s="122">
        <v>1.1414519395518867</v>
      </c>
      <c r="G1877" s="122">
        <v>1.1535324953677133</v>
      </c>
      <c r="H1877" s="99">
        <v>4556.6666666666661</v>
      </c>
      <c r="I1877" s="53">
        <v>5201.2160045580968</v>
      </c>
      <c r="J1877" s="54">
        <v>4915.3513438136288</v>
      </c>
      <c r="K1877" s="55">
        <v>1.0787164617001381</v>
      </c>
      <c r="L1877" s="121">
        <v>5256.2630705588799</v>
      </c>
      <c r="M1877" s="54">
        <v>4921.153226217074</v>
      </c>
      <c r="N1877" s="120">
        <v>1.0799897350878731</v>
      </c>
      <c r="O1877" s="123">
        <v>4597.4125975869683</v>
      </c>
      <c r="P1877" s="53">
        <v>5247.7255264359228</v>
      </c>
      <c r="Q1877" s="54">
        <v>4959.3436527952617</v>
      </c>
      <c r="R1877" s="55">
        <v>1.0787249452873251</v>
      </c>
      <c r="S1877" s="121">
        <v>5303.2648259294565</v>
      </c>
      <c r="T1877" s="54">
        <v>4965.196983217651</v>
      </c>
      <c r="U1877" s="55">
        <v>1.0799981245589576</v>
      </c>
    </row>
    <row r="1878" spans="1:21" ht="13" x14ac:dyDescent="0.3">
      <c r="A1878" s="44" t="s">
        <v>5444</v>
      </c>
      <c r="B1878" s="44" t="s">
        <v>8420</v>
      </c>
      <c r="C1878" s="98" t="s">
        <v>966</v>
      </c>
      <c r="D1878" s="98" t="s">
        <v>13151</v>
      </c>
      <c r="E1878" s="98" t="s">
        <v>205</v>
      </c>
      <c r="F1878" s="122">
        <v>1.1414519395518867</v>
      </c>
      <c r="G1878" s="122">
        <v>1.1535324953677133</v>
      </c>
      <c r="H1878" s="99">
        <v>5515.4166666666661</v>
      </c>
      <c r="I1878" s="53">
        <v>6295.5830516034675</v>
      </c>
      <c r="J1878" s="54">
        <v>5949.5707514686346</v>
      </c>
      <c r="K1878" s="55">
        <v>1.0787164617001379</v>
      </c>
      <c r="L1878" s="121">
        <v>6362.2123504926749</v>
      </c>
      <c r="M1878" s="54">
        <v>5956.5933847325723</v>
      </c>
      <c r="N1878" s="120">
        <v>1.0799897350878731</v>
      </c>
      <c r="O1878" s="123">
        <v>5562.9446127658102</v>
      </c>
      <c r="P1878" s="53">
        <v>6349.8339178612532</v>
      </c>
      <c r="Q1878" s="54">
        <v>6000.8871230422192</v>
      </c>
      <c r="R1878" s="55">
        <v>1.0787249452873253</v>
      </c>
      <c r="S1878" s="121">
        <v>6417.0373807561227</v>
      </c>
      <c r="T1878" s="54">
        <v>6007.9697488124311</v>
      </c>
      <c r="U1878" s="55">
        <v>1.0799981245589576</v>
      </c>
    </row>
    <row r="1879" spans="1:21" ht="13" x14ac:dyDescent="0.3">
      <c r="A1879" s="44" t="s">
        <v>5443</v>
      </c>
      <c r="B1879" s="44" t="s">
        <v>11466</v>
      </c>
      <c r="C1879" s="98" t="s">
        <v>966</v>
      </c>
      <c r="D1879" s="98" t="s">
        <v>13151</v>
      </c>
      <c r="E1879" s="98" t="s">
        <v>205</v>
      </c>
      <c r="F1879" s="122">
        <v>1.1414519395518867</v>
      </c>
      <c r="G1879" s="122">
        <v>1.1535324953677133</v>
      </c>
      <c r="H1879" s="99">
        <v>4803.25</v>
      </c>
      <c r="I1879" s="53">
        <v>5482.6790286526002</v>
      </c>
      <c r="J1879" s="54">
        <v>5181.3448446611883</v>
      </c>
      <c r="K1879" s="55">
        <v>1.0787164617001381</v>
      </c>
      <c r="L1879" s="121">
        <v>5540.7049583749686</v>
      </c>
      <c r="M1879" s="54">
        <v>5187.4606950608259</v>
      </c>
      <c r="N1879" s="120">
        <v>1.0799897350878729</v>
      </c>
      <c r="O1879" s="123">
        <v>4839.0635403397482</v>
      </c>
      <c r="P1879" s="53">
        <v>5523.5584637356251</v>
      </c>
      <c r="Q1879" s="54">
        <v>5220.0185527948852</v>
      </c>
      <c r="R1879" s="55">
        <v>1.0787249452873253</v>
      </c>
      <c r="S1879" s="121">
        <v>5582.0170409310313</v>
      </c>
      <c r="T1879" s="54">
        <v>5226.1795481885574</v>
      </c>
      <c r="U1879" s="55">
        <v>1.0799981245589576</v>
      </c>
    </row>
    <row r="1880" spans="1:21" ht="13" x14ac:dyDescent="0.3">
      <c r="A1880" s="44" t="s">
        <v>5442</v>
      </c>
      <c r="B1880" s="44" t="s">
        <v>11465</v>
      </c>
      <c r="C1880" s="98" t="s">
        <v>966</v>
      </c>
      <c r="D1880" s="98" t="s">
        <v>13151</v>
      </c>
      <c r="E1880" s="98" t="s">
        <v>205</v>
      </c>
      <c r="F1880" s="122">
        <v>1.1414519395518867</v>
      </c>
      <c r="G1880" s="122">
        <v>1.1535324953677133</v>
      </c>
      <c r="H1880" s="99">
        <v>6073.1666666666679</v>
      </c>
      <c r="I1880" s="53">
        <v>6932.2278708885351</v>
      </c>
      <c r="J1880" s="54">
        <v>6551.2248579818897</v>
      </c>
      <c r="K1880" s="55">
        <v>1.0787164617001381</v>
      </c>
      <c r="L1880" s="121">
        <v>7005.5950997840191</v>
      </c>
      <c r="M1880" s="54">
        <v>6558.9576594778355</v>
      </c>
      <c r="N1880" s="120">
        <v>1.0799897350878731</v>
      </c>
      <c r="O1880" s="123">
        <v>6132.221159638224</v>
      </c>
      <c r="P1880" s="53">
        <v>6999.6357364301712</v>
      </c>
      <c r="Q1880" s="54">
        <v>6614.9799349205214</v>
      </c>
      <c r="R1880" s="55">
        <v>1.0787249452873253</v>
      </c>
      <c r="S1880" s="121">
        <v>7073.7163764241732</v>
      </c>
      <c r="T1880" s="54">
        <v>6622.787351790038</v>
      </c>
      <c r="U1880" s="55">
        <v>1.0799981245589576</v>
      </c>
    </row>
    <row r="1881" spans="1:21" ht="13" x14ac:dyDescent="0.3">
      <c r="A1881" s="44" t="s">
        <v>5441</v>
      </c>
      <c r="B1881" s="44" t="s">
        <v>11464</v>
      </c>
      <c r="C1881" s="98" t="s">
        <v>966</v>
      </c>
      <c r="D1881" s="98" t="s">
        <v>13151</v>
      </c>
      <c r="E1881" s="98" t="s">
        <v>205</v>
      </c>
      <c r="F1881" s="122">
        <v>1.1414519395518867</v>
      </c>
      <c r="G1881" s="122">
        <v>1.1535324953677133</v>
      </c>
      <c r="H1881" s="99">
        <v>8912.1666666666661</v>
      </c>
      <c r="I1881" s="53">
        <v>10172.809927276339</v>
      </c>
      <c r="J1881" s="54">
        <v>9613.7008927485786</v>
      </c>
      <c r="K1881" s="55">
        <v>1.0787164617001379</v>
      </c>
      <c r="L1881" s="121">
        <v>10280.473854132955</v>
      </c>
      <c r="M1881" s="54">
        <v>9625.0485173923043</v>
      </c>
      <c r="N1881" s="120">
        <v>1.0799897350878729</v>
      </c>
      <c r="O1881" s="123">
        <v>8988.5341758213144</v>
      </c>
      <c r="P1881" s="53">
        <v>10259.979768719659</v>
      </c>
      <c r="Q1881" s="54">
        <v>9696.1560370260995</v>
      </c>
      <c r="R1881" s="55">
        <v>1.0787249452873251</v>
      </c>
      <c r="S1881" s="121">
        <v>10368.566257533133</v>
      </c>
      <c r="T1881" s="54">
        <v>9707.6000524211158</v>
      </c>
      <c r="U1881" s="55">
        <v>1.0799981245589576</v>
      </c>
    </row>
    <row r="1882" spans="1:21" ht="13" x14ac:dyDescent="0.3">
      <c r="A1882" s="44" t="s">
        <v>5440</v>
      </c>
      <c r="B1882" s="44" t="s">
        <v>11463</v>
      </c>
      <c r="C1882" s="98" t="s">
        <v>966</v>
      </c>
      <c r="D1882" s="98" t="s">
        <v>13151</v>
      </c>
      <c r="E1882" s="98" t="s">
        <v>195</v>
      </c>
      <c r="F1882" s="122">
        <v>1.1344665940914913</v>
      </c>
      <c r="G1882" s="122">
        <v>1.150613736484603</v>
      </c>
      <c r="H1882" s="99">
        <v>7704.25</v>
      </c>
      <c r="I1882" s="53">
        <v>8740.214257529371</v>
      </c>
      <c r="J1882" s="54">
        <v>8259.8422865570028</v>
      </c>
      <c r="K1882" s="55">
        <v>1.0721150386548985</v>
      </c>
      <c r="L1882" s="121">
        <v>8864.6158793115028</v>
      </c>
      <c r="M1882" s="54">
        <v>8299.4577037047929</v>
      </c>
      <c r="N1882" s="120">
        <v>1.0772570598961344</v>
      </c>
      <c r="O1882" s="123">
        <v>7766.0555824829626</v>
      </c>
      <c r="P1882" s="53">
        <v>8810.3306261846592</v>
      </c>
      <c r="Q1882" s="54">
        <v>8326.1704618289568</v>
      </c>
      <c r="R1882" s="55">
        <v>1.0721234703250624</v>
      </c>
      <c r="S1882" s="121">
        <v>8935.7302315078305</v>
      </c>
      <c r="T1882" s="54">
        <v>8366.1031920187997</v>
      </c>
      <c r="U1882" s="55">
        <v>1.0772654281395175</v>
      </c>
    </row>
    <row r="1883" spans="1:21" ht="13" x14ac:dyDescent="0.3">
      <c r="A1883" s="44" t="s">
        <v>5439</v>
      </c>
      <c r="B1883" s="44" t="s">
        <v>11462</v>
      </c>
      <c r="C1883" s="98" t="s">
        <v>966</v>
      </c>
      <c r="D1883" s="98" t="s">
        <v>13151</v>
      </c>
      <c r="E1883" s="98" t="s">
        <v>205</v>
      </c>
      <c r="F1883" s="122">
        <v>1.1414519395518867</v>
      </c>
      <c r="G1883" s="122">
        <v>1.1535324953677133</v>
      </c>
      <c r="H1883" s="99">
        <v>3918.583333333333</v>
      </c>
      <c r="I1883" s="53">
        <v>4472.87454612903</v>
      </c>
      <c r="J1883" s="54">
        <v>4227.0403482104648</v>
      </c>
      <c r="K1883" s="55">
        <v>1.0787164617001379</v>
      </c>
      <c r="L1883" s="121">
        <v>4520.2132108063315</v>
      </c>
      <c r="M1883" s="54">
        <v>4232.0297760864205</v>
      </c>
      <c r="N1883" s="120">
        <v>1.0799897350878729</v>
      </c>
      <c r="O1883" s="123">
        <v>3956.7145987849244</v>
      </c>
      <c r="P1883" s="53">
        <v>4516.3995530363172</v>
      </c>
      <c r="Q1883" s="54">
        <v>4268.2067390918282</v>
      </c>
      <c r="R1883" s="55">
        <v>1.0787249452873251</v>
      </c>
      <c r="S1883" s="121">
        <v>4564.1988645942347</v>
      </c>
      <c r="T1883" s="54">
        <v>4273.2443461027669</v>
      </c>
      <c r="U1883" s="55">
        <v>1.0799981245589576</v>
      </c>
    </row>
    <row r="1884" spans="1:21" ht="13" x14ac:dyDescent="0.3">
      <c r="A1884" s="44" t="s">
        <v>5438</v>
      </c>
      <c r="B1884" s="44" t="s">
        <v>11461</v>
      </c>
      <c r="C1884" s="98" t="s">
        <v>966</v>
      </c>
      <c r="D1884" s="98" t="s">
        <v>13151</v>
      </c>
      <c r="E1884" s="98" t="s">
        <v>207</v>
      </c>
      <c r="F1884" s="122">
        <v>1.149206637845817</v>
      </c>
      <c r="G1884" s="122">
        <v>1.1578598986018225</v>
      </c>
      <c r="H1884" s="99">
        <v>4240.25</v>
      </c>
      <c r="I1884" s="53">
        <v>4872.9234461257256</v>
      </c>
      <c r="J1884" s="54">
        <v>4605.1021123184501</v>
      </c>
      <c r="K1884" s="55">
        <v>1.0860449530849479</v>
      </c>
      <c r="L1884" s="121">
        <v>4909.6154350463776</v>
      </c>
      <c r="M1884" s="54">
        <v>4596.6058991592054</v>
      </c>
      <c r="N1884" s="120">
        <v>1.084041247369661</v>
      </c>
      <c r="O1884" s="123">
        <v>4275.7913072171386</v>
      </c>
      <c r="P1884" s="53">
        <v>4913.767752297379</v>
      </c>
      <c r="Q1884" s="54">
        <v>4643.7380901315337</v>
      </c>
      <c r="R1884" s="55">
        <v>1.0860534943072022</v>
      </c>
      <c r="S1884" s="121">
        <v>4950.76728941699</v>
      </c>
      <c r="T1884" s="54">
        <v>4635.170148365668</v>
      </c>
      <c r="U1884" s="55">
        <v>1.0840496683133087</v>
      </c>
    </row>
    <row r="1885" spans="1:21" ht="13" x14ac:dyDescent="0.3">
      <c r="A1885" s="44" t="s">
        <v>5437</v>
      </c>
      <c r="B1885" s="44" t="s">
        <v>11460</v>
      </c>
      <c r="C1885" s="98" t="s">
        <v>966</v>
      </c>
      <c r="D1885" s="98" t="s">
        <v>13151</v>
      </c>
      <c r="E1885" s="98" t="s">
        <v>205</v>
      </c>
      <c r="F1885" s="122">
        <v>1.1414519395518867</v>
      </c>
      <c r="G1885" s="122">
        <v>1.1535324953677133</v>
      </c>
      <c r="H1885" s="99">
        <v>6045.5833333333339</v>
      </c>
      <c r="I1885" s="53">
        <v>6900.7428215558948</v>
      </c>
      <c r="J1885" s="54">
        <v>6521.4702622466602</v>
      </c>
      <c r="K1885" s="55">
        <v>1.0787164617001381</v>
      </c>
      <c r="L1885" s="121">
        <v>6973.7768284534586</v>
      </c>
      <c r="M1885" s="54">
        <v>6529.1679426183273</v>
      </c>
      <c r="N1885" s="120">
        <v>1.0799897350878729</v>
      </c>
      <c r="O1885" s="123">
        <v>6098.0332631281844</v>
      </c>
      <c r="P1885" s="53">
        <v>6960.6118956495866</v>
      </c>
      <c r="Q1885" s="54">
        <v>6578.1005981282397</v>
      </c>
      <c r="R1885" s="55">
        <v>1.0787249452873251</v>
      </c>
      <c r="S1885" s="121">
        <v>7034.2795268515738</v>
      </c>
      <c r="T1885" s="54">
        <v>6585.8644876765793</v>
      </c>
      <c r="U1885" s="55">
        <v>1.0799981245589576</v>
      </c>
    </row>
    <row r="1886" spans="1:21" ht="13" x14ac:dyDescent="0.3">
      <c r="A1886" s="44" t="s">
        <v>5436</v>
      </c>
      <c r="B1886" s="44" t="s">
        <v>11459</v>
      </c>
      <c r="C1886" s="98" t="s">
        <v>966</v>
      </c>
      <c r="D1886" s="98" t="s">
        <v>13151</v>
      </c>
      <c r="E1886" s="98" t="s">
        <v>195</v>
      </c>
      <c r="F1886" s="122">
        <v>1.1344665940914913</v>
      </c>
      <c r="G1886" s="122">
        <v>1.150613736484603</v>
      </c>
      <c r="H1886" s="99">
        <v>5134.4166666666661</v>
      </c>
      <c r="I1886" s="53">
        <v>5824.8241884799208</v>
      </c>
      <c r="J1886" s="54">
        <v>5504.685323053689</v>
      </c>
      <c r="K1886" s="55">
        <v>1.0721150386548988</v>
      </c>
      <c r="L1886" s="121">
        <v>5907.7303455021529</v>
      </c>
      <c r="M1886" s="54">
        <v>5531.0866026150434</v>
      </c>
      <c r="N1886" s="120">
        <v>1.0772570598961344</v>
      </c>
      <c r="O1886" s="123">
        <v>5182.6945082208331</v>
      </c>
      <c r="P1886" s="53">
        <v>5879.5937869579648</v>
      </c>
      <c r="Q1886" s="54">
        <v>5556.4884217883618</v>
      </c>
      <c r="R1886" s="55">
        <v>1.0721234703250624</v>
      </c>
      <c r="S1886" s="121">
        <v>5963.2794931622047</v>
      </c>
      <c r="T1886" s="54">
        <v>5583.1376183148423</v>
      </c>
      <c r="U1886" s="55">
        <v>1.0772654281395175</v>
      </c>
    </row>
    <row r="1887" spans="1:21" ht="13" x14ac:dyDescent="0.3">
      <c r="A1887" s="44" t="s">
        <v>5435</v>
      </c>
      <c r="B1887" s="44" t="s">
        <v>11458</v>
      </c>
      <c r="C1887" s="98" t="s">
        <v>966</v>
      </c>
      <c r="D1887" s="98" t="s">
        <v>13151</v>
      </c>
      <c r="E1887" s="98" t="s">
        <v>205</v>
      </c>
      <c r="F1887" s="122">
        <v>1.1414519395518867</v>
      </c>
      <c r="G1887" s="122">
        <v>1.1535324953677133</v>
      </c>
      <c r="H1887" s="99">
        <v>7874.9166666666679</v>
      </c>
      <c r="I1887" s="53">
        <v>8988.8389029761474</v>
      </c>
      <c r="J1887" s="54">
        <v>8494.8022428501135</v>
      </c>
      <c r="K1887" s="55">
        <v>1.0787164617001381</v>
      </c>
      <c r="L1887" s="121">
        <v>9083.9722733127965</v>
      </c>
      <c r="M1887" s="54">
        <v>8504.8291646724101</v>
      </c>
      <c r="N1887" s="120">
        <v>1.0799897350878729</v>
      </c>
      <c r="O1887" s="123">
        <v>7948.6536263755224</v>
      </c>
      <c r="P1887" s="53">
        <v>9073.0060986524786</v>
      </c>
      <c r="Q1887" s="54">
        <v>8574.4109482198346</v>
      </c>
      <c r="R1887" s="55">
        <v>1.0787249452873253</v>
      </c>
      <c r="S1887" s="121">
        <v>9169.0302524465806</v>
      </c>
      <c r="T1887" s="54">
        <v>8584.5310092543223</v>
      </c>
      <c r="U1887" s="55">
        <v>1.0799981245589576</v>
      </c>
    </row>
    <row r="1888" spans="1:21" ht="13" x14ac:dyDescent="0.3">
      <c r="A1888" s="44" t="s">
        <v>5434</v>
      </c>
      <c r="B1888" s="44" t="s">
        <v>11457</v>
      </c>
      <c r="C1888" s="98" t="s">
        <v>966</v>
      </c>
      <c r="D1888" s="98" t="s">
        <v>13151</v>
      </c>
      <c r="E1888" s="98" t="s">
        <v>205</v>
      </c>
      <c r="F1888" s="122">
        <v>1.1414519395518867</v>
      </c>
      <c r="G1888" s="122">
        <v>1.1535324953677133</v>
      </c>
      <c r="H1888" s="99">
        <v>9185.6666666666661</v>
      </c>
      <c r="I1888" s="53">
        <v>10484.99703274378</v>
      </c>
      <c r="J1888" s="54">
        <v>9908.7298450235667</v>
      </c>
      <c r="K1888" s="55">
        <v>1.0787164617001379</v>
      </c>
      <c r="L1888" s="121">
        <v>10595.964991616025</v>
      </c>
      <c r="M1888" s="54">
        <v>9920.4257099388378</v>
      </c>
      <c r="N1888" s="120">
        <v>1.0799897350878729</v>
      </c>
      <c r="O1888" s="123">
        <v>9267.760278297299</v>
      </c>
      <c r="P1888" s="53">
        <v>10578.702944964385</v>
      </c>
      <c r="Q1888" s="54">
        <v>9997.3641991422992</v>
      </c>
      <c r="R1888" s="55">
        <v>1.0787249452873251</v>
      </c>
      <c r="S1888" s="121">
        <v>10690.662640294056</v>
      </c>
      <c r="T1888" s="54">
        <v>10009.163719423086</v>
      </c>
      <c r="U1888" s="55">
        <v>1.0799981245589576</v>
      </c>
    </row>
    <row r="1889" spans="1:21" ht="13" x14ac:dyDescent="0.3">
      <c r="A1889" s="44" t="s">
        <v>5433</v>
      </c>
      <c r="B1889" s="44" t="s">
        <v>11456</v>
      </c>
      <c r="C1889" s="98" t="s">
        <v>966</v>
      </c>
      <c r="D1889" s="98" t="s">
        <v>13151</v>
      </c>
      <c r="E1889" s="98" t="s">
        <v>205</v>
      </c>
      <c r="F1889" s="122">
        <v>1.1414519395518867</v>
      </c>
      <c r="G1889" s="122">
        <v>1.1535324953677133</v>
      </c>
      <c r="H1889" s="99">
        <v>5290.25</v>
      </c>
      <c r="I1889" s="53">
        <v>6038.5661232143684</v>
      </c>
      <c r="J1889" s="54">
        <v>5706.6797615091546</v>
      </c>
      <c r="K1889" s="55">
        <v>1.0787164617001379</v>
      </c>
      <c r="L1889" s="121">
        <v>6102.4752836190455</v>
      </c>
      <c r="M1889" s="54">
        <v>5713.4156960486198</v>
      </c>
      <c r="N1889" s="120">
        <v>1.0799897350878729</v>
      </c>
      <c r="O1889" s="123">
        <v>5336.7526790246247</v>
      </c>
      <c r="P1889" s="53">
        <v>6091.6466963813855</v>
      </c>
      <c r="Q1889" s="54">
        <v>5756.8882416928245</v>
      </c>
      <c r="R1889" s="55">
        <v>1.0787249452873251</v>
      </c>
      <c r="S1889" s="121">
        <v>6156.117634995604</v>
      </c>
      <c r="T1889" s="54">
        <v>5763.6828845815862</v>
      </c>
      <c r="U1889" s="55">
        <v>1.0799981245589574</v>
      </c>
    </row>
    <row r="1890" spans="1:21" ht="13" x14ac:dyDescent="0.3">
      <c r="A1890" s="44" t="s">
        <v>5432</v>
      </c>
      <c r="B1890" s="44" t="s">
        <v>11455</v>
      </c>
      <c r="C1890" s="98" t="s">
        <v>966</v>
      </c>
      <c r="D1890" s="98" t="s">
        <v>13151</v>
      </c>
      <c r="E1890" s="98" t="s">
        <v>195</v>
      </c>
      <c r="F1890" s="122">
        <v>1.1344665940914913</v>
      </c>
      <c r="G1890" s="122">
        <v>1.150613736484603</v>
      </c>
      <c r="H1890" s="99">
        <v>3702.416666666667</v>
      </c>
      <c r="I1890" s="53">
        <v>4200.2680257409056</v>
      </c>
      <c r="J1890" s="54">
        <v>3969.4165876998745</v>
      </c>
      <c r="K1890" s="55">
        <v>1.0721150386548985</v>
      </c>
      <c r="L1890" s="121">
        <v>4260.0514748562027</v>
      </c>
      <c r="M1890" s="54">
        <v>3988.4544928437799</v>
      </c>
      <c r="N1890" s="120">
        <v>1.0772570598961344</v>
      </c>
      <c r="O1890" s="123">
        <v>3734.2226265482623</v>
      </c>
      <c r="P1890" s="53">
        <v>4236.3508247195896</v>
      </c>
      <c r="Q1890" s="54">
        <v>4003.5477213412919</v>
      </c>
      <c r="R1890" s="55">
        <v>1.0721234703250622</v>
      </c>
      <c r="S1890" s="121">
        <v>4296.6478491980442</v>
      </c>
      <c r="T1890" s="54">
        <v>4022.7489365567876</v>
      </c>
      <c r="U1890" s="55">
        <v>1.0772654281395175</v>
      </c>
    </row>
    <row r="1891" spans="1:21" ht="13" x14ac:dyDescent="0.3">
      <c r="A1891" s="44" t="s">
        <v>5431</v>
      </c>
      <c r="B1891" s="44" t="s">
        <v>11454</v>
      </c>
      <c r="C1891" s="98" t="s">
        <v>966</v>
      </c>
      <c r="D1891" s="98" t="s">
        <v>13151</v>
      </c>
      <c r="E1891" s="98" t="s">
        <v>205</v>
      </c>
      <c r="F1891" s="122">
        <v>1.1414519395518867</v>
      </c>
      <c r="G1891" s="122">
        <v>1.1535324953677133</v>
      </c>
      <c r="H1891" s="99">
        <v>4646.5833333333339</v>
      </c>
      <c r="I1891" s="53">
        <v>5303.8515581228048</v>
      </c>
      <c r="J1891" s="54">
        <v>5012.3459323281668</v>
      </c>
      <c r="K1891" s="55">
        <v>1.0787164617001379</v>
      </c>
      <c r="L1891" s="121">
        <v>5359.9848674340283</v>
      </c>
      <c r="M1891" s="54">
        <v>5018.2623032303936</v>
      </c>
      <c r="N1891" s="120">
        <v>1.0799897350878731</v>
      </c>
      <c r="O1891" s="123">
        <v>4690.1440418776892</v>
      </c>
      <c r="P1891" s="53">
        <v>5353.5740133790141</v>
      </c>
      <c r="Q1891" s="54">
        <v>5059.3753749641846</v>
      </c>
      <c r="R1891" s="55">
        <v>1.0787249452873251</v>
      </c>
      <c r="S1891" s="121">
        <v>5410.2335602611838</v>
      </c>
      <c r="T1891" s="54">
        <v>5065.3467691392734</v>
      </c>
      <c r="U1891" s="55">
        <v>1.0799981245589576</v>
      </c>
    </row>
    <row r="1892" spans="1:21" ht="13" x14ac:dyDescent="0.3">
      <c r="A1892" s="44" t="s">
        <v>5430</v>
      </c>
      <c r="B1892" s="44" t="s">
        <v>11453</v>
      </c>
      <c r="C1892" s="98" t="s">
        <v>966</v>
      </c>
      <c r="D1892" s="98" t="s">
        <v>13151</v>
      </c>
      <c r="E1892" s="98" t="s">
        <v>195</v>
      </c>
      <c r="F1892" s="122">
        <v>1.1344665940914913</v>
      </c>
      <c r="G1892" s="122">
        <v>1.150613736484603</v>
      </c>
      <c r="H1892" s="99">
        <v>5241.833333333333</v>
      </c>
      <c r="I1892" s="53">
        <v>5946.6848084619151</v>
      </c>
      <c r="J1892" s="54">
        <v>5619.8483467892029</v>
      </c>
      <c r="K1892" s="55">
        <v>1.0721150386548988</v>
      </c>
      <c r="L1892" s="121">
        <v>6031.3254376962077</v>
      </c>
      <c r="M1892" s="54">
        <v>5646.8019651322202</v>
      </c>
      <c r="N1892" s="120">
        <v>1.0772570598961344</v>
      </c>
      <c r="O1892" s="123">
        <v>5288.4506751538502</v>
      </c>
      <c r="P1892" s="53">
        <v>5999.5706254626357</v>
      </c>
      <c r="Q1892" s="54">
        <v>5669.8720904888651</v>
      </c>
      <c r="R1892" s="55">
        <v>1.0721234703250624</v>
      </c>
      <c r="S1892" s="121">
        <v>6084.9639915532925</v>
      </c>
      <c r="T1892" s="54">
        <v>5697.0650807643333</v>
      </c>
      <c r="U1892" s="55">
        <v>1.0772654281395175</v>
      </c>
    </row>
    <row r="1893" spans="1:21" ht="13" x14ac:dyDescent="0.3">
      <c r="A1893" s="44" t="s">
        <v>5429</v>
      </c>
      <c r="B1893" s="44" t="s">
        <v>11452</v>
      </c>
      <c r="C1893" s="98" t="s">
        <v>966</v>
      </c>
      <c r="D1893" s="98" t="s">
        <v>13151</v>
      </c>
      <c r="E1893" s="98" t="s">
        <v>195</v>
      </c>
      <c r="F1893" s="122">
        <v>1.1344665940914913</v>
      </c>
      <c r="G1893" s="122">
        <v>1.150613736484603</v>
      </c>
      <c r="H1893" s="99">
        <v>3395.416666666667</v>
      </c>
      <c r="I1893" s="53">
        <v>3851.986781354818</v>
      </c>
      <c r="J1893" s="54">
        <v>3640.2772708328212</v>
      </c>
      <c r="K1893" s="55">
        <v>1.0721150386548988</v>
      </c>
      <c r="L1893" s="121">
        <v>3906.8130577554293</v>
      </c>
      <c r="M1893" s="54">
        <v>3657.7365754556663</v>
      </c>
      <c r="N1893" s="120">
        <v>1.0772570598961342</v>
      </c>
      <c r="O1893" s="123">
        <v>3424.500854052123</v>
      </c>
      <c r="P1893" s="53">
        <v>3884.9818203599152</v>
      </c>
      <c r="Q1893" s="54">
        <v>3671.4877397775022</v>
      </c>
      <c r="R1893" s="55">
        <v>1.0721234703250624</v>
      </c>
      <c r="S1893" s="121">
        <v>3940.2777232756271</v>
      </c>
      <c r="T1893" s="54">
        <v>3689.0963787046039</v>
      </c>
      <c r="U1893" s="55">
        <v>1.0772654281395175</v>
      </c>
    </row>
    <row r="1894" spans="1:21" ht="13" x14ac:dyDescent="0.3">
      <c r="A1894" s="44" t="s">
        <v>5428</v>
      </c>
      <c r="B1894" s="44" t="s">
        <v>11451</v>
      </c>
      <c r="C1894" s="98" t="s">
        <v>966</v>
      </c>
      <c r="D1894" s="98" t="s">
        <v>13151</v>
      </c>
      <c r="E1894" s="98" t="s">
        <v>205</v>
      </c>
      <c r="F1894" s="122">
        <v>1.1414519395518867</v>
      </c>
      <c r="G1894" s="122">
        <v>1.1535324953677133</v>
      </c>
      <c r="H1894" s="99">
        <v>4745.333333333333</v>
      </c>
      <c r="I1894" s="53">
        <v>5416.5699371535529</v>
      </c>
      <c r="J1894" s="54">
        <v>5118.8691829210547</v>
      </c>
      <c r="K1894" s="55">
        <v>1.0787164617001381</v>
      </c>
      <c r="L1894" s="121">
        <v>5473.8962013515884</v>
      </c>
      <c r="M1894" s="54">
        <v>5124.9112895703192</v>
      </c>
      <c r="N1894" s="120">
        <v>1.0799897350878729</v>
      </c>
      <c r="O1894" s="123">
        <v>4787.9143049161466</v>
      </c>
      <c r="P1894" s="53">
        <v>5465.1740697547593</v>
      </c>
      <c r="Q1894" s="54">
        <v>5164.8425966110717</v>
      </c>
      <c r="R1894" s="55">
        <v>1.0787249452873251</v>
      </c>
      <c r="S1894" s="121">
        <v>5523.014735756693</v>
      </c>
      <c r="T1894" s="54">
        <v>5170.9384698584427</v>
      </c>
      <c r="U1894" s="55">
        <v>1.0799981245589574</v>
      </c>
    </row>
    <row r="1895" spans="1:21" ht="13" x14ac:dyDescent="0.3">
      <c r="A1895" s="44" t="s">
        <v>5427</v>
      </c>
      <c r="B1895" s="44" t="s">
        <v>11450</v>
      </c>
      <c r="C1895" s="98" t="s">
        <v>966</v>
      </c>
      <c r="D1895" s="98" t="s">
        <v>13151</v>
      </c>
      <c r="E1895" s="98" t="s">
        <v>205</v>
      </c>
      <c r="F1895" s="122">
        <v>1.1414519395518867</v>
      </c>
      <c r="G1895" s="122">
        <v>1.1535324953677133</v>
      </c>
      <c r="H1895" s="99">
        <v>7999.4166666666679</v>
      </c>
      <c r="I1895" s="53">
        <v>9130.9496694503559</v>
      </c>
      <c r="J1895" s="54">
        <v>8629.1024423317795</v>
      </c>
      <c r="K1895" s="55">
        <v>1.0787164617001379</v>
      </c>
      <c r="L1895" s="121">
        <v>9227.5870689860767</v>
      </c>
      <c r="M1895" s="54">
        <v>8639.2878866908504</v>
      </c>
      <c r="N1895" s="120">
        <v>1.0799897350878729</v>
      </c>
      <c r="O1895" s="123">
        <v>8073.824420794519</v>
      </c>
      <c r="P1895" s="53">
        <v>9215.8825447172931</v>
      </c>
      <c r="Q1895" s="54">
        <v>8709.4358065810393</v>
      </c>
      <c r="R1895" s="55">
        <v>1.0787249452873253</v>
      </c>
      <c r="S1895" s="121">
        <v>9313.4188312798833</v>
      </c>
      <c r="T1895" s="54">
        <v>8719.715232476392</v>
      </c>
      <c r="U1895" s="55">
        <v>1.0799981245589576</v>
      </c>
    </row>
    <row r="1896" spans="1:21" ht="13" x14ac:dyDescent="0.3">
      <c r="A1896" s="44" t="s">
        <v>5426</v>
      </c>
      <c r="B1896" s="44" t="s">
        <v>10714</v>
      </c>
      <c r="C1896" s="98" t="s">
        <v>966</v>
      </c>
      <c r="D1896" s="98" t="s">
        <v>13151</v>
      </c>
      <c r="E1896" s="98" t="s">
        <v>195</v>
      </c>
      <c r="F1896" s="122">
        <v>1.1344665940914913</v>
      </c>
      <c r="G1896" s="122">
        <v>1.150613736484603</v>
      </c>
      <c r="H1896" s="99">
        <v>9112.1666666666679</v>
      </c>
      <c r="I1896" s="53">
        <v>10337.448683127352</v>
      </c>
      <c r="J1896" s="54">
        <v>9769.2909180632141</v>
      </c>
      <c r="K1896" s="55">
        <v>1.0721150386548988</v>
      </c>
      <c r="L1896" s="121">
        <v>10484.584135803785</v>
      </c>
      <c r="M1896" s="54">
        <v>9816.1458726168948</v>
      </c>
      <c r="N1896" s="120">
        <v>1.0772570598961344</v>
      </c>
      <c r="O1896" s="123">
        <v>9190.0483801848404</v>
      </c>
      <c r="P1896" s="53">
        <v>10425.802885404322</v>
      </c>
      <c r="Q1896" s="54">
        <v>9852.8665618189898</v>
      </c>
      <c r="R1896" s="55">
        <v>1.0721234703250624</v>
      </c>
      <c r="S1896" s="121">
        <v>10574.195905198752</v>
      </c>
      <c r="T1896" s="54">
        <v>9900.1214029027033</v>
      </c>
      <c r="U1896" s="55">
        <v>1.0772654281395178</v>
      </c>
    </row>
    <row r="1897" spans="1:21" ht="13" x14ac:dyDescent="0.3">
      <c r="A1897" s="44" t="s">
        <v>5425</v>
      </c>
      <c r="B1897" s="44" t="s">
        <v>11449</v>
      </c>
      <c r="C1897" s="98" t="s">
        <v>966</v>
      </c>
      <c r="D1897" s="98" t="s">
        <v>13151</v>
      </c>
      <c r="E1897" s="98" t="s">
        <v>205</v>
      </c>
      <c r="F1897" s="122">
        <v>1.1414519395518867</v>
      </c>
      <c r="G1897" s="122">
        <v>1.1535324953677133</v>
      </c>
      <c r="H1897" s="99">
        <v>3971.75</v>
      </c>
      <c r="I1897" s="53">
        <v>4533.5617409152064</v>
      </c>
      <c r="J1897" s="54">
        <v>4284.3921067575229</v>
      </c>
      <c r="K1897" s="55">
        <v>1.0787164617001379</v>
      </c>
      <c r="L1897" s="121">
        <v>4581.5426884767148</v>
      </c>
      <c r="M1897" s="54">
        <v>4289.449230335259</v>
      </c>
      <c r="N1897" s="120">
        <v>1.0799897350878729</v>
      </c>
      <c r="O1897" s="123">
        <v>4008.9361502150418</v>
      </c>
      <c r="P1897" s="53">
        <v>4576.0079442026336</v>
      </c>
      <c r="Q1897" s="54">
        <v>4324.5394293011013</v>
      </c>
      <c r="R1897" s="55">
        <v>1.0787249452873253</v>
      </c>
      <c r="S1897" s="121">
        <v>4624.4381211273912</v>
      </c>
      <c r="T1897" s="54">
        <v>4329.6435237088526</v>
      </c>
      <c r="U1897" s="55">
        <v>1.0799981245589576</v>
      </c>
    </row>
    <row r="1898" spans="1:21" ht="13" x14ac:dyDescent="0.3">
      <c r="A1898" s="44" t="s">
        <v>5424</v>
      </c>
      <c r="B1898" s="44" t="s">
        <v>11448</v>
      </c>
      <c r="C1898" s="98" t="s">
        <v>966</v>
      </c>
      <c r="D1898" s="98" t="s">
        <v>13151</v>
      </c>
      <c r="E1898" s="98" t="s">
        <v>205</v>
      </c>
      <c r="F1898" s="122">
        <v>1.1414519395518867</v>
      </c>
      <c r="G1898" s="122">
        <v>1.1535324953677133</v>
      </c>
      <c r="H1898" s="99">
        <v>5223.3333333333339</v>
      </c>
      <c r="I1898" s="53">
        <v>5962.1839642593559</v>
      </c>
      <c r="J1898" s="54">
        <v>5634.4956516137217</v>
      </c>
      <c r="K1898" s="55">
        <v>1.0787164617001381</v>
      </c>
      <c r="L1898" s="121">
        <v>6025.2847341373563</v>
      </c>
      <c r="M1898" s="54">
        <v>5641.1463829423237</v>
      </c>
      <c r="N1898" s="120">
        <v>1.0799897350878729</v>
      </c>
      <c r="O1898" s="123">
        <v>5269.2077958119171</v>
      </c>
      <c r="P1898" s="53">
        <v>6014.5474584314343</v>
      </c>
      <c r="Q1898" s="54">
        <v>5684.0258912447571</v>
      </c>
      <c r="R1898" s="55">
        <v>1.0787249452873251</v>
      </c>
      <c r="S1898" s="121">
        <v>6078.2024173139289</v>
      </c>
      <c r="T1898" s="54">
        <v>5690.734537388309</v>
      </c>
      <c r="U1898" s="55">
        <v>1.0799981245589576</v>
      </c>
    </row>
    <row r="1899" spans="1:21" ht="13" x14ac:dyDescent="0.3">
      <c r="A1899" s="44" t="s">
        <v>5423</v>
      </c>
      <c r="B1899" s="44" t="s">
        <v>11447</v>
      </c>
      <c r="C1899" s="98" t="s">
        <v>966</v>
      </c>
      <c r="D1899" s="98" t="s">
        <v>13151</v>
      </c>
      <c r="E1899" s="98" t="s">
        <v>205</v>
      </c>
      <c r="F1899" s="122">
        <v>1.1414519395518867</v>
      </c>
      <c r="G1899" s="122">
        <v>1.1535324953677133</v>
      </c>
      <c r="H1899" s="99">
        <v>11285.5</v>
      </c>
      <c r="I1899" s="53">
        <v>12881.855863812818</v>
      </c>
      <c r="J1899" s="54">
        <v>12173.854628516907</v>
      </c>
      <c r="K1899" s="55">
        <v>1.0787164617001379</v>
      </c>
      <c r="L1899" s="121">
        <v>13018.190976472328</v>
      </c>
      <c r="M1899" s="54">
        <v>12188.22415533419</v>
      </c>
      <c r="N1899" s="120">
        <v>1.0799897350878729</v>
      </c>
      <c r="O1899" s="123">
        <v>11381.861145917082</v>
      </c>
      <c r="P1899" s="53">
        <v>12991.847480717313</v>
      </c>
      <c r="Q1899" s="54">
        <v>12277.897541897337</v>
      </c>
      <c r="R1899" s="55">
        <v>1.0787249452873251</v>
      </c>
      <c r="S1899" s="121">
        <v>13129.346689578553</v>
      </c>
      <c r="T1899" s="54">
        <v>12292.388691580916</v>
      </c>
      <c r="U1899" s="55">
        <v>1.0799981245589576</v>
      </c>
    </row>
    <row r="1900" spans="1:21" ht="13" x14ac:dyDescent="0.3">
      <c r="A1900" s="44" t="s">
        <v>5422</v>
      </c>
      <c r="B1900" s="44" t="s">
        <v>11446</v>
      </c>
      <c r="C1900" s="98" t="s">
        <v>966</v>
      </c>
      <c r="D1900" s="98" t="s">
        <v>13151</v>
      </c>
      <c r="E1900" s="98" t="s">
        <v>205</v>
      </c>
      <c r="F1900" s="122">
        <v>1.1414519395518867</v>
      </c>
      <c r="G1900" s="122">
        <v>1.1535324953677133</v>
      </c>
      <c r="H1900" s="99">
        <v>2465.75</v>
      </c>
      <c r="I1900" s="53">
        <v>2814.5351199500647</v>
      </c>
      <c r="J1900" s="54">
        <v>2659.8451154371151</v>
      </c>
      <c r="K1900" s="55">
        <v>1.0787164617001379</v>
      </c>
      <c r="L1900" s="121">
        <v>2844.3227504529391</v>
      </c>
      <c r="M1900" s="54">
        <v>2662.9846892929227</v>
      </c>
      <c r="N1900" s="120">
        <v>1.0799897350878729</v>
      </c>
      <c r="O1900" s="123">
        <v>2486.8699947664081</v>
      </c>
      <c r="P1900" s="53">
        <v>2838.6425789395071</v>
      </c>
      <c r="Q1900" s="54">
        <v>2682.6486990410845</v>
      </c>
      <c r="R1900" s="55">
        <v>1.0787249452873253</v>
      </c>
      <c r="S1900" s="121">
        <v>2868.6853507179867</v>
      </c>
      <c r="T1900" s="54">
        <v>2685.814930369665</v>
      </c>
      <c r="U1900" s="55">
        <v>1.0799981245589574</v>
      </c>
    </row>
    <row r="1901" spans="1:21" ht="13" x14ac:dyDescent="0.3">
      <c r="A1901" s="44" t="s">
        <v>5421</v>
      </c>
      <c r="B1901" s="44" t="s">
        <v>13261</v>
      </c>
      <c r="C1901" s="98" t="s">
        <v>966</v>
      </c>
      <c r="D1901" s="98" t="s">
        <v>13151</v>
      </c>
      <c r="E1901" s="98" t="s">
        <v>205</v>
      </c>
      <c r="F1901" s="122">
        <v>1.1414519395518867</v>
      </c>
      <c r="G1901" s="122">
        <v>1.1535324953677133</v>
      </c>
      <c r="H1901" s="99">
        <v>18193.083333333336</v>
      </c>
      <c r="I1901" s="53">
        <v>20766.530257262442</v>
      </c>
      <c r="J1901" s="54">
        <v>19625.178480749091</v>
      </c>
      <c r="K1901" s="55">
        <v>1.0787164617001381</v>
      </c>
      <c r="L1901" s="121">
        <v>20986.312815932757</v>
      </c>
      <c r="M1901" s="54">
        <v>19648.343249598263</v>
      </c>
      <c r="N1901" s="120">
        <v>1.0799897350878729</v>
      </c>
      <c r="O1901" s="123">
        <v>18364.55153654937</v>
      </c>
      <c r="P1901" s="53">
        <v>20962.25297039486</v>
      </c>
      <c r="Q1901" s="54">
        <v>19810.299851490483</v>
      </c>
      <c r="R1901" s="55">
        <v>1.0787249452873251</v>
      </c>
      <c r="S1901" s="121">
        <v>21184.106960264769</v>
      </c>
      <c r="T1901" s="54">
        <v>19833.681217839643</v>
      </c>
      <c r="U1901" s="55">
        <v>1.0799981245589576</v>
      </c>
    </row>
    <row r="1902" spans="1:21" ht="13" x14ac:dyDescent="0.3">
      <c r="A1902" s="44" t="s">
        <v>5420</v>
      </c>
      <c r="B1902" s="44" t="s">
        <v>11445</v>
      </c>
      <c r="C1902" s="98" t="s">
        <v>966</v>
      </c>
      <c r="D1902" s="98" t="s">
        <v>13151</v>
      </c>
      <c r="E1902" s="98" t="s">
        <v>192</v>
      </c>
      <c r="F1902" s="122">
        <v>1.1481299565677929</v>
      </c>
      <c r="G1902" s="122">
        <v>1.1527599592004951</v>
      </c>
      <c r="H1902" s="99">
        <v>8609.3333333333321</v>
      </c>
      <c r="I1902" s="53">
        <v>9884.633506077651</v>
      </c>
      <c r="J1902" s="54">
        <v>9341.3629706255542</v>
      </c>
      <c r="K1902" s="55">
        <v>1.0850274474166279</v>
      </c>
      <c r="L1902" s="121">
        <v>9924.4947420767949</v>
      </c>
      <c r="M1902" s="54">
        <v>9291.76463638313</v>
      </c>
      <c r="N1902" s="120">
        <v>1.0792664514925427</v>
      </c>
      <c r="O1902" s="123">
        <v>8688.9829631467383</v>
      </c>
      <c r="P1902" s="53">
        <v>9976.0816320959566</v>
      </c>
      <c r="Q1902" s="54">
        <v>9427.8591501533992</v>
      </c>
      <c r="R1902" s="55">
        <v>1.0850359806366883</v>
      </c>
      <c r="S1902" s="121">
        <v>10016.311646090831</v>
      </c>
      <c r="T1902" s="54">
        <v>9377.800656866455</v>
      </c>
      <c r="U1902" s="55">
        <v>1.0792748353450863</v>
      </c>
    </row>
    <row r="1903" spans="1:21" ht="13" x14ac:dyDescent="0.3">
      <c r="A1903" s="44" t="s">
        <v>5419</v>
      </c>
      <c r="B1903" s="44" t="s">
        <v>11444</v>
      </c>
      <c r="C1903" s="98" t="s">
        <v>966</v>
      </c>
      <c r="D1903" s="98" t="s">
        <v>13151</v>
      </c>
      <c r="E1903" s="98" t="s">
        <v>197</v>
      </c>
      <c r="F1903" s="122">
        <v>1.1507499449101941</v>
      </c>
      <c r="G1903" s="122">
        <v>1.1536412845350703</v>
      </c>
      <c r="H1903" s="99">
        <v>19001</v>
      </c>
      <c r="I1903" s="53">
        <v>21865.3997032386</v>
      </c>
      <c r="J1903" s="54">
        <v>20663.652830443694</v>
      </c>
      <c r="K1903" s="55">
        <v>1.0875034382634436</v>
      </c>
      <c r="L1903" s="121">
        <v>21920.33804745087</v>
      </c>
      <c r="M1903" s="54">
        <v>20522.820272485322</v>
      </c>
      <c r="N1903" s="120">
        <v>1.0800915884682554</v>
      </c>
      <c r="O1903" s="123">
        <v>19168.408387278396</v>
      </c>
      <c r="P1903" s="53">
        <v>22058.044895676718</v>
      </c>
      <c r="Q1903" s="54">
        <v>20845.87396870651</v>
      </c>
      <c r="R1903" s="55">
        <v>1.0875119909559841</v>
      </c>
      <c r="S1903" s="121">
        <v>22113.467274392664</v>
      </c>
      <c r="T1903" s="54">
        <v>20703.797491397847</v>
      </c>
      <c r="U1903" s="55">
        <v>1.0800999787305476</v>
      </c>
    </row>
    <row r="1904" spans="1:21" ht="13" x14ac:dyDescent="0.3">
      <c r="A1904" s="44" t="s">
        <v>5418</v>
      </c>
      <c r="B1904" s="44" t="s">
        <v>11443</v>
      </c>
      <c r="C1904" s="98" t="s">
        <v>966</v>
      </c>
      <c r="D1904" s="98" t="s">
        <v>13151</v>
      </c>
      <c r="E1904" s="98" t="s">
        <v>192</v>
      </c>
      <c r="F1904" s="122">
        <v>1.1481299565677929</v>
      </c>
      <c r="G1904" s="122">
        <v>1.1527599592004951</v>
      </c>
      <c r="H1904" s="99">
        <v>7390.75</v>
      </c>
      <c r="I1904" s="53">
        <v>8485.5414765034147</v>
      </c>
      <c r="J1904" s="54">
        <v>8019.1666069944413</v>
      </c>
      <c r="K1904" s="55">
        <v>1.0850274474166277</v>
      </c>
      <c r="L1904" s="121">
        <v>8519.76066846106</v>
      </c>
      <c r="M1904" s="54">
        <v>7976.5885263685113</v>
      </c>
      <c r="N1904" s="120">
        <v>1.079266451492543</v>
      </c>
      <c r="O1904" s="123">
        <v>7456.7714175646342</v>
      </c>
      <c r="P1904" s="53">
        <v>8561.3426437844428</v>
      </c>
      <c r="Q1904" s="54">
        <v>8090.8652874408726</v>
      </c>
      <c r="R1904" s="55">
        <v>1.0850359806366885</v>
      </c>
      <c r="S1904" s="121">
        <v>8595.867515079226</v>
      </c>
      <c r="T1904" s="54">
        <v>8047.9057438980153</v>
      </c>
      <c r="U1904" s="55">
        <v>1.0792748353450861</v>
      </c>
    </row>
    <row r="1905" spans="1:21" ht="13" x14ac:dyDescent="0.3">
      <c r="A1905" s="44" t="s">
        <v>5417</v>
      </c>
      <c r="B1905" s="44" t="s">
        <v>11442</v>
      </c>
      <c r="C1905" s="98" t="s">
        <v>966</v>
      </c>
      <c r="D1905" s="98" t="s">
        <v>13151</v>
      </c>
      <c r="E1905" s="98" t="s">
        <v>197</v>
      </c>
      <c r="F1905" s="122">
        <v>1.1507499449101941</v>
      </c>
      <c r="G1905" s="122">
        <v>1.1536412845350703</v>
      </c>
      <c r="H1905" s="99">
        <v>5006.583333333333</v>
      </c>
      <c r="I1905" s="53">
        <v>5761.3254950216287</v>
      </c>
      <c r="J1905" s="54">
        <v>5444.6765889524522</v>
      </c>
      <c r="K1905" s="55">
        <v>1.0875034382634436</v>
      </c>
      <c r="L1905" s="121">
        <v>5775.8012277985408</v>
      </c>
      <c r="M1905" s="54">
        <v>5407.5685452986936</v>
      </c>
      <c r="N1905" s="120">
        <v>1.0800915884682556</v>
      </c>
      <c r="O1905" s="123">
        <v>5051.4272257119146</v>
      </c>
      <c r="P1905" s="53">
        <v>5812.9296017058405</v>
      </c>
      <c r="Q1905" s="54">
        <v>5493.4876794032261</v>
      </c>
      <c r="R1905" s="55">
        <v>1.0875119909559838</v>
      </c>
      <c r="S1905" s="121">
        <v>5827.5349934057194</v>
      </c>
      <c r="T1905" s="54">
        <v>5456.0464390503475</v>
      </c>
      <c r="U1905" s="55">
        <v>1.0800999787305474</v>
      </c>
    </row>
    <row r="1906" spans="1:21" ht="13" x14ac:dyDescent="0.3">
      <c r="A1906" s="44" t="s">
        <v>5416</v>
      </c>
      <c r="B1906" s="44" t="s">
        <v>8905</v>
      </c>
      <c r="C1906" s="98" t="s">
        <v>966</v>
      </c>
      <c r="D1906" s="98" t="s">
        <v>13151</v>
      </c>
      <c r="E1906" s="98" t="s">
        <v>201</v>
      </c>
      <c r="F1906" s="122">
        <v>1.1401193935476475</v>
      </c>
      <c r="G1906" s="122">
        <v>1.1531898554831483</v>
      </c>
      <c r="H1906" s="99">
        <v>4925.083333333333</v>
      </c>
      <c r="I1906" s="53">
        <v>5615.1830231716258</v>
      </c>
      <c r="J1906" s="54">
        <v>5306.5662711408795</v>
      </c>
      <c r="K1906" s="55">
        <v>1.0774571539177096</v>
      </c>
      <c r="L1906" s="121">
        <v>5679.5561374091285</v>
      </c>
      <c r="M1906" s="54">
        <v>5317.459501911896</v>
      </c>
      <c r="N1906" s="120">
        <v>1.0796689400000465</v>
      </c>
      <c r="O1906" s="123">
        <v>4965.7133137963119</v>
      </c>
      <c r="P1906" s="53">
        <v>5661.5060518569298</v>
      </c>
      <c r="Q1906" s="54">
        <v>5350.3854121364111</v>
      </c>
      <c r="R1906" s="55">
        <v>1.0774656276010457</v>
      </c>
      <c r="S1906" s="121">
        <v>5726.410218707515</v>
      </c>
      <c r="T1906" s="54">
        <v>5361.3680771844402</v>
      </c>
      <c r="U1906" s="55">
        <v>1.0796773269791622</v>
      </c>
    </row>
    <row r="1907" spans="1:21" ht="13" x14ac:dyDescent="0.3">
      <c r="A1907" s="44" t="s">
        <v>5415</v>
      </c>
      <c r="B1907" s="44" t="s">
        <v>11441</v>
      </c>
      <c r="C1907" s="98" t="s">
        <v>966</v>
      </c>
      <c r="D1907" s="98" t="s">
        <v>13151</v>
      </c>
      <c r="E1907" s="98" t="s">
        <v>183</v>
      </c>
      <c r="F1907" s="122">
        <v>1.1416217705909752</v>
      </c>
      <c r="G1907" s="122">
        <v>1.1488431351977864</v>
      </c>
      <c r="H1907" s="99">
        <v>12961.583333333332</v>
      </c>
      <c r="I1907" s="53">
        <v>14797.225714662474</v>
      </c>
      <c r="J1907" s="54">
        <v>13983.953605760567</v>
      </c>
      <c r="K1907" s="55">
        <v>1.0788769586349842</v>
      </c>
      <c r="L1907" s="121">
        <v>14890.826033794039</v>
      </c>
      <c r="M1907" s="54">
        <v>13941.470507382943</v>
      </c>
      <c r="N1907" s="120">
        <v>1.0755993422138199</v>
      </c>
      <c r="O1907" s="123">
        <v>13072.910149620957</v>
      </c>
      <c r="P1907" s="53">
        <v>14924.318831787008</v>
      </c>
      <c r="Q1907" s="54">
        <v>14104.172464405558</v>
      </c>
      <c r="R1907" s="55">
        <v>1.0788854434844029</v>
      </c>
      <c r="S1907" s="121">
        <v>15018.723082449502</v>
      </c>
      <c r="T1907" s="54">
        <v>14061.322786702469</v>
      </c>
      <c r="U1907" s="55">
        <v>1.0756076975798821</v>
      </c>
    </row>
    <row r="1908" spans="1:21" ht="13" x14ac:dyDescent="0.3">
      <c r="A1908" s="44" t="s">
        <v>5414</v>
      </c>
      <c r="B1908" s="44" t="s">
        <v>11440</v>
      </c>
      <c r="C1908" s="98" t="s">
        <v>966</v>
      </c>
      <c r="D1908" s="98" t="s">
        <v>13151</v>
      </c>
      <c r="E1908" s="98" t="s">
        <v>197</v>
      </c>
      <c r="F1908" s="122">
        <v>1.1507499449101941</v>
      </c>
      <c r="G1908" s="122">
        <v>1.1536412845350703</v>
      </c>
      <c r="H1908" s="99">
        <v>6647.8333333333321</v>
      </c>
      <c r="I1908" s="53">
        <v>7649.993842105484</v>
      </c>
      <c r="J1908" s="54">
        <v>7229.5416070023284</v>
      </c>
      <c r="K1908" s="55">
        <v>1.0875034382634436</v>
      </c>
      <c r="L1908" s="121">
        <v>7669.2149860417239</v>
      </c>
      <c r="M1908" s="54">
        <v>7180.2688648722169</v>
      </c>
      <c r="N1908" s="120">
        <v>1.0800915884682556</v>
      </c>
      <c r="O1908" s="123">
        <v>6706.2910327282625</v>
      </c>
      <c r="P1908" s="53">
        <v>7717.2640364637773</v>
      </c>
      <c r="Q1908" s="54">
        <v>7293.1719129325738</v>
      </c>
      <c r="R1908" s="55">
        <v>1.0875119909559838</v>
      </c>
      <c r="S1908" s="121">
        <v>7736.6542014626557</v>
      </c>
      <c r="T1908" s="54">
        <v>7243.4648018106582</v>
      </c>
      <c r="U1908" s="55">
        <v>1.0800999787305476</v>
      </c>
    </row>
    <row r="1909" spans="1:21" ht="13" x14ac:dyDescent="0.3">
      <c r="A1909" s="44" t="s">
        <v>5413</v>
      </c>
      <c r="B1909" s="44" t="s">
        <v>11439</v>
      </c>
      <c r="C1909" s="98" t="s">
        <v>966</v>
      </c>
      <c r="D1909" s="98" t="s">
        <v>13151</v>
      </c>
      <c r="E1909" s="98" t="s">
        <v>201</v>
      </c>
      <c r="F1909" s="122">
        <v>1.1401193935476475</v>
      </c>
      <c r="G1909" s="122">
        <v>1.1531898554831483</v>
      </c>
      <c r="H1909" s="99">
        <v>5322.25</v>
      </c>
      <c r="I1909" s="53">
        <v>6068.0004423089667</v>
      </c>
      <c r="J1909" s="54">
        <v>5734.4963374385297</v>
      </c>
      <c r="K1909" s="55">
        <v>1.0774571539177096</v>
      </c>
      <c r="L1909" s="121">
        <v>6137.5647083451859</v>
      </c>
      <c r="M1909" s="54">
        <v>5746.2680159152487</v>
      </c>
      <c r="N1909" s="120">
        <v>1.0796689400000468</v>
      </c>
      <c r="O1909" s="123">
        <v>5373.2720455444887</v>
      </c>
      <c r="P1909" s="53">
        <v>6126.1716659327094</v>
      </c>
      <c r="Q1909" s="54">
        <v>5789.5159368237464</v>
      </c>
      <c r="R1909" s="55">
        <v>1.0774656276010455</v>
      </c>
      <c r="S1909" s="121">
        <v>6196.4028136730894</v>
      </c>
      <c r="T1909" s="54">
        <v>5801.399999265328</v>
      </c>
      <c r="U1909" s="55">
        <v>1.079677326979162</v>
      </c>
    </row>
    <row r="1910" spans="1:21" ht="13" x14ac:dyDescent="0.3">
      <c r="A1910" s="44" t="s">
        <v>5412</v>
      </c>
      <c r="B1910" s="44" t="s">
        <v>11438</v>
      </c>
      <c r="C1910" s="98" t="s">
        <v>966</v>
      </c>
      <c r="D1910" s="98" t="s">
        <v>13151</v>
      </c>
      <c r="E1910" s="98" t="s">
        <v>201</v>
      </c>
      <c r="F1910" s="122">
        <v>1.1401193935476475</v>
      </c>
      <c r="G1910" s="122">
        <v>1.1531898554831483</v>
      </c>
      <c r="H1910" s="99">
        <v>5705</v>
      </c>
      <c r="I1910" s="53">
        <v>6504.381140189329</v>
      </c>
      <c r="J1910" s="54">
        <v>6146.8930631005333</v>
      </c>
      <c r="K1910" s="55">
        <v>1.0774571539177096</v>
      </c>
      <c r="L1910" s="121">
        <v>6578.9481255313613</v>
      </c>
      <c r="M1910" s="54">
        <v>6159.5113027002672</v>
      </c>
      <c r="N1910" s="120">
        <v>1.0796689400000468</v>
      </c>
      <c r="O1910" s="123">
        <v>5753.1005844028587</v>
      </c>
      <c r="P1910" s="53">
        <v>6559.221549308003</v>
      </c>
      <c r="Q1910" s="54">
        <v>6198.7681318255682</v>
      </c>
      <c r="R1910" s="55">
        <v>1.0774656276010455</v>
      </c>
      <c r="S1910" s="121">
        <v>6634.4172315075484</v>
      </c>
      <c r="T1910" s="54">
        <v>6211.4922608103343</v>
      </c>
      <c r="U1910" s="55">
        <v>1.0796773269791622</v>
      </c>
    </row>
    <row r="1911" spans="1:21" ht="13" x14ac:dyDescent="0.3">
      <c r="A1911" s="44" t="s">
        <v>5411</v>
      </c>
      <c r="B1911" s="44" t="s">
        <v>11437</v>
      </c>
      <c r="C1911" s="98" t="s">
        <v>966</v>
      </c>
      <c r="D1911" s="98" t="s">
        <v>13151</v>
      </c>
      <c r="E1911" s="98" t="s">
        <v>201</v>
      </c>
      <c r="F1911" s="122">
        <v>1.1401193935476475</v>
      </c>
      <c r="G1911" s="122">
        <v>1.1531898554831483</v>
      </c>
      <c r="H1911" s="99">
        <v>8615.5833333333321</v>
      </c>
      <c r="I1911" s="53">
        <v>9822.7936450592169</v>
      </c>
      <c r="J1911" s="54">
        <v>9282.9218976741849</v>
      </c>
      <c r="K1911" s="55">
        <v>1.0774571539177096</v>
      </c>
      <c r="L1911" s="121">
        <v>9935.4032990696869</v>
      </c>
      <c r="M1911" s="54">
        <v>9301.977724982069</v>
      </c>
      <c r="N1911" s="120">
        <v>1.0796689400000468</v>
      </c>
      <c r="O1911" s="123">
        <v>8688.9298092314766</v>
      </c>
      <c r="P1911" s="53">
        <v>9906.4173846790673</v>
      </c>
      <c r="Q1911" s="54">
        <v>9362.0232100850262</v>
      </c>
      <c r="R1911" s="55">
        <v>1.0774656276010455</v>
      </c>
      <c r="S1911" s="121">
        <v>10019.985711010866</v>
      </c>
      <c r="T1911" s="54">
        <v>9381.240510740603</v>
      </c>
      <c r="U1911" s="55">
        <v>1.0796773269791622</v>
      </c>
    </row>
    <row r="1912" spans="1:21" ht="13" x14ac:dyDescent="0.3">
      <c r="A1912" s="44" t="s">
        <v>5410</v>
      </c>
      <c r="B1912" s="44" t="s">
        <v>11436</v>
      </c>
      <c r="C1912" s="98" t="s">
        <v>966</v>
      </c>
      <c r="D1912" s="98" t="s">
        <v>13151</v>
      </c>
      <c r="E1912" s="98" t="s">
        <v>192</v>
      </c>
      <c r="F1912" s="122">
        <v>1.1481299565677929</v>
      </c>
      <c r="G1912" s="122">
        <v>1.1527599592004951</v>
      </c>
      <c r="H1912" s="99">
        <v>9326.1666666666679</v>
      </c>
      <c r="I1912" s="53">
        <v>10707.651329943999</v>
      </c>
      <c r="J1912" s="54">
        <v>10119.146812515375</v>
      </c>
      <c r="K1912" s="55">
        <v>1.0850274474166277</v>
      </c>
      <c r="L1912" s="121">
        <v>10750.831506163686</v>
      </c>
      <c r="M1912" s="54">
        <v>10065.41880436137</v>
      </c>
      <c r="N1912" s="120">
        <v>1.0792664514925427</v>
      </c>
      <c r="O1912" s="123">
        <v>9413.7550792261773</v>
      </c>
      <c r="P1912" s="53">
        <v>10808.214210251792</v>
      </c>
      <c r="Q1912" s="54">
        <v>10214.262973861783</v>
      </c>
      <c r="R1912" s="55">
        <v>1.0850359806366885</v>
      </c>
      <c r="S1912" s="121">
        <v>10851.799921052221</v>
      </c>
      <c r="T1912" s="54">
        <v>10160.028963110801</v>
      </c>
      <c r="U1912" s="55">
        <v>1.0792748353450861</v>
      </c>
    </row>
    <row r="1913" spans="1:21" ht="13" x14ac:dyDescent="0.3">
      <c r="A1913" s="44" t="s">
        <v>5409</v>
      </c>
      <c r="B1913" s="44" t="s">
        <v>11435</v>
      </c>
      <c r="C1913" s="98" t="s">
        <v>966</v>
      </c>
      <c r="D1913" s="98" t="s">
        <v>13151</v>
      </c>
      <c r="E1913" s="98" t="s">
        <v>197</v>
      </c>
      <c r="F1913" s="122">
        <v>1.1507499449101941</v>
      </c>
      <c r="G1913" s="122">
        <v>1.1536412845350703</v>
      </c>
      <c r="H1913" s="99">
        <v>10824.75</v>
      </c>
      <c r="I1913" s="53">
        <v>12456.580466166624</v>
      </c>
      <c r="J1913" s="54">
        <v>11771.952843342213</v>
      </c>
      <c r="K1913" s="55">
        <v>1.0875034382634439</v>
      </c>
      <c r="L1913" s="121">
        <v>12487.878494771003</v>
      </c>
      <c r="M1913" s="54">
        <v>11691.72142227175</v>
      </c>
      <c r="N1913" s="120">
        <v>1.0800915884682556</v>
      </c>
      <c r="O1913" s="123">
        <v>10916.3160729753</v>
      </c>
      <c r="P1913" s="53">
        <v>12561.950119598592</v>
      </c>
      <c r="Q1913" s="54">
        <v>11871.624626426175</v>
      </c>
      <c r="R1913" s="55">
        <v>1.0875119909559838</v>
      </c>
      <c r="S1913" s="121">
        <v>12593.51289681806</v>
      </c>
      <c r="T1913" s="54">
        <v>11790.712758236557</v>
      </c>
      <c r="U1913" s="55">
        <v>1.0800999787305476</v>
      </c>
    </row>
    <row r="1914" spans="1:21" ht="13" x14ac:dyDescent="0.3">
      <c r="A1914" s="44" t="s">
        <v>5408</v>
      </c>
      <c r="B1914" s="44" t="s">
        <v>11434</v>
      </c>
      <c r="C1914" s="98" t="s">
        <v>966</v>
      </c>
      <c r="D1914" s="98" t="s">
        <v>13151</v>
      </c>
      <c r="E1914" s="98" t="s">
        <v>201</v>
      </c>
      <c r="F1914" s="122">
        <v>1.1401193935476475</v>
      </c>
      <c r="G1914" s="122">
        <v>1.1531898554831483</v>
      </c>
      <c r="H1914" s="99">
        <v>8780.6666666666679</v>
      </c>
      <c r="I1914" s="53">
        <v>10011.008354944044</v>
      </c>
      <c r="J1914" s="54">
        <v>9460.7921161667691</v>
      </c>
      <c r="K1914" s="55">
        <v>1.0774571539177096</v>
      </c>
      <c r="L1914" s="121">
        <v>10125.775724379033</v>
      </c>
      <c r="M1914" s="54">
        <v>9480.2130724937451</v>
      </c>
      <c r="N1914" s="120">
        <v>1.0796689400000468</v>
      </c>
      <c r="O1914" s="123">
        <v>8859.8171274705746</v>
      </c>
      <c r="P1914" s="53">
        <v>10101.249330314811</v>
      </c>
      <c r="Q1914" s="54">
        <v>9546.1484216805748</v>
      </c>
      <c r="R1914" s="55">
        <v>1.0774656276010455</v>
      </c>
      <c r="S1914" s="121">
        <v>10217.051232834914</v>
      </c>
      <c r="T1914" s="54">
        <v>9565.7436737116295</v>
      </c>
      <c r="U1914" s="55">
        <v>1.0796773269791622</v>
      </c>
    </row>
    <row r="1915" spans="1:21" ht="13" x14ac:dyDescent="0.3">
      <c r="A1915" s="44" t="s">
        <v>5407</v>
      </c>
      <c r="B1915" s="44" t="s">
        <v>11433</v>
      </c>
      <c r="C1915" s="98" t="s">
        <v>966</v>
      </c>
      <c r="D1915" s="98" t="s">
        <v>13151</v>
      </c>
      <c r="E1915" s="98" t="s">
        <v>197</v>
      </c>
      <c r="F1915" s="122">
        <v>1.1507499449101941</v>
      </c>
      <c r="G1915" s="122">
        <v>1.1536412845350703</v>
      </c>
      <c r="H1915" s="99">
        <v>15912.083333333332</v>
      </c>
      <c r="I1915" s="53">
        <v>18310.829019239751</v>
      </c>
      <c r="J1915" s="54">
        <v>17304.445334934437</v>
      </c>
      <c r="K1915" s="55">
        <v>1.0875034382634436</v>
      </c>
      <c r="L1915" s="121">
        <v>18356.836256295748</v>
      </c>
      <c r="M1915" s="54">
        <v>17186.507363339253</v>
      </c>
      <c r="N1915" s="120">
        <v>1.0800915884682556</v>
      </c>
      <c r="O1915" s="123">
        <v>16045.982780639566</v>
      </c>
      <c r="P1915" s="53">
        <v>18464.913800850903</v>
      </c>
      <c r="Q1915" s="54">
        <v>17450.198680618767</v>
      </c>
      <c r="R1915" s="55">
        <v>1.0875119909559838</v>
      </c>
      <c r="S1915" s="121">
        <v>18511.308186684648</v>
      </c>
      <c r="T1915" s="54">
        <v>17331.265660079527</v>
      </c>
      <c r="U1915" s="55">
        <v>1.0800999787305474</v>
      </c>
    </row>
    <row r="1916" spans="1:21" ht="13" x14ac:dyDescent="0.3">
      <c r="A1916" s="44" t="s">
        <v>5406</v>
      </c>
      <c r="B1916" s="44" t="s">
        <v>11432</v>
      </c>
      <c r="C1916" s="98" t="s">
        <v>966</v>
      </c>
      <c r="D1916" s="98" t="s">
        <v>13151</v>
      </c>
      <c r="E1916" s="98" t="s">
        <v>201</v>
      </c>
      <c r="F1916" s="122">
        <v>1.1401193935476475</v>
      </c>
      <c r="G1916" s="122">
        <v>1.1531898554831483</v>
      </c>
      <c r="H1916" s="99">
        <v>6913.166666666667</v>
      </c>
      <c r="I1916" s="53">
        <v>7881.835387493812</v>
      </c>
      <c r="J1916" s="54">
        <v>7448.6408812254467</v>
      </c>
      <c r="K1916" s="55">
        <v>1.0774571539177096</v>
      </c>
      <c r="L1916" s="121">
        <v>7972.1936692642521</v>
      </c>
      <c r="M1916" s="54">
        <v>7463.9313270436569</v>
      </c>
      <c r="N1916" s="120">
        <v>1.0796689400000468</v>
      </c>
      <c r="O1916" s="123">
        <v>6972.5664419699069</v>
      </c>
      <c r="P1916" s="53">
        <v>7949.5582232894085</v>
      </c>
      <c r="Q1916" s="54">
        <v>7512.7006773870953</v>
      </c>
      <c r="R1916" s="55">
        <v>1.0774656276010457</v>
      </c>
      <c r="S1916" s="121">
        <v>8040.6928875619269</v>
      </c>
      <c r="T1916" s="54">
        <v>7528.1218982506771</v>
      </c>
      <c r="U1916" s="55">
        <v>1.0796773269791622</v>
      </c>
    </row>
    <row r="1917" spans="1:21" ht="13" x14ac:dyDescent="0.3">
      <c r="A1917" s="44" t="s">
        <v>5405</v>
      </c>
      <c r="B1917" s="44" t="s">
        <v>11431</v>
      </c>
      <c r="C1917" s="98" t="s">
        <v>966</v>
      </c>
      <c r="D1917" s="98" t="s">
        <v>13151</v>
      </c>
      <c r="E1917" s="98" t="s">
        <v>201</v>
      </c>
      <c r="F1917" s="122">
        <v>1.1401193935476475</v>
      </c>
      <c r="G1917" s="122">
        <v>1.1531898554831483</v>
      </c>
      <c r="H1917" s="99">
        <v>2739.1666666666665</v>
      </c>
      <c r="I1917" s="53">
        <v>3122.9770388259308</v>
      </c>
      <c r="J1917" s="54">
        <v>2951.3347207729262</v>
      </c>
      <c r="K1917" s="55">
        <v>1.0774571539177096</v>
      </c>
      <c r="L1917" s="121">
        <v>3158.7792124775901</v>
      </c>
      <c r="M1917" s="54">
        <v>2957.3931714834612</v>
      </c>
      <c r="N1917" s="120">
        <v>1.0796689400000468</v>
      </c>
      <c r="O1917" s="123">
        <v>2765.8147502496295</v>
      </c>
      <c r="P1917" s="53">
        <v>3153.3590357197454</v>
      </c>
      <c r="Q1917" s="54">
        <v>2980.0703257059458</v>
      </c>
      <c r="R1917" s="55">
        <v>1.0774656276010455</v>
      </c>
      <c r="S1917" s="121">
        <v>3189.5095121335303</v>
      </c>
      <c r="T1917" s="54">
        <v>2986.1874764690592</v>
      </c>
      <c r="U1917" s="55">
        <v>1.0796773269791622</v>
      </c>
    </row>
    <row r="1918" spans="1:21" ht="13" x14ac:dyDescent="0.3">
      <c r="A1918" s="44" t="s">
        <v>5404</v>
      </c>
      <c r="B1918" s="44" t="s">
        <v>11430</v>
      </c>
      <c r="C1918" s="98" t="s">
        <v>966</v>
      </c>
      <c r="D1918" s="98" t="s">
        <v>13151</v>
      </c>
      <c r="E1918" s="98" t="s">
        <v>192</v>
      </c>
      <c r="F1918" s="122">
        <v>1.1481299565677929</v>
      </c>
      <c r="G1918" s="122">
        <v>1.1527599592004951</v>
      </c>
      <c r="H1918" s="99">
        <v>5225.25</v>
      </c>
      <c r="I1918" s="53">
        <v>5999.2660555558596</v>
      </c>
      <c r="J1918" s="54">
        <v>5669.5396696137341</v>
      </c>
      <c r="K1918" s="55">
        <v>1.0850274474166277</v>
      </c>
      <c r="L1918" s="121">
        <v>6023.4589768123869</v>
      </c>
      <c r="M1918" s="54">
        <v>5639.4370256614093</v>
      </c>
      <c r="N1918" s="120">
        <v>1.0792664514925427</v>
      </c>
      <c r="O1918" s="123">
        <v>5272.7653994115835</v>
      </c>
      <c r="P1918" s="53">
        <v>6053.8199090185826</v>
      </c>
      <c r="Q1918" s="54">
        <v>5721.1401758177481</v>
      </c>
      <c r="R1918" s="55">
        <v>1.0850359806366885</v>
      </c>
      <c r="S1918" s="121">
        <v>6078.2328266994791</v>
      </c>
      <c r="T1918" s="54">
        <v>5690.763008263204</v>
      </c>
      <c r="U1918" s="55">
        <v>1.0792748353450861</v>
      </c>
    </row>
    <row r="1919" spans="1:21" ht="13" x14ac:dyDescent="0.3">
      <c r="A1919" s="44" t="s">
        <v>5403</v>
      </c>
      <c r="B1919" s="44" t="s">
        <v>11429</v>
      </c>
      <c r="C1919" s="98" t="s">
        <v>966</v>
      </c>
      <c r="D1919" s="98" t="s">
        <v>13151</v>
      </c>
      <c r="E1919" s="98" t="s">
        <v>197</v>
      </c>
      <c r="F1919" s="122">
        <v>1.1507499449101941</v>
      </c>
      <c r="G1919" s="122">
        <v>1.1536412845350703</v>
      </c>
      <c r="H1919" s="99">
        <v>12154.666666666664</v>
      </c>
      <c r="I1919" s="53">
        <v>13986.981997068437</v>
      </c>
      <c r="J1919" s="54">
        <v>13218.241790946067</v>
      </c>
      <c r="K1919" s="55">
        <v>1.0875034382634436</v>
      </c>
      <c r="L1919" s="121">
        <v>14022.125266428931</v>
      </c>
      <c r="M1919" s="54">
        <v>13128.153227302153</v>
      </c>
      <c r="N1919" s="120">
        <v>1.0800915884682554</v>
      </c>
      <c r="O1919" s="123">
        <v>12255.400937033737</v>
      </c>
      <c r="P1919" s="53">
        <v>14102.901953143913</v>
      </c>
      <c r="Q1919" s="54">
        <v>13327.895472997388</v>
      </c>
      <c r="R1919" s="55">
        <v>1.0875119909559838</v>
      </c>
      <c r="S1919" s="121">
        <v>14138.336479491905</v>
      </c>
      <c r="T1919" s="54">
        <v>13237.058291424473</v>
      </c>
      <c r="U1919" s="55">
        <v>1.0800999787305476</v>
      </c>
    </row>
    <row r="1920" spans="1:21" ht="13" x14ac:dyDescent="0.3">
      <c r="A1920" s="44" t="s">
        <v>5402</v>
      </c>
      <c r="B1920" s="44" t="s">
        <v>11428</v>
      </c>
      <c r="C1920" s="98" t="s">
        <v>966</v>
      </c>
      <c r="D1920" s="98" t="s">
        <v>13151</v>
      </c>
      <c r="E1920" s="98" t="s">
        <v>201</v>
      </c>
      <c r="F1920" s="122">
        <v>1.1401193935476475</v>
      </c>
      <c r="G1920" s="122">
        <v>1.1531898554831483</v>
      </c>
      <c r="H1920" s="99">
        <v>15224.166666666666</v>
      </c>
      <c r="I1920" s="53">
        <v>17357.36766726831</v>
      </c>
      <c r="J1920" s="54">
        <v>16403.387287435533</v>
      </c>
      <c r="K1920" s="55">
        <v>1.0774571539177098</v>
      </c>
      <c r="L1920" s="121">
        <v>17556.354558184696</v>
      </c>
      <c r="M1920" s="54">
        <v>16437.059887384043</v>
      </c>
      <c r="N1920" s="120">
        <v>1.0796689400000465</v>
      </c>
      <c r="O1920" s="123">
        <v>15361.174708876308</v>
      </c>
      <c r="P1920" s="53">
        <v>17513.573193263517</v>
      </c>
      <c r="Q1920" s="54">
        <v>16551.137748388723</v>
      </c>
      <c r="R1920" s="55">
        <v>1.0774656276010457</v>
      </c>
      <c r="S1920" s="121">
        <v>17714.350842580461</v>
      </c>
      <c r="T1920" s="54">
        <v>16585.112048939482</v>
      </c>
      <c r="U1920" s="55">
        <v>1.0796773269791622</v>
      </c>
    </row>
    <row r="1921" spans="1:21" ht="13" x14ac:dyDescent="0.3">
      <c r="A1921" s="44" t="s">
        <v>5401</v>
      </c>
      <c r="B1921" s="44" t="s">
        <v>8861</v>
      </c>
      <c r="C1921" s="98" t="s">
        <v>966</v>
      </c>
      <c r="D1921" s="98" t="s">
        <v>13151</v>
      </c>
      <c r="E1921" s="98" t="s">
        <v>201</v>
      </c>
      <c r="F1921" s="122">
        <v>1.1401193935476475</v>
      </c>
      <c r="G1921" s="122">
        <v>1.1531898554831483</v>
      </c>
      <c r="H1921" s="99">
        <v>9285.9166666666679</v>
      </c>
      <c r="I1921" s="53">
        <v>10587.053678533994</v>
      </c>
      <c r="J1921" s="54">
        <v>10005.177343183694</v>
      </c>
      <c r="K1921" s="55">
        <v>1.0774571539177098</v>
      </c>
      <c r="L1921" s="121">
        <v>10708.424898861893</v>
      </c>
      <c r="M1921" s="54">
        <v>10025.715804428768</v>
      </c>
      <c r="N1921" s="120">
        <v>1.0796689400000468</v>
      </c>
      <c r="O1921" s="123">
        <v>9365.3351162661711</v>
      </c>
      <c r="P1921" s="53">
        <v>10677.600193127873</v>
      </c>
      <c r="Q1921" s="54">
        <v>10090.826678741842</v>
      </c>
      <c r="R1921" s="55">
        <v>1.0774656276010457</v>
      </c>
      <c r="S1921" s="121">
        <v>10800.009449278241</v>
      </c>
      <c r="T1921" s="54">
        <v>10111.539984594341</v>
      </c>
      <c r="U1921" s="55">
        <v>1.0796773269791622</v>
      </c>
    </row>
    <row r="1922" spans="1:21" ht="13" x14ac:dyDescent="0.3">
      <c r="A1922" s="44" t="s">
        <v>5400</v>
      </c>
      <c r="B1922" s="44" t="s">
        <v>11427</v>
      </c>
      <c r="C1922" s="98" t="s">
        <v>966</v>
      </c>
      <c r="D1922" s="98" t="s">
        <v>13151</v>
      </c>
      <c r="E1922" s="98" t="s">
        <v>197</v>
      </c>
      <c r="F1922" s="122">
        <v>1.1507499449101941</v>
      </c>
      <c r="G1922" s="122">
        <v>1.1536412845350703</v>
      </c>
      <c r="H1922" s="99">
        <v>14006.250000000002</v>
      </c>
      <c r="I1922" s="53">
        <v>16117.691415898409</v>
      </c>
      <c r="J1922" s="54">
        <v>15231.845032177362</v>
      </c>
      <c r="K1922" s="55">
        <v>1.0875034382634439</v>
      </c>
      <c r="L1922" s="121">
        <v>16158.18824151933</v>
      </c>
      <c r="M1922" s="54">
        <v>15128.032810983506</v>
      </c>
      <c r="N1922" s="120">
        <v>1.0800915884682556</v>
      </c>
      <c r="O1922" s="123">
        <v>14133.355308852028</v>
      </c>
      <c r="P1922" s="53">
        <v>16263.957843057669</v>
      </c>
      <c r="Q1922" s="54">
        <v>15370.193370817991</v>
      </c>
      <c r="R1922" s="55">
        <v>1.0875119909559838</v>
      </c>
      <c r="S1922" s="121">
        <v>16304.822173294608</v>
      </c>
      <c r="T1922" s="54">
        <v>15265.436768482346</v>
      </c>
      <c r="U1922" s="55">
        <v>1.0800999787305476</v>
      </c>
    </row>
    <row r="1923" spans="1:21" ht="13" x14ac:dyDescent="0.3">
      <c r="A1923" s="44" t="s">
        <v>5399</v>
      </c>
      <c r="B1923" s="44" t="s">
        <v>11426</v>
      </c>
      <c r="C1923" s="98" t="s">
        <v>966</v>
      </c>
      <c r="D1923" s="98" t="s">
        <v>13151</v>
      </c>
      <c r="E1923" s="98" t="s">
        <v>192</v>
      </c>
      <c r="F1923" s="122">
        <v>1.1481299565677929</v>
      </c>
      <c r="G1923" s="122">
        <v>1.1527599592004951</v>
      </c>
      <c r="H1923" s="99">
        <v>6878.9166666666661</v>
      </c>
      <c r="I1923" s="53">
        <v>7897.890293733466</v>
      </c>
      <c r="J1923" s="54">
        <v>7463.8133918250305</v>
      </c>
      <c r="K1923" s="55">
        <v>1.0850274474166277</v>
      </c>
      <c r="L1923" s="121">
        <v>7929.7396960102715</v>
      </c>
      <c r="M1923" s="54">
        <v>7424.1839809462426</v>
      </c>
      <c r="N1923" s="120">
        <v>1.0792664514925427</v>
      </c>
      <c r="O1923" s="123">
        <v>6938.111695023139</v>
      </c>
      <c r="P1923" s="53">
        <v>7965.8538790694129</v>
      </c>
      <c r="Q1923" s="54">
        <v>7528.1008267763091</v>
      </c>
      <c r="R1923" s="55">
        <v>1.0850359806366885</v>
      </c>
      <c r="S1923" s="121">
        <v>7997.9773544833515</v>
      </c>
      <c r="T1923" s="54">
        <v>7488.1293572519153</v>
      </c>
      <c r="U1923" s="55">
        <v>1.0792748353450863</v>
      </c>
    </row>
    <row r="1924" spans="1:21" ht="13" x14ac:dyDescent="0.3">
      <c r="A1924" s="44" t="s">
        <v>5398</v>
      </c>
      <c r="B1924" s="44" t="s">
        <v>11425</v>
      </c>
      <c r="C1924" s="98" t="s">
        <v>966</v>
      </c>
      <c r="D1924" s="98" t="s">
        <v>13151</v>
      </c>
      <c r="E1924" s="98" t="s">
        <v>197</v>
      </c>
      <c r="F1924" s="122">
        <v>1.1507499449101941</v>
      </c>
      <c r="G1924" s="122">
        <v>1.1536412845350703</v>
      </c>
      <c r="H1924" s="99">
        <v>4550.166666666667</v>
      </c>
      <c r="I1924" s="53">
        <v>5236.1040409988682</v>
      </c>
      <c r="J1924" s="54">
        <v>4948.3218946717125</v>
      </c>
      <c r="K1924" s="55">
        <v>1.0875034382634436</v>
      </c>
      <c r="L1924" s="121">
        <v>5249.2601181819928</v>
      </c>
      <c r="M1924" s="54">
        <v>4914.5967427953074</v>
      </c>
      <c r="N1924" s="120">
        <v>1.0800915884682554</v>
      </c>
      <c r="O1924" s="123">
        <v>4589.3285935404001</v>
      </c>
      <c r="P1924" s="53">
        <v>5281.1696261913939</v>
      </c>
      <c r="Q1924" s="54">
        <v>4990.9498759123453</v>
      </c>
      <c r="R1924" s="55">
        <v>1.0875119909559838</v>
      </c>
      <c r="S1924" s="121">
        <v>5294.4389338054743</v>
      </c>
      <c r="T1924" s="54">
        <v>4956.9337162704796</v>
      </c>
      <c r="U1924" s="55">
        <v>1.0800999787305474</v>
      </c>
    </row>
    <row r="1925" spans="1:21" ht="13" x14ac:dyDescent="0.3">
      <c r="A1925" s="44" t="s">
        <v>5397</v>
      </c>
      <c r="B1925" s="44" t="s">
        <v>11424</v>
      </c>
      <c r="C1925" s="98" t="s">
        <v>966</v>
      </c>
      <c r="D1925" s="98" t="s">
        <v>13151</v>
      </c>
      <c r="E1925" s="98" t="s">
        <v>197</v>
      </c>
      <c r="F1925" s="122">
        <v>1.1507499449101941</v>
      </c>
      <c r="G1925" s="122">
        <v>1.1536412845350703</v>
      </c>
      <c r="H1925" s="99">
        <v>11806.166666666668</v>
      </c>
      <c r="I1925" s="53">
        <v>13585.945641267239</v>
      </c>
      <c r="J1925" s="54">
        <v>12839.246842711262</v>
      </c>
      <c r="K1925" s="55">
        <v>1.0875034382634436</v>
      </c>
      <c r="L1925" s="121">
        <v>13620.081278768464</v>
      </c>
      <c r="M1925" s="54">
        <v>12751.741308720972</v>
      </c>
      <c r="N1925" s="120">
        <v>1.0800915884682556</v>
      </c>
      <c r="O1925" s="123">
        <v>11912.076590934954</v>
      </c>
      <c r="P1925" s="53">
        <v>13707.821480784411</v>
      </c>
      <c r="Q1925" s="54">
        <v>12954.52612982784</v>
      </c>
      <c r="R1925" s="55">
        <v>1.0875119909559838</v>
      </c>
      <c r="S1925" s="121">
        <v>13742.263339846342</v>
      </c>
      <c r="T1925" s="54">
        <v>12866.233672505499</v>
      </c>
      <c r="U1925" s="55">
        <v>1.0800999787305476</v>
      </c>
    </row>
    <row r="1926" spans="1:21" ht="13" x14ac:dyDescent="0.3">
      <c r="A1926" s="44" t="s">
        <v>5396</v>
      </c>
      <c r="B1926" s="44" t="s">
        <v>11423</v>
      </c>
      <c r="C1926" s="98" t="s">
        <v>966</v>
      </c>
      <c r="D1926" s="98" t="s">
        <v>13151</v>
      </c>
      <c r="E1926" s="98" t="s">
        <v>201</v>
      </c>
      <c r="F1926" s="122">
        <v>1.1401193935476475</v>
      </c>
      <c r="G1926" s="122">
        <v>1.1531898554831483</v>
      </c>
      <c r="H1926" s="99">
        <v>5646.3333333333321</v>
      </c>
      <c r="I1926" s="53">
        <v>6437.4941357678654</v>
      </c>
      <c r="J1926" s="54">
        <v>6083.6822434040268</v>
      </c>
      <c r="K1926" s="55">
        <v>1.0774571539177098</v>
      </c>
      <c r="L1926" s="121">
        <v>6511.2943206763484</v>
      </c>
      <c r="M1926" s="54">
        <v>6096.1707248869297</v>
      </c>
      <c r="N1926" s="120">
        <v>1.0796689400000468</v>
      </c>
      <c r="O1926" s="123">
        <v>5699.1282185635755</v>
      </c>
      <c r="P1926" s="53">
        <v>6497.6866082989882</v>
      </c>
      <c r="Q1926" s="54">
        <v>6140.6147627934315</v>
      </c>
      <c r="R1926" s="55">
        <v>1.0774656276010455</v>
      </c>
      <c r="S1926" s="121">
        <v>6572.1768467452621</v>
      </c>
      <c r="T1926" s="54">
        <v>6153.2195211302351</v>
      </c>
      <c r="U1926" s="55">
        <v>1.0796773269791622</v>
      </c>
    </row>
    <row r="1927" spans="1:21" ht="13" x14ac:dyDescent="0.3">
      <c r="A1927" s="44" t="s">
        <v>5395</v>
      </c>
      <c r="B1927" s="44" t="s">
        <v>11422</v>
      </c>
      <c r="C1927" s="98" t="s">
        <v>966</v>
      </c>
      <c r="D1927" s="98" t="s">
        <v>13151</v>
      </c>
      <c r="E1927" s="98" t="s">
        <v>192</v>
      </c>
      <c r="F1927" s="122">
        <v>1.1481299565677929</v>
      </c>
      <c r="G1927" s="122">
        <v>1.1527599592004951</v>
      </c>
      <c r="H1927" s="99">
        <v>7067.0833333333321</v>
      </c>
      <c r="I1927" s="53">
        <v>8113.9300805609719</v>
      </c>
      <c r="J1927" s="54">
        <v>7667.979389847259</v>
      </c>
      <c r="K1927" s="55">
        <v>1.0850274474166279</v>
      </c>
      <c r="L1927" s="121">
        <v>8146.6506949998311</v>
      </c>
      <c r="M1927" s="54">
        <v>7627.2659515687565</v>
      </c>
      <c r="N1927" s="120">
        <v>1.0792664514925427</v>
      </c>
      <c r="O1927" s="123">
        <v>7129.258230847201</v>
      </c>
      <c r="P1927" s="53">
        <v>8185.3149429431769</v>
      </c>
      <c r="Q1927" s="54">
        <v>7735.5016957194757</v>
      </c>
      <c r="R1927" s="55">
        <v>1.0850359806366885</v>
      </c>
      <c r="S1927" s="121">
        <v>8218.3234273212129</v>
      </c>
      <c r="T1927" s="54">
        <v>7694.4290032302124</v>
      </c>
      <c r="U1927" s="55">
        <v>1.0792748353450861</v>
      </c>
    </row>
    <row r="1928" spans="1:21" ht="13" x14ac:dyDescent="0.3">
      <c r="A1928" s="44" t="s">
        <v>5394</v>
      </c>
      <c r="B1928" s="44" t="s">
        <v>11421</v>
      </c>
      <c r="C1928" s="98" t="s">
        <v>966</v>
      </c>
      <c r="D1928" s="98" t="s">
        <v>13151</v>
      </c>
      <c r="E1928" s="98" t="s">
        <v>197</v>
      </c>
      <c r="F1928" s="122">
        <v>1.1507499449101941</v>
      </c>
      <c r="G1928" s="122">
        <v>1.1536412845350703</v>
      </c>
      <c r="H1928" s="99">
        <v>5557.333333333333</v>
      </c>
      <c r="I1928" s="53">
        <v>6395.1010271809182</v>
      </c>
      <c r="J1928" s="54">
        <v>6043.6191075760435</v>
      </c>
      <c r="K1928" s="55">
        <v>1.0875034382634436</v>
      </c>
      <c r="L1928" s="121">
        <v>6411.1691652562304</v>
      </c>
      <c r="M1928" s="54">
        <v>6002.428987647585</v>
      </c>
      <c r="N1928" s="120">
        <v>1.0800915884682556</v>
      </c>
      <c r="O1928" s="123">
        <v>5605.8561881140176</v>
      </c>
      <c r="P1928" s="53">
        <v>6450.9386996466765</v>
      </c>
      <c r="Q1928" s="54">
        <v>6096.4358241487971</v>
      </c>
      <c r="R1928" s="55">
        <v>1.0875119909559838</v>
      </c>
      <c r="S1928" s="121">
        <v>6467.147133774728</v>
      </c>
      <c r="T1928" s="54">
        <v>6054.8851495484596</v>
      </c>
      <c r="U1928" s="55">
        <v>1.0800999787305476</v>
      </c>
    </row>
    <row r="1929" spans="1:21" ht="13" x14ac:dyDescent="0.3">
      <c r="A1929" s="44" t="s">
        <v>5393</v>
      </c>
      <c r="B1929" s="44" t="s">
        <v>11420</v>
      </c>
      <c r="C1929" s="98" t="s">
        <v>966</v>
      </c>
      <c r="D1929" s="98" t="s">
        <v>13151</v>
      </c>
      <c r="E1929" s="98" t="s">
        <v>192</v>
      </c>
      <c r="F1929" s="122">
        <v>1.1481299565677929</v>
      </c>
      <c r="G1929" s="122">
        <v>1.1527599592004951</v>
      </c>
      <c r="H1929" s="99">
        <v>8301.1666666666661</v>
      </c>
      <c r="I1929" s="53">
        <v>9530.81812446201</v>
      </c>
      <c r="J1929" s="54">
        <v>9006.9936789133299</v>
      </c>
      <c r="K1929" s="55">
        <v>1.0850274474166279</v>
      </c>
      <c r="L1929" s="121">
        <v>9569.2525479831766</v>
      </c>
      <c r="M1929" s="54">
        <v>8959.1706915815121</v>
      </c>
      <c r="N1929" s="120">
        <v>1.0792664514925427</v>
      </c>
      <c r="O1929" s="123">
        <v>8379.6152939126277</v>
      </c>
      <c r="P1929" s="53">
        <v>9620.8873434547186</v>
      </c>
      <c r="Q1929" s="54">
        <v>9092.1840977886804</v>
      </c>
      <c r="R1929" s="55">
        <v>1.0850359806366885</v>
      </c>
      <c r="S1929" s="121">
        <v>9659.6849843265663</v>
      </c>
      <c r="T1929" s="54">
        <v>9043.9079165927178</v>
      </c>
      <c r="U1929" s="55">
        <v>1.0792748353450863</v>
      </c>
    </row>
    <row r="1930" spans="1:21" ht="13" x14ac:dyDescent="0.3">
      <c r="A1930" s="44" t="s">
        <v>5392</v>
      </c>
      <c r="B1930" s="44" t="s">
        <v>11419</v>
      </c>
      <c r="C1930" s="98" t="s">
        <v>966</v>
      </c>
      <c r="D1930" s="98" t="s">
        <v>13151</v>
      </c>
      <c r="E1930" s="98" t="s">
        <v>201</v>
      </c>
      <c r="F1930" s="122">
        <v>1.1401193935476475</v>
      </c>
      <c r="G1930" s="122">
        <v>1.1531898554831483</v>
      </c>
      <c r="H1930" s="99">
        <v>6143.5</v>
      </c>
      <c r="I1930" s="53">
        <v>7004.323494259972</v>
      </c>
      <c r="J1930" s="54">
        <v>6619.3580250934492</v>
      </c>
      <c r="K1930" s="55">
        <v>1.0774571539177096</v>
      </c>
      <c r="L1930" s="121">
        <v>7084.6218771607219</v>
      </c>
      <c r="M1930" s="54">
        <v>6632.9461328902871</v>
      </c>
      <c r="N1930" s="120">
        <v>1.0796689400000468</v>
      </c>
      <c r="O1930" s="123">
        <v>6195.5164906166829</v>
      </c>
      <c r="P1930" s="53">
        <v>7063.6285039963414</v>
      </c>
      <c r="Q1930" s="54">
        <v>6675.4560638749317</v>
      </c>
      <c r="R1930" s="55">
        <v>1.0774656276010457</v>
      </c>
      <c r="S1930" s="121">
        <v>7144.6067664577149</v>
      </c>
      <c r="T1930" s="54">
        <v>6689.15868384434</v>
      </c>
      <c r="U1930" s="55">
        <v>1.0796773269791622</v>
      </c>
    </row>
    <row r="1931" spans="1:21" ht="13" x14ac:dyDescent="0.3">
      <c r="A1931" s="44" t="s">
        <v>5391</v>
      </c>
      <c r="B1931" s="44" t="s">
        <v>10606</v>
      </c>
      <c r="C1931" s="98" t="s">
        <v>966</v>
      </c>
      <c r="D1931" s="98" t="s">
        <v>13151</v>
      </c>
      <c r="E1931" s="98" t="s">
        <v>197</v>
      </c>
      <c r="F1931" s="122">
        <v>1.1507499449101941</v>
      </c>
      <c r="G1931" s="122">
        <v>1.1536412845350703</v>
      </c>
      <c r="H1931" s="99">
        <v>7046.5</v>
      </c>
      <c r="I1931" s="53">
        <v>8108.759486809683</v>
      </c>
      <c r="J1931" s="54">
        <v>7663.0929777233559</v>
      </c>
      <c r="K1931" s="55">
        <v>1.0875034382634436</v>
      </c>
      <c r="L1931" s="121">
        <v>8129.1333114763729</v>
      </c>
      <c r="M1931" s="54">
        <v>7610.8653781415624</v>
      </c>
      <c r="N1931" s="120">
        <v>1.0800915884682556</v>
      </c>
      <c r="O1931" s="123">
        <v>7105.7975865205981</v>
      </c>
      <c r="P1931" s="53">
        <v>8176.9961812315687</v>
      </c>
      <c r="Q1931" s="54">
        <v>7727.6400806472402</v>
      </c>
      <c r="R1931" s="55">
        <v>1.0875119909559838</v>
      </c>
      <c r="S1931" s="121">
        <v>8197.5414553598257</v>
      </c>
      <c r="T1931" s="54">
        <v>7674.9718220644754</v>
      </c>
      <c r="U1931" s="55">
        <v>1.0800999787305476</v>
      </c>
    </row>
    <row r="1932" spans="1:21" ht="13" x14ac:dyDescent="0.3">
      <c r="A1932" s="44" t="s">
        <v>5390</v>
      </c>
      <c r="B1932" s="44" t="s">
        <v>11418</v>
      </c>
      <c r="C1932" s="98" t="s">
        <v>966</v>
      </c>
      <c r="D1932" s="98" t="s">
        <v>13151</v>
      </c>
      <c r="E1932" s="98" t="s">
        <v>183</v>
      </c>
      <c r="F1932" s="122">
        <v>1.1416217705909752</v>
      </c>
      <c r="G1932" s="122">
        <v>1.1488431351977864</v>
      </c>
      <c r="H1932" s="99">
        <v>3443</v>
      </c>
      <c r="I1932" s="53">
        <v>3930.6037561447279</v>
      </c>
      <c r="J1932" s="54">
        <v>3714.5733685802511</v>
      </c>
      <c r="K1932" s="55">
        <v>1.0788769586349845</v>
      </c>
      <c r="L1932" s="121">
        <v>3955.4669144859786</v>
      </c>
      <c r="M1932" s="54">
        <v>3703.2885352421822</v>
      </c>
      <c r="N1932" s="120">
        <v>1.0755993422138199</v>
      </c>
      <c r="O1932" s="123">
        <v>3474.5041630605956</v>
      </c>
      <c r="P1932" s="53">
        <v>3966.5695945589518</v>
      </c>
      <c r="Q1932" s="54">
        <v>3748.5919648520348</v>
      </c>
      <c r="R1932" s="55">
        <v>1.0788854434844029</v>
      </c>
      <c r="S1932" s="121">
        <v>3991.6602559482953</v>
      </c>
      <c r="T1932" s="54">
        <v>3737.2034230613226</v>
      </c>
      <c r="U1932" s="55">
        <v>1.0756076975798821</v>
      </c>
    </row>
    <row r="1933" spans="1:21" ht="13" x14ac:dyDescent="0.3">
      <c r="A1933" s="44" t="s">
        <v>5389</v>
      </c>
      <c r="B1933" s="44" t="s">
        <v>11417</v>
      </c>
      <c r="C1933" s="98" t="s">
        <v>966</v>
      </c>
      <c r="D1933" s="98" t="s">
        <v>13151</v>
      </c>
      <c r="E1933" s="98" t="s">
        <v>201</v>
      </c>
      <c r="F1933" s="122">
        <v>1.1401193935476475</v>
      </c>
      <c r="G1933" s="122">
        <v>1.1531898554831483</v>
      </c>
      <c r="H1933" s="99">
        <v>6031</v>
      </c>
      <c r="I1933" s="53">
        <v>6876.0600624858616</v>
      </c>
      <c r="J1933" s="54">
        <v>6498.1440952777066</v>
      </c>
      <c r="K1933" s="55">
        <v>1.0774571539177096</v>
      </c>
      <c r="L1933" s="121">
        <v>6954.8880184188674</v>
      </c>
      <c r="M1933" s="54">
        <v>6511.4833771402818</v>
      </c>
      <c r="N1933" s="120">
        <v>1.0796689400000468</v>
      </c>
      <c r="O1933" s="123">
        <v>6086.8084522224772</v>
      </c>
      <c r="P1933" s="53">
        <v>6939.6883611885851</v>
      </c>
      <c r="Q1933" s="54">
        <v>6558.3268890612399</v>
      </c>
      <c r="R1933" s="55">
        <v>1.0774656276010455</v>
      </c>
      <c r="S1933" s="121">
        <v>7019.2457593720446</v>
      </c>
      <c r="T1933" s="54">
        <v>6571.7890795297362</v>
      </c>
      <c r="U1933" s="55">
        <v>1.0796773269791622</v>
      </c>
    </row>
    <row r="1934" spans="1:21" ht="13" x14ac:dyDescent="0.3">
      <c r="A1934" s="44" t="s">
        <v>5388</v>
      </c>
      <c r="B1934" s="44" t="s">
        <v>11416</v>
      </c>
      <c r="C1934" s="98" t="s">
        <v>966</v>
      </c>
      <c r="D1934" s="98" t="s">
        <v>13151</v>
      </c>
      <c r="E1934" s="98" t="s">
        <v>197</v>
      </c>
      <c r="F1934" s="122">
        <v>1.1507499449101941</v>
      </c>
      <c r="G1934" s="122">
        <v>1.1536412845350703</v>
      </c>
      <c r="H1934" s="99">
        <v>7907.583333333333</v>
      </c>
      <c r="I1934" s="53">
        <v>9099.6510852061019</v>
      </c>
      <c r="J1934" s="54">
        <v>8599.5240633547019</v>
      </c>
      <c r="K1934" s="55">
        <v>1.0875034382634436</v>
      </c>
      <c r="L1934" s="121">
        <v>9122.514594234779</v>
      </c>
      <c r="M1934" s="54">
        <v>8540.9142434451023</v>
      </c>
      <c r="N1934" s="120">
        <v>1.0800915884682556</v>
      </c>
      <c r="O1934" s="123">
        <v>7972.2864912192981</v>
      </c>
      <c r="P1934" s="53">
        <v>9174.1082405788911</v>
      </c>
      <c r="Q1934" s="54">
        <v>8669.9571545373929</v>
      </c>
      <c r="R1934" s="55">
        <v>1.0875119909559838</v>
      </c>
      <c r="S1934" s="121">
        <v>9197.1588284118188</v>
      </c>
      <c r="T1934" s="54">
        <v>8610.8664695997959</v>
      </c>
      <c r="U1934" s="55">
        <v>1.0800999787305476</v>
      </c>
    </row>
    <row r="1935" spans="1:21" ht="13" x14ac:dyDescent="0.3">
      <c r="A1935" s="44" t="s">
        <v>5387</v>
      </c>
      <c r="B1935" s="44" t="s">
        <v>9116</v>
      </c>
      <c r="C1935" s="98" t="s">
        <v>966</v>
      </c>
      <c r="D1935" s="98" t="s">
        <v>13151</v>
      </c>
      <c r="E1935" s="98" t="s">
        <v>201</v>
      </c>
      <c r="F1935" s="122">
        <v>1.1401193935476475</v>
      </c>
      <c r="G1935" s="122">
        <v>1.1531898554831483</v>
      </c>
      <c r="H1935" s="99">
        <v>8454.3333333333339</v>
      </c>
      <c r="I1935" s="53">
        <v>9638.9493928496613</v>
      </c>
      <c r="J1935" s="54">
        <v>9109.1819316049568</v>
      </c>
      <c r="K1935" s="55">
        <v>1.0774571539177096</v>
      </c>
      <c r="L1935" s="121">
        <v>9749.4514348730318</v>
      </c>
      <c r="M1935" s="54">
        <v>9127.8811084070639</v>
      </c>
      <c r="N1935" s="120">
        <v>1.079668940000047</v>
      </c>
      <c r="O1935" s="123">
        <v>8530.9038541135124</v>
      </c>
      <c r="P1935" s="53">
        <v>9726.2489285651864</v>
      </c>
      <c r="Q1935" s="54">
        <v>9191.7556751765951</v>
      </c>
      <c r="R1935" s="55">
        <v>1.0774656276010457</v>
      </c>
      <c r="S1935" s="121">
        <v>9837.751782665795</v>
      </c>
      <c r="T1935" s="54">
        <v>9210.623469925511</v>
      </c>
      <c r="U1935" s="55">
        <v>1.0796773269791624</v>
      </c>
    </row>
    <row r="1936" spans="1:21" ht="13" x14ac:dyDescent="0.3">
      <c r="A1936" s="44" t="s">
        <v>5386</v>
      </c>
      <c r="B1936" s="44" t="s">
        <v>11415</v>
      </c>
      <c r="C1936" s="98" t="s">
        <v>966</v>
      </c>
      <c r="D1936" s="98" t="s">
        <v>13151</v>
      </c>
      <c r="E1936" s="98" t="s">
        <v>201</v>
      </c>
      <c r="F1936" s="122">
        <v>1.1401193935476475</v>
      </c>
      <c r="G1936" s="122">
        <v>1.1531898554831483</v>
      </c>
      <c r="H1936" s="99">
        <v>7828.5</v>
      </c>
      <c r="I1936" s="53">
        <v>8925.4246723877586</v>
      </c>
      <c r="J1936" s="54">
        <v>8434.8733294447902</v>
      </c>
      <c r="K1936" s="55">
        <v>1.0774571539177096</v>
      </c>
      <c r="L1936" s="121">
        <v>9027.7467836498272</v>
      </c>
      <c r="M1936" s="54">
        <v>8452.1882967903657</v>
      </c>
      <c r="N1936" s="120">
        <v>1.0796689400000468</v>
      </c>
      <c r="O1936" s="123">
        <v>7895.913090297573</v>
      </c>
      <c r="P1936" s="53">
        <v>9002.2836440150004</v>
      </c>
      <c r="Q1936" s="54">
        <v>8507.5749533207872</v>
      </c>
      <c r="R1936" s="55">
        <v>1.0774656276010457</v>
      </c>
      <c r="S1936" s="121">
        <v>9105.4868755077568</v>
      </c>
      <c r="T1936" s="54">
        <v>8525.0383393922584</v>
      </c>
      <c r="U1936" s="55">
        <v>1.079677326979162</v>
      </c>
    </row>
    <row r="1937" spans="1:21" ht="13" x14ac:dyDescent="0.3">
      <c r="A1937" s="44" t="s">
        <v>5385</v>
      </c>
      <c r="B1937" s="44" t="s">
        <v>11414</v>
      </c>
      <c r="C1937" s="98" t="s">
        <v>966</v>
      </c>
      <c r="D1937" s="98" t="s">
        <v>13151</v>
      </c>
      <c r="E1937" s="98" t="s">
        <v>201</v>
      </c>
      <c r="F1937" s="122">
        <v>1.1401193935476475</v>
      </c>
      <c r="G1937" s="122">
        <v>1.1531898554831483</v>
      </c>
      <c r="H1937" s="99">
        <v>5209</v>
      </c>
      <c r="I1937" s="53">
        <v>5938.8819209896956</v>
      </c>
      <c r="J1937" s="54">
        <v>5612.474314757349</v>
      </c>
      <c r="K1937" s="55">
        <v>1.0774571539177096</v>
      </c>
      <c r="L1937" s="121">
        <v>6006.9659572117198</v>
      </c>
      <c r="M1937" s="54">
        <v>5623.9955084602434</v>
      </c>
      <c r="N1937" s="120">
        <v>1.0796689400000468</v>
      </c>
      <c r="O1937" s="123">
        <v>5257.6486172576751</v>
      </c>
      <c r="P1937" s="53">
        <v>5994.3471529944482</v>
      </c>
      <c r="Q1937" s="54">
        <v>5664.9356670993111</v>
      </c>
      <c r="R1937" s="55">
        <v>1.0774656276010457</v>
      </c>
      <c r="S1937" s="121">
        <v>6063.0670491165529</v>
      </c>
      <c r="T1937" s="54">
        <v>5676.5640052764547</v>
      </c>
      <c r="U1937" s="55">
        <v>1.0796773269791622</v>
      </c>
    </row>
    <row r="1938" spans="1:21" ht="13" x14ac:dyDescent="0.3">
      <c r="A1938" s="44" t="s">
        <v>5384</v>
      </c>
      <c r="B1938" s="44" t="s">
        <v>11413</v>
      </c>
      <c r="C1938" s="98" t="s">
        <v>966</v>
      </c>
      <c r="D1938" s="98" t="s">
        <v>13151</v>
      </c>
      <c r="E1938" s="98" t="s">
        <v>192</v>
      </c>
      <c r="F1938" s="122">
        <v>1.1481299565677929</v>
      </c>
      <c r="G1938" s="122">
        <v>1.1527599592004951</v>
      </c>
      <c r="H1938" s="99">
        <v>7516.2500000000009</v>
      </c>
      <c r="I1938" s="53">
        <v>8629.6317860526742</v>
      </c>
      <c r="J1938" s="54">
        <v>8155.3375516452297</v>
      </c>
      <c r="K1938" s="55">
        <v>1.0850274474166277</v>
      </c>
      <c r="L1938" s="121">
        <v>8664.4320433407229</v>
      </c>
      <c r="M1938" s="54">
        <v>8112.036466030826</v>
      </c>
      <c r="N1938" s="120">
        <v>1.0792664514925427</v>
      </c>
      <c r="O1938" s="123">
        <v>7582.2433098138954</v>
      </c>
      <c r="P1938" s="53">
        <v>8705.4006819830665</v>
      </c>
      <c r="Q1938" s="54">
        <v>8227.0068050898917</v>
      </c>
      <c r="R1938" s="55">
        <v>1.0850359806366887</v>
      </c>
      <c r="S1938" s="121">
        <v>8740.5064884692929</v>
      </c>
      <c r="T1938" s="54">
        <v>8183.324399745773</v>
      </c>
      <c r="U1938" s="55">
        <v>1.0792748353450861</v>
      </c>
    </row>
    <row r="1939" spans="1:21" ht="13" x14ac:dyDescent="0.3">
      <c r="A1939" s="44" t="s">
        <v>5383</v>
      </c>
      <c r="B1939" s="44" t="s">
        <v>10944</v>
      </c>
      <c r="C1939" s="98" t="s">
        <v>966</v>
      </c>
      <c r="D1939" s="98" t="s">
        <v>13151</v>
      </c>
      <c r="E1939" s="98" t="s">
        <v>201</v>
      </c>
      <c r="F1939" s="122">
        <v>1.1401193935476475</v>
      </c>
      <c r="G1939" s="122">
        <v>1.1531898554831483</v>
      </c>
      <c r="H1939" s="99">
        <v>3314.8333333333339</v>
      </c>
      <c r="I1939" s="53">
        <v>3779.3057697115273</v>
      </c>
      <c r="J1939" s="54">
        <v>3571.5908890448882</v>
      </c>
      <c r="K1939" s="55">
        <v>1.0774571539177096</v>
      </c>
      <c r="L1939" s="121">
        <v>3822.6321726173901</v>
      </c>
      <c r="M1939" s="54">
        <v>3578.922591276822</v>
      </c>
      <c r="N1939" s="120">
        <v>1.0796689400000468</v>
      </c>
      <c r="O1939" s="123">
        <v>3344.2560060646638</v>
      </c>
      <c r="P1939" s="53">
        <v>3812.8511295025223</v>
      </c>
      <c r="Q1939" s="54">
        <v>3603.3208964330292</v>
      </c>
      <c r="R1939" s="55">
        <v>1.0774656276010457</v>
      </c>
      <c r="S1939" s="121">
        <v>3856.5621003323604</v>
      </c>
      <c r="T1939" s="54">
        <v>3610.7173853619051</v>
      </c>
      <c r="U1939" s="55">
        <v>1.0796773269791622</v>
      </c>
    </row>
    <row r="1940" spans="1:21" ht="13" x14ac:dyDescent="0.3">
      <c r="A1940" s="44" t="s">
        <v>5382</v>
      </c>
      <c r="B1940" s="44" t="s">
        <v>11412</v>
      </c>
      <c r="C1940" s="98" t="s">
        <v>966</v>
      </c>
      <c r="D1940" s="98" t="s">
        <v>13151</v>
      </c>
      <c r="E1940" s="98" t="s">
        <v>201</v>
      </c>
      <c r="F1940" s="122">
        <v>1.1401193935476475</v>
      </c>
      <c r="G1940" s="122">
        <v>1.1531898554831483</v>
      </c>
      <c r="H1940" s="99">
        <v>11303.666666666668</v>
      </c>
      <c r="I1940" s="53">
        <v>12887.529584864758</v>
      </c>
      <c r="J1940" s="54">
        <v>12179.216515501152</v>
      </c>
      <c r="K1940" s="55">
        <v>1.0774571539177096</v>
      </c>
      <c r="L1940" s="121">
        <v>13035.273729763016</v>
      </c>
      <c r="M1940" s="54">
        <v>12204.217808113863</v>
      </c>
      <c r="N1940" s="120">
        <v>1.0796689400000468</v>
      </c>
      <c r="O1940" s="123">
        <v>11406.346308794269</v>
      </c>
      <c r="P1940" s="53">
        <v>13004.59663617697</v>
      </c>
      <c r="Q1940" s="54">
        <v>12289.946084239888</v>
      </c>
      <c r="R1940" s="55">
        <v>1.0774656276010457</v>
      </c>
      <c r="S1940" s="121">
        <v>13153.682851429206</v>
      </c>
      <c r="T1940" s="54">
        <v>12315.173493277631</v>
      </c>
      <c r="U1940" s="55">
        <v>1.0796773269791622</v>
      </c>
    </row>
    <row r="1941" spans="1:21" ht="13" x14ac:dyDescent="0.3">
      <c r="A1941" s="44" t="s">
        <v>5381</v>
      </c>
      <c r="B1941" s="44" t="s">
        <v>11411</v>
      </c>
      <c r="C1941" s="98" t="s">
        <v>966</v>
      </c>
      <c r="D1941" s="98" t="s">
        <v>13151</v>
      </c>
      <c r="E1941" s="98" t="s">
        <v>197</v>
      </c>
      <c r="F1941" s="122">
        <v>1.1507499449101941</v>
      </c>
      <c r="G1941" s="122">
        <v>1.1536412845350703</v>
      </c>
      <c r="H1941" s="99">
        <v>11234.25</v>
      </c>
      <c r="I1941" s="53">
        <v>12927.812568607349</v>
      </c>
      <c r="J1941" s="54">
        <v>12217.285501311093</v>
      </c>
      <c r="K1941" s="55">
        <v>1.0875034382634436</v>
      </c>
      <c r="L1941" s="121">
        <v>12960.294600788113</v>
      </c>
      <c r="M1941" s="54">
        <v>12134.018927749499</v>
      </c>
      <c r="N1941" s="120">
        <v>1.0800915884682556</v>
      </c>
      <c r="O1941" s="123">
        <v>11334.597412845951</v>
      </c>
      <c r="P1941" s="53">
        <v>13043.287348411706</v>
      </c>
      <c r="Q1941" s="54">
        <v>12326.510599128644</v>
      </c>
      <c r="R1941" s="55">
        <v>1.0875119909559838</v>
      </c>
      <c r="S1941" s="121">
        <v>13076.059519043487</v>
      </c>
      <c r="T1941" s="54">
        <v>12242.498424534231</v>
      </c>
      <c r="U1941" s="55">
        <v>1.0800999787305476</v>
      </c>
    </row>
    <row r="1942" spans="1:21" ht="13" x14ac:dyDescent="0.3">
      <c r="A1942" s="44" t="s">
        <v>5380</v>
      </c>
      <c r="B1942" s="44" t="s">
        <v>11410</v>
      </c>
      <c r="C1942" s="98" t="s">
        <v>966</v>
      </c>
      <c r="D1942" s="98" t="s">
        <v>13151</v>
      </c>
      <c r="E1942" s="98" t="s">
        <v>192</v>
      </c>
      <c r="F1942" s="122">
        <v>1.1481299565677929</v>
      </c>
      <c r="G1942" s="122">
        <v>1.1527599592004951</v>
      </c>
      <c r="H1942" s="99">
        <v>7807.3333333333339</v>
      </c>
      <c r="I1942" s="53">
        <v>8963.8332809102831</v>
      </c>
      <c r="J1942" s="54">
        <v>8471.1709577974198</v>
      </c>
      <c r="K1942" s="55">
        <v>1.0850274474166279</v>
      </c>
      <c r="L1942" s="121">
        <v>8999.981254798</v>
      </c>
      <c r="M1942" s="54">
        <v>8426.192942286114</v>
      </c>
      <c r="N1942" s="120">
        <v>1.079266451492543</v>
      </c>
      <c r="O1942" s="123">
        <v>7875.0877398895791</v>
      </c>
      <c r="P1942" s="53">
        <v>9041.6241447669818</v>
      </c>
      <c r="Q1942" s="54">
        <v>8544.7535484510536</v>
      </c>
      <c r="R1942" s="55">
        <v>1.0850359806366887</v>
      </c>
      <c r="S1942" s="121">
        <v>9078.0858217354307</v>
      </c>
      <c r="T1942" s="54">
        <v>8499.3840237974327</v>
      </c>
      <c r="U1942" s="55">
        <v>1.0792748353450863</v>
      </c>
    </row>
    <row r="1943" spans="1:21" ht="13" x14ac:dyDescent="0.3">
      <c r="A1943" s="44" t="s">
        <v>5379</v>
      </c>
      <c r="B1943" s="44" t="s">
        <v>11409</v>
      </c>
      <c r="C1943" s="98" t="s">
        <v>966</v>
      </c>
      <c r="D1943" s="98" t="s">
        <v>13151</v>
      </c>
      <c r="E1943" s="98" t="s">
        <v>201</v>
      </c>
      <c r="F1943" s="122">
        <v>1.1401193935476475</v>
      </c>
      <c r="G1943" s="122">
        <v>1.1531898554831483</v>
      </c>
      <c r="H1943" s="99">
        <v>10468.083333333334</v>
      </c>
      <c r="I1943" s="53">
        <v>11934.864821606237</v>
      </c>
      <c r="J1943" s="54">
        <v>11278.911275306746</v>
      </c>
      <c r="K1943" s="55">
        <v>1.0774571539177098</v>
      </c>
      <c r="L1943" s="121">
        <v>12071.68750635222</v>
      </c>
      <c r="M1943" s="54">
        <v>11302.064436332155</v>
      </c>
      <c r="N1943" s="120">
        <v>1.0796689400000465</v>
      </c>
      <c r="O1943" s="123">
        <v>10561.271794496792</v>
      </c>
      <c r="P1943" s="53">
        <v>12041.110793433556</v>
      </c>
      <c r="Q1943" s="54">
        <v>11379.407342322706</v>
      </c>
      <c r="R1943" s="55">
        <v>1.0774656276010455</v>
      </c>
      <c r="S1943" s="121">
        <v>12179.151494414005</v>
      </c>
      <c r="T1943" s="54">
        <v>11402.765700582715</v>
      </c>
      <c r="U1943" s="55">
        <v>1.0796773269791622</v>
      </c>
    </row>
    <row r="1944" spans="1:21" ht="13" x14ac:dyDescent="0.3">
      <c r="A1944" s="44" t="s">
        <v>5378</v>
      </c>
      <c r="B1944" s="44" t="s">
        <v>11408</v>
      </c>
      <c r="C1944" s="98" t="s">
        <v>966</v>
      </c>
      <c r="D1944" s="98" t="s">
        <v>13151</v>
      </c>
      <c r="E1944" s="98" t="s">
        <v>192</v>
      </c>
      <c r="F1944" s="122">
        <v>1.1481299565677929</v>
      </c>
      <c r="G1944" s="122">
        <v>1.1527599592004951</v>
      </c>
      <c r="H1944" s="99">
        <v>7443.6666666666661</v>
      </c>
      <c r="I1944" s="53">
        <v>8546.2966867051273</v>
      </c>
      <c r="J1944" s="54">
        <v>8076.5826427535721</v>
      </c>
      <c r="K1944" s="55">
        <v>1.0850274474166279</v>
      </c>
      <c r="L1944" s="121">
        <v>8580.7608829687506</v>
      </c>
      <c r="M1944" s="54">
        <v>8033.6997094266562</v>
      </c>
      <c r="N1944" s="120">
        <v>1.0792664514925427</v>
      </c>
      <c r="O1944" s="123">
        <v>7511.5517627984882</v>
      </c>
      <c r="P1944" s="53">
        <v>8624.2375991785575</v>
      </c>
      <c r="Q1944" s="54">
        <v>8150.3039330513047</v>
      </c>
      <c r="R1944" s="55">
        <v>1.0850359806366887</v>
      </c>
      <c r="S1944" s="121">
        <v>8659.0161036159916</v>
      </c>
      <c r="T1944" s="54">
        <v>8107.0287919804296</v>
      </c>
      <c r="U1944" s="55">
        <v>1.0792748353450861</v>
      </c>
    </row>
    <row r="1945" spans="1:21" ht="13" x14ac:dyDescent="0.3">
      <c r="A1945" s="44" t="s">
        <v>5377</v>
      </c>
      <c r="B1945" s="44" t="s">
        <v>11407</v>
      </c>
      <c r="C1945" s="98" t="s">
        <v>966</v>
      </c>
      <c r="D1945" s="98" t="s">
        <v>13151</v>
      </c>
      <c r="E1945" s="98" t="s">
        <v>192</v>
      </c>
      <c r="F1945" s="122">
        <v>1.1481299565677929</v>
      </c>
      <c r="G1945" s="122">
        <v>1.1527599592004951</v>
      </c>
      <c r="H1945" s="99">
        <v>8444.0833333333358</v>
      </c>
      <c r="I1945" s="53">
        <v>9694.9050307548277</v>
      </c>
      <c r="J1945" s="54">
        <v>9162.0621849399613</v>
      </c>
      <c r="K1945" s="55">
        <v>1.0850274474166282</v>
      </c>
      <c r="L1945" s="121">
        <v>9734.0011588189172</v>
      </c>
      <c r="M1945" s="54">
        <v>9113.4158552739918</v>
      </c>
      <c r="N1945" s="120">
        <v>1.0792664514925427</v>
      </c>
      <c r="O1945" s="123">
        <v>8523.2134284012391</v>
      </c>
      <c r="P1945" s="53">
        <v>9785.7566633683437</v>
      </c>
      <c r="Q1945" s="54">
        <v>9247.99324046113</v>
      </c>
      <c r="R1945" s="55">
        <v>1.0850359806366885</v>
      </c>
      <c r="S1945" s="121">
        <v>9825.2191639809243</v>
      </c>
      <c r="T1945" s="54">
        <v>9198.889769548774</v>
      </c>
      <c r="U1945" s="55">
        <v>1.0792748353450861</v>
      </c>
    </row>
    <row r="1946" spans="1:21" ht="13" x14ac:dyDescent="0.3">
      <c r="A1946" s="44" t="s">
        <v>5376</v>
      </c>
      <c r="B1946" s="44" t="s">
        <v>11406</v>
      </c>
      <c r="C1946" s="98" t="s">
        <v>966</v>
      </c>
      <c r="D1946" s="98" t="s">
        <v>13151</v>
      </c>
      <c r="E1946" s="98" t="s">
        <v>192</v>
      </c>
      <c r="F1946" s="122">
        <v>1.1481299565677929</v>
      </c>
      <c r="G1946" s="122">
        <v>1.1527599592004951</v>
      </c>
      <c r="H1946" s="99">
        <v>6385.8333333333339</v>
      </c>
      <c r="I1946" s="53">
        <v>7331.7665476491647</v>
      </c>
      <c r="J1946" s="54">
        <v>6928.8044412946829</v>
      </c>
      <c r="K1946" s="55">
        <v>1.0850274474166277</v>
      </c>
      <c r="L1946" s="121">
        <v>7361.3329727944956</v>
      </c>
      <c r="M1946" s="54">
        <v>6892.0156814894635</v>
      </c>
      <c r="N1946" s="120">
        <v>1.0792664514925427</v>
      </c>
      <c r="O1946" s="123">
        <v>6443.5945886678237</v>
      </c>
      <c r="P1946" s="53">
        <v>7398.0839752276543</v>
      </c>
      <c r="Q1946" s="54">
        <v>6991.5319733404522</v>
      </c>
      <c r="R1946" s="55">
        <v>1.0850359806366885</v>
      </c>
      <c r="S1946" s="121">
        <v>7427.917835137252</v>
      </c>
      <c r="T1946" s="54">
        <v>6954.409488714954</v>
      </c>
      <c r="U1946" s="55">
        <v>1.0792748353450863</v>
      </c>
    </row>
    <row r="1947" spans="1:21" ht="13" x14ac:dyDescent="0.3">
      <c r="A1947" s="44" t="s">
        <v>5375</v>
      </c>
      <c r="B1947" s="44" t="s">
        <v>11405</v>
      </c>
      <c r="C1947" s="98" t="s">
        <v>966</v>
      </c>
      <c r="D1947" s="98" t="s">
        <v>13151</v>
      </c>
      <c r="E1947" s="98" t="s">
        <v>201</v>
      </c>
      <c r="F1947" s="122">
        <v>1.1401193935476475</v>
      </c>
      <c r="G1947" s="122">
        <v>1.1531898554831483</v>
      </c>
      <c r="H1947" s="99">
        <v>6220.1666666666661</v>
      </c>
      <c r="I1947" s="53">
        <v>7091.7326477652914</v>
      </c>
      <c r="J1947" s="54">
        <v>6701.9630735604733</v>
      </c>
      <c r="K1947" s="55">
        <v>1.0774571539177098</v>
      </c>
      <c r="L1947" s="121">
        <v>7173.0330994144288</v>
      </c>
      <c r="M1947" s="54">
        <v>6715.7207516236231</v>
      </c>
      <c r="N1947" s="120">
        <v>1.0796689400000468</v>
      </c>
      <c r="O1947" s="123">
        <v>6276.1567571269143</v>
      </c>
      <c r="P1947" s="53">
        <v>7155.5680357455076</v>
      </c>
      <c r="Q1947" s="54">
        <v>6762.3431792402944</v>
      </c>
      <c r="R1947" s="55">
        <v>1.0774656276010457</v>
      </c>
      <c r="S1947" s="121">
        <v>7237.6003037407709</v>
      </c>
      <c r="T1947" s="54">
        <v>6776.2241512369937</v>
      </c>
      <c r="U1947" s="55">
        <v>1.0796773269791622</v>
      </c>
    </row>
    <row r="1948" spans="1:21" ht="13" x14ac:dyDescent="0.3">
      <c r="A1948" s="44" t="s">
        <v>5374</v>
      </c>
      <c r="B1948" s="44" t="s">
        <v>13262</v>
      </c>
      <c r="C1948" s="98" t="s">
        <v>966</v>
      </c>
      <c r="D1948" s="98" t="s">
        <v>13151</v>
      </c>
      <c r="E1948" s="98" t="s">
        <v>192</v>
      </c>
      <c r="F1948" s="122">
        <v>1.1481299565677929</v>
      </c>
      <c r="G1948" s="122">
        <v>1.1527599592004951</v>
      </c>
      <c r="H1948" s="99">
        <v>14566.250000000004</v>
      </c>
      <c r="I1948" s="53">
        <v>16723.947979855617</v>
      </c>
      <c r="J1948" s="54">
        <v>15804.781055932459</v>
      </c>
      <c r="K1948" s="55">
        <v>1.0850274474166277</v>
      </c>
      <c r="L1948" s="121">
        <v>16791.389755704215</v>
      </c>
      <c r="M1948" s="54">
        <v>15720.864949053253</v>
      </c>
      <c r="N1948" s="120">
        <v>1.0792664514925427</v>
      </c>
      <c r="O1948" s="123">
        <v>14690.584844910454</v>
      </c>
      <c r="P1948" s="53">
        <v>16866.700539942518</v>
      </c>
      <c r="Q1948" s="54">
        <v>15939.813133323891</v>
      </c>
      <c r="R1948" s="55">
        <v>1.0850359806366887</v>
      </c>
      <c r="S1948" s="121">
        <v>16934.717986450389</v>
      </c>
      <c r="T1948" s="54">
        <v>15855.178539613751</v>
      </c>
      <c r="U1948" s="55">
        <v>1.0792748353450863</v>
      </c>
    </row>
    <row r="1949" spans="1:21" ht="13" x14ac:dyDescent="0.3">
      <c r="A1949" s="44" t="s">
        <v>5373</v>
      </c>
      <c r="B1949" s="44" t="s">
        <v>9982</v>
      </c>
      <c r="C1949" s="98" t="s">
        <v>966</v>
      </c>
      <c r="D1949" s="98" t="s">
        <v>13151</v>
      </c>
      <c r="E1949" s="98" t="s">
        <v>201</v>
      </c>
      <c r="F1949" s="122">
        <v>1.1401193935476475</v>
      </c>
      <c r="G1949" s="122">
        <v>1.1531898554831483</v>
      </c>
      <c r="H1949" s="99">
        <v>6171.2500000000009</v>
      </c>
      <c r="I1949" s="53">
        <v>7035.9618074309201</v>
      </c>
      <c r="J1949" s="54">
        <v>6649.2574611146665</v>
      </c>
      <c r="K1949" s="55">
        <v>1.0774571539177096</v>
      </c>
      <c r="L1949" s="121">
        <v>7116.6228956503801</v>
      </c>
      <c r="M1949" s="54">
        <v>6662.9069459752891</v>
      </c>
      <c r="N1949" s="120">
        <v>1.0796689400000468</v>
      </c>
      <c r="O1949" s="123">
        <v>6223.5061746443735</v>
      </c>
      <c r="P1949" s="53">
        <v>7095.5400855755825</v>
      </c>
      <c r="Q1949" s="54">
        <v>6705.6139863421822</v>
      </c>
      <c r="R1949" s="55">
        <v>1.0774656276010455</v>
      </c>
      <c r="S1949" s="121">
        <v>7176.8841861366263</v>
      </c>
      <c r="T1949" s="54">
        <v>6719.3785110783483</v>
      </c>
      <c r="U1949" s="55">
        <v>1.0796773269791622</v>
      </c>
    </row>
    <row r="1950" spans="1:21" ht="13" x14ac:dyDescent="0.3">
      <c r="A1950" s="44" t="s">
        <v>5372</v>
      </c>
      <c r="B1950" s="44" t="s">
        <v>11404</v>
      </c>
      <c r="C1950" s="98" t="s">
        <v>966</v>
      </c>
      <c r="D1950" s="98" t="s">
        <v>13151</v>
      </c>
      <c r="E1950" s="98" t="s">
        <v>201</v>
      </c>
      <c r="F1950" s="122">
        <v>1.1401193935476475</v>
      </c>
      <c r="G1950" s="122">
        <v>1.1531898554831483</v>
      </c>
      <c r="H1950" s="99">
        <v>4043.333333333333</v>
      </c>
      <c r="I1950" s="53">
        <v>4609.8827479109877</v>
      </c>
      <c r="J1950" s="54">
        <v>4356.5184256739394</v>
      </c>
      <c r="K1950" s="55">
        <v>1.0774571539177098</v>
      </c>
      <c r="L1950" s="121">
        <v>4662.7309823368623</v>
      </c>
      <c r="M1950" s="54">
        <v>4365.4614140668555</v>
      </c>
      <c r="N1950" s="120">
        <v>1.0796689400000468</v>
      </c>
      <c r="O1950" s="123">
        <v>4078.0355567413226</v>
      </c>
      <c r="P1950" s="53">
        <v>4649.4474258176597</v>
      </c>
      <c r="Q1950" s="54">
        <v>4393.9431405236683</v>
      </c>
      <c r="R1950" s="55">
        <v>1.0774656276010455</v>
      </c>
      <c r="S1950" s="121">
        <v>4702.7492343336662</v>
      </c>
      <c r="T1950" s="54">
        <v>4402.9625292284509</v>
      </c>
      <c r="U1950" s="55">
        <v>1.0796773269791622</v>
      </c>
    </row>
    <row r="1951" spans="1:21" ht="13" x14ac:dyDescent="0.3">
      <c r="A1951" s="44" t="s">
        <v>5371</v>
      </c>
      <c r="B1951" s="44" t="s">
        <v>11403</v>
      </c>
      <c r="C1951" s="98" t="s">
        <v>966</v>
      </c>
      <c r="D1951" s="98" t="s">
        <v>13151</v>
      </c>
      <c r="E1951" s="98" t="s">
        <v>201</v>
      </c>
      <c r="F1951" s="122">
        <v>1.1401193935476475</v>
      </c>
      <c r="G1951" s="122">
        <v>1.1531898554831483</v>
      </c>
      <c r="H1951" s="99">
        <v>5386.1666666666661</v>
      </c>
      <c r="I1951" s="53">
        <v>6140.8730735465533</v>
      </c>
      <c r="J1951" s="54">
        <v>5803.3638071931027</v>
      </c>
      <c r="K1951" s="55">
        <v>1.0774571539177096</v>
      </c>
      <c r="L1951" s="121">
        <v>6211.2727599414839</v>
      </c>
      <c r="M1951" s="54">
        <v>5815.2768556635847</v>
      </c>
      <c r="N1951" s="120">
        <v>1.0796689400000468</v>
      </c>
      <c r="O1951" s="123">
        <v>5432.5718806558634</v>
      </c>
      <c r="P1951" s="53">
        <v>6193.7805579773658</v>
      </c>
      <c r="Q1951" s="54">
        <v>5853.4094708786624</v>
      </c>
      <c r="R1951" s="55">
        <v>1.0774656276010457</v>
      </c>
      <c r="S1951" s="121">
        <v>6264.7867819553503</v>
      </c>
      <c r="T1951" s="54">
        <v>5865.4246867286829</v>
      </c>
      <c r="U1951" s="55">
        <v>1.0796773269791622</v>
      </c>
    </row>
    <row r="1952" spans="1:21" ht="13" x14ac:dyDescent="0.3">
      <c r="A1952" s="44" t="s">
        <v>5370</v>
      </c>
      <c r="B1952" s="44" t="s">
        <v>11402</v>
      </c>
      <c r="C1952" s="98" t="s">
        <v>966</v>
      </c>
      <c r="D1952" s="98" t="s">
        <v>13151</v>
      </c>
      <c r="E1952" s="98" t="s">
        <v>192</v>
      </c>
      <c r="F1952" s="122">
        <v>1.1481299565677929</v>
      </c>
      <c r="G1952" s="122">
        <v>1.1527599592004951</v>
      </c>
      <c r="H1952" s="99">
        <v>1905.75</v>
      </c>
      <c r="I1952" s="53">
        <v>2188.0486647290713</v>
      </c>
      <c r="J1952" s="54">
        <v>2067.7910579142385</v>
      </c>
      <c r="K1952" s="55">
        <v>1.0850274474166279</v>
      </c>
      <c r="L1952" s="121">
        <v>2196.8722922463435</v>
      </c>
      <c r="M1952" s="54">
        <v>2056.8120399319132</v>
      </c>
      <c r="N1952" s="120">
        <v>1.0792664514925427</v>
      </c>
      <c r="O1952" s="123">
        <v>1924.6761582007816</v>
      </c>
      <c r="P1952" s="53">
        <v>2209.77835392213</v>
      </c>
      <c r="Q1952" s="54">
        <v>2088.3428827214393</v>
      </c>
      <c r="R1952" s="55">
        <v>1.0850359806366885</v>
      </c>
      <c r="S1952" s="121">
        <v>2218.6896096016985</v>
      </c>
      <c r="T1952" s="54">
        <v>2077.2545437347612</v>
      </c>
      <c r="U1952" s="55">
        <v>1.0792748353450861</v>
      </c>
    </row>
    <row r="1953" spans="1:21" ht="13" x14ac:dyDescent="0.3">
      <c r="A1953" s="44" t="s">
        <v>5369</v>
      </c>
      <c r="B1953" s="44" t="s">
        <v>13263</v>
      </c>
      <c r="C1953" s="98" t="s">
        <v>966</v>
      </c>
      <c r="D1953" s="98" t="s">
        <v>13151</v>
      </c>
      <c r="E1953" s="98" t="s">
        <v>197</v>
      </c>
      <c r="F1953" s="122">
        <v>1.1507499449101941</v>
      </c>
      <c r="G1953" s="122">
        <v>1.1536412845350703</v>
      </c>
      <c r="H1953" s="99">
        <v>5760</v>
      </c>
      <c r="I1953" s="53">
        <v>6628.3196826827179</v>
      </c>
      <c r="J1953" s="54">
        <v>6264.0198043974351</v>
      </c>
      <c r="K1953" s="55">
        <v>1.0875034382634436</v>
      </c>
      <c r="L1953" s="121">
        <v>6644.9737989220048</v>
      </c>
      <c r="M1953" s="54">
        <v>6221.3275495771513</v>
      </c>
      <c r="N1953" s="120">
        <v>1.0800915884682554</v>
      </c>
      <c r="O1953" s="123">
        <v>5810.0630443595237</v>
      </c>
      <c r="P1953" s="53">
        <v>6685.9297282214766</v>
      </c>
      <c r="Q1953" s="54">
        <v>6318.5132289512103</v>
      </c>
      <c r="R1953" s="55">
        <v>1.0875119909559838</v>
      </c>
      <c r="S1953" s="121">
        <v>6702.7285937246625</v>
      </c>
      <c r="T1953" s="54">
        <v>6275.4489706358627</v>
      </c>
      <c r="U1953" s="55">
        <v>1.0800999787305476</v>
      </c>
    </row>
    <row r="1954" spans="1:21" ht="13" x14ac:dyDescent="0.3">
      <c r="A1954" s="44" t="s">
        <v>5368</v>
      </c>
      <c r="B1954" s="44" t="s">
        <v>13264</v>
      </c>
      <c r="C1954" s="98" t="s">
        <v>966</v>
      </c>
      <c r="D1954" s="98" t="s">
        <v>13151</v>
      </c>
      <c r="E1954" s="98" t="s">
        <v>201</v>
      </c>
      <c r="F1954" s="122">
        <v>1.1401193935476475</v>
      </c>
      <c r="G1954" s="122">
        <v>1.1531898554831483</v>
      </c>
      <c r="H1954" s="99">
        <v>4604.4166666666661</v>
      </c>
      <c r="I1954" s="53">
        <v>5249.58473764068</v>
      </c>
      <c r="J1954" s="54">
        <v>4961.0616771179339</v>
      </c>
      <c r="K1954" s="55">
        <v>1.0774571539177098</v>
      </c>
      <c r="L1954" s="121">
        <v>5309.7665904175319</v>
      </c>
      <c r="M1954" s="54">
        <v>4971.2456618185479</v>
      </c>
      <c r="N1954" s="120">
        <v>1.0796689400000468</v>
      </c>
      <c r="O1954" s="123">
        <v>4643.0678646046072</v>
      </c>
      <c r="P1954" s="53">
        <v>5293.6517179935754</v>
      </c>
      <c r="Q1954" s="54">
        <v>5002.74603073045</v>
      </c>
      <c r="R1954" s="55">
        <v>1.0774656276010457</v>
      </c>
      <c r="S1954" s="121">
        <v>5354.3387597818373</v>
      </c>
      <c r="T1954" s="54">
        <v>5013.0151010391492</v>
      </c>
      <c r="U1954" s="55">
        <v>1.0796773269791622</v>
      </c>
    </row>
    <row r="1955" spans="1:21" ht="13" x14ac:dyDescent="0.3">
      <c r="A1955" s="44" t="s">
        <v>5367</v>
      </c>
      <c r="B1955" s="44" t="s">
        <v>11401</v>
      </c>
      <c r="C1955" s="98" t="s">
        <v>966</v>
      </c>
      <c r="D1955" s="98" t="s">
        <v>13151</v>
      </c>
      <c r="E1955" s="98" t="s">
        <v>197</v>
      </c>
      <c r="F1955" s="122">
        <v>1.1507499449101941</v>
      </c>
      <c r="G1955" s="122">
        <v>1.1536412845350703</v>
      </c>
      <c r="H1955" s="99">
        <v>3732</v>
      </c>
      <c r="I1955" s="53">
        <v>4294.5987944048447</v>
      </c>
      <c r="J1955" s="54">
        <v>4058.5628315991721</v>
      </c>
      <c r="K1955" s="55">
        <v>1.0875034382634439</v>
      </c>
      <c r="L1955" s="121">
        <v>4305.3892738848826</v>
      </c>
      <c r="M1955" s="54">
        <v>4030.9018081635299</v>
      </c>
      <c r="N1955" s="120">
        <v>1.0800915884682556</v>
      </c>
      <c r="O1955" s="123">
        <v>3767.2735365915569</v>
      </c>
      <c r="P1955" s="53">
        <v>4335.1898146943659</v>
      </c>
      <c r="Q1955" s="54">
        <v>4096.9551442544744</v>
      </c>
      <c r="R1955" s="55">
        <v>1.0875119909559838</v>
      </c>
      <c r="S1955" s="121">
        <v>4346.0822819484611</v>
      </c>
      <c r="T1955" s="54">
        <v>4069.0320667446958</v>
      </c>
      <c r="U1955" s="55">
        <v>1.0800999787305476</v>
      </c>
    </row>
    <row r="1956" spans="1:21" ht="13" x14ac:dyDescent="0.3">
      <c r="A1956" s="44" t="s">
        <v>5366</v>
      </c>
      <c r="B1956" s="44" t="s">
        <v>11400</v>
      </c>
      <c r="C1956" s="98" t="s">
        <v>966</v>
      </c>
      <c r="D1956" s="98" t="s">
        <v>13151</v>
      </c>
      <c r="E1956" s="98" t="s">
        <v>201</v>
      </c>
      <c r="F1956" s="122">
        <v>1.1401193935476475</v>
      </c>
      <c r="G1956" s="122">
        <v>1.1531898554831483</v>
      </c>
      <c r="H1956" s="99">
        <v>6574</v>
      </c>
      <c r="I1956" s="53">
        <v>7495.1448931822342</v>
      </c>
      <c r="J1956" s="54">
        <v>7083.2033298550232</v>
      </c>
      <c r="K1956" s="55">
        <v>1.0774571539177096</v>
      </c>
      <c r="L1956" s="121">
        <v>7581.0701099462176</v>
      </c>
      <c r="M1956" s="54">
        <v>7097.7436115603077</v>
      </c>
      <c r="N1956" s="120">
        <v>1.0796689400000468</v>
      </c>
      <c r="O1956" s="123">
        <v>6629.1922984144785</v>
      </c>
      <c r="P1956" s="53">
        <v>7558.0707029790501</v>
      </c>
      <c r="Q1956" s="54">
        <v>7142.726840299174</v>
      </c>
      <c r="R1956" s="55">
        <v>1.0774656276010457</v>
      </c>
      <c r="S1956" s="121">
        <v>7644.7173085785926</v>
      </c>
      <c r="T1956" s="54">
        <v>7157.3886207829928</v>
      </c>
      <c r="U1956" s="55">
        <v>1.0796773269791622</v>
      </c>
    </row>
    <row r="1957" spans="1:21" ht="13" x14ac:dyDescent="0.3">
      <c r="A1957" s="44" t="s">
        <v>5365</v>
      </c>
      <c r="B1957" s="44" t="s">
        <v>11399</v>
      </c>
      <c r="C1957" s="98" t="s">
        <v>966</v>
      </c>
      <c r="D1957" s="98" t="s">
        <v>13151</v>
      </c>
      <c r="E1957" s="98" t="s">
        <v>201</v>
      </c>
      <c r="F1957" s="122">
        <v>1.1401193935476475</v>
      </c>
      <c r="G1957" s="122">
        <v>1.1531898554831483</v>
      </c>
      <c r="H1957" s="99">
        <v>6246.1666666666661</v>
      </c>
      <c r="I1957" s="53">
        <v>7121.3757519975297</v>
      </c>
      <c r="J1957" s="54">
        <v>6729.9769595623329</v>
      </c>
      <c r="K1957" s="55">
        <v>1.0774571539177096</v>
      </c>
      <c r="L1957" s="121">
        <v>7203.0160356569913</v>
      </c>
      <c r="M1957" s="54">
        <v>6743.7921440636255</v>
      </c>
      <c r="N1957" s="120">
        <v>1.079668940000047</v>
      </c>
      <c r="O1957" s="123">
        <v>6300.4920397025153</v>
      </c>
      <c r="P1957" s="53">
        <v>7183.3131633574121</v>
      </c>
      <c r="Q1957" s="54">
        <v>6788.5636097534625</v>
      </c>
      <c r="R1957" s="55">
        <v>1.0774656276010457</v>
      </c>
      <c r="S1957" s="121">
        <v>7265.6635047372702</v>
      </c>
      <c r="T1957" s="54">
        <v>6802.4984040795016</v>
      </c>
      <c r="U1957" s="55">
        <v>1.0796773269791622</v>
      </c>
    </row>
    <row r="1958" spans="1:21" ht="13" x14ac:dyDescent="0.3">
      <c r="A1958" s="44" t="s">
        <v>5364</v>
      </c>
      <c r="B1958" s="44" t="s">
        <v>11398</v>
      </c>
      <c r="C1958" s="98" t="s">
        <v>966</v>
      </c>
      <c r="D1958" s="98" t="s">
        <v>13151</v>
      </c>
      <c r="E1958" s="98" t="s">
        <v>201</v>
      </c>
      <c r="F1958" s="122">
        <v>1.1401193935476475</v>
      </c>
      <c r="G1958" s="122">
        <v>1.1531898554831483</v>
      </c>
      <c r="H1958" s="99">
        <v>5618.3333333333339</v>
      </c>
      <c r="I1958" s="53">
        <v>6405.5707927485337</v>
      </c>
      <c r="J1958" s="54">
        <v>6053.5134430943326</v>
      </c>
      <c r="K1958" s="55">
        <v>1.0774571539177096</v>
      </c>
      <c r="L1958" s="121">
        <v>6479.0050047228224</v>
      </c>
      <c r="M1958" s="54">
        <v>6065.9399945669302</v>
      </c>
      <c r="N1958" s="120">
        <v>1.0796689400000468</v>
      </c>
      <c r="O1958" s="123">
        <v>5673.0308261693635</v>
      </c>
      <c r="P1958" s="53">
        <v>6467.9324651093239</v>
      </c>
      <c r="Q1958" s="54">
        <v>6112.4957195186516</v>
      </c>
      <c r="R1958" s="55">
        <v>1.0774656276010457</v>
      </c>
      <c r="S1958" s="121">
        <v>6542.0815985816944</v>
      </c>
      <c r="T1958" s="54">
        <v>6125.0427582689272</v>
      </c>
      <c r="U1958" s="55">
        <v>1.0796773269791624</v>
      </c>
    </row>
    <row r="1959" spans="1:21" ht="13" x14ac:dyDescent="0.3">
      <c r="A1959" s="44" t="s">
        <v>5363</v>
      </c>
      <c r="B1959" s="44" t="s">
        <v>10127</v>
      </c>
      <c r="C1959" s="98" t="s">
        <v>966</v>
      </c>
      <c r="D1959" s="98" t="s">
        <v>13151</v>
      </c>
      <c r="E1959" s="98" t="s">
        <v>201</v>
      </c>
      <c r="F1959" s="122">
        <v>1.1401193935476475</v>
      </c>
      <c r="G1959" s="122">
        <v>1.1531898554831483</v>
      </c>
      <c r="H1959" s="99">
        <v>3037.333333333333</v>
      </c>
      <c r="I1959" s="53">
        <v>3462.9226380020541</v>
      </c>
      <c r="J1959" s="54">
        <v>3272.5965288327229</v>
      </c>
      <c r="K1959" s="55">
        <v>1.0774571539177096</v>
      </c>
      <c r="L1959" s="121">
        <v>3502.6219877208155</v>
      </c>
      <c r="M1959" s="54">
        <v>3279.3144604268082</v>
      </c>
      <c r="N1959" s="120">
        <v>1.0796689400000468</v>
      </c>
      <c r="O1959" s="123">
        <v>3063.2832623953</v>
      </c>
      <c r="P1959" s="53">
        <v>3492.5086553867886</v>
      </c>
      <c r="Q1959" s="54">
        <v>3300.5824228365304</v>
      </c>
      <c r="R1959" s="55">
        <v>1.0774656276010457</v>
      </c>
      <c r="S1959" s="121">
        <v>3532.547182665583</v>
      </c>
      <c r="T1959" s="54">
        <v>3307.357484522965</v>
      </c>
      <c r="U1959" s="55">
        <v>1.0796773269791622</v>
      </c>
    </row>
    <row r="1960" spans="1:21" ht="13" x14ac:dyDescent="0.3">
      <c r="A1960" s="44" t="s">
        <v>5362</v>
      </c>
      <c r="B1960" s="44" t="s">
        <v>11397</v>
      </c>
      <c r="C1960" s="98" t="s">
        <v>966</v>
      </c>
      <c r="D1960" s="98" t="s">
        <v>13151</v>
      </c>
      <c r="E1960" s="98" t="s">
        <v>192</v>
      </c>
      <c r="F1960" s="122">
        <v>1.1481299565677929</v>
      </c>
      <c r="G1960" s="122">
        <v>1.1527599592004951</v>
      </c>
      <c r="H1960" s="99">
        <v>5885.5833333333339</v>
      </c>
      <c r="I1960" s="53">
        <v>6757.4145368761265</v>
      </c>
      <c r="J1960" s="54">
        <v>6386.0194607245157</v>
      </c>
      <c r="K1960" s="55">
        <v>1.0850274474166279</v>
      </c>
      <c r="L1960" s="121">
        <v>6784.6648032044477</v>
      </c>
      <c r="M1960" s="54">
        <v>6352.1126391303187</v>
      </c>
      <c r="N1960" s="120">
        <v>1.0792664514925427</v>
      </c>
      <c r="O1960" s="123">
        <v>5943.1844165586554</v>
      </c>
      <c r="P1960" s="53">
        <v>6823.5480660578723</v>
      </c>
      <c r="Q1960" s="54">
        <v>6448.5689315254058</v>
      </c>
      <c r="R1960" s="55">
        <v>1.0850359806366885</v>
      </c>
      <c r="S1960" s="121">
        <v>6851.0650255531737</v>
      </c>
      <c r="T1960" s="54">
        <v>6414.3293826068248</v>
      </c>
      <c r="U1960" s="55">
        <v>1.0792748353450861</v>
      </c>
    </row>
    <row r="1961" spans="1:21" ht="13" x14ac:dyDescent="0.3">
      <c r="A1961" s="44" t="s">
        <v>5361</v>
      </c>
      <c r="B1961" s="44" t="s">
        <v>11396</v>
      </c>
      <c r="C1961" s="98" t="s">
        <v>966</v>
      </c>
      <c r="D1961" s="98" t="s">
        <v>13151</v>
      </c>
      <c r="E1961" s="98" t="s">
        <v>201</v>
      </c>
      <c r="F1961" s="122">
        <v>1.1401193935476475</v>
      </c>
      <c r="G1961" s="122">
        <v>1.1531898554831483</v>
      </c>
      <c r="H1961" s="99">
        <v>6337.4166666666661</v>
      </c>
      <c r="I1961" s="53">
        <v>7225.4116466587529</v>
      </c>
      <c r="J1961" s="54">
        <v>6828.2949248573241</v>
      </c>
      <c r="K1961" s="55">
        <v>1.0774571539177096</v>
      </c>
      <c r="L1961" s="121">
        <v>7308.2446099698282</v>
      </c>
      <c r="M1961" s="54">
        <v>6842.311934838629</v>
      </c>
      <c r="N1961" s="120">
        <v>1.0796689400000468</v>
      </c>
      <c r="O1961" s="123">
        <v>6388.6295559466089</v>
      </c>
      <c r="P1961" s="53">
        <v>7283.8004549264242</v>
      </c>
      <c r="Q1961" s="54">
        <v>6883.5287540086028</v>
      </c>
      <c r="R1961" s="55">
        <v>1.0774656276010457</v>
      </c>
      <c r="S1961" s="121">
        <v>7367.3027943574398</v>
      </c>
      <c r="T1961" s="54">
        <v>6897.6584820245062</v>
      </c>
      <c r="U1961" s="55">
        <v>1.0796773269791622</v>
      </c>
    </row>
    <row r="1962" spans="1:21" ht="13" x14ac:dyDescent="0.3">
      <c r="A1962" s="44" t="s">
        <v>5360</v>
      </c>
      <c r="B1962" s="44" t="s">
        <v>7707</v>
      </c>
      <c r="C1962" s="98" t="s">
        <v>966</v>
      </c>
      <c r="D1962" s="98" t="s">
        <v>13151</v>
      </c>
      <c r="E1962" s="98" t="s">
        <v>201</v>
      </c>
      <c r="F1962" s="122">
        <v>1.1401193935476475</v>
      </c>
      <c r="G1962" s="122">
        <v>1.1531898554831483</v>
      </c>
      <c r="H1962" s="99">
        <v>6277.4166666666661</v>
      </c>
      <c r="I1962" s="53">
        <v>7157.0044830458937</v>
      </c>
      <c r="J1962" s="54">
        <v>6763.6474956222619</v>
      </c>
      <c r="K1962" s="55">
        <v>1.0774571539177096</v>
      </c>
      <c r="L1962" s="121">
        <v>7239.0532186408391</v>
      </c>
      <c r="M1962" s="54">
        <v>6777.5317984386256</v>
      </c>
      <c r="N1962" s="120">
        <v>1.0796689400000468</v>
      </c>
      <c r="O1962" s="123">
        <v>6330.245255434701</v>
      </c>
      <c r="P1962" s="53">
        <v>7217.2353816340838</v>
      </c>
      <c r="Q1962" s="54">
        <v>6820.6216770154915</v>
      </c>
      <c r="R1962" s="55">
        <v>1.0774656276010457</v>
      </c>
      <c r="S1962" s="121">
        <v>7299.9746112876282</v>
      </c>
      <c r="T1962" s="54">
        <v>6834.6222765102621</v>
      </c>
      <c r="U1962" s="55">
        <v>1.0796773269791622</v>
      </c>
    </row>
    <row r="1963" spans="1:21" ht="13" x14ac:dyDescent="0.3">
      <c r="A1963" s="44" t="s">
        <v>5359</v>
      </c>
      <c r="B1963" s="44" t="s">
        <v>11395</v>
      </c>
      <c r="C1963" s="98" t="s">
        <v>966</v>
      </c>
      <c r="D1963" s="98" t="s">
        <v>13151</v>
      </c>
      <c r="E1963" s="98" t="s">
        <v>201</v>
      </c>
      <c r="F1963" s="122">
        <v>1.1401193935476475</v>
      </c>
      <c r="G1963" s="122">
        <v>1.1531898554831483</v>
      </c>
      <c r="H1963" s="99">
        <v>3311.833333333333</v>
      </c>
      <c r="I1963" s="53">
        <v>3775.8854115308836</v>
      </c>
      <c r="J1963" s="54">
        <v>3568.3585175831345</v>
      </c>
      <c r="K1963" s="55">
        <v>1.0774571539177096</v>
      </c>
      <c r="L1963" s="121">
        <v>3819.1726030509399</v>
      </c>
      <c r="M1963" s="54">
        <v>3575.6835844568213</v>
      </c>
      <c r="N1963" s="120">
        <v>1.0796689400000468</v>
      </c>
      <c r="O1963" s="123">
        <v>3344.9760881745715</v>
      </c>
      <c r="P1963" s="53">
        <v>3813.6721090809747</v>
      </c>
      <c r="Q1963" s="54">
        <v>3604.0967601555053</v>
      </c>
      <c r="R1963" s="55">
        <v>1.0774656276010457</v>
      </c>
      <c r="S1963" s="121">
        <v>3857.392491716621</v>
      </c>
      <c r="T1963" s="54">
        <v>3611.4948416895359</v>
      </c>
      <c r="U1963" s="55">
        <v>1.0796773269791622</v>
      </c>
    </row>
    <row r="1964" spans="1:21" ht="13" x14ac:dyDescent="0.3">
      <c r="A1964" s="44" t="s">
        <v>5358</v>
      </c>
      <c r="B1964" s="44" t="s">
        <v>11394</v>
      </c>
      <c r="C1964" s="98" t="s">
        <v>966</v>
      </c>
      <c r="D1964" s="98" t="s">
        <v>13151</v>
      </c>
      <c r="E1964" s="98" t="s">
        <v>201</v>
      </c>
      <c r="F1964" s="122">
        <v>1.1401193935476475</v>
      </c>
      <c r="G1964" s="122">
        <v>1.1531898554831483</v>
      </c>
      <c r="H1964" s="99">
        <v>7380.666666666667</v>
      </c>
      <c r="I1964" s="53">
        <v>8414.8412039773375</v>
      </c>
      <c r="J1964" s="54">
        <v>7952.3521006819765</v>
      </c>
      <c r="K1964" s="55">
        <v>1.0774571539177098</v>
      </c>
      <c r="L1964" s="121">
        <v>8511.3099267026246</v>
      </c>
      <c r="M1964" s="54">
        <v>7968.6765564936795</v>
      </c>
      <c r="N1964" s="120">
        <v>1.0796689400000468</v>
      </c>
      <c r="O1964" s="123">
        <v>7441.8209917160293</v>
      </c>
      <c r="P1964" s="53">
        <v>8484.5644359654325</v>
      </c>
      <c r="Q1964" s="54">
        <v>8018.3063253339478</v>
      </c>
      <c r="R1964" s="55">
        <v>1.0774656276010457</v>
      </c>
      <c r="S1964" s="121">
        <v>8581.8324739684667</v>
      </c>
      <c r="T1964" s="54">
        <v>8034.7653961933802</v>
      </c>
      <c r="U1964" s="55">
        <v>1.0796773269791622</v>
      </c>
    </row>
    <row r="1965" spans="1:21" ht="13" x14ac:dyDescent="0.3">
      <c r="A1965" s="44" t="s">
        <v>5357</v>
      </c>
      <c r="B1965" s="44" t="s">
        <v>11393</v>
      </c>
      <c r="C1965" s="98" t="s">
        <v>966</v>
      </c>
      <c r="D1965" s="98" t="s">
        <v>13151</v>
      </c>
      <c r="E1965" s="98" t="s">
        <v>201</v>
      </c>
      <c r="F1965" s="122">
        <v>1.1401193935476475</v>
      </c>
      <c r="G1965" s="122">
        <v>1.1531898554831483</v>
      </c>
      <c r="H1965" s="99">
        <v>4930.3333333333339</v>
      </c>
      <c r="I1965" s="53">
        <v>5621.1686499877515</v>
      </c>
      <c r="J1965" s="54">
        <v>5312.2229211989479</v>
      </c>
      <c r="K1965" s="55">
        <v>1.0774571539177096</v>
      </c>
      <c r="L1965" s="121">
        <v>5685.6103841504164</v>
      </c>
      <c r="M1965" s="54">
        <v>5323.1277638468982</v>
      </c>
      <c r="N1965" s="120">
        <v>1.0796689400000468</v>
      </c>
      <c r="O1965" s="123">
        <v>4974.9467318340803</v>
      </c>
      <c r="P1965" s="53">
        <v>5672.0332508305228</v>
      </c>
      <c r="Q1965" s="54">
        <v>5360.3341026973785</v>
      </c>
      <c r="R1965" s="55">
        <v>1.0774656276010457</v>
      </c>
      <c r="S1965" s="121">
        <v>5737.0581027201042</v>
      </c>
      <c r="T1965" s="54">
        <v>5371.3371892903388</v>
      </c>
      <c r="U1965" s="55">
        <v>1.0796773269791622</v>
      </c>
    </row>
    <row r="1966" spans="1:21" ht="13" x14ac:dyDescent="0.3">
      <c r="A1966" s="44" t="s">
        <v>5356</v>
      </c>
      <c r="B1966" s="44" t="s">
        <v>11392</v>
      </c>
      <c r="C1966" s="98" t="s">
        <v>966</v>
      </c>
      <c r="D1966" s="98" t="s">
        <v>13151</v>
      </c>
      <c r="E1966" s="98" t="s">
        <v>201</v>
      </c>
      <c r="F1966" s="122">
        <v>1.1401193935476475</v>
      </c>
      <c r="G1966" s="122">
        <v>1.1531898554831483</v>
      </c>
      <c r="H1966" s="99">
        <v>4282.0833333333339</v>
      </c>
      <c r="I1966" s="53">
        <v>4882.0862531204893</v>
      </c>
      <c r="J1966" s="54">
        <v>4613.7613211717926</v>
      </c>
      <c r="K1966" s="55">
        <v>1.0774571539177096</v>
      </c>
      <c r="L1966" s="121">
        <v>4938.0550603334659</v>
      </c>
      <c r="M1966" s="54">
        <v>4623.2323734918682</v>
      </c>
      <c r="N1966" s="120">
        <v>1.079668940000047</v>
      </c>
      <c r="O1966" s="123">
        <v>4318.7490976718755</v>
      </c>
      <c r="P1966" s="53">
        <v>4923.889602122108</v>
      </c>
      <c r="Q1966" s="54">
        <v>4653.303706974476</v>
      </c>
      <c r="R1966" s="55">
        <v>1.0774656276010455</v>
      </c>
      <c r="S1966" s="121">
        <v>4980.3376478122073</v>
      </c>
      <c r="T1966" s="54">
        <v>4662.8554816680389</v>
      </c>
      <c r="U1966" s="55">
        <v>1.0796773269791622</v>
      </c>
    </row>
    <row r="1967" spans="1:21" ht="13" x14ac:dyDescent="0.3">
      <c r="A1967" s="44" t="s">
        <v>5355</v>
      </c>
      <c r="B1967" s="44" t="s">
        <v>11391</v>
      </c>
      <c r="C1967" s="98" t="s">
        <v>966</v>
      </c>
      <c r="D1967" s="98" t="s">
        <v>13151</v>
      </c>
      <c r="E1967" s="98" t="s">
        <v>201</v>
      </c>
      <c r="F1967" s="122">
        <v>1.1401193935476475</v>
      </c>
      <c r="G1967" s="122">
        <v>1.1531898554831483</v>
      </c>
      <c r="H1967" s="99">
        <v>5417.5</v>
      </c>
      <c r="I1967" s="53">
        <v>6176.5968145443803</v>
      </c>
      <c r="J1967" s="54">
        <v>5837.1241313491919</v>
      </c>
      <c r="K1967" s="55">
        <v>1.0774571539177096</v>
      </c>
      <c r="L1967" s="121">
        <v>6247.406042079956</v>
      </c>
      <c r="M1967" s="54">
        <v>5849.1064824502537</v>
      </c>
      <c r="N1967" s="120">
        <v>1.0796689400000468</v>
      </c>
      <c r="O1967" s="123">
        <v>5463.5225749429974</v>
      </c>
      <c r="P1967" s="53">
        <v>6229.0680447778914</v>
      </c>
      <c r="Q1967" s="54">
        <v>5886.7577801234374</v>
      </c>
      <c r="R1967" s="55">
        <v>1.0774656276010457</v>
      </c>
      <c r="S1967" s="121">
        <v>6300.4788086274339</v>
      </c>
      <c r="T1967" s="54">
        <v>5898.8414496047653</v>
      </c>
      <c r="U1967" s="55">
        <v>1.0796773269791622</v>
      </c>
    </row>
    <row r="1968" spans="1:21" ht="13" x14ac:dyDescent="0.3">
      <c r="A1968" s="44" t="s">
        <v>5354</v>
      </c>
      <c r="B1968" s="44" t="s">
        <v>11390</v>
      </c>
      <c r="C1968" s="98" t="s">
        <v>966</v>
      </c>
      <c r="D1968" s="98" t="s">
        <v>13151</v>
      </c>
      <c r="E1968" s="98" t="s">
        <v>201</v>
      </c>
      <c r="F1968" s="122">
        <v>1.1401193935476475</v>
      </c>
      <c r="G1968" s="122">
        <v>1.1531898554831483</v>
      </c>
      <c r="H1968" s="99">
        <v>7911.333333333333</v>
      </c>
      <c r="I1968" s="53">
        <v>9019.8645621532887</v>
      </c>
      <c r="J1968" s="54">
        <v>8524.1226970276402</v>
      </c>
      <c r="K1968" s="55">
        <v>1.0774571539177098</v>
      </c>
      <c r="L1968" s="121">
        <v>9123.2693433456807</v>
      </c>
      <c r="M1968" s="54">
        <v>8541.6208739870362</v>
      </c>
      <c r="N1968" s="120">
        <v>1.0796689400000468</v>
      </c>
      <c r="O1968" s="123">
        <v>7981.0266062102746</v>
      </c>
      <c r="P1968" s="53">
        <v>9099.3232141600965</v>
      </c>
      <c r="Q1968" s="54">
        <v>8599.2818411609951</v>
      </c>
      <c r="R1968" s="55">
        <v>1.0774656276010455</v>
      </c>
      <c r="S1968" s="121">
        <v>9203.638918622788</v>
      </c>
      <c r="T1968" s="54">
        <v>8616.9334727426831</v>
      </c>
      <c r="U1968" s="55">
        <v>1.0796773269791622</v>
      </c>
    </row>
    <row r="1969" spans="1:21" ht="13" x14ac:dyDescent="0.3">
      <c r="A1969" s="44" t="s">
        <v>5353</v>
      </c>
      <c r="B1969" s="44" t="s">
        <v>11389</v>
      </c>
      <c r="C1969" s="98" t="s">
        <v>966</v>
      </c>
      <c r="D1969" s="98" t="s">
        <v>13151</v>
      </c>
      <c r="E1969" s="98" t="s">
        <v>192</v>
      </c>
      <c r="F1969" s="122">
        <v>1.1481299565677929</v>
      </c>
      <c r="G1969" s="122">
        <v>1.1527599592004951</v>
      </c>
      <c r="H1969" s="99">
        <v>7359.2500000000018</v>
      </c>
      <c r="I1969" s="53">
        <v>8449.3753828715326</v>
      </c>
      <c r="J1969" s="54">
        <v>7984.988242400821</v>
      </c>
      <c r="K1969" s="55">
        <v>1.0850274474166279</v>
      </c>
      <c r="L1969" s="121">
        <v>8483.4487297462456</v>
      </c>
      <c r="M1969" s="54">
        <v>7942.5916331464969</v>
      </c>
      <c r="N1969" s="120">
        <v>1.0792664514925427</v>
      </c>
      <c r="O1969" s="123">
        <v>7423.5794615328132</v>
      </c>
      <c r="P1969" s="53">
        <v>8523.233964747229</v>
      </c>
      <c r="Q1969" s="54">
        <v>8054.8508208786361</v>
      </c>
      <c r="R1969" s="55">
        <v>1.0850359806366885</v>
      </c>
      <c r="S1969" s="121">
        <v>8557.6051571981989</v>
      </c>
      <c r="T1969" s="54">
        <v>8012.0825010169901</v>
      </c>
      <c r="U1969" s="55">
        <v>1.0792748353450861</v>
      </c>
    </row>
    <row r="1970" spans="1:21" ht="13" x14ac:dyDescent="0.3">
      <c r="A1970" s="44" t="s">
        <v>5352</v>
      </c>
      <c r="B1970" s="44" t="s">
        <v>11388</v>
      </c>
      <c r="C1970" s="98" t="s">
        <v>966</v>
      </c>
      <c r="D1970" s="98" t="s">
        <v>13151</v>
      </c>
      <c r="E1970" s="98" t="s">
        <v>192</v>
      </c>
      <c r="F1970" s="122">
        <v>1.1481299565677929</v>
      </c>
      <c r="G1970" s="122">
        <v>1.1527599592004951</v>
      </c>
      <c r="H1970" s="99">
        <v>7666</v>
      </c>
      <c r="I1970" s="53">
        <v>8801.5642470487001</v>
      </c>
      <c r="J1970" s="54">
        <v>8317.8204118958693</v>
      </c>
      <c r="K1970" s="55">
        <v>1.0850274474166279</v>
      </c>
      <c r="L1970" s="121">
        <v>8837.0578472309953</v>
      </c>
      <c r="M1970" s="54">
        <v>8273.6566171418326</v>
      </c>
      <c r="N1970" s="120">
        <v>1.0792664514925427</v>
      </c>
      <c r="O1970" s="123">
        <v>7737.0486426249518</v>
      </c>
      <c r="P1970" s="53">
        <v>8883.1373220198875</v>
      </c>
      <c r="Q1970" s="54">
        <v>8394.9761611843242</v>
      </c>
      <c r="R1970" s="55">
        <v>1.0850359806366885</v>
      </c>
      <c r="S1970" s="121">
        <v>8918.9598776045859</v>
      </c>
      <c r="T1970" s="54">
        <v>8350.4018998259671</v>
      </c>
      <c r="U1970" s="55">
        <v>1.0792748353450861</v>
      </c>
    </row>
    <row r="1971" spans="1:21" ht="13" x14ac:dyDescent="0.3">
      <c r="A1971" s="44" t="s">
        <v>5351</v>
      </c>
      <c r="B1971" s="44" t="s">
        <v>11387</v>
      </c>
      <c r="C1971" s="98" t="s">
        <v>966</v>
      </c>
      <c r="D1971" s="98" t="s">
        <v>13151</v>
      </c>
      <c r="E1971" s="98" t="s">
        <v>192</v>
      </c>
      <c r="F1971" s="122">
        <v>1.1481299565677929</v>
      </c>
      <c r="G1971" s="122">
        <v>1.1527599592004951</v>
      </c>
      <c r="H1971" s="99">
        <v>4002.9166666666661</v>
      </c>
      <c r="I1971" s="53">
        <v>4595.868538644494</v>
      </c>
      <c r="J1971" s="54">
        <v>4343.2744530548098</v>
      </c>
      <c r="K1971" s="55">
        <v>1.0850274474166279</v>
      </c>
      <c r="L1971" s="121">
        <v>4614.4020533496478</v>
      </c>
      <c r="M1971" s="54">
        <v>4320.2136664536902</v>
      </c>
      <c r="N1971" s="120">
        <v>1.0792664514925427</v>
      </c>
      <c r="O1971" s="123">
        <v>4041.446505279564</v>
      </c>
      <c r="P1971" s="53">
        <v>4640.105800577684</v>
      </c>
      <c r="Q1971" s="54">
        <v>4385.114872046729</v>
      </c>
      <c r="R1971" s="55">
        <v>1.0850359806366885</v>
      </c>
      <c r="S1971" s="121">
        <v>4658.8177085370535</v>
      </c>
      <c r="T1971" s="54">
        <v>4361.8315115415753</v>
      </c>
      <c r="U1971" s="55">
        <v>1.0792748353450861</v>
      </c>
    </row>
    <row r="1972" spans="1:21" ht="13" x14ac:dyDescent="0.3">
      <c r="A1972" s="44" t="s">
        <v>5350</v>
      </c>
      <c r="B1972" s="44" t="s">
        <v>11386</v>
      </c>
      <c r="C1972" s="98" t="s">
        <v>966</v>
      </c>
      <c r="D1972" s="98" t="s">
        <v>13151</v>
      </c>
      <c r="E1972" s="98" t="s">
        <v>201</v>
      </c>
      <c r="F1972" s="122">
        <v>1.1401193935476475</v>
      </c>
      <c r="G1972" s="122">
        <v>1.1531898554831483</v>
      </c>
      <c r="H1972" s="99">
        <v>6024.3333333333339</v>
      </c>
      <c r="I1972" s="53">
        <v>6868.4592665288783</v>
      </c>
      <c r="J1972" s="54">
        <v>6490.9610475849231</v>
      </c>
      <c r="K1972" s="55">
        <v>1.0774571539177098</v>
      </c>
      <c r="L1972" s="121">
        <v>6947.2000860489807</v>
      </c>
      <c r="M1972" s="54">
        <v>6504.2855842069494</v>
      </c>
      <c r="N1972" s="120">
        <v>1.0796689400000468</v>
      </c>
      <c r="O1972" s="123">
        <v>6073.4895976057614</v>
      </c>
      <c r="P1972" s="53">
        <v>6924.5032767402263</v>
      </c>
      <c r="Q1972" s="54">
        <v>6543.976281012714</v>
      </c>
      <c r="R1972" s="55">
        <v>1.0774656276010457</v>
      </c>
      <c r="S1972" s="121">
        <v>7003.8865913413929</v>
      </c>
      <c r="T1972" s="54">
        <v>6557.4090141787365</v>
      </c>
      <c r="U1972" s="55">
        <v>1.0796773269791622</v>
      </c>
    </row>
    <row r="1973" spans="1:21" ht="13" x14ac:dyDescent="0.3">
      <c r="A1973" s="44" t="s">
        <v>5349</v>
      </c>
      <c r="B1973" s="44" t="s">
        <v>11385</v>
      </c>
      <c r="C1973" s="98" t="s">
        <v>966</v>
      </c>
      <c r="D1973" s="98" t="s">
        <v>13151</v>
      </c>
      <c r="E1973" s="98" t="s">
        <v>197</v>
      </c>
      <c r="F1973" s="122">
        <v>1.1507499449101941</v>
      </c>
      <c r="G1973" s="122">
        <v>1.1536412845350703</v>
      </c>
      <c r="H1973" s="99">
        <v>6520.583333333333</v>
      </c>
      <c r="I1973" s="53">
        <v>7503.5609116156629</v>
      </c>
      <c r="J1973" s="54">
        <v>7091.1567944833059</v>
      </c>
      <c r="K1973" s="55">
        <v>1.0875034382634436</v>
      </c>
      <c r="L1973" s="121">
        <v>7522.4141325846367</v>
      </c>
      <c r="M1973" s="54">
        <v>7042.8272102396322</v>
      </c>
      <c r="N1973" s="120">
        <v>1.0800915884682556</v>
      </c>
      <c r="O1973" s="123">
        <v>6579.449523807154</v>
      </c>
      <c r="P1973" s="53">
        <v>7571.3011770604853</v>
      </c>
      <c r="Q1973" s="54">
        <v>7155.2302510299178</v>
      </c>
      <c r="R1973" s="55">
        <v>1.0875119909559838</v>
      </c>
      <c r="S1973" s="121">
        <v>7590.3246001785419</v>
      </c>
      <c r="T1973" s="54">
        <v>7106.4632907228188</v>
      </c>
      <c r="U1973" s="55">
        <v>1.0800999787305476</v>
      </c>
    </row>
    <row r="1974" spans="1:21" ht="13" x14ac:dyDescent="0.3">
      <c r="A1974" s="44" t="s">
        <v>5348</v>
      </c>
      <c r="B1974" s="44" t="s">
        <v>11384</v>
      </c>
      <c r="C1974" s="98" t="s">
        <v>966</v>
      </c>
      <c r="D1974" s="98" t="s">
        <v>13151</v>
      </c>
      <c r="E1974" s="98" t="s">
        <v>201</v>
      </c>
      <c r="F1974" s="122">
        <v>1.1401193935476475</v>
      </c>
      <c r="G1974" s="122">
        <v>1.1531898554831483</v>
      </c>
      <c r="H1974" s="99">
        <v>13609.333333333334</v>
      </c>
      <c r="I1974" s="53">
        <v>15516.264866587784</v>
      </c>
      <c r="J1974" s="54">
        <v>14663.47356005075</v>
      </c>
      <c r="K1974" s="55">
        <v>1.0774571539177096</v>
      </c>
      <c r="L1974" s="121">
        <v>15694.14513988866</v>
      </c>
      <c r="M1974" s="54">
        <v>14693.574494107303</v>
      </c>
      <c r="N1974" s="120">
        <v>1.0796689400000468</v>
      </c>
      <c r="O1974" s="123">
        <v>13723.740615293002</v>
      </c>
      <c r="P1974" s="53">
        <v>15646.702827513076</v>
      </c>
      <c r="Q1974" s="54">
        <v>14786.858795090635</v>
      </c>
      <c r="R1974" s="55">
        <v>1.0774656276010457</v>
      </c>
      <c r="S1974" s="121">
        <v>15826.078456837949</v>
      </c>
      <c r="T1974" s="54">
        <v>14817.211583674911</v>
      </c>
      <c r="U1974" s="55">
        <v>1.0796773269791622</v>
      </c>
    </row>
    <row r="1975" spans="1:21" ht="13" x14ac:dyDescent="0.3">
      <c r="A1975" s="44" t="s">
        <v>5347</v>
      </c>
      <c r="B1975" s="44" t="s">
        <v>11383</v>
      </c>
      <c r="C1975" s="98" t="s">
        <v>966</v>
      </c>
      <c r="D1975" s="98" t="s">
        <v>13151</v>
      </c>
      <c r="E1975" s="98" t="s">
        <v>201</v>
      </c>
      <c r="F1975" s="122">
        <v>1.1401193935476475</v>
      </c>
      <c r="G1975" s="122">
        <v>1.1531898554831483</v>
      </c>
      <c r="H1975" s="99">
        <v>8128.916666666667</v>
      </c>
      <c r="I1975" s="53">
        <v>9267.9355401993635</v>
      </c>
      <c r="J1975" s="54">
        <v>8758.5594161009012</v>
      </c>
      <c r="K1975" s="55">
        <v>1.0774571539177096</v>
      </c>
      <c r="L1975" s="121">
        <v>9374.1842360678893</v>
      </c>
      <c r="M1975" s="54">
        <v>8776.5388408487142</v>
      </c>
      <c r="N1975" s="120">
        <v>1.0796689400000468</v>
      </c>
      <c r="O1975" s="123">
        <v>8200.5823195633529</v>
      </c>
      <c r="P1975" s="53">
        <v>9349.642940918131</v>
      </c>
      <c r="Q1975" s="54">
        <v>8835.8455756423664</v>
      </c>
      <c r="R1975" s="55">
        <v>1.0774656276010457</v>
      </c>
      <c r="S1975" s="121">
        <v>9456.8283399749253</v>
      </c>
      <c r="T1975" s="54">
        <v>8853.9827984587391</v>
      </c>
      <c r="U1975" s="55">
        <v>1.0796773269791622</v>
      </c>
    </row>
    <row r="1976" spans="1:21" ht="13" x14ac:dyDescent="0.3">
      <c r="A1976" s="44" t="s">
        <v>5346</v>
      </c>
      <c r="B1976" s="44" t="s">
        <v>11382</v>
      </c>
      <c r="C1976" s="98" t="s">
        <v>966</v>
      </c>
      <c r="D1976" s="98" t="s">
        <v>13151</v>
      </c>
      <c r="E1976" s="98" t="s">
        <v>201</v>
      </c>
      <c r="F1976" s="122">
        <v>1.1401193935476475</v>
      </c>
      <c r="G1976" s="122">
        <v>1.1531898554831483</v>
      </c>
      <c r="H1976" s="99">
        <v>14266.083333333336</v>
      </c>
      <c r="I1976" s="53">
        <v>16265.038278300204</v>
      </c>
      <c r="J1976" s="54">
        <v>15371.093545886208</v>
      </c>
      <c r="K1976" s="55">
        <v>1.0774571539177096</v>
      </c>
      <c r="L1976" s="121">
        <v>16451.502577477222</v>
      </c>
      <c r="M1976" s="54">
        <v>15402.647070452338</v>
      </c>
      <c r="N1976" s="120">
        <v>1.079668940000047</v>
      </c>
      <c r="O1976" s="123">
        <v>14396.272808766758</v>
      </c>
      <c r="P1976" s="53">
        <v>16413.469824077645</v>
      </c>
      <c r="Q1976" s="54">
        <v>15511.489117013743</v>
      </c>
      <c r="R1976" s="55">
        <v>1.0774656276010457</v>
      </c>
      <c r="S1976" s="121">
        <v>16601.635759837714</v>
      </c>
      <c r="T1976" s="54">
        <v>15543.329344632088</v>
      </c>
      <c r="U1976" s="55">
        <v>1.0796773269791622</v>
      </c>
    </row>
    <row r="1977" spans="1:21" ht="13" x14ac:dyDescent="0.3">
      <c r="A1977" s="44" t="s">
        <v>5345</v>
      </c>
      <c r="B1977" s="44" t="s">
        <v>11381</v>
      </c>
      <c r="C1977" s="98" t="s">
        <v>966</v>
      </c>
      <c r="D1977" s="98" t="s">
        <v>13151</v>
      </c>
      <c r="E1977" s="98" t="s">
        <v>201</v>
      </c>
      <c r="F1977" s="122">
        <v>1.1401193935476475</v>
      </c>
      <c r="G1977" s="122">
        <v>1.1531898554831483</v>
      </c>
      <c r="H1977" s="99">
        <v>14466.166666666664</v>
      </c>
      <c r="I1977" s="53">
        <v>16493.15716695919</v>
      </c>
      <c r="J1977" s="54">
        <v>15586.674764765905</v>
      </c>
      <c r="K1977" s="55">
        <v>1.0774571539177096</v>
      </c>
      <c r="L1977" s="121">
        <v>16682.236647728467</v>
      </c>
      <c r="M1977" s="54">
        <v>15618.670830864006</v>
      </c>
      <c r="N1977" s="120">
        <v>1.0796689400000468</v>
      </c>
      <c r="O1977" s="123">
        <v>14589.803998385181</v>
      </c>
      <c r="P1977" s="53">
        <v>16634.118486617954</v>
      </c>
      <c r="Q1977" s="54">
        <v>15720.012321696333</v>
      </c>
      <c r="R1977" s="55">
        <v>1.0774656276010455</v>
      </c>
      <c r="S1977" s="121">
        <v>16824.813964425266</v>
      </c>
      <c r="T1977" s="54">
        <v>15752.280582126405</v>
      </c>
      <c r="U1977" s="55">
        <v>1.0796773269791622</v>
      </c>
    </row>
    <row r="1978" spans="1:21" ht="13" x14ac:dyDescent="0.3">
      <c r="A1978" s="44" t="s">
        <v>5344</v>
      </c>
      <c r="B1978" s="44" t="s">
        <v>11380</v>
      </c>
      <c r="C1978" s="98" t="s">
        <v>966</v>
      </c>
      <c r="D1978" s="98" t="s">
        <v>13151</v>
      </c>
      <c r="E1978" s="98" t="s">
        <v>201</v>
      </c>
      <c r="F1978" s="122">
        <v>1.1401193935476475</v>
      </c>
      <c r="G1978" s="122">
        <v>1.1531898554831483</v>
      </c>
      <c r="H1978" s="99">
        <v>9649.8333333333321</v>
      </c>
      <c r="I1978" s="53">
        <v>11001.962127835872</v>
      </c>
      <c r="J1978" s="54">
        <v>10397.281959113576</v>
      </c>
      <c r="K1978" s="55">
        <v>1.0774571539177096</v>
      </c>
      <c r="L1978" s="121">
        <v>11128.089907103133</v>
      </c>
      <c r="M1978" s="54">
        <v>10418.625326177116</v>
      </c>
      <c r="N1978" s="120">
        <v>1.0796689400000468</v>
      </c>
      <c r="O1978" s="123">
        <v>9730.7871521167672</v>
      </c>
      <c r="P1978" s="53">
        <v>11094.259146612609</v>
      </c>
      <c r="Q1978" s="54">
        <v>10484.588685907684</v>
      </c>
      <c r="R1978" s="55">
        <v>1.0774656276010457</v>
      </c>
      <c r="S1978" s="121">
        <v>11221.445029686811</v>
      </c>
      <c r="T1978" s="54">
        <v>10506.110261800604</v>
      </c>
      <c r="U1978" s="55">
        <v>1.0796773269791622</v>
      </c>
    </row>
    <row r="1979" spans="1:21" ht="13" x14ac:dyDescent="0.3">
      <c r="A1979" s="44" t="s">
        <v>5343</v>
      </c>
      <c r="B1979" s="44" t="s">
        <v>11379</v>
      </c>
      <c r="C1979" s="98" t="s">
        <v>966</v>
      </c>
      <c r="D1979" s="98" t="s">
        <v>13151</v>
      </c>
      <c r="E1979" s="98" t="s">
        <v>197</v>
      </c>
      <c r="F1979" s="122">
        <v>1.1507499449101941</v>
      </c>
      <c r="G1979" s="122">
        <v>1.1536412845350703</v>
      </c>
      <c r="H1979" s="99">
        <v>98364.166666666686</v>
      </c>
      <c r="I1979" s="53">
        <v>113192.55937280384</v>
      </c>
      <c r="J1979" s="54">
        <v>106971.36945191844</v>
      </c>
      <c r="K1979" s="55">
        <v>1.0875034382634436</v>
      </c>
      <c r="L1979" s="121">
        <v>113476.9635855551</v>
      </c>
      <c r="M1979" s="54">
        <v>106242.30902335625</v>
      </c>
      <c r="N1979" s="120">
        <v>1.0800915884682556</v>
      </c>
      <c r="O1979" s="123">
        <v>99211.019036914731</v>
      </c>
      <c r="P1979" s="53">
        <v>114167.07469121384</v>
      </c>
      <c r="Q1979" s="54">
        <v>107893.17283760716</v>
      </c>
      <c r="R1979" s="55">
        <v>1.0875119909559838</v>
      </c>
      <c r="S1979" s="121">
        <v>114453.92744177963</v>
      </c>
      <c r="T1979" s="54">
        <v>107157.81955160756</v>
      </c>
      <c r="U1979" s="55">
        <v>1.0800999787305476</v>
      </c>
    </row>
    <row r="1980" spans="1:21" ht="13" x14ac:dyDescent="0.3">
      <c r="A1980" s="44" t="s">
        <v>5342</v>
      </c>
      <c r="B1980" s="44" t="s">
        <v>11378</v>
      </c>
      <c r="C1980" s="98" t="s">
        <v>966</v>
      </c>
      <c r="D1980" s="98" t="s">
        <v>13151</v>
      </c>
      <c r="E1980" s="98" t="s">
        <v>197</v>
      </c>
      <c r="F1980" s="122">
        <v>1.1507499449101941</v>
      </c>
      <c r="G1980" s="122">
        <v>1.1536412845350703</v>
      </c>
      <c r="H1980" s="99">
        <v>5428.5</v>
      </c>
      <c r="I1980" s="53">
        <v>6246.846075944989</v>
      </c>
      <c r="J1980" s="54">
        <v>5903.5124146131047</v>
      </c>
      <c r="K1980" s="55">
        <v>1.0875034382634439</v>
      </c>
      <c r="L1980" s="121">
        <v>6262.5417130986289</v>
      </c>
      <c r="M1980" s="54">
        <v>5863.2771879999245</v>
      </c>
      <c r="N1980" s="120">
        <v>1.0800915884682554</v>
      </c>
      <c r="O1980" s="123">
        <v>5473.2887042683224</v>
      </c>
      <c r="P1980" s="53">
        <v>6298.3866749143599</v>
      </c>
      <c r="Q1980" s="54">
        <v>5952.2670958557401</v>
      </c>
      <c r="R1980" s="55">
        <v>1.0875119909559838</v>
      </c>
      <c r="S1980" s="121">
        <v>6314.2118114233981</v>
      </c>
      <c r="T1980" s="54">
        <v>5911.6990130663617</v>
      </c>
      <c r="U1980" s="55">
        <v>1.0800999787305476</v>
      </c>
    </row>
    <row r="1981" spans="1:21" ht="13" x14ac:dyDescent="0.3">
      <c r="A1981" s="44" t="s">
        <v>5341</v>
      </c>
      <c r="B1981" s="44" t="s">
        <v>11377</v>
      </c>
      <c r="C1981" s="98" t="s">
        <v>966</v>
      </c>
      <c r="D1981" s="98" t="s">
        <v>13151</v>
      </c>
      <c r="E1981" s="98" t="s">
        <v>192</v>
      </c>
      <c r="F1981" s="122">
        <v>1.1481299565677929</v>
      </c>
      <c r="G1981" s="122">
        <v>1.1527599592004951</v>
      </c>
      <c r="H1981" s="99">
        <v>11031.166666666666</v>
      </c>
      <c r="I1981" s="53">
        <v>12665.212905892084</v>
      </c>
      <c r="J1981" s="54">
        <v>11969.118610360723</v>
      </c>
      <c r="K1981" s="55">
        <v>1.0850274474166277</v>
      </c>
      <c r="L1981" s="121">
        <v>12716.287236600529</v>
      </c>
      <c r="M1981" s="54">
        <v>11905.568104156155</v>
      </c>
      <c r="N1981" s="120">
        <v>1.0792664514925427</v>
      </c>
      <c r="O1981" s="123">
        <v>11128.093803670918</v>
      </c>
      <c r="P1981" s="53">
        <v>12776.497855491016</v>
      </c>
      <c r="Q1981" s="54">
        <v>12074.38217288313</v>
      </c>
      <c r="R1981" s="55">
        <v>1.0850359806366885</v>
      </c>
      <c r="S1981" s="121">
        <v>12828.020959098969</v>
      </c>
      <c r="T1981" s="54">
        <v>12010.271607661603</v>
      </c>
      <c r="U1981" s="55">
        <v>1.0792748353450863</v>
      </c>
    </row>
    <row r="1982" spans="1:21" ht="13" x14ac:dyDescent="0.3">
      <c r="A1982" s="44" t="s">
        <v>5340</v>
      </c>
      <c r="B1982" s="44" t="s">
        <v>11376</v>
      </c>
      <c r="C1982" s="98" t="s">
        <v>966</v>
      </c>
      <c r="D1982" s="98" t="s">
        <v>13151</v>
      </c>
      <c r="E1982" s="98" t="s">
        <v>201</v>
      </c>
      <c r="F1982" s="122">
        <v>1.1401193935476475</v>
      </c>
      <c r="G1982" s="122">
        <v>1.1531898554831483</v>
      </c>
      <c r="H1982" s="99">
        <v>9009.3333333333321</v>
      </c>
      <c r="I1982" s="53">
        <v>10271.715656268603</v>
      </c>
      <c r="J1982" s="54">
        <v>9707.1706520292828</v>
      </c>
      <c r="K1982" s="55">
        <v>1.0774571539177096</v>
      </c>
      <c r="L1982" s="121">
        <v>10389.471804666176</v>
      </c>
      <c r="M1982" s="54">
        <v>9727.097370107087</v>
      </c>
      <c r="N1982" s="120">
        <v>1.0796689400000468</v>
      </c>
      <c r="O1982" s="123">
        <v>9089.1917705210763</v>
      </c>
      <c r="P1982" s="53">
        <v>10362.763809244758</v>
      </c>
      <c r="Q1982" s="54">
        <v>9793.2917154107508</v>
      </c>
      <c r="R1982" s="55">
        <v>1.0774656276010457</v>
      </c>
      <c r="S1982" s="121">
        <v>10481.56374430582</v>
      </c>
      <c r="T1982" s="54">
        <v>9813.3942751971936</v>
      </c>
      <c r="U1982" s="55">
        <v>1.0796773269791622</v>
      </c>
    </row>
    <row r="1983" spans="1:21" ht="13" x14ac:dyDescent="0.3">
      <c r="A1983" s="44" t="s">
        <v>5339</v>
      </c>
      <c r="B1983" s="44" t="s">
        <v>11375</v>
      </c>
      <c r="C1983" s="98" t="s">
        <v>966</v>
      </c>
      <c r="D1983" s="98" t="s">
        <v>13151</v>
      </c>
      <c r="E1983" s="98" t="s">
        <v>197</v>
      </c>
      <c r="F1983" s="122">
        <v>1.1507499449101941</v>
      </c>
      <c r="G1983" s="122">
        <v>1.1536412845350703</v>
      </c>
      <c r="H1983" s="99">
        <v>12473.666666666666</v>
      </c>
      <c r="I1983" s="53">
        <v>14354.07122949479</v>
      </c>
      <c r="J1983" s="54">
        <v>13565.155387752107</v>
      </c>
      <c r="K1983" s="55">
        <v>1.0875034382634436</v>
      </c>
      <c r="L1983" s="121">
        <v>14390.136836195621</v>
      </c>
      <c r="M1983" s="54">
        <v>13472.702444023529</v>
      </c>
      <c r="N1983" s="120">
        <v>1.0800915884682556</v>
      </c>
      <c r="O1983" s="123">
        <v>12575.559476436141</v>
      </c>
      <c r="P1983" s="53">
        <v>14471.324374723759</v>
      </c>
      <c r="Q1983" s="54">
        <v>13676.071723604458</v>
      </c>
      <c r="R1983" s="55">
        <v>1.0875119909559838</v>
      </c>
      <c r="S1983" s="121">
        <v>14507.684588142965</v>
      </c>
      <c r="T1983" s="54">
        <v>13582.861523023412</v>
      </c>
      <c r="U1983" s="55">
        <v>1.0800999787305476</v>
      </c>
    </row>
    <row r="1984" spans="1:21" ht="13" x14ac:dyDescent="0.3">
      <c r="A1984" s="44" t="s">
        <v>5338</v>
      </c>
      <c r="B1984" s="44" t="s">
        <v>11374</v>
      </c>
      <c r="C1984" s="98" t="s">
        <v>966</v>
      </c>
      <c r="D1984" s="98" t="s">
        <v>13151</v>
      </c>
      <c r="E1984" s="98" t="s">
        <v>201</v>
      </c>
      <c r="F1984" s="122">
        <v>1.1401193935476475</v>
      </c>
      <c r="G1984" s="122">
        <v>1.1531898554831483</v>
      </c>
      <c r="H1984" s="99">
        <v>6018</v>
      </c>
      <c r="I1984" s="53">
        <v>6861.2385103697425</v>
      </c>
      <c r="J1984" s="54">
        <v>6484.1371522767768</v>
      </c>
      <c r="K1984" s="55">
        <v>1.0774571539177096</v>
      </c>
      <c r="L1984" s="121">
        <v>6939.8965502975871</v>
      </c>
      <c r="M1984" s="54">
        <v>6497.4476809202815</v>
      </c>
      <c r="N1984" s="120">
        <v>1.0796689400000468</v>
      </c>
      <c r="O1984" s="123">
        <v>6073.4526552912839</v>
      </c>
      <c r="P1984" s="53">
        <v>6924.4611580910478</v>
      </c>
      <c r="Q1984" s="54">
        <v>6543.9364769386602</v>
      </c>
      <c r="R1984" s="55">
        <v>1.0774656276010457</v>
      </c>
      <c r="S1984" s="121">
        <v>7003.8439898390989</v>
      </c>
      <c r="T1984" s="54">
        <v>6557.3691283993885</v>
      </c>
      <c r="U1984" s="55">
        <v>1.0796773269791622</v>
      </c>
    </row>
    <row r="1985" spans="1:21" ht="13" x14ac:dyDescent="0.3">
      <c r="A1985" s="44" t="s">
        <v>5337</v>
      </c>
      <c r="B1985" s="44" t="s">
        <v>11373</v>
      </c>
      <c r="C1985" s="98" t="s">
        <v>966</v>
      </c>
      <c r="D1985" s="98" t="s">
        <v>13151</v>
      </c>
      <c r="E1985" s="98" t="s">
        <v>201</v>
      </c>
      <c r="F1985" s="122">
        <v>1.1401193935476475</v>
      </c>
      <c r="G1985" s="122">
        <v>1.1531898554831483</v>
      </c>
      <c r="H1985" s="99">
        <v>4566.75</v>
      </c>
      <c r="I1985" s="53">
        <v>5206.640240483719</v>
      </c>
      <c r="J1985" s="54">
        <v>4920.4774576537002</v>
      </c>
      <c r="K1985" s="55">
        <v>1.0774571539177096</v>
      </c>
      <c r="L1985" s="121">
        <v>5266.329772527668</v>
      </c>
      <c r="M1985" s="54">
        <v>4930.5781317452138</v>
      </c>
      <c r="N1985" s="120">
        <v>1.0796689400000468</v>
      </c>
      <c r="O1985" s="123">
        <v>4606.7640788853914</v>
      </c>
      <c r="P1985" s="53">
        <v>5252.2610678358997</v>
      </c>
      <c r="Q1985" s="54">
        <v>4963.6299494662017</v>
      </c>
      <c r="R1985" s="55">
        <v>1.0774656276010457</v>
      </c>
      <c r="S1985" s="121">
        <v>5312.4736023748037</v>
      </c>
      <c r="T1985" s="54">
        <v>4973.8187267146022</v>
      </c>
      <c r="U1985" s="55">
        <v>1.0796773269791624</v>
      </c>
    </row>
    <row r="1986" spans="1:21" ht="13" x14ac:dyDescent="0.3">
      <c r="A1986" s="44" t="s">
        <v>5336</v>
      </c>
      <c r="B1986" s="44" t="s">
        <v>11372</v>
      </c>
      <c r="C1986" s="98" t="s">
        <v>966</v>
      </c>
      <c r="D1986" s="98" t="s">
        <v>13151</v>
      </c>
      <c r="E1986" s="98" t="s">
        <v>192</v>
      </c>
      <c r="F1986" s="122">
        <v>1.1481299565677929</v>
      </c>
      <c r="G1986" s="122">
        <v>1.1527599592004951</v>
      </c>
      <c r="H1986" s="99">
        <v>6177.75</v>
      </c>
      <c r="I1986" s="53">
        <v>7092.8598391866826</v>
      </c>
      <c r="J1986" s="54">
        <v>6703.0283132780723</v>
      </c>
      <c r="K1986" s="55">
        <v>1.0850274474166277</v>
      </c>
      <c r="L1986" s="121">
        <v>7121.4628379508586</v>
      </c>
      <c r="M1986" s="54">
        <v>6667.4383207080564</v>
      </c>
      <c r="N1986" s="120">
        <v>1.0792664514925427</v>
      </c>
      <c r="O1986" s="123">
        <v>6231.529827348475</v>
      </c>
      <c r="P1986" s="53">
        <v>7154.6060700245107</v>
      </c>
      <c r="Q1986" s="54">
        <v>6761.4340770838262</v>
      </c>
      <c r="R1986" s="55">
        <v>1.0850359806366885</v>
      </c>
      <c r="S1986" s="121">
        <v>7183.4580695308969</v>
      </c>
      <c r="T1986" s="54">
        <v>6725.5333283595191</v>
      </c>
      <c r="U1986" s="55">
        <v>1.0792748353450863</v>
      </c>
    </row>
    <row r="1987" spans="1:21" ht="13" x14ac:dyDescent="0.3">
      <c r="A1987" s="44" t="s">
        <v>5335</v>
      </c>
      <c r="B1987" s="44" t="s">
        <v>11371</v>
      </c>
      <c r="C1987" s="98" t="s">
        <v>966</v>
      </c>
      <c r="D1987" s="98" t="s">
        <v>13151</v>
      </c>
      <c r="E1987" s="98" t="s">
        <v>192</v>
      </c>
      <c r="F1987" s="122">
        <v>1.1481299565677929</v>
      </c>
      <c r="G1987" s="122">
        <v>1.1527599592004951</v>
      </c>
      <c r="H1987" s="99">
        <v>8546.3333333333321</v>
      </c>
      <c r="I1987" s="53">
        <v>9812.3013188138793</v>
      </c>
      <c r="J1987" s="54">
        <v>9273.0062414383065</v>
      </c>
      <c r="K1987" s="55">
        <v>1.0850274474166279</v>
      </c>
      <c r="L1987" s="121">
        <v>9851.8708646471641</v>
      </c>
      <c r="M1987" s="54">
        <v>9223.770849939101</v>
      </c>
      <c r="N1987" s="120">
        <v>1.079266451492543</v>
      </c>
      <c r="O1987" s="123">
        <v>8623.6748603543347</v>
      </c>
      <c r="P1987" s="53">
        <v>9901.0994428733902</v>
      </c>
      <c r="Q1987" s="54">
        <v>9356.9975087965231</v>
      </c>
      <c r="R1987" s="55">
        <v>1.0850359806366885</v>
      </c>
      <c r="S1987" s="121">
        <v>9941.0270801803981</v>
      </c>
      <c r="T1987" s="54">
        <v>9307.3152649784843</v>
      </c>
      <c r="U1987" s="55">
        <v>1.0792748353450863</v>
      </c>
    </row>
    <row r="1988" spans="1:21" ht="13" x14ac:dyDescent="0.3">
      <c r="A1988" s="44" t="s">
        <v>5334</v>
      </c>
      <c r="B1988" s="44" t="s">
        <v>11370</v>
      </c>
      <c r="C1988" s="98" t="s">
        <v>966</v>
      </c>
      <c r="D1988" s="98" t="s">
        <v>13151</v>
      </c>
      <c r="E1988" s="98" t="s">
        <v>201</v>
      </c>
      <c r="F1988" s="122">
        <v>1.1401193935476475</v>
      </c>
      <c r="G1988" s="122">
        <v>1.1531898554831483</v>
      </c>
      <c r="H1988" s="99">
        <v>3015.583333333333</v>
      </c>
      <c r="I1988" s="53">
        <v>3438.1250411923929</v>
      </c>
      <c r="J1988" s="54">
        <v>3249.161835735013</v>
      </c>
      <c r="K1988" s="55">
        <v>1.0774571539177096</v>
      </c>
      <c r="L1988" s="121">
        <v>3477.5401083640572</v>
      </c>
      <c r="M1988" s="54">
        <v>3255.8316609818075</v>
      </c>
      <c r="N1988" s="120">
        <v>1.0796689400000468</v>
      </c>
      <c r="O1988" s="123">
        <v>3042.7075624530917</v>
      </c>
      <c r="P1988" s="53">
        <v>3469.0499008468596</v>
      </c>
      <c r="Q1988" s="54">
        <v>3278.4128133849681</v>
      </c>
      <c r="R1988" s="55">
        <v>1.0774656276010457</v>
      </c>
      <c r="S1988" s="121">
        <v>3508.8194942227633</v>
      </c>
      <c r="T1988" s="54">
        <v>3285.1423678086362</v>
      </c>
      <c r="U1988" s="55">
        <v>1.0796773269791622</v>
      </c>
    </row>
    <row r="1989" spans="1:21" ht="13" x14ac:dyDescent="0.3">
      <c r="A1989" s="44" t="s">
        <v>5333</v>
      </c>
      <c r="B1989" s="44" t="s">
        <v>11369</v>
      </c>
      <c r="C1989" s="98" t="s">
        <v>966</v>
      </c>
      <c r="D1989" s="98" t="s">
        <v>13151</v>
      </c>
      <c r="E1989" s="98" t="s">
        <v>201</v>
      </c>
      <c r="F1989" s="122">
        <v>1.1401193935476475</v>
      </c>
      <c r="G1989" s="122">
        <v>1.1531898554831483</v>
      </c>
      <c r="H1989" s="99">
        <v>2766.5</v>
      </c>
      <c r="I1989" s="53">
        <v>3154.1403022495665</v>
      </c>
      <c r="J1989" s="54">
        <v>2980.7852163133434</v>
      </c>
      <c r="K1989" s="55">
        <v>1.0774571539177096</v>
      </c>
      <c r="L1989" s="121">
        <v>3190.2997351941299</v>
      </c>
      <c r="M1989" s="54">
        <v>2986.9041225101296</v>
      </c>
      <c r="N1989" s="120">
        <v>1.0796689400000468</v>
      </c>
      <c r="O1989" s="123">
        <v>2790.2811311033306</v>
      </c>
      <c r="P1989" s="53">
        <v>3181.253631020973</v>
      </c>
      <c r="Q1989" s="54">
        <v>3006.4320101076055</v>
      </c>
      <c r="R1989" s="55">
        <v>1.0774656276010457</v>
      </c>
      <c r="S1989" s="121">
        <v>3217.7238943344055</v>
      </c>
      <c r="T1989" s="54">
        <v>3012.6032731500372</v>
      </c>
      <c r="U1989" s="55">
        <v>1.0796773269791622</v>
      </c>
    </row>
    <row r="1990" spans="1:21" ht="13" x14ac:dyDescent="0.3">
      <c r="A1990" s="44" t="s">
        <v>5332</v>
      </c>
      <c r="B1990" s="44" t="s">
        <v>11368</v>
      </c>
      <c r="C1990" s="98" t="s">
        <v>966</v>
      </c>
      <c r="D1990" s="98" t="s">
        <v>13151</v>
      </c>
      <c r="E1990" s="98" t="s">
        <v>197</v>
      </c>
      <c r="F1990" s="122">
        <v>1.1507499449101941</v>
      </c>
      <c r="G1990" s="122">
        <v>1.1536412845350703</v>
      </c>
      <c r="H1990" s="99">
        <v>7165.0833333333339</v>
      </c>
      <c r="I1990" s="53">
        <v>8245.2192511102839</v>
      </c>
      <c r="J1990" s="54">
        <v>7792.0527604440967</v>
      </c>
      <c r="K1990" s="55">
        <v>1.0875034382634436</v>
      </c>
      <c r="L1990" s="121">
        <v>8265.9359404674906</v>
      </c>
      <c r="M1990" s="54">
        <v>7738.9462390074241</v>
      </c>
      <c r="N1990" s="120">
        <v>1.0800915884682556</v>
      </c>
      <c r="O1990" s="123">
        <v>7230.4982779717629</v>
      </c>
      <c r="P1990" s="53">
        <v>8320.4954950492593</v>
      </c>
      <c r="Q1990" s="54">
        <v>7863.2535778808842</v>
      </c>
      <c r="R1990" s="55">
        <v>1.0875119909559838</v>
      </c>
      <c r="S1990" s="121">
        <v>8341.4013212279588</v>
      </c>
      <c r="T1990" s="54">
        <v>7809.6610362485626</v>
      </c>
      <c r="U1990" s="55">
        <v>1.0800999787305476</v>
      </c>
    </row>
    <row r="1991" spans="1:21" ht="13" x14ac:dyDescent="0.3">
      <c r="A1991" s="44" t="s">
        <v>5331</v>
      </c>
      <c r="B1991" s="44" t="s">
        <v>11367</v>
      </c>
      <c r="C1991" s="98" t="s">
        <v>966</v>
      </c>
      <c r="D1991" s="98" t="s">
        <v>13151</v>
      </c>
      <c r="E1991" s="98" t="s">
        <v>192</v>
      </c>
      <c r="F1991" s="122">
        <v>1.1481299565677929</v>
      </c>
      <c r="G1991" s="122">
        <v>1.1527599592004951</v>
      </c>
      <c r="H1991" s="99">
        <v>2254.25</v>
      </c>
      <c r="I1991" s="53">
        <v>2588.1719545929473</v>
      </c>
      <c r="J1991" s="54">
        <v>2445.9231233389332</v>
      </c>
      <c r="K1991" s="55">
        <v>1.0850274474166277</v>
      </c>
      <c r="L1991" s="121">
        <v>2598.6091380277162</v>
      </c>
      <c r="M1991" s="54">
        <v>2432.9363982770647</v>
      </c>
      <c r="N1991" s="120">
        <v>1.0792664514925427</v>
      </c>
      <c r="O1991" s="123">
        <v>2272.4171728840074</v>
      </c>
      <c r="P1991" s="53">
        <v>2609.0302300072221</v>
      </c>
      <c r="Q1991" s="54">
        <v>2465.65439559585</v>
      </c>
      <c r="R1991" s="55">
        <v>1.0850359806366885</v>
      </c>
      <c r="S1991" s="121">
        <v>2619.5515275002726</v>
      </c>
      <c r="T1991" s="54">
        <v>2452.5626700997332</v>
      </c>
      <c r="U1991" s="55">
        <v>1.0792748353450861</v>
      </c>
    </row>
    <row r="1992" spans="1:21" ht="13" x14ac:dyDescent="0.3">
      <c r="A1992" s="44" t="s">
        <v>5330</v>
      </c>
      <c r="B1992" s="44" t="s">
        <v>11366</v>
      </c>
      <c r="C1992" s="98" t="s">
        <v>966</v>
      </c>
      <c r="D1992" s="98" t="s">
        <v>13151</v>
      </c>
      <c r="E1992" s="98" t="s">
        <v>201</v>
      </c>
      <c r="F1992" s="122">
        <v>1.1401193935476475</v>
      </c>
      <c r="G1992" s="122">
        <v>1.1531898554831483</v>
      </c>
      <c r="H1992" s="99">
        <v>9720.5833333333358</v>
      </c>
      <c r="I1992" s="53">
        <v>11082.625574929372</v>
      </c>
      <c r="J1992" s="54">
        <v>10473.512052753258</v>
      </c>
      <c r="K1992" s="55">
        <v>1.0774571539177096</v>
      </c>
      <c r="L1992" s="121">
        <v>11209.678089378569</v>
      </c>
      <c r="M1992" s="54">
        <v>10495.011903682123</v>
      </c>
      <c r="N1992" s="120">
        <v>1.0796689400000468</v>
      </c>
      <c r="O1992" s="123">
        <v>9800.2610711611323</v>
      </c>
      <c r="P1992" s="53">
        <v>11173.467709060847</v>
      </c>
      <c r="Q1992" s="54">
        <v>10559.444445692725</v>
      </c>
      <c r="R1992" s="55">
        <v>1.0774656276010457</v>
      </c>
      <c r="S1992" s="121">
        <v>11301.56164834943</v>
      </c>
      <c r="T1992" s="54">
        <v>10581.119677009192</v>
      </c>
      <c r="U1992" s="55">
        <v>1.0796773269791622</v>
      </c>
    </row>
    <row r="1993" spans="1:21" ht="13" x14ac:dyDescent="0.3">
      <c r="A1993" s="44" t="s">
        <v>5329</v>
      </c>
      <c r="B1993" s="44" t="s">
        <v>11365</v>
      </c>
      <c r="C1993" s="98" t="s">
        <v>966</v>
      </c>
      <c r="D1993" s="98" t="s">
        <v>13151</v>
      </c>
      <c r="E1993" s="98" t="s">
        <v>201</v>
      </c>
      <c r="F1993" s="122">
        <v>1.1401193935476475</v>
      </c>
      <c r="G1993" s="122">
        <v>1.1531898554831483</v>
      </c>
      <c r="H1993" s="99">
        <v>9540.75</v>
      </c>
      <c r="I1993" s="53">
        <v>10877.594103989717</v>
      </c>
      <c r="J1993" s="54">
        <v>10279.749341240387</v>
      </c>
      <c r="K1993" s="55">
        <v>1.0774571539177096</v>
      </c>
      <c r="L1993" s="121">
        <v>11002.296113700848</v>
      </c>
      <c r="M1993" s="54">
        <v>10300.851439305447</v>
      </c>
      <c r="N1993" s="120">
        <v>1.0796689400000468</v>
      </c>
      <c r="O1993" s="123">
        <v>9628.6399193694433</v>
      </c>
      <c r="P1993" s="53">
        <v>10977.79910556016</v>
      </c>
      <c r="Q1993" s="54">
        <v>10374.528553667878</v>
      </c>
      <c r="R1993" s="55">
        <v>1.0774656276010457</v>
      </c>
      <c r="S1993" s="121">
        <v>11103.649877116921</v>
      </c>
      <c r="T1993" s="54">
        <v>10395.824210589655</v>
      </c>
      <c r="U1993" s="55">
        <v>1.079677326979162</v>
      </c>
    </row>
    <row r="1994" spans="1:21" ht="13" x14ac:dyDescent="0.3">
      <c r="A1994" s="44" t="s">
        <v>5328</v>
      </c>
      <c r="B1994" s="44" t="s">
        <v>10376</v>
      </c>
      <c r="C1994" s="98" t="s">
        <v>966</v>
      </c>
      <c r="D1994" s="98" t="s">
        <v>13151</v>
      </c>
      <c r="E1994" s="98" t="s">
        <v>201</v>
      </c>
      <c r="F1994" s="122">
        <v>1.1401193935476475</v>
      </c>
      <c r="G1994" s="122">
        <v>1.1531898554831483</v>
      </c>
      <c r="H1994" s="99">
        <v>5511.6666666666661</v>
      </c>
      <c r="I1994" s="53">
        <v>6283.9580574367828</v>
      </c>
      <c r="J1994" s="54">
        <v>5938.5846800097752</v>
      </c>
      <c r="K1994" s="55">
        <v>1.0774571539177096</v>
      </c>
      <c r="L1994" s="121">
        <v>6355.9980868046187</v>
      </c>
      <c r="M1994" s="54">
        <v>5950.7753076335903</v>
      </c>
      <c r="N1994" s="120">
        <v>1.0796689400000468</v>
      </c>
      <c r="O1994" s="123">
        <v>5557.1764501986127</v>
      </c>
      <c r="P1994" s="53">
        <v>6335.8446442377108</v>
      </c>
      <c r="Q1994" s="54">
        <v>5987.6666116029992</v>
      </c>
      <c r="R1994" s="55">
        <v>1.0774656276010457</v>
      </c>
      <c r="S1994" s="121">
        <v>6408.4795074988933</v>
      </c>
      <c r="T1994" s="54">
        <v>5999.9574153019876</v>
      </c>
      <c r="U1994" s="55">
        <v>1.0796773269791622</v>
      </c>
    </row>
    <row r="1995" spans="1:21" ht="13" x14ac:dyDescent="0.3">
      <c r="A1995" s="44" t="s">
        <v>5327</v>
      </c>
      <c r="B1995" s="44" t="s">
        <v>7428</v>
      </c>
      <c r="C1995" s="98" t="s">
        <v>966</v>
      </c>
      <c r="D1995" s="98" t="s">
        <v>13151</v>
      </c>
      <c r="E1995" s="98" t="s">
        <v>197</v>
      </c>
      <c r="F1995" s="122">
        <v>1.1507499449101941</v>
      </c>
      <c r="G1995" s="122">
        <v>1.1536412845350703</v>
      </c>
      <c r="H1995" s="99">
        <v>13738.083333333336</v>
      </c>
      <c r="I1995" s="53">
        <v>15809.098639004991</v>
      </c>
      <c r="J1995" s="54">
        <v>14940.212860149713</v>
      </c>
      <c r="K1995" s="55">
        <v>1.0875034382634436</v>
      </c>
      <c r="L1995" s="121">
        <v>15848.820103716511</v>
      </c>
      <c r="M1995" s="54">
        <v>14838.38825000927</v>
      </c>
      <c r="N1995" s="120">
        <v>1.0800915884682556</v>
      </c>
      <c r="O1995" s="123">
        <v>13849.62678079246</v>
      </c>
      <c r="P1995" s="53">
        <v>15937.457255023672</v>
      </c>
      <c r="Q1995" s="54">
        <v>15061.63519437692</v>
      </c>
      <c r="R1995" s="55">
        <v>1.0875119909559838</v>
      </c>
      <c r="S1995" s="121">
        <v>15977.501229724723</v>
      </c>
      <c r="T1995" s="54">
        <v>14958.981591359958</v>
      </c>
      <c r="U1995" s="55">
        <v>1.0800999787305476</v>
      </c>
    </row>
    <row r="1996" spans="1:21" ht="13" x14ac:dyDescent="0.3">
      <c r="A1996" s="44" t="s">
        <v>5326</v>
      </c>
      <c r="B1996" s="44" t="s">
        <v>11364</v>
      </c>
      <c r="C1996" s="98" t="s">
        <v>966</v>
      </c>
      <c r="D1996" s="98" t="s">
        <v>13151</v>
      </c>
      <c r="E1996" s="98" t="s">
        <v>201</v>
      </c>
      <c r="F1996" s="122">
        <v>1.1401193935476475</v>
      </c>
      <c r="G1996" s="122">
        <v>1.1531898554831483</v>
      </c>
      <c r="H1996" s="99">
        <v>3493.8333333333335</v>
      </c>
      <c r="I1996" s="53">
        <v>3983.387141156556</v>
      </c>
      <c r="J1996" s="54">
        <v>3764.4557195961584</v>
      </c>
      <c r="K1996" s="55">
        <v>1.0774571539177098</v>
      </c>
      <c r="L1996" s="121">
        <v>4029.0531567488733</v>
      </c>
      <c r="M1996" s="54">
        <v>3772.1833315368303</v>
      </c>
      <c r="N1996" s="120">
        <v>1.0796689400000468</v>
      </c>
      <c r="O1996" s="123">
        <v>3525.3058877254912</v>
      </c>
      <c r="P1996" s="53">
        <v>4019.2696107835382</v>
      </c>
      <c r="Q1996" s="54">
        <v>3798.3959208038077</v>
      </c>
      <c r="R1996" s="55">
        <v>1.0774656276010457</v>
      </c>
      <c r="S1996" s="121">
        <v>4065.346987200051</v>
      </c>
      <c r="T1996" s="54">
        <v>3806.1928376433607</v>
      </c>
      <c r="U1996" s="55">
        <v>1.0796773269791622</v>
      </c>
    </row>
    <row r="1997" spans="1:21" ht="13" x14ac:dyDescent="0.3">
      <c r="A1997" s="44" t="s">
        <v>5325</v>
      </c>
      <c r="B1997" s="44" t="s">
        <v>11363</v>
      </c>
      <c r="C1997" s="98" t="s">
        <v>966</v>
      </c>
      <c r="D1997" s="98" t="s">
        <v>13151</v>
      </c>
      <c r="E1997" s="98" t="s">
        <v>201</v>
      </c>
      <c r="F1997" s="122">
        <v>1.1401193935476475</v>
      </c>
      <c r="G1997" s="122">
        <v>1.1531898554831483</v>
      </c>
      <c r="H1997" s="99">
        <v>6481.9166666666661</v>
      </c>
      <c r="I1997" s="53">
        <v>7390.1588990263881</v>
      </c>
      <c r="J1997" s="54">
        <v>6983.9874835984338</v>
      </c>
      <c r="K1997" s="55">
        <v>1.0774571539177098</v>
      </c>
      <c r="L1997" s="121">
        <v>7474.8805440871429</v>
      </c>
      <c r="M1997" s="54">
        <v>6998.3240966686353</v>
      </c>
      <c r="N1997" s="120">
        <v>1.0796689400000468</v>
      </c>
      <c r="O1997" s="123">
        <v>6533.4852702720073</v>
      </c>
      <c r="P1997" s="53">
        <v>7448.9532640950083</v>
      </c>
      <c r="Q1997" s="54">
        <v>7039.6058071558155</v>
      </c>
      <c r="R1997" s="55">
        <v>1.0774656276010457</v>
      </c>
      <c r="S1997" s="121">
        <v>7534.348934626254</v>
      </c>
      <c r="T1997" s="54">
        <v>7054.0559124650099</v>
      </c>
      <c r="U1997" s="55">
        <v>1.0796773269791622</v>
      </c>
    </row>
    <row r="1998" spans="1:21" ht="13" x14ac:dyDescent="0.3">
      <c r="A1998" s="44" t="s">
        <v>5324</v>
      </c>
      <c r="B1998" s="44" t="s">
        <v>11362</v>
      </c>
      <c r="C1998" s="98" t="s">
        <v>966</v>
      </c>
      <c r="D1998" s="98" t="s">
        <v>13151</v>
      </c>
      <c r="E1998" s="98" t="s">
        <v>197</v>
      </c>
      <c r="F1998" s="122">
        <v>1.1507499449101941</v>
      </c>
      <c r="G1998" s="122">
        <v>1.1536412845350703</v>
      </c>
      <c r="H1998" s="99">
        <v>4669.0833333333321</v>
      </c>
      <c r="I1998" s="53">
        <v>5372.9473886144378</v>
      </c>
      <c r="J1998" s="54">
        <v>5077.6441785385396</v>
      </c>
      <c r="K1998" s="55">
        <v>1.0875034382634439</v>
      </c>
      <c r="L1998" s="121">
        <v>5386.4472942679531</v>
      </c>
      <c r="M1998" s="54">
        <v>5043.0376341906558</v>
      </c>
      <c r="N1998" s="120">
        <v>1.0800915884682554</v>
      </c>
      <c r="O1998" s="123">
        <v>4710.2270747971588</v>
      </c>
      <c r="P1998" s="53">
        <v>5420.2935468373353</v>
      </c>
      <c r="Q1998" s="54">
        <v>5122.428423967438</v>
      </c>
      <c r="R1998" s="55">
        <v>1.0875119909559838</v>
      </c>
      <c r="S1998" s="121">
        <v>5433.9124130208611</v>
      </c>
      <c r="T1998" s="54">
        <v>5087.5161633044609</v>
      </c>
      <c r="U1998" s="55">
        <v>1.0800999787305476</v>
      </c>
    </row>
    <row r="1999" spans="1:21" ht="13" x14ac:dyDescent="0.3">
      <c r="A1999" s="44" t="s">
        <v>5323</v>
      </c>
      <c r="B1999" s="44" t="s">
        <v>11361</v>
      </c>
      <c r="C1999" s="98" t="s">
        <v>966</v>
      </c>
      <c r="D1999" s="98" t="s">
        <v>13151</v>
      </c>
      <c r="E1999" s="98" t="s">
        <v>201</v>
      </c>
      <c r="F1999" s="122">
        <v>1.1401193935476475</v>
      </c>
      <c r="G1999" s="122">
        <v>1.1531898554831483</v>
      </c>
      <c r="H1999" s="99">
        <v>5152.25</v>
      </c>
      <c r="I1999" s="53">
        <v>5874.1801454058668</v>
      </c>
      <c r="J1999" s="54">
        <v>5551.3286212725197</v>
      </c>
      <c r="K1999" s="55">
        <v>1.0774571539177098</v>
      </c>
      <c r="L1999" s="121">
        <v>5941.5224329130515</v>
      </c>
      <c r="M1999" s="54">
        <v>5562.7242961152415</v>
      </c>
      <c r="N1999" s="120">
        <v>1.0796689400000468</v>
      </c>
      <c r="O1999" s="123">
        <v>5197.3752018592832</v>
      </c>
      <c r="P1999" s="53">
        <v>5925.6282631833874</v>
      </c>
      <c r="Q1999" s="54">
        <v>5599.9931337494236</v>
      </c>
      <c r="R1999" s="55">
        <v>1.0774656276010457</v>
      </c>
      <c r="S1999" s="121">
        <v>5993.5603579238059</v>
      </c>
      <c r="T1999" s="54">
        <v>5611.4881652512149</v>
      </c>
      <c r="U1999" s="55">
        <v>1.0796773269791624</v>
      </c>
    </row>
    <row r="2000" spans="1:21" ht="13" x14ac:dyDescent="0.3">
      <c r="A2000" s="44" t="s">
        <v>5322</v>
      </c>
      <c r="B2000" s="44" t="s">
        <v>11360</v>
      </c>
      <c r="C2000" s="98" t="s">
        <v>966</v>
      </c>
      <c r="D2000" s="98" t="s">
        <v>13151</v>
      </c>
      <c r="E2000" s="98" t="s">
        <v>201</v>
      </c>
      <c r="F2000" s="122">
        <v>1.1401193935476475</v>
      </c>
      <c r="G2000" s="122">
        <v>1.1531898554831483</v>
      </c>
      <c r="H2000" s="99">
        <v>11713.083333333334</v>
      </c>
      <c r="I2000" s="53">
        <v>13354.313466573058</v>
      </c>
      <c r="J2000" s="54">
        <v>12620.345431934293</v>
      </c>
      <c r="K2000" s="55">
        <v>1.0774571539177096</v>
      </c>
      <c r="L2000" s="121">
        <v>13507.408876428741</v>
      </c>
      <c r="M2000" s="54">
        <v>12646.252266632215</v>
      </c>
      <c r="N2000" s="120">
        <v>1.0796689400000468</v>
      </c>
      <c r="O2000" s="123">
        <v>11812.178209977417</v>
      </c>
      <c r="P2000" s="53">
        <v>13467.293457236188</v>
      </c>
      <c r="Q2000" s="54">
        <v>12727.216008348712</v>
      </c>
      <c r="R2000" s="55">
        <v>1.0774656276010455</v>
      </c>
      <c r="S2000" s="121">
        <v>13621.684082905052</v>
      </c>
      <c r="T2000" s="54">
        <v>12753.340995549923</v>
      </c>
      <c r="U2000" s="55">
        <v>1.0796773269791622</v>
      </c>
    </row>
    <row r="2001" spans="1:21" ht="13" x14ac:dyDescent="0.3">
      <c r="A2001" s="44" t="s">
        <v>5321</v>
      </c>
      <c r="B2001" s="44" t="s">
        <v>11359</v>
      </c>
      <c r="C2001" s="98" t="s">
        <v>966</v>
      </c>
      <c r="D2001" s="98" t="s">
        <v>13151</v>
      </c>
      <c r="E2001" s="98" t="s">
        <v>192</v>
      </c>
      <c r="F2001" s="122">
        <v>1.1481299565677929</v>
      </c>
      <c r="G2001" s="122">
        <v>1.1527599592004951</v>
      </c>
      <c r="H2001" s="99">
        <v>3828.6666666666665</v>
      </c>
      <c r="I2001" s="53">
        <v>4395.8068937125563</v>
      </c>
      <c r="J2001" s="54">
        <v>4154.208420342462</v>
      </c>
      <c r="K2001" s="55">
        <v>1.0850274474166277</v>
      </c>
      <c r="L2001" s="121">
        <v>4413.5336304589619</v>
      </c>
      <c r="M2001" s="54">
        <v>4132.1514872811149</v>
      </c>
      <c r="N2001" s="120">
        <v>1.0792664514925427</v>
      </c>
      <c r="O2001" s="123">
        <v>3866.517082050002</v>
      </c>
      <c r="P2001" s="53">
        <v>4439.2640894826982</v>
      </c>
      <c r="Q2001" s="54">
        <v>4195.3101537706316</v>
      </c>
      <c r="R2001" s="55">
        <v>1.0850359806366885</v>
      </c>
      <c r="S2001" s="121">
        <v>4457.1660737519778</v>
      </c>
      <c r="T2001" s="54">
        <v>4173.0345870884794</v>
      </c>
      <c r="U2001" s="55">
        <v>1.0792748353450863</v>
      </c>
    </row>
    <row r="2002" spans="1:21" ht="13" x14ac:dyDescent="0.3">
      <c r="A2002" s="44" t="s">
        <v>5320</v>
      </c>
      <c r="B2002" s="44" t="s">
        <v>11358</v>
      </c>
      <c r="C2002" s="98" t="s">
        <v>966</v>
      </c>
      <c r="D2002" s="98" t="s">
        <v>13151</v>
      </c>
      <c r="E2002" s="98" t="s">
        <v>197</v>
      </c>
      <c r="F2002" s="122">
        <v>1.1507499449101941</v>
      </c>
      <c r="G2002" s="122">
        <v>1.1536412845350703</v>
      </c>
      <c r="H2002" s="99">
        <v>2261.8333333333335</v>
      </c>
      <c r="I2002" s="53">
        <v>2602.8045837293744</v>
      </c>
      <c r="J2002" s="54">
        <v>2459.7515267788658</v>
      </c>
      <c r="K2002" s="55">
        <v>1.0875034382634436</v>
      </c>
      <c r="L2002" s="121">
        <v>2609.3443120709067</v>
      </c>
      <c r="M2002" s="54">
        <v>2442.9871578504494</v>
      </c>
      <c r="N2002" s="120">
        <v>1.0800915884682556</v>
      </c>
      <c r="O2002" s="123">
        <v>2281.9324860512261</v>
      </c>
      <c r="P2002" s="53">
        <v>2625.9336826122308</v>
      </c>
      <c r="Q2002" s="54">
        <v>2481.6289411327066</v>
      </c>
      <c r="R2002" s="55">
        <v>1.0875119909559838</v>
      </c>
      <c r="S2002" s="121">
        <v>2632.5315244304429</v>
      </c>
      <c r="T2002" s="54">
        <v>2464.7152296484751</v>
      </c>
      <c r="U2002" s="55">
        <v>1.0800999787305476</v>
      </c>
    </row>
    <row r="2003" spans="1:21" ht="13" x14ac:dyDescent="0.3">
      <c r="A2003" s="44" t="s">
        <v>5319</v>
      </c>
      <c r="B2003" s="44" t="s">
        <v>11357</v>
      </c>
      <c r="C2003" s="98" t="s">
        <v>966</v>
      </c>
      <c r="D2003" s="98" t="s">
        <v>13151</v>
      </c>
      <c r="E2003" s="98" t="s">
        <v>201</v>
      </c>
      <c r="F2003" s="122">
        <v>1.1401193935476475</v>
      </c>
      <c r="G2003" s="122">
        <v>1.1531898554831483</v>
      </c>
      <c r="H2003" s="99">
        <v>10879.999999999998</v>
      </c>
      <c r="I2003" s="53">
        <v>12404.499001798402</v>
      </c>
      <c r="J2003" s="54">
        <v>11722.733834624678</v>
      </c>
      <c r="K2003" s="55">
        <v>1.0774571539177096</v>
      </c>
      <c r="L2003" s="121">
        <v>12546.705627656653</v>
      </c>
      <c r="M2003" s="54">
        <v>11746.798067200507</v>
      </c>
      <c r="N2003" s="120">
        <v>1.0796689400000468</v>
      </c>
      <c r="O2003" s="123">
        <v>10975.646992897895</v>
      </c>
      <c r="P2003" s="53">
        <v>12513.547993335809</v>
      </c>
      <c r="Q2003" s="54">
        <v>11825.88237553026</v>
      </c>
      <c r="R2003" s="55">
        <v>1.0774656276010457</v>
      </c>
      <c r="S2003" s="121">
        <v>12657.004769573976</v>
      </c>
      <c r="T2003" s="54">
        <v>11850.15720715888</v>
      </c>
      <c r="U2003" s="55">
        <v>1.0796773269791622</v>
      </c>
    </row>
    <row r="2004" spans="1:21" ht="13" x14ac:dyDescent="0.3">
      <c r="A2004" s="44" t="s">
        <v>5318</v>
      </c>
      <c r="B2004" s="44" t="s">
        <v>11356</v>
      </c>
      <c r="C2004" s="98" t="s">
        <v>966</v>
      </c>
      <c r="D2004" s="98" t="s">
        <v>13151</v>
      </c>
      <c r="E2004" s="98" t="s">
        <v>201</v>
      </c>
      <c r="F2004" s="122">
        <v>1.1401193935476475</v>
      </c>
      <c r="G2004" s="122">
        <v>1.1531898554831483</v>
      </c>
      <c r="H2004" s="99">
        <v>7157.6666666666661</v>
      </c>
      <c r="I2004" s="53">
        <v>8160.5945792162111</v>
      </c>
      <c r="J2004" s="54">
        <v>7712.0791553583258</v>
      </c>
      <c r="K2004" s="55">
        <v>1.0774571539177096</v>
      </c>
      <c r="L2004" s="121">
        <v>8254.1485889298801</v>
      </c>
      <c r="M2004" s="54">
        <v>7727.910382873667</v>
      </c>
      <c r="N2004" s="120">
        <v>1.0796689400000468</v>
      </c>
      <c r="O2004" s="123">
        <v>7219.1672558495611</v>
      </c>
      <c r="P2004" s="53">
        <v>8230.7125936582361</v>
      </c>
      <c r="Q2004" s="54">
        <v>7778.4045780808656</v>
      </c>
      <c r="R2004" s="55">
        <v>1.0774656276010457</v>
      </c>
      <c r="S2004" s="121">
        <v>8325.0704444818311</v>
      </c>
      <c r="T2004" s="54">
        <v>7794.3712058111469</v>
      </c>
      <c r="U2004" s="55">
        <v>1.0796773269791622</v>
      </c>
    </row>
    <row r="2005" spans="1:21" ht="13" x14ac:dyDescent="0.3">
      <c r="A2005" s="44" t="s">
        <v>5317</v>
      </c>
      <c r="B2005" s="44" t="s">
        <v>11355</v>
      </c>
      <c r="C2005" s="98" t="s">
        <v>966</v>
      </c>
      <c r="D2005" s="98" t="s">
        <v>13151</v>
      </c>
      <c r="E2005" s="98" t="s">
        <v>201</v>
      </c>
      <c r="F2005" s="122">
        <v>1.1401193935476475</v>
      </c>
      <c r="G2005" s="122">
        <v>1.1531898554831483</v>
      </c>
      <c r="H2005" s="99">
        <v>10300.666666666666</v>
      </c>
      <c r="I2005" s="53">
        <v>11743.989833136467</v>
      </c>
      <c r="J2005" s="54">
        <v>11098.526990121687</v>
      </c>
      <c r="K2005" s="55">
        <v>1.0774571539177096</v>
      </c>
      <c r="L2005" s="121">
        <v>11878.624304713416</v>
      </c>
      <c r="M2005" s="54">
        <v>11121.309861293814</v>
      </c>
      <c r="N2005" s="120">
        <v>1.0796689400000468</v>
      </c>
      <c r="O2005" s="123">
        <v>10397.67542289491</v>
      </c>
      <c r="P2005" s="53">
        <v>11854.591397456225</v>
      </c>
      <c r="Q2005" s="54">
        <v>11203.137875121432</v>
      </c>
      <c r="R2005" s="55">
        <v>1.0774656276010457</v>
      </c>
      <c r="S2005" s="121">
        <v>11990.493818288865</v>
      </c>
      <c r="T2005" s="54">
        <v>11226.134407388106</v>
      </c>
      <c r="U2005" s="55">
        <v>1.0796773269791622</v>
      </c>
    </row>
    <row r="2006" spans="1:21" ht="13" x14ac:dyDescent="0.3">
      <c r="A2006" s="44" t="s">
        <v>5316</v>
      </c>
      <c r="B2006" s="44" t="s">
        <v>11354</v>
      </c>
      <c r="C2006" s="98" t="s">
        <v>966</v>
      </c>
      <c r="D2006" s="98" t="s">
        <v>13151</v>
      </c>
      <c r="E2006" s="98" t="s">
        <v>192</v>
      </c>
      <c r="F2006" s="122">
        <v>1.1481299565677929</v>
      </c>
      <c r="G2006" s="122">
        <v>1.1527599592004951</v>
      </c>
      <c r="H2006" s="99">
        <v>9777.9166666666679</v>
      </c>
      <c r="I2006" s="53">
        <v>11226.319037823499</v>
      </c>
      <c r="J2006" s="54">
        <v>10609.307961885837</v>
      </c>
      <c r="K2006" s="55">
        <v>1.0850274474166279</v>
      </c>
      <c r="L2006" s="121">
        <v>11271.590817732509</v>
      </c>
      <c r="M2006" s="54">
        <v>10552.977423823128</v>
      </c>
      <c r="N2006" s="120">
        <v>1.0792664514925427</v>
      </c>
      <c r="O2006" s="123">
        <v>9862.9494207442276</v>
      </c>
      <c r="P2006" s="53">
        <v>11323.947690069408</v>
      </c>
      <c r="Q2006" s="54">
        <v>10701.654996707271</v>
      </c>
      <c r="R2006" s="55">
        <v>1.0850359806366885</v>
      </c>
      <c r="S2006" s="121">
        <v>11369.613171853664</v>
      </c>
      <c r="T2006" s="54">
        <v>10644.83311209064</v>
      </c>
      <c r="U2006" s="55">
        <v>1.0792748353450863</v>
      </c>
    </row>
    <row r="2007" spans="1:21" ht="13" x14ac:dyDescent="0.3">
      <c r="A2007" s="44" t="s">
        <v>5315</v>
      </c>
      <c r="B2007" s="44" t="s">
        <v>11353</v>
      </c>
      <c r="C2007" s="98" t="s">
        <v>966</v>
      </c>
      <c r="D2007" s="98" t="s">
        <v>13151</v>
      </c>
      <c r="E2007" s="98" t="s">
        <v>201</v>
      </c>
      <c r="F2007" s="122">
        <v>1.1401193935476475</v>
      </c>
      <c r="G2007" s="122">
        <v>1.1531898554831483</v>
      </c>
      <c r="H2007" s="99">
        <v>6099.4166666666679</v>
      </c>
      <c r="I2007" s="53">
        <v>6954.0632309944149</v>
      </c>
      <c r="J2007" s="54">
        <v>6571.8601222249117</v>
      </c>
      <c r="K2007" s="55">
        <v>1.0774571539177096</v>
      </c>
      <c r="L2007" s="121">
        <v>7033.7854243648408</v>
      </c>
      <c r="M2007" s="54">
        <v>6585.3507271186199</v>
      </c>
      <c r="N2007" s="120">
        <v>1.0796689400000468</v>
      </c>
      <c r="O2007" s="123">
        <v>6151.1690648072281</v>
      </c>
      <c r="P2007" s="53">
        <v>7013.067143777067</v>
      </c>
      <c r="Q2007" s="54">
        <v>6627.6732368926569</v>
      </c>
      <c r="R2007" s="55">
        <v>1.0774656276010457</v>
      </c>
      <c r="S2007" s="121">
        <v>7093.4657648974598</v>
      </c>
      <c r="T2007" s="54">
        <v>6641.2777736879807</v>
      </c>
      <c r="U2007" s="55">
        <v>1.0796773269791622</v>
      </c>
    </row>
    <row r="2008" spans="1:21" ht="13" x14ac:dyDescent="0.3">
      <c r="A2008" s="44" t="s">
        <v>5314</v>
      </c>
      <c r="B2008" s="44" t="s">
        <v>11352</v>
      </c>
      <c r="C2008" s="98" t="s">
        <v>966</v>
      </c>
      <c r="D2008" s="98" t="s">
        <v>13151</v>
      </c>
      <c r="E2008" s="98" t="s">
        <v>192</v>
      </c>
      <c r="F2008" s="122">
        <v>1.1481299565677929</v>
      </c>
      <c r="G2008" s="122">
        <v>1.1527599592004951</v>
      </c>
      <c r="H2008" s="99">
        <v>4074.4166666666665</v>
      </c>
      <c r="I2008" s="53">
        <v>4677.9598305390919</v>
      </c>
      <c r="J2008" s="54">
        <v>4420.853915545099</v>
      </c>
      <c r="K2008" s="55">
        <v>1.0850274474166279</v>
      </c>
      <c r="L2008" s="121">
        <v>4696.8243904324836</v>
      </c>
      <c r="M2008" s="54">
        <v>4397.3812177354075</v>
      </c>
      <c r="N2008" s="120">
        <v>1.0792664514925427</v>
      </c>
      <c r="O2008" s="123">
        <v>4111.3952248377191</v>
      </c>
      <c r="P2008" s="53">
        <v>4720.4160209259617</v>
      </c>
      <c r="Q2008" s="54">
        <v>4461.0117495667928</v>
      </c>
      <c r="R2008" s="55">
        <v>1.0850359806366885</v>
      </c>
      <c r="S2008" s="121">
        <v>4739.4517916410396</v>
      </c>
      <c r="T2008" s="54">
        <v>4437.3254043253028</v>
      </c>
      <c r="U2008" s="55">
        <v>1.0792748353450861</v>
      </c>
    </row>
    <row r="2009" spans="1:21" ht="13" x14ac:dyDescent="0.3">
      <c r="A2009" s="44" t="s">
        <v>5313</v>
      </c>
      <c r="B2009" s="44" t="s">
        <v>11351</v>
      </c>
      <c r="C2009" s="98" t="s">
        <v>966</v>
      </c>
      <c r="D2009" s="98" t="s">
        <v>13151</v>
      </c>
      <c r="E2009" s="98" t="s">
        <v>197</v>
      </c>
      <c r="F2009" s="122">
        <v>1.1507499449101941</v>
      </c>
      <c r="G2009" s="122">
        <v>1.1536412845350703</v>
      </c>
      <c r="H2009" s="99">
        <v>11267.08333333333</v>
      </c>
      <c r="I2009" s="53">
        <v>12965.595525131896</v>
      </c>
      <c r="J2009" s="54">
        <v>12252.991864200738</v>
      </c>
      <c r="K2009" s="55">
        <v>1.0875034382634436</v>
      </c>
      <c r="L2009" s="121">
        <v>12998.172489630346</v>
      </c>
      <c r="M2009" s="54">
        <v>12169.481934904205</v>
      </c>
      <c r="N2009" s="120">
        <v>1.0800915884682556</v>
      </c>
      <c r="O2009" s="123">
        <v>11364.618525123926</v>
      </c>
      <c r="P2009" s="53">
        <v>13077.83414171173</v>
      </c>
      <c r="Q2009" s="54">
        <v>12359.158918712777</v>
      </c>
      <c r="R2009" s="55">
        <v>1.0875119909559838</v>
      </c>
      <c r="S2009" s="121">
        <v>13110.693113575022</v>
      </c>
      <c r="T2009" s="54">
        <v>12274.92422726714</v>
      </c>
      <c r="U2009" s="55">
        <v>1.0800999787305476</v>
      </c>
    </row>
    <row r="2010" spans="1:21" ht="13" x14ac:dyDescent="0.3">
      <c r="A2010" s="44" t="s">
        <v>5312</v>
      </c>
      <c r="B2010" s="44" t="s">
        <v>11350</v>
      </c>
      <c r="C2010" s="98" t="s">
        <v>966</v>
      </c>
      <c r="D2010" s="98" t="s">
        <v>13151</v>
      </c>
      <c r="E2010" s="98" t="s">
        <v>201</v>
      </c>
      <c r="F2010" s="122">
        <v>1.1401193935476475</v>
      </c>
      <c r="G2010" s="122">
        <v>1.1531898554831483</v>
      </c>
      <c r="H2010" s="99">
        <v>4503.75</v>
      </c>
      <c r="I2010" s="53">
        <v>5134.8127186902175</v>
      </c>
      <c r="J2010" s="54">
        <v>4852.5976569568847</v>
      </c>
      <c r="K2010" s="55">
        <v>1.0774571539177096</v>
      </c>
      <c r="L2010" s="121">
        <v>5193.6788116322296</v>
      </c>
      <c r="M2010" s="54">
        <v>4862.5589885252111</v>
      </c>
      <c r="N2010" s="120">
        <v>1.079668940000047</v>
      </c>
      <c r="O2010" s="123">
        <v>4541.2684937165559</v>
      </c>
      <c r="P2010" s="53">
        <v>5177.5882809931582</v>
      </c>
      <c r="Q2010" s="54">
        <v>4893.0607076871638</v>
      </c>
      <c r="R2010" s="55">
        <v>1.0774656276010455</v>
      </c>
      <c r="S2010" s="121">
        <v>5236.9447579791695</v>
      </c>
      <c r="T2010" s="54">
        <v>4903.1046283905771</v>
      </c>
      <c r="U2010" s="55">
        <v>1.0796773269791622</v>
      </c>
    </row>
    <row r="2011" spans="1:21" ht="13" x14ac:dyDescent="0.3">
      <c r="A2011" s="44" t="s">
        <v>5311</v>
      </c>
      <c r="B2011" s="44" t="s">
        <v>11349</v>
      </c>
      <c r="C2011" s="98" t="s">
        <v>966</v>
      </c>
      <c r="D2011" s="98" t="s">
        <v>13151</v>
      </c>
      <c r="E2011" s="98" t="s">
        <v>192</v>
      </c>
      <c r="F2011" s="122">
        <v>1.1481299565677929</v>
      </c>
      <c r="G2011" s="122">
        <v>1.1527599592004951</v>
      </c>
      <c r="H2011" s="99">
        <v>4091.2499999999991</v>
      </c>
      <c r="I2011" s="53">
        <v>4697.2866848079821</v>
      </c>
      <c r="J2011" s="54">
        <v>4439.1185442432779</v>
      </c>
      <c r="K2011" s="55">
        <v>1.0850274474166279</v>
      </c>
      <c r="L2011" s="121">
        <v>4716.2291830790246</v>
      </c>
      <c r="M2011" s="54">
        <v>4415.5488696688644</v>
      </c>
      <c r="N2011" s="120">
        <v>1.0792664514925427</v>
      </c>
      <c r="O2011" s="123">
        <v>4126.5491814410143</v>
      </c>
      <c r="P2011" s="53">
        <v>4737.8147324627334</v>
      </c>
      <c r="Q2011" s="54">
        <v>4477.4543377303753</v>
      </c>
      <c r="R2011" s="55">
        <v>1.0850359806366885</v>
      </c>
      <c r="S2011" s="121">
        <v>4756.9206660367799</v>
      </c>
      <c r="T2011" s="54">
        <v>4453.6806883431509</v>
      </c>
      <c r="U2011" s="55">
        <v>1.0792748353450863</v>
      </c>
    </row>
    <row r="2012" spans="1:21" ht="13" x14ac:dyDescent="0.3">
      <c r="A2012" s="44" t="s">
        <v>5310</v>
      </c>
      <c r="B2012" s="44" t="s">
        <v>13265</v>
      </c>
      <c r="C2012" s="98" t="s">
        <v>966</v>
      </c>
      <c r="D2012" s="98" t="s">
        <v>13151</v>
      </c>
      <c r="E2012" s="98" t="s">
        <v>192</v>
      </c>
      <c r="F2012" s="122">
        <v>1.1481299565677929</v>
      </c>
      <c r="G2012" s="122">
        <v>1.1527599592004951</v>
      </c>
      <c r="H2012" s="99">
        <v>15406.5</v>
      </c>
      <c r="I2012" s="53">
        <v>17688.664175861701</v>
      </c>
      <c r="J2012" s="54">
        <v>16716.475368624277</v>
      </c>
      <c r="K2012" s="55">
        <v>1.0850274474166279</v>
      </c>
      <c r="L2012" s="121">
        <v>17759.996311422427</v>
      </c>
      <c r="M2012" s="54">
        <v>16627.718584919858</v>
      </c>
      <c r="N2012" s="120">
        <v>1.0792664514925425</v>
      </c>
      <c r="O2012" s="123">
        <v>15541.001247045297</v>
      </c>
      <c r="P2012" s="53">
        <v>17843.089086790133</v>
      </c>
      <c r="Q2012" s="54">
        <v>16862.545528163791</v>
      </c>
      <c r="R2012" s="55">
        <v>1.0850359806366885</v>
      </c>
      <c r="S2012" s="121">
        <v>17915.04396347878</v>
      </c>
      <c r="T2012" s="54">
        <v>16773.01156200259</v>
      </c>
      <c r="U2012" s="55">
        <v>1.0792748353450861</v>
      </c>
    </row>
    <row r="2013" spans="1:21" ht="13" x14ac:dyDescent="0.3">
      <c r="A2013" s="44" t="s">
        <v>5309</v>
      </c>
      <c r="B2013" s="44" t="s">
        <v>11348</v>
      </c>
      <c r="C2013" s="98" t="s">
        <v>966</v>
      </c>
      <c r="D2013" s="98" t="s">
        <v>13151</v>
      </c>
      <c r="E2013" s="98" t="s">
        <v>201</v>
      </c>
      <c r="F2013" s="122">
        <v>1.1401193935476475</v>
      </c>
      <c r="G2013" s="122">
        <v>1.1531898554831483</v>
      </c>
      <c r="H2013" s="99">
        <v>5510.25</v>
      </c>
      <c r="I2013" s="53">
        <v>6282.3428882959242</v>
      </c>
      <c r="J2013" s="54">
        <v>5937.0582823750592</v>
      </c>
      <c r="K2013" s="55">
        <v>1.0774571539177096</v>
      </c>
      <c r="L2013" s="121">
        <v>6354.364401176018</v>
      </c>
      <c r="M2013" s="54">
        <v>5949.2457766352572</v>
      </c>
      <c r="N2013" s="120">
        <v>1.0796689400000468</v>
      </c>
      <c r="O2013" s="123">
        <v>5555.1996469819651</v>
      </c>
      <c r="P2013" s="53">
        <v>6333.5908525531831</v>
      </c>
      <c r="Q2013" s="54">
        <v>5985.5366740845302</v>
      </c>
      <c r="R2013" s="55">
        <v>1.0774656276010457</v>
      </c>
      <c r="S2013" s="121">
        <v>6406.1998780831691</v>
      </c>
      <c r="T2013" s="54">
        <v>5997.8231056890736</v>
      </c>
      <c r="U2013" s="55">
        <v>1.0796773269791622</v>
      </c>
    </row>
    <row r="2014" spans="1:21" ht="13" x14ac:dyDescent="0.3">
      <c r="A2014" s="44" t="s">
        <v>5308</v>
      </c>
      <c r="B2014" s="44" t="s">
        <v>11347</v>
      </c>
      <c r="C2014" s="98" t="s">
        <v>966</v>
      </c>
      <c r="D2014" s="98" t="s">
        <v>13151</v>
      </c>
      <c r="E2014" s="98" t="s">
        <v>192</v>
      </c>
      <c r="F2014" s="122">
        <v>1.1481299565677929</v>
      </c>
      <c r="G2014" s="122">
        <v>1.1527599592004951</v>
      </c>
      <c r="H2014" s="99">
        <v>8524.6666666666661</v>
      </c>
      <c r="I2014" s="53">
        <v>9787.4251697549116</v>
      </c>
      <c r="J2014" s="54">
        <v>9249.4973134109459</v>
      </c>
      <c r="K2014" s="55">
        <v>1.0850274474166277</v>
      </c>
      <c r="L2014" s="121">
        <v>9826.894398864486</v>
      </c>
      <c r="M2014" s="54">
        <v>9200.3867434900949</v>
      </c>
      <c r="N2014" s="120">
        <v>1.0792664514925427</v>
      </c>
      <c r="O2014" s="123">
        <v>8600.8710579468025</v>
      </c>
      <c r="P2014" s="53">
        <v>9874.9177142056487</v>
      </c>
      <c r="Q2014" s="54">
        <v>9332.2545626890205</v>
      </c>
      <c r="R2014" s="55">
        <v>1.0850359806366885</v>
      </c>
      <c r="S2014" s="121">
        <v>9914.7397698474761</v>
      </c>
      <c r="T2014" s="54">
        <v>9282.7036948898531</v>
      </c>
      <c r="U2014" s="55">
        <v>1.0792748353450863</v>
      </c>
    </row>
    <row r="2015" spans="1:21" ht="13" x14ac:dyDescent="0.3">
      <c r="A2015" s="44" t="s">
        <v>5307</v>
      </c>
      <c r="B2015" s="44" t="s">
        <v>11346</v>
      </c>
      <c r="C2015" s="98" t="s">
        <v>966</v>
      </c>
      <c r="D2015" s="98" t="s">
        <v>13151</v>
      </c>
      <c r="E2015" s="98" t="s">
        <v>192</v>
      </c>
      <c r="F2015" s="122">
        <v>1.1481299565677929</v>
      </c>
      <c r="G2015" s="122">
        <v>1.1527599592004951</v>
      </c>
      <c r="H2015" s="99">
        <v>6281.4999999999991</v>
      </c>
      <c r="I2015" s="53">
        <v>7211.9783221805901</v>
      </c>
      <c r="J2015" s="54">
        <v>6815.599910947547</v>
      </c>
      <c r="K2015" s="55">
        <v>1.0850274474166279</v>
      </c>
      <c r="L2015" s="121">
        <v>7241.0616837179086</v>
      </c>
      <c r="M2015" s="54">
        <v>6779.4122150504063</v>
      </c>
      <c r="N2015" s="120">
        <v>1.0792664514925427</v>
      </c>
      <c r="O2015" s="123">
        <v>6334.7550278586859</v>
      </c>
      <c r="P2015" s="53">
        <v>7273.1220150030013</v>
      </c>
      <c r="Q2015" s="54">
        <v>6873.4371337458424</v>
      </c>
      <c r="R2015" s="55">
        <v>1.0850359806366885</v>
      </c>
      <c r="S2015" s="121">
        <v>7302.4519474595099</v>
      </c>
      <c r="T2015" s="54">
        <v>6836.9416896436396</v>
      </c>
      <c r="U2015" s="55">
        <v>1.0792748353450861</v>
      </c>
    </row>
    <row r="2016" spans="1:21" ht="13" x14ac:dyDescent="0.3">
      <c r="A2016" s="44" t="s">
        <v>5306</v>
      </c>
      <c r="B2016" s="44" t="s">
        <v>11345</v>
      </c>
      <c r="C2016" s="98" t="s">
        <v>966</v>
      </c>
      <c r="D2016" s="98" t="s">
        <v>13151</v>
      </c>
      <c r="E2016" s="98" t="s">
        <v>192</v>
      </c>
      <c r="F2016" s="122">
        <v>1.1481299565677929</v>
      </c>
      <c r="G2016" s="122">
        <v>1.1527599592004951</v>
      </c>
      <c r="H2016" s="99">
        <v>6609.75</v>
      </c>
      <c r="I2016" s="53">
        <v>7588.8519804239695</v>
      </c>
      <c r="J2016" s="54">
        <v>7171.7601705620564</v>
      </c>
      <c r="K2016" s="55">
        <v>1.0850274474166279</v>
      </c>
      <c r="L2016" s="121">
        <v>7619.4551403254727</v>
      </c>
      <c r="M2016" s="54">
        <v>7133.6814277528347</v>
      </c>
      <c r="N2016" s="120">
        <v>1.0792664514925427</v>
      </c>
      <c r="O2016" s="123">
        <v>6669.418928001769</v>
      </c>
      <c r="P2016" s="53">
        <v>7657.3596641390868</v>
      </c>
      <c r="Q2016" s="54">
        <v>7236.5595068212906</v>
      </c>
      <c r="R2016" s="55">
        <v>1.0850359806366885</v>
      </c>
      <c r="S2016" s="121">
        <v>7688.2390913343288</v>
      </c>
      <c r="T2016" s="54">
        <v>7198.13601536651</v>
      </c>
      <c r="U2016" s="55">
        <v>1.0792748353450861</v>
      </c>
    </row>
    <row r="2017" spans="1:21" ht="13" x14ac:dyDescent="0.3">
      <c r="A2017" s="44" t="s">
        <v>5305</v>
      </c>
      <c r="B2017" s="44" t="s">
        <v>11344</v>
      </c>
      <c r="C2017" s="98" t="s">
        <v>966</v>
      </c>
      <c r="D2017" s="98" t="s">
        <v>13151</v>
      </c>
      <c r="E2017" s="98" t="s">
        <v>192</v>
      </c>
      <c r="F2017" s="122">
        <v>1.1481299565677929</v>
      </c>
      <c r="G2017" s="122">
        <v>1.1527599592004951</v>
      </c>
      <c r="H2017" s="99">
        <v>6411.8333333333339</v>
      </c>
      <c r="I2017" s="53">
        <v>7361.617926519928</v>
      </c>
      <c r="J2017" s="54">
        <v>6957.0151549275161</v>
      </c>
      <c r="K2017" s="55">
        <v>1.0850274474166279</v>
      </c>
      <c r="L2017" s="121">
        <v>7391.3047317337086</v>
      </c>
      <c r="M2017" s="54">
        <v>6920.0766092282693</v>
      </c>
      <c r="N2017" s="120">
        <v>1.0792664514925427</v>
      </c>
      <c r="O2017" s="123">
        <v>6473.0885091572463</v>
      </c>
      <c r="P2017" s="53">
        <v>7431.9468288781891</v>
      </c>
      <c r="Q2017" s="54">
        <v>7023.5339382815127</v>
      </c>
      <c r="R2017" s="55">
        <v>1.0850359806366885</v>
      </c>
      <c r="S2017" s="121">
        <v>7461.9172457173008</v>
      </c>
      <c r="T2017" s="54">
        <v>6986.2415348948562</v>
      </c>
      <c r="U2017" s="55">
        <v>1.0792748353450861</v>
      </c>
    </row>
    <row r="2018" spans="1:21" ht="13" x14ac:dyDescent="0.3">
      <c r="A2018" s="44" t="s">
        <v>5304</v>
      </c>
      <c r="B2018" s="44" t="s">
        <v>11343</v>
      </c>
      <c r="C2018" s="98" t="s">
        <v>966</v>
      </c>
      <c r="D2018" s="98" t="s">
        <v>13151</v>
      </c>
      <c r="E2018" s="98" t="s">
        <v>192</v>
      </c>
      <c r="F2018" s="122">
        <v>1.1481299565677929</v>
      </c>
      <c r="G2018" s="122">
        <v>1.1527599592004951</v>
      </c>
      <c r="H2018" s="99">
        <v>7799.4166666666679</v>
      </c>
      <c r="I2018" s="53">
        <v>8954.7439187541222</v>
      </c>
      <c r="J2018" s="54">
        <v>8462.5811571720387</v>
      </c>
      <c r="K2018" s="55">
        <v>1.0850274474166279</v>
      </c>
      <c r="L2018" s="121">
        <v>8990.8552384543291</v>
      </c>
      <c r="M2018" s="54">
        <v>8417.6487495451311</v>
      </c>
      <c r="N2018" s="120">
        <v>1.0792664514925427</v>
      </c>
      <c r="O2018" s="123">
        <v>7869.6197168421677</v>
      </c>
      <c r="P2018" s="53">
        <v>9035.3461437030455</v>
      </c>
      <c r="Q2018" s="54">
        <v>8538.8205467016614</v>
      </c>
      <c r="R2018" s="55">
        <v>1.0850359806366887</v>
      </c>
      <c r="S2018" s="121">
        <v>9071.7825037103885</v>
      </c>
      <c r="T2018" s="54">
        <v>8493.4825241232738</v>
      </c>
      <c r="U2018" s="55">
        <v>1.0792748353450861</v>
      </c>
    </row>
    <row r="2019" spans="1:21" ht="13" x14ac:dyDescent="0.3">
      <c r="A2019" s="44" t="s">
        <v>5303</v>
      </c>
      <c r="B2019" s="44" t="s">
        <v>11342</v>
      </c>
      <c r="C2019" s="98" t="s">
        <v>966</v>
      </c>
      <c r="D2019" s="98" t="s">
        <v>13151</v>
      </c>
      <c r="E2019" s="98" t="s">
        <v>201</v>
      </c>
      <c r="F2019" s="122">
        <v>1.1401193935476475</v>
      </c>
      <c r="G2019" s="122">
        <v>1.1531898554831483</v>
      </c>
      <c r="H2019" s="99">
        <v>10731</v>
      </c>
      <c r="I2019" s="53">
        <v>12234.621212159806</v>
      </c>
      <c r="J2019" s="54">
        <v>11562.192718690943</v>
      </c>
      <c r="K2019" s="55">
        <v>1.0774571539177098</v>
      </c>
      <c r="L2019" s="121">
        <v>12374.880339189665</v>
      </c>
      <c r="M2019" s="54">
        <v>11585.927395140503</v>
      </c>
      <c r="N2019" s="120">
        <v>1.079668940000047</v>
      </c>
      <c r="O2019" s="123">
        <v>10815.24838099608</v>
      </c>
      <c r="P2019" s="53">
        <v>12330.674425208426</v>
      </c>
      <c r="Q2019" s="54">
        <v>11653.058384491133</v>
      </c>
      <c r="R2019" s="55">
        <v>1.0774656276010455</v>
      </c>
      <c r="S2019" s="121">
        <v>12472.034717495222</v>
      </c>
      <c r="T2019" s="54">
        <v>11676.978462609559</v>
      </c>
      <c r="U2019" s="55">
        <v>1.0796773269791622</v>
      </c>
    </row>
    <row r="2020" spans="1:21" ht="13" x14ac:dyDescent="0.3">
      <c r="A2020" s="44" t="s">
        <v>5302</v>
      </c>
      <c r="B2020" s="44" t="s">
        <v>11341</v>
      </c>
      <c r="C2020" s="98" t="s">
        <v>966</v>
      </c>
      <c r="D2020" s="98" t="s">
        <v>13151</v>
      </c>
      <c r="E2020" s="98" t="s">
        <v>192</v>
      </c>
      <c r="F2020" s="122">
        <v>1.1481299565677929</v>
      </c>
      <c r="G2020" s="122">
        <v>1.1527599592004951</v>
      </c>
      <c r="H2020" s="99">
        <v>6139.5</v>
      </c>
      <c r="I2020" s="53">
        <v>7048.9438683479648</v>
      </c>
      <c r="J2020" s="54">
        <v>6661.5260134143873</v>
      </c>
      <c r="K2020" s="55">
        <v>1.0850274474166279</v>
      </c>
      <c r="L2020" s="121">
        <v>7077.3697695114397</v>
      </c>
      <c r="M2020" s="54">
        <v>6626.1563789384663</v>
      </c>
      <c r="N2020" s="120">
        <v>1.0792664514925427</v>
      </c>
      <c r="O2020" s="123">
        <v>6194.1507114780752</v>
      </c>
      <c r="P2020" s="53">
        <v>7111.689987343686</v>
      </c>
      <c r="Q2020" s="54">
        <v>6720.8763914400552</v>
      </c>
      <c r="R2020" s="55">
        <v>1.0850359806366885</v>
      </c>
      <c r="S2020" s="121">
        <v>7140.3689214451842</v>
      </c>
      <c r="T2020" s="54">
        <v>6685.1909892331487</v>
      </c>
      <c r="U2020" s="55">
        <v>1.0792748353450863</v>
      </c>
    </row>
    <row r="2021" spans="1:21" ht="13" x14ac:dyDescent="0.3">
      <c r="A2021" s="44" t="s">
        <v>5301</v>
      </c>
      <c r="B2021" s="44" t="s">
        <v>11340</v>
      </c>
      <c r="C2021" s="98" t="s">
        <v>966</v>
      </c>
      <c r="D2021" s="98" t="s">
        <v>13151</v>
      </c>
      <c r="E2021" s="98" t="s">
        <v>201</v>
      </c>
      <c r="F2021" s="122">
        <v>1.1401193935476475</v>
      </c>
      <c r="G2021" s="122">
        <v>1.1531898554831483</v>
      </c>
      <c r="H2021" s="99">
        <v>7897.9166666666679</v>
      </c>
      <c r="I2021" s="53">
        <v>9004.5679602898581</v>
      </c>
      <c r="J2021" s="54">
        <v>8509.6668135459113</v>
      </c>
      <c r="K2021" s="55">
        <v>1.0774571539177096</v>
      </c>
      <c r="L2021" s="121">
        <v>9107.7973794512836</v>
      </c>
      <c r="M2021" s="54">
        <v>8527.1353157087051</v>
      </c>
      <c r="N2021" s="120">
        <v>1.079668940000047</v>
      </c>
      <c r="O2021" s="123">
        <v>7961.4727809020242</v>
      </c>
      <c r="P2021" s="53">
        <v>9077.0295187081174</v>
      </c>
      <c r="Q2021" s="54">
        <v>8578.2132665032404</v>
      </c>
      <c r="R2021" s="55">
        <v>1.0774656276010455</v>
      </c>
      <c r="S2021" s="121">
        <v>9181.0896456414248</v>
      </c>
      <c r="T2021" s="54">
        <v>8595.8216509016547</v>
      </c>
      <c r="U2021" s="55">
        <v>1.0796773269791622</v>
      </c>
    </row>
    <row r="2022" spans="1:21" ht="13" x14ac:dyDescent="0.3">
      <c r="A2022" s="44" t="s">
        <v>5300</v>
      </c>
      <c r="B2022" s="44" t="s">
        <v>11339</v>
      </c>
      <c r="C2022" s="98" t="s">
        <v>966</v>
      </c>
      <c r="D2022" s="98" t="s">
        <v>13151</v>
      </c>
      <c r="E2022" s="98" t="s">
        <v>192</v>
      </c>
      <c r="F2022" s="122">
        <v>1.1481299565677929</v>
      </c>
      <c r="G2022" s="122">
        <v>1.1527599592004951</v>
      </c>
      <c r="H2022" s="99">
        <v>15504.25</v>
      </c>
      <c r="I2022" s="53">
        <v>17800.893879116204</v>
      </c>
      <c r="J2022" s="54">
        <v>16822.536801609254</v>
      </c>
      <c r="K2022" s="55">
        <v>1.0850274474166279</v>
      </c>
      <c r="L2022" s="121">
        <v>17872.678597434275</v>
      </c>
      <c r="M2022" s="54">
        <v>16733.216880553256</v>
      </c>
      <c r="N2022" s="120">
        <v>1.0792664514925427</v>
      </c>
      <c r="O2022" s="123">
        <v>15637.743702096504</v>
      </c>
      <c r="P2022" s="53">
        <v>17954.161997506337</v>
      </c>
      <c r="Q2022" s="54">
        <v>16967.514572749478</v>
      </c>
      <c r="R2022" s="55">
        <v>1.0850359806366883</v>
      </c>
      <c r="S2022" s="121">
        <v>18026.564792016565</v>
      </c>
      <c r="T2022" s="54">
        <v>16877.423259248862</v>
      </c>
      <c r="U2022" s="55">
        <v>1.0792748353450861</v>
      </c>
    </row>
    <row r="2023" spans="1:21" ht="13" x14ac:dyDescent="0.3">
      <c r="A2023" s="44" t="s">
        <v>5299</v>
      </c>
      <c r="B2023" s="44" t="s">
        <v>11338</v>
      </c>
      <c r="C2023" s="98" t="s">
        <v>966</v>
      </c>
      <c r="D2023" s="98" t="s">
        <v>13151</v>
      </c>
      <c r="E2023" s="98" t="s">
        <v>192</v>
      </c>
      <c r="F2023" s="122">
        <v>1.1481299565677929</v>
      </c>
      <c r="G2023" s="122">
        <v>1.1527599592004951</v>
      </c>
      <c r="H2023" s="99">
        <v>4845.25</v>
      </c>
      <c r="I2023" s="53">
        <v>5562.9766720600983</v>
      </c>
      <c r="J2023" s="54">
        <v>5257.2292395954155</v>
      </c>
      <c r="K2023" s="55">
        <v>1.0850274474166277</v>
      </c>
      <c r="L2023" s="121">
        <v>5585.4101923161988</v>
      </c>
      <c r="M2023" s="54">
        <v>5229.3157740942424</v>
      </c>
      <c r="N2023" s="120">
        <v>1.0792664514925427</v>
      </c>
      <c r="O2023" s="123">
        <v>4888.7778287239635</v>
      </c>
      <c r="P2023" s="53">
        <v>5612.952276162433</v>
      </c>
      <c r="Q2023" s="54">
        <v>5304.499845504406</v>
      </c>
      <c r="R2023" s="55">
        <v>1.0850359806366885</v>
      </c>
      <c r="S2023" s="121">
        <v>5635.5873303801209</v>
      </c>
      <c r="T2023" s="54">
        <v>5276.3348861347631</v>
      </c>
      <c r="U2023" s="55">
        <v>1.0792748353450861</v>
      </c>
    </row>
    <row r="2024" spans="1:21" ht="13" x14ac:dyDescent="0.3">
      <c r="A2024" s="44" t="s">
        <v>5298</v>
      </c>
      <c r="B2024" s="44" t="s">
        <v>7948</v>
      </c>
      <c r="C2024" s="98" t="s">
        <v>966</v>
      </c>
      <c r="D2024" s="98" t="s">
        <v>13151</v>
      </c>
      <c r="E2024" s="98" t="s">
        <v>197</v>
      </c>
      <c r="F2024" s="122">
        <v>1.1507499449101941</v>
      </c>
      <c r="G2024" s="122">
        <v>1.1536412845350703</v>
      </c>
      <c r="H2024" s="99">
        <v>11217.5</v>
      </c>
      <c r="I2024" s="53">
        <v>12908.537507030102</v>
      </c>
      <c r="J2024" s="54">
        <v>12199.069818720178</v>
      </c>
      <c r="K2024" s="55">
        <v>1.0875034382634436</v>
      </c>
      <c r="L2024" s="121">
        <v>12940.971109272152</v>
      </c>
      <c r="M2024" s="54">
        <v>12115.927393642656</v>
      </c>
      <c r="N2024" s="120">
        <v>1.0800915884682556</v>
      </c>
      <c r="O2024" s="123">
        <v>11302.437775272847</v>
      </c>
      <c r="P2024" s="53">
        <v>13006.279647246125</v>
      </c>
      <c r="Q2024" s="54">
        <v>12291.536607643095</v>
      </c>
      <c r="R2024" s="55">
        <v>1.0875119909559838</v>
      </c>
      <c r="S2024" s="121">
        <v>13038.95883344347</v>
      </c>
      <c r="T2024" s="54">
        <v>12207.76280067554</v>
      </c>
      <c r="U2024" s="55">
        <v>1.0800999787305476</v>
      </c>
    </row>
    <row r="2025" spans="1:21" ht="13" x14ac:dyDescent="0.3">
      <c r="A2025" s="44" t="s">
        <v>5297</v>
      </c>
      <c r="B2025" s="44" t="s">
        <v>11337</v>
      </c>
      <c r="C2025" s="98" t="s">
        <v>966</v>
      </c>
      <c r="D2025" s="98" t="s">
        <v>13151</v>
      </c>
      <c r="E2025" s="98" t="s">
        <v>201</v>
      </c>
      <c r="F2025" s="122">
        <v>1.1401193935476475</v>
      </c>
      <c r="G2025" s="122">
        <v>1.1531898554831483</v>
      </c>
      <c r="H2025" s="99">
        <v>2207.9166666666661</v>
      </c>
      <c r="I2025" s="53">
        <v>2517.2886110037425</v>
      </c>
      <c r="J2025" s="54">
        <v>2378.9356077541424</v>
      </c>
      <c r="K2025" s="55">
        <v>1.0774571539177096</v>
      </c>
      <c r="L2025" s="121">
        <v>2546.1471017521671</v>
      </c>
      <c r="M2025" s="54">
        <v>2383.8190471084358</v>
      </c>
      <c r="N2025" s="120">
        <v>1.0796689400000468</v>
      </c>
      <c r="O2025" s="123">
        <v>2224.8507430423683</v>
      </c>
      <c r="P2025" s="53">
        <v>2536.5954798914977</v>
      </c>
      <c r="Q2025" s="54">
        <v>2397.2002021707981</v>
      </c>
      <c r="R2025" s="55">
        <v>1.0774656276010457</v>
      </c>
      <c r="S2025" s="121">
        <v>2565.6753068406038</v>
      </c>
      <c r="T2025" s="54">
        <v>2402.120903175587</v>
      </c>
      <c r="U2025" s="55">
        <v>1.0796773269791622</v>
      </c>
    </row>
    <row r="2026" spans="1:21" ht="13" x14ac:dyDescent="0.3">
      <c r="A2026" s="44" t="s">
        <v>5296</v>
      </c>
      <c r="B2026" s="44" t="s">
        <v>11336</v>
      </c>
      <c r="C2026" s="98" t="s">
        <v>966</v>
      </c>
      <c r="D2026" s="98" t="s">
        <v>13151</v>
      </c>
      <c r="E2026" s="98" t="s">
        <v>201</v>
      </c>
      <c r="F2026" s="122">
        <v>1.1401193935476475</v>
      </c>
      <c r="G2026" s="122">
        <v>1.1531898554831483</v>
      </c>
      <c r="H2026" s="99">
        <v>7253.5</v>
      </c>
      <c r="I2026" s="53">
        <v>8269.8560210978612</v>
      </c>
      <c r="J2026" s="54">
        <v>7815.3354659421075</v>
      </c>
      <c r="K2026" s="55">
        <v>1.0774571539177098</v>
      </c>
      <c r="L2026" s="121">
        <v>8364.6626167470167</v>
      </c>
      <c r="M2026" s="54">
        <v>7831.3786562903397</v>
      </c>
      <c r="N2026" s="120">
        <v>1.0796689400000468</v>
      </c>
      <c r="O2026" s="123">
        <v>7317.2250740875843</v>
      </c>
      <c r="P2026" s="53">
        <v>8342.5102139203773</v>
      </c>
      <c r="Q2026" s="54">
        <v>7884.0585067498869</v>
      </c>
      <c r="R2026" s="55">
        <v>1.0774656276010457</v>
      </c>
      <c r="S2026" s="121">
        <v>8438.1497257247302</v>
      </c>
      <c r="T2026" s="54">
        <v>7900.2420088957842</v>
      </c>
      <c r="U2026" s="55">
        <v>1.0796773269791622</v>
      </c>
    </row>
    <row r="2027" spans="1:21" ht="13" x14ac:dyDescent="0.3">
      <c r="A2027" s="44" t="s">
        <v>5295</v>
      </c>
      <c r="B2027" s="44" t="s">
        <v>11335</v>
      </c>
      <c r="C2027" s="98" t="s">
        <v>966</v>
      </c>
      <c r="D2027" s="98" t="s">
        <v>13151</v>
      </c>
      <c r="E2027" s="98" t="s">
        <v>201</v>
      </c>
      <c r="F2027" s="122">
        <v>1.1401193935476475</v>
      </c>
      <c r="G2027" s="122">
        <v>1.1531898554831483</v>
      </c>
      <c r="H2027" s="99">
        <v>3047.583333333333</v>
      </c>
      <c r="I2027" s="53">
        <v>3474.6088617859177</v>
      </c>
      <c r="J2027" s="54">
        <v>3283.6404646603796</v>
      </c>
      <c r="K2027" s="55">
        <v>1.0774571539177096</v>
      </c>
      <c r="L2027" s="121">
        <v>3514.442183739518</v>
      </c>
      <c r="M2027" s="54">
        <v>3290.3810670618091</v>
      </c>
      <c r="N2027" s="120">
        <v>1.0796689400000468</v>
      </c>
      <c r="O2027" s="123">
        <v>3077.828031506549</v>
      </c>
      <c r="P2027" s="53">
        <v>3509.0914287251962</v>
      </c>
      <c r="Q2027" s="54">
        <v>3316.2539116152948</v>
      </c>
      <c r="R2027" s="55">
        <v>1.0774656276010457</v>
      </c>
      <c r="S2027" s="121">
        <v>3549.3200628550203</v>
      </c>
      <c r="T2027" s="54">
        <v>3323.0611419585275</v>
      </c>
      <c r="U2027" s="55">
        <v>1.0796773269791622</v>
      </c>
    </row>
    <row r="2028" spans="1:21" ht="13" x14ac:dyDescent="0.3">
      <c r="A2028" s="44" t="s">
        <v>5294</v>
      </c>
      <c r="B2028" s="44" t="s">
        <v>11334</v>
      </c>
      <c r="C2028" s="98" t="s">
        <v>966</v>
      </c>
      <c r="D2028" s="98" t="s">
        <v>13151</v>
      </c>
      <c r="E2028" s="98" t="s">
        <v>192</v>
      </c>
      <c r="F2028" s="122">
        <v>1.1481299565677929</v>
      </c>
      <c r="G2028" s="122">
        <v>1.1527599592004951</v>
      </c>
      <c r="H2028" s="99">
        <v>6026.8333333333321</v>
      </c>
      <c r="I2028" s="53">
        <v>6919.5878932413252</v>
      </c>
      <c r="J2028" s="54">
        <v>6539.279587672112</v>
      </c>
      <c r="K2028" s="55">
        <v>1.0850274474166279</v>
      </c>
      <c r="L2028" s="121">
        <v>6947.492147441516</v>
      </c>
      <c r="M2028" s="54">
        <v>6504.5590254036388</v>
      </c>
      <c r="N2028" s="120">
        <v>1.0792664514925427</v>
      </c>
      <c r="O2028" s="123">
        <v>6079.2462499529902</v>
      </c>
      <c r="P2028" s="53">
        <v>6979.7647329234451</v>
      </c>
      <c r="Q2028" s="54">
        <v>6596.2009163496541</v>
      </c>
      <c r="R2028" s="55">
        <v>1.0850359806366885</v>
      </c>
      <c r="S2028" s="121">
        <v>7007.9116590655722</v>
      </c>
      <c r="T2028" s="54">
        <v>6561.1774954402463</v>
      </c>
      <c r="U2028" s="55">
        <v>1.0792748353450863</v>
      </c>
    </row>
    <row r="2029" spans="1:21" ht="13" x14ac:dyDescent="0.3">
      <c r="A2029" s="44" t="s">
        <v>5293</v>
      </c>
      <c r="B2029" s="44" t="s">
        <v>11333</v>
      </c>
      <c r="C2029" s="98" t="s">
        <v>966</v>
      </c>
      <c r="D2029" s="98" t="s">
        <v>13151</v>
      </c>
      <c r="E2029" s="98" t="s">
        <v>192</v>
      </c>
      <c r="F2029" s="122">
        <v>1.1481299565677929</v>
      </c>
      <c r="G2029" s="122">
        <v>1.1527599592004951</v>
      </c>
      <c r="H2029" s="99">
        <v>6147.8333333333339</v>
      </c>
      <c r="I2029" s="53">
        <v>7058.5116179860306</v>
      </c>
      <c r="J2029" s="54">
        <v>6670.5679088095267</v>
      </c>
      <c r="K2029" s="55">
        <v>1.0850274474166279</v>
      </c>
      <c r="L2029" s="121">
        <v>7086.9761025047783</v>
      </c>
      <c r="M2029" s="54">
        <v>6635.1502660342385</v>
      </c>
      <c r="N2029" s="120">
        <v>1.0792664514925427</v>
      </c>
      <c r="O2029" s="123">
        <v>6200.9328591150343</v>
      </c>
      <c r="P2029" s="53">
        <v>7119.4767742155445</v>
      </c>
      <c r="Q2029" s="54">
        <v>6728.2352656521462</v>
      </c>
      <c r="R2029" s="55">
        <v>1.0850359806366885</v>
      </c>
      <c r="S2029" s="121">
        <v>7148.1871096784562</v>
      </c>
      <c r="T2029" s="54">
        <v>6692.5107905073128</v>
      </c>
      <c r="U2029" s="55">
        <v>1.0792748353450861</v>
      </c>
    </row>
    <row r="2030" spans="1:21" ht="13" x14ac:dyDescent="0.3">
      <c r="A2030" s="44" t="s">
        <v>5292</v>
      </c>
      <c r="B2030" s="44" t="s">
        <v>11332</v>
      </c>
      <c r="C2030" s="98" t="s">
        <v>966</v>
      </c>
      <c r="D2030" s="98" t="s">
        <v>13151</v>
      </c>
      <c r="E2030" s="98" t="s">
        <v>192</v>
      </c>
      <c r="F2030" s="122">
        <v>1.1481299565677929</v>
      </c>
      <c r="G2030" s="122">
        <v>1.1527599592004951</v>
      </c>
      <c r="H2030" s="99">
        <v>6980.4166666666679</v>
      </c>
      <c r="I2030" s="53">
        <v>8014.4254843250992</v>
      </c>
      <c r="J2030" s="54">
        <v>7573.9436777378205</v>
      </c>
      <c r="K2030" s="55">
        <v>1.0850274474166279</v>
      </c>
      <c r="L2030" s="121">
        <v>8046.744831869124</v>
      </c>
      <c r="M2030" s="54">
        <v>7533.7295257727383</v>
      </c>
      <c r="N2030" s="120">
        <v>1.0792664514925427</v>
      </c>
      <c r="O2030" s="123">
        <v>7037.8219285745299</v>
      </c>
      <c r="P2030" s="53">
        <v>8080.334185186136</v>
      </c>
      <c r="Q2030" s="54">
        <v>7636.2900178172558</v>
      </c>
      <c r="R2030" s="55">
        <v>1.0850359806366885</v>
      </c>
      <c r="S2030" s="121">
        <v>8112.9193192439252</v>
      </c>
      <c r="T2030" s="54">
        <v>7595.7441031503131</v>
      </c>
      <c r="U2030" s="55">
        <v>1.0792748353450863</v>
      </c>
    </row>
    <row r="2031" spans="1:21" ht="13" x14ac:dyDescent="0.3">
      <c r="A2031" s="44" t="s">
        <v>5291</v>
      </c>
      <c r="B2031" s="44" t="s">
        <v>11331</v>
      </c>
      <c r="C2031" s="98" t="s">
        <v>966</v>
      </c>
      <c r="D2031" s="98" t="s">
        <v>13151</v>
      </c>
      <c r="E2031" s="98" t="s">
        <v>192</v>
      </c>
      <c r="F2031" s="122">
        <v>1.1481299565677929</v>
      </c>
      <c r="G2031" s="122">
        <v>1.1527599592004951</v>
      </c>
      <c r="H2031" s="99">
        <v>10107.083333333332</v>
      </c>
      <c r="I2031" s="53">
        <v>11604.245148527063</v>
      </c>
      <c r="J2031" s="54">
        <v>10966.462829993809</v>
      </c>
      <c r="K2031" s="55">
        <v>1.0850274474166279</v>
      </c>
      <c r="L2031" s="121">
        <v>11651.040970969336</v>
      </c>
      <c r="M2031" s="54">
        <v>10908.235964106087</v>
      </c>
      <c r="N2031" s="120">
        <v>1.0792664514925427</v>
      </c>
      <c r="O2031" s="123">
        <v>10194.165214133058</v>
      </c>
      <c r="P2031" s="53">
        <v>11704.226464547493</v>
      </c>
      <c r="Q2031" s="54">
        <v>11061.036049889281</v>
      </c>
      <c r="R2031" s="55">
        <v>1.0850359806366885</v>
      </c>
      <c r="S2031" s="121">
        <v>11751.425476327131</v>
      </c>
      <c r="T2031" s="54">
        <v>11002.305982964062</v>
      </c>
      <c r="U2031" s="55">
        <v>1.0792748353450863</v>
      </c>
    </row>
    <row r="2032" spans="1:21" ht="13" x14ac:dyDescent="0.3">
      <c r="A2032" s="44" t="s">
        <v>5290</v>
      </c>
      <c r="B2032" s="44" t="s">
        <v>11330</v>
      </c>
      <c r="C2032" s="98" t="s">
        <v>966</v>
      </c>
      <c r="D2032" s="98" t="s">
        <v>13151</v>
      </c>
      <c r="E2032" s="98" t="s">
        <v>201</v>
      </c>
      <c r="F2032" s="122">
        <v>1.1401193935476475</v>
      </c>
      <c r="G2032" s="122">
        <v>1.1531898554831483</v>
      </c>
      <c r="H2032" s="99">
        <v>3185</v>
      </c>
      <c r="I2032" s="53">
        <v>3631.2802684492572</v>
      </c>
      <c r="J2032" s="54">
        <v>3431.7010352279053</v>
      </c>
      <c r="K2032" s="55">
        <v>1.0774571539177096</v>
      </c>
      <c r="L2032" s="121">
        <v>3672.9096897138274</v>
      </c>
      <c r="M2032" s="54">
        <v>3438.7455739001489</v>
      </c>
      <c r="N2032" s="120">
        <v>1.0796689400000468</v>
      </c>
      <c r="O2032" s="123">
        <v>3210.7182097826653</v>
      </c>
      <c r="P2032" s="53">
        <v>3660.6020981898009</v>
      </c>
      <c r="Q2032" s="54">
        <v>3459.4385109535851</v>
      </c>
      <c r="R2032" s="55">
        <v>1.0774656276010457</v>
      </c>
      <c r="S2032" s="121">
        <v>3702.5676683363845</v>
      </c>
      <c r="T2032" s="54">
        <v>3466.5396544214691</v>
      </c>
      <c r="U2032" s="55">
        <v>1.0796773269791622</v>
      </c>
    </row>
    <row r="2033" spans="1:21" ht="13" x14ac:dyDescent="0.3">
      <c r="A2033" s="44" t="s">
        <v>5289</v>
      </c>
      <c r="B2033" s="44" t="s">
        <v>11329</v>
      </c>
      <c r="C2033" s="98" t="s">
        <v>966</v>
      </c>
      <c r="D2033" s="98" t="s">
        <v>13151</v>
      </c>
      <c r="E2033" s="98" t="s">
        <v>192</v>
      </c>
      <c r="F2033" s="122">
        <v>1.1481299565677929</v>
      </c>
      <c r="G2033" s="122">
        <v>1.1527599592004951</v>
      </c>
      <c r="H2033" s="99">
        <v>10237.833333333334</v>
      </c>
      <c r="I2033" s="53">
        <v>11754.363140348303</v>
      </c>
      <c r="J2033" s="54">
        <v>11108.330168743534</v>
      </c>
      <c r="K2033" s="55">
        <v>1.0850274474166279</v>
      </c>
      <c r="L2033" s="121">
        <v>11801.764335634804</v>
      </c>
      <c r="M2033" s="54">
        <v>11049.350052638738</v>
      </c>
      <c r="N2033" s="120">
        <v>1.0792664514925427</v>
      </c>
      <c r="O2033" s="123">
        <v>10323.479919701131</v>
      </c>
      <c r="P2033" s="53">
        <v>11852.696551834943</v>
      </c>
      <c r="Q2033" s="54">
        <v>11201.34715825608</v>
      </c>
      <c r="R2033" s="55">
        <v>1.0850359806366885</v>
      </c>
      <c r="S2033" s="121">
        <v>11900.494291041807</v>
      </c>
      <c r="T2033" s="54">
        <v>11141.872090523742</v>
      </c>
      <c r="U2033" s="55">
        <v>1.0792748353450863</v>
      </c>
    </row>
    <row r="2034" spans="1:21" ht="13" x14ac:dyDescent="0.3">
      <c r="A2034" s="44" t="s">
        <v>5288</v>
      </c>
      <c r="B2034" s="44" t="s">
        <v>11328</v>
      </c>
      <c r="C2034" s="98" t="s">
        <v>966</v>
      </c>
      <c r="D2034" s="98" t="s">
        <v>13151</v>
      </c>
      <c r="E2034" s="98" t="s">
        <v>201</v>
      </c>
      <c r="F2034" s="122">
        <v>1.1401193935476475</v>
      </c>
      <c r="G2034" s="122">
        <v>1.1531898554831483</v>
      </c>
      <c r="H2034" s="99">
        <v>7720.8333333333339</v>
      </c>
      <c r="I2034" s="53">
        <v>8802.6718176824616</v>
      </c>
      <c r="J2034" s="54">
        <v>8318.8671092063159</v>
      </c>
      <c r="K2034" s="55">
        <v>1.0774571539177096</v>
      </c>
      <c r="L2034" s="121">
        <v>8903.5866758761422</v>
      </c>
      <c r="M2034" s="54">
        <v>8335.9439409170282</v>
      </c>
      <c r="N2034" s="120">
        <v>1.0796689400000468</v>
      </c>
      <c r="O2034" s="123">
        <v>7790.4366066243856</v>
      </c>
      <c r="P2034" s="53">
        <v>8882.0278594159863</v>
      </c>
      <c r="Q2034" s="54">
        <v>8393.9276676427035</v>
      </c>
      <c r="R2034" s="55">
        <v>1.0774656276010455</v>
      </c>
      <c r="S2034" s="121">
        <v>8983.8524645438047</v>
      </c>
      <c r="T2034" s="54">
        <v>8411.1577714408322</v>
      </c>
      <c r="U2034" s="55">
        <v>1.0796773269791622</v>
      </c>
    </row>
    <row r="2035" spans="1:21" ht="13" x14ac:dyDescent="0.3">
      <c r="A2035" s="44" t="s">
        <v>5287</v>
      </c>
      <c r="B2035" s="44" t="s">
        <v>11327</v>
      </c>
      <c r="C2035" s="98" t="s">
        <v>966</v>
      </c>
      <c r="D2035" s="98" t="s">
        <v>13151</v>
      </c>
      <c r="E2035" s="98" t="s">
        <v>192</v>
      </c>
      <c r="F2035" s="122">
        <v>1.1481299565677929</v>
      </c>
      <c r="G2035" s="122">
        <v>1.1527599592004951</v>
      </c>
      <c r="H2035" s="99">
        <v>3955.5833333333339</v>
      </c>
      <c r="I2035" s="53">
        <v>4541.5237207002865</v>
      </c>
      <c r="J2035" s="54">
        <v>4291.9164872104238</v>
      </c>
      <c r="K2035" s="55">
        <v>1.0850274474166279</v>
      </c>
      <c r="L2035" s="121">
        <v>4559.8380819474924</v>
      </c>
      <c r="M2035" s="54">
        <v>4269.1283877497108</v>
      </c>
      <c r="N2035" s="120">
        <v>1.0792664514925427</v>
      </c>
      <c r="O2035" s="123">
        <v>3987.3446393829681</v>
      </c>
      <c r="P2035" s="53">
        <v>4577.9898276355889</v>
      </c>
      <c r="Q2035" s="54">
        <v>4326.4124009293419</v>
      </c>
      <c r="R2035" s="55">
        <v>1.0850359806366885</v>
      </c>
      <c r="S2035" s="121">
        <v>4596.4512438134234</v>
      </c>
      <c r="T2035" s="54">
        <v>4303.4407291341649</v>
      </c>
      <c r="U2035" s="55">
        <v>1.0792748353450863</v>
      </c>
    </row>
    <row r="2036" spans="1:21" ht="13" x14ac:dyDescent="0.3">
      <c r="A2036" s="44" t="s">
        <v>5286</v>
      </c>
      <c r="B2036" s="44" t="s">
        <v>11326</v>
      </c>
      <c r="C2036" s="98" t="s">
        <v>966</v>
      </c>
      <c r="D2036" s="98" t="s">
        <v>13151</v>
      </c>
      <c r="E2036" s="98" t="s">
        <v>197</v>
      </c>
      <c r="F2036" s="122">
        <v>1.1507499449101941</v>
      </c>
      <c r="G2036" s="122">
        <v>1.1536412845350703</v>
      </c>
      <c r="H2036" s="99">
        <v>6241.166666666667</v>
      </c>
      <c r="I2036" s="53">
        <v>7182.0221978420068</v>
      </c>
      <c r="J2036" s="54">
        <v>6787.2902087751963</v>
      </c>
      <c r="K2036" s="55">
        <v>1.0875034382634436</v>
      </c>
      <c r="L2036" s="121">
        <v>7200.0675303307962</v>
      </c>
      <c r="M2036" s="54">
        <v>6741.0316188951274</v>
      </c>
      <c r="N2036" s="120">
        <v>1.0800915884682554</v>
      </c>
      <c r="O2036" s="123">
        <v>6294.4156451322942</v>
      </c>
      <c r="P2036" s="53">
        <v>7243.2984568778511</v>
      </c>
      <c r="Q2036" s="54">
        <v>6845.2524901423139</v>
      </c>
      <c r="R2036" s="55">
        <v>1.0875119909559836</v>
      </c>
      <c r="S2036" s="121">
        <v>7261.4977502480633</v>
      </c>
      <c r="T2036" s="54">
        <v>6798.5982044286175</v>
      </c>
      <c r="U2036" s="55">
        <v>1.0800999787305476</v>
      </c>
    </row>
    <row r="2037" spans="1:21" ht="13" x14ac:dyDescent="0.3">
      <c r="A2037" s="44" t="s">
        <v>5285</v>
      </c>
      <c r="B2037" s="44" t="s">
        <v>11325</v>
      </c>
      <c r="C2037" s="98" t="s">
        <v>966</v>
      </c>
      <c r="D2037" s="98" t="s">
        <v>13151</v>
      </c>
      <c r="E2037" s="98" t="s">
        <v>192</v>
      </c>
      <c r="F2037" s="122">
        <v>1.1481299565677929</v>
      </c>
      <c r="G2037" s="122">
        <v>1.1527599592004951</v>
      </c>
      <c r="H2037" s="99">
        <v>7579.9166666666661</v>
      </c>
      <c r="I2037" s="53">
        <v>8702.7293932874891</v>
      </c>
      <c r="J2037" s="54">
        <v>8224.4176324640866</v>
      </c>
      <c r="K2037" s="55">
        <v>1.0850274474166277</v>
      </c>
      <c r="L2037" s="121">
        <v>8737.8244274098197</v>
      </c>
      <c r="M2037" s="54">
        <v>8180.7497634425163</v>
      </c>
      <c r="N2037" s="120">
        <v>1.0792664514925427</v>
      </c>
      <c r="O2037" s="123">
        <v>7649.261011505173</v>
      </c>
      <c r="P2037" s="53">
        <v>8782.3457129151466</v>
      </c>
      <c r="Q2037" s="54">
        <v>8299.723422764504</v>
      </c>
      <c r="R2037" s="55">
        <v>1.0850359806366887</v>
      </c>
      <c r="S2037" s="121">
        <v>8817.7618115366404</v>
      </c>
      <c r="T2037" s="54">
        <v>8255.6549187038327</v>
      </c>
      <c r="U2037" s="55">
        <v>1.0792748353450861</v>
      </c>
    </row>
    <row r="2038" spans="1:21" ht="13" x14ac:dyDescent="0.3">
      <c r="A2038" s="44" t="s">
        <v>5284</v>
      </c>
      <c r="B2038" s="44" t="s">
        <v>11324</v>
      </c>
      <c r="C2038" s="98" t="s">
        <v>966</v>
      </c>
      <c r="D2038" s="98" t="s">
        <v>13151</v>
      </c>
      <c r="E2038" s="98" t="s">
        <v>193</v>
      </c>
      <c r="F2038" s="122">
        <v>1.1227834592251347</v>
      </c>
      <c r="G2038" s="122">
        <v>1.1479946904910956</v>
      </c>
      <c r="H2038" s="99">
        <v>11291.666666666666</v>
      </c>
      <c r="I2038" s="53">
        <v>12678.096560417145</v>
      </c>
      <c r="J2038" s="54">
        <v>11981.294164794052</v>
      </c>
      <c r="K2038" s="55">
        <v>1.0610740219743811</v>
      </c>
      <c r="L2038" s="121">
        <v>12962.773380128619</v>
      </c>
      <c r="M2038" s="54">
        <v>12136.339674025867</v>
      </c>
      <c r="N2038" s="120">
        <v>1.0748049895816267</v>
      </c>
      <c r="O2038" s="123">
        <v>11402.908903504611</v>
      </c>
      <c r="P2038" s="53">
        <v>12802.997503905994</v>
      </c>
      <c r="Q2038" s="54">
        <v>12099.425567875129</v>
      </c>
      <c r="R2038" s="55">
        <v>1.061082366812248</v>
      </c>
      <c r="S2038" s="121">
        <v>13090.478877376934</v>
      </c>
      <c r="T2038" s="54">
        <v>12255.99859034664</v>
      </c>
      <c r="U2038" s="55">
        <v>1.0748133387770762</v>
      </c>
    </row>
    <row r="2039" spans="1:21" ht="13" x14ac:dyDescent="0.3">
      <c r="A2039" s="44" t="s">
        <v>5283</v>
      </c>
      <c r="B2039" s="44" t="s">
        <v>10944</v>
      </c>
      <c r="C2039" s="98" t="s">
        <v>966</v>
      </c>
      <c r="D2039" s="98" t="s">
        <v>13151</v>
      </c>
      <c r="E2039" s="98" t="s">
        <v>193</v>
      </c>
      <c r="F2039" s="122">
        <v>1.1227834592251347</v>
      </c>
      <c r="G2039" s="122">
        <v>1.1479946904910956</v>
      </c>
      <c r="H2039" s="99">
        <v>11153.500000000002</v>
      </c>
      <c r="I2039" s="53">
        <v>12522.965312467542</v>
      </c>
      <c r="J2039" s="54">
        <v>11834.689104091261</v>
      </c>
      <c r="K2039" s="55">
        <v>1.0610740219743811</v>
      </c>
      <c r="L2039" s="121">
        <v>12804.158780392438</v>
      </c>
      <c r="M2039" s="54">
        <v>11987.837451298677</v>
      </c>
      <c r="N2039" s="120">
        <v>1.074804989581627</v>
      </c>
      <c r="O2039" s="123">
        <v>11247.868890736212</v>
      </c>
      <c r="P2039" s="53">
        <v>12628.921142051582</v>
      </c>
      <c r="Q2039" s="54">
        <v>11934.915344176236</v>
      </c>
      <c r="R2039" s="55">
        <v>1.0610823668122482</v>
      </c>
      <c r="S2039" s="121">
        <v>12912.493765905141</v>
      </c>
      <c r="T2039" s="54">
        <v>12089.359516578997</v>
      </c>
      <c r="U2039" s="55">
        <v>1.0748133387770762</v>
      </c>
    </row>
    <row r="2040" spans="1:21" ht="13" x14ac:dyDescent="0.3">
      <c r="A2040" s="44" t="s">
        <v>5282</v>
      </c>
      <c r="B2040" s="44" t="s">
        <v>11323</v>
      </c>
      <c r="C2040" s="98" t="s">
        <v>966</v>
      </c>
      <c r="D2040" s="98" t="s">
        <v>13151</v>
      </c>
      <c r="E2040" s="98" t="s">
        <v>193</v>
      </c>
      <c r="F2040" s="122">
        <v>1.1227834592251347</v>
      </c>
      <c r="G2040" s="122">
        <v>1.1479946904910956</v>
      </c>
      <c r="H2040" s="99">
        <v>7071.5000000000009</v>
      </c>
      <c r="I2040" s="53">
        <v>7939.7632319105405</v>
      </c>
      <c r="J2040" s="54">
        <v>7503.3849463918359</v>
      </c>
      <c r="K2040" s="55">
        <v>1.0610740219743811</v>
      </c>
      <c r="L2040" s="121">
        <v>8118.0444538077836</v>
      </c>
      <c r="M2040" s="54">
        <v>7600.4834838264751</v>
      </c>
      <c r="N2040" s="120">
        <v>1.0748049895816267</v>
      </c>
      <c r="O2040" s="123">
        <v>7135.9599241551186</v>
      </c>
      <c r="P2040" s="53">
        <v>8012.1377685348134</v>
      </c>
      <c r="Q2040" s="54">
        <v>7571.8412457998638</v>
      </c>
      <c r="R2040" s="55">
        <v>1.0610823668122482</v>
      </c>
      <c r="S2040" s="121">
        <v>8192.0441044873169</v>
      </c>
      <c r="T2040" s="54">
        <v>7669.8249114605742</v>
      </c>
      <c r="U2040" s="55">
        <v>1.0748133387770762</v>
      </c>
    </row>
    <row r="2041" spans="1:21" ht="13" x14ac:dyDescent="0.3">
      <c r="A2041" s="44" t="s">
        <v>5281</v>
      </c>
      <c r="B2041" s="44" t="s">
        <v>11322</v>
      </c>
      <c r="C2041" s="98" t="s">
        <v>966</v>
      </c>
      <c r="D2041" s="98" t="s">
        <v>13151</v>
      </c>
      <c r="E2041" s="98" t="s">
        <v>193</v>
      </c>
      <c r="F2041" s="122">
        <v>1.1227834592251347</v>
      </c>
      <c r="G2041" s="122">
        <v>1.1479946904910956</v>
      </c>
      <c r="H2041" s="99">
        <v>8424.75</v>
      </c>
      <c r="I2041" s="53">
        <v>9459.1699481069536</v>
      </c>
      <c r="J2041" s="54">
        <v>8939.283366628666</v>
      </c>
      <c r="K2041" s="55">
        <v>1.0610740219743811</v>
      </c>
      <c r="L2041" s="121">
        <v>9671.5682687148583</v>
      </c>
      <c r="M2041" s="54">
        <v>9054.9633359778109</v>
      </c>
      <c r="N2041" s="120">
        <v>1.074804989581627</v>
      </c>
      <c r="O2041" s="123">
        <v>8505.1543740603647</v>
      </c>
      <c r="P2041" s="53">
        <v>9549.4466493512809</v>
      </c>
      <c r="Q2041" s="54">
        <v>9024.6693333315161</v>
      </c>
      <c r="R2041" s="55">
        <v>1.061082366812248</v>
      </c>
      <c r="S2041" s="121">
        <v>9763.8720632284167</v>
      </c>
      <c r="T2041" s="54">
        <v>9141.4533695982755</v>
      </c>
      <c r="U2041" s="55">
        <v>1.0748133387770764</v>
      </c>
    </row>
    <row r="2042" spans="1:21" ht="13" x14ac:dyDescent="0.3">
      <c r="A2042" s="44" t="s">
        <v>5280</v>
      </c>
      <c r="B2042" s="44" t="s">
        <v>11321</v>
      </c>
      <c r="C2042" s="98" t="s">
        <v>966</v>
      </c>
      <c r="D2042" s="98" t="s">
        <v>13151</v>
      </c>
      <c r="E2042" s="98" t="s">
        <v>193</v>
      </c>
      <c r="F2042" s="122">
        <v>1.1227834592251347</v>
      </c>
      <c r="G2042" s="122">
        <v>1.1479946904910956</v>
      </c>
      <c r="H2042" s="99">
        <v>9137.3333333333321</v>
      </c>
      <c r="I2042" s="53">
        <v>10259.246728093129</v>
      </c>
      <c r="J2042" s="54">
        <v>9695.3870301205752</v>
      </c>
      <c r="K2042" s="55">
        <v>1.0610740219743808</v>
      </c>
      <c r="L2042" s="121">
        <v>10489.61015191397</v>
      </c>
      <c r="M2042" s="54">
        <v>9820.8514581371837</v>
      </c>
      <c r="N2042" s="120">
        <v>1.0748049895816267</v>
      </c>
      <c r="O2042" s="123">
        <v>9221.5801646023101</v>
      </c>
      <c r="P2042" s="53">
        <v>10353.837676734069</v>
      </c>
      <c r="Q2042" s="54">
        <v>9784.8561068051004</v>
      </c>
      <c r="R2042" s="55">
        <v>1.0610823668122482</v>
      </c>
      <c r="S2042" s="121">
        <v>10586.325066901456</v>
      </c>
      <c r="T2042" s="54">
        <v>9911.47736551667</v>
      </c>
      <c r="U2042" s="55">
        <v>1.0748133387770764</v>
      </c>
    </row>
    <row r="2043" spans="1:21" ht="13" x14ac:dyDescent="0.3">
      <c r="A2043" s="44" t="s">
        <v>5279</v>
      </c>
      <c r="B2043" s="44" t="s">
        <v>9116</v>
      </c>
      <c r="C2043" s="98" t="s">
        <v>966</v>
      </c>
      <c r="D2043" s="98" t="s">
        <v>13151</v>
      </c>
      <c r="E2043" s="98" t="s">
        <v>193</v>
      </c>
      <c r="F2043" s="122">
        <v>1.1227834592251347</v>
      </c>
      <c r="G2043" s="122">
        <v>1.1479946904910956</v>
      </c>
      <c r="H2043" s="99">
        <v>8970.25</v>
      </c>
      <c r="I2043" s="53">
        <v>10071.648325114264</v>
      </c>
      <c r="J2043" s="54">
        <v>9518.099245615691</v>
      </c>
      <c r="K2043" s="55">
        <v>1.0610740219743811</v>
      </c>
      <c r="L2043" s="121">
        <v>10297.799372377751</v>
      </c>
      <c r="M2043" s="54">
        <v>9641.2694577945877</v>
      </c>
      <c r="N2043" s="120">
        <v>1.0748049895816267</v>
      </c>
      <c r="O2043" s="123">
        <v>9049.3788129945133</v>
      </c>
      <c r="P2043" s="53">
        <v>10160.492847492622</v>
      </c>
      <c r="Q2043" s="54">
        <v>9602.1362890728306</v>
      </c>
      <c r="R2043" s="55">
        <v>1.0610823668122482</v>
      </c>
      <c r="S2043" s="121">
        <v>10388.638829560314</v>
      </c>
      <c r="T2043" s="54">
        <v>9726.3930558531683</v>
      </c>
      <c r="U2043" s="55">
        <v>1.0748133387770762</v>
      </c>
    </row>
    <row r="2044" spans="1:21" ht="13" x14ac:dyDescent="0.3">
      <c r="A2044" s="44" t="s">
        <v>5278</v>
      </c>
      <c r="B2044" s="44" t="s">
        <v>11320</v>
      </c>
      <c r="C2044" s="98" t="s">
        <v>966</v>
      </c>
      <c r="D2044" s="98" t="s">
        <v>13151</v>
      </c>
      <c r="E2044" s="98" t="s">
        <v>193</v>
      </c>
      <c r="F2044" s="122">
        <v>1.1227834592251347</v>
      </c>
      <c r="G2044" s="122">
        <v>1.1479946904910956</v>
      </c>
      <c r="H2044" s="99">
        <v>16245.666666666664</v>
      </c>
      <c r="I2044" s="53">
        <v>18240.36581741846</v>
      </c>
      <c r="J2044" s="54">
        <v>17237.854869655133</v>
      </c>
      <c r="K2044" s="55">
        <v>1.0610740219743811</v>
      </c>
      <c r="L2044" s="121">
        <v>18649.939076821505</v>
      </c>
      <c r="M2044" s="54">
        <v>17460.923592413244</v>
      </c>
      <c r="N2044" s="120">
        <v>1.0748049895816267</v>
      </c>
      <c r="O2044" s="123">
        <v>16375.7439067058</v>
      </c>
      <c r="P2044" s="53">
        <v>18386.414390956059</v>
      </c>
      <c r="Q2044" s="54">
        <v>17376.013102838639</v>
      </c>
      <c r="R2044" s="55">
        <v>1.061082366812248</v>
      </c>
      <c r="S2044" s="121">
        <v>18799.26705774017</v>
      </c>
      <c r="T2044" s="54">
        <v>17600.867983324824</v>
      </c>
      <c r="U2044" s="55">
        <v>1.0748133387770764</v>
      </c>
    </row>
    <row r="2045" spans="1:21" ht="13" x14ac:dyDescent="0.3">
      <c r="A2045" s="44" t="s">
        <v>5277</v>
      </c>
      <c r="B2045" s="44" t="s">
        <v>11319</v>
      </c>
      <c r="C2045" s="98" t="s">
        <v>966</v>
      </c>
      <c r="D2045" s="98" t="s">
        <v>13151</v>
      </c>
      <c r="E2045" s="98" t="s">
        <v>193</v>
      </c>
      <c r="F2045" s="122">
        <v>1.1227834592251347</v>
      </c>
      <c r="G2045" s="122">
        <v>1.1479946904910956</v>
      </c>
      <c r="H2045" s="99">
        <v>6116.75</v>
      </c>
      <c r="I2045" s="53">
        <v>6867.7857242153423</v>
      </c>
      <c r="J2045" s="54">
        <v>6490.3245239117941</v>
      </c>
      <c r="K2045" s="55">
        <v>1.0610740219743808</v>
      </c>
      <c r="L2045" s="121">
        <v>7021.9965230614089</v>
      </c>
      <c r="M2045" s="54">
        <v>6574.3134200234153</v>
      </c>
      <c r="N2045" s="120">
        <v>1.0748049895816267</v>
      </c>
      <c r="O2045" s="123">
        <v>6171.6479672340283</v>
      </c>
      <c r="P2045" s="53">
        <v>6929.4242537707933</v>
      </c>
      <c r="Q2045" s="54">
        <v>6548.6268322046826</v>
      </c>
      <c r="R2045" s="55">
        <v>1.0610823668122482</v>
      </c>
      <c r="S2045" s="121">
        <v>7085.0190979648278</v>
      </c>
      <c r="T2045" s="54">
        <v>6633.3695574195617</v>
      </c>
      <c r="U2045" s="55">
        <v>1.0748133387770762</v>
      </c>
    </row>
    <row r="2046" spans="1:21" ht="13" x14ac:dyDescent="0.3">
      <c r="A2046" s="44" t="s">
        <v>5276</v>
      </c>
      <c r="B2046" s="44" t="s">
        <v>11318</v>
      </c>
      <c r="C2046" s="98" t="s">
        <v>966</v>
      </c>
      <c r="D2046" s="98" t="s">
        <v>13151</v>
      </c>
      <c r="E2046" s="98" t="s">
        <v>193</v>
      </c>
      <c r="F2046" s="122">
        <v>1.1227834592251347</v>
      </c>
      <c r="G2046" s="122">
        <v>1.1479946904910956</v>
      </c>
      <c r="H2046" s="99">
        <v>11349.25</v>
      </c>
      <c r="I2046" s="53">
        <v>12742.750174610859</v>
      </c>
      <c r="J2046" s="54">
        <v>12042.394343892742</v>
      </c>
      <c r="K2046" s="55">
        <v>1.0610740219743808</v>
      </c>
      <c r="L2046" s="121">
        <v>13028.878741056067</v>
      </c>
      <c r="M2046" s="54">
        <v>12198.230528009279</v>
      </c>
      <c r="N2046" s="120">
        <v>1.074804989581627</v>
      </c>
      <c r="O2046" s="123">
        <v>11456.411786671317</v>
      </c>
      <c r="P2046" s="53">
        <v>12863.069656146426</v>
      </c>
      <c r="Q2046" s="54">
        <v>12156.196533776936</v>
      </c>
      <c r="R2046" s="55">
        <v>1.061082366812248</v>
      </c>
      <c r="S2046" s="121">
        <v>13151.899903178279</v>
      </c>
      <c r="T2046" s="54">
        <v>12313.504202837248</v>
      </c>
      <c r="U2046" s="55">
        <v>1.0748133387770764</v>
      </c>
    </row>
    <row r="2047" spans="1:21" ht="13" x14ac:dyDescent="0.3">
      <c r="A2047" s="44" t="s">
        <v>5275</v>
      </c>
      <c r="B2047" s="44" t="s">
        <v>11317</v>
      </c>
      <c r="C2047" s="98" t="s">
        <v>966</v>
      </c>
      <c r="D2047" s="98" t="s">
        <v>13151</v>
      </c>
      <c r="E2047" s="98" t="s">
        <v>193</v>
      </c>
      <c r="F2047" s="122">
        <v>1.1227834592251347</v>
      </c>
      <c r="G2047" s="122">
        <v>1.1479946904910956</v>
      </c>
      <c r="H2047" s="99">
        <v>6753.7499999999982</v>
      </c>
      <c r="I2047" s="53">
        <v>7582.9987877417516</v>
      </c>
      <c r="J2047" s="54">
        <v>7166.2286759094741</v>
      </c>
      <c r="K2047" s="55">
        <v>1.0610740219743811</v>
      </c>
      <c r="L2047" s="121">
        <v>7753.2691409042345</v>
      </c>
      <c r="M2047" s="54">
        <v>7258.9641983869096</v>
      </c>
      <c r="N2047" s="120">
        <v>1.0748049895816267</v>
      </c>
      <c r="O2047" s="123">
        <v>6809.1810214964062</v>
      </c>
      <c r="P2047" s="53">
        <v>7645.2358218058707</v>
      </c>
      <c r="Q2047" s="54">
        <v>7225.1019143424473</v>
      </c>
      <c r="R2047" s="55">
        <v>1.061082366812248</v>
      </c>
      <c r="S2047" s="121">
        <v>7816.9036592706088</v>
      </c>
      <c r="T2047" s="54">
        <v>7318.5985880520548</v>
      </c>
      <c r="U2047" s="55">
        <v>1.0748133387770762</v>
      </c>
    </row>
    <row r="2048" spans="1:21" ht="13" x14ac:dyDescent="0.3">
      <c r="A2048" s="44" t="s">
        <v>5274</v>
      </c>
      <c r="B2048" s="44" t="s">
        <v>11316</v>
      </c>
      <c r="C2048" s="98" t="s">
        <v>966</v>
      </c>
      <c r="D2048" s="98" t="s">
        <v>13151</v>
      </c>
      <c r="E2048" s="98" t="s">
        <v>193</v>
      </c>
      <c r="F2048" s="122">
        <v>1.1227834592251347</v>
      </c>
      <c r="G2048" s="122">
        <v>1.1479946904910956</v>
      </c>
      <c r="H2048" s="99">
        <v>16483</v>
      </c>
      <c r="I2048" s="53">
        <v>18506.839758407896</v>
      </c>
      <c r="J2048" s="54">
        <v>17489.683104203723</v>
      </c>
      <c r="K2048" s="55">
        <v>1.0610740219743811</v>
      </c>
      <c r="L2048" s="121">
        <v>18922.39648336473</v>
      </c>
      <c r="M2048" s="54">
        <v>17716.010643273956</v>
      </c>
      <c r="N2048" s="120">
        <v>1.074804989581627</v>
      </c>
      <c r="O2048" s="123">
        <v>16629.358941510589</v>
      </c>
      <c r="P2048" s="53">
        <v>18671.169157045682</v>
      </c>
      <c r="Q2048" s="54">
        <v>17645.119544228477</v>
      </c>
      <c r="R2048" s="55">
        <v>1.0610823668122482</v>
      </c>
      <c r="S2048" s="121">
        <v>19090.415771124783</v>
      </c>
      <c r="T2048" s="54">
        <v>17873.456805647424</v>
      </c>
      <c r="U2048" s="55">
        <v>1.0748133387770764</v>
      </c>
    </row>
    <row r="2049" spans="1:21" ht="13" x14ac:dyDescent="0.3">
      <c r="A2049" s="44" t="s">
        <v>5273</v>
      </c>
      <c r="B2049" s="44" t="s">
        <v>11315</v>
      </c>
      <c r="C2049" s="98" t="s">
        <v>966</v>
      </c>
      <c r="D2049" s="98" t="s">
        <v>13151</v>
      </c>
      <c r="E2049" s="98" t="s">
        <v>193</v>
      </c>
      <c r="F2049" s="122">
        <v>1.1227834592251347</v>
      </c>
      <c r="G2049" s="122">
        <v>1.1479946904910956</v>
      </c>
      <c r="H2049" s="99">
        <v>6410.5</v>
      </c>
      <c r="I2049" s="53">
        <v>7197.6033653627255</v>
      </c>
      <c r="J2049" s="54">
        <v>6802.0150178667691</v>
      </c>
      <c r="K2049" s="55">
        <v>1.0610740219743811</v>
      </c>
      <c r="L2049" s="121">
        <v>7359.2199633931687</v>
      </c>
      <c r="M2049" s="54">
        <v>6890.0373857130189</v>
      </c>
      <c r="N2049" s="120">
        <v>1.074804989581627</v>
      </c>
      <c r="O2049" s="123">
        <v>6467.4982286518534</v>
      </c>
      <c r="P2049" s="53">
        <v>7261.6000336981588</v>
      </c>
      <c r="Q2049" s="54">
        <v>6862.5483278119309</v>
      </c>
      <c r="R2049" s="55">
        <v>1.0610823668122482</v>
      </c>
      <c r="S2049" s="121">
        <v>7424.6536272528938</v>
      </c>
      <c r="T2049" s="54">
        <v>6951.3533646721253</v>
      </c>
      <c r="U2049" s="55">
        <v>1.0748133387770762</v>
      </c>
    </row>
    <row r="2050" spans="1:21" ht="13" x14ac:dyDescent="0.3">
      <c r="A2050" s="44" t="s">
        <v>5272</v>
      </c>
      <c r="B2050" s="44" t="s">
        <v>11314</v>
      </c>
      <c r="C2050" s="98" t="s">
        <v>966</v>
      </c>
      <c r="D2050" s="98" t="s">
        <v>13151</v>
      </c>
      <c r="E2050" s="98" t="s">
        <v>193</v>
      </c>
      <c r="F2050" s="122">
        <v>1.1227834592251347</v>
      </c>
      <c r="G2050" s="122">
        <v>1.1479946904910956</v>
      </c>
      <c r="H2050" s="99">
        <v>19737.666666666668</v>
      </c>
      <c r="I2050" s="53">
        <v>22161.125657032633</v>
      </c>
      <c r="J2050" s="54">
        <v>20943.125354389675</v>
      </c>
      <c r="K2050" s="55">
        <v>1.0610740219743811</v>
      </c>
      <c r="L2050" s="121">
        <v>22658.736536016415</v>
      </c>
      <c r="M2050" s="54">
        <v>21214.142616032288</v>
      </c>
      <c r="N2050" s="120">
        <v>1.0748049895816267</v>
      </c>
      <c r="O2050" s="123">
        <v>19914.841260729321</v>
      </c>
      <c r="P2050" s="53">
        <v>22360.054360641108</v>
      </c>
      <c r="Q2050" s="54">
        <v>21131.286899624884</v>
      </c>
      <c r="R2050" s="55">
        <v>1.0610823668122482</v>
      </c>
      <c r="S2050" s="121">
        <v>22862.132029290256</v>
      </c>
      <c r="T2050" s="54">
        <v>21404.737026659961</v>
      </c>
      <c r="U2050" s="55">
        <v>1.0748133387770762</v>
      </c>
    </row>
    <row r="2051" spans="1:21" ht="13" x14ac:dyDescent="0.3">
      <c r="A2051" s="44" t="s">
        <v>5271</v>
      </c>
      <c r="B2051" s="44" t="s">
        <v>11313</v>
      </c>
      <c r="C2051" s="98" t="s">
        <v>966</v>
      </c>
      <c r="D2051" s="98" t="s">
        <v>13151</v>
      </c>
      <c r="E2051" s="98" t="s">
        <v>193</v>
      </c>
      <c r="F2051" s="122">
        <v>1.1227834592251347</v>
      </c>
      <c r="G2051" s="122">
        <v>1.1479946904910956</v>
      </c>
      <c r="H2051" s="99">
        <v>8166.1666666666661</v>
      </c>
      <c r="I2051" s="53">
        <v>9168.8368586089873</v>
      </c>
      <c r="J2051" s="54">
        <v>8664.9073091131231</v>
      </c>
      <c r="K2051" s="55">
        <v>1.0610740219743808</v>
      </c>
      <c r="L2051" s="121">
        <v>9374.7159749987004</v>
      </c>
      <c r="M2051" s="54">
        <v>8777.0366790884927</v>
      </c>
      <c r="N2051" s="120">
        <v>1.0748049895816267</v>
      </c>
      <c r="O2051" s="123">
        <v>8238.3831098343453</v>
      </c>
      <c r="P2051" s="53">
        <v>9249.9202864817289</v>
      </c>
      <c r="Q2051" s="54">
        <v>8741.6030488890756</v>
      </c>
      <c r="R2051" s="55">
        <v>1.061082366812248</v>
      </c>
      <c r="S2051" s="121">
        <v>9457.6200683213483</v>
      </c>
      <c r="T2051" s="54">
        <v>8854.7240564057247</v>
      </c>
      <c r="U2051" s="55">
        <v>1.0748133387770762</v>
      </c>
    </row>
    <row r="2052" spans="1:21" ht="13" x14ac:dyDescent="0.3">
      <c r="A2052" s="44" t="s">
        <v>5270</v>
      </c>
      <c r="B2052" s="44" t="s">
        <v>11312</v>
      </c>
      <c r="C2052" s="98" t="s">
        <v>966</v>
      </c>
      <c r="D2052" s="98" t="s">
        <v>13151</v>
      </c>
      <c r="E2052" s="98" t="s">
        <v>193</v>
      </c>
      <c r="F2052" s="122">
        <v>1.1227834592251347</v>
      </c>
      <c r="G2052" s="122">
        <v>1.1479946904910956</v>
      </c>
      <c r="H2052" s="99">
        <v>6799.416666666667</v>
      </c>
      <c r="I2052" s="53">
        <v>7634.272565713035</v>
      </c>
      <c r="J2052" s="54">
        <v>7214.6843895796392</v>
      </c>
      <c r="K2052" s="55">
        <v>1.0610740219743811</v>
      </c>
      <c r="L2052" s="121">
        <v>7805.6942317699968</v>
      </c>
      <c r="M2052" s="54">
        <v>7308.0469595778059</v>
      </c>
      <c r="N2052" s="120">
        <v>1.0748049895816267</v>
      </c>
      <c r="O2052" s="123">
        <v>6859.7053944891468</v>
      </c>
      <c r="P2052" s="53">
        <v>7701.9637520898414</v>
      </c>
      <c r="Q2052" s="54">
        <v>7278.7124356192899</v>
      </c>
      <c r="R2052" s="55">
        <v>1.061082366812248</v>
      </c>
      <c r="S2052" s="121">
        <v>7874.905371206667</v>
      </c>
      <c r="T2052" s="54">
        <v>7372.9028580780014</v>
      </c>
      <c r="U2052" s="55">
        <v>1.0748133387770764</v>
      </c>
    </row>
    <row r="2053" spans="1:21" ht="13" x14ac:dyDescent="0.3">
      <c r="A2053" s="44" t="s">
        <v>5269</v>
      </c>
      <c r="B2053" s="44" t="s">
        <v>11311</v>
      </c>
      <c r="C2053" s="98" t="s">
        <v>966</v>
      </c>
      <c r="D2053" s="98" t="s">
        <v>13151</v>
      </c>
      <c r="E2053" s="98" t="s">
        <v>193</v>
      </c>
      <c r="F2053" s="122">
        <v>1.1227834592251347</v>
      </c>
      <c r="G2053" s="122">
        <v>1.1479946904910956</v>
      </c>
      <c r="H2053" s="99">
        <v>5378.75</v>
      </c>
      <c r="I2053" s="53">
        <v>6039.1715313071927</v>
      </c>
      <c r="J2053" s="54">
        <v>5707.2518956947015</v>
      </c>
      <c r="K2053" s="55">
        <v>1.0610740219743808</v>
      </c>
      <c r="L2053" s="121">
        <v>6174.7764414789808</v>
      </c>
      <c r="M2053" s="54">
        <v>5781.1073377121756</v>
      </c>
      <c r="N2053" s="120">
        <v>1.074804989581627</v>
      </c>
      <c r="O2053" s="123">
        <v>5425.1282897261935</v>
      </c>
      <c r="P2053" s="53">
        <v>6091.2443078789138</v>
      </c>
      <c r="Q2053" s="54">
        <v>5756.5079659227531</v>
      </c>
      <c r="R2053" s="55">
        <v>1.0610823668122482</v>
      </c>
      <c r="S2053" s="121">
        <v>6228.0184718387081</v>
      </c>
      <c r="T2053" s="54">
        <v>5831.0002503745791</v>
      </c>
      <c r="U2053" s="55">
        <v>1.0748133387770762</v>
      </c>
    </row>
    <row r="2054" spans="1:21" ht="13" x14ac:dyDescent="0.3">
      <c r="A2054" s="44" t="s">
        <v>5268</v>
      </c>
      <c r="B2054" s="44" t="s">
        <v>11310</v>
      </c>
      <c r="C2054" s="98" t="s">
        <v>966</v>
      </c>
      <c r="D2054" s="98" t="s">
        <v>13151</v>
      </c>
      <c r="E2054" s="98" t="s">
        <v>193</v>
      </c>
      <c r="F2054" s="122">
        <v>1.1227834592251347</v>
      </c>
      <c r="G2054" s="122">
        <v>1.1479946904910956</v>
      </c>
      <c r="H2054" s="99">
        <v>6034.2500000000009</v>
      </c>
      <c r="I2054" s="53">
        <v>6775.1560888292697</v>
      </c>
      <c r="J2054" s="54">
        <v>6402.7859170989086</v>
      </c>
      <c r="K2054" s="55">
        <v>1.0610740219743808</v>
      </c>
      <c r="L2054" s="121">
        <v>6927.2869610958942</v>
      </c>
      <c r="M2054" s="54">
        <v>6485.6420083829316</v>
      </c>
      <c r="N2054" s="120">
        <v>1.0748049895816267</v>
      </c>
      <c r="O2054" s="123">
        <v>6094.1153530989413</v>
      </c>
      <c r="P2054" s="53">
        <v>6842.3719170694321</v>
      </c>
      <c r="Q2054" s="54">
        <v>6466.3583424930839</v>
      </c>
      <c r="R2054" s="55">
        <v>1.0610823668122482</v>
      </c>
      <c r="S2054" s="121">
        <v>6996.0120685978527</v>
      </c>
      <c r="T2054" s="54">
        <v>6550.0364695569142</v>
      </c>
      <c r="U2054" s="55">
        <v>1.0748133387770762</v>
      </c>
    </row>
    <row r="2055" spans="1:21" ht="13" x14ac:dyDescent="0.3">
      <c r="A2055" s="44" t="s">
        <v>5267</v>
      </c>
      <c r="B2055" s="44" t="s">
        <v>11309</v>
      </c>
      <c r="C2055" s="98" t="s">
        <v>966</v>
      </c>
      <c r="D2055" s="98" t="s">
        <v>13151</v>
      </c>
      <c r="E2055" s="98" t="s">
        <v>193</v>
      </c>
      <c r="F2055" s="122">
        <v>1.1227834592251347</v>
      </c>
      <c r="G2055" s="122">
        <v>1.1479946904910956</v>
      </c>
      <c r="H2055" s="99">
        <v>4480.25</v>
      </c>
      <c r="I2055" s="53">
        <v>5030.3505931934096</v>
      </c>
      <c r="J2055" s="54">
        <v>4753.8768869507203</v>
      </c>
      <c r="K2055" s="55">
        <v>1.0610740219743811</v>
      </c>
      <c r="L2055" s="121">
        <v>5143.3032120727312</v>
      </c>
      <c r="M2055" s="54">
        <v>4815.3950545730831</v>
      </c>
      <c r="N2055" s="120">
        <v>1.0748049895816267</v>
      </c>
      <c r="O2055" s="123">
        <v>4523.5547037815868</v>
      </c>
      <c r="P2055" s="53">
        <v>5078.9723983060194</v>
      </c>
      <c r="Q2055" s="54">
        <v>4799.8641314932438</v>
      </c>
      <c r="R2055" s="55">
        <v>1.061082366812248</v>
      </c>
      <c r="S2055" s="121">
        <v>5193.0167820872821</v>
      </c>
      <c r="T2055" s="54">
        <v>4861.9769343122352</v>
      </c>
      <c r="U2055" s="55">
        <v>1.0748133387770762</v>
      </c>
    </row>
    <row r="2056" spans="1:21" ht="13" x14ac:dyDescent="0.3">
      <c r="A2056" s="44" t="s">
        <v>5266</v>
      </c>
      <c r="B2056" s="44" t="s">
        <v>10367</v>
      </c>
      <c r="C2056" s="98" t="s">
        <v>966</v>
      </c>
      <c r="D2056" s="98" t="s">
        <v>13151</v>
      </c>
      <c r="E2056" s="98" t="s">
        <v>193</v>
      </c>
      <c r="F2056" s="122">
        <v>1.1227834592251347</v>
      </c>
      <c r="G2056" s="122">
        <v>1.1479946904910956</v>
      </c>
      <c r="H2056" s="99">
        <v>8433.5833333333321</v>
      </c>
      <c r="I2056" s="53">
        <v>9469.0878686634405</v>
      </c>
      <c r="J2056" s="54">
        <v>8948.6561871561044</v>
      </c>
      <c r="K2056" s="55">
        <v>1.0610740219743808</v>
      </c>
      <c r="L2056" s="121">
        <v>9681.7088884808618</v>
      </c>
      <c r="M2056" s="54">
        <v>9064.4574467191142</v>
      </c>
      <c r="N2056" s="120">
        <v>1.074804989581627</v>
      </c>
      <c r="O2056" s="123">
        <v>8507.497914782969</v>
      </c>
      <c r="P2056" s="53">
        <v>9552.0779381106422</v>
      </c>
      <c r="Q2056" s="54">
        <v>9027.1560230681789</v>
      </c>
      <c r="R2056" s="55">
        <v>1.0610823668122482</v>
      </c>
      <c r="S2056" s="121">
        <v>9766.5624355349155</v>
      </c>
      <c r="T2056" s="54">
        <v>9143.9722384268971</v>
      </c>
      <c r="U2056" s="55">
        <v>1.0748133387770762</v>
      </c>
    </row>
    <row r="2057" spans="1:21" ht="13" x14ac:dyDescent="0.3">
      <c r="A2057" s="44" t="s">
        <v>5265</v>
      </c>
      <c r="B2057" s="44" t="s">
        <v>11308</v>
      </c>
      <c r="C2057" s="98" t="s">
        <v>966</v>
      </c>
      <c r="D2057" s="98" t="s">
        <v>13151</v>
      </c>
      <c r="E2057" s="98" t="s">
        <v>193</v>
      </c>
      <c r="F2057" s="122">
        <v>1.1227834592251347</v>
      </c>
      <c r="G2057" s="122">
        <v>1.1479946904910956</v>
      </c>
      <c r="H2057" s="99">
        <v>7167.4999999999991</v>
      </c>
      <c r="I2057" s="53">
        <v>8047.5504439961514</v>
      </c>
      <c r="J2057" s="54">
        <v>7605.2480525013743</v>
      </c>
      <c r="K2057" s="55">
        <v>1.0610740219743808</v>
      </c>
      <c r="L2057" s="121">
        <v>8228.2519440949272</v>
      </c>
      <c r="M2057" s="54">
        <v>7703.6647628263099</v>
      </c>
      <c r="N2057" s="120">
        <v>1.074804989581627</v>
      </c>
      <c r="O2057" s="123">
        <v>7229.6856540291446</v>
      </c>
      <c r="P2057" s="53">
        <v>8117.3714677411735</v>
      </c>
      <c r="Q2057" s="54">
        <v>7671.2919650858012</v>
      </c>
      <c r="R2057" s="55">
        <v>1.0610823668122482</v>
      </c>
      <c r="S2057" s="121">
        <v>8299.640744745102</v>
      </c>
      <c r="T2057" s="54">
        <v>7770.5625761157953</v>
      </c>
      <c r="U2057" s="55">
        <v>1.0748133387770762</v>
      </c>
    </row>
    <row r="2058" spans="1:21" ht="13" x14ac:dyDescent="0.3">
      <c r="A2058" s="44" t="s">
        <v>5264</v>
      </c>
      <c r="B2058" s="44" t="s">
        <v>11307</v>
      </c>
      <c r="C2058" s="98" t="s">
        <v>966</v>
      </c>
      <c r="D2058" s="98" t="s">
        <v>13151</v>
      </c>
      <c r="E2058" s="98" t="s">
        <v>193</v>
      </c>
      <c r="F2058" s="122">
        <v>1.1227834592251347</v>
      </c>
      <c r="G2058" s="122">
        <v>1.1479946904910956</v>
      </c>
      <c r="H2058" s="99">
        <v>8435.5</v>
      </c>
      <c r="I2058" s="53">
        <v>9471.2398702936243</v>
      </c>
      <c r="J2058" s="54">
        <v>8950.6899123648909</v>
      </c>
      <c r="K2058" s="55">
        <v>1.0610740219743811</v>
      </c>
      <c r="L2058" s="121">
        <v>9683.9092116376378</v>
      </c>
      <c r="M2058" s="54">
        <v>9066.5174896158132</v>
      </c>
      <c r="N2058" s="120">
        <v>1.0748049895816267</v>
      </c>
      <c r="O2058" s="123">
        <v>8513.5923044702176</v>
      </c>
      <c r="P2058" s="53">
        <v>9558.9206180455567</v>
      </c>
      <c r="Q2058" s="54">
        <v>9033.6226725018005</v>
      </c>
      <c r="R2058" s="55">
        <v>1.0610823668122482</v>
      </c>
      <c r="S2058" s="121">
        <v>9773.5587625376611</v>
      </c>
      <c r="T2058" s="54">
        <v>9150.5225697544574</v>
      </c>
      <c r="U2058" s="55">
        <v>1.0748133387770762</v>
      </c>
    </row>
    <row r="2059" spans="1:21" ht="13" x14ac:dyDescent="0.3">
      <c r="A2059" s="44" t="s">
        <v>5263</v>
      </c>
      <c r="B2059" s="44" t="s">
        <v>11306</v>
      </c>
      <c r="C2059" s="98" t="s">
        <v>966</v>
      </c>
      <c r="D2059" s="98" t="s">
        <v>13151</v>
      </c>
      <c r="E2059" s="98" t="s">
        <v>193</v>
      </c>
      <c r="F2059" s="122">
        <v>1.1227834592251347</v>
      </c>
      <c r="G2059" s="122">
        <v>1.1479946904910956</v>
      </c>
      <c r="H2059" s="99">
        <v>10813.166666666668</v>
      </c>
      <c r="I2059" s="53">
        <v>12140.844675177919</v>
      </c>
      <c r="J2059" s="54">
        <v>11473.57024527931</v>
      </c>
      <c r="K2059" s="55">
        <v>1.0610740219743808</v>
      </c>
      <c r="L2059" s="121">
        <v>12413.457920728633</v>
      </c>
      <c r="M2059" s="54">
        <v>11622.045486511062</v>
      </c>
      <c r="N2059" s="120">
        <v>1.0748049895816267</v>
      </c>
      <c r="O2059" s="123">
        <v>10905.589159621921</v>
      </c>
      <c r="P2059" s="53">
        <v>12244.61512152843</v>
      </c>
      <c r="Q2059" s="54">
        <v>11571.728356973625</v>
      </c>
      <c r="R2059" s="55">
        <v>1.0610823668122482</v>
      </c>
      <c r="S2059" s="121">
        <v>12519.558451923214</v>
      </c>
      <c r="T2059" s="54">
        <v>11721.472695984326</v>
      </c>
      <c r="U2059" s="55">
        <v>1.0748133387770764</v>
      </c>
    </row>
    <row r="2060" spans="1:21" ht="13" x14ac:dyDescent="0.3">
      <c r="A2060" s="44" t="s">
        <v>5262</v>
      </c>
      <c r="B2060" s="44" t="s">
        <v>11305</v>
      </c>
      <c r="C2060" s="98" t="s">
        <v>966</v>
      </c>
      <c r="D2060" s="98" t="s">
        <v>13151</v>
      </c>
      <c r="E2060" s="98" t="s">
        <v>193</v>
      </c>
      <c r="F2060" s="122">
        <v>1.1227834592251347</v>
      </c>
      <c r="G2060" s="122">
        <v>1.1479946904910956</v>
      </c>
      <c r="H2060" s="99">
        <v>12024.666666666666</v>
      </c>
      <c r="I2060" s="53">
        <v>13501.096836029168</v>
      </c>
      <c r="J2060" s="54">
        <v>12759.061422901272</v>
      </c>
      <c r="K2060" s="55">
        <v>1.0610740219743808</v>
      </c>
      <c r="L2060" s="121">
        <v>13804.253488258593</v>
      </c>
      <c r="M2060" s="54">
        <v>12924.1717313892</v>
      </c>
      <c r="N2060" s="120">
        <v>1.0748049895816267</v>
      </c>
      <c r="O2060" s="123">
        <v>12158.304660270158</v>
      </c>
      <c r="P2060" s="53">
        <v>13651.143364771204</v>
      </c>
      <c r="Q2060" s="54">
        <v>12900.962685343846</v>
      </c>
      <c r="R2060" s="55">
        <v>1.0610823668122482</v>
      </c>
      <c r="S2060" s="121">
        <v>13957.669195363285</v>
      </c>
      <c r="T2060" s="54">
        <v>13067.908025773855</v>
      </c>
      <c r="U2060" s="55">
        <v>1.0748133387770764</v>
      </c>
    </row>
    <row r="2061" spans="1:21" ht="13" x14ac:dyDescent="0.3">
      <c r="A2061" s="44" t="s">
        <v>5261</v>
      </c>
      <c r="B2061" s="44" t="s">
        <v>11304</v>
      </c>
      <c r="C2061" s="98" t="s">
        <v>966</v>
      </c>
      <c r="D2061" s="98" t="s">
        <v>13151</v>
      </c>
      <c r="E2061" s="98" t="s">
        <v>193</v>
      </c>
      <c r="F2061" s="122">
        <v>1.1227834592251347</v>
      </c>
      <c r="G2061" s="122">
        <v>1.1479946904910956</v>
      </c>
      <c r="H2061" s="99">
        <v>6229</v>
      </c>
      <c r="I2061" s="53">
        <v>6993.8181675133637</v>
      </c>
      <c r="J2061" s="54">
        <v>6609.4300828784189</v>
      </c>
      <c r="K2061" s="55">
        <v>1.0610740219743811</v>
      </c>
      <c r="L2061" s="121">
        <v>7150.8589270690345</v>
      </c>
      <c r="M2061" s="54">
        <v>6694.9602801039537</v>
      </c>
      <c r="N2061" s="120">
        <v>1.074804989581627</v>
      </c>
      <c r="O2061" s="123">
        <v>6288.0494074180424</v>
      </c>
      <c r="P2061" s="53">
        <v>7060.117865439388</v>
      </c>
      <c r="Q2061" s="54">
        <v>6672.1383478554908</v>
      </c>
      <c r="R2061" s="55">
        <v>1.0610823668122482</v>
      </c>
      <c r="S2061" s="121">
        <v>7218.6473332615924</v>
      </c>
      <c r="T2061" s="54">
        <v>6758.4793779822021</v>
      </c>
      <c r="U2061" s="55">
        <v>1.0748133387770762</v>
      </c>
    </row>
    <row r="2062" spans="1:21" ht="13" x14ac:dyDescent="0.3">
      <c r="A2062" s="44" t="s">
        <v>5260</v>
      </c>
      <c r="B2062" s="44" t="s">
        <v>8762</v>
      </c>
      <c r="C2062" s="98" t="s">
        <v>966</v>
      </c>
      <c r="D2062" s="98" t="s">
        <v>13151</v>
      </c>
      <c r="E2062" s="98" t="s">
        <v>193</v>
      </c>
      <c r="F2062" s="122">
        <v>1.1227834592251347</v>
      </c>
      <c r="G2062" s="122">
        <v>1.1479946904910956</v>
      </c>
      <c r="H2062" s="99">
        <v>2779.083333333333</v>
      </c>
      <c r="I2062" s="53">
        <v>3120.3087984749177</v>
      </c>
      <c r="J2062" s="54">
        <v>2948.8131299019688</v>
      </c>
      <c r="K2062" s="55">
        <v>1.0610740219743808</v>
      </c>
      <c r="L2062" s="121">
        <v>3190.372911098962</v>
      </c>
      <c r="M2062" s="54">
        <v>2986.9726331298057</v>
      </c>
      <c r="N2062" s="120">
        <v>1.0748049895816267</v>
      </c>
      <c r="O2062" s="123">
        <v>2803.7282615874838</v>
      </c>
      <c r="P2062" s="53">
        <v>3147.9797162724681</v>
      </c>
      <c r="Q2062" s="54">
        <v>2974.9866197036367</v>
      </c>
      <c r="R2062" s="55">
        <v>1.061082366812248</v>
      </c>
      <c r="S2062" s="121">
        <v>3218.6651578822607</v>
      </c>
      <c r="T2062" s="54">
        <v>3013.484533860491</v>
      </c>
      <c r="U2062" s="55">
        <v>1.0748133387770762</v>
      </c>
    </row>
    <row r="2063" spans="1:21" ht="13" x14ac:dyDescent="0.3">
      <c r="A2063" s="44" t="s">
        <v>5259</v>
      </c>
      <c r="B2063" s="44" t="s">
        <v>11303</v>
      </c>
      <c r="C2063" s="98" t="s">
        <v>966</v>
      </c>
      <c r="D2063" s="98" t="s">
        <v>13151</v>
      </c>
      <c r="E2063" s="98" t="s">
        <v>193</v>
      </c>
      <c r="F2063" s="122">
        <v>1.1227834592251347</v>
      </c>
      <c r="G2063" s="122">
        <v>1.1479946904910956</v>
      </c>
      <c r="H2063" s="99">
        <v>8549.6666666666679</v>
      </c>
      <c r="I2063" s="53">
        <v>9599.4243152218278</v>
      </c>
      <c r="J2063" s="54">
        <v>9071.8291965403005</v>
      </c>
      <c r="K2063" s="55">
        <v>1.0610740219743811</v>
      </c>
      <c r="L2063" s="121">
        <v>9814.9719388020385</v>
      </c>
      <c r="M2063" s="54">
        <v>9189.2243925930507</v>
      </c>
      <c r="N2063" s="120">
        <v>1.074804989581627</v>
      </c>
      <c r="O2063" s="123">
        <v>8629.7649148466207</v>
      </c>
      <c r="P2063" s="53">
        <v>9689.3573033911889</v>
      </c>
      <c r="Q2063" s="54">
        <v>9156.8913808787511</v>
      </c>
      <c r="R2063" s="55">
        <v>1.0610823668122482</v>
      </c>
      <c r="S2063" s="121">
        <v>9906.9243024302632</v>
      </c>
      <c r="T2063" s="54">
        <v>9275.3864409875678</v>
      </c>
      <c r="U2063" s="55">
        <v>1.0748133387770762</v>
      </c>
    </row>
    <row r="2064" spans="1:21" ht="13" x14ac:dyDescent="0.3">
      <c r="A2064" s="44" t="s">
        <v>5258</v>
      </c>
      <c r="B2064" s="44" t="s">
        <v>11302</v>
      </c>
      <c r="C2064" s="98" t="s">
        <v>966</v>
      </c>
      <c r="D2064" s="98" t="s">
        <v>13151</v>
      </c>
      <c r="E2064" s="98" t="s">
        <v>193</v>
      </c>
      <c r="F2064" s="122">
        <v>1.1227834592251347</v>
      </c>
      <c r="G2064" s="122">
        <v>1.1479946904910956</v>
      </c>
      <c r="H2064" s="99">
        <v>7038.75</v>
      </c>
      <c r="I2064" s="53">
        <v>7902.9920736209169</v>
      </c>
      <c r="J2064" s="54">
        <v>7468.6347721721741</v>
      </c>
      <c r="K2064" s="55">
        <v>1.0610740219743811</v>
      </c>
      <c r="L2064" s="121">
        <v>8080.4476276941987</v>
      </c>
      <c r="M2064" s="54">
        <v>7565.2836204176756</v>
      </c>
      <c r="N2064" s="120">
        <v>1.0748049895816267</v>
      </c>
      <c r="O2064" s="123">
        <v>7098.0938579446556</v>
      </c>
      <c r="P2064" s="53">
        <v>7969.6223757277821</v>
      </c>
      <c r="Q2064" s="54">
        <v>7531.6622306433965</v>
      </c>
      <c r="R2064" s="55">
        <v>1.0610823668122482</v>
      </c>
      <c r="S2064" s="121">
        <v>8148.5740615279219</v>
      </c>
      <c r="T2064" s="54">
        <v>7629.1259584105537</v>
      </c>
      <c r="U2064" s="55">
        <v>1.0748133387770764</v>
      </c>
    </row>
    <row r="2065" spans="1:21" ht="13" x14ac:dyDescent="0.3">
      <c r="A2065" s="44" t="s">
        <v>5257</v>
      </c>
      <c r="B2065" s="44" t="s">
        <v>11301</v>
      </c>
      <c r="C2065" s="98" t="s">
        <v>966</v>
      </c>
      <c r="D2065" s="98" t="s">
        <v>13151</v>
      </c>
      <c r="E2065" s="98" t="s">
        <v>193</v>
      </c>
      <c r="F2065" s="122">
        <v>1.1227834592251347</v>
      </c>
      <c r="G2065" s="122">
        <v>1.1479946904910956</v>
      </c>
      <c r="H2065" s="99">
        <v>5615.5833333333339</v>
      </c>
      <c r="I2065" s="53">
        <v>6305.0840805670132</v>
      </c>
      <c r="J2065" s="54">
        <v>5958.549593232301</v>
      </c>
      <c r="K2065" s="55">
        <v>1.0610740219743808</v>
      </c>
      <c r="L2065" s="121">
        <v>6446.659850676956</v>
      </c>
      <c r="M2065" s="54">
        <v>6035.656986078091</v>
      </c>
      <c r="N2065" s="120">
        <v>1.0748049895816267</v>
      </c>
      <c r="O2065" s="123">
        <v>5664.1788395417188</v>
      </c>
      <c r="P2065" s="53">
        <v>6359.6463111304602</v>
      </c>
      <c r="Q2065" s="54">
        <v>6010.1602891087796</v>
      </c>
      <c r="R2065" s="55">
        <v>1.061082366812248</v>
      </c>
      <c r="S2065" s="121">
        <v>6502.4472337859088</v>
      </c>
      <c r="T2065" s="54">
        <v>6087.9349699583008</v>
      </c>
      <c r="U2065" s="55">
        <v>1.0748133387770764</v>
      </c>
    </row>
    <row r="2066" spans="1:21" ht="13" x14ac:dyDescent="0.3">
      <c r="A2066" s="44" t="s">
        <v>5256</v>
      </c>
      <c r="B2066" s="44" t="s">
        <v>11300</v>
      </c>
      <c r="C2066" s="98" t="s">
        <v>966</v>
      </c>
      <c r="D2066" s="98" t="s">
        <v>13151</v>
      </c>
      <c r="E2066" s="98" t="s">
        <v>193</v>
      </c>
      <c r="F2066" s="122">
        <v>1.1227834592251347</v>
      </c>
      <c r="G2066" s="122">
        <v>1.1479946904910956</v>
      </c>
      <c r="H2066" s="99">
        <v>7690.583333333333</v>
      </c>
      <c r="I2066" s="53">
        <v>8634.8597584591662</v>
      </c>
      <c r="J2066" s="54">
        <v>8160.2781888291402</v>
      </c>
      <c r="K2066" s="55">
        <v>1.0610740219743808</v>
      </c>
      <c r="L2066" s="121">
        <v>8828.7488334459777</v>
      </c>
      <c r="M2066" s="54">
        <v>8265.8773394599648</v>
      </c>
      <c r="N2066" s="120">
        <v>1.0748049895816267</v>
      </c>
      <c r="O2066" s="123">
        <v>7755.2404159327898</v>
      </c>
      <c r="P2066" s="53">
        <v>8707.4556613235891</v>
      </c>
      <c r="Q2066" s="54">
        <v>8228.9488557359673</v>
      </c>
      <c r="R2066" s="55">
        <v>1.061082366812248</v>
      </c>
      <c r="S2066" s="121">
        <v>8902.9748209727986</v>
      </c>
      <c r="T2066" s="54">
        <v>8335.4358444676436</v>
      </c>
      <c r="U2066" s="55">
        <v>1.0748133387770762</v>
      </c>
    </row>
    <row r="2067" spans="1:21" ht="13" x14ac:dyDescent="0.3">
      <c r="A2067" s="44" t="s">
        <v>5255</v>
      </c>
      <c r="B2067" s="44" t="s">
        <v>11299</v>
      </c>
      <c r="C2067" s="98" t="s">
        <v>966</v>
      </c>
      <c r="D2067" s="98" t="s">
        <v>13151</v>
      </c>
      <c r="E2067" s="98" t="s">
        <v>193</v>
      </c>
      <c r="F2067" s="122">
        <v>1.1227834592251347</v>
      </c>
      <c r="G2067" s="122">
        <v>1.1479946904910956</v>
      </c>
      <c r="H2067" s="99">
        <v>2625.666666666667</v>
      </c>
      <c r="I2067" s="53">
        <v>2948.055102772129</v>
      </c>
      <c r="J2067" s="54">
        <v>2786.0266903640668</v>
      </c>
      <c r="K2067" s="55">
        <v>1.0610740219743811</v>
      </c>
      <c r="L2067" s="121">
        <v>3014.251392332787</v>
      </c>
      <c r="M2067" s="54">
        <v>2822.0796343114916</v>
      </c>
      <c r="N2067" s="120">
        <v>1.0748049895816267</v>
      </c>
      <c r="O2067" s="123">
        <v>2651.2409100210707</v>
      </c>
      <c r="P2067" s="53">
        <v>2976.7694401926519</v>
      </c>
      <c r="Q2067" s="54">
        <v>2813.1849797946165</v>
      </c>
      <c r="R2067" s="55">
        <v>1.0610823668122482</v>
      </c>
      <c r="S2067" s="121">
        <v>3043.6104879169698</v>
      </c>
      <c r="T2067" s="54">
        <v>2849.5890944021212</v>
      </c>
      <c r="U2067" s="55">
        <v>1.0748133387770764</v>
      </c>
    </row>
    <row r="2068" spans="1:21" ht="13" x14ac:dyDescent="0.3">
      <c r="A2068" s="44" t="s">
        <v>5254</v>
      </c>
      <c r="B2068" s="44" t="s">
        <v>11298</v>
      </c>
      <c r="C2068" s="98" t="s">
        <v>966</v>
      </c>
      <c r="D2068" s="98" t="s">
        <v>13151</v>
      </c>
      <c r="E2068" s="98" t="s">
        <v>193</v>
      </c>
      <c r="F2068" s="122">
        <v>1.1227834592251347</v>
      </c>
      <c r="G2068" s="122">
        <v>1.1479946904910956</v>
      </c>
      <c r="H2068" s="99">
        <v>8667.6666666666679</v>
      </c>
      <c r="I2068" s="53">
        <v>9731.9127634103934</v>
      </c>
      <c r="J2068" s="54">
        <v>9197.0359311332777</v>
      </c>
      <c r="K2068" s="55">
        <v>1.0610740219743811</v>
      </c>
      <c r="L2068" s="121">
        <v>9950.4353122799876</v>
      </c>
      <c r="M2068" s="54">
        <v>9316.0513813636826</v>
      </c>
      <c r="N2068" s="120">
        <v>1.074804989581627</v>
      </c>
      <c r="O2068" s="123">
        <v>8746.2465355146396</v>
      </c>
      <c r="P2068" s="53">
        <v>9820.1409403809776</v>
      </c>
      <c r="Q2068" s="54">
        <v>9280.4879746273</v>
      </c>
      <c r="R2068" s="55">
        <v>1.0610823668122482</v>
      </c>
      <c r="S2068" s="121">
        <v>10040.644584496946</v>
      </c>
      <c r="T2068" s="54">
        <v>9400.5824406039264</v>
      </c>
      <c r="U2068" s="55">
        <v>1.0748133387770764</v>
      </c>
    </row>
    <row r="2069" spans="1:21" ht="13" x14ac:dyDescent="0.3">
      <c r="A2069" s="44" t="s">
        <v>5253</v>
      </c>
      <c r="B2069" s="44" t="s">
        <v>11297</v>
      </c>
      <c r="C2069" s="98" t="s">
        <v>966</v>
      </c>
      <c r="D2069" s="98" t="s">
        <v>13151</v>
      </c>
      <c r="E2069" s="98" t="s">
        <v>193</v>
      </c>
      <c r="F2069" s="122">
        <v>1.1227834592251347</v>
      </c>
      <c r="G2069" s="122">
        <v>1.1479946904910956</v>
      </c>
      <c r="H2069" s="99">
        <v>3296.833333333333</v>
      </c>
      <c r="I2069" s="53">
        <v>3701.6299344887311</v>
      </c>
      <c r="J2069" s="54">
        <v>3498.1842047792047</v>
      </c>
      <c r="K2069" s="55">
        <v>1.0610740219743811</v>
      </c>
      <c r="L2069" s="121">
        <v>3784.7471621007267</v>
      </c>
      <c r="M2069" s="54">
        <v>3543.4529164856931</v>
      </c>
      <c r="N2069" s="120">
        <v>1.0748049895816267</v>
      </c>
      <c r="O2069" s="123">
        <v>3324.0148859227374</v>
      </c>
      <c r="P2069" s="53">
        <v>3732.1489321321724</v>
      </c>
      <c r="Q2069" s="54">
        <v>3527.0535824740432</v>
      </c>
      <c r="R2069" s="55">
        <v>1.0610823668122482</v>
      </c>
      <c r="S2069" s="121">
        <v>3815.9514401526676</v>
      </c>
      <c r="T2069" s="54">
        <v>3572.6955376833198</v>
      </c>
      <c r="U2069" s="55">
        <v>1.0748133387770762</v>
      </c>
    </row>
    <row r="2070" spans="1:21" ht="13" x14ac:dyDescent="0.3">
      <c r="A2070" s="44" t="s">
        <v>5252</v>
      </c>
      <c r="B2070" s="44" t="s">
        <v>11296</v>
      </c>
      <c r="C2070" s="98" t="s">
        <v>966</v>
      </c>
      <c r="D2070" s="98" t="s">
        <v>13151</v>
      </c>
      <c r="E2070" s="98" t="s">
        <v>193</v>
      </c>
      <c r="F2070" s="122">
        <v>1.1227834592251347</v>
      </c>
      <c r="G2070" s="122">
        <v>1.1479946904910956</v>
      </c>
      <c r="H2070" s="99">
        <v>5301.1666666666661</v>
      </c>
      <c r="I2070" s="53">
        <v>5952.0622479289759</v>
      </c>
      <c r="J2070" s="54">
        <v>5624.9302361565224</v>
      </c>
      <c r="K2070" s="55">
        <v>1.0610740219743811</v>
      </c>
      <c r="L2070" s="121">
        <v>6085.7111867417125</v>
      </c>
      <c r="M2070" s="54">
        <v>5697.7203839371332</v>
      </c>
      <c r="N2070" s="120">
        <v>1.0748049895816267</v>
      </c>
      <c r="O2070" s="123">
        <v>5348.0310047728672</v>
      </c>
      <c r="P2070" s="53">
        <v>6004.6807515821529</v>
      </c>
      <c r="Q2070" s="54">
        <v>5674.7013963296795</v>
      </c>
      <c r="R2070" s="55">
        <v>1.0610823668122482</v>
      </c>
      <c r="S2070" s="121">
        <v>6139.5111980610109</v>
      </c>
      <c r="T2070" s="54">
        <v>5748.1350601232471</v>
      </c>
      <c r="U2070" s="55">
        <v>1.0748133387770762</v>
      </c>
    </row>
    <row r="2071" spans="1:21" ht="13" x14ac:dyDescent="0.3">
      <c r="A2071" s="44" t="s">
        <v>5251</v>
      </c>
      <c r="B2071" s="44" t="s">
        <v>11295</v>
      </c>
      <c r="C2071" s="98" t="s">
        <v>966</v>
      </c>
      <c r="D2071" s="98" t="s">
        <v>13151</v>
      </c>
      <c r="E2071" s="98" t="s">
        <v>193</v>
      </c>
      <c r="F2071" s="122">
        <v>1.1227834592251347</v>
      </c>
      <c r="G2071" s="122">
        <v>1.1479946904910956</v>
      </c>
      <c r="H2071" s="99">
        <v>2644.916666666667</v>
      </c>
      <c r="I2071" s="53">
        <v>2969.6686843622128</v>
      </c>
      <c r="J2071" s="54">
        <v>2806.4523652870735</v>
      </c>
      <c r="K2071" s="55">
        <v>1.0610740219743811</v>
      </c>
      <c r="L2071" s="121">
        <v>3036.3502901247407</v>
      </c>
      <c r="M2071" s="54">
        <v>2842.7696303609382</v>
      </c>
      <c r="N2071" s="120">
        <v>1.074804989581627</v>
      </c>
      <c r="O2071" s="123">
        <v>2668.7471796767322</v>
      </c>
      <c r="P2071" s="53">
        <v>2996.4251901947632</v>
      </c>
      <c r="Q2071" s="54">
        <v>2831.7605738348989</v>
      </c>
      <c r="R2071" s="55">
        <v>1.061082366812248</v>
      </c>
      <c r="S2071" s="121">
        <v>3063.7075925319746</v>
      </c>
      <c r="T2071" s="54">
        <v>2868.4050665402547</v>
      </c>
      <c r="U2071" s="55">
        <v>1.0748133387770764</v>
      </c>
    </row>
    <row r="2072" spans="1:21" ht="13" x14ac:dyDescent="0.3">
      <c r="A2072" s="44" t="s">
        <v>5250</v>
      </c>
      <c r="B2072" s="44" t="s">
        <v>11294</v>
      </c>
      <c r="C2072" s="98" t="s">
        <v>966</v>
      </c>
      <c r="D2072" s="98" t="s">
        <v>13151</v>
      </c>
      <c r="E2072" s="98" t="s">
        <v>193</v>
      </c>
      <c r="F2072" s="122">
        <v>1.1227834592251347</v>
      </c>
      <c r="G2072" s="122">
        <v>1.1479946904910956</v>
      </c>
      <c r="H2072" s="99">
        <v>7440.8333333333339</v>
      </c>
      <c r="I2072" s="53">
        <v>8354.4445895176905</v>
      </c>
      <c r="J2072" s="54">
        <v>7895.2749518410401</v>
      </c>
      <c r="K2072" s="55">
        <v>1.0610740219743808</v>
      </c>
      <c r="L2072" s="121">
        <v>8542.0371594958269</v>
      </c>
      <c r="M2072" s="54">
        <v>7997.4447933119545</v>
      </c>
      <c r="N2072" s="120">
        <v>1.0748049895816267</v>
      </c>
      <c r="O2072" s="123">
        <v>7506.6373010586158</v>
      </c>
      <c r="P2072" s="53">
        <v>8428.3281960310214</v>
      </c>
      <c r="Q2072" s="54">
        <v>7965.1604742083828</v>
      </c>
      <c r="R2072" s="55">
        <v>1.0610823668122482</v>
      </c>
      <c r="S2072" s="121">
        <v>8617.5797650576988</v>
      </c>
      <c r="T2072" s="54">
        <v>8068.2339005393515</v>
      </c>
      <c r="U2072" s="55">
        <v>1.0748133387770762</v>
      </c>
    </row>
    <row r="2073" spans="1:21" ht="13" x14ac:dyDescent="0.3">
      <c r="A2073" s="44" t="s">
        <v>5249</v>
      </c>
      <c r="B2073" s="44" t="s">
        <v>11293</v>
      </c>
      <c r="C2073" s="98" t="s">
        <v>966</v>
      </c>
      <c r="D2073" s="98" t="s">
        <v>13151</v>
      </c>
      <c r="E2073" s="98" t="s">
        <v>193</v>
      </c>
      <c r="F2073" s="122">
        <v>1.1227834592251347</v>
      </c>
      <c r="G2073" s="122">
        <v>1.1479946904910956</v>
      </c>
      <c r="H2073" s="99">
        <v>3441.0833333333335</v>
      </c>
      <c r="I2073" s="53">
        <v>3863.5914484819573</v>
      </c>
      <c r="J2073" s="54">
        <v>3651.2441324490096</v>
      </c>
      <c r="K2073" s="55">
        <v>1.0610740219743811</v>
      </c>
      <c r="L2073" s="121">
        <v>3950.3453962040676</v>
      </c>
      <c r="M2073" s="54">
        <v>3698.4935362328429</v>
      </c>
      <c r="N2073" s="120">
        <v>1.0748049895816267</v>
      </c>
      <c r="O2073" s="123">
        <v>3470.7095561840983</v>
      </c>
      <c r="P2073" s="53">
        <v>3896.855281458114</v>
      </c>
      <c r="Q2073" s="54">
        <v>3682.7087103937106</v>
      </c>
      <c r="R2073" s="55">
        <v>1.0610823668122482</v>
      </c>
      <c r="S2073" s="121">
        <v>3984.3561427360519</v>
      </c>
      <c r="T2073" s="54">
        <v>3730.3649260077354</v>
      </c>
      <c r="U2073" s="55">
        <v>1.0748133387770764</v>
      </c>
    </row>
    <row r="2074" spans="1:21" ht="13" x14ac:dyDescent="0.3">
      <c r="A2074" s="44" t="s">
        <v>5248</v>
      </c>
      <c r="B2074" s="44" t="s">
        <v>11292</v>
      </c>
      <c r="C2074" s="98" t="s">
        <v>966</v>
      </c>
      <c r="D2074" s="98" t="s">
        <v>13151</v>
      </c>
      <c r="E2074" s="98" t="s">
        <v>193</v>
      </c>
      <c r="F2074" s="122">
        <v>1.1227834592251347</v>
      </c>
      <c r="G2074" s="122">
        <v>1.1479946904910956</v>
      </c>
      <c r="H2074" s="99">
        <v>5514.4166666666679</v>
      </c>
      <c r="I2074" s="53">
        <v>6191.4958206087376</v>
      </c>
      <c r="J2074" s="54">
        <v>5851.2042713425608</v>
      </c>
      <c r="K2074" s="55">
        <v>1.0610740219743811</v>
      </c>
      <c r="L2074" s="121">
        <v>6330.5210544889405</v>
      </c>
      <c r="M2074" s="54">
        <v>5926.9225479654169</v>
      </c>
      <c r="N2074" s="120">
        <v>1.0748049895816267</v>
      </c>
      <c r="O2074" s="123">
        <v>5558.2529593771269</v>
      </c>
      <c r="P2074" s="53">
        <v>6240.7144849777924</v>
      </c>
      <c r="Q2074" s="54">
        <v>5897.764205477064</v>
      </c>
      <c r="R2074" s="55">
        <v>1.061082366812248</v>
      </c>
      <c r="S2074" s="121">
        <v>6380.8448857713611</v>
      </c>
      <c r="T2074" s="54">
        <v>5974.0844210356945</v>
      </c>
      <c r="U2074" s="55">
        <v>1.0748133387770762</v>
      </c>
    </row>
    <row r="2075" spans="1:21" ht="13" x14ac:dyDescent="0.3">
      <c r="A2075" s="44" t="s">
        <v>5247</v>
      </c>
      <c r="B2075" s="44" t="s">
        <v>11291</v>
      </c>
      <c r="C2075" s="98" t="s">
        <v>966</v>
      </c>
      <c r="D2075" s="98" t="s">
        <v>13151</v>
      </c>
      <c r="E2075" s="98" t="s">
        <v>193</v>
      </c>
      <c r="F2075" s="122">
        <v>1.1227834592251347</v>
      </c>
      <c r="G2075" s="122">
        <v>1.1479946904910956</v>
      </c>
      <c r="H2075" s="99">
        <v>3036.833333333333</v>
      </c>
      <c r="I2075" s="53">
        <v>3409.7062350901961</v>
      </c>
      <c r="J2075" s="54">
        <v>3222.3049590658657</v>
      </c>
      <c r="K2075" s="55">
        <v>1.0610740219743811</v>
      </c>
      <c r="L2075" s="121">
        <v>3486.2685425730419</v>
      </c>
      <c r="M2075" s="54">
        <v>3264.00361919447</v>
      </c>
      <c r="N2075" s="120">
        <v>1.0748049895816267</v>
      </c>
      <c r="O2075" s="123">
        <v>3062.7442820806609</v>
      </c>
      <c r="P2075" s="53">
        <v>3438.798619756526</v>
      </c>
      <c r="Q2075" s="54">
        <v>3249.8239517708271</v>
      </c>
      <c r="R2075" s="55">
        <v>1.061082366812248</v>
      </c>
      <c r="S2075" s="121">
        <v>3516.0141741605612</v>
      </c>
      <c r="T2075" s="54">
        <v>3291.8784076435145</v>
      </c>
      <c r="U2075" s="55">
        <v>1.0748133387770762</v>
      </c>
    </row>
    <row r="2076" spans="1:21" ht="13" x14ac:dyDescent="0.3">
      <c r="A2076" s="44" t="s">
        <v>5246</v>
      </c>
      <c r="B2076" s="44" t="s">
        <v>11290</v>
      </c>
      <c r="C2076" s="98" t="s">
        <v>966</v>
      </c>
      <c r="D2076" s="98" t="s">
        <v>13151</v>
      </c>
      <c r="E2076" s="98" t="s">
        <v>193</v>
      </c>
      <c r="F2076" s="122">
        <v>1.1227834592251347</v>
      </c>
      <c r="G2076" s="122">
        <v>1.1479946904910956</v>
      </c>
      <c r="H2076" s="99">
        <v>6166.666666666667</v>
      </c>
      <c r="I2076" s="53">
        <v>6923.8313318883311</v>
      </c>
      <c r="J2076" s="54">
        <v>6543.2898021753499</v>
      </c>
      <c r="K2076" s="55">
        <v>1.0610740219743811</v>
      </c>
      <c r="L2076" s="121">
        <v>7079.3005913617562</v>
      </c>
      <c r="M2076" s="54">
        <v>6627.9641024200318</v>
      </c>
      <c r="N2076" s="120">
        <v>1.0748049895816267</v>
      </c>
      <c r="O2076" s="123">
        <v>6221.0653790478664</v>
      </c>
      <c r="P2076" s="53">
        <v>6984.9093063530872</v>
      </c>
      <c r="Q2076" s="54">
        <v>6601.0627764938454</v>
      </c>
      <c r="R2076" s="55">
        <v>1.061082366812248</v>
      </c>
      <c r="S2076" s="121">
        <v>7141.7500243449258</v>
      </c>
      <c r="T2076" s="54">
        <v>6686.4840508049147</v>
      </c>
      <c r="U2076" s="55">
        <v>1.0748133387770762</v>
      </c>
    </row>
    <row r="2077" spans="1:21" ht="13" x14ac:dyDescent="0.3">
      <c r="A2077" s="44" t="s">
        <v>5245</v>
      </c>
      <c r="B2077" s="44" t="s">
        <v>11289</v>
      </c>
      <c r="C2077" s="98" t="s">
        <v>966</v>
      </c>
      <c r="D2077" s="98" t="s">
        <v>13151</v>
      </c>
      <c r="E2077" s="98" t="s">
        <v>193</v>
      </c>
      <c r="F2077" s="122">
        <v>1.1227834592251347</v>
      </c>
      <c r="G2077" s="122">
        <v>1.1479946904910956</v>
      </c>
      <c r="H2077" s="99">
        <v>3681.416666666667</v>
      </c>
      <c r="I2077" s="53">
        <v>4133.4337398490652</v>
      </c>
      <c r="J2077" s="54">
        <v>3906.2555890635194</v>
      </c>
      <c r="K2077" s="55">
        <v>1.0610740219743811</v>
      </c>
      <c r="L2077" s="121">
        <v>4226.2467868187614</v>
      </c>
      <c r="M2077" s="54">
        <v>3956.8050020622945</v>
      </c>
      <c r="N2077" s="120">
        <v>1.074804989581627</v>
      </c>
      <c r="O2077" s="123">
        <v>3713.471825939102</v>
      </c>
      <c r="P2077" s="53">
        <v>4169.4247424629821</v>
      </c>
      <c r="Q2077" s="54">
        <v>3940.2994741580628</v>
      </c>
      <c r="R2077" s="55">
        <v>1.061082366812248</v>
      </c>
      <c r="S2077" s="121">
        <v>4263.0459394663631</v>
      </c>
      <c r="T2077" s="54">
        <v>3991.2890516922121</v>
      </c>
      <c r="U2077" s="55">
        <v>1.0748133387770762</v>
      </c>
    </row>
    <row r="2078" spans="1:21" ht="13" x14ac:dyDescent="0.3">
      <c r="A2078" s="44" t="s">
        <v>5244</v>
      </c>
      <c r="B2078" s="44" t="s">
        <v>11288</v>
      </c>
      <c r="C2078" s="98" t="s">
        <v>966</v>
      </c>
      <c r="D2078" s="98" t="s">
        <v>13151</v>
      </c>
      <c r="E2078" s="98" t="s">
        <v>193</v>
      </c>
      <c r="F2078" s="122">
        <v>1.1227834592251347</v>
      </c>
      <c r="G2078" s="122">
        <v>1.1479946904910956</v>
      </c>
      <c r="H2078" s="99">
        <v>6037.416666666667</v>
      </c>
      <c r="I2078" s="53">
        <v>6778.7115697834824</v>
      </c>
      <c r="J2078" s="54">
        <v>6406.1459848351615</v>
      </c>
      <c r="K2078" s="55">
        <v>1.0610740219743811</v>
      </c>
      <c r="L2078" s="121">
        <v>6930.9222776157821</v>
      </c>
      <c r="M2078" s="54">
        <v>6489.045557516607</v>
      </c>
      <c r="N2078" s="120">
        <v>1.0748049895816267</v>
      </c>
      <c r="O2078" s="123">
        <v>6089.1041211025295</v>
      </c>
      <c r="P2078" s="53">
        <v>6836.7453886735211</v>
      </c>
      <c r="Q2078" s="54">
        <v>6461.0410125856852</v>
      </c>
      <c r="R2078" s="55">
        <v>1.061082366812248</v>
      </c>
      <c r="S2078" s="121">
        <v>6990.2592008731526</v>
      </c>
      <c r="T2078" s="54">
        <v>6544.6503305634642</v>
      </c>
      <c r="U2078" s="55">
        <v>1.0748133387770762</v>
      </c>
    </row>
    <row r="2079" spans="1:21" ht="13" x14ac:dyDescent="0.3">
      <c r="A2079" s="44" t="s">
        <v>5243</v>
      </c>
      <c r="B2079" s="44" t="s">
        <v>11287</v>
      </c>
      <c r="C2079" s="98" t="s">
        <v>966</v>
      </c>
      <c r="D2079" s="98" t="s">
        <v>13151</v>
      </c>
      <c r="E2079" s="98" t="s">
        <v>193</v>
      </c>
      <c r="F2079" s="122">
        <v>1.1227834592251347</v>
      </c>
      <c r="G2079" s="122">
        <v>1.1479946904910956</v>
      </c>
      <c r="H2079" s="99">
        <v>6024.25</v>
      </c>
      <c r="I2079" s="53">
        <v>6763.9282542370174</v>
      </c>
      <c r="J2079" s="54">
        <v>6392.1751768791646</v>
      </c>
      <c r="K2079" s="55">
        <v>1.0610740219743811</v>
      </c>
      <c r="L2079" s="121">
        <v>6915.807014190983</v>
      </c>
      <c r="M2079" s="54">
        <v>6474.8939584871159</v>
      </c>
      <c r="N2079" s="120">
        <v>1.074804989581627</v>
      </c>
      <c r="O2079" s="123">
        <v>6076.5952345868754</v>
      </c>
      <c r="P2079" s="53">
        <v>6822.7006178004203</v>
      </c>
      <c r="Q2079" s="54">
        <v>6447.7680536754697</v>
      </c>
      <c r="R2079" s="55">
        <v>1.061082366812248</v>
      </c>
      <c r="S2079" s="121">
        <v>6975.8990655692269</v>
      </c>
      <c r="T2079" s="54">
        <v>6531.2056124831906</v>
      </c>
      <c r="U2079" s="55">
        <v>1.0748133387770762</v>
      </c>
    </row>
    <row r="2080" spans="1:21" ht="13" x14ac:dyDescent="0.3">
      <c r="A2080" s="44" t="s">
        <v>5242</v>
      </c>
      <c r="B2080" s="44" t="s">
        <v>11286</v>
      </c>
      <c r="C2080" s="98" t="s">
        <v>966</v>
      </c>
      <c r="D2080" s="98" t="s">
        <v>13151</v>
      </c>
      <c r="E2080" s="98" t="s">
        <v>193</v>
      </c>
      <c r="F2080" s="122">
        <v>1.1227834592251347</v>
      </c>
      <c r="G2080" s="122">
        <v>1.1479946904910956</v>
      </c>
      <c r="H2080" s="99">
        <v>5417.3333333333321</v>
      </c>
      <c r="I2080" s="53">
        <v>6082.4922597756286</v>
      </c>
      <c r="J2080" s="54">
        <v>5748.1916683758791</v>
      </c>
      <c r="K2080" s="55">
        <v>1.0610740219743811</v>
      </c>
      <c r="L2080" s="121">
        <v>6219.0699032870934</v>
      </c>
      <c r="M2080" s="54">
        <v>5822.5768968935308</v>
      </c>
      <c r="N2080" s="120">
        <v>1.0748049895816267</v>
      </c>
      <c r="O2080" s="123">
        <v>5464.9857710682954</v>
      </c>
      <c r="P2080" s="53">
        <v>6135.995628656201</v>
      </c>
      <c r="Q2080" s="54">
        <v>5798.8000365604057</v>
      </c>
      <c r="R2080" s="55">
        <v>1.0610823668122482</v>
      </c>
      <c r="S2080" s="121">
        <v>6273.7746487957893</v>
      </c>
      <c r="T2080" s="54">
        <v>5873.8396029711294</v>
      </c>
      <c r="U2080" s="55">
        <v>1.0748133387770762</v>
      </c>
    </row>
    <row r="2081" spans="1:21" ht="13" x14ac:dyDescent="0.3">
      <c r="A2081" s="44" t="s">
        <v>5241</v>
      </c>
      <c r="B2081" s="44" t="s">
        <v>10701</v>
      </c>
      <c r="C2081" s="98" t="s">
        <v>966</v>
      </c>
      <c r="D2081" s="98" t="s">
        <v>13151</v>
      </c>
      <c r="E2081" s="98" t="s">
        <v>177</v>
      </c>
      <c r="F2081" s="122">
        <v>1.1535832082848501</v>
      </c>
      <c r="G2081" s="122">
        <v>1.1554037928611771</v>
      </c>
      <c r="H2081" s="99">
        <v>18029.25</v>
      </c>
      <c r="I2081" s="53">
        <v>20798.240057969633</v>
      </c>
      <c r="J2081" s="54">
        <v>19655.145475271438</v>
      </c>
      <c r="K2081" s="55">
        <v>1.0901809823077186</v>
      </c>
      <c r="L2081" s="121">
        <v>20831.063832442378</v>
      </c>
      <c r="M2081" s="54">
        <v>19502.992070307049</v>
      </c>
      <c r="N2081" s="120">
        <v>1.0817417291516314</v>
      </c>
      <c r="O2081" s="123">
        <v>18193.085872927648</v>
      </c>
      <c r="P2081" s="53">
        <v>20987.238369893657</v>
      </c>
      <c r="Q2081" s="54">
        <v>19833.912211129475</v>
      </c>
      <c r="R2081" s="55">
        <v>1.0901895560578576</v>
      </c>
      <c r="S2081" s="121">
        <v>21020.360421429705</v>
      </c>
      <c r="T2081" s="54">
        <v>19680.373048754631</v>
      </c>
      <c r="U2081" s="55">
        <v>1.0817501322323857</v>
      </c>
    </row>
    <row r="2082" spans="1:21" ht="13" x14ac:dyDescent="0.3">
      <c r="A2082" s="44" t="s">
        <v>5240</v>
      </c>
      <c r="B2082" s="44" t="s">
        <v>11285</v>
      </c>
      <c r="C2082" s="98" t="s">
        <v>966</v>
      </c>
      <c r="D2082" s="98" t="s">
        <v>13151</v>
      </c>
      <c r="E2082" s="98" t="s">
        <v>190</v>
      </c>
      <c r="F2082" s="122">
        <v>1.1514380136092548</v>
      </c>
      <c r="G2082" s="122">
        <v>1.1539021508098131</v>
      </c>
      <c r="H2082" s="99">
        <v>5127.9166666666661</v>
      </c>
      <c r="I2082" s="53">
        <v>5904.4781806204574</v>
      </c>
      <c r="J2082" s="54">
        <v>5579.9614425159443</v>
      </c>
      <c r="K2082" s="55">
        <v>1.0881536899356681</v>
      </c>
      <c r="L2082" s="121">
        <v>5917.1140708401535</v>
      </c>
      <c r="M2082" s="54">
        <v>5539.8720742706937</v>
      </c>
      <c r="N2082" s="120">
        <v>1.0803358233728502</v>
      </c>
      <c r="O2082" s="123">
        <v>5175.2050457708483</v>
      </c>
      <c r="P2082" s="53">
        <v>5958.9278179229777</v>
      </c>
      <c r="Q2082" s="54">
        <v>5631.4627551323956</v>
      </c>
      <c r="R2082" s="55">
        <v>1.0881622477421256</v>
      </c>
      <c r="S2082" s="121">
        <v>5971.6802331967792</v>
      </c>
      <c r="T2082" s="54">
        <v>5591.0028353925427</v>
      </c>
      <c r="U2082" s="55">
        <v>1.0803442155323841</v>
      </c>
    </row>
    <row r="2083" spans="1:21" ht="13" x14ac:dyDescent="0.3">
      <c r="A2083" s="44" t="s">
        <v>5239</v>
      </c>
      <c r="B2083" s="44" t="s">
        <v>13266</v>
      </c>
      <c r="C2083" s="98" t="s">
        <v>966</v>
      </c>
      <c r="D2083" s="98" t="s">
        <v>13151</v>
      </c>
      <c r="E2083" s="98" t="s">
        <v>190</v>
      </c>
      <c r="F2083" s="122">
        <v>1.1514380136092548</v>
      </c>
      <c r="G2083" s="122">
        <v>1.1539021508098131</v>
      </c>
      <c r="H2083" s="99">
        <v>10066.083333333332</v>
      </c>
      <c r="I2083" s="53">
        <v>11590.470998158558</v>
      </c>
      <c r="J2083" s="54">
        <v>10953.445722366594</v>
      </c>
      <c r="K2083" s="55">
        <v>1.0881536899356681</v>
      </c>
      <c r="L2083" s="121">
        <v>11615.275208564144</v>
      </c>
      <c r="M2083" s="54">
        <v>10874.750426056387</v>
      </c>
      <c r="N2083" s="120">
        <v>1.0803358233728499</v>
      </c>
      <c r="O2083" s="123">
        <v>10152.805990687149</v>
      </c>
      <c r="P2083" s="53">
        <v>11690.326762476954</v>
      </c>
      <c r="Q2083" s="54">
        <v>11047.900187715846</v>
      </c>
      <c r="R2083" s="55">
        <v>1.0881622477421256</v>
      </c>
      <c r="S2083" s="121">
        <v>11715.344669408656</v>
      </c>
      <c r="T2083" s="54">
        <v>10968.525223461396</v>
      </c>
      <c r="U2083" s="55">
        <v>1.0803442155323839</v>
      </c>
    </row>
    <row r="2084" spans="1:21" ht="13" x14ac:dyDescent="0.3">
      <c r="A2084" s="44" t="s">
        <v>5238</v>
      </c>
      <c r="B2084" s="44" t="s">
        <v>11284</v>
      </c>
      <c r="C2084" s="98" t="s">
        <v>966</v>
      </c>
      <c r="D2084" s="98" t="s">
        <v>13151</v>
      </c>
      <c r="E2084" s="98" t="s">
        <v>177</v>
      </c>
      <c r="F2084" s="122">
        <v>1.1535832082848501</v>
      </c>
      <c r="G2084" s="122">
        <v>1.1554037928611771</v>
      </c>
      <c r="H2084" s="99">
        <v>8726.25</v>
      </c>
      <c r="I2084" s="53">
        <v>10066.455471295672</v>
      </c>
      <c r="J2084" s="54">
        <v>9513.1917968627313</v>
      </c>
      <c r="K2084" s="55">
        <v>1.0901809823077189</v>
      </c>
      <c r="L2084" s="121">
        <v>10082.342347454847</v>
      </c>
      <c r="M2084" s="54">
        <v>9439.5487640094234</v>
      </c>
      <c r="N2084" s="120">
        <v>1.0817417291516314</v>
      </c>
      <c r="O2084" s="123">
        <v>8804.6715450419397</v>
      </c>
      <c r="P2084" s="53">
        <v>10156.921248823808</v>
      </c>
      <c r="Q2084" s="54">
        <v>9598.7609629245235</v>
      </c>
      <c r="R2084" s="55">
        <v>1.0901895560578576</v>
      </c>
      <c r="S2084" s="121">
        <v>10172.950898038338</v>
      </c>
      <c r="T2084" s="54">
        <v>9524.4546081118406</v>
      </c>
      <c r="U2084" s="55">
        <v>1.0817501322323855</v>
      </c>
    </row>
    <row r="2085" spans="1:21" ht="13" x14ac:dyDescent="0.3">
      <c r="A2085" s="44" t="s">
        <v>5237</v>
      </c>
      <c r="B2085" s="44" t="s">
        <v>11283</v>
      </c>
      <c r="C2085" s="98" t="s">
        <v>966</v>
      </c>
      <c r="D2085" s="98" t="s">
        <v>13151</v>
      </c>
      <c r="E2085" s="98" t="s">
        <v>177</v>
      </c>
      <c r="F2085" s="122">
        <v>1.1535832082848501</v>
      </c>
      <c r="G2085" s="122">
        <v>1.1554037928611771</v>
      </c>
      <c r="H2085" s="99">
        <v>4522.916666666667</v>
      </c>
      <c r="I2085" s="53">
        <v>5217.5607191383533</v>
      </c>
      <c r="J2085" s="54">
        <v>4930.7977345626205</v>
      </c>
      <c r="K2085" s="55">
        <v>1.0901809823077189</v>
      </c>
      <c r="L2085" s="121">
        <v>5225.7950714616991</v>
      </c>
      <c r="M2085" s="54">
        <v>4892.6276958087328</v>
      </c>
      <c r="N2085" s="120">
        <v>1.0817417291516314</v>
      </c>
      <c r="O2085" s="123">
        <v>4563.8756763994597</v>
      </c>
      <c r="P2085" s="53">
        <v>5264.8103449940791</v>
      </c>
      <c r="Q2085" s="54">
        <v>4975.4895975571817</v>
      </c>
      <c r="R2085" s="55">
        <v>1.0901895560578576</v>
      </c>
      <c r="S2085" s="121">
        <v>5273.1192666588058</v>
      </c>
      <c r="T2085" s="54">
        <v>4936.9731164372834</v>
      </c>
      <c r="U2085" s="55">
        <v>1.0817501322323855</v>
      </c>
    </row>
    <row r="2086" spans="1:21" ht="13" x14ac:dyDescent="0.3">
      <c r="A2086" s="44" t="s">
        <v>5236</v>
      </c>
      <c r="B2086" s="44" t="s">
        <v>11282</v>
      </c>
      <c r="C2086" s="98" t="s">
        <v>966</v>
      </c>
      <c r="D2086" s="98" t="s">
        <v>13151</v>
      </c>
      <c r="E2086" s="98" t="s">
        <v>190</v>
      </c>
      <c r="F2086" s="122">
        <v>1.1514380136092548</v>
      </c>
      <c r="G2086" s="122">
        <v>1.1539021508098131</v>
      </c>
      <c r="H2086" s="99">
        <v>4.583333333333333</v>
      </c>
      <c r="I2086" s="53">
        <v>5.2774242290424178</v>
      </c>
      <c r="J2086" s="54">
        <v>4.9873710788718117</v>
      </c>
      <c r="K2086" s="55">
        <v>1.0881536899356681</v>
      </c>
      <c r="L2086" s="121">
        <v>5.2887181912116432</v>
      </c>
      <c r="M2086" s="54">
        <v>4.9515391904588961</v>
      </c>
      <c r="N2086" s="120">
        <v>1.0803358233728502</v>
      </c>
      <c r="O2086" s="123">
        <v>4.6192639904191157</v>
      </c>
      <c r="P2086" s="53">
        <v>5.3187961534649464</v>
      </c>
      <c r="Q2086" s="54">
        <v>5.0265086867287252</v>
      </c>
      <c r="R2086" s="55">
        <v>1.0881622477421256</v>
      </c>
      <c r="S2086" s="121">
        <v>5.3301786537029372</v>
      </c>
      <c r="T2086" s="54">
        <v>4.9903951320663289</v>
      </c>
      <c r="U2086" s="55">
        <v>1.0803442155323839</v>
      </c>
    </row>
    <row r="2087" spans="1:21" ht="13" x14ac:dyDescent="0.3">
      <c r="A2087" s="44" t="s">
        <v>5235</v>
      </c>
      <c r="B2087" s="44" t="s">
        <v>11281</v>
      </c>
      <c r="C2087" s="98" t="s">
        <v>966</v>
      </c>
      <c r="D2087" s="98" t="s">
        <v>13151</v>
      </c>
      <c r="E2087" s="98" t="s">
        <v>177</v>
      </c>
      <c r="F2087" s="122">
        <v>1.1535832082848501</v>
      </c>
      <c r="G2087" s="122">
        <v>1.1554037928611771</v>
      </c>
      <c r="H2087" s="99">
        <v>10906.25</v>
      </c>
      <c r="I2087" s="53">
        <v>12581.266865356645</v>
      </c>
      <c r="J2087" s="54">
        <v>11889.786338293557</v>
      </c>
      <c r="K2087" s="55">
        <v>1.0901809823077186</v>
      </c>
      <c r="L2087" s="121">
        <v>12601.122615892213</v>
      </c>
      <c r="M2087" s="54">
        <v>11797.745733559979</v>
      </c>
      <c r="N2087" s="120">
        <v>1.0817417291516314</v>
      </c>
      <c r="O2087" s="123">
        <v>11004.587879115499</v>
      </c>
      <c r="P2087" s="53">
        <v>12694.707791442632</v>
      </c>
      <c r="Q2087" s="54">
        <v>11997.086774532609</v>
      </c>
      <c r="R2087" s="55">
        <v>1.0901895560578578</v>
      </c>
      <c r="S2087" s="121">
        <v>12714.742574404185</v>
      </c>
      <c r="T2087" s="54">
        <v>11904.2143933961</v>
      </c>
      <c r="U2087" s="55">
        <v>1.0817501322323857</v>
      </c>
    </row>
    <row r="2088" spans="1:21" ht="13" x14ac:dyDescent="0.3">
      <c r="A2088" s="44" t="s">
        <v>5234</v>
      </c>
      <c r="B2088" s="44" t="s">
        <v>11280</v>
      </c>
      <c r="C2088" s="98" t="s">
        <v>966</v>
      </c>
      <c r="D2088" s="98" t="s">
        <v>13151</v>
      </c>
      <c r="E2088" s="98" t="s">
        <v>177</v>
      </c>
      <c r="F2088" s="122">
        <v>1.1535832082848501</v>
      </c>
      <c r="G2088" s="122">
        <v>1.1554037928611771</v>
      </c>
      <c r="H2088" s="99">
        <v>3929.083333333333</v>
      </c>
      <c r="I2088" s="53">
        <v>4532.5245572851991</v>
      </c>
      <c r="J2088" s="54">
        <v>4283.4119279022188</v>
      </c>
      <c r="K2088" s="55">
        <v>1.0901809823077186</v>
      </c>
      <c r="L2088" s="121">
        <v>4539.67778580097</v>
      </c>
      <c r="M2088" s="54">
        <v>4250.2533989808553</v>
      </c>
      <c r="N2088" s="120">
        <v>1.0817417291516314</v>
      </c>
      <c r="O2088" s="123">
        <v>3967.2053395319381</v>
      </c>
      <c r="P2088" s="53">
        <v>4576.5014635020407</v>
      </c>
      <c r="Q2088" s="54">
        <v>4325.0058278946854</v>
      </c>
      <c r="R2088" s="55">
        <v>1.0901895560578574</v>
      </c>
      <c r="S2088" s="121">
        <v>4583.7240963543154</v>
      </c>
      <c r="T2088" s="54">
        <v>4291.5249006316999</v>
      </c>
      <c r="U2088" s="55">
        <v>1.0817501322323855</v>
      </c>
    </row>
    <row r="2089" spans="1:21" ht="13" x14ac:dyDescent="0.3">
      <c r="A2089" s="44" t="s">
        <v>5233</v>
      </c>
      <c r="B2089" s="44" t="s">
        <v>11279</v>
      </c>
      <c r="C2089" s="98" t="s">
        <v>966</v>
      </c>
      <c r="D2089" s="98" t="s">
        <v>13151</v>
      </c>
      <c r="E2089" s="98" t="s">
        <v>177</v>
      </c>
      <c r="F2089" s="122">
        <v>1.1535832082848501</v>
      </c>
      <c r="G2089" s="122">
        <v>1.1554037928611771</v>
      </c>
      <c r="H2089" s="99">
        <v>6100.8333333333339</v>
      </c>
      <c r="I2089" s="53">
        <v>7037.8188898778235</v>
      </c>
      <c r="J2089" s="54">
        <v>6651.0124762290088</v>
      </c>
      <c r="K2089" s="55">
        <v>1.0901809823077189</v>
      </c>
      <c r="L2089" s="121">
        <v>7048.9259729472324</v>
      </c>
      <c r="M2089" s="54">
        <v>6599.5259992659112</v>
      </c>
      <c r="N2089" s="120">
        <v>1.0817417291516314</v>
      </c>
      <c r="O2089" s="123">
        <v>6154.4382354050449</v>
      </c>
      <c r="P2089" s="53">
        <v>7099.656604789503</v>
      </c>
      <c r="Q2089" s="54">
        <v>6709.504287641731</v>
      </c>
      <c r="R2089" s="55">
        <v>1.0901895560578576</v>
      </c>
      <c r="S2089" s="121">
        <v>7110.8612801168392</v>
      </c>
      <c r="T2089" s="54">
        <v>6657.5643749654573</v>
      </c>
      <c r="U2089" s="55">
        <v>1.0817501322323857</v>
      </c>
    </row>
    <row r="2090" spans="1:21" ht="13" x14ac:dyDescent="0.3">
      <c r="A2090" s="44" t="s">
        <v>5232</v>
      </c>
      <c r="B2090" s="44" t="s">
        <v>11278</v>
      </c>
      <c r="C2090" s="98" t="s">
        <v>966</v>
      </c>
      <c r="D2090" s="98" t="s">
        <v>13151</v>
      </c>
      <c r="E2090" s="98" t="s">
        <v>177</v>
      </c>
      <c r="F2090" s="122">
        <v>1.1535832082848501</v>
      </c>
      <c r="G2090" s="122">
        <v>1.1554037928611771</v>
      </c>
      <c r="H2090" s="99">
        <v>7776.25</v>
      </c>
      <c r="I2090" s="53">
        <v>8970.5514234250659</v>
      </c>
      <c r="J2090" s="54">
        <v>8477.519863670399</v>
      </c>
      <c r="K2090" s="55">
        <v>1.0901809823077189</v>
      </c>
      <c r="L2090" s="121">
        <v>8984.7087442367283</v>
      </c>
      <c r="M2090" s="54">
        <v>8411.8941213153721</v>
      </c>
      <c r="N2090" s="120">
        <v>1.0817417291516311</v>
      </c>
      <c r="O2090" s="123">
        <v>7846.2730373069144</v>
      </c>
      <c r="P2090" s="53">
        <v>9051.3288234554257</v>
      </c>
      <c r="Q2090" s="54">
        <v>8553.924919250363</v>
      </c>
      <c r="R2090" s="55">
        <v>1.0901895560578576</v>
      </c>
      <c r="S2090" s="121">
        <v>9065.6136271287978</v>
      </c>
      <c r="T2090" s="54">
        <v>8487.7068956381572</v>
      </c>
      <c r="U2090" s="55">
        <v>1.0817501322323857</v>
      </c>
    </row>
    <row r="2091" spans="1:21" ht="13" x14ac:dyDescent="0.3">
      <c r="A2091" s="44" t="s">
        <v>5231</v>
      </c>
      <c r="B2091" s="44" t="s">
        <v>11277</v>
      </c>
      <c r="C2091" s="98" t="s">
        <v>966</v>
      </c>
      <c r="D2091" s="98" t="s">
        <v>13151</v>
      </c>
      <c r="E2091" s="98" t="s">
        <v>190</v>
      </c>
      <c r="F2091" s="122">
        <v>1.1514380136092548</v>
      </c>
      <c r="G2091" s="122">
        <v>1.1539021508098131</v>
      </c>
      <c r="H2091" s="99">
        <v>16487</v>
      </c>
      <c r="I2091" s="53">
        <v>18983.758530375784</v>
      </c>
      <c r="J2091" s="54">
        <v>17940.389885969358</v>
      </c>
      <c r="K2091" s="55">
        <v>1.0881536899356681</v>
      </c>
      <c r="L2091" s="121">
        <v>19024.384760401386</v>
      </c>
      <c r="M2091" s="54">
        <v>17811.496719948176</v>
      </c>
      <c r="N2091" s="120">
        <v>1.0803358233728499</v>
      </c>
      <c r="O2091" s="123">
        <v>16628.510342752972</v>
      </c>
      <c r="P2091" s="53">
        <v>19146.698918340429</v>
      </c>
      <c r="Q2091" s="54">
        <v>18094.517191173254</v>
      </c>
      <c r="R2091" s="55">
        <v>1.0881622477421253</v>
      </c>
      <c r="S2091" s="121">
        <v>19187.673849265877</v>
      </c>
      <c r="T2091" s="54">
        <v>17964.514961713594</v>
      </c>
      <c r="U2091" s="55">
        <v>1.0803442155323841</v>
      </c>
    </row>
    <row r="2092" spans="1:21" ht="13" x14ac:dyDescent="0.3">
      <c r="A2092" s="44" t="s">
        <v>5230</v>
      </c>
      <c r="B2092" s="44" t="s">
        <v>8558</v>
      </c>
      <c r="C2092" s="98" t="s">
        <v>966</v>
      </c>
      <c r="D2092" s="98" t="s">
        <v>13151</v>
      </c>
      <c r="E2092" s="98" t="s">
        <v>190</v>
      </c>
      <c r="F2092" s="122">
        <v>1.1514380136092548</v>
      </c>
      <c r="G2092" s="122">
        <v>1.1539021508098131</v>
      </c>
      <c r="H2092" s="99">
        <v>12529</v>
      </c>
      <c r="I2092" s="53">
        <v>14426.366872510353</v>
      </c>
      <c r="J2092" s="54">
        <v>13633.477581203984</v>
      </c>
      <c r="K2092" s="55">
        <v>1.0881536899356681</v>
      </c>
      <c r="L2092" s="121">
        <v>14457.240047496149</v>
      </c>
      <c r="M2092" s="54">
        <v>13535.527531038439</v>
      </c>
      <c r="N2092" s="120">
        <v>1.0803358233728502</v>
      </c>
      <c r="O2092" s="123">
        <v>12638.179189894425</v>
      </c>
      <c r="P2092" s="53">
        <v>14552.079942049857</v>
      </c>
      <c r="Q2092" s="54">
        <v>13752.389474643271</v>
      </c>
      <c r="R2092" s="55">
        <v>1.0881622477421253</v>
      </c>
      <c r="S2092" s="121">
        <v>14583.222149538999</v>
      </c>
      <c r="T2092" s="54">
        <v>13653.583782664193</v>
      </c>
      <c r="U2092" s="55">
        <v>1.0803442155323839</v>
      </c>
    </row>
    <row r="2093" spans="1:21" ht="13" x14ac:dyDescent="0.3">
      <c r="A2093" s="44" t="s">
        <v>5229</v>
      </c>
      <c r="B2093" s="44" t="s">
        <v>11276</v>
      </c>
      <c r="C2093" s="98" t="s">
        <v>966</v>
      </c>
      <c r="D2093" s="98" t="s">
        <v>13151</v>
      </c>
      <c r="E2093" s="98" t="s">
        <v>177</v>
      </c>
      <c r="F2093" s="122">
        <v>1.1535832082848501</v>
      </c>
      <c r="G2093" s="122">
        <v>1.1554037928611771</v>
      </c>
      <c r="H2093" s="99">
        <v>4859</v>
      </c>
      <c r="I2093" s="53">
        <v>5605.2608090560861</v>
      </c>
      <c r="J2093" s="54">
        <v>5297.1893930332053</v>
      </c>
      <c r="K2093" s="55">
        <v>1.0901809823077186</v>
      </c>
      <c r="L2093" s="121">
        <v>5614.10702951246</v>
      </c>
      <c r="M2093" s="54">
        <v>5256.1830619477769</v>
      </c>
      <c r="N2093" s="120">
        <v>1.0817417291516314</v>
      </c>
      <c r="O2093" s="123">
        <v>4906.4176292780076</v>
      </c>
      <c r="P2093" s="53">
        <v>5659.9609899678717</v>
      </c>
      <c r="Q2093" s="54">
        <v>5348.9252570970375</v>
      </c>
      <c r="R2093" s="55">
        <v>1.0901895560578576</v>
      </c>
      <c r="S2093" s="121">
        <v>5668.8935382287546</v>
      </c>
      <c r="T2093" s="54">
        <v>5307.5179192587921</v>
      </c>
      <c r="U2093" s="55">
        <v>1.0817501322323855</v>
      </c>
    </row>
    <row r="2094" spans="1:21" ht="13" x14ac:dyDescent="0.3">
      <c r="A2094" s="44" t="s">
        <v>5228</v>
      </c>
      <c r="B2094" s="44" t="s">
        <v>11238</v>
      </c>
      <c r="C2094" s="98" t="s">
        <v>966</v>
      </c>
      <c r="D2094" s="98" t="s">
        <v>13151</v>
      </c>
      <c r="E2094" s="98" t="s">
        <v>190</v>
      </c>
      <c r="F2094" s="122">
        <v>1.1514380136092548</v>
      </c>
      <c r="G2094" s="122">
        <v>1.1539021508098131</v>
      </c>
      <c r="H2094" s="99">
        <v>5507.25</v>
      </c>
      <c r="I2094" s="53">
        <v>6341.2570004495683</v>
      </c>
      <c r="J2094" s="54">
        <v>5992.7344088982081</v>
      </c>
      <c r="K2094" s="55">
        <v>1.0881536899356681</v>
      </c>
      <c r="L2094" s="121">
        <v>6354.8276200473429</v>
      </c>
      <c r="M2094" s="54">
        <v>5949.6794632701285</v>
      </c>
      <c r="N2094" s="120">
        <v>1.0803358233728502</v>
      </c>
      <c r="O2094" s="123">
        <v>5555.8372440263829</v>
      </c>
      <c r="P2094" s="53">
        <v>6397.2022001980549</v>
      </c>
      <c r="Q2094" s="54">
        <v>6045.6523435491645</v>
      </c>
      <c r="R2094" s="55">
        <v>1.0881622477421256</v>
      </c>
      <c r="S2094" s="121">
        <v>6410.8925454313076</v>
      </c>
      <c r="T2094" s="54">
        <v>6002.2166290232844</v>
      </c>
      <c r="U2094" s="55">
        <v>1.0803442155323839</v>
      </c>
    </row>
    <row r="2095" spans="1:21" ht="13" x14ac:dyDescent="0.3">
      <c r="A2095" s="44" t="s">
        <v>5227</v>
      </c>
      <c r="B2095" s="44" t="s">
        <v>11275</v>
      </c>
      <c r="C2095" s="98" t="s">
        <v>966</v>
      </c>
      <c r="D2095" s="98" t="s">
        <v>13151</v>
      </c>
      <c r="E2095" s="98" t="s">
        <v>190</v>
      </c>
      <c r="F2095" s="122">
        <v>1.1514380136092548</v>
      </c>
      <c r="G2095" s="122">
        <v>1.1539021508098131</v>
      </c>
      <c r="H2095" s="99">
        <v>2431.75</v>
      </c>
      <c r="I2095" s="53">
        <v>2800.0093895943055</v>
      </c>
      <c r="J2095" s="54">
        <v>2646.1177355010609</v>
      </c>
      <c r="K2095" s="55">
        <v>1.0881536899356681</v>
      </c>
      <c r="L2095" s="121">
        <v>2806.0015552317627</v>
      </c>
      <c r="M2095" s="54">
        <v>2627.1066384869277</v>
      </c>
      <c r="N2095" s="120">
        <v>1.0803358233728499</v>
      </c>
      <c r="O2095" s="123">
        <v>2455.1481851249791</v>
      </c>
      <c r="P2095" s="53">
        <v>2826.950949396673</v>
      </c>
      <c r="Q2095" s="54">
        <v>2671.5995676655975</v>
      </c>
      <c r="R2095" s="55">
        <v>1.0881622477421256</v>
      </c>
      <c r="S2095" s="121">
        <v>2833.0007713725226</v>
      </c>
      <c r="T2095" s="54">
        <v>2652.4051400746016</v>
      </c>
      <c r="U2095" s="55">
        <v>1.0803442155323839</v>
      </c>
    </row>
    <row r="2096" spans="1:21" ht="13" x14ac:dyDescent="0.3">
      <c r="A2096" s="44" t="s">
        <v>5226</v>
      </c>
      <c r="B2096" s="44" t="s">
        <v>11274</v>
      </c>
      <c r="C2096" s="98" t="s">
        <v>966</v>
      </c>
      <c r="D2096" s="98" t="s">
        <v>13151</v>
      </c>
      <c r="E2096" s="98" t="s">
        <v>190</v>
      </c>
      <c r="F2096" s="122">
        <v>1.1514380136092548</v>
      </c>
      <c r="G2096" s="122">
        <v>1.1539021508098131</v>
      </c>
      <c r="H2096" s="99">
        <v>9252.25</v>
      </c>
      <c r="I2096" s="53">
        <v>10653.392361416227</v>
      </c>
      <c r="J2096" s="54">
        <v>10067.869977707283</v>
      </c>
      <c r="K2096" s="55">
        <v>1.0881536899356679</v>
      </c>
      <c r="L2096" s="121">
        <v>10676.191174830094</v>
      </c>
      <c r="M2096" s="54">
        <v>9995.5371218014516</v>
      </c>
      <c r="N2096" s="120">
        <v>1.0803358233728499</v>
      </c>
      <c r="O2096" s="123">
        <v>9331.8639533203641</v>
      </c>
      <c r="P2096" s="53">
        <v>10745.062893683007</v>
      </c>
      <c r="Q2096" s="54">
        <v>10154.582055068804</v>
      </c>
      <c r="R2096" s="55">
        <v>1.0881622477421253</v>
      </c>
      <c r="S2096" s="121">
        <v>10768.057886800932</v>
      </c>
      <c r="T2096" s="54">
        <v>10081.625242104819</v>
      </c>
      <c r="U2096" s="55">
        <v>1.0803442155323839</v>
      </c>
    </row>
    <row r="2097" spans="1:21" ht="13" x14ac:dyDescent="0.3">
      <c r="A2097" s="44" t="s">
        <v>5225</v>
      </c>
      <c r="B2097" s="44" t="s">
        <v>11273</v>
      </c>
      <c r="C2097" s="98" t="s">
        <v>966</v>
      </c>
      <c r="D2097" s="98" t="s">
        <v>13151</v>
      </c>
      <c r="E2097" s="98" t="s">
        <v>177</v>
      </c>
      <c r="F2097" s="122">
        <v>1.1535832082848501</v>
      </c>
      <c r="G2097" s="122">
        <v>1.1554037928611771</v>
      </c>
      <c r="H2097" s="99">
        <v>14219.166666666668</v>
      </c>
      <c r="I2097" s="53">
        <v>16402.99190247033</v>
      </c>
      <c r="J2097" s="54">
        <v>15501.465084263838</v>
      </c>
      <c r="K2097" s="55">
        <v>1.0901809823077186</v>
      </c>
      <c r="L2097" s="121">
        <v>16428.879097991889</v>
      </c>
      <c r="M2097" s="54">
        <v>15381.465937095238</v>
      </c>
      <c r="N2097" s="120">
        <v>1.0817417291516311</v>
      </c>
      <c r="O2097" s="123">
        <v>14346.862679789498</v>
      </c>
      <c r="P2097" s="53">
        <v>16550.29987897375</v>
      </c>
      <c r="Q2097" s="54">
        <v>15640.799855702759</v>
      </c>
      <c r="R2097" s="55">
        <v>1.0901895560578576</v>
      </c>
      <c r="S2097" s="121">
        <v>16576.419555887256</v>
      </c>
      <c r="T2097" s="54">
        <v>15519.720600982166</v>
      </c>
      <c r="U2097" s="55">
        <v>1.0817501322323855</v>
      </c>
    </row>
    <row r="2098" spans="1:21" ht="13" x14ac:dyDescent="0.3">
      <c r="A2098" s="44" t="s">
        <v>5224</v>
      </c>
      <c r="B2098" s="44" t="s">
        <v>11272</v>
      </c>
      <c r="C2098" s="98" t="s">
        <v>966</v>
      </c>
      <c r="D2098" s="98" t="s">
        <v>13151</v>
      </c>
      <c r="E2098" s="98" t="s">
        <v>177</v>
      </c>
      <c r="F2098" s="122">
        <v>1.1535832082848501</v>
      </c>
      <c r="G2098" s="122">
        <v>1.1554037928611771</v>
      </c>
      <c r="H2098" s="99">
        <v>11452.833333333334</v>
      </c>
      <c r="I2098" s="53">
        <v>13211.79622061834</v>
      </c>
      <c r="J2098" s="54">
        <v>12485.661093539919</v>
      </c>
      <c r="K2098" s="55">
        <v>1.0901809823077186</v>
      </c>
      <c r="L2098" s="121">
        <v>13232.647072340253</v>
      </c>
      <c r="M2098" s="54">
        <v>12389.007733685443</v>
      </c>
      <c r="N2098" s="120">
        <v>1.0817417291516314</v>
      </c>
      <c r="O2098" s="123">
        <v>11555.822620212537</v>
      </c>
      <c r="P2098" s="53">
        <v>13330.60293259542</v>
      </c>
      <c r="Q2098" s="54">
        <v>12598.037132212854</v>
      </c>
      <c r="R2098" s="55">
        <v>1.0901895560578576</v>
      </c>
      <c r="S2098" s="121">
        <v>13351.641285024551</v>
      </c>
      <c r="T2098" s="54">
        <v>12500.512647468904</v>
      </c>
      <c r="U2098" s="55">
        <v>1.0817501322323855</v>
      </c>
    </row>
    <row r="2099" spans="1:21" ht="13" x14ac:dyDescent="0.3">
      <c r="A2099" s="44" t="s">
        <v>5223</v>
      </c>
      <c r="B2099" s="44" t="s">
        <v>11271</v>
      </c>
      <c r="C2099" s="98" t="s">
        <v>966</v>
      </c>
      <c r="D2099" s="98" t="s">
        <v>13151</v>
      </c>
      <c r="E2099" s="98" t="s">
        <v>177</v>
      </c>
      <c r="F2099" s="122">
        <v>1.1535832082848501</v>
      </c>
      <c r="G2099" s="122">
        <v>1.1554037928611771</v>
      </c>
      <c r="H2099" s="99">
        <v>4595.1666666666661</v>
      </c>
      <c r="I2099" s="53">
        <v>5300.9071059369326</v>
      </c>
      <c r="J2099" s="54">
        <v>5009.5633105343513</v>
      </c>
      <c r="K2099" s="55">
        <v>1.0901809823077186</v>
      </c>
      <c r="L2099" s="121">
        <v>5309.2729954959186</v>
      </c>
      <c r="M2099" s="54">
        <v>4970.7835357399372</v>
      </c>
      <c r="N2099" s="120">
        <v>1.0817417291516314</v>
      </c>
      <c r="O2099" s="123">
        <v>4637.7274863675439</v>
      </c>
      <c r="P2099" s="53">
        <v>5350.0045528747041</v>
      </c>
      <c r="Q2099" s="54">
        <v>5056.0020694803561</v>
      </c>
      <c r="R2099" s="55">
        <v>1.0901895560578576</v>
      </c>
      <c r="S2099" s="121">
        <v>5358.447928005593</v>
      </c>
      <c r="T2099" s="54">
        <v>5016.8623216358592</v>
      </c>
      <c r="U2099" s="55">
        <v>1.0817501322323855</v>
      </c>
    </row>
    <row r="2100" spans="1:21" ht="13" x14ac:dyDescent="0.3">
      <c r="A2100" s="44" t="s">
        <v>5222</v>
      </c>
      <c r="B2100" s="44" t="s">
        <v>13267</v>
      </c>
      <c r="C2100" s="98" t="s">
        <v>966</v>
      </c>
      <c r="D2100" s="98" t="s">
        <v>13151</v>
      </c>
      <c r="E2100" s="98" t="s">
        <v>190</v>
      </c>
      <c r="F2100" s="122">
        <v>1.1514380136092548</v>
      </c>
      <c r="G2100" s="122">
        <v>1.1539021508098131</v>
      </c>
      <c r="H2100" s="99">
        <v>6892.25</v>
      </c>
      <c r="I2100" s="53">
        <v>7935.9986492983862</v>
      </c>
      <c r="J2100" s="54">
        <v>7499.8272694591078</v>
      </c>
      <c r="K2100" s="55">
        <v>1.0881536899356681</v>
      </c>
      <c r="L2100" s="121">
        <v>7952.9820989189338</v>
      </c>
      <c r="M2100" s="54">
        <v>7445.9445786415254</v>
      </c>
      <c r="N2100" s="120">
        <v>1.0803358233728499</v>
      </c>
      <c r="O2100" s="123">
        <v>6944.893097817494</v>
      </c>
      <c r="P2100" s="53">
        <v>7996.6139132795997</v>
      </c>
      <c r="Q2100" s="54">
        <v>7557.1704836498575</v>
      </c>
      <c r="R2100" s="55">
        <v>1.0881622477421256</v>
      </c>
      <c r="S2100" s="121">
        <v>8013.7270827158318</v>
      </c>
      <c r="T2100" s="54">
        <v>7502.8750857179084</v>
      </c>
      <c r="U2100" s="55">
        <v>1.0803442155323839</v>
      </c>
    </row>
    <row r="2101" spans="1:21" ht="13" x14ac:dyDescent="0.3">
      <c r="A2101" s="44" t="s">
        <v>5221</v>
      </c>
      <c r="B2101" s="44" t="s">
        <v>11270</v>
      </c>
      <c r="C2101" s="98" t="s">
        <v>966</v>
      </c>
      <c r="D2101" s="98" t="s">
        <v>13151</v>
      </c>
      <c r="E2101" s="98" t="s">
        <v>203</v>
      </c>
      <c r="F2101" s="122">
        <v>1.1589184807389998</v>
      </c>
      <c r="G2101" s="122">
        <v>1.1620509982727667</v>
      </c>
      <c r="H2101" s="99">
        <v>4980.3333333333321</v>
      </c>
      <c r="I2101" s="53">
        <v>5771.8003402404638</v>
      </c>
      <c r="J2101" s="54">
        <v>5454.575724938637</v>
      </c>
      <c r="K2101" s="55">
        <v>1.0952230222084141</v>
      </c>
      <c r="L2101" s="121">
        <v>5787.401321731134</v>
      </c>
      <c r="M2101" s="54">
        <v>5418.4290823217643</v>
      </c>
      <c r="N2101" s="120">
        <v>1.0879651460387723</v>
      </c>
      <c r="O2101" s="123">
        <v>5028.9640301921736</v>
      </c>
      <c r="P2101" s="53">
        <v>5828.1593535613911</v>
      </c>
      <c r="Q2101" s="54">
        <v>5507.8805002201661</v>
      </c>
      <c r="R2101" s="55">
        <v>1.0952316356117766</v>
      </c>
      <c r="S2101" s="121">
        <v>5843.9126715626517</v>
      </c>
      <c r="T2101" s="54">
        <v>5471.3800874435638</v>
      </c>
      <c r="U2101" s="55">
        <v>1.0879735974636677</v>
      </c>
    </row>
    <row r="2102" spans="1:21" ht="13" x14ac:dyDescent="0.3">
      <c r="A2102" s="44" t="s">
        <v>5220</v>
      </c>
      <c r="B2102" s="44" t="s">
        <v>11269</v>
      </c>
      <c r="C2102" s="98" t="s">
        <v>966</v>
      </c>
      <c r="D2102" s="98" t="s">
        <v>13151</v>
      </c>
      <c r="E2102" s="98" t="s">
        <v>177</v>
      </c>
      <c r="F2102" s="122">
        <v>1.1535832082848501</v>
      </c>
      <c r="G2102" s="122">
        <v>1.1554037928611771</v>
      </c>
      <c r="H2102" s="99">
        <v>13460.166666666666</v>
      </c>
      <c r="I2102" s="53">
        <v>15527.422247382128</v>
      </c>
      <c r="J2102" s="54">
        <v>14674.017718692279</v>
      </c>
      <c r="K2102" s="55">
        <v>1.0901809823077189</v>
      </c>
      <c r="L2102" s="121">
        <v>15551.927619210253</v>
      </c>
      <c r="M2102" s="54">
        <v>14560.423964669149</v>
      </c>
      <c r="N2102" s="120">
        <v>1.0817417291516314</v>
      </c>
      <c r="O2102" s="123">
        <v>13572.782471829099</v>
      </c>
      <c r="P2102" s="53">
        <v>15657.333949204991</v>
      </c>
      <c r="Q2102" s="54">
        <v>14796.905697433238</v>
      </c>
      <c r="R2102" s="55">
        <v>1.0901895560578576</v>
      </c>
      <c r="S2102" s="121">
        <v>15682.044347631045</v>
      </c>
      <c r="T2102" s="54">
        <v>14682.359233662533</v>
      </c>
      <c r="U2102" s="55">
        <v>1.0817501322323855</v>
      </c>
    </row>
    <row r="2103" spans="1:21" ht="13" x14ac:dyDescent="0.3">
      <c r="A2103" s="44" t="s">
        <v>5219</v>
      </c>
      <c r="B2103" s="44" t="s">
        <v>11268</v>
      </c>
      <c r="C2103" s="98" t="s">
        <v>966</v>
      </c>
      <c r="D2103" s="98" t="s">
        <v>13151</v>
      </c>
      <c r="E2103" s="98" t="s">
        <v>190</v>
      </c>
      <c r="F2103" s="122">
        <v>1.1514380136092548</v>
      </c>
      <c r="G2103" s="122">
        <v>1.1539021508098131</v>
      </c>
      <c r="H2103" s="99">
        <v>6784.3333333333339</v>
      </c>
      <c r="I2103" s="53">
        <v>7811.7392969963885</v>
      </c>
      <c r="J2103" s="54">
        <v>7382.3973504202177</v>
      </c>
      <c r="K2103" s="55">
        <v>1.0881536899356681</v>
      </c>
      <c r="L2103" s="121">
        <v>7828.4568251440423</v>
      </c>
      <c r="M2103" s="54">
        <v>7329.3583377025398</v>
      </c>
      <c r="N2103" s="120">
        <v>1.0803358233728502</v>
      </c>
      <c r="O2103" s="123">
        <v>6846.3913474868896</v>
      </c>
      <c r="P2103" s="53">
        <v>7883.1952535418932</v>
      </c>
      <c r="Q2103" s="54">
        <v>7449.9845976035731</v>
      </c>
      <c r="R2103" s="55">
        <v>1.0881622477421256</v>
      </c>
      <c r="S2103" s="121">
        <v>7900.0657011508165</v>
      </c>
      <c r="T2103" s="54">
        <v>7396.459289528425</v>
      </c>
      <c r="U2103" s="55">
        <v>1.0803442155323839</v>
      </c>
    </row>
    <row r="2104" spans="1:21" ht="13" x14ac:dyDescent="0.3">
      <c r="A2104" s="44" t="s">
        <v>5218</v>
      </c>
      <c r="B2104" s="44" t="s">
        <v>11267</v>
      </c>
      <c r="C2104" s="98" t="s">
        <v>966</v>
      </c>
      <c r="D2104" s="98" t="s">
        <v>13151</v>
      </c>
      <c r="E2104" s="98" t="s">
        <v>190</v>
      </c>
      <c r="F2104" s="122">
        <v>1.1514380136092548</v>
      </c>
      <c r="G2104" s="122">
        <v>1.1539021508098131</v>
      </c>
      <c r="H2104" s="99">
        <v>3667.083333333333</v>
      </c>
      <c r="I2104" s="53">
        <v>4222.4191490729381</v>
      </c>
      <c r="J2104" s="54">
        <v>3990.3502604682562</v>
      </c>
      <c r="K2104" s="55">
        <v>1.0881536899356683</v>
      </c>
      <c r="L2104" s="121">
        <v>4231.455345532152</v>
      </c>
      <c r="M2104" s="54">
        <v>3961.6814922935223</v>
      </c>
      <c r="N2104" s="120">
        <v>1.0803358233728502</v>
      </c>
      <c r="O2104" s="123">
        <v>3699.0720907181785</v>
      </c>
      <c r="P2104" s="53">
        <v>4259.2522203339722</v>
      </c>
      <c r="Q2104" s="54">
        <v>4025.1906007960561</v>
      </c>
      <c r="R2104" s="55">
        <v>1.0881622477421253</v>
      </c>
      <c r="S2104" s="121">
        <v>4268.3672414802577</v>
      </c>
      <c r="T2104" s="54">
        <v>3996.2711360446656</v>
      </c>
      <c r="U2104" s="55">
        <v>1.0803442155323839</v>
      </c>
    </row>
    <row r="2105" spans="1:21" ht="13" x14ac:dyDescent="0.3">
      <c r="A2105" s="44" t="s">
        <v>5217</v>
      </c>
      <c r="B2105" s="44" t="s">
        <v>11266</v>
      </c>
      <c r="C2105" s="98" t="s">
        <v>966</v>
      </c>
      <c r="D2105" s="98" t="s">
        <v>13151</v>
      </c>
      <c r="E2105" s="98" t="s">
        <v>177</v>
      </c>
      <c r="F2105" s="122">
        <v>1.1535832082848501</v>
      </c>
      <c r="G2105" s="122">
        <v>1.1554037928611771</v>
      </c>
      <c r="H2105" s="99">
        <v>3521.583333333333</v>
      </c>
      <c r="I2105" s="53">
        <v>4062.439399909123</v>
      </c>
      <c r="J2105" s="54">
        <v>3839.1631776118238</v>
      </c>
      <c r="K2105" s="55">
        <v>1.0901809823077189</v>
      </c>
      <c r="L2105" s="121">
        <v>4068.8507402100399</v>
      </c>
      <c r="M2105" s="54">
        <v>3809.4436443515651</v>
      </c>
      <c r="N2105" s="120">
        <v>1.0817417291516314</v>
      </c>
      <c r="O2105" s="123">
        <v>3553.4054838386432</v>
      </c>
      <c r="P2105" s="53">
        <v>4099.1488983835616</v>
      </c>
      <c r="Q2105" s="54">
        <v>3873.8855469196069</v>
      </c>
      <c r="R2105" s="55">
        <v>1.0901895560578576</v>
      </c>
      <c r="S2105" s="121">
        <v>4105.6181736008748</v>
      </c>
      <c r="T2105" s="54">
        <v>3843.8968520177364</v>
      </c>
      <c r="U2105" s="55">
        <v>1.0817501322323855</v>
      </c>
    </row>
    <row r="2106" spans="1:21" ht="13" x14ac:dyDescent="0.3">
      <c r="A2106" s="44" t="s">
        <v>5216</v>
      </c>
      <c r="B2106" s="44" t="s">
        <v>11265</v>
      </c>
      <c r="C2106" s="98" t="s">
        <v>966</v>
      </c>
      <c r="D2106" s="98" t="s">
        <v>13151</v>
      </c>
      <c r="E2106" s="98" t="s">
        <v>190</v>
      </c>
      <c r="F2106" s="122">
        <v>1.1514380136092548</v>
      </c>
      <c r="G2106" s="122">
        <v>1.1539021508098131</v>
      </c>
      <c r="H2106" s="99">
        <v>14520.333333333334</v>
      </c>
      <c r="I2106" s="53">
        <v>16719.263770277583</v>
      </c>
      <c r="J2106" s="54">
        <v>15800.354295762545</v>
      </c>
      <c r="K2106" s="55">
        <v>1.0881536899356681</v>
      </c>
      <c r="L2106" s="121">
        <v>16755.043863808758</v>
      </c>
      <c r="M2106" s="54">
        <v>15686.836267314909</v>
      </c>
      <c r="N2106" s="120">
        <v>1.0803358233728502</v>
      </c>
      <c r="O2106" s="123">
        <v>14644.585604955386</v>
      </c>
      <c r="P2106" s="53">
        <v>16862.332559100516</v>
      </c>
      <c r="Q2106" s="54">
        <v>15935.685189140226</v>
      </c>
      <c r="R2106" s="55">
        <v>1.0881622477421253</v>
      </c>
      <c r="S2106" s="121">
        <v>16898.418827276448</v>
      </c>
      <c r="T2106" s="54">
        <v>15821.193347182369</v>
      </c>
      <c r="U2106" s="55">
        <v>1.0803442155323839</v>
      </c>
    </row>
    <row r="2107" spans="1:21" ht="13" x14ac:dyDescent="0.3">
      <c r="A2107" s="44" t="s">
        <v>5215</v>
      </c>
      <c r="B2107" s="44" t="s">
        <v>11264</v>
      </c>
      <c r="C2107" s="98" t="s">
        <v>966</v>
      </c>
      <c r="D2107" s="98" t="s">
        <v>13151</v>
      </c>
      <c r="E2107" s="98" t="s">
        <v>190</v>
      </c>
      <c r="F2107" s="122">
        <v>1.1514380136092548</v>
      </c>
      <c r="G2107" s="122">
        <v>1.1539021508098131</v>
      </c>
      <c r="H2107" s="99">
        <v>15354.583333333334</v>
      </c>
      <c r="I2107" s="53">
        <v>17679.850933131103</v>
      </c>
      <c r="J2107" s="54">
        <v>16708.146511591378</v>
      </c>
      <c r="K2107" s="55">
        <v>1.0881536899356681</v>
      </c>
      <c r="L2107" s="121">
        <v>17717.686733121842</v>
      </c>
      <c r="M2107" s="54">
        <v>16588.106427963707</v>
      </c>
      <c r="N2107" s="120">
        <v>1.0803358233728499</v>
      </c>
      <c r="O2107" s="123">
        <v>15485.651617635784</v>
      </c>
      <c r="P2107" s="53">
        <v>17830.767938055491</v>
      </c>
      <c r="Q2107" s="54">
        <v>16850.901471998037</v>
      </c>
      <c r="R2107" s="55">
        <v>1.0881622477421256</v>
      </c>
      <c r="S2107" s="121">
        <v>17868.926708281393</v>
      </c>
      <c r="T2107" s="54">
        <v>16729.834148862523</v>
      </c>
      <c r="U2107" s="55">
        <v>1.0803442155323839</v>
      </c>
    </row>
    <row r="2108" spans="1:21" ht="13" x14ac:dyDescent="0.3">
      <c r="A2108" s="44" t="s">
        <v>5214</v>
      </c>
      <c r="B2108" s="44" t="s">
        <v>11263</v>
      </c>
      <c r="C2108" s="98" t="s">
        <v>966</v>
      </c>
      <c r="D2108" s="98" t="s">
        <v>13151</v>
      </c>
      <c r="E2108" s="98" t="s">
        <v>190</v>
      </c>
      <c r="F2108" s="122">
        <v>1.1514380136092548</v>
      </c>
      <c r="G2108" s="122">
        <v>1.1539021508098131</v>
      </c>
      <c r="H2108" s="99">
        <v>3613.0833333333335</v>
      </c>
      <c r="I2108" s="53">
        <v>4160.2414963380388</v>
      </c>
      <c r="J2108" s="54">
        <v>3931.5899612117305</v>
      </c>
      <c r="K2108" s="55">
        <v>1.0881536899356681</v>
      </c>
      <c r="L2108" s="121">
        <v>4169.1446293884219</v>
      </c>
      <c r="M2108" s="54">
        <v>3903.3433578313879</v>
      </c>
      <c r="N2108" s="120">
        <v>1.0803358233728499</v>
      </c>
      <c r="O2108" s="123">
        <v>3645.0374845446277</v>
      </c>
      <c r="P2108" s="53">
        <v>4197.0347207353407</v>
      </c>
      <c r="Q2108" s="54">
        <v>3966.3921822863849</v>
      </c>
      <c r="R2108" s="55">
        <v>1.0881622477421256</v>
      </c>
      <c r="S2108" s="121">
        <v>4206.0165931984366</v>
      </c>
      <c r="T2108" s="54">
        <v>3937.8951618264996</v>
      </c>
      <c r="U2108" s="55">
        <v>1.0803442155323839</v>
      </c>
    </row>
    <row r="2109" spans="1:21" ht="13" x14ac:dyDescent="0.3">
      <c r="A2109" s="44" t="s">
        <v>5213</v>
      </c>
      <c r="B2109" s="44" t="s">
        <v>11262</v>
      </c>
      <c r="C2109" s="98" t="s">
        <v>966</v>
      </c>
      <c r="D2109" s="98" t="s">
        <v>13151</v>
      </c>
      <c r="E2109" s="98" t="s">
        <v>203</v>
      </c>
      <c r="F2109" s="122">
        <v>1.1589184807389998</v>
      </c>
      <c r="G2109" s="122">
        <v>1.1620509982727667</v>
      </c>
      <c r="H2109" s="99">
        <v>7614.0833333333339</v>
      </c>
      <c r="I2109" s="53">
        <v>8824.1018888868075</v>
      </c>
      <c r="J2109" s="54">
        <v>8339.1193596800495</v>
      </c>
      <c r="K2109" s="55">
        <v>1.0952230222084141</v>
      </c>
      <c r="L2109" s="121">
        <v>8847.9531384320362</v>
      </c>
      <c r="M2109" s="54">
        <v>8283.8572857013842</v>
      </c>
      <c r="N2109" s="120">
        <v>1.0879651460387725</v>
      </c>
      <c r="O2109" s="123">
        <v>7682.3337428479472</v>
      </c>
      <c r="P2109" s="53">
        <v>8903.1985497912974</v>
      </c>
      <c r="Q2109" s="54">
        <v>8413.9349504948987</v>
      </c>
      <c r="R2109" s="55">
        <v>1.0952316356117766</v>
      </c>
      <c r="S2109" s="121">
        <v>8927.2635949410178</v>
      </c>
      <c r="T2109" s="54">
        <v>8358.176279122803</v>
      </c>
      <c r="U2109" s="55">
        <v>1.0879735974636675</v>
      </c>
    </row>
    <row r="2110" spans="1:21" ht="13" x14ac:dyDescent="0.3">
      <c r="A2110" s="44" t="s">
        <v>5212</v>
      </c>
      <c r="B2110" s="44" t="s">
        <v>11261</v>
      </c>
      <c r="C2110" s="98" t="s">
        <v>966</v>
      </c>
      <c r="D2110" s="98" t="s">
        <v>13151</v>
      </c>
      <c r="E2110" s="98" t="s">
        <v>190</v>
      </c>
      <c r="F2110" s="122">
        <v>1.1514380136092548</v>
      </c>
      <c r="G2110" s="122">
        <v>1.1539021508098131</v>
      </c>
      <c r="H2110" s="99">
        <v>10787.083333333334</v>
      </c>
      <c r="I2110" s="53">
        <v>12420.657805970834</v>
      </c>
      <c r="J2110" s="54">
        <v>11738.004532810213</v>
      </c>
      <c r="K2110" s="55">
        <v>1.0881536899356681</v>
      </c>
      <c r="L2110" s="121">
        <v>12447.238659298022</v>
      </c>
      <c r="M2110" s="54">
        <v>11653.672554708215</v>
      </c>
      <c r="N2110" s="120">
        <v>1.0803358233728499</v>
      </c>
      <c r="O2110" s="123">
        <v>10885.671949613738</v>
      </c>
      <c r="P2110" s="53">
        <v>12534.176486465225</v>
      </c>
      <c r="Q2110" s="54">
        <v>11845.377256875088</v>
      </c>
      <c r="R2110" s="55">
        <v>1.0881622477421253</v>
      </c>
      <c r="S2110" s="121">
        <v>12561.000275669343</v>
      </c>
      <c r="T2110" s="54">
        <v>11760.27272294833</v>
      </c>
      <c r="U2110" s="55">
        <v>1.0803442155323839</v>
      </c>
    </row>
    <row r="2111" spans="1:21" ht="13" x14ac:dyDescent="0.3">
      <c r="A2111" s="44" t="s">
        <v>5211</v>
      </c>
      <c r="B2111" s="44" t="s">
        <v>11260</v>
      </c>
      <c r="C2111" s="98" t="s">
        <v>966</v>
      </c>
      <c r="D2111" s="98" t="s">
        <v>13151</v>
      </c>
      <c r="E2111" s="98" t="s">
        <v>177</v>
      </c>
      <c r="F2111" s="122">
        <v>1.1535832082848501</v>
      </c>
      <c r="G2111" s="122">
        <v>1.1554037928611771</v>
      </c>
      <c r="H2111" s="99">
        <v>3019</v>
      </c>
      <c r="I2111" s="53">
        <v>3482.6677058119622</v>
      </c>
      <c r="J2111" s="54">
        <v>3291.256385587003</v>
      </c>
      <c r="K2111" s="55">
        <v>1.0901809823077189</v>
      </c>
      <c r="L2111" s="121">
        <v>3488.1640506478939</v>
      </c>
      <c r="M2111" s="54">
        <v>3265.7782803087753</v>
      </c>
      <c r="N2111" s="120">
        <v>1.0817417291516314</v>
      </c>
      <c r="O2111" s="123">
        <v>3044.7944516578254</v>
      </c>
      <c r="P2111" s="53">
        <v>3512.423752111345</v>
      </c>
      <c r="Q2111" s="54">
        <v>3319.4031115402727</v>
      </c>
      <c r="R2111" s="55">
        <v>1.0901895560578576</v>
      </c>
      <c r="S2111" s="121">
        <v>3517.9670579281196</v>
      </c>
      <c r="T2111" s="54">
        <v>3293.7068007012867</v>
      </c>
      <c r="U2111" s="55">
        <v>1.0817501322323857</v>
      </c>
    </row>
    <row r="2112" spans="1:21" ht="13" x14ac:dyDescent="0.3">
      <c r="A2112" s="44" t="s">
        <v>5210</v>
      </c>
      <c r="B2112" s="44" t="s">
        <v>11259</v>
      </c>
      <c r="C2112" s="98" t="s">
        <v>966</v>
      </c>
      <c r="D2112" s="98" t="s">
        <v>13151</v>
      </c>
      <c r="E2112" s="98" t="s">
        <v>177</v>
      </c>
      <c r="F2112" s="122">
        <v>1.1535832082848501</v>
      </c>
      <c r="G2112" s="122">
        <v>1.1554037928611771</v>
      </c>
      <c r="H2112" s="99">
        <v>7390.8333333333339</v>
      </c>
      <c r="I2112" s="53">
        <v>8525.9412285652797</v>
      </c>
      <c r="J2112" s="54">
        <v>8057.345943405966</v>
      </c>
      <c r="K2112" s="55">
        <v>1.0901809823077189</v>
      </c>
      <c r="L2112" s="121">
        <v>8539.3968657381502</v>
      </c>
      <c r="M2112" s="54">
        <v>7994.9728298715154</v>
      </c>
      <c r="N2112" s="120">
        <v>1.0817417291516314</v>
      </c>
      <c r="O2112" s="123">
        <v>7454.0812751636277</v>
      </c>
      <c r="P2112" s="53">
        <v>8598.902992219284</v>
      </c>
      <c r="Q2112" s="54">
        <v>8126.361556189825</v>
      </c>
      <c r="R2112" s="55">
        <v>1.0901895560578576</v>
      </c>
      <c r="S2112" s="121">
        <v>8612.4737776195343</v>
      </c>
      <c r="T2112" s="54">
        <v>8063.4534050792026</v>
      </c>
      <c r="U2112" s="55">
        <v>1.0817501322323855</v>
      </c>
    </row>
    <row r="2113" spans="1:21" ht="13" x14ac:dyDescent="0.3">
      <c r="A2113" s="44" t="s">
        <v>5209</v>
      </c>
      <c r="B2113" s="44" t="s">
        <v>11258</v>
      </c>
      <c r="C2113" s="98" t="s">
        <v>966</v>
      </c>
      <c r="D2113" s="98" t="s">
        <v>13151</v>
      </c>
      <c r="E2113" s="98" t="s">
        <v>177</v>
      </c>
      <c r="F2113" s="122">
        <v>1.1535832082848501</v>
      </c>
      <c r="G2113" s="122">
        <v>1.1554037928611771</v>
      </c>
      <c r="H2113" s="99">
        <v>20736.75</v>
      </c>
      <c r="I2113" s="53">
        <v>23921.566594400865</v>
      </c>
      <c r="J2113" s="54">
        <v>22606.810484869588</v>
      </c>
      <c r="K2113" s="55">
        <v>1.0901809823077189</v>
      </c>
      <c r="L2113" s="121">
        <v>23959.319601614014</v>
      </c>
      <c r="M2113" s="54">
        <v>22431.807801985091</v>
      </c>
      <c r="N2113" s="120">
        <v>1.0817417291516314</v>
      </c>
      <c r="O2113" s="123">
        <v>20914.471940041294</v>
      </c>
      <c r="P2113" s="53">
        <v>24126.583640176308</v>
      </c>
      <c r="Q2113" s="54">
        <v>22800.738879498138</v>
      </c>
      <c r="R2113" s="55">
        <v>1.0901895560578576</v>
      </c>
      <c r="S2113" s="121">
        <v>24164.660205212371</v>
      </c>
      <c r="T2113" s="54">
        <v>22624.232786710185</v>
      </c>
      <c r="U2113" s="55">
        <v>1.0817501322323855</v>
      </c>
    </row>
    <row r="2114" spans="1:21" ht="13" x14ac:dyDescent="0.3">
      <c r="A2114" s="44" t="s">
        <v>5208</v>
      </c>
      <c r="B2114" s="44" t="s">
        <v>11257</v>
      </c>
      <c r="C2114" s="98" t="s">
        <v>966</v>
      </c>
      <c r="D2114" s="98" t="s">
        <v>13151</v>
      </c>
      <c r="E2114" s="98" t="s">
        <v>177</v>
      </c>
      <c r="F2114" s="122">
        <v>1.1535832082848501</v>
      </c>
      <c r="G2114" s="122">
        <v>1.1554037928611771</v>
      </c>
      <c r="H2114" s="99">
        <v>20503</v>
      </c>
      <c r="I2114" s="53">
        <v>23651.916519464281</v>
      </c>
      <c r="J2114" s="54">
        <v>22351.980680255157</v>
      </c>
      <c r="K2114" s="55">
        <v>1.0901809823077186</v>
      </c>
      <c r="L2114" s="121">
        <v>23689.243965032714</v>
      </c>
      <c r="M2114" s="54">
        <v>22178.950672795898</v>
      </c>
      <c r="N2114" s="120">
        <v>1.0817417291516314</v>
      </c>
      <c r="O2114" s="123">
        <v>20676.103261978242</v>
      </c>
      <c r="P2114" s="53">
        <v>23851.605535781713</v>
      </c>
      <c r="Q2114" s="54">
        <v>22540.871836182479</v>
      </c>
      <c r="R2114" s="55">
        <v>1.0901895560578576</v>
      </c>
      <c r="S2114" s="121">
        <v>23889.248130479016</v>
      </c>
      <c r="T2114" s="54">
        <v>22366.377437695421</v>
      </c>
      <c r="U2114" s="55">
        <v>1.0817501322323855</v>
      </c>
    </row>
    <row r="2115" spans="1:21" ht="13" x14ac:dyDescent="0.3">
      <c r="A2115" s="44" t="s">
        <v>5207</v>
      </c>
      <c r="B2115" s="44" t="s">
        <v>11256</v>
      </c>
      <c r="C2115" s="98" t="s">
        <v>966</v>
      </c>
      <c r="D2115" s="98" t="s">
        <v>13151</v>
      </c>
      <c r="E2115" s="98" t="s">
        <v>177</v>
      </c>
      <c r="F2115" s="122">
        <v>1.1535832082848501</v>
      </c>
      <c r="G2115" s="122">
        <v>1.1554037928611771</v>
      </c>
      <c r="H2115" s="99">
        <v>3863.75</v>
      </c>
      <c r="I2115" s="53">
        <v>4457.1571210105894</v>
      </c>
      <c r="J2115" s="54">
        <v>4212.1867703914486</v>
      </c>
      <c r="K2115" s="55">
        <v>1.0901809823077189</v>
      </c>
      <c r="L2115" s="121">
        <v>4464.1914046673728</v>
      </c>
      <c r="M2115" s="54">
        <v>4179.5796060096154</v>
      </c>
      <c r="N2115" s="120">
        <v>1.0817417291516314</v>
      </c>
      <c r="O2115" s="123">
        <v>3901.0972143586832</v>
      </c>
      <c r="P2115" s="53">
        <v>4500.2402403709812</v>
      </c>
      <c r="Q2115" s="54">
        <v>4252.9354402602376</v>
      </c>
      <c r="R2115" s="55">
        <v>1.0901895560578576</v>
      </c>
      <c r="S2115" s="121">
        <v>4507.3425177901954</v>
      </c>
      <c r="T2115" s="54">
        <v>4220.0124274838972</v>
      </c>
      <c r="U2115" s="55">
        <v>1.0817501322323857</v>
      </c>
    </row>
    <row r="2116" spans="1:21" ht="13" x14ac:dyDescent="0.3">
      <c r="A2116" s="44" t="s">
        <v>5206</v>
      </c>
      <c r="B2116" s="44" t="s">
        <v>11255</v>
      </c>
      <c r="C2116" s="98" t="s">
        <v>966</v>
      </c>
      <c r="D2116" s="98" t="s">
        <v>13151</v>
      </c>
      <c r="E2116" s="98" t="s">
        <v>177</v>
      </c>
      <c r="F2116" s="122">
        <v>1.1535832082848501</v>
      </c>
      <c r="G2116" s="122">
        <v>1.1554037928611771</v>
      </c>
      <c r="H2116" s="99">
        <v>3388.6666666666661</v>
      </c>
      <c r="I2116" s="53">
        <v>3909.1089651412613</v>
      </c>
      <c r="J2116" s="54">
        <v>3694.2599553800892</v>
      </c>
      <c r="K2116" s="55">
        <v>1.0901809823077189</v>
      </c>
      <c r="L2116" s="121">
        <v>3915.2783194089084</v>
      </c>
      <c r="M2116" s="54">
        <v>3665.6621395184943</v>
      </c>
      <c r="N2116" s="120">
        <v>1.0817417291516314</v>
      </c>
      <c r="O2116" s="123">
        <v>3417.2262139831091</v>
      </c>
      <c r="P2116" s="53">
        <v>3942.0547793617266</v>
      </c>
      <c r="Q2116" s="54">
        <v>3725.4243291715193</v>
      </c>
      <c r="R2116" s="55">
        <v>1.0901895560578576</v>
      </c>
      <c r="S2116" s="121">
        <v>3948.2761287007247</v>
      </c>
      <c r="T2116" s="54">
        <v>3696.5849088442028</v>
      </c>
      <c r="U2116" s="55">
        <v>1.0817501322323857</v>
      </c>
    </row>
    <row r="2117" spans="1:21" ht="13" x14ac:dyDescent="0.3">
      <c r="A2117" s="44" t="s">
        <v>5205</v>
      </c>
      <c r="B2117" s="44" t="s">
        <v>11254</v>
      </c>
      <c r="C2117" s="98" t="s">
        <v>966</v>
      </c>
      <c r="D2117" s="98" t="s">
        <v>13151</v>
      </c>
      <c r="E2117" s="98" t="s">
        <v>190</v>
      </c>
      <c r="F2117" s="122">
        <v>1.1514380136092548</v>
      </c>
      <c r="G2117" s="122">
        <v>1.1539021508098131</v>
      </c>
      <c r="H2117" s="99">
        <v>6574.5000000000009</v>
      </c>
      <c r="I2117" s="53">
        <v>7570.1292204740466</v>
      </c>
      <c r="J2117" s="54">
        <v>7154.0664344820507</v>
      </c>
      <c r="K2117" s="55">
        <v>1.0881536899356681</v>
      </c>
      <c r="L2117" s="121">
        <v>7586.3296904991166</v>
      </c>
      <c r="M2117" s="54">
        <v>7102.6678707648034</v>
      </c>
      <c r="N2117" s="120">
        <v>1.0803358233728499</v>
      </c>
      <c r="O2117" s="123">
        <v>6632.5142195473463</v>
      </c>
      <c r="P2117" s="53">
        <v>7636.9289981907332</v>
      </c>
      <c r="Q2117" s="54">
        <v>7217.2515813242489</v>
      </c>
      <c r="R2117" s="55">
        <v>1.0881622477421253</v>
      </c>
      <c r="S2117" s="121">
        <v>7653.2724232123519</v>
      </c>
      <c r="T2117" s="54">
        <v>7165.3983715242593</v>
      </c>
      <c r="U2117" s="55">
        <v>1.0803442155323839</v>
      </c>
    </row>
    <row r="2118" spans="1:21" ht="13" x14ac:dyDescent="0.3">
      <c r="A2118" s="44" t="s">
        <v>5204</v>
      </c>
      <c r="B2118" s="44" t="s">
        <v>11253</v>
      </c>
      <c r="C2118" s="98" t="s">
        <v>966</v>
      </c>
      <c r="D2118" s="98" t="s">
        <v>13151</v>
      </c>
      <c r="E2118" s="98" t="s">
        <v>177</v>
      </c>
      <c r="F2118" s="122">
        <v>1.1535832082848501</v>
      </c>
      <c r="G2118" s="122">
        <v>1.1554037928611771</v>
      </c>
      <c r="H2118" s="99">
        <v>20279</v>
      </c>
      <c r="I2118" s="53">
        <v>23393.513880808474</v>
      </c>
      <c r="J2118" s="54">
        <v>22107.78014021823</v>
      </c>
      <c r="K2118" s="55">
        <v>1.0901809823077189</v>
      </c>
      <c r="L2118" s="121">
        <v>23430.433515431811</v>
      </c>
      <c r="M2118" s="54">
        <v>21936.640525465929</v>
      </c>
      <c r="N2118" s="120">
        <v>1.0817417291516311</v>
      </c>
      <c r="O2118" s="123">
        <v>20553.597092039694</v>
      </c>
      <c r="P2118" s="53">
        <v>23710.284475229313</v>
      </c>
      <c r="Q2118" s="54">
        <v>22407.316889162827</v>
      </c>
      <c r="R2118" s="55">
        <v>1.0901895560578576</v>
      </c>
      <c r="S2118" s="121">
        <v>23747.704037083124</v>
      </c>
      <c r="T2118" s="54">
        <v>22233.856372165115</v>
      </c>
      <c r="U2118" s="55">
        <v>1.0817501322323857</v>
      </c>
    </row>
    <row r="2119" spans="1:21" ht="13" x14ac:dyDescent="0.3">
      <c r="A2119" s="44" t="s">
        <v>5203</v>
      </c>
      <c r="B2119" s="44" t="s">
        <v>8295</v>
      </c>
      <c r="C2119" s="98" t="s">
        <v>966</v>
      </c>
      <c r="D2119" s="98" t="s">
        <v>13151</v>
      </c>
      <c r="E2119" s="98" t="s">
        <v>177</v>
      </c>
      <c r="F2119" s="122">
        <v>1.1535832082848501</v>
      </c>
      <c r="G2119" s="122">
        <v>1.1554037928611771</v>
      </c>
      <c r="H2119" s="99">
        <v>15045.166666666668</v>
      </c>
      <c r="I2119" s="53">
        <v>17355.851632513619</v>
      </c>
      <c r="J2119" s="54">
        <v>16401.954575650016</v>
      </c>
      <c r="K2119" s="55">
        <v>1.0901809823077189</v>
      </c>
      <c r="L2119" s="121">
        <v>17383.24263089522</v>
      </c>
      <c r="M2119" s="54">
        <v>16274.984605374486</v>
      </c>
      <c r="N2119" s="120">
        <v>1.0817417291516314</v>
      </c>
      <c r="O2119" s="123">
        <v>15178.550918573044</v>
      </c>
      <c r="P2119" s="53">
        <v>17509.72146576245</v>
      </c>
      <c r="Q2119" s="54">
        <v>16547.497687520736</v>
      </c>
      <c r="R2119" s="55">
        <v>1.0901895560578578</v>
      </c>
      <c r="S2119" s="121">
        <v>17537.355301455798</v>
      </c>
      <c r="T2119" s="54">
        <v>16419.399463262387</v>
      </c>
      <c r="U2119" s="55">
        <v>1.0817501322323855</v>
      </c>
    </row>
    <row r="2120" spans="1:21" ht="13" x14ac:dyDescent="0.3">
      <c r="A2120" s="44" t="s">
        <v>5202</v>
      </c>
      <c r="B2120" s="44" t="s">
        <v>11252</v>
      </c>
      <c r="C2120" s="98" t="s">
        <v>966</v>
      </c>
      <c r="D2120" s="98" t="s">
        <v>13151</v>
      </c>
      <c r="E2120" s="98" t="s">
        <v>177</v>
      </c>
      <c r="F2120" s="122">
        <v>1.1535832082848501</v>
      </c>
      <c r="G2120" s="122">
        <v>1.1554037928611771</v>
      </c>
      <c r="H2120" s="99">
        <v>190.16666666666669</v>
      </c>
      <c r="I2120" s="53">
        <v>219.37307344216902</v>
      </c>
      <c r="J2120" s="54">
        <v>207.31608346885122</v>
      </c>
      <c r="K2120" s="55">
        <v>1.0901809823077189</v>
      </c>
      <c r="L2120" s="121">
        <v>219.71928794243388</v>
      </c>
      <c r="M2120" s="54">
        <v>205.71121882700191</v>
      </c>
      <c r="N2120" s="120">
        <v>1.0817417291516314</v>
      </c>
      <c r="O2120" s="123">
        <v>192.69733853775426</v>
      </c>
      <c r="P2120" s="53">
        <v>222.29241401833443</v>
      </c>
      <c r="Q2120" s="54">
        <v>210.07662595400501</v>
      </c>
      <c r="R2120" s="55">
        <v>1.0901895560578576</v>
      </c>
      <c r="S2120" s="121">
        <v>222.64323582077554</v>
      </c>
      <c r="T2120" s="54">
        <v>208.45037144404444</v>
      </c>
      <c r="U2120" s="55">
        <v>1.0817501322323855</v>
      </c>
    </row>
    <row r="2121" spans="1:21" ht="13" x14ac:dyDescent="0.3">
      <c r="A2121" s="44" t="s">
        <v>5201</v>
      </c>
      <c r="B2121" s="44" t="s">
        <v>11251</v>
      </c>
      <c r="C2121" s="98" t="s">
        <v>966</v>
      </c>
      <c r="D2121" s="98" t="s">
        <v>13151</v>
      </c>
      <c r="E2121" s="98" t="s">
        <v>177</v>
      </c>
      <c r="F2121" s="122">
        <v>1.1535832082848501</v>
      </c>
      <c r="G2121" s="122">
        <v>1.1554037928611771</v>
      </c>
      <c r="H2121" s="99">
        <v>61.666666666666671</v>
      </c>
      <c r="I2121" s="53">
        <v>71.137631177565765</v>
      </c>
      <c r="J2121" s="54">
        <v>67.227827242309331</v>
      </c>
      <c r="K2121" s="55">
        <v>1.0901809823077189</v>
      </c>
      <c r="L2121" s="121">
        <v>71.249900559772598</v>
      </c>
      <c r="M2121" s="54">
        <v>66.707406631017278</v>
      </c>
      <c r="N2121" s="120">
        <v>1.0817417291516314</v>
      </c>
      <c r="O2121" s="123">
        <v>62.182830187682136</v>
      </c>
      <c r="P2121" s="53">
        <v>71.733068748138379</v>
      </c>
      <c r="Q2121" s="54">
        <v>67.791072036730327</v>
      </c>
      <c r="R2121" s="55">
        <v>1.0901895560578574</v>
      </c>
      <c r="S2121" s="121">
        <v>71.846277849690438</v>
      </c>
      <c r="T2121" s="54">
        <v>67.266284778109124</v>
      </c>
      <c r="U2121" s="55">
        <v>1.0817501322323855</v>
      </c>
    </row>
    <row r="2122" spans="1:21" ht="13" x14ac:dyDescent="0.3">
      <c r="A2122" s="44" t="s">
        <v>5200</v>
      </c>
      <c r="B2122" s="44" t="s">
        <v>11250</v>
      </c>
      <c r="C2122" s="98" t="s">
        <v>966</v>
      </c>
      <c r="D2122" s="98" t="s">
        <v>13151</v>
      </c>
      <c r="E2122" s="98" t="s">
        <v>190</v>
      </c>
      <c r="F2122" s="122">
        <v>1.1514380136092548</v>
      </c>
      <c r="G2122" s="122">
        <v>1.1539021508098131</v>
      </c>
      <c r="H2122" s="99">
        <v>8691.9166666666679</v>
      </c>
      <c r="I2122" s="53">
        <v>10008.203261123843</v>
      </c>
      <c r="J2122" s="54">
        <v>9458.1411934466669</v>
      </c>
      <c r="K2122" s="55">
        <v>1.0881536899356681</v>
      </c>
      <c r="L2122" s="121">
        <v>10029.621336326329</v>
      </c>
      <c r="M2122" s="54">
        <v>9390.1889487715325</v>
      </c>
      <c r="N2122" s="120">
        <v>1.0803358233728499</v>
      </c>
      <c r="O2122" s="123">
        <v>8772.8465867249961</v>
      </c>
      <c r="P2122" s="53">
        <v>10101.389047517361</v>
      </c>
      <c r="Q2122" s="54">
        <v>9546.2804609075065</v>
      </c>
      <c r="R2122" s="55">
        <v>1.0881622477421256</v>
      </c>
      <c r="S2122" s="121">
        <v>10123.0065451465</v>
      </c>
      <c r="T2122" s="54">
        <v>9477.6940637213665</v>
      </c>
      <c r="U2122" s="55">
        <v>1.0803442155323837</v>
      </c>
    </row>
    <row r="2123" spans="1:21" ht="13" x14ac:dyDescent="0.3">
      <c r="A2123" s="44" t="s">
        <v>5199</v>
      </c>
      <c r="B2123" s="44" t="s">
        <v>8420</v>
      </c>
      <c r="C2123" s="98" t="s">
        <v>966</v>
      </c>
      <c r="D2123" s="98" t="s">
        <v>13151</v>
      </c>
      <c r="E2123" s="98" t="s">
        <v>190</v>
      </c>
      <c r="F2123" s="122">
        <v>1.1514380136092548</v>
      </c>
      <c r="G2123" s="122">
        <v>1.1539021508098131</v>
      </c>
      <c r="H2123" s="99">
        <v>3163.333333333333</v>
      </c>
      <c r="I2123" s="53">
        <v>3642.3822497172755</v>
      </c>
      <c r="J2123" s="54">
        <v>3442.1928391631627</v>
      </c>
      <c r="K2123" s="55">
        <v>1.0881536899356681</v>
      </c>
      <c r="L2123" s="121">
        <v>3650.1771370617084</v>
      </c>
      <c r="M2123" s="54">
        <v>3417.4623212694487</v>
      </c>
      <c r="N2123" s="120">
        <v>1.0803358233728502</v>
      </c>
      <c r="O2123" s="123">
        <v>3192.370107554746</v>
      </c>
      <c r="P2123" s="53">
        <v>3675.8162953483998</v>
      </c>
      <c r="Q2123" s="54">
        <v>3473.8166318615431</v>
      </c>
      <c r="R2123" s="55">
        <v>1.0881622477421253</v>
      </c>
      <c r="S2123" s="121">
        <v>3683.6827332883759</v>
      </c>
      <c r="T2123" s="54">
        <v>3448.8585795352642</v>
      </c>
      <c r="U2123" s="55">
        <v>1.0803442155323839</v>
      </c>
    </row>
    <row r="2124" spans="1:21" ht="13" x14ac:dyDescent="0.3">
      <c r="A2124" s="44" t="s">
        <v>5198</v>
      </c>
      <c r="B2124" s="44" t="s">
        <v>11249</v>
      </c>
      <c r="C2124" s="98" t="s">
        <v>966</v>
      </c>
      <c r="D2124" s="98" t="s">
        <v>13151</v>
      </c>
      <c r="E2124" s="98" t="s">
        <v>190</v>
      </c>
      <c r="F2124" s="122">
        <v>1.1514380136092548</v>
      </c>
      <c r="G2124" s="122">
        <v>1.1539021508098131</v>
      </c>
      <c r="H2124" s="99">
        <v>4358.0000000000009</v>
      </c>
      <c r="I2124" s="53">
        <v>5017.9668633091333</v>
      </c>
      <c r="J2124" s="54">
        <v>4742.1737807396421</v>
      </c>
      <c r="K2124" s="55">
        <v>1.0881536899356681</v>
      </c>
      <c r="L2124" s="121">
        <v>5028.7055732291665</v>
      </c>
      <c r="M2124" s="54">
        <v>4708.1035182588812</v>
      </c>
      <c r="N2124" s="120">
        <v>1.0803358233728499</v>
      </c>
      <c r="O2124" s="123">
        <v>4396.371541300955</v>
      </c>
      <c r="P2124" s="53">
        <v>5062.1493146038292</v>
      </c>
      <c r="Q2124" s="54">
        <v>4783.9655382915598</v>
      </c>
      <c r="R2124" s="55">
        <v>1.0881622477421256</v>
      </c>
      <c r="S2124" s="121">
        <v>5072.9825772662252</v>
      </c>
      <c r="T2124" s="54">
        <v>4749.5945639756783</v>
      </c>
      <c r="U2124" s="55">
        <v>1.0803442155323841</v>
      </c>
    </row>
    <row r="2125" spans="1:21" ht="13" x14ac:dyDescent="0.3">
      <c r="A2125" s="44" t="s">
        <v>5197</v>
      </c>
      <c r="B2125" s="44" t="s">
        <v>11248</v>
      </c>
      <c r="C2125" s="98" t="s">
        <v>966</v>
      </c>
      <c r="D2125" s="98" t="s">
        <v>13151</v>
      </c>
      <c r="E2125" s="98" t="s">
        <v>190</v>
      </c>
      <c r="F2125" s="122">
        <v>1.1514380136092548</v>
      </c>
      <c r="G2125" s="122">
        <v>1.1539021508098131</v>
      </c>
      <c r="H2125" s="99">
        <v>277.16666666666669</v>
      </c>
      <c r="I2125" s="53">
        <v>319.14023610536515</v>
      </c>
      <c r="J2125" s="54">
        <v>301.59993106050268</v>
      </c>
      <c r="K2125" s="55">
        <v>1.0881536899356681</v>
      </c>
      <c r="L2125" s="121">
        <v>319.82321279945319</v>
      </c>
      <c r="M2125" s="54">
        <v>299.43307904484158</v>
      </c>
      <c r="N2125" s="120">
        <v>1.0803358233728499</v>
      </c>
      <c r="O2125" s="123">
        <v>283.85723378697179</v>
      </c>
      <c r="P2125" s="53">
        <v>326.84400942028867</v>
      </c>
      <c r="Q2125" s="54">
        <v>308.88272555549327</v>
      </c>
      <c r="R2125" s="55">
        <v>1.0881622477421256</v>
      </c>
      <c r="S2125" s="121">
        <v>327.54347258971069</v>
      </c>
      <c r="T2125" s="54">
        <v>306.66352055877854</v>
      </c>
      <c r="U2125" s="55">
        <v>1.0803442155323839</v>
      </c>
    </row>
    <row r="2126" spans="1:21" ht="13" x14ac:dyDescent="0.3">
      <c r="A2126" s="44" t="s">
        <v>5196</v>
      </c>
      <c r="B2126" s="44" t="s">
        <v>11247</v>
      </c>
      <c r="C2126" s="98" t="s">
        <v>966</v>
      </c>
      <c r="D2126" s="98" t="s">
        <v>13151</v>
      </c>
      <c r="E2126" s="98" t="s">
        <v>177</v>
      </c>
      <c r="F2126" s="122">
        <v>1.1535832082848501</v>
      </c>
      <c r="G2126" s="122">
        <v>1.1554037928611771</v>
      </c>
      <c r="H2126" s="99">
        <v>6620.4166666666661</v>
      </c>
      <c r="I2126" s="53">
        <v>7637.2014985158257</v>
      </c>
      <c r="J2126" s="54">
        <v>7217.4523449530598</v>
      </c>
      <c r="K2126" s="55">
        <v>1.0901809823077189</v>
      </c>
      <c r="L2126" s="121">
        <v>7649.2545269880175</v>
      </c>
      <c r="M2126" s="54">
        <v>7161.5809727042788</v>
      </c>
      <c r="N2126" s="120">
        <v>1.0817417291516314</v>
      </c>
      <c r="O2126" s="123">
        <v>6677.6384992495787</v>
      </c>
      <c r="P2126" s="53">
        <v>7703.2116437307604</v>
      </c>
      <c r="Q2126" s="54">
        <v>7279.8917510117572</v>
      </c>
      <c r="R2126" s="55">
        <v>1.0901895560578576</v>
      </c>
      <c r="S2126" s="121">
        <v>7715.3688493887821</v>
      </c>
      <c r="T2126" s="54">
        <v>7223.5363295633006</v>
      </c>
      <c r="U2126" s="55">
        <v>1.0817501322323857</v>
      </c>
    </row>
    <row r="2127" spans="1:21" ht="13" x14ac:dyDescent="0.3">
      <c r="A2127" s="44" t="s">
        <v>5195</v>
      </c>
      <c r="B2127" s="44" t="s">
        <v>11246</v>
      </c>
      <c r="C2127" s="98" t="s">
        <v>966</v>
      </c>
      <c r="D2127" s="98" t="s">
        <v>13151</v>
      </c>
      <c r="E2127" s="98" t="s">
        <v>190</v>
      </c>
      <c r="F2127" s="122">
        <v>1.1514380136092548</v>
      </c>
      <c r="G2127" s="122">
        <v>1.1539021508098131</v>
      </c>
      <c r="H2127" s="99">
        <v>7958.5833333333339</v>
      </c>
      <c r="I2127" s="53">
        <v>9163.815384477055</v>
      </c>
      <c r="J2127" s="54">
        <v>8660.1618208271757</v>
      </c>
      <c r="K2127" s="55">
        <v>1.0881536899356681</v>
      </c>
      <c r="L2127" s="121">
        <v>9183.4264257324648</v>
      </c>
      <c r="M2127" s="54">
        <v>8597.9426782981081</v>
      </c>
      <c r="N2127" s="120">
        <v>1.0803358233728499</v>
      </c>
      <c r="O2127" s="123">
        <v>8026.5921487838314</v>
      </c>
      <c r="P2127" s="53">
        <v>9242.1233198472946</v>
      </c>
      <c r="Q2127" s="54">
        <v>8734.2345543299107</v>
      </c>
      <c r="R2127" s="55">
        <v>1.0881622477421256</v>
      </c>
      <c r="S2127" s="121">
        <v>9261.9019441548226</v>
      </c>
      <c r="T2127" s="54">
        <v>8671.4823983762599</v>
      </c>
      <c r="U2127" s="55">
        <v>1.0803442155323839</v>
      </c>
    </row>
    <row r="2128" spans="1:21" ht="13" x14ac:dyDescent="0.3">
      <c r="A2128" s="44" t="s">
        <v>5194</v>
      </c>
      <c r="B2128" s="44" t="s">
        <v>11245</v>
      </c>
      <c r="C2128" s="98" t="s">
        <v>966</v>
      </c>
      <c r="D2128" s="98" t="s">
        <v>13151</v>
      </c>
      <c r="E2128" s="98" t="s">
        <v>190</v>
      </c>
      <c r="F2128" s="122">
        <v>1.1514380136092548</v>
      </c>
      <c r="G2128" s="122">
        <v>1.1539021508098131</v>
      </c>
      <c r="H2128" s="99">
        <v>9185.8333333333339</v>
      </c>
      <c r="I2128" s="53">
        <v>10576.917686679013</v>
      </c>
      <c r="J2128" s="54">
        <v>9995.5984368007248</v>
      </c>
      <c r="K2128" s="55">
        <v>1.0881536899356681</v>
      </c>
      <c r="L2128" s="121">
        <v>10599.552840313809</v>
      </c>
      <c r="M2128" s="54">
        <v>9923.7848175324398</v>
      </c>
      <c r="N2128" s="120">
        <v>1.0803358233728502</v>
      </c>
      <c r="O2128" s="123">
        <v>9264.7793570880567</v>
      </c>
      <c r="P2128" s="53">
        <v>10667.819139453501</v>
      </c>
      <c r="Q2128" s="54">
        <v>10081.583130043784</v>
      </c>
      <c r="R2128" s="55">
        <v>1.0881622477421256</v>
      </c>
      <c r="S2128" s="121">
        <v>10690.648826922266</v>
      </c>
      <c r="T2128" s="54">
        <v>10009.150786613922</v>
      </c>
      <c r="U2128" s="55">
        <v>1.0803442155323839</v>
      </c>
    </row>
    <row r="2129" spans="1:21" ht="13" x14ac:dyDescent="0.3">
      <c r="A2129" s="44" t="s">
        <v>5193</v>
      </c>
      <c r="B2129" s="44" t="s">
        <v>11244</v>
      </c>
      <c r="C2129" s="98" t="s">
        <v>966</v>
      </c>
      <c r="D2129" s="98" t="s">
        <v>13151</v>
      </c>
      <c r="E2129" s="98" t="s">
        <v>177</v>
      </c>
      <c r="F2129" s="122">
        <v>1.1535832082848501</v>
      </c>
      <c r="G2129" s="122">
        <v>1.1554037928611771</v>
      </c>
      <c r="H2129" s="99">
        <v>6785.9166666666661</v>
      </c>
      <c r="I2129" s="53">
        <v>7828.1195194869679</v>
      </c>
      <c r="J2129" s="54">
        <v>7397.8772975249867</v>
      </c>
      <c r="K2129" s="55">
        <v>1.0901809823077189</v>
      </c>
      <c r="L2129" s="121">
        <v>7840.4738547065417</v>
      </c>
      <c r="M2129" s="54">
        <v>7340.6092288788732</v>
      </c>
      <c r="N2129" s="120">
        <v>1.0817417291516314</v>
      </c>
      <c r="O2129" s="123">
        <v>6847.6698631118352</v>
      </c>
      <c r="P2129" s="53">
        <v>7899.3569699640311</v>
      </c>
      <c r="Q2129" s="54">
        <v>7465.2581680966623</v>
      </c>
      <c r="R2129" s="55">
        <v>1.0901895560578576</v>
      </c>
      <c r="S2129" s="121">
        <v>7911.8237321005918</v>
      </c>
      <c r="T2129" s="54">
        <v>7407.4677799049496</v>
      </c>
      <c r="U2129" s="55">
        <v>1.0817501322323857</v>
      </c>
    </row>
    <row r="2130" spans="1:21" ht="13" x14ac:dyDescent="0.3">
      <c r="A2130" s="44" t="s">
        <v>5192</v>
      </c>
      <c r="B2130" s="44" t="s">
        <v>11243</v>
      </c>
      <c r="C2130" s="98" t="s">
        <v>966</v>
      </c>
      <c r="D2130" s="98" t="s">
        <v>13151</v>
      </c>
      <c r="E2130" s="98" t="s">
        <v>190</v>
      </c>
      <c r="F2130" s="122">
        <v>1.1514380136092548</v>
      </c>
      <c r="G2130" s="122">
        <v>1.1539021508098131</v>
      </c>
      <c r="H2130" s="99">
        <v>5087</v>
      </c>
      <c r="I2130" s="53">
        <v>5857.3651752302794</v>
      </c>
      <c r="J2130" s="54">
        <v>5535.4378207027439</v>
      </c>
      <c r="K2130" s="55">
        <v>1.0881536899356681</v>
      </c>
      <c r="L2130" s="121">
        <v>5869.9002411695192</v>
      </c>
      <c r="M2130" s="54">
        <v>5495.6683334976879</v>
      </c>
      <c r="N2130" s="120">
        <v>1.0803358233728499</v>
      </c>
      <c r="O2130" s="123">
        <v>5131.1981571972956</v>
      </c>
      <c r="P2130" s="53">
        <v>5908.2566135587231</v>
      </c>
      <c r="Q2130" s="54">
        <v>5583.5761203460615</v>
      </c>
      <c r="R2130" s="55">
        <v>1.0881622477421256</v>
      </c>
      <c r="S2130" s="121">
        <v>5920.900589821309</v>
      </c>
      <c r="T2130" s="54">
        <v>5543.4602478785264</v>
      </c>
      <c r="U2130" s="55">
        <v>1.0803442155323839</v>
      </c>
    </row>
    <row r="2131" spans="1:21" ht="13" x14ac:dyDescent="0.3">
      <c r="A2131" s="44" t="s">
        <v>5191</v>
      </c>
      <c r="B2131" s="44" t="s">
        <v>11242</v>
      </c>
      <c r="C2131" s="98" t="s">
        <v>966</v>
      </c>
      <c r="D2131" s="98" t="s">
        <v>13151</v>
      </c>
      <c r="E2131" s="98" t="s">
        <v>177</v>
      </c>
      <c r="F2131" s="122">
        <v>1.1535832082848501</v>
      </c>
      <c r="G2131" s="122">
        <v>1.1554037928611771</v>
      </c>
      <c r="H2131" s="99">
        <v>10035.416666666664</v>
      </c>
      <c r="I2131" s="53">
        <v>11576.688154808586</v>
      </c>
      <c r="J2131" s="54">
        <v>10940.420399533918</v>
      </c>
      <c r="K2131" s="55">
        <v>1.0901809823077189</v>
      </c>
      <c r="L2131" s="121">
        <v>11594.958479608935</v>
      </c>
      <c r="M2131" s="54">
        <v>10855.728977757097</v>
      </c>
      <c r="N2131" s="120">
        <v>1.0817417291516314</v>
      </c>
      <c r="O2131" s="123">
        <v>10126.392068549423</v>
      </c>
      <c r="P2131" s="53">
        <v>11681.635850787503</v>
      </c>
      <c r="Q2131" s="54">
        <v>11039.686873679706</v>
      </c>
      <c r="R2131" s="55">
        <v>1.0901895560578576</v>
      </c>
      <c r="S2131" s="121">
        <v>11700.071804001345</v>
      </c>
      <c r="T2131" s="54">
        <v>10954.22595919032</v>
      </c>
      <c r="U2131" s="55">
        <v>1.0817501322323857</v>
      </c>
    </row>
    <row r="2132" spans="1:21" ht="13" x14ac:dyDescent="0.3">
      <c r="A2132" s="44" t="s">
        <v>5190</v>
      </c>
      <c r="B2132" s="44" t="s">
        <v>11241</v>
      </c>
      <c r="C2132" s="98" t="s">
        <v>966</v>
      </c>
      <c r="D2132" s="98" t="s">
        <v>13151</v>
      </c>
      <c r="E2132" s="98" t="s">
        <v>190</v>
      </c>
      <c r="F2132" s="122">
        <v>1.1514380136092548</v>
      </c>
      <c r="G2132" s="122">
        <v>1.1539021508098131</v>
      </c>
      <c r="H2132" s="99">
        <v>15606.083333333332</v>
      </c>
      <c r="I2132" s="53">
        <v>17969.43759355383</v>
      </c>
      <c r="J2132" s="54">
        <v>16981.817164610195</v>
      </c>
      <c r="K2132" s="55">
        <v>1.0881536899356681</v>
      </c>
      <c r="L2132" s="121">
        <v>18007.893124050508</v>
      </c>
      <c r="M2132" s="54">
        <v>16859.810887541975</v>
      </c>
      <c r="N2132" s="120">
        <v>1.0803358233728499</v>
      </c>
      <c r="O2132" s="123">
        <v>15746.053589745752</v>
      </c>
      <c r="P2132" s="53">
        <v>18130.604667561725</v>
      </c>
      <c r="Q2132" s="54">
        <v>17134.261067285701</v>
      </c>
      <c r="R2132" s="55">
        <v>1.0881622477421256</v>
      </c>
      <c r="S2132" s="121">
        <v>18169.405103974201</v>
      </c>
      <c r="T2132" s="54">
        <v>17011.157913144751</v>
      </c>
      <c r="U2132" s="55">
        <v>1.0803442155323839</v>
      </c>
    </row>
    <row r="2133" spans="1:21" ht="13" x14ac:dyDescent="0.3">
      <c r="A2133" s="44" t="s">
        <v>5189</v>
      </c>
      <c r="B2133" s="44" t="s">
        <v>11240</v>
      </c>
      <c r="C2133" s="98" t="s">
        <v>966</v>
      </c>
      <c r="D2133" s="98" t="s">
        <v>13151</v>
      </c>
      <c r="E2133" s="98" t="s">
        <v>177</v>
      </c>
      <c r="F2133" s="122">
        <v>1.1535832082848501</v>
      </c>
      <c r="G2133" s="122">
        <v>1.1554037928611771</v>
      </c>
      <c r="H2133" s="99">
        <v>9266.3333333333321</v>
      </c>
      <c r="I2133" s="53">
        <v>10689.486535703514</v>
      </c>
      <c r="J2133" s="54">
        <v>10101.98037572409</v>
      </c>
      <c r="K2133" s="55">
        <v>1.0901809823077186</v>
      </c>
      <c r="L2133" s="121">
        <v>10706.356679249286</v>
      </c>
      <c r="M2133" s="54">
        <v>10023.779442895398</v>
      </c>
      <c r="N2133" s="120">
        <v>1.0817417291516314</v>
      </c>
      <c r="O2133" s="123">
        <v>9344.9334455030657</v>
      </c>
      <c r="P2133" s="53">
        <v>10780.158305271825</v>
      </c>
      <c r="Q2133" s="54">
        <v>10187.748844343214</v>
      </c>
      <c r="R2133" s="55">
        <v>1.0901895560578576</v>
      </c>
      <c r="S2133" s="121">
        <v>10797.17154696951</v>
      </c>
      <c r="T2133" s="54">
        <v>10108.882990375783</v>
      </c>
      <c r="U2133" s="55">
        <v>1.0817501322323855</v>
      </c>
    </row>
    <row r="2134" spans="1:21" ht="13" x14ac:dyDescent="0.3">
      <c r="A2134" s="44" t="s">
        <v>5188</v>
      </c>
      <c r="B2134" s="44" t="s">
        <v>13268</v>
      </c>
      <c r="C2134" s="98" t="s">
        <v>966</v>
      </c>
      <c r="D2134" s="98" t="s">
        <v>13151</v>
      </c>
      <c r="E2134" s="98" t="s">
        <v>177</v>
      </c>
      <c r="F2134" s="122">
        <v>1.1535832082848501</v>
      </c>
      <c r="G2134" s="122">
        <v>1.1554037928611771</v>
      </c>
      <c r="H2134" s="99">
        <v>2357.5</v>
      </c>
      <c r="I2134" s="53">
        <v>2719.572413531534</v>
      </c>
      <c r="J2134" s="54">
        <v>2570.101665790447</v>
      </c>
      <c r="K2134" s="55">
        <v>1.0901809823077189</v>
      </c>
      <c r="L2134" s="121">
        <v>2723.864441670225</v>
      </c>
      <c r="M2134" s="54">
        <v>2550.2061264749709</v>
      </c>
      <c r="N2134" s="120">
        <v>1.0817417291516314</v>
      </c>
      <c r="O2134" s="123">
        <v>2378.3770771986869</v>
      </c>
      <c r="P2134" s="53">
        <v>2743.6558592260058</v>
      </c>
      <c r="Q2134" s="54">
        <v>2592.8818499294216</v>
      </c>
      <c r="R2134" s="55">
        <v>1.0901895560578576</v>
      </c>
      <c r="S2134" s="121">
        <v>2747.9858958494438</v>
      </c>
      <c r="T2134" s="54">
        <v>2572.8097177581544</v>
      </c>
      <c r="U2134" s="55">
        <v>1.0817501322323857</v>
      </c>
    </row>
    <row r="2135" spans="1:21" ht="13" x14ac:dyDescent="0.3">
      <c r="A2135" s="44" t="s">
        <v>5187</v>
      </c>
      <c r="B2135" s="44" t="s">
        <v>11239</v>
      </c>
      <c r="C2135" s="98" t="s">
        <v>966</v>
      </c>
      <c r="D2135" s="98" t="s">
        <v>13151</v>
      </c>
      <c r="E2135" s="98" t="s">
        <v>177</v>
      </c>
      <c r="F2135" s="122">
        <v>1.1535832082848501</v>
      </c>
      <c r="G2135" s="122">
        <v>1.1554037928611771</v>
      </c>
      <c r="H2135" s="99">
        <v>3677.666666666667</v>
      </c>
      <c r="I2135" s="53">
        <v>4242.4945123355837</v>
      </c>
      <c r="J2135" s="54">
        <v>4009.3222592670209</v>
      </c>
      <c r="K2135" s="55">
        <v>1.0901809823077189</v>
      </c>
      <c r="L2135" s="121">
        <v>4249.1900155457897</v>
      </c>
      <c r="M2135" s="54">
        <v>3978.2854992433167</v>
      </c>
      <c r="N2135" s="120">
        <v>1.0817417291516314</v>
      </c>
      <c r="O2135" s="123">
        <v>3708.2101646553601</v>
      </c>
      <c r="P2135" s="53">
        <v>4277.7289787376221</v>
      </c>
      <c r="Q2135" s="54">
        <v>4042.6519931748621</v>
      </c>
      <c r="R2135" s="55">
        <v>1.0901895560578576</v>
      </c>
      <c r="S2135" s="121">
        <v>4284.4800889691733</v>
      </c>
      <c r="T2135" s="54">
        <v>4011.3568359614123</v>
      </c>
      <c r="U2135" s="55">
        <v>1.0817501322323857</v>
      </c>
    </row>
    <row r="2136" spans="1:21" ht="13" x14ac:dyDescent="0.3">
      <c r="A2136" s="44" t="s">
        <v>5186</v>
      </c>
      <c r="B2136" s="44" t="s">
        <v>11238</v>
      </c>
      <c r="C2136" s="98" t="s">
        <v>966</v>
      </c>
      <c r="D2136" s="98" t="s">
        <v>13151</v>
      </c>
      <c r="E2136" s="98" t="s">
        <v>190</v>
      </c>
      <c r="F2136" s="122">
        <v>1.1514380136092548</v>
      </c>
      <c r="G2136" s="122">
        <v>1.1539021508098131</v>
      </c>
      <c r="H2136" s="99">
        <v>3028.8333333333339</v>
      </c>
      <c r="I2136" s="53">
        <v>3487.513836886832</v>
      </c>
      <c r="J2136" s="54">
        <v>3295.8361678668166</v>
      </c>
      <c r="K2136" s="55">
        <v>1.0881536899356681</v>
      </c>
      <c r="L2136" s="121">
        <v>3494.9772977777893</v>
      </c>
      <c r="M2136" s="54">
        <v>3272.1571530258011</v>
      </c>
      <c r="N2136" s="120">
        <v>1.0803358233728499</v>
      </c>
      <c r="O2136" s="123">
        <v>3056.8490192113022</v>
      </c>
      <c r="P2136" s="53">
        <v>3519.7721625840604</v>
      </c>
      <c r="Q2136" s="54">
        <v>3326.3476997532821</v>
      </c>
      <c r="R2136" s="55">
        <v>1.0881622477421253</v>
      </c>
      <c r="S2136" s="121">
        <v>3527.3046579687893</v>
      </c>
      <c r="T2136" s="54">
        <v>3302.4491556607718</v>
      </c>
      <c r="U2136" s="55">
        <v>1.0803442155323841</v>
      </c>
    </row>
    <row r="2137" spans="1:21" ht="13" x14ac:dyDescent="0.3">
      <c r="A2137" s="44" t="s">
        <v>5185</v>
      </c>
      <c r="B2137" s="44" t="s">
        <v>11237</v>
      </c>
      <c r="C2137" s="98" t="s">
        <v>966</v>
      </c>
      <c r="D2137" s="98" t="s">
        <v>13151</v>
      </c>
      <c r="E2137" s="98" t="s">
        <v>177</v>
      </c>
      <c r="F2137" s="122">
        <v>1.1535832082848501</v>
      </c>
      <c r="G2137" s="122">
        <v>1.1554037928611771</v>
      </c>
      <c r="H2137" s="99">
        <v>9451.3333333333321</v>
      </c>
      <c r="I2137" s="53">
        <v>10902.899429236211</v>
      </c>
      <c r="J2137" s="54">
        <v>10303.663857451018</v>
      </c>
      <c r="K2137" s="55">
        <v>1.0901809823077189</v>
      </c>
      <c r="L2137" s="121">
        <v>10920.106380928604</v>
      </c>
      <c r="M2137" s="54">
        <v>10223.90166278845</v>
      </c>
      <c r="N2137" s="120">
        <v>1.0817417291516314</v>
      </c>
      <c r="O2137" s="123">
        <v>9533.7340217044293</v>
      </c>
      <c r="P2137" s="53">
        <v>10997.955479692222</v>
      </c>
      <c r="Q2137" s="54">
        <v>10393.577260695645</v>
      </c>
      <c r="R2137" s="55">
        <v>1.0901895560578576</v>
      </c>
      <c r="S2137" s="121">
        <v>11015.312448806941</v>
      </c>
      <c r="T2137" s="54">
        <v>10313.118038647159</v>
      </c>
      <c r="U2137" s="55">
        <v>1.0817501322323855</v>
      </c>
    </row>
    <row r="2138" spans="1:21" ht="13" x14ac:dyDescent="0.3">
      <c r="A2138" s="44" t="s">
        <v>5184</v>
      </c>
      <c r="B2138" s="44" t="s">
        <v>10516</v>
      </c>
      <c r="C2138" s="98" t="s">
        <v>966</v>
      </c>
      <c r="D2138" s="98" t="s">
        <v>13151</v>
      </c>
      <c r="E2138" s="98" t="s">
        <v>190</v>
      </c>
      <c r="F2138" s="122">
        <v>1.1514380136092548</v>
      </c>
      <c r="G2138" s="122">
        <v>1.1539021508098131</v>
      </c>
      <c r="H2138" s="99">
        <v>4752.3333333333339</v>
      </c>
      <c r="I2138" s="53">
        <v>5472.0172533423829</v>
      </c>
      <c r="J2138" s="54">
        <v>5171.2690524709406</v>
      </c>
      <c r="K2138" s="55">
        <v>1.0881536899356681</v>
      </c>
      <c r="L2138" s="121">
        <v>5483.7276546985022</v>
      </c>
      <c r="M2138" s="54">
        <v>5134.1159446089077</v>
      </c>
      <c r="N2138" s="120">
        <v>1.0803358233728499</v>
      </c>
      <c r="O2138" s="123">
        <v>4792.4988365824465</v>
      </c>
      <c r="P2138" s="53">
        <v>5518.2653406191566</v>
      </c>
      <c r="Q2138" s="54">
        <v>5215.0163063170758</v>
      </c>
      <c r="R2138" s="55">
        <v>1.0881622477421253</v>
      </c>
      <c r="S2138" s="121">
        <v>5530.0747152860122</v>
      </c>
      <c r="T2138" s="54">
        <v>5177.5483960475258</v>
      </c>
      <c r="U2138" s="55">
        <v>1.0803442155323839</v>
      </c>
    </row>
    <row r="2139" spans="1:21" ht="13" x14ac:dyDescent="0.3">
      <c r="A2139" s="44" t="s">
        <v>5183</v>
      </c>
      <c r="B2139" s="44" t="s">
        <v>11236</v>
      </c>
      <c r="C2139" s="98" t="s">
        <v>966</v>
      </c>
      <c r="D2139" s="98" t="s">
        <v>13151</v>
      </c>
      <c r="E2139" s="98" t="s">
        <v>190</v>
      </c>
      <c r="F2139" s="122">
        <v>1.1514380136092548</v>
      </c>
      <c r="G2139" s="122">
        <v>1.1539021508098131</v>
      </c>
      <c r="H2139" s="99">
        <v>4275.75</v>
      </c>
      <c r="I2139" s="53">
        <v>4923.2610866897712</v>
      </c>
      <c r="J2139" s="54">
        <v>4652.6731397424328</v>
      </c>
      <c r="K2139" s="55">
        <v>1.0881536899356681</v>
      </c>
      <c r="L2139" s="121">
        <v>4933.7971213250585</v>
      </c>
      <c r="M2139" s="54">
        <v>4619.2458967864641</v>
      </c>
      <c r="N2139" s="120">
        <v>1.0803358233728502</v>
      </c>
      <c r="O2139" s="123">
        <v>4311.0283970157061</v>
      </c>
      <c r="P2139" s="53">
        <v>4963.8819740728541</v>
      </c>
      <c r="Q2139" s="54">
        <v>4691.0983505767426</v>
      </c>
      <c r="R2139" s="55">
        <v>1.0881622477421253</v>
      </c>
      <c r="S2139" s="121">
        <v>4974.5049395186043</v>
      </c>
      <c r="T2139" s="54">
        <v>4657.3945917117635</v>
      </c>
      <c r="U2139" s="55">
        <v>1.0803442155323839</v>
      </c>
    </row>
    <row r="2140" spans="1:21" ht="13" x14ac:dyDescent="0.3">
      <c r="A2140" s="44" t="s">
        <v>5182</v>
      </c>
      <c r="B2140" s="44" t="s">
        <v>11235</v>
      </c>
      <c r="C2140" s="98" t="s">
        <v>966</v>
      </c>
      <c r="D2140" s="98" t="s">
        <v>13151</v>
      </c>
      <c r="E2140" s="98" t="s">
        <v>177</v>
      </c>
      <c r="F2140" s="122">
        <v>1.1535832082848501</v>
      </c>
      <c r="G2140" s="122">
        <v>1.1554037928611771</v>
      </c>
      <c r="H2140" s="99">
        <v>2052.0833333333335</v>
      </c>
      <c r="I2140" s="53">
        <v>2367.248875334536</v>
      </c>
      <c r="J2140" s="54">
        <v>2237.1422241106311</v>
      </c>
      <c r="K2140" s="55">
        <v>1.0901809823077186</v>
      </c>
      <c r="L2140" s="121">
        <v>2370.9848666005405</v>
      </c>
      <c r="M2140" s="54">
        <v>2219.8241733632435</v>
      </c>
      <c r="N2140" s="120">
        <v>1.0817417291516314</v>
      </c>
      <c r="O2140" s="123">
        <v>2070.3473327115798</v>
      </c>
      <c r="P2140" s="53">
        <v>2388.3179183334059</v>
      </c>
      <c r="Q2140" s="54">
        <v>2257.0710395344067</v>
      </c>
      <c r="R2140" s="55">
        <v>1.0901895560578576</v>
      </c>
      <c r="S2140" s="121">
        <v>2392.0871607549807</v>
      </c>
      <c r="T2140" s="54">
        <v>2239.5985009277183</v>
      </c>
      <c r="U2140" s="55">
        <v>1.0817501322323857</v>
      </c>
    </row>
    <row r="2141" spans="1:21" ht="13" x14ac:dyDescent="0.3">
      <c r="A2141" s="44" t="s">
        <v>5181</v>
      </c>
      <c r="B2141" s="44" t="s">
        <v>9007</v>
      </c>
      <c r="C2141" s="98" t="s">
        <v>966</v>
      </c>
      <c r="D2141" s="98" t="s">
        <v>13151</v>
      </c>
      <c r="E2141" s="98" t="s">
        <v>177</v>
      </c>
      <c r="F2141" s="122">
        <v>1.1535832082848501</v>
      </c>
      <c r="G2141" s="122">
        <v>1.1554037928611771</v>
      </c>
      <c r="H2141" s="99">
        <v>11726.666666666664</v>
      </c>
      <c r="I2141" s="53">
        <v>13527.685755820339</v>
      </c>
      <c r="J2141" s="54">
        <v>12784.188985861847</v>
      </c>
      <c r="K2141" s="55">
        <v>1.0901809823077189</v>
      </c>
      <c r="L2141" s="121">
        <v>13549.035144285401</v>
      </c>
      <c r="M2141" s="54">
        <v>12685.224677184793</v>
      </c>
      <c r="N2141" s="120">
        <v>1.0817417291516311</v>
      </c>
      <c r="O2141" s="123">
        <v>11829.633885131763</v>
      </c>
      <c r="P2141" s="53">
        <v>13646.467010045475</v>
      </c>
      <c r="Q2141" s="54">
        <v>12896.543313558786</v>
      </c>
      <c r="R2141" s="55">
        <v>1.0901895560578576</v>
      </c>
      <c r="S2141" s="121">
        <v>13668.003859040342</v>
      </c>
      <c r="T2141" s="54">
        <v>12796.708019501993</v>
      </c>
      <c r="U2141" s="55">
        <v>1.0817501322323855</v>
      </c>
    </row>
    <row r="2142" spans="1:21" ht="13" x14ac:dyDescent="0.3">
      <c r="A2142" s="44" t="s">
        <v>5180</v>
      </c>
      <c r="B2142" s="44" t="s">
        <v>11234</v>
      </c>
      <c r="C2142" s="98" t="s">
        <v>966</v>
      </c>
      <c r="D2142" s="98" t="s">
        <v>13151</v>
      </c>
      <c r="E2142" s="98" t="s">
        <v>177</v>
      </c>
      <c r="F2142" s="122">
        <v>1.1535832082848501</v>
      </c>
      <c r="G2142" s="122">
        <v>1.1554037928611771</v>
      </c>
      <c r="H2142" s="99">
        <v>6674.75</v>
      </c>
      <c r="I2142" s="53">
        <v>7699.8795194993027</v>
      </c>
      <c r="J2142" s="54">
        <v>7276.6855116584456</v>
      </c>
      <c r="K2142" s="55">
        <v>1.0901809823077186</v>
      </c>
      <c r="L2142" s="121">
        <v>7712.0314664001417</v>
      </c>
      <c r="M2142" s="54">
        <v>7220.3556066548508</v>
      </c>
      <c r="N2142" s="120">
        <v>1.0817417291516314</v>
      </c>
      <c r="O2142" s="123">
        <v>6731.0188379346819</v>
      </c>
      <c r="P2142" s="53">
        <v>7764.7903060904537</v>
      </c>
      <c r="Q2142" s="54">
        <v>7338.0864387450874</v>
      </c>
      <c r="R2142" s="55">
        <v>1.0901895560578576</v>
      </c>
      <c r="S2142" s="121">
        <v>7777.0446951697641</v>
      </c>
      <c r="T2142" s="54">
        <v>7281.2805179945199</v>
      </c>
      <c r="U2142" s="55">
        <v>1.0817501322323855</v>
      </c>
    </row>
    <row r="2143" spans="1:21" ht="13" x14ac:dyDescent="0.3">
      <c r="A2143" s="44" t="s">
        <v>5179</v>
      </c>
      <c r="B2143" s="44" t="s">
        <v>11233</v>
      </c>
      <c r="C2143" s="98" t="s">
        <v>966</v>
      </c>
      <c r="D2143" s="98" t="s">
        <v>13151</v>
      </c>
      <c r="E2143" s="98" t="s">
        <v>177</v>
      </c>
      <c r="F2143" s="122">
        <v>1.1535832082848501</v>
      </c>
      <c r="G2143" s="122">
        <v>1.1554037928611771</v>
      </c>
      <c r="H2143" s="99">
        <v>3260.5000000000005</v>
      </c>
      <c r="I2143" s="53">
        <v>3761.2580506127542</v>
      </c>
      <c r="J2143" s="54">
        <v>3554.535092814318</v>
      </c>
      <c r="K2143" s="55">
        <v>1.0901809823077189</v>
      </c>
      <c r="L2143" s="121">
        <v>3767.1940666238684</v>
      </c>
      <c r="M2143" s="54">
        <v>3527.0189078988942</v>
      </c>
      <c r="N2143" s="120">
        <v>1.0817417291516314</v>
      </c>
      <c r="O2143" s="123">
        <v>3287.759636643952</v>
      </c>
      <c r="P2143" s="53">
        <v>3792.7043097091632</v>
      </c>
      <c r="Q2143" s="54">
        <v>3584.2812186978135</v>
      </c>
      <c r="R2143" s="55">
        <v>1.0901895560578576</v>
      </c>
      <c r="S2143" s="121">
        <v>3798.6899541943076</v>
      </c>
      <c r="T2143" s="54">
        <v>3556.5344216878948</v>
      </c>
      <c r="U2143" s="55">
        <v>1.0817501322323855</v>
      </c>
    </row>
    <row r="2144" spans="1:21" ht="13" x14ac:dyDescent="0.3">
      <c r="A2144" s="44" t="s">
        <v>5178</v>
      </c>
      <c r="B2144" s="44" t="s">
        <v>11232</v>
      </c>
      <c r="C2144" s="98" t="s">
        <v>966</v>
      </c>
      <c r="D2144" s="98" t="s">
        <v>13151</v>
      </c>
      <c r="E2144" s="98" t="s">
        <v>177</v>
      </c>
      <c r="F2144" s="122">
        <v>1.1535832082848501</v>
      </c>
      <c r="G2144" s="122">
        <v>1.1554037928611771</v>
      </c>
      <c r="H2144" s="99">
        <v>3810.416666666667</v>
      </c>
      <c r="I2144" s="53">
        <v>4395.632683235398</v>
      </c>
      <c r="J2144" s="54">
        <v>4154.0437846683708</v>
      </c>
      <c r="K2144" s="55">
        <v>1.0901809823077189</v>
      </c>
      <c r="L2144" s="121">
        <v>4402.5698690481104</v>
      </c>
      <c r="M2144" s="54">
        <v>4121.8867137881953</v>
      </c>
      <c r="N2144" s="120">
        <v>1.0817417291516314</v>
      </c>
      <c r="O2144" s="123">
        <v>3843.7078057006092</v>
      </c>
      <c r="P2144" s="53">
        <v>4434.0367822096296</v>
      </c>
      <c r="Q2144" s="54">
        <v>4190.3701063128692</v>
      </c>
      <c r="R2144" s="55">
        <v>1.0901895560578576</v>
      </c>
      <c r="S2144" s="121">
        <v>4441.0345773565959</v>
      </c>
      <c r="T2144" s="54">
        <v>4157.9314270792865</v>
      </c>
      <c r="U2144" s="55">
        <v>1.0817501322323855</v>
      </c>
    </row>
    <row r="2145" spans="1:21" ht="13" x14ac:dyDescent="0.3">
      <c r="A2145" s="44" t="s">
        <v>5177</v>
      </c>
      <c r="B2145" s="44" t="s">
        <v>11231</v>
      </c>
      <c r="C2145" s="98" t="s">
        <v>966</v>
      </c>
      <c r="D2145" s="98" t="s">
        <v>13151</v>
      </c>
      <c r="E2145" s="98" t="s">
        <v>190</v>
      </c>
      <c r="F2145" s="122">
        <v>1.1514380136092548</v>
      </c>
      <c r="G2145" s="122">
        <v>1.1539021508098131</v>
      </c>
      <c r="H2145" s="99">
        <v>8640.6666666666679</v>
      </c>
      <c r="I2145" s="53">
        <v>9949.1920629263695</v>
      </c>
      <c r="J2145" s="54">
        <v>9402.3733168374638</v>
      </c>
      <c r="K2145" s="55">
        <v>1.0881536899356681</v>
      </c>
      <c r="L2145" s="121">
        <v>9970.4838510973259</v>
      </c>
      <c r="M2145" s="54">
        <v>9334.8217378236732</v>
      </c>
      <c r="N2145" s="120">
        <v>1.0803358233728499</v>
      </c>
      <c r="O2145" s="123">
        <v>8717.504552748389</v>
      </c>
      <c r="P2145" s="53">
        <v>10037.666125846241</v>
      </c>
      <c r="Q2145" s="54">
        <v>9486.0593488208997</v>
      </c>
      <c r="R2145" s="55">
        <v>1.0881622477421256</v>
      </c>
      <c r="S2145" s="121">
        <v>10059.147253110703</v>
      </c>
      <c r="T2145" s="54">
        <v>9417.9056174389425</v>
      </c>
      <c r="U2145" s="55">
        <v>1.0803442155323837</v>
      </c>
    </row>
    <row r="2146" spans="1:21" ht="13" x14ac:dyDescent="0.3">
      <c r="A2146" s="44" t="s">
        <v>5176</v>
      </c>
      <c r="B2146" s="44" t="s">
        <v>11230</v>
      </c>
      <c r="C2146" s="98" t="s">
        <v>966</v>
      </c>
      <c r="D2146" s="98" t="s">
        <v>13151</v>
      </c>
      <c r="E2146" s="98" t="s">
        <v>177</v>
      </c>
      <c r="F2146" s="122">
        <v>1.1535832082848501</v>
      </c>
      <c r="G2146" s="122">
        <v>1.1554037928611771</v>
      </c>
      <c r="H2146" s="99">
        <v>22756.416666666664</v>
      </c>
      <c r="I2146" s="53">
        <v>26251.420147400164</v>
      </c>
      <c r="J2146" s="54">
        <v>24808.612675470409</v>
      </c>
      <c r="K2146" s="55">
        <v>1.0901809823077189</v>
      </c>
      <c r="L2146" s="121">
        <v>26292.850128595968</v>
      </c>
      <c r="M2146" s="54">
        <v>24616.565514294998</v>
      </c>
      <c r="N2146" s="120">
        <v>1.0817417291516314</v>
      </c>
      <c r="O2146" s="123">
        <v>23051.969965000921</v>
      </c>
      <c r="P2146" s="53">
        <v>26592.365469511766</v>
      </c>
      <c r="Q2146" s="54">
        <v>25131.016902403422</v>
      </c>
      <c r="R2146" s="55">
        <v>1.0901895560578576</v>
      </c>
      <c r="S2146" s="121">
        <v>26634.333530484</v>
      </c>
      <c r="T2146" s="54">
        <v>24936.471557856727</v>
      </c>
      <c r="U2146" s="55">
        <v>1.0817501322323855</v>
      </c>
    </row>
    <row r="2147" spans="1:21" ht="13" x14ac:dyDescent="0.3">
      <c r="A2147" s="44" t="s">
        <v>5175</v>
      </c>
      <c r="B2147" s="44" t="s">
        <v>11229</v>
      </c>
      <c r="C2147" s="98" t="s">
        <v>966</v>
      </c>
      <c r="D2147" s="98" t="s">
        <v>13151</v>
      </c>
      <c r="E2147" s="98" t="s">
        <v>177</v>
      </c>
      <c r="F2147" s="122">
        <v>1.1535832082848501</v>
      </c>
      <c r="G2147" s="122">
        <v>1.1554037928611771</v>
      </c>
      <c r="H2147" s="99">
        <v>407.66666666666663</v>
      </c>
      <c r="I2147" s="53">
        <v>470.27742124412384</v>
      </c>
      <c r="J2147" s="54">
        <v>444.43044712078</v>
      </c>
      <c r="K2147" s="55">
        <v>1.0901809823077189</v>
      </c>
      <c r="L2147" s="121">
        <v>471.01961288973985</v>
      </c>
      <c r="M2147" s="54">
        <v>440.99004491748167</v>
      </c>
      <c r="N2147" s="120">
        <v>1.0817417291516314</v>
      </c>
      <c r="O2147" s="123">
        <v>411.48773883704399</v>
      </c>
      <c r="P2147" s="53">
        <v>474.68534593751571</v>
      </c>
      <c r="Q2147" s="54">
        <v>448.59963532600864</v>
      </c>
      <c r="R2147" s="55">
        <v>1.0901895560578576</v>
      </c>
      <c r="S2147" s="121">
        <v>475.4344941681901</v>
      </c>
      <c r="T2147" s="54">
        <v>445.12691589897764</v>
      </c>
      <c r="U2147" s="55">
        <v>1.0817501322323855</v>
      </c>
    </row>
    <row r="2148" spans="1:21" ht="13" x14ac:dyDescent="0.3">
      <c r="A2148" s="44" t="s">
        <v>5174</v>
      </c>
      <c r="B2148" s="44" t="s">
        <v>11228</v>
      </c>
      <c r="C2148" s="98" t="s">
        <v>968</v>
      </c>
      <c r="D2148" s="98" t="s">
        <v>13143</v>
      </c>
      <c r="E2148" s="98" t="s">
        <v>391</v>
      </c>
      <c r="F2148" s="122">
        <v>1.0616813567175318</v>
      </c>
      <c r="G2148" s="122">
        <v>1.0978690496748373</v>
      </c>
      <c r="H2148" s="99">
        <v>13066.666666666664</v>
      </c>
      <c r="I2148" s="53">
        <v>13872.636394442414</v>
      </c>
      <c r="J2148" s="54">
        <v>13110.180750790372</v>
      </c>
      <c r="K2148" s="55">
        <v>1.0033301594992634</v>
      </c>
      <c r="L2148" s="121">
        <v>14345.488915751204</v>
      </c>
      <c r="M2148" s="54">
        <v>13430.901024499912</v>
      </c>
      <c r="N2148" s="120">
        <v>1.0278750784056057</v>
      </c>
      <c r="O2148" s="123">
        <v>13185.283112681353</v>
      </c>
      <c r="P2148" s="53">
        <v>13998.5692637763</v>
      </c>
      <c r="Q2148" s="54">
        <v>13229.296249736231</v>
      </c>
      <c r="R2148" s="55">
        <v>1.0033380502093692</v>
      </c>
      <c r="S2148" s="121">
        <v>14475.714240613157</v>
      </c>
      <c r="T2148" s="54">
        <v>13552.929192974327</v>
      </c>
      <c r="U2148" s="55">
        <v>1.0278830630446896</v>
      </c>
    </row>
    <row r="2149" spans="1:21" ht="13" x14ac:dyDescent="0.3">
      <c r="A2149" s="44" t="s">
        <v>5173</v>
      </c>
      <c r="B2149" s="44" t="s">
        <v>11227</v>
      </c>
      <c r="C2149" s="98" t="s">
        <v>968</v>
      </c>
      <c r="D2149" s="98" t="s">
        <v>13143</v>
      </c>
      <c r="E2149" s="98" t="s">
        <v>455</v>
      </c>
      <c r="F2149" s="122">
        <v>1.0613942137785046</v>
      </c>
      <c r="G2149" s="122">
        <v>1.102207836818714</v>
      </c>
      <c r="H2149" s="99">
        <v>6260.916666666667</v>
      </c>
      <c r="I2149" s="53">
        <v>6645.3007229494033</v>
      </c>
      <c r="J2149" s="54">
        <v>6280.0675476599836</v>
      </c>
      <c r="K2149" s="55">
        <v>1.0030587982579735</v>
      </c>
      <c r="L2149" s="121">
        <v>6900.8314156689003</v>
      </c>
      <c r="M2149" s="54">
        <v>6460.8731201097007</v>
      </c>
      <c r="N2149" s="120">
        <v>1.0319372488229412</v>
      </c>
      <c r="O2149" s="123">
        <v>6316.5726756237354</v>
      </c>
      <c r="P2149" s="53">
        <v>6704.3736888184403</v>
      </c>
      <c r="Q2149" s="54">
        <v>6335.9436258837804</v>
      </c>
      <c r="R2149" s="55">
        <v>1.0030666868339533</v>
      </c>
      <c r="S2149" s="121">
        <v>6962.1759049074344</v>
      </c>
      <c r="T2149" s="54">
        <v>6518.3572637480884</v>
      </c>
      <c r="U2149" s="55">
        <v>1.0319452650173819</v>
      </c>
    </row>
    <row r="2150" spans="1:21" ht="13" x14ac:dyDescent="0.3">
      <c r="A2150" s="44" t="s">
        <v>5172</v>
      </c>
      <c r="B2150" s="44" t="s">
        <v>11226</v>
      </c>
      <c r="C2150" s="98" t="s">
        <v>951</v>
      </c>
      <c r="D2150" s="98" t="s">
        <v>13143</v>
      </c>
      <c r="E2150" s="98" t="s">
        <v>383</v>
      </c>
      <c r="F2150" s="122">
        <v>1.0806231273753706</v>
      </c>
      <c r="G2150" s="122">
        <v>1.0942892546971861</v>
      </c>
      <c r="H2150" s="99">
        <v>9411.9166666666661</v>
      </c>
      <c r="I2150" s="53">
        <v>10170.734822929706</v>
      </c>
      <c r="J2150" s="54">
        <v>9611.7398384624594</v>
      </c>
      <c r="K2150" s="55">
        <v>1.0212308692132273</v>
      </c>
      <c r="L2150" s="121">
        <v>10299.35927443869</v>
      </c>
      <c r="M2150" s="54">
        <v>9642.7299092515877</v>
      </c>
      <c r="N2150" s="120">
        <v>1.0245235110721254</v>
      </c>
      <c r="O2150" s="123">
        <v>9496.0956539931431</v>
      </c>
      <c r="P2150" s="53">
        <v>10261.700583473736</v>
      </c>
      <c r="Q2150" s="54">
        <v>9697.7822866623046</v>
      </c>
      <c r="R2150" s="55">
        <v>1.0212389007038225</v>
      </c>
      <c r="S2150" s="121">
        <v>10391.475435741344</v>
      </c>
      <c r="T2150" s="54">
        <v>9729.0488365684287</v>
      </c>
      <c r="U2150" s="55">
        <v>1.0245314696758903</v>
      </c>
    </row>
    <row r="2151" spans="1:21" ht="13" x14ac:dyDescent="0.3">
      <c r="A2151" s="44" t="s">
        <v>5171</v>
      </c>
      <c r="B2151" s="44" t="s">
        <v>11225</v>
      </c>
      <c r="C2151" s="98" t="s">
        <v>968</v>
      </c>
      <c r="D2151" s="98" t="s">
        <v>13143</v>
      </c>
      <c r="E2151" s="98" t="s">
        <v>394</v>
      </c>
      <c r="F2151" s="122">
        <v>1.0640513174944011</v>
      </c>
      <c r="G2151" s="122">
        <v>1.1053889242494015</v>
      </c>
      <c r="H2151" s="99">
        <v>5589.416666666667</v>
      </c>
      <c r="I2151" s="53">
        <v>5947.4261681918306</v>
      </c>
      <c r="J2151" s="54">
        <v>5620.5489605575021</v>
      </c>
      <c r="K2151" s="55">
        <v>1.0055698645757611</v>
      </c>
      <c r="L2151" s="121">
        <v>6178.4792763483429</v>
      </c>
      <c r="M2151" s="54">
        <v>5784.574100604158</v>
      </c>
      <c r="N2151" s="120">
        <v>1.0349155279657969</v>
      </c>
      <c r="O2151" s="123">
        <v>5636.4756764147587</v>
      </c>
      <c r="P2151" s="53">
        <v>5997.4993695142693</v>
      </c>
      <c r="Q2151" s="54">
        <v>5667.9146576945814</v>
      </c>
      <c r="R2151" s="55">
        <v>1.0055777729000723</v>
      </c>
      <c r="S2151" s="121">
        <v>6230.4977845100275</v>
      </c>
      <c r="T2151" s="54">
        <v>5833.3215140112543</v>
      </c>
      <c r="U2151" s="55">
        <v>1.034923567295815</v>
      </c>
    </row>
    <row r="2152" spans="1:21" ht="13" x14ac:dyDescent="0.3">
      <c r="A2152" s="44" t="s">
        <v>5170</v>
      </c>
      <c r="B2152" s="44" t="s">
        <v>11224</v>
      </c>
      <c r="C2152" s="98" t="s">
        <v>968</v>
      </c>
      <c r="D2152" s="98" t="s">
        <v>13143</v>
      </c>
      <c r="E2152" s="98" t="s">
        <v>385</v>
      </c>
      <c r="F2152" s="122">
        <v>1.0611729712191547</v>
      </c>
      <c r="G2152" s="122">
        <v>1.0999554395055957</v>
      </c>
      <c r="H2152" s="99">
        <v>20485.333333333332</v>
      </c>
      <c r="I2152" s="53">
        <v>21738.48203974812</v>
      </c>
      <c r="J2152" s="54">
        <v>20543.710703978479</v>
      </c>
      <c r="K2152" s="55">
        <v>1.0028497154376372</v>
      </c>
      <c r="L2152" s="121">
        <v>22532.953830085295</v>
      </c>
      <c r="M2152" s="54">
        <v>21096.379109756825</v>
      </c>
      <c r="N2152" s="120">
        <v>1.0298284517259579</v>
      </c>
      <c r="O2152" s="123">
        <v>20668.656758517965</v>
      </c>
      <c r="P2152" s="53">
        <v>21933.01990354537</v>
      </c>
      <c r="Q2152" s="54">
        <v>20727.719561040965</v>
      </c>
      <c r="R2152" s="55">
        <v>1.0028576023692812</v>
      </c>
      <c r="S2152" s="121">
        <v>22734.60142880593</v>
      </c>
      <c r="T2152" s="54">
        <v>21285.33613427067</v>
      </c>
      <c r="U2152" s="55">
        <v>1.0298364515390463</v>
      </c>
    </row>
    <row r="2153" spans="1:21" ht="13" x14ac:dyDescent="0.3">
      <c r="A2153" s="44" t="s">
        <v>5169</v>
      </c>
      <c r="B2153" s="44" t="s">
        <v>11223</v>
      </c>
      <c r="C2153" s="98" t="s">
        <v>951</v>
      </c>
      <c r="D2153" s="98" t="s">
        <v>13143</v>
      </c>
      <c r="E2153" s="98" t="s">
        <v>383</v>
      </c>
      <c r="F2153" s="122">
        <v>1.0806231273753706</v>
      </c>
      <c r="G2153" s="122">
        <v>1.0942892546971861</v>
      </c>
      <c r="H2153" s="99">
        <v>10974.666666666666</v>
      </c>
      <c r="I2153" s="53">
        <v>11859.478615235566</v>
      </c>
      <c r="J2153" s="54">
        <v>11207.668379325429</v>
      </c>
      <c r="K2153" s="55">
        <v>1.021230869213227</v>
      </c>
      <c r="L2153" s="121">
        <v>12009.459807216717</v>
      </c>
      <c r="M2153" s="54">
        <v>11243.804026179552</v>
      </c>
      <c r="N2153" s="120">
        <v>1.0245235110721254</v>
      </c>
      <c r="O2153" s="123">
        <v>11073.578237234913</v>
      </c>
      <c r="P2153" s="53">
        <v>11966.364745956635</v>
      </c>
      <c r="Q2153" s="54">
        <v>11308.768865851554</v>
      </c>
      <c r="R2153" s="55">
        <v>1.0212389007038225</v>
      </c>
      <c r="S2153" s="121">
        <v>12117.697676054773</v>
      </c>
      <c r="T2153" s="54">
        <v>11345.22938596524</v>
      </c>
      <c r="U2153" s="55">
        <v>1.0245314696758903</v>
      </c>
    </row>
    <row r="2154" spans="1:21" ht="13" x14ac:dyDescent="0.3">
      <c r="A2154" s="44" t="s">
        <v>5168</v>
      </c>
      <c r="B2154" s="44" t="s">
        <v>11222</v>
      </c>
      <c r="C2154" s="98" t="s">
        <v>968</v>
      </c>
      <c r="D2154" s="98" t="s">
        <v>13143</v>
      </c>
      <c r="E2154" s="98" t="s">
        <v>454</v>
      </c>
      <c r="F2154" s="122">
        <v>1.0694397910179718</v>
      </c>
      <c r="G2154" s="122">
        <v>1.1141494383106452</v>
      </c>
      <c r="H2154" s="99">
        <v>12310.166666666668</v>
      </c>
      <c r="I2154" s="53">
        <v>13164.982067396404</v>
      </c>
      <c r="J2154" s="54">
        <v>12441.419898644863</v>
      </c>
      <c r="K2154" s="55">
        <v>1.0106621815554782</v>
      </c>
      <c r="L2154" s="121">
        <v>13715.365277177096</v>
      </c>
      <c r="M2154" s="54">
        <v>12840.9505339597</v>
      </c>
      <c r="N2154" s="120">
        <v>1.0431175207993149</v>
      </c>
      <c r="O2154" s="123">
        <v>12413.074972156686</v>
      </c>
      <c r="P2154" s="53">
        <v>13275.036304113662</v>
      </c>
      <c r="Q2154" s="54">
        <v>12545.524094920793</v>
      </c>
      <c r="R2154" s="55">
        <v>1.010670129928418</v>
      </c>
      <c r="S2154" s="121">
        <v>13830.020507936299</v>
      </c>
      <c r="T2154" s="54">
        <v>12948.396574144039</v>
      </c>
      <c r="U2154" s="55">
        <v>1.0431256238432549</v>
      </c>
    </row>
    <row r="2155" spans="1:21" ht="13" x14ac:dyDescent="0.3">
      <c r="A2155" s="44" t="s">
        <v>5167</v>
      </c>
      <c r="B2155" s="44" t="s">
        <v>11221</v>
      </c>
      <c r="C2155" s="98" t="s">
        <v>968</v>
      </c>
      <c r="D2155" s="98" t="s">
        <v>13143</v>
      </c>
      <c r="E2155" s="98" t="s">
        <v>393</v>
      </c>
      <c r="F2155" s="122">
        <v>1.0518475060228782</v>
      </c>
      <c r="G2155" s="122">
        <v>1.0888932900265731</v>
      </c>
      <c r="H2155" s="99">
        <v>7729</v>
      </c>
      <c r="I2155" s="53">
        <v>8129.7293740508258</v>
      </c>
      <c r="J2155" s="54">
        <v>7682.9103364602443</v>
      </c>
      <c r="K2155" s="55">
        <v>0.99403678825983233</v>
      </c>
      <c r="L2155" s="121">
        <v>8416.0562386153833</v>
      </c>
      <c r="M2155" s="54">
        <v>7879.4957091602982</v>
      </c>
      <c r="N2155" s="120">
        <v>1.0194715628361106</v>
      </c>
      <c r="O2155" s="123">
        <v>7794.7328185984006</v>
      </c>
      <c r="P2155" s="53">
        <v>8198.8702753574071</v>
      </c>
      <c r="Q2155" s="54">
        <v>7748.3121126194046</v>
      </c>
      <c r="R2155" s="55">
        <v>0.99404460588203414</v>
      </c>
      <c r="S2155" s="121">
        <v>8487.6322637217163</v>
      </c>
      <c r="T2155" s="54">
        <v>7946.5701777594859</v>
      </c>
      <c r="U2155" s="55">
        <v>1.0194794821958231</v>
      </c>
    </row>
    <row r="2156" spans="1:21" ht="13" x14ac:dyDescent="0.3">
      <c r="A2156" s="44" t="s">
        <v>5166</v>
      </c>
      <c r="B2156" s="44" t="s">
        <v>11220</v>
      </c>
      <c r="C2156" s="98" t="s">
        <v>964</v>
      </c>
      <c r="D2156" s="98" t="s">
        <v>13143</v>
      </c>
      <c r="E2156" s="98" t="s">
        <v>389</v>
      </c>
      <c r="F2156" s="122">
        <v>1.0266221352695462</v>
      </c>
      <c r="G2156" s="122">
        <v>1.0784162311880618</v>
      </c>
      <c r="H2156" s="99">
        <v>7556.5</v>
      </c>
      <c r="I2156" s="53">
        <v>7757.6701651643252</v>
      </c>
      <c r="J2156" s="54">
        <v>7331.2999186702846</v>
      </c>
      <c r="K2156" s="55">
        <v>0.9701978321538125</v>
      </c>
      <c r="L2156" s="121">
        <v>8149.0522509725897</v>
      </c>
      <c r="M2156" s="54">
        <v>7629.5143978060614</v>
      </c>
      <c r="N2156" s="120">
        <v>1.0096624624900499</v>
      </c>
      <c r="O2156" s="123">
        <v>7639.8498009017676</v>
      </c>
      <c r="P2156" s="53">
        <v>7843.2389157403895</v>
      </c>
      <c r="Q2156" s="54">
        <v>7412.2240079411386</v>
      </c>
      <c r="R2156" s="55">
        <v>0.97020546229406746</v>
      </c>
      <c r="S2156" s="121">
        <v>8238.9380291313482</v>
      </c>
      <c r="T2156" s="54">
        <v>7713.7294836092924</v>
      </c>
      <c r="U2156" s="55">
        <v>1.009670305651664</v>
      </c>
    </row>
    <row r="2157" spans="1:21" ht="13" x14ac:dyDescent="0.3">
      <c r="A2157" s="44" t="s">
        <v>5165</v>
      </c>
      <c r="B2157" s="44" t="s">
        <v>11219</v>
      </c>
      <c r="C2157" s="98" t="s">
        <v>968</v>
      </c>
      <c r="D2157" s="98" t="s">
        <v>13143</v>
      </c>
      <c r="E2157" s="98" t="s">
        <v>394</v>
      </c>
      <c r="F2157" s="122">
        <v>1.0640513174944011</v>
      </c>
      <c r="G2157" s="122">
        <v>1.1053889242494015</v>
      </c>
      <c r="H2157" s="99">
        <v>12324</v>
      </c>
      <c r="I2157" s="53">
        <v>13113.368436800998</v>
      </c>
      <c r="J2157" s="54">
        <v>12392.643011031678</v>
      </c>
      <c r="K2157" s="55">
        <v>1.0055698645757609</v>
      </c>
      <c r="L2157" s="121">
        <v>13622.813102449623</v>
      </c>
      <c r="M2157" s="54">
        <v>12754.298966650478</v>
      </c>
      <c r="N2157" s="120">
        <v>1.0349155279657967</v>
      </c>
      <c r="O2157" s="123">
        <v>12431.447453092083</v>
      </c>
      <c r="P2157" s="53">
        <v>13227.698040825047</v>
      </c>
      <c r="Q2157" s="54">
        <v>12500.787243804611</v>
      </c>
      <c r="R2157" s="55">
        <v>1.0055777729000721</v>
      </c>
      <c r="S2157" s="121">
        <v>13741.58432703642</v>
      </c>
      <c r="T2157" s="54">
        <v>12865.597944804535</v>
      </c>
      <c r="U2157" s="55">
        <v>1.0349235672958152</v>
      </c>
    </row>
    <row r="2158" spans="1:21" ht="13" x14ac:dyDescent="0.3">
      <c r="A2158" s="44" t="s">
        <v>5164</v>
      </c>
      <c r="B2158" s="44" t="s">
        <v>11218</v>
      </c>
      <c r="C2158" s="98" t="s">
        <v>968</v>
      </c>
      <c r="D2158" s="98" t="s">
        <v>13143</v>
      </c>
      <c r="E2158" s="98" t="s">
        <v>393</v>
      </c>
      <c r="F2158" s="122">
        <v>1.0518475060228782</v>
      </c>
      <c r="G2158" s="122">
        <v>1.0888932900265731</v>
      </c>
      <c r="H2158" s="99">
        <v>12053.25</v>
      </c>
      <c r="I2158" s="53">
        <v>12678.180951970257</v>
      </c>
      <c r="J2158" s="54">
        <v>11981.373918092824</v>
      </c>
      <c r="K2158" s="55">
        <v>0.99403678825983233</v>
      </c>
      <c r="L2158" s="121">
        <v>13124.703048012792</v>
      </c>
      <c r="M2158" s="54">
        <v>12287.94561475435</v>
      </c>
      <c r="N2158" s="120">
        <v>1.0194715628361106</v>
      </c>
      <c r="O2158" s="123">
        <v>12158.791491575572</v>
      </c>
      <c r="P2158" s="53">
        <v>12789.194506665957</v>
      </c>
      <c r="Q2158" s="54">
        <v>12086.381096245072</v>
      </c>
      <c r="R2158" s="55">
        <v>0.99404460588203436</v>
      </c>
      <c r="S2158" s="121">
        <v>13239.626470008829</v>
      </c>
      <c r="T2158" s="54">
        <v>12395.638453958443</v>
      </c>
      <c r="U2158" s="55">
        <v>1.0194794821958231</v>
      </c>
    </row>
    <row r="2159" spans="1:21" ht="13" x14ac:dyDescent="0.3">
      <c r="A2159" s="44" t="s">
        <v>5163</v>
      </c>
      <c r="B2159" s="44" t="s">
        <v>11217</v>
      </c>
      <c r="C2159" s="98" t="s">
        <v>951</v>
      </c>
      <c r="D2159" s="98" t="s">
        <v>13143</v>
      </c>
      <c r="E2159" s="98" t="s">
        <v>383</v>
      </c>
      <c r="F2159" s="122">
        <v>1.0806231273753706</v>
      </c>
      <c r="G2159" s="122">
        <v>1.0942892546971861</v>
      </c>
      <c r="H2159" s="99">
        <v>12785.583333333332</v>
      </c>
      <c r="I2159" s="53">
        <v>13816.397046985081</v>
      </c>
      <c r="J2159" s="54">
        <v>13057.032380898148</v>
      </c>
      <c r="K2159" s="55">
        <v>1.021230869213227</v>
      </c>
      <c r="L2159" s="121">
        <v>13991.126456702095</v>
      </c>
      <c r="M2159" s="54">
        <v>13099.130727771913</v>
      </c>
      <c r="N2159" s="120">
        <v>1.0245235110721254</v>
      </c>
      <c r="O2159" s="123">
        <v>12896.278565198176</v>
      </c>
      <c r="P2159" s="53">
        <v>13936.016874628409</v>
      </c>
      <c r="Q2159" s="54">
        <v>13170.181345093253</v>
      </c>
      <c r="R2159" s="55">
        <v>1.0212389007038225</v>
      </c>
      <c r="S2159" s="121">
        <v>14112.259059478009</v>
      </c>
      <c r="T2159" s="54">
        <v>13212.643231752169</v>
      </c>
      <c r="U2159" s="55">
        <v>1.0245314696758903</v>
      </c>
    </row>
    <row r="2160" spans="1:21" ht="13" x14ac:dyDescent="0.3">
      <c r="A2160" s="44" t="s">
        <v>5162</v>
      </c>
      <c r="B2160" s="44" t="s">
        <v>8389</v>
      </c>
      <c r="C2160" s="98" t="s">
        <v>964</v>
      </c>
      <c r="D2160" s="98" t="s">
        <v>13143</v>
      </c>
      <c r="E2160" s="98" t="s">
        <v>384</v>
      </c>
      <c r="F2160" s="122">
        <v>1.0261895325810677</v>
      </c>
      <c r="G2160" s="122">
        <v>1.0740970517853849</v>
      </c>
      <c r="H2160" s="99">
        <v>8319.3333333333339</v>
      </c>
      <c r="I2160" s="53">
        <v>8537.2127847194297</v>
      </c>
      <c r="J2160" s="54">
        <v>8067.9980022015661</v>
      </c>
      <c r="K2160" s="55">
        <v>0.96978900579392169</v>
      </c>
      <c r="L2160" s="121">
        <v>8935.7714061532133</v>
      </c>
      <c r="M2160" s="54">
        <v>8366.0767533565504</v>
      </c>
      <c r="N2160" s="120">
        <v>1.0056186497343396</v>
      </c>
      <c r="O2160" s="123">
        <v>8410.5400617462365</v>
      </c>
      <c r="P2160" s="53">
        <v>8630.8081747177148</v>
      </c>
      <c r="Q2160" s="54">
        <v>8156.5134312293585</v>
      </c>
      <c r="R2160" s="55">
        <v>0.96979663271895344</v>
      </c>
      <c r="S2160" s="121">
        <v>9033.7362842445018</v>
      </c>
      <c r="T2160" s="54">
        <v>8457.8616414565768</v>
      </c>
      <c r="U2160" s="55">
        <v>1.0056264614832018</v>
      </c>
    </row>
    <row r="2161" spans="1:21" ht="13" x14ac:dyDescent="0.3">
      <c r="A2161" s="44" t="s">
        <v>5161</v>
      </c>
      <c r="B2161" s="44" t="s">
        <v>11216</v>
      </c>
      <c r="C2161" s="98" t="s">
        <v>964</v>
      </c>
      <c r="D2161" s="98" t="s">
        <v>13143</v>
      </c>
      <c r="E2161" s="98" t="s">
        <v>384</v>
      </c>
      <c r="F2161" s="122">
        <v>1.0261895325810677</v>
      </c>
      <c r="G2161" s="122">
        <v>1.0740970517853849</v>
      </c>
      <c r="H2161" s="99">
        <v>17434.833333333332</v>
      </c>
      <c r="I2161" s="53">
        <v>17891.443468962152</v>
      </c>
      <c r="J2161" s="54">
        <v>16908.109684516057</v>
      </c>
      <c r="K2161" s="55">
        <v>0.96978900579392169</v>
      </c>
      <c r="L2161" s="121">
        <v>18726.703081702886</v>
      </c>
      <c r="M2161" s="54">
        <v>17532.793555009921</v>
      </c>
      <c r="N2161" s="120">
        <v>1.0056186497343396</v>
      </c>
      <c r="O2161" s="123">
        <v>17593.717398373137</v>
      </c>
      <c r="P2161" s="53">
        <v>18054.488633399927</v>
      </c>
      <c r="Q2161" s="54">
        <v>17062.327889951132</v>
      </c>
      <c r="R2161" s="55">
        <v>0.96979663271895322</v>
      </c>
      <c r="S2161" s="121">
        <v>18897.35998753782</v>
      </c>
      <c r="T2161" s="54">
        <v>17692.707771661419</v>
      </c>
      <c r="U2161" s="55">
        <v>1.0056264614832016</v>
      </c>
    </row>
    <row r="2162" spans="1:21" ht="13" x14ac:dyDescent="0.3">
      <c r="A2162" s="44" t="s">
        <v>5160</v>
      </c>
      <c r="B2162" s="44" t="s">
        <v>11215</v>
      </c>
      <c r="C2162" s="98" t="s">
        <v>968</v>
      </c>
      <c r="D2162" s="98" t="s">
        <v>13143</v>
      </c>
      <c r="E2162" s="98" t="s">
        <v>393</v>
      </c>
      <c r="F2162" s="122">
        <v>1.0518475060228782</v>
      </c>
      <c r="G2162" s="122">
        <v>1.0888932900265731</v>
      </c>
      <c r="H2162" s="99">
        <v>7830.0000000000009</v>
      </c>
      <c r="I2162" s="53">
        <v>8235.9659721591379</v>
      </c>
      <c r="J2162" s="54">
        <v>7783.3080520744888</v>
      </c>
      <c r="K2162" s="55">
        <v>0.99403678825983244</v>
      </c>
      <c r="L2162" s="121">
        <v>8526.0344609080676</v>
      </c>
      <c r="M2162" s="54">
        <v>7982.4623370067457</v>
      </c>
      <c r="N2162" s="120">
        <v>1.0194715628361104</v>
      </c>
      <c r="O2162" s="123">
        <v>7903.5807410563602</v>
      </c>
      <c r="P2162" s="53">
        <v>8313.3616911305835</v>
      </c>
      <c r="Q2162" s="54">
        <v>7856.5118028002053</v>
      </c>
      <c r="R2162" s="55">
        <v>0.99404460588203414</v>
      </c>
      <c r="S2162" s="121">
        <v>8606.1560361195206</v>
      </c>
      <c r="T2162" s="54">
        <v>8057.5384013850171</v>
      </c>
      <c r="U2162" s="55">
        <v>1.0194794821958231</v>
      </c>
    </row>
    <row r="2163" spans="1:21" ht="13" x14ac:dyDescent="0.3">
      <c r="A2163" s="44" t="s">
        <v>5159</v>
      </c>
      <c r="B2163" s="44" t="s">
        <v>11214</v>
      </c>
      <c r="C2163" s="98" t="s">
        <v>964</v>
      </c>
      <c r="D2163" s="98" t="s">
        <v>13143</v>
      </c>
      <c r="E2163" s="98" t="s">
        <v>384</v>
      </c>
      <c r="F2163" s="122">
        <v>1.0261895325810677</v>
      </c>
      <c r="G2163" s="122">
        <v>1.0740970517853849</v>
      </c>
      <c r="H2163" s="99">
        <v>11169.083333333332</v>
      </c>
      <c r="I2163" s="53">
        <v>11461.596405192326</v>
      </c>
      <c r="J2163" s="54">
        <v>10831.654221462793</v>
      </c>
      <c r="K2163" s="55">
        <v>0.96978900579392169</v>
      </c>
      <c r="L2163" s="121">
        <v>11996.679479478613</v>
      </c>
      <c r="M2163" s="54">
        <v>11231.838500436983</v>
      </c>
      <c r="N2163" s="120">
        <v>1.0056186497343396</v>
      </c>
      <c r="O2163" s="123">
        <v>11275.359838126413</v>
      </c>
      <c r="P2163" s="53">
        <v>11570.656241970286</v>
      </c>
      <c r="Q2163" s="54">
        <v>10934.806003709518</v>
      </c>
      <c r="R2163" s="55">
        <v>0.96979663271895333</v>
      </c>
      <c r="S2163" s="121">
        <v>12110.830759950915</v>
      </c>
      <c r="T2163" s="54">
        <v>11338.800215964869</v>
      </c>
      <c r="U2163" s="55">
        <v>1.0056264614832016</v>
      </c>
    </row>
    <row r="2164" spans="1:21" ht="13" x14ac:dyDescent="0.3">
      <c r="A2164" s="44" t="s">
        <v>5158</v>
      </c>
      <c r="B2164" s="44" t="s">
        <v>11213</v>
      </c>
      <c r="C2164" s="98" t="s">
        <v>968</v>
      </c>
      <c r="D2164" s="98" t="s">
        <v>13143</v>
      </c>
      <c r="E2164" s="98" t="s">
        <v>386</v>
      </c>
      <c r="F2164" s="122">
        <v>1.0599323211498983</v>
      </c>
      <c r="G2164" s="122">
        <v>1.0993841905316561</v>
      </c>
      <c r="H2164" s="99">
        <v>16486.833333333336</v>
      </c>
      <c r="I2164" s="53">
        <v>17474.927523411519</v>
      </c>
      <c r="J2164" s="54">
        <v>16514.485922132815</v>
      </c>
      <c r="K2164" s="55">
        <v>1.0016772528866154</v>
      </c>
      <c r="L2164" s="121">
        <v>18125.363918596995</v>
      </c>
      <c r="M2164" s="54">
        <v>16969.792403270651</v>
      </c>
      <c r="N2164" s="120">
        <v>1.0292936223817379</v>
      </c>
      <c r="O2164" s="123">
        <v>16638.108612566382</v>
      </c>
      <c r="P2164" s="53">
        <v>17635.269081261598</v>
      </c>
      <c r="Q2164" s="54">
        <v>16666.145998472348</v>
      </c>
      <c r="R2164" s="55">
        <v>1.0016851305974039</v>
      </c>
      <c r="S2164" s="121">
        <v>18291.67356900407</v>
      </c>
      <c r="T2164" s="54">
        <v>17125.632116043445</v>
      </c>
      <c r="U2164" s="55">
        <v>1.0293016180402168</v>
      </c>
    </row>
    <row r="2165" spans="1:21" ht="13" x14ac:dyDescent="0.3">
      <c r="A2165" s="44" t="s">
        <v>5157</v>
      </c>
      <c r="B2165" s="44" t="s">
        <v>8044</v>
      </c>
      <c r="C2165" s="98" t="s">
        <v>968</v>
      </c>
      <c r="D2165" s="98" t="s">
        <v>13143</v>
      </c>
      <c r="E2165" s="98" t="s">
        <v>392</v>
      </c>
      <c r="F2165" s="122">
        <v>1.0923320188127048</v>
      </c>
      <c r="G2165" s="122">
        <v>1.1156823914698244</v>
      </c>
      <c r="H2165" s="99">
        <v>13151.333333333332</v>
      </c>
      <c r="I2165" s="53">
        <v>14365.622490078817</v>
      </c>
      <c r="J2165" s="54">
        <v>13576.071778108646</v>
      </c>
      <c r="K2165" s="55">
        <v>1.0322962268547153</v>
      </c>
      <c r="L2165" s="121">
        <v>14672.711024350148</v>
      </c>
      <c r="M2165" s="54">
        <v>13737.261287257847</v>
      </c>
      <c r="N2165" s="120">
        <v>1.0445527414653404</v>
      </c>
      <c r="O2165" s="123">
        <v>13267.159215543412</v>
      </c>
      <c r="P2165" s="53">
        <v>14492.142809824116</v>
      </c>
      <c r="Q2165" s="54">
        <v>13695.746108908334</v>
      </c>
      <c r="R2165" s="55">
        <v>1.0323043453690375</v>
      </c>
      <c r="S2165" s="121">
        <v>14801.935921608394</v>
      </c>
      <c r="T2165" s="54">
        <v>13858.355182341898</v>
      </c>
      <c r="U2165" s="55">
        <v>1.0445608556582224</v>
      </c>
    </row>
    <row r="2166" spans="1:21" ht="13" x14ac:dyDescent="0.3">
      <c r="A2166" s="44" t="s">
        <v>5156</v>
      </c>
      <c r="B2166" s="44" t="s">
        <v>11212</v>
      </c>
      <c r="C2166" s="98" t="s">
        <v>968</v>
      </c>
      <c r="D2166" s="98" t="s">
        <v>13143</v>
      </c>
      <c r="E2166" s="98" t="s">
        <v>394</v>
      </c>
      <c r="F2166" s="122">
        <v>1.0640513174944011</v>
      </c>
      <c r="G2166" s="122">
        <v>1.1053889242494015</v>
      </c>
      <c r="H2166" s="99">
        <v>10088</v>
      </c>
      <c r="I2166" s="53">
        <v>10734.149690883518</v>
      </c>
      <c r="J2166" s="54">
        <v>10144.188793840276</v>
      </c>
      <c r="K2166" s="55">
        <v>1.0055698645757609</v>
      </c>
      <c r="L2166" s="121">
        <v>11151.163467827962</v>
      </c>
      <c r="M2166" s="54">
        <v>10440.227846118958</v>
      </c>
      <c r="N2166" s="120">
        <v>1.0349155279657969</v>
      </c>
      <c r="O2166" s="123">
        <v>10172.355578135182</v>
      </c>
      <c r="P2166" s="53">
        <v>10823.90835493626</v>
      </c>
      <c r="Q2166" s="54">
        <v>10229.094667408803</v>
      </c>
      <c r="R2166" s="55">
        <v>1.0055777729000721</v>
      </c>
      <c r="S2166" s="121">
        <v>11244.409189597249</v>
      </c>
      <c r="T2166" s="54">
        <v>10527.610522725148</v>
      </c>
      <c r="U2166" s="55">
        <v>1.0349235672958152</v>
      </c>
    </row>
    <row r="2167" spans="1:21" ht="13" x14ac:dyDescent="0.3">
      <c r="A2167" s="44" t="s">
        <v>5155</v>
      </c>
      <c r="B2167" s="44" t="s">
        <v>11211</v>
      </c>
      <c r="C2167" s="98" t="s">
        <v>964</v>
      </c>
      <c r="D2167" s="98" t="s">
        <v>13143</v>
      </c>
      <c r="E2167" s="98" t="s">
        <v>384</v>
      </c>
      <c r="F2167" s="122">
        <v>1.0261895325810677</v>
      </c>
      <c r="G2167" s="122">
        <v>1.0740970517853849</v>
      </c>
      <c r="H2167" s="99">
        <v>8305.6666666666679</v>
      </c>
      <c r="I2167" s="53">
        <v>8523.1881944408233</v>
      </c>
      <c r="J2167" s="54">
        <v>8054.7442191223836</v>
      </c>
      <c r="K2167" s="55">
        <v>0.96978900579392169</v>
      </c>
      <c r="L2167" s="121">
        <v>8921.0920797788131</v>
      </c>
      <c r="M2167" s="54">
        <v>8352.3332984768476</v>
      </c>
      <c r="N2167" s="120">
        <v>1.0056186497343396</v>
      </c>
      <c r="O2167" s="123">
        <v>8403.2087023896311</v>
      </c>
      <c r="P2167" s="53">
        <v>8623.2848104863751</v>
      </c>
      <c r="Q2167" s="54">
        <v>8149.4035036120695</v>
      </c>
      <c r="R2167" s="55">
        <v>0.96979663271895333</v>
      </c>
      <c r="S2167" s="121">
        <v>9025.8616927739931</v>
      </c>
      <c r="T2167" s="54">
        <v>8450.4890324889311</v>
      </c>
      <c r="U2167" s="55">
        <v>1.0056264614832016</v>
      </c>
    </row>
    <row r="2168" spans="1:21" ht="13" x14ac:dyDescent="0.3">
      <c r="A2168" s="44" t="s">
        <v>5154</v>
      </c>
      <c r="B2168" s="44" t="s">
        <v>11210</v>
      </c>
      <c r="C2168" s="98" t="s">
        <v>951</v>
      </c>
      <c r="D2168" s="98" t="s">
        <v>13143</v>
      </c>
      <c r="E2168" s="98" t="s">
        <v>387</v>
      </c>
      <c r="F2168" s="122">
        <v>1.1002260968795703</v>
      </c>
      <c r="G2168" s="122">
        <v>1.1289387727835805</v>
      </c>
      <c r="H2168" s="99">
        <v>21053.750000000007</v>
      </c>
      <c r="I2168" s="53">
        <v>23163.885187178261</v>
      </c>
      <c r="J2168" s="54">
        <v>21890.7720969406</v>
      </c>
      <c r="K2168" s="55">
        <v>1.0397564375439337</v>
      </c>
      <c r="L2168" s="121">
        <v>23768.394687492317</v>
      </c>
      <c r="M2168" s="54">
        <v>22253.055189248127</v>
      </c>
      <c r="N2168" s="120">
        <v>1.0569639702783646</v>
      </c>
      <c r="O2168" s="123">
        <v>21237.939519859185</v>
      </c>
      <c r="P2168" s="53">
        <v>23366.535303699045</v>
      </c>
      <c r="Q2168" s="54">
        <v>22082.458002509109</v>
      </c>
      <c r="R2168" s="55">
        <v>1.0397646147292317</v>
      </c>
      <c r="S2168" s="121">
        <v>23976.333378001731</v>
      </c>
      <c r="T2168" s="54">
        <v>22447.911251765654</v>
      </c>
      <c r="U2168" s="55">
        <v>1.0569721808829453</v>
      </c>
    </row>
    <row r="2169" spans="1:21" ht="13" x14ac:dyDescent="0.3">
      <c r="A2169" s="44" t="s">
        <v>5153</v>
      </c>
      <c r="B2169" s="44" t="s">
        <v>11209</v>
      </c>
      <c r="C2169" s="98" t="s">
        <v>964</v>
      </c>
      <c r="D2169" s="98" t="s">
        <v>13143</v>
      </c>
      <c r="E2169" s="98" t="s">
        <v>389</v>
      </c>
      <c r="F2169" s="122">
        <v>1.0266221352695462</v>
      </c>
      <c r="G2169" s="122">
        <v>1.0784162311880618</v>
      </c>
      <c r="H2169" s="99">
        <v>9076.5833333333321</v>
      </c>
      <c r="I2169" s="53">
        <v>9318.2213626186403</v>
      </c>
      <c r="J2169" s="54">
        <v>8806.0814733634252</v>
      </c>
      <c r="K2169" s="55">
        <v>0.97019783215381261</v>
      </c>
      <c r="L2169" s="121">
        <v>9788.3347903977083</v>
      </c>
      <c r="M2169" s="54">
        <v>9164.2854793294755</v>
      </c>
      <c r="N2169" s="120">
        <v>1.0096624624900497</v>
      </c>
      <c r="O2169" s="123">
        <v>9165.2761890419897</v>
      </c>
      <c r="P2169" s="53">
        <v>9409.2754115294156</v>
      </c>
      <c r="Q2169" s="54">
        <v>8892.2010220422908</v>
      </c>
      <c r="R2169" s="55">
        <v>0.97020546229406723</v>
      </c>
      <c r="S2169" s="121">
        <v>9883.9826055843441</v>
      </c>
      <c r="T2169" s="54">
        <v>9253.9072111719452</v>
      </c>
      <c r="U2169" s="55">
        <v>1.009670305651664</v>
      </c>
    </row>
    <row r="2170" spans="1:21" ht="13" x14ac:dyDescent="0.3">
      <c r="A2170" s="44" t="s">
        <v>5152</v>
      </c>
      <c r="B2170" s="44" t="s">
        <v>11208</v>
      </c>
      <c r="C2170" s="98" t="s">
        <v>968</v>
      </c>
      <c r="D2170" s="98" t="s">
        <v>13143</v>
      </c>
      <c r="E2170" s="98" t="s">
        <v>394</v>
      </c>
      <c r="F2170" s="122">
        <v>1.0640513174944011</v>
      </c>
      <c r="G2170" s="122">
        <v>1.1053889242494015</v>
      </c>
      <c r="H2170" s="99">
        <v>8109.8333333333321</v>
      </c>
      <c r="I2170" s="53">
        <v>8629.2788429933426</v>
      </c>
      <c r="J2170" s="54">
        <v>8155.0040067319915</v>
      </c>
      <c r="K2170" s="55">
        <v>1.0055698645757611</v>
      </c>
      <c r="L2170" s="121">
        <v>8964.5199441752702</v>
      </c>
      <c r="M2170" s="54">
        <v>8392.9924458812839</v>
      </c>
      <c r="N2170" s="120">
        <v>1.0349155279657969</v>
      </c>
      <c r="O2170" s="123">
        <v>8175.3578124471915</v>
      </c>
      <c r="P2170" s="53">
        <v>8699.0002513225791</v>
      </c>
      <c r="Q2170" s="54">
        <v>8220.9581017018536</v>
      </c>
      <c r="R2170" s="55">
        <v>1.0055777729000723</v>
      </c>
      <c r="S2170" s="121">
        <v>9036.9499776549419</v>
      </c>
      <c r="T2170" s="54">
        <v>8460.870471177559</v>
      </c>
      <c r="U2170" s="55">
        <v>1.0349235672958152</v>
      </c>
    </row>
    <row r="2171" spans="1:21" ht="13" x14ac:dyDescent="0.3">
      <c r="A2171" s="44" t="s">
        <v>5151</v>
      </c>
      <c r="B2171" s="44" t="s">
        <v>11207</v>
      </c>
      <c r="C2171" s="98" t="s">
        <v>968</v>
      </c>
      <c r="D2171" s="98" t="s">
        <v>13143</v>
      </c>
      <c r="E2171" s="98" t="s">
        <v>393</v>
      </c>
      <c r="F2171" s="122">
        <v>1.0518475060228782</v>
      </c>
      <c r="G2171" s="122">
        <v>1.0888932900265731</v>
      </c>
      <c r="H2171" s="99">
        <v>16711.75</v>
      </c>
      <c r="I2171" s="53">
        <v>17578.212558777836</v>
      </c>
      <c r="J2171" s="54">
        <v>16612.094296201252</v>
      </c>
      <c r="K2171" s="55">
        <v>0.99403678825983233</v>
      </c>
      <c r="L2171" s="121">
        <v>18197.312439601585</v>
      </c>
      <c r="M2171" s="54">
        <v>17037.153890226371</v>
      </c>
      <c r="N2171" s="120">
        <v>1.0194715628361106</v>
      </c>
      <c r="O2171" s="123">
        <v>16861.83575769428</v>
      </c>
      <c r="P2171" s="53">
        <v>17736.079888698117</v>
      </c>
      <c r="Q2171" s="54">
        <v>16761.416880204801</v>
      </c>
      <c r="R2171" s="55">
        <v>0.99404460588203414</v>
      </c>
      <c r="S2171" s="121">
        <v>18360.739814083438</v>
      </c>
      <c r="T2171" s="54">
        <v>17190.295587125176</v>
      </c>
      <c r="U2171" s="55">
        <v>1.0194794821958229</v>
      </c>
    </row>
    <row r="2172" spans="1:21" ht="13" x14ac:dyDescent="0.3">
      <c r="A2172" s="44" t="s">
        <v>5150</v>
      </c>
      <c r="B2172" s="44" t="s">
        <v>13269</v>
      </c>
      <c r="C2172" s="98" t="s">
        <v>968</v>
      </c>
      <c r="D2172" s="98" t="s">
        <v>13143</v>
      </c>
      <c r="E2172" s="98" t="s">
        <v>394</v>
      </c>
      <c r="F2172" s="122">
        <v>1.0640513174944011</v>
      </c>
      <c r="G2172" s="122">
        <v>1.1053889242494015</v>
      </c>
      <c r="H2172" s="99">
        <v>7964.3333333333339</v>
      </c>
      <c r="I2172" s="53">
        <v>8474.4593762979093</v>
      </c>
      <c r="J2172" s="54">
        <v>8008.6935914362202</v>
      </c>
      <c r="K2172" s="55">
        <v>1.0055698645757611</v>
      </c>
      <c r="L2172" s="121">
        <v>8803.6858556969837</v>
      </c>
      <c r="M2172" s="54">
        <v>8242.4122365622607</v>
      </c>
      <c r="N2172" s="120">
        <v>1.0349155279657967</v>
      </c>
      <c r="O2172" s="123">
        <v>8034.9014307359676</v>
      </c>
      <c r="P2172" s="53">
        <v>8549.5474533122542</v>
      </c>
      <c r="Q2172" s="54">
        <v>8079.7182861910778</v>
      </c>
      <c r="R2172" s="55">
        <v>1.0055777729000721</v>
      </c>
      <c r="S2172" s="121">
        <v>8881.6910489712081</v>
      </c>
      <c r="T2172" s="54">
        <v>8315.5088515675161</v>
      </c>
      <c r="U2172" s="55">
        <v>1.034923567295815</v>
      </c>
    </row>
    <row r="2173" spans="1:21" ht="13" x14ac:dyDescent="0.3">
      <c r="A2173" s="44" t="s">
        <v>5149</v>
      </c>
      <c r="B2173" s="44" t="s">
        <v>11206</v>
      </c>
      <c r="C2173" s="98" t="s">
        <v>968</v>
      </c>
      <c r="D2173" s="98" t="s">
        <v>13143</v>
      </c>
      <c r="E2173" s="98" t="s">
        <v>391</v>
      </c>
      <c r="F2173" s="122">
        <v>1.0616813567175318</v>
      </c>
      <c r="G2173" s="122">
        <v>1.0978690496748373</v>
      </c>
      <c r="H2173" s="99">
        <v>3327.833333333333</v>
      </c>
      <c r="I2173" s="53">
        <v>3533.0986082631593</v>
      </c>
      <c r="J2173" s="54">
        <v>3338.9155491202982</v>
      </c>
      <c r="K2173" s="55">
        <v>1.0033301594992634</v>
      </c>
      <c r="L2173" s="121">
        <v>3653.5252191429126</v>
      </c>
      <c r="M2173" s="54">
        <v>3420.5969484207885</v>
      </c>
      <c r="N2173" s="120">
        <v>1.0278750784056059</v>
      </c>
      <c r="O2173" s="123">
        <v>3358.7964097041963</v>
      </c>
      <c r="P2173" s="53">
        <v>3565.9715291927259</v>
      </c>
      <c r="Q2173" s="54">
        <v>3370.0082407628374</v>
      </c>
      <c r="R2173" s="55">
        <v>1.0033380502093689</v>
      </c>
      <c r="S2173" s="121">
        <v>3687.5186223732017</v>
      </c>
      <c r="T2173" s="54">
        <v>3452.4499417502557</v>
      </c>
      <c r="U2173" s="55">
        <v>1.0278830630446896</v>
      </c>
    </row>
    <row r="2174" spans="1:21" ht="13" x14ac:dyDescent="0.3">
      <c r="A2174" s="44" t="s">
        <v>5148</v>
      </c>
      <c r="B2174" s="44" t="s">
        <v>11205</v>
      </c>
      <c r="C2174" s="98" t="s">
        <v>951</v>
      </c>
      <c r="D2174" s="98" t="s">
        <v>13143</v>
      </c>
      <c r="E2174" s="98" t="s">
        <v>383</v>
      </c>
      <c r="F2174" s="122">
        <v>1.0806231273753706</v>
      </c>
      <c r="G2174" s="122">
        <v>1.0942892546971861</v>
      </c>
      <c r="H2174" s="99">
        <v>9454.4166666666679</v>
      </c>
      <c r="I2174" s="53">
        <v>10216.661305843161</v>
      </c>
      <c r="J2174" s="54">
        <v>9655.1421504040227</v>
      </c>
      <c r="K2174" s="55">
        <v>1.021230869213227</v>
      </c>
      <c r="L2174" s="121">
        <v>10345.866567763322</v>
      </c>
      <c r="M2174" s="54">
        <v>9686.2721584721548</v>
      </c>
      <c r="N2174" s="120">
        <v>1.0245235110721254</v>
      </c>
      <c r="O2174" s="123">
        <v>9539.9043312291469</v>
      </c>
      <c r="P2174" s="53">
        <v>10309.041253274683</v>
      </c>
      <c r="Q2174" s="54">
        <v>9742.5214120440887</v>
      </c>
      <c r="R2174" s="55">
        <v>1.0212389007038225</v>
      </c>
      <c r="S2174" s="121">
        <v>10439.4148005032</v>
      </c>
      <c r="T2174" s="54">
        <v>9773.9322050415885</v>
      </c>
      <c r="U2174" s="55">
        <v>1.0245314696758903</v>
      </c>
    </row>
    <row r="2175" spans="1:21" ht="13" x14ac:dyDescent="0.3">
      <c r="A2175" s="44" t="s">
        <v>5147</v>
      </c>
      <c r="B2175" s="44" t="s">
        <v>11204</v>
      </c>
      <c r="C2175" s="98" t="s">
        <v>968</v>
      </c>
      <c r="D2175" s="98" t="s">
        <v>13143</v>
      </c>
      <c r="E2175" s="98" t="s">
        <v>394</v>
      </c>
      <c r="F2175" s="122">
        <v>1.0640513174944011</v>
      </c>
      <c r="G2175" s="122">
        <v>1.1053889242494015</v>
      </c>
      <c r="H2175" s="99">
        <v>18275.75</v>
      </c>
      <c r="I2175" s="53">
        <v>19446.3358656983</v>
      </c>
      <c r="J2175" s="54">
        <v>18377.543452520462</v>
      </c>
      <c r="K2175" s="55">
        <v>1.0055698645757609</v>
      </c>
      <c r="L2175" s="121">
        <v>20201.811632351</v>
      </c>
      <c r="M2175" s="54">
        <v>18913.857460220912</v>
      </c>
      <c r="N2175" s="120">
        <v>1.0349155279657969</v>
      </c>
      <c r="O2175" s="123">
        <v>18434.897104481992</v>
      </c>
      <c r="P2175" s="53">
        <v>19615.676551897785</v>
      </c>
      <c r="Q2175" s="54">
        <v>18537.722773966994</v>
      </c>
      <c r="R2175" s="55">
        <v>1.0055777729000723</v>
      </c>
      <c r="S2175" s="121">
        <v>20377.731078971756</v>
      </c>
      <c r="T2175" s="54">
        <v>19078.709474101797</v>
      </c>
      <c r="U2175" s="55">
        <v>1.0349235672958152</v>
      </c>
    </row>
    <row r="2176" spans="1:21" ht="13" x14ac:dyDescent="0.3">
      <c r="A2176" s="44" t="s">
        <v>5146</v>
      </c>
      <c r="B2176" s="44" t="s">
        <v>11203</v>
      </c>
      <c r="C2176" s="98" t="s">
        <v>964</v>
      </c>
      <c r="D2176" s="98" t="s">
        <v>13143</v>
      </c>
      <c r="E2176" s="98" t="s">
        <v>384</v>
      </c>
      <c r="F2176" s="122">
        <v>1.0261895325810677</v>
      </c>
      <c r="G2176" s="122">
        <v>1.0740970517853849</v>
      </c>
      <c r="H2176" s="99">
        <v>8437.25</v>
      </c>
      <c r="I2176" s="53">
        <v>8658.2176337696128</v>
      </c>
      <c r="J2176" s="54">
        <v>8182.3522891347648</v>
      </c>
      <c r="K2176" s="55">
        <v>0.96978900579392158</v>
      </c>
      <c r="L2176" s="121">
        <v>9062.4253501762396</v>
      </c>
      <c r="M2176" s="54">
        <v>8484.6559524710574</v>
      </c>
      <c r="N2176" s="120">
        <v>1.0056186497343396</v>
      </c>
      <c r="O2176" s="123">
        <v>8516.7567265086109</v>
      </c>
      <c r="P2176" s="53">
        <v>8739.8066042825358</v>
      </c>
      <c r="Q2176" s="54">
        <v>8259.521995054547</v>
      </c>
      <c r="R2176" s="55">
        <v>0.96979663271895333</v>
      </c>
      <c r="S2176" s="121">
        <v>9147.8232907162455</v>
      </c>
      <c r="T2176" s="54">
        <v>8564.6759301921102</v>
      </c>
      <c r="U2176" s="55">
        <v>1.0056264614832016</v>
      </c>
    </row>
    <row r="2177" spans="1:21" ht="13" x14ac:dyDescent="0.3">
      <c r="A2177" s="44" t="s">
        <v>5145</v>
      </c>
      <c r="B2177" s="44" t="s">
        <v>11202</v>
      </c>
      <c r="C2177" s="98" t="s">
        <v>968</v>
      </c>
      <c r="D2177" s="98" t="s">
        <v>13143</v>
      </c>
      <c r="E2177" s="98" t="s">
        <v>392</v>
      </c>
      <c r="F2177" s="122">
        <v>1.0923320188127048</v>
      </c>
      <c r="G2177" s="122">
        <v>1.1156823914698244</v>
      </c>
      <c r="H2177" s="99">
        <v>13432.666666666668</v>
      </c>
      <c r="I2177" s="53">
        <v>14672.931898038127</v>
      </c>
      <c r="J2177" s="54">
        <v>13866.49111659711</v>
      </c>
      <c r="K2177" s="55">
        <v>1.0322962268547156</v>
      </c>
      <c r="L2177" s="121">
        <v>14986.589670483663</v>
      </c>
      <c r="M2177" s="54">
        <v>14031.128791856767</v>
      </c>
      <c r="N2177" s="120">
        <v>1.0445527414653406</v>
      </c>
      <c r="O2177" s="123">
        <v>13565.166453094069</v>
      </c>
      <c r="P2177" s="53">
        <v>14817.665657238622</v>
      </c>
      <c r="Q2177" s="54">
        <v>14003.380275183299</v>
      </c>
      <c r="R2177" s="55">
        <v>1.0323043453690373</v>
      </c>
      <c r="S2177" s="121">
        <v>15134.417349074227</v>
      </c>
      <c r="T2177" s="54">
        <v>14169.641877390155</v>
      </c>
      <c r="U2177" s="55">
        <v>1.0445608556582224</v>
      </c>
    </row>
    <row r="2178" spans="1:21" ht="13" x14ac:dyDescent="0.3">
      <c r="A2178" s="44" t="s">
        <v>5144</v>
      </c>
      <c r="B2178" s="44" t="s">
        <v>11201</v>
      </c>
      <c r="C2178" s="98" t="s">
        <v>968</v>
      </c>
      <c r="D2178" s="98" t="s">
        <v>13143</v>
      </c>
      <c r="E2178" s="98" t="s">
        <v>390</v>
      </c>
      <c r="F2178" s="122">
        <v>1.0616596805476521</v>
      </c>
      <c r="G2178" s="122">
        <v>1.097847715375043</v>
      </c>
      <c r="H2178" s="99">
        <v>4667</v>
      </c>
      <c r="I2178" s="53">
        <v>4954.7657291158921</v>
      </c>
      <c r="J2178" s="54">
        <v>4682.4462517127668</v>
      </c>
      <c r="K2178" s="55">
        <v>1.0033096746759731</v>
      </c>
      <c r="L2178" s="121">
        <v>5123.655287655326</v>
      </c>
      <c r="M2178" s="54">
        <v>4796.9997715864383</v>
      </c>
      <c r="N2178" s="120">
        <v>1.0278551042610753</v>
      </c>
      <c r="O2178" s="123">
        <v>4714.544852234776</v>
      </c>
      <c r="P2178" s="53">
        <v>5005.2421817511504</v>
      </c>
      <c r="Q2178" s="54">
        <v>4730.1856622881387</v>
      </c>
      <c r="R2178" s="55">
        <v>1.0033175652249757</v>
      </c>
      <c r="S2178" s="121">
        <v>5175.8522950591187</v>
      </c>
      <c r="T2178" s="54">
        <v>4845.9066338448665</v>
      </c>
      <c r="U2178" s="55">
        <v>1.027863088744998</v>
      </c>
    </row>
    <row r="2179" spans="1:21" ht="13" x14ac:dyDescent="0.3">
      <c r="A2179" s="44" t="s">
        <v>5143</v>
      </c>
      <c r="B2179" s="44" t="s">
        <v>11200</v>
      </c>
      <c r="C2179" s="98" t="s">
        <v>968</v>
      </c>
      <c r="D2179" s="98" t="s">
        <v>13143</v>
      </c>
      <c r="E2179" s="98" t="s">
        <v>394</v>
      </c>
      <c r="F2179" s="122">
        <v>1.0640513174944011</v>
      </c>
      <c r="G2179" s="122">
        <v>1.1053889242494015</v>
      </c>
      <c r="H2179" s="99">
        <v>13846.750000000002</v>
      </c>
      <c r="I2179" s="53">
        <v>14733.6525805156</v>
      </c>
      <c r="J2179" s="54">
        <v>13923.87452231442</v>
      </c>
      <c r="K2179" s="55">
        <v>1.0055698645757609</v>
      </c>
      <c r="L2179" s="121">
        <v>15306.044086850403</v>
      </c>
      <c r="M2179" s="54">
        <v>14330.216586860399</v>
      </c>
      <c r="N2179" s="120">
        <v>1.0349155279657969</v>
      </c>
      <c r="O2179" s="123">
        <v>13975.946135333728</v>
      </c>
      <c r="P2179" s="53">
        <v>14871.123898532636</v>
      </c>
      <c r="Q2179" s="54">
        <v>14053.900788940262</v>
      </c>
      <c r="R2179" s="55">
        <v>1.0055777729000723</v>
      </c>
      <c r="S2179" s="121">
        <v>15448.85606390413</v>
      </c>
      <c r="T2179" s="54">
        <v>14464.036030713743</v>
      </c>
      <c r="U2179" s="55">
        <v>1.0349235672958152</v>
      </c>
    </row>
    <row r="2180" spans="1:21" ht="13" x14ac:dyDescent="0.3">
      <c r="A2180" s="44" t="s">
        <v>5142</v>
      </c>
      <c r="B2180" s="44" t="s">
        <v>11199</v>
      </c>
      <c r="C2180" s="98" t="s">
        <v>964</v>
      </c>
      <c r="D2180" s="98" t="s">
        <v>13143</v>
      </c>
      <c r="E2180" s="98" t="s">
        <v>389</v>
      </c>
      <c r="F2180" s="122">
        <v>1.0266221352695462</v>
      </c>
      <c r="G2180" s="122">
        <v>1.0784162311880618</v>
      </c>
      <c r="H2180" s="99">
        <v>39266.333333333336</v>
      </c>
      <c r="I2180" s="53">
        <v>40311.686970872426</v>
      </c>
      <c r="J2180" s="54">
        <v>38096.111476628997</v>
      </c>
      <c r="K2180" s="55">
        <v>0.97019783215381272</v>
      </c>
      <c r="L2180" s="121">
        <v>42345.451205907499</v>
      </c>
      <c r="M2180" s="54">
        <v>39645.742806288457</v>
      </c>
      <c r="N2180" s="120">
        <v>1.0096624624900497</v>
      </c>
      <c r="O2180" s="123">
        <v>39610.314956466907</v>
      </c>
      <c r="P2180" s="53">
        <v>40664.826119307298</v>
      </c>
      <c r="Q2180" s="54">
        <v>38430.14393395259</v>
      </c>
      <c r="R2180" s="55">
        <v>0.97020546229406746</v>
      </c>
      <c r="S2180" s="121">
        <v>42716.406571525164</v>
      </c>
      <c r="T2180" s="54">
        <v>39993.358809054633</v>
      </c>
      <c r="U2180" s="55">
        <v>1.0096703056516643</v>
      </c>
    </row>
    <row r="2181" spans="1:21" ht="13" x14ac:dyDescent="0.3">
      <c r="A2181" s="44" t="s">
        <v>5141</v>
      </c>
      <c r="B2181" s="44" t="s">
        <v>8581</v>
      </c>
      <c r="C2181" s="98" t="s">
        <v>951</v>
      </c>
      <c r="D2181" s="98" t="s">
        <v>13143</v>
      </c>
      <c r="E2181" s="98" t="s">
        <v>388</v>
      </c>
      <c r="F2181" s="122">
        <v>1.1154139995834298</v>
      </c>
      <c r="G2181" s="122">
        <v>1.141751510174347</v>
      </c>
      <c r="H2181" s="99">
        <v>18632</v>
      </c>
      <c r="I2181" s="53">
        <v>20782.393640238464</v>
      </c>
      <c r="J2181" s="54">
        <v>19640.169994418255</v>
      </c>
      <c r="K2181" s="55">
        <v>1.0541095960937235</v>
      </c>
      <c r="L2181" s="121">
        <v>21273.114137568431</v>
      </c>
      <c r="M2181" s="54">
        <v>19916.859727998319</v>
      </c>
      <c r="N2181" s="120">
        <v>1.0689598394159681</v>
      </c>
      <c r="O2181" s="123">
        <v>18804.993069544238</v>
      </c>
      <c r="P2181" s="53">
        <v>20975.352531839017</v>
      </c>
      <c r="Q2181" s="54">
        <v>19822.679543716233</v>
      </c>
      <c r="R2181" s="55">
        <v>1.054117886159724</v>
      </c>
      <c r="S2181" s="121">
        <v>21470.629235970264</v>
      </c>
      <c r="T2181" s="54">
        <v>20101.9385245466</v>
      </c>
      <c r="U2181" s="55">
        <v>1.0689681432056914</v>
      </c>
    </row>
    <row r="2182" spans="1:21" ht="13" x14ac:dyDescent="0.3">
      <c r="A2182" s="44" t="s">
        <v>5140</v>
      </c>
      <c r="B2182" s="44" t="s">
        <v>11198</v>
      </c>
      <c r="C2182" s="98" t="s">
        <v>964</v>
      </c>
      <c r="D2182" s="98" t="s">
        <v>13143</v>
      </c>
      <c r="E2182" s="98" t="s">
        <v>384</v>
      </c>
      <c r="F2182" s="122">
        <v>1.0261895325810677</v>
      </c>
      <c r="G2182" s="122">
        <v>1.0740970517853849</v>
      </c>
      <c r="H2182" s="99">
        <v>7542.916666666667</v>
      </c>
      <c r="I2182" s="53">
        <v>7740.4621284646119</v>
      </c>
      <c r="J2182" s="54">
        <v>7315.0376549530683</v>
      </c>
      <c r="K2182" s="55">
        <v>0.96978900579392169</v>
      </c>
      <c r="L2182" s="121">
        <v>8101.82455352951</v>
      </c>
      <c r="M2182" s="54">
        <v>7585.2976733919795</v>
      </c>
      <c r="N2182" s="120">
        <v>1.0056186497343396</v>
      </c>
      <c r="O2182" s="123">
        <v>7615.902423400762</v>
      </c>
      <c r="P2182" s="53">
        <v>7815.3593480526488</v>
      </c>
      <c r="Q2182" s="54">
        <v>7385.8765253301763</v>
      </c>
      <c r="R2182" s="55">
        <v>0.96979663271895344</v>
      </c>
      <c r="S2182" s="121">
        <v>8180.2183396599266</v>
      </c>
      <c r="T2182" s="54">
        <v>7658.7530050458481</v>
      </c>
      <c r="U2182" s="55">
        <v>1.0056264614832016</v>
      </c>
    </row>
    <row r="2183" spans="1:21" ht="13" x14ac:dyDescent="0.3">
      <c r="A2183" s="44" t="s">
        <v>5139</v>
      </c>
      <c r="B2183" s="44" t="s">
        <v>11197</v>
      </c>
      <c r="C2183" s="98" t="s">
        <v>968</v>
      </c>
      <c r="D2183" s="98" t="s">
        <v>13143</v>
      </c>
      <c r="E2183" s="98" t="s">
        <v>394</v>
      </c>
      <c r="F2183" s="122">
        <v>1.0640513174944011</v>
      </c>
      <c r="G2183" s="122">
        <v>1.1053889242494015</v>
      </c>
      <c r="H2183" s="99">
        <v>3832.75</v>
      </c>
      <c r="I2183" s="53">
        <v>4078.2426871266657</v>
      </c>
      <c r="J2183" s="54">
        <v>3854.0978984527478</v>
      </c>
      <c r="K2183" s="55">
        <v>1.0055698645757609</v>
      </c>
      <c r="L2183" s="121">
        <v>4236.6793994168938</v>
      </c>
      <c r="M2183" s="54">
        <v>3966.5724898109079</v>
      </c>
      <c r="N2183" s="120">
        <v>1.0349155279657969</v>
      </c>
      <c r="O2183" s="123">
        <v>3866.8833831781881</v>
      </c>
      <c r="P2183" s="53">
        <v>4114.5623584679579</v>
      </c>
      <c r="Q2183" s="54">
        <v>3888.4519805206187</v>
      </c>
      <c r="R2183" s="55">
        <v>1.0055777729000721</v>
      </c>
      <c r="S2183" s="121">
        <v>4274.4100631292231</v>
      </c>
      <c r="T2183" s="54">
        <v>4001.9287452356807</v>
      </c>
      <c r="U2183" s="55">
        <v>1.034923567295815</v>
      </c>
    </row>
    <row r="2184" spans="1:21" ht="13" x14ac:dyDescent="0.3">
      <c r="A2184" s="44" t="s">
        <v>5138</v>
      </c>
      <c r="B2184" s="44" t="s">
        <v>11196</v>
      </c>
      <c r="C2184" s="98" t="s">
        <v>968</v>
      </c>
      <c r="D2184" s="98" t="s">
        <v>13143</v>
      </c>
      <c r="E2184" s="98" t="s">
        <v>455</v>
      </c>
      <c r="F2184" s="122">
        <v>1.0613942137785046</v>
      </c>
      <c r="G2184" s="122">
        <v>1.102207836818714</v>
      </c>
      <c r="H2184" s="99">
        <v>4636.5833333333339</v>
      </c>
      <c r="I2184" s="53">
        <v>4921.2427217018521</v>
      </c>
      <c r="J2184" s="54">
        <v>4650.765706356282</v>
      </c>
      <c r="K2184" s="55">
        <v>1.0030587982579733</v>
      </c>
      <c r="L2184" s="121">
        <v>5110.4784860630361</v>
      </c>
      <c r="M2184" s="54">
        <v>4784.6630489383033</v>
      </c>
      <c r="N2184" s="120">
        <v>1.0319372488229412</v>
      </c>
      <c r="O2184" s="123">
        <v>4685.7287900862793</v>
      </c>
      <c r="P2184" s="53">
        <v>4973.4054251329298</v>
      </c>
      <c r="Q2184" s="54">
        <v>4700.0984528743129</v>
      </c>
      <c r="R2184" s="55">
        <v>1.0030666868339533</v>
      </c>
      <c r="S2184" s="121">
        <v>5164.6469936401681</v>
      </c>
      <c r="T2184" s="54">
        <v>4835.4156380851618</v>
      </c>
      <c r="U2184" s="55">
        <v>1.0319452650173819</v>
      </c>
    </row>
    <row r="2185" spans="1:21" ht="13" x14ac:dyDescent="0.3">
      <c r="A2185" s="44" t="s">
        <v>5137</v>
      </c>
      <c r="B2185" s="44" t="s">
        <v>11195</v>
      </c>
      <c r="C2185" s="98" t="s">
        <v>951</v>
      </c>
      <c r="D2185" s="98" t="s">
        <v>13143</v>
      </c>
      <c r="E2185" s="98" t="s">
        <v>387</v>
      </c>
      <c r="F2185" s="122">
        <v>1.1002260968795703</v>
      </c>
      <c r="G2185" s="122">
        <v>1.1289387727835805</v>
      </c>
      <c r="H2185" s="99">
        <v>11158.249999999998</v>
      </c>
      <c r="I2185" s="53">
        <v>12276.597845506463</v>
      </c>
      <c r="J2185" s="54">
        <v>11601.862269224595</v>
      </c>
      <c r="K2185" s="55">
        <v>1.0397564375439337</v>
      </c>
      <c r="L2185" s="121">
        <v>12596.981061412385</v>
      </c>
      <c r="M2185" s="54">
        <v>11793.86822135856</v>
      </c>
      <c r="N2185" s="120">
        <v>1.0569639702783646</v>
      </c>
      <c r="O2185" s="123">
        <v>11261.960863090348</v>
      </c>
      <c r="P2185" s="53">
        <v>12390.70324360837</v>
      </c>
      <c r="Q2185" s="54">
        <v>11709.788397906821</v>
      </c>
      <c r="R2185" s="55">
        <v>1.0397646147292317</v>
      </c>
      <c r="S2185" s="121">
        <v>12714.06427591393</v>
      </c>
      <c r="T2185" s="54">
        <v>11903.579334478984</v>
      </c>
      <c r="U2185" s="55">
        <v>1.0569721808829455</v>
      </c>
    </row>
    <row r="2186" spans="1:21" ht="13" x14ac:dyDescent="0.3">
      <c r="A2186" s="44" t="s">
        <v>5136</v>
      </c>
      <c r="B2186" s="44" t="s">
        <v>11194</v>
      </c>
      <c r="C2186" s="98" t="s">
        <v>951</v>
      </c>
      <c r="D2186" s="98" t="s">
        <v>13143</v>
      </c>
      <c r="E2186" s="98" t="s">
        <v>388</v>
      </c>
      <c r="F2186" s="122">
        <v>1.1154139995834298</v>
      </c>
      <c r="G2186" s="122">
        <v>1.141751510174347</v>
      </c>
      <c r="H2186" s="99">
        <v>10180.916666666668</v>
      </c>
      <c r="I2186" s="53">
        <v>11355.936978592268</v>
      </c>
      <c r="J2186" s="54">
        <v>10731.801955363859</v>
      </c>
      <c r="K2186" s="55">
        <v>1.0541095960937235</v>
      </c>
      <c r="L2186" s="121">
        <v>11624.076979125846</v>
      </c>
      <c r="M2186" s="54">
        <v>10882.991045107356</v>
      </c>
      <c r="N2186" s="120">
        <v>1.0689598394159683</v>
      </c>
      <c r="O2186" s="123">
        <v>10276.732054843989</v>
      </c>
      <c r="P2186" s="53">
        <v>11462.810803940773</v>
      </c>
      <c r="Q2186" s="54">
        <v>10832.887070282022</v>
      </c>
      <c r="R2186" s="55">
        <v>1.054117886159724</v>
      </c>
      <c r="S2186" s="121">
        <v>11733.474343275244</v>
      </c>
      <c r="T2186" s="54">
        <v>10985.499182888987</v>
      </c>
      <c r="U2186" s="55">
        <v>1.0689681432056912</v>
      </c>
    </row>
    <row r="2187" spans="1:21" ht="13" x14ac:dyDescent="0.3">
      <c r="A2187" s="44" t="s">
        <v>5135</v>
      </c>
      <c r="B2187" s="44" t="s">
        <v>11193</v>
      </c>
      <c r="C2187" s="98" t="s">
        <v>951</v>
      </c>
      <c r="D2187" s="98" t="s">
        <v>13143</v>
      </c>
      <c r="E2187" s="98" t="s">
        <v>388</v>
      </c>
      <c r="F2187" s="122">
        <v>1.1154139995834298</v>
      </c>
      <c r="G2187" s="122">
        <v>1.141751510174347</v>
      </c>
      <c r="H2187" s="99">
        <v>12736.249999999998</v>
      </c>
      <c r="I2187" s="53">
        <v>14206.191552194456</v>
      </c>
      <c r="J2187" s="54">
        <v>13425.403343248683</v>
      </c>
      <c r="K2187" s="55">
        <v>1.0541095960937235</v>
      </c>
      <c r="L2187" s="121">
        <v>14541.632671458025</v>
      </c>
      <c r="M2187" s="54">
        <v>13614.539754761623</v>
      </c>
      <c r="N2187" s="120">
        <v>1.0689598394159683</v>
      </c>
      <c r="O2187" s="123">
        <v>12856.63924317348</v>
      </c>
      <c r="P2187" s="53">
        <v>14340.475399429411</v>
      </c>
      <c r="Q2187" s="54">
        <v>13552.413382132183</v>
      </c>
      <c r="R2187" s="55">
        <v>1.054117886159724</v>
      </c>
      <c r="S2187" s="121">
        <v>14679.087271660093</v>
      </c>
      <c r="T2187" s="54">
        <v>13743.33777964058</v>
      </c>
      <c r="U2187" s="55">
        <v>1.0689681432056914</v>
      </c>
    </row>
    <row r="2188" spans="1:21" ht="13" x14ac:dyDescent="0.3">
      <c r="A2188" s="44" t="s">
        <v>5134</v>
      </c>
      <c r="B2188" s="44" t="s">
        <v>11192</v>
      </c>
      <c r="C2188" s="98" t="s">
        <v>968</v>
      </c>
      <c r="D2188" s="98" t="s">
        <v>13143</v>
      </c>
      <c r="E2188" s="98" t="s">
        <v>391</v>
      </c>
      <c r="F2188" s="122">
        <v>1.0616813567175318</v>
      </c>
      <c r="G2188" s="122">
        <v>1.0978690496748373</v>
      </c>
      <c r="H2188" s="99">
        <v>7788</v>
      </c>
      <c r="I2188" s="53">
        <v>8268.3744061161378</v>
      </c>
      <c r="J2188" s="54">
        <v>7813.9352821802622</v>
      </c>
      <c r="K2188" s="55">
        <v>1.0033301594992632</v>
      </c>
      <c r="L2188" s="121">
        <v>8550.2041588676329</v>
      </c>
      <c r="M2188" s="54">
        <v>8005.0911106228577</v>
      </c>
      <c r="N2188" s="120">
        <v>1.0278750784056059</v>
      </c>
      <c r="O2188" s="123">
        <v>7855.5417944786695</v>
      </c>
      <c r="P2188" s="53">
        <v>8340.0822701133893</v>
      </c>
      <c r="Q2188" s="54">
        <v>7881.7639874104379</v>
      </c>
      <c r="R2188" s="55">
        <v>1.0033380502093692</v>
      </c>
      <c r="S2188" s="121">
        <v>8624.3562045852632</v>
      </c>
      <c r="T2188" s="54">
        <v>8074.578361584312</v>
      </c>
      <c r="U2188" s="55">
        <v>1.0278830630446896</v>
      </c>
    </row>
    <row r="2189" spans="1:21" ht="13" x14ac:dyDescent="0.3">
      <c r="A2189" s="44" t="s">
        <v>5133</v>
      </c>
      <c r="B2189" s="44" t="s">
        <v>9829</v>
      </c>
      <c r="C2189" s="98" t="s">
        <v>964</v>
      </c>
      <c r="D2189" s="98" t="s">
        <v>13143</v>
      </c>
      <c r="E2189" s="98" t="s">
        <v>384</v>
      </c>
      <c r="F2189" s="122">
        <v>1.0261895325810677</v>
      </c>
      <c r="G2189" s="122">
        <v>1.0740970517853849</v>
      </c>
      <c r="H2189" s="99">
        <v>15105.166666666664</v>
      </c>
      <c r="I2189" s="53">
        <v>15500.763921225789</v>
      </c>
      <c r="J2189" s="54">
        <v>14648.82456401815</v>
      </c>
      <c r="K2189" s="55">
        <v>0.96978900579392169</v>
      </c>
      <c r="L2189" s="121">
        <v>16224.414983393535</v>
      </c>
      <c r="M2189" s="54">
        <v>15190.037307345488</v>
      </c>
      <c r="N2189" s="120">
        <v>1.0056186497343398</v>
      </c>
      <c r="O2189" s="123">
        <v>15261.222871767299</v>
      </c>
      <c r="P2189" s="53">
        <v>15660.907165394385</v>
      </c>
      <c r="Q2189" s="54">
        <v>14800.282552213403</v>
      </c>
      <c r="R2189" s="55">
        <v>0.96979663271895344</v>
      </c>
      <c r="S2189" s="121">
        <v>16392.034493204941</v>
      </c>
      <c r="T2189" s="54">
        <v>15347.089554441854</v>
      </c>
      <c r="U2189" s="55">
        <v>1.0056264614832018</v>
      </c>
    </row>
    <row r="2190" spans="1:21" ht="13" x14ac:dyDescent="0.3">
      <c r="A2190" s="44" t="s">
        <v>5132</v>
      </c>
      <c r="B2190" s="44" t="s">
        <v>13270</v>
      </c>
      <c r="C2190" s="98" t="s">
        <v>951</v>
      </c>
      <c r="D2190" s="98" t="s">
        <v>13143</v>
      </c>
      <c r="E2190" s="98" t="s">
        <v>383</v>
      </c>
      <c r="F2190" s="122">
        <v>1.0806231273753706</v>
      </c>
      <c r="G2190" s="122">
        <v>1.0942892546971861</v>
      </c>
      <c r="H2190" s="99">
        <v>14342.666666666666</v>
      </c>
      <c r="I2190" s="53">
        <v>15499.017308235814</v>
      </c>
      <c r="J2190" s="54">
        <v>14647.173946835577</v>
      </c>
      <c r="K2190" s="55">
        <v>1.021230869213227</v>
      </c>
      <c r="L2190" s="121">
        <v>15695.02601703684</v>
      </c>
      <c r="M2190" s="54">
        <v>14694.399211470471</v>
      </c>
      <c r="N2190" s="120">
        <v>1.0245235110721254</v>
      </c>
      <c r="O2190" s="123">
        <v>14462.446429251853</v>
      </c>
      <c r="P2190" s="53">
        <v>15628.454089876899</v>
      </c>
      <c r="Q2190" s="54">
        <v>14769.612892897087</v>
      </c>
      <c r="R2190" s="55">
        <v>1.0212389007038225</v>
      </c>
      <c r="S2190" s="121">
        <v>15826.099724163991</v>
      </c>
      <c r="T2190" s="54">
        <v>14817.231495270233</v>
      </c>
      <c r="U2190" s="55">
        <v>1.0245314696758903</v>
      </c>
    </row>
    <row r="2191" spans="1:21" ht="13" x14ac:dyDescent="0.3">
      <c r="A2191" s="44" t="s">
        <v>5131</v>
      </c>
      <c r="B2191" s="44" t="s">
        <v>11191</v>
      </c>
      <c r="C2191" s="98" t="s">
        <v>968</v>
      </c>
      <c r="D2191" s="98" t="s">
        <v>13143</v>
      </c>
      <c r="E2191" s="98" t="s">
        <v>392</v>
      </c>
      <c r="F2191" s="122">
        <v>1.0923320188127048</v>
      </c>
      <c r="G2191" s="122">
        <v>1.1156823914698244</v>
      </c>
      <c r="H2191" s="99">
        <v>13205.583333333334</v>
      </c>
      <c r="I2191" s="53">
        <v>14424.881502099408</v>
      </c>
      <c r="J2191" s="54">
        <v>13632.073848415517</v>
      </c>
      <c r="K2191" s="55">
        <v>1.0322962268547156</v>
      </c>
      <c r="L2191" s="121">
        <v>14733.23679408739</v>
      </c>
      <c r="M2191" s="54">
        <v>13793.928273482345</v>
      </c>
      <c r="N2191" s="120">
        <v>1.0445527414653406</v>
      </c>
      <c r="O2191" s="123">
        <v>13332.123041516303</v>
      </c>
      <c r="P2191" s="53">
        <v>14563.104876998881</v>
      </c>
      <c r="Q2191" s="54">
        <v>13762.808548751947</v>
      </c>
      <c r="R2191" s="55">
        <v>1.0323043453690375</v>
      </c>
      <c r="S2191" s="121">
        <v>14874.414918328857</v>
      </c>
      <c r="T2191" s="54">
        <v>13926.213851986971</v>
      </c>
      <c r="U2191" s="55">
        <v>1.0445608556582224</v>
      </c>
    </row>
    <row r="2192" spans="1:21" ht="13" x14ac:dyDescent="0.3">
      <c r="A2192" s="44" t="s">
        <v>5130</v>
      </c>
      <c r="B2192" s="44" t="s">
        <v>11190</v>
      </c>
      <c r="C2192" s="98" t="s">
        <v>951</v>
      </c>
      <c r="D2192" s="98" t="s">
        <v>13143</v>
      </c>
      <c r="E2192" s="98" t="s">
        <v>387</v>
      </c>
      <c r="F2192" s="122">
        <v>1.1002260968795703</v>
      </c>
      <c r="G2192" s="122">
        <v>1.1289387727835805</v>
      </c>
      <c r="H2192" s="99">
        <v>11323.75</v>
      </c>
      <c r="I2192" s="53">
        <v>12458.685264540034</v>
      </c>
      <c r="J2192" s="54">
        <v>11773.941959638119</v>
      </c>
      <c r="K2192" s="55">
        <v>1.0397564375439337</v>
      </c>
      <c r="L2192" s="121">
        <v>12783.820428308069</v>
      </c>
      <c r="M2192" s="54">
        <v>11968.79575843963</v>
      </c>
      <c r="N2192" s="120">
        <v>1.0569639702783644</v>
      </c>
      <c r="O2192" s="123">
        <v>11427.606888159782</v>
      </c>
      <c r="P2192" s="53">
        <v>12572.951323234129</v>
      </c>
      <c r="Q2192" s="54">
        <v>11882.02127334457</v>
      </c>
      <c r="R2192" s="55">
        <v>1.0397646147292317</v>
      </c>
      <c r="S2192" s="121">
        <v>12901.068496172295</v>
      </c>
      <c r="T2192" s="54">
        <v>12078.662574851212</v>
      </c>
      <c r="U2192" s="55">
        <v>1.0569721808829453</v>
      </c>
    </row>
    <row r="2193" spans="1:21" ht="13" x14ac:dyDescent="0.3">
      <c r="A2193" s="44" t="s">
        <v>5129</v>
      </c>
      <c r="B2193" s="44" t="s">
        <v>11189</v>
      </c>
      <c r="C2193" s="98" t="s">
        <v>968</v>
      </c>
      <c r="D2193" s="98" t="s">
        <v>13143</v>
      </c>
      <c r="E2193" s="98" t="s">
        <v>390</v>
      </c>
      <c r="F2193" s="122">
        <v>1.0616596805476521</v>
      </c>
      <c r="G2193" s="122">
        <v>1.097847715375043</v>
      </c>
      <c r="H2193" s="99">
        <v>14689.083333333332</v>
      </c>
      <c r="I2193" s="53">
        <v>15594.807519204507</v>
      </c>
      <c r="J2193" s="54">
        <v>14737.699420454926</v>
      </c>
      <c r="K2193" s="55">
        <v>1.0033096746759733</v>
      </c>
      <c r="L2193" s="121">
        <v>16126.376578453619</v>
      </c>
      <c r="M2193" s="54">
        <v>15098.249281082954</v>
      </c>
      <c r="N2193" s="120">
        <v>1.0278551042610751</v>
      </c>
      <c r="O2193" s="123">
        <v>14813.830012405231</v>
      </c>
      <c r="P2193" s="53">
        <v>15727.24603865736</v>
      </c>
      <c r="Q2193" s="54">
        <v>14862.97585970309</v>
      </c>
      <c r="R2193" s="55">
        <v>1.0033175652249759</v>
      </c>
      <c r="S2193" s="121">
        <v>16263.329435073329</v>
      </c>
      <c r="T2193" s="54">
        <v>15226.589072694191</v>
      </c>
      <c r="U2193" s="55">
        <v>1.0278630887449978</v>
      </c>
    </row>
    <row r="2194" spans="1:21" ht="13" x14ac:dyDescent="0.3">
      <c r="A2194" s="44" t="s">
        <v>5128</v>
      </c>
      <c r="B2194" s="44" t="s">
        <v>11188</v>
      </c>
      <c r="C2194" s="98" t="s">
        <v>968</v>
      </c>
      <c r="D2194" s="98" t="s">
        <v>13143</v>
      </c>
      <c r="E2194" s="98" t="s">
        <v>394</v>
      </c>
      <c r="F2194" s="122">
        <v>1.0640513174944011</v>
      </c>
      <c r="G2194" s="122">
        <v>1.1053889242494015</v>
      </c>
      <c r="H2194" s="99">
        <v>4923.333333333333</v>
      </c>
      <c r="I2194" s="53">
        <v>5238.6793197974339</v>
      </c>
      <c r="J2194" s="54">
        <v>4950.7556332613294</v>
      </c>
      <c r="K2194" s="55">
        <v>1.0055698645757609</v>
      </c>
      <c r="L2194" s="121">
        <v>5442.1981370545527</v>
      </c>
      <c r="M2194" s="54">
        <v>5095.2341160182723</v>
      </c>
      <c r="N2194" s="120">
        <v>1.0349155279657967</v>
      </c>
      <c r="O2194" s="123">
        <v>4965.1731331924948</v>
      </c>
      <c r="P2194" s="53">
        <v>5283.1990139612772</v>
      </c>
      <c r="Q2194" s="54">
        <v>4992.8677413389823</v>
      </c>
      <c r="R2194" s="55">
        <v>1.0055777729000721</v>
      </c>
      <c r="S2194" s="121">
        <v>5488.4473884116824</v>
      </c>
      <c r="T2194" s="54">
        <v>5138.5746912449167</v>
      </c>
      <c r="U2194" s="55">
        <v>1.0349235672958152</v>
      </c>
    </row>
    <row r="2195" spans="1:21" ht="13" x14ac:dyDescent="0.3">
      <c r="A2195" s="44" t="s">
        <v>5127</v>
      </c>
      <c r="B2195" s="44" t="s">
        <v>11187</v>
      </c>
      <c r="C2195" s="98" t="s">
        <v>968</v>
      </c>
      <c r="D2195" s="98" t="s">
        <v>13143</v>
      </c>
      <c r="E2195" s="98" t="s">
        <v>385</v>
      </c>
      <c r="F2195" s="122">
        <v>1.0611729712191547</v>
      </c>
      <c r="G2195" s="122">
        <v>1.0999554395055957</v>
      </c>
      <c r="H2195" s="99">
        <v>7496.25</v>
      </c>
      <c r="I2195" s="53">
        <v>7954.8178855015885</v>
      </c>
      <c r="J2195" s="54">
        <v>7517.6121793493894</v>
      </c>
      <c r="K2195" s="55">
        <v>1.0028497154376375</v>
      </c>
      <c r="L2195" s="121">
        <v>8245.5409633938216</v>
      </c>
      <c r="M2195" s="54">
        <v>7719.8515312507134</v>
      </c>
      <c r="N2195" s="120">
        <v>1.0298284517259582</v>
      </c>
      <c r="O2195" s="123">
        <v>7567.2459166673925</v>
      </c>
      <c r="P2195" s="53">
        <v>8030.1568333359528</v>
      </c>
      <c r="Q2195" s="54">
        <v>7588.8700965277958</v>
      </c>
      <c r="R2195" s="55">
        <v>1.0028576023692812</v>
      </c>
      <c r="S2195" s="121">
        <v>8323.6333081148059</v>
      </c>
      <c r="T2195" s="54">
        <v>7793.0256827440853</v>
      </c>
      <c r="U2195" s="55">
        <v>1.0298364515390463</v>
      </c>
    </row>
    <row r="2196" spans="1:21" ht="13" x14ac:dyDescent="0.3">
      <c r="A2196" s="44" t="s">
        <v>5126</v>
      </c>
      <c r="B2196" s="44" t="s">
        <v>11186</v>
      </c>
      <c r="C2196" s="98" t="s">
        <v>951</v>
      </c>
      <c r="D2196" s="98" t="s">
        <v>13143</v>
      </c>
      <c r="E2196" s="98" t="s">
        <v>184</v>
      </c>
      <c r="F2196" s="122">
        <v>1.1422891548840524</v>
      </c>
      <c r="G2196" s="122">
        <v>1.1514342947321816</v>
      </c>
      <c r="H2196" s="99">
        <v>9040.25</v>
      </c>
      <c r="I2196" s="53">
        <v>10326.579532440554</v>
      </c>
      <c r="J2196" s="54">
        <v>9759.0191480794929</v>
      </c>
      <c r="K2196" s="55">
        <v>1.0795076627393594</v>
      </c>
      <c r="L2196" s="121">
        <v>10409.253882952606</v>
      </c>
      <c r="M2196" s="54">
        <v>9745.618254064706</v>
      </c>
      <c r="N2196" s="120">
        <v>1.078025303953398</v>
      </c>
      <c r="O2196" s="123">
        <v>9124.5399193999328</v>
      </c>
      <c r="P2196" s="53">
        <v>10422.862993237148</v>
      </c>
      <c r="Q2196" s="54">
        <v>9850.0882275700405</v>
      </c>
      <c r="R2196" s="55">
        <v>1.0795161525489629</v>
      </c>
      <c r="S2196" s="121">
        <v>10506.308186849899</v>
      </c>
      <c r="T2196" s="54">
        <v>9836.5613308702486</v>
      </c>
      <c r="U2196" s="55">
        <v>1.0780336781645798</v>
      </c>
    </row>
    <row r="2197" spans="1:21" ht="13" x14ac:dyDescent="0.3">
      <c r="A2197" s="44" t="s">
        <v>5125</v>
      </c>
      <c r="B2197" s="44" t="s">
        <v>11185</v>
      </c>
      <c r="C2197" s="98" t="s">
        <v>968</v>
      </c>
      <c r="D2197" s="98" t="s">
        <v>13143</v>
      </c>
      <c r="E2197" s="98" t="s">
        <v>385</v>
      </c>
      <c r="F2197" s="122">
        <v>1.0611729712191547</v>
      </c>
      <c r="G2197" s="122">
        <v>1.0999554395055957</v>
      </c>
      <c r="H2197" s="99">
        <v>4289.166666666667</v>
      </c>
      <c r="I2197" s="53">
        <v>4551.5477357208247</v>
      </c>
      <c r="J2197" s="54">
        <v>4301.3895711312671</v>
      </c>
      <c r="K2197" s="55">
        <v>1.0028497154376375</v>
      </c>
      <c r="L2197" s="121">
        <v>4717.8922059460847</v>
      </c>
      <c r="M2197" s="54">
        <v>4417.1058675279228</v>
      </c>
      <c r="N2197" s="120">
        <v>1.0298284517259582</v>
      </c>
      <c r="O2197" s="123">
        <v>4326.8585949032031</v>
      </c>
      <c r="P2197" s="53">
        <v>4591.5453911985687</v>
      </c>
      <c r="Q2197" s="54">
        <v>4339.2230362755436</v>
      </c>
      <c r="R2197" s="55">
        <v>1.0028576023692812</v>
      </c>
      <c r="S2197" s="121">
        <v>4759.3516474353173</v>
      </c>
      <c r="T2197" s="54">
        <v>4455.9567016863384</v>
      </c>
      <c r="U2197" s="55">
        <v>1.0298364515390463</v>
      </c>
    </row>
    <row r="2198" spans="1:21" ht="13" x14ac:dyDescent="0.3">
      <c r="A2198" s="44" t="s">
        <v>5124</v>
      </c>
      <c r="B2198" s="44" t="s">
        <v>11184</v>
      </c>
      <c r="C2198" s="98" t="s">
        <v>968</v>
      </c>
      <c r="D2198" s="98" t="s">
        <v>13143</v>
      </c>
      <c r="E2198" s="98" t="s">
        <v>385</v>
      </c>
      <c r="F2198" s="122">
        <v>1.0611729712191547</v>
      </c>
      <c r="G2198" s="122">
        <v>1.0999554395055957</v>
      </c>
      <c r="H2198" s="99">
        <v>6219.6666666666661</v>
      </c>
      <c r="I2198" s="53">
        <v>6600.1421566594017</v>
      </c>
      <c r="J2198" s="54">
        <v>6237.3909467836247</v>
      </c>
      <c r="K2198" s="55">
        <v>1.0028497154376375</v>
      </c>
      <c r="L2198" s="121">
        <v>6841.3561819116358</v>
      </c>
      <c r="M2198" s="54">
        <v>6405.1896935848836</v>
      </c>
      <c r="N2198" s="120">
        <v>1.0298284517259582</v>
      </c>
      <c r="O2198" s="123">
        <v>6280.4965006065513</v>
      </c>
      <c r="P2198" s="53">
        <v>6664.6931322801574</v>
      </c>
      <c r="Q2198" s="54">
        <v>6298.4436622869471</v>
      </c>
      <c r="R2198" s="55">
        <v>1.0028576023692812</v>
      </c>
      <c r="S2198" s="121">
        <v>6908.2662886380349</v>
      </c>
      <c r="T2198" s="54">
        <v>6467.8842300880488</v>
      </c>
      <c r="U2198" s="55">
        <v>1.0298364515390463</v>
      </c>
    </row>
    <row r="2199" spans="1:21" ht="13" x14ac:dyDescent="0.3">
      <c r="A2199" s="44" t="s">
        <v>5123</v>
      </c>
      <c r="B2199" s="44" t="s">
        <v>11183</v>
      </c>
      <c r="C2199" s="98" t="s">
        <v>964</v>
      </c>
      <c r="D2199" s="98" t="s">
        <v>13143</v>
      </c>
      <c r="E2199" s="98" t="s">
        <v>389</v>
      </c>
      <c r="F2199" s="122">
        <v>1.0266221352695462</v>
      </c>
      <c r="G2199" s="122">
        <v>1.0784162311880618</v>
      </c>
      <c r="H2199" s="99">
        <v>14890.916666666668</v>
      </c>
      <c r="I2199" s="53">
        <v>15287.344664454207</v>
      </c>
      <c r="J2199" s="54">
        <v>14447.135068783078</v>
      </c>
      <c r="K2199" s="55">
        <v>0.97019783215381261</v>
      </c>
      <c r="L2199" s="121">
        <v>16058.606230602165</v>
      </c>
      <c r="M2199" s="54">
        <v>15034.799590400791</v>
      </c>
      <c r="N2199" s="120">
        <v>1.0096624624900497</v>
      </c>
      <c r="O2199" s="123">
        <v>15032.187842025163</v>
      </c>
      <c r="P2199" s="53">
        <v>15432.376780152785</v>
      </c>
      <c r="Q2199" s="54">
        <v>14584.310754563283</v>
      </c>
      <c r="R2199" s="55">
        <v>0.97020546229406734</v>
      </c>
      <c r="S2199" s="121">
        <v>16210.95535910778</v>
      </c>
      <c r="T2199" s="54">
        <v>15177.553693070777</v>
      </c>
      <c r="U2199" s="55">
        <v>1.0096703056516643</v>
      </c>
    </row>
    <row r="2200" spans="1:21" ht="13" x14ac:dyDescent="0.3">
      <c r="A2200" s="44" t="s">
        <v>5122</v>
      </c>
      <c r="B2200" s="44" t="s">
        <v>11182</v>
      </c>
      <c r="C2200" s="98" t="s">
        <v>968</v>
      </c>
      <c r="D2200" s="98" t="s">
        <v>13143</v>
      </c>
      <c r="E2200" s="98" t="s">
        <v>393</v>
      </c>
      <c r="F2200" s="122">
        <v>1.0518475060228782</v>
      </c>
      <c r="G2200" s="122">
        <v>1.0888932900265731</v>
      </c>
      <c r="H2200" s="99">
        <v>16471.416666666664</v>
      </c>
      <c r="I2200" s="53">
        <v>17325.418541497002</v>
      </c>
      <c r="J2200" s="54">
        <v>16373.194121422805</v>
      </c>
      <c r="K2200" s="55">
        <v>0.99403678825983233</v>
      </c>
      <c r="L2200" s="121">
        <v>17935.615085565194</v>
      </c>
      <c r="M2200" s="54">
        <v>16792.140891291423</v>
      </c>
      <c r="N2200" s="120">
        <v>1.0194715628361106</v>
      </c>
      <c r="O2200" s="123">
        <v>16618.74437450468</v>
      </c>
      <c r="P2200" s="53">
        <v>17480.384823554487</v>
      </c>
      <c r="Q2200" s="54">
        <v>16519.773202008779</v>
      </c>
      <c r="R2200" s="55">
        <v>0.99404460588203425</v>
      </c>
      <c r="S2200" s="121">
        <v>18096.039238065005</v>
      </c>
      <c r="T2200" s="54">
        <v>16942.468909664778</v>
      </c>
      <c r="U2200" s="55">
        <v>1.0194794821958231</v>
      </c>
    </row>
    <row r="2201" spans="1:21" ht="13" x14ac:dyDescent="0.3">
      <c r="A2201" s="44" t="s">
        <v>5121</v>
      </c>
      <c r="B2201" s="44" t="s">
        <v>11181</v>
      </c>
      <c r="C2201" s="98" t="s">
        <v>964</v>
      </c>
      <c r="D2201" s="98" t="s">
        <v>13143</v>
      </c>
      <c r="E2201" s="98" t="s">
        <v>389</v>
      </c>
      <c r="F2201" s="122">
        <v>1.0266221352695462</v>
      </c>
      <c r="G2201" s="122">
        <v>1.0784162311880618</v>
      </c>
      <c r="H2201" s="99">
        <v>8098.25</v>
      </c>
      <c r="I2201" s="53">
        <v>8313.8427069466015</v>
      </c>
      <c r="J2201" s="54">
        <v>7856.9045942396124</v>
      </c>
      <c r="K2201" s="55">
        <v>0.9701978321538125</v>
      </c>
      <c r="L2201" s="121">
        <v>8733.2842442187211</v>
      </c>
      <c r="M2201" s="54">
        <v>8176.4990368600447</v>
      </c>
      <c r="N2201" s="120">
        <v>1.0096624624900497</v>
      </c>
      <c r="O2201" s="123">
        <v>8166.9062036886316</v>
      </c>
      <c r="P2201" s="53">
        <v>8384.3266853769255</v>
      </c>
      <c r="Q2201" s="54">
        <v>7923.5770088620156</v>
      </c>
      <c r="R2201" s="55">
        <v>0.97020546229406734</v>
      </c>
      <c r="S2201" s="121">
        <v>8807.3242086482951</v>
      </c>
      <c r="T2201" s="54">
        <v>8245.882682906773</v>
      </c>
      <c r="U2201" s="55">
        <v>1.0096703056516643</v>
      </c>
    </row>
    <row r="2202" spans="1:21" ht="13" x14ac:dyDescent="0.3">
      <c r="A2202" s="44" t="s">
        <v>5120</v>
      </c>
      <c r="B2202" s="44" t="s">
        <v>11180</v>
      </c>
      <c r="C2202" s="98" t="s">
        <v>968</v>
      </c>
      <c r="D2202" s="98" t="s">
        <v>13143</v>
      </c>
      <c r="E2202" s="98" t="s">
        <v>390</v>
      </c>
      <c r="F2202" s="122">
        <v>1.0616596805476521</v>
      </c>
      <c r="G2202" s="122">
        <v>1.097847715375043</v>
      </c>
      <c r="H2202" s="99">
        <v>14247.5</v>
      </c>
      <c r="I2202" s="53">
        <v>15125.996298602673</v>
      </c>
      <c r="J2202" s="54">
        <v>14294.654589945927</v>
      </c>
      <c r="K2202" s="55">
        <v>1.0033096746759731</v>
      </c>
      <c r="L2202" s="121">
        <v>15641.585324805925</v>
      </c>
      <c r="M2202" s="54">
        <v>14644.36559795967</v>
      </c>
      <c r="N2202" s="120">
        <v>1.0278551042610753</v>
      </c>
      <c r="O2202" s="123">
        <v>14374.718992555443</v>
      </c>
      <c r="P2202" s="53">
        <v>15261.059573598679</v>
      </c>
      <c r="Q2202" s="54">
        <v>14422.408060403943</v>
      </c>
      <c r="R2202" s="55">
        <v>1.0033175652249757</v>
      </c>
      <c r="S2202" s="121">
        <v>15781.252405135232</v>
      </c>
      <c r="T2202" s="54">
        <v>14775.24306352942</v>
      </c>
      <c r="U2202" s="55">
        <v>1.0278630887449978</v>
      </c>
    </row>
    <row r="2203" spans="1:21" ht="13" x14ac:dyDescent="0.3">
      <c r="A2203" s="44" t="s">
        <v>5119</v>
      </c>
      <c r="B2203" s="44" t="s">
        <v>11179</v>
      </c>
      <c r="C2203" s="98" t="s">
        <v>951</v>
      </c>
      <c r="D2203" s="98" t="s">
        <v>13143</v>
      </c>
      <c r="E2203" s="98" t="s">
        <v>388</v>
      </c>
      <c r="F2203" s="122">
        <v>1.1154139995834298</v>
      </c>
      <c r="G2203" s="122">
        <v>1.141751510174347</v>
      </c>
      <c r="H2203" s="99">
        <v>7928.25</v>
      </c>
      <c r="I2203" s="53">
        <v>8843.2810421973281</v>
      </c>
      <c r="J2203" s="54">
        <v>8357.2444052300634</v>
      </c>
      <c r="K2203" s="55">
        <v>1.0541095960937235</v>
      </c>
      <c r="L2203" s="121">
        <v>9052.091410539766</v>
      </c>
      <c r="M2203" s="54">
        <v>8474.9808468496503</v>
      </c>
      <c r="N2203" s="120">
        <v>1.0689598394159683</v>
      </c>
      <c r="O2203" s="123">
        <v>7998.6184787699794</v>
      </c>
      <c r="P2203" s="53">
        <v>8921.771028546751</v>
      </c>
      <c r="Q2203" s="54">
        <v>8431.4868030391171</v>
      </c>
      <c r="R2203" s="55">
        <v>1.0541178861597238</v>
      </c>
      <c r="S2203" s="121">
        <v>9132.4347274440624</v>
      </c>
      <c r="T2203" s="54">
        <v>8550.2683434614773</v>
      </c>
      <c r="U2203" s="55">
        <v>1.0689681432056914</v>
      </c>
    </row>
    <row r="2204" spans="1:21" ht="13" x14ac:dyDescent="0.3">
      <c r="A2204" s="44" t="s">
        <v>5118</v>
      </c>
      <c r="B2204" s="44" t="s">
        <v>11178</v>
      </c>
      <c r="C2204" s="98" t="s">
        <v>968</v>
      </c>
      <c r="D2204" s="98" t="s">
        <v>13143</v>
      </c>
      <c r="E2204" s="98" t="s">
        <v>391</v>
      </c>
      <c r="F2204" s="122">
        <v>1.0616813567175318</v>
      </c>
      <c r="G2204" s="122">
        <v>1.0978690496748373</v>
      </c>
      <c r="H2204" s="99">
        <v>12725.666666666666</v>
      </c>
      <c r="I2204" s="53">
        <v>13510.603051801738</v>
      </c>
      <c r="J2204" s="54">
        <v>12768.045166401125</v>
      </c>
      <c r="K2204" s="55">
        <v>1.0033301594992634</v>
      </c>
      <c r="L2204" s="121">
        <v>13971.115569812087</v>
      </c>
      <c r="M2204" s="54">
        <v>13080.395622763603</v>
      </c>
      <c r="N2204" s="120">
        <v>1.0278750784056057</v>
      </c>
      <c r="O2204" s="123">
        <v>12850.2835744722</v>
      </c>
      <c r="P2204" s="53">
        <v>13642.90649955066</v>
      </c>
      <c r="Q2204" s="54">
        <v>12893.178466248421</v>
      </c>
      <c r="R2204" s="55">
        <v>1.0033380502093692</v>
      </c>
      <c r="S2204" s="121">
        <v>14107.928615957966</v>
      </c>
      <c r="T2204" s="54">
        <v>13208.588841521347</v>
      </c>
      <c r="U2204" s="55">
        <v>1.0278830630446896</v>
      </c>
    </row>
    <row r="2205" spans="1:21" ht="13" x14ac:dyDescent="0.3">
      <c r="A2205" s="44" t="s">
        <v>5117</v>
      </c>
      <c r="B2205" s="44" t="s">
        <v>11177</v>
      </c>
      <c r="C2205" s="98" t="s">
        <v>968</v>
      </c>
      <c r="D2205" s="98" t="s">
        <v>13143</v>
      </c>
      <c r="E2205" s="98" t="s">
        <v>386</v>
      </c>
      <c r="F2205" s="122">
        <v>1.0599323211498983</v>
      </c>
      <c r="G2205" s="122">
        <v>1.0993841905316561</v>
      </c>
      <c r="H2205" s="99">
        <v>4521</v>
      </c>
      <c r="I2205" s="53">
        <v>4791.9540239186899</v>
      </c>
      <c r="J2205" s="54">
        <v>4528.5828603003865</v>
      </c>
      <c r="K2205" s="55">
        <v>1.0016772528866151</v>
      </c>
      <c r="L2205" s="121">
        <v>4970.3159253936174</v>
      </c>
      <c r="M2205" s="54">
        <v>4653.4364667878372</v>
      </c>
      <c r="N2205" s="120">
        <v>1.0292936223817379</v>
      </c>
      <c r="O2205" s="123">
        <v>4562.0110156885667</v>
      </c>
      <c r="P2205" s="53">
        <v>4835.4229249701875</v>
      </c>
      <c r="Q2205" s="54">
        <v>4569.698600036797</v>
      </c>
      <c r="R2205" s="55">
        <v>1.0016851305974039</v>
      </c>
      <c r="S2205" s="121">
        <v>5015.4027876792734</v>
      </c>
      <c r="T2205" s="54">
        <v>4695.6853199655352</v>
      </c>
      <c r="U2205" s="55">
        <v>1.029301618040217</v>
      </c>
    </row>
    <row r="2206" spans="1:21" ht="13" x14ac:dyDescent="0.3">
      <c r="A2206" s="44" t="s">
        <v>5116</v>
      </c>
      <c r="B2206" s="44" t="s">
        <v>11176</v>
      </c>
      <c r="C2206" s="98" t="s">
        <v>951</v>
      </c>
      <c r="D2206" s="98" t="s">
        <v>13143</v>
      </c>
      <c r="E2206" s="98" t="s">
        <v>387</v>
      </c>
      <c r="F2206" s="122">
        <v>1.1002260968795703</v>
      </c>
      <c r="G2206" s="122">
        <v>1.1289387727835805</v>
      </c>
      <c r="H2206" s="99">
        <v>11652.749999999998</v>
      </c>
      <c r="I2206" s="53">
        <v>12820.65965041341</v>
      </c>
      <c r="J2206" s="54">
        <v>12116.021827590072</v>
      </c>
      <c r="K2206" s="55">
        <v>1.0397564375439337</v>
      </c>
      <c r="L2206" s="121">
        <v>13155.241284553866</v>
      </c>
      <c r="M2206" s="54">
        <v>12316.536904661212</v>
      </c>
      <c r="N2206" s="120">
        <v>1.0569639702783646</v>
      </c>
      <c r="O2206" s="123">
        <v>11749.67902191856</v>
      </c>
      <c r="P2206" s="53">
        <v>12927.303489873224</v>
      </c>
      <c r="Q2206" s="54">
        <v>12216.900481417288</v>
      </c>
      <c r="R2206" s="55">
        <v>1.0397646147292317</v>
      </c>
      <c r="S2206" s="121">
        <v>13264.66821560572</v>
      </c>
      <c r="T2206" s="54">
        <v>12419.083860471854</v>
      </c>
      <c r="U2206" s="55">
        <v>1.0569721808829453</v>
      </c>
    </row>
    <row r="2207" spans="1:21" ht="13" x14ac:dyDescent="0.3">
      <c r="A2207" s="44" t="s">
        <v>5115</v>
      </c>
      <c r="B2207" s="44" t="s">
        <v>11175</v>
      </c>
      <c r="C2207" s="98" t="s">
        <v>968</v>
      </c>
      <c r="D2207" s="98" t="s">
        <v>13143</v>
      </c>
      <c r="E2207" s="98" t="s">
        <v>394</v>
      </c>
      <c r="F2207" s="122">
        <v>1.0640513174944011</v>
      </c>
      <c r="G2207" s="122">
        <v>1.1053889242494015</v>
      </c>
      <c r="H2207" s="99">
        <v>11903.833333333332</v>
      </c>
      <c r="I2207" s="53">
        <v>12666.289541567099</v>
      </c>
      <c r="J2207" s="54">
        <v>11970.136072932428</v>
      </c>
      <c r="K2207" s="55">
        <v>1.0055698645757609</v>
      </c>
      <c r="L2207" s="121">
        <v>13158.3655227775</v>
      </c>
      <c r="M2207" s="54">
        <v>12319.461958983517</v>
      </c>
      <c r="N2207" s="120">
        <v>1.0349155279657969</v>
      </c>
      <c r="O2207" s="123">
        <v>12013.958782811744</v>
      </c>
      <c r="P2207" s="53">
        <v>12783.468671174267</v>
      </c>
      <c r="Q2207" s="54">
        <v>12080.969916533095</v>
      </c>
      <c r="R2207" s="55">
        <v>1.0055777729000721</v>
      </c>
      <c r="S2207" s="121">
        <v>13280.096974908922</v>
      </c>
      <c r="T2207" s="54">
        <v>12433.529080852419</v>
      </c>
      <c r="U2207" s="55">
        <v>1.034923567295815</v>
      </c>
    </row>
    <row r="2208" spans="1:21" ht="13" x14ac:dyDescent="0.3">
      <c r="A2208" s="44" t="s">
        <v>5114</v>
      </c>
      <c r="B2208" s="44" t="s">
        <v>11174</v>
      </c>
      <c r="C2208" s="98" t="s">
        <v>968</v>
      </c>
      <c r="D2208" s="98" t="s">
        <v>13143</v>
      </c>
      <c r="E2208" s="98" t="s">
        <v>455</v>
      </c>
      <c r="F2208" s="122">
        <v>1.0613942137785046</v>
      </c>
      <c r="G2208" s="122">
        <v>1.102207836818714</v>
      </c>
      <c r="H2208" s="99">
        <v>21590.916666666672</v>
      </c>
      <c r="I2208" s="53">
        <v>22916.474020173882</v>
      </c>
      <c r="J2208" s="54">
        <v>21656.958924954717</v>
      </c>
      <c r="K2208" s="55">
        <v>1.0030587982579733</v>
      </c>
      <c r="L2208" s="121">
        <v>23797.677554099791</v>
      </c>
      <c r="M2208" s="54">
        <v>22280.471144565399</v>
      </c>
      <c r="N2208" s="120">
        <v>1.0319372488229415</v>
      </c>
      <c r="O2208" s="123">
        <v>21778.659157779632</v>
      </c>
      <c r="P2208" s="53">
        <v>23115.742813921541</v>
      </c>
      <c r="Q2208" s="54">
        <v>21845.447485079949</v>
      </c>
      <c r="R2208" s="55">
        <v>1.0030666868339533</v>
      </c>
      <c r="S2208" s="121">
        <v>24004.608799108366</v>
      </c>
      <c r="T2208" s="54">
        <v>22474.384196298135</v>
      </c>
      <c r="U2208" s="55">
        <v>1.0319452650173819</v>
      </c>
    </row>
    <row r="2209" spans="1:21" ht="13" x14ac:dyDescent="0.3">
      <c r="A2209" s="44" t="s">
        <v>5113</v>
      </c>
      <c r="B2209" s="44" t="s">
        <v>11173</v>
      </c>
      <c r="C2209" s="98" t="s">
        <v>968</v>
      </c>
      <c r="D2209" s="98" t="s">
        <v>13143</v>
      </c>
      <c r="E2209" s="98" t="s">
        <v>454</v>
      </c>
      <c r="F2209" s="122">
        <v>1.0694397910179718</v>
      </c>
      <c r="G2209" s="122">
        <v>1.1141494383106452</v>
      </c>
      <c r="H2209" s="99">
        <v>4474.166666666667</v>
      </c>
      <c r="I2209" s="53">
        <v>4784.851864979576</v>
      </c>
      <c r="J2209" s="54">
        <v>4521.8710439761353</v>
      </c>
      <c r="K2209" s="55">
        <v>1.0106621815554782</v>
      </c>
      <c r="L2209" s="121">
        <v>4984.8902785748787</v>
      </c>
      <c r="M2209" s="54">
        <v>4667.0816409762683</v>
      </c>
      <c r="N2209" s="120">
        <v>1.0431175207993149</v>
      </c>
      <c r="O2209" s="123">
        <v>4515.6537709220047</v>
      </c>
      <c r="P2209" s="53">
        <v>4829.2198250843448</v>
      </c>
      <c r="Q2209" s="54">
        <v>4563.836383369493</v>
      </c>
      <c r="R2209" s="55">
        <v>1.010670129928418</v>
      </c>
      <c r="S2209" s="121">
        <v>5031.1131124780986</v>
      </c>
      <c r="T2209" s="54">
        <v>4710.3941568531636</v>
      </c>
      <c r="U2209" s="55">
        <v>1.0431256238432551</v>
      </c>
    </row>
    <row r="2210" spans="1:21" ht="13" x14ac:dyDescent="0.3">
      <c r="A2210" s="44" t="s">
        <v>5112</v>
      </c>
      <c r="B2210" s="44" t="s">
        <v>11172</v>
      </c>
      <c r="C2210" s="98" t="s">
        <v>968</v>
      </c>
      <c r="D2210" s="98" t="s">
        <v>13143</v>
      </c>
      <c r="E2210" s="98" t="s">
        <v>390</v>
      </c>
      <c r="F2210" s="122">
        <v>1.0616596805476521</v>
      </c>
      <c r="G2210" s="122">
        <v>1.097847715375043</v>
      </c>
      <c r="H2210" s="99">
        <v>12088.416666666668</v>
      </c>
      <c r="I2210" s="53">
        <v>12833.784576660248</v>
      </c>
      <c r="J2210" s="54">
        <v>12128.425393180947</v>
      </c>
      <c r="K2210" s="55">
        <v>1.0033096746759733</v>
      </c>
      <c r="L2210" s="121">
        <v>13271.240620001594</v>
      </c>
      <c r="M2210" s="54">
        <v>12425.140773267987</v>
      </c>
      <c r="N2210" s="120">
        <v>1.0278551042610753</v>
      </c>
      <c r="O2210" s="123">
        <v>12193.965020393371</v>
      </c>
      <c r="P2210" s="53">
        <v>12945.84100816007</v>
      </c>
      <c r="Q2210" s="54">
        <v>12234.419294699599</v>
      </c>
      <c r="R2210" s="55">
        <v>1.0033175652249757</v>
      </c>
      <c r="S2210" s="121">
        <v>13387.116639002052</v>
      </c>
      <c r="T2210" s="54">
        <v>12533.72654990999</v>
      </c>
      <c r="U2210" s="55">
        <v>1.0278630887449978</v>
      </c>
    </row>
    <row r="2211" spans="1:21" ht="13" x14ac:dyDescent="0.3">
      <c r="A2211" s="44" t="s">
        <v>5111</v>
      </c>
      <c r="B2211" s="44" t="s">
        <v>11171</v>
      </c>
      <c r="C2211" s="98" t="s">
        <v>968</v>
      </c>
      <c r="D2211" s="98" t="s">
        <v>13143</v>
      </c>
      <c r="E2211" s="98" t="s">
        <v>392</v>
      </c>
      <c r="F2211" s="122">
        <v>1.0923320188127048</v>
      </c>
      <c r="G2211" s="122">
        <v>1.1156823914698244</v>
      </c>
      <c r="H2211" s="99">
        <v>13939.333333333332</v>
      </c>
      <c r="I2211" s="53">
        <v>15226.380120903228</v>
      </c>
      <c r="J2211" s="54">
        <v>14389.521204870163</v>
      </c>
      <c r="K2211" s="55">
        <v>1.0322962268547156</v>
      </c>
      <c r="L2211" s="121">
        <v>15551.86874882837</v>
      </c>
      <c r="M2211" s="54">
        <v>14560.368847532536</v>
      </c>
      <c r="N2211" s="120">
        <v>1.0445527414653406</v>
      </c>
      <c r="O2211" s="123">
        <v>14068.121499356519</v>
      </c>
      <c r="P2211" s="53">
        <v>15367.059558294523</v>
      </c>
      <c r="Q2211" s="54">
        <v>14522.582954965314</v>
      </c>
      <c r="R2211" s="55">
        <v>1.0323043453690375</v>
      </c>
      <c r="S2211" s="121">
        <v>15695.555437890132</v>
      </c>
      <c r="T2211" s="54">
        <v>14695.009030871679</v>
      </c>
      <c r="U2211" s="55">
        <v>1.0445608556582222</v>
      </c>
    </row>
    <row r="2212" spans="1:21" ht="13" x14ac:dyDescent="0.3">
      <c r="A2212" s="44" t="s">
        <v>5110</v>
      </c>
      <c r="B2212" s="44" t="s">
        <v>11170</v>
      </c>
      <c r="C2212" s="98" t="s">
        <v>968</v>
      </c>
      <c r="D2212" s="98" t="s">
        <v>13143</v>
      </c>
      <c r="E2212" s="98" t="s">
        <v>455</v>
      </c>
      <c r="F2212" s="122">
        <v>1.0613942137785046</v>
      </c>
      <c r="G2212" s="122">
        <v>1.102207836818714</v>
      </c>
      <c r="H2212" s="99">
        <v>7892.25</v>
      </c>
      <c r="I2212" s="53">
        <v>8376.7884836934027</v>
      </c>
      <c r="J2212" s="54">
        <v>7916.3908005514895</v>
      </c>
      <c r="K2212" s="55">
        <v>1.0030587982579733</v>
      </c>
      <c r="L2212" s="121">
        <v>8698.8998001324962</v>
      </c>
      <c r="M2212" s="54">
        <v>8144.3067520228597</v>
      </c>
      <c r="N2212" s="120">
        <v>1.0319372488229415</v>
      </c>
      <c r="O2212" s="123">
        <v>7959.8931733416212</v>
      </c>
      <c r="P2212" s="53">
        <v>8448.5845564798165</v>
      </c>
      <c r="Q2212" s="54">
        <v>7984.3036729359828</v>
      </c>
      <c r="R2212" s="55">
        <v>1.0030666868339533</v>
      </c>
      <c r="S2212" s="121">
        <v>8773.4566358969169</v>
      </c>
      <c r="T2212" s="54">
        <v>8214.1740702740681</v>
      </c>
      <c r="U2212" s="55">
        <v>1.0319452650173819</v>
      </c>
    </row>
    <row r="2213" spans="1:21" ht="13" x14ac:dyDescent="0.3">
      <c r="A2213" s="44" t="s">
        <v>5109</v>
      </c>
      <c r="B2213" s="44" t="s">
        <v>11169</v>
      </c>
      <c r="C2213" s="98" t="s">
        <v>968</v>
      </c>
      <c r="D2213" s="98" t="s">
        <v>13143</v>
      </c>
      <c r="E2213" s="98" t="s">
        <v>393</v>
      </c>
      <c r="F2213" s="122">
        <v>1.0518475060228782</v>
      </c>
      <c r="G2213" s="122">
        <v>1.0888932900265731</v>
      </c>
      <c r="H2213" s="99">
        <v>13532.75</v>
      </c>
      <c r="I2213" s="53">
        <v>14234.389337131106</v>
      </c>
      <c r="J2213" s="54">
        <v>13452.051346323247</v>
      </c>
      <c r="K2213" s="55">
        <v>0.99403678825983244</v>
      </c>
      <c r="L2213" s="121">
        <v>14735.720670607107</v>
      </c>
      <c r="M2213" s="54">
        <v>13796.253791970374</v>
      </c>
      <c r="N2213" s="120">
        <v>1.0194715628361104</v>
      </c>
      <c r="O2213" s="123">
        <v>13655.93332495002</v>
      </c>
      <c r="P2213" s="53">
        <v>14363.959410263389</v>
      </c>
      <c r="Q2213" s="54">
        <v>13574.60685995128</v>
      </c>
      <c r="R2213" s="55">
        <v>0.99404460588203425</v>
      </c>
      <c r="S2213" s="121">
        <v>14869.854166588346</v>
      </c>
      <c r="T2213" s="54">
        <v>13921.943835020729</v>
      </c>
      <c r="U2213" s="55">
        <v>1.0194794821958231</v>
      </c>
    </row>
    <row r="2214" spans="1:21" ht="13" x14ac:dyDescent="0.3">
      <c r="A2214" s="44" t="s">
        <v>5108</v>
      </c>
      <c r="B2214" s="44" t="s">
        <v>11168</v>
      </c>
      <c r="C2214" s="98" t="s">
        <v>968</v>
      </c>
      <c r="D2214" s="98" t="s">
        <v>13143</v>
      </c>
      <c r="E2214" s="98" t="s">
        <v>454</v>
      </c>
      <c r="F2214" s="122">
        <v>1.0694397910179718</v>
      </c>
      <c r="G2214" s="122">
        <v>1.1141494383106452</v>
      </c>
      <c r="H2214" s="99">
        <v>2702.25</v>
      </c>
      <c r="I2214" s="53">
        <v>2889.8936752783143</v>
      </c>
      <c r="J2214" s="54">
        <v>2731.0618801082906</v>
      </c>
      <c r="K2214" s="55">
        <v>1.0106621815554782</v>
      </c>
      <c r="L2214" s="121">
        <v>3010.7103196749408</v>
      </c>
      <c r="M2214" s="54">
        <v>2818.7643205799482</v>
      </c>
      <c r="N2214" s="120">
        <v>1.0431175207993146</v>
      </c>
      <c r="O2214" s="123">
        <v>2725.8393642663241</v>
      </c>
      <c r="P2214" s="53">
        <v>2915.1210800695389</v>
      </c>
      <c r="Q2214" s="54">
        <v>2754.9244244470424</v>
      </c>
      <c r="R2214" s="55">
        <v>1.0106701299284182</v>
      </c>
      <c r="S2214" s="121">
        <v>3036.992396622371</v>
      </c>
      <c r="T2214" s="54">
        <v>2843.3928873468112</v>
      </c>
      <c r="U2214" s="55">
        <v>1.0431256238432551</v>
      </c>
    </row>
    <row r="2215" spans="1:21" ht="13" x14ac:dyDescent="0.3">
      <c r="A2215" s="44" t="s">
        <v>5107</v>
      </c>
      <c r="B2215" s="44" t="s">
        <v>11167</v>
      </c>
      <c r="C2215" s="98" t="s">
        <v>968</v>
      </c>
      <c r="D2215" s="98" t="s">
        <v>13143</v>
      </c>
      <c r="E2215" s="98" t="s">
        <v>385</v>
      </c>
      <c r="F2215" s="122">
        <v>1.0611729712191547</v>
      </c>
      <c r="G2215" s="122">
        <v>1.0999554395055957</v>
      </c>
      <c r="H2215" s="99">
        <v>10272.833333333332</v>
      </c>
      <c r="I2215" s="53">
        <v>10901.253071172505</v>
      </c>
      <c r="J2215" s="54">
        <v>10302.107985071609</v>
      </c>
      <c r="K2215" s="55">
        <v>1.0028497154376375</v>
      </c>
      <c r="L2215" s="121">
        <v>11299.6589041344</v>
      </c>
      <c r="M2215" s="54">
        <v>10579.256046505479</v>
      </c>
      <c r="N2215" s="120">
        <v>1.0298284517259582</v>
      </c>
      <c r="O2215" s="123">
        <v>10368.667608922424</v>
      </c>
      <c r="P2215" s="53">
        <v>11002.949814144016</v>
      </c>
      <c r="Q2215" s="54">
        <v>10398.29713804797</v>
      </c>
      <c r="R2215" s="55">
        <v>1.0028576023692812</v>
      </c>
      <c r="S2215" s="121">
        <v>11405.072336859699</v>
      </c>
      <c r="T2215" s="54">
        <v>10678.031857560518</v>
      </c>
      <c r="U2215" s="55">
        <v>1.0298364515390463</v>
      </c>
    </row>
    <row r="2216" spans="1:21" ht="13" x14ac:dyDescent="0.3">
      <c r="A2216" s="44" t="s">
        <v>5106</v>
      </c>
      <c r="B2216" s="44" t="s">
        <v>11166</v>
      </c>
      <c r="C2216" s="98" t="s">
        <v>951</v>
      </c>
      <c r="D2216" s="98" t="s">
        <v>13143</v>
      </c>
      <c r="E2216" s="98" t="s">
        <v>383</v>
      </c>
      <c r="F2216" s="122">
        <v>1.0806231273753706</v>
      </c>
      <c r="G2216" s="122">
        <v>1.0942892546971861</v>
      </c>
      <c r="H2216" s="99">
        <v>11292.25</v>
      </c>
      <c r="I2216" s="53">
        <v>12202.666510104529</v>
      </c>
      <c r="J2216" s="54">
        <v>11531.994282873065</v>
      </c>
      <c r="K2216" s="55">
        <v>1.0212308692132273</v>
      </c>
      <c r="L2216" s="121">
        <v>12356.987836354299</v>
      </c>
      <c r="M2216" s="54">
        <v>11569.17561790421</v>
      </c>
      <c r="N2216" s="120">
        <v>1.0245235110721256</v>
      </c>
      <c r="O2216" s="123">
        <v>11390.644623917033</v>
      </c>
      <c r="P2216" s="53">
        <v>12308.994016318677</v>
      </c>
      <c r="Q2216" s="54">
        <v>11632.569394036937</v>
      </c>
      <c r="R2216" s="55">
        <v>1.0212389007038225</v>
      </c>
      <c r="S2216" s="121">
        <v>12464.660016026679</v>
      </c>
      <c r="T2216" s="54">
        <v>11670.073877097495</v>
      </c>
      <c r="U2216" s="55">
        <v>1.0245314696758903</v>
      </c>
    </row>
    <row r="2217" spans="1:21" ht="13" x14ac:dyDescent="0.3">
      <c r="A2217" s="44" t="s">
        <v>5105</v>
      </c>
      <c r="B2217" s="44" t="s">
        <v>11165</v>
      </c>
      <c r="C2217" s="98" t="s">
        <v>964</v>
      </c>
      <c r="D2217" s="98" t="s">
        <v>13143</v>
      </c>
      <c r="E2217" s="98" t="s">
        <v>389</v>
      </c>
      <c r="F2217" s="122">
        <v>1.0266221352695462</v>
      </c>
      <c r="G2217" s="122">
        <v>1.0784162311880618</v>
      </c>
      <c r="H2217" s="99">
        <v>9165.3333333333339</v>
      </c>
      <c r="I2217" s="53">
        <v>9409.3340771238145</v>
      </c>
      <c r="J2217" s="54">
        <v>8892.1865309670775</v>
      </c>
      <c r="K2217" s="55">
        <v>0.97019783215381261</v>
      </c>
      <c r="L2217" s="121">
        <v>9884.0442309156497</v>
      </c>
      <c r="M2217" s="54">
        <v>9253.8930228754689</v>
      </c>
      <c r="N2217" s="120">
        <v>1.0096624624900497</v>
      </c>
      <c r="O2217" s="123">
        <v>9249.6989540283066</v>
      </c>
      <c r="P2217" s="53">
        <v>9495.9456907850272</v>
      </c>
      <c r="Q2217" s="54">
        <v>8974.1084497739848</v>
      </c>
      <c r="R2217" s="55">
        <v>0.97020546229406734</v>
      </c>
      <c r="S2217" s="121">
        <v>9975.0254856273641</v>
      </c>
      <c r="T2217" s="54">
        <v>9339.1463700996392</v>
      </c>
      <c r="U2217" s="55">
        <v>1.0096703056516643</v>
      </c>
    </row>
    <row r="2218" spans="1:21" ht="13" x14ac:dyDescent="0.3">
      <c r="A2218" s="44" t="s">
        <v>5104</v>
      </c>
      <c r="B2218" s="44" t="s">
        <v>11164</v>
      </c>
      <c r="C2218" s="98" t="s">
        <v>968</v>
      </c>
      <c r="D2218" s="98" t="s">
        <v>13143</v>
      </c>
      <c r="E2218" s="98" t="s">
        <v>455</v>
      </c>
      <c r="F2218" s="122">
        <v>1.0613942137785046</v>
      </c>
      <c r="G2218" s="122">
        <v>1.102207836818714</v>
      </c>
      <c r="H2218" s="99">
        <v>5039.1666666666679</v>
      </c>
      <c r="I2218" s="53">
        <v>5348.5423422655158</v>
      </c>
      <c r="J2218" s="54">
        <v>5054.5804608883054</v>
      </c>
      <c r="K2218" s="55">
        <v>1.0030587982579733</v>
      </c>
      <c r="L2218" s="121">
        <v>5554.2089910356381</v>
      </c>
      <c r="M2218" s="54">
        <v>5200.1037863602742</v>
      </c>
      <c r="N2218" s="120">
        <v>1.0319372488229415</v>
      </c>
      <c r="O2218" s="123">
        <v>5086.3790645004137</v>
      </c>
      <c r="P2218" s="53">
        <v>5398.6533081448624</v>
      </c>
      <c r="Q2218" s="54">
        <v>5101.9773962100126</v>
      </c>
      <c r="R2218" s="55">
        <v>1.0030666868339533</v>
      </c>
      <c r="S2218" s="121">
        <v>5606.2468659229953</v>
      </c>
      <c r="T2218" s="54">
        <v>5248.8647916947421</v>
      </c>
      <c r="U2218" s="55">
        <v>1.0319452650173817</v>
      </c>
    </row>
    <row r="2219" spans="1:21" ht="13" x14ac:dyDescent="0.3">
      <c r="A2219" s="44" t="s">
        <v>5103</v>
      </c>
      <c r="B2219" s="44" t="s">
        <v>11163</v>
      </c>
      <c r="C2219" s="98" t="s">
        <v>964</v>
      </c>
      <c r="D2219" s="98" t="s">
        <v>13143</v>
      </c>
      <c r="E2219" s="98" t="s">
        <v>389</v>
      </c>
      <c r="F2219" s="122">
        <v>1.0266221352695462</v>
      </c>
      <c r="G2219" s="122">
        <v>1.0784162311880618</v>
      </c>
      <c r="H2219" s="99">
        <v>21650.75</v>
      </c>
      <c r="I2219" s="53">
        <v>22227.139195187126</v>
      </c>
      <c r="J2219" s="54">
        <v>21005.510714504158</v>
      </c>
      <c r="K2219" s="55">
        <v>0.97019783215381261</v>
      </c>
      <c r="L2219" s="121">
        <v>23348.520217394929</v>
      </c>
      <c r="M2219" s="54">
        <v>21859.949559756442</v>
      </c>
      <c r="N2219" s="120">
        <v>1.0096624624900497</v>
      </c>
      <c r="O2219" s="123">
        <v>21831.295466038806</v>
      </c>
      <c r="P2219" s="53">
        <v>22412.491167045122</v>
      </c>
      <c r="Q2219" s="54">
        <v>21180.842110106558</v>
      </c>
      <c r="R2219" s="55">
        <v>0.97020546229406746</v>
      </c>
      <c r="S2219" s="121">
        <v>23543.22337843859</v>
      </c>
      <c r="T2219" s="54">
        <v>22042.41076596719</v>
      </c>
      <c r="U2219" s="55">
        <v>1.009670305651664</v>
      </c>
    </row>
    <row r="2220" spans="1:21" ht="13" x14ac:dyDescent="0.3">
      <c r="A2220" s="44" t="s">
        <v>5102</v>
      </c>
      <c r="B2220" s="44" t="s">
        <v>9187</v>
      </c>
      <c r="C2220" s="98" t="s">
        <v>968</v>
      </c>
      <c r="D2220" s="98" t="s">
        <v>13143</v>
      </c>
      <c r="E2220" s="98" t="s">
        <v>391</v>
      </c>
      <c r="F2220" s="122">
        <v>1.0616813567175318</v>
      </c>
      <c r="G2220" s="122">
        <v>1.0978690496748373</v>
      </c>
      <c r="H2220" s="99">
        <v>10852.583333333336</v>
      </c>
      <c r="I2220" s="53">
        <v>11521.98539722341</v>
      </c>
      <c r="J2220" s="54">
        <v>10888.724166812382</v>
      </c>
      <c r="K2220" s="55">
        <v>1.0033301594992634</v>
      </c>
      <c r="L2220" s="121">
        <v>11914.715350683648</v>
      </c>
      <c r="M2220" s="54">
        <v>11155.099944653373</v>
      </c>
      <c r="N2220" s="120">
        <v>1.0278750784056059</v>
      </c>
      <c r="O2220" s="123">
        <v>10954.215881753607</v>
      </c>
      <c r="P2220" s="53">
        <v>11629.886779116905</v>
      </c>
      <c r="Q2220" s="54">
        <v>10990.78160437117</v>
      </c>
      <c r="R2220" s="55">
        <v>1.0033380502093692</v>
      </c>
      <c r="S2220" s="121">
        <v>12026.294580033844</v>
      </c>
      <c r="T2220" s="54">
        <v>11259.652973789684</v>
      </c>
      <c r="U2220" s="55">
        <v>1.0278830630446896</v>
      </c>
    </row>
    <row r="2221" spans="1:21" ht="13" x14ac:dyDescent="0.3">
      <c r="A2221" s="44" t="s">
        <v>5101</v>
      </c>
      <c r="B2221" s="44" t="s">
        <v>11162</v>
      </c>
      <c r="C2221" s="98" t="s">
        <v>968</v>
      </c>
      <c r="D2221" s="98" t="s">
        <v>13143</v>
      </c>
      <c r="E2221" s="98" t="s">
        <v>455</v>
      </c>
      <c r="F2221" s="122">
        <v>1.0613942137785046</v>
      </c>
      <c r="G2221" s="122">
        <v>1.102207836818714</v>
      </c>
      <c r="H2221" s="99">
        <v>17360.416666666664</v>
      </c>
      <c r="I2221" s="53">
        <v>18426.245798783912</v>
      </c>
      <c r="J2221" s="54">
        <v>17413.518678924356</v>
      </c>
      <c r="K2221" s="55">
        <v>1.0030587982579733</v>
      </c>
      <c r="L2221" s="121">
        <v>19134.787300438213</v>
      </c>
      <c r="M2221" s="54">
        <v>17914.860613419936</v>
      </c>
      <c r="N2221" s="120">
        <v>1.0319372488229415</v>
      </c>
      <c r="O2221" s="123">
        <v>17508.905266469032</v>
      </c>
      <c r="P2221" s="53">
        <v>18583.850739426216</v>
      </c>
      <c r="Q2221" s="54">
        <v>17562.599595726646</v>
      </c>
      <c r="R2221" s="55">
        <v>1.0030666868339533</v>
      </c>
      <c r="S2221" s="121">
        <v>19298.452598818621</v>
      </c>
      <c r="T2221" s="54">
        <v>18068.231885370617</v>
      </c>
      <c r="U2221" s="55">
        <v>1.0319452650173817</v>
      </c>
    </row>
    <row r="2222" spans="1:21" ht="13" x14ac:dyDescent="0.3">
      <c r="A2222" s="44" t="s">
        <v>5100</v>
      </c>
      <c r="B2222" s="44" t="s">
        <v>11161</v>
      </c>
      <c r="C2222" s="98" t="s">
        <v>968</v>
      </c>
      <c r="D2222" s="98" t="s">
        <v>13143</v>
      </c>
      <c r="E2222" s="98" t="s">
        <v>390</v>
      </c>
      <c r="F2222" s="122">
        <v>1.0616596805476521</v>
      </c>
      <c r="G2222" s="122">
        <v>1.097847715375043</v>
      </c>
      <c r="H2222" s="99">
        <v>8195.25</v>
      </c>
      <c r="I2222" s="53">
        <v>8700.5664970081471</v>
      </c>
      <c r="J2222" s="54">
        <v>8222.3736113882696</v>
      </c>
      <c r="K2222" s="55">
        <v>1.0033096746759733</v>
      </c>
      <c r="L2222" s="121">
        <v>8997.1364894273211</v>
      </c>
      <c r="M2222" s="54">
        <v>8423.5295431955765</v>
      </c>
      <c r="N2222" s="120">
        <v>1.0278551042610753</v>
      </c>
      <c r="O2222" s="123">
        <v>8272.9934500161526</v>
      </c>
      <c r="P2222" s="53">
        <v>8783.1035833169663</v>
      </c>
      <c r="Q2222" s="54">
        <v>8300.4396453923782</v>
      </c>
      <c r="R2222" s="55">
        <v>1.0033175652249757</v>
      </c>
      <c r="S2222" s="121">
        <v>9082.4869584129283</v>
      </c>
      <c r="T2222" s="54">
        <v>8503.5046007007386</v>
      </c>
      <c r="U2222" s="55">
        <v>1.0278630887449978</v>
      </c>
    </row>
    <row r="2223" spans="1:21" ht="13" x14ac:dyDescent="0.3">
      <c r="A2223" s="44" t="s">
        <v>5099</v>
      </c>
      <c r="B2223" s="44" t="s">
        <v>11160</v>
      </c>
      <c r="C2223" s="98" t="s">
        <v>968</v>
      </c>
      <c r="D2223" s="98" t="s">
        <v>13143</v>
      </c>
      <c r="E2223" s="98" t="s">
        <v>386</v>
      </c>
      <c r="F2223" s="122">
        <v>1.0599323211498983</v>
      </c>
      <c r="G2223" s="122">
        <v>1.0993841905316561</v>
      </c>
      <c r="H2223" s="99">
        <v>12087.416666666668</v>
      </c>
      <c r="I2223" s="53">
        <v>12811.843604205967</v>
      </c>
      <c r="J2223" s="54">
        <v>12107.690321162554</v>
      </c>
      <c r="K2223" s="55">
        <v>1.0016772528866151</v>
      </c>
      <c r="L2223" s="121">
        <v>13288.714787702183</v>
      </c>
      <c r="M2223" s="54">
        <v>12441.500886070726</v>
      </c>
      <c r="N2223" s="120">
        <v>1.0292936223817379</v>
      </c>
      <c r="O2223" s="123">
        <v>12205.828066736507</v>
      </c>
      <c r="P2223" s="53">
        <v>12937.351674332602</v>
      </c>
      <c r="Q2223" s="54">
        <v>12226.396481078416</v>
      </c>
      <c r="R2223" s="55">
        <v>1.0016851305974039</v>
      </c>
      <c r="S2223" s="121">
        <v>13418.894408917684</v>
      </c>
      <c r="T2223" s="54">
        <v>12563.478578612579</v>
      </c>
      <c r="U2223" s="55">
        <v>1.029301618040217</v>
      </c>
    </row>
    <row r="2224" spans="1:21" ht="13" x14ac:dyDescent="0.3">
      <c r="A2224" s="44" t="s">
        <v>5098</v>
      </c>
      <c r="B2224" s="44" t="s">
        <v>11159</v>
      </c>
      <c r="C2224" s="98" t="s">
        <v>968</v>
      </c>
      <c r="D2224" s="98" t="s">
        <v>13143</v>
      </c>
      <c r="E2224" s="98" t="s">
        <v>390</v>
      </c>
      <c r="F2224" s="122">
        <v>1.0616596805476521</v>
      </c>
      <c r="G2224" s="122">
        <v>1.097847715375043</v>
      </c>
      <c r="H2224" s="99">
        <v>25162.166666666664</v>
      </c>
      <c r="I2224" s="53">
        <v>26713.657825220111</v>
      </c>
      <c r="J2224" s="54">
        <v>25245.445252475947</v>
      </c>
      <c r="K2224" s="55">
        <v>1.0033096746759731</v>
      </c>
      <c r="L2224" s="121">
        <v>27624.22718888606</v>
      </c>
      <c r="M2224" s="54">
        <v>25863.061442601218</v>
      </c>
      <c r="N2224" s="120">
        <v>1.0278551042610753</v>
      </c>
      <c r="O2224" s="123">
        <v>25389.574472317938</v>
      </c>
      <c r="P2224" s="53">
        <v>26955.087523521885</v>
      </c>
      <c r="Q2224" s="54">
        <v>25473.806041664233</v>
      </c>
      <c r="R2224" s="55">
        <v>1.0033175652249757</v>
      </c>
      <c r="S2224" s="121">
        <v>27873.886328778761</v>
      </c>
      <c r="T2224" s="54">
        <v>26097.006439037865</v>
      </c>
      <c r="U2224" s="55">
        <v>1.0278630887449978</v>
      </c>
    </row>
    <row r="2225" spans="1:21" ht="13" x14ac:dyDescent="0.3">
      <c r="A2225" s="44" t="s">
        <v>5097</v>
      </c>
      <c r="B2225" s="44" t="s">
        <v>11158</v>
      </c>
      <c r="C2225" s="98" t="s">
        <v>968</v>
      </c>
      <c r="D2225" s="98" t="s">
        <v>13143</v>
      </c>
      <c r="E2225" s="98" t="s">
        <v>391</v>
      </c>
      <c r="F2225" s="122">
        <v>1.0616813567175318</v>
      </c>
      <c r="G2225" s="122">
        <v>1.0978690496748373</v>
      </c>
      <c r="H2225" s="99">
        <v>5563.1666666666661</v>
      </c>
      <c r="I2225" s="53">
        <v>5906.3103343124149</v>
      </c>
      <c r="J2225" s="54">
        <v>5581.6928989876506</v>
      </c>
      <c r="K2225" s="55">
        <v>1.0033301594992632</v>
      </c>
      <c r="L2225" s="121">
        <v>6107.6285015160656</v>
      </c>
      <c r="M2225" s="54">
        <v>5718.2403736834522</v>
      </c>
      <c r="N2225" s="120">
        <v>1.0278750784056059</v>
      </c>
      <c r="O2225" s="123">
        <v>5617.3090711193399</v>
      </c>
      <c r="P2225" s="53">
        <v>5963.7923157276791</v>
      </c>
      <c r="Q2225" s="54">
        <v>5636.0599308402807</v>
      </c>
      <c r="R2225" s="55">
        <v>1.0033380502093692</v>
      </c>
      <c r="S2225" s="121">
        <v>6167.0697716396326</v>
      </c>
      <c r="T2225" s="54">
        <v>5773.9368540908663</v>
      </c>
      <c r="U2225" s="55">
        <v>1.0278830630446893</v>
      </c>
    </row>
    <row r="2226" spans="1:21" ht="13" x14ac:dyDescent="0.3">
      <c r="A2226" s="44" t="s">
        <v>5096</v>
      </c>
      <c r="B2226" s="44" t="s">
        <v>11157</v>
      </c>
      <c r="C2226" s="98" t="s">
        <v>968</v>
      </c>
      <c r="D2226" s="98" t="s">
        <v>13143</v>
      </c>
      <c r="E2226" s="98" t="s">
        <v>392</v>
      </c>
      <c r="F2226" s="122">
        <v>1.0923320188127048</v>
      </c>
      <c r="G2226" s="122">
        <v>1.1156823914698244</v>
      </c>
      <c r="H2226" s="99">
        <v>7127.3333333333339</v>
      </c>
      <c r="I2226" s="53">
        <v>7785.4144087510858</v>
      </c>
      <c r="J2226" s="54">
        <v>7357.5193075358438</v>
      </c>
      <c r="K2226" s="55">
        <v>1.0322962268547156</v>
      </c>
      <c r="L2226" s="121">
        <v>7951.8402981359295</v>
      </c>
      <c r="M2226" s="54">
        <v>7444.8755726706386</v>
      </c>
      <c r="N2226" s="120">
        <v>1.0445527414653406</v>
      </c>
      <c r="O2226" s="123">
        <v>7192.2672271574756</v>
      </c>
      <c r="P2226" s="53">
        <v>7856.3437800813799</v>
      </c>
      <c r="Q2226" s="54">
        <v>7424.6087116499793</v>
      </c>
      <c r="R2226" s="55">
        <v>1.0323043453690373</v>
      </c>
      <c r="S2226" s="121">
        <v>8024.2859000850949</v>
      </c>
      <c r="T2226" s="54">
        <v>7512.7608089222031</v>
      </c>
      <c r="U2226" s="55">
        <v>1.0445608556582224</v>
      </c>
    </row>
    <row r="2227" spans="1:21" ht="13" x14ac:dyDescent="0.3">
      <c r="A2227" s="44" t="s">
        <v>5095</v>
      </c>
      <c r="B2227" s="44" t="s">
        <v>10681</v>
      </c>
      <c r="C2227" s="98" t="s">
        <v>968</v>
      </c>
      <c r="D2227" s="98" t="s">
        <v>13143</v>
      </c>
      <c r="E2227" s="98" t="s">
        <v>394</v>
      </c>
      <c r="F2227" s="122">
        <v>1.0640513174944011</v>
      </c>
      <c r="G2227" s="122">
        <v>1.1053889242494015</v>
      </c>
      <c r="H2227" s="99">
        <v>5050.5</v>
      </c>
      <c r="I2227" s="53">
        <v>5373.991179005473</v>
      </c>
      <c r="J2227" s="54">
        <v>5078.6306010398812</v>
      </c>
      <c r="K2227" s="55">
        <v>1.0055698645757611</v>
      </c>
      <c r="L2227" s="121">
        <v>5582.7667619216027</v>
      </c>
      <c r="M2227" s="54">
        <v>5226.8408739912566</v>
      </c>
      <c r="N2227" s="120">
        <v>1.0349155279657967</v>
      </c>
      <c r="O2227" s="123">
        <v>5098.3429327158128</v>
      </c>
      <c r="P2227" s="53">
        <v>5424.8985145945289</v>
      </c>
      <c r="Q2227" s="54">
        <v>5126.7803317611897</v>
      </c>
      <c r="R2227" s="55">
        <v>1.0055777729000721</v>
      </c>
      <c r="S2227" s="121">
        <v>5635.6518098492706</v>
      </c>
      <c r="T2227" s="54">
        <v>5276.3952552236569</v>
      </c>
      <c r="U2227" s="55">
        <v>1.034923567295815</v>
      </c>
    </row>
    <row r="2228" spans="1:21" ht="13" x14ac:dyDescent="0.3">
      <c r="A2228" s="44" t="s">
        <v>5094</v>
      </c>
      <c r="B2228" s="44" t="s">
        <v>11156</v>
      </c>
      <c r="C2228" s="98" t="s">
        <v>968</v>
      </c>
      <c r="D2228" s="98" t="s">
        <v>13143</v>
      </c>
      <c r="E2228" s="98" t="s">
        <v>390</v>
      </c>
      <c r="F2228" s="122">
        <v>1.0616596805476521</v>
      </c>
      <c r="G2228" s="122">
        <v>1.097847715375043</v>
      </c>
      <c r="H2228" s="99">
        <v>20895.916666666668</v>
      </c>
      <c r="I2228" s="53">
        <v>22184.352213083694</v>
      </c>
      <c r="J2228" s="54">
        <v>20965.07535288958</v>
      </c>
      <c r="K2228" s="55">
        <v>1.0033096746759731</v>
      </c>
      <c r="L2228" s="121">
        <v>22940.534373167284</v>
      </c>
      <c r="M2228" s="54">
        <v>21477.974604047406</v>
      </c>
      <c r="N2228" s="120">
        <v>1.0278551042610751</v>
      </c>
      <c r="O2228" s="123">
        <v>21068.244232488967</v>
      </c>
      <c r="P2228" s="53">
        <v>22367.305441564153</v>
      </c>
      <c r="Q2228" s="54">
        <v>21138.139506905969</v>
      </c>
      <c r="R2228" s="55">
        <v>1.0033175652249757</v>
      </c>
      <c r="S2228" s="121">
        <v>23129.72379760144</v>
      </c>
      <c r="T2228" s="54">
        <v>21655.270591240096</v>
      </c>
      <c r="U2228" s="55">
        <v>1.0278630887449978</v>
      </c>
    </row>
    <row r="2229" spans="1:21" ht="13" x14ac:dyDescent="0.3">
      <c r="A2229" s="44" t="s">
        <v>5093</v>
      </c>
      <c r="B2229" s="44" t="s">
        <v>11155</v>
      </c>
      <c r="C2229" s="98" t="s">
        <v>951</v>
      </c>
      <c r="D2229" s="98" t="s">
        <v>13143</v>
      </c>
      <c r="E2229" s="98" t="s">
        <v>387</v>
      </c>
      <c r="F2229" s="122">
        <v>1.1002260968795703</v>
      </c>
      <c r="G2229" s="122">
        <v>1.1289387727835805</v>
      </c>
      <c r="H2229" s="99">
        <v>10595.833333333334</v>
      </c>
      <c r="I2229" s="53">
        <v>11657.81235151978</v>
      </c>
      <c r="J2229" s="54">
        <v>11017.08591947593</v>
      </c>
      <c r="K2229" s="55">
        <v>1.0397564375439337</v>
      </c>
      <c r="L2229" s="121">
        <v>11962.047079952688</v>
      </c>
      <c r="M2229" s="54">
        <v>11199.414068407839</v>
      </c>
      <c r="N2229" s="120">
        <v>1.0569639702783646</v>
      </c>
      <c r="O2229" s="123">
        <v>10689.805348357721</v>
      </c>
      <c r="P2229" s="53">
        <v>11761.202814825971</v>
      </c>
      <c r="Q2229" s="54">
        <v>11114.881339565647</v>
      </c>
      <c r="R2229" s="55">
        <v>1.0397646147292319</v>
      </c>
      <c r="S2229" s="121">
        <v>12068.13573127032</v>
      </c>
      <c r="T2229" s="54">
        <v>11298.826872267833</v>
      </c>
      <c r="U2229" s="55">
        <v>1.0569721808829453</v>
      </c>
    </row>
    <row r="2230" spans="1:21" ht="13" x14ac:dyDescent="0.3">
      <c r="A2230" s="44" t="s">
        <v>5092</v>
      </c>
      <c r="B2230" s="44" t="s">
        <v>11154</v>
      </c>
      <c r="C2230" s="98" t="s">
        <v>968</v>
      </c>
      <c r="D2230" s="98" t="s">
        <v>13143</v>
      </c>
      <c r="E2230" s="98" t="s">
        <v>394</v>
      </c>
      <c r="F2230" s="122">
        <v>1.0640513174944011</v>
      </c>
      <c r="G2230" s="122">
        <v>1.1053889242494015</v>
      </c>
      <c r="H2230" s="99">
        <v>18367.75</v>
      </c>
      <c r="I2230" s="53">
        <v>19544.228586907786</v>
      </c>
      <c r="J2230" s="54">
        <v>18470.055880061434</v>
      </c>
      <c r="K2230" s="55">
        <v>1.0055698645757609</v>
      </c>
      <c r="L2230" s="121">
        <v>20303.507413381943</v>
      </c>
      <c r="M2230" s="54">
        <v>19009.069688793763</v>
      </c>
      <c r="N2230" s="120">
        <v>1.0349155279657967</v>
      </c>
      <c r="O2230" s="123">
        <v>18529.965357402005</v>
      </c>
      <c r="P2230" s="53">
        <v>19716.834051669215</v>
      </c>
      <c r="Q2230" s="54">
        <v>18633.3212960118</v>
      </c>
      <c r="R2230" s="55">
        <v>1.0055777729000723</v>
      </c>
      <c r="S2230" s="121">
        <v>20482.81847279728</v>
      </c>
      <c r="T2230" s="54">
        <v>19177.097849550359</v>
      </c>
      <c r="U2230" s="55">
        <v>1.0349235672958152</v>
      </c>
    </row>
    <row r="2231" spans="1:21" ht="13" x14ac:dyDescent="0.3">
      <c r="A2231" s="44" t="s">
        <v>5091</v>
      </c>
      <c r="B2231" s="44" t="s">
        <v>11153</v>
      </c>
      <c r="C2231" s="98" t="s">
        <v>968</v>
      </c>
      <c r="D2231" s="98" t="s">
        <v>13143</v>
      </c>
      <c r="E2231" s="98" t="s">
        <v>454</v>
      </c>
      <c r="F2231" s="122">
        <v>1.0694397910179718</v>
      </c>
      <c r="G2231" s="122">
        <v>1.1141494383106452</v>
      </c>
      <c r="H2231" s="99">
        <v>12295.416666666668</v>
      </c>
      <c r="I2231" s="53">
        <v>13149.207830478888</v>
      </c>
      <c r="J2231" s="54">
        <v>12426.51263146692</v>
      </c>
      <c r="K2231" s="55">
        <v>1.0106621815554782</v>
      </c>
      <c r="L2231" s="121">
        <v>13698.931572962014</v>
      </c>
      <c r="M2231" s="54">
        <v>12825.56455052791</v>
      </c>
      <c r="N2231" s="120">
        <v>1.0431175207993149</v>
      </c>
      <c r="O2231" s="123">
        <v>12393.755326847666</v>
      </c>
      <c r="P2231" s="53">
        <v>13254.375106671843</v>
      </c>
      <c r="Q2231" s="54">
        <v>12525.998306486154</v>
      </c>
      <c r="R2231" s="55">
        <v>1.010670129928418</v>
      </c>
      <c r="S2231" s="121">
        <v>13808.495535966893</v>
      </c>
      <c r="T2231" s="54">
        <v>12928.243757078637</v>
      </c>
      <c r="U2231" s="55">
        <v>1.0431256238432551</v>
      </c>
    </row>
    <row r="2232" spans="1:21" ht="13" x14ac:dyDescent="0.3">
      <c r="A2232" s="44" t="s">
        <v>5090</v>
      </c>
      <c r="B2232" s="44" t="s">
        <v>11152</v>
      </c>
      <c r="C2232" s="98" t="s">
        <v>951</v>
      </c>
      <c r="D2232" s="98" t="s">
        <v>13143</v>
      </c>
      <c r="E2232" s="98" t="s">
        <v>383</v>
      </c>
      <c r="F2232" s="122">
        <v>1.0806231273753706</v>
      </c>
      <c r="G2232" s="122">
        <v>1.0942892546971861</v>
      </c>
      <c r="H2232" s="99">
        <v>5363.0833333333339</v>
      </c>
      <c r="I2232" s="53">
        <v>5795.4718840413943</v>
      </c>
      <c r="J2232" s="54">
        <v>5476.9462541629719</v>
      </c>
      <c r="K2232" s="55">
        <v>1.021230869213227</v>
      </c>
      <c r="L2232" s="121">
        <v>5868.7644637122339</v>
      </c>
      <c r="M2232" s="54">
        <v>5494.6049668390651</v>
      </c>
      <c r="N2232" s="120">
        <v>1.0245235110721254</v>
      </c>
      <c r="O2232" s="123">
        <v>5405.7559818607297</v>
      </c>
      <c r="P2232" s="53">
        <v>5841.5849349464588</v>
      </c>
      <c r="Q2232" s="54">
        <v>5520.5682963885647</v>
      </c>
      <c r="R2232" s="55">
        <v>1.0212389007038225</v>
      </c>
      <c r="S2232" s="121">
        <v>5915.4606844652335</v>
      </c>
      <c r="T2232" s="54">
        <v>5538.3671208050091</v>
      </c>
      <c r="U2232" s="55">
        <v>1.0245314696758903</v>
      </c>
    </row>
    <row r="2233" spans="1:21" ht="13" x14ac:dyDescent="0.3">
      <c r="A2233" s="44" t="s">
        <v>5089</v>
      </c>
      <c r="B2233" s="44" t="s">
        <v>11151</v>
      </c>
      <c r="C2233" s="98" t="s">
        <v>968</v>
      </c>
      <c r="D2233" s="98" t="s">
        <v>13143</v>
      </c>
      <c r="E2233" s="98" t="s">
        <v>455</v>
      </c>
      <c r="F2233" s="122">
        <v>1.0613942137785046</v>
      </c>
      <c r="G2233" s="122">
        <v>1.102207836818714</v>
      </c>
      <c r="H2233" s="99">
        <v>14205.33333333333</v>
      </c>
      <c r="I2233" s="53">
        <v>15077.458604794914</v>
      </c>
      <c r="J2233" s="54">
        <v>14248.784582187262</v>
      </c>
      <c r="K2233" s="55">
        <v>1.0030587982579733</v>
      </c>
      <c r="L2233" s="121">
        <v>15657.229724622102</v>
      </c>
      <c r="M2233" s="54">
        <v>14659.012598612821</v>
      </c>
      <c r="N2233" s="120">
        <v>1.0319372488229415</v>
      </c>
      <c r="O2233" s="123">
        <v>14336.059088285165</v>
      </c>
      <c r="P2233" s="53">
        <v>15216.210164692618</v>
      </c>
      <c r="Q2233" s="54">
        <v>14380.023291941985</v>
      </c>
      <c r="R2233" s="55">
        <v>1.0030666868339533</v>
      </c>
      <c r="S2233" s="121">
        <v>15801.316676204056</v>
      </c>
      <c r="T2233" s="54">
        <v>14794.028295165279</v>
      </c>
      <c r="U2233" s="55">
        <v>1.0319452650173817</v>
      </c>
    </row>
    <row r="2234" spans="1:21" ht="13" x14ac:dyDescent="0.3">
      <c r="A2234" s="44" t="s">
        <v>5088</v>
      </c>
      <c r="B2234" s="44" t="s">
        <v>13271</v>
      </c>
      <c r="C2234" s="98" t="s">
        <v>968</v>
      </c>
      <c r="D2234" s="98" t="s">
        <v>13143</v>
      </c>
      <c r="E2234" s="98" t="s">
        <v>454</v>
      </c>
      <c r="F2234" s="122">
        <v>1.0694397910179718</v>
      </c>
      <c r="G2234" s="122">
        <v>1.1141494383106452</v>
      </c>
      <c r="H2234" s="99">
        <v>14786.75</v>
      </c>
      <c r="I2234" s="53">
        <v>15813.538829834995</v>
      </c>
      <c r="J2234" s="54">
        <v>14944.409013115466</v>
      </c>
      <c r="K2234" s="55">
        <v>1.0106621815554782</v>
      </c>
      <c r="L2234" s="121">
        <v>16474.649206939932</v>
      </c>
      <c r="M2234" s="54">
        <v>15424.318000679266</v>
      </c>
      <c r="N2234" s="120">
        <v>1.0431175207993146</v>
      </c>
      <c r="O2234" s="123">
        <v>14896.168281211354</v>
      </c>
      <c r="P2234" s="53">
        <v>15930.55509362721</v>
      </c>
      <c r="Q2234" s="54">
        <v>15055.112332207458</v>
      </c>
      <c r="R2234" s="55">
        <v>1.010670129928418</v>
      </c>
      <c r="S2234" s="121">
        <v>16596.55752349248</v>
      </c>
      <c r="T2234" s="54">
        <v>15538.574831212705</v>
      </c>
      <c r="U2234" s="55">
        <v>1.0431256238432554</v>
      </c>
    </row>
    <row r="2235" spans="1:21" ht="13" x14ac:dyDescent="0.3">
      <c r="A2235" s="44" t="s">
        <v>5087</v>
      </c>
      <c r="B2235" s="44" t="s">
        <v>11150</v>
      </c>
      <c r="C2235" s="98" t="s">
        <v>968</v>
      </c>
      <c r="D2235" s="98" t="s">
        <v>13143</v>
      </c>
      <c r="E2235" s="98" t="s">
        <v>390</v>
      </c>
      <c r="F2235" s="122">
        <v>1.0616596805476521</v>
      </c>
      <c r="G2235" s="122">
        <v>1.097847715375043</v>
      </c>
      <c r="H2235" s="99">
        <v>12807.416666666668</v>
      </c>
      <c r="I2235" s="53">
        <v>13597.117886974011</v>
      </c>
      <c r="J2235" s="54">
        <v>12849.805049272973</v>
      </c>
      <c r="K2235" s="55">
        <v>1.0033096746759733</v>
      </c>
      <c r="L2235" s="121">
        <v>14060.593127356249</v>
      </c>
      <c r="M2235" s="54">
        <v>13164.1685932317</v>
      </c>
      <c r="N2235" s="120">
        <v>1.0278551042610751</v>
      </c>
      <c r="O2235" s="123">
        <v>12927.137124132365</v>
      </c>
      <c r="P2235" s="53">
        <v>13724.220269602061</v>
      </c>
      <c r="Q2235" s="54">
        <v>12970.023744713881</v>
      </c>
      <c r="R2235" s="55">
        <v>1.0033175652249757</v>
      </c>
      <c r="S2235" s="121">
        <v>14192.02795806862</v>
      </c>
      <c r="T2235" s="54">
        <v>13287.32709304082</v>
      </c>
      <c r="U2235" s="55">
        <v>1.0278630887449978</v>
      </c>
    </row>
    <row r="2236" spans="1:21" ht="13" x14ac:dyDescent="0.3">
      <c r="A2236" s="44" t="s">
        <v>5086</v>
      </c>
      <c r="B2236" s="44" t="s">
        <v>11149</v>
      </c>
      <c r="C2236" s="98" t="s">
        <v>964</v>
      </c>
      <c r="D2236" s="98" t="s">
        <v>13143</v>
      </c>
      <c r="E2236" s="98" t="s">
        <v>389</v>
      </c>
      <c r="F2236" s="122">
        <v>1.0266221352695462</v>
      </c>
      <c r="G2236" s="122">
        <v>1.0784162311880618</v>
      </c>
      <c r="H2236" s="99">
        <v>28030.583333333328</v>
      </c>
      <c r="I2236" s="53">
        <v>28776.817314517615</v>
      </c>
      <c r="J2236" s="54">
        <v>27195.211184006788</v>
      </c>
      <c r="K2236" s="55">
        <v>0.97019783215381272</v>
      </c>
      <c r="L2236" s="121">
        <v>30228.636036336229</v>
      </c>
      <c r="M2236" s="54">
        <v>28301.427793365874</v>
      </c>
      <c r="N2236" s="120">
        <v>1.0096624624900497</v>
      </c>
      <c r="O2236" s="123">
        <v>28292.871257962117</v>
      </c>
      <c r="P2236" s="53">
        <v>29046.08790375544</v>
      </c>
      <c r="Q2236" s="54">
        <v>27449.89823845767</v>
      </c>
      <c r="R2236" s="55">
        <v>0.97020546229406746</v>
      </c>
      <c r="S2236" s="121">
        <v>30511.491591500544</v>
      </c>
      <c r="T2236" s="54">
        <v>28566.471970789793</v>
      </c>
      <c r="U2236" s="55">
        <v>1.009670305651664</v>
      </c>
    </row>
    <row r="2237" spans="1:21" ht="13" x14ac:dyDescent="0.3">
      <c r="A2237" s="44" t="s">
        <v>5085</v>
      </c>
      <c r="B2237" s="44" t="s">
        <v>11148</v>
      </c>
      <c r="C2237" s="98" t="s">
        <v>964</v>
      </c>
      <c r="D2237" s="98" t="s">
        <v>13143</v>
      </c>
      <c r="E2237" s="98" t="s">
        <v>384</v>
      </c>
      <c r="F2237" s="122">
        <v>1.0261895325810677</v>
      </c>
      <c r="G2237" s="122">
        <v>1.0740970517853849</v>
      </c>
      <c r="H2237" s="99">
        <v>11003.333333333332</v>
      </c>
      <c r="I2237" s="53">
        <v>11291.505490167014</v>
      </c>
      <c r="J2237" s="54">
        <v>10670.91169375245</v>
      </c>
      <c r="K2237" s="55">
        <v>0.96978900579392169</v>
      </c>
      <c r="L2237" s="121">
        <v>11818.647893145184</v>
      </c>
      <c r="M2237" s="54">
        <v>11065.157209243516</v>
      </c>
      <c r="N2237" s="120">
        <v>1.0056186497343396</v>
      </c>
      <c r="O2237" s="123">
        <v>11111.810845084205</v>
      </c>
      <c r="P2237" s="53">
        <v>11402.823977246198</v>
      </c>
      <c r="Q2237" s="54">
        <v>10776.196740972609</v>
      </c>
      <c r="R2237" s="55">
        <v>0.96979663271895333</v>
      </c>
      <c r="S2237" s="121">
        <v>11935.163268701812</v>
      </c>
      <c r="T2237" s="54">
        <v>11174.331020812695</v>
      </c>
      <c r="U2237" s="55">
        <v>1.0056264614832018</v>
      </c>
    </row>
    <row r="2238" spans="1:21" ht="13" x14ac:dyDescent="0.3">
      <c r="A2238" s="44" t="s">
        <v>5084</v>
      </c>
      <c r="B2238" s="44" t="s">
        <v>11147</v>
      </c>
      <c r="C2238" s="98" t="s">
        <v>968</v>
      </c>
      <c r="D2238" s="98" t="s">
        <v>13143</v>
      </c>
      <c r="E2238" s="98" t="s">
        <v>390</v>
      </c>
      <c r="F2238" s="122">
        <v>1.0616596805476521</v>
      </c>
      <c r="G2238" s="122">
        <v>1.097847715375043</v>
      </c>
      <c r="H2238" s="99">
        <v>10080.166666666668</v>
      </c>
      <c r="I2238" s="53">
        <v>10701.706523200426</v>
      </c>
      <c r="J2238" s="54">
        <v>10113.528739012923</v>
      </c>
      <c r="K2238" s="55">
        <v>1.0033096746759731</v>
      </c>
      <c r="L2238" s="121">
        <v>11066.487945599663</v>
      </c>
      <c r="M2238" s="54">
        <v>10360.950760135682</v>
      </c>
      <c r="N2238" s="120">
        <v>1.0278551042610751</v>
      </c>
      <c r="O2238" s="123">
        <v>10170.819307166053</v>
      </c>
      <c r="P2238" s="53">
        <v>10797.948776553805</v>
      </c>
      <c r="Q2238" s="54">
        <v>10204.56166360902</v>
      </c>
      <c r="R2238" s="55">
        <v>1.0033175652249757</v>
      </c>
      <c r="S2238" s="121">
        <v>11166.010739864629</v>
      </c>
      <c r="T2238" s="54">
        <v>10454.209748130957</v>
      </c>
      <c r="U2238" s="55">
        <v>1.0278630887449978</v>
      </c>
    </row>
    <row r="2239" spans="1:21" ht="13" x14ac:dyDescent="0.3">
      <c r="A2239" s="44" t="s">
        <v>5083</v>
      </c>
      <c r="B2239" s="44" t="s">
        <v>11146</v>
      </c>
      <c r="C2239" s="98" t="s">
        <v>951</v>
      </c>
      <c r="D2239" s="98" t="s">
        <v>13143</v>
      </c>
      <c r="E2239" s="98" t="s">
        <v>383</v>
      </c>
      <c r="F2239" s="122">
        <v>1.0806231273753706</v>
      </c>
      <c r="G2239" s="122">
        <v>1.0942892546971861</v>
      </c>
      <c r="H2239" s="99">
        <v>14532.416666666664</v>
      </c>
      <c r="I2239" s="53">
        <v>15704.065546655289</v>
      </c>
      <c r="J2239" s="54">
        <v>14840.952504268786</v>
      </c>
      <c r="K2239" s="55">
        <v>1.021230869213227</v>
      </c>
      <c r="L2239" s="121">
        <v>15902.667403115629</v>
      </c>
      <c r="M2239" s="54">
        <v>14888.802547696405</v>
      </c>
      <c r="N2239" s="120">
        <v>1.0245235110721254</v>
      </c>
      <c r="O2239" s="123">
        <v>14654.220681039291</v>
      </c>
      <c r="P2239" s="53">
        <v>15835.689781593512</v>
      </c>
      <c r="Q2239" s="54">
        <v>14965.460218975788</v>
      </c>
      <c r="R2239" s="55">
        <v>1.0212389007038225</v>
      </c>
      <c r="S2239" s="121">
        <v>16035.956227222576</v>
      </c>
      <c r="T2239" s="54">
        <v>15013.71025130001</v>
      </c>
      <c r="U2239" s="55">
        <v>1.0245314696758903</v>
      </c>
    </row>
    <row r="2240" spans="1:21" ht="13" x14ac:dyDescent="0.3">
      <c r="A2240" s="44" t="s">
        <v>5082</v>
      </c>
      <c r="B2240" s="44" t="s">
        <v>11145</v>
      </c>
      <c r="C2240" s="98" t="s">
        <v>968</v>
      </c>
      <c r="D2240" s="98" t="s">
        <v>13143</v>
      </c>
      <c r="E2240" s="98" t="s">
        <v>393</v>
      </c>
      <c r="F2240" s="122">
        <v>1.0518475060228782</v>
      </c>
      <c r="G2240" s="122">
        <v>1.0888932900265731</v>
      </c>
      <c r="H2240" s="99">
        <v>8303</v>
      </c>
      <c r="I2240" s="53">
        <v>8733.4898425079573</v>
      </c>
      <c r="J2240" s="54">
        <v>8253.4874529213866</v>
      </c>
      <c r="K2240" s="55">
        <v>0.99403678825983222</v>
      </c>
      <c r="L2240" s="121">
        <v>9041.080987090636</v>
      </c>
      <c r="M2240" s="54">
        <v>8464.6723862282252</v>
      </c>
      <c r="N2240" s="120">
        <v>1.0194715628361104</v>
      </c>
      <c r="O2240" s="123">
        <v>8380.0528079591058</v>
      </c>
      <c r="P2240" s="53">
        <v>8814.5376463918037</v>
      </c>
      <c r="Q2240" s="54">
        <v>8330.1462907583445</v>
      </c>
      <c r="R2240" s="55">
        <v>0.99404460588203436</v>
      </c>
      <c r="S2240" s="121">
        <v>9124.9832726550121</v>
      </c>
      <c r="T2240" s="54">
        <v>8543.2918974318018</v>
      </c>
      <c r="U2240" s="55">
        <v>1.0194794821958231</v>
      </c>
    </row>
    <row r="2241" spans="1:21" ht="13" x14ac:dyDescent="0.3">
      <c r="A2241" s="44" t="s">
        <v>5081</v>
      </c>
      <c r="B2241" s="44" t="s">
        <v>11144</v>
      </c>
      <c r="C2241" s="98" t="s">
        <v>951</v>
      </c>
      <c r="D2241" s="98" t="s">
        <v>13143</v>
      </c>
      <c r="E2241" s="98" t="s">
        <v>387</v>
      </c>
      <c r="F2241" s="122">
        <v>1.1002260968795703</v>
      </c>
      <c r="G2241" s="122">
        <v>1.1289387727835805</v>
      </c>
      <c r="H2241" s="99">
        <v>13124.25</v>
      </c>
      <c r="I2241" s="53">
        <v>14439.642351971701</v>
      </c>
      <c r="J2241" s="54">
        <v>13646.023425435973</v>
      </c>
      <c r="K2241" s="55">
        <v>1.0397564375439339</v>
      </c>
      <c r="L2241" s="121">
        <v>14816.474688704906</v>
      </c>
      <c r="M2241" s="54">
        <v>13871.859386925827</v>
      </c>
      <c r="N2241" s="120">
        <v>1.0569639702783646</v>
      </c>
      <c r="O2241" s="123">
        <v>13240.810320943539</v>
      </c>
      <c r="P2241" s="53">
        <v>14567.88505893444</v>
      </c>
      <c r="Q2241" s="54">
        <v>13767.326042058694</v>
      </c>
      <c r="R2241" s="55">
        <v>1.0397646147292317</v>
      </c>
      <c r="S2241" s="121">
        <v>14948.064154386166</v>
      </c>
      <c r="T2241" s="54">
        <v>13995.168161585105</v>
      </c>
      <c r="U2241" s="55">
        <v>1.0569721808829453</v>
      </c>
    </row>
    <row r="2242" spans="1:21" ht="13" x14ac:dyDescent="0.3">
      <c r="A2242" s="44" t="s">
        <v>5080</v>
      </c>
      <c r="B2242" s="44" t="s">
        <v>13272</v>
      </c>
      <c r="C2242" s="98" t="s">
        <v>968</v>
      </c>
      <c r="D2242" s="98" t="s">
        <v>13143</v>
      </c>
      <c r="E2242" s="98" t="s">
        <v>455</v>
      </c>
      <c r="F2242" s="122">
        <v>1.0613942137785046</v>
      </c>
      <c r="G2242" s="122">
        <v>1.102207836818714</v>
      </c>
      <c r="H2242" s="99">
        <v>15622.333333333334</v>
      </c>
      <c r="I2242" s="53">
        <v>16581.454205719059</v>
      </c>
      <c r="J2242" s="54">
        <v>15670.118899318813</v>
      </c>
      <c r="K2242" s="55">
        <v>1.0030587982579733</v>
      </c>
      <c r="L2242" s="121">
        <v>17219.058229394224</v>
      </c>
      <c r="M2242" s="54">
        <v>16121.267680194933</v>
      </c>
      <c r="N2242" s="120">
        <v>1.0319372488229415</v>
      </c>
      <c r="O2242" s="123">
        <v>15768.492360999106</v>
      </c>
      <c r="P2242" s="53">
        <v>16736.586551975</v>
      </c>
      <c r="Q2242" s="54">
        <v>15816.849388913874</v>
      </c>
      <c r="R2242" s="55">
        <v>1.0030666868339533</v>
      </c>
      <c r="S2242" s="121">
        <v>17380.155855109242</v>
      </c>
      <c r="T2242" s="54">
        <v>16272.221028395785</v>
      </c>
      <c r="U2242" s="55">
        <v>1.0319452650173819</v>
      </c>
    </row>
    <row r="2243" spans="1:21" ht="13" x14ac:dyDescent="0.3">
      <c r="A2243" s="44" t="s">
        <v>5079</v>
      </c>
      <c r="B2243" s="44" t="s">
        <v>11143</v>
      </c>
      <c r="C2243" s="98" t="s">
        <v>968</v>
      </c>
      <c r="D2243" s="98" t="s">
        <v>13143</v>
      </c>
      <c r="E2243" s="98" t="s">
        <v>390</v>
      </c>
      <c r="F2243" s="122">
        <v>1.0616596805476521</v>
      </c>
      <c r="G2243" s="122">
        <v>1.097847715375043</v>
      </c>
      <c r="H2243" s="99">
        <v>32645.666666666672</v>
      </c>
      <c r="I2243" s="53">
        <v>34658.588044598473</v>
      </c>
      <c r="J2243" s="54">
        <v>32753.713202913601</v>
      </c>
      <c r="K2243" s="55">
        <v>1.0033096746759733</v>
      </c>
      <c r="L2243" s="121">
        <v>35839.970566895201</v>
      </c>
      <c r="M2243" s="54">
        <v>33555.015115338982</v>
      </c>
      <c r="N2243" s="120">
        <v>1.0278551042610753</v>
      </c>
      <c r="O2243" s="123">
        <v>32929.063496874114</v>
      </c>
      <c r="P2243" s="53">
        <v>34959.459032824729</v>
      </c>
      <c r="Q2243" s="54">
        <v>33038.307812822364</v>
      </c>
      <c r="R2243" s="55">
        <v>1.0033175652249757</v>
      </c>
      <c r="S2243" s="121">
        <v>36151.097129482972</v>
      </c>
      <c r="T2243" s="54">
        <v>33846.568915377189</v>
      </c>
      <c r="U2243" s="55">
        <v>1.027863088744998</v>
      </c>
    </row>
    <row r="2244" spans="1:21" ht="13" x14ac:dyDescent="0.3">
      <c r="A2244" s="44" t="s">
        <v>5078</v>
      </c>
      <c r="B2244" s="44" t="s">
        <v>11142</v>
      </c>
      <c r="C2244" s="98" t="s">
        <v>968</v>
      </c>
      <c r="D2244" s="98" t="s">
        <v>13143</v>
      </c>
      <c r="E2244" s="98" t="s">
        <v>385</v>
      </c>
      <c r="F2244" s="122">
        <v>1.0611729712191547</v>
      </c>
      <c r="G2244" s="122">
        <v>1.0999554395055957</v>
      </c>
      <c r="H2244" s="99">
        <v>20422.583333333336</v>
      </c>
      <c r="I2244" s="53">
        <v>21671.893435804122</v>
      </c>
      <c r="J2244" s="54">
        <v>20480.78188433477</v>
      </c>
      <c r="K2244" s="55">
        <v>1.0028497154376372</v>
      </c>
      <c r="L2244" s="121">
        <v>22463.931626256322</v>
      </c>
      <c r="M2244" s="54">
        <v>21031.757374411027</v>
      </c>
      <c r="N2244" s="120">
        <v>1.0298284517259582</v>
      </c>
      <c r="O2244" s="123">
        <v>20610.787461448381</v>
      </c>
      <c r="P2244" s="53">
        <v>21871.610569631677</v>
      </c>
      <c r="Q2244" s="54">
        <v>20669.684896530969</v>
      </c>
      <c r="R2244" s="55">
        <v>1.0028576023692812</v>
      </c>
      <c r="S2244" s="121">
        <v>22670.947780713876</v>
      </c>
      <c r="T2244" s="54">
        <v>21225.740222723471</v>
      </c>
      <c r="U2244" s="55">
        <v>1.0298364515390463</v>
      </c>
    </row>
    <row r="2245" spans="1:21" ht="13" x14ac:dyDescent="0.3">
      <c r="A2245" s="44" t="s">
        <v>5077</v>
      </c>
      <c r="B2245" s="44" t="s">
        <v>8634</v>
      </c>
      <c r="C2245" s="98" t="s">
        <v>968</v>
      </c>
      <c r="D2245" s="98" t="s">
        <v>13143</v>
      </c>
      <c r="E2245" s="98" t="s">
        <v>385</v>
      </c>
      <c r="F2245" s="122">
        <v>1.0611729712191547</v>
      </c>
      <c r="G2245" s="122">
        <v>1.0999554395055957</v>
      </c>
      <c r="H2245" s="99">
        <v>14278.833333333332</v>
      </c>
      <c r="I2245" s="53">
        <v>15152.311993876438</v>
      </c>
      <c r="J2245" s="54">
        <v>14319.523945114783</v>
      </c>
      <c r="K2245" s="55">
        <v>1.0028497154376372</v>
      </c>
      <c r="L2245" s="121">
        <v>15706.080394793815</v>
      </c>
      <c r="M2245" s="54">
        <v>14704.748824119666</v>
      </c>
      <c r="N2245" s="120">
        <v>1.0298284517259582</v>
      </c>
      <c r="O2245" s="123">
        <v>14416.053192955627</v>
      </c>
      <c r="P2245" s="53">
        <v>15297.926000022104</v>
      </c>
      <c r="Q2245" s="54">
        <v>14457.248540715502</v>
      </c>
      <c r="R2245" s="55">
        <v>1.0028576023692812</v>
      </c>
      <c r="S2245" s="121">
        <v>15857.016125793554</v>
      </c>
      <c r="T2245" s="54">
        <v>14846.177065431562</v>
      </c>
      <c r="U2245" s="55">
        <v>1.0298364515390463</v>
      </c>
    </row>
    <row r="2246" spans="1:21" ht="13" x14ac:dyDescent="0.3">
      <c r="A2246" s="44" t="s">
        <v>5076</v>
      </c>
      <c r="B2246" s="44" t="s">
        <v>11141</v>
      </c>
      <c r="C2246" s="98" t="s">
        <v>968</v>
      </c>
      <c r="D2246" s="98" t="s">
        <v>13143</v>
      </c>
      <c r="E2246" s="98" t="s">
        <v>386</v>
      </c>
      <c r="F2246" s="122">
        <v>1.0599323211498983</v>
      </c>
      <c r="G2246" s="122">
        <v>1.0993841905316561</v>
      </c>
      <c r="H2246" s="99">
        <v>9697</v>
      </c>
      <c r="I2246" s="53">
        <v>10278.163718190564</v>
      </c>
      <c r="J2246" s="54">
        <v>9713.2643212415078</v>
      </c>
      <c r="K2246" s="55">
        <v>1.0016772528866151</v>
      </c>
      <c r="L2246" s="121">
        <v>10660.72849558547</v>
      </c>
      <c r="M2246" s="54">
        <v>9981.0602562357126</v>
      </c>
      <c r="N2246" s="120">
        <v>1.0292936223817379</v>
      </c>
      <c r="O2246" s="123">
        <v>9789.7529146114957</v>
      </c>
      <c r="P2246" s="53">
        <v>10376.475530268144</v>
      </c>
      <c r="Q2246" s="54">
        <v>9806.2499267889307</v>
      </c>
      <c r="R2246" s="55">
        <v>1.0016851305974037</v>
      </c>
      <c r="S2246" s="121">
        <v>10762.699583535081</v>
      </c>
      <c r="T2246" s="54">
        <v>10076.608515223543</v>
      </c>
      <c r="U2246" s="55">
        <v>1.029301618040217</v>
      </c>
    </row>
    <row r="2247" spans="1:21" ht="13" x14ac:dyDescent="0.3">
      <c r="A2247" s="44" t="s">
        <v>5075</v>
      </c>
      <c r="B2247" s="44" t="s">
        <v>11140</v>
      </c>
      <c r="C2247" s="98" t="s">
        <v>968</v>
      </c>
      <c r="D2247" s="98" t="s">
        <v>13143</v>
      </c>
      <c r="E2247" s="98" t="s">
        <v>455</v>
      </c>
      <c r="F2247" s="122">
        <v>1.0613942137785046</v>
      </c>
      <c r="G2247" s="122">
        <v>1.102207836818714</v>
      </c>
      <c r="H2247" s="99">
        <v>14919.333333333332</v>
      </c>
      <c r="I2247" s="53">
        <v>15835.294073432769</v>
      </c>
      <c r="J2247" s="54">
        <v>14964.968564143457</v>
      </c>
      <c r="K2247" s="55">
        <v>1.0030587982579735</v>
      </c>
      <c r="L2247" s="121">
        <v>16444.206120110666</v>
      </c>
      <c r="M2247" s="54">
        <v>15395.815794272403</v>
      </c>
      <c r="N2247" s="120">
        <v>1.0319372488229415</v>
      </c>
      <c r="O2247" s="123">
        <v>15068.193156743164</v>
      </c>
      <c r="P2247" s="53">
        <v>15993.293028664055</v>
      </c>
      <c r="Q2247" s="54">
        <v>15114.402586308413</v>
      </c>
      <c r="R2247" s="55">
        <v>1.0030666868339533</v>
      </c>
      <c r="S2247" s="121">
        <v>16608.280584060434</v>
      </c>
      <c r="T2247" s="54">
        <v>15549.550580468425</v>
      </c>
      <c r="U2247" s="55">
        <v>1.0319452650173819</v>
      </c>
    </row>
    <row r="2248" spans="1:21" ht="13" x14ac:dyDescent="0.3">
      <c r="A2248" s="44" t="s">
        <v>5074</v>
      </c>
      <c r="B2248" s="44" t="s">
        <v>11139</v>
      </c>
      <c r="C2248" s="98" t="s">
        <v>968</v>
      </c>
      <c r="D2248" s="98" t="s">
        <v>13143</v>
      </c>
      <c r="E2248" s="98" t="s">
        <v>386</v>
      </c>
      <c r="F2248" s="122">
        <v>1.0599323211498983</v>
      </c>
      <c r="G2248" s="122">
        <v>1.0993841905316561</v>
      </c>
      <c r="H2248" s="99">
        <v>6073.5</v>
      </c>
      <c r="I2248" s="53">
        <v>6437.4989525039073</v>
      </c>
      <c r="J2248" s="54">
        <v>6083.6867954068575</v>
      </c>
      <c r="K2248" s="55">
        <v>1.0016772528866151</v>
      </c>
      <c r="L2248" s="121">
        <v>6677.1098811940137</v>
      </c>
      <c r="M2248" s="54">
        <v>6251.414815535486</v>
      </c>
      <c r="N2248" s="120">
        <v>1.0292936223817379</v>
      </c>
      <c r="O2248" s="123">
        <v>6127.998017405489</v>
      </c>
      <c r="P2248" s="53">
        <v>6495.2631625905751</v>
      </c>
      <c r="Q2248" s="54">
        <v>6138.3244943654499</v>
      </c>
      <c r="R2248" s="55">
        <v>1.0016851305974039</v>
      </c>
      <c r="S2248" s="121">
        <v>6737.0241399449269</v>
      </c>
      <c r="T2248" s="54">
        <v>6307.5582746627106</v>
      </c>
      <c r="U2248" s="55">
        <v>1.0293016180402168</v>
      </c>
    </row>
    <row r="2249" spans="1:21" ht="13" x14ac:dyDescent="0.3">
      <c r="A2249" s="44" t="s">
        <v>5073</v>
      </c>
      <c r="B2249" s="44" t="s">
        <v>11138</v>
      </c>
      <c r="C2249" s="98" t="s">
        <v>951</v>
      </c>
      <c r="D2249" s="98" t="s">
        <v>13143</v>
      </c>
      <c r="E2249" s="98" t="s">
        <v>383</v>
      </c>
      <c r="F2249" s="122">
        <v>1.0806231273753706</v>
      </c>
      <c r="G2249" s="122">
        <v>1.0942892546971861</v>
      </c>
      <c r="H2249" s="99">
        <v>9065.5</v>
      </c>
      <c r="I2249" s="53">
        <v>9796.3889612214225</v>
      </c>
      <c r="J2249" s="54">
        <v>9257.9684448525113</v>
      </c>
      <c r="K2249" s="55">
        <v>1.0212308692132273</v>
      </c>
      <c r="L2249" s="121">
        <v>9920.2792384573404</v>
      </c>
      <c r="M2249" s="54">
        <v>9287.8178896243535</v>
      </c>
      <c r="N2249" s="120">
        <v>1.0245235110721256</v>
      </c>
      <c r="O2249" s="123">
        <v>9147.7206752849161</v>
      </c>
      <c r="P2249" s="53">
        <v>9885.2385244827237</v>
      </c>
      <c r="Q2249" s="54">
        <v>9342.0082063735972</v>
      </c>
      <c r="R2249" s="55">
        <v>1.0212389007038225</v>
      </c>
      <c r="S2249" s="121">
        <v>10010.25243993557</v>
      </c>
      <c r="T2249" s="54">
        <v>9372.1277076341812</v>
      </c>
      <c r="U2249" s="55">
        <v>1.02453146967589</v>
      </c>
    </row>
    <row r="2250" spans="1:21" ht="13" x14ac:dyDescent="0.3">
      <c r="A2250" s="44" t="s">
        <v>5072</v>
      </c>
      <c r="B2250" s="44" t="s">
        <v>11137</v>
      </c>
      <c r="C2250" s="98" t="s">
        <v>968</v>
      </c>
      <c r="D2250" s="98" t="s">
        <v>13143</v>
      </c>
      <c r="E2250" s="98" t="s">
        <v>393</v>
      </c>
      <c r="F2250" s="122">
        <v>1.0518475060228782</v>
      </c>
      <c r="G2250" s="122">
        <v>1.0888932900265731</v>
      </c>
      <c r="H2250" s="99">
        <v>17876.916666666664</v>
      </c>
      <c r="I2250" s="53">
        <v>18803.790211212156</v>
      </c>
      <c r="J2250" s="54">
        <v>17770.312827321999</v>
      </c>
      <c r="K2250" s="55">
        <v>0.99403678825983233</v>
      </c>
      <c r="L2250" s="121">
        <v>19466.054604697543</v>
      </c>
      <c r="M2250" s="54">
        <v>18225.008172857575</v>
      </c>
      <c r="N2250" s="120">
        <v>1.0194715628361104</v>
      </c>
      <c r="O2250" s="123">
        <v>18037.197987024309</v>
      </c>
      <c r="P2250" s="53">
        <v>18972.381718292399</v>
      </c>
      <c r="Q2250" s="54">
        <v>17929.779364227801</v>
      </c>
      <c r="R2250" s="55">
        <v>0.99404460588203425</v>
      </c>
      <c r="S2250" s="121">
        <v>19640.583858951581</v>
      </c>
      <c r="T2250" s="54">
        <v>18388.553264075083</v>
      </c>
      <c r="U2250" s="55">
        <v>1.0194794821958231</v>
      </c>
    </row>
    <row r="2251" spans="1:21" ht="13" x14ac:dyDescent="0.3">
      <c r="A2251" s="44" t="s">
        <v>5071</v>
      </c>
      <c r="B2251" s="44" t="s">
        <v>11136</v>
      </c>
      <c r="C2251" s="98" t="s">
        <v>964</v>
      </c>
      <c r="D2251" s="98" t="s">
        <v>13143</v>
      </c>
      <c r="E2251" s="98" t="s">
        <v>389</v>
      </c>
      <c r="F2251" s="122">
        <v>1.0266221352695462</v>
      </c>
      <c r="G2251" s="122">
        <v>1.0784162311880618</v>
      </c>
      <c r="H2251" s="99">
        <v>11982.083333333332</v>
      </c>
      <c r="I2251" s="53">
        <v>12301.071976644307</v>
      </c>
      <c r="J2251" s="54">
        <v>11624.991274686328</v>
      </c>
      <c r="K2251" s="55">
        <v>0.97019783215381261</v>
      </c>
      <c r="L2251" s="121">
        <v>12921.673150114621</v>
      </c>
      <c r="M2251" s="54">
        <v>12097.859764094315</v>
      </c>
      <c r="N2251" s="120">
        <v>1.0096624624900497</v>
      </c>
      <c r="O2251" s="123">
        <v>12099.541802492451</v>
      </c>
      <c r="P2251" s="53">
        <v>12421.657441057934</v>
      </c>
      <c r="Q2251" s="54">
        <v>11739.041548033583</v>
      </c>
      <c r="R2251" s="55">
        <v>0.97020546229406746</v>
      </c>
      <c r="S2251" s="121">
        <v>13048.342269746317</v>
      </c>
      <c r="T2251" s="54">
        <v>12216.548069967641</v>
      </c>
      <c r="U2251" s="55">
        <v>1.0096703056516643</v>
      </c>
    </row>
    <row r="2252" spans="1:21" ht="13" x14ac:dyDescent="0.3">
      <c r="A2252" s="44" t="s">
        <v>5070</v>
      </c>
      <c r="B2252" s="44" t="s">
        <v>11135</v>
      </c>
      <c r="C2252" s="98" t="s">
        <v>968</v>
      </c>
      <c r="D2252" s="98" t="s">
        <v>13143</v>
      </c>
      <c r="E2252" s="98" t="s">
        <v>454</v>
      </c>
      <c r="F2252" s="122">
        <v>1.0694397910179718</v>
      </c>
      <c r="G2252" s="122">
        <v>1.1141494383106452</v>
      </c>
      <c r="H2252" s="99">
        <v>7696.8333333333339</v>
      </c>
      <c r="I2252" s="53">
        <v>8231.2998315001605</v>
      </c>
      <c r="J2252" s="54">
        <v>7778.89836773559</v>
      </c>
      <c r="K2252" s="55">
        <v>1.0106621815554782</v>
      </c>
      <c r="L2252" s="121">
        <v>8575.422535103984</v>
      </c>
      <c r="M2252" s="54">
        <v>8028.7017046721921</v>
      </c>
      <c r="N2252" s="120">
        <v>1.0431175207993146</v>
      </c>
      <c r="O2252" s="123">
        <v>7763.7613367937665</v>
      </c>
      <c r="P2252" s="53">
        <v>8302.8753015341354</v>
      </c>
      <c r="Q2252" s="54">
        <v>7846.6016789905852</v>
      </c>
      <c r="R2252" s="55">
        <v>1.0106701299284182</v>
      </c>
      <c r="S2252" s="121">
        <v>8649.9903325666783</v>
      </c>
      <c r="T2252" s="54">
        <v>8098.5783878131415</v>
      </c>
      <c r="U2252" s="55">
        <v>1.0431256238432551</v>
      </c>
    </row>
    <row r="2253" spans="1:21" ht="13" x14ac:dyDescent="0.3">
      <c r="A2253" s="44" t="s">
        <v>5069</v>
      </c>
      <c r="B2253" s="44" t="s">
        <v>11134</v>
      </c>
      <c r="C2253" s="98" t="s">
        <v>951</v>
      </c>
      <c r="D2253" s="98" t="s">
        <v>13143</v>
      </c>
      <c r="E2253" s="98" t="s">
        <v>388</v>
      </c>
      <c r="F2253" s="122">
        <v>1.1154139995834298</v>
      </c>
      <c r="G2253" s="122">
        <v>1.141751510174347</v>
      </c>
      <c r="H2253" s="99">
        <v>13965.416666666666</v>
      </c>
      <c r="I2253" s="53">
        <v>15577.221260015756</v>
      </c>
      <c r="J2253" s="54">
        <v>14721.079721780554</v>
      </c>
      <c r="K2253" s="55">
        <v>1.0541095960937235</v>
      </c>
      <c r="L2253" s="121">
        <v>15945.03556938066</v>
      </c>
      <c r="M2253" s="54">
        <v>14928.469557377084</v>
      </c>
      <c r="N2253" s="120">
        <v>1.0689598394159681</v>
      </c>
      <c r="O2253" s="123">
        <v>14085.956552989886</v>
      </c>
      <c r="P2253" s="53">
        <v>15711.673136728872</v>
      </c>
      <c r="Q2253" s="54">
        <v>14848.258746175412</v>
      </c>
      <c r="R2253" s="55">
        <v>1.054117886159724</v>
      </c>
      <c r="S2253" s="121">
        <v>16082.662166626442</v>
      </c>
      <c r="T2253" s="54">
        <v>15057.43882172564</v>
      </c>
      <c r="U2253" s="55">
        <v>1.0689681432056914</v>
      </c>
    </row>
    <row r="2254" spans="1:21" ht="13" x14ac:dyDescent="0.3">
      <c r="A2254" s="44" t="s">
        <v>5068</v>
      </c>
      <c r="B2254" s="44" t="s">
        <v>11133</v>
      </c>
      <c r="C2254" s="98" t="s">
        <v>968</v>
      </c>
      <c r="D2254" s="98" t="s">
        <v>13143</v>
      </c>
      <c r="E2254" s="98" t="s">
        <v>454</v>
      </c>
      <c r="F2254" s="122">
        <v>1.0694397910179718</v>
      </c>
      <c r="G2254" s="122">
        <v>1.1141494383106452</v>
      </c>
      <c r="H2254" s="99">
        <v>7338.083333333333</v>
      </c>
      <c r="I2254" s="53">
        <v>7847.6383064724614</v>
      </c>
      <c r="J2254" s="54">
        <v>7416.3233101025608</v>
      </c>
      <c r="K2254" s="55">
        <v>1.0106621815554782</v>
      </c>
      <c r="L2254" s="121">
        <v>8175.7214241100401</v>
      </c>
      <c r="M2254" s="54">
        <v>7654.4832940854385</v>
      </c>
      <c r="N2254" s="120">
        <v>1.0431175207993149</v>
      </c>
      <c r="O2254" s="123">
        <v>7405.9730758322075</v>
      </c>
      <c r="P2254" s="53">
        <v>7920.2422985027224</v>
      </c>
      <c r="Q2254" s="54">
        <v>7484.9957707977037</v>
      </c>
      <c r="R2254" s="55">
        <v>1.0106701299284182</v>
      </c>
      <c r="S2254" s="121">
        <v>8251.3607425822156</v>
      </c>
      <c r="T2254" s="54">
        <v>7725.3602848938226</v>
      </c>
      <c r="U2254" s="55">
        <v>1.0431256238432551</v>
      </c>
    </row>
    <row r="2255" spans="1:21" ht="13" x14ac:dyDescent="0.3">
      <c r="A2255" s="44" t="s">
        <v>5067</v>
      </c>
      <c r="B2255" s="44" t="s">
        <v>11132</v>
      </c>
      <c r="C2255" s="98" t="s">
        <v>964</v>
      </c>
      <c r="D2255" s="98" t="s">
        <v>13143</v>
      </c>
      <c r="E2255" s="98" t="s">
        <v>389</v>
      </c>
      <c r="F2255" s="122">
        <v>1.0266221352695462</v>
      </c>
      <c r="G2255" s="122">
        <v>1.0784162311880618</v>
      </c>
      <c r="H2255" s="99">
        <v>16606.083333333332</v>
      </c>
      <c r="I2255" s="53">
        <v>17048.172730130689</v>
      </c>
      <c r="J2255" s="54">
        <v>16111.186050565559</v>
      </c>
      <c r="K2255" s="55">
        <v>0.97019783215381272</v>
      </c>
      <c r="L2255" s="121">
        <v>17908.26980312822</v>
      </c>
      <c r="M2255" s="54">
        <v>16766.538990648307</v>
      </c>
      <c r="N2255" s="120">
        <v>1.0096624624900499</v>
      </c>
      <c r="O2255" s="123">
        <v>16810.694539178949</v>
      </c>
      <c r="P2255" s="53">
        <v>17258.231123175992</v>
      </c>
      <c r="Q2255" s="54">
        <v>16309.827666868467</v>
      </c>
      <c r="R2255" s="55">
        <v>0.97020546229406746</v>
      </c>
      <c r="S2255" s="121">
        <v>18128.925848595092</v>
      </c>
      <c r="T2255" s="54">
        <v>16973.259093589568</v>
      </c>
      <c r="U2255" s="55">
        <v>1.009670305651664</v>
      </c>
    </row>
    <row r="2256" spans="1:21" ht="13" x14ac:dyDescent="0.3">
      <c r="A2256" s="44" t="s">
        <v>5066</v>
      </c>
      <c r="B2256" s="44" t="s">
        <v>13273</v>
      </c>
      <c r="C2256" s="98" t="s">
        <v>968</v>
      </c>
      <c r="D2256" s="98" t="s">
        <v>13143</v>
      </c>
      <c r="E2256" s="98" t="s">
        <v>391</v>
      </c>
      <c r="F2256" s="122">
        <v>1.0616813567175318</v>
      </c>
      <c r="G2256" s="122">
        <v>1.0978690496748373</v>
      </c>
      <c r="H2256" s="99">
        <v>6383.75</v>
      </c>
      <c r="I2256" s="53">
        <v>6777.5083609455442</v>
      </c>
      <c r="J2256" s="54">
        <v>6405.008905703422</v>
      </c>
      <c r="K2256" s="55">
        <v>1.0033301594992632</v>
      </c>
      <c r="L2256" s="121">
        <v>7008.5215458617431</v>
      </c>
      <c r="M2256" s="54">
        <v>6561.6975317717861</v>
      </c>
      <c r="N2256" s="120">
        <v>1.0278750784056059</v>
      </c>
      <c r="O2256" s="123">
        <v>6441.001738938071</v>
      </c>
      <c r="P2256" s="53">
        <v>6838.291464815753</v>
      </c>
      <c r="Q2256" s="54">
        <v>6462.5021261412803</v>
      </c>
      <c r="R2256" s="55">
        <v>1.0033380502093692</v>
      </c>
      <c r="S2256" s="121">
        <v>7071.3764580819143</v>
      </c>
      <c r="T2256" s="54">
        <v>6620.5965964958359</v>
      </c>
      <c r="U2256" s="55">
        <v>1.0278830630446896</v>
      </c>
    </row>
    <row r="2257" spans="1:21" ht="13" x14ac:dyDescent="0.3">
      <c r="A2257" s="44" t="s">
        <v>5065</v>
      </c>
      <c r="B2257" s="44" t="s">
        <v>11131</v>
      </c>
      <c r="C2257" s="98" t="s">
        <v>968</v>
      </c>
      <c r="D2257" s="98" t="s">
        <v>13143</v>
      </c>
      <c r="E2257" s="98" t="s">
        <v>455</v>
      </c>
      <c r="F2257" s="122">
        <v>1.0613942137785046</v>
      </c>
      <c r="G2257" s="122">
        <v>1.102207836818714</v>
      </c>
      <c r="H2257" s="99">
        <v>21611.749999999996</v>
      </c>
      <c r="I2257" s="53">
        <v>22938.586399627595</v>
      </c>
      <c r="J2257" s="54">
        <v>21677.855983251753</v>
      </c>
      <c r="K2257" s="55">
        <v>1.0030587982579735</v>
      </c>
      <c r="L2257" s="121">
        <v>23820.640217366839</v>
      </c>
      <c r="M2257" s="54">
        <v>22301.969837249202</v>
      </c>
      <c r="N2257" s="120">
        <v>1.0319372488229415</v>
      </c>
      <c r="O2257" s="123">
        <v>21801.901510919175</v>
      </c>
      <c r="P2257" s="53">
        <v>23140.41211305845</v>
      </c>
      <c r="Q2257" s="54">
        <v>21868.761115237856</v>
      </c>
      <c r="R2257" s="55">
        <v>1.0030666868339533</v>
      </c>
      <c r="S2257" s="121">
        <v>24030.226702884876</v>
      </c>
      <c r="T2257" s="54">
        <v>22498.369032568346</v>
      </c>
      <c r="U2257" s="55">
        <v>1.0319452650173819</v>
      </c>
    </row>
    <row r="2258" spans="1:21" ht="13" x14ac:dyDescent="0.3">
      <c r="A2258" s="44" t="s">
        <v>5064</v>
      </c>
      <c r="B2258" s="44" t="s">
        <v>11130</v>
      </c>
      <c r="C2258" s="98" t="s">
        <v>968</v>
      </c>
      <c r="D2258" s="98" t="s">
        <v>13143</v>
      </c>
      <c r="E2258" s="98" t="s">
        <v>455</v>
      </c>
      <c r="F2258" s="122">
        <v>1.0613942137785046</v>
      </c>
      <c r="G2258" s="122">
        <v>1.102207836818714</v>
      </c>
      <c r="H2258" s="99">
        <v>5108.9166666666661</v>
      </c>
      <c r="I2258" s="53">
        <v>5422.5745886765644</v>
      </c>
      <c r="J2258" s="54">
        <v>5124.5438120667968</v>
      </c>
      <c r="K2258" s="55">
        <v>1.0030587982579733</v>
      </c>
      <c r="L2258" s="121">
        <v>5631.087987653741</v>
      </c>
      <c r="M2258" s="54">
        <v>5272.0814094656716</v>
      </c>
      <c r="N2258" s="120">
        <v>1.0319372488229415</v>
      </c>
      <c r="O2258" s="123">
        <v>5159.5762200536392</v>
      </c>
      <c r="P2258" s="53">
        <v>5476.3443455141014</v>
      </c>
      <c r="Q2258" s="54">
        <v>5175.3990245164568</v>
      </c>
      <c r="R2258" s="55">
        <v>1.0030666868339535</v>
      </c>
      <c r="S2258" s="121">
        <v>5686.9253444065989</v>
      </c>
      <c r="T2258" s="54">
        <v>5324.4002497806341</v>
      </c>
      <c r="U2258" s="55">
        <v>1.0319452650173819</v>
      </c>
    </row>
    <row r="2259" spans="1:21" ht="13" x14ac:dyDescent="0.3">
      <c r="A2259" s="44" t="s">
        <v>5063</v>
      </c>
      <c r="B2259" s="44" t="s">
        <v>11129</v>
      </c>
      <c r="C2259" s="98" t="s">
        <v>968</v>
      </c>
      <c r="D2259" s="98" t="s">
        <v>13143</v>
      </c>
      <c r="E2259" s="98" t="s">
        <v>390</v>
      </c>
      <c r="F2259" s="122">
        <v>1.0616596805476521</v>
      </c>
      <c r="G2259" s="122">
        <v>1.097847715375043</v>
      </c>
      <c r="H2259" s="99">
        <v>11176.166666666668</v>
      </c>
      <c r="I2259" s="53">
        <v>11865.285533080652</v>
      </c>
      <c r="J2259" s="54">
        <v>11213.15614245779</v>
      </c>
      <c r="K2259" s="55">
        <v>1.0033096746759731</v>
      </c>
      <c r="L2259" s="121">
        <v>12269.729041650711</v>
      </c>
      <c r="M2259" s="54">
        <v>11487.479954405822</v>
      </c>
      <c r="N2259" s="120">
        <v>1.0278551042610753</v>
      </c>
      <c r="O2259" s="123">
        <v>11278.699275756739</v>
      </c>
      <c r="P2259" s="53">
        <v>11974.140270092934</v>
      </c>
      <c r="Q2259" s="54">
        <v>11316.117096256949</v>
      </c>
      <c r="R2259" s="55">
        <v>1.0033175652249757</v>
      </c>
      <c r="S2259" s="121">
        <v>12382.294232291688</v>
      </c>
      <c r="T2259" s="54">
        <v>11592.958674605292</v>
      </c>
      <c r="U2259" s="55">
        <v>1.0278630887449978</v>
      </c>
    </row>
    <row r="2260" spans="1:21" ht="13" x14ac:dyDescent="0.3">
      <c r="A2260" s="44" t="s">
        <v>5062</v>
      </c>
      <c r="B2260" s="44" t="s">
        <v>11128</v>
      </c>
      <c r="C2260" s="98" t="s">
        <v>968</v>
      </c>
      <c r="D2260" s="98" t="s">
        <v>13143</v>
      </c>
      <c r="E2260" s="98" t="s">
        <v>394</v>
      </c>
      <c r="F2260" s="122">
        <v>1.0640513174944011</v>
      </c>
      <c r="G2260" s="122">
        <v>1.1053889242494015</v>
      </c>
      <c r="H2260" s="99">
        <v>12630.66666666667</v>
      </c>
      <c r="I2260" s="53">
        <v>13439.677507499286</v>
      </c>
      <c r="J2260" s="54">
        <v>12701.017769501583</v>
      </c>
      <c r="K2260" s="55">
        <v>1.0055698645757611</v>
      </c>
      <c r="L2260" s="121">
        <v>13961.799039219444</v>
      </c>
      <c r="M2260" s="54">
        <v>13071.673061893327</v>
      </c>
      <c r="N2260" s="120">
        <v>1.0349155279657969</v>
      </c>
      <c r="O2260" s="123">
        <v>12733.438481074791</v>
      </c>
      <c r="P2260" s="53">
        <v>13549.031992021537</v>
      </c>
      <c r="Q2260" s="54">
        <v>12804.462709159267</v>
      </c>
      <c r="R2260" s="55">
        <v>1.0055777729000723</v>
      </c>
      <c r="S2260" s="121">
        <v>14075.401864591196</v>
      </c>
      <c r="T2260" s="54">
        <v>13178.135576775729</v>
      </c>
      <c r="U2260" s="55">
        <v>1.0349235672958152</v>
      </c>
    </row>
    <row r="2261" spans="1:21" ht="13" x14ac:dyDescent="0.3">
      <c r="A2261" s="44" t="s">
        <v>5061</v>
      </c>
      <c r="B2261" s="44" t="s">
        <v>11127</v>
      </c>
      <c r="C2261" s="98" t="s">
        <v>951</v>
      </c>
      <c r="D2261" s="98" t="s">
        <v>13143</v>
      </c>
      <c r="E2261" s="98" t="s">
        <v>388</v>
      </c>
      <c r="F2261" s="122">
        <v>1.1154139995834298</v>
      </c>
      <c r="G2261" s="122">
        <v>1.141751510174347</v>
      </c>
      <c r="H2261" s="99">
        <v>11797</v>
      </c>
      <c r="I2261" s="53">
        <v>13158.538953085721</v>
      </c>
      <c r="J2261" s="54">
        <v>12435.330905117655</v>
      </c>
      <c r="K2261" s="55">
        <v>1.0541095960937235</v>
      </c>
      <c r="L2261" s="121">
        <v>13469.242565526771</v>
      </c>
      <c r="M2261" s="54">
        <v>12610.519225590177</v>
      </c>
      <c r="N2261" s="120">
        <v>1.0689598394159683</v>
      </c>
      <c r="O2261" s="123">
        <v>11904.295672288496</v>
      </c>
      <c r="P2261" s="53">
        <v>13278.218048051025</v>
      </c>
      <c r="Q2261" s="54">
        <v>12548.530990293099</v>
      </c>
      <c r="R2261" s="55">
        <v>1.054117886159724</v>
      </c>
      <c r="S2261" s="121">
        <v>13591.747561397333</v>
      </c>
      <c r="T2261" s="54">
        <v>12725.31284097778</v>
      </c>
      <c r="U2261" s="55">
        <v>1.0689681432056912</v>
      </c>
    </row>
    <row r="2262" spans="1:21" ht="13" x14ac:dyDescent="0.3">
      <c r="A2262" s="44" t="s">
        <v>5060</v>
      </c>
      <c r="B2262" s="44" t="s">
        <v>11126</v>
      </c>
      <c r="C2262" s="98" t="s">
        <v>968</v>
      </c>
      <c r="D2262" s="98" t="s">
        <v>13143</v>
      </c>
      <c r="E2262" s="98" t="s">
        <v>454</v>
      </c>
      <c r="F2262" s="122">
        <v>1.0694397910179718</v>
      </c>
      <c r="G2262" s="122">
        <v>1.1141494383106452</v>
      </c>
      <c r="H2262" s="99">
        <v>12754.166666666668</v>
      </c>
      <c r="I2262" s="53">
        <v>13639.813334608383</v>
      </c>
      <c r="J2262" s="54">
        <v>12890.153907255495</v>
      </c>
      <c r="K2262" s="55">
        <v>1.0106621815554782</v>
      </c>
      <c r="L2262" s="121">
        <v>14210.047627787022</v>
      </c>
      <c r="M2262" s="54">
        <v>13304.094713194596</v>
      </c>
      <c r="N2262" s="120">
        <v>1.0431175207993149</v>
      </c>
      <c r="O2262" s="123">
        <v>12868.400619237611</v>
      </c>
      <c r="P2262" s="53">
        <v>13761.97966897301</v>
      </c>
      <c r="Q2262" s="54">
        <v>13005.708125815812</v>
      </c>
      <c r="R2262" s="55">
        <v>1.0106701299284182</v>
      </c>
      <c r="S2262" s="121">
        <v>14337.321321879943</v>
      </c>
      <c r="T2262" s="54">
        <v>13423.358423807163</v>
      </c>
      <c r="U2262" s="55">
        <v>1.0431256238432551</v>
      </c>
    </row>
    <row r="2263" spans="1:21" ht="13" x14ac:dyDescent="0.3">
      <c r="A2263" s="44" t="s">
        <v>5059</v>
      </c>
      <c r="B2263" s="44" t="s">
        <v>11125</v>
      </c>
      <c r="C2263" s="98" t="s">
        <v>968</v>
      </c>
      <c r="D2263" s="98" t="s">
        <v>13143</v>
      </c>
      <c r="E2263" s="98" t="s">
        <v>454</v>
      </c>
      <c r="F2263" s="122">
        <v>1.0694397910179718</v>
      </c>
      <c r="G2263" s="122">
        <v>1.1141494383106452</v>
      </c>
      <c r="H2263" s="99">
        <v>5467.4166666666679</v>
      </c>
      <c r="I2263" s="53">
        <v>5847.0729374081775</v>
      </c>
      <c r="J2263" s="54">
        <v>5525.7112558061153</v>
      </c>
      <c r="K2263" s="55">
        <v>1.0106621815554782</v>
      </c>
      <c r="L2263" s="121">
        <v>6091.5192081769283</v>
      </c>
      <c r="M2263" s="54">
        <v>5703.1581185101886</v>
      </c>
      <c r="N2263" s="120">
        <v>1.0431175207993149</v>
      </c>
      <c r="O2263" s="123">
        <v>5513.3949059849656</v>
      </c>
      <c r="P2263" s="53">
        <v>5896.2438960561121</v>
      </c>
      <c r="Q2263" s="54">
        <v>5572.2235459785034</v>
      </c>
      <c r="R2263" s="55">
        <v>1.010670129928418</v>
      </c>
      <c r="S2263" s="121">
        <v>6142.7458376879222</v>
      </c>
      <c r="T2263" s="54">
        <v>5751.1635007997929</v>
      </c>
      <c r="U2263" s="55">
        <v>1.0431256238432554</v>
      </c>
    </row>
    <row r="2264" spans="1:21" ht="13" x14ac:dyDescent="0.3">
      <c r="A2264" s="44" t="s">
        <v>5058</v>
      </c>
      <c r="B2264" s="44" t="s">
        <v>11124</v>
      </c>
      <c r="C2264" s="98" t="s">
        <v>964</v>
      </c>
      <c r="D2264" s="98" t="s">
        <v>13143</v>
      </c>
      <c r="E2264" s="98" t="s">
        <v>384</v>
      </c>
      <c r="F2264" s="122">
        <v>1.0261895325810677</v>
      </c>
      <c r="G2264" s="122">
        <v>1.0740970517853849</v>
      </c>
      <c r="H2264" s="99">
        <v>9251.7499999999982</v>
      </c>
      <c r="I2264" s="53">
        <v>9494.0490080568907</v>
      </c>
      <c r="J2264" s="54">
        <v>8972.2454343539121</v>
      </c>
      <c r="K2264" s="55">
        <v>0.96978900579392158</v>
      </c>
      <c r="L2264" s="121">
        <v>9937.2773988554327</v>
      </c>
      <c r="M2264" s="54">
        <v>9303.7323426796738</v>
      </c>
      <c r="N2264" s="120">
        <v>1.0056186497343396</v>
      </c>
      <c r="O2264" s="123">
        <v>9337.9895483907912</v>
      </c>
      <c r="P2264" s="53">
        <v>9582.5471299100409</v>
      </c>
      <c r="Q2264" s="54">
        <v>9055.9508203941696</v>
      </c>
      <c r="R2264" s="55">
        <v>0.96979663271895333</v>
      </c>
      <c r="S2264" s="121">
        <v>10029.907043529287</v>
      </c>
      <c r="T2264" s="54">
        <v>9390.529386915352</v>
      </c>
      <c r="U2264" s="55">
        <v>1.0056264614832018</v>
      </c>
    </row>
    <row r="2265" spans="1:21" ht="13" x14ac:dyDescent="0.3">
      <c r="A2265" s="44" t="s">
        <v>5057</v>
      </c>
      <c r="B2265" s="44" t="s">
        <v>11123</v>
      </c>
      <c r="C2265" s="98" t="s">
        <v>968</v>
      </c>
      <c r="D2265" s="98" t="s">
        <v>13143</v>
      </c>
      <c r="E2265" s="98" t="s">
        <v>394</v>
      </c>
      <c r="F2265" s="122">
        <v>1.0640513174944011</v>
      </c>
      <c r="G2265" s="122">
        <v>1.1053889242494015</v>
      </c>
      <c r="H2265" s="99">
        <v>3821.6666666666661</v>
      </c>
      <c r="I2265" s="53">
        <v>4066.4494516911022</v>
      </c>
      <c r="J2265" s="54">
        <v>3842.9528324536996</v>
      </c>
      <c r="K2265" s="55">
        <v>1.0055698645757611</v>
      </c>
      <c r="L2265" s="121">
        <v>4224.4280055064619</v>
      </c>
      <c r="M2265" s="54">
        <v>3955.1021760426192</v>
      </c>
      <c r="N2265" s="120">
        <v>1.0349155279657967</v>
      </c>
      <c r="O2265" s="123">
        <v>3855.6706800704337</v>
      </c>
      <c r="P2265" s="53">
        <v>4102.6314669534786</v>
      </c>
      <c r="Q2265" s="54">
        <v>3877.176735501334</v>
      </c>
      <c r="R2265" s="55">
        <v>1.0055777729000723</v>
      </c>
      <c r="S2265" s="121">
        <v>4262.0156653030153</v>
      </c>
      <c r="T2265" s="54">
        <v>3990.324454536375</v>
      </c>
      <c r="U2265" s="55">
        <v>1.0349235672958152</v>
      </c>
    </row>
    <row r="2266" spans="1:21" ht="13" x14ac:dyDescent="0.3">
      <c r="A2266" s="44" t="s">
        <v>5056</v>
      </c>
      <c r="B2266" s="44" t="s">
        <v>11122</v>
      </c>
      <c r="C2266" s="98" t="s">
        <v>968</v>
      </c>
      <c r="D2266" s="98" t="s">
        <v>13143</v>
      </c>
      <c r="E2266" s="98" t="s">
        <v>455</v>
      </c>
      <c r="F2266" s="122">
        <v>1.0613942137785046</v>
      </c>
      <c r="G2266" s="122">
        <v>1.102207836818714</v>
      </c>
      <c r="H2266" s="99">
        <v>7218.4166666666679</v>
      </c>
      <c r="I2266" s="53">
        <v>7661.5856826423224</v>
      </c>
      <c r="J2266" s="54">
        <v>7240.496346991994</v>
      </c>
      <c r="K2266" s="55">
        <v>1.0030587982579733</v>
      </c>
      <c r="L2266" s="121">
        <v>7956.1954194228201</v>
      </c>
      <c r="M2266" s="54">
        <v>7448.9530358576685</v>
      </c>
      <c r="N2266" s="120">
        <v>1.0319372488229415</v>
      </c>
      <c r="O2266" s="123">
        <v>7278.903184284336</v>
      </c>
      <c r="P2266" s="53">
        <v>7725.7857224533263</v>
      </c>
      <c r="Q2266" s="54">
        <v>7301.2253008452017</v>
      </c>
      <c r="R2266" s="55">
        <v>1.0030666868339533</v>
      </c>
      <c r="S2266" s="121">
        <v>8022.8641331628878</v>
      </c>
      <c r="T2266" s="54">
        <v>7511.4296755421637</v>
      </c>
      <c r="U2266" s="55">
        <v>1.0319452650173819</v>
      </c>
    </row>
    <row r="2267" spans="1:21" ht="13" x14ac:dyDescent="0.3">
      <c r="A2267" s="44" t="s">
        <v>5055</v>
      </c>
      <c r="B2267" s="44" t="s">
        <v>11121</v>
      </c>
      <c r="C2267" s="98" t="s">
        <v>968</v>
      </c>
      <c r="D2267" s="98" t="s">
        <v>13143</v>
      </c>
      <c r="E2267" s="98" t="s">
        <v>392</v>
      </c>
      <c r="F2267" s="122">
        <v>1.0923320188127048</v>
      </c>
      <c r="G2267" s="122">
        <v>1.1156823914698244</v>
      </c>
      <c r="H2267" s="99">
        <v>7086.5</v>
      </c>
      <c r="I2267" s="53">
        <v>7740.8108513162324</v>
      </c>
      <c r="J2267" s="54">
        <v>7315.3672116059415</v>
      </c>
      <c r="K2267" s="55">
        <v>1.0322962268547156</v>
      </c>
      <c r="L2267" s="121">
        <v>7906.2832671509104</v>
      </c>
      <c r="M2267" s="54">
        <v>7402.2230023941356</v>
      </c>
      <c r="N2267" s="120">
        <v>1.0445527414653406</v>
      </c>
      <c r="O2267" s="123">
        <v>7154.6396100768579</v>
      </c>
      <c r="P2267" s="53">
        <v>7815.2419291525975</v>
      </c>
      <c r="Q2267" s="54">
        <v>7385.7655590317763</v>
      </c>
      <c r="R2267" s="55">
        <v>1.0323043453690375</v>
      </c>
      <c r="S2267" s="121">
        <v>7982.3054302752807</v>
      </c>
      <c r="T2267" s="54">
        <v>7473.4564730280936</v>
      </c>
      <c r="U2267" s="55">
        <v>1.0445608556582224</v>
      </c>
    </row>
    <row r="2268" spans="1:21" ht="13" x14ac:dyDescent="0.3">
      <c r="A2268" s="44" t="s">
        <v>5054</v>
      </c>
      <c r="B2268" s="44" t="s">
        <v>11120</v>
      </c>
      <c r="C2268" s="98" t="s">
        <v>968</v>
      </c>
      <c r="D2268" s="98" t="s">
        <v>13143</v>
      </c>
      <c r="E2268" s="98" t="s">
        <v>455</v>
      </c>
      <c r="F2268" s="122">
        <v>1.0613942137785046</v>
      </c>
      <c r="G2268" s="122">
        <v>1.102207836818714</v>
      </c>
      <c r="H2268" s="99">
        <v>9904.9166666666661</v>
      </c>
      <c r="I2268" s="53">
        <v>10513.021237958274</v>
      </c>
      <c r="J2268" s="54">
        <v>9935.2138085120387</v>
      </c>
      <c r="K2268" s="55">
        <v>1.0030587982579735</v>
      </c>
      <c r="L2268" s="121">
        <v>10917.276773036294</v>
      </c>
      <c r="M2268" s="54">
        <v>10221.252454820498</v>
      </c>
      <c r="N2268" s="120">
        <v>1.0319372488229415</v>
      </c>
      <c r="O2268" s="123">
        <v>9990.2782858682986</v>
      </c>
      <c r="P2268" s="53">
        <v>10603.62356665765</v>
      </c>
      <c r="Q2268" s="54">
        <v>10020.9153407551</v>
      </c>
      <c r="R2268" s="55">
        <v>1.0030666868339533</v>
      </c>
      <c r="S2268" s="121">
        <v>11011.363018683867</v>
      </c>
      <c r="T2268" s="54">
        <v>10309.420373307756</v>
      </c>
      <c r="U2268" s="55">
        <v>1.0319452650173817</v>
      </c>
    </row>
    <row r="2269" spans="1:21" ht="13" x14ac:dyDescent="0.3">
      <c r="A2269" s="44" t="s">
        <v>5053</v>
      </c>
      <c r="B2269" s="44" t="s">
        <v>11119</v>
      </c>
      <c r="C2269" s="98" t="s">
        <v>951</v>
      </c>
      <c r="D2269" s="98" t="s">
        <v>13143</v>
      </c>
      <c r="E2269" s="98" t="s">
        <v>388</v>
      </c>
      <c r="F2269" s="122">
        <v>1.1154139995834298</v>
      </c>
      <c r="G2269" s="122">
        <v>1.141751510174347</v>
      </c>
      <c r="H2269" s="99">
        <v>4731.416666666667</v>
      </c>
      <c r="I2269" s="53">
        <v>5277.4883878623668</v>
      </c>
      <c r="J2269" s="54">
        <v>4987.4317114511123</v>
      </c>
      <c r="K2269" s="55">
        <v>1.0541095960937237</v>
      </c>
      <c r="L2269" s="121">
        <v>5402.1021244307422</v>
      </c>
      <c r="M2269" s="54">
        <v>5057.6944002100363</v>
      </c>
      <c r="N2269" s="120">
        <v>1.0689598394159683</v>
      </c>
      <c r="O2269" s="123">
        <v>4775.3021636298736</v>
      </c>
      <c r="P2269" s="53">
        <v>5326.4388855538036</v>
      </c>
      <c r="Q2269" s="54">
        <v>5033.7314224994789</v>
      </c>
      <c r="R2269" s="55">
        <v>1.054117886159724</v>
      </c>
      <c r="S2269" s="121">
        <v>5452.2084568632345</v>
      </c>
      <c r="T2269" s="54">
        <v>5104.6458871015466</v>
      </c>
      <c r="U2269" s="55">
        <v>1.0689681432056914</v>
      </c>
    </row>
    <row r="2270" spans="1:21" ht="13" x14ac:dyDescent="0.3">
      <c r="A2270" s="44" t="s">
        <v>5052</v>
      </c>
      <c r="B2270" s="44" t="s">
        <v>11118</v>
      </c>
      <c r="C2270" s="98" t="s">
        <v>951</v>
      </c>
      <c r="D2270" s="98" t="s">
        <v>13143</v>
      </c>
      <c r="E2270" s="98" t="s">
        <v>388</v>
      </c>
      <c r="F2270" s="122">
        <v>1.1154139995834298</v>
      </c>
      <c r="G2270" s="122">
        <v>1.141751510174347</v>
      </c>
      <c r="H2270" s="99">
        <v>7875.7499999999991</v>
      </c>
      <c r="I2270" s="53">
        <v>8784.7218072191954</v>
      </c>
      <c r="J2270" s="54">
        <v>8301.903651435141</v>
      </c>
      <c r="K2270" s="55">
        <v>1.0541095960937235</v>
      </c>
      <c r="L2270" s="121">
        <v>8992.1494562556127</v>
      </c>
      <c r="M2270" s="54">
        <v>8418.8604552803117</v>
      </c>
      <c r="N2270" s="120">
        <v>1.0689598394159683</v>
      </c>
      <c r="O2270" s="123">
        <v>7947.9961508476008</v>
      </c>
      <c r="P2270" s="53">
        <v>8865.3061752906269</v>
      </c>
      <c r="Q2270" s="54">
        <v>8378.1249017370956</v>
      </c>
      <c r="R2270" s="55">
        <v>1.054117886159724</v>
      </c>
      <c r="S2270" s="121">
        <v>9074.6366080901444</v>
      </c>
      <c r="T2270" s="54">
        <v>8496.1546875775421</v>
      </c>
      <c r="U2270" s="55">
        <v>1.0689681432056914</v>
      </c>
    </row>
    <row r="2271" spans="1:21" ht="13" x14ac:dyDescent="0.3">
      <c r="A2271" s="44" t="s">
        <v>5051</v>
      </c>
      <c r="B2271" s="44" t="s">
        <v>8242</v>
      </c>
      <c r="C2271" s="98" t="s">
        <v>968</v>
      </c>
      <c r="D2271" s="98" t="s">
        <v>13143</v>
      </c>
      <c r="E2271" s="98" t="s">
        <v>390</v>
      </c>
      <c r="F2271" s="122">
        <v>1.0616596805476521</v>
      </c>
      <c r="G2271" s="122">
        <v>1.097847715375043</v>
      </c>
      <c r="H2271" s="99">
        <v>13876.166666666668</v>
      </c>
      <c r="I2271" s="53">
        <v>14731.766670559313</v>
      </c>
      <c r="J2271" s="54">
        <v>13922.092264082918</v>
      </c>
      <c r="K2271" s="55">
        <v>1.0033096746759731</v>
      </c>
      <c r="L2271" s="121">
        <v>15233.917873163327</v>
      </c>
      <c r="M2271" s="54">
        <v>14262.688735910726</v>
      </c>
      <c r="N2271" s="120">
        <v>1.0278551042610753</v>
      </c>
      <c r="O2271" s="123">
        <v>14000.295459495203</v>
      </c>
      <c r="P2271" s="53">
        <v>14863.549205100422</v>
      </c>
      <c r="Q2271" s="54">
        <v>14046.74235285101</v>
      </c>
      <c r="R2271" s="55">
        <v>1.0033175652249757</v>
      </c>
      <c r="S2271" s="121">
        <v>15370.192384782396</v>
      </c>
      <c r="T2271" s="54">
        <v>14390.386934339307</v>
      </c>
      <c r="U2271" s="55">
        <v>1.0278630887449978</v>
      </c>
    </row>
    <row r="2272" spans="1:21" ht="13" x14ac:dyDescent="0.3">
      <c r="A2272" s="44" t="s">
        <v>5050</v>
      </c>
      <c r="B2272" s="44" t="s">
        <v>11117</v>
      </c>
      <c r="C2272" s="98" t="s">
        <v>968</v>
      </c>
      <c r="D2272" s="98" t="s">
        <v>13143</v>
      </c>
      <c r="E2272" s="98" t="s">
        <v>393</v>
      </c>
      <c r="F2272" s="122">
        <v>1.0518475060228782</v>
      </c>
      <c r="G2272" s="122">
        <v>1.0888932900265731</v>
      </c>
      <c r="H2272" s="99">
        <v>6594.4166666666661</v>
      </c>
      <c r="I2272" s="53">
        <v>6936.3207245090343</v>
      </c>
      <c r="J2272" s="54">
        <v>6555.0927637804416</v>
      </c>
      <c r="K2272" s="55">
        <v>0.99403678825983222</v>
      </c>
      <c r="L2272" s="121">
        <v>7180.6160599727336</v>
      </c>
      <c r="M2272" s="54">
        <v>6722.820265159161</v>
      </c>
      <c r="N2272" s="120">
        <v>1.0194715628361106</v>
      </c>
      <c r="O2272" s="123">
        <v>6645.0992428322652</v>
      </c>
      <c r="P2272" s="53">
        <v>6989.631065847635</v>
      </c>
      <c r="Q2272" s="54">
        <v>6605.5250578882033</v>
      </c>
      <c r="R2272" s="55">
        <v>0.99404460588203425</v>
      </c>
      <c r="S2272" s="121">
        <v>7235.8039770807154</v>
      </c>
      <c r="T2272" s="54">
        <v>6774.5423352224934</v>
      </c>
      <c r="U2272" s="55">
        <v>1.0194794821958231</v>
      </c>
    </row>
    <row r="2273" spans="1:21" ht="13" x14ac:dyDescent="0.3">
      <c r="A2273" s="44" t="s">
        <v>5049</v>
      </c>
      <c r="B2273" s="44" t="s">
        <v>11116</v>
      </c>
      <c r="C2273" s="98" t="s">
        <v>968</v>
      </c>
      <c r="D2273" s="98" t="s">
        <v>13143</v>
      </c>
      <c r="E2273" s="98" t="s">
        <v>455</v>
      </c>
      <c r="F2273" s="122">
        <v>1.0613942137785046</v>
      </c>
      <c r="G2273" s="122">
        <v>1.102207836818714</v>
      </c>
      <c r="H2273" s="99">
        <v>2895.3333333333335</v>
      </c>
      <c r="I2273" s="53">
        <v>3073.0900469600306</v>
      </c>
      <c r="J2273" s="54">
        <v>2904.1895738895855</v>
      </c>
      <c r="K2273" s="55">
        <v>1.0030587982579733</v>
      </c>
      <c r="L2273" s="121">
        <v>3191.2590902024504</v>
      </c>
      <c r="M2273" s="54">
        <v>2987.8023144253566</v>
      </c>
      <c r="N2273" s="120">
        <v>1.0319372488229415</v>
      </c>
      <c r="O2273" s="123">
        <v>2922.1582038438937</v>
      </c>
      <c r="P2273" s="53">
        <v>3101.5618093052967</v>
      </c>
      <c r="Q2273" s="54">
        <v>2931.1195479343505</v>
      </c>
      <c r="R2273" s="55">
        <v>1.0030666868339533</v>
      </c>
      <c r="S2273" s="121">
        <v>3220.825672700837</v>
      </c>
      <c r="T2273" s="54">
        <v>3015.5073220884033</v>
      </c>
      <c r="U2273" s="55">
        <v>1.0319452650173817</v>
      </c>
    </row>
    <row r="2274" spans="1:21" ht="13" x14ac:dyDescent="0.3">
      <c r="A2274" s="44" t="s">
        <v>5048</v>
      </c>
      <c r="B2274" s="44" t="s">
        <v>11115</v>
      </c>
      <c r="C2274" s="98" t="s">
        <v>968</v>
      </c>
      <c r="D2274" s="98" t="s">
        <v>13143</v>
      </c>
      <c r="E2274" s="98" t="s">
        <v>454</v>
      </c>
      <c r="F2274" s="122">
        <v>1.0694397910179718</v>
      </c>
      <c r="G2274" s="122">
        <v>1.1141494383106452</v>
      </c>
      <c r="H2274" s="99">
        <v>4375.333333333333</v>
      </c>
      <c r="I2274" s="53">
        <v>4679.155565633966</v>
      </c>
      <c r="J2274" s="54">
        <v>4421.9839316990683</v>
      </c>
      <c r="K2274" s="55">
        <v>1.0106621815554782</v>
      </c>
      <c r="L2274" s="121">
        <v>4874.775175755176</v>
      </c>
      <c r="M2274" s="54">
        <v>4563.9868593372685</v>
      </c>
      <c r="N2274" s="120">
        <v>1.0431175207993149</v>
      </c>
      <c r="O2274" s="123">
        <v>4413.7434156282516</v>
      </c>
      <c r="P2274" s="53">
        <v>4720.2328360164265</v>
      </c>
      <c r="Q2274" s="54">
        <v>4460.8386313437049</v>
      </c>
      <c r="R2274" s="55">
        <v>1.0106701299284182</v>
      </c>
      <c r="S2274" s="121">
        <v>4917.5697473695245</v>
      </c>
      <c r="T2274" s="54">
        <v>4604.0888539112793</v>
      </c>
      <c r="U2274" s="55">
        <v>1.0431256238432551</v>
      </c>
    </row>
    <row r="2275" spans="1:21" ht="13" x14ac:dyDescent="0.3">
      <c r="A2275" s="44" t="s">
        <v>5047</v>
      </c>
      <c r="B2275" s="44" t="s">
        <v>11114</v>
      </c>
      <c r="C2275" s="98" t="s">
        <v>951</v>
      </c>
      <c r="D2275" s="98" t="s">
        <v>13143</v>
      </c>
      <c r="E2275" s="98" t="s">
        <v>387</v>
      </c>
      <c r="F2275" s="122">
        <v>1.1002260968795703</v>
      </c>
      <c r="G2275" s="122">
        <v>1.1289387727835805</v>
      </c>
      <c r="H2275" s="99">
        <v>23368.75</v>
      </c>
      <c r="I2275" s="53">
        <v>25710.908601454459</v>
      </c>
      <c r="J2275" s="54">
        <v>24297.808249854803</v>
      </c>
      <c r="K2275" s="55">
        <v>1.0397564375439339</v>
      </c>
      <c r="L2275" s="121">
        <v>26381.887946486295</v>
      </c>
      <c r="M2275" s="54">
        <v>24699.926780442533</v>
      </c>
      <c r="N2275" s="120">
        <v>1.0569639702783646</v>
      </c>
      <c r="O2275" s="123">
        <v>23565.935231643925</v>
      </c>
      <c r="P2275" s="53">
        <v>25927.85693922835</v>
      </c>
      <c r="Q2275" s="54">
        <v>24503.025566864275</v>
      </c>
      <c r="R2275" s="55">
        <v>1.0397646147292317</v>
      </c>
      <c r="S2275" s="121">
        <v>26604.497999909436</v>
      </c>
      <c r="T2275" s="54">
        <v>24908.537956336921</v>
      </c>
      <c r="U2275" s="55">
        <v>1.0569721808829455</v>
      </c>
    </row>
    <row r="2276" spans="1:21" ht="13" x14ac:dyDescent="0.3">
      <c r="A2276" s="44" t="s">
        <v>5046</v>
      </c>
      <c r="B2276" s="44" t="s">
        <v>11113</v>
      </c>
      <c r="C2276" s="98" t="s">
        <v>968</v>
      </c>
      <c r="D2276" s="98" t="s">
        <v>13143</v>
      </c>
      <c r="E2276" s="98" t="s">
        <v>386</v>
      </c>
      <c r="F2276" s="122">
        <v>1.0599323211498983</v>
      </c>
      <c r="G2276" s="122">
        <v>1.0993841905316561</v>
      </c>
      <c r="H2276" s="99">
        <v>5549.1666666666661</v>
      </c>
      <c r="I2276" s="53">
        <v>5881.7411054476433</v>
      </c>
      <c r="J2276" s="54">
        <v>5558.474022476641</v>
      </c>
      <c r="K2276" s="55">
        <v>1.0016772528866151</v>
      </c>
      <c r="L2276" s="121">
        <v>6100.6661039585815</v>
      </c>
      <c r="M2276" s="54">
        <v>5711.721859533327</v>
      </c>
      <c r="N2276" s="120">
        <v>1.0292936223817379</v>
      </c>
      <c r="O2276" s="123">
        <v>5601.1320215652813</v>
      </c>
      <c r="P2276" s="53">
        <v>5936.8208646847106</v>
      </c>
      <c r="Q2276" s="54">
        <v>5610.5706605149198</v>
      </c>
      <c r="R2276" s="55">
        <v>1.0016851305974039</v>
      </c>
      <c r="S2276" s="121">
        <v>6157.795993589486</v>
      </c>
      <c r="T2276" s="54">
        <v>5765.2542526540155</v>
      </c>
      <c r="U2276" s="55">
        <v>1.029301618040217</v>
      </c>
    </row>
    <row r="2277" spans="1:21" ht="13" x14ac:dyDescent="0.3">
      <c r="A2277" s="44" t="s">
        <v>5045</v>
      </c>
      <c r="B2277" s="44" t="s">
        <v>11112</v>
      </c>
      <c r="C2277" s="98" t="s">
        <v>951</v>
      </c>
      <c r="D2277" s="98" t="s">
        <v>13143</v>
      </c>
      <c r="E2277" s="98" t="s">
        <v>388</v>
      </c>
      <c r="F2277" s="122">
        <v>1.1154139995834298</v>
      </c>
      <c r="G2277" s="122">
        <v>1.141751510174347</v>
      </c>
      <c r="H2277" s="99">
        <v>4164.25</v>
      </c>
      <c r="I2277" s="53">
        <v>4644.8627477652972</v>
      </c>
      <c r="J2277" s="54">
        <v>4389.5758855332879</v>
      </c>
      <c r="K2277" s="55">
        <v>1.0541095960937235</v>
      </c>
      <c r="L2277" s="121">
        <v>4754.5387262435243</v>
      </c>
      <c r="M2277" s="54">
        <v>4451.4160112879454</v>
      </c>
      <c r="N2277" s="120">
        <v>1.0689598394159681</v>
      </c>
      <c r="O2277" s="123">
        <v>4204.99523216136</v>
      </c>
      <c r="P2277" s="53">
        <v>4690.3105501343553</v>
      </c>
      <c r="Q2277" s="54">
        <v>4432.5606854376501</v>
      </c>
      <c r="R2277" s="55">
        <v>1.0541178861597238</v>
      </c>
      <c r="S2277" s="121">
        <v>4801.0596565961614</v>
      </c>
      <c r="T2277" s="54">
        <v>4495.0059455123137</v>
      </c>
      <c r="U2277" s="55">
        <v>1.0689681432056912</v>
      </c>
    </row>
    <row r="2278" spans="1:21" ht="13" x14ac:dyDescent="0.3">
      <c r="A2278" s="44" t="s">
        <v>5044</v>
      </c>
      <c r="B2278" s="44" t="s">
        <v>11111</v>
      </c>
      <c r="C2278" s="98" t="s">
        <v>968</v>
      </c>
      <c r="D2278" s="98" t="s">
        <v>13143</v>
      </c>
      <c r="E2278" s="98" t="s">
        <v>394</v>
      </c>
      <c r="F2278" s="122">
        <v>1.0640513174944011</v>
      </c>
      <c r="G2278" s="122">
        <v>1.1053889242494015</v>
      </c>
      <c r="H2278" s="99">
        <v>7070.333333333333</v>
      </c>
      <c r="I2278" s="53">
        <v>7523.1974984579138</v>
      </c>
      <c r="J2278" s="54">
        <v>7109.714132505489</v>
      </c>
      <c r="K2278" s="55">
        <v>1.0055698645757611</v>
      </c>
      <c r="L2278" s="121">
        <v>7815.4681574180177</v>
      </c>
      <c r="M2278" s="54">
        <v>7317.1977545608379</v>
      </c>
      <c r="N2278" s="120">
        <v>1.0349155279657967</v>
      </c>
      <c r="O2278" s="123">
        <v>7126.770275763065</v>
      </c>
      <c r="P2278" s="53">
        <v>7583.2493014056254</v>
      </c>
      <c r="Q2278" s="54">
        <v>7166.5217818722567</v>
      </c>
      <c r="R2278" s="55">
        <v>1.0055777729000723</v>
      </c>
      <c r="S2278" s="121">
        <v>7877.8529284983451</v>
      </c>
      <c r="T2278" s="54">
        <v>7375.6625170904917</v>
      </c>
      <c r="U2278" s="55">
        <v>1.0349235672958152</v>
      </c>
    </row>
    <row r="2279" spans="1:21" ht="13" x14ac:dyDescent="0.3">
      <c r="A2279" s="44" t="s">
        <v>5043</v>
      </c>
      <c r="B2279" s="44" t="s">
        <v>11110</v>
      </c>
      <c r="C2279" s="98" t="s">
        <v>968</v>
      </c>
      <c r="D2279" s="98" t="s">
        <v>13143</v>
      </c>
      <c r="E2279" s="98" t="s">
        <v>454</v>
      </c>
      <c r="F2279" s="122">
        <v>1.0694397910179718</v>
      </c>
      <c r="G2279" s="122">
        <v>1.1141494383106452</v>
      </c>
      <c r="H2279" s="99">
        <v>10177.5</v>
      </c>
      <c r="I2279" s="53">
        <v>10884.223473085409</v>
      </c>
      <c r="J2279" s="54">
        <v>10286.01435278088</v>
      </c>
      <c r="K2279" s="55">
        <v>1.0106621815554782</v>
      </c>
      <c r="L2279" s="121">
        <v>11339.255908406591</v>
      </c>
      <c r="M2279" s="54">
        <v>10616.328567935025</v>
      </c>
      <c r="N2279" s="120">
        <v>1.0431175207993146</v>
      </c>
      <c r="O2279" s="123">
        <v>10268.010926732928</v>
      </c>
      <c r="P2279" s="53">
        <v>10981.019459655514</v>
      </c>
      <c r="Q2279" s="54">
        <v>10377.571937427585</v>
      </c>
      <c r="R2279" s="55">
        <v>1.010670129928418</v>
      </c>
      <c r="S2279" s="121">
        <v>11440.098606587058</v>
      </c>
      <c r="T2279" s="54">
        <v>10710.825303577645</v>
      </c>
      <c r="U2279" s="55">
        <v>1.0431256238432551</v>
      </c>
    </row>
    <row r="2280" spans="1:21" ht="13" x14ac:dyDescent="0.3">
      <c r="A2280" s="44" t="s">
        <v>5042</v>
      </c>
      <c r="B2280" s="44" t="s">
        <v>11109</v>
      </c>
      <c r="C2280" s="98" t="s">
        <v>968</v>
      </c>
      <c r="D2280" s="98" t="s">
        <v>13143</v>
      </c>
      <c r="E2280" s="98" t="s">
        <v>393</v>
      </c>
      <c r="F2280" s="122">
        <v>1.0518475060228782</v>
      </c>
      <c r="G2280" s="122">
        <v>1.0888932900265731</v>
      </c>
      <c r="H2280" s="99">
        <v>6809.1666666666661</v>
      </c>
      <c r="I2280" s="53">
        <v>7162.2049764274479</v>
      </c>
      <c r="J2280" s="54">
        <v>6768.5621640592417</v>
      </c>
      <c r="K2280" s="55">
        <v>0.99403678825983244</v>
      </c>
      <c r="L2280" s="121">
        <v>7414.4558940059396</v>
      </c>
      <c r="M2280" s="54">
        <v>6941.751783278215</v>
      </c>
      <c r="N2280" s="120">
        <v>1.0194715628361104</v>
      </c>
      <c r="O2280" s="123">
        <v>6865.7267312975691</v>
      </c>
      <c r="P2280" s="53">
        <v>7221.6975393499561</v>
      </c>
      <c r="Q2280" s="54">
        <v>6824.8386227064393</v>
      </c>
      <c r="R2280" s="55">
        <v>0.99404460588203425</v>
      </c>
      <c r="S2280" s="121">
        <v>7476.0437688659995</v>
      </c>
      <c r="T2280" s="54">
        <v>6999.467532921266</v>
      </c>
      <c r="U2280" s="55">
        <v>1.0194794821958231</v>
      </c>
    </row>
    <row r="2281" spans="1:21" ht="13" x14ac:dyDescent="0.3">
      <c r="A2281" s="44" t="s">
        <v>5041</v>
      </c>
      <c r="B2281" s="44" t="s">
        <v>11108</v>
      </c>
      <c r="C2281" s="98" t="s">
        <v>968</v>
      </c>
      <c r="D2281" s="98" t="s">
        <v>13143</v>
      </c>
      <c r="E2281" s="98" t="s">
        <v>454</v>
      </c>
      <c r="F2281" s="122">
        <v>1.0694397910179718</v>
      </c>
      <c r="G2281" s="122">
        <v>1.1141494383106452</v>
      </c>
      <c r="H2281" s="99">
        <v>2599.25</v>
      </c>
      <c r="I2281" s="53">
        <v>2779.741376803463</v>
      </c>
      <c r="J2281" s="54">
        <v>2626.9636754080761</v>
      </c>
      <c r="K2281" s="55">
        <v>1.0106621815554779</v>
      </c>
      <c r="L2281" s="121">
        <v>2895.9529275289447</v>
      </c>
      <c r="M2281" s="54">
        <v>2711.3232159376189</v>
      </c>
      <c r="N2281" s="120">
        <v>1.0431175207993149</v>
      </c>
      <c r="O2281" s="123">
        <v>2620.968356832077</v>
      </c>
      <c r="P2281" s="53">
        <v>2802.9678517952134</v>
      </c>
      <c r="Q2281" s="54">
        <v>2648.9344297377475</v>
      </c>
      <c r="R2281" s="55">
        <v>1.010670129928418</v>
      </c>
      <c r="S2281" s="121">
        <v>2920.1504225944332</v>
      </c>
      <c r="T2281" s="54">
        <v>2733.9992522938915</v>
      </c>
      <c r="U2281" s="55">
        <v>1.0431256238432551</v>
      </c>
    </row>
    <row r="2282" spans="1:21" ht="13" x14ac:dyDescent="0.3">
      <c r="A2282" s="44" t="s">
        <v>5040</v>
      </c>
      <c r="B2282" s="44" t="s">
        <v>11107</v>
      </c>
      <c r="C2282" s="98" t="s">
        <v>968</v>
      </c>
      <c r="D2282" s="98" t="s">
        <v>13143</v>
      </c>
      <c r="E2282" s="98" t="s">
        <v>454</v>
      </c>
      <c r="F2282" s="122">
        <v>1.0694397910179718</v>
      </c>
      <c r="G2282" s="122">
        <v>1.1141494383106452</v>
      </c>
      <c r="H2282" s="99">
        <v>2722.0833333333339</v>
      </c>
      <c r="I2282" s="53">
        <v>2911.104231133505</v>
      </c>
      <c r="J2282" s="54">
        <v>2751.1066800424751</v>
      </c>
      <c r="K2282" s="55">
        <v>1.0106621815554782</v>
      </c>
      <c r="L2282" s="121">
        <v>3032.8076168681027</v>
      </c>
      <c r="M2282" s="54">
        <v>2839.452818075802</v>
      </c>
      <c r="N2282" s="120">
        <v>1.0431175207993149</v>
      </c>
      <c r="O2282" s="123">
        <v>2747.5864782571953</v>
      </c>
      <c r="P2282" s="53">
        <v>2938.37830911118</v>
      </c>
      <c r="Q2282" s="54">
        <v>2776.9035829697641</v>
      </c>
      <c r="R2282" s="55">
        <v>1.010670129928418</v>
      </c>
      <c r="S2282" s="121">
        <v>3061.221931460178</v>
      </c>
      <c r="T2282" s="54">
        <v>2866.0778591953294</v>
      </c>
      <c r="U2282" s="55">
        <v>1.0431256238432551</v>
      </c>
    </row>
    <row r="2283" spans="1:21" ht="13" x14ac:dyDescent="0.3">
      <c r="A2283" s="44" t="s">
        <v>5039</v>
      </c>
      <c r="B2283" s="44" t="s">
        <v>11106</v>
      </c>
      <c r="C2283" s="98" t="s">
        <v>968</v>
      </c>
      <c r="D2283" s="98" t="s">
        <v>13143</v>
      </c>
      <c r="E2283" s="98" t="s">
        <v>391</v>
      </c>
      <c r="F2283" s="122">
        <v>1.0616813567175318</v>
      </c>
      <c r="G2283" s="122">
        <v>1.0978690496748373</v>
      </c>
      <c r="H2283" s="99">
        <v>5541.333333333333</v>
      </c>
      <c r="I2283" s="53">
        <v>5883.1302913574164</v>
      </c>
      <c r="J2283" s="54">
        <v>5559.7868571719173</v>
      </c>
      <c r="K2283" s="55">
        <v>1.0033301594992632</v>
      </c>
      <c r="L2283" s="121">
        <v>6083.658360598165</v>
      </c>
      <c r="M2283" s="54">
        <v>5695.7984344715969</v>
      </c>
      <c r="N2283" s="120">
        <v>1.0278750784056059</v>
      </c>
      <c r="O2283" s="123">
        <v>5591.2791714482555</v>
      </c>
      <c r="P2283" s="53">
        <v>5936.1568565296611</v>
      </c>
      <c r="Q2283" s="54">
        <v>5609.94314205715</v>
      </c>
      <c r="R2283" s="55">
        <v>1.0033380502093692</v>
      </c>
      <c r="S2283" s="121">
        <v>6138.492350424608</v>
      </c>
      <c r="T2283" s="54">
        <v>5747.1811610862069</v>
      </c>
      <c r="U2283" s="55">
        <v>1.0278830630446896</v>
      </c>
    </row>
    <row r="2284" spans="1:21" ht="13" x14ac:dyDescent="0.3">
      <c r="A2284" s="44" t="s">
        <v>5038</v>
      </c>
      <c r="B2284" s="44" t="s">
        <v>11105</v>
      </c>
      <c r="C2284" s="98" t="s">
        <v>968</v>
      </c>
      <c r="D2284" s="98" t="s">
        <v>13143</v>
      </c>
      <c r="E2284" s="98" t="s">
        <v>454</v>
      </c>
      <c r="F2284" s="122">
        <v>1.0694397910179718</v>
      </c>
      <c r="G2284" s="122">
        <v>1.1141494383106452</v>
      </c>
      <c r="H2284" s="99">
        <v>5539.9166666666679</v>
      </c>
      <c r="I2284" s="53">
        <v>5924.6073222569803</v>
      </c>
      <c r="J2284" s="54">
        <v>5598.9842639688868</v>
      </c>
      <c r="K2284" s="55">
        <v>1.0106621815554782</v>
      </c>
      <c r="L2284" s="121">
        <v>6172.2950424544497</v>
      </c>
      <c r="M2284" s="54">
        <v>5778.7841387681383</v>
      </c>
      <c r="N2284" s="120">
        <v>1.0431175207993146</v>
      </c>
      <c r="O2284" s="123">
        <v>5581.5382376571506</v>
      </c>
      <c r="P2284" s="53">
        <v>5969.1190864388818</v>
      </c>
      <c r="Q2284" s="54">
        <v>5641.0939758533859</v>
      </c>
      <c r="R2284" s="55">
        <v>1.010670129928418</v>
      </c>
      <c r="S2284" s="121">
        <v>6218.6676923951027</v>
      </c>
      <c r="T2284" s="54">
        <v>5822.2455561610977</v>
      </c>
      <c r="U2284" s="55">
        <v>1.0431256238432551</v>
      </c>
    </row>
    <row r="2285" spans="1:21" ht="13" x14ac:dyDescent="0.3">
      <c r="A2285" s="44" t="s">
        <v>5037</v>
      </c>
      <c r="B2285" s="44" t="s">
        <v>11104</v>
      </c>
      <c r="C2285" s="98" t="s">
        <v>968</v>
      </c>
      <c r="D2285" s="98" t="s">
        <v>13143</v>
      </c>
      <c r="E2285" s="98" t="s">
        <v>455</v>
      </c>
      <c r="F2285" s="122">
        <v>1.0613942137785046</v>
      </c>
      <c r="G2285" s="122">
        <v>1.102207836818714</v>
      </c>
      <c r="H2285" s="99">
        <v>2568.25</v>
      </c>
      <c r="I2285" s="53">
        <v>2725.9256895366443</v>
      </c>
      <c r="J2285" s="54">
        <v>2576.1057586260399</v>
      </c>
      <c r="K2285" s="55">
        <v>1.0030587982579733</v>
      </c>
      <c r="L2285" s="121">
        <v>2830.7452769096622</v>
      </c>
      <c r="M2285" s="54">
        <v>2650.2728392895192</v>
      </c>
      <c r="N2285" s="120">
        <v>1.0319372488229415</v>
      </c>
      <c r="O2285" s="123">
        <v>2589.7748070068901</v>
      </c>
      <c r="P2285" s="53">
        <v>2748.7719951464569</v>
      </c>
      <c r="Q2285" s="54">
        <v>2597.7168353104421</v>
      </c>
      <c r="R2285" s="55">
        <v>1.0030666868339533</v>
      </c>
      <c r="S2285" s="121">
        <v>2854.4700878786671</v>
      </c>
      <c r="T2285" s="54">
        <v>2672.5058495520643</v>
      </c>
      <c r="U2285" s="55">
        <v>1.0319452650173819</v>
      </c>
    </row>
    <row r="2286" spans="1:21" ht="13" x14ac:dyDescent="0.3">
      <c r="A2286" s="44" t="s">
        <v>5036</v>
      </c>
      <c r="B2286" s="44" t="s">
        <v>11103</v>
      </c>
      <c r="C2286" s="98" t="s">
        <v>968</v>
      </c>
      <c r="D2286" s="98" t="s">
        <v>13143</v>
      </c>
      <c r="E2286" s="98" t="s">
        <v>454</v>
      </c>
      <c r="F2286" s="122">
        <v>1.0694397910179718</v>
      </c>
      <c r="G2286" s="122">
        <v>1.1141494383106452</v>
      </c>
      <c r="H2286" s="99">
        <v>5212.25</v>
      </c>
      <c r="I2286" s="53">
        <v>5574.1875507334234</v>
      </c>
      <c r="J2286" s="54">
        <v>5267.8239558125406</v>
      </c>
      <c r="K2286" s="55">
        <v>1.0106621815554782</v>
      </c>
      <c r="L2286" s="121">
        <v>5807.2254098346602</v>
      </c>
      <c r="M2286" s="54">
        <v>5436.9892977862282</v>
      </c>
      <c r="N2286" s="120">
        <v>1.0431175207993146</v>
      </c>
      <c r="O2286" s="123">
        <v>5257.0092450751836</v>
      </c>
      <c r="P2286" s="53">
        <v>5622.0548684327505</v>
      </c>
      <c r="Q2286" s="54">
        <v>5313.1022167550309</v>
      </c>
      <c r="R2286" s="55">
        <v>1.0106701299284182</v>
      </c>
      <c r="S2286" s="121">
        <v>5857.0938975943845</v>
      </c>
      <c r="T2286" s="54">
        <v>5483.721048318811</v>
      </c>
      <c r="U2286" s="55">
        <v>1.0431256238432551</v>
      </c>
    </row>
    <row r="2287" spans="1:21" ht="13" x14ac:dyDescent="0.3">
      <c r="A2287" s="44" t="s">
        <v>5035</v>
      </c>
      <c r="B2287" s="44" t="s">
        <v>11102</v>
      </c>
      <c r="C2287" s="98" t="s">
        <v>964</v>
      </c>
      <c r="D2287" s="98" t="s">
        <v>13143</v>
      </c>
      <c r="E2287" s="98" t="s">
        <v>384</v>
      </c>
      <c r="F2287" s="122">
        <v>1.0261895325810677</v>
      </c>
      <c r="G2287" s="122">
        <v>1.0740970517853849</v>
      </c>
      <c r="H2287" s="99">
        <v>9983.4166666666642</v>
      </c>
      <c r="I2287" s="53">
        <v>10244.877682728706</v>
      </c>
      <c r="J2287" s="54">
        <v>9681.8077235931323</v>
      </c>
      <c r="K2287" s="55">
        <v>0.96978900579392169</v>
      </c>
      <c r="L2287" s="121">
        <v>10723.158408411738</v>
      </c>
      <c r="M2287" s="54">
        <v>10039.509988068632</v>
      </c>
      <c r="N2287" s="120">
        <v>1.0056186497343396</v>
      </c>
      <c r="O2287" s="123">
        <v>10071.646606477561</v>
      </c>
      <c r="P2287" s="53">
        <v>10335.418323422906</v>
      </c>
      <c r="Q2287" s="54">
        <v>9767.448964897214</v>
      </c>
      <c r="R2287" s="55">
        <v>0.96979663271895344</v>
      </c>
      <c r="S2287" s="121">
        <v>10817.925926641827</v>
      </c>
      <c r="T2287" s="54">
        <v>10128.314338181328</v>
      </c>
      <c r="U2287" s="55">
        <v>1.0056264614832018</v>
      </c>
    </row>
    <row r="2288" spans="1:21" ht="13" x14ac:dyDescent="0.3">
      <c r="A2288" s="44" t="s">
        <v>5034</v>
      </c>
      <c r="B2288" s="44" t="s">
        <v>11101</v>
      </c>
      <c r="C2288" s="98" t="s">
        <v>964</v>
      </c>
      <c r="D2288" s="98" t="s">
        <v>13143</v>
      </c>
      <c r="E2288" s="98" t="s">
        <v>384</v>
      </c>
      <c r="F2288" s="122">
        <v>1.0261895325810677</v>
      </c>
      <c r="G2288" s="122">
        <v>1.0740970517853849</v>
      </c>
      <c r="H2288" s="99">
        <v>7511.8333333333339</v>
      </c>
      <c r="I2288" s="53">
        <v>7708.5647371602181</v>
      </c>
      <c r="J2288" s="54">
        <v>7284.8933800229752</v>
      </c>
      <c r="K2288" s="55">
        <v>0.9697890057939218</v>
      </c>
      <c r="L2288" s="121">
        <v>8068.4380368365146</v>
      </c>
      <c r="M2288" s="54">
        <v>7554.0396936960706</v>
      </c>
      <c r="N2288" s="120">
        <v>1.0056186497343396</v>
      </c>
      <c r="O2288" s="123">
        <v>7587.0825208256647</v>
      </c>
      <c r="P2288" s="53">
        <v>7785.7846657000773</v>
      </c>
      <c r="Q2288" s="54">
        <v>7357.9270808575575</v>
      </c>
      <c r="R2288" s="55">
        <v>0.96979663271895333</v>
      </c>
      <c r="S2288" s="121">
        <v>8149.2629672712728</v>
      </c>
      <c r="T2288" s="54">
        <v>7629.7709483989629</v>
      </c>
      <c r="U2288" s="55">
        <v>1.0056264614832016</v>
      </c>
    </row>
    <row r="2289" spans="1:21" ht="13" x14ac:dyDescent="0.3">
      <c r="A2289" s="44" t="s">
        <v>5033</v>
      </c>
      <c r="B2289" s="44" t="s">
        <v>11100</v>
      </c>
      <c r="C2289" s="98" t="s">
        <v>968</v>
      </c>
      <c r="D2289" s="98" t="s">
        <v>13143</v>
      </c>
      <c r="E2289" s="98" t="s">
        <v>392</v>
      </c>
      <c r="F2289" s="122">
        <v>1.0923320188127048</v>
      </c>
      <c r="G2289" s="122">
        <v>1.1156823914698244</v>
      </c>
      <c r="H2289" s="99">
        <v>9803.25</v>
      </c>
      <c r="I2289" s="53">
        <v>10708.403863425649</v>
      </c>
      <c r="J2289" s="54">
        <v>10119.85798591349</v>
      </c>
      <c r="K2289" s="55">
        <v>1.0322962268547156</v>
      </c>
      <c r="L2289" s="121">
        <v>10937.313404176555</v>
      </c>
      <c r="M2289" s="54">
        <v>10240.011662770099</v>
      </c>
      <c r="N2289" s="120">
        <v>1.0445527414653404</v>
      </c>
      <c r="O2289" s="123">
        <v>9898.8411263044873</v>
      </c>
      <c r="P2289" s="53">
        <v>10812.821111402409</v>
      </c>
      <c r="Q2289" s="54">
        <v>10218.616708801857</v>
      </c>
      <c r="R2289" s="55">
        <v>1.0323043453690373</v>
      </c>
      <c r="S2289" s="121">
        <v>11043.96274057524</v>
      </c>
      <c r="T2289" s="54">
        <v>10339.941956917417</v>
      </c>
      <c r="U2289" s="55">
        <v>1.0445608556582224</v>
      </c>
    </row>
    <row r="2290" spans="1:21" ht="13" x14ac:dyDescent="0.3">
      <c r="A2290" s="44" t="s">
        <v>5032</v>
      </c>
      <c r="B2290" s="44" t="s">
        <v>11099</v>
      </c>
      <c r="C2290" s="98" t="s">
        <v>951</v>
      </c>
      <c r="D2290" s="98" t="s">
        <v>13143</v>
      </c>
      <c r="E2290" s="98" t="s">
        <v>388</v>
      </c>
      <c r="F2290" s="122">
        <v>1.1154139995834298</v>
      </c>
      <c r="G2290" s="122">
        <v>1.141751510174347</v>
      </c>
      <c r="H2290" s="99">
        <v>4498.6666666666661</v>
      </c>
      <c r="I2290" s="53">
        <v>5017.8757794593221</v>
      </c>
      <c r="J2290" s="54">
        <v>4742.0877029602962</v>
      </c>
      <c r="K2290" s="55">
        <v>1.0541095960937235</v>
      </c>
      <c r="L2290" s="121">
        <v>5136.3594604376613</v>
      </c>
      <c r="M2290" s="54">
        <v>4808.8939975859676</v>
      </c>
      <c r="N2290" s="120">
        <v>1.0689598394159681</v>
      </c>
      <c r="O2290" s="123">
        <v>4539.7552215128826</v>
      </c>
      <c r="P2290" s="53">
        <v>5063.7065287574433</v>
      </c>
      <c r="Q2290" s="54">
        <v>4785.4371777837287</v>
      </c>
      <c r="R2290" s="55">
        <v>1.0541178861597238</v>
      </c>
      <c r="S2290" s="121">
        <v>5183.2723799842106</v>
      </c>
      <c r="T2290" s="54">
        <v>4852.853709748968</v>
      </c>
      <c r="U2290" s="55">
        <v>1.0689681432056912</v>
      </c>
    </row>
    <row r="2291" spans="1:21" ht="13" x14ac:dyDescent="0.3">
      <c r="A2291" s="44" t="s">
        <v>5031</v>
      </c>
      <c r="B2291" s="44" t="s">
        <v>11098</v>
      </c>
      <c r="C2291" s="98" t="s">
        <v>968</v>
      </c>
      <c r="D2291" s="98" t="s">
        <v>13143</v>
      </c>
      <c r="E2291" s="98" t="s">
        <v>454</v>
      </c>
      <c r="F2291" s="122">
        <v>1.0694397910179718</v>
      </c>
      <c r="G2291" s="122">
        <v>1.1141494383106452</v>
      </c>
      <c r="H2291" s="99">
        <v>5314.416666666667</v>
      </c>
      <c r="I2291" s="53">
        <v>5683.448649382427</v>
      </c>
      <c r="J2291" s="54">
        <v>5371.0799420281264</v>
      </c>
      <c r="K2291" s="55">
        <v>1.0106621815554782</v>
      </c>
      <c r="L2291" s="121">
        <v>5921.0543441153986</v>
      </c>
      <c r="M2291" s="54">
        <v>5543.5611378278927</v>
      </c>
      <c r="N2291" s="120">
        <v>1.0431175207993149</v>
      </c>
      <c r="O2291" s="123">
        <v>5361.848070655532</v>
      </c>
      <c r="P2291" s="53">
        <v>5734.1736801519673</v>
      </c>
      <c r="Q2291" s="54">
        <v>5419.0596862258644</v>
      </c>
      <c r="R2291" s="55">
        <v>1.0106701299284182</v>
      </c>
      <c r="S2291" s="121">
        <v>5973.9000162278771</v>
      </c>
      <c r="T2291" s="54">
        <v>5593.0811136553057</v>
      </c>
      <c r="U2291" s="55">
        <v>1.0431256238432551</v>
      </c>
    </row>
    <row r="2292" spans="1:21" ht="13" x14ac:dyDescent="0.3">
      <c r="A2292" s="44" t="s">
        <v>5030</v>
      </c>
      <c r="B2292" s="44" t="s">
        <v>11097</v>
      </c>
      <c r="C2292" s="98" t="s">
        <v>964</v>
      </c>
      <c r="D2292" s="98" t="s">
        <v>13143</v>
      </c>
      <c r="E2292" s="98" t="s">
        <v>384</v>
      </c>
      <c r="F2292" s="122">
        <v>1.0261895325810677</v>
      </c>
      <c r="G2292" s="122">
        <v>1.0740970517853849</v>
      </c>
      <c r="H2292" s="99">
        <v>5035.0833333333339</v>
      </c>
      <c r="I2292" s="53">
        <v>5166.9498123400581</v>
      </c>
      <c r="J2292" s="54">
        <v>4882.9684599228785</v>
      </c>
      <c r="K2292" s="55">
        <v>0.96978900579392158</v>
      </c>
      <c r="L2292" s="121">
        <v>5408.1681638270629</v>
      </c>
      <c r="M2292" s="54">
        <v>5063.3737029665454</v>
      </c>
      <c r="N2292" s="120">
        <v>1.0056186497343396</v>
      </c>
      <c r="O2292" s="123">
        <v>5083.1890833331126</v>
      </c>
      <c r="P2292" s="53">
        <v>5216.3154294467931</v>
      </c>
      <c r="Q2292" s="54">
        <v>4929.6596564901965</v>
      </c>
      <c r="R2292" s="55">
        <v>0.96979663271895344</v>
      </c>
      <c r="S2292" s="121">
        <v>5459.8384080757496</v>
      </c>
      <c r="T2292" s="54">
        <v>5111.7894509223179</v>
      </c>
      <c r="U2292" s="55">
        <v>1.0056264614832018</v>
      </c>
    </row>
    <row r="2293" spans="1:21" ht="13" x14ac:dyDescent="0.3">
      <c r="A2293" s="44" t="s">
        <v>5029</v>
      </c>
      <c r="B2293" s="44" t="s">
        <v>11096</v>
      </c>
      <c r="C2293" s="98" t="s">
        <v>968</v>
      </c>
      <c r="D2293" s="98" t="s">
        <v>13143</v>
      </c>
      <c r="E2293" s="98" t="s">
        <v>394</v>
      </c>
      <c r="F2293" s="122">
        <v>1.0640513174944011</v>
      </c>
      <c r="G2293" s="122">
        <v>1.1053889242494015</v>
      </c>
      <c r="H2293" s="99">
        <v>5151.916666666667</v>
      </c>
      <c r="I2293" s="53">
        <v>5481.9037167880297</v>
      </c>
      <c r="J2293" s="54">
        <v>5180.6121448056056</v>
      </c>
      <c r="K2293" s="55">
        <v>1.0055698645757609</v>
      </c>
      <c r="L2293" s="121">
        <v>5694.8716219892294</v>
      </c>
      <c r="M2293" s="54">
        <v>5331.7985571191211</v>
      </c>
      <c r="N2293" s="120">
        <v>1.0349155279657967</v>
      </c>
      <c r="O2293" s="123">
        <v>5196.1819770782186</v>
      </c>
      <c r="P2293" s="53">
        <v>5529.0042786507402</v>
      </c>
      <c r="Q2293" s="54">
        <v>5225.1651000938091</v>
      </c>
      <c r="R2293" s="55">
        <v>1.0055777729000721</v>
      </c>
      <c r="S2293" s="121">
        <v>5743.80200584662</v>
      </c>
      <c r="T2293" s="54">
        <v>5377.6511880360113</v>
      </c>
      <c r="U2293" s="55">
        <v>1.034923567295815</v>
      </c>
    </row>
    <row r="2294" spans="1:21" ht="13" x14ac:dyDescent="0.3">
      <c r="A2294" s="44" t="s">
        <v>5028</v>
      </c>
      <c r="B2294" s="44" t="s">
        <v>11095</v>
      </c>
      <c r="C2294" s="98" t="s">
        <v>968</v>
      </c>
      <c r="D2294" s="98" t="s">
        <v>13143</v>
      </c>
      <c r="E2294" s="98" t="s">
        <v>455</v>
      </c>
      <c r="F2294" s="122">
        <v>1.0613942137785046</v>
      </c>
      <c r="G2294" s="122">
        <v>1.102207836818714</v>
      </c>
      <c r="H2294" s="99">
        <v>3208.416666666667</v>
      </c>
      <c r="I2294" s="53">
        <v>3405.3948853905176</v>
      </c>
      <c r="J2294" s="54">
        <v>3218.2305659775197</v>
      </c>
      <c r="K2294" s="55">
        <v>1.0030587982579733</v>
      </c>
      <c r="L2294" s="121">
        <v>3536.3419937797762</v>
      </c>
      <c r="M2294" s="54">
        <v>3310.8846680776728</v>
      </c>
      <c r="N2294" s="120">
        <v>1.0319372488229415</v>
      </c>
      <c r="O2294" s="123">
        <v>3238.1712971237525</v>
      </c>
      <c r="P2294" s="53">
        <v>3436.976277990786</v>
      </c>
      <c r="Q2294" s="54">
        <v>3248.1017544067277</v>
      </c>
      <c r="R2294" s="55">
        <v>1.0030666868339533</v>
      </c>
      <c r="S2294" s="121">
        <v>3569.1377806512205</v>
      </c>
      <c r="T2294" s="54">
        <v>3341.6155373820498</v>
      </c>
      <c r="U2294" s="55">
        <v>1.0319452650173817</v>
      </c>
    </row>
    <row r="2295" spans="1:21" ht="13" x14ac:dyDescent="0.3">
      <c r="A2295" s="44" t="s">
        <v>5027</v>
      </c>
      <c r="B2295" s="44" t="s">
        <v>11094</v>
      </c>
      <c r="C2295" s="98" t="s">
        <v>964</v>
      </c>
      <c r="D2295" s="98" t="s">
        <v>13143</v>
      </c>
      <c r="E2295" s="98" t="s">
        <v>384</v>
      </c>
      <c r="F2295" s="122">
        <v>1.0261895325810677</v>
      </c>
      <c r="G2295" s="122">
        <v>1.0740970517853849</v>
      </c>
      <c r="H2295" s="99">
        <v>2801.25</v>
      </c>
      <c r="I2295" s="53">
        <v>2874.6134281427157</v>
      </c>
      <c r="J2295" s="54">
        <v>2716.6214524802231</v>
      </c>
      <c r="K2295" s="55">
        <v>0.96978900579392169</v>
      </c>
      <c r="L2295" s="121">
        <v>3008.8143663138094</v>
      </c>
      <c r="M2295" s="54">
        <v>2816.9892425683188</v>
      </c>
      <c r="N2295" s="120">
        <v>1.0056186497343396</v>
      </c>
      <c r="O2295" s="123">
        <v>2827.9650091000458</v>
      </c>
      <c r="P2295" s="53">
        <v>2902.0280908439909</v>
      </c>
      <c r="Q2295" s="54">
        <v>2742.5509432722488</v>
      </c>
      <c r="R2295" s="55">
        <v>0.96979663271895344</v>
      </c>
      <c r="S2295" s="121">
        <v>3037.5088788265884</v>
      </c>
      <c r="T2295" s="54">
        <v>2843.8764452995892</v>
      </c>
      <c r="U2295" s="55">
        <v>1.0056264614832016</v>
      </c>
    </row>
    <row r="2296" spans="1:21" ht="13" x14ac:dyDescent="0.3">
      <c r="A2296" s="44" t="s">
        <v>5026</v>
      </c>
      <c r="B2296" s="44" t="s">
        <v>11093</v>
      </c>
      <c r="C2296" s="98" t="s">
        <v>968</v>
      </c>
      <c r="D2296" s="98" t="s">
        <v>13143</v>
      </c>
      <c r="E2296" s="98" t="s">
        <v>455</v>
      </c>
      <c r="F2296" s="122">
        <v>1.0613942137785046</v>
      </c>
      <c r="G2296" s="122">
        <v>1.102207836818714</v>
      </c>
      <c r="H2296" s="99">
        <v>8594.25</v>
      </c>
      <c r="I2296" s="53">
        <v>9121.8872217659136</v>
      </c>
      <c r="J2296" s="54">
        <v>8620.5380769285875</v>
      </c>
      <c r="K2296" s="55">
        <v>1.0030587982579733</v>
      </c>
      <c r="L2296" s="121">
        <v>9472.6497015792338</v>
      </c>
      <c r="M2296" s="54">
        <v>8868.7267006965649</v>
      </c>
      <c r="N2296" s="120">
        <v>1.0319372488229415</v>
      </c>
      <c r="O2296" s="123">
        <v>8670.2973536554782</v>
      </c>
      <c r="P2296" s="53">
        <v>9202.603442909005</v>
      </c>
      <c r="Q2296" s="54">
        <v>8696.8864403963926</v>
      </c>
      <c r="R2296" s="55">
        <v>1.0030666868339533</v>
      </c>
      <c r="S2296" s="121">
        <v>9556.4696907476264</v>
      </c>
      <c r="T2296" s="54">
        <v>8947.2723003975079</v>
      </c>
      <c r="U2296" s="55">
        <v>1.0319452650173819</v>
      </c>
    </row>
    <row r="2297" spans="1:21" ht="13" x14ac:dyDescent="0.3">
      <c r="A2297" s="44" t="s">
        <v>5025</v>
      </c>
      <c r="B2297" s="44" t="s">
        <v>11092</v>
      </c>
      <c r="C2297" s="98" t="s">
        <v>968</v>
      </c>
      <c r="D2297" s="98" t="s">
        <v>13143</v>
      </c>
      <c r="E2297" s="98" t="s">
        <v>391</v>
      </c>
      <c r="F2297" s="122">
        <v>1.0616813567175318</v>
      </c>
      <c r="G2297" s="122">
        <v>1.0978690496748373</v>
      </c>
      <c r="H2297" s="99">
        <v>4163.833333333333</v>
      </c>
      <c r="I2297" s="53">
        <v>4420.6642224790157</v>
      </c>
      <c r="J2297" s="54">
        <v>4177.699562461682</v>
      </c>
      <c r="K2297" s="55">
        <v>1.0033301594992632</v>
      </c>
      <c r="L2297" s="121">
        <v>4571.3437446710768</v>
      </c>
      <c r="M2297" s="54">
        <v>4279.9005139678748</v>
      </c>
      <c r="N2297" s="120">
        <v>1.0278750784056059</v>
      </c>
      <c r="O2297" s="123">
        <v>4199.7657839938074</v>
      </c>
      <c r="P2297" s="53">
        <v>4458.8130354464138</v>
      </c>
      <c r="Q2297" s="54">
        <v>4213.784813048369</v>
      </c>
      <c r="R2297" s="55">
        <v>1.0033380502093692</v>
      </c>
      <c r="S2297" s="121">
        <v>4610.7928701301798</v>
      </c>
      <c r="T2297" s="54">
        <v>4316.8681181218371</v>
      </c>
      <c r="U2297" s="55">
        <v>1.0278830630446896</v>
      </c>
    </row>
    <row r="2298" spans="1:21" ht="13" x14ac:dyDescent="0.3">
      <c r="A2298" s="44" t="s">
        <v>5024</v>
      </c>
      <c r="B2298" s="44" t="s">
        <v>11091</v>
      </c>
      <c r="C2298" s="98" t="s">
        <v>951</v>
      </c>
      <c r="D2298" s="98" t="s">
        <v>13143</v>
      </c>
      <c r="E2298" s="98" t="s">
        <v>387</v>
      </c>
      <c r="F2298" s="122">
        <v>1.1002260968795703</v>
      </c>
      <c r="G2298" s="122">
        <v>1.1289387727835805</v>
      </c>
      <c r="H2298" s="99">
        <v>3875.333333333333</v>
      </c>
      <c r="I2298" s="53">
        <v>4263.7428674406274</v>
      </c>
      <c r="J2298" s="54">
        <v>4029.4027809619238</v>
      </c>
      <c r="K2298" s="55">
        <v>1.0397564375439337</v>
      </c>
      <c r="L2298" s="121">
        <v>4375.0140574606348</v>
      </c>
      <c r="M2298" s="54">
        <v>4096.0877061520887</v>
      </c>
      <c r="N2298" s="120">
        <v>1.0569639702783646</v>
      </c>
      <c r="O2298" s="123">
        <v>3910.2000221280568</v>
      </c>
      <c r="P2298" s="53">
        <v>4302.1041083643613</v>
      </c>
      <c r="Q2298" s="54">
        <v>4065.6876195222126</v>
      </c>
      <c r="R2298" s="55">
        <v>1.0397646147292319</v>
      </c>
      <c r="S2298" s="121">
        <v>4414.3764143195776</v>
      </c>
      <c r="T2298" s="54">
        <v>4132.9726450772332</v>
      </c>
      <c r="U2298" s="55">
        <v>1.0569721808829453</v>
      </c>
    </row>
    <row r="2299" spans="1:21" ht="13" x14ac:dyDescent="0.3">
      <c r="A2299" s="44" t="s">
        <v>5023</v>
      </c>
      <c r="B2299" s="44" t="s">
        <v>11090</v>
      </c>
      <c r="C2299" s="98" t="s">
        <v>968</v>
      </c>
      <c r="D2299" s="98" t="s">
        <v>13143</v>
      </c>
      <c r="E2299" s="98" t="s">
        <v>454</v>
      </c>
      <c r="F2299" s="122">
        <v>1.0694397910179718</v>
      </c>
      <c r="G2299" s="122">
        <v>1.1141494383106452</v>
      </c>
      <c r="H2299" s="99">
        <v>2421.8333333333335</v>
      </c>
      <c r="I2299" s="53">
        <v>2590.0049338803583</v>
      </c>
      <c r="J2299" s="54">
        <v>2447.6553600304424</v>
      </c>
      <c r="K2299" s="55">
        <v>1.0106621815554782</v>
      </c>
      <c r="L2299" s="121">
        <v>2698.2842480153308</v>
      </c>
      <c r="M2299" s="54">
        <v>2526.2567824558073</v>
      </c>
      <c r="N2299" s="120">
        <v>1.0431175207993149</v>
      </c>
      <c r="O2299" s="123">
        <v>2444.0296425156876</v>
      </c>
      <c r="P2299" s="53">
        <v>2613.7425501337052</v>
      </c>
      <c r="Q2299" s="54">
        <v>2470.1077563502349</v>
      </c>
      <c r="R2299" s="55">
        <v>1.010670129928418</v>
      </c>
      <c r="S2299" s="121">
        <v>2723.0142534234201</v>
      </c>
      <c r="T2299" s="54">
        <v>2549.4299455405844</v>
      </c>
      <c r="U2299" s="55">
        <v>1.0431256238432551</v>
      </c>
    </row>
    <row r="2300" spans="1:21" ht="13" x14ac:dyDescent="0.3">
      <c r="A2300" s="44" t="s">
        <v>5022</v>
      </c>
      <c r="B2300" s="44" t="s">
        <v>11089</v>
      </c>
      <c r="C2300" s="98" t="s">
        <v>968</v>
      </c>
      <c r="D2300" s="98" t="s">
        <v>13143</v>
      </c>
      <c r="E2300" s="98" t="s">
        <v>454</v>
      </c>
      <c r="F2300" s="122">
        <v>1.0694397910179718</v>
      </c>
      <c r="G2300" s="122">
        <v>1.1141494383106452</v>
      </c>
      <c r="H2300" s="99">
        <v>5126.083333333333</v>
      </c>
      <c r="I2300" s="53">
        <v>5482.0374887407079</v>
      </c>
      <c r="J2300" s="54">
        <v>5180.738564501843</v>
      </c>
      <c r="K2300" s="55">
        <v>1.0106621815554779</v>
      </c>
      <c r="L2300" s="121">
        <v>5711.2228665668927</v>
      </c>
      <c r="M2300" s="54">
        <v>5347.1073380773541</v>
      </c>
      <c r="N2300" s="120">
        <v>1.0431175207993149</v>
      </c>
      <c r="O2300" s="123">
        <v>5165.9095663933276</v>
      </c>
      <c r="P2300" s="53">
        <v>5524.6292471014222</v>
      </c>
      <c r="Q2300" s="54">
        <v>5221.0304926652025</v>
      </c>
      <c r="R2300" s="55">
        <v>1.0106701299284182</v>
      </c>
      <c r="S2300" s="121">
        <v>5755.5952417607141</v>
      </c>
      <c r="T2300" s="54">
        <v>5388.692639161879</v>
      </c>
      <c r="U2300" s="55">
        <v>1.0431256238432551</v>
      </c>
    </row>
    <row r="2301" spans="1:21" ht="13" x14ac:dyDescent="0.3">
      <c r="A2301" s="44" t="s">
        <v>5021</v>
      </c>
      <c r="B2301" s="44" t="s">
        <v>11088</v>
      </c>
      <c r="C2301" s="98" t="s">
        <v>964</v>
      </c>
      <c r="D2301" s="98" t="s">
        <v>13143</v>
      </c>
      <c r="E2301" s="98" t="s">
        <v>384</v>
      </c>
      <c r="F2301" s="122">
        <v>1.0261895325810677</v>
      </c>
      <c r="G2301" s="122">
        <v>1.0740970517853849</v>
      </c>
      <c r="H2301" s="99">
        <v>4511.4166666666661</v>
      </c>
      <c r="I2301" s="53">
        <v>4629.5685604451046</v>
      </c>
      <c r="J2301" s="54">
        <v>4375.1222838887943</v>
      </c>
      <c r="K2301" s="55">
        <v>0.96978900579392169</v>
      </c>
      <c r="L2301" s="121">
        <v>4845.6993410421146</v>
      </c>
      <c r="M2301" s="54">
        <v>4536.7647367223281</v>
      </c>
      <c r="N2301" s="120">
        <v>1.0056186497343396</v>
      </c>
      <c r="O2301" s="123">
        <v>4553.6716053258515</v>
      </c>
      <c r="P2301" s="53">
        <v>4672.9301361970156</v>
      </c>
      <c r="Q2301" s="54">
        <v>4416.1353893529213</v>
      </c>
      <c r="R2301" s="55">
        <v>0.96979663271895333</v>
      </c>
      <c r="S2301" s="121">
        <v>4891.0852460793185</v>
      </c>
      <c r="T2301" s="54">
        <v>4579.2926632203671</v>
      </c>
      <c r="U2301" s="55">
        <v>1.0056264614832018</v>
      </c>
    </row>
    <row r="2302" spans="1:21" ht="13" x14ac:dyDescent="0.3">
      <c r="A2302" s="44" t="s">
        <v>5020</v>
      </c>
      <c r="B2302" s="44" t="s">
        <v>11087</v>
      </c>
      <c r="C2302" s="98" t="s">
        <v>968</v>
      </c>
      <c r="D2302" s="98" t="s">
        <v>13143</v>
      </c>
      <c r="E2302" s="98" t="s">
        <v>393</v>
      </c>
      <c r="F2302" s="122">
        <v>1.0518475060228782</v>
      </c>
      <c r="G2302" s="122">
        <v>1.0888932900265731</v>
      </c>
      <c r="H2302" s="99">
        <v>2556.666666666667</v>
      </c>
      <c r="I2302" s="53">
        <v>2689.223457065159</v>
      </c>
      <c r="J2302" s="54">
        <v>2541.4207219843051</v>
      </c>
      <c r="K2302" s="55">
        <v>0.99403678825983244</v>
      </c>
      <c r="L2302" s="121">
        <v>2783.9371781679388</v>
      </c>
      <c r="M2302" s="54">
        <v>2606.448962317656</v>
      </c>
      <c r="N2302" s="120">
        <v>1.0194715628361104</v>
      </c>
      <c r="O2302" s="123">
        <v>2577.8953137366889</v>
      </c>
      <c r="P2302" s="53">
        <v>2711.5527565420016</v>
      </c>
      <c r="Q2302" s="54">
        <v>2562.54293114853</v>
      </c>
      <c r="R2302" s="55">
        <v>0.99404460588203425</v>
      </c>
      <c r="S2302" s="121">
        <v>2807.0529095188281</v>
      </c>
      <c r="T2302" s="54">
        <v>2628.1113796033183</v>
      </c>
      <c r="U2302" s="55">
        <v>1.0194794821958231</v>
      </c>
    </row>
    <row r="2303" spans="1:21" ht="13" x14ac:dyDescent="0.3">
      <c r="A2303" s="44" t="s">
        <v>5019</v>
      </c>
      <c r="B2303" s="44" t="s">
        <v>11086</v>
      </c>
      <c r="C2303" s="98" t="s">
        <v>964</v>
      </c>
      <c r="D2303" s="98" t="s">
        <v>13143</v>
      </c>
      <c r="E2303" s="98" t="s">
        <v>389</v>
      </c>
      <c r="F2303" s="122">
        <v>1.0266221352695462</v>
      </c>
      <c r="G2303" s="122">
        <v>1.0784162311880618</v>
      </c>
      <c r="H2303" s="99">
        <v>17486.083333333332</v>
      </c>
      <c r="I2303" s="53">
        <v>17951.600209167889</v>
      </c>
      <c r="J2303" s="54">
        <v>16964.960142860913</v>
      </c>
      <c r="K2303" s="55">
        <v>0.97019783215381261</v>
      </c>
      <c r="L2303" s="121">
        <v>18857.276086573715</v>
      </c>
      <c r="M2303" s="54">
        <v>17655.041957639551</v>
      </c>
      <c r="N2303" s="120">
        <v>1.0096624624900499</v>
      </c>
      <c r="O2303" s="123">
        <v>17626.661276119052</v>
      </c>
      <c r="P2303" s="53">
        <v>18095.920636962364</v>
      </c>
      <c r="Q2303" s="54">
        <v>17101.483052098021</v>
      </c>
      <c r="R2303" s="55">
        <v>0.97020546229406746</v>
      </c>
      <c r="S2303" s="121">
        <v>19008.877621820862</v>
      </c>
      <c r="T2303" s="54">
        <v>17797.116478277476</v>
      </c>
      <c r="U2303" s="55">
        <v>1.0096703056516643</v>
      </c>
    </row>
    <row r="2304" spans="1:21" ht="13" x14ac:dyDescent="0.3">
      <c r="A2304" s="44" t="s">
        <v>5018</v>
      </c>
      <c r="B2304" s="44" t="s">
        <v>11085</v>
      </c>
      <c r="C2304" s="98" t="s">
        <v>968</v>
      </c>
      <c r="D2304" s="98" t="s">
        <v>13143</v>
      </c>
      <c r="E2304" s="98" t="s">
        <v>394</v>
      </c>
      <c r="F2304" s="122">
        <v>1.0640513174944011</v>
      </c>
      <c r="G2304" s="122">
        <v>1.1053889242494015</v>
      </c>
      <c r="H2304" s="99">
        <v>4530.9166666666661</v>
      </c>
      <c r="I2304" s="53">
        <v>4821.1278486240062</v>
      </c>
      <c r="J2304" s="54">
        <v>4556.153258904058</v>
      </c>
      <c r="K2304" s="55">
        <v>1.0055698645757611</v>
      </c>
      <c r="L2304" s="121">
        <v>5008.4251000303502</v>
      </c>
      <c r="M2304" s="54">
        <v>4689.1160142523604</v>
      </c>
      <c r="N2304" s="120">
        <v>1.0349155279657967</v>
      </c>
      <c r="O2304" s="123">
        <v>4568.119387633129</v>
      </c>
      <c r="P2304" s="53">
        <v>4860.7134528827473</v>
      </c>
      <c r="Q2304" s="54">
        <v>4593.599320157763</v>
      </c>
      <c r="R2304" s="55">
        <v>1.0055777729000721</v>
      </c>
      <c r="S2304" s="121">
        <v>5049.5485757386195</v>
      </c>
      <c r="T2304" s="54">
        <v>4727.6544124824532</v>
      </c>
      <c r="U2304" s="55">
        <v>1.0349235672958152</v>
      </c>
    </row>
    <row r="2305" spans="1:21" ht="13" x14ac:dyDescent="0.3">
      <c r="A2305" s="44" t="s">
        <v>5017</v>
      </c>
      <c r="B2305" s="44" t="s">
        <v>11084</v>
      </c>
      <c r="C2305" s="98" t="s">
        <v>968</v>
      </c>
      <c r="D2305" s="98" t="s">
        <v>13143</v>
      </c>
      <c r="E2305" s="98" t="s">
        <v>454</v>
      </c>
      <c r="F2305" s="122">
        <v>1.0694397910179718</v>
      </c>
      <c r="G2305" s="122">
        <v>1.1141494383106452</v>
      </c>
      <c r="H2305" s="99">
        <v>7766.5</v>
      </c>
      <c r="I2305" s="53">
        <v>8305.8041369410785</v>
      </c>
      <c r="J2305" s="54">
        <v>7849.3078330506214</v>
      </c>
      <c r="K2305" s="55">
        <v>1.0106621815554782</v>
      </c>
      <c r="L2305" s="121">
        <v>8653.0416126396249</v>
      </c>
      <c r="M2305" s="54">
        <v>8101.372225287877</v>
      </c>
      <c r="N2305" s="120">
        <v>1.0431175207993146</v>
      </c>
      <c r="O2305" s="123">
        <v>7833.2058034854763</v>
      </c>
      <c r="P2305" s="53">
        <v>8377.1419774802725</v>
      </c>
      <c r="Q2305" s="54">
        <v>7916.7871271647055</v>
      </c>
      <c r="R2305" s="55">
        <v>1.0106701299284182</v>
      </c>
      <c r="S2305" s="121">
        <v>8727.3618461250298</v>
      </c>
      <c r="T2305" s="54">
        <v>8171.0176904533946</v>
      </c>
      <c r="U2305" s="55">
        <v>1.0431256238432551</v>
      </c>
    </row>
    <row r="2306" spans="1:21" ht="13" x14ac:dyDescent="0.3">
      <c r="A2306" s="44" t="s">
        <v>5016</v>
      </c>
      <c r="B2306" s="44" t="s">
        <v>11083</v>
      </c>
      <c r="C2306" s="98" t="s">
        <v>968</v>
      </c>
      <c r="D2306" s="98" t="s">
        <v>13143</v>
      </c>
      <c r="E2306" s="98" t="s">
        <v>394</v>
      </c>
      <c r="F2306" s="122">
        <v>1.0640513174944011</v>
      </c>
      <c r="G2306" s="122">
        <v>1.1053889242494015</v>
      </c>
      <c r="H2306" s="99">
        <v>4227.9166666666661</v>
      </c>
      <c r="I2306" s="53">
        <v>4498.720299423203</v>
      </c>
      <c r="J2306" s="54">
        <v>4251.465589937603</v>
      </c>
      <c r="K2306" s="55">
        <v>1.0055698645757611</v>
      </c>
      <c r="L2306" s="121">
        <v>4673.492255982781</v>
      </c>
      <c r="M2306" s="54">
        <v>4375.5366092787235</v>
      </c>
      <c r="N2306" s="120">
        <v>1.0349155279657967</v>
      </c>
      <c r="O2306" s="123">
        <v>4264.6045551991738</v>
      </c>
      <c r="P2306" s="53">
        <v>4537.7580955523053</v>
      </c>
      <c r="Q2306" s="54">
        <v>4288.3915509166882</v>
      </c>
      <c r="R2306" s="55">
        <v>1.0055777729000721</v>
      </c>
      <c r="S2306" s="121">
        <v>4714.0466416207119</v>
      </c>
      <c r="T2306" s="54">
        <v>4413.5397593727121</v>
      </c>
      <c r="U2306" s="55">
        <v>1.0349235672958152</v>
      </c>
    </row>
    <row r="2307" spans="1:21" ht="13" x14ac:dyDescent="0.3">
      <c r="A2307" s="44" t="s">
        <v>5015</v>
      </c>
      <c r="B2307" s="44" t="s">
        <v>13274</v>
      </c>
      <c r="C2307" s="98" t="s">
        <v>968</v>
      </c>
      <c r="D2307" s="98" t="s">
        <v>13143</v>
      </c>
      <c r="E2307" s="98" t="s">
        <v>455</v>
      </c>
      <c r="F2307" s="122">
        <v>1.0613942137785046</v>
      </c>
      <c r="G2307" s="122">
        <v>1.102207836818714</v>
      </c>
      <c r="H2307" s="99">
        <v>4458.25</v>
      </c>
      <c r="I2307" s="53">
        <v>4731.9607535780178</v>
      </c>
      <c r="J2307" s="54">
        <v>4471.8868873336096</v>
      </c>
      <c r="K2307" s="55">
        <v>1.0030587982579733</v>
      </c>
      <c r="L2307" s="121">
        <v>4913.9180884970319</v>
      </c>
      <c r="M2307" s="54">
        <v>4600.634239564879</v>
      </c>
      <c r="N2307" s="120">
        <v>1.0319372488229415</v>
      </c>
      <c r="O2307" s="123">
        <v>4498.3786154488589</v>
      </c>
      <c r="P2307" s="53">
        <v>4774.5530338223798</v>
      </c>
      <c r="Q2307" s="54">
        <v>4512.1737339229931</v>
      </c>
      <c r="R2307" s="55">
        <v>1.0030666868339533</v>
      </c>
      <c r="S2307" s="121">
        <v>4958.1481629254486</v>
      </c>
      <c r="T2307" s="54">
        <v>4642.0805124678955</v>
      </c>
      <c r="U2307" s="55">
        <v>1.0319452650173817</v>
      </c>
    </row>
    <row r="2308" spans="1:21" ht="13" x14ac:dyDescent="0.3">
      <c r="A2308" s="44" t="s">
        <v>5014</v>
      </c>
      <c r="B2308" s="44" t="s">
        <v>11082</v>
      </c>
      <c r="C2308" s="98" t="s">
        <v>968</v>
      </c>
      <c r="D2308" s="98" t="s">
        <v>13143</v>
      </c>
      <c r="E2308" s="98" t="s">
        <v>394</v>
      </c>
      <c r="F2308" s="122">
        <v>1.0640513174944011</v>
      </c>
      <c r="G2308" s="122">
        <v>1.1053889242494015</v>
      </c>
      <c r="H2308" s="99">
        <v>3207.666666666667</v>
      </c>
      <c r="I2308" s="53">
        <v>3413.1219427495407</v>
      </c>
      <c r="J2308" s="54">
        <v>3225.532935604183</v>
      </c>
      <c r="K2308" s="55">
        <v>1.0055698645757609</v>
      </c>
      <c r="L2308" s="121">
        <v>3545.7192060173306</v>
      </c>
      <c r="M2308" s="54">
        <v>3319.6640418716211</v>
      </c>
      <c r="N2308" s="120">
        <v>1.0349155279657967</v>
      </c>
      <c r="O2308" s="123">
        <v>3236.6897409532717</v>
      </c>
      <c r="P2308" s="53">
        <v>3444.0039831819404</v>
      </c>
      <c r="Q2308" s="54">
        <v>3254.7432612763023</v>
      </c>
      <c r="R2308" s="55">
        <v>1.0055777729000721</v>
      </c>
      <c r="S2308" s="121">
        <v>3577.8009908814111</v>
      </c>
      <c r="T2308" s="54">
        <v>3349.7264929371277</v>
      </c>
      <c r="U2308" s="55">
        <v>1.034923567295815</v>
      </c>
    </row>
    <row r="2309" spans="1:21" ht="13" x14ac:dyDescent="0.3">
      <c r="A2309" s="44" t="s">
        <v>5013</v>
      </c>
      <c r="B2309" s="44" t="s">
        <v>11081</v>
      </c>
      <c r="C2309" s="98" t="s">
        <v>968</v>
      </c>
      <c r="D2309" s="98" t="s">
        <v>13143</v>
      </c>
      <c r="E2309" s="98" t="s">
        <v>454</v>
      </c>
      <c r="F2309" s="122">
        <v>1.0694397910179718</v>
      </c>
      <c r="G2309" s="122">
        <v>1.1141494383106452</v>
      </c>
      <c r="H2309" s="99">
        <v>5297.0833333333321</v>
      </c>
      <c r="I2309" s="53">
        <v>5664.9116930047803</v>
      </c>
      <c r="J2309" s="54">
        <v>5353.561797547829</v>
      </c>
      <c r="K2309" s="55">
        <v>1.0106621815554782</v>
      </c>
      <c r="L2309" s="121">
        <v>5901.7424205180123</v>
      </c>
      <c r="M2309" s="54">
        <v>5525.4804341340359</v>
      </c>
      <c r="N2309" s="120">
        <v>1.0431175207993149</v>
      </c>
      <c r="O2309" s="123">
        <v>5344.9711999722913</v>
      </c>
      <c r="P2309" s="53">
        <v>5716.1248830954455</v>
      </c>
      <c r="Q2309" s="54">
        <v>5402.0027371396482</v>
      </c>
      <c r="R2309" s="55">
        <v>1.010670129928418</v>
      </c>
      <c r="S2309" s="121">
        <v>5955.096660235703</v>
      </c>
      <c r="T2309" s="54">
        <v>5575.4764173953281</v>
      </c>
      <c r="U2309" s="55">
        <v>1.0431256238432551</v>
      </c>
    </row>
    <row r="2310" spans="1:21" ht="13" x14ac:dyDescent="0.3">
      <c r="A2310" s="44" t="s">
        <v>5012</v>
      </c>
      <c r="B2310" s="44" t="s">
        <v>11080</v>
      </c>
      <c r="C2310" s="98" t="s">
        <v>968</v>
      </c>
      <c r="D2310" s="98" t="s">
        <v>13143</v>
      </c>
      <c r="E2310" s="98" t="s">
        <v>455</v>
      </c>
      <c r="F2310" s="122">
        <v>1.0613942137785046</v>
      </c>
      <c r="G2310" s="122">
        <v>1.102207836818714</v>
      </c>
      <c r="H2310" s="99">
        <v>2718.5833333333335</v>
      </c>
      <c r="I2310" s="53">
        <v>2885.4886196746797</v>
      </c>
      <c r="J2310" s="54">
        <v>2726.8989312974886</v>
      </c>
      <c r="K2310" s="55">
        <v>1.0030587982579733</v>
      </c>
      <c r="L2310" s="121">
        <v>2996.4438550447426</v>
      </c>
      <c r="M2310" s="54">
        <v>2805.4074056959016</v>
      </c>
      <c r="N2310" s="120">
        <v>1.0319372488229415</v>
      </c>
      <c r="O2310" s="123">
        <v>2742.7479313799322</v>
      </c>
      <c r="P2310" s="53">
        <v>2911.1367842196232</v>
      </c>
      <c r="Q2310" s="54">
        <v>2751.159080349948</v>
      </c>
      <c r="R2310" s="55">
        <v>1.0030666868339535</v>
      </c>
      <c r="S2310" s="121">
        <v>3023.0782643852776</v>
      </c>
      <c r="T2310" s="54">
        <v>2830.3657409237398</v>
      </c>
      <c r="U2310" s="55">
        <v>1.0319452650173817</v>
      </c>
    </row>
    <row r="2311" spans="1:21" ht="13" x14ac:dyDescent="0.3">
      <c r="A2311" s="44" t="s">
        <v>5011</v>
      </c>
      <c r="B2311" s="44" t="s">
        <v>11079</v>
      </c>
      <c r="C2311" s="98" t="s">
        <v>968</v>
      </c>
      <c r="D2311" s="98" t="s">
        <v>13143</v>
      </c>
      <c r="E2311" s="98" t="s">
        <v>390</v>
      </c>
      <c r="F2311" s="122">
        <v>1.0616596805476521</v>
      </c>
      <c r="G2311" s="122">
        <v>1.097847715375043</v>
      </c>
      <c r="H2311" s="99">
        <v>4958.6666666666661</v>
      </c>
      <c r="I2311" s="53">
        <v>5264.416469275624</v>
      </c>
      <c r="J2311" s="54">
        <v>4975.0782401599254</v>
      </c>
      <c r="K2311" s="55">
        <v>1.0033096746759733</v>
      </c>
      <c r="L2311" s="121">
        <v>5443.8608713063795</v>
      </c>
      <c r="M2311" s="54">
        <v>5096.7908436625848</v>
      </c>
      <c r="N2311" s="120">
        <v>1.0278551042610753</v>
      </c>
      <c r="O2311" s="123">
        <v>4998.2448668872312</v>
      </c>
      <c r="P2311" s="53">
        <v>5306.4350486784397</v>
      </c>
      <c r="Q2311" s="54">
        <v>5014.8268702435298</v>
      </c>
      <c r="R2311" s="55">
        <v>1.0033175652249757</v>
      </c>
      <c r="S2311" s="121">
        <v>5487.3117079971826</v>
      </c>
      <c r="T2311" s="54">
        <v>5137.5114071825401</v>
      </c>
      <c r="U2311" s="55">
        <v>1.0278630887449978</v>
      </c>
    </row>
    <row r="2312" spans="1:21" ht="13" x14ac:dyDescent="0.3">
      <c r="A2312" s="44" t="s">
        <v>5010</v>
      </c>
      <c r="B2312" s="44" t="s">
        <v>11078</v>
      </c>
      <c r="C2312" s="98" t="s">
        <v>968</v>
      </c>
      <c r="D2312" s="98" t="s">
        <v>13143</v>
      </c>
      <c r="E2312" s="98" t="s">
        <v>394</v>
      </c>
      <c r="F2312" s="122">
        <v>1.0640513174944011</v>
      </c>
      <c r="G2312" s="122">
        <v>1.1053889242494015</v>
      </c>
      <c r="H2312" s="99">
        <v>3496.833333333333</v>
      </c>
      <c r="I2312" s="53">
        <v>3720.8101153916709</v>
      </c>
      <c r="J2312" s="54">
        <v>3516.3102214440064</v>
      </c>
      <c r="K2312" s="55">
        <v>1.0055698645757609</v>
      </c>
      <c r="L2312" s="121">
        <v>3865.3608366127819</v>
      </c>
      <c r="M2312" s="54">
        <v>3618.9271153750633</v>
      </c>
      <c r="N2312" s="120">
        <v>1.0349155279657967</v>
      </c>
      <c r="O2312" s="123">
        <v>3526.4137974375262</v>
      </c>
      <c r="P2312" s="53">
        <v>3752.2852471938336</v>
      </c>
      <c r="Q2312" s="54">
        <v>3546.0833327513137</v>
      </c>
      <c r="R2312" s="55">
        <v>1.0055777729000721</v>
      </c>
      <c r="S2312" s="121">
        <v>3898.058754007714</v>
      </c>
      <c r="T2312" s="54">
        <v>3649.5687470052267</v>
      </c>
      <c r="U2312" s="55">
        <v>1.034923567295815</v>
      </c>
    </row>
    <row r="2313" spans="1:21" ht="13" x14ac:dyDescent="0.3">
      <c r="A2313" s="44" t="s">
        <v>5009</v>
      </c>
      <c r="B2313" s="44" t="s">
        <v>11077</v>
      </c>
      <c r="C2313" s="98" t="s">
        <v>968</v>
      </c>
      <c r="D2313" s="98" t="s">
        <v>13143</v>
      </c>
      <c r="E2313" s="98" t="s">
        <v>454</v>
      </c>
      <c r="F2313" s="122">
        <v>1.0694397910179718</v>
      </c>
      <c r="G2313" s="122">
        <v>1.1141494383106452</v>
      </c>
      <c r="H2313" s="99">
        <v>7273</v>
      </c>
      <c r="I2313" s="53">
        <v>7778.0356000737092</v>
      </c>
      <c r="J2313" s="54">
        <v>7350.5460464529924</v>
      </c>
      <c r="K2313" s="55">
        <v>1.0106621815554782</v>
      </c>
      <c r="L2313" s="121">
        <v>8103.208864833322</v>
      </c>
      <c r="M2313" s="54">
        <v>7586.5937287734159</v>
      </c>
      <c r="N2313" s="120">
        <v>1.0431175207993146</v>
      </c>
      <c r="O2313" s="123">
        <v>7325.1457582880021</v>
      </c>
      <c r="P2313" s="53">
        <v>7833.8023489197039</v>
      </c>
      <c r="Q2313" s="54">
        <v>7403.3060152735361</v>
      </c>
      <c r="R2313" s="55">
        <v>1.0106701299284182</v>
      </c>
      <c r="S2313" s="121">
        <v>8161.3070321401829</v>
      </c>
      <c r="T2313" s="54">
        <v>7641.0472388569469</v>
      </c>
      <c r="U2313" s="55">
        <v>1.0431256238432551</v>
      </c>
    </row>
    <row r="2314" spans="1:21" ht="13" x14ac:dyDescent="0.3">
      <c r="A2314" s="44" t="s">
        <v>5008</v>
      </c>
      <c r="B2314" s="44" t="s">
        <v>13275</v>
      </c>
      <c r="C2314" s="98" t="s">
        <v>968</v>
      </c>
      <c r="D2314" s="98" t="s">
        <v>13143</v>
      </c>
      <c r="E2314" s="98" t="s">
        <v>390</v>
      </c>
      <c r="F2314" s="122">
        <v>1.0616596805476521</v>
      </c>
      <c r="G2314" s="122">
        <v>1.097847715375043</v>
      </c>
      <c r="H2314" s="99">
        <v>10806.666666666668</v>
      </c>
      <c r="I2314" s="53">
        <v>11473.002281118295</v>
      </c>
      <c r="J2314" s="54">
        <v>10842.433217665019</v>
      </c>
      <c r="K2314" s="55">
        <v>1.0033096746759733</v>
      </c>
      <c r="L2314" s="121">
        <v>11864.074310819633</v>
      </c>
      <c r="M2314" s="54">
        <v>11107.687493381354</v>
      </c>
      <c r="N2314" s="120">
        <v>1.0278551042610753</v>
      </c>
      <c r="O2314" s="123">
        <v>10904.092313051806</v>
      </c>
      <c r="P2314" s="53">
        <v>11576.43516173669</v>
      </c>
      <c r="Q2314" s="54">
        <v>10940.267350519513</v>
      </c>
      <c r="R2314" s="55">
        <v>1.0033175652249757</v>
      </c>
      <c r="S2314" s="121">
        <v>11971.032834122494</v>
      </c>
      <c r="T2314" s="54">
        <v>11207.914004854018</v>
      </c>
      <c r="U2314" s="55">
        <v>1.027863088744998</v>
      </c>
    </row>
    <row r="2315" spans="1:21" ht="13" x14ac:dyDescent="0.3">
      <c r="A2315" s="44" t="s">
        <v>5007</v>
      </c>
      <c r="B2315" s="44" t="s">
        <v>11076</v>
      </c>
      <c r="C2315" s="98" t="s">
        <v>968</v>
      </c>
      <c r="D2315" s="98" t="s">
        <v>13143</v>
      </c>
      <c r="E2315" s="98" t="s">
        <v>385</v>
      </c>
      <c r="F2315" s="122">
        <v>1.0611729712191547</v>
      </c>
      <c r="G2315" s="122">
        <v>1.0999554395055957</v>
      </c>
      <c r="H2315" s="99">
        <v>5335.1666666666661</v>
      </c>
      <c r="I2315" s="53">
        <v>5661.5346636160593</v>
      </c>
      <c r="J2315" s="54">
        <v>5350.3703734790342</v>
      </c>
      <c r="K2315" s="55">
        <v>1.0028497154376375</v>
      </c>
      <c r="L2315" s="121">
        <v>5868.4455956689371</v>
      </c>
      <c r="M2315" s="54">
        <v>5494.3064280332746</v>
      </c>
      <c r="N2315" s="120">
        <v>1.0298284517259584</v>
      </c>
      <c r="O2315" s="123">
        <v>5377.6832668468414</v>
      </c>
      <c r="P2315" s="53">
        <v>5706.6521305553924</v>
      </c>
      <c r="Q2315" s="54">
        <v>5393.0505472914274</v>
      </c>
      <c r="R2315" s="55">
        <v>1.0028576023692812</v>
      </c>
      <c r="S2315" s="121">
        <v>5915.2119613064051</v>
      </c>
      <c r="T2315" s="54">
        <v>5538.1342530304573</v>
      </c>
      <c r="U2315" s="55">
        <v>1.0298364515390463</v>
      </c>
    </row>
    <row r="2316" spans="1:21" ht="13" x14ac:dyDescent="0.3">
      <c r="A2316" s="44" t="s">
        <v>5006</v>
      </c>
      <c r="B2316" s="44" t="s">
        <v>11075</v>
      </c>
      <c r="C2316" s="98" t="s">
        <v>964</v>
      </c>
      <c r="D2316" s="98" t="s">
        <v>13143</v>
      </c>
      <c r="E2316" s="98" t="s">
        <v>389</v>
      </c>
      <c r="F2316" s="122">
        <v>1.0266221352695462</v>
      </c>
      <c r="G2316" s="122">
        <v>1.0784162311880618</v>
      </c>
      <c r="H2316" s="99">
        <v>7732.9166666666661</v>
      </c>
      <c r="I2316" s="53">
        <v>7938.7834201947944</v>
      </c>
      <c r="J2316" s="54">
        <v>7502.4589862260864</v>
      </c>
      <c r="K2316" s="55">
        <v>0.97019783215381261</v>
      </c>
      <c r="L2316" s="121">
        <v>8339.3028477580156</v>
      </c>
      <c r="M2316" s="54">
        <v>7807.6356838970123</v>
      </c>
      <c r="N2316" s="120">
        <v>1.0096624624900497</v>
      </c>
      <c r="O2316" s="123">
        <v>7798.8736297273481</v>
      </c>
      <c r="P2316" s="53">
        <v>8006.4962984480462</v>
      </c>
      <c r="Q2316" s="54">
        <v>7566.5097953026334</v>
      </c>
      <c r="R2316" s="55">
        <v>0.97020546229406746</v>
      </c>
      <c r="S2316" s="121">
        <v>8410.4319072825274</v>
      </c>
      <c r="T2316" s="54">
        <v>7874.291121465516</v>
      </c>
      <c r="U2316" s="55">
        <v>1.0096703056516643</v>
      </c>
    </row>
    <row r="2317" spans="1:21" ht="13" x14ac:dyDescent="0.3">
      <c r="A2317" s="44" t="s">
        <v>5005</v>
      </c>
      <c r="B2317" s="44" t="s">
        <v>11074</v>
      </c>
      <c r="C2317" s="98" t="s">
        <v>964</v>
      </c>
      <c r="D2317" s="98" t="s">
        <v>13143</v>
      </c>
      <c r="E2317" s="98" t="s">
        <v>384</v>
      </c>
      <c r="F2317" s="122">
        <v>1.0261895325810677</v>
      </c>
      <c r="G2317" s="122">
        <v>1.0740970517853849</v>
      </c>
      <c r="H2317" s="99">
        <v>15956.5</v>
      </c>
      <c r="I2317" s="53">
        <v>16374.393276629808</v>
      </c>
      <c r="J2317" s="54">
        <v>15474.438270950712</v>
      </c>
      <c r="K2317" s="55">
        <v>0.96978900579392169</v>
      </c>
      <c r="L2317" s="121">
        <v>17138.829606813495</v>
      </c>
      <c r="M2317" s="54">
        <v>16046.153984485991</v>
      </c>
      <c r="N2317" s="120">
        <v>1.0056186497343396</v>
      </c>
      <c r="O2317" s="123">
        <v>16133.417683246287</v>
      </c>
      <c r="P2317" s="53">
        <v>16555.944351305639</v>
      </c>
      <c r="Q2317" s="54">
        <v>15646.134143460667</v>
      </c>
      <c r="R2317" s="55">
        <v>0.96979663271895344</v>
      </c>
      <c r="S2317" s="121">
        <v>17328.856368797031</v>
      </c>
      <c r="T2317" s="54">
        <v>16224.191736433475</v>
      </c>
      <c r="U2317" s="55">
        <v>1.0056264614832016</v>
      </c>
    </row>
    <row r="2318" spans="1:21" ht="13" x14ac:dyDescent="0.3">
      <c r="A2318" s="44" t="s">
        <v>5004</v>
      </c>
      <c r="B2318" s="44" t="s">
        <v>11073</v>
      </c>
      <c r="C2318" s="98" t="s">
        <v>968</v>
      </c>
      <c r="D2318" s="98" t="s">
        <v>13143</v>
      </c>
      <c r="E2318" s="98" t="s">
        <v>393</v>
      </c>
      <c r="F2318" s="122">
        <v>1.0518475060228782</v>
      </c>
      <c r="G2318" s="122">
        <v>1.0888932900265731</v>
      </c>
      <c r="H2318" s="99">
        <v>9856.5833333333321</v>
      </c>
      <c r="I2318" s="53">
        <v>10367.622597073334</v>
      </c>
      <c r="J2318" s="54">
        <v>9797.8064398820588</v>
      </c>
      <c r="K2318" s="55">
        <v>0.99403678825983244</v>
      </c>
      <c r="L2318" s="121">
        <v>10732.767454254419</v>
      </c>
      <c r="M2318" s="54">
        <v>10048.506415057693</v>
      </c>
      <c r="N2318" s="120">
        <v>1.0194715628361106</v>
      </c>
      <c r="O2318" s="123">
        <v>9936.3004360709892</v>
      </c>
      <c r="P2318" s="53">
        <v>10451.472832775307</v>
      </c>
      <c r="Q2318" s="54">
        <v>9877.1258508996707</v>
      </c>
      <c r="R2318" s="55">
        <v>0.99404460588203414</v>
      </c>
      <c r="S2318" s="121">
        <v>10819.570872525812</v>
      </c>
      <c r="T2318" s="54">
        <v>10129.854423507782</v>
      </c>
      <c r="U2318" s="55">
        <v>1.0194794821958231</v>
      </c>
    </row>
    <row r="2319" spans="1:21" ht="13" x14ac:dyDescent="0.3">
      <c r="A2319" s="44" t="s">
        <v>5003</v>
      </c>
      <c r="B2319" s="44" t="s">
        <v>11072</v>
      </c>
      <c r="C2319" s="98" t="s">
        <v>968</v>
      </c>
      <c r="D2319" s="98" t="s">
        <v>13143</v>
      </c>
      <c r="E2319" s="98" t="s">
        <v>455</v>
      </c>
      <c r="F2319" s="122">
        <v>1.0613942137785046</v>
      </c>
      <c r="G2319" s="122">
        <v>1.102207836818714</v>
      </c>
      <c r="H2319" s="99">
        <v>522.5</v>
      </c>
      <c r="I2319" s="53">
        <v>554.57847669926866</v>
      </c>
      <c r="J2319" s="54">
        <v>524.09822208979108</v>
      </c>
      <c r="K2319" s="55">
        <v>1.0030587982579733</v>
      </c>
      <c r="L2319" s="121">
        <v>575.90359473777812</v>
      </c>
      <c r="M2319" s="54">
        <v>539.18721250998692</v>
      </c>
      <c r="N2319" s="120">
        <v>1.0319372488229415</v>
      </c>
      <c r="O2319" s="123">
        <v>526.86990302228742</v>
      </c>
      <c r="P2319" s="53">
        <v>559.21666648189773</v>
      </c>
      <c r="Q2319" s="54">
        <v>528.4856480170921</v>
      </c>
      <c r="R2319" s="55">
        <v>1.0030666868339533</v>
      </c>
      <c r="S2319" s="121">
        <v>580.7201360950811</v>
      </c>
      <c r="T2319" s="54">
        <v>543.7009017040167</v>
      </c>
      <c r="U2319" s="55">
        <v>1.0319452650173819</v>
      </c>
    </row>
    <row r="2320" spans="1:21" ht="13" x14ac:dyDescent="0.3">
      <c r="A2320" s="44" t="s">
        <v>5002</v>
      </c>
      <c r="B2320" s="44" t="s">
        <v>11071</v>
      </c>
      <c r="C2320" s="98" t="s">
        <v>968</v>
      </c>
      <c r="D2320" s="98" t="s">
        <v>13143</v>
      </c>
      <c r="E2320" s="98" t="s">
        <v>385</v>
      </c>
      <c r="F2320" s="122">
        <v>1.0611729712191547</v>
      </c>
      <c r="G2320" s="122">
        <v>1.0999554395055957</v>
      </c>
      <c r="H2320" s="99">
        <v>5359.1666666666661</v>
      </c>
      <c r="I2320" s="53">
        <v>5687.0028149253194</v>
      </c>
      <c r="J2320" s="54">
        <v>5374.4387666495377</v>
      </c>
      <c r="K2320" s="55">
        <v>1.0028497154376375</v>
      </c>
      <c r="L2320" s="121">
        <v>5894.8445262170708</v>
      </c>
      <c r="M2320" s="54">
        <v>5519.0223108746968</v>
      </c>
      <c r="N2320" s="120">
        <v>1.0298284517259582</v>
      </c>
      <c r="O2320" s="123">
        <v>5408.775292241794</v>
      </c>
      <c r="P2320" s="53">
        <v>5739.6461475249762</v>
      </c>
      <c r="Q2320" s="54">
        <v>5424.2314213318141</v>
      </c>
      <c r="R2320" s="55">
        <v>1.0028576023692812</v>
      </c>
      <c r="S2320" s="121">
        <v>5949.4118037648295</v>
      </c>
      <c r="T2320" s="54">
        <v>5570.1539541343573</v>
      </c>
      <c r="U2320" s="55">
        <v>1.0298364515390463</v>
      </c>
    </row>
    <row r="2321" spans="1:21" ht="13" x14ac:dyDescent="0.3">
      <c r="A2321" s="44" t="s">
        <v>5001</v>
      </c>
      <c r="B2321" s="44" t="s">
        <v>11070</v>
      </c>
      <c r="C2321" s="98" t="s">
        <v>968</v>
      </c>
      <c r="D2321" s="98" t="s">
        <v>13143</v>
      </c>
      <c r="E2321" s="98" t="s">
        <v>455</v>
      </c>
      <c r="F2321" s="122">
        <v>1.0613942137785046</v>
      </c>
      <c r="G2321" s="122">
        <v>1.102207836818714</v>
      </c>
      <c r="H2321" s="99">
        <v>2439.75</v>
      </c>
      <c r="I2321" s="53">
        <v>2589.5365330661066</v>
      </c>
      <c r="J2321" s="54">
        <v>2447.2127030498905</v>
      </c>
      <c r="K2321" s="55">
        <v>1.0030587982579733</v>
      </c>
      <c r="L2321" s="121">
        <v>2689.1115698784574</v>
      </c>
      <c r="M2321" s="54">
        <v>2517.6689028157712</v>
      </c>
      <c r="N2321" s="120">
        <v>1.0319372488229412</v>
      </c>
      <c r="O2321" s="123">
        <v>2463.5026593131888</v>
      </c>
      <c r="P2321" s="53">
        <v>2614.7474682229772</v>
      </c>
      <c r="Q2321" s="54">
        <v>2471.0574504839133</v>
      </c>
      <c r="R2321" s="55">
        <v>1.0030666868339533</v>
      </c>
      <c r="S2321" s="121">
        <v>2715.2919371187395</v>
      </c>
      <c r="T2321" s="54">
        <v>2542.1999046359738</v>
      </c>
      <c r="U2321" s="55">
        <v>1.0319452650173819</v>
      </c>
    </row>
    <row r="2322" spans="1:21" ht="13" x14ac:dyDescent="0.3">
      <c r="A2322" s="44" t="s">
        <v>5000</v>
      </c>
      <c r="B2322" s="44" t="s">
        <v>11069</v>
      </c>
      <c r="C2322" s="98" t="s">
        <v>968</v>
      </c>
      <c r="D2322" s="98" t="s">
        <v>13143</v>
      </c>
      <c r="E2322" s="98" t="s">
        <v>454</v>
      </c>
      <c r="F2322" s="122">
        <v>1.0694397910179718</v>
      </c>
      <c r="G2322" s="122">
        <v>1.1141494383106452</v>
      </c>
      <c r="H2322" s="99">
        <v>2996.583333333333</v>
      </c>
      <c r="I2322" s="53">
        <v>3204.6654537679369</v>
      </c>
      <c r="J2322" s="54">
        <v>3028.5334488794529</v>
      </c>
      <c r="K2322" s="55">
        <v>1.0106621815554782</v>
      </c>
      <c r="L2322" s="121">
        <v>3338.641637684374</v>
      </c>
      <c r="M2322" s="54">
        <v>3125.7885775352133</v>
      </c>
      <c r="N2322" s="120">
        <v>1.0431175207993149</v>
      </c>
      <c r="O2322" s="123">
        <v>3024.4984219298735</v>
      </c>
      <c r="P2322" s="53">
        <v>3234.5189602828696</v>
      </c>
      <c r="Q2322" s="54">
        <v>3056.7702130601606</v>
      </c>
      <c r="R2322" s="55">
        <v>1.010670129928418</v>
      </c>
      <c r="S2322" s="121">
        <v>3369.7432179646012</v>
      </c>
      <c r="T2322" s="54">
        <v>3154.93180318854</v>
      </c>
      <c r="U2322" s="55">
        <v>1.0431256238432551</v>
      </c>
    </row>
    <row r="2323" spans="1:21" ht="13" x14ac:dyDescent="0.3">
      <c r="A2323" s="44" t="s">
        <v>4999</v>
      </c>
      <c r="B2323" s="44" t="s">
        <v>11068</v>
      </c>
      <c r="C2323" s="98" t="s">
        <v>968</v>
      </c>
      <c r="D2323" s="98" t="s">
        <v>13143</v>
      </c>
      <c r="E2323" s="98" t="s">
        <v>391</v>
      </c>
      <c r="F2323" s="122">
        <v>1.0616813567175318</v>
      </c>
      <c r="G2323" s="122">
        <v>1.0978690496748373</v>
      </c>
      <c r="H2323" s="99">
        <v>4032.25</v>
      </c>
      <c r="I2323" s="53">
        <v>4280.964650624268</v>
      </c>
      <c r="J2323" s="54">
        <v>4045.6780356409045</v>
      </c>
      <c r="K2323" s="55">
        <v>1.0033301594992634</v>
      </c>
      <c r="L2323" s="121">
        <v>4426.8824755513624</v>
      </c>
      <c r="M2323" s="54">
        <v>4144.6492849010037</v>
      </c>
      <c r="N2323" s="120">
        <v>1.0278750784056057</v>
      </c>
      <c r="O2323" s="123">
        <v>4068.835479421969</v>
      </c>
      <c r="P2323" s="53">
        <v>4319.8067720531453</v>
      </c>
      <c r="Q2323" s="54">
        <v>4082.4174565459425</v>
      </c>
      <c r="R2323" s="55">
        <v>1.0033380502093692</v>
      </c>
      <c r="S2323" s="121">
        <v>4467.0485410762585</v>
      </c>
      <c r="T2323" s="54">
        <v>4182.2870756131615</v>
      </c>
      <c r="U2323" s="55">
        <v>1.0278830630446896</v>
      </c>
    </row>
    <row r="2324" spans="1:21" ht="13" x14ac:dyDescent="0.3">
      <c r="A2324" s="44" t="s">
        <v>4998</v>
      </c>
      <c r="B2324" s="44" t="s">
        <v>11067</v>
      </c>
      <c r="C2324" s="98" t="s">
        <v>968</v>
      </c>
      <c r="D2324" s="98" t="s">
        <v>13143</v>
      </c>
      <c r="E2324" s="98" t="s">
        <v>385</v>
      </c>
      <c r="F2324" s="122">
        <v>1.0611729712191547</v>
      </c>
      <c r="G2324" s="122">
        <v>1.0999554395055957</v>
      </c>
      <c r="H2324" s="99">
        <v>3960.75</v>
      </c>
      <c r="I2324" s="53">
        <v>4203.0408457562671</v>
      </c>
      <c r="J2324" s="54">
        <v>3972.0370104196227</v>
      </c>
      <c r="K2324" s="55">
        <v>1.0028497154376375</v>
      </c>
      <c r="L2324" s="121">
        <v>4356.6485070217886</v>
      </c>
      <c r="M2324" s="54">
        <v>4078.8930401735893</v>
      </c>
      <c r="N2324" s="120">
        <v>1.0298284517259584</v>
      </c>
      <c r="O2324" s="123">
        <v>3993.0788363253268</v>
      </c>
      <c r="P2324" s="53">
        <v>4237.3473330556717</v>
      </c>
      <c r="Q2324" s="54">
        <v>4004.4894678687374</v>
      </c>
      <c r="R2324" s="55">
        <v>1.0028576023692815</v>
      </c>
      <c r="S2324" s="121">
        <v>4392.2087863907173</v>
      </c>
      <c r="T2324" s="54">
        <v>4112.2181395169382</v>
      </c>
      <c r="U2324" s="55">
        <v>1.0298364515390461</v>
      </c>
    </row>
    <row r="2325" spans="1:21" ht="13" x14ac:dyDescent="0.3">
      <c r="A2325" s="44" t="s">
        <v>4997</v>
      </c>
      <c r="B2325" s="44" t="s">
        <v>11066</v>
      </c>
      <c r="C2325" s="98" t="s">
        <v>968</v>
      </c>
      <c r="D2325" s="98" t="s">
        <v>13143</v>
      </c>
      <c r="E2325" s="98" t="s">
        <v>394</v>
      </c>
      <c r="F2325" s="122">
        <v>1.0640513174944011</v>
      </c>
      <c r="G2325" s="122">
        <v>1.1053889242494015</v>
      </c>
      <c r="H2325" s="99">
        <v>5298.6666666666661</v>
      </c>
      <c r="I2325" s="53">
        <v>5638.0532476303324</v>
      </c>
      <c r="J2325" s="54">
        <v>5328.1795224320986</v>
      </c>
      <c r="K2325" s="55">
        <v>1.0055698645757611</v>
      </c>
      <c r="L2325" s="121">
        <v>5857.0874466228279</v>
      </c>
      <c r="M2325" s="54">
        <v>5483.6724108481012</v>
      </c>
      <c r="N2325" s="120">
        <v>1.0349155279657967</v>
      </c>
      <c r="O2325" s="123">
        <v>5337.2138544221125</v>
      </c>
      <c r="P2325" s="53">
        <v>5679.069433547219</v>
      </c>
      <c r="Q2325" s="54">
        <v>5366.9836212211976</v>
      </c>
      <c r="R2325" s="55">
        <v>1.0055777729000721</v>
      </c>
      <c r="S2325" s="121">
        <v>5899.6970810286603</v>
      </c>
      <c r="T2325" s="54">
        <v>5523.6084016391796</v>
      </c>
      <c r="U2325" s="55">
        <v>1.034923567295815</v>
      </c>
    </row>
    <row r="2326" spans="1:21" ht="13" x14ac:dyDescent="0.3">
      <c r="A2326" s="44" t="s">
        <v>4996</v>
      </c>
      <c r="B2326" s="44" t="s">
        <v>11065</v>
      </c>
      <c r="C2326" s="98" t="s">
        <v>968</v>
      </c>
      <c r="D2326" s="98" t="s">
        <v>13143</v>
      </c>
      <c r="E2326" s="98" t="s">
        <v>454</v>
      </c>
      <c r="F2326" s="122">
        <v>1.0694397910179718</v>
      </c>
      <c r="G2326" s="122">
        <v>1.1141494383106452</v>
      </c>
      <c r="H2326" s="99">
        <v>11544.916666666666</v>
      </c>
      <c r="I2326" s="53">
        <v>12346.593267319899</v>
      </c>
      <c r="J2326" s="54">
        <v>11668.010664209531</v>
      </c>
      <c r="K2326" s="55">
        <v>1.0106621815554782</v>
      </c>
      <c r="L2326" s="121">
        <v>12862.762419509872</v>
      </c>
      <c r="M2326" s="54">
        <v>12042.704851168022</v>
      </c>
      <c r="N2326" s="120">
        <v>1.0431175207993149</v>
      </c>
      <c r="O2326" s="123">
        <v>11638.071111218431</v>
      </c>
      <c r="P2326" s="53">
        <v>12446.216337033733</v>
      </c>
      <c r="Q2326" s="54">
        <v>11762.2508420913</v>
      </c>
      <c r="R2326" s="55">
        <v>1.010670129928418</v>
      </c>
      <c r="S2326" s="121">
        <v>12966.550391583361</v>
      </c>
      <c r="T2326" s="54">
        <v>12139.970188221892</v>
      </c>
      <c r="U2326" s="55">
        <v>1.0431256238432551</v>
      </c>
    </row>
    <row r="2327" spans="1:21" ht="13" x14ac:dyDescent="0.3">
      <c r="A2327" s="44" t="s">
        <v>4995</v>
      </c>
      <c r="B2327" s="44" t="s">
        <v>11064</v>
      </c>
      <c r="C2327" s="98" t="s">
        <v>968</v>
      </c>
      <c r="D2327" s="98" t="s">
        <v>13143</v>
      </c>
      <c r="E2327" s="98" t="s">
        <v>394</v>
      </c>
      <c r="F2327" s="122">
        <v>1.0640513174944011</v>
      </c>
      <c r="G2327" s="122">
        <v>1.1053889242494015</v>
      </c>
      <c r="H2327" s="99">
        <v>3363.5</v>
      </c>
      <c r="I2327" s="53">
        <v>3578.9366063924181</v>
      </c>
      <c r="J2327" s="54">
        <v>3382.2342395005721</v>
      </c>
      <c r="K2327" s="55">
        <v>1.0055698645757609</v>
      </c>
      <c r="L2327" s="121">
        <v>3717.9756467128618</v>
      </c>
      <c r="M2327" s="54">
        <v>3480.9383783129574</v>
      </c>
      <c r="N2327" s="120">
        <v>1.0349155279657967</v>
      </c>
      <c r="O2327" s="123">
        <v>3391.5286091321377</v>
      </c>
      <c r="P2327" s="53">
        <v>3608.7604848670048</v>
      </c>
      <c r="Q2327" s="54">
        <v>3410.4457854979746</v>
      </c>
      <c r="R2327" s="55">
        <v>1.0055777729000723</v>
      </c>
      <c r="S2327" s="121">
        <v>3748.9581608096428</v>
      </c>
      <c r="T2327" s="54">
        <v>3509.9728867488466</v>
      </c>
      <c r="U2327" s="55">
        <v>1.0349235672958152</v>
      </c>
    </row>
    <row r="2328" spans="1:21" ht="13" x14ac:dyDescent="0.3">
      <c r="A2328" s="44" t="s">
        <v>4994</v>
      </c>
      <c r="B2328" s="44" t="s">
        <v>11063</v>
      </c>
      <c r="C2328" s="98" t="s">
        <v>968</v>
      </c>
      <c r="D2328" s="98" t="s">
        <v>13143</v>
      </c>
      <c r="E2328" s="98" t="s">
        <v>391</v>
      </c>
      <c r="F2328" s="122">
        <v>1.0616813567175318</v>
      </c>
      <c r="G2328" s="122">
        <v>1.0978690496748373</v>
      </c>
      <c r="H2328" s="99">
        <v>2767.583333333333</v>
      </c>
      <c r="I2328" s="53">
        <v>2938.2916281621619</v>
      </c>
      <c r="J2328" s="54">
        <v>2776.7998272608356</v>
      </c>
      <c r="K2328" s="55">
        <v>1.0033301594992632</v>
      </c>
      <c r="L2328" s="121">
        <v>3038.4440840625848</v>
      </c>
      <c r="M2328" s="54">
        <v>2844.7299357440475</v>
      </c>
      <c r="N2328" s="120">
        <v>1.0278750784056057</v>
      </c>
      <c r="O2328" s="123">
        <v>2790.8959242858809</v>
      </c>
      <c r="P2328" s="53">
        <v>2963.0421713532642</v>
      </c>
      <c r="Q2328" s="54">
        <v>2800.2120750102708</v>
      </c>
      <c r="R2328" s="55">
        <v>1.0033380502093692</v>
      </c>
      <c r="S2328" s="121">
        <v>3064.0382561371171</v>
      </c>
      <c r="T2328" s="54">
        <v>2868.7146512939116</v>
      </c>
      <c r="U2328" s="55">
        <v>1.0278830630446896</v>
      </c>
    </row>
    <row r="2329" spans="1:21" ht="13" x14ac:dyDescent="0.3">
      <c r="A2329" s="44" t="s">
        <v>4993</v>
      </c>
      <c r="B2329" s="44" t="s">
        <v>11062</v>
      </c>
      <c r="C2329" s="98" t="s">
        <v>964</v>
      </c>
      <c r="D2329" s="98" t="s">
        <v>13143</v>
      </c>
      <c r="E2329" s="98" t="s">
        <v>389</v>
      </c>
      <c r="F2329" s="122">
        <v>1.0266221352695462</v>
      </c>
      <c r="G2329" s="122">
        <v>1.0784162311880618</v>
      </c>
      <c r="H2329" s="99">
        <v>9893.3333333333321</v>
      </c>
      <c r="I2329" s="53">
        <v>10156.714991600042</v>
      </c>
      <c r="J2329" s="54">
        <v>9598.4905527750507</v>
      </c>
      <c r="K2329" s="55">
        <v>0.9701978321538125</v>
      </c>
      <c r="L2329" s="121">
        <v>10669.131247220557</v>
      </c>
      <c r="M2329" s="54">
        <v>9988.9272955682245</v>
      </c>
      <c r="N2329" s="120">
        <v>1.0096624624900499</v>
      </c>
      <c r="O2329" s="123">
        <v>9972.5574735666996</v>
      </c>
      <c r="P2329" s="53">
        <v>10238.048247611316</v>
      </c>
      <c r="Q2329" s="54">
        <v>9675.4297338959368</v>
      </c>
      <c r="R2329" s="55">
        <v>0.97020546229406746</v>
      </c>
      <c r="S2329" s="121">
        <v>10754.56784595014</v>
      </c>
      <c r="T2329" s="54">
        <v>10068.995152464877</v>
      </c>
      <c r="U2329" s="55">
        <v>1.009670305651664</v>
      </c>
    </row>
    <row r="2330" spans="1:21" ht="13" x14ac:dyDescent="0.3">
      <c r="A2330" s="44" t="s">
        <v>4992</v>
      </c>
      <c r="B2330" s="44" t="s">
        <v>11061</v>
      </c>
      <c r="C2330" s="98" t="s">
        <v>951</v>
      </c>
      <c r="D2330" s="98" t="s">
        <v>13143</v>
      </c>
      <c r="E2330" s="98" t="s">
        <v>388</v>
      </c>
      <c r="F2330" s="122">
        <v>1.1154139995834298</v>
      </c>
      <c r="G2330" s="122">
        <v>1.141751510174347</v>
      </c>
      <c r="H2330" s="99">
        <v>9389</v>
      </c>
      <c r="I2330" s="53">
        <v>10472.622042088822</v>
      </c>
      <c r="J2330" s="54">
        <v>9897.0349977239694</v>
      </c>
      <c r="K2330" s="55">
        <v>1.0541095960937235</v>
      </c>
      <c r="L2330" s="121">
        <v>10719.904929026943</v>
      </c>
      <c r="M2330" s="54">
        <v>10036.463932276525</v>
      </c>
      <c r="N2330" s="120">
        <v>1.0689598394159681</v>
      </c>
      <c r="O2330" s="123">
        <v>9471.7678958718752</v>
      </c>
      <c r="P2330" s="53">
        <v>10564.942511860376</v>
      </c>
      <c r="Q2330" s="54">
        <v>9984.3599525919981</v>
      </c>
      <c r="R2330" s="55">
        <v>1.054117886159724</v>
      </c>
      <c r="S2330" s="121">
        <v>10814.40529913261</v>
      </c>
      <c r="T2330" s="54">
        <v>10125.018140525437</v>
      </c>
      <c r="U2330" s="55">
        <v>1.0689681432056914</v>
      </c>
    </row>
    <row r="2331" spans="1:21" ht="13" x14ac:dyDescent="0.3">
      <c r="A2331" s="44" t="s">
        <v>4991</v>
      </c>
      <c r="B2331" s="44" t="s">
        <v>11060</v>
      </c>
      <c r="C2331" s="98" t="s">
        <v>968</v>
      </c>
      <c r="D2331" s="98" t="s">
        <v>13143</v>
      </c>
      <c r="E2331" s="98" t="s">
        <v>394</v>
      </c>
      <c r="F2331" s="122">
        <v>1.0640513174944011</v>
      </c>
      <c r="G2331" s="122">
        <v>1.1053889242494015</v>
      </c>
      <c r="H2331" s="99">
        <v>3626.8333333333339</v>
      </c>
      <c r="I2331" s="53">
        <v>3859.1367866659443</v>
      </c>
      <c r="J2331" s="54">
        <v>3647.0343038388564</v>
      </c>
      <c r="K2331" s="55">
        <v>1.0055698645757609</v>
      </c>
      <c r="L2331" s="121">
        <v>4009.0613967652048</v>
      </c>
      <c r="M2331" s="54">
        <v>3753.4661340106177</v>
      </c>
      <c r="N2331" s="120">
        <v>1.0349155279657967</v>
      </c>
      <c r="O2331" s="123">
        <v>3656.0398278193024</v>
      </c>
      <c r="P2331" s="53">
        <v>3890.2139956031319</v>
      </c>
      <c r="Q2331" s="54">
        <v>3676.4323876924977</v>
      </c>
      <c r="R2331" s="55">
        <v>1.0055777729000723</v>
      </c>
      <c r="S2331" s="121">
        <v>4041.3459322861459</v>
      </c>
      <c r="T2331" s="54">
        <v>3783.7217807823304</v>
      </c>
      <c r="U2331" s="55">
        <v>1.0349235672958152</v>
      </c>
    </row>
    <row r="2332" spans="1:21" ht="13" x14ac:dyDescent="0.3">
      <c r="A2332" s="44" t="s">
        <v>4990</v>
      </c>
      <c r="B2332" s="44" t="s">
        <v>11059</v>
      </c>
      <c r="C2332" s="98" t="s">
        <v>968</v>
      </c>
      <c r="D2332" s="98" t="s">
        <v>13143</v>
      </c>
      <c r="E2332" s="98" t="s">
        <v>393</v>
      </c>
      <c r="F2332" s="122">
        <v>1.0518475060228782</v>
      </c>
      <c r="G2332" s="122">
        <v>1.0888932900265731</v>
      </c>
      <c r="H2332" s="99">
        <v>6731.5</v>
      </c>
      <c r="I2332" s="53">
        <v>7080.5114867930051</v>
      </c>
      <c r="J2332" s="54">
        <v>6691.3586401710618</v>
      </c>
      <c r="K2332" s="55">
        <v>0.99403678825983244</v>
      </c>
      <c r="L2332" s="121">
        <v>7329.8851818138764</v>
      </c>
      <c r="M2332" s="54">
        <v>6862.5728252312774</v>
      </c>
      <c r="N2332" s="120">
        <v>1.0194715628361104</v>
      </c>
      <c r="O2332" s="123">
        <v>6793.3853318044621</v>
      </c>
      <c r="P2332" s="53">
        <v>7145.6054187109266</v>
      </c>
      <c r="Q2332" s="54">
        <v>6752.9280447583587</v>
      </c>
      <c r="R2332" s="55">
        <v>0.99404460588203425</v>
      </c>
      <c r="S2332" s="121">
        <v>7397.2717043668235</v>
      </c>
      <c r="T2332" s="54">
        <v>6925.7169604247119</v>
      </c>
      <c r="U2332" s="55">
        <v>1.0194794821958229</v>
      </c>
    </row>
    <row r="2333" spans="1:21" ht="13" x14ac:dyDescent="0.3">
      <c r="A2333" s="44" t="s">
        <v>4989</v>
      </c>
      <c r="B2333" s="44" t="s">
        <v>11058</v>
      </c>
      <c r="C2333" s="98" t="s">
        <v>968</v>
      </c>
      <c r="D2333" s="98" t="s">
        <v>13143</v>
      </c>
      <c r="E2333" s="98" t="s">
        <v>394</v>
      </c>
      <c r="F2333" s="122">
        <v>1.0640513174944011</v>
      </c>
      <c r="G2333" s="122">
        <v>1.1053889242494015</v>
      </c>
      <c r="H2333" s="99">
        <v>7030.4166666666661</v>
      </c>
      <c r="I2333" s="53">
        <v>7480.7241167012617</v>
      </c>
      <c r="J2333" s="54">
        <v>7069.5751354111726</v>
      </c>
      <c r="K2333" s="55">
        <v>1.0055698645757609</v>
      </c>
      <c r="L2333" s="121">
        <v>7771.3447161917293</v>
      </c>
      <c r="M2333" s="54">
        <v>7275.8873764028694</v>
      </c>
      <c r="N2333" s="120">
        <v>1.0349155279657967</v>
      </c>
      <c r="O2333" s="123">
        <v>7092.5937444615283</v>
      </c>
      <c r="P2333" s="53">
        <v>7546.8837182468369</v>
      </c>
      <c r="Q2333" s="54">
        <v>7132.1546216406077</v>
      </c>
      <c r="R2333" s="55">
        <v>1.0055777729000723</v>
      </c>
      <c r="S2333" s="121">
        <v>7840.0745693283634</v>
      </c>
      <c r="T2333" s="54">
        <v>7340.292419398108</v>
      </c>
      <c r="U2333" s="55">
        <v>1.034923567295815</v>
      </c>
    </row>
    <row r="2334" spans="1:21" ht="13" x14ac:dyDescent="0.3">
      <c r="A2334" s="44" t="s">
        <v>4988</v>
      </c>
      <c r="B2334" s="44" t="s">
        <v>11057</v>
      </c>
      <c r="C2334" s="98" t="s">
        <v>968</v>
      </c>
      <c r="D2334" s="98" t="s">
        <v>13143</v>
      </c>
      <c r="E2334" s="98" t="s">
        <v>392</v>
      </c>
      <c r="F2334" s="122">
        <v>1.0923320188127048</v>
      </c>
      <c r="G2334" s="122">
        <v>1.1156823914698244</v>
      </c>
      <c r="H2334" s="99">
        <v>2823</v>
      </c>
      <c r="I2334" s="53">
        <v>3083.6532891082657</v>
      </c>
      <c r="J2334" s="54">
        <v>2914.1722484108618</v>
      </c>
      <c r="K2334" s="55">
        <v>1.0322962268547156</v>
      </c>
      <c r="L2334" s="121">
        <v>3149.5713911193143</v>
      </c>
      <c r="M2334" s="54">
        <v>2948.7723891566566</v>
      </c>
      <c r="N2334" s="120">
        <v>1.0445527414653406</v>
      </c>
      <c r="O2334" s="123">
        <v>2846.7271134283674</v>
      </c>
      <c r="P2334" s="53">
        <v>3109.5711748200724</v>
      </c>
      <c r="Q2334" s="54">
        <v>2938.6887692719606</v>
      </c>
      <c r="R2334" s="55">
        <v>1.0323043453690375</v>
      </c>
      <c r="S2334" s="121">
        <v>3176.0433137717509</v>
      </c>
      <c r="T2334" s="54">
        <v>2973.579709428197</v>
      </c>
      <c r="U2334" s="55">
        <v>1.0445608556582224</v>
      </c>
    </row>
    <row r="2335" spans="1:21" ht="13" x14ac:dyDescent="0.3">
      <c r="A2335" s="44" t="s">
        <v>4987</v>
      </c>
      <c r="B2335" s="44" t="s">
        <v>11056</v>
      </c>
      <c r="C2335" s="98" t="s">
        <v>968</v>
      </c>
      <c r="D2335" s="98" t="s">
        <v>13143</v>
      </c>
      <c r="E2335" s="98" t="s">
        <v>391</v>
      </c>
      <c r="F2335" s="122">
        <v>1.0616813567175318</v>
      </c>
      <c r="G2335" s="122">
        <v>1.0978690496748373</v>
      </c>
      <c r="H2335" s="99">
        <v>6826.166666666667</v>
      </c>
      <c r="I2335" s="53">
        <v>7247.2138878466585</v>
      </c>
      <c r="J2335" s="54">
        <v>6848.8988904352209</v>
      </c>
      <c r="K2335" s="55">
        <v>1.0033301594992632</v>
      </c>
      <c r="L2335" s="121">
        <v>7494.2371112553856</v>
      </c>
      <c r="M2335" s="54">
        <v>7016.4465977097325</v>
      </c>
      <c r="N2335" s="120">
        <v>1.0278750784056057</v>
      </c>
      <c r="O2335" s="123">
        <v>6890.9821784199376</v>
      </c>
      <c r="P2335" s="53">
        <v>7316.0273083012125</v>
      </c>
      <c r="Q2335" s="54">
        <v>6913.9846229233717</v>
      </c>
      <c r="R2335" s="55">
        <v>1.0033380502093692</v>
      </c>
      <c r="S2335" s="121">
        <v>7565.3960555481372</v>
      </c>
      <c r="T2335" s="54">
        <v>7083.1238689406528</v>
      </c>
      <c r="U2335" s="55">
        <v>1.0278830630446896</v>
      </c>
    </row>
    <row r="2336" spans="1:21" ht="13" x14ac:dyDescent="0.3">
      <c r="A2336" s="44" t="s">
        <v>4986</v>
      </c>
      <c r="B2336" s="44" t="s">
        <v>13276</v>
      </c>
      <c r="C2336" s="98" t="s">
        <v>968</v>
      </c>
      <c r="D2336" s="98" t="s">
        <v>13143</v>
      </c>
      <c r="E2336" s="98" t="s">
        <v>391</v>
      </c>
      <c r="F2336" s="122">
        <v>1.0616813567175318</v>
      </c>
      <c r="G2336" s="122">
        <v>1.0978690496748373</v>
      </c>
      <c r="H2336" s="99">
        <v>6422.4999999999991</v>
      </c>
      <c r="I2336" s="53">
        <v>6818.6485135183475</v>
      </c>
      <c r="J2336" s="54">
        <v>6443.8879493840177</v>
      </c>
      <c r="K2336" s="55">
        <v>1.0033301594992634</v>
      </c>
      <c r="L2336" s="121">
        <v>7051.0639715366415</v>
      </c>
      <c r="M2336" s="54">
        <v>6601.5276910600023</v>
      </c>
      <c r="N2336" s="120">
        <v>1.0278750784056059</v>
      </c>
      <c r="O2336" s="123">
        <v>6485.376267902082</v>
      </c>
      <c r="P2336" s="53">
        <v>6885.4030749299654</v>
      </c>
      <c r="Q2336" s="54">
        <v>6507.0247795109899</v>
      </c>
      <c r="R2336" s="55">
        <v>1.0033380502093692</v>
      </c>
      <c r="S2336" s="121">
        <v>7120.0938800254016</v>
      </c>
      <c r="T2336" s="54">
        <v>6666.2084232485286</v>
      </c>
      <c r="U2336" s="55">
        <v>1.0278830630446896</v>
      </c>
    </row>
    <row r="2337" spans="1:21" ht="13" x14ac:dyDescent="0.3">
      <c r="A2337" s="44" t="s">
        <v>4985</v>
      </c>
      <c r="B2337" s="44" t="s">
        <v>11055</v>
      </c>
      <c r="C2337" s="98" t="s">
        <v>964</v>
      </c>
      <c r="D2337" s="98" t="s">
        <v>13143</v>
      </c>
      <c r="E2337" s="98" t="s">
        <v>384</v>
      </c>
      <c r="F2337" s="122">
        <v>1.0261895325810677</v>
      </c>
      <c r="G2337" s="122">
        <v>1.0740970517853849</v>
      </c>
      <c r="H2337" s="99">
        <v>10838.75</v>
      </c>
      <c r="I2337" s="53">
        <v>11122.611796263047</v>
      </c>
      <c r="J2337" s="54">
        <v>10511.300586548869</v>
      </c>
      <c r="K2337" s="55">
        <v>0.96978900579392169</v>
      </c>
      <c r="L2337" s="121">
        <v>11641.869420038842</v>
      </c>
      <c r="M2337" s="54">
        <v>10899.649139808074</v>
      </c>
      <c r="N2337" s="120">
        <v>1.0056186497343398</v>
      </c>
      <c r="O2337" s="123">
        <v>10950.887154615215</v>
      </c>
      <c r="P2337" s="53">
        <v>11237.685770542606</v>
      </c>
      <c r="Q2337" s="54">
        <v>10620.133487831077</v>
      </c>
      <c r="R2337" s="55">
        <v>0.96979663271895344</v>
      </c>
      <c r="S2337" s="121">
        <v>11762.315607206645</v>
      </c>
      <c r="T2337" s="54">
        <v>11012.501899397545</v>
      </c>
      <c r="U2337" s="55">
        <v>1.0056264614832016</v>
      </c>
    </row>
    <row r="2338" spans="1:21" ht="13" x14ac:dyDescent="0.3">
      <c r="A2338" s="44" t="s">
        <v>4984</v>
      </c>
      <c r="B2338" s="44" t="s">
        <v>11054</v>
      </c>
      <c r="C2338" s="98" t="s">
        <v>968</v>
      </c>
      <c r="D2338" s="98" t="s">
        <v>13143</v>
      </c>
      <c r="E2338" s="98" t="s">
        <v>455</v>
      </c>
      <c r="F2338" s="122">
        <v>1.0613942137785046</v>
      </c>
      <c r="G2338" s="122">
        <v>1.102207836818714</v>
      </c>
      <c r="H2338" s="99">
        <v>2715.7500000000005</v>
      </c>
      <c r="I2338" s="53">
        <v>2882.4813360689745</v>
      </c>
      <c r="J2338" s="54">
        <v>2724.0569313690917</v>
      </c>
      <c r="K2338" s="55">
        <v>1.0030587982579733</v>
      </c>
      <c r="L2338" s="121">
        <v>2993.3209328404232</v>
      </c>
      <c r="M2338" s="54">
        <v>2802.4835834909036</v>
      </c>
      <c r="N2338" s="120">
        <v>1.0319372488229415</v>
      </c>
      <c r="O2338" s="123">
        <v>2742.4534632434538</v>
      </c>
      <c r="P2338" s="53">
        <v>2910.8242374434226</v>
      </c>
      <c r="Q2338" s="54">
        <v>2750.863709171912</v>
      </c>
      <c r="R2338" s="55">
        <v>1.0030666868339533</v>
      </c>
      <c r="S2338" s="121">
        <v>3022.7536992975579</v>
      </c>
      <c r="T2338" s="54">
        <v>2830.0618659246024</v>
      </c>
      <c r="U2338" s="55">
        <v>1.0319452650173817</v>
      </c>
    </row>
    <row r="2339" spans="1:21" ht="13" x14ac:dyDescent="0.3">
      <c r="A2339" s="44" t="s">
        <v>4983</v>
      </c>
      <c r="B2339" s="44" t="s">
        <v>11053</v>
      </c>
      <c r="C2339" s="98" t="s">
        <v>964</v>
      </c>
      <c r="D2339" s="98" t="s">
        <v>13143</v>
      </c>
      <c r="E2339" s="98" t="s">
        <v>389</v>
      </c>
      <c r="F2339" s="122">
        <v>1.0266221352695462</v>
      </c>
      <c r="G2339" s="122">
        <v>1.0784162311880618</v>
      </c>
      <c r="H2339" s="99">
        <v>3806.25</v>
      </c>
      <c r="I2339" s="53">
        <v>3907.5805023697098</v>
      </c>
      <c r="J2339" s="54">
        <v>3692.8154986354489</v>
      </c>
      <c r="K2339" s="55">
        <v>0.9701978321538125</v>
      </c>
      <c r="L2339" s="121">
        <v>4104.7217799595601</v>
      </c>
      <c r="M2339" s="54">
        <v>3843.0277478527514</v>
      </c>
      <c r="N2339" s="120">
        <v>1.0096624624900497</v>
      </c>
      <c r="O2339" s="123">
        <v>3834.2455374778369</v>
      </c>
      <c r="P2339" s="53">
        <v>3936.3213408332258</v>
      </c>
      <c r="Q2339" s="54">
        <v>3720.00596423765</v>
      </c>
      <c r="R2339" s="55">
        <v>0.97020546229406746</v>
      </c>
      <c r="S2339" s="121">
        <v>4134.912621976493</v>
      </c>
      <c r="T2339" s="54">
        <v>3871.3238637687768</v>
      </c>
      <c r="U2339" s="55">
        <v>1.009670305651664</v>
      </c>
    </row>
    <row r="2340" spans="1:21" ht="13" x14ac:dyDescent="0.3">
      <c r="A2340" s="44" t="s">
        <v>4982</v>
      </c>
      <c r="B2340" s="44" t="s">
        <v>11052</v>
      </c>
      <c r="C2340" s="98" t="s">
        <v>951</v>
      </c>
      <c r="D2340" s="98" t="s">
        <v>13143</v>
      </c>
      <c r="E2340" s="98" t="s">
        <v>388</v>
      </c>
      <c r="F2340" s="122">
        <v>1.1154139995834298</v>
      </c>
      <c r="G2340" s="122">
        <v>1.141751510174347</v>
      </c>
      <c r="H2340" s="99">
        <v>14572.500000000004</v>
      </c>
      <c r="I2340" s="53">
        <v>16254.370508929534</v>
      </c>
      <c r="J2340" s="54">
        <v>15361.012089075788</v>
      </c>
      <c r="K2340" s="55">
        <v>1.0541095960937235</v>
      </c>
      <c r="L2340" s="121">
        <v>16638.173882015675</v>
      </c>
      <c r="M2340" s="54">
        <v>15577.4172598892</v>
      </c>
      <c r="N2340" s="120">
        <v>1.0689598394159681</v>
      </c>
      <c r="O2340" s="123">
        <v>14703.079149630894</v>
      </c>
      <c r="P2340" s="53">
        <v>16400.02032048153</v>
      </c>
      <c r="Q2340" s="54">
        <v>15498.77871324803</v>
      </c>
      <c r="R2340" s="55">
        <v>1.054117886159724</v>
      </c>
      <c r="S2340" s="121">
        <v>16787.262823304027</v>
      </c>
      <c r="T2340" s="54">
        <v>15717.123217987253</v>
      </c>
      <c r="U2340" s="55">
        <v>1.0689681432056914</v>
      </c>
    </row>
    <row r="2341" spans="1:21" ht="13" x14ac:dyDescent="0.3">
      <c r="A2341" s="44" t="s">
        <v>4981</v>
      </c>
      <c r="B2341" s="44" t="s">
        <v>11051</v>
      </c>
      <c r="C2341" s="98" t="s">
        <v>968</v>
      </c>
      <c r="D2341" s="98" t="s">
        <v>13143</v>
      </c>
      <c r="E2341" s="98" t="s">
        <v>386</v>
      </c>
      <c r="F2341" s="122">
        <v>1.0599323211498983</v>
      </c>
      <c r="G2341" s="122">
        <v>1.0993841905316561</v>
      </c>
      <c r="H2341" s="99">
        <v>4567.25</v>
      </c>
      <c r="I2341" s="53">
        <v>4840.9758937718734</v>
      </c>
      <c r="J2341" s="54">
        <v>4574.9104332463939</v>
      </c>
      <c r="K2341" s="55">
        <v>1.0016772528866154</v>
      </c>
      <c r="L2341" s="121">
        <v>5021.1624442057064</v>
      </c>
      <c r="M2341" s="54">
        <v>4701.0412968229921</v>
      </c>
      <c r="N2341" s="120">
        <v>1.0292936223817377</v>
      </c>
      <c r="O2341" s="123">
        <v>4604.7816047350625</v>
      </c>
      <c r="P2341" s="53">
        <v>4880.7568546951888</v>
      </c>
      <c r="Q2341" s="54">
        <v>4612.5412631115651</v>
      </c>
      <c r="R2341" s="55">
        <v>1.0016851305974042</v>
      </c>
      <c r="S2341" s="121">
        <v>5062.4240970967176</v>
      </c>
      <c r="T2341" s="54">
        <v>4739.7091564756265</v>
      </c>
      <c r="U2341" s="55">
        <v>1.029301618040217</v>
      </c>
    </row>
    <row r="2342" spans="1:21" ht="13" x14ac:dyDescent="0.3">
      <c r="A2342" s="44" t="s">
        <v>4980</v>
      </c>
      <c r="B2342" s="44" t="s">
        <v>11050</v>
      </c>
      <c r="C2342" s="98" t="s">
        <v>964</v>
      </c>
      <c r="D2342" s="98" t="s">
        <v>13143</v>
      </c>
      <c r="E2342" s="98" t="s">
        <v>384</v>
      </c>
      <c r="F2342" s="122">
        <v>1.0261895325810677</v>
      </c>
      <c r="G2342" s="122">
        <v>1.0740970517853849</v>
      </c>
      <c r="H2342" s="99">
        <v>6725.166666666667</v>
      </c>
      <c r="I2342" s="53">
        <v>6901.2956381964441</v>
      </c>
      <c r="J2342" s="54">
        <v>6521.9926954650891</v>
      </c>
      <c r="K2342" s="55">
        <v>0.96978900579392169</v>
      </c>
      <c r="L2342" s="121">
        <v>7223.481689432012</v>
      </c>
      <c r="M2342" s="54">
        <v>6762.9530225717235</v>
      </c>
      <c r="N2342" s="120">
        <v>1.0056186497343396</v>
      </c>
      <c r="O2342" s="123">
        <v>6785.3982701051973</v>
      </c>
      <c r="P2342" s="53">
        <v>6963.104679175638</v>
      </c>
      <c r="Q2342" s="54">
        <v>6580.4563940050321</v>
      </c>
      <c r="R2342" s="55">
        <v>0.96979663271895344</v>
      </c>
      <c r="S2342" s="121">
        <v>7288.1762771096437</v>
      </c>
      <c r="T2342" s="54">
        <v>6823.5760521201273</v>
      </c>
      <c r="U2342" s="55">
        <v>1.0056264614832016</v>
      </c>
    </row>
    <row r="2343" spans="1:21" ht="13" x14ac:dyDescent="0.3">
      <c r="A2343" s="44" t="s">
        <v>4979</v>
      </c>
      <c r="B2343" s="44" t="s">
        <v>11049</v>
      </c>
      <c r="C2343" s="98" t="s">
        <v>961</v>
      </c>
      <c r="D2343" s="98" t="s">
        <v>13151</v>
      </c>
      <c r="E2343" s="98" t="s">
        <v>208</v>
      </c>
      <c r="F2343" s="122">
        <v>1.1392104783924768</v>
      </c>
      <c r="G2343" s="122">
        <v>1.1504499000999451</v>
      </c>
      <c r="H2343" s="99">
        <v>5902.7500000000009</v>
      </c>
      <c r="I2343" s="53">
        <v>6724.4746513311939</v>
      </c>
      <c r="J2343" s="54">
        <v>6354.889988205693</v>
      </c>
      <c r="K2343" s="55">
        <v>1.0765981937581115</v>
      </c>
      <c r="L2343" s="121">
        <v>6790.8181478149518</v>
      </c>
      <c r="M2343" s="54">
        <v>6357.8736810103601</v>
      </c>
      <c r="N2343" s="120">
        <v>1.0771036688001963</v>
      </c>
      <c r="O2343" s="123">
        <v>5948.4410241258774</v>
      </c>
      <c r="P2343" s="53">
        <v>6776.5263447838752</v>
      </c>
      <c r="Q2343" s="54">
        <v>6404.1312272725909</v>
      </c>
      <c r="R2343" s="55">
        <v>1.0766066606861378</v>
      </c>
      <c r="S2343" s="121">
        <v>6843.3833819560305</v>
      </c>
      <c r="T2343" s="54">
        <v>6407.1374216419099</v>
      </c>
      <c r="U2343" s="55">
        <v>1.0771120358520219</v>
      </c>
    </row>
    <row r="2344" spans="1:21" ht="13" x14ac:dyDescent="0.3">
      <c r="A2344" s="44" t="s">
        <v>4978</v>
      </c>
      <c r="B2344" s="44" t="s">
        <v>11048</v>
      </c>
      <c r="C2344" s="98" t="s">
        <v>961</v>
      </c>
      <c r="D2344" s="98" t="s">
        <v>13151</v>
      </c>
      <c r="E2344" s="98" t="s">
        <v>194</v>
      </c>
      <c r="F2344" s="122">
        <v>1.1367962358902262</v>
      </c>
      <c r="G2344" s="122">
        <v>1.1471821865125431</v>
      </c>
      <c r="H2344" s="99">
        <v>6676.8333333333339</v>
      </c>
      <c r="I2344" s="53">
        <v>7590.1990009997253</v>
      </c>
      <c r="J2344" s="54">
        <v>7173.0331573773283</v>
      </c>
      <c r="K2344" s="55">
        <v>1.0743166407294866</v>
      </c>
      <c r="L2344" s="121">
        <v>7659.5442623131657</v>
      </c>
      <c r="M2344" s="54">
        <v>7171.214692233254</v>
      </c>
      <c r="N2344" s="120">
        <v>1.074044286298383</v>
      </c>
      <c r="O2344" s="123">
        <v>6742.6925085944204</v>
      </c>
      <c r="P2344" s="53">
        <v>7665.0674635353635</v>
      </c>
      <c r="Q2344" s="54">
        <v>7243.8437342109246</v>
      </c>
      <c r="R2344" s="55">
        <v>1.074325089714194</v>
      </c>
      <c r="S2344" s="121">
        <v>7735.0967349910916</v>
      </c>
      <c r="T2344" s="54">
        <v>7242.0066193362964</v>
      </c>
      <c r="U2344" s="55">
        <v>1.0740526295846113</v>
      </c>
    </row>
    <row r="2345" spans="1:21" ht="13" x14ac:dyDescent="0.3">
      <c r="A2345" s="44" t="s">
        <v>4977</v>
      </c>
      <c r="B2345" s="44" t="s">
        <v>11047</v>
      </c>
      <c r="C2345" s="98" t="s">
        <v>961</v>
      </c>
      <c r="D2345" s="98" t="s">
        <v>13151</v>
      </c>
      <c r="E2345" s="98" t="s">
        <v>208</v>
      </c>
      <c r="F2345" s="122">
        <v>1.1392104783924768</v>
      </c>
      <c r="G2345" s="122">
        <v>1.1504499000999451</v>
      </c>
      <c r="H2345" s="99">
        <v>5813.7500000000009</v>
      </c>
      <c r="I2345" s="53">
        <v>6623.0849187542626</v>
      </c>
      <c r="J2345" s="54">
        <v>6259.07274896122</v>
      </c>
      <c r="K2345" s="55">
        <v>1.0765981937581113</v>
      </c>
      <c r="L2345" s="121">
        <v>6688.4281067060565</v>
      </c>
      <c r="M2345" s="54">
        <v>6262.0114544871431</v>
      </c>
      <c r="N2345" s="120">
        <v>1.0771036688001965</v>
      </c>
      <c r="O2345" s="123">
        <v>5861.6228514265022</v>
      </c>
      <c r="P2345" s="53">
        <v>6677.6221727298598</v>
      </c>
      <c r="Q2345" s="54">
        <v>6310.6622042758445</v>
      </c>
      <c r="R2345" s="55">
        <v>1.076606660686138</v>
      </c>
      <c r="S2345" s="121">
        <v>6743.5034238471744</v>
      </c>
      <c r="T2345" s="54">
        <v>6313.6245228967337</v>
      </c>
      <c r="U2345" s="55">
        <v>1.0771120358520219</v>
      </c>
    </row>
    <row r="2346" spans="1:21" ht="13" x14ac:dyDescent="0.3">
      <c r="A2346" s="44" t="s">
        <v>4976</v>
      </c>
      <c r="B2346" s="44" t="s">
        <v>11046</v>
      </c>
      <c r="C2346" s="98" t="s">
        <v>961</v>
      </c>
      <c r="D2346" s="98" t="s">
        <v>13151</v>
      </c>
      <c r="E2346" s="98" t="s">
        <v>208</v>
      </c>
      <c r="F2346" s="122">
        <v>1.1392104783924768</v>
      </c>
      <c r="G2346" s="122">
        <v>1.1504499000999451</v>
      </c>
      <c r="H2346" s="99">
        <v>7000.25</v>
      </c>
      <c r="I2346" s="53">
        <v>7974.7581513669356</v>
      </c>
      <c r="J2346" s="54">
        <v>7536.456505855218</v>
      </c>
      <c r="K2346" s="55">
        <v>1.0765981937581113</v>
      </c>
      <c r="L2346" s="121">
        <v>8053.4369131746407</v>
      </c>
      <c r="M2346" s="54">
        <v>7539.9949575185756</v>
      </c>
      <c r="N2346" s="120">
        <v>1.0771036688001965</v>
      </c>
      <c r="O2346" s="123">
        <v>7051.0013451080868</v>
      </c>
      <c r="P2346" s="53">
        <v>8032.5746155065808</v>
      </c>
      <c r="Q2346" s="54">
        <v>7591.1550126502834</v>
      </c>
      <c r="R2346" s="55">
        <v>1.0766066606861378</v>
      </c>
      <c r="S2346" s="121">
        <v>8111.8237930841769</v>
      </c>
      <c r="T2346" s="54">
        <v>7594.718413624717</v>
      </c>
      <c r="U2346" s="55">
        <v>1.0771120358520221</v>
      </c>
    </row>
    <row r="2347" spans="1:21" ht="13" x14ac:dyDescent="0.3">
      <c r="A2347" s="44" t="s">
        <v>4975</v>
      </c>
      <c r="B2347" s="44" t="s">
        <v>11045</v>
      </c>
      <c r="C2347" s="98" t="s">
        <v>961</v>
      </c>
      <c r="D2347" s="98" t="s">
        <v>13151</v>
      </c>
      <c r="E2347" s="98" t="s">
        <v>194</v>
      </c>
      <c r="F2347" s="122">
        <v>1.1367962358902262</v>
      </c>
      <c r="G2347" s="122">
        <v>1.1471821865125431</v>
      </c>
      <c r="H2347" s="99">
        <v>12707.083333333332</v>
      </c>
      <c r="I2347" s="53">
        <v>14445.364502476759</v>
      </c>
      <c r="J2347" s="54">
        <v>13651.431080136314</v>
      </c>
      <c r="K2347" s="55">
        <v>1.0743166407294866</v>
      </c>
      <c r="L2347" s="121">
        <v>14577.339642530427</v>
      </c>
      <c r="M2347" s="54">
        <v>13647.970249684076</v>
      </c>
      <c r="N2347" s="120">
        <v>1.074044286298383</v>
      </c>
      <c r="O2347" s="123">
        <v>12829.528326216678</v>
      </c>
      <c r="P2347" s="53">
        <v>14584.559509490153</v>
      </c>
      <c r="Q2347" s="54">
        <v>13783.084170053526</v>
      </c>
      <c r="R2347" s="55">
        <v>1.074325089714194</v>
      </c>
      <c r="S2347" s="121">
        <v>14717.806357193856</v>
      </c>
      <c r="T2347" s="54">
        <v>13779.588635103279</v>
      </c>
      <c r="U2347" s="55">
        <v>1.0740526295846113</v>
      </c>
    </row>
    <row r="2348" spans="1:21" ht="13" x14ac:dyDescent="0.3">
      <c r="A2348" s="44" t="s">
        <v>4974</v>
      </c>
      <c r="B2348" s="44" t="s">
        <v>11044</v>
      </c>
      <c r="C2348" s="98" t="s">
        <v>961</v>
      </c>
      <c r="D2348" s="98" t="s">
        <v>13151</v>
      </c>
      <c r="E2348" s="98" t="s">
        <v>194</v>
      </c>
      <c r="F2348" s="122">
        <v>1.1367962358902262</v>
      </c>
      <c r="G2348" s="122">
        <v>1.1471821865125431</v>
      </c>
      <c r="H2348" s="99">
        <v>10701.833333333334</v>
      </c>
      <c r="I2348" s="53">
        <v>12165.803850457885</v>
      </c>
      <c r="J2348" s="54">
        <v>11497.157636313514</v>
      </c>
      <c r="K2348" s="55">
        <v>1.0743166407294868</v>
      </c>
      <c r="L2348" s="121">
        <v>12276.952563026152</v>
      </c>
      <c r="M2348" s="54">
        <v>11494.242944584244</v>
      </c>
      <c r="N2348" s="120">
        <v>1.0740442862983828</v>
      </c>
      <c r="O2348" s="123">
        <v>10804.826926535879</v>
      </c>
      <c r="P2348" s="53">
        <v>12282.886579531349</v>
      </c>
      <c r="Q2348" s="54">
        <v>11607.896657196998</v>
      </c>
      <c r="R2348" s="55">
        <v>1.074325089714194</v>
      </c>
      <c r="S2348" s="121">
        <v>12395.104978473031</v>
      </c>
      <c r="T2348" s="54">
        <v>11604.952772652474</v>
      </c>
      <c r="U2348" s="55">
        <v>1.0740526295846111</v>
      </c>
    </row>
    <row r="2349" spans="1:21" ht="13" x14ac:dyDescent="0.3">
      <c r="A2349" s="44" t="s">
        <v>4973</v>
      </c>
      <c r="B2349" s="44" t="s">
        <v>11043</v>
      </c>
      <c r="C2349" s="98" t="s">
        <v>961</v>
      </c>
      <c r="D2349" s="98" t="s">
        <v>13151</v>
      </c>
      <c r="E2349" s="98" t="s">
        <v>194</v>
      </c>
      <c r="F2349" s="122">
        <v>1.1367962358902262</v>
      </c>
      <c r="G2349" s="122">
        <v>1.1471821865125431</v>
      </c>
      <c r="H2349" s="99">
        <v>13564.166666666666</v>
      </c>
      <c r="I2349" s="53">
        <v>15419.693609654341</v>
      </c>
      <c r="J2349" s="54">
        <v>14572.209967628212</v>
      </c>
      <c r="K2349" s="55">
        <v>1.0743166407294866</v>
      </c>
      <c r="L2349" s="121">
        <v>15560.57037488722</v>
      </c>
      <c r="M2349" s="54">
        <v>14568.515706732316</v>
      </c>
      <c r="N2349" s="120">
        <v>1.074044286298383</v>
      </c>
      <c r="O2349" s="123">
        <v>13700.497228604745</v>
      </c>
      <c r="P2349" s="53">
        <v>15574.67367930235</v>
      </c>
      <c r="Q2349" s="54">
        <v>14718.787914249859</v>
      </c>
      <c r="R2349" s="55">
        <v>1.074325089714194</v>
      </c>
      <c r="S2349" s="121">
        <v>15716.966367019828</v>
      </c>
      <c r="T2349" s="54">
        <v>14715.055074999604</v>
      </c>
      <c r="U2349" s="55">
        <v>1.0740526295846111</v>
      </c>
    </row>
    <row r="2350" spans="1:21" ht="13" x14ac:dyDescent="0.3">
      <c r="A2350" s="44" t="s">
        <v>4972</v>
      </c>
      <c r="B2350" s="44" t="s">
        <v>11042</v>
      </c>
      <c r="C2350" s="98" t="s">
        <v>961</v>
      </c>
      <c r="D2350" s="98" t="s">
        <v>13151</v>
      </c>
      <c r="E2350" s="98" t="s">
        <v>194</v>
      </c>
      <c r="F2350" s="122">
        <v>1.1367962358902262</v>
      </c>
      <c r="G2350" s="122">
        <v>1.1471821865125431</v>
      </c>
      <c r="H2350" s="99">
        <v>20825.5</v>
      </c>
      <c r="I2350" s="53">
        <v>23674.350010531904</v>
      </c>
      <c r="J2350" s="54">
        <v>22373.181201511925</v>
      </c>
      <c r="K2350" s="55">
        <v>1.0743166407294866</v>
      </c>
      <c r="L2350" s="121">
        <v>23890.642625216966</v>
      </c>
      <c r="M2350" s="54">
        <v>22367.509284306972</v>
      </c>
      <c r="N2350" s="120">
        <v>1.0740442862983828</v>
      </c>
      <c r="O2350" s="123">
        <v>21012.977667780644</v>
      </c>
      <c r="P2350" s="53">
        <v>23887.47391757842</v>
      </c>
      <c r="Q2350" s="54">
        <v>22574.769118100794</v>
      </c>
      <c r="R2350" s="55">
        <v>1.0743250897141938</v>
      </c>
      <c r="S2350" s="121">
        <v>24105.713666063839</v>
      </c>
      <c r="T2350" s="54">
        <v>22569.043919482512</v>
      </c>
      <c r="U2350" s="55">
        <v>1.0740526295846113</v>
      </c>
    </row>
    <row r="2351" spans="1:21" ht="13" x14ac:dyDescent="0.3">
      <c r="A2351" s="44" t="s">
        <v>4971</v>
      </c>
      <c r="B2351" s="44" t="s">
        <v>11041</v>
      </c>
      <c r="C2351" s="98" t="s">
        <v>961</v>
      </c>
      <c r="D2351" s="98" t="s">
        <v>13151</v>
      </c>
      <c r="E2351" s="98" t="s">
        <v>194</v>
      </c>
      <c r="F2351" s="122">
        <v>1.1367962358902262</v>
      </c>
      <c r="G2351" s="122">
        <v>1.1471821865125431</v>
      </c>
      <c r="H2351" s="99">
        <v>8527.5833333333339</v>
      </c>
      <c r="I2351" s="53">
        <v>9694.1246345735617</v>
      </c>
      <c r="J2351" s="54">
        <v>9161.3246802074264</v>
      </c>
      <c r="K2351" s="55">
        <v>1.0743166407294868</v>
      </c>
      <c r="L2351" s="121">
        <v>9782.6916940012543</v>
      </c>
      <c r="M2351" s="54">
        <v>9159.0021550999845</v>
      </c>
      <c r="N2351" s="120">
        <v>1.0740442862983828</v>
      </c>
      <c r="O2351" s="123">
        <v>8598.6742420450955</v>
      </c>
      <c r="P2351" s="53">
        <v>9774.9405120031079</v>
      </c>
      <c r="Q2351" s="54">
        <v>9237.7714765082255</v>
      </c>
      <c r="R2351" s="55">
        <v>1.0743250897141938</v>
      </c>
      <c r="S2351" s="121">
        <v>9864.2459180983769</v>
      </c>
      <c r="T2351" s="54">
        <v>9235.428680609999</v>
      </c>
      <c r="U2351" s="55">
        <v>1.0740526295846113</v>
      </c>
    </row>
    <row r="2352" spans="1:21" ht="13" x14ac:dyDescent="0.3">
      <c r="A2352" s="44" t="s">
        <v>4970</v>
      </c>
      <c r="B2352" s="44" t="s">
        <v>11040</v>
      </c>
      <c r="C2352" s="98" t="s">
        <v>961</v>
      </c>
      <c r="D2352" s="98" t="s">
        <v>13151</v>
      </c>
      <c r="E2352" s="98" t="s">
        <v>194</v>
      </c>
      <c r="F2352" s="122">
        <v>1.1367962358902262</v>
      </c>
      <c r="G2352" s="122">
        <v>1.1471821865125431</v>
      </c>
      <c r="H2352" s="99">
        <v>9909.7499999999982</v>
      </c>
      <c r="I2352" s="53">
        <v>11265.366498613166</v>
      </c>
      <c r="J2352" s="54">
        <v>10646.20933046903</v>
      </c>
      <c r="K2352" s="55">
        <v>1.0743166407294868</v>
      </c>
      <c r="L2352" s="121">
        <v>11368.288672792673</v>
      </c>
      <c r="M2352" s="54">
        <v>10643.510366145398</v>
      </c>
      <c r="N2352" s="120">
        <v>1.0740442862983828</v>
      </c>
      <c r="O2352" s="123">
        <v>9996.9982368163619</v>
      </c>
      <c r="P2352" s="53">
        <v>11364.549965814067</v>
      </c>
      <c r="Q2352" s="54">
        <v>10740.026027640377</v>
      </c>
      <c r="R2352" s="55">
        <v>1.074325089714194</v>
      </c>
      <c r="S2352" s="121">
        <v>11468.378295873032</v>
      </c>
      <c r="T2352" s="54">
        <v>10737.302244205335</v>
      </c>
      <c r="U2352" s="55">
        <v>1.0740526295846111</v>
      </c>
    </row>
    <row r="2353" spans="1:21" ht="13" x14ac:dyDescent="0.3">
      <c r="A2353" s="44" t="s">
        <v>4969</v>
      </c>
      <c r="B2353" s="44" t="s">
        <v>11039</v>
      </c>
      <c r="C2353" s="98" t="s">
        <v>961</v>
      </c>
      <c r="D2353" s="98" t="s">
        <v>13151</v>
      </c>
      <c r="E2353" s="98" t="s">
        <v>208</v>
      </c>
      <c r="F2353" s="122">
        <v>1.1392104783924768</v>
      </c>
      <c r="G2353" s="122">
        <v>1.1504499000999451</v>
      </c>
      <c r="H2353" s="99">
        <v>3109.75</v>
      </c>
      <c r="I2353" s="53">
        <v>3542.6597851810047</v>
      </c>
      <c r="J2353" s="54">
        <v>3347.9512330392868</v>
      </c>
      <c r="K2353" s="55">
        <v>1.0765981937581113</v>
      </c>
      <c r="L2353" s="121">
        <v>3577.611576835804</v>
      </c>
      <c r="M2353" s="54">
        <v>3349.5231340514106</v>
      </c>
      <c r="N2353" s="120">
        <v>1.0771036688001963</v>
      </c>
      <c r="O2353" s="123">
        <v>3135.9103983042178</v>
      </c>
      <c r="P2353" s="53">
        <v>3572.4619850480904</v>
      </c>
      <c r="Q2353" s="54">
        <v>3376.1420221292406</v>
      </c>
      <c r="R2353" s="55">
        <v>1.076606660686138</v>
      </c>
      <c r="S2353" s="121">
        <v>3607.7078044514665</v>
      </c>
      <c r="T2353" s="54">
        <v>3377.7268333669813</v>
      </c>
      <c r="U2353" s="55">
        <v>1.0771120358520221</v>
      </c>
    </row>
    <row r="2354" spans="1:21" ht="13" x14ac:dyDescent="0.3">
      <c r="A2354" s="44" t="s">
        <v>4968</v>
      </c>
      <c r="B2354" s="44" t="s">
        <v>11038</v>
      </c>
      <c r="C2354" s="98" t="s">
        <v>961</v>
      </c>
      <c r="D2354" s="98" t="s">
        <v>13151</v>
      </c>
      <c r="E2354" s="98" t="s">
        <v>194</v>
      </c>
      <c r="F2354" s="122">
        <v>1.1367962358902262</v>
      </c>
      <c r="G2354" s="122">
        <v>1.1471821865125431</v>
      </c>
      <c r="H2354" s="99">
        <v>17931.583333333332</v>
      </c>
      <c r="I2354" s="53">
        <v>20384.556436885247</v>
      </c>
      <c r="J2354" s="54">
        <v>19264.19836962752</v>
      </c>
      <c r="K2354" s="55">
        <v>1.0743166407294868</v>
      </c>
      <c r="L2354" s="121">
        <v>20570.792975965207</v>
      </c>
      <c r="M2354" s="54">
        <v>19259.314623449976</v>
      </c>
      <c r="N2354" s="120">
        <v>1.074044286298383</v>
      </c>
      <c r="O2354" s="123">
        <v>18095.883211974346</v>
      </c>
      <c r="P2354" s="53">
        <v>20571.331920481571</v>
      </c>
      <c r="Q2354" s="54">
        <v>19440.861355161916</v>
      </c>
      <c r="R2354" s="55">
        <v>1.074325089714194</v>
      </c>
      <c r="S2354" s="121">
        <v>20759.274869988352</v>
      </c>
      <c r="T2354" s="54">
        <v>19435.930948477067</v>
      </c>
      <c r="U2354" s="55">
        <v>1.0740526295846113</v>
      </c>
    </row>
    <row r="2355" spans="1:21" ht="13" x14ac:dyDescent="0.3">
      <c r="A2355" s="44" t="s">
        <v>4967</v>
      </c>
      <c r="B2355" s="44" t="s">
        <v>13277</v>
      </c>
      <c r="C2355" s="98" t="s">
        <v>961</v>
      </c>
      <c r="D2355" s="98" t="s">
        <v>13151</v>
      </c>
      <c r="E2355" s="98" t="s">
        <v>194</v>
      </c>
      <c r="F2355" s="122">
        <v>1.1367962358902262</v>
      </c>
      <c r="G2355" s="122">
        <v>1.1471821865125431</v>
      </c>
      <c r="H2355" s="99">
        <v>7609.333333333333</v>
      </c>
      <c r="I2355" s="53">
        <v>8650.2614909673612</v>
      </c>
      <c r="J2355" s="54">
        <v>8174.8334248575748</v>
      </c>
      <c r="K2355" s="55">
        <v>1.0743166407294868</v>
      </c>
      <c r="L2355" s="121">
        <v>8729.2916512361116</v>
      </c>
      <c r="M2355" s="54">
        <v>8172.7609892064947</v>
      </c>
      <c r="N2355" s="120">
        <v>1.074044286298383</v>
      </c>
      <c r="O2355" s="123">
        <v>7672.9496693986457</v>
      </c>
      <c r="P2355" s="53">
        <v>8722.5803023475364</v>
      </c>
      <c r="Q2355" s="54">
        <v>8243.2423419491952</v>
      </c>
      <c r="R2355" s="55">
        <v>1.074325089714194</v>
      </c>
      <c r="S2355" s="121">
        <v>8802.2711787414337</v>
      </c>
      <c r="T2355" s="54">
        <v>8241.1517690879882</v>
      </c>
      <c r="U2355" s="55">
        <v>1.0740526295846111</v>
      </c>
    </row>
    <row r="2356" spans="1:21" ht="13" x14ac:dyDescent="0.3">
      <c r="A2356" s="44" t="s">
        <v>4966</v>
      </c>
      <c r="B2356" s="44" t="s">
        <v>11037</v>
      </c>
      <c r="C2356" s="98" t="s">
        <v>961</v>
      </c>
      <c r="D2356" s="98" t="s">
        <v>13151</v>
      </c>
      <c r="E2356" s="98" t="s">
        <v>208</v>
      </c>
      <c r="F2356" s="122">
        <v>1.1392104783924768</v>
      </c>
      <c r="G2356" s="122">
        <v>1.1504499000999451</v>
      </c>
      <c r="H2356" s="99">
        <v>5286.8333333333321</v>
      </c>
      <c r="I2356" s="53">
        <v>6022.815930847958</v>
      </c>
      <c r="J2356" s="54">
        <v>5691.79521736684</v>
      </c>
      <c r="K2356" s="55">
        <v>1.0765981937581113</v>
      </c>
      <c r="L2356" s="121">
        <v>6082.2368801783914</v>
      </c>
      <c r="M2356" s="54">
        <v>5694.4675796685042</v>
      </c>
      <c r="N2356" s="120">
        <v>1.0771036688001965</v>
      </c>
      <c r="O2356" s="123">
        <v>5327.9452891080073</v>
      </c>
      <c r="P2356" s="53">
        <v>6069.6511016536761</v>
      </c>
      <c r="Q2356" s="54">
        <v>5736.1013860250114</v>
      </c>
      <c r="R2356" s="55">
        <v>1.076606660686138</v>
      </c>
      <c r="S2356" s="121">
        <v>6129.5341255922804</v>
      </c>
      <c r="T2356" s="54">
        <v>5738.7939972593158</v>
      </c>
      <c r="U2356" s="55">
        <v>1.0771120358520221</v>
      </c>
    </row>
    <row r="2357" spans="1:21" ht="13" x14ac:dyDescent="0.3">
      <c r="A2357" s="44" t="s">
        <v>4965</v>
      </c>
      <c r="B2357" s="44" t="s">
        <v>8123</v>
      </c>
      <c r="C2357" s="98" t="s">
        <v>961</v>
      </c>
      <c r="D2357" s="98" t="s">
        <v>13151</v>
      </c>
      <c r="E2357" s="98" t="s">
        <v>194</v>
      </c>
      <c r="F2357" s="122">
        <v>1.1367962358902262</v>
      </c>
      <c r="G2357" s="122">
        <v>1.1471821865125431</v>
      </c>
      <c r="H2357" s="99">
        <v>6600</v>
      </c>
      <c r="I2357" s="53">
        <v>7502.8551568754929</v>
      </c>
      <c r="J2357" s="54">
        <v>7090.4898288146132</v>
      </c>
      <c r="K2357" s="55">
        <v>1.0743166407294868</v>
      </c>
      <c r="L2357" s="121">
        <v>7571.4024309827846</v>
      </c>
      <c r="M2357" s="54">
        <v>7088.6922895693269</v>
      </c>
      <c r="N2357" s="120">
        <v>1.0740442862983828</v>
      </c>
      <c r="O2357" s="123">
        <v>6656.8307971243903</v>
      </c>
      <c r="P2357" s="53">
        <v>7567.4601931291409</v>
      </c>
      <c r="Q2357" s="54">
        <v>7151.6003433328706</v>
      </c>
      <c r="R2357" s="55">
        <v>1.074325089714194</v>
      </c>
      <c r="S2357" s="121">
        <v>7636.5977090891929</v>
      </c>
      <c r="T2357" s="54">
        <v>7149.7866223512747</v>
      </c>
      <c r="U2357" s="55">
        <v>1.0740526295846111</v>
      </c>
    </row>
    <row r="2358" spans="1:21" ht="13" x14ac:dyDescent="0.3">
      <c r="A2358" s="44" t="s">
        <v>4964</v>
      </c>
      <c r="B2358" s="44" t="s">
        <v>11036</v>
      </c>
      <c r="C2358" s="98" t="s">
        <v>961</v>
      </c>
      <c r="D2358" s="98" t="s">
        <v>13151</v>
      </c>
      <c r="E2358" s="98" t="s">
        <v>208</v>
      </c>
      <c r="F2358" s="122">
        <v>1.1392104783924768</v>
      </c>
      <c r="G2358" s="122">
        <v>1.1504499000999451</v>
      </c>
      <c r="H2358" s="99">
        <v>8629.4166666666679</v>
      </c>
      <c r="I2358" s="53">
        <v>9830.7218890813474</v>
      </c>
      <c r="J2358" s="54">
        <v>9290.4143965194762</v>
      </c>
      <c r="K2358" s="55">
        <v>1.0765981937581113</v>
      </c>
      <c r="L2358" s="121">
        <v>9927.7115420874688</v>
      </c>
      <c r="M2358" s="54">
        <v>9294.7763512722304</v>
      </c>
      <c r="N2358" s="120">
        <v>1.0771036688001965</v>
      </c>
      <c r="O2358" s="123">
        <v>8696.1282764248099</v>
      </c>
      <c r="P2358" s="53">
        <v>9906.7204539482518</v>
      </c>
      <c r="Q2358" s="54">
        <v>9362.3096245800134</v>
      </c>
      <c r="R2358" s="55">
        <v>1.0766066606861378</v>
      </c>
      <c r="S2358" s="121">
        <v>10004.45990686923</v>
      </c>
      <c r="T2358" s="54">
        <v>9366.7044318502612</v>
      </c>
      <c r="U2358" s="55">
        <v>1.0771120358520219</v>
      </c>
    </row>
    <row r="2359" spans="1:21" ht="13" x14ac:dyDescent="0.3">
      <c r="A2359" s="44" t="s">
        <v>4963</v>
      </c>
      <c r="B2359" s="44" t="s">
        <v>11035</v>
      </c>
      <c r="C2359" s="98" t="s">
        <v>961</v>
      </c>
      <c r="D2359" s="98" t="s">
        <v>13151</v>
      </c>
      <c r="E2359" s="98" t="s">
        <v>208</v>
      </c>
      <c r="F2359" s="122">
        <v>1.1392104783924768</v>
      </c>
      <c r="G2359" s="122">
        <v>1.1504499000999451</v>
      </c>
      <c r="H2359" s="99">
        <v>11509.333333333332</v>
      </c>
      <c r="I2359" s="53">
        <v>13111.553132645146</v>
      </c>
      <c r="J2359" s="54">
        <v>12390.927478026688</v>
      </c>
      <c r="K2359" s="55">
        <v>1.0765981937581113</v>
      </c>
      <c r="L2359" s="121">
        <v>13240.911383550299</v>
      </c>
      <c r="M2359" s="54">
        <v>12396.745158777725</v>
      </c>
      <c r="N2359" s="120">
        <v>1.0771036688001963</v>
      </c>
      <c r="O2359" s="123">
        <v>11603.888922269605</v>
      </c>
      <c r="P2359" s="53">
        <v>13219.271850351919</v>
      </c>
      <c r="Q2359" s="54">
        <v>12492.824103577548</v>
      </c>
      <c r="R2359" s="55">
        <v>1.076606660686138</v>
      </c>
      <c r="S2359" s="121">
        <v>13349.692851395926</v>
      </c>
      <c r="T2359" s="54">
        <v>12498.68842086654</v>
      </c>
      <c r="U2359" s="55">
        <v>1.0771120358520219</v>
      </c>
    </row>
    <row r="2360" spans="1:21" ht="13" x14ac:dyDescent="0.3">
      <c r="A2360" s="44" t="s">
        <v>4962</v>
      </c>
      <c r="B2360" s="44" t="s">
        <v>11034</v>
      </c>
      <c r="C2360" s="98" t="s">
        <v>961</v>
      </c>
      <c r="D2360" s="98" t="s">
        <v>13151</v>
      </c>
      <c r="E2360" s="98" t="s">
        <v>208</v>
      </c>
      <c r="F2360" s="122">
        <v>1.1392104783924768</v>
      </c>
      <c r="G2360" s="122">
        <v>1.1504499000999451</v>
      </c>
      <c r="H2360" s="99">
        <v>6624.0000000000009</v>
      </c>
      <c r="I2360" s="53">
        <v>7546.1302088717675</v>
      </c>
      <c r="J2360" s="54">
        <v>7131.38643545373</v>
      </c>
      <c r="K2360" s="55">
        <v>1.0765981937581113</v>
      </c>
      <c r="L2360" s="121">
        <v>7620.5801382620375</v>
      </c>
      <c r="M2360" s="54">
        <v>7134.7347021325022</v>
      </c>
      <c r="N2360" s="120">
        <v>1.0771036688001965</v>
      </c>
      <c r="O2360" s="123">
        <v>6680.988046957098</v>
      </c>
      <c r="P2360" s="53">
        <v>7611.0515891084151</v>
      </c>
      <c r="Q2360" s="54">
        <v>7192.7962313184835</v>
      </c>
      <c r="R2360" s="55">
        <v>1.076606660686138</v>
      </c>
      <c r="S2360" s="121">
        <v>7686.1420311907204</v>
      </c>
      <c r="T2360" s="54">
        <v>7196.1726367609836</v>
      </c>
      <c r="U2360" s="55">
        <v>1.0771120358520219</v>
      </c>
    </row>
    <row r="2361" spans="1:21" ht="13" x14ac:dyDescent="0.3">
      <c r="A2361" s="44" t="s">
        <v>4961</v>
      </c>
      <c r="B2361" s="44" t="s">
        <v>11033</v>
      </c>
      <c r="C2361" s="98" t="s">
        <v>961</v>
      </c>
      <c r="D2361" s="98" t="s">
        <v>13151</v>
      </c>
      <c r="E2361" s="98" t="s">
        <v>194</v>
      </c>
      <c r="F2361" s="122">
        <v>1.1367962358902262</v>
      </c>
      <c r="G2361" s="122">
        <v>1.1471821865125431</v>
      </c>
      <c r="H2361" s="99">
        <v>9866.25</v>
      </c>
      <c r="I2361" s="53">
        <v>11215.915862351943</v>
      </c>
      <c r="J2361" s="54">
        <v>10599.476556597299</v>
      </c>
      <c r="K2361" s="55">
        <v>1.0743166407294868</v>
      </c>
      <c r="L2361" s="121">
        <v>11318.386247679378</v>
      </c>
      <c r="M2361" s="54">
        <v>10596.78943969142</v>
      </c>
      <c r="N2361" s="120">
        <v>1.0740442862983828</v>
      </c>
      <c r="O2361" s="123">
        <v>9953.6362679465674</v>
      </c>
      <c r="P2361" s="53">
        <v>11315.256242822097</v>
      </c>
      <c r="Q2361" s="54">
        <v>10693.441176544153</v>
      </c>
      <c r="R2361" s="55">
        <v>1.0743250897141943</v>
      </c>
      <c r="S2361" s="121">
        <v>11418.634217613493</v>
      </c>
      <c r="T2361" s="54">
        <v>10690.729207516766</v>
      </c>
      <c r="U2361" s="55">
        <v>1.0740526295846111</v>
      </c>
    </row>
    <row r="2362" spans="1:21" ht="13" x14ac:dyDescent="0.3">
      <c r="A2362" s="44" t="s">
        <v>4960</v>
      </c>
      <c r="B2362" s="44" t="s">
        <v>11032</v>
      </c>
      <c r="C2362" s="98" t="s">
        <v>961</v>
      </c>
      <c r="D2362" s="98" t="s">
        <v>13151</v>
      </c>
      <c r="E2362" s="98" t="s">
        <v>194</v>
      </c>
      <c r="F2362" s="122">
        <v>1.1367962358902262</v>
      </c>
      <c r="G2362" s="122">
        <v>1.1471821865125431</v>
      </c>
      <c r="H2362" s="99">
        <v>13655.25</v>
      </c>
      <c r="I2362" s="53">
        <v>15523.23680014001</v>
      </c>
      <c r="J2362" s="54">
        <v>14670.062308321323</v>
      </c>
      <c r="K2362" s="55">
        <v>1.0743166407294866</v>
      </c>
      <c r="L2362" s="121">
        <v>15665.059552375404</v>
      </c>
      <c r="M2362" s="54">
        <v>14666.343240475993</v>
      </c>
      <c r="N2362" s="120">
        <v>1.074044286298383</v>
      </c>
      <c r="O2362" s="123">
        <v>13784.045064834596</v>
      </c>
      <c r="P2362" s="53">
        <v>15669.650545045217</v>
      </c>
      <c r="Q2362" s="54">
        <v>14808.54545090292</v>
      </c>
      <c r="R2362" s="55">
        <v>1.074325089714194</v>
      </c>
      <c r="S2362" s="121">
        <v>15812.81095646438</v>
      </c>
      <c r="T2362" s="54">
        <v>14804.789848198379</v>
      </c>
      <c r="U2362" s="55">
        <v>1.0740526295846111</v>
      </c>
    </row>
    <row r="2363" spans="1:21" ht="13" x14ac:dyDescent="0.3">
      <c r="A2363" s="44" t="s">
        <v>4959</v>
      </c>
      <c r="B2363" s="44" t="s">
        <v>8507</v>
      </c>
      <c r="C2363" s="98" t="s">
        <v>961</v>
      </c>
      <c r="D2363" s="98" t="s">
        <v>13151</v>
      </c>
      <c r="E2363" s="98" t="s">
        <v>194</v>
      </c>
      <c r="F2363" s="122">
        <v>1.1367962358902262</v>
      </c>
      <c r="G2363" s="122">
        <v>1.1471821865125431</v>
      </c>
      <c r="H2363" s="99">
        <v>3542</v>
      </c>
      <c r="I2363" s="53">
        <v>4026.532267523181</v>
      </c>
      <c r="J2363" s="54">
        <v>3805.229541463842</v>
      </c>
      <c r="K2363" s="55">
        <v>1.0743166407294866</v>
      </c>
      <c r="L2363" s="121">
        <v>4063.3193046274278</v>
      </c>
      <c r="M2363" s="54">
        <v>3804.2648620688724</v>
      </c>
      <c r="N2363" s="120">
        <v>1.074044286298383</v>
      </c>
      <c r="O2363" s="123">
        <v>3577.1655414119059</v>
      </c>
      <c r="P2363" s="53">
        <v>4066.5083226332777</v>
      </c>
      <c r="Q2363" s="54">
        <v>3843.0386911998694</v>
      </c>
      <c r="R2363" s="55">
        <v>1.074325089714194</v>
      </c>
      <c r="S2363" s="121">
        <v>4103.6605873142353</v>
      </c>
      <c r="T2363" s="54">
        <v>3842.064056212917</v>
      </c>
      <c r="U2363" s="55">
        <v>1.0740526295846111</v>
      </c>
    </row>
    <row r="2364" spans="1:21" ht="13" x14ac:dyDescent="0.3">
      <c r="A2364" s="44" t="s">
        <v>4958</v>
      </c>
      <c r="B2364" s="44" t="s">
        <v>11031</v>
      </c>
      <c r="C2364" s="98" t="s">
        <v>961</v>
      </c>
      <c r="D2364" s="98" t="s">
        <v>13151</v>
      </c>
      <c r="E2364" s="98" t="s">
        <v>208</v>
      </c>
      <c r="F2364" s="122">
        <v>1.1392104783924768</v>
      </c>
      <c r="G2364" s="122">
        <v>1.1504499000999451</v>
      </c>
      <c r="H2364" s="99">
        <v>6106</v>
      </c>
      <c r="I2364" s="53">
        <v>6956.0191810644637</v>
      </c>
      <c r="J2364" s="54">
        <v>6573.7085710870278</v>
      </c>
      <c r="K2364" s="55">
        <v>1.0765981937581113</v>
      </c>
      <c r="L2364" s="121">
        <v>7024.6470900102649</v>
      </c>
      <c r="M2364" s="54">
        <v>6576.7950016939994</v>
      </c>
      <c r="N2364" s="120">
        <v>1.0771036688001965</v>
      </c>
      <c r="O2364" s="123">
        <v>6153.2361643555505</v>
      </c>
      <c r="P2364" s="53">
        <v>7009.8311144573754</v>
      </c>
      <c r="Q2364" s="54">
        <v>6624.6150393200087</v>
      </c>
      <c r="R2364" s="55">
        <v>1.076606660686138</v>
      </c>
      <c r="S2364" s="121">
        <v>7078.9899305742119</v>
      </c>
      <c r="T2364" s="54">
        <v>6627.7247320672932</v>
      </c>
      <c r="U2364" s="55">
        <v>1.0771120358520219</v>
      </c>
    </row>
    <row r="2365" spans="1:21" ht="13" x14ac:dyDescent="0.3">
      <c r="A2365" s="44" t="s">
        <v>4957</v>
      </c>
      <c r="B2365" s="44" t="s">
        <v>11030</v>
      </c>
      <c r="C2365" s="98" t="s">
        <v>961</v>
      </c>
      <c r="D2365" s="98" t="s">
        <v>13151</v>
      </c>
      <c r="E2365" s="98" t="s">
        <v>208</v>
      </c>
      <c r="F2365" s="122">
        <v>1.1392104783924768</v>
      </c>
      <c r="G2365" s="122">
        <v>1.1504499000999451</v>
      </c>
      <c r="H2365" s="99">
        <v>2128.583333333333</v>
      </c>
      <c r="I2365" s="53">
        <v>2424.9044374649193</v>
      </c>
      <c r="J2365" s="54">
        <v>2291.6289719302863</v>
      </c>
      <c r="K2365" s="55">
        <v>1.0765981937581115</v>
      </c>
      <c r="L2365" s="121">
        <v>2448.8284831877409</v>
      </c>
      <c r="M2365" s="54">
        <v>2292.7049176802843</v>
      </c>
      <c r="N2365" s="120">
        <v>1.0771036688001963</v>
      </c>
      <c r="O2365" s="123">
        <v>2147.7807337970876</v>
      </c>
      <c r="P2365" s="53">
        <v>2446.7743172311252</v>
      </c>
      <c r="Q2365" s="54">
        <v>2312.3150436993055</v>
      </c>
      <c r="R2365" s="55">
        <v>1.076606660686138</v>
      </c>
      <c r="S2365" s="121">
        <v>2470.9141306334463</v>
      </c>
      <c r="T2365" s="54">
        <v>2313.4004787439308</v>
      </c>
      <c r="U2365" s="55">
        <v>1.0771120358520221</v>
      </c>
    </row>
    <row r="2366" spans="1:21" ht="13" x14ac:dyDescent="0.3">
      <c r="A2366" s="44" t="s">
        <v>4956</v>
      </c>
      <c r="B2366" s="44" t="s">
        <v>11029</v>
      </c>
      <c r="C2366" s="98" t="s">
        <v>961</v>
      </c>
      <c r="D2366" s="98" t="s">
        <v>13151</v>
      </c>
      <c r="E2366" s="98" t="s">
        <v>194</v>
      </c>
      <c r="F2366" s="122">
        <v>1.1367962358902262</v>
      </c>
      <c r="G2366" s="122">
        <v>1.1471821865125431</v>
      </c>
      <c r="H2366" s="99">
        <v>10513.666666666664</v>
      </c>
      <c r="I2366" s="53">
        <v>11951.896692071205</v>
      </c>
      <c r="J2366" s="54">
        <v>11295.007055082911</v>
      </c>
      <c r="K2366" s="55">
        <v>1.0743166407294868</v>
      </c>
      <c r="L2366" s="121">
        <v>12061.091114930705</v>
      </c>
      <c r="M2366" s="54">
        <v>11292.143611379095</v>
      </c>
      <c r="N2366" s="120">
        <v>1.0740442862983828</v>
      </c>
      <c r="O2366" s="123">
        <v>10607.357683573871</v>
      </c>
      <c r="P2366" s="53">
        <v>12058.404287428046</v>
      </c>
      <c r="Q2366" s="54">
        <v>11395.750495036045</v>
      </c>
      <c r="R2366" s="55">
        <v>1.074325089714194</v>
      </c>
      <c r="S2366" s="121">
        <v>12168.571780562897</v>
      </c>
      <c r="T2366" s="54">
        <v>11392.860412987045</v>
      </c>
      <c r="U2366" s="55">
        <v>1.0740526295846111</v>
      </c>
    </row>
    <row r="2367" spans="1:21" ht="13" x14ac:dyDescent="0.3">
      <c r="A2367" s="44" t="s">
        <v>4955</v>
      </c>
      <c r="B2367" s="44" t="s">
        <v>11028</v>
      </c>
      <c r="C2367" s="98" t="s">
        <v>961</v>
      </c>
      <c r="D2367" s="98" t="s">
        <v>13151</v>
      </c>
      <c r="E2367" s="98" t="s">
        <v>194</v>
      </c>
      <c r="F2367" s="122">
        <v>1.1367962358902262</v>
      </c>
      <c r="G2367" s="122">
        <v>1.1471821865125431</v>
      </c>
      <c r="H2367" s="99">
        <v>14713.083333333336</v>
      </c>
      <c r="I2367" s="53">
        <v>16725.777751672558</v>
      </c>
      <c r="J2367" s="54">
        <v>15806.510261439669</v>
      </c>
      <c r="K2367" s="55">
        <v>1.0743166407294868</v>
      </c>
      <c r="L2367" s="121">
        <v>16878.587108674594</v>
      </c>
      <c r="M2367" s="54">
        <v>15802.503087998637</v>
      </c>
      <c r="N2367" s="120">
        <v>1.074044286298383</v>
      </c>
      <c r="O2367" s="123">
        <v>14841.87670246269</v>
      </c>
      <c r="P2367" s="53">
        <v>16872.189568906429</v>
      </c>
      <c r="Q2367" s="54">
        <v>15945.000519900237</v>
      </c>
      <c r="R2367" s="55">
        <v>1.074325089714194</v>
      </c>
      <c r="S2367" s="121">
        <v>17026.336567480721</v>
      </c>
      <c r="T2367" s="54">
        <v>15940.95670025063</v>
      </c>
      <c r="U2367" s="55">
        <v>1.0740526295846111</v>
      </c>
    </row>
    <row r="2368" spans="1:21" ht="13" x14ac:dyDescent="0.3">
      <c r="A2368" s="44" t="s">
        <v>4954</v>
      </c>
      <c r="B2368" s="44" t="s">
        <v>11027</v>
      </c>
      <c r="C2368" s="98" t="s">
        <v>961</v>
      </c>
      <c r="D2368" s="98" t="s">
        <v>13151</v>
      </c>
      <c r="E2368" s="98" t="s">
        <v>208</v>
      </c>
      <c r="F2368" s="122">
        <v>1.1392104783924768</v>
      </c>
      <c r="G2368" s="122">
        <v>1.1504499000999451</v>
      </c>
      <c r="H2368" s="99">
        <v>4273</v>
      </c>
      <c r="I2368" s="53">
        <v>4867.846374171053</v>
      </c>
      <c r="J2368" s="54">
        <v>4600.3040819284088</v>
      </c>
      <c r="K2368" s="55">
        <v>1.0765981937581111</v>
      </c>
      <c r="L2368" s="121">
        <v>4915.8724231270653</v>
      </c>
      <c r="M2368" s="54">
        <v>4602.4639767832396</v>
      </c>
      <c r="N2368" s="120">
        <v>1.0771036688001965</v>
      </c>
      <c r="O2368" s="123">
        <v>4311.161410625341</v>
      </c>
      <c r="P2368" s="53">
        <v>4911.3202530256794</v>
      </c>
      <c r="Q2368" s="54">
        <v>4641.4250899722874</v>
      </c>
      <c r="R2368" s="55">
        <v>1.0766066606861378</v>
      </c>
      <c r="S2368" s="121">
        <v>4959.7752141686615</v>
      </c>
      <c r="T2368" s="54">
        <v>4643.6038438853357</v>
      </c>
      <c r="U2368" s="55">
        <v>1.0771120358520219</v>
      </c>
    </row>
    <row r="2369" spans="1:21" ht="13" x14ac:dyDescent="0.3">
      <c r="A2369" s="44" t="s">
        <v>4953</v>
      </c>
      <c r="B2369" s="44" t="s">
        <v>11026</v>
      </c>
      <c r="C2369" s="98" t="s">
        <v>961</v>
      </c>
      <c r="D2369" s="98" t="s">
        <v>13151</v>
      </c>
      <c r="E2369" s="98" t="s">
        <v>194</v>
      </c>
      <c r="F2369" s="122">
        <v>1.1367962358902262</v>
      </c>
      <c r="G2369" s="122">
        <v>1.1471821865125431</v>
      </c>
      <c r="H2369" s="99">
        <v>3502.1666666666661</v>
      </c>
      <c r="I2369" s="53">
        <v>3981.2498841268862</v>
      </c>
      <c r="J2369" s="54">
        <v>3762.4359286081167</v>
      </c>
      <c r="K2369" s="55">
        <v>1.0743166407294866</v>
      </c>
      <c r="L2369" s="121">
        <v>4017.6232141980108</v>
      </c>
      <c r="M2369" s="54">
        <v>3761.4820979979863</v>
      </c>
      <c r="N2369" s="120">
        <v>1.074044286298383</v>
      </c>
      <c r="O2369" s="123">
        <v>3537.9050791254012</v>
      </c>
      <c r="P2369" s="53">
        <v>4021.8771768866691</v>
      </c>
      <c r="Q2369" s="54">
        <v>3800.8601915316995</v>
      </c>
      <c r="R2369" s="55">
        <v>1.074325089714194</v>
      </c>
      <c r="S2369" s="121">
        <v>4058.6216843449097</v>
      </c>
      <c r="T2369" s="54">
        <v>3799.8962534553893</v>
      </c>
      <c r="U2369" s="55">
        <v>1.0740526295846113</v>
      </c>
    </row>
    <row r="2370" spans="1:21" ht="13" x14ac:dyDescent="0.3">
      <c r="A2370" s="44" t="s">
        <v>4952</v>
      </c>
      <c r="B2370" s="44" t="s">
        <v>13278</v>
      </c>
      <c r="C2370" s="98" t="s">
        <v>961</v>
      </c>
      <c r="D2370" s="98" t="s">
        <v>13151</v>
      </c>
      <c r="E2370" s="98" t="s">
        <v>208</v>
      </c>
      <c r="F2370" s="122">
        <v>1.1392104783924768</v>
      </c>
      <c r="G2370" s="122">
        <v>1.1504499000999451</v>
      </c>
      <c r="H2370" s="99">
        <v>7574.5833333333339</v>
      </c>
      <c r="I2370" s="53">
        <v>8629.0447027903483</v>
      </c>
      <c r="J2370" s="54">
        <v>8154.7827351369606</v>
      </c>
      <c r="K2370" s="55">
        <v>1.0765981937581113</v>
      </c>
      <c r="L2370" s="121">
        <v>8714.1786391320438</v>
      </c>
      <c r="M2370" s="54">
        <v>8158.6114979661561</v>
      </c>
      <c r="N2370" s="120">
        <v>1.0771036688001965</v>
      </c>
      <c r="O2370" s="123">
        <v>7635.8031584851688</v>
      </c>
      <c r="P2370" s="53">
        <v>8698.7869690886746</v>
      </c>
      <c r="Q2370" s="54">
        <v>8220.7565401133816</v>
      </c>
      <c r="R2370" s="55">
        <v>1.0766066606861378</v>
      </c>
      <c r="S2370" s="121">
        <v>8784.6089808621073</v>
      </c>
      <c r="T2370" s="54">
        <v>8224.6154854012602</v>
      </c>
      <c r="U2370" s="55">
        <v>1.0771120358520221</v>
      </c>
    </row>
    <row r="2371" spans="1:21" ht="13" x14ac:dyDescent="0.3">
      <c r="A2371" s="44" t="s">
        <v>4951</v>
      </c>
      <c r="B2371" s="44" t="s">
        <v>11025</v>
      </c>
      <c r="C2371" s="98" t="s">
        <v>961</v>
      </c>
      <c r="D2371" s="98" t="s">
        <v>13151</v>
      </c>
      <c r="E2371" s="98" t="s">
        <v>208</v>
      </c>
      <c r="F2371" s="122">
        <v>1.1392104783924768</v>
      </c>
      <c r="G2371" s="122">
        <v>1.1504499000999451</v>
      </c>
      <c r="H2371" s="99">
        <v>5202.25</v>
      </c>
      <c r="I2371" s="53">
        <v>5926.4577112172628</v>
      </c>
      <c r="J2371" s="54">
        <v>5600.7329534781347</v>
      </c>
      <c r="K2371" s="55">
        <v>1.0765981937581113</v>
      </c>
      <c r="L2371" s="121">
        <v>5984.9279927949392</v>
      </c>
      <c r="M2371" s="54">
        <v>5603.3625610158215</v>
      </c>
      <c r="N2371" s="120">
        <v>1.0771036688001963</v>
      </c>
      <c r="O2371" s="123">
        <v>5242.7226620904257</v>
      </c>
      <c r="P2371" s="53">
        <v>5972.5645919591134</v>
      </c>
      <c r="Q2371" s="54">
        <v>5644.3501381367123</v>
      </c>
      <c r="R2371" s="55">
        <v>1.0766066606861378</v>
      </c>
      <c r="S2371" s="121">
        <v>6031.4897628536482</v>
      </c>
      <c r="T2371" s="54">
        <v>5646.9996799717501</v>
      </c>
      <c r="U2371" s="55">
        <v>1.0771120358520219</v>
      </c>
    </row>
    <row r="2372" spans="1:21" ht="13" x14ac:dyDescent="0.3">
      <c r="A2372" s="44" t="s">
        <v>4950</v>
      </c>
      <c r="B2372" s="44" t="s">
        <v>11024</v>
      </c>
      <c r="C2372" s="98" t="s">
        <v>961</v>
      </c>
      <c r="D2372" s="98" t="s">
        <v>13151</v>
      </c>
      <c r="E2372" s="98" t="s">
        <v>208</v>
      </c>
      <c r="F2372" s="122">
        <v>1.1392104783924768</v>
      </c>
      <c r="G2372" s="122">
        <v>1.1504499000999451</v>
      </c>
      <c r="H2372" s="99">
        <v>4271.833333333333</v>
      </c>
      <c r="I2372" s="53">
        <v>4866.5172952795947</v>
      </c>
      <c r="J2372" s="54">
        <v>4599.0480507023576</v>
      </c>
      <c r="K2372" s="55">
        <v>1.0765981937581113</v>
      </c>
      <c r="L2372" s="121">
        <v>4914.5302315769486</v>
      </c>
      <c r="M2372" s="54">
        <v>4601.2073558363054</v>
      </c>
      <c r="N2372" s="120">
        <v>1.0771036688001965</v>
      </c>
      <c r="O2372" s="123">
        <v>4306.4789970797356</v>
      </c>
      <c r="P2372" s="53">
        <v>4905.9859984503591</v>
      </c>
      <c r="Q2372" s="54">
        <v>4636.3839723610026</v>
      </c>
      <c r="R2372" s="55">
        <v>1.076606660686138</v>
      </c>
      <c r="S2372" s="121">
        <v>4954.3883319728939</v>
      </c>
      <c r="T2372" s="54">
        <v>4638.5603598985281</v>
      </c>
      <c r="U2372" s="55">
        <v>1.0771120358520221</v>
      </c>
    </row>
    <row r="2373" spans="1:21" ht="13" x14ac:dyDescent="0.3">
      <c r="A2373" s="44" t="s">
        <v>4949</v>
      </c>
      <c r="B2373" s="44" t="s">
        <v>11023</v>
      </c>
      <c r="C2373" s="98" t="s">
        <v>961</v>
      </c>
      <c r="D2373" s="98" t="s">
        <v>13151</v>
      </c>
      <c r="E2373" s="98" t="s">
        <v>208</v>
      </c>
      <c r="F2373" s="122">
        <v>1.1392104783924768</v>
      </c>
      <c r="G2373" s="122">
        <v>1.1504499000999451</v>
      </c>
      <c r="H2373" s="99">
        <v>3849.333333333333</v>
      </c>
      <c r="I2373" s="53">
        <v>4385.200868158774</v>
      </c>
      <c r="J2373" s="54">
        <v>4144.1853138395563</v>
      </c>
      <c r="K2373" s="55">
        <v>1.0765981937581113</v>
      </c>
      <c r="L2373" s="121">
        <v>4428.4651487847214</v>
      </c>
      <c r="M2373" s="54">
        <v>4146.1310557682227</v>
      </c>
      <c r="N2373" s="120">
        <v>1.0771036688001965</v>
      </c>
      <c r="O2373" s="123">
        <v>3880.3482526875041</v>
      </c>
      <c r="P2373" s="53">
        <v>4420.5333892735434</v>
      </c>
      <c r="Q2373" s="54">
        <v>4177.6087746251842</v>
      </c>
      <c r="R2373" s="55">
        <v>1.076606660686138</v>
      </c>
      <c r="S2373" s="121">
        <v>4464.1462596573356</v>
      </c>
      <c r="T2373" s="54">
        <v>4179.5698062670735</v>
      </c>
      <c r="U2373" s="55">
        <v>1.0771120358520219</v>
      </c>
    </row>
    <row r="2374" spans="1:21" ht="13" x14ac:dyDescent="0.3">
      <c r="A2374" s="44" t="s">
        <v>4948</v>
      </c>
      <c r="B2374" s="44" t="s">
        <v>11022</v>
      </c>
      <c r="C2374" s="98" t="s">
        <v>961</v>
      </c>
      <c r="D2374" s="98" t="s">
        <v>13151</v>
      </c>
      <c r="E2374" s="98" t="s">
        <v>208</v>
      </c>
      <c r="F2374" s="122">
        <v>1.1392104783924768</v>
      </c>
      <c r="G2374" s="122">
        <v>1.1504499000999451</v>
      </c>
      <c r="H2374" s="99">
        <v>20146.916666666668</v>
      </c>
      <c r="I2374" s="53">
        <v>22951.578573966697</v>
      </c>
      <c r="J2374" s="54">
        <v>21690.134093128519</v>
      </c>
      <c r="K2374" s="55">
        <v>1.0765981937581111</v>
      </c>
      <c r="L2374" s="121">
        <v>23178.018266488587</v>
      </c>
      <c r="M2374" s="54">
        <v>21700.317856678492</v>
      </c>
      <c r="N2374" s="120">
        <v>1.0771036688001965</v>
      </c>
      <c r="O2374" s="123">
        <v>20298.043219232575</v>
      </c>
      <c r="P2374" s="53">
        <v>23123.743526213111</v>
      </c>
      <c r="Q2374" s="54">
        <v>21853.008528720886</v>
      </c>
      <c r="R2374" s="55">
        <v>1.0766066606861378</v>
      </c>
      <c r="S2374" s="121">
        <v>23351.881793790482</v>
      </c>
      <c r="T2374" s="54">
        <v>21863.266655679927</v>
      </c>
      <c r="U2374" s="55">
        <v>1.0771120358520219</v>
      </c>
    </row>
    <row r="2375" spans="1:21" ht="13" x14ac:dyDescent="0.3">
      <c r="A2375" s="44" t="s">
        <v>4947</v>
      </c>
      <c r="B2375" s="44" t="s">
        <v>11021</v>
      </c>
      <c r="C2375" s="98" t="s">
        <v>961</v>
      </c>
      <c r="D2375" s="98" t="s">
        <v>13151</v>
      </c>
      <c r="E2375" s="98" t="s">
        <v>194</v>
      </c>
      <c r="F2375" s="122">
        <v>1.1367962358902262</v>
      </c>
      <c r="G2375" s="122">
        <v>1.1471821865125431</v>
      </c>
      <c r="H2375" s="99">
        <v>3517.1666666666665</v>
      </c>
      <c r="I2375" s="53">
        <v>3998.3018276652401</v>
      </c>
      <c r="J2375" s="54">
        <v>3778.5506782190596</v>
      </c>
      <c r="K2375" s="55">
        <v>1.0743166407294866</v>
      </c>
      <c r="L2375" s="121">
        <v>4034.8309469956994</v>
      </c>
      <c r="M2375" s="54">
        <v>3777.5927622924623</v>
      </c>
      <c r="N2375" s="120">
        <v>1.074044286298383</v>
      </c>
      <c r="O2375" s="123">
        <v>3549.6648519349483</v>
      </c>
      <c r="P2375" s="53">
        <v>4035.2456423514864</v>
      </c>
      <c r="Q2375" s="54">
        <v>3813.4940105103346</v>
      </c>
      <c r="R2375" s="55">
        <v>1.074325089714194</v>
      </c>
      <c r="S2375" s="121">
        <v>4072.1122862294565</v>
      </c>
      <c r="T2375" s="54">
        <v>3812.5268683648005</v>
      </c>
      <c r="U2375" s="55">
        <v>1.0740526295846111</v>
      </c>
    </row>
    <row r="2376" spans="1:21" ht="13" x14ac:dyDescent="0.3">
      <c r="A2376" s="44" t="s">
        <v>4946</v>
      </c>
      <c r="B2376" s="44" t="s">
        <v>11020</v>
      </c>
      <c r="C2376" s="98" t="s">
        <v>961</v>
      </c>
      <c r="D2376" s="98" t="s">
        <v>13151</v>
      </c>
      <c r="E2376" s="98" t="s">
        <v>208</v>
      </c>
      <c r="F2376" s="122">
        <v>1.1392104783924768</v>
      </c>
      <c r="G2376" s="122">
        <v>1.1504499000999451</v>
      </c>
      <c r="H2376" s="99">
        <v>11322.166666666666</v>
      </c>
      <c r="I2376" s="53">
        <v>12898.330904772687</v>
      </c>
      <c r="J2376" s="54">
        <v>12189.424182761628</v>
      </c>
      <c r="K2376" s="55">
        <v>1.0765981937581113</v>
      </c>
      <c r="L2376" s="121">
        <v>13025.585510581594</v>
      </c>
      <c r="M2376" s="54">
        <v>12195.147255433956</v>
      </c>
      <c r="N2376" s="120">
        <v>1.0771036688001965</v>
      </c>
      <c r="O2376" s="123">
        <v>11414.162291797995</v>
      </c>
      <c r="P2376" s="53">
        <v>13003.133284888563</v>
      </c>
      <c r="Q2376" s="54">
        <v>12288.563149502274</v>
      </c>
      <c r="R2376" s="55">
        <v>1.0766066606861378</v>
      </c>
      <c r="S2376" s="121">
        <v>13131.421868323563</v>
      </c>
      <c r="T2376" s="54">
        <v>12294.331583663919</v>
      </c>
      <c r="U2376" s="55">
        <v>1.0771120358520221</v>
      </c>
    </row>
    <row r="2377" spans="1:21" ht="13" x14ac:dyDescent="0.3">
      <c r="A2377" s="44" t="s">
        <v>4945</v>
      </c>
      <c r="B2377" s="44" t="s">
        <v>11019</v>
      </c>
      <c r="C2377" s="98" t="s">
        <v>961</v>
      </c>
      <c r="D2377" s="98" t="s">
        <v>13151</v>
      </c>
      <c r="E2377" s="98" t="s">
        <v>194</v>
      </c>
      <c r="F2377" s="122">
        <v>1.1367962358902262</v>
      </c>
      <c r="G2377" s="122">
        <v>1.1471821865125431</v>
      </c>
      <c r="H2377" s="99">
        <v>2171.666666666667</v>
      </c>
      <c r="I2377" s="53">
        <v>2468.7424922749415</v>
      </c>
      <c r="J2377" s="54">
        <v>2333.0576381175356</v>
      </c>
      <c r="K2377" s="55">
        <v>1.0743166407294866</v>
      </c>
      <c r="L2377" s="121">
        <v>2491.297315043073</v>
      </c>
      <c r="M2377" s="54">
        <v>2332.4661750779883</v>
      </c>
      <c r="N2377" s="120">
        <v>1.0740442862983828</v>
      </c>
      <c r="O2377" s="123">
        <v>2191.8057963417491</v>
      </c>
      <c r="P2377" s="53">
        <v>2491.6365790836799</v>
      </c>
      <c r="Q2377" s="54">
        <v>2354.7119587909397</v>
      </c>
      <c r="R2377" s="55">
        <v>1.0743250897141938</v>
      </c>
      <c r="S2377" s="121">
        <v>2514.4005658581937</v>
      </c>
      <c r="T2377" s="54">
        <v>2354.1147790996488</v>
      </c>
      <c r="U2377" s="55">
        <v>1.0740526295846113</v>
      </c>
    </row>
    <row r="2378" spans="1:21" ht="13" x14ac:dyDescent="0.3">
      <c r="A2378" s="44" t="s">
        <v>4944</v>
      </c>
      <c r="B2378" s="44" t="s">
        <v>11018</v>
      </c>
      <c r="C2378" s="98" t="s">
        <v>961</v>
      </c>
      <c r="D2378" s="98" t="s">
        <v>13151</v>
      </c>
      <c r="E2378" s="98" t="s">
        <v>194</v>
      </c>
      <c r="F2378" s="122">
        <v>1.1367962358902262</v>
      </c>
      <c r="G2378" s="122">
        <v>1.1471821865125431</v>
      </c>
      <c r="H2378" s="99">
        <v>12100.416666666664</v>
      </c>
      <c r="I2378" s="53">
        <v>13755.708119370021</v>
      </c>
      <c r="J2378" s="54">
        <v>12999.678984760425</v>
      </c>
      <c r="K2378" s="55">
        <v>1.0743166407294868</v>
      </c>
      <c r="L2378" s="121">
        <v>13881.382449379482</v>
      </c>
      <c r="M2378" s="54">
        <v>12996.383382663054</v>
      </c>
      <c r="N2378" s="120">
        <v>1.0740442862983828</v>
      </c>
      <c r="O2378" s="123">
        <v>12208.15700077148</v>
      </c>
      <c r="P2378" s="53">
        <v>13878.186925633931</v>
      </c>
      <c r="Q2378" s="54">
        <v>13115.529365098784</v>
      </c>
      <c r="R2378" s="55">
        <v>1.0743250897141938</v>
      </c>
      <c r="S2378" s="121">
        <v>14004.980241433437</v>
      </c>
      <c r="T2378" s="54">
        <v>13112.203129060388</v>
      </c>
      <c r="U2378" s="55">
        <v>1.0740526295846111</v>
      </c>
    </row>
    <row r="2379" spans="1:21" ht="13" x14ac:dyDescent="0.3">
      <c r="A2379" s="44" t="s">
        <v>4943</v>
      </c>
      <c r="B2379" s="44" t="s">
        <v>11017</v>
      </c>
      <c r="C2379" s="98" t="s">
        <v>961</v>
      </c>
      <c r="D2379" s="98" t="s">
        <v>13151</v>
      </c>
      <c r="E2379" s="98" t="s">
        <v>208</v>
      </c>
      <c r="F2379" s="122">
        <v>1.1392104783924768</v>
      </c>
      <c r="G2379" s="122">
        <v>1.1504499000999451</v>
      </c>
      <c r="H2379" s="99">
        <v>5794.8333333333339</v>
      </c>
      <c r="I2379" s="53">
        <v>6601.5348538713388</v>
      </c>
      <c r="J2379" s="54">
        <v>6238.7070997959627</v>
      </c>
      <c r="K2379" s="55">
        <v>1.0765981937581113</v>
      </c>
      <c r="L2379" s="121">
        <v>6666.6654294291657</v>
      </c>
      <c r="M2379" s="54">
        <v>6241.636243419006</v>
      </c>
      <c r="N2379" s="120">
        <v>1.0771036688001965</v>
      </c>
      <c r="O2379" s="123">
        <v>5838.0913648740006</v>
      </c>
      <c r="P2379" s="53">
        <v>6650.8148566770979</v>
      </c>
      <c r="Q2379" s="54">
        <v>6285.3280491175747</v>
      </c>
      <c r="R2379" s="55">
        <v>1.0766066606861378</v>
      </c>
      <c r="S2379" s="121">
        <v>6716.4316274936464</v>
      </c>
      <c r="T2379" s="54">
        <v>6288.2784755095445</v>
      </c>
      <c r="U2379" s="55">
        <v>1.0771120358520219</v>
      </c>
    </row>
    <row r="2380" spans="1:21" ht="13" x14ac:dyDescent="0.3">
      <c r="A2380" s="44" t="s">
        <v>4942</v>
      </c>
      <c r="B2380" s="44" t="s">
        <v>11016</v>
      </c>
      <c r="C2380" s="98" t="s">
        <v>961</v>
      </c>
      <c r="D2380" s="98" t="s">
        <v>13151</v>
      </c>
      <c r="E2380" s="98" t="s">
        <v>194</v>
      </c>
      <c r="F2380" s="122">
        <v>1.1367962358902262</v>
      </c>
      <c r="G2380" s="122">
        <v>1.1471821865125431</v>
      </c>
      <c r="H2380" s="99">
        <v>5751.6666666666661</v>
      </c>
      <c r="I2380" s="53">
        <v>6538.47301676195</v>
      </c>
      <c r="J2380" s="54">
        <v>6179.1112119290974</v>
      </c>
      <c r="K2380" s="55">
        <v>1.0743166407294868</v>
      </c>
      <c r="L2380" s="121">
        <v>6598.2095427579761</v>
      </c>
      <c r="M2380" s="54">
        <v>6177.5447200261979</v>
      </c>
      <c r="N2380" s="120">
        <v>1.0740442862983828</v>
      </c>
      <c r="O2380" s="123">
        <v>5802.7430711949628</v>
      </c>
      <c r="P2380" s="53">
        <v>6596.536481172524</v>
      </c>
      <c r="Q2380" s="54">
        <v>6234.0324705499461</v>
      </c>
      <c r="R2380" s="55">
        <v>1.074325089714194</v>
      </c>
      <c r="S2380" s="121">
        <v>6656.8034841839471</v>
      </c>
      <c r="T2380" s="54">
        <v>6232.4514544208323</v>
      </c>
      <c r="U2380" s="55">
        <v>1.0740526295846111</v>
      </c>
    </row>
    <row r="2381" spans="1:21" ht="13" x14ac:dyDescent="0.3">
      <c r="A2381" s="44" t="s">
        <v>4941</v>
      </c>
      <c r="B2381" s="44" t="s">
        <v>13279</v>
      </c>
      <c r="C2381" s="98" t="s">
        <v>961</v>
      </c>
      <c r="D2381" s="98" t="s">
        <v>13151</v>
      </c>
      <c r="E2381" s="98" t="s">
        <v>194</v>
      </c>
      <c r="F2381" s="122">
        <v>1.1367962358902262</v>
      </c>
      <c r="G2381" s="122">
        <v>1.1471821865125431</v>
      </c>
      <c r="H2381" s="99">
        <v>4994.4166666666679</v>
      </c>
      <c r="I2381" s="53">
        <v>5677.6340671340786</v>
      </c>
      <c r="J2381" s="54">
        <v>5365.584935736696</v>
      </c>
      <c r="K2381" s="55">
        <v>1.0743166407294868</v>
      </c>
      <c r="L2381" s="121">
        <v>5729.5058320213557</v>
      </c>
      <c r="M2381" s="54">
        <v>5364.2246842267505</v>
      </c>
      <c r="N2381" s="120">
        <v>1.074044286298383</v>
      </c>
      <c r="O2381" s="123">
        <v>5041.7013772612754</v>
      </c>
      <c r="P2381" s="53">
        <v>5731.3871481531869</v>
      </c>
      <c r="Q2381" s="54">
        <v>5416.4262844383948</v>
      </c>
      <c r="R2381" s="55">
        <v>1.0743250897141938</v>
      </c>
      <c r="S2381" s="121">
        <v>5783.75000970989</v>
      </c>
      <c r="T2381" s="54">
        <v>5415.0526218278292</v>
      </c>
      <c r="U2381" s="55">
        <v>1.0740526295846113</v>
      </c>
    </row>
    <row r="2382" spans="1:21" ht="13" x14ac:dyDescent="0.3">
      <c r="A2382" s="44" t="s">
        <v>4940</v>
      </c>
      <c r="B2382" s="44" t="s">
        <v>11015</v>
      </c>
      <c r="C2382" s="98" t="s">
        <v>961</v>
      </c>
      <c r="D2382" s="98" t="s">
        <v>13151</v>
      </c>
      <c r="E2382" s="98" t="s">
        <v>194</v>
      </c>
      <c r="F2382" s="122">
        <v>1.1367962358902262</v>
      </c>
      <c r="G2382" s="122">
        <v>1.1471821865125431</v>
      </c>
      <c r="H2382" s="99">
        <v>2833.583333333333</v>
      </c>
      <c r="I2382" s="53">
        <v>3221.206867414613</v>
      </c>
      <c r="J2382" s="54">
        <v>3044.1657278937282</v>
      </c>
      <c r="K2382" s="55">
        <v>1.0743166407294868</v>
      </c>
      <c r="L2382" s="121">
        <v>3250.6363239988332</v>
      </c>
      <c r="M2382" s="54">
        <v>3043.3939889169924</v>
      </c>
      <c r="N2382" s="120">
        <v>1.0740442862983828</v>
      </c>
      <c r="O2382" s="123">
        <v>2860.211603318121</v>
      </c>
      <c r="P2382" s="53">
        <v>3251.4777845015888</v>
      </c>
      <c r="Q2382" s="54">
        <v>3072.7970873363192</v>
      </c>
      <c r="R2382" s="55">
        <v>1.074325089714194</v>
      </c>
      <c r="S2382" s="121">
        <v>3281.1838009830285</v>
      </c>
      <c r="T2382" s="54">
        <v>3072.0177937122444</v>
      </c>
      <c r="U2382" s="55">
        <v>1.0740526295846111</v>
      </c>
    </row>
    <row r="2383" spans="1:21" ht="13" x14ac:dyDescent="0.3">
      <c r="A2383" s="44" t="s">
        <v>4939</v>
      </c>
      <c r="B2383" s="44" t="s">
        <v>11014</v>
      </c>
      <c r="C2383" s="98" t="s">
        <v>961</v>
      </c>
      <c r="D2383" s="98" t="s">
        <v>13151</v>
      </c>
      <c r="E2383" s="98" t="s">
        <v>208</v>
      </c>
      <c r="F2383" s="122">
        <v>1.1392104783924768</v>
      </c>
      <c r="G2383" s="122">
        <v>1.1504499000999451</v>
      </c>
      <c r="H2383" s="99">
        <v>9370.5833333333321</v>
      </c>
      <c r="I2383" s="53">
        <v>10675.066721983236</v>
      </c>
      <c r="J2383" s="54">
        <v>10088.353091126528</v>
      </c>
      <c r="K2383" s="55">
        <v>1.0765981937581113</v>
      </c>
      <c r="L2383" s="121">
        <v>10780.386659711543</v>
      </c>
      <c r="M2383" s="54">
        <v>10093.089687131307</v>
      </c>
      <c r="N2383" s="120">
        <v>1.0771036688001965</v>
      </c>
      <c r="O2383" s="123">
        <v>9447.4297184842035</v>
      </c>
      <c r="P2383" s="53">
        <v>10762.610929173692</v>
      </c>
      <c r="Q2383" s="54">
        <v>10171.165761284259</v>
      </c>
      <c r="R2383" s="55">
        <v>1.076606660686138</v>
      </c>
      <c r="S2383" s="121">
        <v>10868.794575831404</v>
      </c>
      <c r="T2383" s="54">
        <v>10175.940257645414</v>
      </c>
      <c r="U2383" s="55">
        <v>1.0771120358520219</v>
      </c>
    </row>
    <row r="2384" spans="1:21" ht="13" x14ac:dyDescent="0.3">
      <c r="A2384" s="44" t="s">
        <v>4938</v>
      </c>
      <c r="B2384" s="44" t="s">
        <v>11013</v>
      </c>
      <c r="C2384" s="98" t="s">
        <v>961</v>
      </c>
      <c r="D2384" s="98" t="s">
        <v>13151</v>
      </c>
      <c r="E2384" s="98" t="s">
        <v>194</v>
      </c>
      <c r="F2384" s="122">
        <v>1.1367962358902262</v>
      </c>
      <c r="G2384" s="122">
        <v>1.1471821865125431</v>
      </c>
      <c r="H2384" s="99">
        <v>4323.6666666666661</v>
      </c>
      <c r="I2384" s="53">
        <v>4915.1279919107074</v>
      </c>
      <c r="J2384" s="54">
        <v>4644.9870489673904</v>
      </c>
      <c r="K2384" s="55">
        <v>1.0743166407294868</v>
      </c>
      <c r="L2384" s="121">
        <v>4960.0333804180646</v>
      </c>
      <c r="M2384" s="54">
        <v>4643.8094791921076</v>
      </c>
      <c r="N2384" s="120">
        <v>1.074044286298383</v>
      </c>
      <c r="O2384" s="123">
        <v>4361.5121597186844</v>
      </c>
      <c r="P2384" s="53">
        <v>4958.1506059576514</v>
      </c>
      <c r="Q2384" s="54">
        <v>4685.6819422793233</v>
      </c>
      <c r="R2384" s="55">
        <v>1.0743250897141938</v>
      </c>
      <c r="S2384" s="121">
        <v>5003.4490558871248</v>
      </c>
      <c r="T2384" s="54">
        <v>4684.4936041111105</v>
      </c>
      <c r="U2384" s="55">
        <v>1.0740526295846113</v>
      </c>
    </row>
    <row r="2385" spans="1:21" ht="13" x14ac:dyDescent="0.3">
      <c r="A2385" s="44" t="s">
        <v>4937</v>
      </c>
      <c r="B2385" s="44" t="s">
        <v>11012</v>
      </c>
      <c r="C2385" s="98" t="s">
        <v>961</v>
      </c>
      <c r="D2385" s="98" t="s">
        <v>13151</v>
      </c>
      <c r="E2385" s="98" t="s">
        <v>208</v>
      </c>
      <c r="F2385" s="122">
        <v>1.1392104783924768</v>
      </c>
      <c r="G2385" s="122">
        <v>1.1504499000999451</v>
      </c>
      <c r="H2385" s="99">
        <v>45.333333333333336</v>
      </c>
      <c r="I2385" s="53">
        <v>51.644208353792287</v>
      </c>
      <c r="J2385" s="54">
        <v>48.80578478370105</v>
      </c>
      <c r="K2385" s="55">
        <v>1.0765981937581113</v>
      </c>
      <c r="L2385" s="121">
        <v>52.153728804530843</v>
      </c>
      <c r="M2385" s="54">
        <v>48.828699652275574</v>
      </c>
      <c r="N2385" s="120">
        <v>1.0771036688001965</v>
      </c>
      <c r="O2385" s="123">
        <v>45.710846612792892</v>
      </c>
      <c r="P2385" s="53">
        <v>52.074275437484921</v>
      </c>
      <c r="Q2385" s="54">
        <v>49.212601928935214</v>
      </c>
      <c r="R2385" s="55">
        <v>1.076606660686138</v>
      </c>
      <c r="S2385" s="121">
        <v>52.588038919171495</v>
      </c>
      <c r="T2385" s="54">
        <v>49.235703055624853</v>
      </c>
      <c r="U2385" s="55">
        <v>1.0771120358520219</v>
      </c>
    </row>
    <row r="2386" spans="1:21" ht="13" x14ac:dyDescent="0.3">
      <c r="A2386" s="44" t="s">
        <v>4936</v>
      </c>
      <c r="B2386" s="44" t="s">
        <v>11011</v>
      </c>
      <c r="C2386" s="98" t="s">
        <v>961</v>
      </c>
      <c r="D2386" s="98" t="s">
        <v>13151</v>
      </c>
      <c r="E2386" s="98" t="s">
        <v>194</v>
      </c>
      <c r="F2386" s="122">
        <v>1.1367962358902262</v>
      </c>
      <c r="G2386" s="122">
        <v>1.1471821865125431</v>
      </c>
      <c r="H2386" s="99">
        <v>4317.0833333333339</v>
      </c>
      <c r="I2386" s="53">
        <v>4907.6440833577644</v>
      </c>
      <c r="J2386" s="54">
        <v>4637.9144644159223</v>
      </c>
      <c r="K2386" s="55">
        <v>1.0743166407294866</v>
      </c>
      <c r="L2386" s="121">
        <v>4952.4810976901917</v>
      </c>
      <c r="M2386" s="54">
        <v>4636.7386876406445</v>
      </c>
      <c r="N2386" s="120">
        <v>1.074044286298383</v>
      </c>
      <c r="O2386" s="123">
        <v>4358.6342676235508</v>
      </c>
      <c r="P2386" s="53">
        <v>4954.8790290566048</v>
      </c>
      <c r="Q2386" s="54">
        <v>4682.590150596031</v>
      </c>
      <c r="R2386" s="55">
        <v>1.0743250897141938</v>
      </c>
      <c r="S2386" s="121">
        <v>5000.1475893408824</v>
      </c>
      <c r="T2386" s="54">
        <v>4681.4025965386709</v>
      </c>
      <c r="U2386" s="55">
        <v>1.0740526295846111</v>
      </c>
    </row>
    <row r="2387" spans="1:21" ht="13" x14ac:dyDescent="0.3">
      <c r="A2387" s="44" t="s">
        <v>4935</v>
      </c>
      <c r="B2387" s="44" t="s">
        <v>8902</v>
      </c>
      <c r="C2387" s="98" t="s">
        <v>961</v>
      </c>
      <c r="D2387" s="98" t="s">
        <v>13151</v>
      </c>
      <c r="E2387" s="98" t="s">
        <v>208</v>
      </c>
      <c r="F2387" s="122">
        <v>1.1392104783924768</v>
      </c>
      <c r="G2387" s="122">
        <v>1.1504499000999451</v>
      </c>
      <c r="H2387" s="99">
        <v>7820.833333333333</v>
      </c>
      <c r="I2387" s="53">
        <v>8909.5752830944948</v>
      </c>
      <c r="J2387" s="54">
        <v>8419.8950403498948</v>
      </c>
      <c r="K2387" s="55">
        <v>1.0765981937581113</v>
      </c>
      <c r="L2387" s="121">
        <v>8997.4769270316538</v>
      </c>
      <c r="M2387" s="54">
        <v>8423.8482764082037</v>
      </c>
      <c r="N2387" s="120">
        <v>1.0771036688001965</v>
      </c>
      <c r="O2387" s="123">
        <v>7883.5164541281993</v>
      </c>
      <c r="P2387" s="53">
        <v>8980.9845511223484</v>
      </c>
      <c r="Q2387" s="54">
        <v>8487.446324143184</v>
      </c>
      <c r="R2387" s="55">
        <v>1.076606660686138</v>
      </c>
      <c r="S2387" s="121">
        <v>9069.59071708806</v>
      </c>
      <c r="T2387" s="54">
        <v>8491.4304575789374</v>
      </c>
      <c r="U2387" s="55">
        <v>1.0771120358520219</v>
      </c>
    </row>
    <row r="2388" spans="1:21" ht="13" x14ac:dyDescent="0.3">
      <c r="A2388" s="44" t="s">
        <v>4934</v>
      </c>
      <c r="B2388" s="44" t="s">
        <v>13280</v>
      </c>
      <c r="C2388" s="98" t="s">
        <v>961</v>
      </c>
      <c r="D2388" s="98" t="s">
        <v>13151</v>
      </c>
      <c r="E2388" s="98" t="s">
        <v>194</v>
      </c>
      <c r="F2388" s="122">
        <v>1.1367962358902262</v>
      </c>
      <c r="G2388" s="122">
        <v>1.1471821865125431</v>
      </c>
      <c r="H2388" s="99">
        <v>7326.083333333333</v>
      </c>
      <c r="I2388" s="53">
        <v>8328.2639571514537</v>
      </c>
      <c r="J2388" s="54">
        <v>7870.5332363709467</v>
      </c>
      <c r="K2388" s="55">
        <v>1.0743166407294866</v>
      </c>
      <c r="L2388" s="121">
        <v>8404.3522969064325</v>
      </c>
      <c r="M2388" s="54">
        <v>7868.5379451124772</v>
      </c>
      <c r="N2388" s="120">
        <v>1.0740442862983828</v>
      </c>
      <c r="O2388" s="123">
        <v>7386.3043549850609</v>
      </c>
      <c r="P2388" s="53">
        <v>8396.7229878866019</v>
      </c>
      <c r="Q2388" s="54">
        <v>7935.2920888256676</v>
      </c>
      <c r="R2388" s="55">
        <v>1.074325089714194</v>
      </c>
      <c r="S2388" s="121">
        <v>8473.436780198881</v>
      </c>
      <c r="T2388" s="54">
        <v>7933.2796153839699</v>
      </c>
      <c r="U2388" s="55">
        <v>1.0740526295846111</v>
      </c>
    </row>
    <row r="2389" spans="1:21" ht="13" x14ac:dyDescent="0.3">
      <c r="A2389" s="44" t="s">
        <v>4933</v>
      </c>
      <c r="B2389" s="44" t="s">
        <v>11010</v>
      </c>
      <c r="C2389" s="98" t="s">
        <v>961</v>
      </c>
      <c r="D2389" s="98" t="s">
        <v>13151</v>
      </c>
      <c r="E2389" s="98" t="s">
        <v>194</v>
      </c>
      <c r="F2389" s="122">
        <v>1.1367962358902262</v>
      </c>
      <c r="G2389" s="122">
        <v>1.1471821865125431</v>
      </c>
      <c r="H2389" s="99">
        <v>7542.416666666667</v>
      </c>
      <c r="I2389" s="53">
        <v>8574.1908761823743</v>
      </c>
      <c r="J2389" s="54">
        <v>8102.9437363154275</v>
      </c>
      <c r="K2389" s="55">
        <v>1.0743166407294868</v>
      </c>
      <c r="L2389" s="121">
        <v>8652.5260432553132</v>
      </c>
      <c r="M2389" s="54">
        <v>8100.889525715028</v>
      </c>
      <c r="N2389" s="120">
        <v>1.0740442862983828</v>
      </c>
      <c r="O2389" s="123">
        <v>7607.4621526481369</v>
      </c>
      <c r="P2389" s="53">
        <v>8648.1343398077588</v>
      </c>
      <c r="Q2389" s="54">
        <v>8172.8874596410451</v>
      </c>
      <c r="R2389" s="55">
        <v>1.074325089714194</v>
      </c>
      <c r="S2389" s="121">
        <v>8727.1450660863084</v>
      </c>
      <c r="T2389" s="54">
        <v>8170.8147295171393</v>
      </c>
      <c r="U2389" s="55">
        <v>1.0740526295846113</v>
      </c>
    </row>
    <row r="2390" spans="1:21" ht="13" x14ac:dyDescent="0.3">
      <c r="A2390" s="44" t="s">
        <v>4932</v>
      </c>
      <c r="B2390" s="44" t="s">
        <v>11009</v>
      </c>
      <c r="C2390" s="98" t="s">
        <v>961</v>
      </c>
      <c r="D2390" s="98" t="s">
        <v>13151</v>
      </c>
      <c r="E2390" s="98" t="s">
        <v>208</v>
      </c>
      <c r="F2390" s="122">
        <v>1.1392104783924768</v>
      </c>
      <c r="G2390" s="122">
        <v>1.1504499000999451</v>
      </c>
      <c r="H2390" s="99">
        <v>6161.25</v>
      </c>
      <c r="I2390" s="53">
        <v>7018.9605599956476</v>
      </c>
      <c r="J2390" s="54">
        <v>6633.1906212921631</v>
      </c>
      <c r="K2390" s="55">
        <v>1.0765981937581113</v>
      </c>
      <c r="L2390" s="121">
        <v>7088.209446990787</v>
      </c>
      <c r="M2390" s="54">
        <v>6636.3049793952105</v>
      </c>
      <c r="N2390" s="120">
        <v>1.0771036688001965</v>
      </c>
      <c r="O2390" s="123">
        <v>6209.5735678774854</v>
      </c>
      <c r="P2390" s="53">
        <v>7074.0112748749889</v>
      </c>
      <c r="Q2390" s="54">
        <v>6685.2682631974867</v>
      </c>
      <c r="R2390" s="55">
        <v>1.076606660686138</v>
      </c>
      <c r="S2390" s="121">
        <v>7143.8032908279129</v>
      </c>
      <c r="T2390" s="54">
        <v>6688.4064274694219</v>
      </c>
      <c r="U2390" s="55">
        <v>1.0771120358520219</v>
      </c>
    </row>
    <row r="2391" spans="1:21" ht="13" x14ac:dyDescent="0.3">
      <c r="A2391" s="44" t="s">
        <v>4931</v>
      </c>
      <c r="B2391" s="44" t="s">
        <v>11008</v>
      </c>
      <c r="C2391" s="98" t="s">
        <v>961</v>
      </c>
      <c r="D2391" s="98" t="s">
        <v>13151</v>
      </c>
      <c r="E2391" s="98" t="s">
        <v>194</v>
      </c>
      <c r="F2391" s="122">
        <v>1.1367962358902262</v>
      </c>
      <c r="G2391" s="122">
        <v>1.1471821865125431</v>
      </c>
      <c r="H2391" s="99">
        <v>7446.0833333333339</v>
      </c>
      <c r="I2391" s="53">
        <v>8464.6795054582817</v>
      </c>
      <c r="J2391" s="54">
        <v>7999.4512332584864</v>
      </c>
      <c r="K2391" s="55">
        <v>1.0743166407294866</v>
      </c>
      <c r="L2391" s="121">
        <v>8542.014159287939</v>
      </c>
      <c r="M2391" s="54">
        <v>7997.4232594682844</v>
      </c>
      <c r="N2391" s="120">
        <v>1.0740442862983828</v>
      </c>
      <c r="O2391" s="123">
        <v>7505.4321209330737</v>
      </c>
      <c r="P2391" s="53">
        <v>8532.1469838063149</v>
      </c>
      <c r="Q2391" s="54">
        <v>8063.2740366652179</v>
      </c>
      <c r="R2391" s="55">
        <v>1.074325089714194</v>
      </c>
      <c r="S2391" s="121">
        <v>8610.098031213478</v>
      </c>
      <c r="T2391" s="54">
        <v>8061.2291056569738</v>
      </c>
      <c r="U2391" s="55">
        <v>1.0740526295846113</v>
      </c>
    </row>
    <row r="2392" spans="1:21" ht="13" x14ac:dyDescent="0.3">
      <c r="A2392" s="44" t="s">
        <v>4930</v>
      </c>
      <c r="B2392" s="44" t="s">
        <v>11007</v>
      </c>
      <c r="C2392" s="98" t="s">
        <v>961</v>
      </c>
      <c r="D2392" s="98" t="s">
        <v>13151</v>
      </c>
      <c r="E2392" s="98" t="s">
        <v>208</v>
      </c>
      <c r="F2392" s="122">
        <v>1.1392104783924768</v>
      </c>
      <c r="G2392" s="122">
        <v>1.1504499000999451</v>
      </c>
      <c r="H2392" s="99">
        <v>7250.0833333333339</v>
      </c>
      <c r="I2392" s="53">
        <v>8259.3709025519911</v>
      </c>
      <c r="J2392" s="54">
        <v>7805.4266212624543</v>
      </c>
      <c r="K2392" s="55">
        <v>1.0765981937581113</v>
      </c>
      <c r="L2392" s="121">
        <v>8340.8576465496117</v>
      </c>
      <c r="M2392" s="54">
        <v>7809.0913574404922</v>
      </c>
      <c r="N2392" s="120">
        <v>1.0771036688001965</v>
      </c>
      <c r="O2392" s="123">
        <v>7305.867602107508</v>
      </c>
      <c r="P2392" s="53">
        <v>8322.9209260689913</v>
      </c>
      <c r="Q2392" s="54">
        <v>7865.5457225200053</v>
      </c>
      <c r="R2392" s="55">
        <v>1.0766066606861378</v>
      </c>
      <c r="S2392" s="121">
        <v>8405.034652988008</v>
      </c>
      <c r="T2392" s="54">
        <v>7869.237926571348</v>
      </c>
      <c r="U2392" s="55">
        <v>1.0771120358520221</v>
      </c>
    </row>
    <row r="2393" spans="1:21" ht="13" x14ac:dyDescent="0.3">
      <c r="A2393" s="44" t="s">
        <v>4929</v>
      </c>
      <c r="B2393" s="44" t="s">
        <v>11006</v>
      </c>
      <c r="C2393" s="98" t="s">
        <v>961</v>
      </c>
      <c r="D2393" s="98" t="s">
        <v>13151</v>
      </c>
      <c r="E2393" s="98" t="s">
        <v>208</v>
      </c>
      <c r="F2393" s="122">
        <v>1.1392104783924768</v>
      </c>
      <c r="G2393" s="122">
        <v>1.1504499000999451</v>
      </c>
      <c r="H2393" s="99">
        <v>4987.75</v>
      </c>
      <c r="I2393" s="53">
        <v>5682.0970636020766</v>
      </c>
      <c r="J2393" s="54">
        <v>5369.8026409170197</v>
      </c>
      <c r="K2393" s="55">
        <v>1.0765981937581113</v>
      </c>
      <c r="L2393" s="121">
        <v>5738.156489223501</v>
      </c>
      <c r="M2393" s="54">
        <v>5372.3238240581795</v>
      </c>
      <c r="N2393" s="120">
        <v>1.0771036688001965</v>
      </c>
      <c r="O2393" s="123">
        <v>5032.4350678734336</v>
      </c>
      <c r="P2393" s="53">
        <v>5733.0027611511705</v>
      </c>
      <c r="Q2393" s="54">
        <v>5417.9531135430352</v>
      </c>
      <c r="R2393" s="55">
        <v>1.076606660686138</v>
      </c>
      <c r="S2393" s="121">
        <v>5789.564421094452</v>
      </c>
      <c r="T2393" s="54">
        <v>5420.4963812502619</v>
      </c>
      <c r="U2393" s="55">
        <v>1.0771120358520219</v>
      </c>
    </row>
    <row r="2394" spans="1:21" ht="13" x14ac:dyDescent="0.3">
      <c r="A2394" s="44" t="s">
        <v>4928</v>
      </c>
      <c r="B2394" s="44" t="s">
        <v>11005</v>
      </c>
      <c r="C2394" s="98" t="s">
        <v>961</v>
      </c>
      <c r="D2394" s="98" t="s">
        <v>13151</v>
      </c>
      <c r="E2394" s="98" t="s">
        <v>194</v>
      </c>
      <c r="F2394" s="122">
        <v>1.1367962358902262</v>
      </c>
      <c r="G2394" s="122">
        <v>1.1471821865125431</v>
      </c>
      <c r="H2394" s="99">
        <v>3796.583333333333</v>
      </c>
      <c r="I2394" s="53">
        <v>4315.9416425769004</v>
      </c>
      <c r="J2394" s="54">
        <v>4078.7326529162233</v>
      </c>
      <c r="K2394" s="55">
        <v>1.0743166407294866</v>
      </c>
      <c r="L2394" s="121">
        <v>4355.3727696104124</v>
      </c>
      <c r="M2394" s="54">
        <v>4077.6986366223355</v>
      </c>
      <c r="N2394" s="120">
        <v>1.074044286298383</v>
      </c>
      <c r="O2394" s="123">
        <v>3829.0625389994029</v>
      </c>
      <c r="P2394" s="53">
        <v>4352.8638813227935</v>
      </c>
      <c r="Q2394" s="54">
        <v>4113.6579557317928</v>
      </c>
      <c r="R2394" s="55">
        <v>1.0743250897141938</v>
      </c>
      <c r="S2394" s="121">
        <v>4392.632335782605</v>
      </c>
      <c r="T2394" s="54">
        <v>4112.6146888562371</v>
      </c>
      <c r="U2394" s="55">
        <v>1.0740526295846113</v>
      </c>
    </row>
    <row r="2395" spans="1:21" ht="13" x14ac:dyDescent="0.3">
      <c r="A2395" s="44" t="s">
        <v>4927</v>
      </c>
      <c r="B2395" s="44" t="s">
        <v>11004</v>
      </c>
      <c r="C2395" s="98" t="s">
        <v>961</v>
      </c>
      <c r="D2395" s="98" t="s">
        <v>13151</v>
      </c>
      <c r="E2395" s="98" t="s">
        <v>194</v>
      </c>
      <c r="F2395" s="122">
        <v>1.1367962358902262</v>
      </c>
      <c r="G2395" s="122">
        <v>1.1471821865125431</v>
      </c>
      <c r="H2395" s="99">
        <v>4519</v>
      </c>
      <c r="I2395" s="53">
        <v>5137.1821899879324</v>
      </c>
      <c r="J2395" s="54">
        <v>4854.8368994565508</v>
      </c>
      <c r="K2395" s="55">
        <v>1.0743166407294868</v>
      </c>
      <c r="L2395" s="121">
        <v>5184.1163008501826</v>
      </c>
      <c r="M2395" s="54">
        <v>4853.6061297823926</v>
      </c>
      <c r="N2395" s="120">
        <v>1.074044286298383</v>
      </c>
      <c r="O2395" s="123">
        <v>4560.1990597754611</v>
      </c>
      <c r="P2395" s="53">
        <v>5184.0171260628931</v>
      </c>
      <c r="Q2395" s="54">
        <v>4899.136264007856</v>
      </c>
      <c r="R2395" s="55">
        <v>1.074325089714194</v>
      </c>
      <c r="S2395" s="121">
        <v>5231.3791283256569</v>
      </c>
      <c r="T2395" s="54">
        <v>4897.8937915811057</v>
      </c>
      <c r="U2395" s="55">
        <v>1.0740526295846111</v>
      </c>
    </row>
    <row r="2396" spans="1:21" ht="13" x14ac:dyDescent="0.3">
      <c r="A2396" s="44" t="s">
        <v>4926</v>
      </c>
      <c r="B2396" s="44" t="s">
        <v>11003</v>
      </c>
      <c r="C2396" s="98" t="s">
        <v>961</v>
      </c>
      <c r="D2396" s="98" t="s">
        <v>13151</v>
      </c>
      <c r="E2396" s="98" t="s">
        <v>208</v>
      </c>
      <c r="F2396" s="122">
        <v>1.1392104783924768</v>
      </c>
      <c r="G2396" s="122">
        <v>1.1504499000999451</v>
      </c>
      <c r="H2396" s="99">
        <v>9989.8333333333358</v>
      </c>
      <c r="I2396" s="53">
        <v>11380.52281072778</v>
      </c>
      <c r="J2396" s="54">
        <v>10755.036522611241</v>
      </c>
      <c r="K2396" s="55">
        <v>1.0765981937581113</v>
      </c>
      <c r="L2396" s="121">
        <v>11492.802760348437</v>
      </c>
      <c r="M2396" s="54">
        <v>10760.086134035831</v>
      </c>
      <c r="N2396" s="120">
        <v>1.0771036688001965</v>
      </c>
      <c r="O2396" s="123">
        <v>10068.201388695599</v>
      </c>
      <c r="P2396" s="53">
        <v>11469.800520567713</v>
      </c>
      <c r="Q2396" s="54">
        <v>10839.492676199105</v>
      </c>
      <c r="R2396" s="55">
        <v>1.0766066606861378</v>
      </c>
      <c r="S2396" s="121">
        <v>11582.96128181098</v>
      </c>
      <c r="T2396" s="54">
        <v>10844.580895146071</v>
      </c>
      <c r="U2396" s="55">
        <v>1.0771120358520219</v>
      </c>
    </row>
    <row r="2397" spans="1:21" ht="13" x14ac:dyDescent="0.3">
      <c r="A2397" s="44" t="s">
        <v>4925</v>
      </c>
      <c r="B2397" s="44" t="s">
        <v>11002</v>
      </c>
      <c r="C2397" s="98" t="s">
        <v>961</v>
      </c>
      <c r="D2397" s="98" t="s">
        <v>13151</v>
      </c>
      <c r="E2397" s="98" t="s">
        <v>208</v>
      </c>
      <c r="F2397" s="122">
        <v>1.1392104783924768</v>
      </c>
      <c r="G2397" s="122">
        <v>1.1504499000999451</v>
      </c>
      <c r="H2397" s="99">
        <v>20556.833333333328</v>
      </c>
      <c r="I2397" s="53">
        <v>23418.559935901074</v>
      </c>
      <c r="J2397" s="54">
        <v>22131.449636053196</v>
      </c>
      <c r="K2397" s="55">
        <v>1.0765981937581113</v>
      </c>
      <c r="L2397" s="121">
        <v>23649.606854704547</v>
      </c>
      <c r="M2397" s="54">
        <v>22141.840602247499</v>
      </c>
      <c r="N2397" s="120">
        <v>1.0771036688001965</v>
      </c>
      <c r="O2397" s="123">
        <v>20719.999882285505</v>
      </c>
      <c r="P2397" s="53">
        <v>23604.440978190534</v>
      </c>
      <c r="Q2397" s="54">
        <v>22307.28988268457</v>
      </c>
      <c r="R2397" s="55">
        <v>1.076606660686138</v>
      </c>
      <c r="S2397" s="121">
        <v>23837.321794646232</v>
      </c>
      <c r="T2397" s="54">
        <v>22317.761256062193</v>
      </c>
      <c r="U2397" s="55">
        <v>1.0771120358520219</v>
      </c>
    </row>
    <row r="2398" spans="1:21" ht="13" x14ac:dyDescent="0.3">
      <c r="A2398" s="44" t="s">
        <v>4924</v>
      </c>
      <c r="B2398" s="44" t="s">
        <v>8591</v>
      </c>
      <c r="C2398" s="98" t="s">
        <v>961</v>
      </c>
      <c r="D2398" s="98" t="s">
        <v>13151</v>
      </c>
      <c r="E2398" s="98" t="s">
        <v>208</v>
      </c>
      <c r="F2398" s="122">
        <v>1.1392104783924768</v>
      </c>
      <c r="G2398" s="122">
        <v>1.1504499000999451</v>
      </c>
      <c r="H2398" s="99">
        <v>4182.75</v>
      </c>
      <c r="I2398" s="53">
        <v>4765.032628496132</v>
      </c>
      <c r="J2398" s="54">
        <v>4503.1410949417395</v>
      </c>
      <c r="K2398" s="55">
        <v>1.0765981937581113</v>
      </c>
      <c r="L2398" s="121">
        <v>4812.0443196430451</v>
      </c>
      <c r="M2398" s="54">
        <v>4505.2553706740218</v>
      </c>
      <c r="N2398" s="120">
        <v>1.0771036688001965</v>
      </c>
      <c r="O2398" s="123">
        <v>4217.6774393722826</v>
      </c>
      <c r="P2398" s="53">
        <v>4804.822333412455</v>
      </c>
      <c r="Q2398" s="54">
        <v>4540.779623853854</v>
      </c>
      <c r="R2398" s="55">
        <v>1.076606660686138</v>
      </c>
      <c r="S2398" s="121">
        <v>4852.2265887796348</v>
      </c>
      <c r="T2398" s="54">
        <v>4542.9111332894227</v>
      </c>
      <c r="U2398" s="55">
        <v>1.0771120358520221</v>
      </c>
    </row>
    <row r="2399" spans="1:21" ht="13" x14ac:dyDescent="0.3">
      <c r="A2399" s="44" t="s">
        <v>4923</v>
      </c>
      <c r="B2399" s="44" t="s">
        <v>11001</v>
      </c>
      <c r="C2399" s="98" t="s">
        <v>961</v>
      </c>
      <c r="D2399" s="98" t="s">
        <v>13151</v>
      </c>
      <c r="E2399" s="98" t="s">
        <v>194</v>
      </c>
      <c r="F2399" s="122">
        <v>1.1367962358902262</v>
      </c>
      <c r="G2399" s="122">
        <v>1.1471821865125431</v>
      </c>
      <c r="H2399" s="99">
        <v>4113.0000000000009</v>
      </c>
      <c r="I2399" s="53">
        <v>4675.6429182165011</v>
      </c>
      <c r="J2399" s="54">
        <v>4418.6643433203799</v>
      </c>
      <c r="K2399" s="55">
        <v>1.0743166407294866</v>
      </c>
      <c r="L2399" s="121">
        <v>4718.3603331260911</v>
      </c>
      <c r="M2399" s="54">
        <v>4417.5441495452496</v>
      </c>
      <c r="N2399" s="120">
        <v>1.0740442862983828</v>
      </c>
      <c r="O2399" s="123">
        <v>4148.1216118137818</v>
      </c>
      <c r="P2399" s="53">
        <v>4715.5690343248052</v>
      </c>
      <c r="Q2399" s="54">
        <v>4456.431122757228</v>
      </c>
      <c r="R2399" s="55">
        <v>1.074325089714194</v>
      </c>
      <c r="S2399" s="121">
        <v>4758.6512205604686</v>
      </c>
      <c r="T2399" s="54">
        <v>4455.3009250053483</v>
      </c>
      <c r="U2399" s="55">
        <v>1.0740526295846113</v>
      </c>
    </row>
    <row r="2400" spans="1:21" ht="13" x14ac:dyDescent="0.3">
      <c r="A2400" s="44" t="s">
        <v>4922</v>
      </c>
      <c r="B2400" s="44" t="s">
        <v>11000</v>
      </c>
      <c r="C2400" s="98" t="s">
        <v>961</v>
      </c>
      <c r="D2400" s="98" t="s">
        <v>13151</v>
      </c>
      <c r="E2400" s="98" t="s">
        <v>194</v>
      </c>
      <c r="F2400" s="122">
        <v>1.1367962358902262</v>
      </c>
      <c r="G2400" s="122">
        <v>1.1471821865125431</v>
      </c>
      <c r="H2400" s="99">
        <v>7</v>
      </c>
      <c r="I2400" s="53">
        <v>7.9575736512315833</v>
      </c>
      <c r="J2400" s="54">
        <v>7.5202164851064079</v>
      </c>
      <c r="K2400" s="55">
        <v>1.0743166407294868</v>
      </c>
      <c r="L2400" s="121">
        <v>8.0302753055878018</v>
      </c>
      <c r="M2400" s="54">
        <v>7.5183100040886801</v>
      </c>
      <c r="N2400" s="120">
        <v>1.0740442862983828</v>
      </c>
      <c r="O2400" s="123">
        <v>7.0328151135036929</v>
      </c>
      <c r="P2400" s="53">
        <v>7.9948777487428915</v>
      </c>
      <c r="Q2400" s="54">
        <v>7.5555297277581941</v>
      </c>
      <c r="R2400" s="55">
        <v>1.074325089714194</v>
      </c>
      <c r="S2400" s="121">
        <v>8.0679202192476254</v>
      </c>
      <c r="T2400" s="54">
        <v>7.5536135660410375</v>
      </c>
      <c r="U2400" s="55">
        <v>1.0740526295846113</v>
      </c>
    </row>
    <row r="2401" spans="1:21" ht="13" x14ac:dyDescent="0.3">
      <c r="A2401" s="44" t="s">
        <v>4921</v>
      </c>
      <c r="B2401" s="44" t="s">
        <v>10999</v>
      </c>
      <c r="C2401" s="98" t="s">
        <v>961</v>
      </c>
      <c r="D2401" s="98" t="s">
        <v>13151</v>
      </c>
      <c r="E2401" s="98" t="s">
        <v>194</v>
      </c>
      <c r="F2401" s="122">
        <v>1.1367962358902262</v>
      </c>
      <c r="G2401" s="122">
        <v>1.1471821865125431</v>
      </c>
      <c r="H2401" s="99">
        <v>4317.666666666667</v>
      </c>
      <c r="I2401" s="53">
        <v>4908.3072144953667</v>
      </c>
      <c r="J2401" s="54">
        <v>4638.5411491230143</v>
      </c>
      <c r="K2401" s="55">
        <v>1.0743166407294868</v>
      </c>
      <c r="L2401" s="121">
        <v>4953.1502872989904</v>
      </c>
      <c r="M2401" s="54">
        <v>4637.3652134743179</v>
      </c>
      <c r="N2401" s="120">
        <v>1.0740442862983828</v>
      </c>
      <c r="O2401" s="123">
        <v>4348.7879965566772</v>
      </c>
      <c r="P2401" s="53">
        <v>4943.6858251702288</v>
      </c>
      <c r="Q2401" s="54">
        <v>4672.0120545487625</v>
      </c>
      <c r="R2401" s="55">
        <v>1.074325089714194</v>
      </c>
      <c r="S2401" s="121">
        <v>4988.8521225693903</v>
      </c>
      <c r="T2401" s="54">
        <v>4670.8271832076916</v>
      </c>
      <c r="U2401" s="55">
        <v>1.0740526295846111</v>
      </c>
    </row>
    <row r="2402" spans="1:21" ht="13" x14ac:dyDescent="0.3">
      <c r="A2402" s="44" t="s">
        <v>4920</v>
      </c>
      <c r="B2402" s="44" t="s">
        <v>13281</v>
      </c>
      <c r="C2402" s="98" t="s">
        <v>961</v>
      </c>
      <c r="D2402" s="98" t="s">
        <v>13151</v>
      </c>
      <c r="E2402" s="98" t="s">
        <v>194</v>
      </c>
      <c r="F2402" s="122">
        <v>1.1367962358902262</v>
      </c>
      <c r="G2402" s="122">
        <v>1.1471821865125431</v>
      </c>
      <c r="H2402" s="99">
        <v>3342.333333333333</v>
      </c>
      <c r="I2402" s="53">
        <v>3799.5519524237657</v>
      </c>
      <c r="J2402" s="54">
        <v>3590.7243188648545</v>
      </c>
      <c r="K2402" s="55">
        <v>1.0743166407294868</v>
      </c>
      <c r="L2402" s="121">
        <v>3834.2652613870896</v>
      </c>
      <c r="M2402" s="54">
        <v>3589.8140195712949</v>
      </c>
      <c r="N2402" s="120">
        <v>1.074044286298383</v>
      </c>
      <c r="O2402" s="123">
        <v>3371.6035249171046</v>
      </c>
      <c r="P2402" s="53">
        <v>3832.8261960399827</v>
      </c>
      <c r="Q2402" s="54">
        <v>3622.1982593872608</v>
      </c>
      <c r="R2402" s="55">
        <v>1.0743250897141938</v>
      </c>
      <c r="S2402" s="121">
        <v>3867.8435037678018</v>
      </c>
      <c r="T2402" s="54">
        <v>3621.2796318539604</v>
      </c>
      <c r="U2402" s="55">
        <v>1.0740526295846111</v>
      </c>
    </row>
    <row r="2403" spans="1:21" ht="13" x14ac:dyDescent="0.3">
      <c r="A2403" s="44" t="s">
        <v>4919</v>
      </c>
      <c r="B2403" s="44" t="s">
        <v>10998</v>
      </c>
      <c r="C2403" s="98" t="s">
        <v>961</v>
      </c>
      <c r="D2403" s="98" t="s">
        <v>13151</v>
      </c>
      <c r="E2403" s="98" t="s">
        <v>194</v>
      </c>
      <c r="F2403" s="122">
        <v>1.1367962358902262</v>
      </c>
      <c r="G2403" s="122">
        <v>1.1471821865125431</v>
      </c>
      <c r="H2403" s="99">
        <v>5649.333333333333</v>
      </c>
      <c r="I2403" s="53">
        <v>6422.1408686225177</v>
      </c>
      <c r="J2403" s="54">
        <v>6069.1728090277811</v>
      </c>
      <c r="K2403" s="55">
        <v>1.0743166407294868</v>
      </c>
      <c r="L2403" s="121">
        <v>6480.8145656715269</v>
      </c>
      <c r="M2403" s="54">
        <v>6067.6341880616646</v>
      </c>
      <c r="N2403" s="120">
        <v>1.074044286298383</v>
      </c>
      <c r="O2403" s="123">
        <v>5699.529598525367</v>
      </c>
      <c r="P2403" s="53">
        <v>6479.203793948569</v>
      </c>
      <c r="Q2403" s="54">
        <v>6123.147647264469</v>
      </c>
      <c r="R2403" s="55">
        <v>1.074325089714194</v>
      </c>
      <c r="S2403" s="121">
        <v>6538.3988269292877</v>
      </c>
      <c r="T2403" s="54">
        <v>6121.5947526914943</v>
      </c>
      <c r="U2403" s="55">
        <v>1.0740526295846113</v>
      </c>
    </row>
    <row r="2404" spans="1:21" ht="13" x14ac:dyDescent="0.3">
      <c r="A2404" s="44" t="s">
        <v>4918</v>
      </c>
      <c r="B2404" s="44" t="s">
        <v>10997</v>
      </c>
      <c r="C2404" s="98" t="s">
        <v>961</v>
      </c>
      <c r="D2404" s="98" t="s">
        <v>13151</v>
      </c>
      <c r="E2404" s="98" t="s">
        <v>194</v>
      </c>
      <c r="F2404" s="122">
        <v>1.1367962358902262</v>
      </c>
      <c r="G2404" s="122">
        <v>1.1471821865125431</v>
      </c>
      <c r="H2404" s="99">
        <v>3590.4166666666665</v>
      </c>
      <c r="I2404" s="53">
        <v>4081.5721519441995</v>
      </c>
      <c r="J2404" s="54">
        <v>3857.2443721524951</v>
      </c>
      <c r="K2404" s="55">
        <v>1.0743166407294868</v>
      </c>
      <c r="L2404" s="121">
        <v>4118.8620421577434</v>
      </c>
      <c r="M2404" s="54">
        <v>3856.2665062638189</v>
      </c>
      <c r="N2404" s="120">
        <v>1.074044286298383</v>
      </c>
      <c r="O2404" s="123">
        <v>3624.0848770092107</v>
      </c>
      <c r="P2404" s="53">
        <v>4119.8460467307641</v>
      </c>
      <c r="Q2404" s="54">
        <v>3893.4453106247743</v>
      </c>
      <c r="R2404" s="55">
        <v>1.074325089714194</v>
      </c>
      <c r="S2404" s="121">
        <v>4157.4856133144676</v>
      </c>
      <c r="T2404" s="54">
        <v>3892.4578919895653</v>
      </c>
      <c r="U2404" s="55">
        <v>1.0740526295846113</v>
      </c>
    </row>
    <row r="2405" spans="1:21" ht="13" x14ac:dyDescent="0.3">
      <c r="A2405" s="44" t="s">
        <v>4917</v>
      </c>
      <c r="B2405" s="44" t="s">
        <v>13282</v>
      </c>
      <c r="C2405" s="98" t="s">
        <v>961</v>
      </c>
      <c r="D2405" s="98" t="s">
        <v>13151</v>
      </c>
      <c r="E2405" s="98" t="s">
        <v>208</v>
      </c>
      <c r="F2405" s="122">
        <v>1.1392104783924768</v>
      </c>
      <c r="G2405" s="122">
        <v>1.1504499000999451</v>
      </c>
      <c r="H2405" s="99">
        <v>7785</v>
      </c>
      <c r="I2405" s="53">
        <v>8868.7535742854325</v>
      </c>
      <c r="J2405" s="54">
        <v>8381.316938406897</v>
      </c>
      <c r="K2405" s="55">
        <v>1.0765981937581113</v>
      </c>
      <c r="L2405" s="121">
        <v>8956.2524722780727</v>
      </c>
      <c r="M2405" s="54">
        <v>8385.2520616095298</v>
      </c>
      <c r="N2405" s="120">
        <v>1.0771036688001965</v>
      </c>
      <c r="O2405" s="123">
        <v>7843.7580489157535</v>
      </c>
      <c r="P2405" s="53">
        <v>8935.6913593001555</v>
      </c>
      <c r="Q2405" s="54">
        <v>8444.6421602732044</v>
      </c>
      <c r="R2405" s="55">
        <v>1.0766066606861378</v>
      </c>
      <c r="S2405" s="121">
        <v>9023.8506637832688</v>
      </c>
      <c r="T2405" s="54">
        <v>8448.606200798331</v>
      </c>
      <c r="U2405" s="55">
        <v>1.0771120358520219</v>
      </c>
    </row>
    <row r="2406" spans="1:21" ht="13" x14ac:dyDescent="0.3">
      <c r="A2406" s="44" t="s">
        <v>4916</v>
      </c>
      <c r="B2406" s="44" t="s">
        <v>10996</v>
      </c>
      <c r="C2406" s="98" t="s">
        <v>961</v>
      </c>
      <c r="D2406" s="98" t="s">
        <v>13151</v>
      </c>
      <c r="E2406" s="98" t="s">
        <v>208</v>
      </c>
      <c r="F2406" s="122">
        <v>1.1392104783924768</v>
      </c>
      <c r="G2406" s="122">
        <v>1.1504499000999451</v>
      </c>
      <c r="H2406" s="99">
        <v>4911</v>
      </c>
      <c r="I2406" s="53">
        <v>5594.6626593854535</v>
      </c>
      <c r="J2406" s="54">
        <v>5287.1737295460844</v>
      </c>
      <c r="K2406" s="55">
        <v>1.0765981937581113</v>
      </c>
      <c r="L2406" s="121">
        <v>5649.8594593908301</v>
      </c>
      <c r="M2406" s="54">
        <v>5289.6561174777644</v>
      </c>
      <c r="N2406" s="120">
        <v>1.0771036688001965</v>
      </c>
      <c r="O2406" s="123">
        <v>4953.9928131333727</v>
      </c>
      <c r="P2406" s="53">
        <v>5643.6405226025618</v>
      </c>
      <c r="Q2406" s="54">
        <v>5333.501659610647</v>
      </c>
      <c r="R2406" s="55">
        <v>1.076606660686138</v>
      </c>
      <c r="S2406" s="121">
        <v>5699.3205369651341</v>
      </c>
      <c r="T2406" s="54">
        <v>5336.0052845503724</v>
      </c>
      <c r="U2406" s="55">
        <v>1.0771120358520219</v>
      </c>
    </row>
    <row r="2407" spans="1:21" ht="13" x14ac:dyDescent="0.3">
      <c r="A2407" s="44" t="s">
        <v>4915</v>
      </c>
      <c r="B2407" s="44" t="s">
        <v>10995</v>
      </c>
      <c r="C2407" s="98" t="s">
        <v>961</v>
      </c>
      <c r="D2407" s="98" t="s">
        <v>13151</v>
      </c>
      <c r="E2407" s="98" t="s">
        <v>208</v>
      </c>
      <c r="F2407" s="122">
        <v>1.1392104783924768</v>
      </c>
      <c r="G2407" s="122">
        <v>1.1504499000999451</v>
      </c>
      <c r="H2407" s="99">
        <v>5766.9999999999991</v>
      </c>
      <c r="I2407" s="53">
        <v>6569.8268288894124</v>
      </c>
      <c r="J2407" s="54">
        <v>6208.7417834030266</v>
      </c>
      <c r="K2407" s="55">
        <v>1.0765981937581113</v>
      </c>
      <c r="L2407" s="121">
        <v>6634.6445738763823</v>
      </c>
      <c r="M2407" s="54">
        <v>6211.6568579707318</v>
      </c>
      <c r="N2407" s="120">
        <v>1.0771036688001965</v>
      </c>
      <c r="O2407" s="123">
        <v>5812.8683553148639</v>
      </c>
      <c r="P2407" s="53">
        <v>6622.080539890736</v>
      </c>
      <c r="Q2407" s="54">
        <v>6258.172789023658</v>
      </c>
      <c r="R2407" s="55">
        <v>1.0766066606861378</v>
      </c>
      <c r="S2407" s="121">
        <v>6687.4138186661175</v>
      </c>
      <c r="T2407" s="54">
        <v>6261.1104683329877</v>
      </c>
      <c r="U2407" s="55">
        <v>1.0771120358520219</v>
      </c>
    </row>
    <row r="2408" spans="1:21" ht="13" x14ac:dyDescent="0.3">
      <c r="A2408" s="44" t="s">
        <v>4914</v>
      </c>
      <c r="B2408" s="44" t="s">
        <v>10994</v>
      </c>
      <c r="C2408" s="98" t="s">
        <v>961</v>
      </c>
      <c r="D2408" s="98" t="s">
        <v>13151</v>
      </c>
      <c r="E2408" s="98" t="s">
        <v>208</v>
      </c>
      <c r="F2408" s="122">
        <v>1.1392104783924768</v>
      </c>
      <c r="G2408" s="122">
        <v>1.1504499000999451</v>
      </c>
      <c r="H2408" s="99">
        <v>9890.4166666666679</v>
      </c>
      <c r="I2408" s="53">
        <v>11267.266302334261</v>
      </c>
      <c r="J2408" s="54">
        <v>10648.004718848455</v>
      </c>
      <c r="K2408" s="55">
        <v>1.0765981937581113</v>
      </c>
      <c r="L2408" s="121">
        <v>11378.4288661135</v>
      </c>
      <c r="M2408" s="54">
        <v>10653.004077629277</v>
      </c>
      <c r="N2408" s="120">
        <v>1.0771036688001965</v>
      </c>
      <c r="O2408" s="123">
        <v>9973.1334089866032</v>
      </c>
      <c r="P2408" s="53">
        <v>11361.498081923621</v>
      </c>
      <c r="Q2408" s="54">
        <v>10737.141856026425</v>
      </c>
      <c r="R2408" s="55">
        <v>1.0766066606861378</v>
      </c>
      <c r="S2408" s="121">
        <v>11473.590334052062</v>
      </c>
      <c r="T2408" s="54">
        <v>10742.182029977375</v>
      </c>
      <c r="U2408" s="55">
        <v>1.0771120358520219</v>
      </c>
    </row>
    <row r="2409" spans="1:21" ht="13" x14ac:dyDescent="0.3">
      <c r="A2409" s="44" t="s">
        <v>4913</v>
      </c>
      <c r="B2409" s="44" t="s">
        <v>13283</v>
      </c>
      <c r="C2409" s="98" t="s">
        <v>961</v>
      </c>
      <c r="D2409" s="98" t="s">
        <v>13151</v>
      </c>
      <c r="E2409" s="98" t="s">
        <v>208</v>
      </c>
      <c r="F2409" s="122">
        <v>1.1392104783924768</v>
      </c>
      <c r="G2409" s="122">
        <v>1.1504499000999451</v>
      </c>
      <c r="H2409" s="99">
        <v>4551.333333333333</v>
      </c>
      <c r="I2409" s="53">
        <v>5184.9266239902927</v>
      </c>
      <c r="J2409" s="54">
        <v>4899.9572458577504</v>
      </c>
      <c r="K2409" s="55">
        <v>1.0765981937581113</v>
      </c>
      <c r="L2409" s="121">
        <v>5236.0809786548834</v>
      </c>
      <c r="M2409" s="54">
        <v>4902.2578312659607</v>
      </c>
      <c r="N2409" s="120">
        <v>1.0771036688001965</v>
      </c>
      <c r="O2409" s="123">
        <v>4589.7728582501477</v>
      </c>
      <c r="P2409" s="53">
        <v>5228.7173335599564</v>
      </c>
      <c r="Q2409" s="54">
        <v>4941.3800302285617</v>
      </c>
      <c r="R2409" s="55">
        <v>1.0766066606861378</v>
      </c>
      <c r="S2409" s="121">
        <v>5280.3037262553216</v>
      </c>
      <c r="T2409" s="54">
        <v>4943.69958744817</v>
      </c>
      <c r="U2409" s="55">
        <v>1.0771120358520219</v>
      </c>
    </row>
    <row r="2410" spans="1:21" ht="13" x14ac:dyDescent="0.3">
      <c r="A2410" s="44" t="s">
        <v>4912</v>
      </c>
      <c r="B2410" s="44" t="s">
        <v>10993</v>
      </c>
      <c r="C2410" s="98" t="s">
        <v>1001</v>
      </c>
      <c r="D2410" s="98" t="s">
        <v>13151</v>
      </c>
      <c r="E2410" s="98" t="s">
        <v>191</v>
      </c>
      <c r="F2410" s="122">
        <v>1.159068000140218</v>
      </c>
      <c r="G2410" s="122">
        <v>1.163457000917965</v>
      </c>
      <c r="H2410" s="99">
        <v>10830.166666666666</v>
      </c>
      <c r="I2410" s="53">
        <v>12552.899619518585</v>
      </c>
      <c r="J2410" s="54">
        <v>11862.978188078645</v>
      </c>
      <c r="K2410" s="55">
        <v>1.0953643238557713</v>
      </c>
      <c r="L2410" s="121">
        <v>12600.433229441713</v>
      </c>
      <c r="M2410" s="54">
        <v>11797.10029852192</v>
      </c>
      <c r="N2410" s="120">
        <v>1.0892815098433624</v>
      </c>
      <c r="O2410" s="123">
        <v>10920.57823403661</v>
      </c>
      <c r="P2410" s="53">
        <v>12657.692774099607</v>
      </c>
      <c r="Q2410" s="54">
        <v>11962.105868920551</v>
      </c>
      <c r="R2410" s="55">
        <v>1.0953729383704034</v>
      </c>
      <c r="S2410" s="121">
        <v>12705.62320046224</v>
      </c>
      <c r="T2410" s="54">
        <v>11895.676353250718</v>
      </c>
      <c r="U2410" s="55">
        <v>1.0892899714939068</v>
      </c>
    </row>
    <row r="2411" spans="1:21" ht="13" x14ac:dyDescent="0.3">
      <c r="A2411" s="44" t="s">
        <v>4911</v>
      </c>
      <c r="B2411" s="44" t="s">
        <v>10992</v>
      </c>
      <c r="C2411" s="98" t="s">
        <v>1001</v>
      </c>
      <c r="D2411" s="98" t="s">
        <v>13151</v>
      </c>
      <c r="E2411" s="98" t="s">
        <v>203</v>
      </c>
      <c r="F2411" s="122">
        <v>1.1589184807389998</v>
      </c>
      <c r="G2411" s="122">
        <v>1.1620509982727667</v>
      </c>
      <c r="H2411" s="99">
        <v>7848.0833333333339</v>
      </c>
      <c r="I2411" s="53">
        <v>9095.2888133797333</v>
      </c>
      <c r="J2411" s="54">
        <v>8595.4015468768193</v>
      </c>
      <c r="K2411" s="55">
        <v>1.0952230222084143</v>
      </c>
      <c r="L2411" s="121">
        <v>9119.8730720278636</v>
      </c>
      <c r="M2411" s="54">
        <v>8538.4411298744562</v>
      </c>
      <c r="N2411" s="120">
        <v>1.0879651460387725</v>
      </c>
      <c r="O2411" s="123">
        <v>7921.1189204291604</v>
      </c>
      <c r="P2411" s="53">
        <v>9179.9311050167089</v>
      </c>
      <c r="Q2411" s="54">
        <v>8675.46003109702</v>
      </c>
      <c r="R2411" s="55">
        <v>1.0952316356117766</v>
      </c>
      <c r="S2411" s="121">
        <v>9204.7441489220055</v>
      </c>
      <c r="T2411" s="54">
        <v>8617.9682477968363</v>
      </c>
      <c r="U2411" s="55">
        <v>1.0879735974636675</v>
      </c>
    </row>
    <row r="2412" spans="1:21" ht="13" x14ac:dyDescent="0.3">
      <c r="A2412" s="44" t="s">
        <v>4910</v>
      </c>
      <c r="B2412" s="44" t="s">
        <v>10991</v>
      </c>
      <c r="C2412" s="98" t="s">
        <v>1001</v>
      </c>
      <c r="D2412" s="98" t="s">
        <v>13151</v>
      </c>
      <c r="E2412" s="98" t="s">
        <v>191</v>
      </c>
      <c r="F2412" s="122">
        <v>1.159068000140218</v>
      </c>
      <c r="G2412" s="122">
        <v>1.163457000917965</v>
      </c>
      <c r="H2412" s="99">
        <v>26358.833333333332</v>
      </c>
      <c r="I2412" s="53">
        <v>30551.680237695982</v>
      </c>
      <c r="J2412" s="54">
        <v>28872.525651793629</v>
      </c>
      <c r="K2412" s="55">
        <v>1.0953643238557711</v>
      </c>
      <c r="L2412" s="121">
        <v>30667.369177696484</v>
      </c>
      <c r="M2412" s="54">
        <v>28712.189771042882</v>
      </c>
      <c r="N2412" s="120">
        <v>1.0892815098433624</v>
      </c>
      <c r="O2412" s="123">
        <v>26614.425638377674</v>
      </c>
      <c r="P2412" s="53">
        <v>30847.929099554956</v>
      </c>
      <c r="Q2412" s="54">
        <v>29152.721614550348</v>
      </c>
      <c r="R2412" s="55">
        <v>1.0953729383704032</v>
      </c>
      <c r="S2412" s="121">
        <v>30964.739834381086</v>
      </c>
      <c r="T2412" s="54">
        <v>28990.826944955119</v>
      </c>
      <c r="U2412" s="55">
        <v>1.0892899714939068</v>
      </c>
    </row>
    <row r="2413" spans="1:21" ht="13" x14ac:dyDescent="0.3">
      <c r="A2413" s="44" t="s">
        <v>4909</v>
      </c>
      <c r="B2413" s="44" t="s">
        <v>10990</v>
      </c>
      <c r="C2413" s="98" t="s">
        <v>1001</v>
      </c>
      <c r="D2413" s="98" t="s">
        <v>13151</v>
      </c>
      <c r="E2413" s="98" t="s">
        <v>203</v>
      </c>
      <c r="F2413" s="122">
        <v>1.1589184807389998</v>
      </c>
      <c r="G2413" s="122">
        <v>1.1620509982727667</v>
      </c>
      <c r="H2413" s="99">
        <v>15803.666666666666</v>
      </c>
      <c r="I2413" s="53">
        <v>18315.161363438907</v>
      </c>
      <c r="J2413" s="54">
        <v>17308.539568641041</v>
      </c>
      <c r="K2413" s="55">
        <v>1.0952230222084143</v>
      </c>
      <c r="L2413" s="121">
        <v>18364.666626370046</v>
      </c>
      <c r="M2413" s="54">
        <v>17193.838512948078</v>
      </c>
      <c r="N2413" s="120">
        <v>1.0879651460387723</v>
      </c>
      <c r="O2413" s="123">
        <v>15995.9485127601</v>
      </c>
      <c r="P2413" s="53">
        <v>18538.000348387199</v>
      </c>
      <c r="Q2413" s="54">
        <v>17519.268852792011</v>
      </c>
      <c r="R2413" s="55">
        <v>1.0952316356117766</v>
      </c>
      <c r="S2413" s="121">
        <v>18588.107937572651</v>
      </c>
      <c r="T2413" s="54">
        <v>17403.169648271207</v>
      </c>
      <c r="U2413" s="55">
        <v>1.0879735974636675</v>
      </c>
    </row>
    <row r="2414" spans="1:21" ht="13" x14ac:dyDescent="0.3">
      <c r="A2414" s="44" t="s">
        <v>4908</v>
      </c>
      <c r="B2414" s="44" t="s">
        <v>13284</v>
      </c>
      <c r="C2414" s="98" t="s">
        <v>1001</v>
      </c>
      <c r="D2414" s="98" t="s">
        <v>13151</v>
      </c>
      <c r="E2414" s="98" t="s">
        <v>203</v>
      </c>
      <c r="F2414" s="122">
        <v>1.1589184807389998</v>
      </c>
      <c r="G2414" s="122">
        <v>1.1620509982727667</v>
      </c>
      <c r="H2414" s="99">
        <v>12732.083333333332</v>
      </c>
      <c r="I2414" s="53">
        <v>14755.446673309007</v>
      </c>
      <c r="J2414" s="54">
        <v>13944.470787342712</v>
      </c>
      <c r="K2414" s="55">
        <v>1.0952230222084143</v>
      </c>
      <c r="L2414" s="121">
        <v>14795.330147592054</v>
      </c>
      <c r="M2414" s="54">
        <v>13852.062903127819</v>
      </c>
      <c r="N2414" s="120">
        <v>1.0879651460387725</v>
      </c>
      <c r="O2414" s="123">
        <v>12844.29820703402</v>
      </c>
      <c r="P2414" s="53">
        <v>14885.494564254526</v>
      </c>
      <c r="Q2414" s="54">
        <v>14067.48173357528</v>
      </c>
      <c r="R2414" s="55">
        <v>1.0952316356117766</v>
      </c>
      <c r="S2414" s="121">
        <v>14925.729553596992</v>
      </c>
      <c r="T2414" s="54">
        <v>13974.257327202939</v>
      </c>
      <c r="U2414" s="55">
        <v>1.0879735974636675</v>
      </c>
    </row>
    <row r="2415" spans="1:21" ht="13" x14ac:dyDescent="0.3">
      <c r="A2415" s="44" t="s">
        <v>4907</v>
      </c>
      <c r="B2415" s="44" t="s">
        <v>10989</v>
      </c>
      <c r="C2415" s="98" t="s">
        <v>1001</v>
      </c>
      <c r="D2415" s="98" t="s">
        <v>13151</v>
      </c>
      <c r="E2415" s="98" t="s">
        <v>191</v>
      </c>
      <c r="F2415" s="122">
        <v>1.159068000140218</v>
      </c>
      <c r="G2415" s="122">
        <v>1.163457000917965</v>
      </c>
      <c r="H2415" s="99">
        <v>3490.3333333333335</v>
      </c>
      <c r="I2415" s="53">
        <v>4045.5336764894078</v>
      </c>
      <c r="J2415" s="54">
        <v>3823.1866116979268</v>
      </c>
      <c r="K2415" s="55">
        <v>1.0953643238557711</v>
      </c>
      <c r="L2415" s="121">
        <v>4060.852752204004</v>
      </c>
      <c r="M2415" s="54">
        <v>3801.9555631899493</v>
      </c>
      <c r="N2415" s="120">
        <v>1.0892815098433624</v>
      </c>
      <c r="O2415" s="123">
        <v>3521.7518213623625</v>
      </c>
      <c r="P2415" s="53">
        <v>4081.949840576644</v>
      </c>
      <c r="Q2415" s="54">
        <v>3857.6316407770109</v>
      </c>
      <c r="R2415" s="55">
        <v>1.0953729383704034</v>
      </c>
      <c r="S2415" s="121">
        <v>4097.4068120596348</v>
      </c>
      <c r="T2415" s="54">
        <v>3836.2089411004217</v>
      </c>
      <c r="U2415" s="55">
        <v>1.0892899714939066</v>
      </c>
    </row>
    <row r="2416" spans="1:21" ht="13" x14ac:dyDescent="0.3">
      <c r="A2416" s="44" t="s">
        <v>4906</v>
      </c>
      <c r="B2416" s="44" t="s">
        <v>10988</v>
      </c>
      <c r="C2416" s="98" t="s">
        <v>1001</v>
      </c>
      <c r="D2416" s="98" t="s">
        <v>13151</v>
      </c>
      <c r="E2416" s="98" t="s">
        <v>191</v>
      </c>
      <c r="F2416" s="122">
        <v>1.159068000140218</v>
      </c>
      <c r="G2416" s="122">
        <v>1.163457000917965</v>
      </c>
      <c r="H2416" s="99">
        <v>12322.166666666666</v>
      </c>
      <c r="I2416" s="53">
        <v>14282.22907572779</v>
      </c>
      <c r="J2416" s="54">
        <v>13497.261759271456</v>
      </c>
      <c r="K2416" s="55">
        <v>1.0953643238557713</v>
      </c>
      <c r="L2416" s="121">
        <v>14336.311074811318</v>
      </c>
      <c r="M2416" s="54">
        <v>13422.308311208219</v>
      </c>
      <c r="N2416" s="120">
        <v>1.0892815098433624</v>
      </c>
      <c r="O2416" s="123">
        <v>12433.874049639653</v>
      </c>
      <c r="P2416" s="53">
        <v>14411.705528711187</v>
      </c>
      <c r="Q2416" s="54">
        <v>13619.729153081293</v>
      </c>
      <c r="R2416" s="55">
        <v>1.0953729383704034</v>
      </c>
      <c r="S2416" s="121">
        <v>14466.277811585463</v>
      </c>
      <c r="T2416" s="54">
        <v>13544.094309090806</v>
      </c>
      <c r="U2416" s="55">
        <v>1.0892899714939068</v>
      </c>
    </row>
    <row r="2417" spans="1:21" ht="13" x14ac:dyDescent="0.3">
      <c r="A2417" s="44" t="s">
        <v>4905</v>
      </c>
      <c r="B2417" s="44" t="s">
        <v>10987</v>
      </c>
      <c r="C2417" s="98" t="s">
        <v>1001</v>
      </c>
      <c r="D2417" s="98" t="s">
        <v>13151</v>
      </c>
      <c r="E2417" s="98" t="s">
        <v>191</v>
      </c>
      <c r="F2417" s="122">
        <v>1.159068000140218</v>
      </c>
      <c r="G2417" s="122">
        <v>1.163457000917965</v>
      </c>
      <c r="H2417" s="99">
        <v>21077.833333333332</v>
      </c>
      <c r="I2417" s="53">
        <v>24430.642128955493</v>
      </c>
      <c r="J2417" s="54">
        <v>23087.906657511303</v>
      </c>
      <c r="K2417" s="55">
        <v>1.0953643238557713</v>
      </c>
      <c r="L2417" s="121">
        <v>24523.152755848711</v>
      </c>
      <c r="M2417" s="54">
        <v>22959.694117560084</v>
      </c>
      <c r="N2417" s="120">
        <v>1.0892815098433624</v>
      </c>
      <c r="O2417" s="123">
        <v>21261.425950900382</v>
      </c>
      <c r="P2417" s="53">
        <v>24643.43845703944</v>
      </c>
      <c r="Q2417" s="54">
        <v>23289.190617782497</v>
      </c>
      <c r="R2417" s="55">
        <v>1.0953729383704032</v>
      </c>
      <c r="S2417" s="121">
        <v>24736.754872073951</v>
      </c>
      <c r="T2417" s="54">
        <v>23159.858067976085</v>
      </c>
      <c r="U2417" s="55">
        <v>1.0892899714939066</v>
      </c>
    </row>
    <row r="2418" spans="1:21" ht="13" x14ac:dyDescent="0.3">
      <c r="A2418" s="44" t="s">
        <v>4904</v>
      </c>
      <c r="B2418" s="44" t="s">
        <v>10986</v>
      </c>
      <c r="C2418" s="98" t="s">
        <v>1001</v>
      </c>
      <c r="D2418" s="98" t="s">
        <v>13151</v>
      </c>
      <c r="E2418" s="98" t="s">
        <v>203</v>
      </c>
      <c r="F2418" s="122">
        <v>1.1589184807389998</v>
      </c>
      <c r="G2418" s="122">
        <v>1.1620509982727667</v>
      </c>
      <c r="H2418" s="99">
        <v>8107.4166666666679</v>
      </c>
      <c r="I2418" s="53">
        <v>9395.8350060513803</v>
      </c>
      <c r="J2418" s="54">
        <v>8879.4293839695347</v>
      </c>
      <c r="K2418" s="55">
        <v>1.0952230222084141</v>
      </c>
      <c r="L2418" s="121">
        <v>9421.2316309132675</v>
      </c>
      <c r="M2418" s="54">
        <v>8820.5867577471781</v>
      </c>
      <c r="N2418" s="120">
        <v>1.0879651460387723</v>
      </c>
      <c r="O2418" s="123">
        <v>8178.8607343817002</v>
      </c>
      <c r="P2418" s="53">
        <v>9478.6328564655014</v>
      </c>
      <c r="Q2418" s="54">
        <v>8957.7470195578062</v>
      </c>
      <c r="R2418" s="55">
        <v>1.0952316356117766</v>
      </c>
      <c r="S2418" s="121">
        <v>9504.2532811221881</v>
      </c>
      <c r="T2418" s="54">
        <v>8898.3845363395922</v>
      </c>
      <c r="U2418" s="55">
        <v>1.0879735974636675</v>
      </c>
    </row>
    <row r="2419" spans="1:21" ht="13" x14ac:dyDescent="0.3">
      <c r="A2419" s="44" t="s">
        <v>4903</v>
      </c>
      <c r="B2419" s="44" t="s">
        <v>10985</v>
      </c>
      <c r="C2419" s="98" t="s">
        <v>1001</v>
      </c>
      <c r="D2419" s="98" t="s">
        <v>13151</v>
      </c>
      <c r="E2419" s="98" t="s">
        <v>191</v>
      </c>
      <c r="F2419" s="122">
        <v>1.159068000140218</v>
      </c>
      <c r="G2419" s="122">
        <v>1.163457000917965</v>
      </c>
      <c r="H2419" s="99">
        <v>7499.25</v>
      </c>
      <c r="I2419" s="53">
        <v>8692.1407000515301</v>
      </c>
      <c r="J2419" s="54">
        <v>8214.4109056753914</v>
      </c>
      <c r="K2419" s="55">
        <v>1.0953643238557711</v>
      </c>
      <c r="L2419" s="121">
        <v>8725.0549141340489</v>
      </c>
      <c r="M2419" s="54">
        <v>8168.7943626928354</v>
      </c>
      <c r="N2419" s="120">
        <v>1.0892815098433624</v>
      </c>
      <c r="O2419" s="123">
        <v>7568.8341160173995</v>
      </c>
      <c r="P2419" s="53">
        <v>8772.7934222453423</v>
      </c>
      <c r="Q2419" s="54">
        <v>8290.6960657001327</v>
      </c>
      <c r="R2419" s="55">
        <v>1.0953729383704032</v>
      </c>
      <c r="S2419" s="121">
        <v>8806.0130410671809</v>
      </c>
      <c r="T2419" s="54">
        <v>8244.6550984787027</v>
      </c>
      <c r="U2419" s="55">
        <v>1.0892899714939068</v>
      </c>
    </row>
    <row r="2420" spans="1:21" ht="13" x14ac:dyDescent="0.3">
      <c r="A2420" s="44" t="s">
        <v>4902</v>
      </c>
      <c r="B2420" s="44" t="s">
        <v>10984</v>
      </c>
      <c r="C2420" s="98" t="s">
        <v>1001</v>
      </c>
      <c r="D2420" s="98" t="s">
        <v>13151</v>
      </c>
      <c r="E2420" s="98" t="s">
        <v>191</v>
      </c>
      <c r="F2420" s="122">
        <v>1.159068000140218</v>
      </c>
      <c r="G2420" s="122">
        <v>1.163457000917965</v>
      </c>
      <c r="H2420" s="99">
        <v>12791.500000000004</v>
      </c>
      <c r="I2420" s="53">
        <v>14826.218323793604</v>
      </c>
      <c r="J2420" s="54">
        <v>14011.352748601103</v>
      </c>
      <c r="K2420" s="55">
        <v>1.0953643238557713</v>
      </c>
      <c r="L2420" s="121">
        <v>14882.360227242154</v>
      </c>
      <c r="M2420" s="54">
        <v>13933.544433161374</v>
      </c>
      <c r="N2420" s="120">
        <v>1.0892815098433624</v>
      </c>
      <c r="O2420" s="123">
        <v>12902.779597412868</v>
      </c>
      <c r="P2420" s="53">
        <v>14955.198944223341</v>
      </c>
      <c r="Q2420" s="54">
        <v>14133.355600763824</v>
      </c>
      <c r="R2420" s="55">
        <v>1.0953729383704034</v>
      </c>
      <c r="S2420" s="121">
        <v>15011.829253911483</v>
      </c>
      <c r="T2420" s="54">
        <v>14054.868419858025</v>
      </c>
      <c r="U2420" s="55">
        <v>1.0892899714939068</v>
      </c>
    </row>
    <row r="2421" spans="1:21" ht="13" x14ac:dyDescent="0.3">
      <c r="A2421" s="44" t="s">
        <v>4901</v>
      </c>
      <c r="B2421" s="44" t="s">
        <v>10983</v>
      </c>
      <c r="C2421" s="98" t="s">
        <v>1001</v>
      </c>
      <c r="D2421" s="98" t="s">
        <v>13151</v>
      </c>
      <c r="E2421" s="98" t="s">
        <v>203</v>
      </c>
      <c r="F2421" s="122">
        <v>1.1589184807389998</v>
      </c>
      <c r="G2421" s="122">
        <v>1.1620509982727667</v>
      </c>
      <c r="H2421" s="99">
        <v>18261.916666666672</v>
      </c>
      <c r="I2421" s="53">
        <v>21164.072718715561</v>
      </c>
      <c r="J2421" s="54">
        <v>20000.871562984881</v>
      </c>
      <c r="K2421" s="55">
        <v>1.0952230222084143</v>
      </c>
      <c r="L2421" s="121">
        <v>21221.27849287408</v>
      </c>
      <c r="M2421" s="54">
        <v>19868.328833197895</v>
      </c>
      <c r="N2421" s="120">
        <v>1.0879651460387723</v>
      </c>
      <c r="O2421" s="123">
        <v>18420.472536127141</v>
      </c>
      <c r="P2421" s="53">
        <v>21347.826046062939</v>
      </c>
      <c r="Q2421" s="54">
        <v>20174.684264484342</v>
      </c>
      <c r="R2421" s="55">
        <v>1.0952316356117768</v>
      </c>
      <c r="S2421" s="121">
        <v>21405.528499262626</v>
      </c>
      <c r="T2421" s="54">
        <v>20040.987772110933</v>
      </c>
      <c r="U2421" s="55">
        <v>1.0879735974636675</v>
      </c>
    </row>
    <row r="2422" spans="1:21" ht="13" x14ac:dyDescent="0.3">
      <c r="A2422" s="44" t="s">
        <v>4900</v>
      </c>
      <c r="B2422" s="44" t="s">
        <v>10982</v>
      </c>
      <c r="C2422" s="98" t="s">
        <v>1001</v>
      </c>
      <c r="D2422" s="98" t="s">
        <v>13151</v>
      </c>
      <c r="E2422" s="98" t="s">
        <v>203</v>
      </c>
      <c r="F2422" s="122">
        <v>1.1589184807389998</v>
      </c>
      <c r="G2422" s="122">
        <v>1.1620509982727667</v>
      </c>
      <c r="H2422" s="99">
        <v>8382.3333333333321</v>
      </c>
      <c r="I2422" s="53">
        <v>9714.4410117145417</v>
      </c>
      <c r="J2422" s="54">
        <v>9180.5244464916614</v>
      </c>
      <c r="K2422" s="55">
        <v>1.0952230222084141</v>
      </c>
      <c r="L2422" s="121">
        <v>9740.6988178550873</v>
      </c>
      <c r="M2422" s="54">
        <v>9119.6865091456675</v>
      </c>
      <c r="N2422" s="120">
        <v>1.0879651460387723</v>
      </c>
      <c r="O2422" s="123">
        <v>8457.6054059030066</v>
      </c>
      <c r="P2422" s="53">
        <v>9801.6752076990651</v>
      </c>
      <c r="Q2422" s="54">
        <v>9263.0370020661539</v>
      </c>
      <c r="R2422" s="55">
        <v>1.0952316356117766</v>
      </c>
      <c r="S2422" s="121">
        <v>9828.1688049267377</v>
      </c>
      <c r="T2422" s="54">
        <v>9201.6513793884569</v>
      </c>
      <c r="U2422" s="55">
        <v>1.0879735974636677</v>
      </c>
    </row>
    <row r="2423" spans="1:21" ht="13" x14ac:dyDescent="0.3">
      <c r="A2423" s="44" t="s">
        <v>4899</v>
      </c>
      <c r="B2423" s="44" t="s">
        <v>8902</v>
      </c>
      <c r="C2423" s="98" t="s">
        <v>1001</v>
      </c>
      <c r="D2423" s="98" t="s">
        <v>13151</v>
      </c>
      <c r="E2423" s="98" t="s">
        <v>203</v>
      </c>
      <c r="F2423" s="122">
        <v>1.1589184807389998</v>
      </c>
      <c r="G2423" s="122">
        <v>1.1620509982727667</v>
      </c>
      <c r="H2423" s="99">
        <v>13438.333333333332</v>
      </c>
      <c r="I2423" s="53">
        <v>15573.932850330924</v>
      </c>
      <c r="J2423" s="54">
        <v>14717.972046777404</v>
      </c>
      <c r="K2423" s="55">
        <v>1.0952230222084141</v>
      </c>
      <c r="L2423" s="121">
        <v>15616.028665122196</v>
      </c>
      <c r="M2423" s="54">
        <v>14620.438287517702</v>
      </c>
      <c r="N2423" s="120">
        <v>1.0879651460387725</v>
      </c>
      <c r="O2423" s="123">
        <v>13554.396314930493</v>
      </c>
      <c r="P2423" s="53">
        <v>15708.440384633544</v>
      </c>
      <c r="Q2423" s="54">
        <v>14845.203645731561</v>
      </c>
      <c r="R2423" s="55">
        <v>1.0952316356117766</v>
      </c>
      <c r="S2423" s="121">
        <v>15750.899768749689</v>
      </c>
      <c r="T2423" s="54">
        <v>14746.825320203207</v>
      </c>
      <c r="U2423" s="55">
        <v>1.0879735974636675</v>
      </c>
    </row>
    <row r="2424" spans="1:21" ht="13" x14ac:dyDescent="0.3">
      <c r="A2424" s="44" t="s">
        <v>4898</v>
      </c>
      <c r="B2424" s="44" t="s">
        <v>9956</v>
      </c>
      <c r="C2424" s="98" t="s">
        <v>1001</v>
      </c>
      <c r="D2424" s="98" t="s">
        <v>13151</v>
      </c>
      <c r="E2424" s="98" t="s">
        <v>203</v>
      </c>
      <c r="F2424" s="122">
        <v>1.1589184807389998</v>
      </c>
      <c r="G2424" s="122">
        <v>1.1620509982727667</v>
      </c>
      <c r="H2424" s="99">
        <v>11705.583333333334</v>
      </c>
      <c r="I2424" s="53">
        <v>13565.816852830425</v>
      </c>
      <c r="J2424" s="54">
        <v>12820.224355045777</v>
      </c>
      <c r="K2424" s="55">
        <v>1.0952230222084143</v>
      </c>
      <c r="L2424" s="121">
        <v>13602.484797865061</v>
      </c>
      <c r="M2424" s="54">
        <v>12735.26668071902</v>
      </c>
      <c r="N2424" s="120">
        <v>1.0879651460387723</v>
      </c>
      <c r="O2424" s="123">
        <v>11812.588322700376</v>
      </c>
      <c r="P2424" s="53">
        <v>13689.826912539171</v>
      </c>
      <c r="Q2424" s="54">
        <v>12937.520429479706</v>
      </c>
      <c r="R2424" s="55">
        <v>1.0952316356117766</v>
      </c>
      <c r="S2424" s="121">
        <v>13726.830052579198</v>
      </c>
      <c r="T2424" s="54">
        <v>12851.784212805638</v>
      </c>
      <c r="U2424" s="55">
        <v>1.0879735974636675</v>
      </c>
    </row>
    <row r="2425" spans="1:21" ht="13" x14ac:dyDescent="0.3">
      <c r="A2425" s="44" t="s">
        <v>4897</v>
      </c>
      <c r="B2425" s="44" t="s">
        <v>10981</v>
      </c>
      <c r="C2425" s="98" t="s">
        <v>1001</v>
      </c>
      <c r="D2425" s="98" t="s">
        <v>13151</v>
      </c>
      <c r="E2425" s="98" t="s">
        <v>191</v>
      </c>
      <c r="F2425" s="122">
        <v>1.159068000140218</v>
      </c>
      <c r="G2425" s="122">
        <v>1.163457000917965</v>
      </c>
      <c r="H2425" s="99">
        <v>17279.416666666664</v>
      </c>
      <c r="I2425" s="53">
        <v>20028.018919422884</v>
      </c>
      <c r="J2425" s="54">
        <v>18927.256553705476</v>
      </c>
      <c r="K2425" s="55">
        <v>1.0953643238557713</v>
      </c>
      <c r="L2425" s="121">
        <v>20103.858292611898</v>
      </c>
      <c r="M2425" s="54">
        <v>18822.149075879224</v>
      </c>
      <c r="N2425" s="120">
        <v>1.0892815098433624</v>
      </c>
      <c r="O2425" s="123">
        <v>17435.728088912023</v>
      </c>
      <c r="P2425" s="53">
        <v>20209.194487003886</v>
      </c>
      <c r="Q2425" s="54">
        <v>19098.624709378942</v>
      </c>
      <c r="R2425" s="55">
        <v>1.0953729383704034</v>
      </c>
      <c r="S2425" s="121">
        <v>20285.719911146705</v>
      </c>
      <c r="T2425" s="54">
        <v>18992.563752946488</v>
      </c>
      <c r="U2425" s="55">
        <v>1.0892899714939068</v>
      </c>
    </row>
    <row r="2426" spans="1:21" ht="13" x14ac:dyDescent="0.3">
      <c r="A2426" s="44" t="s">
        <v>4896</v>
      </c>
      <c r="B2426" s="44" t="s">
        <v>10980</v>
      </c>
      <c r="C2426" s="98" t="s">
        <v>1001</v>
      </c>
      <c r="D2426" s="98" t="s">
        <v>13151</v>
      </c>
      <c r="E2426" s="98" t="s">
        <v>203</v>
      </c>
      <c r="F2426" s="122">
        <v>1.1589184807389998</v>
      </c>
      <c r="G2426" s="122">
        <v>1.1620509982727667</v>
      </c>
      <c r="H2426" s="99">
        <v>16897.416666666668</v>
      </c>
      <c r="I2426" s="53">
        <v>19582.728451747189</v>
      </c>
      <c r="J2426" s="54">
        <v>18506.439749181496</v>
      </c>
      <c r="K2426" s="55">
        <v>1.0952230222084143</v>
      </c>
      <c r="L2426" s="121">
        <v>19635.659905730889</v>
      </c>
      <c r="M2426" s="54">
        <v>18383.800391427987</v>
      </c>
      <c r="N2426" s="120">
        <v>1.0879651460387723</v>
      </c>
      <c r="O2426" s="123">
        <v>17048.169408826667</v>
      </c>
      <c r="P2426" s="53">
        <v>19757.438590658494</v>
      </c>
      <c r="Q2426" s="54">
        <v>18671.694465815886</v>
      </c>
      <c r="R2426" s="55">
        <v>1.0952316356117766</v>
      </c>
      <c r="S2426" s="121">
        <v>19810.842280250272</v>
      </c>
      <c r="T2426" s="54">
        <v>18547.958201891197</v>
      </c>
      <c r="U2426" s="55">
        <v>1.0879735974636677</v>
      </c>
    </row>
    <row r="2427" spans="1:21" ht="13" x14ac:dyDescent="0.3">
      <c r="A2427" s="44" t="s">
        <v>4895</v>
      </c>
      <c r="B2427" s="44" t="s">
        <v>10979</v>
      </c>
      <c r="C2427" s="98" t="s">
        <v>1001</v>
      </c>
      <c r="D2427" s="98" t="s">
        <v>13151</v>
      </c>
      <c r="E2427" s="98" t="s">
        <v>203</v>
      </c>
      <c r="F2427" s="122">
        <v>1.1589184807389998</v>
      </c>
      <c r="G2427" s="122">
        <v>1.1620509982727667</v>
      </c>
      <c r="H2427" s="99">
        <v>22365.25</v>
      </c>
      <c r="I2427" s="53">
        <v>25919.501551347916</v>
      </c>
      <c r="J2427" s="54">
        <v>24494.936697446734</v>
      </c>
      <c r="K2427" s="55">
        <v>1.0952230222084141</v>
      </c>
      <c r="L2427" s="121">
        <v>25989.561089119994</v>
      </c>
      <c r="M2427" s="54">
        <v>24332.612482443652</v>
      </c>
      <c r="N2427" s="120">
        <v>1.0879651460387723</v>
      </c>
      <c r="O2427" s="123">
        <v>22558.99095973932</v>
      </c>
      <c r="P2427" s="53">
        <v>26144.031530065924</v>
      </c>
      <c r="Q2427" s="54">
        <v>24707.320566586575</v>
      </c>
      <c r="R2427" s="55">
        <v>1.0952316356117766</v>
      </c>
      <c r="S2427" s="121">
        <v>26214.697964791398</v>
      </c>
      <c r="T2427" s="54">
        <v>24543.586549617943</v>
      </c>
      <c r="U2427" s="55">
        <v>1.0879735974636675</v>
      </c>
    </row>
    <row r="2428" spans="1:21" ht="13" x14ac:dyDescent="0.3">
      <c r="A2428" s="44" t="s">
        <v>4894</v>
      </c>
      <c r="B2428" s="44" t="s">
        <v>10978</v>
      </c>
      <c r="C2428" s="98" t="s">
        <v>1001</v>
      </c>
      <c r="D2428" s="98" t="s">
        <v>13151</v>
      </c>
      <c r="E2428" s="98" t="s">
        <v>203</v>
      </c>
      <c r="F2428" s="122">
        <v>1.1589184807389998</v>
      </c>
      <c r="G2428" s="122">
        <v>1.1620509982727667</v>
      </c>
      <c r="H2428" s="99">
        <v>2319.1666666666665</v>
      </c>
      <c r="I2428" s="53">
        <v>2687.7251099138634</v>
      </c>
      <c r="J2428" s="54">
        <v>2540.0047256716803</v>
      </c>
      <c r="K2428" s="55">
        <v>1.0952230222084141</v>
      </c>
      <c r="L2428" s="121">
        <v>2694.9899401609246</v>
      </c>
      <c r="M2428" s="54">
        <v>2523.1725011882527</v>
      </c>
      <c r="N2428" s="120">
        <v>1.0879651460387723</v>
      </c>
      <c r="O2428" s="123">
        <v>2339.1247624834759</v>
      </c>
      <c r="P2428" s="53">
        <v>2710.8549159963236</v>
      </c>
      <c r="Q2428" s="54">
        <v>2561.8834395147856</v>
      </c>
      <c r="R2428" s="55">
        <v>1.0952316356117764</v>
      </c>
      <c r="S2428" s="121">
        <v>2718.1822653284717</v>
      </c>
      <c r="T2428" s="54">
        <v>2544.9059827554943</v>
      </c>
      <c r="U2428" s="55">
        <v>1.0879735974636675</v>
      </c>
    </row>
    <row r="2429" spans="1:21" ht="13" x14ac:dyDescent="0.3">
      <c r="A2429" s="44" t="s">
        <v>4893</v>
      </c>
      <c r="B2429" s="44" t="s">
        <v>10977</v>
      </c>
      <c r="C2429" s="98" t="s">
        <v>1001</v>
      </c>
      <c r="D2429" s="98" t="s">
        <v>13151</v>
      </c>
      <c r="E2429" s="98" t="s">
        <v>191</v>
      </c>
      <c r="F2429" s="122">
        <v>1.159068000140218</v>
      </c>
      <c r="G2429" s="122">
        <v>1.163457000917965</v>
      </c>
      <c r="H2429" s="99">
        <v>11754.583333333332</v>
      </c>
      <c r="I2429" s="53">
        <v>13624.361396648203</v>
      </c>
      <c r="J2429" s="54">
        <v>12875.551225122983</v>
      </c>
      <c r="K2429" s="55">
        <v>1.0953643238557713</v>
      </c>
      <c r="L2429" s="121">
        <v>13675.952272040295</v>
      </c>
      <c r="M2429" s="54">
        <v>12804.050280912956</v>
      </c>
      <c r="N2429" s="120">
        <v>1.0892815098433624</v>
      </c>
      <c r="O2429" s="123">
        <v>11859.166113683217</v>
      </c>
      <c r="P2429" s="53">
        <v>13745.579950717449</v>
      </c>
      <c r="Q2429" s="54">
        <v>12990.209632567903</v>
      </c>
      <c r="R2429" s="55">
        <v>1.0953729383704034</v>
      </c>
      <c r="S2429" s="121">
        <v>13797.629840013835</v>
      </c>
      <c r="T2429" s="54">
        <v>12918.070717915498</v>
      </c>
      <c r="U2429" s="55">
        <v>1.0892899714939068</v>
      </c>
    </row>
    <row r="2430" spans="1:21" ht="13" x14ac:dyDescent="0.3">
      <c r="A2430" s="44" t="s">
        <v>4892</v>
      </c>
      <c r="B2430" s="44" t="s">
        <v>10976</v>
      </c>
      <c r="C2430" s="98" t="s">
        <v>1001</v>
      </c>
      <c r="D2430" s="98" t="s">
        <v>13151</v>
      </c>
      <c r="E2430" s="98" t="s">
        <v>191</v>
      </c>
      <c r="F2430" s="122">
        <v>1.159068000140218</v>
      </c>
      <c r="G2430" s="122">
        <v>1.163457000917965</v>
      </c>
      <c r="H2430" s="99">
        <v>5075.583333333333</v>
      </c>
      <c r="I2430" s="53">
        <v>5882.9462237116877</v>
      </c>
      <c r="J2430" s="54">
        <v>5559.6129060902877</v>
      </c>
      <c r="K2430" s="55">
        <v>1.0953643238557711</v>
      </c>
      <c r="L2430" s="121">
        <v>5905.2229629092071</v>
      </c>
      <c r="M2430" s="54">
        <v>5528.7390766691387</v>
      </c>
      <c r="N2430" s="120">
        <v>1.0892815098433624</v>
      </c>
      <c r="O2430" s="123">
        <v>5120.4730823319751</v>
      </c>
      <c r="P2430" s="53">
        <v>5934.9764953103404</v>
      </c>
      <c r="Q2430" s="54">
        <v>5608.8276460405314</v>
      </c>
      <c r="R2430" s="55">
        <v>1.0953729383704032</v>
      </c>
      <c r="S2430" s="121">
        <v>5957.4502556511279</v>
      </c>
      <c r="T2430" s="54">
        <v>5577.6799778887143</v>
      </c>
      <c r="U2430" s="55">
        <v>1.0892899714939068</v>
      </c>
    </row>
    <row r="2431" spans="1:21" ht="13" x14ac:dyDescent="0.3">
      <c r="A2431" s="44" t="s">
        <v>4891</v>
      </c>
      <c r="B2431" s="44" t="s">
        <v>10975</v>
      </c>
      <c r="C2431" s="98" t="s">
        <v>1001</v>
      </c>
      <c r="D2431" s="98" t="s">
        <v>13151</v>
      </c>
      <c r="E2431" s="98" t="s">
        <v>191</v>
      </c>
      <c r="F2431" s="122">
        <v>1.159068000140218</v>
      </c>
      <c r="G2431" s="122">
        <v>1.163457000917965</v>
      </c>
      <c r="H2431" s="99">
        <v>1428.3333333333333</v>
      </c>
      <c r="I2431" s="53">
        <v>1655.5354602002781</v>
      </c>
      <c r="J2431" s="54">
        <v>1564.5453759073266</v>
      </c>
      <c r="K2431" s="55">
        <v>1.0953643238557713</v>
      </c>
      <c r="L2431" s="121">
        <v>1661.8044163111599</v>
      </c>
      <c r="M2431" s="54">
        <v>1555.8570898929358</v>
      </c>
      <c r="N2431" s="120">
        <v>1.0892815098433624</v>
      </c>
      <c r="O2431" s="123">
        <v>1443.8659871387024</v>
      </c>
      <c r="P2431" s="53">
        <v>1673.5388621833376</v>
      </c>
      <c r="Q2431" s="54">
        <v>1581.5717289452034</v>
      </c>
      <c r="R2431" s="55">
        <v>1.0953729383704034</v>
      </c>
      <c r="S2431" s="121">
        <v>1679.8759911238517</v>
      </c>
      <c r="T2431" s="54">
        <v>1572.7887399713386</v>
      </c>
      <c r="U2431" s="55">
        <v>1.0892899714939066</v>
      </c>
    </row>
    <row r="2432" spans="1:21" ht="13" x14ac:dyDescent="0.3">
      <c r="A2432" s="44" t="s">
        <v>4890</v>
      </c>
      <c r="B2432" s="44" t="s">
        <v>10974</v>
      </c>
      <c r="C2432" s="98" t="s">
        <v>1001</v>
      </c>
      <c r="D2432" s="98" t="s">
        <v>13151</v>
      </c>
      <c r="E2432" s="98" t="s">
        <v>191</v>
      </c>
      <c r="F2432" s="122">
        <v>1.159068000140218</v>
      </c>
      <c r="G2432" s="122">
        <v>1.163457000917965</v>
      </c>
      <c r="H2432" s="99">
        <v>4914.1666666666679</v>
      </c>
      <c r="I2432" s="53">
        <v>5695.8533306890558</v>
      </c>
      <c r="J2432" s="54">
        <v>5382.8028481479032</v>
      </c>
      <c r="K2432" s="55">
        <v>1.0953643238557711</v>
      </c>
      <c r="L2432" s="121">
        <v>5717.4216120110341</v>
      </c>
      <c r="M2432" s="54">
        <v>5352.9108862885914</v>
      </c>
      <c r="N2432" s="120">
        <v>1.0892815098433624</v>
      </c>
      <c r="O2432" s="123">
        <v>4958.5659699682583</v>
      </c>
      <c r="P2432" s="53">
        <v>5747.3151423744494</v>
      </c>
      <c r="Q2432" s="54">
        <v>5431.4789766276199</v>
      </c>
      <c r="R2432" s="55">
        <v>1.0953729383704032</v>
      </c>
      <c r="S2432" s="121">
        <v>5769.0782922731496</v>
      </c>
      <c r="T2432" s="54">
        <v>5401.3161840773801</v>
      </c>
      <c r="U2432" s="55">
        <v>1.0892899714939068</v>
      </c>
    </row>
    <row r="2433" spans="1:21" ht="13" x14ac:dyDescent="0.3">
      <c r="A2433" s="44" t="s">
        <v>4889</v>
      </c>
      <c r="B2433" s="44" t="s">
        <v>10973</v>
      </c>
      <c r="C2433" s="98" t="s">
        <v>1001</v>
      </c>
      <c r="D2433" s="98" t="s">
        <v>13151</v>
      </c>
      <c r="E2433" s="98" t="s">
        <v>203</v>
      </c>
      <c r="F2433" s="122">
        <v>1.1589184807389998</v>
      </c>
      <c r="G2433" s="122">
        <v>1.1620509982727667</v>
      </c>
      <c r="H2433" s="99">
        <v>8531.0833333333339</v>
      </c>
      <c r="I2433" s="53">
        <v>9886.8301357244691</v>
      </c>
      <c r="J2433" s="54">
        <v>9343.438871045164</v>
      </c>
      <c r="K2433" s="55">
        <v>1.0952230222084138</v>
      </c>
      <c r="L2433" s="121">
        <v>9913.553903848162</v>
      </c>
      <c r="M2433" s="54">
        <v>9281.521324618936</v>
      </c>
      <c r="N2433" s="120">
        <v>1.0879651460387723</v>
      </c>
      <c r="O2433" s="123">
        <v>8608.4793646495382</v>
      </c>
      <c r="P2433" s="53">
        <v>9976.5258267526733</v>
      </c>
      <c r="Q2433" s="54">
        <v>9428.2789346753416</v>
      </c>
      <c r="R2433" s="55">
        <v>1.0952316356117766</v>
      </c>
      <c r="S2433" s="121">
        <v>10003.492039301509</v>
      </c>
      <c r="T2433" s="54">
        <v>9365.7982630495062</v>
      </c>
      <c r="U2433" s="55">
        <v>1.0879735974636677</v>
      </c>
    </row>
    <row r="2434" spans="1:21" ht="13" x14ac:dyDescent="0.3">
      <c r="A2434" s="44" t="s">
        <v>4888</v>
      </c>
      <c r="B2434" s="44" t="s">
        <v>10972</v>
      </c>
      <c r="C2434" s="98" t="s">
        <v>1001</v>
      </c>
      <c r="D2434" s="98" t="s">
        <v>13151</v>
      </c>
      <c r="E2434" s="98" t="s">
        <v>203</v>
      </c>
      <c r="F2434" s="122">
        <v>1.1589184807389998</v>
      </c>
      <c r="G2434" s="122">
        <v>1.1620509982727667</v>
      </c>
      <c r="H2434" s="99">
        <v>17677.25</v>
      </c>
      <c r="I2434" s="53">
        <v>20486.491713643485</v>
      </c>
      <c r="J2434" s="54">
        <v>19360.531169333688</v>
      </c>
      <c r="K2434" s="55">
        <v>1.0952230222084141</v>
      </c>
      <c r="L2434" s="121">
        <v>20541.866009217265</v>
      </c>
      <c r="M2434" s="54">
        <v>19232.231877813887</v>
      </c>
      <c r="N2434" s="120">
        <v>1.0879651460387723</v>
      </c>
      <c r="O2434" s="123">
        <v>17912.754346234498</v>
      </c>
      <c r="P2434" s="53">
        <v>20759.422052788999</v>
      </c>
      <c r="Q2434" s="54">
        <v>19618.615240938369</v>
      </c>
      <c r="R2434" s="55">
        <v>1.0952316356117766</v>
      </c>
      <c r="S2434" s="121">
        <v>20815.53406985664</v>
      </c>
      <c r="T2434" s="54">
        <v>19488.603786555694</v>
      </c>
      <c r="U2434" s="55">
        <v>1.0879735974636675</v>
      </c>
    </row>
    <row r="2435" spans="1:21" ht="13" x14ac:dyDescent="0.3">
      <c r="A2435" s="44" t="s">
        <v>4887</v>
      </c>
      <c r="B2435" s="44" t="s">
        <v>10971</v>
      </c>
      <c r="C2435" s="98" t="s">
        <v>1001</v>
      </c>
      <c r="D2435" s="98" t="s">
        <v>13151</v>
      </c>
      <c r="E2435" s="98" t="s">
        <v>203</v>
      </c>
      <c r="F2435" s="122">
        <v>1.1589184807389998</v>
      </c>
      <c r="G2435" s="122">
        <v>1.1620509982727667</v>
      </c>
      <c r="H2435" s="99">
        <v>8298.8333333333321</v>
      </c>
      <c r="I2435" s="53">
        <v>9617.6713185728349</v>
      </c>
      <c r="J2435" s="54">
        <v>9089.07332413726</v>
      </c>
      <c r="K2435" s="55">
        <v>1.0952230222084143</v>
      </c>
      <c r="L2435" s="121">
        <v>9643.6675594993103</v>
      </c>
      <c r="M2435" s="54">
        <v>9028.8414194514298</v>
      </c>
      <c r="N2435" s="120">
        <v>1.0879651460387723</v>
      </c>
      <c r="O2435" s="123">
        <v>8381.5128802331074</v>
      </c>
      <c r="P2435" s="53">
        <v>9713.4901734541108</v>
      </c>
      <c r="Q2435" s="54">
        <v>9179.698060718878</v>
      </c>
      <c r="R2435" s="55">
        <v>1.0952316356117766</v>
      </c>
      <c r="S2435" s="121">
        <v>9739.7454095109351</v>
      </c>
      <c r="T2435" s="54">
        <v>9118.8647204952795</v>
      </c>
      <c r="U2435" s="55">
        <v>1.0879735974636675</v>
      </c>
    </row>
    <row r="2436" spans="1:21" ht="13" x14ac:dyDescent="0.3">
      <c r="A2436" s="44" t="s">
        <v>4886</v>
      </c>
      <c r="B2436" s="44" t="s">
        <v>10970</v>
      </c>
      <c r="C2436" s="98" t="s">
        <v>1001</v>
      </c>
      <c r="D2436" s="98" t="s">
        <v>13151</v>
      </c>
      <c r="E2436" s="98" t="s">
        <v>191</v>
      </c>
      <c r="F2436" s="122">
        <v>1.159068000140218</v>
      </c>
      <c r="G2436" s="122">
        <v>1.163457000917965</v>
      </c>
      <c r="H2436" s="99">
        <v>9317.1666666666679</v>
      </c>
      <c r="I2436" s="53">
        <v>10799.229735306437</v>
      </c>
      <c r="J2436" s="54">
        <v>10205.691966084865</v>
      </c>
      <c r="K2436" s="55">
        <v>1.0953643238557713</v>
      </c>
      <c r="L2436" s="121">
        <v>10840.122787052835</v>
      </c>
      <c r="M2436" s="54">
        <v>10149.017374128916</v>
      </c>
      <c r="N2436" s="120">
        <v>1.0892815098433624</v>
      </c>
      <c r="O2436" s="123">
        <v>9404.0455562871448</v>
      </c>
      <c r="P2436" s="53">
        <v>10899.928276153245</v>
      </c>
      <c r="Q2436" s="54">
        <v>10300.937013559384</v>
      </c>
      <c r="R2436" s="55">
        <v>1.0953729383704034</v>
      </c>
      <c r="S2436" s="121">
        <v>10941.202639413757</v>
      </c>
      <c r="T2436" s="54">
        <v>10243.732515935424</v>
      </c>
      <c r="U2436" s="55">
        <v>1.0892899714939068</v>
      </c>
    </row>
    <row r="2437" spans="1:21" ht="13" x14ac:dyDescent="0.3">
      <c r="A2437" s="44" t="s">
        <v>4885</v>
      </c>
      <c r="B2437" s="44" t="s">
        <v>10969</v>
      </c>
      <c r="C2437" s="98" t="s">
        <v>1001</v>
      </c>
      <c r="D2437" s="98" t="s">
        <v>13151</v>
      </c>
      <c r="E2437" s="98" t="s">
        <v>203</v>
      </c>
      <c r="F2437" s="122">
        <v>1.1589184807389998</v>
      </c>
      <c r="G2437" s="122">
        <v>1.1620509982727667</v>
      </c>
      <c r="H2437" s="99">
        <v>9085.9166666666679</v>
      </c>
      <c r="I2437" s="53">
        <v>10529.836739454493</v>
      </c>
      <c r="J2437" s="54">
        <v>9951.1051112004679</v>
      </c>
      <c r="K2437" s="55">
        <v>1.0952230222084141</v>
      </c>
      <c r="L2437" s="121">
        <v>10558.298532723171</v>
      </c>
      <c r="M2437" s="54">
        <v>9885.1606531461166</v>
      </c>
      <c r="N2437" s="120">
        <v>1.0879651460387723</v>
      </c>
      <c r="O2437" s="123">
        <v>9173.0944241463312</v>
      </c>
      <c r="P2437" s="53">
        <v>10630.868653707057</v>
      </c>
      <c r="Q2437" s="54">
        <v>10046.663209779055</v>
      </c>
      <c r="R2437" s="55">
        <v>1.0952316356117766</v>
      </c>
      <c r="S2437" s="121">
        <v>10659.603532829595</v>
      </c>
      <c r="T2437" s="54">
        <v>9980.0845405123946</v>
      </c>
      <c r="U2437" s="55">
        <v>1.0879735974636677</v>
      </c>
    </row>
    <row r="2438" spans="1:21" ht="13" x14ac:dyDescent="0.3">
      <c r="A2438" s="44" t="s">
        <v>4884</v>
      </c>
      <c r="B2438" s="44" t="s">
        <v>10968</v>
      </c>
      <c r="C2438" s="98" t="s">
        <v>1001</v>
      </c>
      <c r="D2438" s="98" t="s">
        <v>13151</v>
      </c>
      <c r="E2438" s="98" t="s">
        <v>203</v>
      </c>
      <c r="F2438" s="122">
        <v>1.1589184807389998</v>
      </c>
      <c r="G2438" s="122">
        <v>1.1620509982727667</v>
      </c>
      <c r="H2438" s="99">
        <v>3247.333333333333</v>
      </c>
      <c r="I2438" s="53">
        <v>3763.3946131197786</v>
      </c>
      <c r="J2438" s="54">
        <v>3556.5542274514564</v>
      </c>
      <c r="K2438" s="55">
        <v>1.0952230222084141</v>
      </c>
      <c r="L2438" s="121">
        <v>3773.5669417244308</v>
      </c>
      <c r="M2438" s="54">
        <v>3532.985484236573</v>
      </c>
      <c r="N2438" s="120">
        <v>1.0879651460387723</v>
      </c>
      <c r="O2438" s="123">
        <v>3275.950164953244</v>
      </c>
      <c r="P2438" s="53">
        <v>3796.5591881442892</v>
      </c>
      <c r="Q2438" s="54">
        <v>3587.9242573444108</v>
      </c>
      <c r="R2438" s="55">
        <v>1.0952316356117766</v>
      </c>
      <c r="S2438" s="121">
        <v>3806.8211594757518</v>
      </c>
      <c r="T2438" s="54">
        <v>3564.1472860758759</v>
      </c>
      <c r="U2438" s="55">
        <v>1.0879735974636675</v>
      </c>
    </row>
    <row r="2439" spans="1:21" ht="13" x14ac:dyDescent="0.3">
      <c r="A2439" s="44" t="s">
        <v>4883</v>
      </c>
      <c r="B2439" s="44" t="s">
        <v>10967</v>
      </c>
      <c r="C2439" s="98" t="s">
        <v>1001</v>
      </c>
      <c r="D2439" s="98" t="s">
        <v>13151</v>
      </c>
      <c r="E2439" s="98" t="s">
        <v>203</v>
      </c>
      <c r="F2439" s="122">
        <v>1.1589184807389998</v>
      </c>
      <c r="G2439" s="122">
        <v>1.1620509982727667</v>
      </c>
      <c r="H2439" s="99">
        <v>3706.7499999999995</v>
      </c>
      <c r="I2439" s="53">
        <v>4295.8210784792873</v>
      </c>
      <c r="J2439" s="54">
        <v>4059.7179375710389</v>
      </c>
      <c r="K2439" s="55">
        <v>1.0952230222084143</v>
      </c>
      <c r="L2439" s="121">
        <v>4307.4325378475778</v>
      </c>
      <c r="M2439" s="54">
        <v>4032.8148050792192</v>
      </c>
      <c r="N2439" s="120">
        <v>1.0879651460387725</v>
      </c>
      <c r="O2439" s="123">
        <v>3739.7544431393417</v>
      </c>
      <c r="P2439" s="53">
        <v>4334.0705375799698</v>
      </c>
      <c r="Q2439" s="54">
        <v>4095.8973755459097</v>
      </c>
      <c r="R2439" s="55">
        <v>1.0952316356117766</v>
      </c>
      <c r="S2439" s="121">
        <v>4345.7853839450863</v>
      </c>
      <c r="T2439" s="54">
        <v>4068.7540951330438</v>
      </c>
      <c r="U2439" s="55">
        <v>1.0879735974636675</v>
      </c>
    </row>
    <row r="2440" spans="1:21" ht="13" x14ac:dyDescent="0.3">
      <c r="A2440" s="44" t="s">
        <v>4882</v>
      </c>
      <c r="B2440" s="44" t="s">
        <v>10966</v>
      </c>
      <c r="C2440" s="98" t="s">
        <v>1001</v>
      </c>
      <c r="D2440" s="98" t="s">
        <v>13151</v>
      </c>
      <c r="E2440" s="98" t="s">
        <v>198</v>
      </c>
      <c r="F2440" s="122">
        <v>1.1504652569528457</v>
      </c>
      <c r="G2440" s="122">
        <v>1.1559301658739207</v>
      </c>
      <c r="H2440" s="99">
        <v>7640.6666666666661</v>
      </c>
      <c r="I2440" s="53">
        <v>8790.3215399577093</v>
      </c>
      <c r="J2440" s="54">
        <v>8307.1956165865849</v>
      </c>
      <c r="K2440" s="55">
        <v>1.0872343970752882</v>
      </c>
      <c r="L2440" s="121">
        <v>8832.0770873873371</v>
      </c>
      <c r="M2440" s="54">
        <v>8268.9934026024148</v>
      </c>
      <c r="N2440" s="120">
        <v>1.0822345435741754</v>
      </c>
      <c r="O2440" s="123">
        <v>7704.9171568242691</v>
      </c>
      <c r="P2440" s="53">
        <v>8864.2394966262218</v>
      </c>
      <c r="Q2440" s="54">
        <v>8377.1168409996881</v>
      </c>
      <c r="R2440" s="55">
        <v>1.0872429476519485</v>
      </c>
      <c r="S2440" s="121">
        <v>8906.346167132695</v>
      </c>
      <c r="T2440" s="54">
        <v>8338.5922770298366</v>
      </c>
      <c r="U2440" s="55">
        <v>1.0822429504831625</v>
      </c>
    </row>
    <row r="2441" spans="1:21" ht="13" x14ac:dyDescent="0.3">
      <c r="A2441" s="44" t="s">
        <v>4881</v>
      </c>
      <c r="B2441" s="44" t="s">
        <v>10965</v>
      </c>
      <c r="C2441" s="98" t="s">
        <v>1001</v>
      </c>
      <c r="D2441" s="98" t="s">
        <v>13151</v>
      </c>
      <c r="E2441" s="98" t="s">
        <v>203</v>
      </c>
      <c r="F2441" s="122">
        <v>1.1589184807389998</v>
      </c>
      <c r="G2441" s="122">
        <v>1.1620509982727667</v>
      </c>
      <c r="H2441" s="99">
        <v>23042.416666666668</v>
      </c>
      <c r="I2441" s="53">
        <v>26704.282515888342</v>
      </c>
      <c r="J2441" s="54">
        <v>25236.585220652199</v>
      </c>
      <c r="K2441" s="55">
        <v>1.0952230222084141</v>
      </c>
      <c r="L2441" s="121">
        <v>26776.463290117037</v>
      </c>
      <c r="M2441" s="54">
        <v>25069.346213836241</v>
      </c>
      <c r="N2441" s="120">
        <v>1.0879651460387723</v>
      </c>
      <c r="O2441" s="123">
        <v>23239.00773557401</v>
      </c>
      <c r="P2441" s="53">
        <v>26932.115538793296</v>
      </c>
      <c r="Q2441" s="54">
        <v>25452.096452227452</v>
      </c>
      <c r="R2441" s="55">
        <v>1.0952316356117766</v>
      </c>
      <c r="S2441" s="121">
        <v>27004.912137992327</v>
      </c>
      <c r="T2441" s="54">
        <v>25283.426847558454</v>
      </c>
      <c r="U2441" s="55">
        <v>1.0879735974636675</v>
      </c>
    </row>
    <row r="2442" spans="1:21" ht="13" x14ac:dyDescent="0.3">
      <c r="A2442" s="44" t="s">
        <v>4880</v>
      </c>
      <c r="B2442" s="44" t="s">
        <v>10964</v>
      </c>
      <c r="C2442" s="98" t="s">
        <v>1001</v>
      </c>
      <c r="D2442" s="98" t="s">
        <v>13151</v>
      </c>
      <c r="E2442" s="98" t="s">
        <v>191</v>
      </c>
      <c r="F2442" s="122">
        <v>1.159068000140218</v>
      </c>
      <c r="G2442" s="122">
        <v>1.163457000917965</v>
      </c>
      <c r="H2442" s="99">
        <v>10067.5</v>
      </c>
      <c r="I2442" s="53">
        <v>11668.917091411646</v>
      </c>
      <c r="J2442" s="54">
        <v>11027.580330417977</v>
      </c>
      <c r="K2442" s="55">
        <v>1.0953643238557713</v>
      </c>
      <c r="L2442" s="121">
        <v>11713.103356741613</v>
      </c>
      <c r="M2442" s="54">
        <v>10966.341600348051</v>
      </c>
      <c r="N2442" s="120">
        <v>1.0892815098433624</v>
      </c>
      <c r="O2442" s="123">
        <v>10151.252418009171</v>
      </c>
      <c r="P2442" s="53">
        <v>11765.991839060443</v>
      </c>
      <c r="Q2442" s="54">
        <v>11119.407189254369</v>
      </c>
      <c r="R2442" s="55">
        <v>1.0953729383704034</v>
      </c>
      <c r="S2442" s="121">
        <v>11810.545693818191</v>
      </c>
      <c r="T2442" s="54">
        <v>11057.657457040663</v>
      </c>
      <c r="U2442" s="55">
        <v>1.0892899714939068</v>
      </c>
    </row>
    <row r="2443" spans="1:21" ht="13" x14ac:dyDescent="0.3">
      <c r="A2443" s="44" t="s">
        <v>4879</v>
      </c>
      <c r="B2443" s="44" t="s">
        <v>10963</v>
      </c>
      <c r="C2443" s="98" t="s">
        <v>1001</v>
      </c>
      <c r="D2443" s="98" t="s">
        <v>13151</v>
      </c>
      <c r="E2443" s="98" t="s">
        <v>203</v>
      </c>
      <c r="F2443" s="122">
        <v>1.1589184807389998</v>
      </c>
      <c r="G2443" s="122">
        <v>1.1620509982727667</v>
      </c>
      <c r="H2443" s="99">
        <v>8124.5000000000018</v>
      </c>
      <c r="I2443" s="53">
        <v>9415.6331967640072</v>
      </c>
      <c r="J2443" s="54">
        <v>8898.139443932263</v>
      </c>
      <c r="K2443" s="55">
        <v>1.0952230222084143</v>
      </c>
      <c r="L2443" s="121">
        <v>9441.0833354670958</v>
      </c>
      <c r="M2443" s="54">
        <v>8839.1728289920084</v>
      </c>
      <c r="N2443" s="120">
        <v>1.0879651460387725</v>
      </c>
      <c r="O2443" s="123">
        <v>8195.3869398191764</v>
      </c>
      <c r="P2443" s="53">
        <v>9497.7853813634811</v>
      </c>
      <c r="Q2443" s="54">
        <v>8975.8470425695486</v>
      </c>
      <c r="R2443" s="55">
        <v>1.0952316356117766</v>
      </c>
      <c r="S2443" s="121">
        <v>9523.4575746484679</v>
      </c>
      <c r="T2443" s="54">
        <v>8916.3646115218271</v>
      </c>
      <c r="U2443" s="55">
        <v>1.0879735974636675</v>
      </c>
    </row>
    <row r="2444" spans="1:21" ht="13" x14ac:dyDescent="0.3">
      <c r="A2444" s="44" t="s">
        <v>4878</v>
      </c>
      <c r="B2444" s="44" t="s">
        <v>10962</v>
      </c>
      <c r="C2444" s="98" t="s">
        <v>1001</v>
      </c>
      <c r="D2444" s="98" t="s">
        <v>13151</v>
      </c>
      <c r="E2444" s="98" t="s">
        <v>203</v>
      </c>
      <c r="F2444" s="122">
        <v>1.1589184807389998</v>
      </c>
      <c r="G2444" s="122">
        <v>1.1620509982727667</v>
      </c>
      <c r="H2444" s="99">
        <v>11665.083333333334</v>
      </c>
      <c r="I2444" s="53">
        <v>13518.880654360495</v>
      </c>
      <c r="J2444" s="54">
        <v>12775.867822646334</v>
      </c>
      <c r="K2444" s="55">
        <v>1.0952230222084141</v>
      </c>
      <c r="L2444" s="121">
        <v>13555.421732435014</v>
      </c>
      <c r="M2444" s="54">
        <v>12691.20409230445</v>
      </c>
      <c r="N2444" s="120">
        <v>1.0879651460387723</v>
      </c>
      <c r="O2444" s="123">
        <v>11776.153516769213</v>
      </c>
      <c r="P2444" s="53">
        <v>13647.601942603405</v>
      </c>
      <c r="Q2444" s="54">
        <v>12897.615877386519</v>
      </c>
      <c r="R2444" s="55">
        <v>1.0952316356117766</v>
      </c>
      <c r="S2444" s="121">
        <v>13684.490949975016</v>
      </c>
      <c r="T2444" s="54">
        <v>12812.14410592382</v>
      </c>
      <c r="U2444" s="55">
        <v>1.0879735974636675</v>
      </c>
    </row>
    <row r="2445" spans="1:21" ht="13" x14ac:dyDescent="0.3">
      <c r="A2445" s="44" t="s">
        <v>4877</v>
      </c>
      <c r="B2445" s="44" t="s">
        <v>10961</v>
      </c>
      <c r="C2445" s="98" t="s">
        <v>1001</v>
      </c>
      <c r="D2445" s="98" t="s">
        <v>13151</v>
      </c>
      <c r="E2445" s="98" t="s">
        <v>205</v>
      </c>
      <c r="F2445" s="122">
        <v>1.1414519395518867</v>
      </c>
      <c r="G2445" s="122">
        <v>1.1535324953677133</v>
      </c>
      <c r="H2445" s="99">
        <v>22688.333333333336</v>
      </c>
      <c r="I2445" s="53">
        <v>25897.642088533059</v>
      </c>
      <c r="J2445" s="54">
        <v>24474.278655206632</v>
      </c>
      <c r="K2445" s="55">
        <v>1.0787164617001379</v>
      </c>
      <c r="L2445" s="121">
        <v>26171.729765734472</v>
      </c>
      <c r="M2445" s="54">
        <v>24503.167106252029</v>
      </c>
      <c r="N2445" s="120">
        <v>1.0799897350878731</v>
      </c>
      <c r="O2445" s="123">
        <v>22890.658544049475</v>
      </c>
      <c r="P2445" s="53">
        <v>26128.586592725242</v>
      </c>
      <c r="Q2445" s="54">
        <v>24692.724385520614</v>
      </c>
      <c r="R2445" s="55">
        <v>1.0787249452873253</v>
      </c>
      <c r="S2445" s="121">
        <v>26405.118470927657</v>
      </c>
      <c r="T2445" s="54">
        <v>24721.868297492911</v>
      </c>
      <c r="U2445" s="55">
        <v>1.0799981245589576</v>
      </c>
    </row>
    <row r="2446" spans="1:21" ht="13" x14ac:dyDescent="0.3">
      <c r="A2446" s="44" t="s">
        <v>4876</v>
      </c>
      <c r="B2446" s="44" t="s">
        <v>10960</v>
      </c>
      <c r="C2446" s="98" t="s">
        <v>1001</v>
      </c>
      <c r="D2446" s="98" t="s">
        <v>13151</v>
      </c>
      <c r="E2446" s="98" t="s">
        <v>191</v>
      </c>
      <c r="F2446" s="122">
        <v>1.159068000140218</v>
      </c>
      <c r="G2446" s="122">
        <v>1.163457000917965</v>
      </c>
      <c r="H2446" s="99">
        <v>7891.0000000000009</v>
      </c>
      <c r="I2446" s="53">
        <v>9146.205589106461</v>
      </c>
      <c r="J2446" s="54">
        <v>8643.5198795458909</v>
      </c>
      <c r="K2446" s="55">
        <v>1.0953643238557711</v>
      </c>
      <c r="L2446" s="121">
        <v>9180.8391942436629</v>
      </c>
      <c r="M2446" s="54">
        <v>8595.5203941739728</v>
      </c>
      <c r="N2446" s="120">
        <v>1.0892815098433624</v>
      </c>
      <c r="O2446" s="123">
        <v>7959.6451838097273</v>
      </c>
      <c r="P2446" s="53">
        <v>9225.7700250240596</v>
      </c>
      <c r="Q2446" s="54">
        <v>8718.7799333754901</v>
      </c>
      <c r="R2446" s="55">
        <v>1.0953729383704034</v>
      </c>
      <c r="S2446" s="121">
        <v>9260.7049139263891</v>
      </c>
      <c r="T2446" s="54">
        <v>8670.3616753737097</v>
      </c>
      <c r="U2446" s="55">
        <v>1.0892899714939066</v>
      </c>
    </row>
    <row r="2447" spans="1:21" ht="13" x14ac:dyDescent="0.3">
      <c r="A2447" s="44" t="s">
        <v>4875</v>
      </c>
      <c r="B2447" s="44" t="s">
        <v>10959</v>
      </c>
      <c r="C2447" s="98" t="s">
        <v>1001</v>
      </c>
      <c r="D2447" s="98" t="s">
        <v>13151</v>
      </c>
      <c r="E2447" s="98" t="s">
        <v>203</v>
      </c>
      <c r="F2447" s="122">
        <v>1.1589184807389998</v>
      </c>
      <c r="G2447" s="122">
        <v>1.1620509982727667</v>
      </c>
      <c r="H2447" s="99">
        <v>5437.8333333333339</v>
      </c>
      <c r="I2447" s="53">
        <v>6302.0055451785584</v>
      </c>
      <c r="J2447" s="54">
        <v>5955.6402575989887</v>
      </c>
      <c r="K2447" s="55">
        <v>1.0952230222084141</v>
      </c>
      <c r="L2447" s="121">
        <v>6319.0396534409274</v>
      </c>
      <c r="M2447" s="54">
        <v>5916.1731366345048</v>
      </c>
      <c r="N2447" s="120">
        <v>1.0879651460387723</v>
      </c>
      <c r="O2447" s="123">
        <v>5486.3323426797178</v>
      </c>
      <c r="P2447" s="53">
        <v>6358.2119434076167</v>
      </c>
      <c r="Q2447" s="54">
        <v>6008.8047451828979</v>
      </c>
      <c r="R2447" s="55">
        <v>1.0952316356117766</v>
      </c>
      <c r="S2447" s="121">
        <v>6375.3979756671333</v>
      </c>
      <c r="T2447" s="54">
        <v>5968.9847357465242</v>
      </c>
      <c r="U2447" s="55">
        <v>1.0879735974636677</v>
      </c>
    </row>
    <row r="2448" spans="1:21" ht="13" x14ac:dyDescent="0.3">
      <c r="A2448" s="44" t="s">
        <v>4874</v>
      </c>
      <c r="B2448" s="44" t="s">
        <v>10958</v>
      </c>
      <c r="C2448" s="98" t="s">
        <v>1001</v>
      </c>
      <c r="D2448" s="98" t="s">
        <v>13151</v>
      </c>
      <c r="E2448" s="98" t="s">
        <v>191</v>
      </c>
      <c r="F2448" s="122">
        <v>1.159068000140218</v>
      </c>
      <c r="G2448" s="122">
        <v>1.163457000917965</v>
      </c>
      <c r="H2448" s="99">
        <v>12745.750000000002</v>
      </c>
      <c r="I2448" s="53">
        <v>14773.190962787186</v>
      </c>
      <c r="J2448" s="54">
        <v>13961.239830784698</v>
      </c>
      <c r="K2448" s="55">
        <v>1.0953643238557713</v>
      </c>
      <c r="L2448" s="121">
        <v>14829.132069450154</v>
      </c>
      <c r="M2448" s="54">
        <v>13883.709804086038</v>
      </c>
      <c r="N2448" s="120">
        <v>1.0892815098433624</v>
      </c>
      <c r="O2448" s="123">
        <v>12858.033358199562</v>
      </c>
      <c r="P2448" s="53">
        <v>14903.335010224579</v>
      </c>
      <c r="Q2448" s="54">
        <v>14084.341781235718</v>
      </c>
      <c r="R2448" s="55">
        <v>1.0953729383704034</v>
      </c>
      <c r="S2448" s="121">
        <v>14959.768928634012</v>
      </c>
      <c r="T2448" s="54">
        <v>14006.126790220902</v>
      </c>
      <c r="U2448" s="55">
        <v>1.0892899714939066</v>
      </c>
    </row>
    <row r="2449" spans="1:21" ht="13" x14ac:dyDescent="0.3">
      <c r="A2449" s="44" t="s">
        <v>4873</v>
      </c>
      <c r="B2449" s="44" t="s">
        <v>8766</v>
      </c>
      <c r="C2449" s="98" t="s">
        <v>1001</v>
      </c>
      <c r="D2449" s="98" t="s">
        <v>13151</v>
      </c>
      <c r="E2449" s="98" t="s">
        <v>191</v>
      </c>
      <c r="F2449" s="122">
        <v>1.159068000140218</v>
      </c>
      <c r="G2449" s="122">
        <v>1.163457000917965</v>
      </c>
      <c r="H2449" s="99">
        <v>9178</v>
      </c>
      <c r="I2449" s="53">
        <v>10637.926105286921</v>
      </c>
      <c r="J2449" s="54">
        <v>10053.253764348268</v>
      </c>
      <c r="K2449" s="55">
        <v>1.0953643238557713</v>
      </c>
      <c r="L2449" s="121">
        <v>10678.208354425084</v>
      </c>
      <c r="M2449" s="54">
        <v>9997.4256973423817</v>
      </c>
      <c r="N2449" s="120">
        <v>1.0892815098433626</v>
      </c>
      <c r="O2449" s="123">
        <v>9261.1306293896414</v>
      </c>
      <c r="P2449" s="53">
        <v>10734.280157643971</v>
      </c>
      <c r="Q2449" s="54">
        <v>10144.391870146674</v>
      </c>
      <c r="R2449" s="55">
        <v>1.0953729383704032</v>
      </c>
      <c r="S2449" s="121">
        <v>10774.927267179179</v>
      </c>
      <c r="T2449" s="54">
        <v>10088.05671928919</v>
      </c>
      <c r="U2449" s="55">
        <v>1.0892899714939068</v>
      </c>
    </row>
    <row r="2450" spans="1:21" ht="13" x14ac:dyDescent="0.3">
      <c r="A2450" s="44" t="s">
        <v>4872</v>
      </c>
      <c r="B2450" s="44" t="s">
        <v>10957</v>
      </c>
      <c r="C2450" s="98" t="s">
        <v>1001</v>
      </c>
      <c r="D2450" s="98" t="s">
        <v>13151</v>
      </c>
      <c r="E2450" s="98" t="s">
        <v>203</v>
      </c>
      <c r="F2450" s="122">
        <v>1.1589184807389998</v>
      </c>
      <c r="G2450" s="122">
        <v>1.1620509982727667</v>
      </c>
      <c r="H2450" s="99">
        <v>8180.2500000000018</v>
      </c>
      <c r="I2450" s="53">
        <v>9480.2429020652053</v>
      </c>
      <c r="J2450" s="54">
        <v>8959.1981274203808</v>
      </c>
      <c r="K2450" s="55">
        <v>1.0952230222084141</v>
      </c>
      <c r="L2450" s="121">
        <v>9505.8676786208016</v>
      </c>
      <c r="M2450" s="54">
        <v>8899.8268858836691</v>
      </c>
      <c r="N2450" s="120">
        <v>1.0879651460387723</v>
      </c>
      <c r="O2450" s="123">
        <v>8248.2632180310939</v>
      </c>
      <c r="P2450" s="53">
        <v>9559.064677375969</v>
      </c>
      <c r="Q2450" s="54">
        <v>9033.7588152406515</v>
      </c>
      <c r="R2450" s="55">
        <v>1.0952316356117766</v>
      </c>
      <c r="S2450" s="121">
        <v>9584.9025065295755</v>
      </c>
      <c r="T2450" s="54">
        <v>8973.8926061485363</v>
      </c>
      <c r="U2450" s="55">
        <v>1.0879735974636675</v>
      </c>
    </row>
    <row r="2451" spans="1:21" ht="13" x14ac:dyDescent="0.3">
      <c r="A2451" s="44" t="s">
        <v>4871</v>
      </c>
      <c r="B2451" s="44" t="s">
        <v>10956</v>
      </c>
      <c r="C2451" s="98" t="s">
        <v>1001</v>
      </c>
      <c r="D2451" s="98" t="s">
        <v>13151</v>
      </c>
      <c r="E2451" s="98" t="s">
        <v>203</v>
      </c>
      <c r="F2451" s="122">
        <v>1.1589184807389998</v>
      </c>
      <c r="G2451" s="122">
        <v>1.1620509982727667</v>
      </c>
      <c r="H2451" s="99">
        <v>13327.333333333336</v>
      </c>
      <c r="I2451" s="53">
        <v>15445.292898968901</v>
      </c>
      <c r="J2451" s="54">
        <v>14596.402291312275</v>
      </c>
      <c r="K2451" s="55">
        <v>1.0952230222084143</v>
      </c>
      <c r="L2451" s="121">
        <v>15487.041004313922</v>
      </c>
      <c r="M2451" s="54">
        <v>14499.674156307401</v>
      </c>
      <c r="N2451" s="120">
        <v>1.0879651460387723</v>
      </c>
      <c r="O2451" s="123">
        <v>13434.948529309619</v>
      </c>
      <c r="P2451" s="53">
        <v>15570.010138394164</v>
      </c>
      <c r="Q2451" s="54">
        <v>14714.380652115806</v>
      </c>
      <c r="R2451" s="55">
        <v>1.0952316356117766</v>
      </c>
      <c r="S2451" s="121">
        <v>15612.095350227481</v>
      </c>
      <c r="T2451" s="54">
        <v>14616.869283172195</v>
      </c>
      <c r="U2451" s="55">
        <v>1.0879735974636675</v>
      </c>
    </row>
    <row r="2452" spans="1:21" ht="13" x14ac:dyDescent="0.3">
      <c r="A2452" s="44" t="s">
        <v>4870</v>
      </c>
      <c r="B2452" s="44" t="s">
        <v>10955</v>
      </c>
      <c r="C2452" s="98" t="s">
        <v>1001</v>
      </c>
      <c r="D2452" s="98" t="s">
        <v>13151</v>
      </c>
      <c r="E2452" s="98" t="s">
        <v>191</v>
      </c>
      <c r="F2452" s="122">
        <v>1.159068000140218</v>
      </c>
      <c r="G2452" s="122">
        <v>1.163457000917965</v>
      </c>
      <c r="H2452" s="99">
        <v>16877.833333333332</v>
      </c>
      <c r="I2452" s="53">
        <v>19562.556528366575</v>
      </c>
      <c r="J2452" s="54">
        <v>18487.376497317062</v>
      </c>
      <c r="K2452" s="55">
        <v>1.0953643238557711</v>
      </c>
      <c r="L2452" s="121">
        <v>19636.63335199326</v>
      </c>
      <c r="M2452" s="54">
        <v>18384.711776217962</v>
      </c>
      <c r="N2452" s="120">
        <v>1.0892815098433624</v>
      </c>
      <c r="O2452" s="123">
        <v>17035.66492645369</v>
      </c>
      <c r="P2452" s="53">
        <v>19745.494077363532</v>
      </c>
      <c r="Q2452" s="54">
        <v>18660.406347583197</v>
      </c>
      <c r="R2452" s="55">
        <v>1.0953729383704032</v>
      </c>
      <c r="S2452" s="121">
        <v>19820.263623975174</v>
      </c>
      <c r="T2452" s="54">
        <v>18556.778962116485</v>
      </c>
      <c r="U2452" s="55">
        <v>1.0892899714939066</v>
      </c>
    </row>
    <row r="2453" spans="1:21" ht="13" x14ac:dyDescent="0.3">
      <c r="A2453" s="44" t="s">
        <v>4869</v>
      </c>
      <c r="B2453" s="44" t="s">
        <v>10954</v>
      </c>
      <c r="C2453" s="98" t="s">
        <v>1001</v>
      </c>
      <c r="D2453" s="98" t="s">
        <v>13151</v>
      </c>
      <c r="E2453" s="98" t="s">
        <v>203</v>
      </c>
      <c r="F2453" s="122">
        <v>1.1589184807389998</v>
      </c>
      <c r="G2453" s="122">
        <v>1.1620509982727667</v>
      </c>
      <c r="H2453" s="99">
        <v>6592.9166666666679</v>
      </c>
      <c r="I2453" s="53">
        <v>7640.6529669721658</v>
      </c>
      <c r="J2453" s="54">
        <v>7220.7141168348917</v>
      </c>
      <c r="K2453" s="55">
        <v>1.0952230222084141</v>
      </c>
      <c r="L2453" s="121">
        <v>7661.3053940291629</v>
      </c>
      <c r="M2453" s="54">
        <v>7172.863544071457</v>
      </c>
      <c r="N2453" s="120">
        <v>1.0879651460387723</v>
      </c>
      <c r="O2453" s="123">
        <v>6652.3183976552755</v>
      </c>
      <c r="P2453" s="53">
        <v>7709.4947308027495</v>
      </c>
      <c r="Q2453" s="54">
        <v>7285.8295592742998</v>
      </c>
      <c r="R2453" s="55">
        <v>1.0952316356117766</v>
      </c>
      <c r="S2453" s="121">
        <v>7730.3332348236045</v>
      </c>
      <c r="T2453" s="54">
        <v>7237.5467785707506</v>
      </c>
      <c r="U2453" s="55">
        <v>1.0879735974636675</v>
      </c>
    </row>
    <row r="2454" spans="1:21" ht="13" x14ac:dyDescent="0.3">
      <c r="A2454" s="44" t="s">
        <v>4868</v>
      </c>
      <c r="B2454" s="44" t="s">
        <v>10953</v>
      </c>
      <c r="C2454" s="98" t="s">
        <v>1001</v>
      </c>
      <c r="D2454" s="98" t="s">
        <v>13151</v>
      </c>
      <c r="E2454" s="98" t="s">
        <v>203</v>
      </c>
      <c r="F2454" s="122">
        <v>1.1589184807389998</v>
      </c>
      <c r="G2454" s="122">
        <v>1.1620509982727667</v>
      </c>
      <c r="H2454" s="99">
        <v>5252.5</v>
      </c>
      <c r="I2454" s="53">
        <v>6087.2193200815964</v>
      </c>
      <c r="J2454" s="54">
        <v>5752.6589241496949</v>
      </c>
      <c r="K2454" s="55">
        <v>1.0952230222084141</v>
      </c>
      <c r="L2454" s="121">
        <v>6103.6728684277068</v>
      </c>
      <c r="M2454" s="54">
        <v>5714.5369295686514</v>
      </c>
      <c r="N2454" s="120">
        <v>1.0879651460387723</v>
      </c>
      <c r="O2454" s="123">
        <v>5296.5318840724904</v>
      </c>
      <c r="P2454" s="53">
        <v>6138.2486842749631</v>
      </c>
      <c r="Q2454" s="54">
        <v>5800.9292784626386</v>
      </c>
      <c r="R2454" s="55">
        <v>1.0952316356117766</v>
      </c>
      <c r="S2454" s="121">
        <v>6154.8401632699752</v>
      </c>
      <c r="T2454" s="54">
        <v>5762.4868479953639</v>
      </c>
      <c r="U2454" s="55">
        <v>1.0879735974636675</v>
      </c>
    </row>
    <row r="2455" spans="1:21" ht="13" x14ac:dyDescent="0.3">
      <c r="A2455" s="44" t="s">
        <v>4867</v>
      </c>
      <c r="B2455" s="44" t="s">
        <v>10952</v>
      </c>
      <c r="C2455" s="98" t="s">
        <v>1001</v>
      </c>
      <c r="D2455" s="98" t="s">
        <v>13151</v>
      </c>
      <c r="E2455" s="98" t="s">
        <v>203</v>
      </c>
      <c r="F2455" s="122">
        <v>1.1589184807389998</v>
      </c>
      <c r="G2455" s="122">
        <v>1.1620509982727667</v>
      </c>
      <c r="H2455" s="99">
        <v>9112.0833333333321</v>
      </c>
      <c r="I2455" s="53">
        <v>10560.161773033828</v>
      </c>
      <c r="J2455" s="54">
        <v>9979.7634469482527</v>
      </c>
      <c r="K2455" s="55">
        <v>1.0952230222084143</v>
      </c>
      <c r="L2455" s="121">
        <v>10588.705533844639</v>
      </c>
      <c r="M2455" s="54">
        <v>9913.6290744674625</v>
      </c>
      <c r="N2455" s="120">
        <v>1.0879651460387725</v>
      </c>
      <c r="O2455" s="123">
        <v>9196.1335385529219</v>
      </c>
      <c r="P2455" s="53">
        <v>10657.569109172715</v>
      </c>
      <c r="Q2455" s="54">
        <v>10071.896376733632</v>
      </c>
      <c r="R2455" s="55">
        <v>1.0952316356117766</v>
      </c>
      <c r="S2455" s="121">
        <v>10686.376158725094</v>
      </c>
      <c r="T2455" s="54">
        <v>10005.15048869571</v>
      </c>
      <c r="U2455" s="55">
        <v>1.0879735974636677</v>
      </c>
    </row>
    <row r="2456" spans="1:21" ht="13" x14ac:dyDescent="0.3">
      <c r="A2456" s="44" t="s">
        <v>4866</v>
      </c>
      <c r="B2456" s="44" t="s">
        <v>10951</v>
      </c>
      <c r="C2456" s="98" t="s">
        <v>1001</v>
      </c>
      <c r="D2456" s="98" t="s">
        <v>13151</v>
      </c>
      <c r="E2456" s="98" t="s">
        <v>191</v>
      </c>
      <c r="F2456" s="122">
        <v>1.159068000140218</v>
      </c>
      <c r="G2456" s="122">
        <v>1.163457000917965</v>
      </c>
      <c r="H2456" s="99">
        <v>11757.833333333336</v>
      </c>
      <c r="I2456" s="53">
        <v>13628.128367648664</v>
      </c>
      <c r="J2456" s="54">
        <v>12879.111159175518</v>
      </c>
      <c r="K2456" s="55">
        <v>1.0953643238557713</v>
      </c>
      <c r="L2456" s="121">
        <v>13679.733507293282</v>
      </c>
      <c r="M2456" s="54">
        <v>12807.590445819951</v>
      </c>
      <c r="N2456" s="120">
        <v>1.0892815098433624</v>
      </c>
      <c r="O2456" s="123">
        <v>11866.740535022409</v>
      </c>
      <c r="P2456" s="53">
        <v>13754.359220111284</v>
      </c>
      <c r="Q2456" s="54">
        <v>12998.506448726668</v>
      </c>
      <c r="R2456" s="55">
        <v>1.0953729383704034</v>
      </c>
      <c r="S2456" s="121">
        <v>13806.442353548819</v>
      </c>
      <c r="T2456" s="54">
        <v>12926.321459120147</v>
      </c>
      <c r="U2456" s="55">
        <v>1.0892899714939066</v>
      </c>
    </row>
    <row r="2457" spans="1:21" ht="13" x14ac:dyDescent="0.3">
      <c r="A2457" s="44" t="s">
        <v>4865</v>
      </c>
      <c r="B2457" s="44" t="s">
        <v>10950</v>
      </c>
      <c r="C2457" s="98" t="s">
        <v>1001</v>
      </c>
      <c r="D2457" s="98" t="s">
        <v>13151</v>
      </c>
      <c r="E2457" s="98" t="s">
        <v>203</v>
      </c>
      <c r="F2457" s="122">
        <v>1.1589184807389998</v>
      </c>
      <c r="G2457" s="122">
        <v>1.1620509982727667</v>
      </c>
      <c r="H2457" s="99">
        <v>5503.1666666666661</v>
      </c>
      <c r="I2457" s="53">
        <v>6377.7215525868387</v>
      </c>
      <c r="J2457" s="54">
        <v>6027.1948283832708</v>
      </c>
      <c r="K2457" s="55">
        <v>1.0952230222084143</v>
      </c>
      <c r="L2457" s="121">
        <v>6394.9603186614131</v>
      </c>
      <c r="M2457" s="54">
        <v>5987.253526175703</v>
      </c>
      <c r="N2457" s="120">
        <v>1.0879651460387723</v>
      </c>
      <c r="O2457" s="123">
        <v>5549.139759836622</v>
      </c>
      <c r="P2457" s="53">
        <v>6431.0006198782366</v>
      </c>
      <c r="Q2457" s="54">
        <v>6077.5934154042052</v>
      </c>
      <c r="R2457" s="55">
        <v>1.0952316356117766</v>
      </c>
      <c r="S2457" s="121">
        <v>6448.3833974732479</v>
      </c>
      <c r="T2457" s="54">
        <v>6037.3175473381225</v>
      </c>
      <c r="U2457" s="55">
        <v>1.0879735974636677</v>
      </c>
    </row>
    <row r="2458" spans="1:21" ht="13" x14ac:dyDescent="0.3">
      <c r="A2458" s="44" t="s">
        <v>4864</v>
      </c>
      <c r="B2458" s="44" t="s">
        <v>10949</v>
      </c>
      <c r="C2458" s="98" t="s">
        <v>1001</v>
      </c>
      <c r="D2458" s="98" t="s">
        <v>13151</v>
      </c>
      <c r="E2458" s="98" t="s">
        <v>191</v>
      </c>
      <c r="F2458" s="122">
        <v>1.159068000140218</v>
      </c>
      <c r="G2458" s="122">
        <v>1.163457000917965</v>
      </c>
      <c r="H2458" s="99">
        <v>9141.1666666666661</v>
      </c>
      <c r="I2458" s="53">
        <v>10595.233767281756</v>
      </c>
      <c r="J2458" s="54">
        <v>10012.907845086247</v>
      </c>
      <c r="K2458" s="55">
        <v>1.0953643238557713</v>
      </c>
      <c r="L2458" s="121">
        <v>10635.354354891271</v>
      </c>
      <c r="M2458" s="54">
        <v>9957.3038283964834</v>
      </c>
      <c r="N2458" s="120">
        <v>1.0892815098433626</v>
      </c>
      <c r="O2458" s="123">
        <v>9213.4856223263996</v>
      </c>
      <c r="P2458" s="53">
        <v>10679.056354590512</v>
      </c>
      <c r="Q2458" s="54">
        <v>10092.202818761132</v>
      </c>
      <c r="R2458" s="55">
        <v>1.0953729383704034</v>
      </c>
      <c r="S2458" s="121">
        <v>10719.494350152663</v>
      </c>
      <c r="T2458" s="54">
        <v>10036.157490903444</v>
      </c>
      <c r="U2458" s="55">
        <v>1.0892899714939068</v>
      </c>
    </row>
    <row r="2459" spans="1:21" ht="13" x14ac:dyDescent="0.3">
      <c r="A2459" s="44" t="s">
        <v>4863</v>
      </c>
      <c r="B2459" s="44" t="s">
        <v>8114</v>
      </c>
      <c r="C2459" s="98" t="s">
        <v>1001</v>
      </c>
      <c r="D2459" s="98" t="s">
        <v>13151</v>
      </c>
      <c r="E2459" s="98" t="s">
        <v>191</v>
      </c>
      <c r="F2459" s="122">
        <v>1.159068000140218</v>
      </c>
      <c r="G2459" s="122">
        <v>1.163457000917965</v>
      </c>
      <c r="H2459" s="99">
        <v>11277.749999999998</v>
      </c>
      <c r="I2459" s="53">
        <v>13071.679138581341</v>
      </c>
      <c r="J2459" s="54">
        <v>12353.245003364422</v>
      </c>
      <c r="K2459" s="55">
        <v>1.0953643238557713</v>
      </c>
      <c r="L2459" s="121">
        <v>13121.177192102577</v>
      </c>
      <c r="M2459" s="54">
        <v>12284.644547635979</v>
      </c>
      <c r="N2459" s="120">
        <v>1.0892815098433624</v>
      </c>
      <c r="O2459" s="123">
        <v>11372.415894466543</v>
      </c>
      <c r="P2459" s="53">
        <v>13181.403347562165</v>
      </c>
      <c r="Q2459" s="54">
        <v>12457.036614692097</v>
      </c>
      <c r="R2459" s="55">
        <v>1.0953729383704034</v>
      </c>
      <c r="S2459" s="121">
        <v>13231.316889767841</v>
      </c>
      <c r="T2459" s="54">
        <v>12387.858585500313</v>
      </c>
      <c r="U2459" s="55">
        <v>1.0892899714939068</v>
      </c>
    </row>
    <row r="2460" spans="1:21" ht="13" x14ac:dyDescent="0.3">
      <c r="A2460" s="44" t="s">
        <v>4862</v>
      </c>
      <c r="B2460" s="44" t="s">
        <v>10948</v>
      </c>
      <c r="C2460" s="98" t="s">
        <v>1001</v>
      </c>
      <c r="D2460" s="98" t="s">
        <v>13151</v>
      </c>
      <c r="E2460" s="98" t="s">
        <v>203</v>
      </c>
      <c r="F2460" s="122">
        <v>1.1589184807389998</v>
      </c>
      <c r="G2460" s="122">
        <v>1.1620509982727667</v>
      </c>
      <c r="H2460" s="99">
        <v>16855.083333333328</v>
      </c>
      <c r="I2460" s="53">
        <v>19533.667569395897</v>
      </c>
      <c r="J2460" s="54">
        <v>18460.075307907999</v>
      </c>
      <c r="K2460" s="55">
        <v>1.0952230222084141</v>
      </c>
      <c r="L2460" s="121">
        <v>19586.466413470665</v>
      </c>
      <c r="M2460" s="54">
        <v>18337.74320024567</v>
      </c>
      <c r="N2460" s="120">
        <v>1.0879651460387723</v>
      </c>
      <c r="O2460" s="123">
        <v>16997.395071300944</v>
      </c>
      <c r="P2460" s="53">
        <v>19698.595272552655</v>
      </c>
      <c r="Q2460" s="54">
        <v>18616.084805080485</v>
      </c>
      <c r="R2460" s="55">
        <v>1.0952316356117768</v>
      </c>
      <c r="S2460" s="121">
        <v>19751.839910641866</v>
      </c>
      <c r="T2460" s="54">
        <v>18492.717063234501</v>
      </c>
      <c r="U2460" s="55">
        <v>1.0879735974636675</v>
      </c>
    </row>
    <row r="2461" spans="1:21" ht="13" x14ac:dyDescent="0.3">
      <c r="A2461" s="44" t="s">
        <v>4861</v>
      </c>
      <c r="B2461" s="44" t="s">
        <v>10947</v>
      </c>
      <c r="C2461" s="98" t="s">
        <v>1001</v>
      </c>
      <c r="D2461" s="98" t="s">
        <v>13151</v>
      </c>
      <c r="E2461" s="98" t="s">
        <v>191</v>
      </c>
      <c r="F2461" s="122">
        <v>1.159068000140218</v>
      </c>
      <c r="G2461" s="122">
        <v>1.163457000917965</v>
      </c>
      <c r="H2461" s="99">
        <v>6774</v>
      </c>
      <c r="I2461" s="53">
        <v>7851.5266329498372</v>
      </c>
      <c r="J2461" s="54">
        <v>7419.9979297989939</v>
      </c>
      <c r="K2461" s="55">
        <v>1.0953643238557711</v>
      </c>
      <c r="L2461" s="121">
        <v>7881.2577242182952</v>
      </c>
      <c r="M2461" s="54">
        <v>7378.7929476789368</v>
      </c>
      <c r="N2461" s="120">
        <v>1.0892815098433624</v>
      </c>
      <c r="O2461" s="123">
        <v>6832.0117884223437</v>
      </c>
      <c r="P2461" s="53">
        <v>7918.7662405410802</v>
      </c>
      <c r="Q2461" s="54">
        <v>7483.6008276654165</v>
      </c>
      <c r="R2461" s="55">
        <v>1.0953729383704032</v>
      </c>
      <c r="S2461" s="121">
        <v>7948.7519455940428</v>
      </c>
      <c r="T2461" s="54">
        <v>7442.0419262566102</v>
      </c>
      <c r="U2461" s="55">
        <v>1.0892899714939068</v>
      </c>
    </row>
    <row r="2462" spans="1:21" ht="13" x14ac:dyDescent="0.3">
      <c r="A2462" s="44" t="s">
        <v>4860</v>
      </c>
      <c r="B2462" s="44" t="s">
        <v>10946</v>
      </c>
      <c r="C2462" s="98" t="s">
        <v>1001</v>
      </c>
      <c r="D2462" s="98" t="s">
        <v>13151</v>
      </c>
      <c r="E2462" s="98" t="s">
        <v>191</v>
      </c>
      <c r="F2462" s="122">
        <v>1.159068000140218</v>
      </c>
      <c r="G2462" s="122">
        <v>1.163457000917965</v>
      </c>
      <c r="H2462" s="99">
        <v>3251.666666666667</v>
      </c>
      <c r="I2462" s="53">
        <v>3768.9027804559428</v>
      </c>
      <c r="J2462" s="54">
        <v>3561.7596597376833</v>
      </c>
      <c r="K2462" s="55">
        <v>1.0953643238557713</v>
      </c>
      <c r="L2462" s="121">
        <v>3783.1743479849165</v>
      </c>
      <c r="M2462" s="54">
        <v>3541.9803761740004</v>
      </c>
      <c r="N2462" s="120">
        <v>1.0892815098433624</v>
      </c>
      <c r="O2462" s="123">
        <v>3278.7607060065802</v>
      </c>
      <c r="P2462" s="53">
        <v>3800.3066144493764</v>
      </c>
      <c r="Q2462" s="54">
        <v>3591.4657487518461</v>
      </c>
      <c r="R2462" s="55">
        <v>1.0953729383704034</v>
      </c>
      <c r="S2462" s="121">
        <v>3814.6970977380852</v>
      </c>
      <c r="T2462" s="54">
        <v>3571.5211559812492</v>
      </c>
      <c r="U2462" s="55">
        <v>1.0892899714939066</v>
      </c>
    </row>
    <row r="2463" spans="1:21" ht="13" x14ac:dyDescent="0.3">
      <c r="A2463" s="44" t="s">
        <v>4859</v>
      </c>
      <c r="B2463" s="44" t="s">
        <v>10945</v>
      </c>
      <c r="C2463" s="98" t="s">
        <v>1001</v>
      </c>
      <c r="D2463" s="98" t="s">
        <v>13151</v>
      </c>
      <c r="E2463" s="98" t="s">
        <v>177</v>
      </c>
      <c r="F2463" s="122">
        <v>1.1535832082848501</v>
      </c>
      <c r="G2463" s="122">
        <v>1.1554037928611771</v>
      </c>
      <c r="H2463" s="99">
        <v>16364</v>
      </c>
      <c r="I2463" s="53">
        <v>18877.235620373285</v>
      </c>
      <c r="J2463" s="54">
        <v>17839.721594483508</v>
      </c>
      <c r="K2463" s="55">
        <v>1.0901809823077186</v>
      </c>
      <c r="L2463" s="121">
        <v>18907.027666380302</v>
      </c>
      <c r="M2463" s="54">
        <v>17701.621655837294</v>
      </c>
      <c r="N2463" s="120">
        <v>1.0817417291516314</v>
      </c>
      <c r="O2463" s="123">
        <v>16531.837151774958</v>
      </c>
      <c r="P2463" s="53">
        <v>19070.849740387235</v>
      </c>
      <c r="Q2463" s="54">
        <v>18022.836205314339</v>
      </c>
      <c r="R2463" s="55">
        <v>1.0901895560578576</v>
      </c>
      <c r="S2463" s="121">
        <v>19100.947348124108</v>
      </c>
      <c r="T2463" s="54">
        <v>17883.317024976826</v>
      </c>
      <c r="U2463" s="55">
        <v>1.0817501322323857</v>
      </c>
    </row>
    <row r="2464" spans="1:21" ht="13" x14ac:dyDescent="0.3">
      <c r="A2464" s="44" t="s">
        <v>4858</v>
      </c>
      <c r="B2464" s="44" t="s">
        <v>10944</v>
      </c>
      <c r="C2464" s="98" t="s">
        <v>1001</v>
      </c>
      <c r="D2464" s="98" t="s">
        <v>13151</v>
      </c>
      <c r="E2464" s="98" t="s">
        <v>191</v>
      </c>
      <c r="F2464" s="122">
        <v>1.159068000140218</v>
      </c>
      <c r="G2464" s="122">
        <v>1.163457000917965</v>
      </c>
      <c r="H2464" s="99">
        <v>5995.6666666666661</v>
      </c>
      <c r="I2464" s="53">
        <v>6949.3853728407003</v>
      </c>
      <c r="J2464" s="54">
        <v>6567.4393643979183</v>
      </c>
      <c r="K2464" s="55">
        <v>1.0953643238557713</v>
      </c>
      <c r="L2464" s="121">
        <v>6975.700358503811</v>
      </c>
      <c r="M2464" s="54">
        <v>6530.9688391841855</v>
      </c>
      <c r="N2464" s="120">
        <v>1.0892815098433624</v>
      </c>
      <c r="O2464" s="123">
        <v>6048.2305595151392</v>
      </c>
      <c r="P2464" s="53">
        <v>7010.3104990041647</v>
      </c>
      <c r="Q2464" s="54">
        <v>6625.0680799177671</v>
      </c>
      <c r="R2464" s="55">
        <v>1.0953729383704034</v>
      </c>
      <c r="S2464" s="121">
        <v>7036.856187633869</v>
      </c>
      <c r="T2464" s="54">
        <v>6588.2768937628216</v>
      </c>
      <c r="U2464" s="55">
        <v>1.0892899714939068</v>
      </c>
    </row>
    <row r="2465" spans="1:21" ht="13" x14ac:dyDescent="0.3">
      <c r="A2465" s="44" t="s">
        <v>4857</v>
      </c>
      <c r="B2465" s="44" t="s">
        <v>10943</v>
      </c>
      <c r="C2465" s="98" t="s">
        <v>1001</v>
      </c>
      <c r="D2465" s="98" t="s">
        <v>13151</v>
      </c>
      <c r="E2465" s="98" t="s">
        <v>191</v>
      </c>
      <c r="F2465" s="122">
        <v>1.159068000140218</v>
      </c>
      <c r="G2465" s="122">
        <v>1.163457000917965</v>
      </c>
      <c r="H2465" s="99">
        <v>9190.6666666666697</v>
      </c>
      <c r="I2465" s="53">
        <v>10652.607633288701</v>
      </c>
      <c r="J2465" s="54">
        <v>10067.128379117112</v>
      </c>
      <c r="K2465" s="55">
        <v>1.0953643238557713</v>
      </c>
      <c r="L2465" s="121">
        <v>10692.945476436715</v>
      </c>
      <c r="M2465" s="54">
        <v>10011.223263133734</v>
      </c>
      <c r="N2465" s="120">
        <v>1.0892815098433626</v>
      </c>
      <c r="O2465" s="123">
        <v>9275.0761174762047</v>
      </c>
      <c r="P2465" s="53">
        <v>10750.443926631442</v>
      </c>
      <c r="Q2465" s="54">
        <v>10159.667380409062</v>
      </c>
      <c r="R2465" s="55">
        <v>1.0953729383704034</v>
      </c>
      <c r="S2465" s="121">
        <v>10791.152242924707</v>
      </c>
      <c r="T2465" s="54">
        <v>10103.24739960947</v>
      </c>
      <c r="U2465" s="55">
        <v>1.0892899714939068</v>
      </c>
    </row>
    <row r="2466" spans="1:21" ht="13" x14ac:dyDescent="0.3">
      <c r="A2466" s="44" t="s">
        <v>4856</v>
      </c>
      <c r="B2466" s="44" t="s">
        <v>10942</v>
      </c>
      <c r="C2466" s="98" t="s">
        <v>1001</v>
      </c>
      <c r="D2466" s="98" t="s">
        <v>13151</v>
      </c>
      <c r="E2466" s="98" t="s">
        <v>191</v>
      </c>
      <c r="F2466" s="122">
        <v>1.159068000140218</v>
      </c>
      <c r="G2466" s="122">
        <v>1.163457000917965</v>
      </c>
      <c r="H2466" s="99">
        <v>2199.916666666667</v>
      </c>
      <c r="I2466" s="53">
        <v>2549.8530113084685</v>
      </c>
      <c r="J2466" s="54">
        <v>2409.7102321223756</v>
      </c>
      <c r="K2466" s="55">
        <v>1.0953643238557711</v>
      </c>
      <c r="L2466" s="121">
        <v>2559.5084472694471</v>
      </c>
      <c r="M2466" s="54">
        <v>2396.3285481962444</v>
      </c>
      <c r="N2466" s="120">
        <v>1.0892815098433626</v>
      </c>
      <c r="O2466" s="123">
        <v>2219.9218001984109</v>
      </c>
      <c r="P2466" s="53">
        <v>2573.0403214236449</v>
      </c>
      <c r="Q2466" s="54">
        <v>2431.6422652358488</v>
      </c>
      <c r="R2466" s="55">
        <v>1.0953729383704034</v>
      </c>
      <c r="S2466" s="121">
        <v>2582.783559931253</v>
      </c>
      <c r="T2466" s="54">
        <v>2418.1385544568293</v>
      </c>
      <c r="U2466" s="55">
        <v>1.0892899714939068</v>
      </c>
    </row>
    <row r="2467" spans="1:21" ht="13" x14ac:dyDescent="0.3">
      <c r="A2467" s="44" t="s">
        <v>4855</v>
      </c>
      <c r="B2467" s="44" t="s">
        <v>10941</v>
      </c>
      <c r="C2467" s="98" t="s">
        <v>1001</v>
      </c>
      <c r="D2467" s="98" t="s">
        <v>13151</v>
      </c>
      <c r="E2467" s="98" t="s">
        <v>191</v>
      </c>
      <c r="F2467" s="122">
        <v>1.159068000140218</v>
      </c>
      <c r="G2467" s="122">
        <v>1.163457000917965</v>
      </c>
      <c r="H2467" s="99">
        <v>4625.5000000000009</v>
      </c>
      <c r="I2467" s="53">
        <v>5361.2690346485797</v>
      </c>
      <c r="J2467" s="54">
        <v>5066.6076799948705</v>
      </c>
      <c r="K2467" s="55">
        <v>1.0953643238557711</v>
      </c>
      <c r="L2467" s="121">
        <v>5381.5703577460481</v>
      </c>
      <c r="M2467" s="54">
        <v>5038.4716237804741</v>
      </c>
      <c r="N2467" s="120">
        <v>1.0892815098433626</v>
      </c>
      <c r="O2467" s="123">
        <v>4668.6474709803688</v>
      </c>
      <c r="P2467" s="53">
        <v>5411.2798875489025</v>
      </c>
      <c r="Q2467" s="54">
        <v>5113.9100985033183</v>
      </c>
      <c r="R2467" s="55">
        <v>1.0953729383704032</v>
      </c>
      <c r="S2467" s="121">
        <v>5431.7705849300619</v>
      </c>
      <c r="T2467" s="54">
        <v>5085.5108705793054</v>
      </c>
      <c r="U2467" s="55">
        <v>1.0892899714939066</v>
      </c>
    </row>
    <row r="2468" spans="1:21" ht="13" x14ac:dyDescent="0.3">
      <c r="A2468" s="44" t="s">
        <v>4854</v>
      </c>
      <c r="B2468" s="44" t="s">
        <v>10940</v>
      </c>
      <c r="C2468" s="98" t="s">
        <v>1001</v>
      </c>
      <c r="D2468" s="98" t="s">
        <v>13151</v>
      </c>
      <c r="E2468" s="98" t="s">
        <v>191</v>
      </c>
      <c r="F2468" s="122">
        <v>1.159068000140218</v>
      </c>
      <c r="G2468" s="122">
        <v>1.163457000917965</v>
      </c>
      <c r="H2468" s="99">
        <v>8954.75</v>
      </c>
      <c r="I2468" s="53">
        <v>10379.164174255617</v>
      </c>
      <c r="J2468" s="54">
        <v>9808.7136790474669</v>
      </c>
      <c r="K2468" s="55">
        <v>1.0953643238557711</v>
      </c>
      <c r="L2468" s="121">
        <v>10418.466578970147</v>
      </c>
      <c r="M2468" s="54">
        <v>9754.2436002698487</v>
      </c>
      <c r="N2468" s="120">
        <v>1.0892815098433624</v>
      </c>
      <c r="O2468" s="123">
        <v>9032.8288705179111</v>
      </c>
      <c r="P2468" s="53">
        <v>10469.662894560021</v>
      </c>
      <c r="Q2468" s="54">
        <v>9894.3163016962171</v>
      </c>
      <c r="R2468" s="55">
        <v>1.0953729383704034</v>
      </c>
      <c r="S2468" s="121">
        <v>10509.307987497978</v>
      </c>
      <c r="T2468" s="54">
        <v>9839.3699028757928</v>
      </c>
      <c r="U2468" s="55">
        <v>1.0892899714939066</v>
      </c>
    </row>
    <row r="2469" spans="1:21" ht="13" x14ac:dyDescent="0.3">
      <c r="A2469" s="44" t="s">
        <v>4853</v>
      </c>
      <c r="B2469" s="44" t="s">
        <v>10939</v>
      </c>
      <c r="C2469" s="98" t="s">
        <v>1001</v>
      </c>
      <c r="D2469" s="98" t="s">
        <v>13151</v>
      </c>
      <c r="E2469" s="98" t="s">
        <v>203</v>
      </c>
      <c r="F2469" s="122">
        <v>1.1589184807389998</v>
      </c>
      <c r="G2469" s="122">
        <v>1.1620509982727667</v>
      </c>
      <c r="H2469" s="99">
        <v>6643.5833333333339</v>
      </c>
      <c r="I2469" s="53">
        <v>7699.3715033296075</v>
      </c>
      <c r="J2469" s="54">
        <v>7276.2054166267835</v>
      </c>
      <c r="K2469" s="55">
        <v>1.0952230222084141</v>
      </c>
      <c r="L2469" s="121">
        <v>7720.182644608316</v>
      </c>
      <c r="M2469" s="54">
        <v>7227.9871114707548</v>
      </c>
      <c r="N2469" s="120">
        <v>1.0879651460387725</v>
      </c>
      <c r="O2469" s="123">
        <v>6701.2254437348902</v>
      </c>
      <c r="P2469" s="53">
        <v>7766.1740103427692</v>
      </c>
      <c r="Q2469" s="54">
        <v>7339.3941033450174</v>
      </c>
      <c r="R2469" s="55">
        <v>1.0952316356117766</v>
      </c>
      <c r="S2469" s="121">
        <v>7787.1657165429933</v>
      </c>
      <c r="T2469" s="54">
        <v>7290.7563534353103</v>
      </c>
      <c r="U2469" s="55">
        <v>1.0879735974636675</v>
      </c>
    </row>
    <row r="2470" spans="1:21" ht="13" x14ac:dyDescent="0.3">
      <c r="A2470" s="44" t="s">
        <v>4852</v>
      </c>
      <c r="B2470" s="44" t="s">
        <v>10938</v>
      </c>
      <c r="C2470" s="98" t="s">
        <v>1001</v>
      </c>
      <c r="D2470" s="98" t="s">
        <v>13151</v>
      </c>
      <c r="E2470" s="98" t="s">
        <v>191</v>
      </c>
      <c r="F2470" s="122">
        <v>1.159068000140218</v>
      </c>
      <c r="G2470" s="122">
        <v>1.163457000917965</v>
      </c>
      <c r="H2470" s="99">
        <v>8244.9166666666679</v>
      </c>
      <c r="I2470" s="53">
        <v>9556.4190721560881</v>
      </c>
      <c r="J2470" s="54">
        <v>9031.1875698305139</v>
      </c>
      <c r="K2470" s="55">
        <v>1.0953643238557713</v>
      </c>
      <c r="L2470" s="121">
        <v>9592.6060178185471</v>
      </c>
      <c r="M2470" s="54">
        <v>8981.0352751993723</v>
      </c>
      <c r="N2470" s="120">
        <v>1.0892815098433626</v>
      </c>
      <c r="O2470" s="123">
        <v>8316.3963848348503</v>
      </c>
      <c r="P2470" s="53">
        <v>9639.26892614387</v>
      </c>
      <c r="Q2470" s="54">
        <v>9109.5555447095503</v>
      </c>
      <c r="R2470" s="55">
        <v>1.0953729383704034</v>
      </c>
      <c r="S2470" s="121">
        <v>9675.7695963449605</v>
      </c>
      <c r="T2470" s="54">
        <v>9058.9671809687825</v>
      </c>
      <c r="U2470" s="55">
        <v>1.0892899714939066</v>
      </c>
    </row>
    <row r="2471" spans="1:21" ht="13" x14ac:dyDescent="0.3">
      <c r="A2471" s="44" t="s">
        <v>4851</v>
      </c>
      <c r="B2471" s="44" t="s">
        <v>13285</v>
      </c>
      <c r="C2471" s="98" t="s">
        <v>961</v>
      </c>
      <c r="D2471" s="98" t="s">
        <v>13151</v>
      </c>
      <c r="E2471" s="98" t="s">
        <v>198</v>
      </c>
      <c r="F2471" s="122">
        <v>1.1504652569528457</v>
      </c>
      <c r="G2471" s="122">
        <v>1.1559301658739207</v>
      </c>
      <c r="H2471" s="99">
        <v>14971.166666666668</v>
      </c>
      <c r="I2471" s="53">
        <v>17223.807106050546</v>
      </c>
      <c r="J2471" s="54">
        <v>16277.167364346986</v>
      </c>
      <c r="K2471" s="55">
        <v>1.0872343970752882</v>
      </c>
      <c r="L2471" s="121">
        <v>17305.623168326114</v>
      </c>
      <c r="M2471" s="54">
        <v>16202.313724272908</v>
      </c>
      <c r="N2471" s="120">
        <v>1.0822345435741751</v>
      </c>
      <c r="O2471" s="123">
        <v>15099.993240611668</v>
      </c>
      <c r="P2471" s="53">
        <v>17372.017603546537</v>
      </c>
      <c r="Q2471" s="54">
        <v>16417.36116044713</v>
      </c>
      <c r="R2471" s="55">
        <v>1.0872429476519487</v>
      </c>
      <c r="S2471" s="121">
        <v>17454.537691315327</v>
      </c>
      <c r="T2471" s="54">
        <v>16341.861236995383</v>
      </c>
      <c r="U2471" s="55">
        <v>1.0822429504831625</v>
      </c>
    </row>
    <row r="2472" spans="1:21" ht="13" x14ac:dyDescent="0.3">
      <c r="A2472" s="44" t="s">
        <v>4850</v>
      </c>
      <c r="B2472" s="44" t="s">
        <v>10937</v>
      </c>
      <c r="C2472" s="98" t="s">
        <v>961</v>
      </c>
      <c r="D2472" s="98" t="s">
        <v>13151</v>
      </c>
      <c r="E2472" s="98" t="s">
        <v>185</v>
      </c>
      <c r="F2472" s="122">
        <v>1.1483165554288868</v>
      </c>
      <c r="G2472" s="122">
        <v>1.1528048359142047</v>
      </c>
      <c r="H2472" s="99">
        <v>13158.5</v>
      </c>
      <c r="I2472" s="53">
        <v>15110.123394611006</v>
      </c>
      <c r="J2472" s="54">
        <v>14279.654078546806</v>
      </c>
      <c r="K2472" s="55">
        <v>1.0852037905951899</v>
      </c>
      <c r="L2472" s="121">
        <v>15169.182433377062</v>
      </c>
      <c r="M2472" s="54">
        <v>14202.080464582157</v>
      </c>
      <c r="N2472" s="120">
        <v>1.0793084671187565</v>
      </c>
      <c r="O2472" s="123">
        <v>13270.752140361077</v>
      </c>
      <c r="P2472" s="53">
        <v>15239.024385769959</v>
      </c>
      <c r="Q2472" s="54">
        <v>14401.583787422056</v>
      </c>
      <c r="R2472" s="55">
        <v>1.0852123252021051</v>
      </c>
      <c r="S2472" s="121">
        <v>15298.587243627033</v>
      </c>
      <c r="T2472" s="54">
        <v>14323.346414486488</v>
      </c>
      <c r="U2472" s="55">
        <v>1.0793168512976818</v>
      </c>
    </row>
    <row r="2473" spans="1:21" ht="13" x14ac:dyDescent="0.3">
      <c r="A2473" s="44" t="s">
        <v>4849</v>
      </c>
      <c r="B2473" s="44" t="s">
        <v>10936</v>
      </c>
      <c r="C2473" s="98" t="s">
        <v>961</v>
      </c>
      <c r="D2473" s="98" t="s">
        <v>13151</v>
      </c>
      <c r="E2473" s="98" t="s">
        <v>185</v>
      </c>
      <c r="F2473" s="122">
        <v>1.1483165554288868</v>
      </c>
      <c r="G2473" s="122">
        <v>1.1528048359142047</v>
      </c>
      <c r="H2473" s="99">
        <v>17259.666666666664</v>
      </c>
      <c r="I2473" s="53">
        <v>19819.560974517441</v>
      </c>
      <c r="J2473" s="54">
        <v>18730.255691076112</v>
      </c>
      <c r="K2473" s="55">
        <v>1.0852037905951901</v>
      </c>
      <c r="L2473" s="121">
        <v>19897.027199600532</v>
      </c>
      <c r="M2473" s="54">
        <v>18628.504372980697</v>
      </c>
      <c r="N2473" s="120">
        <v>1.0793084671187565</v>
      </c>
      <c r="O2473" s="123">
        <v>17411.287164379457</v>
      </c>
      <c r="P2473" s="53">
        <v>19993.669302183407</v>
      </c>
      <c r="Q2473" s="54">
        <v>18894.943428417795</v>
      </c>
      <c r="R2473" s="55">
        <v>1.0852123252021049</v>
      </c>
      <c r="S2473" s="121">
        <v>20071.816042587558</v>
      </c>
      <c r="T2473" s="54">
        <v>18792.295639297776</v>
      </c>
      <c r="U2473" s="55">
        <v>1.0793168512976816</v>
      </c>
    </row>
    <row r="2474" spans="1:21" ht="13" x14ac:dyDescent="0.3">
      <c r="A2474" s="44" t="s">
        <v>4848</v>
      </c>
      <c r="B2474" s="44" t="s">
        <v>10935</v>
      </c>
      <c r="C2474" s="98" t="s">
        <v>961</v>
      </c>
      <c r="D2474" s="98" t="s">
        <v>13151</v>
      </c>
      <c r="E2474" s="98" t="s">
        <v>198</v>
      </c>
      <c r="F2474" s="122">
        <v>1.1504652569528457</v>
      </c>
      <c r="G2474" s="122">
        <v>1.1559301658739207</v>
      </c>
      <c r="H2474" s="99">
        <v>12073.083333333334</v>
      </c>
      <c r="I2474" s="53">
        <v>13889.662919296454</v>
      </c>
      <c r="J2474" s="54">
        <v>13126.271478756378</v>
      </c>
      <c r="K2474" s="55">
        <v>1.0872343970752882</v>
      </c>
      <c r="L2474" s="121">
        <v>13955.641220109668</v>
      </c>
      <c r="M2474" s="54">
        <v>13065.907830782984</v>
      </c>
      <c r="N2474" s="120">
        <v>1.0822345435741754</v>
      </c>
      <c r="O2474" s="123">
        <v>12174.757050995293</v>
      </c>
      <c r="P2474" s="53">
        <v>14006.634999011771</v>
      </c>
      <c r="Q2474" s="54">
        <v>13236.918743070466</v>
      </c>
      <c r="R2474" s="55">
        <v>1.0872429476519485</v>
      </c>
      <c r="S2474" s="121">
        <v>14073.168937431676</v>
      </c>
      <c r="T2474" s="54">
        <v>13176.044992284835</v>
      </c>
      <c r="U2474" s="55">
        <v>1.0822429504831628</v>
      </c>
    </row>
    <row r="2475" spans="1:21" ht="13" x14ac:dyDescent="0.3">
      <c r="A2475" s="44" t="s">
        <v>4847</v>
      </c>
      <c r="B2475" s="44" t="s">
        <v>10934</v>
      </c>
      <c r="C2475" s="98" t="s">
        <v>961</v>
      </c>
      <c r="D2475" s="98" t="s">
        <v>13151</v>
      </c>
      <c r="E2475" s="98" t="s">
        <v>185</v>
      </c>
      <c r="F2475" s="122">
        <v>1.1483165554288868</v>
      </c>
      <c r="G2475" s="122">
        <v>1.1528048359142047</v>
      </c>
      <c r="H2475" s="99">
        <v>12672.916666666668</v>
      </c>
      <c r="I2475" s="53">
        <v>14552.520013903997</v>
      </c>
      <c r="J2475" s="54">
        <v>13752.697204563627</v>
      </c>
      <c r="K2475" s="55">
        <v>1.0852037905951899</v>
      </c>
      <c r="L2475" s="121">
        <v>14609.399618471058</v>
      </c>
      <c r="M2475" s="54">
        <v>13677.986261423743</v>
      </c>
      <c r="N2475" s="120">
        <v>1.0793084671187565</v>
      </c>
      <c r="O2475" s="123">
        <v>12784.337978349475</v>
      </c>
      <c r="P2475" s="53">
        <v>14680.466950736967</v>
      </c>
      <c r="Q2475" s="54">
        <v>13873.721143654213</v>
      </c>
      <c r="R2475" s="55">
        <v>1.0852123252021051</v>
      </c>
      <c r="S2475" s="121">
        <v>14737.846645402902</v>
      </c>
      <c r="T2475" s="54">
        <v>13798.351412717524</v>
      </c>
      <c r="U2475" s="55">
        <v>1.0793168512976816</v>
      </c>
    </row>
    <row r="2476" spans="1:21" ht="13" x14ac:dyDescent="0.3">
      <c r="A2476" s="44" t="s">
        <v>4846</v>
      </c>
      <c r="B2476" s="44" t="s">
        <v>10933</v>
      </c>
      <c r="C2476" s="98" t="s">
        <v>961</v>
      </c>
      <c r="D2476" s="98" t="s">
        <v>13151</v>
      </c>
      <c r="E2476" s="98" t="s">
        <v>185</v>
      </c>
      <c r="F2476" s="122">
        <v>1.1483165554288868</v>
      </c>
      <c r="G2476" s="122">
        <v>1.1528048359142047</v>
      </c>
      <c r="H2476" s="99">
        <v>10385.833333333332</v>
      </c>
      <c r="I2476" s="53">
        <v>11926.224358591846</v>
      </c>
      <c r="J2476" s="54">
        <v>11270.745701823209</v>
      </c>
      <c r="K2476" s="55">
        <v>1.0852037905951899</v>
      </c>
      <c r="L2476" s="121">
        <v>11972.838891665609</v>
      </c>
      <c r="M2476" s="54">
        <v>11209.517854750884</v>
      </c>
      <c r="N2476" s="120">
        <v>1.0793084671187565</v>
      </c>
      <c r="O2476" s="123">
        <v>10476.532442787189</v>
      </c>
      <c r="P2476" s="53">
        <v>12030.375647540366</v>
      </c>
      <c r="Q2476" s="54">
        <v>11369.262132292375</v>
      </c>
      <c r="R2476" s="55">
        <v>1.0852123252021051</v>
      </c>
      <c r="S2476" s="121">
        <v>12077.397263657127</v>
      </c>
      <c r="T2476" s="54">
        <v>11307.498008667078</v>
      </c>
      <c r="U2476" s="55">
        <v>1.0793168512976816</v>
      </c>
    </row>
    <row r="2477" spans="1:21" ht="13" x14ac:dyDescent="0.3">
      <c r="A2477" s="44" t="s">
        <v>4845</v>
      </c>
      <c r="B2477" s="44" t="s">
        <v>10932</v>
      </c>
      <c r="C2477" s="98" t="s">
        <v>961</v>
      </c>
      <c r="D2477" s="98" t="s">
        <v>13151</v>
      </c>
      <c r="E2477" s="98" t="s">
        <v>180</v>
      </c>
      <c r="F2477" s="122">
        <v>1.1485068365219242</v>
      </c>
      <c r="G2477" s="122">
        <v>1.1528681276297226</v>
      </c>
      <c r="H2477" s="99">
        <v>9788.0833333333321</v>
      </c>
      <c r="I2477" s="53">
        <v>11241.680624779636</v>
      </c>
      <c r="J2477" s="54">
        <v>10623.825258806746</v>
      </c>
      <c r="K2477" s="55">
        <v>1.0853836136261013</v>
      </c>
      <c r="L2477" s="121">
        <v>11284.369305583692</v>
      </c>
      <c r="M2477" s="54">
        <v>10564.941226979641</v>
      </c>
      <c r="N2477" s="120">
        <v>1.0793677237095765</v>
      </c>
      <c r="O2477" s="123">
        <v>9874.6746554960064</v>
      </c>
      <c r="P2477" s="53">
        <v>11341.13135026694</v>
      </c>
      <c r="Q2477" s="54">
        <v>10717.894351395911</v>
      </c>
      <c r="R2477" s="55">
        <v>1.0853921496472381</v>
      </c>
      <c r="S2477" s="121">
        <v>11384.197681034357</v>
      </c>
      <c r="T2477" s="54">
        <v>10658.487900859933</v>
      </c>
      <c r="U2477" s="55">
        <v>1.0793761083488127</v>
      </c>
    </row>
    <row r="2478" spans="1:21" ht="13" x14ac:dyDescent="0.3">
      <c r="A2478" s="44" t="s">
        <v>4844</v>
      </c>
      <c r="B2478" s="44" t="s">
        <v>10931</v>
      </c>
      <c r="C2478" s="98" t="s">
        <v>961</v>
      </c>
      <c r="D2478" s="98" t="s">
        <v>13151</v>
      </c>
      <c r="E2478" s="98" t="s">
        <v>198</v>
      </c>
      <c r="F2478" s="122">
        <v>1.1504652569528457</v>
      </c>
      <c r="G2478" s="122">
        <v>1.1559301658739207</v>
      </c>
      <c r="H2478" s="99">
        <v>17540.416666666664</v>
      </c>
      <c r="I2478" s="53">
        <v>20179.639967476644</v>
      </c>
      <c r="J2478" s="54">
        <v>19070.544339032669</v>
      </c>
      <c r="K2478" s="55">
        <v>1.0872343970752882</v>
      </c>
      <c r="L2478" s="121">
        <v>20275.49674699768</v>
      </c>
      <c r="M2478" s="54">
        <v>18982.844825350854</v>
      </c>
      <c r="N2478" s="120">
        <v>1.0822345435741754</v>
      </c>
      <c r="O2478" s="123">
        <v>17666.611704105781</v>
      </c>
      <c r="P2478" s="53">
        <v>20324.822973650207</v>
      </c>
      <c r="Q2478" s="54">
        <v>19207.89898419438</v>
      </c>
      <c r="R2478" s="55">
        <v>1.0872429476519485</v>
      </c>
      <c r="S2478" s="121">
        <v>20421.369397557144</v>
      </c>
      <c r="T2478" s="54">
        <v>19119.565975691814</v>
      </c>
      <c r="U2478" s="55">
        <v>1.0822429504831625</v>
      </c>
    </row>
    <row r="2479" spans="1:21" ht="13" x14ac:dyDescent="0.3">
      <c r="A2479" s="44" t="s">
        <v>4843</v>
      </c>
      <c r="B2479" s="44" t="s">
        <v>10930</v>
      </c>
      <c r="C2479" s="98" t="s">
        <v>961</v>
      </c>
      <c r="D2479" s="98" t="s">
        <v>13151</v>
      </c>
      <c r="E2479" s="98" t="s">
        <v>185</v>
      </c>
      <c r="F2479" s="122">
        <v>1.1483165554288868</v>
      </c>
      <c r="G2479" s="122">
        <v>1.1528048359142047</v>
      </c>
      <c r="H2479" s="99">
        <v>8032.4999999999982</v>
      </c>
      <c r="I2479" s="53">
        <v>9223.8527314825315</v>
      </c>
      <c r="J2479" s="54">
        <v>8716.8994479558623</v>
      </c>
      <c r="K2479" s="55">
        <v>1.0852037905951901</v>
      </c>
      <c r="L2479" s="121">
        <v>9259.9048444808468</v>
      </c>
      <c r="M2479" s="54">
        <v>8669.5452621314089</v>
      </c>
      <c r="N2479" s="120">
        <v>1.0793084671187565</v>
      </c>
      <c r="O2479" s="123">
        <v>8106.5937852953457</v>
      </c>
      <c r="P2479" s="53">
        <v>9308.9358517915716</v>
      </c>
      <c r="Q2479" s="54">
        <v>8797.3754912092954</v>
      </c>
      <c r="R2479" s="55">
        <v>1.0852123252021049</v>
      </c>
      <c r="S2479" s="121">
        <v>9345.320518480512</v>
      </c>
      <c r="T2479" s="54">
        <v>8749.5832790943259</v>
      </c>
      <c r="U2479" s="55">
        <v>1.0793168512976816</v>
      </c>
    </row>
    <row r="2480" spans="1:21" ht="13" x14ac:dyDescent="0.3">
      <c r="A2480" s="44" t="s">
        <v>4842</v>
      </c>
      <c r="B2480" s="44" t="s">
        <v>10929</v>
      </c>
      <c r="C2480" s="98" t="s">
        <v>961</v>
      </c>
      <c r="D2480" s="98" t="s">
        <v>13151</v>
      </c>
      <c r="E2480" s="98" t="s">
        <v>198</v>
      </c>
      <c r="F2480" s="122">
        <v>1.1504652569528457</v>
      </c>
      <c r="G2480" s="122">
        <v>1.1559301658739207</v>
      </c>
      <c r="H2480" s="99">
        <v>5333.9166666666661</v>
      </c>
      <c r="I2480" s="53">
        <v>6136.4858084817324</v>
      </c>
      <c r="J2480" s="54">
        <v>5799.2176711331631</v>
      </c>
      <c r="K2480" s="55">
        <v>1.087234397075288</v>
      </c>
      <c r="L2480" s="121">
        <v>6165.63517725767</v>
      </c>
      <c r="M2480" s="54">
        <v>5772.5488692126864</v>
      </c>
      <c r="N2480" s="120">
        <v>1.0822345435741754</v>
      </c>
      <c r="O2480" s="123">
        <v>5380.7835218308883</v>
      </c>
      <c r="P2480" s="53">
        <v>6190.4044970508112</v>
      </c>
      <c r="Q2480" s="54">
        <v>5850.2189369524476</v>
      </c>
      <c r="R2480" s="55">
        <v>1.0872429476519485</v>
      </c>
      <c r="S2480" s="121">
        <v>6219.8099889216383</v>
      </c>
      <c r="T2480" s="54">
        <v>5823.3150345774429</v>
      </c>
      <c r="U2480" s="55">
        <v>1.0822429504831625</v>
      </c>
    </row>
    <row r="2481" spans="1:21" ht="13" x14ac:dyDescent="0.3">
      <c r="A2481" s="44" t="s">
        <v>4841</v>
      </c>
      <c r="B2481" s="44" t="s">
        <v>10928</v>
      </c>
      <c r="C2481" s="98" t="s">
        <v>961</v>
      </c>
      <c r="D2481" s="98" t="s">
        <v>13151</v>
      </c>
      <c r="E2481" s="98" t="s">
        <v>180</v>
      </c>
      <c r="F2481" s="122">
        <v>1.1485068365219242</v>
      </c>
      <c r="G2481" s="122">
        <v>1.1528681276297226</v>
      </c>
      <c r="H2481" s="99">
        <v>12270.416666666668</v>
      </c>
      <c r="I2481" s="53">
        <v>14092.65742863923</v>
      </c>
      <c r="J2481" s="54">
        <v>13318.109182364609</v>
      </c>
      <c r="K2481" s="55">
        <v>1.0853836136261015</v>
      </c>
      <c r="L2481" s="121">
        <v>14146.172287736543</v>
      </c>
      <c r="M2481" s="54">
        <v>13244.29170646805</v>
      </c>
      <c r="N2481" s="120">
        <v>1.0793677237095765</v>
      </c>
      <c r="O2481" s="123">
        <v>12379.968239915395</v>
      </c>
      <c r="P2481" s="53">
        <v>14218.478159467124</v>
      </c>
      <c r="Q2481" s="54">
        <v>13437.120340486304</v>
      </c>
      <c r="R2481" s="55">
        <v>1.0853921496472381</v>
      </c>
      <c r="S2481" s="121">
        <v>14272.470804866694</v>
      </c>
      <c r="T2481" s="54">
        <v>13362.641940281781</v>
      </c>
      <c r="U2481" s="55">
        <v>1.0793761083488127</v>
      </c>
    </row>
    <row r="2482" spans="1:21" ht="13" x14ac:dyDescent="0.3">
      <c r="A2482" s="44" t="s">
        <v>4840</v>
      </c>
      <c r="B2482" s="44" t="s">
        <v>10927</v>
      </c>
      <c r="C2482" s="98" t="s">
        <v>961</v>
      </c>
      <c r="D2482" s="98" t="s">
        <v>13151</v>
      </c>
      <c r="E2482" s="98" t="s">
        <v>185</v>
      </c>
      <c r="F2482" s="122">
        <v>1.1483165554288868</v>
      </c>
      <c r="G2482" s="122">
        <v>1.1528048359142047</v>
      </c>
      <c r="H2482" s="99">
        <v>20658.249999999996</v>
      </c>
      <c r="I2482" s="53">
        <v>23722.210481188795</v>
      </c>
      <c r="J2482" s="54">
        <v>22418.411207063076</v>
      </c>
      <c r="K2482" s="55">
        <v>1.0852037905951899</v>
      </c>
      <c r="L2482" s="121">
        <v>23814.930501524614</v>
      </c>
      <c r="M2482" s="54">
        <v>22296.624140856049</v>
      </c>
      <c r="N2482" s="120">
        <v>1.0793084671187565</v>
      </c>
      <c r="O2482" s="123">
        <v>20833.735773378085</v>
      </c>
      <c r="P2482" s="53">
        <v>23923.723700001097</v>
      </c>
      <c r="Q2482" s="54">
        <v>22609.026841273906</v>
      </c>
      <c r="R2482" s="55">
        <v>1.0852123252021051</v>
      </c>
      <c r="S2482" s="121">
        <v>24017.231349709018</v>
      </c>
      <c r="T2482" s="54">
        <v>22486.202095690303</v>
      </c>
      <c r="U2482" s="55">
        <v>1.0793168512976816</v>
      </c>
    </row>
    <row r="2483" spans="1:21" ht="13" x14ac:dyDescent="0.3">
      <c r="A2483" s="44" t="s">
        <v>4839</v>
      </c>
      <c r="B2483" s="44" t="s">
        <v>10926</v>
      </c>
      <c r="C2483" s="98" t="s">
        <v>961</v>
      </c>
      <c r="D2483" s="98" t="s">
        <v>13151</v>
      </c>
      <c r="E2483" s="98" t="s">
        <v>198</v>
      </c>
      <c r="F2483" s="122">
        <v>1.1504652569528457</v>
      </c>
      <c r="G2483" s="122">
        <v>1.1559301658739207</v>
      </c>
      <c r="H2483" s="99">
        <v>12350.083333333332</v>
      </c>
      <c r="I2483" s="53">
        <v>14208.34179547239</v>
      </c>
      <c r="J2483" s="54">
        <v>13427.43540674623</v>
      </c>
      <c r="K2483" s="55">
        <v>1.087234397075288</v>
      </c>
      <c r="L2483" s="121">
        <v>14275.833876056742</v>
      </c>
      <c r="M2483" s="54">
        <v>13365.686799353029</v>
      </c>
      <c r="N2483" s="120">
        <v>1.0822345435741754</v>
      </c>
      <c r="O2483" s="123">
        <v>12453.849082360917</v>
      </c>
      <c r="P2483" s="53">
        <v>14327.720684590315</v>
      </c>
      <c r="Q2483" s="54">
        <v>13540.359585918597</v>
      </c>
      <c r="R2483" s="55">
        <v>1.0872429476519485</v>
      </c>
      <c r="S2483" s="121">
        <v>14395.779835542231</v>
      </c>
      <c r="T2483" s="54">
        <v>13478.090375766305</v>
      </c>
      <c r="U2483" s="55">
        <v>1.0822429504831625</v>
      </c>
    </row>
    <row r="2484" spans="1:21" ht="13" x14ac:dyDescent="0.3">
      <c r="A2484" s="44" t="s">
        <v>4838</v>
      </c>
      <c r="B2484" s="44" t="s">
        <v>10925</v>
      </c>
      <c r="C2484" s="98" t="s">
        <v>961</v>
      </c>
      <c r="D2484" s="98" t="s">
        <v>13151</v>
      </c>
      <c r="E2484" s="98" t="s">
        <v>198</v>
      </c>
      <c r="F2484" s="122">
        <v>1.1504652569528457</v>
      </c>
      <c r="G2484" s="122">
        <v>1.1559301658739207</v>
      </c>
      <c r="H2484" s="99">
        <v>11095.333333333332</v>
      </c>
      <c r="I2484" s="53">
        <v>12764.795514310807</v>
      </c>
      <c r="J2484" s="54">
        <v>12063.228047016013</v>
      </c>
      <c r="K2484" s="55">
        <v>1.0872343970752882</v>
      </c>
      <c r="L2484" s="121">
        <v>12825.430500426441</v>
      </c>
      <c r="M2484" s="54">
        <v>12007.753005803332</v>
      </c>
      <c r="N2484" s="120">
        <v>1.0822345435741754</v>
      </c>
      <c r="O2484" s="123">
        <v>11188.978048966877</v>
      </c>
      <c r="P2484" s="53">
        <v>12872.530506144429</v>
      </c>
      <c r="Q2484" s="54">
        <v>12165.137475171696</v>
      </c>
      <c r="R2484" s="55">
        <v>1.0872429476519485</v>
      </c>
      <c r="S2484" s="121">
        <v>12933.677252101941</v>
      </c>
      <c r="T2484" s="54">
        <v>12109.192616605254</v>
      </c>
      <c r="U2484" s="55">
        <v>1.0822429504831628</v>
      </c>
    </row>
    <row r="2485" spans="1:21" ht="13" x14ac:dyDescent="0.3">
      <c r="A2485" s="44" t="s">
        <v>4837</v>
      </c>
      <c r="B2485" s="44" t="s">
        <v>10924</v>
      </c>
      <c r="C2485" s="98" t="s">
        <v>961</v>
      </c>
      <c r="D2485" s="98" t="s">
        <v>13151</v>
      </c>
      <c r="E2485" s="98" t="s">
        <v>185</v>
      </c>
      <c r="F2485" s="122">
        <v>1.1483165554288868</v>
      </c>
      <c r="G2485" s="122">
        <v>1.1528048359142047</v>
      </c>
      <c r="H2485" s="99">
        <v>9172.75</v>
      </c>
      <c r="I2485" s="53">
        <v>10533.220683810321</v>
      </c>
      <c r="J2485" s="54">
        <v>9954.303070182028</v>
      </c>
      <c r="K2485" s="55">
        <v>1.0852037905951899</v>
      </c>
      <c r="L2485" s="121">
        <v>10574.390558632022</v>
      </c>
      <c r="M2485" s="54">
        <v>9900.226741763574</v>
      </c>
      <c r="N2485" s="120">
        <v>1.0793084671187565</v>
      </c>
      <c r="O2485" s="123">
        <v>9255.4150749844412</v>
      </c>
      <c r="P2485" s="53">
        <v>10628.146357970725</v>
      </c>
      <c r="Q2485" s="54">
        <v>10044.09051423448</v>
      </c>
      <c r="R2485" s="55">
        <v>1.0852123252021049</v>
      </c>
      <c r="S2485" s="121">
        <v>10669.687256835296</v>
      </c>
      <c r="T2485" s="54">
        <v>9989.5254561853035</v>
      </c>
      <c r="U2485" s="55">
        <v>1.0793168512976816</v>
      </c>
    </row>
    <row r="2486" spans="1:21" ht="13" x14ac:dyDescent="0.3">
      <c r="A2486" s="44" t="s">
        <v>4836</v>
      </c>
      <c r="B2486" s="44" t="s">
        <v>10923</v>
      </c>
      <c r="C2486" s="98" t="s">
        <v>961</v>
      </c>
      <c r="D2486" s="98" t="s">
        <v>13151</v>
      </c>
      <c r="E2486" s="98" t="s">
        <v>180</v>
      </c>
      <c r="F2486" s="122">
        <v>1.1485068365219242</v>
      </c>
      <c r="G2486" s="122">
        <v>1.1528681276297226</v>
      </c>
      <c r="H2486" s="99">
        <v>12227.333333333332</v>
      </c>
      <c r="I2486" s="53">
        <v>14043.17592576574</v>
      </c>
      <c r="J2486" s="54">
        <v>13271.347238344213</v>
      </c>
      <c r="K2486" s="55">
        <v>1.0853836136261013</v>
      </c>
      <c r="L2486" s="121">
        <v>14096.502885904492</v>
      </c>
      <c r="M2486" s="54">
        <v>13197.788947038225</v>
      </c>
      <c r="N2486" s="120">
        <v>1.0793677237095762</v>
      </c>
      <c r="O2486" s="123">
        <v>12333.020442781954</v>
      </c>
      <c r="P2486" s="53">
        <v>14164.558293499722</v>
      </c>
      <c r="Q2486" s="54">
        <v>13386.163570034436</v>
      </c>
      <c r="R2486" s="55">
        <v>1.0853921496472381</v>
      </c>
      <c r="S2486" s="121">
        <v>14218.346185889122</v>
      </c>
      <c r="T2486" s="54">
        <v>13311.967609716337</v>
      </c>
      <c r="U2486" s="55">
        <v>1.0793761083488129</v>
      </c>
    </row>
    <row r="2487" spans="1:21" ht="13" x14ac:dyDescent="0.3">
      <c r="A2487" s="44" t="s">
        <v>4835</v>
      </c>
      <c r="B2487" s="44" t="s">
        <v>10922</v>
      </c>
      <c r="C2487" s="98" t="s">
        <v>961</v>
      </c>
      <c r="D2487" s="98" t="s">
        <v>13151</v>
      </c>
      <c r="E2487" s="98" t="s">
        <v>180</v>
      </c>
      <c r="F2487" s="122">
        <v>1.1485068365219242</v>
      </c>
      <c r="G2487" s="122">
        <v>1.1528681276297226</v>
      </c>
      <c r="H2487" s="99">
        <v>3867.0833333333335</v>
      </c>
      <c r="I2487" s="53">
        <v>4441.3716457333248</v>
      </c>
      <c r="J2487" s="54">
        <v>4197.2688825266023</v>
      </c>
      <c r="K2487" s="55">
        <v>1.0853836136261013</v>
      </c>
      <c r="L2487" s="121">
        <v>4458.2371218881062</v>
      </c>
      <c r="M2487" s="54">
        <v>4174.0049348952407</v>
      </c>
      <c r="N2487" s="120">
        <v>1.0793677237095762</v>
      </c>
      <c r="O2487" s="123">
        <v>3901.5779015491439</v>
      </c>
      <c r="P2487" s="53">
        <v>4480.9888931520545</v>
      </c>
      <c r="Q2487" s="54">
        <v>4234.7420255785855</v>
      </c>
      <c r="R2487" s="55">
        <v>1.0853921496472381</v>
      </c>
      <c r="S2487" s="121">
        <v>4498.0048101604634</v>
      </c>
      <c r="T2487" s="54">
        <v>4211.2699717938422</v>
      </c>
      <c r="U2487" s="55">
        <v>1.0793761083488127</v>
      </c>
    </row>
    <row r="2488" spans="1:21" ht="13" x14ac:dyDescent="0.3">
      <c r="A2488" s="44" t="s">
        <v>4834</v>
      </c>
      <c r="B2488" s="44" t="s">
        <v>13286</v>
      </c>
      <c r="C2488" s="98" t="s">
        <v>961</v>
      </c>
      <c r="D2488" s="98" t="s">
        <v>13151</v>
      </c>
      <c r="E2488" s="98" t="s">
        <v>180</v>
      </c>
      <c r="F2488" s="122">
        <v>1.1485068365219242</v>
      </c>
      <c r="G2488" s="122">
        <v>1.1528681276297226</v>
      </c>
      <c r="H2488" s="99">
        <v>15344.249999999998</v>
      </c>
      <c r="I2488" s="53">
        <v>17622.976026301534</v>
      </c>
      <c r="J2488" s="54">
        <v>16654.397513382304</v>
      </c>
      <c r="K2488" s="55">
        <v>1.0853836136261015</v>
      </c>
      <c r="L2488" s="121">
        <v>17689.896767382368</v>
      </c>
      <c r="M2488" s="54">
        <v>16562.088194530665</v>
      </c>
      <c r="N2488" s="120">
        <v>1.0793677237095762</v>
      </c>
      <c r="O2488" s="123">
        <v>15477.996128760429</v>
      </c>
      <c r="P2488" s="53">
        <v>17776.58436954123</v>
      </c>
      <c r="Q2488" s="54">
        <v>16799.695490426911</v>
      </c>
      <c r="R2488" s="55">
        <v>1.0853921496472381</v>
      </c>
      <c r="S2488" s="121">
        <v>17844.088416424129</v>
      </c>
      <c r="T2488" s="54">
        <v>16706.57922649942</v>
      </c>
      <c r="U2488" s="55">
        <v>1.0793761083488127</v>
      </c>
    </row>
    <row r="2489" spans="1:21" ht="13" x14ac:dyDescent="0.3">
      <c r="A2489" s="44" t="s">
        <v>4833</v>
      </c>
      <c r="B2489" s="44" t="s">
        <v>10921</v>
      </c>
      <c r="C2489" s="98" t="s">
        <v>961</v>
      </c>
      <c r="D2489" s="98" t="s">
        <v>13151</v>
      </c>
      <c r="E2489" s="98" t="s">
        <v>198</v>
      </c>
      <c r="F2489" s="122">
        <v>1.1504652569528457</v>
      </c>
      <c r="G2489" s="122">
        <v>1.1559301658739207</v>
      </c>
      <c r="H2489" s="99">
        <v>11841.000000000002</v>
      </c>
      <c r="I2489" s="53">
        <v>13622.659107578649</v>
      </c>
      <c r="J2489" s="54">
        <v>12873.94249576849</v>
      </c>
      <c r="K2489" s="55">
        <v>1.0872343970752882</v>
      </c>
      <c r="L2489" s="121">
        <v>13687.369094113097</v>
      </c>
      <c r="M2489" s="54">
        <v>12814.739230461812</v>
      </c>
      <c r="N2489" s="120">
        <v>1.0822345435741754</v>
      </c>
      <c r="O2489" s="123">
        <v>11942.936241486424</v>
      </c>
      <c r="P2489" s="53">
        <v>13739.933211833133</v>
      </c>
      <c r="Q2489" s="54">
        <v>12984.873202812983</v>
      </c>
      <c r="R2489" s="55">
        <v>1.0872429476519485</v>
      </c>
      <c r="S2489" s="121">
        <v>13805.200270643061</v>
      </c>
      <c r="T2489" s="54">
        <v>12925.15855541856</v>
      </c>
      <c r="U2489" s="55">
        <v>1.0822429504831625</v>
      </c>
    </row>
    <row r="2490" spans="1:21" ht="13" x14ac:dyDescent="0.3">
      <c r="A2490" s="44" t="s">
        <v>4832</v>
      </c>
      <c r="B2490" s="44" t="s">
        <v>10920</v>
      </c>
      <c r="C2490" s="98" t="s">
        <v>961</v>
      </c>
      <c r="D2490" s="98" t="s">
        <v>13151</v>
      </c>
      <c r="E2490" s="98" t="s">
        <v>180</v>
      </c>
      <c r="F2490" s="122">
        <v>1.1485068365219242</v>
      </c>
      <c r="G2490" s="122">
        <v>1.1528681276297226</v>
      </c>
      <c r="H2490" s="99">
        <v>13447.333333333336</v>
      </c>
      <c r="I2490" s="53">
        <v>15444.354266322491</v>
      </c>
      <c r="J2490" s="54">
        <v>14595.51524696806</v>
      </c>
      <c r="K2490" s="55">
        <v>1.085383613626101</v>
      </c>
      <c r="L2490" s="121">
        <v>15503.002001612758</v>
      </c>
      <c r="M2490" s="54">
        <v>14514.617569963913</v>
      </c>
      <c r="N2490" s="120">
        <v>1.0793677237095765</v>
      </c>
      <c r="O2490" s="123">
        <v>13561.403140529095</v>
      </c>
      <c r="P2490" s="53">
        <v>15575.364219727559</v>
      </c>
      <c r="Q2490" s="54">
        <v>14719.44050693168</v>
      </c>
      <c r="R2490" s="55">
        <v>1.0853921496472381</v>
      </c>
      <c r="S2490" s="121">
        <v>15634.509446653617</v>
      </c>
      <c r="T2490" s="54">
        <v>14637.854545573662</v>
      </c>
      <c r="U2490" s="55">
        <v>1.0793761083488127</v>
      </c>
    </row>
    <row r="2491" spans="1:21" ht="13" x14ac:dyDescent="0.3">
      <c r="A2491" s="44" t="s">
        <v>4831</v>
      </c>
      <c r="B2491" s="44" t="s">
        <v>10919</v>
      </c>
      <c r="C2491" s="98" t="s">
        <v>961</v>
      </c>
      <c r="D2491" s="98" t="s">
        <v>13151</v>
      </c>
      <c r="E2491" s="98" t="s">
        <v>198</v>
      </c>
      <c r="F2491" s="122">
        <v>1.1504652569528457</v>
      </c>
      <c r="G2491" s="122">
        <v>1.1559301658739207</v>
      </c>
      <c r="H2491" s="99">
        <v>21059.166666666664</v>
      </c>
      <c r="I2491" s="53">
        <v>24227.839590379466</v>
      </c>
      <c r="J2491" s="54">
        <v>22896.250373741335</v>
      </c>
      <c r="K2491" s="55">
        <v>1.087234397075288</v>
      </c>
      <c r="L2491" s="121">
        <v>24342.926018166538</v>
      </c>
      <c r="M2491" s="54">
        <v>22790.957625552484</v>
      </c>
      <c r="N2491" s="120">
        <v>1.0822345435741754</v>
      </c>
      <c r="O2491" s="123">
        <v>21237.297628232554</v>
      </c>
      <c r="P2491" s="53">
        <v>24432.773072848628</v>
      </c>
      <c r="Q2491" s="54">
        <v>23090.102073481299</v>
      </c>
      <c r="R2491" s="55">
        <v>1.0872429476519485</v>
      </c>
      <c r="S2491" s="121">
        <v>24548.83297011668</v>
      </c>
      <c r="T2491" s="54">
        <v>22983.91564546747</v>
      </c>
      <c r="U2491" s="55">
        <v>1.0822429504831625</v>
      </c>
    </row>
    <row r="2492" spans="1:21" ht="13" x14ac:dyDescent="0.3">
      <c r="A2492" s="44" t="s">
        <v>4830</v>
      </c>
      <c r="B2492" s="44" t="s">
        <v>10918</v>
      </c>
      <c r="C2492" s="98" t="s">
        <v>961</v>
      </c>
      <c r="D2492" s="98" t="s">
        <v>13151</v>
      </c>
      <c r="E2492" s="98" t="s">
        <v>198</v>
      </c>
      <c r="F2492" s="122">
        <v>1.1504652569528457</v>
      </c>
      <c r="G2492" s="122">
        <v>1.1559301658739207</v>
      </c>
      <c r="H2492" s="99">
        <v>8401.8333333333321</v>
      </c>
      <c r="I2492" s="53">
        <v>9666.0173447083162</v>
      </c>
      <c r="J2492" s="54">
        <v>9134.7621984937232</v>
      </c>
      <c r="K2492" s="55">
        <v>1.087234397075288</v>
      </c>
      <c r="L2492" s="121">
        <v>9711.9325986450349</v>
      </c>
      <c r="M2492" s="54">
        <v>9092.7542626862905</v>
      </c>
      <c r="N2492" s="120">
        <v>1.0822345435741754</v>
      </c>
      <c r="O2492" s="123">
        <v>8475.3603890466766</v>
      </c>
      <c r="P2492" s="53">
        <v>9750.6076677525562</v>
      </c>
      <c r="Q2492" s="54">
        <v>9214.7758117996746</v>
      </c>
      <c r="R2492" s="55">
        <v>1.0872429476519485</v>
      </c>
      <c r="S2492" s="121">
        <v>9796.9247403519821</v>
      </c>
      <c r="T2492" s="54">
        <v>9172.3990338500007</v>
      </c>
      <c r="U2492" s="55">
        <v>1.0822429504831628</v>
      </c>
    </row>
    <row r="2493" spans="1:21" ht="13" x14ac:dyDescent="0.3">
      <c r="A2493" s="44" t="s">
        <v>4829</v>
      </c>
      <c r="B2493" s="44" t="s">
        <v>10917</v>
      </c>
      <c r="C2493" s="98" t="s">
        <v>961</v>
      </c>
      <c r="D2493" s="98" t="s">
        <v>13151</v>
      </c>
      <c r="E2493" s="98" t="s">
        <v>198</v>
      </c>
      <c r="F2493" s="122">
        <v>1.1504652569528457</v>
      </c>
      <c r="G2493" s="122">
        <v>1.1559301658739207</v>
      </c>
      <c r="H2493" s="99">
        <v>3779.5833333333335</v>
      </c>
      <c r="I2493" s="53">
        <v>4348.2793107580264</v>
      </c>
      <c r="J2493" s="54">
        <v>4109.2930066124745</v>
      </c>
      <c r="K2493" s="55">
        <v>1.087234397075288</v>
      </c>
      <c r="L2493" s="121">
        <v>4368.9343894343065</v>
      </c>
      <c r="M2493" s="54">
        <v>4090.3956436505605</v>
      </c>
      <c r="N2493" s="120">
        <v>1.0822345435741754</v>
      </c>
      <c r="O2493" s="123">
        <v>3814.1625890535261</v>
      </c>
      <c r="P2493" s="53">
        <v>4388.061543075396</v>
      </c>
      <c r="Q2493" s="54">
        <v>4146.9213761463434</v>
      </c>
      <c r="R2493" s="55">
        <v>1.0872429476519485</v>
      </c>
      <c r="S2493" s="121">
        <v>4408.905594234745</v>
      </c>
      <c r="T2493" s="54">
        <v>4127.8505739997863</v>
      </c>
      <c r="U2493" s="55">
        <v>1.0822429504831625</v>
      </c>
    </row>
    <row r="2494" spans="1:21" ht="13" x14ac:dyDescent="0.3">
      <c r="A2494" s="44" t="s">
        <v>4828</v>
      </c>
      <c r="B2494" s="44" t="s">
        <v>10916</v>
      </c>
      <c r="C2494" s="98" t="s">
        <v>961</v>
      </c>
      <c r="D2494" s="98" t="s">
        <v>13151</v>
      </c>
      <c r="E2494" s="98" t="s">
        <v>180</v>
      </c>
      <c r="F2494" s="122">
        <v>1.1485068365219242</v>
      </c>
      <c r="G2494" s="122">
        <v>1.1528681276297226</v>
      </c>
      <c r="H2494" s="99">
        <v>34676.75</v>
      </c>
      <c r="I2494" s="53">
        <v>39826.484443361638</v>
      </c>
      <c r="J2494" s="54">
        <v>37637.576223808908</v>
      </c>
      <c r="K2494" s="55">
        <v>1.0853836136261013</v>
      </c>
      <c r="L2494" s="121">
        <v>39977.719844783984</v>
      </c>
      <c r="M2494" s="54">
        <v>37428.964713146059</v>
      </c>
      <c r="N2494" s="120">
        <v>1.0793677237095765</v>
      </c>
      <c r="O2494" s="123">
        <v>34985.715979735294</v>
      </c>
      <c r="P2494" s="53">
        <v>40181.333983340315</v>
      </c>
      <c r="Q2494" s="54">
        <v>37973.221474192622</v>
      </c>
      <c r="R2494" s="55">
        <v>1.0853921496472381</v>
      </c>
      <c r="S2494" s="121">
        <v>40333.916875342693</v>
      </c>
      <c r="T2494" s="54">
        <v>37762.745962003552</v>
      </c>
      <c r="U2494" s="55">
        <v>1.0793761083488127</v>
      </c>
    </row>
    <row r="2495" spans="1:21" ht="13" x14ac:dyDescent="0.3">
      <c r="A2495" s="44" t="s">
        <v>4827</v>
      </c>
      <c r="B2495" s="44" t="s">
        <v>10915</v>
      </c>
      <c r="C2495" s="98" t="s">
        <v>961</v>
      </c>
      <c r="D2495" s="98" t="s">
        <v>13151</v>
      </c>
      <c r="E2495" s="98" t="s">
        <v>180</v>
      </c>
      <c r="F2495" s="122">
        <v>1.1485068365219242</v>
      </c>
      <c r="G2495" s="122">
        <v>1.1528681276297226</v>
      </c>
      <c r="H2495" s="99">
        <v>8242.25</v>
      </c>
      <c r="I2495" s="53">
        <v>9466.2804733228295</v>
      </c>
      <c r="J2495" s="54">
        <v>8946.0030894097326</v>
      </c>
      <c r="K2495" s="55">
        <v>1.0853836136261013</v>
      </c>
      <c r="L2495" s="121">
        <v>9502.2273249560803</v>
      </c>
      <c r="M2495" s="54">
        <v>8896.4186207452549</v>
      </c>
      <c r="N2495" s="120">
        <v>1.0793677237095762</v>
      </c>
      <c r="O2495" s="123">
        <v>8313.290585120707</v>
      </c>
      <c r="P2495" s="53">
        <v>9547.8710710044797</v>
      </c>
      <c r="Q2495" s="54">
        <v>9023.1803388263106</v>
      </c>
      <c r="R2495" s="55">
        <v>1.0853921496472381</v>
      </c>
      <c r="S2495" s="121">
        <v>9584.1277513099103</v>
      </c>
      <c r="T2495" s="54">
        <v>8973.1672393404133</v>
      </c>
      <c r="U2495" s="55">
        <v>1.0793761083488127</v>
      </c>
    </row>
    <row r="2496" spans="1:21" ht="13" x14ac:dyDescent="0.3">
      <c r="A2496" s="44" t="s">
        <v>4826</v>
      </c>
      <c r="B2496" s="44" t="s">
        <v>10914</v>
      </c>
      <c r="C2496" s="98" t="s">
        <v>961</v>
      </c>
      <c r="D2496" s="98" t="s">
        <v>13151</v>
      </c>
      <c r="E2496" s="98" t="s">
        <v>185</v>
      </c>
      <c r="F2496" s="122">
        <v>1.1483165554288868</v>
      </c>
      <c r="G2496" s="122">
        <v>1.1528048359142047</v>
      </c>
      <c r="H2496" s="99">
        <v>10151.416666666668</v>
      </c>
      <c r="I2496" s="53">
        <v>11657.03981939006</v>
      </c>
      <c r="J2496" s="54">
        <v>11016.355846577857</v>
      </c>
      <c r="K2496" s="55">
        <v>1.0852037905951901</v>
      </c>
      <c r="L2496" s="121">
        <v>11702.602224713391</v>
      </c>
      <c r="M2496" s="54">
        <v>10956.509961583799</v>
      </c>
      <c r="N2496" s="120">
        <v>1.0793084671187565</v>
      </c>
      <c r="O2496" s="123">
        <v>10237.599333014237</v>
      </c>
      <c r="P2496" s="53">
        <v>11756.004801947978</v>
      </c>
      <c r="Q2496" s="54">
        <v>11109.9689766679</v>
      </c>
      <c r="R2496" s="55">
        <v>1.0852123252021051</v>
      </c>
      <c r="S2496" s="121">
        <v>11801.954019250848</v>
      </c>
      <c r="T2496" s="54">
        <v>11049.613476956172</v>
      </c>
      <c r="U2496" s="55">
        <v>1.0793168512976816</v>
      </c>
    </row>
    <row r="2497" spans="1:21" ht="13" x14ac:dyDescent="0.3">
      <c r="A2497" s="44" t="s">
        <v>4825</v>
      </c>
      <c r="B2497" s="44" t="s">
        <v>10913</v>
      </c>
      <c r="C2497" s="98" t="s">
        <v>961</v>
      </c>
      <c r="D2497" s="98" t="s">
        <v>13151</v>
      </c>
      <c r="E2497" s="98" t="s">
        <v>185</v>
      </c>
      <c r="F2497" s="122">
        <v>1.1483165554288868</v>
      </c>
      <c r="G2497" s="122">
        <v>1.1528048359142047</v>
      </c>
      <c r="H2497" s="99">
        <v>13499.5</v>
      </c>
      <c r="I2497" s="53">
        <v>15501.699340012257</v>
      </c>
      <c r="J2497" s="54">
        <v>14649.708571139767</v>
      </c>
      <c r="K2497" s="55">
        <v>1.0852037905951899</v>
      </c>
      <c r="L2497" s="121">
        <v>15562.288882423805</v>
      </c>
      <c r="M2497" s="54">
        <v>14570.124651869653</v>
      </c>
      <c r="N2497" s="120">
        <v>1.0793084671187565</v>
      </c>
      <c r="O2497" s="123">
        <v>13612.397898137897</v>
      </c>
      <c r="P2497" s="53">
        <v>15631.341865517128</v>
      </c>
      <c r="Q2497" s="54">
        <v>14772.341974614474</v>
      </c>
      <c r="R2497" s="55">
        <v>1.0852123252021051</v>
      </c>
      <c r="S2497" s="121">
        <v>15692.438125361723</v>
      </c>
      <c r="T2497" s="54">
        <v>14692.090438029374</v>
      </c>
      <c r="U2497" s="55">
        <v>1.0793168512976816</v>
      </c>
    </row>
    <row r="2498" spans="1:21" ht="13" x14ac:dyDescent="0.3">
      <c r="A2498" s="44" t="s">
        <v>4824</v>
      </c>
      <c r="B2498" s="44" t="s">
        <v>10912</v>
      </c>
      <c r="C2498" s="98" t="s">
        <v>961</v>
      </c>
      <c r="D2498" s="98" t="s">
        <v>13151</v>
      </c>
      <c r="E2498" s="98" t="s">
        <v>180</v>
      </c>
      <c r="F2498" s="122">
        <v>1.1485068365219242</v>
      </c>
      <c r="G2498" s="122">
        <v>1.1528681276297226</v>
      </c>
      <c r="H2498" s="99">
        <v>9554</v>
      </c>
      <c r="I2498" s="53">
        <v>10972.834316130464</v>
      </c>
      <c r="J2498" s="54">
        <v>10369.755044583771</v>
      </c>
      <c r="K2498" s="55">
        <v>1.0853836136261013</v>
      </c>
      <c r="L2498" s="121">
        <v>11014.50209137437</v>
      </c>
      <c r="M2498" s="54">
        <v>10312.279232321294</v>
      </c>
      <c r="N2498" s="120">
        <v>1.0793677237095765</v>
      </c>
      <c r="O2498" s="123">
        <v>9637.9772301061967</v>
      </c>
      <c r="P2498" s="53">
        <v>11069.282739019605</v>
      </c>
      <c r="Q2498" s="54">
        <v>10460.984824036099</v>
      </c>
      <c r="R2498" s="55">
        <v>1.0853921496472381</v>
      </c>
      <c r="S2498" s="121">
        <v>11111.31676341043</v>
      </c>
      <c r="T2498" s="54">
        <v>10403.002354986496</v>
      </c>
      <c r="U2498" s="55">
        <v>1.0793761083488127</v>
      </c>
    </row>
    <row r="2499" spans="1:21" ht="13" x14ac:dyDescent="0.3">
      <c r="A2499" s="44" t="s">
        <v>4823</v>
      </c>
      <c r="B2499" s="44" t="s">
        <v>10911</v>
      </c>
      <c r="C2499" s="98" t="s">
        <v>961</v>
      </c>
      <c r="D2499" s="98" t="s">
        <v>13151</v>
      </c>
      <c r="E2499" s="98" t="s">
        <v>185</v>
      </c>
      <c r="F2499" s="122">
        <v>1.1483165554288868</v>
      </c>
      <c r="G2499" s="122">
        <v>1.1528048359142047</v>
      </c>
      <c r="H2499" s="99">
        <v>16733.666666666668</v>
      </c>
      <c r="I2499" s="53">
        <v>19215.546466361851</v>
      </c>
      <c r="J2499" s="54">
        <v>18159.438497223047</v>
      </c>
      <c r="K2499" s="55">
        <v>1.0852037905951901</v>
      </c>
      <c r="L2499" s="121">
        <v>19290.651855909666</v>
      </c>
      <c r="M2499" s="54">
        <v>18060.788119276236</v>
      </c>
      <c r="N2499" s="120">
        <v>1.0793084671187567</v>
      </c>
      <c r="O2499" s="123">
        <v>16877.849607139156</v>
      </c>
      <c r="P2499" s="53">
        <v>19381.114123916825</v>
      </c>
      <c r="Q2499" s="54">
        <v>18316.050416574919</v>
      </c>
      <c r="R2499" s="55">
        <v>1.0852123252021051</v>
      </c>
      <c r="S2499" s="121">
        <v>19456.866646942679</v>
      </c>
      <c r="T2499" s="54">
        <v>18216.547494653249</v>
      </c>
      <c r="U2499" s="55">
        <v>1.0793168512976816</v>
      </c>
    </row>
    <row r="2500" spans="1:21" ht="13" x14ac:dyDescent="0.3">
      <c r="A2500" s="44" t="s">
        <v>4822</v>
      </c>
      <c r="B2500" s="44" t="s">
        <v>10910</v>
      </c>
      <c r="C2500" s="98" t="s">
        <v>961</v>
      </c>
      <c r="D2500" s="98" t="s">
        <v>13151</v>
      </c>
      <c r="E2500" s="98" t="s">
        <v>185</v>
      </c>
      <c r="F2500" s="122">
        <v>1.1483165554288868</v>
      </c>
      <c r="G2500" s="122">
        <v>1.1528048359142047</v>
      </c>
      <c r="H2500" s="99">
        <v>7719.5833333333339</v>
      </c>
      <c r="I2500" s="53">
        <v>8864.5253426795771</v>
      </c>
      <c r="J2500" s="54">
        <v>8377.3210951487854</v>
      </c>
      <c r="K2500" s="55">
        <v>1.0852037905951899</v>
      </c>
      <c r="L2500" s="121">
        <v>8899.1729979093634</v>
      </c>
      <c r="M2500" s="54">
        <v>8331.8116542955013</v>
      </c>
      <c r="N2500" s="120">
        <v>1.0793084671187565</v>
      </c>
      <c r="O2500" s="123">
        <v>7785.4180879788673</v>
      </c>
      <c r="P2500" s="53">
        <v>8940.1244813616431</v>
      </c>
      <c r="Q2500" s="54">
        <v>8448.8316659260745</v>
      </c>
      <c r="R2500" s="55">
        <v>1.0852123252021051</v>
      </c>
      <c r="S2500" s="121">
        <v>8975.0676214359592</v>
      </c>
      <c r="T2500" s="54">
        <v>8402.9329367533683</v>
      </c>
      <c r="U2500" s="55">
        <v>1.0793168512976816</v>
      </c>
    </row>
    <row r="2501" spans="1:21" ht="13" x14ac:dyDescent="0.3">
      <c r="A2501" s="44" t="s">
        <v>4821</v>
      </c>
      <c r="B2501" s="44" t="s">
        <v>10909</v>
      </c>
      <c r="C2501" s="98" t="s">
        <v>961</v>
      </c>
      <c r="D2501" s="98" t="s">
        <v>13151</v>
      </c>
      <c r="E2501" s="98" t="s">
        <v>180</v>
      </c>
      <c r="F2501" s="122">
        <v>1.1485068365219242</v>
      </c>
      <c r="G2501" s="122">
        <v>1.1528681276297226</v>
      </c>
      <c r="H2501" s="99">
        <v>12310.083333333328</v>
      </c>
      <c r="I2501" s="53">
        <v>14138.214866487924</v>
      </c>
      <c r="J2501" s="54">
        <v>13361.162732371769</v>
      </c>
      <c r="K2501" s="55">
        <v>1.0853836136261013</v>
      </c>
      <c r="L2501" s="121">
        <v>14191.902723465848</v>
      </c>
      <c r="M2501" s="54">
        <v>13287.106626175189</v>
      </c>
      <c r="N2501" s="120">
        <v>1.0793677237095765</v>
      </c>
      <c r="O2501" s="123">
        <v>12415.914676394445</v>
      </c>
      <c r="P2501" s="53">
        <v>14259.762887511914</v>
      </c>
      <c r="Q2501" s="54">
        <v>13476.136320448459</v>
      </c>
      <c r="R2501" s="55">
        <v>1.0853921496472381</v>
      </c>
      <c r="S2501" s="121">
        <v>14313.912305785256</v>
      </c>
      <c r="T2501" s="54">
        <v>13401.441664997545</v>
      </c>
      <c r="U2501" s="55">
        <v>1.0793761083488127</v>
      </c>
    </row>
    <row r="2502" spans="1:21" ht="13" x14ac:dyDescent="0.3">
      <c r="A2502" s="44" t="s">
        <v>4820</v>
      </c>
      <c r="B2502" s="44" t="s">
        <v>10908</v>
      </c>
      <c r="C2502" s="98" t="s">
        <v>961</v>
      </c>
      <c r="D2502" s="98" t="s">
        <v>13151</v>
      </c>
      <c r="E2502" s="98" t="s">
        <v>180</v>
      </c>
      <c r="F2502" s="122">
        <v>1.1485068365219242</v>
      </c>
      <c r="G2502" s="122">
        <v>1.1528681276297226</v>
      </c>
      <c r="H2502" s="99">
        <v>3961.2499999999995</v>
      </c>
      <c r="I2502" s="53">
        <v>4549.5227061724718</v>
      </c>
      <c r="J2502" s="54">
        <v>4299.475839476393</v>
      </c>
      <c r="K2502" s="55">
        <v>1.0853836136261013</v>
      </c>
      <c r="L2502" s="121">
        <v>4566.7988705732378</v>
      </c>
      <c r="M2502" s="54">
        <v>4275.6453955445586</v>
      </c>
      <c r="N2502" s="120">
        <v>1.0793677237095762</v>
      </c>
      <c r="O2502" s="123">
        <v>3997.333042915142</v>
      </c>
      <c r="P2502" s="53">
        <v>4590.964327643027</v>
      </c>
      <c r="Q2502" s="54">
        <v>4338.6739043056014</v>
      </c>
      <c r="R2502" s="55">
        <v>1.0853921496472381</v>
      </c>
      <c r="S2502" s="121">
        <v>4608.3978606980008</v>
      </c>
      <c r="T2502" s="54">
        <v>4314.6257836358636</v>
      </c>
      <c r="U2502" s="55">
        <v>1.0793761083488127</v>
      </c>
    </row>
    <row r="2503" spans="1:21" ht="13" x14ac:dyDescent="0.3">
      <c r="A2503" s="44" t="s">
        <v>4819</v>
      </c>
      <c r="B2503" s="44" t="s">
        <v>10907</v>
      </c>
      <c r="C2503" s="98" t="s">
        <v>961</v>
      </c>
      <c r="D2503" s="98" t="s">
        <v>13151</v>
      </c>
      <c r="E2503" s="98" t="s">
        <v>198</v>
      </c>
      <c r="F2503" s="122">
        <v>1.1504652569528457</v>
      </c>
      <c r="G2503" s="122">
        <v>1.1559301658739207</v>
      </c>
      <c r="H2503" s="99">
        <v>5036.166666666667</v>
      </c>
      <c r="I2503" s="53">
        <v>5793.9347782240238</v>
      </c>
      <c r="J2503" s="54">
        <v>5475.4936294039971</v>
      </c>
      <c r="K2503" s="55">
        <v>1.087234397075288</v>
      </c>
      <c r="L2503" s="121">
        <v>5821.4569703687112</v>
      </c>
      <c r="M2503" s="54">
        <v>5450.3135338634766</v>
      </c>
      <c r="N2503" s="120">
        <v>1.0822345435741754</v>
      </c>
      <c r="O2503" s="123">
        <v>5081.5937755988652</v>
      </c>
      <c r="P2503" s="53">
        <v>5846.19708877433</v>
      </c>
      <c r="Q2503" s="54">
        <v>5524.9269953519042</v>
      </c>
      <c r="R2503" s="55">
        <v>1.0872429476519485</v>
      </c>
      <c r="S2503" s="121">
        <v>5873.967535931879</v>
      </c>
      <c r="T2503" s="54">
        <v>5499.5190408609897</v>
      </c>
      <c r="U2503" s="55">
        <v>1.0822429504831625</v>
      </c>
    </row>
    <row r="2504" spans="1:21" ht="13" x14ac:dyDescent="0.3">
      <c r="A2504" s="44" t="s">
        <v>4818</v>
      </c>
      <c r="B2504" s="44" t="s">
        <v>10906</v>
      </c>
      <c r="C2504" s="98" t="s">
        <v>961</v>
      </c>
      <c r="D2504" s="98" t="s">
        <v>13151</v>
      </c>
      <c r="E2504" s="98" t="s">
        <v>180</v>
      </c>
      <c r="F2504" s="122">
        <v>1.1485068365219242</v>
      </c>
      <c r="G2504" s="122">
        <v>1.1528681276297226</v>
      </c>
      <c r="H2504" s="99">
        <v>14795.083333333332</v>
      </c>
      <c r="I2504" s="53">
        <v>16992.25435524491</v>
      </c>
      <c r="J2504" s="54">
        <v>16058.341012232635</v>
      </c>
      <c r="K2504" s="55">
        <v>1.0853836136261013</v>
      </c>
      <c r="L2504" s="121">
        <v>17056.780020625712</v>
      </c>
      <c r="M2504" s="54">
        <v>15969.33541959349</v>
      </c>
      <c r="N2504" s="120">
        <v>1.0793677237095765</v>
      </c>
      <c r="O2504" s="123">
        <v>14921.130350144864</v>
      </c>
      <c r="P2504" s="53">
        <v>17137.020215776149</v>
      </c>
      <c r="Q2504" s="54">
        <v>16195.27774591038</v>
      </c>
      <c r="R2504" s="55">
        <v>1.0853921496472381</v>
      </c>
      <c r="S2504" s="121">
        <v>17202.095608890537</v>
      </c>
      <c r="T2504" s="54">
        <v>16105.511609504721</v>
      </c>
      <c r="U2504" s="55">
        <v>1.0793761083488127</v>
      </c>
    </row>
    <row r="2505" spans="1:21" ht="13" x14ac:dyDescent="0.3">
      <c r="A2505" s="44" t="s">
        <v>4817</v>
      </c>
      <c r="B2505" s="44" t="s">
        <v>10905</v>
      </c>
      <c r="C2505" s="98" t="s">
        <v>961</v>
      </c>
      <c r="D2505" s="98" t="s">
        <v>13151</v>
      </c>
      <c r="E2505" s="98" t="s">
        <v>198</v>
      </c>
      <c r="F2505" s="122">
        <v>1.1504652569528457</v>
      </c>
      <c r="G2505" s="122">
        <v>1.1559301658739207</v>
      </c>
      <c r="H2505" s="99">
        <v>6351.3333333333339</v>
      </c>
      <c r="I2505" s="53">
        <v>7306.9883353265086</v>
      </c>
      <c r="J2505" s="54">
        <v>6905.3880672908481</v>
      </c>
      <c r="K2505" s="55">
        <v>1.0872343970752882</v>
      </c>
      <c r="L2505" s="121">
        <v>7341.6977935205623</v>
      </c>
      <c r="M2505" s="54">
        <v>6873.6323310874459</v>
      </c>
      <c r="N2505" s="120">
        <v>1.0822345435741754</v>
      </c>
      <c r="O2505" s="123">
        <v>6407.5628880265249</v>
      </c>
      <c r="P2505" s="53">
        <v>7371.6784844149543</v>
      </c>
      <c r="Q2505" s="54">
        <v>6966.5775616431911</v>
      </c>
      <c r="R2505" s="55">
        <v>1.0872429476519485</v>
      </c>
      <c r="S2505" s="121">
        <v>7406.6952320040791</v>
      </c>
      <c r="T2505" s="54">
        <v>6934.5397653442405</v>
      </c>
      <c r="U2505" s="55">
        <v>1.0822429504831625</v>
      </c>
    </row>
    <row r="2506" spans="1:21" ht="13" x14ac:dyDescent="0.3">
      <c r="A2506" s="44" t="s">
        <v>4816</v>
      </c>
      <c r="B2506" s="44" t="s">
        <v>10904</v>
      </c>
      <c r="C2506" s="98" t="s">
        <v>961</v>
      </c>
      <c r="D2506" s="98" t="s">
        <v>13151</v>
      </c>
      <c r="E2506" s="98" t="s">
        <v>198</v>
      </c>
      <c r="F2506" s="122">
        <v>1.1504652569528457</v>
      </c>
      <c r="G2506" s="122">
        <v>1.1559301658739207</v>
      </c>
      <c r="H2506" s="99">
        <v>14005.249999999996</v>
      </c>
      <c r="I2506" s="53">
        <v>16112.553539938839</v>
      </c>
      <c r="J2506" s="54">
        <v>15226.989539638676</v>
      </c>
      <c r="K2506" s="55">
        <v>1.0872343970752882</v>
      </c>
      <c r="L2506" s="121">
        <v>16189.090955605723</v>
      </c>
      <c r="M2506" s="54">
        <v>15156.965341392213</v>
      </c>
      <c r="N2506" s="120">
        <v>1.0822345435741751</v>
      </c>
      <c r="O2506" s="123">
        <v>14127.532515710223</v>
      </c>
      <c r="P2506" s="53">
        <v>16253.235325796246</v>
      </c>
      <c r="Q2506" s="54">
        <v>15360.060095429531</v>
      </c>
      <c r="R2506" s="55">
        <v>1.0872429476519485</v>
      </c>
      <c r="S2506" s="121">
        <v>16330.441004274127</v>
      </c>
      <c r="T2506" s="54">
        <v>15289.422472849048</v>
      </c>
      <c r="U2506" s="55">
        <v>1.0822429504831625</v>
      </c>
    </row>
    <row r="2507" spans="1:21" ht="13" x14ac:dyDescent="0.3">
      <c r="A2507" s="44" t="s">
        <v>4815</v>
      </c>
      <c r="B2507" s="44" t="s">
        <v>10903</v>
      </c>
      <c r="C2507" s="98" t="s">
        <v>961</v>
      </c>
      <c r="D2507" s="98" t="s">
        <v>13151</v>
      </c>
      <c r="E2507" s="98" t="s">
        <v>185</v>
      </c>
      <c r="F2507" s="122">
        <v>1.1483165554288868</v>
      </c>
      <c r="G2507" s="122">
        <v>1.1528048359142047</v>
      </c>
      <c r="H2507" s="99">
        <v>9088.6666666666679</v>
      </c>
      <c r="I2507" s="53">
        <v>10436.66640010801</v>
      </c>
      <c r="J2507" s="54">
        <v>9863.0555181228174</v>
      </c>
      <c r="K2507" s="55">
        <v>1.0852037905951899</v>
      </c>
      <c r="L2507" s="121">
        <v>10477.45888534557</v>
      </c>
      <c r="M2507" s="54">
        <v>9809.4748881533396</v>
      </c>
      <c r="N2507" s="120">
        <v>1.0793084671187565</v>
      </c>
      <c r="O2507" s="123">
        <v>9167.153733702291</v>
      </c>
      <c r="P2507" s="53">
        <v>10526.794398572074</v>
      </c>
      <c r="Q2507" s="54">
        <v>9948.3082188362223</v>
      </c>
      <c r="R2507" s="55">
        <v>1.0852123252021051</v>
      </c>
      <c r="S2507" s="121">
        <v>10567.939155780958</v>
      </c>
      <c r="T2507" s="54">
        <v>9894.263503221342</v>
      </c>
      <c r="U2507" s="55">
        <v>1.0793168512976816</v>
      </c>
    </row>
    <row r="2508" spans="1:21" ht="13" x14ac:dyDescent="0.3">
      <c r="A2508" s="44" t="s">
        <v>4814</v>
      </c>
      <c r="B2508" s="44" t="s">
        <v>10902</v>
      </c>
      <c r="C2508" s="98" t="s">
        <v>961</v>
      </c>
      <c r="D2508" s="98" t="s">
        <v>13151</v>
      </c>
      <c r="E2508" s="98" t="s">
        <v>198</v>
      </c>
      <c r="F2508" s="122">
        <v>1.1504652569528457</v>
      </c>
      <c r="G2508" s="122">
        <v>1.1559301658739207</v>
      </c>
      <c r="H2508" s="99">
        <v>13085.833333333332</v>
      </c>
      <c r="I2508" s="53">
        <v>15054.796608275446</v>
      </c>
      <c r="J2508" s="54">
        <v>14227.368114394374</v>
      </c>
      <c r="K2508" s="55">
        <v>1.0872343970752882</v>
      </c>
      <c r="L2508" s="121">
        <v>15126.30949559848</v>
      </c>
      <c r="M2508" s="54">
        <v>14161.940864787728</v>
      </c>
      <c r="N2508" s="120">
        <v>1.0822345435741754</v>
      </c>
      <c r="O2508" s="123">
        <v>13202.167885008577</v>
      </c>
      <c r="P2508" s="53">
        <v>15188.635468161001</v>
      </c>
      <c r="Q2508" s="54">
        <v>14353.963926692617</v>
      </c>
      <c r="R2508" s="55">
        <v>1.0872429476519485</v>
      </c>
      <c r="S2508" s="121">
        <v>15260.784113213314</v>
      </c>
      <c r="T2508" s="54">
        <v>14287.953124645737</v>
      </c>
      <c r="U2508" s="55">
        <v>1.0822429504831625</v>
      </c>
    </row>
    <row r="2509" spans="1:21" ht="13" x14ac:dyDescent="0.3">
      <c r="A2509" s="44" t="s">
        <v>4813</v>
      </c>
      <c r="B2509" s="44" t="s">
        <v>10901</v>
      </c>
      <c r="C2509" s="98" t="s">
        <v>961</v>
      </c>
      <c r="D2509" s="98" t="s">
        <v>13151</v>
      </c>
      <c r="E2509" s="98" t="s">
        <v>185</v>
      </c>
      <c r="F2509" s="122">
        <v>1.1483165554288868</v>
      </c>
      <c r="G2509" s="122">
        <v>1.1528048359142047</v>
      </c>
      <c r="H2509" s="99">
        <v>11371.333333333332</v>
      </c>
      <c r="I2509" s="53">
        <v>13057.890323967013</v>
      </c>
      <c r="J2509" s="54">
        <v>12340.214037454769</v>
      </c>
      <c r="K2509" s="55">
        <v>1.0852037905951899</v>
      </c>
      <c r="L2509" s="121">
        <v>13108.928057459058</v>
      </c>
      <c r="M2509" s="54">
        <v>12273.176349096419</v>
      </c>
      <c r="N2509" s="120">
        <v>1.0793084671187565</v>
      </c>
      <c r="O2509" s="123">
        <v>11475.479264594182</v>
      </c>
      <c r="P2509" s="53">
        <v>13177.482821014406</v>
      </c>
      <c r="Q2509" s="54">
        <v>12453.331535538795</v>
      </c>
      <c r="R2509" s="55">
        <v>1.0852123252021051</v>
      </c>
      <c r="S2509" s="121">
        <v>13228.987990657353</v>
      </c>
      <c r="T2509" s="54">
        <v>12385.678146993627</v>
      </c>
      <c r="U2509" s="55">
        <v>1.0793168512976816</v>
      </c>
    </row>
    <row r="2510" spans="1:21" ht="13" x14ac:dyDescent="0.3">
      <c r="A2510" s="44" t="s">
        <v>4812</v>
      </c>
      <c r="B2510" s="44" t="s">
        <v>13287</v>
      </c>
      <c r="C2510" s="98" t="s">
        <v>961</v>
      </c>
      <c r="D2510" s="98" t="s">
        <v>13151</v>
      </c>
      <c r="E2510" s="98" t="s">
        <v>185</v>
      </c>
      <c r="F2510" s="122">
        <v>1.1483165554288868</v>
      </c>
      <c r="G2510" s="122">
        <v>1.1528048359142047</v>
      </c>
      <c r="H2510" s="99">
        <v>9811.9166666666661</v>
      </c>
      <c r="I2510" s="53">
        <v>11267.186348821951</v>
      </c>
      <c r="J2510" s="54">
        <v>10647.929159670788</v>
      </c>
      <c r="K2510" s="55">
        <v>1.0852037905951901</v>
      </c>
      <c r="L2510" s="121">
        <v>11311.224982920516</v>
      </c>
      <c r="M2510" s="54">
        <v>10590.084736996978</v>
      </c>
      <c r="N2510" s="120">
        <v>1.0793084671187565</v>
      </c>
      <c r="O2510" s="123">
        <v>9898.3066309862079</v>
      </c>
      <c r="P2510" s="53">
        <v>11366.389375072991</v>
      </c>
      <c r="Q2510" s="54">
        <v>10741.764354575957</v>
      </c>
      <c r="R2510" s="55">
        <v>1.0852123252021049</v>
      </c>
      <c r="S2510" s="121">
        <v>11410.815751562539</v>
      </c>
      <c r="T2510" s="54">
        <v>10683.409146134996</v>
      </c>
      <c r="U2510" s="55">
        <v>1.0793168512976816</v>
      </c>
    </row>
    <row r="2511" spans="1:21" ht="13" x14ac:dyDescent="0.3">
      <c r="A2511" s="44" t="s">
        <v>4811</v>
      </c>
      <c r="B2511" s="44" t="s">
        <v>10900</v>
      </c>
      <c r="C2511" s="98" t="s">
        <v>961</v>
      </c>
      <c r="D2511" s="98" t="s">
        <v>13151</v>
      </c>
      <c r="E2511" s="98" t="s">
        <v>180</v>
      </c>
      <c r="F2511" s="122">
        <v>1.1485068365219242</v>
      </c>
      <c r="G2511" s="122">
        <v>1.1528681276297226</v>
      </c>
      <c r="H2511" s="99">
        <v>11885.333333333336</v>
      </c>
      <c r="I2511" s="53">
        <v>13650.386587675246</v>
      </c>
      <c r="J2511" s="54">
        <v>12900.146042484092</v>
      </c>
      <c r="K2511" s="55">
        <v>1.0853836136261013</v>
      </c>
      <c r="L2511" s="121">
        <v>13702.221986255132</v>
      </c>
      <c r="M2511" s="54">
        <v>12828.645185529555</v>
      </c>
      <c r="N2511" s="120">
        <v>1.0793677237095765</v>
      </c>
      <c r="O2511" s="123">
        <v>11992.6747290937</v>
      </c>
      <c r="P2511" s="53">
        <v>13773.66891454783</v>
      </c>
      <c r="Q2511" s="54">
        <v>13016.755004231121</v>
      </c>
      <c r="R2511" s="55">
        <v>1.0853921496472383</v>
      </c>
      <c r="S2511" s="121">
        <v>13825.972460202544</v>
      </c>
      <c r="T2511" s="54">
        <v>12944.60657778231</v>
      </c>
      <c r="U2511" s="55">
        <v>1.0793761083488127</v>
      </c>
    </row>
    <row r="2512" spans="1:21" ht="13" x14ac:dyDescent="0.3">
      <c r="A2512" s="44" t="s">
        <v>4810</v>
      </c>
      <c r="B2512" s="44" t="s">
        <v>13288</v>
      </c>
      <c r="C2512" s="98" t="s">
        <v>961</v>
      </c>
      <c r="D2512" s="98" t="s">
        <v>13151</v>
      </c>
      <c r="E2512" s="98" t="s">
        <v>198</v>
      </c>
      <c r="F2512" s="122">
        <v>1.1504652569528457</v>
      </c>
      <c r="G2512" s="122">
        <v>1.1559301658739207</v>
      </c>
      <c r="H2512" s="99">
        <v>6199.833333333333</v>
      </c>
      <c r="I2512" s="53">
        <v>7132.6928488981512</v>
      </c>
      <c r="J2512" s="54">
        <v>6740.6720561339407</v>
      </c>
      <c r="K2512" s="55">
        <v>1.0872343970752882</v>
      </c>
      <c r="L2512" s="121">
        <v>7166.5743733906629</v>
      </c>
      <c r="M2512" s="54">
        <v>6709.673797735958</v>
      </c>
      <c r="N2512" s="120">
        <v>1.0822345435741754</v>
      </c>
      <c r="O2512" s="123">
        <v>6252.4299297810594</v>
      </c>
      <c r="P2512" s="53">
        <v>7193.2034057452302</v>
      </c>
      <c r="Q2512" s="54">
        <v>6797.9103468424246</v>
      </c>
      <c r="R2512" s="55">
        <v>1.0872429476519485</v>
      </c>
      <c r="S2512" s="121">
        <v>7227.3723658468862</v>
      </c>
      <c r="T2512" s="54">
        <v>6766.6482148954865</v>
      </c>
      <c r="U2512" s="55">
        <v>1.0822429504831625</v>
      </c>
    </row>
    <row r="2513" spans="1:21" ht="13" x14ac:dyDescent="0.3">
      <c r="A2513" s="44" t="s">
        <v>4809</v>
      </c>
      <c r="B2513" s="44" t="s">
        <v>10899</v>
      </c>
      <c r="C2513" s="98" t="s">
        <v>961</v>
      </c>
      <c r="D2513" s="98" t="s">
        <v>13151</v>
      </c>
      <c r="E2513" s="98" t="s">
        <v>180</v>
      </c>
      <c r="F2513" s="122">
        <v>1.1485068365219242</v>
      </c>
      <c r="G2513" s="122">
        <v>1.1528681276297226</v>
      </c>
      <c r="H2513" s="99">
        <v>13737.333333333332</v>
      </c>
      <c r="I2513" s="53">
        <v>15777.421248913844</v>
      </c>
      <c r="J2513" s="54">
        <v>14910.276494919626</v>
      </c>
      <c r="K2513" s="55">
        <v>1.0853836136261013</v>
      </c>
      <c r="L2513" s="121">
        <v>15837.333758625375</v>
      </c>
      <c r="M2513" s="54">
        <v>14827.634209839687</v>
      </c>
      <c r="N2513" s="120">
        <v>1.0793677237095765</v>
      </c>
      <c r="O2513" s="123">
        <v>13871.541326156133</v>
      </c>
      <c r="P2513" s="53">
        <v>15931.560046186718</v>
      </c>
      <c r="Q2513" s="54">
        <v>15056.062058917107</v>
      </c>
      <c r="R2513" s="55">
        <v>1.0853921496472381</v>
      </c>
      <c r="S2513" s="121">
        <v>15992.05787602394</v>
      </c>
      <c r="T2513" s="54">
        <v>14972.610293426136</v>
      </c>
      <c r="U2513" s="55">
        <v>1.0793761083488127</v>
      </c>
    </row>
    <row r="2514" spans="1:21" ht="13" x14ac:dyDescent="0.3">
      <c r="A2514" s="44" t="s">
        <v>4808</v>
      </c>
      <c r="B2514" s="44" t="s">
        <v>10898</v>
      </c>
      <c r="C2514" s="98" t="s">
        <v>961</v>
      </c>
      <c r="D2514" s="98" t="s">
        <v>13151</v>
      </c>
      <c r="E2514" s="98" t="s">
        <v>180</v>
      </c>
      <c r="F2514" s="122">
        <v>1.1485068365219242</v>
      </c>
      <c r="G2514" s="122">
        <v>1.1528681276297226</v>
      </c>
      <c r="H2514" s="99">
        <v>9320.5</v>
      </c>
      <c r="I2514" s="53">
        <v>10704.657969802594</v>
      </c>
      <c r="J2514" s="54">
        <v>10116.317970802076</v>
      </c>
      <c r="K2514" s="55">
        <v>1.0853836136261013</v>
      </c>
      <c r="L2514" s="121">
        <v>10745.30738357283</v>
      </c>
      <c r="M2514" s="54">
        <v>10060.246868835107</v>
      </c>
      <c r="N2514" s="120">
        <v>1.0793677237095765</v>
      </c>
      <c r="O2514" s="123">
        <v>9400.5166387215359</v>
      </c>
      <c r="P2514" s="53">
        <v>10796.557626409784</v>
      </c>
      <c r="Q2514" s="54">
        <v>10203.246962296596</v>
      </c>
      <c r="R2514" s="55">
        <v>1.0853921496472381</v>
      </c>
      <c r="S2514" s="121">
        <v>10837.556016034951</v>
      </c>
      <c r="T2514" s="54">
        <v>10146.693065971514</v>
      </c>
      <c r="U2514" s="55">
        <v>1.0793761083488129</v>
      </c>
    </row>
    <row r="2515" spans="1:21" ht="13" x14ac:dyDescent="0.3">
      <c r="A2515" s="44" t="s">
        <v>4807</v>
      </c>
      <c r="B2515" s="44" t="s">
        <v>10897</v>
      </c>
      <c r="C2515" s="98" t="s">
        <v>961</v>
      </c>
      <c r="D2515" s="98" t="s">
        <v>13151</v>
      </c>
      <c r="E2515" s="98" t="s">
        <v>185</v>
      </c>
      <c r="F2515" s="122">
        <v>1.1483165554288868</v>
      </c>
      <c r="G2515" s="122">
        <v>1.1528048359142047</v>
      </c>
      <c r="H2515" s="99">
        <v>6849.583333333333</v>
      </c>
      <c r="I2515" s="53">
        <v>7865.4899394564454</v>
      </c>
      <c r="J2515" s="54">
        <v>7433.1937973309696</v>
      </c>
      <c r="K2515" s="55">
        <v>1.0852037905951899</v>
      </c>
      <c r="L2515" s="121">
        <v>7896.2327906640039</v>
      </c>
      <c r="M2515" s="54">
        <v>7392.8132879021823</v>
      </c>
      <c r="N2515" s="120">
        <v>1.0793084671187565</v>
      </c>
      <c r="O2515" s="123">
        <v>6912.4851231538833</v>
      </c>
      <c r="P2515" s="53">
        <v>7937.7211060734917</v>
      </c>
      <c r="Q2515" s="54">
        <v>7501.5140534227849</v>
      </c>
      <c r="R2515" s="55">
        <v>1.0852123252021051</v>
      </c>
      <c r="S2515" s="121">
        <v>7968.7462781567938</v>
      </c>
      <c r="T2515" s="54">
        <v>7460.7616777645171</v>
      </c>
      <c r="U2515" s="55">
        <v>1.0793168512976818</v>
      </c>
    </row>
    <row r="2516" spans="1:21" ht="13" x14ac:dyDescent="0.3">
      <c r="A2516" s="44" t="s">
        <v>4806</v>
      </c>
      <c r="B2516" s="44" t="s">
        <v>10896</v>
      </c>
      <c r="C2516" s="98" t="s">
        <v>961</v>
      </c>
      <c r="D2516" s="98" t="s">
        <v>13151</v>
      </c>
      <c r="E2516" s="98" t="s">
        <v>180</v>
      </c>
      <c r="F2516" s="122">
        <v>1.1485068365219242</v>
      </c>
      <c r="G2516" s="122">
        <v>1.1528681276297226</v>
      </c>
      <c r="H2516" s="99">
        <v>9915</v>
      </c>
      <c r="I2516" s="53">
        <v>11387.445284114878</v>
      </c>
      <c r="J2516" s="54">
        <v>10761.578529102793</v>
      </c>
      <c r="K2516" s="55">
        <v>1.0853836136261013</v>
      </c>
      <c r="L2516" s="121">
        <v>11430.6874854487</v>
      </c>
      <c r="M2516" s="54">
        <v>10701.93098058045</v>
      </c>
      <c r="N2516" s="120">
        <v>1.0793677237095765</v>
      </c>
      <c r="O2516" s="123">
        <v>9999.8663944092732</v>
      </c>
      <c r="P2516" s="53">
        <v>11484.914918284894</v>
      </c>
      <c r="Q2516" s="54">
        <v>10853.776482013056</v>
      </c>
      <c r="R2516" s="55">
        <v>1.0853921496472381</v>
      </c>
      <c r="S2516" s="121">
        <v>11528.527246670004</v>
      </c>
      <c r="T2516" s="54">
        <v>10793.616872805556</v>
      </c>
      <c r="U2516" s="55">
        <v>1.0793761083488129</v>
      </c>
    </row>
    <row r="2517" spans="1:21" ht="13" x14ac:dyDescent="0.3">
      <c r="A2517" s="44" t="s">
        <v>4805</v>
      </c>
      <c r="B2517" s="44" t="s">
        <v>10895</v>
      </c>
      <c r="C2517" s="98" t="s">
        <v>961</v>
      </c>
      <c r="D2517" s="98" t="s">
        <v>13151</v>
      </c>
      <c r="E2517" s="98" t="s">
        <v>185</v>
      </c>
      <c r="F2517" s="122">
        <v>1.1483165554288868</v>
      </c>
      <c r="G2517" s="122">
        <v>1.1528048359142047</v>
      </c>
      <c r="H2517" s="99">
        <v>7211.1666666666661</v>
      </c>
      <c r="I2517" s="53">
        <v>8280.7020672902727</v>
      </c>
      <c r="J2517" s="54">
        <v>7825.5854012803456</v>
      </c>
      <c r="K2517" s="55">
        <v>1.0852037905951899</v>
      </c>
      <c r="L2517" s="121">
        <v>8313.0678059166476</v>
      </c>
      <c r="M2517" s="54">
        <v>7783.0732411378722</v>
      </c>
      <c r="N2517" s="120">
        <v>1.0793084671187565</v>
      </c>
      <c r="O2517" s="123">
        <v>7277.8678226180973</v>
      </c>
      <c r="P2517" s="53">
        <v>8357.2961089355467</v>
      </c>
      <c r="Q2517" s="54">
        <v>7898.0318622969671</v>
      </c>
      <c r="R2517" s="55">
        <v>1.0852123252021051</v>
      </c>
      <c r="S2517" s="121">
        <v>8389.9612210585256</v>
      </c>
      <c r="T2517" s="54">
        <v>7855.1253824688793</v>
      </c>
      <c r="U2517" s="55">
        <v>1.0793168512976816</v>
      </c>
    </row>
    <row r="2518" spans="1:21" ht="13" x14ac:dyDescent="0.3">
      <c r="A2518" s="44" t="s">
        <v>4804</v>
      </c>
      <c r="B2518" s="44" t="s">
        <v>10894</v>
      </c>
      <c r="C2518" s="98" t="s">
        <v>961</v>
      </c>
      <c r="D2518" s="98" t="s">
        <v>13151</v>
      </c>
      <c r="E2518" s="98" t="s">
        <v>185</v>
      </c>
      <c r="F2518" s="122">
        <v>1.1483165554288868</v>
      </c>
      <c r="G2518" s="122">
        <v>1.1528048359142047</v>
      </c>
      <c r="H2518" s="99">
        <v>14113.75</v>
      </c>
      <c r="I2518" s="53">
        <v>16207.052784184451</v>
      </c>
      <c r="J2518" s="54">
        <v>15316.294999512862</v>
      </c>
      <c r="K2518" s="55">
        <v>1.0852037905951899</v>
      </c>
      <c r="L2518" s="121">
        <v>16270.399252884106</v>
      </c>
      <c r="M2518" s="54">
        <v>15233.089877797351</v>
      </c>
      <c r="N2518" s="120">
        <v>1.0793084671187565</v>
      </c>
      <c r="O2518" s="123">
        <v>14232.700482189255</v>
      </c>
      <c r="P2518" s="53">
        <v>16343.645592158622</v>
      </c>
      <c r="Q2518" s="54">
        <v>15445.501984181723</v>
      </c>
      <c r="R2518" s="55">
        <v>1.0852123252021051</v>
      </c>
      <c r="S2518" s="121">
        <v>16407.525943986206</v>
      </c>
      <c r="T2518" s="54">
        <v>15361.593469899502</v>
      </c>
      <c r="U2518" s="55">
        <v>1.0793168512976816</v>
      </c>
    </row>
    <row r="2519" spans="1:21" ht="13" x14ac:dyDescent="0.3">
      <c r="A2519" s="44" t="s">
        <v>4803</v>
      </c>
      <c r="B2519" s="44" t="s">
        <v>10893</v>
      </c>
      <c r="C2519" s="98" t="s">
        <v>961</v>
      </c>
      <c r="D2519" s="98" t="s">
        <v>13151</v>
      </c>
      <c r="E2519" s="98" t="s">
        <v>185</v>
      </c>
      <c r="F2519" s="122">
        <v>1.1483165554288868</v>
      </c>
      <c r="G2519" s="122">
        <v>1.1528048359142047</v>
      </c>
      <c r="H2519" s="99">
        <v>18349.166666666664</v>
      </c>
      <c r="I2519" s="53">
        <v>21070.651861657214</v>
      </c>
      <c r="J2519" s="54">
        <v>19912.585220929574</v>
      </c>
      <c r="K2519" s="55">
        <v>1.0852037905951901</v>
      </c>
      <c r="L2519" s="121">
        <v>21153.008068329058</v>
      </c>
      <c r="M2519" s="54">
        <v>19804.410947906581</v>
      </c>
      <c r="N2519" s="120">
        <v>1.0793084671187565</v>
      </c>
      <c r="O2519" s="123">
        <v>18505.439909624845</v>
      </c>
      <c r="P2519" s="53">
        <v>21250.103013716653</v>
      </c>
      <c r="Q2519" s="54">
        <v>20082.331473211812</v>
      </c>
      <c r="R2519" s="55">
        <v>1.0852123252021051</v>
      </c>
      <c r="S2519" s="121">
        <v>21333.160618535243</v>
      </c>
      <c r="T2519" s="54">
        <v>19973.233135134742</v>
      </c>
      <c r="U2519" s="55">
        <v>1.0793168512976816</v>
      </c>
    </row>
    <row r="2520" spans="1:21" ht="13" x14ac:dyDescent="0.3">
      <c r="A2520" s="44" t="s">
        <v>4802</v>
      </c>
      <c r="B2520" s="44" t="s">
        <v>10892</v>
      </c>
      <c r="C2520" s="98" t="s">
        <v>961</v>
      </c>
      <c r="D2520" s="98" t="s">
        <v>13151</v>
      </c>
      <c r="E2520" s="98" t="s">
        <v>198</v>
      </c>
      <c r="F2520" s="122">
        <v>1.1504652569528457</v>
      </c>
      <c r="G2520" s="122">
        <v>1.1559301658739207</v>
      </c>
      <c r="H2520" s="99">
        <v>16434.416666666664</v>
      </c>
      <c r="I2520" s="53">
        <v>18907.225393286793</v>
      </c>
      <c r="J2520" s="54">
        <v>17868.063095867397</v>
      </c>
      <c r="K2520" s="55">
        <v>1.0872343970752882</v>
      </c>
      <c r="L2520" s="121">
        <v>18997.037983541126</v>
      </c>
      <c r="M2520" s="54">
        <v>17785.893420157819</v>
      </c>
      <c r="N2520" s="120">
        <v>1.0822345435741754</v>
      </c>
      <c r="O2520" s="123">
        <v>16584.324541821457</v>
      </c>
      <c r="P2520" s="53">
        <v>19079.689195396008</v>
      </c>
      <c r="Q2520" s="54">
        <v>18031.189899666511</v>
      </c>
      <c r="R2520" s="55">
        <v>1.0872429476519485</v>
      </c>
      <c r="S2520" s="121">
        <v>19170.321018534611</v>
      </c>
      <c r="T2520" s="54">
        <v>17948.268323911176</v>
      </c>
      <c r="U2520" s="55">
        <v>1.0822429504831625</v>
      </c>
    </row>
    <row r="2521" spans="1:21" ht="13" x14ac:dyDescent="0.3">
      <c r="A2521" s="44" t="s">
        <v>4801</v>
      </c>
      <c r="B2521" s="44" t="s">
        <v>10891</v>
      </c>
      <c r="C2521" s="98" t="s">
        <v>961</v>
      </c>
      <c r="D2521" s="98" t="s">
        <v>13151</v>
      </c>
      <c r="E2521" s="98" t="s">
        <v>185</v>
      </c>
      <c r="F2521" s="122">
        <v>1.1483165554288868</v>
      </c>
      <c r="G2521" s="122">
        <v>1.1528048359142047</v>
      </c>
      <c r="H2521" s="99">
        <v>12051.916666666666</v>
      </c>
      <c r="I2521" s="53">
        <v>13839.415432982658</v>
      </c>
      <c r="J2521" s="54">
        <v>13078.785650604013</v>
      </c>
      <c r="K2521" s="55">
        <v>1.0852037905951901</v>
      </c>
      <c r="L2521" s="121">
        <v>13893.507815368335</v>
      </c>
      <c r="M2521" s="54">
        <v>13007.735703342994</v>
      </c>
      <c r="N2521" s="120">
        <v>1.0793084671187567</v>
      </c>
      <c r="O2521" s="123">
        <v>12159.948179354129</v>
      </c>
      <c r="P2521" s="53">
        <v>13963.469807509697</v>
      </c>
      <c r="Q2521" s="54">
        <v>13196.125638053998</v>
      </c>
      <c r="R2521" s="55">
        <v>1.0852123252021051</v>
      </c>
      <c r="S2521" s="121">
        <v>14018.047065625569</v>
      </c>
      <c r="T2521" s="54">
        <v>13124.436980883476</v>
      </c>
      <c r="U2521" s="55">
        <v>1.0793168512976818</v>
      </c>
    </row>
    <row r="2522" spans="1:21" ht="13" x14ac:dyDescent="0.3">
      <c r="A2522" s="44" t="s">
        <v>4800</v>
      </c>
      <c r="B2522" s="44" t="s">
        <v>10890</v>
      </c>
      <c r="C2522" s="98" t="s">
        <v>961</v>
      </c>
      <c r="D2522" s="98" t="s">
        <v>13151</v>
      </c>
      <c r="E2522" s="98" t="s">
        <v>198</v>
      </c>
      <c r="F2522" s="122">
        <v>1.1504652569528457</v>
      </c>
      <c r="G2522" s="122">
        <v>1.1559301658739207</v>
      </c>
      <c r="H2522" s="99">
        <v>11571</v>
      </c>
      <c r="I2522" s="53">
        <v>13312.033488201378</v>
      </c>
      <c r="J2522" s="54">
        <v>12580.389208558159</v>
      </c>
      <c r="K2522" s="55">
        <v>1.0872343970752882</v>
      </c>
      <c r="L2522" s="121">
        <v>13375.267949327137</v>
      </c>
      <c r="M2522" s="54">
        <v>12522.535903696782</v>
      </c>
      <c r="N2522" s="120">
        <v>1.0822345435741754</v>
      </c>
      <c r="O2522" s="123">
        <v>11667.508999520731</v>
      </c>
      <c r="P2522" s="53">
        <v>13423.063739133258</v>
      </c>
      <c r="Q2522" s="54">
        <v>12685.416876394556</v>
      </c>
      <c r="R2522" s="55">
        <v>1.0872429476519485</v>
      </c>
      <c r="S2522" s="121">
        <v>13486.825613151461</v>
      </c>
      <c r="T2522" s="54">
        <v>12627.079364430168</v>
      </c>
      <c r="U2522" s="55">
        <v>1.0822429504831625</v>
      </c>
    </row>
    <row r="2523" spans="1:21" ht="13" x14ac:dyDescent="0.3">
      <c r="A2523" s="44" t="s">
        <v>4799</v>
      </c>
      <c r="B2523" s="44" t="s">
        <v>10889</v>
      </c>
      <c r="C2523" s="98" t="s">
        <v>961</v>
      </c>
      <c r="D2523" s="98" t="s">
        <v>13151</v>
      </c>
      <c r="E2523" s="98" t="s">
        <v>185</v>
      </c>
      <c r="F2523" s="122">
        <v>1.1483165554288868</v>
      </c>
      <c r="G2523" s="122">
        <v>1.1528048359142047</v>
      </c>
      <c r="H2523" s="99">
        <v>10568.916666666668</v>
      </c>
      <c r="I2523" s="53">
        <v>12136.46198128162</v>
      </c>
      <c r="J2523" s="54">
        <v>11469.428429151349</v>
      </c>
      <c r="K2523" s="55">
        <v>1.0852037905951901</v>
      </c>
      <c r="L2523" s="121">
        <v>12183.898243707572</v>
      </c>
      <c r="M2523" s="54">
        <v>11407.121246605881</v>
      </c>
      <c r="N2523" s="120">
        <v>1.0793084671187567</v>
      </c>
      <c r="O2523" s="123">
        <v>10662.434181413384</v>
      </c>
      <c r="P2523" s="53">
        <v>12243.849691687839</v>
      </c>
      <c r="Q2523" s="54">
        <v>11571.004990326022</v>
      </c>
      <c r="R2523" s="55">
        <v>1.0852123252021051</v>
      </c>
      <c r="S2523" s="121">
        <v>12291.705686950263</v>
      </c>
      <c r="T2523" s="54">
        <v>11508.144887851868</v>
      </c>
      <c r="U2523" s="55">
        <v>1.0793168512976816</v>
      </c>
    </row>
    <row r="2524" spans="1:21" ht="13" x14ac:dyDescent="0.3">
      <c r="A2524" s="44" t="s">
        <v>4798</v>
      </c>
      <c r="B2524" s="44" t="s">
        <v>10888</v>
      </c>
      <c r="C2524" s="98" t="s">
        <v>961</v>
      </c>
      <c r="D2524" s="98" t="s">
        <v>13151</v>
      </c>
      <c r="E2524" s="98" t="s">
        <v>180</v>
      </c>
      <c r="F2524" s="122">
        <v>1.1485068365219242</v>
      </c>
      <c r="G2524" s="122">
        <v>1.1528681276297226</v>
      </c>
      <c r="H2524" s="99">
        <v>11472.833333333332</v>
      </c>
      <c r="I2524" s="53">
        <v>13176.627517609948</v>
      </c>
      <c r="J2524" s="54">
        <v>12452.425301863321</v>
      </c>
      <c r="K2524" s="55">
        <v>1.0853836136261013</v>
      </c>
      <c r="L2524" s="121">
        <v>13226.663883607867</v>
      </c>
      <c r="M2524" s="54">
        <v>12383.405999499351</v>
      </c>
      <c r="N2524" s="120">
        <v>1.0793677237095765</v>
      </c>
      <c r="O2524" s="123">
        <v>11576.08840115284</v>
      </c>
      <c r="P2524" s="53">
        <v>13295.216668906187</v>
      </c>
      <c r="Q2524" s="54">
        <v>12564.59547423374</v>
      </c>
      <c r="R2524" s="55">
        <v>1.0853921496472381</v>
      </c>
      <c r="S2524" s="121">
        <v>13345.703360313222</v>
      </c>
      <c r="T2524" s="54">
        <v>12494.953248338181</v>
      </c>
      <c r="U2524" s="55">
        <v>1.0793761083488127</v>
      </c>
    </row>
    <row r="2525" spans="1:21" ht="13" x14ac:dyDescent="0.3">
      <c r="A2525" s="44" t="s">
        <v>4797</v>
      </c>
      <c r="B2525" s="44" t="s">
        <v>10887</v>
      </c>
      <c r="C2525" s="98" t="s">
        <v>961</v>
      </c>
      <c r="D2525" s="98" t="s">
        <v>13151</v>
      </c>
      <c r="E2525" s="98" t="s">
        <v>198</v>
      </c>
      <c r="F2525" s="122">
        <v>1.1504652569528457</v>
      </c>
      <c r="G2525" s="122">
        <v>1.1559301658739207</v>
      </c>
      <c r="H2525" s="99">
        <v>8702.75</v>
      </c>
      <c r="I2525" s="53">
        <v>10012.211514946379</v>
      </c>
      <c r="J2525" s="54">
        <v>9461.9291491469648</v>
      </c>
      <c r="K2525" s="55">
        <v>1.0872343970752882</v>
      </c>
      <c r="L2525" s="121">
        <v>10059.771251059263</v>
      </c>
      <c r="M2525" s="54">
        <v>9418.4166740901528</v>
      </c>
      <c r="N2525" s="120">
        <v>1.0822345435741751</v>
      </c>
      <c r="O2525" s="123">
        <v>8780.938668943123</v>
      </c>
      <c r="P2525" s="53">
        <v>10102.164862052829</v>
      </c>
      <c r="Q2525" s="54">
        <v>9547.0136415726975</v>
      </c>
      <c r="R2525" s="55">
        <v>1.0872429476519485</v>
      </c>
      <c r="S2525" s="121">
        <v>10150.15189212015</v>
      </c>
      <c r="T2525" s="54">
        <v>9503.1089730886997</v>
      </c>
      <c r="U2525" s="55">
        <v>1.0822429504831625</v>
      </c>
    </row>
    <row r="2526" spans="1:21" ht="13" x14ac:dyDescent="0.3">
      <c r="A2526" s="44" t="s">
        <v>4796</v>
      </c>
      <c r="B2526" s="44" t="s">
        <v>10886</v>
      </c>
      <c r="C2526" s="98" t="s">
        <v>961</v>
      </c>
      <c r="D2526" s="98" t="s">
        <v>13151</v>
      </c>
      <c r="E2526" s="98" t="s">
        <v>198</v>
      </c>
      <c r="F2526" s="122">
        <v>1.1504652569528457</v>
      </c>
      <c r="G2526" s="122">
        <v>1.1559301658739207</v>
      </c>
      <c r="H2526" s="99">
        <v>10105.75</v>
      </c>
      <c r="I2526" s="53">
        <v>11626.314270451221</v>
      </c>
      <c r="J2526" s="54">
        <v>10987.319008243594</v>
      </c>
      <c r="K2526" s="55">
        <v>1.0872343970752882</v>
      </c>
      <c r="L2526" s="121">
        <v>11681.541273780374</v>
      </c>
      <c r="M2526" s="54">
        <v>10936.791738724722</v>
      </c>
      <c r="N2526" s="120">
        <v>1.0822345435741754</v>
      </c>
      <c r="O2526" s="123">
        <v>10194.461934280434</v>
      </c>
      <c r="P2526" s="53">
        <v>11728.374268717946</v>
      </c>
      <c r="Q2526" s="54">
        <v>11083.856843152646</v>
      </c>
      <c r="R2526" s="55">
        <v>1.0872429476519487</v>
      </c>
      <c r="S2526" s="121">
        <v>11784.086074688154</v>
      </c>
      <c r="T2526" s="54">
        <v>11032.884562343947</v>
      </c>
      <c r="U2526" s="55">
        <v>1.0822429504831625</v>
      </c>
    </row>
    <row r="2527" spans="1:21" ht="13" x14ac:dyDescent="0.3">
      <c r="A2527" s="44" t="s">
        <v>4795</v>
      </c>
      <c r="B2527" s="44" t="s">
        <v>13289</v>
      </c>
      <c r="C2527" s="98" t="s">
        <v>961</v>
      </c>
      <c r="D2527" s="98" t="s">
        <v>13151</v>
      </c>
      <c r="E2527" s="98" t="s">
        <v>180</v>
      </c>
      <c r="F2527" s="122">
        <v>1.1485068365219242</v>
      </c>
      <c r="G2527" s="122">
        <v>1.1528681276297226</v>
      </c>
      <c r="H2527" s="99">
        <v>11214.583333333332</v>
      </c>
      <c r="I2527" s="53">
        <v>12880.025627078161</v>
      </c>
      <c r="J2527" s="54">
        <v>12172.12498364438</v>
      </c>
      <c r="K2527" s="55">
        <v>1.0853836136261013</v>
      </c>
      <c r="L2527" s="121">
        <v>12928.935689647491</v>
      </c>
      <c r="M2527" s="54">
        <v>12104.659284851352</v>
      </c>
      <c r="N2527" s="120">
        <v>1.0793677237095765</v>
      </c>
      <c r="O2527" s="123">
        <v>11314.059251364781</v>
      </c>
      <c r="P2527" s="53">
        <v>12994.274399006574</v>
      </c>
      <c r="Q2527" s="54">
        <v>12280.19109207504</v>
      </c>
      <c r="R2527" s="55">
        <v>1.0853921496472381</v>
      </c>
      <c r="S2527" s="121">
        <v>13043.618305012655</v>
      </c>
      <c r="T2527" s="54">
        <v>12212.125244365998</v>
      </c>
      <c r="U2527" s="55">
        <v>1.0793761083488127</v>
      </c>
    </row>
    <row r="2528" spans="1:21" ht="13" x14ac:dyDescent="0.3">
      <c r="A2528" s="44" t="s">
        <v>4794</v>
      </c>
      <c r="B2528" s="44" t="s">
        <v>10885</v>
      </c>
      <c r="C2528" s="98" t="s">
        <v>961</v>
      </c>
      <c r="D2528" s="98" t="s">
        <v>13151</v>
      </c>
      <c r="E2528" s="98" t="s">
        <v>198</v>
      </c>
      <c r="F2528" s="122">
        <v>1.1504652569528457</v>
      </c>
      <c r="G2528" s="122">
        <v>1.1559301658739207</v>
      </c>
      <c r="H2528" s="99">
        <v>12655</v>
      </c>
      <c r="I2528" s="53">
        <v>14559.137826738262</v>
      </c>
      <c r="J2528" s="54">
        <v>13758.951294987772</v>
      </c>
      <c r="K2528" s="55">
        <v>1.0872343970752882</v>
      </c>
      <c r="L2528" s="121">
        <v>14628.296249134466</v>
      </c>
      <c r="M2528" s="54">
        <v>13695.678148931187</v>
      </c>
      <c r="N2528" s="120">
        <v>1.0822345435741751</v>
      </c>
      <c r="O2528" s="123">
        <v>12766.10257202395</v>
      </c>
      <c r="P2528" s="53">
        <v>14686.957475809919</v>
      </c>
      <c r="Q2528" s="54">
        <v>13879.85499043444</v>
      </c>
      <c r="R2528" s="55">
        <v>1.0872429476519485</v>
      </c>
      <c r="S2528" s="121">
        <v>14756.72306364313</v>
      </c>
      <c r="T2528" s="54">
        <v>13816.02451371789</v>
      </c>
      <c r="U2528" s="55">
        <v>1.0822429504831625</v>
      </c>
    </row>
    <row r="2529" spans="1:21" ht="13" x14ac:dyDescent="0.3">
      <c r="A2529" s="44" t="s">
        <v>4793</v>
      </c>
      <c r="B2529" s="44" t="s">
        <v>10884</v>
      </c>
      <c r="C2529" s="98" t="s">
        <v>961</v>
      </c>
      <c r="D2529" s="98" t="s">
        <v>13151</v>
      </c>
      <c r="E2529" s="98" t="s">
        <v>185</v>
      </c>
      <c r="F2529" s="122">
        <v>1.1483165554288868</v>
      </c>
      <c r="G2529" s="122">
        <v>1.1528048359142047</v>
      </c>
      <c r="H2529" s="99">
        <v>15226.500000000004</v>
      </c>
      <c r="I2529" s="53">
        <v>17484.842031237949</v>
      </c>
      <c r="J2529" s="54">
        <v>16523.855517497665</v>
      </c>
      <c r="K2529" s="55">
        <v>1.0852037905951899</v>
      </c>
      <c r="L2529" s="121">
        <v>17553.182834047642</v>
      </c>
      <c r="M2529" s="54">
        <v>16434.09037458375</v>
      </c>
      <c r="N2529" s="120">
        <v>1.0793084671187565</v>
      </c>
      <c r="O2529" s="123">
        <v>15355.005500836547</v>
      </c>
      <c r="P2529" s="53">
        <v>17632.407025312234</v>
      </c>
      <c r="Q2529" s="54">
        <v>16663.441223053946</v>
      </c>
      <c r="R2529" s="55">
        <v>1.0852123252021053</v>
      </c>
      <c r="S2529" s="121">
        <v>17701.324596853585</v>
      </c>
      <c r="T2529" s="54">
        <v>16572.91618882148</v>
      </c>
      <c r="U2529" s="55">
        <v>1.0793168512976814</v>
      </c>
    </row>
    <row r="2530" spans="1:21" ht="13" x14ac:dyDescent="0.3">
      <c r="A2530" s="44" t="s">
        <v>4792</v>
      </c>
      <c r="B2530" s="44" t="s">
        <v>10883</v>
      </c>
      <c r="C2530" s="98" t="s">
        <v>961</v>
      </c>
      <c r="D2530" s="98" t="s">
        <v>13151</v>
      </c>
      <c r="E2530" s="98" t="s">
        <v>180</v>
      </c>
      <c r="F2530" s="122">
        <v>1.1485068365219242</v>
      </c>
      <c r="G2530" s="122">
        <v>1.1528681276297226</v>
      </c>
      <c r="H2530" s="99">
        <v>17525.000000000004</v>
      </c>
      <c r="I2530" s="53">
        <v>20127.582310046724</v>
      </c>
      <c r="J2530" s="54">
        <v>19021.347828797425</v>
      </c>
      <c r="K2530" s="55">
        <v>1.085383613626101</v>
      </c>
      <c r="L2530" s="121">
        <v>20204.013936710893</v>
      </c>
      <c r="M2530" s="54">
        <v>18915.919358010331</v>
      </c>
      <c r="N2530" s="120">
        <v>1.0793677237095765</v>
      </c>
      <c r="O2530" s="123">
        <v>17684.114384705543</v>
      </c>
      <c r="P2530" s="53">
        <v>20310.326268670018</v>
      </c>
      <c r="Q2530" s="54">
        <v>19194.198926623198</v>
      </c>
      <c r="R2530" s="55">
        <v>1.0853921496472383</v>
      </c>
      <c r="S2530" s="121">
        <v>20387.451839485322</v>
      </c>
      <c r="T2530" s="54">
        <v>19087.810564158728</v>
      </c>
      <c r="U2530" s="55">
        <v>1.0793761083488127</v>
      </c>
    </row>
    <row r="2531" spans="1:21" ht="13" x14ac:dyDescent="0.3">
      <c r="A2531" s="44" t="s">
        <v>4791</v>
      </c>
      <c r="B2531" s="44" t="s">
        <v>13290</v>
      </c>
      <c r="C2531" s="98" t="s">
        <v>961</v>
      </c>
      <c r="D2531" s="98" t="s">
        <v>13151</v>
      </c>
      <c r="E2531" s="98" t="s">
        <v>180</v>
      </c>
      <c r="F2531" s="122">
        <v>1.1485068365219242</v>
      </c>
      <c r="G2531" s="122">
        <v>1.1528681276297226</v>
      </c>
      <c r="H2531" s="99">
        <v>19144.5</v>
      </c>
      <c r="I2531" s="53">
        <v>21987.589131793979</v>
      </c>
      <c r="J2531" s="54">
        <v>20779.126591064894</v>
      </c>
      <c r="K2531" s="55">
        <v>1.0853836136261013</v>
      </c>
      <c r="L2531" s="121">
        <v>22071.083869407223</v>
      </c>
      <c r="M2531" s="54">
        <v>20663.955386557984</v>
      </c>
      <c r="N2531" s="120">
        <v>1.0793677237095762</v>
      </c>
      <c r="O2531" s="123">
        <v>19329.706563911492</v>
      </c>
      <c r="P2531" s="53">
        <v>22200.30013661506</v>
      </c>
      <c r="Q2531" s="54">
        <v>20980.311759454224</v>
      </c>
      <c r="R2531" s="55">
        <v>1.0853921496472381</v>
      </c>
      <c r="S2531" s="121">
        <v>22284.6026139686</v>
      </c>
      <c r="T2531" s="54">
        <v>20864.023446479288</v>
      </c>
      <c r="U2531" s="55">
        <v>1.0793761083488127</v>
      </c>
    </row>
    <row r="2532" spans="1:21" ht="13" x14ac:dyDescent="0.3">
      <c r="A2532" s="44" t="s">
        <v>4790</v>
      </c>
      <c r="B2532" s="44" t="s">
        <v>10882</v>
      </c>
      <c r="C2532" s="98" t="s">
        <v>961</v>
      </c>
      <c r="D2532" s="98" t="s">
        <v>13151</v>
      </c>
      <c r="E2532" s="98" t="s">
        <v>185</v>
      </c>
      <c r="F2532" s="122">
        <v>1.1483165554288868</v>
      </c>
      <c r="G2532" s="122">
        <v>1.1528048359142047</v>
      </c>
      <c r="H2532" s="99">
        <v>5142.916666666667</v>
      </c>
      <c r="I2532" s="53">
        <v>5905.6963515244797</v>
      </c>
      <c r="J2532" s="54">
        <v>5581.112661381846</v>
      </c>
      <c r="K2532" s="55">
        <v>1.0852037905951899</v>
      </c>
      <c r="L2532" s="121">
        <v>5928.779204037096</v>
      </c>
      <c r="M2532" s="54">
        <v>5550.7935040195061</v>
      </c>
      <c r="N2532" s="120">
        <v>1.0793084671187567</v>
      </c>
      <c r="O2532" s="123">
        <v>5184.9054019667201</v>
      </c>
      <c r="P2532" s="53">
        <v>5953.9127114110515</v>
      </c>
      <c r="Q2532" s="54">
        <v>5626.723247221259</v>
      </c>
      <c r="R2532" s="55">
        <v>1.0852123252021049</v>
      </c>
      <c r="S2532" s="121">
        <v>5977.184021144918</v>
      </c>
      <c r="T2532" s="54">
        <v>5596.1557727270601</v>
      </c>
      <c r="U2532" s="55">
        <v>1.0793168512976816</v>
      </c>
    </row>
    <row r="2533" spans="1:21" ht="13" x14ac:dyDescent="0.3">
      <c r="A2533" s="44" t="s">
        <v>4789</v>
      </c>
      <c r="B2533" s="44" t="s">
        <v>10881</v>
      </c>
      <c r="C2533" s="98" t="s">
        <v>961</v>
      </c>
      <c r="D2533" s="98" t="s">
        <v>13151</v>
      </c>
      <c r="E2533" s="98" t="s">
        <v>198</v>
      </c>
      <c r="F2533" s="122">
        <v>1.1504652569528457</v>
      </c>
      <c r="G2533" s="122">
        <v>1.1559301658739207</v>
      </c>
      <c r="H2533" s="99">
        <v>7583.5</v>
      </c>
      <c r="I2533" s="53">
        <v>8724.5532761019058</v>
      </c>
      <c r="J2533" s="54">
        <v>8245.042050220447</v>
      </c>
      <c r="K2533" s="55">
        <v>1.087234397075288</v>
      </c>
      <c r="L2533" s="121">
        <v>8765.9964129048785</v>
      </c>
      <c r="M2533" s="54">
        <v>8207.1256611947592</v>
      </c>
      <c r="N2533" s="120">
        <v>1.0822345435741754</v>
      </c>
      <c r="O2533" s="123">
        <v>7645.6139831510263</v>
      </c>
      <c r="P2533" s="53">
        <v>8796.0132556881163</v>
      </c>
      <c r="Q2533" s="54">
        <v>8312.6398836500775</v>
      </c>
      <c r="R2533" s="55">
        <v>1.0872429476519485</v>
      </c>
      <c r="S2533" s="121">
        <v>8837.7958397517341</v>
      </c>
      <c r="T2533" s="54">
        <v>8274.4118353806916</v>
      </c>
      <c r="U2533" s="55">
        <v>1.0822429504831625</v>
      </c>
    </row>
    <row r="2534" spans="1:21" ht="13" x14ac:dyDescent="0.3">
      <c r="A2534" s="44" t="s">
        <v>4788</v>
      </c>
      <c r="B2534" s="44" t="s">
        <v>10880</v>
      </c>
      <c r="C2534" s="98" t="s">
        <v>961</v>
      </c>
      <c r="D2534" s="98" t="s">
        <v>13151</v>
      </c>
      <c r="E2534" s="98" t="s">
        <v>198</v>
      </c>
      <c r="F2534" s="122">
        <v>1.1504652569528457</v>
      </c>
      <c r="G2534" s="122">
        <v>1.1559301658739207</v>
      </c>
      <c r="H2534" s="99">
        <v>5198.666666666667</v>
      </c>
      <c r="I2534" s="53">
        <v>5980.8853824788612</v>
      </c>
      <c r="J2534" s="54">
        <v>5652.1692189287314</v>
      </c>
      <c r="K2534" s="55">
        <v>1.087234397075288</v>
      </c>
      <c r="L2534" s="121">
        <v>6009.2956223232231</v>
      </c>
      <c r="M2534" s="54">
        <v>5626.1766471942801</v>
      </c>
      <c r="N2534" s="120">
        <v>1.0822345435741754</v>
      </c>
      <c r="O2534" s="123">
        <v>5244.3515304186294</v>
      </c>
      <c r="P2534" s="53">
        <v>6033.4442309941187</v>
      </c>
      <c r="Q2534" s="54">
        <v>5701.884216455358</v>
      </c>
      <c r="R2534" s="55">
        <v>1.0872429476519485</v>
      </c>
      <c r="S2534" s="121">
        <v>6062.1041344579562</v>
      </c>
      <c r="T2534" s="54">
        <v>5675.6624736511467</v>
      </c>
      <c r="U2534" s="55">
        <v>1.0822429504831625</v>
      </c>
    </row>
    <row r="2535" spans="1:21" ht="13" x14ac:dyDescent="0.3">
      <c r="A2535" s="44" t="s">
        <v>4787</v>
      </c>
      <c r="B2535" s="44" t="s">
        <v>10879</v>
      </c>
      <c r="C2535" s="98" t="s">
        <v>961</v>
      </c>
      <c r="D2535" s="98" t="s">
        <v>13151</v>
      </c>
      <c r="E2535" s="98" t="s">
        <v>198</v>
      </c>
      <c r="F2535" s="122">
        <v>1.1504652569528457</v>
      </c>
      <c r="G2535" s="122">
        <v>1.1559301658739207</v>
      </c>
      <c r="H2535" s="99">
        <v>8158.3333333333321</v>
      </c>
      <c r="I2535" s="53">
        <v>9385.8790546402979</v>
      </c>
      <c r="J2535" s="54">
        <v>8870.0206228058905</v>
      </c>
      <c r="K2535" s="55">
        <v>1.087234397075288</v>
      </c>
      <c r="L2535" s="121">
        <v>9430.4636032547351</v>
      </c>
      <c r="M2535" s="54">
        <v>8829.230151325979</v>
      </c>
      <c r="N2535" s="120">
        <v>1.0822345435741754</v>
      </c>
      <c r="O2535" s="123">
        <v>8227.8742075084192</v>
      </c>
      <c r="P2535" s="53">
        <v>9465.883414316866</v>
      </c>
      <c r="Q2535" s="54">
        <v>8945.6982062808947</v>
      </c>
      <c r="R2535" s="55">
        <v>1.0872429476519487</v>
      </c>
      <c r="S2535" s="121">
        <v>9510.8479974749607</v>
      </c>
      <c r="T2535" s="54">
        <v>8904.5588585382247</v>
      </c>
      <c r="U2535" s="55">
        <v>1.0822429504831625</v>
      </c>
    </row>
    <row r="2536" spans="1:21" ht="13" x14ac:dyDescent="0.3">
      <c r="A2536" s="44" t="s">
        <v>4786</v>
      </c>
      <c r="B2536" s="44" t="s">
        <v>10878</v>
      </c>
      <c r="C2536" s="98" t="s">
        <v>961</v>
      </c>
      <c r="D2536" s="98" t="s">
        <v>13151</v>
      </c>
      <c r="E2536" s="98" t="s">
        <v>198</v>
      </c>
      <c r="F2536" s="122">
        <v>1.1504652569528457</v>
      </c>
      <c r="G2536" s="122">
        <v>1.1559301658739207</v>
      </c>
      <c r="H2536" s="99">
        <v>4535.0833333333321</v>
      </c>
      <c r="I2536" s="53">
        <v>5217.4558123858997</v>
      </c>
      <c r="J2536" s="54">
        <v>4930.6985936028532</v>
      </c>
      <c r="K2536" s="55">
        <v>1.087234397075288</v>
      </c>
      <c r="L2536" s="121">
        <v>5242.2396297520518</v>
      </c>
      <c r="M2536" s="54">
        <v>4908.0238413208481</v>
      </c>
      <c r="N2536" s="120">
        <v>1.0822345435741754</v>
      </c>
      <c r="O2536" s="123">
        <v>4575.5799440591563</v>
      </c>
      <c r="P2536" s="53">
        <v>5264.0457560503046</v>
      </c>
      <c r="Q2536" s="54">
        <v>4974.7670255960147</v>
      </c>
      <c r="R2536" s="55">
        <v>1.0872429476519485</v>
      </c>
      <c r="S2536" s="121">
        <v>5289.0508837056859</v>
      </c>
      <c r="T2536" s="54">
        <v>4951.8891388301654</v>
      </c>
      <c r="U2536" s="55">
        <v>1.0822429504831625</v>
      </c>
    </row>
    <row r="2537" spans="1:21" ht="13" x14ac:dyDescent="0.3">
      <c r="A2537" s="44" t="s">
        <v>4785</v>
      </c>
      <c r="B2537" s="44" t="s">
        <v>10877</v>
      </c>
      <c r="C2537" s="98" t="s">
        <v>961</v>
      </c>
      <c r="D2537" s="98" t="s">
        <v>13151</v>
      </c>
      <c r="E2537" s="98" t="s">
        <v>198</v>
      </c>
      <c r="F2537" s="122">
        <v>1.1504652569528457</v>
      </c>
      <c r="G2537" s="122">
        <v>1.1559301658739207</v>
      </c>
      <c r="H2537" s="99">
        <v>1298.4166666666667</v>
      </c>
      <c r="I2537" s="53">
        <v>1493.7832640485242</v>
      </c>
      <c r="J2537" s="54">
        <v>1411.6832617358389</v>
      </c>
      <c r="K2537" s="55">
        <v>1.0872343970752882</v>
      </c>
      <c r="L2537" s="121">
        <v>1500.8789928734634</v>
      </c>
      <c r="M2537" s="54">
        <v>1405.1913686191024</v>
      </c>
      <c r="N2537" s="120">
        <v>1.0822345435741754</v>
      </c>
      <c r="O2537" s="123">
        <v>1310.7864258569386</v>
      </c>
      <c r="P2537" s="53">
        <v>1508.0142422338051</v>
      </c>
      <c r="Q2537" s="54">
        <v>1425.1432973908602</v>
      </c>
      <c r="R2537" s="55">
        <v>1.0872429476519485</v>
      </c>
      <c r="S2537" s="121">
        <v>1515.1775706660949</v>
      </c>
      <c r="T2537" s="54">
        <v>1418.5893689726927</v>
      </c>
      <c r="U2537" s="55">
        <v>1.0822429504831628</v>
      </c>
    </row>
    <row r="2538" spans="1:21" ht="13" x14ac:dyDescent="0.3">
      <c r="A2538" s="44" t="s">
        <v>4784</v>
      </c>
      <c r="B2538" s="44" t="s">
        <v>10876</v>
      </c>
      <c r="C2538" s="98" t="s">
        <v>961</v>
      </c>
      <c r="D2538" s="98" t="s">
        <v>13151</v>
      </c>
      <c r="E2538" s="98" t="s">
        <v>198</v>
      </c>
      <c r="F2538" s="122">
        <v>1.1504652569528457</v>
      </c>
      <c r="G2538" s="122">
        <v>1.1559301658739207</v>
      </c>
      <c r="H2538" s="99">
        <v>9151.1666666666642</v>
      </c>
      <c r="I2538" s="53">
        <v>10528.099310584981</v>
      </c>
      <c r="J2538" s="54">
        <v>9949.4631733688057</v>
      </c>
      <c r="K2538" s="55">
        <v>1.0872343970752882</v>
      </c>
      <c r="L2538" s="121">
        <v>10578.109602939892</v>
      </c>
      <c r="M2538" s="54">
        <v>9903.708680671205</v>
      </c>
      <c r="N2538" s="120">
        <v>1.0822345435741754</v>
      </c>
      <c r="O2538" s="123">
        <v>9228.345096884932</v>
      </c>
      <c r="P2538" s="53">
        <v>10616.890413137258</v>
      </c>
      <c r="Q2538" s="54">
        <v>10033.45312508658</v>
      </c>
      <c r="R2538" s="55">
        <v>1.0872429476519485</v>
      </c>
      <c r="S2538" s="121">
        <v>10667.322478583983</v>
      </c>
      <c r="T2538" s="54">
        <v>9987.3114257295765</v>
      </c>
      <c r="U2538" s="55">
        <v>1.0822429504831628</v>
      </c>
    </row>
    <row r="2539" spans="1:21" ht="13" x14ac:dyDescent="0.3">
      <c r="A2539" s="44" t="s">
        <v>4783</v>
      </c>
      <c r="B2539" s="44" t="s">
        <v>10875</v>
      </c>
      <c r="C2539" s="98" t="s">
        <v>961</v>
      </c>
      <c r="D2539" s="98" t="s">
        <v>13151</v>
      </c>
      <c r="E2539" s="98" t="s">
        <v>198</v>
      </c>
      <c r="F2539" s="122">
        <v>1.1504652569528457</v>
      </c>
      <c r="G2539" s="122">
        <v>1.1559301658739207</v>
      </c>
      <c r="H2539" s="99">
        <v>6807.5833333333339</v>
      </c>
      <c r="I2539" s="53">
        <v>7831.8881088112439</v>
      </c>
      <c r="J2539" s="54">
        <v>7401.4387609564474</v>
      </c>
      <c r="K2539" s="55">
        <v>1.087234397075288</v>
      </c>
      <c r="L2539" s="121">
        <v>7869.0909317005389</v>
      </c>
      <c r="M2539" s="54">
        <v>7367.4018415931632</v>
      </c>
      <c r="N2539" s="120">
        <v>1.0822345435741751</v>
      </c>
      <c r="O2539" s="123">
        <v>6866.9667196140199</v>
      </c>
      <c r="P2539" s="53">
        <v>7900.2066315673837</v>
      </c>
      <c r="Q2539" s="54">
        <v>7466.0611376609786</v>
      </c>
      <c r="R2539" s="55">
        <v>1.0872429476519485</v>
      </c>
      <c r="S2539" s="121">
        <v>7937.733979254127</v>
      </c>
      <c r="T2539" s="54">
        <v>7431.7263235047612</v>
      </c>
      <c r="U2539" s="55">
        <v>1.0822429504831625</v>
      </c>
    </row>
    <row r="2540" spans="1:21" ht="13" x14ac:dyDescent="0.3">
      <c r="A2540" s="44" t="s">
        <v>4782</v>
      </c>
      <c r="B2540" s="44" t="s">
        <v>10874</v>
      </c>
      <c r="C2540" s="98" t="s">
        <v>961</v>
      </c>
      <c r="D2540" s="98" t="s">
        <v>13151</v>
      </c>
      <c r="E2540" s="98" t="s">
        <v>209</v>
      </c>
      <c r="F2540" s="122">
        <v>1.1572888663111893</v>
      </c>
      <c r="G2540" s="122">
        <v>1.1545369639741152</v>
      </c>
      <c r="H2540" s="99">
        <v>9461.6666666666661</v>
      </c>
      <c r="I2540" s="53">
        <v>10949.881490081036</v>
      </c>
      <c r="J2540" s="54">
        <v>10348.063731577831</v>
      </c>
      <c r="K2540" s="55">
        <v>1.0936829732159061</v>
      </c>
      <c r="L2540" s="121">
        <v>10923.843907468419</v>
      </c>
      <c r="M2540" s="54">
        <v>10227.400905604607</v>
      </c>
      <c r="N2540" s="120">
        <v>1.0809301644112674</v>
      </c>
      <c r="O2540" s="123">
        <v>9565.3657077871794</v>
      </c>
      <c r="P2540" s="53">
        <v>11069.891235816953</v>
      </c>
      <c r="Q2540" s="54">
        <v>10461.559881690022</v>
      </c>
      <c r="R2540" s="55">
        <v>1.0936915745075224</v>
      </c>
      <c r="S2540" s="121">
        <v>11043.568283570723</v>
      </c>
      <c r="T2540" s="54">
        <v>10339.572645409671</v>
      </c>
      <c r="U2540" s="55">
        <v>1.0809385611877034</v>
      </c>
    </row>
    <row r="2541" spans="1:21" ht="13" x14ac:dyDescent="0.3">
      <c r="A2541" s="44" t="s">
        <v>4781</v>
      </c>
      <c r="B2541" s="44" t="s">
        <v>10873</v>
      </c>
      <c r="C2541" s="98" t="s">
        <v>961</v>
      </c>
      <c r="D2541" s="98" t="s">
        <v>13151</v>
      </c>
      <c r="E2541" s="98" t="s">
        <v>185</v>
      </c>
      <c r="F2541" s="122">
        <v>1.1483165554288868</v>
      </c>
      <c r="G2541" s="122">
        <v>1.1528048359142047</v>
      </c>
      <c r="H2541" s="99">
        <v>3381.25</v>
      </c>
      <c r="I2541" s="53">
        <v>3882.7453530439234</v>
      </c>
      <c r="J2541" s="54">
        <v>3669.3453169499862</v>
      </c>
      <c r="K2541" s="55">
        <v>1.0852037905951901</v>
      </c>
      <c r="L2541" s="121">
        <v>3897.9213514349044</v>
      </c>
      <c r="M2541" s="54">
        <v>3649.4117544452956</v>
      </c>
      <c r="N2541" s="120">
        <v>1.0793084671187565</v>
      </c>
      <c r="O2541" s="123">
        <v>3412.4465837750922</v>
      </c>
      <c r="P2541" s="53">
        <v>3918.568906665686</v>
      </c>
      <c r="Q2541" s="54">
        <v>3703.2290918065478</v>
      </c>
      <c r="R2541" s="55">
        <v>1.0852123252021051</v>
      </c>
      <c r="S2541" s="121">
        <v>3933.8849240748336</v>
      </c>
      <c r="T2541" s="54">
        <v>3683.1111020216631</v>
      </c>
      <c r="U2541" s="55">
        <v>1.0793168512976816</v>
      </c>
    </row>
    <row r="2542" spans="1:21" ht="13" x14ac:dyDescent="0.3">
      <c r="A2542" s="44" t="s">
        <v>4780</v>
      </c>
      <c r="B2542" s="44" t="s">
        <v>10872</v>
      </c>
      <c r="C2542" s="98" t="s">
        <v>961</v>
      </c>
      <c r="D2542" s="98" t="s">
        <v>13151</v>
      </c>
      <c r="E2542" s="98" t="s">
        <v>185</v>
      </c>
      <c r="F2542" s="122">
        <v>1.1483165554288868</v>
      </c>
      <c r="G2542" s="122">
        <v>1.1528048359142047</v>
      </c>
      <c r="H2542" s="99">
        <v>14561.166666666666</v>
      </c>
      <c r="I2542" s="53">
        <v>16720.828749692591</v>
      </c>
      <c r="J2542" s="54">
        <v>15801.833262154993</v>
      </c>
      <c r="K2542" s="55">
        <v>1.0852037905951899</v>
      </c>
      <c r="L2542" s="121">
        <v>16786.183349886054</v>
      </c>
      <c r="M2542" s="54">
        <v>15715.990474460734</v>
      </c>
      <c r="N2542" s="120">
        <v>1.0793084671187565</v>
      </c>
      <c r="O2542" s="123">
        <v>14696.118204710303</v>
      </c>
      <c r="P2542" s="53">
        <v>16875.795835008692</v>
      </c>
      <c r="Q2542" s="54">
        <v>15948.408608378655</v>
      </c>
      <c r="R2542" s="55">
        <v>1.0852123252021051</v>
      </c>
      <c r="S2542" s="121">
        <v>16941.756135556818</v>
      </c>
      <c r="T2542" s="54">
        <v>15861.768027006463</v>
      </c>
      <c r="U2542" s="55">
        <v>1.0793168512976816</v>
      </c>
    </row>
    <row r="2543" spans="1:21" ht="13" x14ac:dyDescent="0.3">
      <c r="A2543" s="44" t="s">
        <v>4779</v>
      </c>
      <c r="B2543" s="44" t="s">
        <v>10871</v>
      </c>
      <c r="C2543" s="98" t="s">
        <v>961</v>
      </c>
      <c r="D2543" s="98" t="s">
        <v>13151</v>
      </c>
      <c r="E2543" s="98" t="s">
        <v>180</v>
      </c>
      <c r="F2543" s="122">
        <v>1.1485068365219242</v>
      </c>
      <c r="G2543" s="122">
        <v>1.1528681276297226</v>
      </c>
      <c r="H2543" s="99">
        <v>12406.416666666664</v>
      </c>
      <c r="I2543" s="53">
        <v>14248.854358406206</v>
      </c>
      <c r="J2543" s="54">
        <v>13465.721353817753</v>
      </c>
      <c r="K2543" s="55">
        <v>1.0853836136261013</v>
      </c>
      <c r="L2543" s="121">
        <v>14302.962353094181</v>
      </c>
      <c r="M2543" s="54">
        <v>13391.085716892547</v>
      </c>
      <c r="N2543" s="120">
        <v>1.0793677237095762</v>
      </c>
      <c r="O2543" s="123">
        <v>12516.099300250142</v>
      </c>
      <c r="P2543" s="53">
        <v>14374.82561292456</v>
      </c>
      <c r="Q2543" s="54">
        <v>13584.875924696795</v>
      </c>
      <c r="R2543" s="55">
        <v>1.0853921496472381</v>
      </c>
      <c r="S2543" s="121">
        <v>14429.411965507063</v>
      </c>
      <c r="T2543" s="54">
        <v>13509.578554411297</v>
      </c>
      <c r="U2543" s="55">
        <v>1.0793761083488127</v>
      </c>
    </row>
    <row r="2544" spans="1:21" ht="13" x14ac:dyDescent="0.3">
      <c r="A2544" s="44" t="s">
        <v>4778</v>
      </c>
      <c r="B2544" s="44" t="s">
        <v>10870</v>
      </c>
      <c r="C2544" s="98" t="s">
        <v>961</v>
      </c>
      <c r="D2544" s="98" t="s">
        <v>13151</v>
      </c>
      <c r="E2544" s="98" t="s">
        <v>180</v>
      </c>
      <c r="F2544" s="122">
        <v>1.1485068365219242</v>
      </c>
      <c r="G2544" s="122">
        <v>1.1528681276297226</v>
      </c>
      <c r="H2544" s="99">
        <v>10109.083333333332</v>
      </c>
      <c r="I2544" s="53">
        <v>11610.351319303174</v>
      </c>
      <c r="J2544" s="54">
        <v>10972.233398780725</v>
      </c>
      <c r="K2544" s="55">
        <v>1.0853836136261013</v>
      </c>
      <c r="L2544" s="121">
        <v>11654.439974552834</v>
      </c>
      <c r="M2544" s="54">
        <v>10911.418266290417</v>
      </c>
      <c r="N2544" s="120">
        <v>1.0793677237095765</v>
      </c>
      <c r="O2544" s="123">
        <v>10200.606274927957</v>
      </c>
      <c r="P2544" s="53">
        <v>11715.466043423197</v>
      </c>
      <c r="Q2544" s="54">
        <v>11071.657972449162</v>
      </c>
      <c r="R2544" s="55">
        <v>1.0853921496472381</v>
      </c>
      <c r="S2544" s="121">
        <v>11759.953856864193</v>
      </c>
      <c r="T2544" s="54">
        <v>11010.290703830218</v>
      </c>
      <c r="U2544" s="55">
        <v>1.0793761083488127</v>
      </c>
    </row>
    <row r="2545" spans="1:21" ht="13" x14ac:dyDescent="0.3">
      <c r="A2545" s="44" t="s">
        <v>4777</v>
      </c>
      <c r="B2545" s="44" t="s">
        <v>10869</v>
      </c>
      <c r="C2545" s="98" t="s">
        <v>961</v>
      </c>
      <c r="D2545" s="98" t="s">
        <v>13151</v>
      </c>
      <c r="E2545" s="98" t="s">
        <v>185</v>
      </c>
      <c r="F2545" s="122">
        <v>1.1483165554288868</v>
      </c>
      <c r="G2545" s="122">
        <v>1.1528048359142047</v>
      </c>
      <c r="H2545" s="99">
        <v>9998.0833333333358</v>
      </c>
      <c r="I2545" s="53">
        <v>11480.964614224298</v>
      </c>
      <c r="J2545" s="54">
        <v>10849.957932019928</v>
      </c>
      <c r="K2545" s="55">
        <v>1.0852037905951899</v>
      </c>
      <c r="L2545" s="121">
        <v>11525.838816539881</v>
      </c>
      <c r="M2545" s="54">
        <v>10791.015996625591</v>
      </c>
      <c r="N2545" s="120">
        <v>1.0793084671187565</v>
      </c>
      <c r="O2545" s="123">
        <v>10086.260445677108</v>
      </c>
      <c r="P2545" s="53">
        <v>11582.219852138565</v>
      </c>
      <c r="Q2545" s="54">
        <v>10945.734150847275</v>
      </c>
      <c r="R2545" s="55">
        <v>1.0852123252021051</v>
      </c>
      <c r="S2545" s="121">
        <v>11627.489818066731</v>
      </c>
      <c r="T2545" s="54">
        <v>10886.270865596567</v>
      </c>
      <c r="U2545" s="55">
        <v>1.0793168512976816</v>
      </c>
    </row>
    <row r="2546" spans="1:21" ht="13" x14ac:dyDescent="0.3">
      <c r="A2546" s="44" t="s">
        <v>4776</v>
      </c>
      <c r="B2546" s="44" t="s">
        <v>10868</v>
      </c>
      <c r="C2546" s="98" t="s">
        <v>961</v>
      </c>
      <c r="D2546" s="98" t="s">
        <v>13151</v>
      </c>
      <c r="E2546" s="98" t="s">
        <v>185</v>
      </c>
      <c r="F2546" s="122">
        <v>1.1483165554288868</v>
      </c>
      <c r="G2546" s="122">
        <v>1.1528048359142047</v>
      </c>
      <c r="H2546" s="99">
        <v>3036.5</v>
      </c>
      <c r="I2546" s="53">
        <v>3486.8632205598146</v>
      </c>
      <c r="J2546" s="54">
        <v>3295.2213101422944</v>
      </c>
      <c r="K2546" s="55">
        <v>1.0852037905951899</v>
      </c>
      <c r="L2546" s="121">
        <v>3500.4918842534826</v>
      </c>
      <c r="M2546" s="54">
        <v>3277.3201604061042</v>
      </c>
      <c r="N2546" s="120">
        <v>1.0793084671187565</v>
      </c>
      <c r="O2546" s="123">
        <v>3066.6988372762789</v>
      </c>
      <c r="P2546" s="53">
        <v>3521.5410453588688</v>
      </c>
      <c r="Q2546" s="54">
        <v>3328.0193758951827</v>
      </c>
      <c r="R2546" s="55">
        <v>1.0852123252021051</v>
      </c>
      <c r="S2546" s="121">
        <v>3535.305249904563</v>
      </c>
      <c r="T2546" s="54">
        <v>3309.9397329272947</v>
      </c>
      <c r="U2546" s="55">
        <v>1.0793168512976816</v>
      </c>
    </row>
    <row r="2547" spans="1:21" ht="13" x14ac:dyDescent="0.3">
      <c r="A2547" s="44" t="s">
        <v>4775</v>
      </c>
      <c r="B2547" s="44" t="s">
        <v>10867</v>
      </c>
      <c r="C2547" s="98" t="s">
        <v>961</v>
      </c>
      <c r="D2547" s="98" t="s">
        <v>13151</v>
      </c>
      <c r="E2547" s="98" t="s">
        <v>185</v>
      </c>
      <c r="F2547" s="122">
        <v>1.1483165554288868</v>
      </c>
      <c r="G2547" s="122">
        <v>1.1528048359142047</v>
      </c>
      <c r="H2547" s="99">
        <v>6077.25</v>
      </c>
      <c r="I2547" s="53">
        <v>6978.6067864802026</v>
      </c>
      <c r="J2547" s="54">
        <v>6595.0547363946189</v>
      </c>
      <c r="K2547" s="55">
        <v>1.0852037905951901</v>
      </c>
      <c r="L2547" s="121">
        <v>7005.8831890596002</v>
      </c>
      <c r="M2547" s="54">
        <v>6559.2273817974628</v>
      </c>
      <c r="N2547" s="120">
        <v>1.0793084671187565</v>
      </c>
      <c r="O2547" s="123">
        <v>6129.0825483641647</v>
      </c>
      <c r="P2547" s="53">
        <v>7038.1269598768413</v>
      </c>
      <c r="Q2547" s="54">
        <v>6651.3559236659185</v>
      </c>
      <c r="R2547" s="55">
        <v>1.0852123252021051</v>
      </c>
      <c r="S2547" s="121">
        <v>7065.6360014715665</v>
      </c>
      <c r="T2547" s="54">
        <v>6615.2220774439811</v>
      </c>
      <c r="U2547" s="55">
        <v>1.0793168512976816</v>
      </c>
    </row>
    <row r="2548" spans="1:21" ht="13" x14ac:dyDescent="0.3">
      <c r="A2548" s="44" t="s">
        <v>4774</v>
      </c>
      <c r="B2548" s="44" t="s">
        <v>10866</v>
      </c>
      <c r="C2548" s="98" t="s">
        <v>961</v>
      </c>
      <c r="D2548" s="98" t="s">
        <v>13151</v>
      </c>
      <c r="E2548" s="98" t="s">
        <v>198</v>
      </c>
      <c r="F2548" s="122">
        <v>1.1504652569528457</v>
      </c>
      <c r="G2548" s="122">
        <v>1.1559301658739207</v>
      </c>
      <c r="H2548" s="99">
        <v>5986.9166666666661</v>
      </c>
      <c r="I2548" s="53">
        <v>6887.7396212719405</v>
      </c>
      <c r="J2548" s="54">
        <v>6509.1817324233261</v>
      </c>
      <c r="K2548" s="55">
        <v>1.087234397075288</v>
      </c>
      <c r="L2548" s="121">
        <v>6920.4575755733395</v>
      </c>
      <c r="M2548" s="54">
        <v>6479.2480261666224</v>
      </c>
      <c r="N2548" s="120">
        <v>1.0822345435741754</v>
      </c>
      <c r="O2548" s="123">
        <v>6034.2157575371002</v>
      </c>
      <c r="P2548" s="53">
        <v>6942.1555820038311</v>
      </c>
      <c r="Q2548" s="54">
        <v>6560.6585269924726</v>
      </c>
      <c r="R2548" s="55">
        <v>1.0872429476519485</v>
      </c>
      <c r="S2548" s="121">
        <v>6975.1320215288861</v>
      </c>
      <c r="T2548" s="54">
        <v>6530.487465288943</v>
      </c>
      <c r="U2548" s="55">
        <v>1.0822429504831625</v>
      </c>
    </row>
    <row r="2549" spans="1:21" ht="13" x14ac:dyDescent="0.3">
      <c r="A2549" s="44" t="s">
        <v>4773</v>
      </c>
      <c r="B2549" s="44" t="s">
        <v>10865</v>
      </c>
      <c r="C2549" s="98" t="s">
        <v>961</v>
      </c>
      <c r="D2549" s="98" t="s">
        <v>13151</v>
      </c>
      <c r="E2549" s="98" t="s">
        <v>185</v>
      </c>
      <c r="F2549" s="122">
        <v>1.1483165554288868</v>
      </c>
      <c r="G2549" s="122">
        <v>1.1528048359142047</v>
      </c>
      <c r="H2549" s="99">
        <v>10633.583333333332</v>
      </c>
      <c r="I2549" s="53">
        <v>12210.719785199351</v>
      </c>
      <c r="J2549" s="54">
        <v>11539.604940943167</v>
      </c>
      <c r="K2549" s="55">
        <v>1.0852037905951899</v>
      </c>
      <c r="L2549" s="121">
        <v>12258.446289763353</v>
      </c>
      <c r="M2549" s="54">
        <v>11476.916527479556</v>
      </c>
      <c r="N2549" s="120">
        <v>1.0793084671187565</v>
      </c>
      <c r="O2549" s="123">
        <v>10722.198730537253</v>
      </c>
      <c r="P2549" s="53">
        <v>12312.47831287452</v>
      </c>
      <c r="Q2549" s="54">
        <v>11635.862215645391</v>
      </c>
      <c r="R2549" s="55">
        <v>1.0852123252021051</v>
      </c>
      <c r="S2549" s="121">
        <v>12360.602548196492</v>
      </c>
      <c r="T2549" s="54">
        <v>11572.649772831468</v>
      </c>
      <c r="U2549" s="55">
        <v>1.0793168512976816</v>
      </c>
    </row>
    <row r="2550" spans="1:21" ht="13" x14ac:dyDescent="0.3">
      <c r="A2550" s="44" t="s">
        <v>4772</v>
      </c>
      <c r="B2550" s="44" t="s">
        <v>10864</v>
      </c>
      <c r="C2550" s="98" t="s">
        <v>961</v>
      </c>
      <c r="D2550" s="98" t="s">
        <v>13151</v>
      </c>
      <c r="E2550" s="98" t="s">
        <v>185</v>
      </c>
      <c r="F2550" s="122">
        <v>1.1483165554288868</v>
      </c>
      <c r="G2550" s="122">
        <v>1.1528048359142047</v>
      </c>
      <c r="H2550" s="99">
        <v>6305.833333333333</v>
      </c>
      <c r="I2550" s="53">
        <v>7241.0928124419879</v>
      </c>
      <c r="J2550" s="54">
        <v>6843.114236194835</v>
      </c>
      <c r="K2550" s="55">
        <v>1.0852037905951899</v>
      </c>
      <c r="L2550" s="121">
        <v>7269.3951611356551</v>
      </c>
      <c r="M2550" s="54">
        <v>6805.9393089063587</v>
      </c>
      <c r="N2550" s="120">
        <v>1.0793084671187565</v>
      </c>
      <c r="O2550" s="123">
        <v>6361.6248780739916</v>
      </c>
      <c r="P2550" s="53">
        <v>7305.1591669206382</v>
      </c>
      <c r="Q2550" s="54">
        <v>6903.7137259982346</v>
      </c>
      <c r="R2550" s="55">
        <v>1.0852123252021051</v>
      </c>
      <c r="S2550" s="121">
        <v>7333.7119237158104</v>
      </c>
      <c r="T2550" s="54">
        <v>6866.2089325398183</v>
      </c>
      <c r="U2550" s="55">
        <v>1.0793168512976816</v>
      </c>
    </row>
    <row r="2551" spans="1:21" ht="13" x14ac:dyDescent="0.3">
      <c r="A2551" s="44" t="s">
        <v>4771</v>
      </c>
      <c r="B2551" s="44" t="s">
        <v>10863</v>
      </c>
      <c r="C2551" s="98" t="s">
        <v>961</v>
      </c>
      <c r="D2551" s="98" t="s">
        <v>13151</v>
      </c>
      <c r="E2551" s="98" t="s">
        <v>185</v>
      </c>
      <c r="F2551" s="122">
        <v>1.1483165554288868</v>
      </c>
      <c r="G2551" s="122">
        <v>1.1528048359142047</v>
      </c>
      <c r="H2551" s="99">
        <v>7662.75</v>
      </c>
      <c r="I2551" s="53">
        <v>8799.2626851127025</v>
      </c>
      <c r="J2551" s="54">
        <v>8315.6453463832913</v>
      </c>
      <c r="K2551" s="55">
        <v>1.0852037905951899</v>
      </c>
      <c r="L2551" s="121">
        <v>8833.6552564015728</v>
      </c>
      <c r="M2551" s="54">
        <v>8270.4709564142522</v>
      </c>
      <c r="N2551" s="120">
        <v>1.0793084671187567</v>
      </c>
      <c r="O2551" s="123">
        <v>7730.8107388624539</v>
      </c>
      <c r="P2551" s="53">
        <v>8877.4179583231798</v>
      </c>
      <c r="Q2551" s="54">
        <v>8389.5710976183273</v>
      </c>
      <c r="R2551" s="55">
        <v>1.0852123252021051</v>
      </c>
      <c r="S2551" s="121">
        <v>8912.1160052981031</v>
      </c>
      <c r="T2551" s="54">
        <v>8343.9943046473272</v>
      </c>
      <c r="U2551" s="55">
        <v>1.0793168512976816</v>
      </c>
    </row>
    <row r="2552" spans="1:21" ht="13" x14ac:dyDescent="0.3">
      <c r="A2552" s="44" t="s">
        <v>4770</v>
      </c>
      <c r="B2552" s="44" t="s">
        <v>10862</v>
      </c>
      <c r="C2552" s="98" t="s">
        <v>961</v>
      </c>
      <c r="D2552" s="98" t="s">
        <v>13151</v>
      </c>
      <c r="E2552" s="98" t="s">
        <v>185</v>
      </c>
      <c r="F2552" s="122">
        <v>1.1483165554288868</v>
      </c>
      <c r="G2552" s="122">
        <v>1.1528048359142047</v>
      </c>
      <c r="H2552" s="99">
        <v>7199.75</v>
      </c>
      <c r="I2552" s="53">
        <v>8267.5921199491277</v>
      </c>
      <c r="J2552" s="54">
        <v>7813.1959913377186</v>
      </c>
      <c r="K2552" s="55">
        <v>1.0852037905951899</v>
      </c>
      <c r="L2552" s="121">
        <v>8299.9066173732954</v>
      </c>
      <c r="M2552" s="54">
        <v>7770.7511361382676</v>
      </c>
      <c r="N2552" s="120">
        <v>1.0793084671187565</v>
      </c>
      <c r="O2552" s="123">
        <v>7263.9634347730225</v>
      </c>
      <c r="P2552" s="53">
        <v>8341.3294701799423</v>
      </c>
      <c r="Q2552" s="54">
        <v>7882.9426492331013</v>
      </c>
      <c r="R2552" s="55">
        <v>1.0852123252021051</v>
      </c>
      <c r="S2552" s="121">
        <v>8373.9321755102974</v>
      </c>
      <c r="T2552" s="54">
        <v>7840.1181423607113</v>
      </c>
      <c r="U2552" s="55">
        <v>1.0793168512976816</v>
      </c>
    </row>
    <row r="2553" spans="1:21" ht="13" x14ac:dyDescent="0.3">
      <c r="A2553" s="44" t="s">
        <v>4769</v>
      </c>
      <c r="B2553" s="44" t="s">
        <v>10861</v>
      </c>
      <c r="C2553" s="98" t="s">
        <v>961</v>
      </c>
      <c r="D2553" s="98" t="s">
        <v>13151</v>
      </c>
      <c r="E2553" s="98" t="s">
        <v>185</v>
      </c>
      <c r="F2553" s="122">
        <v>1.1483165554288868</v>
      </c>
      <c r="G2553" s="122">
        <v>1.1528048359142047</v>
      </c>
      <c r="H2553" s="99">
        <v>7956.0000000000009</v>
      </c>
      <c r="I2553" s="53">
        <v>9136.0065149922248</v>
      </c>
      <c r="J2553" s="54">
        <v>8633.8813579753332</v>
      </c>
      <c r="K2553" s="55">
        <v>1.0852037905951901</v>
      </c>
      <c r="L2553" s="121">
        <v>9171.7152745334133</v>
      </c>
      <c r="M2553" s="54">
        <v>8586.9781643968272</v>
      </c>
      <c r="N2553" s="120">
        <v>1.0793084671187565</v>
      </c>
      <c r="O2553" s="123">
        <v>8022.8536387907589</v>
      </c>
      <c r="P2553" s="53">
        <v>9212.7756552063147</v>
      </c>
      <c r="Q2553" s="54">
        <v>8706.4996521082885</v>
      </c>
      <c r="R2553" s="55">
        <v>1.0852123252021051</v>
      </c>
      <c r="S2553" s="121">
        <v>9248.7844726298608</v>
      </c>
      <c r="T2553" s="54">
        <v>8659.2011278417904</v>
      </c>
      <c r="U2553" s="55">
        <v>1.0793168512976818</v>
      </c>
    </row>
    <row r="2554" spans="1:21" ht="13" x14ac:dyDescent="0.3">
      <c r="A2554" s="44" t="s">
        <v>4768</v>
      </c>
      <c r="B2554" s="44" t="s">
        <v>10860</v>
      </c>
      <c r="C2554" s="98" t="s">
        <v>961</v>
      </c>
      <c r="D2554" s="98" t="s">
        <v>13151</v>
      </c>
      <c r="E2554" s="98" t="s">
        <v>198</v>
      </c>
      <c r="F2554" s="122">
        <v>1.1504652569528457</v>
      </c>
      <c r="G2554" s="122">
        <v>1.1559301658739207</v>
      </c>
      <c r="H2554" s="99">
        <v>2296.5</v>
      </c>
      <c r="I2554" s="53">
        <v>2642.0434625922103</v>
      </c>
      <c r="J2554" s="54">
        <v>2496.8337928833994</v>
      </c>
      <c r="K2554" s="55">
        <v>1.0872343970752882</v>
      </c>
      <c r="L2554" s="121">
        <v>2654.593625929459</v>
      </c>
      <c r="M2554" s="54">
        <v>2485.3516293180937</v>
      </c>
      <c r="N2554" s="120">
        <v>1.0822345435741754</v>
      </c>
      <c r="O2554" s="123">
        <v>2316.2171880297901</v>
      </c>
      <c r="P2554" s="53">
        <v>2664.7274023852901</v>
      </c>
      <c r="Q2554" s="54">
        <v>2518.2908029156165</v>
      </c>
      <c r="R2554" s="55">
        <v>1.0872429476519485</v>
      </c>
      <c r="S2554" s="121">
        <v>2677.3853183593014</v>
      </c>
      <c r="T2554" s="54">
        <v>2506.7097235331739</v>
      </c>
      <c r="U2554" s="55">
        <v>1.0822429504831625</v>
      </c>
    </row>
    <row r="2555" spans="1:21" ht="13" x14ac:dyDescent="0.3">
      <c r="A2555" s="44" t="s">
        <v>4767</v>
      </c>
      <c r="B2555" s="44" t="s">
        <v>10859</v>
      </c>
      <c r="C2555" s="98" t="s">
        <v>961</v>
      </c>
      <c r="D2555" s="98" t="s">
        <v>13151</v>
      </c>
      <c r="E2555" s="98" t="s">
        <v>198</v>
      </c>
      <c r="F2555" s="122">
        <v>1.1504652569528457</v>
      </c>
      <c r="G2555" s="122">
        <v>1.1559301658739207</v>
      </c>
      <c r="H2555" s="99">
        <v>8687.1666666666679</v>
      </c>
      <c r="I2555" s="53">
        <v>9994.2834313588646</v>
      </c>
      <c r="J2555" s="54">
        <v>9444.9864131258746</v>
      </c>
      <c r="K2555" s="55">
        <v>1.087234397075288</v>
      </c>
      <c r="L2555" s="121">
        <v>10041.758005974396</v>
      </c>
      <c r="M2555" s="54">
        <v>9401.5518524527906</v>
      </c>
      <c r="N2555" s="120">
        <v>1.0822345435741751</v>
      </c>
      <c r="O2555" s="123">
        <v>8743.2596958817994</v>
      </c>
      <c r="P2555" s="53">
        <v>10058.816512628115</v>
      </c>
      <c r="Q2555" s="54">
        <v>9506.0474438370074</v>
      </c>
      <c r="R2555" s="55">
        <v>1.0872429476519485</v>
      </c>
      <c r="S2555" s="121">
        <v>10106.597630539414</v>
      </c>
      <c r="T2555" s="54">
        <v>9462.3311701116381</v>
      </c>
      <c r="U2555" s="55">
        <v>1.0822429504831628</v>
      </c>
    </row>
    <row r="2556" spans="1:21" ht="13" x14ac:dyDescent="0.3">
      <c r="A2556" s="44" t="s">
        <v>4766</v>
      </c>
      <c r="B2556" s="44" t="s">
        <v>10858</v>
      </c>
      <c r="C2556" s="98" t="s">
        <v>961</v>
      </c>
      <c r="D2556" s="98" t="s">
        <v>13151</v>
      </c>
      <c r="E2556" s="98" t="s">
        <v>198</v>
      </c>
      <c r="F2556" s="122">
        <v>1.1504652569528457</v>
      </c>
      <c r="G2556" s="122">
        <v>1.1559301658739207</v>
      </c>
      <c r="H2556" s="99">
        <v>9219.0833333333339</v>
      </c>
      <c r="I2556" s="53">
        <v>10606.235075953031</v>
      </c>
      <c r="J2556" s="54">
        <v>10023.304509503505</v>
      </c>
      <c r="K2556" s="55">
        <v>1.0872343970752882</v>
      </c>
      <c r="L2556" s="121">
        <v>10656.616526705498</v>
      </c>
      <c r="M2556" s="54">
        <v>9977.2104434222874</v>
      </c>
      <c r="N2556" s="120">
        <v>1.0822345435741754</v>
      </c>
      <c r="O2556" s="123">
        <v>9300.3728433616525</v>
      </c>
      <c r="P2556" s="53">
        <v>10699.755832995332</v>
      </c>
      <c r="Q2556" s="54">
        <v>10111.764784478657</v>
      </c>
      <c r="R2556" s="55">
        <v>1.0872429476519485</v>
      </c>
      <c r="S2556" s="121">
        <v>10750.581523516343</v>
      </c>
      <c r="T2556" s="54">
        <v>10065.262946593195</v>
      </c>
      <c r="U2556" s="55">
        <v>1.0822429504831625</v>
      </c>
    </row>
    <row r="2557" spans="1:21" ht="13" x14ac:dyDescent="0.3">
      <c r="A2557" s="44" t="s">
        <v>4765</v>
      </c>
      <c r="B2557" s="44" t="s">
        <v>10857</v>
      </c>
      <c r="C2557" s="98" t="s">
        <v>961</v>
      </c>
      <c r="D2557" s="98" t="s">
        <v>13151</v>
      </c>
      <c r="E2557" s="98" t="s">
        <v>198</v>
      </c>
      <c r="F2557" s="122">
        <v>1.1504652569528457</v>
      </c>
      <c r="G2557" s="122">
        <v>1.1559301658739207</v>
      </c>
      <c r="H2557" s="99">
        <v>4679.9166666666679</v>
      </c>
      <c r="I2557" s="53">
        <v>5384.0815304345733</v>
      </c>
      <c r="J2557" s="54">
        <v>5088.1663754459269</v>
      </c>
      <c r="K2557" s="55">
        <v>1.0872343970752882</v>
      </c>
      <c r="L2557" s="121">
        <v>5409.6568487761278</v>
      </c>
      <c r="M2557" s="54">
        <v>5064.7674777151778</v>
      </c>
      <c r="N2557" s="120">
        <v>1.0822345435741754</v>
      </c>
      <c r="O2557" s="123">
        <v>4720.374618517355</v>
      </c>
      <c r="P2557" s="53">
        <v>5430.6269984062601</v>
      </c>
      <c r="Q2557" s="54">
        <v>5132.1940142582507</v>
      </c>
      <c r="R2557" s="55">
        <v>1.0872429476519485</v>
      </c>
      <c r="S2557" s="121">
        <v>5456.4234157698111</v>
      </c>
      <c r="T2557" s="54">
        <v>5108.5921545300553</v>
      </c>
      <c r="U2557" s="55">
        <v>1.0822429504831625</v>
      </c>
    </row>
    <row r="2558" spans="1:21" ht="13" x14ac:dyDescent="0.3">
      <c r="A2558" s="44" t="s">
        <v>4764</v>
      </c>
      <c r="B2558" s="44" t="s">
        <v>10856</v>
      </c>
      <c r="C2558" s="98" t="s">
        <v>961</v>
      </c>
      <c r="D2558" s="98" t="s">
        <v>13151</v>
      </c>
      <c r="E2558" s="98" t="s">
        <v>180</v>
      </c>
      <c r="F2558" s="122">
        <v>1.1485068365219242</v>
      </c>
      <c r="G2558" s="122">
        <v>1.1528681276297226</v>
      </c>
      <c r="H2558" s="99">
        <v>6133.9166666666661</v>
      </c>
      <c r="I2558" s="53">
        <v>7044.845226322439</v>
      </c>
      <c r="J2558" s="54">
        <v>6657.6526373480356</v>
      </c>
      <c r="K2558" s="55">
        <v>1.0853836136261013</v>
      </c>
      <c r="L2558" s="121">
        <v>7071.5970225367482</v>
      </c>
      <c r="M2558" s="54">
        <v>6620.7516699242315</v>
      </c>
      <c r="N2558" s="120">
        <v>1.0793677237095762</v>
      </c>
      <c r="O2558" s="123">
        <v>6188.5789243646759</v>
      </c>
      <c r="P2558" s="53">
        <v>7107.6252029883262</v>
      </c>
      <c r="Q2558" s="54">
        <v>6717.0349819777684</v>
      </c>
      <c r="R2558" s="55">
        <v>1.0853921496472381</v>
      </c>
      <c r="S2558" s="121">
        <v>7134.6153972210668</v>
      </c>
      <c r="T2558" s="54">
        <v>6679.8042355902262</v>
      </c>
      <c r="U2558" s="55">
        <v>1.0793761083488129</v>
      </c>
    </row>
    <row r="2559" spans="1:21" ht="13" x14ac:dyDescent="0.3">
      <c r="A2559" s="44" t="s">
        <v>4763</v>
      </c>
      <c r="B2559" s="44" t="s">
        <v>10855</v>
      </c>
      <c r="C2559" s="98" t="s">
        <v>961</v>
      </c>
      <c r="D2559" s="98" t="s">
        <v>13151</v>
      </c>
      <c r="E2559" s="98" t="s">
        <v>180</v>
      </c>
      <c r="F2559" s="122">
        <v>1.1485068365219242</v>
      </c>
      <c r="G2559" s="122">
        <v>1.1528681276297226</v>
      </c>
      <c r="H2559" s="99">
        <v>12598.5</v>
      </c>
      <c r="I2559" s="53">
        <v>14469.463379921463</v>
      </c>
      <c r="J2559" s="54">
        <v>13674.205456268437</v>
      </c>
      <c r="K2559" s="55">
        <v>1.0853836136261013</v>
      </c>
      <c r="L2559" s="121">
        <v>14524.409105943059</v>
      </c>
      <c r="M2559" s="54">
        <v>13598.414267155098</v>
      </c>
      <c r="N2559" s="120">
        <v>1.0793677237095765</v>
      </c>
      <c r="O2559" s="123">
        <v>12703.635510706803</v>
      </c>
      <c r="P2559" s="53">
        <v>14590.212232729449</v>
      </c>
      <c r="Q2559" s="54">
        <v>13788.426255301047</v>
      </c>
      <c r="R2559" s="55">
        <v>1.0853921496472381</v>
      </c>
      <c r="S2559" s="121">
        <v>14645.616485319006</v>
      </c>
      <c r="T2559" s="54">
        <v>13712.000659428491</v>
      </c>
      <c r="U2559" s="55">
        <v>1.0793761083488127</v>
      </c>
    </row>
    <row r="2560" spans="1:21" ht="13" x14ac:dyDescent="0.3">
      <c r="A2560" s="44" t="s">
        <v>4762</v>
      </c>
      <c r="B2560" s="44" t="s">
        <v>10854</v>
      </c>
      <c r="C2560" s="98" t="s">
        <v>961</v>
      </c>
      <c r="D2560" s="98" t="s">
        <v>13151</v>
      </c>
      <c r="E2560" s="98" t="s">
        <v>180</v>
      </c>
      <c r="F2560" s="122">
        <v>1.1485068365219242</v>
      </c>
      <c r="G2560" s="122">
        <v>1.1528681276297226</v>
      </c>
      <c r="H2560" s="99">
        <v>14556.833333333334</v>
      </c>
      <c r="I2560" s="53">
        <v>16718.622601443563</v>
      </c>
      <c r="J2560" s="54">
        <v>15799.748366286218</v>
      </c>
      <c r="K2560" s="55">
        <v>1.0853836136261013</v>
      </c>
      <c r="L2560" s="121">
        <v>16782.109189217936</v>
      </c>
      <c r="M2560" s="54">
        <v>15712.176059419688</v>
      </c>
      <c r="N2560" s="120">
        <v>1.0793677237095765</v>
      </c>
      <c r="O2560" s="123">
        <v>14685.480569033934</v>
      </c>
      <c r="P2560" s="53">
        <v>16866.374831145353</v>
      </c>
      <c r="Q2560" s="54">
        <v>15939.505323426489</v>
      </c>
      <c r="R2560" s="55">
        <v>1.0853921496472383</v>
      </c>
      <c r="S2560" s="121">
        <v>16930.422486964824</v>
      </c>
      <c r="T2560" s="54">
        <v>15851.156865835956</v>
      </c>
      <c r="U2560" s="55">
        <v>1.0793761083488127</v>
      </c>
    </row>
    <row r="2561" spans="1:21" ht="13" x14ac:dyDescent="0.3">
      <c r="A2561" s="44" t="s">
        <v>4761</v>
      </c>
      <c r="B2561" s="44" t="s">
        <v>10853</v>
      </c>
      <c r="C2561" s="98" t="s">
        <v>961</v>
      </c>
      <c r="D2561" s="98" t="s">
        <v>13151</v>
      </c>
      <c r="E2561" s="98" t="s">
        <v>198</v>
      </c>
      <c r="F2561" s="122">
        <v>1.1504652569528457</v>
      </c>
      <c r="G2561" s="122">
        <v>1.1559301658739207</v>
      </c>
      <c r="H2561" s="99">
        <v>1543.0833333333335</v>
      </c>
      <c r="I2561" s="53">
        <v>1775.2637635829872</v>
      </c>
      <c r="J2561" s="54">
        <v>1677.6932775535927</v>
      </c>
      <c r="K2561" s="55">
        <v>1.087234397075288</v>
      </c>
      <c r="L2561" s="121">
        <v>1783.6965734572827</v>
      </c>
      <c r="M2561" s="54">
        <v>1669.9780869469173</v>
      </c>
      <c r="N2561" s="120">
        <v>1.0822345435741754</v>
      </c>
      <c r="O2561" s="123">
        <v>1557.2114400122796</v>
      </c>
      <c r="P2561" s="53">
        <v>1791.5176594636382</v>
      </c>
      <c r="Q2561" s="54">
        <v>1693.0671561562863</v>
      </c>
      <c r="R2561" s="55">
        <v>1.0872429476519485</v>
      </c>
      <c r="S2561" s="121">
        <v>1800.0276781541613</v>
      </c>
      <c r="T2561" s="54">
        <v>1685.2811033650239</v>
      </c>
      <c r="U2561" s="55">
        <v>1.0822429504831628</v>
      </c>
    </row>
    <row r="2562" spans="1:21" ht="13" x14ac:dyDescent="0.3">
      <c r="A2562" s="44" t="s">
        <v>4760</v>
      </c>
      <c r="B2562" s="44" t="s">
        <v>10852</v>
      </c>
      <c r="C2562" s="98" t="s">
        <v>961</v>
      </c>
      <c r="D2562" s="98" t="s">
        <v>13151</v>
      </c>
      <c r="E2562" s="98" t="s">
        <v>180</v>
      </c>
      <c r="F2562" s="122">
        <v>1.1485068365219242</v>
      </c>
      <c r="G2562" s="122">
        <v>1.1528681276297226</v>
      </c>
      <c r="H2562" s="99">
        <v>1414.666666666667</v>
      </c>
      <c r="I2562" s="53">
        <v>1624.7543380663492</v>
      </c>
      <c r="J2562" s="54">
        <v>1535.4560187430582</v>
      </c>
      <c r="K2562" s="55">
        <v>1.0853836136261013</v>
      </c>
      <c r="L2562" s="121">
        <v>1630.9241112201812</v>
      </c>
      <c r="M2562" s="54">
        <v>1526.9455398078144</v>
      </c>
      <c r="N2562" s="120">
        <v>1.0793677237095765</v>
      </c>
      <c r="O2562" s="123">
        <v>1426.440703953027</v>
      </c>
      <c r="P2562" s="53">
        <v>1638.2769003831977</v>
      </c>
      <c r="Q2562" s="54">
        <v>1548.2475420078956</v>
      </c>
      <c r="R2562" s="55">
        <v>1.0853921496472381</v>
      </c>
      <c r="S2562" s="121">
        <v>1644.4980235411497</v>
      </c>
      <c r="T2562" s="54">
        <v>1539.6660158231593</v>
      </c>
      <c r="U2562" s="55">
        <v>1.0793761083488129</v>
      </c>
    </row>
    <row r="2563" spans="1:21" ht="13" x14ac:dyDescent="0.3">
      <c r="A2563" s="44" t="s">
        <v>4759</v>
      </c>
      <c r="B2563" s="44" t="s">
        <v>10851</v>
      </c>
      <c r="C2563" s="98" t="s">
        <v>961</v>
      </c>
      <c r="D2563" s="98" t="s">
        <v>13151</v>
      </c>
      <c r="E2563" s="98" t="s">
        <v>198</v>
      </c>
      <c r="F2563" s="122">
        <v>1.1504652569528457</v>
      </c>
      <c r="G2563" s="122">
        <v>1.1559301658739207</v>
      </c>
      <c r="H2563" s="99">
        <v>5841.4166666666661</v>
      </c>
      <c r="I2563" s="53">
        <v>6720.3469263853012</v>
      </c>
      <c r="J2563" s="54">
        <v>6350.9891276488715</v>
      </c>
      <c r="K2563" s="55">
        <v>1.087234397075288</v>
      </c>
      <c r="L2563" s="121">
        <v>6752.269736438684</v>
      </c>
      <c r="M2563" s="54">
        <v>6321.7829000765796</v>
      </c>
      <c r="N2563" s="120">
        <v>1.0822345435741754</v>
      </c>
      <c r="O2563" s="123">
        <v>5890.4280762822145</v>
      </c>
      <c r="P2563" s="53">
        <v>6776.732850342275</v>
      </c>
      <c r="Q2563" s="54">
        <v>6404.3263845888714</v>
      </c>
      <c r="R2563" s="55">
        <v>1.0872429476519485</v>
      </c>
      <c r="S2563" s="121">
        <v>6808.9235032853003</v>
      </c>
      <c r="T2563" s="54">
        <v>6374.8742608845232</v>
      </c>
      <c r="U2563" s="55">
        <v>1.0822429504831625</v>
      </c>
    </row>
    <row r="2564" spans="1:21" ht="13" x14ac:dyDescent="0.3">
      <c r="A2564" s="44" t="s">
        <v>4758</v>
      </c>
      <c r="B2564" s="44" t="s">
        <v>10850</v>
      </c>
      <c r="C2564" s="98" t="s">
        <v>961</v>
      </c>
      <c r="D2564" s="98" t="s">
        <v>13151</v>
      </c>
      <c r="E2564" s="98" t="s">
        <v>185</v>
      </c>
      <c r="F2564" s="122">
        <v>1.1483165554288868</v>
      </c>
      <c r="G2564" s="122">
        <v>1.1528048359142047</v>
      </c>
      <c r="H2564" s="99">
        <v>12231.583333333332</v>
      </c>
      <c r="I2564" s="53">
        <v>14045.729640774713</v>
      </c>
      <c r="J2564" s="54">
        <v>13273.76059831428</v>
      </c>
      <c r="K2564" s="55">
        <v>1.0852037905951899</v>
      </c>
      <c r="L2564" s="121">
        <v>14100.628417554253</v>
      </c>
      <c r="M2564" s="54">
        <v>13201.65145793533</v>
      </c>
      <c r="N2564" s="120">
        <v>1.0793084671187565</v>
      </c>
      <c r="O2564" s="123">
        <v>12339.492849661312</v>
      </c>
      <c r="P2564" s="53">
        <v>14169.643924862456</v>
      </c>
      <c r="Q2564" s="54">
        <v>13390.969727195701</v>
      </c>
      <c r="R2564" s="55">
        <v>1.0852123252021051</v>
      </c>
      <c r="S2564" s="121">
        <v>14225.027029818311</v>
      </c>
      <c r="T2564" s="54">
        <v>13318.222569106705</v>
      </c>
      <c r="U2564" s="55">
        <v>1.0793168512976816</v>
      </c>
    </row>
    <row r="2565" spans="1:21" ht="13" x14ac:dyDescent="0.3">
      <c r="A2565" s="44" t="s">
        <v>4757</v>
      </c>
      <c r="B2565" s="44" t="s">
        <v>10849</v>
      </c>
      <c r="C2565" s="98" t="s">
        <v>961</v>
      </c>
      <c r="D2565" s="98" t="s">
        <v>13151</v>
      </c>
      <c r="E2565" s="98" t="s">
        <v>180</v>
      </c>
      <c r="F2565" s="122">
        <v>1.1485068365219242</v>
      </c>
      <c r="G2565" s="122">
        <v>1.1528681276297226</v>
      </c>
      <c r="H2565" s="99">
        <v>14298.083333333332</v>
      </c>
      <c r="I2565" s="53">
        <v>16421.446457493515</v>
      </c>
      <c r="J2565" s="54">
        <v>15518.905356260464</v>
      </c>
      <c r="K2565" s="55">
        <v>1.0853836136261013</v>
      </c>
      <c r="L2565" s="121">
        <v>16483.804561193741</v>
      </c>
      <c r="M2565" s="54">
        <v>15432.889660909832</v>
      </c>
      <c r="N2565" s="120">
        <v>1.0793677237095765</v>
      </c>
      <c r="O2565" s="123">
        <v>14424.978338332221</v>
      </c>
      <c r="P2565" s="53">
        <v>16567.186238255221</v>
      </c>
      <c r="Q2565" s="54">
        <v>15656.758247257254</v>
      </c>
      <c r="R2565" s="55">
        <v>1.0853921496472381</v>
      </c>
      <c r="S2565" s="121">
        <v>16630.097768012376</v>
      </c>
      <c r="T2565" s="54">
        <v>15569.976981844959</v>
      </c>
      <c r="U2565" s="55">
        <v>1.0793761083488129</v>
      </c>
    </row>
    <row r="2566" spans="1:21" ht="13" x14ac:dyDescent="0.3">
      <c r="A2566" s="44" t="s">
        <v>4756</v>
      </c>
      <c r="B2566" s="44" t="s">
        <v>10848</v>
      </c>
      <c r="C2566" s="98" t="s">
        <v>961</v>
      </c>
      <c r="D2566" s="98" t="s">
        <v>13151</v>
      </c>
      <c r="E2566" s="98" t="s">
        <v>198</v>
      </c>
      <c r="F2566" s="122">
        <v>1.1504652569528457</v>
      </c>
      <c r="G2566" s="122">
        <v>1.1559301658739207</v>
      </c>
      <c r="H2566" s="99">
        <v>5220</v>
      </c>
      <c r="I2566" s="53">
        <v>6005.4286412938545</v>
      </c>
      <c r="J2566" s="54">
        <v>5675.3635527330043</v>
      </c>
      <c r="K2566" s="55">
        <v>1.0872343970752882</v>
      </c>
      <c r="L2566" s="121">
        <v>6033.9554658618663</v>
      </c>
      <c r="M2566" s="54">
        <v>5649.2643174571949</v>
      </c>
      <c r="N2566" s="120">
        <v>1.0822345435741754</v>
      </c>
      <c r="O2566" s="123">
        <v>5266.6987083357235</v>
      </c>
      <c r="P2566" s="53">
        <v>6059.153882778679</v>
      </c>
      <c r="Q2566" s="54">
        <v>5726.1810280456421</v>
      </c>
      <c r="R2566" s="55">
        <v>1.0872429476519485</v>
      </c>
      <c r="S2566" s="121">
        <v>6087.9359115344769</v>
      </c>
      <c r="T2566" s="54">
        <v>5699.8475494151144</v>
      </c>
      <c r="U2566" s="55">
        <v>1.0822429504831625</v>
      </c>
    </row>
    <row r="2567" spans="1:21" ht="13" x14ac:dyDescent="0.3">
      <c r="A2567" s="44" t="s">
        <v>4755</v>
      </c>
      <c r="B2567" s="44" t="s">
        <v>10847</v>
      </c>
      <c r="C2567" s="98" t="s">
        <v>961</v>
      </c>
      <c r="D2567" s="98" t="s">
        <v>13151</v>
      </c>
      <c r="E2567" s="98" t="s">
        <v>198</v>
      </c>
      <c r="F2567" s="122">
        <v>1.1504652569528457</v>
      </c>
      <c r="G2567" s="122">
        <v>1.1559301658739207</v>
      </c>
      <c r="H2567" s="99">
        <v>5588.5833333333339</v>
      </c>
      <c r="I2567" s="53">
        <v>6429.4709605857252</v>
      </c>
      <c r="J2567" s="54">
        <v>6076.1000309216715</v>
      </c>
      <c r="K2567" s="55">
        <v>1.0872343970752882</v>
      </c>
      <c r="L2567" s="121">
        <v>6460.012059500229</v>
      </c>
      <c r="M2567" s="54">
        <v>6048.1579329762435</v>
      </c>
      <c r="N2567" s="120">
        <v>1.0822345435741751</v>
      </c>
      <c r="O2567" s="123">
        <v>5636.5308294847682</v>
      </c>
      <c r="P2567" s="53">
        <v>6484.6328890658306</v>
      </c>
      <c r="Q2567" s="54">
        <v>6128.2783935801017</v>
      </c>
      <c r="R2567" s="55">
        <v>1.0872429476519485</v>
      </c>
      <c r="S2567" s="121">
        <v>6515.436016679796</v>
      </c>
      <c r="T2567" s="54">
        <v>6100.0957553909029</v>
      </c>
      <c r="U2567" s="55">
        <v>1.0822429504831625</v>
      </c>
    </row>
    <row r="2568" spans="1:21" ht="13" x14ac:dyDescent="0.3">
      <c r="A2568" s="44" t="s">
        <v>4754</v>
      </c>
      <c r="B2568" s="44" t="s">
        <v>10846</v>
      </c>
      <c r="C2568" s="98" t="s">
        <v>961</v>
      </c>
      <c r="D2568" s="98" t="s">
        <v>13151</v>
      </c>
      <c r="E2568" s="98" t="s">
        <v>185</v>
      </c>
      <c r="F2568" s="122">
        <v>1.1483165554288868</v>
      </c>
      <c r="G2568" s="122">
        <v>1.1528048359142047</v>
      </c>
      <c r="H2568" s="99">
        <v>17658.083333333328</v>
      </c>
      <c r="I2568" s="53">
        <v>20277.069428809562</v>
      </c>
      <c r="J2568" s="54">
        <v>19162.618967979073</v>
      </c>
      <c r="K2568" s="55">
        <v>1.0852037905951899</v>
      </c>
      <c r="L2568" s="121">
        <v>20356.323859642682</v>
      </c>
      <c r="M2568" s="54">
        <v>19058.518854755261</v>
      </c>
      <c r="N2568" s="120">
        <v>1.0793084671187567</v>
      </c>
      <c r="O2568" s="123">
        <v>17810.628148619231</v>
      </c>
      <c r="P2568" s="53">
        <v>20452.239165647206</v>
      </c>
      <c r="Q2568" s="54">
        <v>19328.31318647314</v>
      </c>
      <c r="R2568" s="55">
        <v>1.0852123252021051</v>
      </c>
      <c r="S2568" s="121">
        <v>20532.178260397908</v>
      </c>
      <c r="T2568" s="54">
        <v>19223.311093001565</v>
      </c>
      <c r="U2568" s="55">
        <v>1.0793168512976816</v>
      </c>
    </row>
    <row r="2569" spans="1:21" ht="13" x14ac:dyDescent="0.3">
      <c r="A2569" s="44" t="s">
        <v>4753</v>
      </c>
      <c r="B2569" s="44" t="s">
        <v>10845</v>
      </c>
      <c r="C2569" s="98" t="s">
        <v>961</v>
      </c>
      <c r="D2569" s="98" t="s">
        <v>13151</v>
      </c>
      <c r="E2569" s="98" t="s">
        <v>185</v>
      </c>
      <c r="F2569" s="122">
        <v>1.1483165554288868</v>
      </c>
      <c r="G2569" s="122">
        <v>1.1528048359142047</v>
      </c>
      <c r="H2569" s="99">
        <v>4865.9166666666661</v>
      </c>
      <c r="I2569" s="53">
        <v>5587.6126656706765</v>
      </c>
      <c r="J2569" s="54">
        <v>5280.5112113869773</v>
      </c>
      <c r="K2569" s="55">
        <v>1.0852037905951899</v>
      </c>
      <c r="L2569" s="121">
        <v>5609.4522644888593</v>
      </c>
      <c r="M2569" s="54">
        <v>5251.8250586276081</v>
      </c>
      <c r="N2569" s="120">
        <v>1.0793084671187565</v>
      </c>
      <c r="O2569" s="123">
        <v>4905.8899221980919</v>
      </c>
      <c r="P2569" s="53">
        <v>5633.5146167718021</v>
      </c>
      <c r="Q2569" s="54">
        <v>5323.9322096541655</v>
      </c>
      <c r="R2569" s="55">
        <v>1.0852123252021051</v>
      </c>
      <c r="S2569" s="121">
        <v>5655.5336267727216</v>
      </c>
      <c r="T2569" s="54">
        <v>5295.009663639873</v>
      </c>
      <c r="U2569" s="55">
        <v>1.0793168512976816</v>
      </c>
    </row>
    <row r="2570" spans="1:21" ht="13" x14ac:dyDescent="0.3">
      <c r="A2570" s="44" t="s">
        <v>4752</v>
      </c>
      <c r="B2570" s="44" t="s">
        <v>13291</v>
      </c>
      <c r="C2570" s="98" t="s">
        <v>961</v>
      </c>
      <c r="D2570" s="98" t="s">
        <v>13151</v>
      </c>
      <c r="E2570" s="98" t="s">
        <v>185</v>
      </c>
      <c r="F2570" s="122">
        <v>1.1483165554288868</v>
      </c>
      <c r="G2570" s="122">
        <v>1.1528048359142047</v>
      </c>
      <c r="H2570" s="99">
        <v>9801.4166666666679</v>
      </c>
      <c r="I2570" s="53">
        <v>11255.12902498995</v>
      </c>
      <c r="J2570" s="54">
        <v>10636.53451986954</v>
      </c>
      <c r="K2570" s="55">
        <v>1.0852037905951899</v>
      </c>
      <c r="L2570" s="121">
        <v>11299.120532143419</v>
      </c>
      <c r="M2570" s="54">
        <v>10578.751998092233</v>
      </c>
      <c r="N2570" s="120">
        <v>1.0793084671187565</v>
      </c>
      <c r="O2570" s="123">
        <v>9884.0595001821403</v>
      </c>
      <c r="P2570" s="53">
        <v>11350.02915890332</v>
      </c>
      <c r="Q2570" s="54">
        <v>10726.303192628617</v>
      </c>
      <c r="R2570" s="55">
        <v>1.0852123252021051</v>
      </c>
      <c r="S2570" s="121">
        <v>11394.391590273708</v>
      </c>
      <c r="T2570" s="54">
        <v>10668.031977775525</v>
      </c>
      <c r="U2570" s="55">
        <v>1.0793168512976816</v>
      </c>
    </row>
    <row r="2571" spans="1:21" ht="13" x14ac:dyDescent="0.3">
      <c r="A2571" s="44" t="s">
        <v>4751</v>
      </c>
      <c r="B2571" s="44" t="s">
        <v>10844</v>
      </c>
      <c r="C2571" s="98" t="s">
        <v>961</v>
      </c>
      <c r="D2571" s="98" t="s">
        <v>13151</v>
      </c>
      <c r="E2571" s="98" t="s">
        <v>180</v>
      </c>
      <c r="F2571" s="122">
        <v>1.1485068365219242</v>
      </c>
      <c r="G2571" s="122">
        <v>1.1528681276297226</v>
      </c>
      <c r="H2571" s="99">
        <v>2137.75</v>
      </c>
      <c r="I2571" s="53">
        <v>2455.2204897747433</v>
      </c>
      <c r="J2571" s="54">
        <v>2320.278820029198</v>
      </c>
      <c r="K2571" s="55">
        <v>1.0853836136261013</v>
      </c>
      <c r="L2571" s="121">
        <v>2464.5438398404394</v>
      </c>
      <c r="M2571" s="54">
        <v>2307.418351360147</v>
      </c>
      <c r="N2571" s="120">
        <v>1.0793677237095765</v>
      </c>
      <c r="O2571" s="123">
        <v>2158.2621865523433</v>
      </c>
      <c r="P2571" s="53">
        <v>2478.778876262123</v>
      </c>
      <c r="Q2571" s="54">
        <v>2342.5608341643965</v>
      </c>
      <c r="R2571" s="55">
        <v>1.0853921496472381</v>
      </c>
      <c r="S2571" s="121">
        <v>2488.191685944631</v>
      </c>
      <c r="T2571" s="54">
        <v>2329.5766397172679</v>
      </c>
      <c r="U2571" s="55">
        <v>1.0793761083488129</v>
      </c>
    </row>
    <row r="2572" spans="1:21" ht="13" x14ac:dyDescent="0.3">
      <c r="A2572" s="44" t="s">
        <v>4750</v>
      </c>
      <c r="B2572" s="44" t="s">
        <v>10843</v>
      </c>
      <c r="C2572" s="98" t="s">
        <v>961</v>
      </c>
      <c r="D2572" s="98" t="s">
        <v>13151</v>
      </c>
      <c r="E2572" s="98" t="s">
        <v>180</v>
      </c>
      <c r="F2572" s="122">
        <v>1.1485068365219242</v>
      </c>
      <c r="G2572" s="122">
        <v>1.1528681276297226</v>
      </c>
      <c r="H2572" s="99">
        <v>1054.0833333333335</v>
      </c>
      <c r="I2572" s="53">
        <v>1210.6219145971518</v>
      </c>
      <c r="J2572" s="54">
        <v>1144.0847773963796</v>
      </c>
      <c r="K2572" s="55">
        <v>1.0853836136261013</v>
      </c>
      <c r="L2572" s="121">
        <v>1215.2190788656969</v>
      </c>
      <c r="M2572" s="54">
        <v>1137.7435281002029</v>
      </c>
      <c r="N2572" s="120">
        <v>1.0793677237095765</v>
      </c>
      <c r="O2572" s="123">
        <v>1064.7091364571529</v>
      </c>
      <c r="P2572" s="53">
        <v>1222.8257221283943</v>
      </c>
      <c r="Q2572" s="54">
        <v>1155.6269383682836</v>
      </c>
      <c r="R2572" s="55">
        <v>1.0853921496472381</v>
      </c>
      <c r="S2572" s="121">
        <v>1227.4692286176166</v>
      </c>
      <c r="T2572" s="54">
        <v>1149.2216042325467</v>
      </c>
      <c r="U2572" s="55">
        <v>1.0793761083488127</v>
      </c>
    </row>
    <row r="2573" spans="1:21" ht="13" x14ac:dyDescent="0.3">
      <c r="A2573" s="44" t="s">
        <v>4749</v>
      </c>
      <c r="B2573" s="44" t="s">
        <v>10842</v>
      </c>
      <c r="C2573" s="98" t="s">
        <v>961</v>
      </c>
      <c r="D2573" s="98" t="s">
        <v>13151</v>
      </c>
      <c r="E2573" s="98" t="s">
        <v>185</v>
      </c>
      <c r="F2573" s="122">
        <v>1.1483165554288868</v>
      </c>
      <c r="G2573" s="122">
        <v>1.1528048359142047</v>
      </c>
      <c r="H2573" s="99">
        <v>8553</v>
      </c>
      <c r="I2573" s="53">
        <v>9821.5514985832688</v>
      </c>
      <c r="J2573" s="54">
        <v>9281.7480209606601</v>
      </c>
      <c r="K2573" s="55">
        <v>1.0852037905951899</v>
      </c>
      <c r="L2573" s="121">
        <v>9859.9397615741927</v>
      </c>
      <c r="M2573" s="54">
        <v>9231.3253192667253</v>
      </c>
      <c r="N2573" s="120">
        <v>1.0793084671187565</v>
      </c>
      <c r="O2573" s="123">
        <v>8620.954018767301</v>
      </c>
      <c r="P2573" s="53">
        <v>9899.5842233416861</v>
      </c>
      <c r="Q2573" s="54">
        <v>9355.5655561668955</v>
      </c>
      <c r="R2573" s="55">
        <v>1.0852123252021051</v>
      </c>
      <c r="S2573" s="121">
        <v>9938.2774830289418</v>
      </c>
      <c r="T2573" s="54">
        <v>9304.7409467180187</v>
      </c>
      <c r="U2573" s="55">
        <v>1.0793168512976816</v>
      </c>
    </row>
    <row r="2574" spans="1:21" ht="13" x14ac:dyDescent="0.3">
      <c r="A2574" s="44" t="s">
        <v>4748</v>
      </c>
      <c r="B2574" s="44" t="s">
        <v>10841</v>
      </c>
      <c r="C2574" s="98" t="s">
        <v>961</v>
      </c>
      <c r="D2574" s="98" t="s">
        <v>13151</v>
      </c>
      <c r="E2574" s="98" t="s">
        <v>185</v>
      </c>
      <c r="F2574" s="122">
        <v>1.1483165554288868</v>
      </c>
      <c r="G2574" s="122">
        <v>1.1528048359142047</v>
      </c>
      <c r="H2574" s="99">
        <v>5350.0833333333339</v>
      </c>
      <c r="I2574" s="53">
        <v>6143.5892645908307</v>
      </c>
      <c r="J2574" s="54">
        <v>5805.9307133334833</v>
      </c>
      <c r="K2574" s="55">
        <v>1.0852037905951899</v>
      </c>
      <c r="L2574" s="121">
        <v>6167.6019392106555</v>
      </c>
      <c r="M2574" s="54">
        <v>5774.3902414576087</v>
      </c>
      <c r="N2574" s="120">
        <v>1.0793084671187567</v>
      </c>
      <c r="O2574" s="123">
        <v>5395.3819518902583</v>
      </c>
      <c r="P2574" s="53">
        <v>6195.6064182178052</v>
      </c>
      <c r="Q2574" s="54">
        <v>5855.1349933642996</v>
      </c>
      <c r="R2574" s="55">
        <v>1.0852123252021051</v>
      </c>
      <c r="S2574" s="121">
        <v>6219.8224057433108</v>
      </c>
      <c r="T2574" s="54">
        <v>5823.3266598625332</v>
      </c>
      <c r="U2574" s="55">
        <v>1.0793168512976816</v>
      </c>
    </row>
    <row r="2575" spans="1:21" ht="13" x14ac:dyDescent="0.3">
      <c r="A2575" s="44" t="s">
        <v>4747</v>
      </c>
      <c r="B2575" s="44" t="s">
        <v>10840</v>
      </c>
      <c r="C2575" s="98" t="s">
        <v>961</v>
      </c>
      <c r="D2575" s="98" t="s">
        <v>13151</v>
      </c>
      <c r="E2575" s="98" t="s">
        <v>185</v>
      </c>
      <c r="F2575" s="122">
        <v>1.1483165554288868</v>
      </c>
      <c r="G2575" s="122">
        <v>1.1528048359142047</v>
      </c>
      <c r="H2575" s="99">
        <v>4233.75</v>
      </c>
      <c r="I2575" s="53">
        <v>4861.6852165470491</v>
      </c>
      <c r="J2575" s="54">
        <v>4594.4815484323854</v>
      </c>
      <c r="K2575" s="55">
        <v>1.0852037905951899</v>
      </c>
      <c r="L2575" s="121">
        <v>4880.6874740517642</v>
      </c>
      <c r="M2575" s="54">
        <v>4569.5222226640353</v>
      </c>
      <c r="N2575" s="120">
        <v>1.0793084671187565</v>
      </c>
      <c r="O2575" s="123">
        <v>4268.6954703729753</v>
      </c>
      <c r="P2575" s="53">
        <v>4901.8136787135863</v>
      </c>
      <c r="Q2575" s="54">
        <v>4632.4409369831501</v>
      </c>
      <c r="R2575" s="55">
        <v>1.0852123252021051</v>
      </c>
      <c r="S2575" s="121">
        <v>4920.9727812910269</v>
      </c>
      <c r="T2575" s="54">
        <v>4607.274954231636</v>
      </c>
      <c r="U2575" s="55">
        <v>1.0793168512976816</v>
      </c>
    </row>
    <row r="2576" spans="1:21" ht="13" x14ac:dyDescent="0.3">
      <c r="A2576" s="44" t="s">
        <v>4746</v>
      </c>
      <c r="B2576" s="44" t="s">
        <v>10839</v>
      </c>
      <c r="C2576" s="98" t="s">
        <v>961</v>
      </c>
      <c r="D2576" s="98" t="s">
        <v>13151</v>
      </c>
      <c r="E2576" s="98" t="s">
        <v>185</v>
      </c>
      <c r="F2576" s="122">
        <v>1.1483165554288868</v>
      </c>
      <c r="G2576" s="122">
        <v>1.1528048359142047</v>
      </c>
      <c r="H2576" s="99">
        <v>2435.916666666667</v>
      </c>
      <c r="I2576" s="53">
        <v>2797.203435978483</v>
      </c>
      <c r="J2576" s="54">
        <v>2643.4660002406667</v>
      </c>
      <c r="K2576" s="55">
        <v>1.0852037905951899</v>
      </c>
      <c r="L2576" s="121">
        <v>2808.1365132173432</v>
      </c>
      <c r="M2576" s="54">
        <v>2629.1054835290311</v>
      </c>
      <c r="N2576" s="120">
        <v>1.0793084671187565</v>
      </c>
      <c r="O2576" s="123">
        <v>2459.2958155440492</v>
      </c>
      <c r="P2576" s="53">
        <v>2824.0500996862174</v>
      </c>
      <c r="Q2576" s="54">
        <v>2668.8581303463648</v>
      </c>
      <c r="R2576" s="55">
        <v>1.0852123252021051</v>
      </c>
      <c r="S2576" s="121">
        <v>2835.0881091027477</v>
      </c>
      <c r="T2576" s="54">
        <v>2654.3594160425673</v>
      </c>
      <c r="U2576" s="55">
        <v>1.0793168512976816</v>
      </c>
    </row>
    <row r="2577" spans="1:21" ht="13" x14ac:dyDescent="0.3">
      <c r="A2577" s="44" t="s">
        <v>4745</v>
      </c>
      <c r="B2577" s="44" t="s">
        <v>10838</v>
      </c>
      <c r="C2577" s="98" t="s">
        <v>961</v>
      </c>
      <c r="D2577" s="98" t="s">
        <v>13151</v>
      </c>
      <c r="E2577" s="98" t="s">
        <v>180</v>
      </c>
      <c r="F2577" s="122">
        <v>1.1485068365219242</v>
      </c>
      <c r="G2577" s="122">
        <v>1.1528681276297226</v>
      </c>
      <c r="H2577" s="99">
        <v>27759.666666666672</v>
      </c>
      <c r="I2577" s="53">
        <v>31882.166946236448</v>
      </c>
      <c r="J2577" s="54">
        <v>30129.8873197227</v>
      </c>
      <c r="K2577" s="55">
        <v>1.0853836136261013</v>
      </c>
      <c r="L2577" s="121">
        <v>32003.234933625226</v>
      </c>
      <c r="M2577" s="54">
        <v>29962.888220936609</v>
      </c>
      <c r="N2577" s="120">
        <v>1.0793677237095765</v>
      </c>
      <c r="O2577" s="123">
        <v>28001.923172595947</v>
      </c>
      <c r="P2577" s="53">
        <v>32160.400199488133</v>
      </c>
      <c r="Q2577" s="54">
        <v>30393.067586560723</v>
      </c>
      <c r="R2577" s="55">
        <v>1.0853921496472381</v>
      </c>
      <c r="S2577" s="121">
        <v>32282.524738022032</v>
      </c>
      <c r="T2577" s="54">
        <v>30224.606860319054</v>
      </c>
      <c r="U2577" s="55">
        <v>1.0793761083488127</v>
      </c>
    </row>
    <row r="2578" spans="1:21" ht="13" x14ac:dyDescent="0.3">
      <c r="A2578" s="44" t="s">
        <v>4744</v>
      </c>
      <c r="B2578" s="44" t="s">
        <v>10837</v>
      </c>
      <c r="C2578" s="98" t="s">
        <v>961</v>
      </c>
      <c r="D2578" s="98" t="s">
        <v>13151</v>
      </c>
      <c r="E2578" s="98" t="s">
        <v>185</v>
      </c>
      <c r="F2578" s="122">
        <v>1.1483165554288868</v>
      </c>
      <c r="G2578" s="122">
        <v>1.1528048359142047</v>
      </c>
      <c r="H2578" s="99">
        <v>24858.166666666668</v>
      </c>
      <c r="I2578" s="53">
        <v>28545.044320943842</v>
      </c>
      <c r="J2578" s="54">
        <v>26976.176693913669</v>
      </c>
      <c r="K2578" s="55">
        <v>1.0852037905951901</v>
      </c>
      <c r="L2578" s="121">
        <v>28656.614745294621</v>
      </c>
      <c r="M2578" s="54">
        <v>26829.629760382573</v>
      </c>
      <c r="N2578" s="120">
        <v>1.0793084671187567</v>
      </c>
      <c r="O2578" s="123">
        <v>25077.244249537398</v>
      </c>
      <c r="P2578" s="53">
        <v>28796.614736277643</v>
      </c>
      <c r="Q2578" s="54">
        <v>27214.134541701595</v>
      </c>
      <c r="R2578" s="55">
        <v>1.0852123252021049</v>
      </c>
      <c r="S2578" s="121">
        <v>28909.168442268394</v>
      </c>
      <c r="T2578" s="54">
        <v>27066.292302633599</v>
      </c>
      <c r="U2578" s="55">
        <v>1.0793168512976816</v>
      </c>
    </row>
    <row r="2579" spans="1:21" ht="13" x14ac:dyDescent="0.3">
      <c r="A2579" s="44" t="s">
        <v>4743</v>
      </c>
      <c r="B2579" s="44" t="s">
        <v>10836</v>
      </c>
      <c r="C2579" s="98" t="s">
        <v>1001</v>
      </c>
      <c r="D2579" s="98" t="s">
        <v>13151</v>
      </c>
      <c r="E2579" s="98" t="s">
        <v>200</v>
      </c>
      <c r="F2579" s="122">
        <v>1.1462370593623423</v>
      </c>
      <c r="G2579" s="122">
        <v>1.1573330040880088</v>
      </c>
      <c r="H2579" s="99">
        <v>93581.416666666657</v>
      </c>
      <c r="I2579" s="53">
        <v>107266.48785096208</v>
      </c>
      <c r="J2579" s="54">
        <v>101371.00146241492</v>
      </c>
      <c r="K2579" s="55">
        <v>1.0832385859630065</v>
      </c>
      <c r="L2579" s="121">
        <v>108304.86207764497</v>
      </c>
      <c r="M2579" s="54">
        <v>101399.95169072224</v>
      </c>
      <c r="N2579" s="120">
        <v>1.0835479446940295</v>
      </c>
      <c r="O2579" s="123">
        <v>94384.217575050803</v>
      </c>
      <c r="P2579" s="53">
        <v>108186.68800344174</v>
      </c>
      <c r="Q2579" s="54">
        <v>102241.43045667377</v>
      </c>
      <c r="R2579" s="55">
        <v>1.0832471051145305</v>
      </c>
      <c r="S2579" s="121">
        <v>109233.97006462979</v>
      </c>
      <c r="T2579" s="54">
        <v>102270.61940749508</v>
      </c>
      <c r="U2579" s="55">
        <v>1.0835563618056514</v>
      </c>
    </row>
    <row r="2580" spans="1:21" ht="13" x14ac:dyDescent="0.3">
      <c r="A2580" s="44" t="s">
        <v>4742</v>
      </c>
      <c r="B2580" s="44" t="s">
        <v>10835</v>
      </c>
      <c r="C2580" s="98" t="s">
        <v>1001</v>
      </c>
      <c r="D2580" s="98" t="s">
        <v>13151</v>
      </c>
      <c r="E2580" s="98" t="s">
        <v>200</v>
      </c>
      <c r="F2580" s="122">
        <v>1.1462370593623423</v>
      </c>
      <c r="G2580" s="122">
        <v>1.1573330040880088</v>
      </c>
      <c r="H2580" s="99">
        <v>12804.833333333336</v>
      </c>
      <c r="I2580" s="53">
        <v>14677.374505624903</v>
      </c>
      <c r="J2580" s="54">
        <v>13870.689553491973</v>
      </c>
      <c r="K2580" s="55">
        <v>1.0832385859630065</v>
      </c>
      <c r="L2580" s="121">
        <v>14819.45622851294</v>
      </c>
      <c r="M2580" s="54">
        <v>13874.650840482933</v>
      </c>
      <c r="N2580" s="120">
        <v>1.0835479446940293</v>
      </c>
      <c r="O2580" s="123">
        <v>12918.356954857958</v>
      </c>
      <c r="P2580" s="53">
        <v>14807.499487729448</v>
      </c>
      <c r="Q2580" s="54">
        <v>13993.772774186044</v>
      </c>
      <c r="R2580" s="55">
        <v>1.0832471051145305</v>
      </c>
      <c r="S2580" s="121">
        <v>14950.840862446981</v>
      </c>
      <c r="T2580" s="54">
        <v>13997.767862512623</v>
      </c>
      <c r="U2580" s="55">
        <v>1.0835563618056514</v>
      </c>
    </row>
    <row r="2581" spans="1:21" ht="13" x14ac:dyDescent="0.3">
      <c r="A2581" s="44" t="s">
        <v>4741</v>
      </c>
      <c r="B2581" s="44" t="s">
        <v>10834</v>
      </c>
      <c r="C2581" s="98" t="s">
        <v>1001</v>
      </c>
      <c r="D2581" s="98" t="s">
        <v>13151</v>
      </c>
      <c r="E2581" s="98" t="s">
        <v>196</v>
      </c>
      <c r="F2581" s="122">
        <v>1.148900330563901</v>
      </c>
      <c r="G2581" s="122">
        <v>1.1586086930602721</v>
      </c>
      <c r="H2581" s="99">
        <v>16823.499999999996</v>
      </c>
      <c r="I2581" s="53">
        <v>19328.524711241782</v>
      </c>
      <c r="J2581" s="54">
        <v>18266.207331146808</v>
      </c>
      <c r="K2581" s="55">
        <v>1.0857554807945322</v>
      </c>
      <c r="L2581" s="121">
        <v>19491.853347699485</v>
      </c>
      <c r="M2581" s="54">
        <v>18249.162132743539</v>
      </c>
      <c r="N2581" s="120">
        <v>1.0847423028943766</v>
      </c>
      <c r="O2581" s="123">
        <v>16971.533749117516</v>
      </c>
      <c r="P2581" s="53">
        <v>19498.600734537515</v>
      </c>
      <c r="Q2581" s="54">
        <v>18427.080704598739</v>
      </c>
      <c r="R2581" s="55">
        <v>1.0857640197402258</v>
      </c>
      <c r="S2581" s="121">
        <v>19663.366536293346</v>
      </c>
      <c r="T2581" s="54">
        <v>18409.883611421472</v>
      </c>
      <c r="U2581" s="55">
        <v>1.0847507292838956</v>
      </c>
    </row>
    <row r="2582" spans="1:21" ht="13" x14ac:dyDescent="0.3">
      <c r="A2582" s="44" t="s">
        <v>4740</v>
      </c>
      <c r="B2582" s="44" t="s">
        <v>10833</v>
      </c>
      <c r="C2582" s="98" t="s">
        <v>1001</v>
      </c>
      <c r="D2582" s="98" t="s">
        <v>13151</v>
      </c>
      <c r="E2582" s="98" t="s">
        <v>196</v>
      </c>
      <c r="F2582" s="122">
        <v>1.148900330563901</v>
      </c>
      <c r="G2582" s="122">
        <v>1.1586086930602721</v>
      </c>
      <c r="H2582" s="99">
        <v>12341.583333333332</v>
      </c>
      <c r="I2582" s="53">
        <v>14179.249171348596</v>
      </c>
      <c r="J2582" s="54">
        <v>13399.941745849119</v>
      </c>
      <c r="K2582" s="55">
        <v>1.0857554807945322</v>
      </c>
      <c r="L2582" s="121">
        <v>14299.065736127768</v>
      </c>
      <c r="M2582" s="54">
        <v>13387.437526362854</v>
      </c>
      <c r="N2582" s="120">
        <v>1.0847423028943763</v>
      </c>
      <c r="O2582" s="123">
        <v>12455.138211028639</v>
      </c>
      <c r="P2582" s="53">
        <v>14309.712407869878</v>
      </c>
      <c r="Q2582" s="54">
        <v>13523.340930426542</v>
      </c>
      <c r="R2582" s="55">
        <v>1.0857640197402261</v>
      </c>
      <c r="S2582" s="121">
        <v>14430.631404564949</v>
      </c>
      <c r="T2582" s="54">
        <v>13510.720257745032</v>
      </c>
      <c r="U2582" s="55">
        <v>1.0847507292838956</v>
      </c>
    </row>
    <row r="2583" spans="1:21" ht="13" x14ac:dyDescent="0.3">
      <c r="A2583" s="44" t="s">
        <v>4739</v>
      </c>
      <c r="B2583" s="44" t="s">
        <v>10832</v>
      </c>
      <c r="C2583" s="98" t="s">
        <v>1001</v>
      </c>
      <c r="D2583" s="98" t="s">
        <v>13151</v>
      </c>
      <c r="E2583" s="98" t="s">
        <v>200</v>
      </c>
      <c r="F2583" s="122">
        <v>1.1462370593623423</v>
      </c>
      <c r="G2583" s="122">
        <v>1.1573330040880088</v>
      </c>
      <c r="H2583" s="99">
        <v>4707.416666666667</v>
      </c>
      <c r="I2583" s="53">
        <v>5395.8154371932796</v>
      </c>
      <c r="J2583" s="54">
        <v>5099.2553735386891</v>
      </c>
      <c r="K2583" s="55">
        <v>1.0832385859630063</v>
      </c>
      <c r="L2583" s="121">
        <v>5448.0486723272943</v>
      </c>
      <c r="M2583" s="54">
        <v>5100.7116539850858</v>
      </c>
      <c r="N2583" s="120">
        <v>1.0835479446940295</v>
      </c>
      <c r="O2583" s="123">
        <v>4750.7025494346599</v>
      </c>
      <c r="P2583" s="53">
        <v>5445.4313201691675</v>
      </c>
      <c r="Q2583" s="54">
        <v>5146.184783935315</v>
      </c>
      <c r="R2583" s="55">
        <v>1.0832471051145305</v>
      </c>
      <c r="S2583" s="121">
        <v>5498.1448530657772</v>
      </c>
      <c r="T2583" s="54">
        <v>5147.6539704862525</v>
      </c>
      <c r="U2583" s="55">
        <v>1.0835563618056514</v>
      </c>
    </row>
    <row r="2584" spans="1:21" ht="13" x14ac:dyDescent="0.3">
      <c r="A2584" s="44" t="s">
        <v>4738</v>
      </c>
      <c r="B2584" s="44" t="s">
        <v>10831</v>
      </c>
      <c r="C2584" s="98" t="s">
        <v>1001</v>
      </c>
      <c r="D2584" s="98" t="s">
        <v>13151</v>
      </c>
      <c r="E2584" s="98" t="s">
        <v>196</v>
      </c>
      <c r="F2584" s="122">
        <v>1.148900330563901</v>
      </c>
      <c r="G2584" s="122">
        <v>1.1586086930602721</v>
      </c>
      <c r="H2584" s="99">
        <v>9435.25</v>
      </c>
      <c r="I2584" s="53">
        <v>10840.161843953047</v>
      </c>
      <c r="J2584" s="54">
        <v>10244.374400166611</v>
      </c>
      <c r="K2584" s="55">
        <v>1.0857554807945322</v>
      </c>
      <c r="L2584" s="121">
        <v>10931.762671196933</v>
      </c>
      <c r="M2584" s="54">
        <v>10234.814813384166</v>
      </c>
      <c r="N2584" s="120">
        <v>1.0847423028943766</v>
      </c>
      <c r="O2584" s="123">
        <v>9516.6129513678825</v>
      </c>
      <c r="P2584" s="53">
        <v>10933.639765675262</v>
      </c>
      <c r="Q2584" s="54">
        <v>10332.795932389088</v>
      </c>
      <c r="R2584" s="55">
        <v>1.0857640197402261</v>
      </c>
      <c r="S2584" s="121">
        <v>11026.030493944801</v>
      </c>
      <c r="T2584" s="54">
        <v>10323.152839308876</v>
      </c>
      <c r="U2584" s="55">
        <v>1.0847507292838956</v>
      </c>
    </row>
    <row r="2585" spans="1:21" ht="13" x14ac:dyDescent="0.3">
      <c r="A2585" s="44" t="s">
        <v>4737</v>
      </c>
      <c r="B2585" s="44" t="s">
        <v>10830</v>
      </c>
      <c r="C2585" s="98" t="s">
        <v>1001</v>
      </c>
      <c r="D2585" s="98" t="s">
        <v>13151</v>
      </c>
      <c r="E2585" s="98" t="s">
        <v>196</v>
      </c>
      <c r="F2585" s="122">
        <v>1.148900330563901</v>
      </c>
      <c r="G2585" s="122">
        <v>1.1586086930602721</v>
      </c>
      <c r="H2585" s="99">
        <v>16849.25</v>
      </c>
      <c r="I2585" s="53">
        <v>19358.108894753808</v>
      </c>
      <c r="J2585" s="54">
        <v>18294.165534777272</v>
      </c>
      <c r="K2585" s="55">
        <v>1.0857554807945322</v>
      </c>
      <c r="L2585" s="121">
        <v>19521.687521545791</v>
      </c>
      <c r="M2585" s="54">
        <v>18277.094247043075</v>
      </c>
      <c r="N2585" s="120">
        <v>1.0847423028943766</v>
      </c>
      <c r="O2585" s="123">
        <v>17001.922789500975</v>
      </c>
      <c r="P2585" s="53">
        <v>19533.514713079592</v>
      </c>
      <c r="Q2585" s="54">
        <v>18460.076031241533</v>
      </c>
      <c r="R2585" s="55">
        <v>1.0857640197402258</v>
      </c>
      <c r="S2585" s="121">
        <v>19698.575542655381</v>
      </c>
      <c r="T2585" s="54">
        <v>18442.848145139666</v>
      </c>
      <c r="U2585" s="55">
        <v>1.0847507292838954</v>
      </c>
    </row>
    <row r="2586" spans="1:21" ht="13" x14ac:dyDescent="0.3">
      <c r="A2586" s="44" t="s">
        <v>4736</v>
      </c>
      <c r="B2586" s="44" t="s">
        <v>10829</v>
      </c>
      <c r="C2586" s="98" t="s">
        <v>1001</v>
      </c>
      <c r="D2586" s="98" t="s">
        <v>13151</v>
      </c>
      <c r="E2586" s="98" t="s">
        <v>200</v>
      </c>
      <c r="F2586" s="122">
        <v>1.1462370593623423</v>
      </c>
      <c r="G2586" s="122">
        <v>1.1573330040880088</v>
      </c>
      <c r="H2586" s="99">
        <v>7036.4166666666679</v>
      </c>
      <c r="I2586" s="53">
        <v>8065.4015484481761</v>
      </c>
      <c r="J2586" s="54">
        <v>7622.1180402465325</v>
      </c>
      <c r="K2586" s="55">
        <v>1.0832385859630065</v>
      </c>
      <c r="L2586" s="121">
        <v>8143.4772388482679</v>
      </c>
      <c r="M2586" s="54">
        <v>7624.2948171774815</v>
      </c>
      <c r="N2586" s="120">
        <v>1.0835479446940295</v>
      </c>
      <c r="O2586" s="123">
        <v>7106.9830566320434</v>
      </c>
      <c r="P2586" s="53">
        <v>8146.2873597719044</v>
      </c>
      <c r="Q2586" s="54">
        <v>7698.6188221946777</v>
      </c>
      <c r="R2586" s="55">
        <v>1.0832471051145305</v>
      </c>
      <c r="S2586" s="121">
        <v>8225.1460509345416</v>
      </c>
      <c r="T2586" s="54">
        <v>7700.8167042586247</v>
      </c>
      <c r="U2586" s="55">
        <v>1.0835563618056514</v>
      </c>
    </row>
    <row r="2587" spans="1:21" ht="13" x14ac:dyDescent="0.3">
      <c r="A2587" s="44" t="s">
        <v>4735</v>
      </c>
      <c r="B2587" s="44" t="s">
        <v>10828</v>
      </c>
      <c r="C2587" s="98" t="s">
        <v>1001</v>
      </c>
      <c r="D2587" s="98" t="s">
        <v>13151</v>
      </c>
      <c r="E2587" s="98" t="s">
        <v>196</v>
      </c>
      <c r="F2587" s="122">
        <v>1.148900330563901</v>
      </c>
      <c r="G2587" s="122">
        <v>1.1586086930602721</v>
      </c>
      <c r="H2587" s="99">
        <v>6443.75</v>
      </c>
      <c r="I2587" s="53">
        <v>7403.2265050711367</v>
      </c>
      <c r="J2587" s="54">
        <v>6996.3368793697673</v>
      </c>
      <c r="K2587" s="55">
        <v>1.0857554807945322</v>
      </c>
      <c r="L2587" s="121">
        <v>7465.7847659071285</v>
      </c>
      <c r="M2587" s="54">
        <v>6989.8082142756384</v>
      </c>
      <c r="N2587" s="120">
        <v>1.0847423028943766</v>
      </c>
      <c r="O2587" s="123">
        <v>6501.9193315050434</v>
      </c>
      <c r="P2587" s="53">
        <v>7470.0572692659625</v>
      </c>
      <c r="Q2587" s="54">
        <v>7059.5500694015991</v>
      </c>
      <c r="R2587" s="55">
        <v>1.0857640197402261</v>
      </c>
      <c r="S2587" s="121">
        <v>7533.1802590583766</v>
      </c>
      <c r="T2587" s="54">
        <v>7052.9617365951544</v>
      </c>
      <c r="U2587" s="55">
        <v>1.0847507292838956</v>
      </c>
    </row>
    <row r="2588" spans="1:21" ht="13" x14ac:dyDescent="0.3">
      <c r="A2588" s="44" t="s">
        <v>4734</v>
      </c>
      <c r="B2588" s="44" t="s">
        <v>10827</v>
      </c>
      <c r="C2588" s="98" t="s">
        <v>1001</v>
      </c>
      <c r="D2588" s="98" t="s">
        <v>13151</v>
      </c>
      <c r="E2588" s="98" t="s">
        <v>196</v>
      </c>
      <c r="F2588" s="122">
        <v>1.148900330563901</v>
      </c>
      <c r="G2588" s="122">
        <v>1.1586086930602721</v>
      </c>
      <c r="H2588" s="99">
        <v>14782.166666666664</v>
      </c>
      <c r="I2588" s="53">
        <v>16983.23616978401</v>
      </c>
      <c r="J2588" s="54">
        <v>16049.818476351573</v>
      </c>
      <c r="K2588" s="55">
        <v>1.0857554807945322</v>
      </c>
      <c r="L2588" s="121">
        <v>17126.746802265785</v>
      </c>
      <c r="M2588" s="54">
        <v>16034.841511768489</v>
      </c>
      <c r="N2588" s="120">
        <v>1.0847423028943766</v>
      </c>
      <c r="O2588" s="123">
        <v>14909.406004836652</v>
      </c>
      <c r="P2588" s="53">
        <v>17129.42148746824</v>
      </c>
      <c r="Q2588" s="54">
        <v>16188.096595750507</v>
      </c>
      <c r="R2588" s="55">
        <v>1.0857640197402261</v>
      </c>
      <c r="S2588" s="121">
        <v>17274.167405568765</v>
      </c>
      <c r="T2588" s="54">
        <v>16172.989036936247</v>
      </c>
      <c r="U2588" s="55">
        <v>1.0847507292838954</v>
      </c>
    </row>
    <row r="2589" spans="1:21" ht="13" x14ac:dyDescent="0.3">
      <c r="A2589" s="44" t="s">
        <v>4733</v>
      </c>
      <c r="B2589" s="44" t="s">
        <v>10826</v>
      </c>
      <c r="C2589" s="98" t="s">
        <v>1001</v>
      </c>
      <c r="D2589" s="98" t="s">
        <v>13151</v>
      </c>
      <c r="E2589" s="98" t="s">
        <v>200</v>
      </c>
      <c r="F2589" s="122">
        <v>1.1462370593623423</v>
      </c>
      <c r="G2589" s="122">
        <v>1.1573330040880088</v>
      </c>
      <c r="H2589" s="99">
        <v>9810.0833333333321</v>
      </c>
      <c r="I2589" s="53">
        <v>11244.681072099524</v>
      </c>
      <c r="J2589" s="54">
        <v>10626.660798179255</v>
      </c>
      <c r="K2589" s="55">
        <v>1.0832385859630065</v>
      </c>
      <c r="L2589" s="121">
        <v>11353.533214520372</v>
      </c>
      <c r="M2589" s="54">
        <v>10629.695633110485</v>
      </c>
      <c r="N2589" s="120">
        <v>1.0835479446940295</v>
      </c>
      <c r="O2589" s="123">
        <v>9899.051927793058</v>
      </c>
      <c r="P2589" s="53">
        <v>11346.66017218864</v>
      </c>
      <c r="Q2589" s="54">
        <v>10723.119344160241</v>
      </c>
      <c r="R2589" s="55">
        <v>1.0832471051145303</v>
      </c>
      <c r="S2589" s="121">
        <v>11456.499505215934</v>
      </c>
      <c r="T2589" s="54">
        <v>10726.180692204665</v>
      </c>
      <c r="U2589" s="55">
        <v>1.0835563618056514</v>
      </c>
    </row>
    <row r="2590" spans="1:21" ht="13" x14ac:dyDescent="0.3">
      <c r="A2590" s="44" t="s">
        <v>4732</v>
      </c>
      <c r="B2590" s="44" t="s">
        <v>10825</v>
      </c>
      <c r="C2590" s="98" t="s">
        <v>1001</v>
      </c>
      <c r="D2590" s="98" t="s">
        <v>13151</v>
      </c>
      <c r="E2590" s="98" t="s">
        <v>200</v>
      </c>
      <c r="F2590" s="122">
        <v>1.1462370593623423</v>
      </c>
      <c r="G2590" s="122">
        <v>1.1573330040880088</v>
      </c>
      <c r="H2590" s="99">
        <v>13018.166666666666</v>
      </c>
      <c r="I2590" s="53">
        <v>14921.905078288866</v>
      </c>
      <c r="J2590" s="54">
        <v>14101.780451830746</v>
      </c>
      <c r="K2590" s="55">
        <v>1.0832385859630065</v>
      </c>
      <c r="L2590" s="121">
        <v>15066.353936051712</v>
      </c>
      <c r="M2590" s="54">
        <v>14105.807735350991</v>
      </c>
      <c r="N2590" s="120">
        <v>1.0835479446940295</v>
      </c>
      <c r="O2590" s="123">
        <v>13116.026079683605</v>
      </c>
      <c r="P2590" s="53">
        <v>15034.075164096326</v>
      </c>
      <c r="Q2590" s="54">
        <v>14207.897281423948</v>
      </c>
      <c r="R2590" s="55">
        <v>1.0832471051145305</v>
      </c>
      <c r="S2590" s="121">
        <v>15179.609864496895</v>
      </c>
      <c r="T2590" s="54">
        <v>14211.953500250007</v>
      </c>
      <c r="U2590" s="55">
        <v>1.0835563618056514</v>
      </c>
    </row>
    <row r="2591" spans="1:21" ht="13" x14ac:dyDescent="0.3">
      <c r="A2591" s="44" t="s">
        <v>4731</v>
      </c>
      <c r="B2591" s="44" t="s">
        <v>10824</v>
      </c>
      <c r="C2591" s="98" t="s">
        <v>1001</v>
      </c>
      <c r="D2591" s="98" t="s">
        <v>13151</v>
      </c>
      <c r="E2591" s="98" t="s">
        <v>200</v>
      </c>
      <c r="F2591" s="122">
        <v>1.1462370593623423</v>
      </c>
      <c r="G2591" s="122">
        <v>1.1573330040880088</v>
      </c>
      <c r="H2591" s="99">
        <v>14390</v>
      </c>
      <c r="I2591" s="53">
        <v>16494.351284224107</v>
      </c>
      <c r="J2591" s="54">
        <v>15587.803252007665</v>
      </c>
      <c r="K2591" s="55">
        <v>1.0832385859630067</v>
      </c>
      <c r="L2591" s="121">
        <v>16654.021928826445</v>
      </c>
      <c r="M2591" s="54">
        <v>15592.254924147082</v>
      </c>
      <c r="N2591" s="120">
        <v>1.0835479446940293</v>
      </c>
      <c r="O2591" s="123">
        <v>14517.059215190813</v>
      </c>
      <c r="P2591" s="53">
        <v>16639.99126540931</v>
      </c>
      <c r="Q2591" s="54">
        <v>15725.562369631663</v>
      </c>
      <c r="R2591" s="55">
        <v>1.0832471051145303</v>
      </c>
      <c r="S2591" s="121">
        <v>16801.071752040294</v>
      </c>
      <c r="T2591" s="54">
        <v>15730.051867329361</v>
      </c>
      <c r="U2591" s="55">
        <v>1.0835563618056514</v>
      </c>
    </row>
    <row r="2592" spans="1:21" ht="13" x14ac:dyDescent="0.3">
      <c r="A2592" s="44" t="s">
        <v>4730</v>
      </c>
      <c r="B2592" s="44" t="s">
        <v>10823</v>
      </c>
      <c r="C2592" s="98" t="s">
        <v>1001</v>
      </c>
      <c r="D2592" s="98" t="s">
        <v>13151</v>
      </c>
      <c r="E2592" s="98" t="s">
        <v>196</v>
      </c>
      <c r="F2592" s="122">
        <v>1.148900330563901</v>
      </c>
      <c r="G2592" s="122">
        <v>1.1586086930602721</v>
      </c>
      <c r="H2592" s="99">
        <v>7309.5</v>
      </c>
      <c r="I2592" s="53">
        <v>8397.8869662568341</v>
      </c>
      <c r="J2592" s="54">
        <v>7936.3296868676334</v>
      </c>
      <c r="K2592" s="55">
        <v>1.0857554807945322</v>
      </c>
      <c r="L2592" s="121">
        <v>8468.8502419240594</v>
      </c>
      <c r="M2592" s="54">
        <v>7928.9238630064456</v>
      </c>
      <c r="N2592" s="120">
        <v>1.0847423028943766</v>
      </c>
      <c r="O2592" s="123">
        <v>7377.2279261128424</v>
      </c>
      <c r="P2592" s="53">
        <v>8475.699602956287</v>
      </c>
      <c r="Q2592" s="54">
        <v>8009.9286475961308</v>
      </c>
      <c r="R2592" s="55">
        <v>1.0857640197402261</v>
      </c>
      <c r="S2592" s="121">
        <v>8547.3204058813426</v>
      </c>
      <c r="T2592" s="54">
        <v>8002.4533729444265</v>
      </c>
      <c r="U2592" s="55">
        <v>1.0847507292838956</v>
      </c>
    </row>
    <row r="2593" spans="1:21" ht="13" x14ac:dyDescent="0.3">
      <c r="A2593" s="44" t="s">
        <v>4729</v>
      </c>
      <c r="B2593" s="44" t="s">
        <v>10822</v>
      </c>
      <c r="C2593" s="98" t="s">
        <v>1001</v>
      </c>
      <c r="D2593" s="98" t="s">
        <v>13151</v>
      </c>
      <c r="E2593" s="98" t="s">
        <v>200</v>
      </c>
      <c r="F2593" s="122">
        <v>1.1462370593623423</v>
      </c>
      <c r="G2593" s="122">
        <v>1.1573330040880088</v>
      </c>
      <c r="H2593" s="99">
        <v>12312.25</v>
      </c>
      <c r="I2593" s="53">
        <v>14112.757234134</v>
      </c>
      <c r="J2593" s="54">
        <v>13337.104280023028</v>
      </c>
      <c r="K2593" s="55">
        <v>1.0832385859630067</v>
      </c>
      <c r="L2593" s="121">
        <v>14249.373279582585</v>
      </c>
      <c r="M2593" s="54">
        <v>13340.913182059063</v>
      </c>
      <c r="N2593" s="120">
        <v>1.0835479446940293</v>
      </c>
      <c r="O2593" s="123">
        <v>12427.671908572294</v>
      </c>
      <c r="P2593" s="53">
        <v>14245.058103201894</v>
      </c>
      <c r="Q2593" s="54">
        <v>13462.239618274109</v>
      </c>
      <c r="R2593" s="55">
        <v>1.0832471051145305</v>
      </c>
      <c r="S2593" s="121">
        <v>14382.954863768131</v>
      </c>
      <c r="T2593" s="54">
        <v>13466.082958966892</v>
      </c>
      <c r="U2593" s="55">
        <v>1.0835563618056514</v>
      </c>
    </row>
    <row r="2594" spans="1:21" ht="13" x14ac:dyDescent="0.3">
      <c r="A2594" s="44" t="s">
        <v>4728</v>
      </c>
      <c r="B2594" s="44" t="s">
        <v>10821</v>
      </c>
      <c r="C2594" s="98" t="s">
        <v>1001</v>
      </c>
      <c r="D2594" s="98" t="s">
        <v>13151</v>
      </c>
      <c r="E2594" s="98" t="s">
        <v>196</v>
      </c>
      <c r="F2594" s="122">
        <v>1.148900330563901</v>
      </c>
      <c r="G2594" s="122">
        <v>1.1586086930602721</v>
      </c>
      <c r="H2594" s="99">
        <v>13580.833333333332</v>
      </c>
      <c r="I2594" s="53">
        <v>15603.023905999909</v>
      </c>
      <c r="J2594" s="54">
        <v>14745.464225423741</v>
      </c>
      <c r="K2594" s="55">
        <v>1.0857554807945322</v>
      </c>
      <c r="L2594" s="121">
        <v>15734.871559002711</v>
      </c>
      <c r="M2594" s="54">
        <v>14731.704425224711</v>
      </c>
      <c r="N2594" s="120">
        <v>1.0847423028943766</v>
      </c>
      <c r="O2594" s="123">
        <v>13697.966110930018</v>
      </c>
      <c r="P2594" s="53">
        <v>15737.597792900609</v>
      </c>
      <c r="Q2594" s="54">
        <v>14872.758746868765</v>
      </c>
      <c r="R2594" s="55">
        <v>1.0857640197402258</v>
      </c>
      <c r="S2594" s="121">
        <v>15870.582613368526</v>
      </c>
      <c r="T2594" s="54">
        <v>14858.878728537422</v>
      </c>
      <c r="U2594" s="55">
        <v>1.0847507292838954</v>
      </c>
    </row>
    <row r="2595" spans="1:21" ht="13" x14ac:dyDescent="0.3">
      <c r="A2595" s="44" t="s">
        <v>4727</v>
      </c>
      <c r="B2595" s="44" t="s">
        <v>9095</v>
      </c>
      <c r="C2595" s="98" t="s">
        <v>1001</v>
      </c>
      <c r="D2595" s="98" t="s">
        <v>13151</v>
      </c>
      <c r="E2595" s="98" t="s">
        <v>196</v>
      </c>
      <c r="F2595" s="122">
        <v>1.148900330563901</v>
      </c>
      <c r="G2595" s="122">
        <v>1.1586086930602721</v>
      </c>
      <c r="H2595" s="99">
        <v>12187.999999999998</v>
      </c>
      <c r="I2595" s="53">
        <v>14002.797228912823</v>
      </c>
      <c r="J2595" s="54">
        <v>13233.187799923757</v>
      </c>
      <c r="K2595" s="55">
        <v>1.0857554807945322</v>
      </c>
      <c r="L2595" s="121">
        <v>14121.122751018594</v>
      </c>
      <c r="M2595" s="54">
        <v>13220.839187676658</v>
      </c>
      <c r="N2595" s="120">
        <v>1.0847423028943763</v>
      </c>
      <c r="O2595" s="123">
        <v>12297.172051408372</v>
      </c>
      <c r="P2595" s="53">
        <v>14128.225034864243</v>
      </c>
      <c r="Q2595" s="54">
        <v>13351.826957974314</v>
      </c>
      <c r="R2595" s="55">
        <v>1.0857640197402258</v>
      </c>
      <c r="S2595" s="121">
        <v>14247.61043881956</v>
      </c>
      <c r="T2595" s="54">
        <v>13339.366350894768</v>
      </c>
      <c r="U2595" s="55">
        <v>1.0847507292838954</v>
      </c>
    </row>
    <row r="2596" spans="1:21" ht="13" x14ac:dyDescent="0.3">
      <c r="A2596" s="44" t="s">
        <v>4726</v>
      </c>
      <c r="B2596" s="44" t="s">
        <v>10820</v>
      </c>
      <c r="C2596" s="98" t="s">
        <v>1001</v>
      </c>
      <c r="D2596" s="98" t="s">
        <v>13151</v>
      </c>
      <c r="E2596" s="98" t="s">
        <v>200</v>
      </c>
      <c r="F2596" s="122">
        <v>1.1462370593623423</v>
      </c>
      <c r="G2596" s="122">
        <v>1.1573330040880088</v>
      </c>
      <c r="H2596" s="99">
        <v>9775.9166666666679</v>
      </c>
      <c r="I2596" s="53">
        <v>11205.517972571313</v>
      </c>
      <c r="J2596" s="54">
        <v>10589.650146492189</v>
      </c>
      <c r="K2596" s="55">
        <v>1.0832385859630065</v>
      </c>
      <c r="L2596" s="121">
        <v>11313.991003547368</v>
      </c>
      <c r="M2596" s="54">
        <v>10592.674411666776</v>
      </c>
      <c r="N2596" s="120">
        <v>1.0835479446940295</v>
      </c>
      <c r="O2596" s="123">
        <v>9866.8482471143834</v>
      </c>
      <c r="P2596" s="53">
        <v>11309.747119946873</v>
      </c>
      <c r="Q2596" s="54">
        <v>10688.234800291035</v>
      </c>
      <c r="R2596" s="55">
        <v>1.0832471051145305</v>
      </c>
      <c r="S2596" s="121">
        <v>11419.229122713392</v>
      </c>
      <c r="T2596" s="54">
        <v>10691.28618913173</v>
      </c>
      <c r="U2596" s="55">
        <v>1.0835563618056514</v>
      </c>
    </row>
    <row r="2597" spans="1:21" ht="13" x14ac:dyDescent="0.3">
      <c r="A2597" s="44" t="s">
        <v>4725</v>
      </c>
      <c r="B2597" s="44" t="s">
        <v>10819</v>
      </c>
      <c r="C2597" s="98" t="s">
        <v>1001</v>
      </c>
      <c r="D2597" s="98" t="s">
        <v>13151</v>
      </c>
      <c r="E2597" s="98" t="s">
        <v>200</v>
      </c>
      <c r="F2597" s="122">
        <v>1.1462370593623423</v>
      </c>
      <c r="G2597" s="122">
        <v>1.1573330040880088</v>
      </c>
      <c r="H2597" s="99">
        <v>21255.416666666672</v>
      </c>
      <c r="I2597" s="53">
        <v>24363.746295521327</v>
      </c>
      <c r="J2597" s="54">
        <v>23024.687494054528</v>
      </c>
      <c r="K2597" s="55">
        <v>1.0832385859630065</v>
      </c>
      <c r="L2597" s="121">
        <v>24599.59522397567</v>
      </c>
      <c r="M2597" s="54">
        <v>23031.263042781891</v>
      </c>
      <c r="N2597" s="120">
        <v>1.0835479446940295</v>
      </c>
      <c r="O2597" s="123">
        <v>21455.415250042221</v>
      </c>
      <c r="P2597" s="53">
        <v>24592.99208360635</v>
      </c>
      <c r="Q2597" s="54">
        <v>23241.516458638383</v>
      </c>
      <c r="R2597" s="55">
        <v>1.0832471051145305</v>
      </c>
      <c r="S2597" s="121">
        <v>24831.060185287039</v>
      </c>
      <c r="T2597" s="54">
        <v>23248.151689365237</v>
      </c>
      <c r="U2597" s="55">
        <v>1.0835563618056514</v>
      </c>
    </row>
    <row r="2598" spans="1:21" ht="13" x14ac:dyDescent="0.3">
      <c r="A2598" s="44" t="s">
        <v>4724</v>
      </c>
      <c r="B2598" s="44" t="s">
        <v>10818</v>
      </c>
      <c r="C2598" s="98" t="s">
        <v>1001</v>
      </c>
      <c r="D2598" s="98" t="s">
        <v>13151</v>
      </c>
      <c r="E2598" s="98" t="s">
        <v>196</v>
      </c>
      <c r="F2598" s="122">
        <v>1.148900330563901</v>
      </c>
      <c r="G2598" s="122">
        <v>1.1586086930602721</v>
      </c>
      <c r="H2598" s="99">
        <v>7686.166666666667</v>
      </c>
      <c r="I2598" s="53">
        <v>8830.63942410257</v>
      </c>
      <c r="J2598" s="54">
        <v>8345.2975846335739</v>
      </c>
      <c r="K2598" s="55">
        <v>1.0857554807945322</v>
      </c>
      <c r="L2598" s="121">
        <v>8905.2595163100959</v>
      </c>
      <c r="M2598" s="54">
        <v>8337.5101304299951</v>
      </c>
      <c r="N2598" s="120">
        <v>1.0847423028943766</v>
      </c>
      <c r="O2598" s="123">
        <v>7756.6187151265531</v>
      </c>
      <c r="P2598" s="53">
        <v>8911.5818058670375</v>
      </c>
      <c r="Q2598" s="54">
        <v>8421.857515728072</v>
      </c>
      <c r="R2598" s="55">
        <v>1.0857640197402258</v>
      </c>
      <c r="S2598" s="121">
        <v>8986.8858720996232</v>
      </c>
      <c r="T2598" s="54">
        <v>8413.9978080106412</v>
      </c>
      <c r="U2598" s="55">
        <v>1.0847507292838956</v>
      </c>
    </row>
    <row r="2599" spans="1:21" ht="13" x14ac:dyDescent="0.3">
      <c r="A2599" s="44" t="s">
        <v>4723</v>
      </c>
      <c r="B2599" s="44" t="s">
        <v>10817</v>
      </c>
      <c r="C2599" s="98" t="s">
        <v>1001</v>
      </c>
      <c r="D2599" s="98" t="s">
        <v>13151</v>
      </c>
      <c r="E2599" s="98" t="s">
        <v>200</v>
      </c>
      <c r="F2599" s="122">
        <v>1.1462370593623423</v>
      </c>
      <c r="G2599" s="122">
        <v>1.1573330040880088</v>
      </c>
      <c r="H2599" s="99">
        <v>11523</v>
      </c>
      <c r="I2599" s="53">
        <v>13208.089635032271</v>
      </c>
      <c r="J2599" s="54">
        <v>12482.158226051724</v>
      </c>
      <c r="K2599" s="55">
        <v>1.0832385859630065</v>
      </c>
      <c r="L2599" s="121">
        <v>13335.948206106124</v>
      </c>
      <c r="M2599" s="54">
        <v>12485.722966709302</v>
      </c>
      <c r="N2599" s="120">
        <v>1.0835479446940295</v>
      </c>
      <c r="O2599" s="123">
        <v>11629.314525982969</v>
      </c>
      <c r="P2599" s="53">
        <v>13329.951284662489</v>
      </c>
      <c r="Q2599" s="54">
        <v>12597.421294737407</v>
      </c>
      <c r="R2599" s="55">
        <v>1.0832471051145303</v>
      </c>
      <c r="S2599" s="121">
        <v>13458.989515840187</v>
      </c>
      <c r="T2599" s="54">
        <v>12601.01773806772</v>
      </c>
      <c r="U2599" s="55">
        <v>1.0835563618056514</v>
      </c>
    </row>
    <row r="2600" spans="1:21" ht="13" x14ac:dyDescent="0.3">
      <c r="A2600" s="44" t="s">
        <v>4722</v>
      </c>
      <c r="B2600" s="44" t="s">
        <v>10816</v>
      </c>
      <c r="C2600" s="98" t="s">
        <v>1001</v>
      </c>
      <c r="D2600" s="98" t="s">
        <v>13151</v>
      </c>
      <c r="E2600" s="98" t="s">
        <v>200</v>
      </c>
      <c r="F2600" s="122">
        <v>1.1462370593623423</v>
      </c>
      <c r="G2600" s="122">
        <v>1.1573330040880088</v>
      </c>
      <c r="H2600" s="99">
        <v>7147.1666666666661</v>
      </c>
      <c r="I2600" s="53">
        <v>8192.347302772554</v>
      </c>
      <c r="J2600" s="54">
        <v>7742.0867136419338</v>
      </c>
      <c r="K2600" s="55">
        <v>1.0832385859630065</v>
      </c>
      <c r="L2600" s="121">
        <v>8271.6518690510129</v>
      </c>
      <c r="M2600" s="54">
        <v>7744.2977520523436</v>
      </c>
      <c r="N2600" s="120">
        <v>1.0835479446940295</v>
      </c>
      <c r="O2600" s="123">
        <v>7204.0283362095588</v>
      </c>
      <c r="P2600" s="53">
        <v>8257.5242556598314</v>
      </c>
      <c r="Q2600" s="54">
        <v>7803.7428403620506</v>
      </c>
      <c r="R2600" s="55">
        <v>1.0832471051145303</v>
      </c>
      <c r="S2600" s="121">
        <v>8337.459755880549</v>
      </c>
      <c r="T2600" s="54">
        <v>7805.9707343280497</v>
      </c>
      <c r="U2600" s="55">
        <v>1.0835563618056514</v>
      </c>
    </row>
    <row r="2601" spans="1:21" ht="13" x14ac:dyDescent="0.3">
      <c r="A2601" s="44" t="s">
        <v>4721</v>
      </c>
      <c r="B2601" s="44" t="s">
        <v>10815</v>
      </c>
      <c r="C2601" s="98" t="s">
        <v>1001</v>
      </c>
      <c r="D2601" s="98" t="s">
        <v>13151</v>
      </c>
      <c r="E2601" s="98" t="s">
        <v>200</v>
      </c>
      <c r="F2601" s="122">
        <v>1.1462370593623423</v>
      </c>
      <c r="G2601" s="122">
        <v>1.1573330040880088</v>
      </c>
      <c r="H2601" s="99">
        <v>8.3333333333333329E-2</v>
      </c>
      <c r="I2601" s="53">
        <v>9.5519754946861851E-2</v>
      </c>
      <c r="J2601" s="54">
        <v>9.0269882163583864E-2</v>
      </c>
      <c r="K2601" s="55">
        <v>1.0832385859630065</v>
      </c>
      <c r="L2601" s="121">
        <v>9.6444417007334055E-2</v>
      </c>
      <c r="M2601" s="54">
        <v>9.0295662057835777E-2</v>
      </c>
      <c r="N2601" s="120">
        <v>1.0835479446940295</v>
      </c>
      <c r="O2601" s="123">
        <v>8.3878052154665553E-2</v>
      </c>
      <c r="P2601" s="53">
        <v>9.6144131846805023E-2</v>
      </c>
      <c r="Q2601" s="54">
        <v>9.0860657179187052E-2</v>
      </c>
      <c r="R2601" s="55">
        <v>1.0832471051145303</v>
      </c>
      <c r="S2601" s="121">
        <v>9.7074838077209763E-2</v>
      </c>
      <c r="T2601" s="54">
        <v>9.0886597028054086E-2</v>
      </c>
      <c r="U2601" s="55">
        <v>1.0835563618056514</v>
      </c>
    </row>
    <row r="2602" spans="1:21" ht="13" x14ac:dyDescent="0.3">
      <c r="A2602" s="44" t="s">
        <v>4720</v>
      </c>
      <c r="B2602" s="44" t="s">
        <v>13292</v>
      </c>
      <c r="C2602" s="98" t="s">
        <v>1001</v>
      </c>
      <c r="D2602" s="98" t="s">
        <v>13151</v>
      </c>
      <c r="E2602" s="98" t="s">
        <v>200</v>
      </c>
      <c r="F2602" s="122">
        <v>1.1462370593623423</v>
      </c>
      <c r="G2602" s="122">
        <v>1.1573330040880088</v>
      </c>
      <c r="H2602" s="99">
        <v>6772.5</v>
      </c>
      <c r="I2602" s="53">
        <v>7762.8904845314637</v>
      </c>
      <c r="J2602" s="54">
        <v>7336.2333234344615</v>
      </c>
      <c r="K2602" s="55">
        <v>1.0832385859630065</v>
      </c>
      <c r="L2602" s="121">
        <v>7838.0377701860398</v>
      </c>
      <c r="M2602" s="54">
        <v>7338.3284554403144</v>
      </c>
      <c r="N2602" s="120">
        <v>1.0835479446940295</v>
      </c>
      <c r="O2602" s="123">
        <v>6829.4675504753413</v>
      </c>
      <c r="P2602" s="53">
        <v>7828.1888020673941</v>
      </c>
      <c r="Q2602" s="54">
        <v>7398.000953526036</v>
      </c>
      <c r="R2602" s="55">
        <v>1.0832471051145303</v>
      </c>
      <c r="S2602" s="121">
        <v>7903.9681965132013</v>
      </c>
      <c r="T2602" s="54">
        <v>7400.1130120628141</v>
      </c>
      <c r="U2602" s="55">
        <v>1.0835563618056514</v>
      </c>
    </row>
    <row r="2603" spans="1:21" ht="13" x14ac:dyDescent="0.3">
      <c r="A2603" s="44" t="s">
        <v>4719</v>
      </c>
      <c r="B2603" s="44" t="s">
        <v>10814</v>
      </c>
      <c r="C2603" s="98" t="s">
        <v>1001</v>
      </c>
      <c r="D2603" s="98" t="s">
        <v>13151</v>
      </c>
      <c r="E2603" s="98" t="s">
        <v>196</v>
      </c>
      <c r="F2603" s="122">
        <v>1.148900330563901</v>
      </c>
      <c r="G2603" s="122">
        <v>1.1586086930602721</v>
      </c>
      <c r="H2603" s="99">
        <v>10499.583333333332</v>
      </c>
      <c r="I2603" s="53">
        <v>12062.97476244989</v>
      </c>
      <c r="J2603" s="54">
        <v>11399.98015022559</v>
      </c>
      <c r="K2603" s="55">
        <v>1.0857554807945324</v>
      </c>
      <c r="L2603" s="121">
        <v>12164.908523510747</v>
      </c>
      <c r="M2603" s="54">
        <v>11389.342204431412</v>
      </c>
      <c r="N2603" s="120">
        <v>1.0847423028943763</v>
      </c>
      <c r="O2603" s="123">
        <v>10591.227035498301</v>
      </c>
      <c r="P2603" s="53">
        <v>12168.264242161324</v>
      </c>
      <c r="Q2603" s="54">
        <v>11499.573240043992</v>
      </c>
      <c r="R2603" s="55">
        <v>1.0857640197402258</v>
      </c>
      <c r="S2603" s="121">
        <v>12271.087713503308</v>
      </c>
      <c r="T2603" s="54">
        <v>11488.841250768093</v>
      </c>
      <c r="U2603" s="55">
        <v>1.0847507292838956</v>
      </c>
    </row>
    <row r="2604" spans="1:21" ht="13" x14ac:dyDescent="0.3">
      <c r="A2604" s="44" t="s">
        <v>4718</v>
      </c>
      <c r="B2604" s="44" t="s">
        <v>10813</v>
      </c>
      <c r="C2604" s="98" t="s">
        <v>1001</v>
      </c>
      <c r="D2604" s="98" t="s">
        <v>13151</v>
      </c>
      <c r="E2604" s="98" t="s">
        <v>200</v>
      </c>
      <c r="F2604" s="122">
        <v>1.1462370593623423</v>
      </c>
      <c r="G2604" s="122">
        <v>1.1573330040880088</v>
      </c>
      <c r="H2604" s="99">
        <v>6543.25</v>
      </c>
      <c r="I2604" s="53">
        <v>7500.1156386726461</v>
      </c>
      <c r="J2604" s="54">
        <v>7087.9008776024421</v>
      </c>
      <c r="K2604" s="55">
        <v>1.0832385859630065</v>
      </c>
      <c r="L2604" s="121">
        <v>7572.7191789988638</v>
      </c>
      <c r="M2604" s="54">
        <v>7089.9250891192087</v>
      </c>
      <c r="N2604" s="120">
        <v>1.0835479446940295</v>
      </c>
      <c r="O2604" s="123">
        <v>6602.6703693455365</v>
      </c>
      <c r="P2604" s="53">
        <v>7568.2254680974984</v>
      </c>
      <c r="Q2604" s="54">
        <v>7152.3235636190393</v>
      </c>
      <c r="R2604" s="55">
        <v>1.0832471051145303</v>
      </c>
      <c r="S2604" s="121">
        <v>7641.4883335575523</v>
      </c>
      <c r="T2604" s="54">
        <v>7154.3654836100259</v>
      </c>
      <c r="U2604" s="55">
        <v>1.0835563618056514</v>
      </c>
    </row>
    <row r="2605" spans="1:21" ht="13" x14ac:dyDescent="0.3">
      <c r="A2605" s="44" t="s">
        <v>4717</v>
      </c>
      <c r="B2605" s="44" t="s">
        <v>10812</v>
      </c>
      <c r="C2605" s="98" t="s">
        <v>1001</v>
      </c>
      <c r="D2605" s="98" t="s">
        <v>13151</v>
      </c>
      <c r="E2605" s="98" t="s">
        <v>196</v>
      </c>
      <c r="F2605" s="122">
        <v>1.148900330563901</v>
      </c>
      <c r="G2605" s="122">
        <v>1.1586086930602721</v>
      </c>
      <c r="H2605" s="99">
        <v>5554.5833333333339</v>
      </c>
      <c r="I2605" s="53">
        <v>6381.6626278114018</v>
      </c>
      <c r="J2605" s="54">
        <v>6030.9192976966287</v>
      </c>
      <c r="K2605" s="55">
        <v>1.085755480794532</v>
      </c>
      <c r="L2605" s="121">
        <v>6435.5885363277039</v>
      </c>
      <c r="M2605" s="54">
        <v>6025.2915166187231</v>
      </c>
      <c r="N2605" s="120">
        <v>1.0847423028943766</v>
      </c>
      <c r="O2605" s="123">
        <v>5605.7557631855698</v>
      </c>
      <c r="P2605" s="53">
        <v>6440.4546493843936</v>
      </c>
      <c r="Q2605" s="54">
        <v>6086.5279111183017</v>
      </c>
      <c r="R2605" s="55">
        <v>1.0857640197402258</v>
      </c>
      <c r="S2605" s="121">
        <v>6494.8773583995217</v>
      </c>
      <c r="T2605" s="54">
        <v>6080.8476523029476</v>
      </c>
      <c r="U2605" s="55">
        <v>1.0847507292838956</v>
      </c>
    </row>
    <row r="2606" spans="1:21" ht="13" x14ac:dyDescent="0.3">
      <c r="A2606" s="44" t="s">
        <v>4716</v>
      </c>
      <c r="B2606" s="44" t="s">
        <v>10811</v>
      </c>
      <c r="C2606" s="98" t="s">
        <v>1001</v>
      </c>
      <c r="D2606" s="98" t="s">
        <v>13151</v>
      </c>
      <c r="E2606" s="98" t="s">
        <v>196</v>
      </c>
      <c r="F2606" s="122">
        <v>1.148900330563901</v>
      </c>
      <c r="G2606" s="122">
        <v>1.1586086930602721</v>
      </c>
      <c r="H2606" s="99">
        <v>2938.4999999999995</v>
      </c>
      <c r="I2606" s="53">
        <v>3376.0436213620223</v>
      </c>
      <c r="J2606" s="54">
        <v>3190.4924803147323</v>
      </c>
      <c r="K2606" s="55">
        <v>1.0857554807945322</v>
      </c>
      <c r="L2606" s="121">
        <v>3404.571644557609</v>
      </c>
      <c r="M2606" s="54">
        <v>3187.5152570551249</v>
      </c>
      <c r="N2606" s="120">
        <v>1.0847423028943766</v>
      </c>
      <c r="O2606" s="123">
        <v>2965.2532322365523</v>
      </c>
      <c r="P2606" s="53">
        <v>3406.7804187222509</v>
      </c>
      <c r="Q2606" s="54">
        <v>3219.5652689808571</v>
      </c>
      <c r="R2606" s="55">
        <v>1.0857640197402261</v>
      </c>
      <c r="S2606" s="121">
        <v>3435.5681719943395</v>
      </c>
      <c r="T2606" s="54">
        <v>3216.5606061800286</v>
      </c>
      <c r="U2606" s="55">
        <v>1.0847507292838956</v>
      </c>
    </row>
    <row r="2607" spans="1:21" ht="13" x14ac:dyDescent="0.3">
      <c r="A2607" s="44" t="s">
        <v>4715</v>
      </c>
      <c r="B2607" s="44" t="s">
        <v>10810</v>
      </c>
      <c r="C2607" s="98" t="s">
        <v>1001</v>
      </c>
      <c r="D2607" s="98" t="s">
        <v>13151</v>
      </c>
      <c r="E2607" s="98" t="s">
        <v>196</v>
      </c>
      <c r="F2607" s="122">
        <v>1.148900330563901</v>
      </c>
      <c r="G2607" s="122">
        <v>1.1586086930602721</v>
      </c>
      <c r="H2607" s="99">
        <v>16417.833333333332</v>
      </c>
      <c r="I2607" s="53">
        <v>18862.454143809697</v>
      </c>
      <c r="J2607" s="54">
        <v>17825.75252443783</v>
      </c>
      <c r="K2607" s="55">
        <v>1.0857554807945322</v>
      </c>
      <c r="L2607" s="121">
        <v>19021.844421214704</v>
      </c>
      <c r="M2607" s="54">
        <v>17809.118338536056</v>
      </c>
      <c r="N2607" s="120">
        <v>1.0847423028943766</v>
      </c>
      <c r="O2607" s="123">
        <v>16558.144935437926</v>
      </c>
      <c r="P2607" s="53">
        <v>19023.658189849615</v>
      </c>
      <c r="Q2607" s="54">
        <v>17978.238004542345</v>
      </c>
      <c r="R2607" s="55">
        <v>1.0857640197402258</v>
      </c>
      <c r="S2607" s="121">
        <v>19184.410663150298</v>
      </c>
      <c r="T2607" s="54">
        <v>17961.45979430473</v>
      </c>
      <c r="U2607" s="55">
        <v>1.0847507292838954</v>
      </c>
    </row>
    <row r="2608" spans="1:21" ht="13" x14ac:dyDescent="0.3">
      <c r="A2608" s="44" t="s">
        <v>4714</v>
      </c>
      <c r="B2608" s="44" t="s">
        <v>10809</v>
      </c>
      <c r="C2608" s="98" t="s">
        <v>1001</v>
      </c>
      <c r="D2608" s="98" t="s">
        <v>13151</v>
      </c>
      <c r="E2608" s="98" t="s">
        <v>196</v>
      </c>
      <c r="F2608" s="122">
        <v>1.148900330563901</v>
      </c>
      <c r="G2608" s="122">
        <v>1.1586086930602721</v>
      </c>
      <c r="H2608" s="99">
        <v>7058.4166666666679</v>
      </c>
      <c r="I2608" s="53">
        <v>8109.4172415910825</v>
      </c>
      <c r="J2608" s="54">
        <v>7663.7145815648073</v>
      </c>
      <c r="K2608" s="55">
        <v>1.0857554807945322</v>
      </c>
      <c r="L2608" s="121">
        <v>8177.9429092415103</v>
      </c>
      <c r="M2608" s="54">
        <v>7656.5631497880495</v>
      </c>
      <c r="N2608" s="120">
        <v>1.0847423028943763</v>
      </c>
      <c r="O2608" s="123">
        <v>7124.7338008756151</v>
      </c>
      <c r="P2608" s="53">
        <v>8185.609019005793</v>
      </c>
      <c r="Q2608" s="54">
        <v>7735.7796112177666</v>
      </c>
      <c r="R2608" s="55">
        <v>1.0857640197402261</v>
      </c>
      <c r="S2608" s="121">
        <v>8254.778517434841</v>
      </c>
      <c r="T2608" s="54">
        <v>7728.5601864534437</v>
      </c>
      <c r="U2608" s="55">
        <v>1.0847507292838954</v>
      </c>
    </row>
    <row r="2609" spans="1:21" ht="13" x14ac:dyDescent="0.3">
      <c r="A2609" s="44" t="s">
        <v>4713</v>
      </c>
      <c r="B2609" s="44" t="s">
        <v>10808</v>
      </c>
      <c r="C2609" s="98" t="s">
        <v>1001</v>
      </c>
      <c r="D2609" s="98" t="s">
        <v>13151</v>
      </c>
      <c r="E2609" s="98" t="s">
        <v>196</v>
      </c>
      <c r="F2609" s="122">
        <v>1.148900330563901</v>
      </c>
      <c r="G2609" s="122">
        <v>1.1586086930602721</v>
      </c>
      <c r="H2609" s="99">
        <v>3141.75</v>
      </c>
      <c r="I2609" s="53">
        <v>3609.557613549136</v>
      </c>
      <c r="J2609" s="54">
        <v>3411.1722817862219</v>
      </c>
      <c r="K2609" s="55">
        <v>1.0857554807945322</v>
      </c>
      <c r="L2609" s="121">
        <v>3640.0588614221101</v>
      </c>
      <c r="M2609" s="54">
        <v>3407.9891301184075</v>
      </c>
      <c r="N2609" s="120">
        <v>1.0847423028943766</v>
      </c>
      <c r="O2609" s="123">
        <v>3171.033236273498</v>
      </c>
      <c r="P2609" s="53">
        <v>3643.2011333837386</v>
      </c>
      <c r="Q2609" s="54">
        <v>3442.9937933461711</v>
      </c>
      <c r="R2609" s="55">
        <v>1.0857640197402261</v>
      </c>
      <c r="S2609" s="121">
        <v>3673.9866735295227</v>
      </c>
      <c r="T2609" s="54">
        <v>3439.7806156311485</v>
      </c>
      <c r="U2609" s="55">
        <v>1.0847507292838956</v>
      </c>
    </row>
    <row r="2610" spans="1:21" ht="13" x14ac:dyDescent="0.3">
      <c r="A2610" s="44" t="s">
        <v>4712</v>
      </c>
      <c r="B2610" s="44" t="s">
        <v>10807</v>
      </c>
      <c r="C2610" s="98" t="s">
        <v>1001</v>
      </c>
      <c r="D2610" s="98" t="s">
        <v>13151</v>
      </c>
      <c r="E2610" s="98" t="s">
        <v>196</v>
      </c>
      <c r="F2610" s="122">
        <v>1.148900330563901</v>
      </c>
      <c r="G2610" s="122">
        <v>1.1586086930602721</v>
      </c>
      <c r="H2610" s="99">
        <v>18962.083333333332</v>
      </c>
      <c r="I2610" s="53">
        <v>21785.543809846902</v>
      </c>
      <c r="J2610" s="54">
        <v>20588.185906449318</v>
      </c>
      <c r="K2610" s="55">
        <v>1.0857554807945322</v>
      </c>
      <c r="L2610" s="121">
        <v>21969.634588533299</v>
      </c>
      <c r="M2610" s="54">
        <v>20568.973942675071</v>
      </c>
      <c r="N2610" s="120">
        <v>1.0847423028943763</v>
      </c>
      <c r="O2610" s="123">
        <v>19127.600551473621</v>
      </c>
      <c r="P2610" s="53">
        <v>21975.706596482298</v>
      </c>
      <c r="Q2610" s="54">
        <v>20768.060462753361</v>
      </c>
      <c r="R2610" s="55">
        <v>1.0857640197402258</v>
      </c>
      <c r="S2610" s="121">
        <v>22161.404276321791</v>
      </c>
      <c r="T2610" s="54">
        <v>20748.678647662051</v>
      </c>
      <c r="U2610" s="55">
        <v>1.0847507292838954</v>
      </c>
    </row>
    <row r="2611" spans="1:21" ht="13" x14ac:dyDescent="0.3">
      <c r="A2611" s="44" t="s">
        <v>4711</v>
      </c>
      <c r="B2611" s="44" t="s">
        <v>10806</v>
      </c>
      <c r="C2611" s="98" t="s">
        <v>1001</v>
      </c>
      <c r="D2611" s="98" t="s">
        <v>13151</v>
      </c>
      <c r="E2611" s="98" t="s">
        <v>191</v>
      </c>
      <c r="F2611" s="122">
        <v>1.159068000140218</v>
      </c>
      <c r="G2611" s="122">
        <v>1.163457000917965</v>
      </c>
      <c r="H2611" s="99">
        <v>4773.3333333333339</v>
      </c>
      <c r="I2611" s="53">
        <v>5532.6179206693078</v>
      </c>
      <c r="J2611" s="54">
        <v>5228.5390392048812</v>
      </c>
      <c r="K2611" s="55">
        <v>1.0953643238557711</v>
      </c>
      <c r="L2611" s="121">
        <v>5553.5680843817536</v>
      </c>
      <c r="M2611" s="54">
        <v>5199.5037403189835</v>
      </c>
      <c r="N2611" s="120">
        <v>1.0892815098433624</v>
      </c>
      <c r="O2611" s="123">
        <v>4817.0817509387889</v>
      </c>
      <c r="P2611" s="53">
        <v>5583.325311572562</v>
      </c>
      <c r="Q2611" s="54">
        <v>5276.5009918962687</v>
      </c>
      <c r="R2611" s="55">
        <v>1.0953729383704034</v>
      </c>
      <c r="S2611" s="121">
        <v>5604.4674871239031</v>
      </c>
      <c r="T2611" s="54">
        <v>5247.198843163932</v>
      </c>
      <c r="U2611" s="55">
        <v>1.0892899714939068</v>
      </c>
    </row>
    <row r="2612" spans="1:21" ht="13" x14ac:dyDescent="0.3">
      <c r="A2612" s="44" t="s">
        <v>4710</v>
      </c>
      <c r="B2612" s="44" t="s">
        <v>10805</v>
      </c>
      <c r="C2612" s="98" t="s">
        <v>1001</v>
      </c>
      <c r="D2612" s="98" t="s">
        <v>13151</v>
      </c>
      <c r="E2612" s="98" t="s">
        <v>196</v>
      </c>
      <c r="F2612" s="122">
        <v>1.148900330563901</v>
      </c>
      <c r="G2612" s="122">
        <v>1.1586086930602721</v>
      </c>
      <c r="H2612" s="99">
        <v>8263.25</v>
      </c>
      <c r="I2612" s="53">
        <v>9493.6506565321542</v>
      </c>
      <c r="J2612" s="54">
        <v>8971.8689766754178</v>
      </c>
      <c r="K2612" s="55">
        <v>1.0857554807945322</v>
      </c>
      <c r="L2612" s="121">
        <v>9573.8732829302935</v>
      </c>
      <c r="M2612" s="54">
        <v>8963.4968343919572</v>
      </c>
      <c r="N2612" s="120">
        <v>1.0847423028943766</v>
      </c>
      <c r="O2612" s="123">
        <v>8335.5581752662019</v>
      </c>
      <c r="P2612" s="53">
        <v>9576.7255429979668</v>
      </c>
      <c r="Q2612" s="54">
        <v>9050.4491511555352</v>
      </c>
      <c r="R2612" s="55">
        <v>1.0857640197402261</v>
      </c>
      <c r="S2612" s="121">
        <v>9657.6501633730404</v>
      </c>
      <c r="T2612" s="54">
        <v>9042.0028096083497</v>
      </c>
      <c r="U2612" s="55">
        <v>1.0847507292838956</v>
      </c>
    </row>
    <row r="2613" spans="1:21" ht="13" x14ac:dyDescent="0.3">
      <c r="A2613" s="44" t="s">
        <v>4709</v>
      </c>
      <c r="B2613" s="44" t="s">
        <v>10804</v>
      </c>
      <c r="C2613" s="98" t="s">
        <v>1001</v>
      </c>
      <c r="D2613" s="98" t="s">
        <v>13151</v>
      </c>
      <c r="E2613" s="98" t="s">
        <v>196</v>
      </c>
      <c r="F2613" s="122">
        <v>1.148900330563901</v>
      </c>
      <c r="G2613" s="122">
        <v>1.1586086930602721</v>
      </c>
      <c r="H2613" s="99">
        <v>12334</v>
      </c>
      <c r="I2613" s="53">
        <v>14170.536677175154</v>
      </c>
      <c r="J2613" s="54">
        <v>13391.70810011976</v>
      </c>
      <c r="K2613" s="55">
        <v>1.0857554807945322</v>
      </c>
      <c r="L2613" s="121">
        <v>14290.279620205396</v>
      </c>
      <c r="M2613" s="54">
        <v>13379.21156389924</v>
      </c>
      <c r="N2613" s="120">
        <v>1.0847423028943766</v>
      </c>
      <c r="O2613" s="123">
        <v>12436.064043286508</v>
      </c>
      <c r="P2613" s="53">
        <v>14287.798090245711</v>
      </c>
      <c r="Q2613" s="54">
        <v>13502.630885385644</v>
      </c>
      <c r="R2613" s="55">
        <v>1.0857640197402258</v>
      </c>
      <c r="S2613" s="121">
        <v>14408.531908006024</v>
      </c>
      <c r="T2613" s="54">
        <v>13490.029540376268</v>
      </c>
      <c r="U2613" s="55">
        <v>1.0847507292838954</v>
      </c>
    </row>
    <row r="2614" spans="1:21" ht="13" x14ac:dyDescent="0.3">
      <c r="A2614" s="44" t="s">
        <v>4708</v>
      </c>
      <c r="B2614" s="44" t="s">
        <v>9753</v>
      </c>
      <c r="C2614" s="98" t="s">
        <v>1001</v>
      </c>
      <c r="D2614" s="98" t="s">
        <v>13151</v>
      </c>
      <c r="E2614" s="98" t="s">
        <v>200</v>
      </c>
      <c r="F2614" s="122">
        <v>1.1462370593623423</v>
      </c>
      <c r="G2614" s="122">
        <v>1.1573330040880088</v>
      </c>
      <c r="H2614" s="99">
        <v>10022.833333333332</v>
      </c>
      <c r="I2614" s="53">
        <v>11488.543006478862</v>
      </c>
      <c r="J2614" s="54">
        <v>10857.119807342886</v>
      </c>
      <c r="K2614" s="55">
        <v>1.0832385859630065</v>
      </c>
      <c r="L2614" s="121">
        <v>11599.755811140096</v>
      </c>
      <c r="M2614" s="54">
        <v>10860.22045834414</v>
      </c>
      <c r="N2614" s="120">
        <v>1.0835479446940295</v>
      </c>
      <c r="O2614" s="123">
        <v>10113.471194044041</v>
      </c>
      <c r="P2614" s="53">
        <v>11592.435481406799</v>
      </c>
      <c r="Q2614" s="54">
        <v>10955.388393607402</v>
      </c>
      <c r="R2614" s="55">
        <v>1.0832471051145305</v>
      </c>
      <c r="S2614" s="121">
        <v>11704.653998760532</v>
      </c>
      <c r="T2614" s="54">
        <v>10958.516052244619</v>
      </c>
      <c r="U2614" s="55">
        <v>1.0835563618056514</v>
      </c>
    </row>
    <row r="2615" spans="1:21" ht="13" x14ac:dyDescent="0.3">
      <c r="A2615" s="44" t="s">
        <v>4707</v>
      </c>
      <c r="B2615" s="44" t="s">
        <v>10803</v>
      </c>
      <c r="C2615" s="98" t="s">
        <v>1001</v>
      </c>
      <c r="D2615" s="98" t="s">
        <v>13151</v>
      </c>
      <c r="E2615" s="98" t="s">
        <v>196</v>
      </c>
      <c r="F2615" s="122">
        <v>1.148900330563901</v>
      </c>
      <c r="G2615" s="122">
        <v>1.1586086930602721</v>
      </c>
      <c r="H2615" s="99">
        <v>5756.9166666666661</v>
      </c>
      <c r="I2615" s="53">
        <v>6614.1234613621637</v>
      </c>
      <c r="J2615" s="54">
        <v>6250.603823310722</v>
      </c>
      <c r="K2615" s="55">
        <v>1.0857554807945322</v>
      </c>
      <c r="L2615" s="121">
        <v>6670.0136952235644</v>
      </c>
      <c r="M2615" s="54">
        <v>6244.7710425710175</v>
      </c>
      <c r="N2615" s="120">
        <v>1.0847423028943766</v>
      </c>
      <c r="O2615" s="123">
        <v>5804.4884173100136</v>
      </c>
      <c r="P2615" s="53">
        <v>6668.7786614018087</v>
      </c>
      <c r="Q2615" s="54">
        <v>6302.3046765141025</v>
      </c>
      <c r="R2615" s="55">
        <v>1.0857640197402261</v>
      </c>
      <c r="S2615" s="121">
        <v>6725.1307390630427</v>
      </c>
      <c r="T2615" s="54">
        <v>6296.4230437969618</v>
      </c>
      <c r="U2615" s="55">
        <v>1.0847507292838956</v>
      </c>
    </row>
    <row r="2616" spans="1:21" ht="13" x14ac:dyDescent="0.3">
      <c r="A2616" s="44" t="s">
        <v>4706</v>
      </c>
      <c r="B2616" s="44" t="s">
        <v>10719</v>
      </c>
      <c r="C2616" s="98" t="s">
        <v>1001</v>
      </c>
      <c r="D2616" s="98" t="s">
        <v>13151</v>
      </c>
      <c r="E2616" s="98" t="s">
        <v>196</v>
      </c>
      <c r="F2616" s="122">
        <v>1.148900330563901</v>
      </c>
      <c r="G2616" s="122">
        <v>1.1586086930602721</v>
      </c>
      <c r="H2616" s="99">
        <v>4505.3333333333339</v>
      </c>
      <c r="I2616" s="53">
        <v>5176.1789559672288</v>
      </c>
      <c r="J2616" s="54">
        <v>4891.6903594729665</v>
      </c>
      <c r="K2616" s="55">
        <v>1.0857554807945322</v>
      </c>
      <c r="L2616" s="121">
        <v>5219.9183651342137</v>
      </c>
      <c r="M2616" s="54">
        <v>4887.1256553067988</v>
      </c>
      <c r="N2616" s="120">
        <v>1.0847423028943766</v>
      </c>
      <c r="O2616" s="123">
        <v>4543.5257623339758</v>
      </c>
      <c r="P2616" s="53">
        <v>5220.058250271105</v>
      </c>
      <c r="Q2616" s="54">
        <v>4933.1967955050122</v>
      </c>
      <c r="R2616" s="55">
        <v>1.0857640197402261</v>
      </c>
      <c r="S2616" s="121">
        <v>5264.1684453834441</v>
      </c>
      <c r="T2616" s="54">
        <v>4928.5928842119474</v>
      </c>
      <c r="U2616" s="55">
        <v>1.0847507292838956</v>
      </c>
    </row>
    <row r="2617" spans="1:21" ht="13" x14ac:dyDescent="0.3">
      <c r="A2617" s="44" t="s">
        <v>4705</v>
      </c>
      <c r="B2617" s="44" t="s">
        <v>10802</v>
      </c>
      <c r="C2617" s="98" t="s">
        <v>1001</v>
      </c>
      <c r="D2617" s="98" t="s">
        <v>13151</v>
      </c>
      <c r="E2617" s="98" t="s">
        <v>200</v>
      </c>
      <c r="F2617" s="122">
        <v>1.1462370593623423</v>
      </c>
      <c r="G2617" s="122">
        <v>1.1573330040880088</v>
      </c>
      <c r="H2617" s="99">
        <v>6773.3333333333339</v>
      </c>
      <c r="I2617" s="53">
        <v>7763.8456820809324</v>
      </c>
      <c r="J2617" s="54">
        <v>7337.1360222560979</v>
      </c>
      <c r="K2617" s="55">
        <v>1.0832385859630065</v>
      </c>
      <c r="L2617" s="121">
        <v>7839.0022143561137</v>
      </c>
      <c r="M2617" s="54">
        <v>7339.2314120608935</v>
      </c>
      <c r="N2617" s="120">
        <v>1.0835479446940295</v>
      </c>
      <c r="O2617" s="123">
        <v>6834.5419598622639</v>
      </c>
      <c r="P2617" s="53">
        <v>7834.0052781610611</v>
      </c>
      <c r="Q2617" s="54">
        <v>7403.4977928045864</v>
      </c>
      <c r="R2617" s="55">
        <v>1.0832471051145305</v>
      </c>
      <c r="S2617" s="121">
        <v>7909.8409779729409</v>
      </c>
      <c r="T2617" s="54">
        <v>7405.6114206364209</v>
      </c>
      <c r="U2617" s="55">
        <v>1.0835563618056514</v>
      </c>
    </row>
    <row r="2618" spans="1:21" ht="13" x14ac:dyDescent="0.3">
      <c r="A2618" s="44" t="s">
        <v>4704</v>
      </c>
      <c r="B2618" s="44" t="s">
        <v>13293</v>
      </c>
      <c r="C2618" s="98" t="s">
        <v>1001</v>
      </c>
      <c r="D2618" s="98" t="s">
        <v>13151</v>
      </c>
      <c r="E2618" s="98" t="s">
        <v>196</v>
      </c>
      <c r="F2618" s="122">
        <v>1.148900330563901</v>
      </c>
      <c r="G2618" s="122">
        <v>1.1586086930602721</v>
      </c>
      <c r="H2618" s="99">
        <v>4917.5833333333348</v>
      </c>
      <c r="I2618" s="53">
        <v>5649.8131172421981</v>
      </c>
      <c r="J2618" s="54">
        <v>5339.2930564305134</v>
      </c>
      <c r="K2618" s="55">
        <v>1.0857554807945322</v>
      </c>
      <c r="L2618" s="121">
        <v>5697.5547988483113</v>
      </c>
      <c r="M2618" s="54">
        <v>5334.3106696750056</v>
      </c>
      <c r="N2618" s="120">
        <v>1.0847423028943763</v>
      </c>
      <c r="O2618" s="123">
        <v>4960.5395510306762</v>
      </c>
      <c r="P2618" s="53">
        <v>5699.1655299544491</v>
      </c>
      <c r="Q2618" s="54">
        <v>5385.9753630074429</v>
      </c>
      <c r="R2618" s="55">
        <v>1.0857640197402261</v>
      </c>
      <c r="S2618" s="121">
        <v>5747.3242460934407</v>
      </c>
      <c r="T2618" s="54">
        <v>5380.948895622133</v>
      </c>
      <c r="U2618" s="55">
        <v>1.0847507292838954</v>
      </c>
    </row>
    <row r="2619" spans="1:21" ht="13" x14ac:dyDescent="0.3">
      <c r="A2619" s="44" t="s">
        <v>4703</v>
      </c>
      <c r="B2619" s="44" t="s">
        <v>13294</v>
      </c>
      <c r="C2619" s="98" t="s">
        <v>1001</v>
      </c>
      <c r="D2619" s="98" t="s">
        <v>13151</v>
      </c>
      <c r="E2619" s="98" t="s">
        <v>200</v>
      </c>
      <c r="F2619" s="122">
        <v>1.1462370593623423</v>
      </c>
      <c r="G2619" s="122">
        <v>1.1573330040880088</v>
      </c>
      <c r="H2619" s="99">
        <v>8905.5833333333321</v>
      </c>
      <c r="I2619" s="53">
        <v>10207.909651906286</v>
      </c>
      <c r="J2619" s="54">
        <v>9646.8714971757181</v>
      </c>
      <c r="K2619" s="55">
        <v>1.0832385859630067</v>
      </c>
      <c r="L2619" s="121">
        <v>10306.725512322768</v>
      </c>
      <c r="M2619" s="54">
        <v>9649.626517134735</v>
      </c>
      <c r="N2619" s="120">
        <v>1.0835479446940293</v>
      </c>
      <c r="O2619" s="123">
        <v>8980.6495937368381</v>
      </c>
      <c r="P2619" s="53">
        <v>10293.953381488527</v>
      </c>
      <c r="Q2619" s="54">
        <v>9728.2626744634126</v>
      </c>
      <c r="R2619" s="55">
        <v>1.0832471051145303</v>
      </c>
      <c r="S2619" s="121">
        <v>10393.602172981211</v>
      </c>
      <c r="T2619" s="54">
        <v>9731.0400004408893</v>
      </c>
      <c r="U2619" s="55">
        <v>1.0835563618056514</v>
      </c>
    </row>
    <row r="2620" spans="1:21" ht="13" x14ac:dyDescent="0.3">
      <c r="A2620" s="44" t="s">
        <v>4702</v>
      </c>
      <c r="B2620" s="44" t="s">
        <v>10801</v>
      </c>
      <c r="C2620" s="98" t="s">
        <v>1001</v>
      </c>
      <c r="D2620" s="98" t="s">
        <v>13151</v>
      </c>
      <c r="E2620" s="98" t="s">
        <v>196</v>
      </c>
      <c r="F2620" s="122">
        <v>1.148900330563901</v>
      </c>
      <c r="G2620" s="122">
        <v>1.1586086930602721</v>
      </c>
      <c r="H2620" s="99">
        <v>6768.25</v>
      </c>
      <c r="I2620" s="53">
        <v>7776.0446623391226</v>
      </c>
      <c r="J2620" s="54">
        <v>7348.6645328875929</v>
      </c>
      <c r="K2620" s="55">
        <v>1.0857554807945322</v>
      </c>
      <c r="L2620" s="121">
        <v>7841.7532868051867</v>
      </c>
      <c r="M2620" s="54">
        <v>7341.8070915648632</v>
      </c>
      <c r="N2620" s="120">
        <v>1.0847423028943763</v>
      </c>
      <c r="O2620" s="123">
        <v>6826.5250619845692</v>
      </c>
      <c r="P2620" s="53">
        <v>7842.9969003168262</v>
      </c>
      <c r="Q2620" s="54">
        <v>7411.9952921577606</v>
      </c>
      <c r="R2620" s="55">
        <v>1.0857640197402258</v>
      </c>
      <c r="S2620" s="121">
        <v>7909.2712802091346</v>
      </c>
      <c r="T2620" s="54">
        <v>7405.0780394625508</v>
      </c>
      <c r="U2620" s="55">
        <v>1.0847507292838954</v>
      </c>
    </row>
    <row r="2621" spans="1:21" ht="13" x14ac:dyDescent="0.3">
      <c r="A2621" s="44" t="s">
        <v>4701</v>
      </c>
      <c r="B2621" s="44" t="s">
        <v>10800</v>
      </c>
      <c r="C2621" s="98" t="s">
        <v>1001</v>
      </c>
      <c r="D2621" s="98" t="s">
        <v>13151</v>
      </c>
      <c r="E2621" s="98" t="s">
        <v>200</v>
      </c>
      <c r="F2621" s="122">
        <v>1.1462370593623423</v>
      </c>
      <c r="G2621" s="122">
        <v>1.1573330040880088</v>
      </c>
      <c r="H2621" s="99">
        <v>8794.6666666666679</v>
      </c>
      <c r="I2621" s="53">
        <v>10080.772858072014</v>
      </c>
      <c r="J2621" s="54">
        <v>9526.7222840159884</v>
      </c>
      <c r="K2621" s="55">
        <v>1.0832385859630065</v>
      </c>
      <c r="L2621" s="121">
        <v>10178.357993286008</v>
      </c>
      <c r="M2621" s="54">
        <v>9529.4429909357586</v>
      </c>
      <c r="N2621" s="120">
        <v>1.0835479446940295</v>
      </c>
      <c r="O2621" s="123">
        <v>8874.3165071689782</v>
      </c>
      <c r="P2621" s="53">
        <v>10172.070457028063</v>
      </c>
      <c r="Q2621" s="54">
        <v>9613.0776662608878</v>
      </c>
      <c r="R2621" s="55">
        <v>1.0832471051145305</v>
      </c>
      <c r="S2621" s="121">
        <v>10270.539382469678</v>
      </c>
      <c r="T2621" s="54">
        <v>9615.8221080198527</v>
      </c>
      <c r="U2621" s="55">
        <v>1.0835563618056512</v>
      </c>
    </row>
    <row r="2622" spans="1:21" ht="13" x14ac:dyDescent="0.3">
      <c r="A2622" s="44" t="s">
        <v>4700</v>
      </c>
      <c r="B2622" s="44" t="s">
        <v>10799</v>
      </c>
      <c r="C2622" s="98" t="s">
        <v>1001</v>
      </c>
      <c r="D2622" s="98" t="s">
        <v>13151</v>
      </c>
      <c r="E2622" s="98" t="s">
        <v>200</v>
      </c>
      <c r="F2622" s="122">
        <v>1.1462370593623423</v>
      </c>
      <c r="G2622" s="122">
        <v>1.1573330040880088</v>
      </c>
      <c r="H2622" s="99">
        <v>5799.5833333333339</v>
      </c>
      <c r="I2622" s="53">
        <v>6647.6973455268517</v>
      </c>
      <c r="J2622" s="54">
        <v>6282.3324491746198</v>
      </c>
      <c r="K2622" s="55">
        <v>1.0832385859630065</v>
      </c>
      <c r="L2622" s="121">
        <v>6712.0492016254148</v>
      </c>
      <c r="M2622" s="54">
        <v>6284.1266009150822</v>
      </c>
      <c r="N2622" s="120">
        <v>1.0835479446940295</v>
      </c>
      <c r="O2622" s="123">
        <v>5850.2842893723155</v>
      </c>
      <c r="P2622" s="53">
        <v>6705.8126602838338</v>
      </c>
      <c r="Q2622" s="54">
        <v>6337.3035205595788</v>
      </c>
      <c r="R2622" s="55">
        <v>1.0832471051145305</v>
      </c>
      <c r="S2622" s="121">
        <v>6770.7270913881439</v>
      </c>
      <c r="T2622" s="54">
        <v>6339.1127601210273</v>
      </c>
      <c r="U2622" s="55">
        <v>1.0835563618056514</v>
      </c>
    </row>
    <row r="2623" spans="1:21" ht="13" x14ac:dyDescent="0.3">
      <c r="A2623" s="44" t="s">
        <v>4699</v>
      </c>
      <c r="B2623" s="44" t="s">
        <v>10798</v>
      </c>
      <c r="C2623" s="98" t="s">
        <v>1001</v>
      </c>
      <c r="D2623" s="98" t="s">
        <v>13151</v>
      </c>
      <c r="E2623" s="98" t="s">
        <v>200</v>
      </c>
      <c r="F2623" s="122">
        <v>1.1462370593623423</v>
      </c>
      <c r="G2623" s="122">
        <v>1.1573330040880088</v>
      </c>
      <c r="H2623" s="99">
        <v>4610.6666666666661</v>
      </c>
      <c r="I2623" s="53">
        <v>5284.9170016999724</v>
      </c>
      <c r="J2623" s="54">
        <v>4994.4520403467677</v>
      </c>
      <c r="K2623" s="55">
        <v>1.0832385859630065</v>
      </c>
      <c r="L2623" s="121">
        <v>5336.076704181778</v>
      </c>
      <c r="M2623" s="54">
        <v>4995.8783903359372</v>
      </c>
      <c r="N2623" s="120">
        <v>1.0835479446940293</v>
      </c>
      <c r="O2623" s="123">
        <v>4652.7199050003192</v>
      </c>
      <c r="P2623" s="53">
        <v>5333.1199819442027</v>
      </c>
      <c r="Q2623" s="54">
        <v>5040.0453680003484</v>
      </c>
      <c r="R2623" s="55">
        <v>1.0832471051145303</v>
      </c>
      <c r="S2623" s="121">
        <v>5384.7463048340942</v>
      </c>
      <c r="T2623" s="54">
        <v>5041.4842527628816</v>
      </c>
      <c r="U2623" s="55">
        <v>1.0835563618056514</v>
      </c>
    </row>
    <row r="2624" spans="1:21" ht="13" x14ac:dyDescent="0.3">
      <c r="A2624" s="44" t="s">
        <v>4698</v>
      </c>
      <c r="B2624" s="44" t="s">
        <v>10797</v>
      </c>
      <c r="C2624" s="98" t="s">
        <v>1001</v>
      </c>
      <c r="D2624" s="98" t="s">
        <v>13151</v>
      </c>
      <c r="E2624" s="98" t="s">
        <v>200</v>
      </c>
      <c r="F2624" s="122">
        <v>1.1462370593623423</v>
      </c>
      <c r="G2624" s="122">
        <v>1.1573330040880088</v>
      </c>
      <c r="H2624" s="99">
        <v>3865</v>
      </c>
      <c r="I2624" s="53">
        <v>4430.2062344354526</v>
      </c>
      <c r="J2624" s="54">
        <v>4186.7171347470194</v>
      </c>
      <c r="K2624" s="55">
        <v>1.0832385859630063</v>
      </c>
      <c r="L2624" s="121">
        <v>4473.0920608001543</v>
      </c>
      <c r="M2624" s="54">
        <v>4187.9128062424243</v>
      </c>
      <c r="N2624" s="120">
        <v>1.0835479446940295</v>
      </c>
      <c r="O2624" s="123">
        <v>3898.5579263415857</v>
      </c>
      <c r="P2624" s="53">
        <v>4468.6715732435305</v>
      </c>
      <c r="Q2624" s="54">
        <v>4223.1015878308299</v>
      </c>
      <c r="R2624" s="55">
        <v>1.0832471051145305</v>
      </c>
      <c r="S2624" s="121">
        <v>4511.9297565040251</v>
      </c>
      <c r="T2624" s="54">
        <v>4224.3072429552731</v>
      </c>
      <c r="U2624" s="55">
        <v>1.0835563618056514</v>
      </c>
    </row>
    <row r="2625" spans="1:21" ht="13" x14ac:dyDescent="0.3">
      <c r="A2625" s="44" t="s">
        <v>4697</v>
      </c>
      <c r="B2625" s="44" t="s">
        <v>13295</v>
      </c>
      <c r="C2625" s="98" t="s">
        <v>1001</v>
      </c>
      <c r="D2625" s="98" t="s">
        <v>13151</v>
      </c>
      <c r="E2625" s="98" t="s">
        <v>196</v>
      </c>
      <c r="F2625" s="122">
        <v>1.148900330563901</v>
      </c>
      <c r="G2625" s="122">
        <v>1.1586086930602721</v>
      </c>
      <c r="H2625" s="99">
        <v>22458.166666666664</v>
      </c>
      <c r="I2625" s="53">
        <v>25802.19510719251</v>
      </c>
      <c r="J2625" s="54">
        <v>24384.077546930399</v>
      </c>
      <c r="K2625" s="55">
        <v>1.0857554807945322</v>
      </c>
      <c r="L2625" s="121">
        <v>26020.227130196432</v>
      </c>
      <c r="M2625" s="54">
        <v>24361.323428785719</v>
      </c>
      <c r="N2625" s="120">
        <v>1.0847423028943763</v>
      </c>
      <c r="O2625" s="123">
        <v>22649.921617468193</v>
      </c>
      <c r="P2625" s="53">
        <v>26022.502433555652</v>
      </c>
      <c r="Q2625" s="54">
        <v>24592.469942183303</v>
      </c>
      <c r="R2625" s="55">
        <v>1.0857640197402258</v>
      </c>
      <c r="S2625" s="121">
        <v>26242.396083132429</v>
      </c>
      <c r="T2625" s="54">
        <v>24569.518992771693</v>
      </c>
      <c r="U2625" s="55">
        <v>1.0847507292838956</v>
      </c>
    </row>
    <row r="2626" spans="1:21" ht="13" x14ac:dyDescent="0.3">
      <c r="A2626" s="44" t="s">
        <v>4696</v>
      </c>
      <c r="B2626" s="44" t="s">
        <v>10796</v>
      </c>
      <c r="C2626" s="98" t="s">
        <v>1001</v>
      </c>
      <c r="D2626" s="98" t="s">
        <v>13151</v>
      </c>
      <c r="E2626" s="98" t="s">
        <v>196</v>
      </c>
      <c r="F2626" s="122">
        <v>1.148900330563901</v>
      </c>
      <c r="G2626" s="122">
        <v>1.1586086930602721</v>
      </c>
      <c r="H2626" s="99">
        <v>5469.083333333333</v>
      </c>
      <c r="I2626" s="53">
        <v>6283.431649548188</v>
      </c>
      <c r="J2626" s="54">
        <v>5938.0872040886961</v>
      </c>
      <c r="K2626" s="55">
        <v>1.0857554807945322</v>
      </c>
      <c r="L2626" s="121">
        <v>6336.5274930710493</v>
      </c>
      <c r="M2626" s="54">
        <v>5932.5460497212525</v>
      </c>
      <c r="N2626" s="120">
        <v>1.0847423028943766</v>
      </c>
      <c r="O2626" s="123">
        <v>5517.1807942163723</v>
      </c>
      <c r="P2626" s="53">
        <v>6338.6908382559959</v>
      </c>
      <c r="Q2626" s="54">
        <v>5990.3563967619411</v>
      </c>
      <c r="R2626" s="55">
        <v>1.0857640197402261</v>
      </c>
      <c r="S2626" s="121">
        <v>6392.2536293642652</v>
      </c>
      <c r="T2626" s="54">
        <v>5984.7658901173118</v>
      </c>
      <c r="U2626" s="55">
        <v>1.0847507292838956</v>
      </c>
    </row>
    <row r="2627" spans="1:21" ht="13" x14ac:dyDescent="0.3">
      <c r="A2627" s="44" t="s">
        <v>4695</v>
      </c>
      <c r="B2627" s="44" t="s">
        <v>10795</v>
      </c>
      <c r="C2627" s="98" t="s">
        <v>1001</v>
      </c>
      <c r="D2627" s="98" t="s">
        <v>13151</v>
      </c>
      <c r="E2627" s="98" t="s">
        <v>200</v>
      </c>
      <c r="F2627" s="122">
        <v>1.1462370593623423</v>
      </c>
      <c r="G2627" s="122">
        <v>1.1573330040880088</v>
      </c>
      <c r="H2627" s="99">
        <v>5525.5</v>
      </c>
      <c r="I2627" s="53">
        <v>6333.5328715066225</v>
      </c>
      <c r="J2627" s="54">
        <v>5985.4348067385927</v>
      </c>
      <c r="K2627" s="55">
        <v>1.0832385859630065</v>
      </c>
      <c r="L2627" s="121">
        <v>6394.8435140882921</v>
      </c>
      <c r="M2627" s="54">
        <v>5987.1441684068595</v>
      </c>
      <c r="N2627" s="120">
        <v>1.0835479446940295</v>
      </c>
      <c r="O2627" s="123">
        <v>5572.3084888932481</v>
      </c>
      <c r="P2627" s="53">
        <v>6387.1864961688143</v>
      </c>
      <c r="Q2627" s="54">
        <v>6036.1870393987347</v>
      </c>
      <c r="R2627" s="55">
        <v>1.0832471051145305</v>
      </c>
      <c r="S2627" s="121">
        <v>6449.0165231559358</v>
      </c>
      <c r="T2627" s="54">
        <v>6037.9103130839148</v>
      </c>
      <c r="U2627" s="55">
        <v>1.0835563618056514</v>
      </c>
    </row>
    <row r="2628" spans="1:21" ht="13" x14ac:dyDescent="0.3">
      <c r="A2628" s="44" t="s">
        <v>4694</v>
      </c>
      <c r="B2628" s="44" t="s">
        <v>13296</v>
      </c>
      <c r="C2628" s="98" t="s">
        <v>1001</v>
      </c>
      <c r="D2628" s="98" t="s">
        <v>13151</v>
      </c>
      <c r="E2628" s="98" t="s">
        <v>200</v>
      </c>
      <c r="F2628" s="122">
        <v>1.1462370593623423</v>
      </c>
      <c r="G2628" s="122">
        <v>1.1573330040880088</v>
      </c>
      <c r="H2628" s="99">
        <v>4360</v>
      </c>
      <c r="I2628" s="53">
        <v>4997.5935788198121</v>
      </c>
      <c r="J2628" s="54">
        <v>4722.9202347987075</v>
      </c>
      <c r="K2628" s="55">
        <v>1.0832385859630063</v>
      </c>
      <c r="L2628" s="121">
        <v>5045.9718978237179</v>
      </c>
      <c r="M2628" s="54">
        <v>4724.2690388659685</v>
      </c>
      <c r="N2628" s="120">
        <v>1.0835479446940295</v>
      </c>
      <c r="O2628" s="123">
        <v>4393.6897817223316</v>
      </c>
      <c r="P2628" s="53">
        <v>5036.2100551517769</v>
      </c>
      <c r="Q2628" s="54">
        <v>4759.4517368220086</v>
      </c>
      <c r="R2628" s="55">
        <v>1.0832471051145303</v>
      </c>
      <c r="S2628" s="121">
        <v>5084.9621941114938</v>
      </c>
      <c r="T2628" s="54">
        <v>4760.8105147857168</v>
      </c>
      <c r="U2628" s="55">
        <v>1.0835563618056514</v>
      </c>
    </row>
    <row r="2629" spans="1:21" ht="13" x14ac:dyDescent="0.3">
      <c r="A2629" s="44" t="s">
        <v>4693</v>
      </c>
      <c r="B2629" s="44" t="s">
        <v>13297</v>
      </c>
      <c r="C2629" s="98" t="s">
        <v>1001</v>
      </c>
      <c r="D2629" s="98" t="s">
        <v>13151</v>
      </c>
      <c r="E2629" s="98" t="s">
        <v>200</v>
      </c>
      <c r="F2629" s="122">
        <v>1.1462370593623423</v>
      </c>
      <c r="G2629" s="122">
        <v>1.1573330040880088</v>
      </c>
      <c r="H2629" s="99">
        <v>6487.666666666667</v>
      </c>
      <c r="I2629" s="53">
        <v>7436.4039621230895</v>
      </c>
      <c r="J2629" s="54">
        <v>7027.690866199332</v>
      </c>
      <c r="K2629" s="55">
        <v>1.0832385859630065</v>
      </c>
      <c r="L2629" s="121">
        <v>7508.3907528549717</v>
      </c>
      <c r="M2629" s="54">
        <v>7029.6978825266315</v>
      </c>
      <c r="N2629" s="120">
        <v>1.0835479446940293</v>
      </c>
      <c r="O2629" s="123">
        <v>6541.9714879256953</v>
      </c>
      <c r="P2629" s="53">
        <v>7498.6501607522359</v>
      </c>
      <c r="Q2629" s="54">
        <v>7086.5716760373061</v>
      </c>
      <c r="R2629" s="55">
        <v>1.0832471051145303</v>
      </c>
      <c r="S2629" s="121">
        <v>7571.2395147791458</v>
      </c>
      <c r="T2629" s="54">
        <v>7088.5948244930705</v>
      </c>
      <c r="U2629" s="55">
        <v>1.0835563618056514</v>
      </c>
    </row>
    <row r="2630" spans="1:21" ht="13" x14ac:dyDescent="0.3">
      <c r="A2630" s="44" t="s">
        <v>4692</v>
      </c>
      <c r="B2630" s="44" t="s">
        <v>8463</v>
      </c>
      <c r="C2630" s="98" t="s">
        <v>1001</v>
      </c>
      <c r="D2630" s="98" t="s">
        <v>13151</v>
      </c>
      <c r="E2630" s="98" t="s">
        <v>200</v>
      </c>
      <c r="F2630" s="122">
        <v>1.1462370593623423</v>
      </c>
      <c r="G2630" s="122">
        <v>1.1573330040880088</v>
      </c>
      <c r="H2630" s="99">
        <v>8305.1666666666679</v>
      </c>
      <c r="I2630" s="53">
        <v>9519.6898175141487</v>
      </c>
      <c r="J2630" s="54">
        <v>8996.476996187097</v>
      </c>
      <c r="K2630" s="55">
        <v>1.0832385859630065</v>
      </c>
      <c r="L2630" s="121">
        <v>9611.8434877849286</v>
      </c>
      <c r="M2630" s="54">
        <v>8999.0462720080304</v>
      </c>
      <c r="N2630" s="120">
        <v>1.0835479446940293</v>
      </c>
      <c r="O2630" s="123">
        <v>8378.1082404614681</v>
      </c>
      <c r="P2630" s="53">
        <v>9603.2981525659616</v>
      </c>
      <c r="Q2630" s="54">
        <v>9075.5614978160775</v>
      </c>
      <c r="R2630" s="55">
        <v>1.0832471051145305</v>
      </c>
      <c r="S2630" s="121">
        <v>9696.2611785077715</v>
      </c>
      <c r="T2630" s="54">
        <v>9078.1524838483747</v>
      </c>
      <c r="U2630" s="55">
        <v>1.0835563618056512</v>
      </c>
    </row>
    <row r="2631" spans="1:21" ht="13" x14ac:dyDescent="0.3">
      <c r="A2631" s="44" t="s">
        <v>4691</v>
      </c>
      <c r="B2631" s="44" t="s">
        <v>10794</v>
      </c>
      <c r="C2631" s="98" t="s">
        <v>1001</v>
      </c>
      <c r="D2631" s="98" t="s">
        <v>13151</v>
      </c>
      <c r="E2631" s="98" t="s">
        <v>196</v>
      </c>
      <c r="F2631" s="122">
        <v>1.148900330563901</v>
      </c>
      <c r="G2631" s="122">
        <v>1.1586086930602721</v>
      </c>
      <c r="H2631" s="99">
        <v>10931.25</v>
      </c>
      <c r="I2631" s="53">
        <v>12558.916738476642</v>
      </c>
      <c r="J2631" s="54">
        <v>11868.664599435231</v>
      </c>
      <c r="K2631" s="55">
        <v>1.0857554807945322</v>
      </c>
      <c r="L2631" s="121">
        <v>12665.041276015099</v>
      </c>
      <c r="M2631" s="54">
        <v>11857.589298514153</v>
      </c>
      <c r="N2631" s="120">
        <v>1.0847423028943766</v>
      </c>
      <c r="O2631" s="123">
        <v>11021.720255428738</v>
      </c>
      <c r="P2631" s="53">
        <v>12662.858044844919</v>
      </c>
      <c r="Q2631" s="54">
        <v>11966.987288986575</v>
      </c>
      <c r="R2631" s="55">
        <v>1.0857640197402258</v>
      </c>
      <c r="S2631" s="121">
        <v>12769.860900418218</v>
      </c>
      <c r="T2631" s="54">
        <v>11955.819085039406</v>
      </c>
      <c r="U2631" s="55">
        <v>1.0847507292838954</v>
      </c>
    </row>
    <row r="2632" spans="1:21" ht="13" x14ac:dyDescent="0.3">
      <c r="A2632" s="44" t="s">
        <v>4690</v>
      </c>
      <c r="B2632" s="44" t="s">
        <v>10793</v>
      </c>
      <c r="C2632" s="98" t="s">
        <v>1001</v>
      </c>
      <c r="D2632" s="98" t="s">
        <v>13151</v>
      </c>
      <c r="E2632" s="98" t="s">
        <v>196</v>
      </c>
      <c r="F2632" s="122">
        <v>1.148900330563901</v>
      </c>
      <c r="G2632" s="122">
        <v>1.1586086930602721</v>
      </c>
      <c r="H2632" s="99">
        <v>1860.1666666666667</v>
      </c>
      <c r="I2632" s="53">
        <v>2137.1460982372832</v>
      </c>
      <c r="J2632" s="54">
        <v>2019.6861535246292</v>
      </c>
      <c r="K2632" s="55">
        <v>1.0857554807945322</v>
      </c>
      <c r="L2632" s="121">
        <v>2155.2052705409496</v>
      </c>
      <c r="M2632" s="54">
        <v>2017.8014737673561</v>
      </c>
      <c r="N2632" s="120">
        <v>1.0847423028943766</v>
      </c>
      <c r="O2632" s="123">
        <v>1877.7739964241816</v>
      </c>
      <c r="P2632" s="53">
        <v>2157.3751652160395</v>
      </c>
      <c r="Q2632" s="54">
        <v>2038.819442521188</v>
      </c>
      <c r="R2632" s="55">
        <v>1.0857640197402258</v>
      </c>
      <c r="S2632" s="121">
        <v>2175.6052758595852</v>
      </c>
      <c r="T2632" s="54">
        <v>2036.916712051466</v>
      </c>
      <c r="U2632" s="55">
        <v>1.0847507292838956</v>
      </c>
    </row>
    <row r="2633" spans="1:21" ht="13" x14ac:dyDescent="0.3">
      <c r="A2633" s="44" t="s">
        <v>4689</v>
      </c>
      <c r="B2633" s="44" t="s">
        <v>10792</v>
      </c>
      <c r="C2633" s="98" t="s">
        <v>1001</v>
      </c>
      <c r="D2633" s="98" t="s">
        <v>13151</v>
      </c>
      <c r="E2633" s="98" t="s">
        <v>200</v>
      </c>
      <c r="F2633" s="122">
        <v>1.1462370593623423</v>
      </c>
      <c r="G2633" s="122">
        <v>1.1573330040880088</v>
      </c>
      <c r="H2633" s="99">
        <v>8222.3333333333321</v>
      </c>
      <c r="I2633" s="53">
        <v>9424.7431810969647</v>
      </c>
      <c r="J2633" s="54">
        <v>8906.7487333164918</v>
      </c>
      <c r="K2633" s="55">
        <v>1.0832385859630065</v>
      </c>
      <c r="L2633" s="121">
        <v>9515.9777372796361</v>
      </c>
      <c r="M2633" s="54">
        <v>8909.2923839225405</v>
      </c>
      <c r="N2633" s="120">
        <v>1.0835479446940295</v>
      </c>
      <c r="O2633" s="123">
        <v>8293.254999842422</v>
      </c>
      <c r="P2633" s="53">
        <v>9506.0362235614211</v>
      </c>
      <c r="Q2633" s="54">
        <v>8983.6444705559097</v>
      </c>
      <c r="R2633" s="55">
        <v>1.0832471051145305</v>
      </c>
      <c r="S2633" s="121">
        <v>9598.057722635529</v>
      </c>
      <c r="T2633" s="54">
        <v>8986.2092151557827</v>
      </c>
      <c r="U2633" s="55">
        <v>1.0835563618056514</v>
      </c>
    </row>
    <row r="2634" spans="1:21" ht="13" x14ac:dyDescent="0.3">
      <c r="A2634" s="44" t="s">
        <v>4688</v>
      </c>
      <c r="B2634" s="44" t="s">
        <v>10791</v>
      </c>
      <c r="C2634" s="98" t="s">
        <v>1001</v>
      </c>
      <c r="D2634" s="98" t="s">
        <v>13151</v>
      </c>
      <c r="E2634" s="98" t="s">
        <v>200</v>
      </c>
      <c r="F2634" s="122">
        <v>1.1462370593623423</v>
      </c>
      <c r="G2634" s="122">
        <v>1.1573330040880088</v>
      </c>
      <c r="H2634" s="99">
        <v>12986.5</v>
      </c>
      <c r="I2634" s="53">
        <v>14885.607571409058</v>
      </c>
      <c r="J2634" s="54">
        <v>14067.477896608583</v>
      </c>
      <c r="K2634" s="55">
        <v>1.0832385859630065</v>
      </c>
      <c r="L2634" s="121">
        <v>15029.705057588926</v>
      </c>
      <c r="M2634" s="54">
        <v>14071.495383769014</v>
      </c>
      <c r="N2634" s="120">
        <v>1.0835479446940295</v>
      </c>
      <c r="O2634" s="123">
        <v>13097.511512386052</v>
      </c>
      <c r="P2634" s="53">
        <v>15012.853080921814</v>
      </c>
      <c r="Q2634" s="54">
        <v>14187.841429996426</v>
      </c>
      <c r="R2634" s="55">
        <v>1.0832471051145305</v>
      </c>
      <c r="S2634" s="121">
        <v>15158.182344707029</v>
      </c>
      <c r="T2634" s="54">
        <v>14191.891923068666</v>
      </c>
      <c r="U2634" s="55">
        <v>1.0835563618056514</v>
      </c>
    </row>
    <row r="2635" spans="1:21" ht="13" x14ac:dyDescent="0.3">
      <c r="A2635" s="44" t="s">
        <v>4687</v>
      </c>
      <c r="B2635" s="44" t="s">
        <v>10790</v>
      </c>
      <c r="C2635" s="98" t="s">
        <v>1001</v>
      </c>
      <c r="D2635" s="98" t="s">
        <v>13151</v>
      </c>
      <c r="E2635" s="98" t="s">
        <v>196</v>
      </c>
      <c r="F2635" s="122">
        <v>1.148900330563901</v>
      </c>
      <c r="G2635" s="122">
        <v>1.1586086930602721</v>
      </c>
      <c r="H2635" s="99">
        <v>12697.416666666664</v>
      </c>
      <c r="I2635" s="53">
        <v>14588.066205640916</v>
      </c>
      <c r="J2635" s="54">
        <v>13786.289737765172</v>
      </c>
      <c r="K2635" s="55">
        <v>1.0857554807945322</v>
      </c>
      <c r="L2635" s="121">
        <v>14711.337329408381</v>
      </c>
      <c r="M2635" s="54">
        <v>13773.424995809435</v>
      </c>
      <c r="N2635" s="120">
        <v>1.0847423028943766</v>
      </c>
      <c r="O2635" s="123">
        <v>12806.052987996207</v>
      </c>
      <c r="P2635" s="53">
        <v>14712.878511127674</v>
      </c>
      <c r="Q2635" s="54">
        <v>13904.351569253093</v>
      </c>
      <c r="R2635" s="55">
        <v>1.0857640197402258</v>
      </c>
      <c r="S2635" s="121">
        <v>14837.204315682879</v>
      </c>
      <c r="T2635" s="54">
        <v>13891.375317977096</v>
      </c>
      <c r="U2635" s="55">
        <v>1.0847507292838956</v>
      </c>
    </row>
    <row r="2636" spans="1:21" ht="13" x14ac:dyDescent="0.3">
      <c r="A2636" s="44" t="s">
        <v>4686</v>
      </c>
      <c r="B2636" s="44" t="s">
        <v>10789</v>
      </c>
      <c r="C2636" s="98" t="s">
        <v>961</v>
      </c>
      <c r="D2636" s="98" t="s">
        <v>13151</v>
      </c>
      <c r="E2636" s="98" t="s">
        <v>179</v>
      </c>
      <c r="F2636" s="122">
        <v>1.1480105072697189</v>
      </c>
      <c r="G2636" s="122">
        <v>1.1535420367412461</v>
      </c>
      <c r="H2636" s="99">
        <v>10439.583333333336</v>
      </c>
      <c r="I2636" s="53">
        <v>11984.751358184505</v>
      </c>
      <c r="J2636" s="54">
        <v>11326.055991925572</v>
      </c>
      <c r="K2636" s="55">
        <v>1.0849145631858459</v>
      </c>
      <c r="L2636" s="121">
        <v>12042.498221063302</v>
      </c>
      <c r="M2636" s="54">
        <v>11274.736096113587</v>
      </c>
      <c r="N2636" s="120">
        <v>1.0799986681569589</v>
      </c>
      <c r="O2636" s="123">
        <v>10531.78218868958</v>
      </c>
      <c r="P2636" s="53">
        <v>12090.596612891715</v>
      </c>
      <c r="Q2636" s="54">
        <v>11426.173733475765</v>
      </c>
      <c r="R2636" s="55">
        <v>1.0849230955181262</v>
      </c>
      <c r="S2636" s="121">
        <v>12148.853476456157</v>
      </c>
      <c r="T2636" s="54">
        <v>11374.399093916902</v>
      </c>
      <c r="U2636" s="55">
        <v>1.0800070576974365</v>
      </c>
    </row>
    <row r="2637" spans="1:21" ht="13" x14ac:dyDescent="0.3">
      <c r="A2637" s="44" t="s">
        <v>4685</v>
      </c>
      <c r="B2637" s="44" t="s">
        <v>10788</v>
      </c>
      <c r="C2637" s="98" t="s">
        <v>961</v>
      </c>
      <c r="D2637" s="98" t="s">
        <v>13151</v>
      </c>
      <c r="E2637" s="98" t="s">
        <v>179</v>
      </c>
      <c r="F2637" s="122">
        <v>1.1480105072697189</v>
      </c>
      <c r="G2637" s="122">
        <v>1.1535420367412461</v>
      </c>
      <c r="H2637" s="99">
        <v>16027.333333333336</v>
      </c>
      <c r="I2637" s="53">
        <v>18399.547070180877</v>
      </c>
      <c r="J2637" s="54">
        <v>17388.287342367283</v>
      </c>
      <c r="K2637" s="55">
        <v>1.0849145631858459</v>
      </c>
      <c r="L2637" s="121">
        <v>18488.202736864201</v>
      </c>
      <c r="M2637" s="54">
        <v>17309.498654107636</v>
      </c>
      <c r="N2637" s="120">
        <v>1.0799986681569589</v>
      </c>
      <c r="O2637" s="123">
        <v>16164.301093750495</v>
      </c>
      <c r="P2637" s="53">
        <v>18556.787498296977</v>
      </c>
      <c r="Q2637" s="54">
        <v>17537.02357951882</v>
      </c>
      <c r="R2637" s="55">
        <v>1.0849230955181262</v>
      </c>
      <c r="S2637" s="121">
        <v>18646.200806183697</v>
      </c>
      <c r="T2637" s="54">
        <v>17457.559263996925</v>
      </c>
      <c r="U2637" s="55">
        <v>1.0800070576974363</v>
      </c>
    </row>
    <row r="2638" spans="1:21" ht="13" x14ac:dyDescent="0.3">
      <c r="A2638" s="44" t="s">
        <v>4684</v>
      </c>
      <c r="B2638" s="44" t="s">
        <v>10787</v>
      </c>
      <c r="C2638" s="98" t="s">
        <v>961</v>
      </c>
      <c r="D2638" s="98" t="s">
        <v>13151</v>
      </c>
      <c r="E2638" s="98" t="s">
        <v>179</v>
      </c>
      <c r="F2638" s="122">
        <v>1.1480105072697189</v>
      </c>
      <c r="G2638" s="122">
        <v>1.1535420367412461</v>
      </c>
      <c r="H2638" s="99">
        <v>9204.4166666666679</v>
      </c>
      <c r="I2638" s="53">
        <v>10566.767046621857</v>
      </c>
      <c r="J2638" s="54">
        <v>9986.0056872971873</v>
      </c>
      <c r="K2638" s="55">
        <v>1.0849145631858459</v>
      </c>
      <c r="L2638" s="121">
        <v>10617.68154868174</v>
      </c>
      <c r="M2638" s="54">
        <v>9940.7577411617167</v>
      </c>
      <c r="N2638" s="120">
        <v>1.0799986681569589</v>
      </c>
      <c r="O2638" s="123">
        <v>9280.6288860915301</v>
      </c>
      <c r="P2638" s="53">
        <v>10654.259475303943</v>
      </c>
      <c r="Q2638" s="54">
        <v>10068.768619453362</v>
      </c>
      <c r="R2638" s="55">
        <v>1.0849230955181262</v>
      </c>
      <c r="S2638" s="121">
        <v>10705.595547501665</v>
      </c>
      <c r="T2638" s="54">
        <v>10023.144696849551</v>
      </c>
      <c r="U2638" s="55">
        <v>1.0800070576974365</v>
      </c>
    </row>
    <row r="2639" spans="1:21" ht="13" x14ac:dyDescent="0.3">
      <c r="A2639" s="44" t="s">
        <v>4683</v>
      </c>
      <c r="B2639" s="44" t="s">
        <v>10786</v>
      </c>
      <c r="C2639" s="98" t="s">
        <v>961</v>
      </c>
      <c r="D2639" s="98" t="s">
        <v>13151</v>
      </c>
      <c r="E2639" s="98" t="s">
        <v>179</v>
      </c>
      <c r="F2639" s="122">
        <v>1.1480105072697189</v>
      </c>
      <c r="G2639" s="122">
        <v>1.1535420367412461</v>
      </c>
      <c r="H2639" s="99">
        <v>7199.4166666666661</v>
      </c>
      <c r="I2639" s="53">
        <v>8265.0059795460675</v>
      </c>
      <c r="J2639" s="54">
        <v>7810.7519881095641</v>
      </c>
      <c r="K2639" s="55">
        <v>1.0849145631858459</v>
      </c>
      <c r="L2639" s="121">
        <v>8304.8297650155382</v>
      </c>
      <c r="M2639" s="54">
        <v>7775.360411507012</v>
      </c>
      <c r="N2639" s="120">
        <v>1.0799986681569589</v>
      </c>
      <c r="O2639" s="123">
        <v>7258.4477887837475</v>
      </c>
      <c r="P2639" s="53">
        <v>8332.7743279923998</v>
      </c>
      <c r="Q2639" s="54">
        <v>7874.8576436639614</v>
      </c>
      <c r="R2639" s="55">
        <v>1.0849230955181262</v>
      </c>
      <c r="S2639" s="121">
        <v>8372.9246458535981</v>
      </c>
      <c r="T2639" s="54">
        <v>7839.1748398147993</v>
      </c>
      <c r="U2639" s="55">
        <v>1.0800070576974365</v>
      </c>
    </row>
    <row r="2640" spans="1:21" ht="13" x14ac:dyDescent="0.3">
      <c r="A2640" s="44" t="s">
        <v>4682</v>
      </c>
      <c r="B2640" s="44" t="s">
        <v>10785</v>
      </c>
      <c r="C2640" s="98" t="s">
        <v>961</v>
      </c>
      <c r="D2640" s="98" t="s">
        <v>13151</v>
      </c>
      <c r="E2640" s="98" t="s">
        <v>184</v>
      </c>
      <c r="F2640" s="122">
        <v>1.1422891548840524</v>
      </c>
      <c r="G2640" s="122">
        <v>1.1514342947321816</v>
      </c>
      <c r="H2640" s="99">
        <v>13951.75</v>
      </c>
      <c r="I2640" s="53">
        <v>15936.932716653577</v>
      </c>
      <c r="J2640" s="54">
        <v>15061.021033623858</v>
      </c>
      <c r="K2640" s="55">
        <v>1.0795076627393594</v>
      </c>
      <c r="L2640" s="121">
        <v>16064.523421529715</v>
      </c>
      <c r="M2640" s="54">
        <v>15040.33953443182</v>
      </c>
      <c r="N2640" s="120">
        <v>1.078025303953398</v>
      </c>
      <c r="O2640" s="123">
        <v>14072.584745043065</v>
      </c>
      <c r="P2640" s="53">
        <v>16074.96093544945</v>
      </c>
      <c r="Q2640" s="54">
        <v>15191.582540388119</v>
      </c>
      <c r="R2640" s="55">
        <v>1.0795161525489629</v>
      </c>
      <c r="S2640" s="121">
        <v>16203.656690967518</v>
      </c>
      <c r="T2640" s="54">
        <v>15170.720293981531</v>
      </c>
      <c r="U2640" s="55">
        <v>1.0780336781645798</v>
      </c>
    </row>
    <row r="2641" spans="1:21" ht="13" x14ac:dyDescent="0.3">
      <c r="A2641" s="44" t="s">
        <v>4681</v>
      </c>
      <c r="B2641" s="44" t="s">
        <v>10784</v>
      </c>
      <c r="C2641" s="98" t="s">
        <v>961</v>
      </c>
      <c r="D2641" s="98" t="s">
        <v>13151</v>
      </c>
      <c r="E2641" s="98" t="s">
        <v>184</v>
      </c>
      <c r="F2641" s="122">
        <v>1.1422891548840524</v>
      </c>
      <c r="G2641" s="122">
        <v>1.1514342947321816</v>
      </c>
      <c r="H2641" s="99">
        <v>11756.583333333336</v>
      </c>
      <c r="I2641" s="53">
        <v>13429.417640157271</v>
      </c>
      <c r="J2641" s="54">
        <v>12691.321795967177</v>
      </c>
      <c r="K2641" s="55">
        <v>1.0795076627393594</v>
      </c>
      <c r="L2641" s="121">
        <v>13536.933238876791</v>
      </c>
      <c r="M2641" s="54">
        <v>12673.89432137012</v>
      </c>
      <c r="N2641" s="120">
        <v>1.0780253039533978</v>
      </c>
      <c r="O2641" s="123">
        <v>11864.78908067169</v>
      </c>
      <c r="P2641" s="53">
        <v>13553.019891837997</v>
      </c>
      <c r="Q2641" s="54">
        <v>12808.231459171651</v>
      </c>
      <c r="R2641" s="55">
        <v>1.0795161525489632</v>
      </c>
      <c r="S2641" s="121">
        <v>13661.525047249297</v>
      </c>
      <c r="T2641" s="54">
        <v>12790.642213283447</v>
      </c>
      <c r="U2641" s="55">
        <v>1.0780336781645801</v>
      </c>
    </row>
    <row r="2642" spans="1:21" ht="13" x14ac:dyDescent="0.3">
      <c r="A2642" s="44" t="s">
        <v>4680</v>
      </c>
      <c r="B2642" s="44" t="s">
        <v>10783</v>
      </c>
      <c r="C2642" s="98" t="s">
        <v>961</v>
      </c>
      <c r="D2642" s="98" t="s">
        <v>13151</v>
      </c>
      <c r="E2642" s="98" t="s">
        <v>184</v>
      </c>
      <c r="F2642" s="122">
        <v>1.1422891548840524</v>
      </c>
      <c r="G2642" s="122">
        <v>1.1514342947321816</v>
      </c>
      <c r="H2642" s="99">
        <v>7370.333333333333</v>
      </c>
      <c r="I2642" s="53">
        <v>8419.0518345470937</v>
      </c>
      <c r="J2642" s="54">
        <v>7956.3313102766588</v>
      </c>
      <c r="K2642" s="55">
        <v>1.0795076627393594</v>
      </c>
      <c r="L2642" s="121">
        <v>8486.4545636077564</v>
      </c>
      <c r="M2642" s="54">
        <v>7945.4058319045271</v>
      </c>
      <c r="N2642" s="120">
        <v>1.078025303953398</v>
      </c>
      <c r="O2642" s="123">
        <v>7441.2201979446872</v>
      </c>
      <c r="P2642" s="53">
        <v>8500.0251312163782</v>
      </c>
      <c r="Q2642" s="54">
        <v>8032.9173983548826</v>
      </c>
      <c r="R2642" s="55">
        <v>1.0795161525489632</v>
      </c>
      <c r="S2642" s="121">
        <v>8568.0761305673059</v>
      </c>
      <c r="T2642" s="54">
        <v>8021.8859800228738</v>
      </c>
      <c r="U2642" s="55">
        <v>1.0780336781645798</v>
      </c>
    </row>
    <row r="2643" spans="1:21" ht="13" x14ac:dyDescent="0.3">
      <c r="A2643" s="44" t="s">
        <v>4679</v>
      </c>
      <c r="B2643" s="44" t="s">
        <v>10782</v>
      </c>
      <c r="C2643" s="98" t="s">
        <v>961</v>
      </c>
      <c r="D2643" s="98" t="s">
        <v>13151</v>
      </c>
      <c r="E2643" s="98" t="s">
        <v>184</v>
      </c>
      <c r="F2643" s="122">
        <v>1.1422891548840524</v>
      </c>
      <c r="G2643" s="122">
        <v>1.1514342947321816</v>
      </c>
      <c r="H2643" s="99">
        <v>15747.916666666668</v>
      </c>
      <c r="I2643" s="53">
        <v>17988.674420351152</v>
      </c>
      <c r="J2643" s="54">
        <v>16999.99671384754</v>
      </c>
      <c r="K2643" s="55">
        <v>1.0795076627393596</v>
      </c>
      <c r="L2643" s="121">
        <v>18132.691320584505</v>
      </c>
      <c r="M2643" s="54">
        <v>16976.652651216118</v>
      </c>
      <c r="N2643" s="120">
        <v>1.078025303953398</v>
      </c>
      <c r="O2643" s="123">
        <v>15889.198281871932</v>
      </c>
      <c r="P2643" s="53">
        <v>18150.058877184627</v>
      </c>
      <c r="Q2643" s="54">
        <v>17152.646196333983</v>
      </c>
      <c r="R2643" s="55">
        <v>1.0795161525489632</v>
      </c>
      <c r="S2643" s="121">
        <v>18295.367817546998</v>
      </c>
      <c r="T2643" s="54">
        <v>17129.090866892719</v>
      </c>
      <c r="U2643" s="55">
        <v>1.0780336781645796</v>
      </c>
    </row>
    <row r="2644" spans="1:21" ht="13" x14ac:dyDescent="0.3">
      <c r="A2644" s="44" t="s">
        <v>4678</v>
      </c>
      <c r="B2644" s="44" t="s">
        <v>8848</v>
      </c>
      <c r="C2644" s="98" t="s">
        <v>961</v>
      </c>
      <c r="D2644" s="98" t="s">
        <v>13151</v>
      </c>
      <c r="E2644" s="98" t="s">
        <v>179</v>
      </c>
      <c r="F2644" s="122">
        <v>1.1480105072697189</v>
      </c>
      <c r="G2644" s="122">
        <v>1.1535420367412461</v>
      </c>
      <c r="H2644" s="99">
        <v>9699.6666666666661</v>
      </c>
      <c r="I2644" s="53">
        <v>11135.319250347182</v>
      </c>
      <c r="J2644" s="54">
        <v>10523.309624714975</v>
      </c>
      <c r="K2644" s="55">
        <v>1.0849145631858459</v>
      </c>
      <c r="L2644" s="121">
        <v>11188.973242377839</v>
      </c>
      <c r="M2644" s="54">
        <v>10475.627081566448</v>
      </c>
      <c r="N2644" s="120">
        <v>1.0799986681569589</v>
      </c>
      <c r="O2644" s="123">
        <v>9785.6706331971072</v>
      </c>
      <c r="P2644" s="53">
        <v>11234.052707591001</v>
      </c>
      <c r="Q2644" s="54">
        <v>10616.700075089026</v>
      </c>
      <c r="R2644" s="55">
        <v>1.0849230955181259</v>
      </c>
      <c r="S2644" s="121">
        <v>11288.18243309719</v>
      </c>
      <c r="T2644" s="54">
        <v>10568.593348155418</v>
      </c>
      <c r="U2644" s="55">
        <v>1.0800070576974365</v>
      </c>
    </row>
    <row r="2645" spans="1:21" ht="13" x14ac:dyDescent="0.3">
      <c r="A2645" s="44" t="s">
        <v>4677</v>
      </c>
      <c r="B2645" s="44" t="s">
        <v>10781</v>
      </c>
      <c r="C2645" s="98" t="s">
        <v>961</v>
      </c>
      <c r="D2645" s="98" t="s">
        <v>13151</v>
      </c>
      <c r="E2645" s="98" t="s">
        <v>184</v>
      </c>
      <c r="F2645" s="122">
        <v>1.1422891548840524</v>
      </c>
      <c r="G2645" s="122">
        <v>1.1514342947321816</v>
      </c>
      <c r="H2645" s="99">
        <v>9513.25</v>
      </c>
      <c r="I2645" s="53">
        <v>10866.882302700711</v>
      </c>
      <c r="J2645" s="54">
        <v>10269.626272555211</v>
      </c>
      <c r="K2645" s="55">
        <v>1.0795076627393594</v>
      </c>
      <c r="L2645" s="121">
        <v>10953.882304360926</v>
      </c>
      <c r="M2645" s="54">
        <v>10255.524222834661</v>
      </c>
      <c r="N2645" s="120">
        <v>1.0780253039533978</v>
      </c>
      <c r="O2645" s="123">
        <v>9604.1383880918474</v>
      </c>
      <c r="P2645" s="53">
        <v>10970.703122722922</v>
      </c>
      <c r="Q2645" s="54">
        <v>10367.822521260712</v>
      </c>
      <c r="R2645" s="55">
        <v>1.0795161525489632</v>
      </c>
      <c r="S2645" s="121">
        <v>11058.534311402807</v>
      </c>
      <c r="T2645" s="54">
        <v>10353.584632116294</v>
      </c>
      <c r="U2645" s="55">
        <v>1.0780336781645798</v>
      </c>
    </row>
    <row r="2646" spans="1:21" ht="13" x14ac:dyDescent="0.3">
      <c r="A2646" s="44" t="s">
        <v>4676</v>
      </c>
      <c r="B2646" s="44" t="s">
        <v>10780</v>
      </c>
      <c r="C2646" s="98" t="s">
        <v>961</v>
      </c>
      <c r="D2646" s="98" t="s">
        <v>13151</v>
      </c>
      <c r="E2646" s="98" t="s">
        <v>184</v>
      </c>
      <c r="F2646" s="122">
        <v>1.1422891548840524</v>
      </c>
      <c r="G2646" s="122">
        <v>1.1514342947321816</v>
      </c>
      <c r="H2646" s="99">
        <v>6792.583333333333</v>
      </c>
      <c r="I2646" s="53">
        <v>7759.094275312832</v>
      </c>
      <c r="J2646" s="54">
        <v>7332.6457581289933</v>
      </c>
      <c r="K2646" s="55">
        <v>1.0795076627393594</v>
      </c>
      <c r="L2646" s="121">
        <v>7821.2133998262379</v>
      </c>
      <c r="M2646" s="54">
        <v>7322.5767125454513</v>
      </c>
      <c r="N2646" s="120">
        <v>1.078025303953398</v>
      </c>
      <c r="O2646" s="123">
        <v>6852.7622121511322</v>
      </c>
      <c r="P2646" s="53">
        <v>7827.8359559394858</v>
      </c>
      <c r="Q2646" s="54">
        <v>7397.6674975943115</v>
      </c>
      <c r="R2646" s="55">
        <v>1.0795161525489632</v>
      </c>
      <c r="S2646" s="121">
        <v>7890.505424715584</v>
      </c>
      <c r="T2646" s="54">
        <v>7387.5084531525281</v>
      </c>
      <c r="U2646" s="55">
        <v>1.0780336781645798</v>
      </c>
    </row>
    <row r="2647" spans="1:21" ht="13" x14ac:dyDescent="0.3">
      <c r="A2647" s="44" t="s">
        <v>4675</v>
      </c>
      <c r="B2647" s="44" t="s">
        <v>10779</v>
      </c>
      <c r="C2647" s="98" t="s">
        <v>961</v>
      </c>
      <c r="D2647" s="98" t="s">
        <v>13151</v>
      </c>
      <c r="E2647" s="98" t="s">
        <v>179</v>
      </c>
      <c r="F2647" s="122">
        <v>1.1480105072697189</v>
      </c>
      <c r="G2647" s="122">
        <v>1.1535420367412461</v>
      </c>
      <c r="H2647" s="99">
        <v>9866.6666666666679</v>
      </c>
      <c r="I2647" s="53">
        <v>11327.037005061227</v>
      </c>
      <c r="J2647" s="54">
        <v>10704.490356767014</v>
      </c>
      <c r="K2647" s="55">
        <v>1.0849145631858459</v>
      </c>
      <c r="L2647" s="121">
        <v>11381.614762513629</v>
      </c>
      <c r="M2647" s="54">
        <v>10655.986859148663</v>
      </c>
      <c r="N2647" s="120">
        <v>1.0799986681569589</v>
      </c>
      <c r="O2647" s="123">
        <v>9951.2702437432781</v>
      </c>
      <c r="P2647" s="53">
        <v>11424.162800497779</v>
      </c>
      <c r="Q2647" s="54">
        <v>10796.362917179375</v>
      </c>
      <c r="R2647" s="55">
        <v>1.0849230955181262</v>
      </c>
      <c r="S2647" s="121">
        <v>11479.208545130177</v>
      </c>
      <c r="T2647" s="54">
        <v>10747.442096297229</v>
      </c>
      <c r="U2647" s="55">
        <v>1.0800070576974365</v>
      </c>
    </row>
    <row r="2648" spans="1:21" ht="13" x14ac:dyDescent="0.3">
      <c r="A2648" s="44" t="s">
        <v>4674</v>
      </c>
      <c r="B2648" s="44" t="s">
        <v>10778</v>
      </c>
      <c r="C2648" s="98" t="s">
        <v>961</v>
      </c>
      <c r="D2648" s="98" t="s">
        <v>13151</v>
      </c>
      <c r="E2648" s="98" t="s">
        <v>184</v>
      </c>
      <c r="F2648" s="122">
        <v>1.1422891548840524</v>
      </c>
      <c r="G2648" s="122">
        <v>1.1514342947321816</v>
      </c>
      <c r="H2648" s="99">
        <v>6150.0833333333339</v>
      </c>
      <c r="I2648" s="53">
        <v>7025.1734932998297</v>
      </c>
      <c r="J2648" s="54">
        <v>6639.0620848189565</v>
      </c>
      <c r="K2648" s="55">
        <v>1.0795076627393594</v>
      </c>
      <c r="L2648" s="121">
        <v>7081.416865460812</v>
      </c>
      <c r="M2648" s="54">
        <v>6629.9454547553942</v>
      </c>
      <c r="N2648" s="120">
        <v>1.078025303953398</v>
      </c>
      <c r="O2648" s="123">
        <v>6209.5677327724516</v>
      </c>
      <c r="P2648" s="53">
        <v>7093.1218776639244</v>
      </c>
      <c r="Q2648" s="54">
        <v>6703.3286678747045</v>
      </c>
      <c r="R2648" s="55">
        <v>1.0795161525489632</v>
      </c>
      <c r="S2648" s="121">
        <v>7149.9092429765597</v>
      </c>
      <c r="T2648" s="54">
        <v>6694.1231427727771</v>
      </c>
      <c r="U2648" s="55">
        <v>1.0780336781645798</v>
      </c>
    </row>
    <row r="2649" spans="1:21" ht="13" x14ac:dyDescent="0.3">
      <c r="A2649" s="44" t="s">
        <v>4673</v>
      </c>
      <c r="B2649" s="44" t="s">
        <v>10777</v>
      </c>
      <c r="C2649" s="98" t="s">
        <v>961</v>
      </c>
      <c r="D2649" s="98" t="s">
        <v>13151</v>
      </c>
      <c r="E2649" s="98" t="s">
        <v>184</v>
      </c>
      <c r="F2649" s="122">
        <v>1.1422891548840524</v>
      </c>
      <c r="G2649" s="122">
        <v>1.1514342947321816</v>
      </c>
      <c r="H2649" s="99">
        <v>15110.333333333336</v>
      </c>
      <c r="I2649" s="53">
        <v>17260.369893349663</v>
      </c>
      <c r="J2649" s="54">
        <v>16311.720619879305</v>
      </c>
      <c r="K2649" s="55">
        <v>1.0795076627393596</v>
      </c>
      <c r="L2649" s="121">
        <v>17398.556004834845</v>
      </c>
      <c r="M2649" s="54">
        <v>16289.32168450383</v>
      </c>
      <c r="N2649" s="120">
        <v>1.078025303953398</v>
      </c>
      <c r="O2649" s="123">
        <v>15245.51092512684</v>
      </c>
      <c r="P2649" s="53">
        <v>17414.781790438727</v>
      </c>
      <c r="Q2649" s="54">
        <v>16457.775297536111</v>
      </c>
      <c r="R2649" s="55">
        <v>1.0795161525489632</v>
      </c>
      <c r="S2649" s="121">
        <v>17554.204119905193</v>
      </c>
      <c r="T2649" s="54">
        <v>16435.174218112774</v>
      </c>
      <c r="U2649" s="55">
        <v>1.0780336781645798</v>
      </c>
    </row>
    <row r="2650" spans="1:21" ht="13" x14ac:dyDescent="0.3">
      <c r="A2650" s="44" t="s">
        <v>4672</v>
      </c>
      <c r="B2650" s="44" t="s">
        <v>10776</v>
      </c>
      <c r="C2650" s="98" t="s">
        <v>961</v>
      </c>
      <c r="D2650" s="98" t="s">
        <v>13151</v>
      </c>
      <c r="E2650" s="98" t="s">
        <v>184</v>
      </c>
      <c r="F2650" s="122">
        <v>1.1422891548840524</v>
      </c>
      <c r="G2650" s="122">
        <v>1.1514342947321816</v>
      </c>
      <c r="H2650" s="99">
        <v>10354.166666666664</v>
      </c>
      <c r="I2650" s="53">
        <v>11827.45229119529</v>
      </c>
      <c r="J2650" s="54">
        <v>11177.402257947115</v>
      </c>
      <c r="K2650" s="55">
        <v>1.0795076627393594</v>
      </c>
      <c r="L2650" s="121">
        <v>11922.142593372795</v>
      </c>
      <c r="M2650" s="54">
        <v>11162.053668017472</v>
      </c>
      <c r="N2650" s="120">
        <v>1.078025303953398</v>
      </c>
      <c r="O2650" s="123">
        <v>10449.115543235492</v>
      </c>
      <c r="P2650" s="53">
        <v>11935.911363168285</v>
      </c>
      <c r="Q2650" s="54">
        <v>11279.989008773146</v>
      </c>
      <c r="R2650" s="55">
        <v>1.0795161525489629</v>
      </c>
      <c r="S2650" s="121">
        <v>12031.469986100436</v>
      </c>
      <c r="T2650" s="54">
        <v>11264.498462640839</v>
      </c>
      <c r="U2650" s="55">
        <v>1.0780336781645798</v>
      </c>
    </row>
    <row r="2651" spans="1:21" ht="13" x14ac:dyDescent="0.3">
      <c r="A2651" s="44" t="s">
        <v>4671</v>
      </c>
      <c r="B2651" s="44" t="s">
        <v>10775</v>
      </c>
      <c r="C2651" s="98" t="s">
        <v>961</v>
      </c>
      <c r="D2651" s="98" t="s">
        <v>13151</v>
      </c>
      <c r="E2651" s="98" t="s">
        <v>184</v>
      </c>
      <c r="F2651" s="122">
        <v>1.1422891548840524</v>
      </c>
      <c r="G2651" s="122">
        <v>1.1514342947321816</v>
      </c>
      <c r="H2651" s="99">
        <v>18163.916666666664</v>
      </c>
      <c r="I2651" s="53">
        <v>20748.445018551018</v>
      </c>
      <c r="J2651" s="54">
        <v>19608.08722702583</v>
      </c>
      <c r="K2651" s="55">
        <v>1.0795076627393596</v>
      </c>
      <c r="L2651" s="121">
        <v>20914.556576657451</v>
      </c>
      <c r="M2651" s="54">
        <v>19581.161785567521</v>
      </c>
      <c r="N2651" s="120">
        <v>1.078025303953398</v>
      </c>
      <c r="O2651" s="123">
        <v>18318.417567279292</v>
      </c>
      <c r="P2651" s="53">
        <v>20924.929721740642</v>
      </c>
      <c r="Q2651" s="54">
        <v>19775.027653014677</v>
      </c>
      <c r="R2651" s="55">
        <v>1.0795161525489632</v>
      </c>
      <c r="S2651" s="121">
        <v>21092.454212189838</v>
      </c>
      <c r="T2651" s="54">
        <v>19747.871068208751</v>
      </c>
      <c r="U2651" s="55">
        <v>1.0780336781645798</v>
      </c>
    </row>
    <row r="2652" spans="1:21" ht="13" x14ac:dyDescent="0.3">
      <c r="A2652" s="44" t="s">
        <v>4670</v>
      </c>
      <c r="B2652" s="44" t="s">
        <v>10774</v>
      </c>
      <c r="C2652" s="98" t="s">
        <v>961</v>
      </c>
      <c r="D2652" s="98" t="s">
        <v>13151</v>
      </c>
      <c r="E2652" s="98" t="s">
        <v>179</v>
      </c>
      <c r="F2652" s="122">
        <v>1.1480105072697189</v>
      </c>
      <c r="G2652" s="122">
        <v>1.1535420367412461</v>
      </c>
      <c r="H2652" s="99">
        <v>6888.9166666666661</v>
      </c>
      <c r="I2652" s="53">
        <v>7908.5487170388205</v>
      </c>
      <c r="J2652" s="54">
        <v>7473.8860162403598</v>
      </c>
      <c r="K2652" s="55">
        <v>1.0849145631858459</v>
      </c>
      <c r="L2652" s="121">
        <v>7946.654962607382</v>
      </c>
      <c r="M2652" s="54">
        <v>7440.0208250442765</v>
      </c>
      <c r="N2652" s="120">
        <v>1.0799986681569589</v>
      </c>
      <c r="O2652" s="123">
        <v>6948.4086521661793</v>
      </c>
      <c r="P2652" s="53">
        <v>7976.8461414905987</v>
      </c>
      <c r="Q2652" s="54">
        <v>7538.4890238330618</v>
      </c>
      <c r="R2652" s="55">
        <v>1.0849230955181262</v>
      </c>
      <c r="S2652" s="121">
        <v>8015.2814687302716</v>
      </c>
      <c r="T2652" s="54">
        <v>7504.3303841054067</v>
      </c>
      <c r="U2652" s="55">
        <v>1.0800070576974365</v>
      </c>
    </row>
    <row r="2653" spans="1:21" ht="13" x14ac:dyDescent="0.3">
      <c r="A2653" s="44" t="s">
        <v>4669</v>
      </c>
      <c r="B2653" s="44" t="s">
        <v>10773</v>
      </c>
      <c r="C2653" s="98" t="s">
        <v>961</v>
      </c>
      <c r="D2653" s="98" t="s">
        <v>13151</v>
      </c>
      <c r="E2653" s="98" t="s">
        <v>184</v>
      </c>
      <c r="F2653" s="122">
        <v>1.1422891548840524</v>
      </c>
      <c r="G2653" s="122">
        <v>1.1514342947321816</v>
      </c>
      <c r="H2653" s="99">
        <v>11053.166666666668</v>
      </c>
      <c r="I2653" s="53">
        <v>12625.912410459247</v>
      </c>
      <c r="J2653" s="54">
        <v>11931.978114201931</v>
      </c>
      <c r="K2653" s="55">
        <v>1.0795076627393594</v>
      </c>
      <c r="L2653" s="121">
        <v>12726.995165390594</v>
      </c>
      <c r="M2653" s="54">
        <v>11915.5933554809</v>
      </c>
      <c r="N2653" s="120">
        <v>1.0780253039533978</v>
      </c>
      <c r="O2653" s="123">
        <v>11145.324982690005</v>
      </c>
      <c r="P2653" s="53">
        <v>12731.183855385081</v>
      </c>
      <c r="Q2653" s="54">
        <v>12031.558344221352</v>
      </c>
      <c r="R2653" s="55">
        <v>1.0795161525489629</v>
      </c>
      <c r="S2653" s="121">
        <v>12833.109411004631</v>
      </c>
      <c r="T2653" s="54">
        <v>12015.035685428889</v>
      </c>
      <c r="U2653" s="55">
        <v>1.0780336781645801</v>
      </c>
    </row>
    <row r="2654" spans="1:21" ht="13" x14ac:dyDescent="0.3">
      <c r="A2654" s="44" t="s">
        <v>4668</v>
      </c>
      <c r="B2654" s="44" t="s">
        <v>10772</v>
      </c>
      <c r="C2654" s="98" t="s">
        <v>961</v>
      </c>
      <c r="D2654" s="98" t="s">
        <v>13151</v>
      </c>
      <c r="E2654" s="98" t="s">
        <v>179</v>
      </c>
      <c r="F2654" s="122">
        <v>1.1480105072697189</v>
      </c>
      <c r="G2654" s="122">
        <v>1.1535420367412461</v>
      </c>
      <c r="H2654" s="99">
        <v>8126.2499999999991</v>
      </c>
      <c r="I2654" s="53">
        <v>9329.0203847005523</v>
      </c>
      <c r="J2654" s="54">
        <v>8816.2869690889784</v>
      </c>
      <c r="K2654" s="55">
        <v>1.0849145631858459</v>
      </c>
      <c r="L2654" s="121">
        <v>9373.970976068551</v>
      </c>
      <c r="M2654" s="54">
        <v>8776.3391771104871</v>
      </c>
      <c r="N2654" s="120">
        <v>1.0799986681569591</v>
      </c>
      <c r="O2654" s="123">
        <v>8194.7273516663518</v>
      </c>
      <c r="P2654" s="53">
        <v>9407.6331039235283</v>
      </c>
      <c r="Q2654" s="54">
        <v>8890.648965296914</v>
      </c>
      <c r="R2654" s="55">
        <v>1.0849230955181262</v>
      </c>
      <c r="S2654" s="121">
        <v>9452.9624797804008</v>
      </c>
      <c r="T2654" s="54">
        <v>8850.3633757058833</v>
      </c>
      <c r="U2654" s="55">
        <v>1.0800070576974365</v>
      </c>
    </row>
    <row r="2655" spans="1:21" ht="13" x14ac:dyDescent="0.3">
      <c r="A2655" s="44" t="s">
        <v>4667</v>
      </c>
      <c r="B2655" s="44" t="s">
        <v>10771</v>
      </c>
      <c r="C2655" s="98" t="s">
        <v>961</v>
      </c>
      <c r="D2655" s="98" t="s">
        <v>13151</v>
      </c>
      <c r="E2655" s="98" t="s">
        <v>184</v>
      </c>
      <c r="F2655" s="122">
        <v>1.1422891548840524</v>
      </c>
      <c r="G2655" s="122">
        <v>1.1514342947321816</v>
      </c>
      <c r="H2655" s="99">
        <v>9143.75</v>
      </c>
      <c r="I2655" s="53">
        <v>10444.806459971054</v>
      </c>
      <c r="J2655" s="54">
        <v>9870.7481911730192</v>
      </c>
      <c r="K2655" s="55">
        <v>1.0795076627393596</v>
      </c>
      <c r="L2655" s="121">
        <v>10528.427332457386</v>
      </c>
      <c r="M2655" s="54">
        <v>9857.1938730238817</v>
      </c>
      <c r="N2655" s="120">
        <v>1.0780253039533978</v>
      </c>
      <c r="O2655" s="123">
        <v>9227.8451997407283</v>
      </c>
      <c r="P2655" s="53">
        <v>10540.867494612696</v>
      </c>
      <c r="Q2655" s="54">
        <v>9961.6079463415281</v>
      </c>
      <c r="R2655" s="55">
        <v>1.0795161525489629</v>
      </c>
      <c r="S2655" s="121">
        <v>10625.257429461213</v>
      </c>
      <c r="T2655" s="54">
        <v>9947.9279022098599</v>
      </c>
      <c r="U2655" s="55">
        <v>1.0780336781645798</v>
      </c>
    </row>
    <row r="2656" spans="1:21" ht="13" x14ac:dyDescent="0.3">
      <c r="A2656" s="44" t="s">
        <v>4666</v>
      </c>
      <c r="B2656" s="44" t="s">
        <v>10770</v>
      </c>
      <c r="C2656" s="98" t="s">
        <v>961</v>
      </c>
      <c r="D2656" s="98" t="s">
        <v>13151</v>
      </c>
      <c r="E2656" s="98" t="s">
        <v>184</v>
      </c>
      <c r="F2656" s="122">
        <v>1.1422891548840524</v>
      </c>
      <c r="G2656" s="122">
        <v>1.1514342947321816</v>
      </c>
      <c r="H2656" s="99">
        <v>6843.6666666666661</v>
      </c>
      <c r="I2656" s="53">
        <v>7817.4462129748254</v>
      </c>
      <c r="J2656" s="54">
        <v>7387.7906079005952</v>
      </c>
      <c r="K2656" s="55">
        <v>1.0795076627393594</v>
      </c>
      <c r="L2656" s="121">
        <v>7880.0325017154728</v>
      </c>
      <c r="M2656" s="54">
        <v>7377.6458384890702</v>
      </c>
      <c r="N2656" s="120">
        <v>1.078025303953398</v>
      </c>
      <c r="O2656" s="123">
        <v>6902.7079411309933</v>
      </c>
      <c r="P2656" s="53">
        <v>7884.8884204859596</v>
      </c>
      <c r="Q2656" s="54">
        <v>7451.5847187789041</v>
      </c>
      <c r="R2656" s="55">
        <v>1.0795161525489632</v>
      </c>
      <c r="S2656" s="121">
        <v>7948.0146499383945</v>
      </c>
      <c r="T2656" s="54">
        <v>7441.3516310732984</v>
      </c>
      <c r="U2656" s="55">
        <v>1.0780336781645798</v>
      </c>
    </row>
    <row r="2657" spans="1:21" ht="13" x14ac:dyDescent="0.3">
      <c r="A2657" s="44" t="s">
        <v>4665</v>
      </c>
      <c r="B2657" s="44" t="s">
        <v>10769</v>
      </c>
      <c r="C2657" s="98" t="s">
        <v>961</v>
      </c>
      <c r="D2657" s="98" t="s">
        <v>13151</v>
      </c>
      <c r="E2657" s="98" t="s">
        <v>179</v>
      </c>
      <c r="F2657" s="122">
        <v>1.1480105072697189</v>
      </c>
      <c r="G2657" s="122">
        <v>1.1535420367412461</v>
      </c>
      <c r="H2657" s="99">
        <v>14421.666666666666</v>
      </c>
      <c r="I2657" s="53">
        <v>16556.224865674794</v>
      </c>
      <c r="J2657" s="54">
        <v>15646.276192078538</v>
      </c>
      <c r="K2657" s="55">
        <v>1.0849145631858457</v>
      </c>
      <c r="L2657" s="121">
        <v>16635.998739870003</v>
      </c>
      <c r="M2657" s="54">
        <v>15575.38079260361</v>
      </c>
      <c r="N2657" s="120">
        <v>1.0799986681569591</v>
      </c>
      <c r="O2657" s="123">
        <v>14545.543844546053</v>
      </c>
      <c r="P2657" s="53">
        <v>16698.437167491251</v>
      </c>
      <c r="Q2657" s="54">
        <v>15780.796453819528</v>
      </c>
      <c r="R2657" s="55">
        <v>1.0849230955181262</v>
      </c>
      <c r="S2657" s="121">
        <v>16778.896271946749</v>
      </c>
      <c r="T2657" s="54">
        <v>15709.290010157241</v>
      </c>
      <c r="U2657" s="55">
        <v>1.0800070576974365</v>
      </c>
    </row>
    <row r="2658" spans="1:21" ht="13" x14ac:dyDescent="0.3">
      <c r="A2658" s="44" t="s">
        <v>4664</v>
      </c>
      <c r="B2658" s="44" t="s">
        <v>10768</v>
      </c>
      <c r="C2658" s="98" t="s">
        <v>961</v>
      </c>
      <c r="D2658" s="98" t="s">
        <v>13151</v>
      </c>
      <c r="E2658" s="98" t="s">
        <v>179</v>
      </c>
      <c r="F2658" s="122">
        <v>1.1480105072697189</v>
      </c>
      <c r="G2658" s="122">
        <v>1.1535420367412461</v>
      </c>
      <c r="H2658" s="99">
        <v>11768.5</v>
      </c>
      <c r="I2658" s="53">
        <v>13510.361654803686</v>
      </c>
      <c r="J2658" s="54">
        <v>12767.817036852626</v>
      </c>
      <c r="K2658" s="55">
        <v>1.0849145631858459</v>
      </c>
      <c r="L2658" s="121">
        <v>13575.459459389354</v>
      </c>
      <c r="M2658" s="54">
        <v>12709.96432620517</v>
      </c>
      <c r="N2658" s="120">
        <v>1.0799986681569589</v>
      </c>
      <c r="O2658" s="123">
        <v>11864.032605604507</v>
      </c>
      <c r="P2658" s="53">
        <v>13620.034089824514</v>
      </c>
      <c r="Q2658" s="54">
        <v>12871.562979800421</v>
      </c>
      <c r="R2658" s="55">
        <v>1.0849230955181262</v>
      </c>
      <c r="S2658" s="121">
        <v>13685.660335833576</v>
      </c>
      <c r="T2658" s="54">
        <v>12813.238946805375</v>
      </c>
      <c r="U2658" s="55">
        <v>1.0800070576974365</v>
      </c>
    </row>
    <row r="2659" spans="1:21" ht="13" x14ac:dyDescent="0.3">
      <c r="A2659" s="44" t="s">
        <v>4663</v>
      </c>
      <c r="B2659" s="44" t="s">
        <v>10767</v>
      </c>
      <c r="C2659" s="98" t="s">
        <v>961</v>
      </c>
      <c r="D2659" s="98" t="s">
        <v>13151</v>
      </c>
      <c r="E2659" s="98" t="s">
        <v>208</v>
      </c>
      <c r="F2659" s="122">
        <v>1.1392104783924768</v>
      </c>
      <c r="G2659" s="122">
        <v>1.1504499000999451</v>
      </c>
      <c r="H2659" s="99">
        <v>5593.416666666667</v>
      </c>
      <c r="I2659" s="53">
        <v>6372.0788766817868</v>
      </c>
      <c r="J2659" s="54">
        <v>6021.8622802698492</v>
      </c>
      <c r="K2659" s="55">
        <v>1.0765981937581113</v>
      </c>
      <c r="L2659" s="121">
        <v>6434.9456453840348</v>
      </c>
      <c r="M2659" s="54">
        <v>6024.6896127948321</v>
      </c>
      <c r="N2659" s="120">
        <v>1.0771036688001965</v>
      </c>
      <c r="O2659" s="123">
        <v>5637.5156342689734</v>
      </c>
      <c r="P2659" s="53">
        <v>6422.3168826606243</v>
      </c>
      <c r="Q2659" s="54">
        <v>6069.3868815762144</v>
      </c>
      <c r="R2659" s="55">
        <v>1.076606660686138</v>
      </c>
      <c r="S2659" s="121">
        <v>6485.6792982566185</v>
      </c>
      <c r="T2659" s="54">
        <v>6072.2359419750564</v>
      </c>
      <c r="U2659" s="55">
        <v>1.0771120358520219</v>
      </c>
    </row>
    <row r="2660" spans="1:21" ht="13" x14ac:dyDescent="0.3">
      <c r="A2660" s="44" t="s">
        <v>4662</v>
      </c>
      <c r="B2660" s="44" t="s">
        <v>10766</v>
      </c>
      <c r="C2660" s="98" t="s">
        <v>961</v>
      </c>
      <c r="D2660" s="98" t="s">
        <v>13151</v>
      </c>
      <c r="E2660" s="98" t="s">
        <v>184</v>
      </c>
      <c r="F2660" s="122">
        <v>1.1422891548840524</v>
      </c>
      <c r="G2660" s="122">
        <v>1.1514342947321816</v>
      </c>
      <c r="H2660" s="99">
        <v>6148.3333333333321</v>
      </c>
      <c r="I2660" s="53">
        <v>7023.1744872787804</v>
      </c>
      <c r="J2660" s="54">
        <v>6637.1729464091604</v>
      </c>
      <c r="K2660" s="55">
        <v>1.0795076627393594</v>
      </c>
      <c r="L2660" s="121">
        <v>7079.4018554450286</v>
      </c>
      <c r="M2660" s="54">
        <v>6628.0589104734736</v>
      </c>
      <c r="N2660" s="120">
        <v>1.078025303953398</v>
      </c>
      <c r="O2660" s="123">
        <v>6197.4173438453781</v>
      </c>
      <c r="P2660" s="53">
        <v>7079.2426201649059</v>
      </c>
      <c r="Q2660" s="54">
        <v>6690.2121267681769</v>
      </c>
      <c r="R2660" s="55">
        <v>1.0795161525489632</v>
      </c>
      <c r="S2660" s="121">
        <v>7135.9188684715937</v>
      </c>
      <c r="T2660" s="54">
        <v>6681.0246143065942</v>
      </c>
      <c r="U2660" s="55">
        <v>1.0780336781645798</v>
      </c>
    </row>
    <row r="2661" spans="1:21" ht="13" x14ac:dyDescent="0.3">
      <c r="A2661" s="44" t="s">
        <v>4661</v>
      </c>
      <c r="B2661" s="44" t="s">
        <v>10765</v>
      </c>
      <c r="C2661" s="98" t="s">
        <v>961</v>
      </c>
      <c r="D2661" s="98" t="s">
        <v>13151</v>
      </c>
      <c r="E2661" s="98" t="s">
        <v>179</v>
      </c>
      <c r="F2661" s="122">
        <v>1.1480105072697189</v>
      </c>
      <c r="G2661" s="122">
        <v>1.1535420367412461</v>
      </c>
      <c r="H2661" s="99">
        <v>10254.333333333332</v>
      </c>
      <c r="I2661" s="53">
        <v>11772.082411712785</v>
      </c>
      <c r="J2661" s="54">
        <v>11125.07556909539</v>
      </c>
      <c r="K2661" s="55">
        <v>1.0849145631858459</v>
      </c>
      <c r="L2661" s="121">
        <v>11828.804558756983</v>
      </c>
      <c r="M2661" s="54">
        <v>11074.666342837509</v>
      </c>
      <c r="N2661" s="120">
        <v>1.0799986681569591</v>
      </c>
      <c r="O2661" s="123">
        <v>10344.259200918623</v>
      </c>
      <c r="P2661" s="53">
        <v>11875.318252576046</v>
      </c>
      <c r="Q2661" s="54">
        <v>11222.725713102491</v>
      </c>
      <c r="R2661" s="55">
        <v>1.0849230955181262</v>
      </c>
      <c r="S2661" s="121">
        <v>11932.537827207043</v>
      </c>
      <c r="T2661" s="54">
        <v>11171.872943643757</v>
      </c>
      <c r="U2661" s="55">
        <v>1.0800070576974365</v>
      </c>
    </row>
    <row r="2662" spans="1:21" ht="13" x14ac:dyDescent="0.3">
      <c r="A2662" s="44" t="s">
        <v>4660</v>
      </c>
      <c r="B2662" s="44" t="s">
        <v>10764</v>
      </c>
      <c r="C2662" s="98" t="s">
        <v>961</v>
      </c>
      <c r="D2662" s="98" t="s">
        <v>13151</v>
      </c>
      <c r="E2662" s="98" t="s">
        <v>179</v>
      </c>
      <c r="F2662" s="122">
        <v>1.1480105072697189</v>
      </c>
      <c r="G2662" s="122">
        <v>1.1535420367412461</v>
      </c>
      <c r="H2662" s="99">
        <v>2059.1666666666665</v>
      </c>
      <c r="I2662" s="53">
        <v>2363.9449695528961</v>
      </c>
      <c r="J2662" s="54">
        <v>2234.0199046935209</v>
      </c>
      <c r="K2662" s="55">
        <v>1.0849145631858459</v>
      </c>
      <c r="L2662" s="121">
        <v>2375.3353106563491</v>
      </c>
      <c r="M2662" s="54">
        <v>2223.8972575132043</v>
      </c>
      <c r="N2662" s="120">
        <v>1.0799986681569589</v>
      </c>
      <c r="O2662" s="123">
        <v>2078.2185580305086</v>
      </c>
      <c r="P2662" s="53">
        <v>2385.816741021948</v>
      </c>
      <c r="Q2662" s="54">
        <v>2254.7073111416762</v>
      </c>
      <c r="R2662" s="55">
        <v>1.0849230955181264</v>
      </c>
      <c r="S2662" s="121">
        <v>2397.3124682239686</v>
      </c>
      <c r="T2662" s="54">
        <v>2244.4907101107392</v>
      </c>
      <c r="U2662" s="55">
        <v>1.0800070576974368</v>
      </c>
    </row>
    <row r="2663" spans="1:21" ht="13" x14ac:dyDescent="0.3">
      <c r="A2663" s="44" t="s">
        <v>4659</v>
      </c>
      <c r="B2663" s="44" t="s">
        <v>10763</v>
      </c>
      <c r="C2663" s="98" t="s">
        <v>961</v>
      </c>
      <c r="D2663" s="98" t="s">
        <v>13151</v>
      </c>
      <c r="E2663" s="98" t="s">
        <v>184</v>
      </c>
      <c r="F2663" s="122">
        <v>1.1422891548840524</v>
      </c>
      <c r="G2663" s="122">
        <v>1.1514342947321816</v>
      </c>
      <c r="H2663" s="99">
        <v>7120.166666666667</v>
      </c>
      <c r="I2663" s="53">
        <v>8133.2891643002667</v>
      </c>
      <c r="J2663" s="54">
        <v>7686.2744766480291</v>
      </c>
      <c r="K2663" s="55">
        <v>1.0795076627393594</v>
      </c>
      <c r="L2663" s="121">
        <v>8198.4040842089216</v>
      </c>
      <c r="M2663" s="54">
        <v>7675.7198350321851</v>
      </c>
      <c r="N2663" s="120">
        <v>1.0780253039533978</v>
      </c>
      <c r="O2663" s="123">
        <v>7183.0543127800993</v>
      </c>
      <c r="P2663" s="53">
        <v>8205.1250404318271</v>
      </c>
      <c r="Q2663" s="54">
        <v>7754.2231552826088</v>
      </c>
      <c r="R2663" s="55">
        <v>1.0795161525489632</v>
      </c>
      <c r="S2663" s="121">
        <v>8270.8150766589097</v>
      </c>
      <c r="T2663" s="54">
        <v>7743.5744612622793</v>
      </c>
      <c r="U2663" s="55">
        <v>1.0780336781645798</v>
      </c>
    </row>
    <row r="2664" spans="1:21" ht="13" x14ac:dyDescent="0.3">
      <c r="A2664" s="44" t="s">
        <v>4658</v>
      </c>
      <c r="B2664" s="44" t="s">
        <v>10762</v>
      </c>
      <c r="C2664" s="98" t="s">
        <v>961</v>
      </c>
      <c r="D2664" s="98" t="s">
        <v>13151</v>
      </c>
      <c r="E2664" s="98" t="s">
        <v>179</v>
      </c>
      <c r="F2664" s="122">
        <v>1.1480105072697189</v>
      </c>
      <c r="G2664" s="122">
        <v>1.1535420367412461</v>
      </c>
      <c r="H2664" s="99">
        <v>15913</v>
      </c>
      <c r="I2664" s="53">
        <v>18268.291202183038</v>
      </c>
      <c r="J2664" s="54">
        <v>17264.245443976364</v>
      </c>
      <c r="K2664" s="55">
        <v>1.0849145631858459</v>
      </c>
      <c r="L2664" s="121">
        <v>18356.314430663449</v>
      </c>
      <c r="M2664" s="54">
        <v>17186.01880638169</v>
      </c>
      <c r="N2664" s="120">
        <v>1.0799986681569591</v>
      </c>
      <c r="O2664" s="123">
        <v>16046.662078033001</v>
      </c>
      <c r="P2664" s="53">
        <v>18421.736672188428</v>
      </c>
      <c r="Q2664" s="54">
        <v>17409.394294432892</v>
      </c>
      <c r="R2664" s="55">
        <v>1.0849230955181262</v>
      </c>
      <c r="S2664" s="121">
        <v>18510.499256392704</v>
      </c>
      <c r="T2664" s="54">
        <v>17330.508296761454</v>
      </c>
      <c r="U2664" s="55">
        <v>1.0800070576974365</v>
      </c>
    </row>
    <row r="2665" spans="1:21" ht="13" x14ac:dyDescent="0.3">
      <c r="A2665" s="44" t="s">
        <v>4657</v>
      </c>
      <c r="B2665" s="44" t="s">
        <v>10761</v>
      </c>
      <c r="C2665" s="98" t="s">
        <v>961</v>
      </c>
      <c r="D2665" s="98" t="s">
        <v>13151</v>
      </c>
      <c r="E2665" s="98" t="s">
        <v>184</v>
      </c>
      <c r="F2665" s="122">
        <v>1.1422891548840524</v>
      </c>
      <c r="G2665" s="122">
        <v>1.1514342947321816</v>
      </c>
      <c r="H2665" s="99">
        <v>15873.999999999998</v>
      </c>
      <c r="I2665" s="53">
        <v>18132.698044629444</v>
      </c>
      <c r="J2665" s="54">
        <v>17136.104638324588</v>
      </c>
      <c r="K2665" s="55">
        <v>1.0795076627393594</v>
      </c>
      <c r="L2665" s="121">
        <v>18277.86799457865</v>
      </c>
      <c r="M2665" s="54">
        <v>17112.573674956238</v>
      </c>
      <c r="N2665" s="120">
        <v>1.078025303953398</v>
      </c>
      <c r="O2665" s="123">
        <v>16010.367019933616</v>
      </c>
      <c r="P2665" s="53">
        <v>18288.468612583474</v>
      </c>
      <c r="Q2665" s="54">
        <v>17283.449806255543</v>
      </c>
      <c r="R2665" s="55">
        <v>1.0795161525489629</v>
      </c>
      <c r="S2665" s="121">
        <v>18434.885658000643</v>
      </c>
      <c r="T2665" s="54">
        <v>17259.71484726392</v>
      </c>
      <c r="U2665" s="55">
        <v>1.0780336781645798</v>
      </c>
    </row>
    <row r="2666" spans="1:21" ht="13" x14ac:dyDescent="0.3">
      <c r="A2666" s="44" t="s">
        <v>4656</v>
      </c>
      <c r="B2666" s="44" t="s">
        <v>7682</v>
      </c>
      <c r="C2666" s="98" t="s">
        <v>961</v>
      </c>
      <c r="D2666" s="98" t="s">
        <v>13151</v>
      </c>
      <c r="E2666" s="98" t="s">
        <v>179</v>
      </c>
      <c r="F2666" s="122">
        <v>1.1480105072697189</v>
      </c>
      <c r="G2666" s="122">
        <v>1.1535420367412461</v>
      </c>
      <c r="H2666" s="99">
        <v>6976.166666666667</v>
      </c>
      <c r="I2666" s="53">
        <v>8008.7126337981044</v>
      </c>
      <c r="J2666" s="54">
        <v>7568.5448118783252</v>
      </c>
      <c r="K2666" s="55">
        <v>1.0849145631858459</v>
      </c>
      <c r="L2666" s="121">
        <v>8047.3015053130566</v>
      </c>
      <c r="M2666" s="54">
        <v>7534.250708840972</v>
      </c>
      <c r="N2666" s="120">
        <v>1.0799986681569589</v>
      </c>
      <c r="O2666" s="123">
        <v>7035.8686539156788</v>
      </c>
      <c r="P2666" s="53">
        <v>8077.2511424648528</v>
      </c>
      <c r="Q2666" s="54">
        <v>7633.3763996651496</v>
      </c>
      <c r="R2666" s="55">
        <v>1.0849230955181262</v>
      </c>
      <c r="S2666" s="121">
        <v>8116.1702572817821</v>
      </c>
      <c r="T2666" s="54">
        <v>7598.7878032610961</v>
      </c>
      <c r="U2666" s="55">
        <v>1.0800070576974365</v>
      </c>
    </row>
    <row r="2667" spans="1:21" ht="13" x14ac:dyDescent="0.3">
      <c r="A2667" s="44" t="s">
        <v>4655</v>
      </c>
      <c r="B2667" s="44" t="s">
        <v>10760</v>
      </c>
      <c r="C2667" s="98" t="s">
        <v>961</v>
      </c>
      <c r="D2667" s="98" t="s">
        <v>13151</v>
      </c>
      <c r="E2667" s="98" t="s">
        <v>184</v>
      </c>
      <c r="F2667" s="122">
        <v>1.1422891548840524</v>
      </c>
      <c r="G2667" s="122">
        <v>1.1514342947321816</v>
      </c>
      <c r="H2667" s="99">
        <v>4761.666666666667</v>
      </c>
      <c r="I2667" s="53">
        <v>5439.2001925062295</v>
      </c>
      <c r="J2667" s="54">
        <v>5140.2556540772503</v>
      </c>
      <c r="K2667" s="55">
        <v>1.0795076627393594</v>
      </c>
      <c r="L2667" s="121">
        <v>5482.7463000830721</v>
      </c>
      <c r="M2667" s="54">
        <v>5133.1971556580966</v>
      </c>
      <c r="N2667" s="120">
        <v>1.0780253039533978</v>
      </c>
      <c r="O2667" s="123">
        <v>4803.5382233146202</v>
      </c>
      <c r="P2667" s="53">
        <v>5487.0296175633002</v>
      </c>
      <c r="Q2667" s="54">
        <v>5185.4971014544808</v>
      </c>
      <c r="R2667" s="55">
        <v>1.0795161525489632</v>
      </c>
      <c r="S2667" s="121">
        <v>5530.9586463813466</v>
      </c>
      <c r="T2667" s="54">
        <v>5178.3759790840113</v>
      </c>
      <c r="U2667" s="55">
        <v>1.0780336781645798</v>
      </c>
    </row>
    <row r="2668" spans="1:21" ht="13" x14ac:dyDescent="0.3">
      <c r="A2668" s="44" t="s">
        <v>4654</v>
      </c>
      <c r="B2668" s="44" t="s">
        <v>10759</v>
      </c>
      <c r="C2668" s="98" t="s">
        <v>961</v>
      </c>
      <c r="D2668" s="98" t="s">
        <v>13151</v>
      </c>
      <c r="E2668" s="98" t="s">
        <v>184</v>
      </c>
      <c r="F2668" s="122">
        <v>1.1422891548840524</v>
      </c>
      <c r="G2668" s="122">
        <v>1.1514342947321816</v>
      </c>
      <c r="H2668" s="99">
        <v>7849.8333333333339</v>
      </c>
      <c r="I2668" s="53">
        <v>8966.7794843139982</v>
      </c>
      <c r="J2668" s="54">
        <v>8473.9552345601824</v>
      </c>
      <c r="K2668" s="55">
        <v>1.0795076627393594</v>
      </c>
      <c r="L2668" s="121">
        <v>9038.5673079318385</v>
      </c>
      <c r="M2668" s="54">
        <v>8462.3189651501834</v>
      </c>
      <c r="N2668" s="120">
        <v>1.078025303953398</v>
      </c>
      <c r="O2668" s="123">
        <v>7917.8284157127127</v>
      </c>
      <c r="P2668" s="53">
        <v>9044.4495295014094</v>
      </c>
      <c r="Q2668" s="54">
        <v>8547.4236678730394</v>
      </c>
      <c r="R2668" s="55">
        <v>1.0795161525489632</v>
      </c>
      <c r="S2668" s="121">
        <v>9116.8591776565936</v>
      </c>
      <c r="T2668" s="54">
        <v>8535.6856900668026</v>
      </c>
      <c r="U2668" s="55">
        <v>1.0780336781645796</v>
      </c>
    </row>
    <row r="2669" spans="1:21" ht="13" x14ac:dyDescent="0.3">
      <c r="A2669" s="44" t="s">
        <v>4653</v>
      </c>
      <c r="B2669" s="44" t="s">
        <v>10758</v>
      </c>
      <c r="C2669" s="98" t="s">
        <v>961</v>
      </c>
      <c r="D2669" s="98" t="s">
        <v>13151</v>
      </c>
      <c r="E2669" s="98" t="s">
        <v>179</v>
      </c>
      <c r="F2669" s="122">
        <v>1.1480105072697189</v>
      </c>
      <c r="G2669" s="122">
        <v>1.1535420367412461</v>
      </c>
      <c r="H2669" s="99">
        <v>14585.666666666666</v>
      </c>
      <c r="I2669" s="53">
        <v>16744.498588867027</v>
      </c>
      <c r="J2669" s="54">
        <v>15824.202180441016</v>
      </c>
      <c r="K2669" s="55">
        <v>1.0849145631858457</v>
      </c>
      <c r="L2669" s="121">
        <v>16825.179633895568</v>
      </c>
      <c r="M2669" s="54">
        <v>15752.500574181351</v>
      </c>
      <c r="N2669" s="120">
        <v>1.0799986681569591</v>
      </c>
      <c r="O2669" s="123">
        <v>14710.817992145086</v>
      </c>
      <c r="P2669" s="53">
        <v>16888.173625514988</v>
      </c>
      <c r="Q2669" s="54">
        <v>15960.106193641792</v>
      </c>
      <c r="R2669" s="55">
        <v>1.0849230955181262</v>
      </c>
      <c r="S2669" s="121">
        <v>16969.546948788811</v>
      </c>
      <c r="T2669" s="54">
        <v>15887.787256019126</v>
      </c>
      <c r="U2669" s="55">
        <v>1.0800070576974365</v>
      </c>
    </row>
    <row r="2670" spans="1:21" ht="13" x14ac:dyDescent="0.3">
      <c r="A2670" s="44" t="s">
        <v>4652</v>
      </c>
      <c r="B2670" s="44" t="s">
        <v>8687</v>
      </c>
      <c r="C2670" s="98" t="s">
        <v>961</v>
      </c>
      <c r="D2670" s="98" t="s">
        <v>13151</v>
      </c>
      <c r="E2670" s="98" t="s">
        <v>179</v>
      </c>
      <c r="F2670" s="122">
        <v>1.1480105072697189</v>
      </c>
      <c r="G2670" s="122">
        <v>1.1535420367412461</v>
      </c>
      <c r="H2670" s="99">
        <v>6722</v>
      </c>
      <c r="I2670" s="53">
        <v>7716.92662986705</v>
      </c>
      <c r="J2670" s="54">
        <v>7292.7956937352556</v>
      </c>
      <c r="K2670" s="55">
        <v>1.0849145631858459</v>
      </c>
      <c r="L2670" s="121">
        <v>7754.109570974656</v>
      </c>
      <c r="M2670" s="54">
        <v>7259.7510473510774</v>
      </c>
      <c r="N2670" s="120">
        <v>1.0799986681569589</v>
      </c>
      <c r="O2670" s="123">
        <v>6785.1254709602599</v>
      </c>
      <c r="P2670" s="53">
        <v>7789.3953338057781</v>
      </c>
      <c r="Q2670" s="54">
        <v>7361.339329433089</v>
      </c>
      <c r="R2670" s="55">
        <v>1.0849230955181262</v>
      </c>
      <c r="S2670" s="121">
        <v>7826.927455316405</v>
      </c>
      <c r="T2670" s="54">
        <v>7327.9833959997241</v>
      </c>
      <c r="U2670" s="55">
        <v>1.0800070576974365</v>
      </c>
    </row>
    <row r="2671" spans="1:21" ht="13" x14ac:dyDescent="0.3">
      <c r="A2671" s="44" t="s">
        <v>4651</v>
      </c>
      <c r="B2671" s="44" t="s">
        <v>10757</v>
      </c>
      <c r="C2671" s="98" t="s">
        <v>961</v>
      </c>
      <c r="D2671" s="98" t="s">
        <v>13151</v>
      </c>
      <c r="E2671" s="98" t="s">
        <v>184</v>
      </c>
      <c r="F2671" s="122">
        <v>1.1422891548840524</v>
      </c>
      <c r="G2671" s="122">
        <v>1.1514342947321816</v>
      </c>
      <c r="H2671" s="99">
        <v>6696.3333333333339</v>
      </c>
      <c r="I2671" s="53">
        <v>7649.148944155243</v>
      </c>
      <c r="J2671" s="54">
        <v>7228.7431455903306</v>
      </c>
      <c r="K2671" s="55">
        <v>1.0795076627393594</v>
      </c>
      <c r="L2671" s="121">
        <v>7710.3878489582667</v>
      </c>
      <c r="M2671" s="54">
        <v>7218.8167770399377</v>
      </c>
      <c r="N2671" s="120">
        <v>1.078025303953398</v>
      </c>
      <c r="O2671" s="123">
        <v>6756.3630313058293</v>
      </c>
      <c r="P2671" s="53">
        <v>7717.7202171201898</v>
      </c>
      <c r="Q2671" s="54">
        <v>7293.6030247793178</v>
      </c>
      <c r="R2671" s="55">
        <v>1.0795161525489629</v>
      </c>
      <c r="S2671" s="121">
        <v>7779.5081019062127</v>
      </c>
      <c r="T2671" s="54">
        <v>7283.5868896538141</v>
      </c>
      <c r="U2671" s="55">
        <v>1.0780336781645798</v>
      </c>
    </row>
    <row r="2672" spans="1:21" ht="13" x14ac:dyDescent="0.3">
      <c r="A2672" s="44" t="s">
        <v>4650</v>
      </c>
      <c r="B2672" s="44" t="s">
        <v>10756</v>
      </c>
      <c r="C2672" s="98" t="s">
        <v>961</v>
      </c>
      <c r="D2672" s="98" t="s">
        <v>13151</v>
      </c>
      <c r="E2672" s="98" t="s">
        <v>184</v>
      </c>
      <c r="F2672" s="122">
        <v>1.1422891548840524</v>
      </c>
      <c r="G2672" s="122">
        <v>1.1514342947321816</v>
      </c>
      <c r="H2672" s="99">
        <v>6339.583333333333</v>
      </c>
      <c r="I2672" s="53">
        <v>7241.6372881503567</v>
      </c>
      <c r="J2672" s="54">
        <v>6843.6287869080643</v>
      </c>
      <c r="K2672" s="55">
        <v>1.0795076627393596</v>
      </c>
      <c r="L2672" s="121">
        <v>7299.6136643125592</v>
      </c>
      <c r="M2672" s="54">
        <v>6834.2312498545616</v>
      </c>
      <c r="N2672" s="120">
        <v>1.0780253039533978</v>
      </c>
      <c r="O2672" s="123">
        <v>6397.9079229823456</v>
      </c>
      <c r="P2672" s="53">
        <v>7308.2608343694865</v>
      </c>
      <c r="Q2672" s="54">
        <v>6906.6449453804298</v>
      </c>
      <c r="R2672" s="55">
        <v>1.0795161525489632</v>
      </c>
      <c r="S2672" s="121">
        <v>7366.7705970606139</v>
      </c>
      <c r="T2672" s="54">
        <v>6897.160210770965</v>
      </c>
      <c r="U2672" s="55">
        <v>1.0780336781645798</v>
      </c>
    </row>
    <row r="2673" spans="1:21" ht="13" x14ac:dyDescent="0.3">
      <c r="A2673" s="44" t="s">
        <v>4649</v>
      </c>
      <c r="B2673" s="44" t="s">
        <v>10755</v>
      </c>
      <c r="C2673" s="98" t="s">
        <v>961</v>
      </c>
      <c r="D2673" s="98" t="s">
        <v>13151</v>
      </c>
      <c r="E2673" s="98" t="s">
        <v>184</v>
      </c>
      <c r="F2673" s="122">
        <v>1.1422891548840524</v>
      </c>
      <c r="G2673" s="122">
        <v>1.1514342947321816</v>
      </c>
      <c r="H2673" s="99">
        <v>6353.0833333333339</v>
      </c>
      <c r="I2673" s="53">
        <v>7257.0581917412919</v>
      </c>
      <c r="J2673" s="54">
        <v>6858.2021403550461</v>
      </c>
      <c r="K2673" s="55">
        <v>1.0795076627393594</v>
      </c>
      <c r="L2673" s="121">
        <v>7315.1580272914453</v>
      </c>
      <c r="M2673" s="54">
        <v>6848.7845914579339</v>
      </c>
      <c r="N2673" s="120">
        <v>1.078025303953398</v>
      </c>
      <c r="O2673" s="123">
        <v>6413.9533619552012</v>
      </c>
      <c r="P2673" s="53">
        <v>7326.5893652935329</v>
      </c>
      <c r="Q2673" s="54">
        <v>6923.9662559263652</v>
      </c>
      <c r="R2673" s="55">
        <v>1.0795161525489629</v>
      </c>
      <c r="S2673" s="121">
        <v>7385.2458657679927</v>
      </c>
      <c r="T2673" s="54">
        <v>6914.4577343646388</v>
      </c>
      <c r="U2673" s="55">
        <v>1.0780336781645798</v>
      </c>
    </row>
    <row r="2674" spans="1:21" ht="13" x14ac:dyDescent="0.3">
      <c r="A2674" s="44" t="s">
        <v>4648</v>
      </c>
      <c r="B2674" s="44" t="s">
        <v>10754</v>
      </c>
      <c r="C2674" s="98" t="s">
        <v>961</v>
      </c>
      <c r="D2674" s="98" t="s">
        <v>13151</v>
      </c>
      <c r="E2674" s="98" t="s">
        <v>184</v>
      </c>
      <c r="F2674" s="122">
        <v>1.1422891548840524</v>
      </c>
      <c r="G2674" s="122">
        <v>1.1514342947321816</v>
      </c>
      <c r="H2674" s="99">
        <v>3531.9166666666661</v>
      </c>
      <c r="I2674" s="53">
        <v>4034.4701042875654</v>
      </c>
      <c r="J2674" s="54">
        <v>3812.7311058235223</v>
      </c>
      <c r="K2674" s="55">
        <v>1.0795076627393596</v>
      </c>
      <c r="L2674" s="121">
        <v>4066.7699761361705</v>
      </c>
      <c r="M2674" s="54">
        <v>3807.4955381214045</v>
      </c>
      <c r="N2674" s="120">
        <v>1.0780253039533978</v>
      </c>
      <c r="O2674" s="123">
        <v>3563.9250178997008</v>
      </c>
      <c r="P2674" s="53">
        <v>4071.0328967667806</v>
      </c>
      <c r="Q2674" s="54">
        <v>3847.3146232960794</v>
      </c>
      <c r="R2674" s="55">
        <v>1.0795161525489632</v>
      </c>
      <c r="S2674" s="121">
        <v>4103.6254894637195</v>
      </c>
      <c r="T2674" s="54">
        <v>3842.0311957491804</v>
      </c>
      <c r="U2674" s="55">
        <v>1.0780336781645798</v>
      </c>
    </row>
    <row r="2675" spans="1:21" ht="13" x14ac:dyDescent="0.3">
      <c r="A2675" s="44" t="s">
        <v>4647</v>
      </c>
      <c r="B2675" s="44" t="s">
        <v>10753</v>
      </c>
      <c r="C2675" s="98" t="s">
        <v>961</v>
      </c>
      <c r="D2675" s="98" t="s">
        <v>13151</v>
      </c>
      <c r="E2675" s="98" t="s">
        <v>179</v>
      </c>
      <c r="F2675" s="122">
        <v>1.1480105072697189</v>
      </c>
      <c r="G2675" s="122">
        <v>1.1535420367412461</v>
      </c>
      <c r="H2675" s="99">
        <v>6246</v>
      </c>
      <c r="I2675" s="53">
        <v>7170.4736284066639</v>
      </c>
      <c r="J2675" s="54">
        <v>6776.376361658793</v>
      </c>
      <c r="K2675" s="55">
        <v>1.0849145631858459</v>
      </c>
      <c r="L2675" s="121">
        <v>7205.0235614858229</v>
      </c>
      <c r="M2675" s="54">
        <v>6745.6716813083658</v>
      </c>
      <c r="N2675" s="120">
        <v>1.0799986681569589</v>
      </c>
      <c r="O2675" s="123">
        <v>6295.9673158784426</v>
      </c>
      <c r="P2675" s="53">
        <v>7227.8366320551813</v>
      </c>
      <c r="Q2675" s="54">
        <v>6830.6403496237881</v>
      </c>
      <c r="R2675" s="55">
        <v>1.0849230955181262</v>
      </c>
      <c r="S2675" s="121">
        <v>7262.662960814735</v>
      </c>
      <c r="T2675" s="54">
        <v>6799.689136181104</v>
      </c>
      <c r="U2675" s="55">
        <v>1.0800070576974365</v>
      </c>
    </row>
    <row r="2676" spans="1:21" ht="13" x14ac:dyDescent="0.3">
      <c r="A2676" s="44" t="s">
        <v>4646</v>
      </c>
      <c r="B2676" s="44" t="s">
        <v>10752</v>
      </c>
      <c r="C2676" s="98" t="s">
        <v>961</v>
      </c>
      <c r="D2676" s="98" t="s">
        <v>13151</v>
      </c>
      <c r="E2676" s="98" t="s">
        <v>184</v>
      </c>
      <c r="F2676" s="122">
        <v>1.1422891548840524</v>
      </c>
      <c r="G2676" s="122">
        <v>1.1514342947321816</v>
      </c>
      <c r="H2676" s="99">
        <v>7418.3333333333339</v>
      </c>
      <c r="I2676" s="53">
        <v>8473.8817139815292</v>
      </c>
      <c r="J2676" s="54">
        <v>8008.1476780881485</v>
      </c>
      <c r="K2676" s="55">
        <v>1.0795076627393594</v>
      </c>
      <c r="L2676" s="121">
        <v>8541.7234097549008</v>
      </c>
      <c r="M2676" s="54">
        <v>7997.1510464942903</v>
      </c>
      <c r="N2676" s="120">
        <v>1.0780253039533978</v>
      </c>
      <c r="O2676" s="123">
        <v>7483.5303697772597</v>
      </c>
      <c r="P2676" s="53">
        <v>8548.3555816420067</v>
      </c>
      <c r="Q2676" s="54">
        <v>8078.5919122652667</v>
      </c>
      <c r="R2676" s="55">
        <v>1.0795161525489632</v>
      </c>
      <c r="S2676" s="121">
        <v>8616.7935134313411</v>
      </c>
      <c r="T2676" s="54">
        <v>8067.4977701873177</v>
      </c>
      <c r="U2676" s="55">
        <v>1.0780336781645798</v>
      </c>
    </row>
    <row r="2677" spans="1:21" ht="13" x14ac:dyDescent="0.3">
      <c r="A2677" s="44" t="s">
        <v>4645</v>
      </c>
      <c r="B2677" s="44" t="s">
        <v>10751</v>
      </c>
      <c r="C2677" s="98" t="s">
        <v>961</v>
      </c>
      <c r="D2677" s="98" t="s">
        <v>13151</v>
      </c>
      <c r="E2677" s="98" t="s">
        <v>179</v>
      </c>
      <c r="F2677" s="122">
        <v>1.1480105072697189</v>
      </c>
      <c r="G2677" s="122">
        <v>1.1535420367412461</v>
      </c>
      <c r="H2677" s="99">
        <v>5043.5833333333339</v>
      </c>
      <c r="I2677" s="53">
        <v>5790.0866609571003</v>
      </c>
      <c r="J2677" s="54">
        <v>5471.8570089747463</v>
      </c>
      <c r="K2677" s="55">
        <v>1.0849145631858459</v>
      </c>
      <c r="L2677" s="121">
        <v>5817.9853908075374</v>
      </c>
      <c r="M2677" s="54">
        <v>5447.0632827386362</v>
      </c>
      <c r="N2677" s="120">
        <v>1.0799986681569589</v>
      </c>
      <c r="O2677" s="123">
        <v>5091.4620939403694</v>
      </c>
      <c r="P2677" s="53">
        <v>5845.0519812090288</v>
      </c>
      <c r="Q2677" s="54">
        <v>5523.8448156709865</v>
      </c>
      <c r="R2677" s="55">
        <v>1.0849230955181262</v>
      </c>
      <c r="S2677" s="121">
        <v>5873.2155538348234</v>
      </c>
      <c r="T2677" s="54">
        <v>5498.8149954545679</v>
      </c>
      <c r="U2677" s="55">
        <v>1.0800070576974365</v>
      </c>
    </row>
    <row r="2678" spans="1:21" ht="13" x14ac:dyDescent="0.3">
      <c r="A2678" s="44" t="s">
        <v>4644</v>
      </c>
      <c r="B2678" s="44" t="s">
        <v>10750</v>
      </c>
      <c r="C2678" s="98" t="s">
        <v>961</v>
      </c>
      <c r="D2678" s="98" t="s">
        <v>13151</v>
      </c>
      <c r="E2678" s="98" t="s">
        <v>179</v>
      </c>
      <c r="F2678" s="122">
        <v>1.1480105072697189</v>
      </c>
      <c r="G2678" s="122">
        <v>1.1535420367412461</v>
      </c>
      <c r="H2678" s="99">
        <v>16902.25</v>
      </c>
      <c r="I2678" s="53">
        <v>19403.960596499604</v>
      </c>
      <c r="J2678" s="54">
        <v>18337.497175607961</v>
      </c>
      <c r="K2678" s="55">
        <v>1.0849145631858457</v>
      </c>
      <c r="L2678" s="121">
        <v>19497.455890509726</v>
      </c>
      <c r="M2678" s="54">
        <v>18254.407488855959</v>
      </c>
      <c r="N2678" s="120">
        <v>1.0799986681569589</v>
      </c>
      <c r="O2678" s="123">
        <v>17036.299396191138</v>
      </c>
      <c r="P2678" s="53">
        <v>19557.850711820192</v>
      </c>
      <c r="Q2678" s="54">
        <v>18483.074677089273</v>
      </c>
      <c r="R2678" s="55">
        <v>1.0849230955181262</v>
      </c>
      <c r="S2678" s="121">
        <v>19652.087504015988</v>
      </c>
      <c r="T2678" s="54">
        <v>18399.323584933009</v>
      </c>
      <c r="U2678" s="55">
        <v>1.0800070576974368</v>
      </c>
    </row>
    <row r="2679" spans="1:21" ht="13" x14ac:dyDescent="0.3">
      <c r="A2679" s="44" t="s">
        <v>4643</v>
      </c>
      <c r="B2679" s="44" t="s">
        <v>10749</v>
      </c>
      <c r="C2679" s="98" t="s">
        <v>961</v>
      </c>
      <c r="D2679" s="98" t="s">
        <v>13151</v>
      </c>
      <c r="E2679" s="98" t="s">
        <v>184</v>
      </c>
      <c r="F2679" s="122">
        <v>1.1422891548840524</v>
      </c>
      <c r="G2679" s="122">
        <v>1.1514342947321816</v>
      </c>
      <c r="H2679" s="99">
        <v>3230.416666666667</v>
      </c>
      <c r="I2679" s="53">
        <v>3690.0699240900244</v>
      </c>
      <c r="J2679" s="54">
        <v>3487.2595455076062</v>
      </c>
      <c r="K2679" s="55">
        <v>1.0795076627393594</v>
      </c>
      <c r="L2679" s="121">
        <v>3719.6125362744187</v>
      </c>
      <c r="M2679" s="54">
        <v>3482.470908979456</v>
      </c>
      <c r="N2679" s="120">
        <v>1.0780253039533978</v>
      </c>
      <c r="O2679" s="123">
        <v>3259.9965721761773</v>
      </c>
      <c r="P2679" s="53">
        <v>3723.8587293560331</v>
      </c>
      <c r="Q2679" s="54">
        <v>3519.2189569184347</v>
      </c>
      <c r="R2679" s="55">
        <v>1.0795161525489629</v>
      </c>
      <c r="S2679" s="121">
        <v>3753.6718539130065</v>
      </c>
      <c r="T2679" s="54">
        <v>3514.3860955070068</v>
      </c>
      <c r="U2679" s="55">
        <v>1.0780336781645798</v>
      </c>
    </row>
    <row r="2680" spans="1:21" ht="13" x14ac:dyDescent="0.3">
      <c r="A2680" s="44" t="s">
        <v>4642</v>
      </c>
      <c r="B2680" s="44" t="s">
        <v>10748</v>
      </c>
      <c r="C2680" s="98" t="s">
        <v>961</v>
      </c>
      <c r="D2680" s="98" t="s">
        <v>13151</v>
      </c>
      <c r="E2680" s="98" t="s">
        <v>179</v>
      </c>
      <c r="F2680" s="122">
        <v>1.1480105072697189</v>
      </c>
      <c r="G2680" s="122">
        <v>1.1535420367412461</v>
      </c>
      <c r="H2680" s="99">
        <v>8553</v>
      </c>
      <c r="I2680" s="53">
        <v>9818.9338686779047</v>
      </c>
      <c r="J2680" s="54">
        <v>9279.274258928539</v>
      </c>
      <c r="K2680" s="55">
        <v>1.0849145631858459</v>
      </c>
      <c r="L2680" s="121">
        <v>9866.2450402478771</v>
      </c>
      <c r="M2680" s="54">
        <v>9237.228608746469</v>
      </c>
      <c r="N2680" s="120">
        <v>1.0799986681569589</v>
      </c>
      <c r="O2680" s="123">
        <v>8626.9689348115498</v>
      </c>
      <c r="P2680" s="53">
        <v>9903.8509830531129</v>
      </c>
      <c r="Q2680" s="54">
        <v>9359.5978416944581</v>
      </c>
      <c r="R2680" s="55">
        <v>1.0849230955181262</v>
      </c>
      <c r="S2680" s="121">
        <v>9951.5713159659736</v>
      </c>
      <c r="T2680" s="54">
        <v>9317.1873361330108</v>
      </c>
      <c r="U2680" s="55">
        <v>1.0800070576974365</v>
      </c>
    </row>
    <row r="2681" spans="1:21" ht="13" x14ac:dyDescent="0.3">
      <c r="A2681" s="44" t="s">
        <v>4641</v>
      </c>
      <c r="B2681" s="44" t="s">
        <v>10747</v>
      </c>
      <c r="C2681" s="98" t="s">
        <v>961</v>
      </c>
      <c r="D2681" s="98" t="s">
        <v>13151</v>
      </c>
      <c r="E2681" s="98" t="s">
        <v>179</v>
      </c>
      <c r="F2681" s="122">
        <v>1.1480105072697189</v>
      </c>
      <c r="G2681" s="122">
        <v>1.1535420367412461</v>
      </c>
      <c r="H2681" s="99">
        <v>6997.083333333333</v>
      </c>
      <c r="I2681" s="53">
        <v>8032.7251869084948</v>
      </c>
      <c r="J2681" s="54">
        <v>7591.2376081582952</v>
      </c>
      <c r="K2681" s="55">
        <v>1.0849145631858459</v>
      </c>
      <c r="L2681" s="121">
        <v>8071.4297595815606</v>
      </c>
      <c r="M2681" s="54">
        <v>7556.840680983255</v>
      </c>
      <c r="N2681" s="120">
        <v>1.0799986681569591</v>
      </c>
      <c r="O2681" s="123">
        <v>7059.7577583444636</v>
      </c>
      <c r="P2681" s="53">
        <v>8104.676085358361</v>
      </c>
      <c r="Q2681" s="54">
        <v>7659.2942407911823</v>
      </c>
      <c r="R2681" s="55">
        <v>1.0849230955181262</v>
      </c>
      <c r="S2681" s="121">
        <v>8143.7273434604867</v>
      </c>
      <c r="T2681" s="54">
        <v>7624.5882046462548</v>
      </c>
      <c r="U2681" s="55">
        <v>1.0800070576974365</v>
      </c>
    </row>
    <row r="2682" spans="1:21" ht="13" x14ac:dyDescent="0.3">
      <c r="A2682" s="44" t="s">
        <v>4640</v>
      </c>
      <c r="B2682" s="44" t="s">
        <v>10746</v>
      </c>
      <c r="C2682" s="98" t="s">
        <v>961</v>
      </c>
      <c r="D2682" s="98" t="s">
        <v>13151</v>
      </c>
      <c r="E2682" s="98" t="s">
        <v>184</v>
      </c>
      <c r="F2682" s="122">
        <v>1.1422891548840524</v>
      </c>
      <c r="G2682" s="122">
        <v>1.1514342947321816</v>
      </c>
      <c r="H2682" s="99">
        <v>3277.3333333333339</v>
      </c>
      <c r="I2682" s="53">
        <v>3743.6623236066685</v>
      </c>
      <c r="J2682" s="54">
        <v>3537.9064466844616</v>
      </c>
      <c r="K2682" s="55">
        <v>1.0795076627393596</v>
      </c>
      <c r="L2682" s="121">
        <v>3773.6339952689373</v>
      </c>
      <c r="M2682" s="54">
        <v>3533.0482628232699</v>
      </c>
      <c r="N2682" s="120">
        <v>1.0780253039533978</v>
      </c>
      <c r="O2682" s="123">
        <v>3307.7006084967825</v>
      </c>
      <c r="P2682" s="53">
        <v>3778.3505326892555</v>
      </c>
      <c r="Q2682" s="54">
        <v>3570.7162346683108</v>
      </c>
      <c r="R2682" s="55">
        <v>1.0795161525489632</v>
      </c>
      <c r="S2682" s="121">
        <v>3808.5999173297009</v>
      </c>
      <c r="T2682" s="54">
        <v>3565.8126532450055</v>
      </c>
      <c r="U2682" s="55">
        <v>1.0780336781645798</v>
      </c>
    </row>
    <row r="2683" spans="1:21" ht="13" x14ac:dyDescent="0.3">
      <c r="A2683" s="44" t="s">
        <v>4639</v>
      </c>
      <c r="B2683" s="44" t="s">
        <v>10745</v>
      </c>
      <c r="C2683" s="98" t="s">
        <v>961</v>
      </c>
      <c r="D2683" s="98" t="s">
        <v>13151</v>
      </c>
      <c r="E2683" s="98" t="s">
        <v>179</v>
      </c>
      <c r="F2683" s="122">
        <v>1.1480105072697189</v>
      </c>
      <c r="G2683" s="122">
        <v>1.1535420367412461</v>
      </c>
      <c r="H2683" s="99">
        <v>5860.9166666666661</v>
      </c>
      <c r="I2683" s="53">
        <v>6728.3939155655489</v>
      </c>
      <c r="J2683" s="54">
        <v>6358.5938452853097</v>
      </c>
      <c r="K2683" s="55">
        <v>1.0849145631858459</v>
      </c>
      <c r="L2683" s="121">
        <v>6760.8137488373814</v>
      </c>
      <c r="M2683" s="54">
        <v>6329.7821941789234</v>
      </c>
      <c r="N2683" s="120">
        <v>1.0799986681569591</v>
      </c>
      <c r="O2683" s="123">
        <v>5912.6636256364873</v>
      </c>
      <c r="P2683" s="53">
        <v>6787.7999681821593</v>
      </c>
      <c r="Q2683" s="54">
        <v>6414.7853234829654</v>
      </c>
      <c r="R2683" s="55">
        <v>1.0849230955181262</v>
      </c>
      <c r="S2683" s="121">
        <v>6820.5060412825942</v>
      </c>
      <c r="T2683" s="54">
        <v>6385.7184454783201</v>
      </c>
      <c r="U2683" s="55">
        <v>1.0800070576974365</v>
      </c>
    </row>
    <row r="2684" spans="1:21" ht="13" x14ac:dyDescent="0.3">
      <c r="A2684" s="44" t="s">
        <v>4638</v>
      </c>
      <c r="B2684" s="44" t="s">
        <v>10744</v>
      </c>
      <c r="C2684" s="98" t="s">
        <v>961</v>
      </c>
      <c r="D2684" s="98" t="s">
        <v>13151</v>
      </c>
      <c r="E2684" s="98" t="s">
        <v>179</v>
      </c>
      <c r="F2684" s="122">
        <v>1.1480105072697189</v>
      </c>
      <c r="G2684" s="122">
        <v>1.1535420367412461</v>
      </c>
      <c r="H2684" s="99">
        <v>7833.916666666667</v>
      </c>
      <c r="I2684" s="53">
        <v>8993.4186464087052</v>
      </c>
      <c r="J2684" s="54">
        <v>8499.1302784509844</v>
      </c>
      <c r="K2684" s="55">
        <v>1.0849145631858459</v>
      </c>
      <c r="L2684" s="121">
        <v>9036.7521873278602</v>
      </c>
      <c r="M2684" s="54">
        <v>8460.619566452604</v>
      </c>
      <c r="N2684" s="120">
        <v>1.0799986681569589</v>
      </c>
      <c r="O2684" s="123">
        <v>7900.25412400391</v>
      </c>
      <c r="P2684" s="53">
        <v>9069.5747444574172</v>
      </c>
      <c r="Q2684" s="54">
        <v>8571.1681595941645</v>
      </c>
      <c r="R2684" s="55">
        <v>1.0849230955181262</v>
      </c>
      <c r="S2684" s="121">
        <v>9113.2752329768991</v>
      </c>
      <c r="T2684" s="54">
        <v>8532.3302115275019</v>
      </c>
      <c r="U2684" s="55">
        <v>1.0800070576974365</v>
      </c>
    </row>
    <row r="2685" spans="1:21" ht="13" x14ac:dyDescent="0.3">
      <c r="A2685" s="44" t="s">
        <v>4637</v>
      </c>
      <c r="B2685" s="44" t="s">
        <v>10122</v>
      </c>
      <c r="C2685" s="98" t="s">
        <v>961</v>
      </c>
      <c r="D2685" s="98" t="s">
        <v>13151</v>
      </c>
      <c r="E2685" s="98" t="s">
        <v>179</v>
      </c>
      <c r="F2685" s="122">
        <v>1.1480105072697189</v>
      </c>
      <c r="G2685" s="122">
        <v>1.1535420367412461</v>
      </c>
      <c r="H2685" s="99">
        <v>13477.583333333332</v>
      </c>
      <c r="I2685" s="53">
        <v>15472.407279269908</v>
      </c>
      <c r="J2685" s="54">
        <v>14622.026434884168</v>
      </c>
      <c r="K2685" s="55">
        <v>1.0849145631858459</v>
      </c>
      <c r="L2685" s="121">
        <v>15546.958928683205</v>
      </c>
      <c r="M2685" s="54">
        <v>14555.772049974426</v>
      </c>
      <c r="N2685" s="120">
        <v>1.0799986681569589</v>
      </c>
      <c r="O2685" s="123">
        <v>13595.162222982462</v>
      </c>
      <c r="P2685" s="53">
        <v>15607.389080020215</v>
      </c>
      <c r="Q2685" s="54">
        <v>14749.705483029222</v>
      </c>
      <c r="R2685" s="55">
        <v>1.0849230955181262</v>
      </c>
      <c r="S2685" s="121">
        <v>15682.591120526837</v>
      </c>
      <c r="T2685" s="54">
        <v>14682.871151362629</v>
      </c>
      <c r="U2685" s="55">
        <v>1.0800070576974365</v>
      </c>
    </row>
    <row r="2686" spans="1:21" ht="13" x14ac:dyDescent="0.3">
      <c r="A2686" s="44" t="s">
        <v>4636</v>
      </c>
      <c r="B2686" s="44" t="s">
        <v>10743</v>
      </c>
      <c r="C2686" s="98" t="s">
        <v>961</v>
      </c>
      <c r="D2686" s="98" t="s">
        <v>13151</v>
      </c>
      <c r="E2686" s="98" t="s">
        <v>184</v>
      </c>
      <c r="F2686" s="122">
        <v>1.1422891548840524</v>
      </c>
      <c r="G2686" s="122">
        <v>1.1514342947321816</v>
      </c>
      <c r="H2686" s="99">
        <v>4938.0833333333339</v>
      </c>
      <c r="I2686" s="53">
        <v>5640.7190375803584</v>
      </c>
      <c r="J2686" s="54">
        <v>5330.6987975788525</v>
      </c>
      <c r="K2686" s="55">
        <v>1.0795076627393594</v>
      </c>
      <c r="L2686" s="121">
        <v>5685.8785002454078</v>
      </c>
      <c r="M2686" s="54">
        <v>5323.3787863638754</v>
      </c>
      <c r="N2686" s="120">
        <v>1.0780253039533978</v>
      </c>
      <c r="O2686" s="123">
        <v>4983.8627614681391</v>
      </c>
      <c r="P2686" s="53">
        <v>5693.0123818555403</v>
      </c>
      <c r="Q2686" s="54">
        <v>5380.1603530921366</v>
      </c>
      <c r="R2686" s="55">
        <v>1.0795161525489632</v>
      </c>
      <c r="S2686" s="121">
        <v>5738.5905037930497</v>
      </c>
      <c r="T2686" s="54">
        <v>5372.7719042129775</v>
      </c>
      <c r="U2686" s="55">
        <v>1.0780336781645798</v>
      </c>
    </row>
    <row r="2687" spans="1:21" ht="13" x14ac:dyDescent="0.3">
      <c r="A2687" s="44" t="s">
        <v>4635</v>
      </c>
      <c r="B2687" s="44" t="s">
        <v>10742</v>
      </c>
      <c r="C2687" s="98" t="s">
        <v>961</v>
      </c>
      <c r="D2687" s="98" t="s">
        <v>13151</v>
      </c>
      <c r="E2687" s="98" t="s">
        <v>179</v>
      </c>
      <c r="F2687" s="122">
        <v>1.1480105072697189</v>
      </c>
      <c r="G2687" s="122">
        <v>1.1535420367412461</v>
      </c>
      <c r="H2687" s="99">
        <v>4720.9166666666661</v>
      </c>
      <c r="I2687" s="53">
        <v>5419.6619372780697</v>
      </c>
      <c r="J2687" s="54">
        <v>5121.7912432534449</v>
      </c>
      <c r="K2687" s="55">
        <v>1.0849145631858457</v>
      </c>
      <c r="L2687" s="121">
        <v>5445.7758269523601</v>
      </c>
      <c r="M2687" s="54">
        <v>5098.5837124799891</v>
      </c>
      <c r="N2687" s="120">
        <v>1.0799986681569589</v>
      </c>
      <c r="O2687" s="123">
        <v>4762.0528069992215</v>
      </c>
      <c r="P2687" s="53">
        <v>5466.886658608365</v>
      </c>
      <c r="Q2687" s="54">
        <v>5166.461072390377</v>
      </c>
      <c r="R2687" s="55">
        <v>1.0849230955181262</v>
      </c>
      <c r="S2687" s="121">
        <v>5493.22809405525</v>
      </c>
      <c r="T2687" s="54">
        <v>5143.0506406870481</v>
      </c>
      <c r="U2687" s="55">
        <v>1.0800070576974365</v>
      </c>
    </row>
    <row r="2688" spans="1:21" ht="13" x14ac:dyDescent="0.3">
      <c r="A2688" s="44" t="s">
        <v>4634</v>
      </c>
      <c r="B2688" s="44" t="s">
        <v>10741</v>
      </c>
      <c r="C2688" s="98" t="s">
        <v>961</v>
      </c>
      <c r="D2688" s="98" t="s">
        <v>13151</v>
      </c>
      <c r="E2688" s="98" t="s">
        <v>184</v>
      </c>
      <c r="F2688" s="122">
        <v>1.1422891548840524</v>
      </c>
      <c r="G2688" s="122">
        <v>1.1514342947321816</v>
      </c>
      <c r="H2688" s="99">
        <v>8230.3333333333339</v>
      </c>
      <c r="I2688" s="53">
        <v>9401.4205077473798</v>
      </c>
      <c r="J2688" s="54">
        <v>8884.7079002325081</v>
      </c>
      <c r="K2688" s="55">
        <v>1.0795076627393594</v>
      </c>
      <c r="L2688" s="121">
        <v>9476.6880570774319</v>
      </c>
      <c r="M2688" s="54">
        <v>8872.5075933044482</v>
      </c>
      <c r="N2688" s="120">
        <v>1.0780253039533978</v>
      </c>
      <c r="O2688" s="123">
        <v>8302.7334062447881</v>
      </c>
      <c r="P2688" s="53">
        <v>9484.122325846949</v>
      </c>
      <c r="Q2688" s="54">
        <v>8962.9348223491215</v>
      </c>
      <c r="R2688" s="55">
        <v>1.0795161525489632</v>
      </c>
      <c r="S2688" s="121">
        <v>9560.0519839687913</v>
      </c>
      <c r="T2688" s="54">
        <v>8950.6262327539989</v>
      </c>
      <c r="U2688" s="55">
        <v>1.0780336781645798</v>
      </c>
    </row>
    <row r="2689" spans="1:21" ht="13" x14ac:dyDescent="0.3">
      <c r="A2689" s="44" t="s">
        <v>4633</v>
      </c>
      <c r="B2689" s="44" t="s">
        <v>10740</v>
      </c>
      <c r="C2689" s="98" t="s">
        <v>961</v>
      </c>
      <c r="D2689" s="98" t="s">
        <v>13151</v>
      </c>
      <c r="E2689" s="98" t="s">
        <v>184</v>
      </c>
      <c r="F2689" s="122">
        <v>1.1422891548840524</v>
      </c>
      <c r="G2689" s="122">
        <v>1.1514342947321816</v>
      </c>
      <c r="H2689" s="99">
        <v>2206.166666666667</v>
      </c>
      <c r="I2689" s="53">
        <v>2520.0802572000339</v>
      </c>
      <c r="J2689" s="54">
        <v>2381.5738219468171</v>
      </c>
      <c r="K2689" s="55">
        <v>1.0795076627393594</v>
      </c>
      <c r="L2689" s="121">
        <v>2540.2559598949815</v>
      </c>
      <c r="M2689" s="54">
        <v>2378.3034914051882</v>
      </c>
      <c r="N2689" s="120">
        <v>1.0780253039533978</v>
      </c>
      <c r="O2689" s="123">
        <v>2224.9817308630236</v>
      </c>
      <c r="P2689" s="53">
        <v>2541.5725009799794</v>
      </c>
      <c r="Q2689" s="54">
        <v>2401.9037175929839</v>
      </c>
      <c r="R2689" s="55">
        <v>1.0795161525489632</v>
      </c>
      <c r="S2689" s="121">
        <v>2561.9202700682545</v>
      </c>
      <c r="T2689" s="54">
        <v>2398.6052391712587</v>
      </c>
      <c r="U2689" s="55">
        <v>1.0780336781645798</v>
      </c>
    </row>
    <row r="2690" spans="1:21" ht="13" x14ac:dyDescent="0.3">
      <c r="A2690" s="44" t="s">
        <v>4632</v>
      </c>
      <c r="B2690" s="44" t="s">
        <v>10739</v>
      </c>
      <c r="C2690" s="98" t="s">
        <v>961</v>
      </c>
      <c r="D2690" s="98" t="s">
        <v>13151</v>
      </c>
      <c r="E2690" s="98" t="s">
        <v>179</v>
      </c>
      <c r="F2690" s="122">
        <v>1.1480105072697189</v>
      </c>
      <c r="G2690" s="122">
        <v>1.1535420367412461</v>
      </c>
      <c r="H2690" s="99">
        <v>9065.3333333333321</v>
      </c>
      <c r="I2690" s="53">
        <v>10407.09791856909</v>
      </c>
      <c r="J2690" s="54">
        <v>9835.1121534674203</v>
      </c>
      <c r="K2690" s="55">
        <v>1.0849145631858459</v>
      </c>
      <c r="L2690" s="121">
        <v>10457.243077071642</v>
      </c>
      <c r="M2690" s="54">
        <v>9790.5479263988836</v>
      </c>
      <c r="N2690" s="120">
        <v>1.0799986681569589</v>
      </c>
      <c r="O2690" s="123">
        <v>9141.5947675074731</v>
      </c>
      <c r="P2690" s="53">
        <v>10494.646846300462</v>
      </c>
      <c r="Q2690" s="54">
        <v>9917.9272931365122</v>
      </c>
      <c r="R2690" s="55">
        <v>1.0849230955181262</v>
      </c>
      <c r="S2690" s="121">
        <v>10545.213847173689</v>
      </c>
      <c r="T2690" s="54">
        <v>9872.9868675180278</v>
      </c>
      <c r="U2690" s="55">
        <v>1.0800070576974365</v>
      </c>
    </row>
    <row r="2691" spans="1:21" ht="13" x14ac:dyDescent="0.3">
      <c r="A2691" s="44" t="s">
        <v>4631</v>
      </c>
      <c r="B2691" s="44" t="s">
        <v>10203</v>
      </c>
      <c r="C2691" s="98" t="s">
        <v>961</v>
      </c>
      <c r="D2691" s="98" t="s">
        <v>13151</v>
      </c>
      <c r="E2691" s="98" t="s">
        <v>179</v>
      </c>
      <c r="F2691" s="122">
        <v>1.1480105072697189</v>
      </c>
      <c r="G2691" s="122">
        <v>1.1535420367412461</v>
      </c>
      <c r="H2691" s="99">
        <v>7650.5</v>
      </c>
      <c r="I2691" s="53">
        <v>8782.8543858669836</v>
      </c>
      <c r="J2691" s="54">
        <v>8300.1388656533127</v>
      </c>
      <c r="K2691" s="55">
        <v>1.0849145631858457</v>
      </c>
      <c r="L2691" s="121">
        <v>8825.1733520889029</v>
      </c>
      <c r="M2691" s="54">
        <v>8262.5298107348135</v>
      </c>
      <c r="N2691" s="120">
        <v>1.0799986681569589</v>
      </c>
      <c r="O2691" s="123">
        <v>7715.648553034348</v>
      </c>
      <c r="P2691" s="53">
        <v>8857.6456092838343</v>
      </c>
      <c r="Q2691" s="54">
        <v>8370.8853120879758</v>
      </c>
      <c r="R2691" s="55">
        <v>1.0849230955181262</v>
      </c>
      <c r="S2691" s="121">
        <v>8900.3249466468897</v>
      </c>
      <c r="T2691" s="54">
        <v>8332.9548919901099</v>
      </c>
      <c r="U2691" s="55">
        <v>1.0800070576974365</v>
      </c>
    </row>
    <row r="2692" spans="1:21" ht="13" x14ac:dyDescent="0.3">
      <c r="A2692" s="44" t="s">
        <v>4630</v>
      </c>
      <c r="B2692" s="44" t="s">
        <v>10738</v>
      </c>
      <c r="C2692" s="98" t="s">
        <v>961</v>
      </c>
      <c r="D2692" s="98" t="s">
        <v>13151</v>
      </c>
      <c r="E2692" s="98" t="s">
        <v>184</v>
      </c>
      <c r="F2692" s="122">
        <v>1.1422891548840524</v>
      </c>
      <c r="G2692" s="122">
        <v>1.1514342947321816</v>
      </c>
      <c r="H2692" s="99">
        <v>7266.666666666667</v>
      </c>
      <c r="I2692" s="53">
        <v>8300.634525490781</v>
      </c>
      <c r="J2692" s="54">
        <v>7844.4223492393457</v>
      </c>
      <c r="K2692" s="55">
        <v>1.0795076627393594</v>
      </c>
      <c r="L2692" s="121">
        <v>8367.0892083871877</v>
      </c>
      <c r="M2692" s="54">
        <v>7833.6505420613594</v>
      </c>
      <c r="N2692" s="120">
        <v>1.078025303953398</v>
      </c>
      <c r="O2692" s="123">
        <v>7331.7083473845178</v>
      </c>
      <c r="P2692" s="53">
        <v>8374.9309319902131</v>
      </c>
      <c r="Q2692" s="54">
        <v>7914.6975867796509</v>
      </c>
      <c r="R2692" s="55">
        <v>1.0795161525489632</v>
      </c>
      <c r="S2692" s="121">
        <v>8441.9804301527402</v>
      </c>
      <c r="T2692" s="54">
        <v>7903.8285169608844</v>
      </c>
      <c r="U2692" s="55">
        <v>1.0780336781645798</v>
      </c>
    </row>
    <row r="2693" spans="1:21" ht="13" x14ac:dyDescent="0.3">
      <c r="A2693" s="44" t="s">
        <v>4629</v>
      </c>
      <c r="B2693" s="44" t="s">
        <v>10737</v>
      </c>
      <c r="C2693" s="98" t="s">
        <v>961</v>
      </c>
      <c r="D2693" s="98" t="s">
        <v>13151</v>
      </c>
      <c r="E2693" s="98" t="s">
        <v>184</v>
      </c>
      <c r="F2693" s="122">
        <v>1.1422891548840524</v>
      </c>
      <c r="G2693" s="122">
        <v>1.1514342947321816</v>
      </c>
      <c r="H2693" s="99">
        <v>8419.1666666666661</v>
      </c>
      <c r="I2693" s="53">
        <v>9617.1227764946507</v>
      </c>
      <c r="J2693" s="54">
        <v>9088.5549305464574</v>
      </c>
      <c r="K2693" s="55">
        <v>1.0795076627393596</v>
      </c>
      <c r="L2693" s="121">
        <v>9694.1172330660247</v>
      </c>
      <c r="M2693" s="54">
        <v>9076.0747048676476</v>
      </c>
      <c r="N2693" s="120">
        <v>1.0780253039533978</v>
      </c>
      <c r="O2693" s="123">
        <v>8490.7756018990131</v>
      </c>
      <c r="P2693" s="53">
        <v>9698.920886603355</v>
      </c>
      <c r="Q2693" s="54">
        <v>9165.92940991863</v>
      </c>
      <c r="R2693" s="55">
        <v>1.0795161525489632</v>
      </c>
      <c r="S2693" s="121">
        <v>9776.5702169018041</v>
      </c>
      <c r="T2693" s="54">
        <v>9153.3420525852671</v>
      </c>
      <c r="U2693" s="55">
        <v>1.0780336781645798</v>
      </c>
    </row>
    <row r="2694" spans="1:21" ht="13" x14ac:dyDescent="0.3">
      <c r="A2694" s="44" t="s">
        <v>4628</v>
      </c>
      <c r="B2694" s="44" t="s">
        <v>10736</v>
      </c>
      <c r="C2694" s="98" t="s">
        <v>961</v>
      </c>
      <c r="D2694" s="98" t="s">
        <v>13151</v>
      </c>
      <c r="E2694" s="98" t="s">
        <v>184</v>
      </c>
      <c r="F2694" s="122">
        <v>1.1422891548840524</v>
      </c>
      <c r="G2694" s="122">
        <v>1.1514342947321816</v>
      </c>
      <c r="H2694" s="99">
        <v>6038</v>
      </c>
      <c r="I2694" s="53">
        <v>6897.1419171899079</v>
      </c>
      <c r="J2694" s="54">
        <v>6518.0672676202521</v>
      </c>
      <c r="K2694" s="55">
        <v>1.0795076627393594</v>
      </c>
      <c r="L2694" s="121">
        <v>6952.3602715929128</v>
      </c>
      <c r="M2694" s="54">
        <v>6509.1167852706167</v>
      </c>
      <c r="N2694" s="120">
        <v>1.078025303953398</v>
      </c>
      <c r="O2694" s="123">
        <v>6091.0837252997844</v>
      </c>
      <c r="P2694" s="53">
        <v>6957.7788809006961</v>
      </c>
      <c r="Q2694" s="54">
        <v>6575.4232679892284</v>
      </c>
      <c r="R2694" s="55">
        <v>1.0795161525489632</v>
      </c>
      <c r="S2694" s="121">
        <v>7013.4826933952263</v>
      </c>
      <c r="T2694" s="54">
        <v>6566.3933923933373</v>
      </c>
      <c r="U2694" s="55">
        <v>1.0780336781645798</v>
      </c>
    </row>
    <row r="2695" spans="1:21" ht="13" x14ac:dyDescent="0.3">
      <c r="A2695" s="44" t="s">
        <v>4627</v>
      </c>
      <c r="B2695" s="44" t="s">
        <v>10735</v>
      </c>
      <c r="C2695" s="98" t="s">
        <v>961</v>
      </c>
      <c r="D2695" s="98" t="s">
        <v>13151</v>
      </c>
      <c r="E2695" s="98" t="s">
        <v>179</v>
      </c>
      <c r="F2695" s="122">
        <v>1.1480105072697189</v>
      </c>
      <c r="G2695" s="122">
        <v>1.1535420367412461</v>
      </c>
      <c r="H2695" s="99">
        <v>8523.8333333333321</v>
      </c>
      <c r="I2695" s="53">
        <v>9785.450228882537</v>
      </c>
      <c r="J2695" s="54">
        <v>9247.6309175022834</v>
      </c>
      <c r="K2695" s="55">
        <v>1.0849145631858457</v>
      </c>
      <c r="L2695" s="121">
        <v>9832.6000641762566</v>
      </c>
      <c r="M2695" s="54">
        <v>9205.72864759189</v>
      </c>
      <c r="N2695" s="120">
        <v>1.0799986681569589</v>
      </c>
      <c r="O2695" s="123">
        <v>8598.3264548136085</v>
      </c>
      <c r="P2695" s="53">
        <v>9870.9691150612143</v>
      </c>
      <c r="Q2695" s="54">
        <v>9328.5229536317747</v>
      </c>
      <c r="R2695" s="55">
        <v>1.0849230955181262</v>
      </c>
      <c r="S2695" s="121">
        <v>9918.5310112518273</v>
      </c>
      <c r="T2695" s="54">
        <v>9286.2532555852758</v>
      </c>
      <c r="U2695" s="55">
        <v>1.0800070576974365</v>
      </c>
    </row>
    <row r="2696" spans="1:21" ht="13" x14ac:dyDescent="0.3">
      <c r="A2696" s="44" t="s">
        <v>4626</v>
      </c>
      <c r="B2696" s="44" t="s">
        <v>10734</v>
      </c>
      <c r="C2696" s="98" t="s">
        <v>961</v>
      </c>
      <c r="D2696" s="98" t="s">
        <v>13151</v>
      </c>
      <c r="E2696" s="98" t="s">
        <v>179</v>
      </c>
      <c r="F2696" s="122">
        <v>1.1480105072697189</v>
      </c>
      <c r="G2696" s="122">
        <v>1.1535420367412461</v>
      </c>
      <c r="H2696" s="99">
        <v>15349.416666666668</v>
      </c>
      <c r="I2696" s="53">
        <v>17621.291613794278</v>
      </c>
      <c r="J2696" s="54">
        <v>16652.805678074208</v>
      </c>
      <c r="K2696" s="55">
        <v>1.0849145631858457</v>
      </c>
      <c r="L2696" s="121">
        <v>17706.197364456697</v>
      </c>
      <c r="M2696" s="54">
        <v>16577.349556986232</v>
      </c>
      <c r="N2696" s="120">
        <v>1.0799986681569591</v>
      </c>
      <c r="O2696" s="123">
        <v>15479.360938770104</v>
      </c>
      <c r="P2696" s="53">
        <v>17770.469003528538</v>
      </c>
      <c r="Q2696" s="54">
        <v>16793.916186332826</v>
      </c>
      <c r="R2696" s="55">
        <v>1.0849230955181262</v>
      </c>
      <c r="S2696" s="121">
        <v>17856.093544761752</v>
      </c>
      <c r="T2696" s="54">
        <v>16717.819062517727</v>
      </c>
      <c r="U2696" s="55">
        <v>1.0800070576974363</v>
      </c>
    </row>
    <row r="2697" spans="1:21" ht="13" x14ac:dyDescent="0.3">
      <c r="A2697" s="44" t="s">
        <v>4625</v>
      </c>
      <c r="B2697" s="44" t="s">
        <v>10733</v>
      </c>
      <c r="C2697" s="98" t="s">
        <v>961</v>
      </c>
      <c r="D2697" s="98" t="s">
        <v>13151</v>
      </c>
      <c r="E2697" s="98" t="s">
        <v>179</v>
      </c>
      <c r="F2697" s="122">
        <v>1.1480105072697189</v>
      </c>
      <c r="G2697" s="122">
        <v>1.1535420367412461</v>
      </c>
      <c r="H2697" s="99">
        <v>6515.5833333333321</v>
      </c>
      <c r="I2697" s="53">
        <v>7479.9581276581248</v>
      </c>
      <c r="J2697" s="54">
        <v>7068.8512459843096</v>
      </c>
      <c r="K2697" s="55">
        <v>1.0849145631858459</v>
      </c>
      <c r="L2697" s="121">
        <v>7515.9992688906495</v>
      </c>
      <c r="M2697" s="54">
        <v>7036.8213222656777</v>
      </c>
      <c r="N2697" s="120">
        <v>1.0799986681569589</v>
      </c>
      <c r="O2697" s="123">
        <v>6566.4283268772024</v>
      </c>
      <c r="P2697" s="53">
        <v>7538.328714488548</v>
      </c>
      <c r="Q2697" s="54">
        <v>7124.0697468935241</v>
      </c>
      <c r="R2697" s="55">
        <v>1.0849230955181262</v>
      </c>
      <c r="S2697" s="121">
        <v>7574.6511063013413</v>
      </c>
      <c r="T2697" s="54">
        <v>7091.7889368917486</v>
      </c>
      <c r="U2697" s="55">
        <v>1.0800070576974365</v>
      </c>
    </row>
    <row r="2698" spans="1:21" ht="13" x14ac:dyDescent="0.3">
      <c r="A2698" s="44" t="s">
        <v>4624</v>
      </c>
      <c r="B2698" s="44" t="s">
        <v>10732</v>
      </c>
      <c r="C2698" s="98" t="s">
        <v>961</v>
      </c>
      <c r="D2698" s="98" t="s">
        <v>13151</v>
      </c>
      <c r="E2698" s="98" t="s">
        <v>179</v>
      </c>
      <c r="F2698" s="122">
        <v>1.1480105072697189</v>
      </c>
      <c r="G2698" s="122">
        <v>1.1535420367412461</v>
      </c>
      <c r="H2698" s="99">
        <v>4499.5</v>
      </c>
      <c r="I2698" s="53">
        <v>5165.4732774600998</v>
      </c>
      <c r="J2698" s="54">
        <v>4881.5730770547134</v>
      </c>
      <c r="K2698" s="55">
        <v>1.0849145631858459</v>
      </c>
      <c r="L2698" s="121">
        <v>5190.362394317237</v>
      </c>
      <c r="M2698" s="54">
        <v>4859.4540073722374</v>
      </c>
      <c r="N2698" s="120">
        <v>1.0799986681569591</v>
      </c>
      <c r="O2698" s="123">
        <v>4536.2780987924325</v>
      </c>
      <c r="P2698" s="53">
        <v>5207.6949213112166</v>
      </c>
      <c r="Q2698" s="54">
        <v>4921.5128770729661</v>
      </c>
      <c r="R2698" s="55">
        <v>1.0849230955181262</v>
      </c>
      <c r="S2698" s="121">
        <v>5232.7874773057301</v>
      </c>
      <c r="T2698" s="54">
        <v>4899.2123623741363</v>
      </c>
      <c r="U2698" s="55">
        <v>1.0800070576974365</v>
      </c>
    </row>
    <row r="2699" spans="1:21" ht="13" x14ac:dyDescent="0.3">
      <c r="A2699" s="44" t="s">
        <v>4623</v>
      </c>
      <c r="B2699" s="44" t="s">
        <v>10731</v>
      </c>
      <c r="C2699" s="98" t="s">
        <v>961</v>
      </c>
      <c r="D2699" s="98" t="s">
        <v>13151</v>
      </c>
      <c r="E2699" s="98" t="s">
        <v>184</v>
      </c>
      <c r="F2699" s="122">
        <v>1.1422891548840524</v>
      </c>
      <c r="G2699" s="122">
        <v>1.1514342947321816</v>
      </c>
      <c r="H2699" s="99">
        <v>10965.833333333334</v>
      </c>
      <c r="I2699" s="53">
        <v>12526.152490932705</v>
      </c>
      <c r="J2699" s="54">
        <v>11837.701111656026</v>
      </c>
      <c r="K2699" s="55">
        <v>1.0795076627393594</v>
      </c>
      <c r="L2699" s="121">
        <v>12626.436570317315</v>
      </c>
      <c r="M2699" s="54">
        <v>11821.445812268968</v>
      </c>
      <c r="N2699" s="120">
        <v>1.0780253039533978</v>
      </c>
      <c r="O2699" s="123">
        <v>11064.79687705604</v>
      </c>
      <c r="P2699" s="53">
        <v>12639.197473656046</v>
      </c>
      <c r="Q2699" s="54">
        <v>11944.626953455319</v>
      </c>
      <c r="R2699" s="55">
        <v>1.0795161525489632</v>
      </c>
      <c r="S2699" s="121">
        <v>12740.386588487867</v>
      </c>
      <c r="T2699" s="54">
        <v>11928.22367551668</v>
      </c>
      <c r="U2699" s="55">
        <v>1.0780336781645798</v>
      </c>
    </row>
    <row r="2700" spans="1:21" ht="13" x14ac:dyDescent="0.3">
      <c r="A2700" s="44" t="s">
        <v>4622</v>
      </c>
      <c r="B2700" s="44" t="s">
        <v>10730</v>
      </c>
      <c r="C2700" s="98" t="s">
        <v>961</v>
      </c>
      <c r="D2700" s="98" t="s">
        <v>13151</v>
      </c>
      <c r="E2700" s="98" t="s">
        <v>184</v>
      </c>
      <c r="F2700" s="122">
        <v>1.1422891548840524</v>
      </c>
      <c r="G2700" s="122">
        <v>1.1514342947321816</v>
      </c>
      <c r="H2700" s="99">
        <v>11205.833333333336</v>
      </c>
      <c r="I2700" s="53">
        <v>12800.301888104879</v>
      </c>
      <c r="J2700" s="54">
        <v>12096.782950713474</v>
      </c>
      <c r="K2700" s="55">
        <v>1.0795076627393594</v>
      </c>
      <c r="L2700" s="121">
        <v>12902.780801053041</v>
      </c>
      <c r="M2700" s="54">
        <v>12080.171885217787</v>
      </c>
      <c r="N2700" s="120">
        <v>1.078025303953398</v>
      </c>
      <c r="O2700" s="123">
        <v>11298.73076280428</v>
      </c>
      <c r="P2700" s="53">
        <v>12906.417614306145</v>
      </c>
      <c r="Q2700" s="54">
        <v>12197.162361749086</v>
      </c>
      <c r="R2700" s="55">
        <v>1.0795161525489629</v>
      </c>
      <c r="S2700" s="121">
        <v>13009.746087238351</v>
      </c>
      <c r="T2700" s="54">
        <v>12180.412282817188</v>
      </c>
      <c r="U2700" s="55">
        <v>1.0780336781645798</v>
      </c>
    </row>
    <row r="2701" spans="1:21" ht="13" x14ac:dyDescent="0.3">
      <c r="A2701" s="44" t="s">
        <v>4621</v>
      </c>
      <c r="B2701" s="44" t="s">
        <v>10729</v>
      </c>
      <c r="C2701" s="98" t="s">
        <v>961</v>
      </c>
      <c r="D2701" s="98" t="s">
        <v>13151</v>
      </c>
      <c r="E2701" s="98" t="s">
        <v>179</v>
      </c>
      <c r="F2701" s="122">
        <v>1.1480105072697189</v>
      </c>
      <c r="G2701" s="122">
        <v>1.1535420367412461</v>
      </c>
      <c r="H2701" s="99">
        <v>7380.666666666667</v>
      </c>
      <c r="I2701" s="53">
        <v>8473.0828839887054</v>
      </c>
      <c r="J2701" s="54">
        <v>8007.3927526869993</v>
      </c>
      <c r="K2701" s="55">
        <v>1.0849145631858457</v>
      </c>
      <c r="L2701" s="121">
        <v>8513.9092591748904</v>
      </c>
      <c r="M2701" s="54">
        <v>7971.1101701104617</v>
      </c>
      <c r="N2701" s="120">
        <v>1.0799986681569589</v>
      </c>
      <c r="O2701" s="123">
        <v>7446.0918904815553</v>
      </c>
      <c r="P2701" s="53">
        <v>8548.1917283686707</v>
      </c>
      <c r="Q2701" s="54">
        <v>8078.4370633336657</v>
      </c>
      <c r="R2701" s="55">
        <v>1.0849230955181262</v>
      </c>
      <c r="S2701" s="121">
        <v>8589.3800051085691</v>
      </c>
      <c r="T2701" s="54">
        <v>8041.8317939837279</v>
      </c>
      <c r="U2701" s="55">
        <v>1.0800070576974365</v>
      </c>
    </row>
    <row r="2702" spans="1:21" ht="13" x14ac:dyDescent="0.3">
      <c r="A2702" s="44" t="s">
        <v>4620</v>
      </c>
      <c r="B2702" s="44" t="s">
        <v>10728</v>
      </c>
      <c r="C2702" s="98" t="s">
        <v>961</v>
      </c>
      <c r="D2702" s="98" t="s">
        <v>13151</v>
      </c>
      <c r="E2702" s="98" t="s">
        <v>184</v>
      </c>
      <c r="F2702" s="122">
        <v>1.1422891548840524</v>
      </c>
      <c r="G2702" s="122">
        <v>1.1514342947321816</v>
      </c>
      <c r="H2702" s="99">
        <v>6043.833333333333</v>
      </c>
      <c r="I2702" s="53">
        <v>6903.8052705933978</v>
      </c>
      <c r="J2702" s="54">
        <v>6524.3643956528977</v>
      </c>
      <c r="K2702" s="55">
        <v>1.0795076627393594</v>
      </c>
      <c r="L2702" s="121">
        <v>6959.076971645517</v>
      </c>
      <c r="M2702" s="54">
        <v>6515.405266210345</v>
      </c>
      <c r="N2702" s="120">
        <v>1.078025303953398</v>
      </c>
      <c r="O2702" s="123">
        <v>6096.5038430699697</v>
      </c>
      <c r="P2702" s="53">
        <v>6963.970222647773</v>
      </c>
      <c r="Q2702" s="54">
        <v>6581.2743726708613</v>
      </c>
      <c r="R2702" s="55">
        <v>1.0795161525489632</v>
      </c>
      <c r="S2702" s="121">
        <v>7019.723602877305</v>
      </c>
      <c r="T2702" s="54">
        <v>6572.2364618892152</v>
      </c>
      <c r="U2702" s="55">
        <v>1.0780336781645798</v>
      </c>
    </row>
    <row r="2703" spans="1:21" ht="13" x14ac:dyDescent="0.3">
      <c r="A2703" s="44" t="s">
        <v>4619</v>
      </c>
      <c r="B2703" s="44" t="s">
        <v>10727</v>
      </c>
      <c r="C2703" s="98" t="s">
        <v>961</v>
      </c>
      <c r="D2703" s="98" t="s">
        <v>13151</v>
      </c>
      <c r="E2703" s="98" t="s">
        <v>179</v>
      </c>
      <c r="F2703" s="122">
        <v>1.1480105072697189</v>
      </c>
      <c r="G2703" s="122">
        <v>1.1535420367412461</v>
      </c>
      <c r="H2703" s="99">
        <v>3794.0833333333339</v>
      </c>
      <c r="I2703" s="53">
        <v>4355.6475321235866</v>
      </c>
      <c r="J2703" s="54">
        <v>4116.2562622740315</v>
      </c>
      <c r="K2703" s="55">
        <v>1.0849145631858457</v>
      </c>
      <c r="L2703" s="121">
        <v>4376.6346158993501</v>
      </c>
      <c r="M2703" s="54">
        <v>4097.6049468765159</v>
      </c>
      <c r="N2703" s="120">
        <v>1.0799986681569589</v>
      </c>
      <c r="O2703" s="123">
        <v>3828.2402418734287</v>
      </c>
      <c r="P2703" s="53">
        <v>4394.8600220234657</v>
      </c>
      <c r="Q2703" s="54">
        <v>4153.3462536003799</v>
      </c>
      <c r="R2703" s="55">
        <v>1.0849230955181262</v>
      </c>
      <c r="S2703" s="121">
        <v>4416.0360457454753</v>
      </c>
      <c r="T2703" s="54">
        <v>4134.5264797846448</v>
      </c>
      <c r="U2703" s="55">
        <v>1.0800070576974365</v>
      </c>
    </row>
    <row r="2704" spans="1:21" ht="13" x14ac:dyDescent="0.3">
      <c r="A2704" s="44" t="s">
        <v>4618</v>
      </c>
      <c r="B2704" s="44" t="s">
        <v>10726</v>
      </c>
      <c r="C2704" s="98" t="s">
        <v>961</v>
      </c>
      <c r="D2704" s="98" t="s">
        <v>13151</v>
      </c>
      <c r="E2704" s="98" t="s">
        <v>179</v>
      </c>
      <c r="F2704" s="122">
        <v>1.1480105072697189</v>
      </c>
      <c r="G2704" s="122">
        <v>1.1535420367412461</v>
      </c>
      <c r="H2704" s="99">
        <v>3997.5</v>
      </c>
      <c r="I2704" s="53">
        <v>4589.1720028107011</v>
      </c>
      <c r="J2704" s="54">
        <v>4336.9459663354182</v>
      </c>
      <c r="K2704" s="55">
        <v>1.0849145631858457</v>
      </c>
      <c r="L2704" s="121">
        <v>4611.2842918731312</v>
      </c>
      <c r="M2704" s="54">
        <v>4317.2946759574434</v>
      </c>
      <c r="N2704" s="120">
        <v>1.0799986681569589</v>
      </c>
      <c r="O2704" s="123">
        <v>4032.2982767704261</v>
      </c>
      <c r="P2704" s="53">
        <v>4629.1207901780299</v>
      </c>
      <c r="Q2704" s="54">
        <v>4374.7335284861765</v>
      </c>
      <c r="R2704" s="55">
        <v>1.0849230955181262</v>
      </c>
      <c r="S2704" s="121">
        <v>4651.4255669339746</v>
      </c>
      <c r="T2704" s="54">
        <v>4354.9105976532719</v>
      </c>
      <c r="U2704" s="55">
        <v>1.0800070576974365</v>
      </c>
    </row>
    <row r="2705" spans="1:21" ht="13" x14ac:dyDescent="0.3">
      <c r="A2705" s="44" t="s">
        <v>4617</v>
      </c>
      <c r="B2705" s="44" t="s">
        <v>10725</v>
      </c>
      <c r="C2705" s="98" t="s">
        <v>961</v>
      </c>
      <c r="D2705" s="98" t="s">
        <v>13151</v>
      </c>
      <c r="E2705" s="98" t="s">
        <v>184</v>
      </c>
      <c r="F2705" s="122">
        <v>1.1422891548840524</v>
      </c>
      <c r="G2705" s="122">
        <v>1.1514342947321816</v>
      </c>
      <c r="H2705" s="99">
        <v>4789.166666666667</v>
      </c>
      <c r="I2705" s="53">
        <v>5470.6131442655415</v>
      </c>
      <c r="J2705" s="54">
        <v>5169.9421148025831</v>
      </c>
      <c r="K2705" s="55">
        <v>1.0795076627393596</v>
      </c>
      <c r="L2705" s="121">
        <v>5514.4107431882067</v>
      </c>
      <c r="M2705" s="54">
        <v>5162.8428515168152</v>
      </c>
      <c r="N2705" s="120">
        <v>1.078025303953398</v>
      </c>
      <c r="O2705" s="123">
        <v>4832.7729518856841</v>
      </c>
      <c r="P2705" s="53">
        <v>5520.4241309560048</v>
      </c>
      <c r="Q2705" s="54">
        <v>5217.0564631623283</v>
      </c>
      <c r="R2705" s="55">
        <v>1.0795161525489629</v>
      </c>
      <c r="S2705" s="121">
        <v>5564.6205154552563</v>
      </c>
      <c r="T2705" s="54">
        <v>5209.8920010556185</v>
      </c>
      <c r="U2705" s="55">
        <v>1.0780336781645798</v>
      </c>
    </row>
    <row r="2706" spans="1:21" ht="13" x14ac:dyDescent="0.3">
      <c r="A2706" s="44" t="s">
        <v>4616</v>
      </c>
      <c r="B2706" s="44" t="s">
        <v>10724</v>
      </c>
      <c r="C2706" s="98" t="s">
        <v>961</v>
      </c>
      <c r="D2706" s="98" t="s">
        <v>13151</v>
      </c>
      <c r="E2706" s="98" t="s">
        <v>184</v>
      </c>
      <c r="F2706" s="122">
        <v>1.1422891548840524</v>
      </c>
      <c r="G2706" s="122">
        <v>1.1514342947321816</v>
      </c>
      <c r="H2706" s="99">
        <v>3737.666666666667</v>
      </c>
      <c r="I2706" s="53">
        <v>4269.4960979049602</v>
      </c>
      <c r="J2706" s="54">
        <v>4034.8398074321462</v>
      </c>
      <c r="K2706" s="55">
        <v>1.0795076627393594</v>
      </c>
      <c r="L2706" s="121">
        <v>4303.6775822773179</v>
      </c>
      <c r="M2706" s="54">
        <v>4029.2992444098172</v>
      </c>
      <c r="N2706" s="120">
        <v>1.0780253039533978</v>
      </c>
      <c r="O2706" s="123">
        <v>3771.1128526543089</v>
      </c>
      <c r="P2706" s="53">
        <v>4307.7013134308781</v>
      </c>
      <c r="Q2706" s="54">
        <v>4070.9772375253242</v>
      </c>
      <c r="R2706" s="55">
        <v>1.0795161525489632</v>
      </c>
      <c r="S2706" s="121">
        <v>4342.1886678514793</v>
      </c>
      <c r="T2706" s="54">
        <v>4065.3866593206453</v>
      </c>
      <c r="U2706" s="55">
        <v>1.0780336781645796</v>
      </c>
    </row>
    <row r="2707" spans="1:21" ht="13" x14ac:dyDescent="0.3">
      <c r="A2707" s="44" t="s">
        <v>4615</v>
      </c>
      <c r="B2707" s="44" t="s">
        <v>10723</v>
      </c>
      <c r="C2707" s="98" t="s">
        <v>961</v>
      </c>
      <c r="D2707" s="98" t="s">
        <v>13151</v>
      </c>
      <c r="E2707" s="98" t="s">
        <v>179</v>
      </c>
      <c r="F2707" s="122">
        <v>1.1480105072697189</v>
      </c>
      <c r="G2707" s="122">
        <v>1.1535420367412461</v>
      </c>
      <c r="H2707" s="99">
        <v>3441.9166666666665</v>
      </c>
      <c r="I2707" s="53">
        <v>3951.3564984800996</v>
      </c>
      <c r="J2707" s="54">
        <v>3734.1855169387491</v>
      </c>
      <c r="K2707" s="55">
        <v>1.0849145631858459</v>
      </c>
      <c r="L2707" s="121">
        <v>3970.3955619603071</v>
      </c>
      <c r="M2707" s="54">
        <v>3717.2654159072395</v>
      </c>
      <c r="N2707" s="120">
        <v>1.0799986681569589</v>
      </c>
      <c r="O2707" s="123">
        <v>3473.4948115626503</v>
      </c>
      <c r="P2707" s="53">
        <v>3987.6085406207749</v>
      </c>
      <c r="Q2707" s="54">
        <v>3768.4747432267009</v>
      </c>
      <c r="R2707" s="55">
        <v>1.0849230955181262</v>
      </c>
      <c r="S2707" s="121">
        <v>4006.8222795401307</v>
      </c>
      <c r="T2707" s="54">
        <v>3751.3989113630901</v>
      </c>
      <c r="U2707" s="55">
        <v>1.0800070576974365</v>
      </c>
    </row>
    <row r="2708" spans="1:21" ht="13" x14ac:dyDescent="0.3">
      <c r="A2708" s="44" t="s">
        <v>4614</v>
      </c>
      <c r="B2708" s="44" t="s">
        <v>10722</v>
      </c>
      <c r="C2708" s="98" t="s">
        <v>961</v>
      </c>
      <c r="D2708" s="98" t="s">
        <v>13151</v>
      </c>
      <c r="E2708" s="98" t="s">
        <v>184</v>
      </c>
      <c r="F2708" s="122">
        <v>1.1422891548840524</v>
      </c>
      <c r="G2708" s="122">
        <v>1.1514342947321816</v>
      </c>
      <c r="H2708" s="99">
        <v>6691.333333333333</v>
      </c>
      <c r="I2708" s="53">
        <v>7643.437498380822</v>
      </c>
      <c r="J2708" s="54">
        <v>7223.3456072766339</v>
      </c>
      <c r="K2708" s="55">
        <v>1.0795076627393596</v>
      </c>
      <c r="L2708" s="121">
        <v>7704.6306774846043</v>
      </c>
      <c r="M2708" s="54">
        <v>7213.4266505201695</v>
      </c>
      <c r="N2708" s="120">
        <v>1.0780253039533978</v>
      </c>
      <c r="O2708" s="123">
        <v>6747.8887849577841</v>
      </c>
      <c r="P2708" s="53">
        <v>7708.0401774210022</v>
      </c>
      <c r="Q2708" s="54">
        <v>7284.4549389659242</v>
      </c>
      <c r="R2708" s="55">
        <v>1.0795161525489632</v>
      </c>
      <c r="S2708" s="121">
        <v>7769.7505640390636</v>
      </c>
      <c r="T2708" s="54">
        <v>7274.4513666935572</v>
      </c>
      <c r="U2708" s="55">
        <v>1.0780336781645798</v>
      </c>
    </row>
    <row r="2709" spans="1:21" ht="13" x14ac:dyDescent="0.3">
      <c r="A2709" s="44" t="s">
        <v>4613</v>
      </c>
      <c r="B2709" s="44" t="s">
        <v>10106</v>
      </c>
      <c r="C2709" s="98" t="s">
        <v>961</v>
      </c>
      <c r="D2709" s="98" t="s">
        <v>13151</v>
      </c>
      <c r="E2709" s="98" t="s">
        <v>179</v>
      </c>
      <c r="F2709" s="122">
        <v>1.1480105072697189</v>
      </c>
      <c r="G2709" s="122">
        <v>1.1535420367412461</v>
      </c>
      <c r="H2709" s="99">
        <v>2850.2500000000005</v>
      </c>
      <c r="I2709" s="53">
        <v>3272.1169483455169</v>
      </c>
      <c r="J2709" s="54">
        <v>3092.2777337204575</v>
      </c>
      <c r="K2709" s="55">
        <v>1.0849145631858459</v>
      </c>
      <c r="L2709" s="121">
        <v>3287.8831902217371</v>
      </c>
      <c r="M2709" s="54">
        <v>3078.2662039143725</v>
      </c>
      <c r="N2709" s="120">
        <v>1.0799986681569589</v>
      </c>
      <c r="O2709" s="123">
        <v>2873.749560568237</v>
      </c>
      <c r="P2709" s="53">
        <v>3299.0946907940734</v>
      </c>
      <c r="Q2709" s="54">
        <v>3117.7972689955463</v>
      </c>
      <c r="R2709" s="55">
        <v>1.0849230955181262</v>
      </c>
      <c r="S2709" s="121">
        <v>3314.990921182145</v>
      </c>
      <c r="T2709" s="54">
        <v>3103.6698074686028</v>
      </c>
      <c r="U2709" s="55">
        <v>1.0800070576974365</v>
      </c>
    </row>
    <row r="2710" spans="1:21" ht="13" x14ac:dyDescent="0.3">
      <c r="A2710" s="44" t="s">
        <v>4612</v>
      </c>
      <c r="B2710" s="44" t="s">
        <v>10118</v>
      </c>
      <c r="C2710" s="98" t="s">
        <v>961</v>
      </c>
      <c r="D2710" s="98" t="s">
        <v>13151</v>
      </c>
      <c r="E2710" s="98" t="s">
        <v>179</v>
      </c>
      <c r="F2710" s="122">
        <v>1.1480105072697189</v>
      </c>
      <c r="G2710" s="122">
        <v>1.1535420367412461</v>
      </c>
      <c r="H2710" s="99">
        <v>3618.75</v>
      </c>
      <c r="I2710" s="53">
        <v>4154.3630231822954</v>
      </c>
      <c r="J2710" s="54">
        <v>3926.0345755287799</v>
      </c>
      <c r="K2710" s="55">
        <v>1.0849145631858459</v>
      </c>
      <c r="L2710" s="121">
        <v>4174.3802454573843</v>
      </c>
      <c r="M2710" s="54">
        <v>3908.2451803929953</v>
      </c>
      <c r="N2710" s="120">
        <v>1.0799986681569589</v>
      </c>
      <c r="O2710" s="123">
        <v>3651.248606407979</v>
      </c>
      <c r="P2710" s="53">
        <v>4191.6717648102776</v>
      </c>
      <c r="Q2710" s="54">
        <v>3961.3239405703885</v>
      </c>
      <c r="R2710" s="55">
        <v>1.0849230955181262</v>
      </c>
      <c r="S2710" s="121">
        <v>4211.8687540844967</v>
      </c>
      <c r="T2710" s="54">
        <v>3943.3742643285473</v>
      </c>
      <c r="U2710" s="55">
        <v>1.0800070576974365</v>
      </c>
    </row>
    <row r="2711" spans="1:21" ht="13" x14ac:dyDescent="0.3">
      <c r="A2711" s="44" t="s">
        <v>4611</v>
      </c>
      <c r="B2711" s="44" t="s">
        <v>10721</v>
      </c>
      <c r="C2711" s="98" t="s">
        <v>961</v>
      </c>
      <c r="D2711" s="98" t="s">
        <v>13151</v>
      </c>
      <c r="E2711" s="98" t="s">
        <v>184</v>
      </c>
      <c r="F2711" s="122">
        <v>1.1422891548840524</v>
      </c>
      <c r="G2711" s="122">
        <v>1.1514342947321816</v>
      </c>
      <c r="H2711" s="99">
        <v>4733.4166666666661</v>
      </c>
      <c r="I2711" s="53">
        <v>5406.9305238807538</v>
      </c>
      <c r="J2711" s="54">
        <v>5109.7595626048624</v>
      </c>
      <c r="K2711" s="55">
        <v>1.0795076627393594</v>
      </c>
      <c r="L2711" s="121">
        <v>5450.2182812568863</v>
      </c>
      <c r="M2711" s="54">
        <v>5102.742940821412</v>
      </c>
      <c r="N2711" s="120">
        <v>1.0780253039533978</v>
      </c>
      <c r="O2711" s="123">
        <v>4775.022383216834</v>
      </c>
      <c r="P2711" s="53">
        <v>5454.4562826771908</v>
      </c>
      <c r="Q2711" s="54">
        <v>5154.7137914654168</v>
      </c>
      <c r="R2711" s="55">
        <v>1.0795161525489629</v>
      </c>
      <c r="S2711" s="121">
        <v>5498.1245301496565</v>
      </c>
      <c r="T2711" s="54">
        <v>5147.6349430974415</v>
      </c>
      <c r="U2711" s="55">
        <v>1.0780336781645798</v>
      </c>
    </row>
    <row r="2712" spans="1:21" ht="13" x14ac:dyDescent="0.3">
      <c r="A2712" s="44" t="s">
        <v>4610</v>
      </c>
      <c r="B2712" s="44" t="s">
        <v>10720</v>
      </c>
      <c r="C2712" s="98" t="s">
        <v>980</v>
      </c>
      <c r="D2712" s="98" t="s">
        <v>13158</v>
      </c>
      <c r="E2712" s="98" t="s">
        <v>445</v>
      </c>
      <c r="F2712" s="122">
        <v>1.0410503393634596</v>
      </c>
      <c r="G2712" s="122">
        <v>1.0589866082140267</v>
      </c>
      <c r="H2712" s="99">
        <v>9178.25</v>
      </c>
      <c r="I2712" s="53">
        <v>9555.0202772626726</v>
      </c>
      <c r="J2712" s="54">
        <v>9029.8656542721055</v>
      </c>
      <c r="K2712" s="55">
        <v>0.98383304598067234</v>
      </c>
      <c r="L2712" s="121">
        <v>9719.6438368403906</v>
      </c>
      <c r="M2712" s="54">
        <v>9099.9738755964117</v>
      </c>
      <c r="N2712" s="120">
        <v>0.99147156327147457</v>
      </c>
      <c r="O2712" s="123">
        <v>9259.0927341504139</v>
      </c>
      <c r="P2712" s="53">
        <v>9639.1816330850306</v>
      </c>
      <c r="Q2712" s="54">
        <v>9109.4730487262696</v>
      </c>
      <c r="R2712" s="55">
        <v>0.98384078335533887</v>
      </c>
      <c r="S2712" s="121">
        <v>9805.2552096770851</v>
      </c>
      <c r="T2712" s="54">
        <v>9180.198459773359</v>
      </c>
      <c r="U2712" s="55">
        <v>0.99147926512431739</v>
      </c>
    </row>
    <row r="2713" spans="1:21" ht="13" x14ac:dyDescent="0.3">
      <c r="A2713" s="44" t="s">
        <v>4609</v>
      </c>
      <c r="B2713" s="44" t="s">
        <v>10719</v>
      </c>
      <c r="C2713" s="98" t="s">
        <v>980</v>
      </c>
      <c r="D2713" s="98" t="s">
        <v>13158</v>
      </c>
      <c r="E2713" s="98" t="s">
        <v>399</v>
      </c>
      <c r="F2713" s="122">
        <v>1.0299054059037172</v>
      </c>
      <c r="G2713" s="122">
        <v>1.0587383698763777</v>
      </c>
      <c r="H2713" s="99">
        <v>6172.0833333333339</v>
      </c>
      <c r="I2713" s="53">
        <v>6356.6619906882352</v>
      </c>
      <c r="J2713" s="54">
        <v>6007.2927236085961</v>
      </c>
      <c r="K2713" s="55">
        <v>0.97330065055428538</v>
      </c>
      <c r="L2713" s="121">
        <v>6534.6214470744935</v>
      </c>
      <c r="M2713" s="54">
        <v>6118.0106445773263</v>
      </c>
      <c r="N2713" s="120">
        <v>0.99123915121755091</v>
      </c>
      <c r="O2713" s="123">
        <v>6231.1468573292404</v>
      </c>
      <c r="P2713" s="53">
        <v>6417.4918333433425</v>
      </c>
      <c r="Q2713" s="54">
        <v>6064.8269865158609</v>
      </c>
      <c r="R2713" s="55">
        <v>0.97330830509671751</v>
      </c>
      <c r="S2713" s="121">
        <v>6597.1542661890735</v>
      </c>
      <c r="T2713" s="54">
        <v>6176.6047020973656</v>
      </c>
      <c r="U2713" s="55">
        <v>0.9912468512649929</v>
      </c>
    </row>
    <row r="2714" spans="1:21" ht="13" x14ac:dyDescent="0.3">
      <c r="A2714" s="44" t="s">
        <v>4608</v>
      </c>
      <c r="B2714" s="44" t="s">
        <v>10718</v>
      </c>
      <c r="C2714" s="98" t="s">
        <v>980</v>
      </c>
      <c r="D2714" s="98" t="s">
        <v>13158</v>
      </c>
      <c r="E2714" s="98" t="s">
        <v>399</v>
      </c>
      <c r="F2714" s="122">
        <v>1.0299054059037172</v>
      </c>
      <c r="G2714" s="122">
        <v>1.0587383698763777</v>
      </c>
      <c r="H2714" s="99">
        <v>17550</v>
      </c>
      <c r="I2714" s="53">
        <v>18074.839873610235</v>
      </c>
      <c r="J2714" s="54">
        <v>17081.426417227707</v>
      </c>
      <c r="K2714" s="55">
        <v>0.97330065055428527</v>
      </c>
      <c r="L2714" s="121">
        <v>18580.858391330428</v>
      </c>
      <c r="M2714" s="54">
        <v>17396.24710386802</v>
      </c>
      <c r="N2714" s="120">
        <v>0.99123915121755102</v>
      </c>
      <c r="O2714" s="123">
        <v>17721.430695300412</v>
      </c>
      <c r="P2714" s="53">
        <v>18251.397273437964</v>
      </c>
      <c r="Q2714" s="54">
        <v>17248.415673931788</v>
      </c>
      <c r="R2714" s="55">
        <v>0.97330830509671751</v>
      </c>
      <c r="S2714" s="121">
        <v>18762.35864621956</v>
      </c>
      <c r="T2714" s="54">
        <v>17566.312376627327</v>
      </c>
      <c r="U2714" s="55">
        <v>0.9912468512649929</v>
      </c>
    </row>
    <row r="2715" spans="1:21" ht="13" x14ac:dyDescent="0.3">
      <c r="A2715" s="44" t="s">
        <v>4607</v>
      </c>
      <c r="B2715" s="44" t="s">
        <v>10717</v>
      </c>
      <c r="C2715" s="98" t="s">
        <v>980</v>
      </c>
      <c r="D2715" s="98" t="s">
        <v>13158</v>
      </c>
      <c r="E2715" s="98" t="s">
        <v>395</v>
      </c>
      <c r="F2715" s="122">
        <v>1.0405991165014206</v>
      </c>
      <c r="G2715" s="122">
        <v>1.0705796075111154</v>
      </c>
      <c r="H2715" s="99">
        <v>10343.75</v>
      </c>
      <c r="I2715" s="53">
        <v>10763.697111311569</v>
      </c>
      <c r="J2715" s="54">
        <v>10172.112254927062</v>
      </c>
      <c r="K2715" s="55">
        <v>0.98340662283282776</v>
      </c>
      <c r="L2715" s="121">
        <v>11073.8078151931</v>
      </c>
      <c r="M2715" s="54">
        <v>10367.803955910262</v>
      </c>
      <c r="N2715" s="120">
        <v>1.0023254579731975</v>
      </c>
      <c r="O2715" s="123">
        <v>10450.995836236389</v>
      </c>
      <c r="P2715" s="53">
        <v>10875.297033747611</v>
      </c>
      <c r="Q2715" s="54">
        <v>10277.659348774998</v>
      </c>
      <c r="R2715" s="55">
        <v>0.98341435685388112</v>
      </c>
      <c r="S2715" s="121">
        <v>11188.623020458253</v>
      </c>
      <c r="T2715" s="54">
        <v>10475.380561030624</v>
      </c>
      <c r="U2715" s="55">
        <v>1.002333244140208</v>
      </c>
    </row>
    <row r="2716" spans="1:21" ht="13" x14ac:dyDescent="0.3">
      <c r="A2716" s="44" t="s">
        <v>4606</v>
      </c>
      <c r="B2716" s="44" t="s">
        <v>10716</v>
      </c>
      <c r="C2716" s="98" t="s">
        <v>980</v>
      </c>
      <c r="D2716" s="98" t="s">
        <v>13158</v>
      </c>
      <c r="E2716" s="98" t="s">
        <v>445</v>
      </c>
      <c r="F2716" s="122">
        <v>1.0410503393634596</v>
      </c>
      <c r="G2716" s="122">
        <v>1.0589866082140267</v>
      </c>
      <c r="H2716" s="99">
        <v>6433.5000000000018</v>
      </c>
      <c r="I2716" s="53">
        <v>6697.5973582948191</v>
      </c>
      <c r="J2716" s="54">
        <v>6329.4899013166569</v>
      </c>
      <c r="K2716" s="55">
        <v>0.98383304598067223</v>
      </c>
      <c r="L2716" s="121">
        <v>6812.9903439449427</v>
      </c>
      <c r="M2716" s="54">
        <v>6378.6323023070336</v>
      </c>
      <c r="N2716" s="120">
        <v>0.99147156327147457</v>
      </c>
      <c r="O2716" s="123">
        <v>6488.7471190272372</v>
      </c>
      <c r="P2716" s="53">
        <v>6755.1123903069756</v>
      </c>
      <c r="Q2716" s="54">
        <v>6383.894048578456</v>
      </c>
      <c r="R2716" s="55">
        <v>0.98384078335533898</v>
      </c>
      <c r="S2716" s="121">
        <v>6871.4963031371908</v>
      </c>
      <c r="T2716" s="54">
        <v>6433.4582251506563</v>
      </c>
      <c r="U2716" s="55">
        <v>0.99147926512431728</v>
      </c>
    </row>
    <row r="2717" spans="1:21" ht="13" x14ac:dyDescent="0.3">
      <c r="A2717" s="44" t="s">
        <v>4605</v>
      </c>
      <c r="B2717" s="44" t="s">
        <v>10715</v>
      </c>
      <c r="C2717" s="98" t="s">
        <v>980</v>
      </c>
      <c r="D2717" s="98" t="s">
        <v>13158</v>
      </c>
      <c r="E2717" s="98" t="s">
        <v>395</v>
      </c>
      <c r="F2717" s="122">
        <v>1.0405991165014206</v>
      </c>
      <c r="G2717" s="122">
        <v>1.0705796075111154</v>
      </c>
      <c r="H2717" s="99">
        <v>14569.083333333332</v>
      </c>
      <c r="I2717" s="53">
        <v>15160.575244902237</v>
      </c>
      <c r="J2717" s="54">
        <v>14327.33303860337</v>
      </c>
      <c r="K2717" s="55">
        <v>0.98340662283282787</v>
      </c>
      <c r="L2717" s="121">
        <v>15597.363516796731</v>
      </c>
      <c r="M2717" s="54">
        <v>14602.96312433301</v>
      </c>
      <c r="N2717" s="120">
        <v>1.0023254579731975</v>
      </c>
      <c r="O2717" s="123">
        <v>14703.728916210515</v>
      </c>
      <c r="P2717" s="53">
        <v>15300.687319485052</v>
      </c>
      <c r="Q2717" s="54">
        <v>14459.858115488978</v>
      </c>
      <c r="R2717" s="55">
        <v>0.98341435685388112</v>
      </c>
      <c r="S2717" s="121">
        <v>15741.512332066492</v>
      </c>
      <c r="T2717" s="54">
        <v>14738.03630554347</v>
      </c>
      <c r="U2717" s="55">
        <v>1.002333244140208</v>
      </c>
    </row>
    <row r="2718" spans="1:21" ht="13" x14ac:dyDescent="0.3">
      <c r="A2718" s="44" t="s">
        <v>4604</v>
      </c>
      <c r="B2718" s="44" t="s">
        <v>10714</v>
      </c>
      <c r="C2718" s="98" t="s">
        <v>980</v>
      </c>
      <c r="D2718" s="98" t="s">
        <v>13158</v>
      </c>
      <c r="E2718" s="98" t="s">
        <v>445</v>
      </c>
      <c r="F2718" s="122">
        <v>1.0410503393634596</v>
      </c>
      <c r="G2718" s="122">
        <v>1.0589866082140267</v>
      </c>
      <c r="H2718" s="99">
        <v>18938.083333333336</v>
      </c>
      <c r="I2718" s="53">
        <v>19715.498081060148</v>
      </c>
      <c r="J2718" s="54">
        <v>18631.912210869141</v>
      </c>
      <c r="K2718" s="55">
        <v>0.98383304598067234</v>
      </c>
      <c r="L2718" s="121">
        <v>20055.176635241256</v>
      </c>
      <c r="M2718" s="54">
        <v>18776.571087865461</v>
      </c>
      <c r="N2718" s="120">
        <v>0.99147156327147457</v>
      </c>
      <c r="O2718" s="123">
        <v>19108.318902590865</v>
      </c>
      <c r="P2718" s="53">
        <v>19892.721878207431</v>
      </c>
      <c r="Q2718" s="54">
        <v>18799.543437728629</v>
      </c>
      <c r="R2718" s="55">
        <v>0.98384078335533909</v>
      </c>
      <c r="S2718" s="121">
        <v>20235.453823326672</v>
      </c>
      <c r="T2718" s="54">
        <v>18945.501983301892</v>
      </c>
      <c r="U2718" s="55">
        <v>0.99147926512431728</v>
      </c>
    </row>
    <row r="2719" spans="1:21" ht="13" x14ac:dyDescent="0.3">
      <c r="A2719" s="44" t="s">
        <v>4603</v>
      </c>
      <c r="B2719" s="44" t="s">
        <v>10713</v>
      </c>
      <c r="C2719" s="98" t="s">
        <v>980</v>
      </c>
      <c r="D2719" s="98" t="s">
        <v>13158</v>
      </c>
      <c r="E2719" s="98" t="s">
        <v>395</v>
      </c>
      <c r="F2719" s="122">
        <v>1.0405991165014206</v>
      </c>
      <c r="G2719" s="122">
        <v>1.0705796075111154</v>
      </c>
      <c r="H2719" s="99">
        <v>6691.0000000000009</v>
      </c>
      <c r="I2719" s="53">
        <v>6962.6486885110062</v>
      </c>
      <c r="J2719" s="54">
        <v>6579.973713374452</v>
      </c>
      <c r="K2719" s="55">
        <v>0.98340662283282787</v>
      </c>
      <c r="L2719" s="121">
        <v>7163.2481538568736</v>
      </c>
      <c r="M2719" s="54">
        <v>6706.5596392986645</v>
      </c>
      <c r="N2719" s="120">
        <v>1.0023254579731973</v>
      </c>
      <c r="O2719" s="123">
        <v>6752.1059592614647</v>
      </c>
      <c r="P2719" s="53">
        <v>7026.2354957314574</v>
      </c>
      <c r="Q2719" s="54">
        <v>6640.1179393363718</v>
      </c>
      <c r="R2719" s="55">
        <v>0.98341435685388123</v>
      </c>
      <c r="S2719" s="121">
        <v>7228.6669477396017</v>
      </c>
      <c r="T2719" s="54">
        <v>6767.8602709249744</v>
      </c>
      <c r="U2719" s="55">
        <v>1.002333244140208</v>
      </c>
    </row>
    <row r="2720" spans="1:21" ht="13" x14ac:dyDescent="0.3">
      <c r="A2720" s="44" t="s">
        <v>4602</v>
      </c>
      <c r="B2720" s="44" t="s">
        <v>10712</v>
      </c>
      <c r="C2720" s="98" t="s">
        <v>980</v>
      </c>
      <c r="D2720" s="98" t="s">
        <v>13158</v>
      </c>
      <c r="E2720" s="98" t="s">
        <v>445</v>
      </c>
      <c r="F2720" s="122">
        <v>1.0410503393634596</v>
      </c>
      <c r="G2720" s="122">
        <v>1.0589866082140267</v>
      </c>
      <c r="H2720" s="99">
        <v>8641.9166666666679</v>
      </c>
      <c r="I2720" s="53">
        <v>8996.6702785840716</v>
      </c>
      <c r="J2720" s="54">
        <v>8502.2031972778059</v>
      </c>
      <c r="K2720" s="55">
        <v>0.98383304598067223</v>
      </c>
      <c r="L2720" s="121">
        <v>9151.6740193016012</v>
      </c>
      <c r="M2720" s="54">
        <v>8568.2146271618112</v>
      </c>
      <c r="N2720" s="120">
        <v>0.99147156327147445</v>
      </c>
      <c r="O2720" s="123">
        <v>8719.1679508982215</v>
      </c>
      <c r="P2720" s="53">
        <v>9077.0927542495938</v>
      </c>
      <c r="Q2720" s="54">
        <v>8578.2730270184711</v>
      </c>
      <c r="R2720" s="55">
        <v>0.98384078335533887</v>
      </c>
      <c r="S2720" s="121">
        <v>9233.4820947701519</v>
      </c>
      <c r="T2720" s="54">
        <v>8644.8742324520681</v>
      </c>
      <c r="U2720" s="55">
        <v>0.99147926512431728</v>
      </c>
    </row>
    <row r="2721" spans="1:21" ht="13" x14ac:dyDescent="0.3">
      <c r="A2721" s="44" t="s">
        <v>4601</v>
      </c>
      <c r="B2721" s="44" t="s">
        <v>7888</v>
      </c>
      <c r="C2721" s="98" t="s">
        <v>980</v>
      </c>
      <c r="D2721" s="98" t="s">
        <v>13158</v>
      </c>
      <c r="E2721" s="98" t="s">
        <v>397</v>
      </c>
      <c r="F2721" s="122">
        <v>1.0377293609759901</v>
      </c>
      <c r="G2721" s="122">
        <v>1.0575739776464581</v>
      </c>
      <c r="H2721" s="99">
        <v>11286.416666666668</v>
      </c>
      <c r="I2721" s="53">
        <v>11712.245955208766</v>
      </c>
      <c r="J2721" s="54">
        <v>11068.527791301058</v>
      </c>
      <c r="K2721" s="55">
        <v>0.98069459228728251</v>
      </c>
      <c r="L2721" s="121">
        <v>11936.220567541946</v>
      </c>
      <c r="M2721" s="54">
        <v>11175.234109534786</v>
      </c>
      <c r="N2721" s="120">
        <v>0.99014899410366009</v>
      </c>
      <c r="O2721" s="123">
        <v>11386.07548947853</v>
      </c>
      <c r="P2721" s="53">
        <v>11815.664841720938</v>
      </c>
      <c r="Q2721" s="54">
        <v>11166.350477202379</v>
      </c>
      <c r="R2721" s="55">
        <v>0.98070230497951727</v>
      </c>
      <c r="S2721" s="121">
        <v>12041.61714519065</v>
      </c>
      <c r="T2721" s="54">
        <v>11273.998769594515</v>
      </c>
      <c r="U2721" s="55">
        <v>0.9901566856826497</v>
      </c>
    </row>
    <row r="2722" spans="1:21" ht="13" x14ac:dyDescent="0.3">
      <c r="A2722" s="44" t="s">
        <v>4600</v>
      </c>
      <c r="B2722" s="44" t="s">
        <v>10711</v>
      </c>
      <c r="C2722" s="98" t="s">
        <v>980</v>
      </c>
      <c r="D2722" s="98" t="s">
        <v>13158</v>
      </c>
      <c r="E2722" s="98" t="s">
        <v>399</v>
      </c>
      <c r="F2722" s="122">
        <v>1.0299054059037172</v>
      </c>
      <c r="G2722" s="122">
        <v>1.0587383698763777</v>
      </c>
      <c r="H2722" s="99">
        <v>11797.166666666664</v>
      </c>
      <c r="I2722" s="53">
        <v>12149.965724347132</v>
      </c>
      <c r="J2722" s="54">
        <v>11482.189991363994</v>
      </c>
      <c r="K2722" s="55">
        <v>0.97330065055428527</v>
      </c>
      <c r="L2722" s="121">
        <v>12490.113005826604</v>
      </c>
      <c r="M2722" s="54">
        <v>11693.813473438648</v>
      </c>
      <c r="N2722" s="120">
        <v>0.9912391512175508</v>
      </c>
      <c r="O2722" s="123">
        <v>11902.753260363454</v>
      </c>
      <c r="P2722" s="53">
        <v>12258.709927986416</v>
      </c>
      <c r="Q2722" s="54">
        <v>11585.048601828783</v>
      </c>
      <c r="R2722" s="55">
        <v>0.97330830509671762</v>
      </c>
      <c r="S2722" s="121">
        <v>12601.901583917943</v>
      </c>
      <c r="T2722" s="54">
        <v>11798.566690719403</v>
      </c>
      <c r="U2722" s="55">
        <v>0.99124685126499301</v>
      </c>
    </row>
    <row r="2723" spans="1:21" ht="13" x14ac:dyDescent="0.3">
      <c r="A2723" s="44" t="s">
        <v>4599</v>
      </c>
      <c r="B2723" s="44" t="s">
        <v>10710</v>
      </c>
      <c r="C2723" s="98" t="s">
        <v>980</v>
      </c>
      <c r="D2723" s="98" t="s">
        <v>13158</v>
      </c>
      <c r="E2723" s="98" t="s">
        <v>445</v>
      </c>
      <c r="F2723" s="122">
        <v>1.0410503393634596</v>
      </c>
      <c r="G2723" s="122">
        <v>1.0589866082140267</v>
      </c>
      <c r="H2723" s="99">
        <v>12266.749999999998</v>
      </c>
      <c r="I2723" s="53">
        <v>12770.304250386716</v>
      </c>
      <c r="J2723" s="54">
        <v>12068.434016783411</v>
      </c>
      <c r="K2723" s="55">
        <v>0.98383304598067234</v>
      </c>
      <c r="L2723" s="121">
        <v>12990.32397630941</v>
      </c>
      <c r="M2723" s="54">
        <v>12162.13379876036</v>
      </c>
      <c r="N2723" s="120">
        <v>0.99147156327147468</v>
      </c>
      <c r="O2723" s="123">
        <v>12362.461171809613</v>
      </c>
      <c r="P2723" s="53">
        <v>12869.944398279989</v>
      </c>
      <c r="Q2723" s="54">
        <v>12162.693483473131</v>
      </c>
      <c r="R2723" s="55">
        <v>0.98384078335533898</v>
      </c>
      <c r="S2723" s="121">
        <v>13091.680825512263</v>
      </c>
      <c r="T2723" s="54">
        <v>12257.123917753701</v>
      </c>
      <c r="U2723" s="55">
        <v>0.99147926512431728</v>
      </c>
    </row>
    <row r="2724" spans="1:21" ht="13" x14ac:dyDescent="0.3">
      <c r="A2724" s="44" t="s">
        <v>4598</v>
      </c>
      <c r="B2724" s="44" t="s">
        <v>10709</v>
      </c>
      <c r="C2724" s="98" t="s">
        <v>980</v>
      </c>
      <c r="D2724" s="98" t="s">
        <v>13158</v>
      </c>
      <c r="E2724" s="98" t="s">
        <v>395</v>
      </c>
      <c r="F2724" s="122">
        <v>1.0405991165014206</v>
      </c>
      <c r="G2724" s="122">
        <v>1.0705796075111154</v>
      </c>
      <c r="H2724" s="99">
        <v>10974.666666666668</v>
      </c>
      <c r="I2724" s="53">
        <v>11420.228437230924</v>
      </c>
      <c r="J2724" s="54">
        <v>10792.559883382675</v>
      </c>
      <c r="K2724" s="55">
        <v>0.98340662283282776</v>
      </c>
      <c r="L2724" s="121">
        <v>11749.254332565322</v>
      </c>
      <c r="M2724" s="54">
        <v>11000.187792769852</v>
      </c>
      <c r="N2724" s="120">
        <v>1.0023254579731975</v>
      </c>
      <c r="O2724" s="123">
        <v>11079.058286612493</v>
      </c>
      <c r="P2724" s="53">
        <v>11528.858264716702</v>
      </c>
      <c r="Q2724" s="54">
        <v>10895.304979475686</v>
      </c>
      <c r="R2724" s="55">
        <v>0.98341435685388101</v>
      </c>
      <c r="S2724" s="121">
        <v>11861.013872074373</v>
      </c>
      <c r="T2724" s="54">
        <v>11104.908434438754</v>
      </c>
      <c r="U2724" s="55">
        <v>1.002333244140208</v>
      </c>
    </row>
    <row r="2725" spans="1:21" ht="13" x14ac:dyDescent="0.3">
      <c r="A2725" s="44" t="s">
        <v>4597</v>
      </c>
      <c r="B2725" s="44" t="s">
        <v>10708</v>
      </c>
      <c r="C2725" s="98" t="s">
        <v>980</v>
      </c>
      <c r="D2725" s="98" t="s">
        <v>13158</v>
      </c>
      <c r="E2725" s="98" t="s">
        <v>397</v>
      </c>
      <c r="F2725" s="122">
        <v>1.0377293609759901</v>
      </c>
      <c r="G2725" s="122">
        <v>1.0575739776464581</v>
      </c>
      <c r="H2725" s="99">
        <v>28541.666666666664</v>
      </c>
      <c r="I2725" s="53">
        <v>29618.525511189717</v>
      </c>
      <c r="J2725" s="54">
        <v>27990.658154866185</v>
      </c>
      <c r="K2725" s="55">
        <v>0.98069459228728251</v>
      </c>
      <c r="L2725" s="121">
        <v>30184.923945325991</v>
      </c>
      <c r="M2725" s="54">
        <v>28260.502540041965</v>
      </c>
      <c r="N2725" s="120">
        <v>0.9901489941036602</v>
      </c>
      <c r="O2725" s="123">
        <v>28806.661621735264</v>
      </c>
      <c r="P2725" s="53">
        <v>29893.518556574916</v>
      </c>
      <c r="Q2725" s="54">
        <v>28250.759451200774</v>
      </c>
      <c r="R2725" s="55">
        <v>0.98070230497951738</v>
      </c>
      <c r="S2725" s="121">
        <v>30465.175714014134</v>
      </c>
      <c r="T2725" s="54">
        <v>28523.108596958977</v>
      </c>
      <c r="U2725" s="55">
        <v>0.99015668568264992</v>
      </c>
    </row>
    <row r="2726" spans="1:21" ht="13" x14ac:dyDescent="0.3">
      <c r="A2726" s="44" t="s">
        <v>4596</v>
      </c>
      <c r="B2726" s="44" t="s">
        <v>10707</v>
      </c>
      <c r="C2726" s="98" t="s">
        <v>980</v>
      </c>
      <c r="D2726" s="98" t="s">
        <v>13158</v>
      </c>
      <c r="E2726" s="98" t="s">
        <v>399</v>
      </c>
      <c r="F2726" s="122">
        <v>1.0299054059037172</v>
      </c>
      <c r="G2726" s="122">
        <v>1.0587383698763777</v>
      </c>
      <c r="H2726" s="99">
        <v>14518.416666666668</v>
      </c>
      <c r="I2726" s="53">
        <v>14952.595810162627</v>
      </c>
      <c r="J2726" s="54">
        <v>14130.784386684847</v>
      </c>
      <c r="K2726" s="55">
        <v>0.97330065055428538</v>
      </c>
      <c r="L2726" s="121">
        <v>15371.204794852702</v>
      </c>
      <c r="M2726" s="54">
        <v>14391.223013689412</v>
      </c>
      <c r="N2726" s="120">
        <v>0.99123915121755091</v>
      </c>
      <c r="O2726" s="123">
        <v>14655.88384550768</v>
      </c>
      <c r="P2726" s="53">
        <v>15094.174000785319</v>
      </c>
      <c r="Q2726" s="54">
        <v>14264.693465365443</v>
      </c>
      <c r="R2726" s="55">
        <v>0.97330830509671751</v>
      </c>
      <c r="S2726" s="121">
        <v>15516.746571690339</v>
      </c>
      <c r="T2726" s="54">
        <v>14527.598714364964</v>
      </c>
      <c r="U2726" s="55">
        <v>0.9912468512649929</v>
      </c>
    </row>
    <row r="2727" spans="1:21" ht="13" x14ac:dyDescent="0.3">
      <c r="A2727" s="44" t="s">
        <v>4595</v>
      </c>
      <c r="B2727" s="44" t="s">
        <v>10706</v>
      </c>
      <c r="C2727" s="98" t="s">
        <v>980</v>
      </c>
      <c r="D2727" s="98" t="s">
        <v>13158</v>
      </c>
      <c r="E2727" s="98" t="s">
        <v>396</v>
      </c>
      <c r="F2727" s="122">
        <v>1.0301648809082731</v>
      </c>
      <c r="G2727" s="122">
        <v>1.060991087005674</v>
      </c>
      <c r="H2727" s="99">
        <v>8532.75</v>
      </c>
      <c r="I2727" s="53">
        <v>8790.1393875700669</v>
      </c>
      <c r="J2727" s="54">
        <v>8307.0234754983103</v>
      </c>
      <c r="K2727" s="55">
        <v>0.97354586452179082</v>
      </c>
      <c r="L2727" s="121">
        <v>9053.1716976476655</v>
      </c>
      <c r="M2727" s="54">
        <v>8475.9922609122477</v>
      </c>
      <c r="N2727" s="120">
        <v>0.99334824774102692</v>
      </c>
      <c r="O2727" s="123">
        <v>8618.7237975124008</v>
      </c>
      <c r="P2727" s="53">
        <v>8878.7065744456613</v>
      </c>
      <c r="Q2727" s="54">
        <v>8390.7888995318845</v>
      </c>
      <c r="R2727" s="55">
        <v>0.97355352099271308</v>
      </c>
      <c r="S2727" s="121">
        <v>9144.3891305243524</v>
      </c>
      <c r="T2727" s="54">
        <v>8561.4606878113591</v>
      </c>
      <c r="U2727" s="55">
        <v>0.993355964172147</v>
      </c>
    </row>
    <row r="2728" spans="1:21" ht="13" x14ac:dyDescent="0.3">
      <c r="A2728" s="44" t="s">
        <v>4594</v>
      </c>
      <c r="B2728" s="44" t="s">
        <v>10705</v>
      </c>
      <c r="C2728" s="98" t="s">
        <v>980</v>
      </c>
      <c r="D2728" s="98" t="s">
        <v>13158</v>
      </c>
      <c r="E2728" s="98" t="s">
        <v>395</v>
      </c>
      <c r="F2728" s="122">
        <v>1.0405991165014206</v>
      </c>
      <c r="G2728" s="122">
        <v>1.0705796075111154</v>
      </c>
      <c r="H2728" s="99">
        <v>10392.583333333332</v>
      </c>
      <c r="I2728" s="53">
        <v>10814.513034834054</v>
      </c>
      <c r="J2728" s="54">
        <v>10220.135278342064</v>
      </c>
      <c r="K2728" s="55">
        <v>0.98340662283282776</v>
      </c>
      <c r="L2728" s="121">
        <v>11126.087786026557</v>
      </c>
      <c r="M2728" s="54">
        <v>10416.75084910795</v>
      </c>
      <c r="N2728" s="120">
        <v>1.0023254579731973</v>
      </c>
      <c r="O2728" s="123">
        <v>10490.894570821643</v>
      </c>
      <c r="P2728" s="53">
        <v>10916.815621706552</v>
      </c>
      <c r="Q2728" s="54">
        <v>10316.896337186439</v>
      </c>
      <c r="R2728" s="55">
        <v>0.98341435685388112</v>
      </c>
      <c r="S2728" s="121">
        <v>11231.337792070726</v>
      </c>
      <c r="T2728" s="54">
        <v>10515.372389104552</v>
      </c>
      <c r="U2728" s="55">
        <v>1.002333244140208</v>
      </c>
    </row>
    <row r="2729" spans="1:21" ht="13" x14ac:dyDescent="0.3">
      <c r="A2729" s="44" t="s">
        <v>4593</v>
      </c>
      <c r="B2729" s="44" t="s">
        <v>10704</v>
      </c>
      <c r="C2729" s="98" t="s">
        <v>980</v>
      </c>
      <c r="D2729" s="98" t="s">
        <v>13158</v>
      </c>
      <c r="E2729" s="98" t="s">
        <v>445</v>
      </c>
      <c r="F2729" s="122">
        <v>1.0410503393634596</v>
      </c>
      <c r="G2729" s="122">
        <v>1.0589866082140267</v>
      </c>
      <c r="H2729" s="99">
        <v>12930.583333333334</v>
      </c>
      <c r="I2729" s="53">
        <v>13461.388167334162</v>
      </c>
      <c r="J2729" s="54">
        <v>12721.535187140249</v>
      </c>
      <c r="K2729" s="55">
        <v>0.98383304598067234</v>
      </c>
      <c r="L2729" s="121">
        <v>13693.314586395491</v>
      </c>
      <c r="M2729" s="54">
        <v>12820.305671512077</v>
      </c>
      <c r="N2729" s="120">
        <v>0.99147156327147468</v>
      </c>
      <c r="O2729" s="123">
        <v>13038.49747327423</v>
      </c>
      <c r="P2729" s="53">
        <v>13573.732219341748</v>
      </c>
      <c r="Q2729" s="54">
        <v>12827.805567882726</v>
      </c>
      <c r="R2729" s="55">
        <v>0.98384078335533887</v>
      </c>
      <c r="S2729" s="121">
        <v>13807.594215429834</v>
      </c>
      <c r="T2729" s="54">
        <v>12927.399893127202</v>
      </c>
      <c r="U2729" s="55">
        <v>0.99147926512431728</v>
      </c>
    </row>
    <row r="2730" spans="1:21" ht="13" x14ac:dyDescent="0.3">
      <c r="A2730" s="44" t="s">
        <v>4592</v>
      </c>
      <c r="B2730" s="44" t="s">
        <v>10703</v>
      </c>
      <c r="C2730" s="98" t="s">
        <v>980</v>
      </c>
      <c r="D2730" s="98" t="s">
        <v>13158</v>
      </c>
      <c r="E2730" s="98" t="s">
        <v>397</v>
      </c>
      <c r="F2730" s="122">
        <v>1.0377293609759901</v>
      </c>
      <c r="G2730" s="122">
        <v>1.0575739776464581</v>
      </c>
      <c r="H2730" s="99">
        <v>17872.916666666664</v>
      </c>
      <c r="I2730" s="53">
        <v>18547.250391277121</v>
      </c>
      <c r="J2730" s="54">
        <v>17527.87272340124</v>
      </c>
      <c r="K2730" s="55">
        <v>0.98069459228728251</v>
      </c>
      <c r="L2730" s="121">
        <v>18901.931571310339</v>
      </c>
      <c r="M2730" s="54">
        <v>17696.85045919854</v>
      </c>
      <c r="N2730" s="120">
        <v>0.9901489941036602</v>
      </c>
      <c r="O2730" s="123">
        <v>18061.807396278651</v>
      </c>
      <c r="P2730" s="53">
        <v>18743.267847411655</v>
      </c>
      <c r="Q2730" s="54">
        <v>17713.256145626565</v>
      </c>
      <c r="R2730" s="55">
        <v>0.98070230497951716</v>
      </c>
      <c r="S2730" s="121">
        <v>19101.697491566629</v>
      </c>
      <c r="T2730" s="54">
        <v>17884.01934893764</v>
      </c>
      <c r="U2730" s="55">
        <v>0.99015668568264981</v>
      </c>
    </row>
    <row r="2731" spans="1:21" ht="13" x14ac:dyDescent="0.3">
      <c r="A2731" s="44" t="s">
        <v>4591</v>
      </c>
      <c r="B2731" s="44" t="s">
        <v>10702</v>
      </c>
      <c r="C2731" s="98" t="s">
        <v>980</v>
      </c>
      <c r="D2731" s="98" t="s">
        <v>13158</v>
      </c>
      <c r="E2731" s="98" t="s">
        <v>395</v>
      </c>
      <c r="F2731" s="122">
        <v>1.0405991165014206</v>
      </c>
      <c r="G2731" s="122">
        <v>1.0705796075111154</v>
      </c>
      <c r="H2731" s="99">
        <v>8428.9166666666679</v>
      </c>
      <c r="I2731" s="53">
        <v>8771.1232363974341</v>
      </c>
      <c r="J2731" s="54">
        <v>8289.0524733060047</v>
      </c>
      <c r="K2731" s="55">
        <v>0.98340662283282787</v>
      </c>
      <c r="L2731" s="121">
        <v>9023.8262967439005</v>
      </c>
      <c r="M2731" s="54">
        <v>8448.5177581345852</v>
      </c>
      <c r="N2731" s="120">
        <v>1.0023254579731975</v>
      </c>
      <c r="O2731" s="123">
        <v>8509.3133444302548</v>
      </c>
      <c r="P2731" s="53">
        <v>8854.7839482478721</v>
      </c>
      <c r="Q2731" s="54">
        <v>8368.1809098810281</v>
      </c>
      <c r="R2731" s="55">
        <v>0.98341435685388123</v>
      </c>
      <c r="S2731" s="121">
        <v>9109.8973404692388</v>
      </c>
      <c r="T2731" s="54">
        <v>8529.1676499283403</v>
      </c>
      <c r="U2731" s="55">
        <v>1.002333244140208</v>
      </c>
    </row>
    <row r="2732" spans="1:21" ht="13" x14ac:dyDescent="0.3">
      <c r="A2732" s="44" t="s">
        <v>4590</v>
      </c>
      <c r="B2732" s="44" t="s">
        <v>13298</v>
      </c>
      <c r="C2732" s="98" t="s">
        <v>980</v>
      </c>
      <c r="D2732" s="98" t="s">
        <v>13158</v>
      </c>
      <c r="E2732" s="98" t="s">
        <v>398</v>
      </c>
      <c r="F2732" s="122">
        <v>1.0296545423669157</v>
      </c>
      <c r="G2732" s="122">
        <v>1.0585938669245534</v>
      </c>
      <c r="H2732" s="99">
        <v>20743.333333333336</v>
      </c>
      <c r="I2732" s="53">
        <v>21358.467390497724</v>
      </c>
      <c r="J2732" s="54">
        <v>20184.582085742884</v>
      </c>
      <c r="K2732" s="55">
        <v>0.9730635747586156</v>
      </c>
      <c r="L2732" s="121">
        <v>21958.765446238322</v>
      </c>
      <c r="M2732" s="54">
        <v>20558.797755914038</v>
      </c>
      <c r="N2732" s="120">
        <v>0.99110386096323488</v>
      </c>
      <c r="O2732" s="123">
        <v>20943.93459261192</v>
      </c>
      <c r="P2732" s="53">
        <v>21565.01738831844</v>
      </c>
      <c r="Q2732" s="54">
        <v>20379.940141383919</v>
      </c>
      <c r="R2732" s="55">
        <v>0.97307122743656038</v>
      </c>
      <c r="S2732" s="121">
        <v>22171.120709007973</v>
      </c>
      <c r="T2732" s="54">
        <v>20757.775685778117</v>
      </c>
      <c r="U2732" s="55">
        <v>0.99111155995972833</v>
      </c>
    </row>
    <row r="2733" spans="1:21" ht="13" x14ac:dyDescent="0.3">
      <c r="A2733" s="44" t="s">
        <v>4589</v>
      </c>
      <c r="B2733" s="44" t="s">
        <v>10701</v>
      </c>
      <c r="C2733" s="98" t="s">
        <v>980</v>
      </c>
      <c r="D2733" s="98" t="s">
        <v>13158</v>
      </c>
      <c r="E2733" s="98" t="s">
        <v>399</v>
      </c>
      <c r="F2733" s="122">
        <v>1.0299054059037172</v>
      </c>
      <c r="G2733" s="122">
        <v>1.0587383698763777</v>
      </c>
      <c r="H2733" s="99">
        <v>28665.5</v>
      </c>
      <c r="I2733" s="53">
        <v>29522.753412933005</v>
      </c>
      <c r="J2733" s="54">
        <v>27900.14979846387</v>
      </c>
      <c r="K2733" s="55">
        <v>0.9733006505542855</v>
      </c>
      <c r="L2733" s="121">
        <v>30349.264741691306</v>
      </c>
      <c r="M2733" s="54">
        <v>28414.365889226705</v>
      </c>
      <c r="N2733" s="120">
        <v>0.99123915121755091</v>
      </c>
      <c r="O2733" s="123">
        <v>28938.014739427956</v>
      </c>
      <c r="P2733" s="53">
        <v>29803.417816258298</v>
      </c>
      <c r="Q2733" s="54">
        <v>28165.610078896454</v>
      </c>
      <c r="R2733" s="55">
        <v>0.97330830509671751</v>
      </c>
      <c r="S2733" s="121">
        <v>30637.786552680544</v>
      </c>
      <c r="T2733" s="54">
        <v>28684.715992317913</v>
      </c>
      <c r="U2733" s="55">
        <v>0.99124685126499279</v>
      </c>
    </row>
    <row r="2734" spans="1:21" ht="13" x14ac:dyDescent="0.3">
      <c r="A2734" s="44" t="s">
        <v>4588</v>
      </c>
      <c r="B2734" s="44" t="s">
        <v>10700</v>
      </c>
      <c r="C2734" s="98" t="s">
        <v>980</v>
      </c>
      <c r="D2734" s="98" t="s">
        <v>13158</v>
      </c>
      <c r="E2734" s="98" t="s">
        <v>445</v>
      </c>
      <c r="F2734" s="122">
        <v>1.0410503393634596</v>
      </c>
      <c r="G2734" s="122">
        <v>1.0589866082140267</v>
      </c>
      <c r="H2734" s="99">
        <v>30804.666666666664</v>
      </c>
      <c r="I2734" s="53">
        <v>32069.20868731158</v>
      </c>
      <c r="J2734" s="54">
        <v>30306.649037085946</v>
      </c>
      <c r="K2734" s="55">
        <v>0.98383304598067223</v>
      </c>
      <c r="L2734" s="121">
        <v>32621.729470497019</v>
      </c>
      <c r="M2734" s="54">
        <v>30541.951016056686</v>
      </c>
      <c r="N2734" s="120">
        <v>0.99147156327147468</v>
      </c>
      <c r="O2734" s="123">
        <v>31062.421357108542</v>
      </c>
      <c r="P2734" s="53">
        <v>32337.544295268621</v>
      </c>
      <c r="Q2734" s="54">
        <v>30560.476960891279</v>
      </c>
      <c r="R2734" s="55">
        <v>0.98384078335533898</v>
      </c>
      <c r="S2734" s="121">
        <v>32894.688235879315</v>
      </c>
      <c r="T2734" s="54">
        <v>30797.746700127875</v>
      </c>
      <c r="U2734" s="55">
        <v>0.99147926512431728</v>
      </c>
    </row>
    <row r="2735" spans="1:21" ht="13" x14ac:dyDescent="0.3">
      <c r="A2735" s="44" t="s">
        <v>4587</v>
      </c>
      <c r="B2735" s="44" t="s">
        <v>10699</v>
      </c>
      <c r="C2735" s="98" t="s">
        <v>980</v>
      </c>
      <c r="D2735" s="98" t="s">
        <v>13158</v>
      </c>
      <c r="E2735" s="98" t="s">
        <v>445</v>
      </c>
      <c r="F2735" s="122">
        <v>1.0410503393634596</v>
      </c>
      <c r="G2735" s="122">
        <v>1.0589866082140267</v>
      </c>
      <c r="H2735" s="99">
        <v>9307</v>
      </c>
      <c r="I2735" s="53">
        <v>9689.0555084557182</v>
      </c>
      <c r="J2735" s="54">
        <v>9156.5341589421168</v>
      </c>
      <c r="K2735" s="55">
        <v>0.98383304598067223</v>
      </c>
      <c r="L2735" s="121">
        <v>9855.9883626479459</v>
      </c>
      <c r="M2735" s="54">
        <v>9227.6258393676144</v>
      </c>
      <c r="N2735" s="120">
        <v>0.99147156327147468</v>
      </c>
      <c r="O2735" s="123">
        <v>9389.6703793235247</v>
      </c>
      <c r="P2735" s="53">
        <v>9775.1195349057798</v>
      </c>
      <c r="Q2735" s="54">
        <v>9237.9406614420805</v>
      </c>
      <c r="R2735" s="55">
        <v>0.98384078335533909</v>
      </c>
      <c r="S2735" s="121">
        <v>9943.535187247533</v>
      </c>
      <c r="T2735" s="54">
        <v>9309.6634874512583</v>
      </c>
      <c r="U2735" s="55">
        <v>0.99147926512431739</v>
      </c>
    </row>
    <row r="2736" spans="1:21" ht="13" x14ac:dyDescent="0.3">
      <c r="A2736" s="44" t="s">
        <v>4586</v>
      </c>
      <c r="B2736" s="44" t="s">
        <v>10698</v>
      </c>
      <c r="C2736" s="98" t="s">
        <v>980</v>
      </c>
      <c r="D2736" s="98" t="s">
        <v>13158</v>
      </c>
      <c r="E2736" s="98" t="s">
        <v>395</v>
      </c>
      <c r="F2736" s="122">
        <v>1.0405991165014206</v>
      </c>
      <c r="G2736" s="122">
        <v>1.0705796075111154</v>
      </c>
      <c r="H2736" s="99">
        <v>9324</v>
      </c>
      <c r="I2736" s="53">
        <v>9702.5461622592447</v>
      </c>
      <c r="J2736" s="54">
        <v>9169.2833512932866</v>
      </c>
      <c r="K2736" s="55">
        <v>0.98340662283282787</v>
      </c>
      <c r="L2736" s="121">
        <v>9982.0842604336394</v>
      </c>
      <c r="M2736" s="54">
        <v>9345.682570142093</v>
      </c>
      <c r="N2736" s="120">
        <v>1.0023254579731975</v>
      </c>
      <c r="O2736" s="123">
        <v>9410.6293832210613</v>
      </c>
      <c r="P2736" s="53">
        <v>9792.6926219021443</v>
      </c>
      <c r="Q2736" s="54">
        <v>9254.5480424905745</v>
      </c>
      <c r="R2736" s="55">
        <v>0.98341435685388101</v>
      </c>
      <c r="S2736" s="121">
        <v>10074.827911521374</v>
      </c>
      <c r="T2736" s="54">
        <v>9432.5866790851305</v>
      </c>
      <c r="U2736" s="55">
        <v>1.002333244140208</v>
      </c>
    </row>
    <row r="2737" spans="1:21" ht="13" x14ac:dyDescent="0.3">
      <c r="A2737" s="44" t="s">
        <v>4585</v>
      </c>
      <c r="B2737" s="44" t="s">
        <v>10697</v>
      </c>
      <c r="C2737" s="98" t="s">
        <v>980</v>
      </c>
      <c r="D2737" s="98" t="s">
        <v>13158</v>
      </c>
      <c r="E2737" s="98" t="s">
        <v>445</v>
      </c>
      <c r="F2737" s="122">
        <v>1.0410503393634596</v>
      </c>
      <c r="G2737" s="122">
        <v>1.0589866082140267</v>
      </c>
      <c r="H2737" s="99">
        <v>18379.499999999996</v>
      </c>
      <c r="I2737" s="53">
        <v>19133.984712330701</v>
      </c>
      <c r="J2737" s="54">
        <v>18082.359468601764</v>
      </c>
      <c r="K2737" s="55">
        <v>0.98383304598067234</v>
      </c>
      <c r="L2737" s="121">
        <v>19463.644365669701</v>
      </c>
      <c r="M2737" s="54">
        <v>18222.751597148064</v>
      </c>
      <c r="N2737" s="120">
        <v>0.99147156327147468</v>
      </c>
      <c r="O2737" s="123">
        <v>18552.993123417156</v>
      </c>
      <c r="P2737" s="53">
        <v>19314.599787341362</v>
      </c>
      <c r="Q2737" s="54">
        <v>18253.19128812895</v>
      </c>
      <c r="R2737" s="55">
        <v>0.98384078335533887</v>
      </c>
      <c r="S2737" s="121">
        <v>19647.371259985695</v>
      </c>
      <c r="T2737" s="54">
        <v>18394.907987862156</v>
      </c>
      <c r="U2737" s="55">
        <v>0.99147926512431739</v>
      </c>
    </row>
    <row r="2738" spans="1:21" ht="13" x14ac:dyDescent="0.3">
      <c r="A2738" s="44" t="s">
        <v>4584</v>
      </c>
      <c r="B2738" s="44" t="s">
        <v>10696</v>
      </c>
      <c r="C2738" s="98" t="s">
        <v>980</v>
      </c>
      <c r="D2738" s="98" t="s">
        <v>13158</v>
      </c>
      <c r="E2738" s="98" t="s">
        <v>396</v>
      </c>
      <c r="F2738" s="122">
        <v>1.0301648809082731</v>
      </c>
      <c r="G2738" s="122">
        <v>1.060991087005674</v>
      </c>
      <c r="H2738" s="99">
        <v>18236.833333333332</v>
      </c>
      <c r="I2738" s="53">
        <v>18786.945238977358</v>
      </c>
      <c r="J2738" s="54">
        <v>17754.39367363981</v>
      </c>
      <c r="K2738" s="55">
        <v>0.97354586452179082</v>
      </c>
      <c r="L2738" s="121">
        <v>19349.11762187464</v>
      </c>
      <c r="M2738" s="54">
        <v>18115.526436011816</v>
      </c>
      <c r="N2738" s="120">
        <v>0.99334824774102692</v>
      </c>
      <c r="O2738" s="123">
        <v>18443.083401493735</v>
      </c>
      <c r="P2738" s="53">
        <v>18999.416815881141</v>
      </c>
      <c r="Q2738" s="54">
        <v>17955.328783486486</v>
      </c>
      <c r="R2738" s="55">
        <v>0.97355352099271286</v>
      </c>
      <c r="S2738" s="121">
        <v>19567.947105887142</v>
      </c>
      <c r="T2738" s="54">
        <v>18320.546894598134</v>
      </c>
      <c r="U2738" s="55">
        <v>0.99335596417214722</v>
      </c>
    </row>
    <row r="2739" spans="1:21" ht="13" x14ac:dyDescent="0.3">
      <c r="A2739" s="44" t="s">
        <v>4583</v>
      </c>
      <c r="B2739" s="44" t="s">
        <v>10695</v>
      </c>
      <c r="C2739" s="98" t="s">
        <v>980</v>
      </c>
      <c r="D2739" s="98" t="s">
        <v>13158</v>
      </c>
      <c r="E2739" s="98" t="s">
        <v>395</v>
      </c>
      <c r="F2739" s="122">
        <v>1.0405991165014206</v>
      </c>
      <c r="G2739" s="122">
        <v>1.0705796075111154</v>
      </c>
      <c r="H2739" s="99">
        <v>3663.75</v>
      </c>
      <c r="I2739" s="53">
        <v>3812.4950130820794</v>
      </c>
      <c r="J2739" s="54">
        <v>3602.9560144037728</v>
      </c>
      <c r="K2739" s="55">
        <v>0.98340662283282776</v>
      </c>
      <c r="L2739" s="121">
        <v>3922.3360370188489</v>
      </c>
      <c r="M2739" s="54">
        <v>3672.2698966493022</v>
      </c>
      <c r="N2739" s="120">
        <v>1.0023254579731975</v>
      </c>
      <c r="O2739" s="123">
        <v>3698.4369635138664</v>
      </c>
      <c r="P2739" s="53">
        <v>3848.590236668726</v>
      </c>
      <c r="Q2739" s="54">
        <v>3637.0960078386097</v>
      </c>
      <c r="R2739" s="55">
        <v>0.98341435685388101</v>
      </c>
      <c r="S2739" s="121">
        <v>3959.4711928032766</v>
      </c>
      <c r="T2739" s="54">
        <v>3707.0663198869138</v>
      </c>
      <c r="U2739" s="55">
        <v>1.002333244140208</v>
      </c>
    </row>
    <row r="2740" spans="1:21" ht="13" x14ac:dyDescent="0.3">
      <c r="A2740" s="44" t="s">
        <v>4582</v>
      </c>
      <c r="B2740" s="44" t="s">
        <v>10694</v>
      </c>
      <c r="C2740" s="98" t="s">
        <v>980</v>
      </c>
      <c r="D2740" s="98" t="s">
        <v>13158</v>
      </c>
      <c r="E2740" s="98" t="s">
        <v>396</v>
      </c>
      <c r="F2740" s="122">
        <v>1.0301648809082731</v>
      </c>
      <c r="G2740" s="122">
        <v>1.060991087005674</v>
      </c>
      <c r="H2740" s="99">
        <v>13882.083333333332</v>
      </c>
      <c r="I2740" s="53">
        <v>14300.834723842054</v>
      </c>
      <c r="J2740" s="54">
        <v>13514.84482011354</v>
      </c>
      <c r="K2740" s="55">
        <v>0.97354586452179059</v>
      </c>
      <c r="L2740" s="121">
        <v>14728.766685736682</v>
      </c>
      <c r="M2740" s="54">
        <v>13789.743154161579</v>
      </c>
      <c r="N2740" s="120">
        <v>0.99334824774102681</v>
      </c>
      <c r="O2740" s="123">
        <v>14020.30074585313</v>
      </c>
      <c r="P2740" s="53">
        <v>14443.221448149961</v>
      </c>
      <c r="Q2740" s="54">
        <v>13649.513156502075</v>
      </c>
      <c r="R2740" s="55">
        <v>0.97355352099271297</v>
      </c>
      <c r="S2740" s="121">
        <v>14875.414128489174</v>
      </c>
      <c r="T2740" s="54">
        <v>13927.149365380408</v>
      </c>
      <c r="U2740" s="55">
        <v>0.993355964172147</v>
      </c>
    </row>
    <row r="2741" spans="1:21" ht="13" x14ac:dyDescent="0.3">
      <c r="A2741" s="44" t="s">
        <v>4581</v>
      </c>
      <c r="B2741" s="44" t="s">
        <v>10693</v>
      </c>
      <c r="C2741" s="98" t="s">
        <v>980</v>
      </c>
      <c r="D2741" s="98" t="s">
        <v>13158</v>
      </c>
      <c r="E2741" s="98" t="s">
        <v>445</v>
      </c>
      <c r="F2741" s="122">
        <v>1.0410503393634596</v>
      </c>
      <c r="G2741" s="122">
        <v>1.0589866082140267</v>
      </c>
      <c r="H2741" s="99">
        <v>13891.916666666668</v>
      </c>
      <c r="I2741" s="53">
        <v>14462.184560242235</v>
      </c>
      <c r="J2741" s="54">
        <v>13667.326688676336</v>
      </c>
      <c r="K2741" s="55">
        <v>0.98383304598067234</v>
      </c>
      <c r="L2741" s="121">
        <v>14711.353712425242</v>
      </c>
      <c r="M2741" s="54">
        <v>13773.440334337054</v>
      </c>
      <c r="N2741" s="120">
        <v>0.99147156327147468</v>
      </c>
      <c r="O2741" s="123">
        <v>14009.584167184392</v>
      </c>
      <c r="P2741" s="53">
        <v>14584.682351588261</v>
      </c>
      <c r="Q2741" s="54">
        <v>13783.200261525246</v>
      </c>
      <c r="R2741" s="55">
        <v>0.98384078335533898</v>
      </c>
      <c r="S2741" s="121">
        <v>14835.962019695529</v>
      </c>
      <c r="T2741" s="54">
        <v>13890.212214777253</v>
      </c>
      <c r="U2741" s="55">
        <v>0.99147926512431739</v>
      </c>
    </row>
    <row r="2742" spans="1:21" ht="13" x14ac:dyDescent="0.3">
      <c r="A2742" s="44" t="s">
        <v>4580</v>
      </c>
      <c r="B2742" s="44" t="s">
        <v>10692</v>
      </c>
      <c r="C2742" s="98" t="s">
        <v>980</v>
      </c>
      <c r="D2742" s="98" t="s">
        <v>13158</v>
      </c>
      <c r="E2742" s="98" t="s">
        <v>395</v>
      </c>
      <c r="F2742" s="122">
        <v>1.0405991165014206</v>
      </c>
      <c r="G2742" s="122">
        <v>1.0705796075111154</v>
      </c>
      <c r="H2742" s="99">
        <v>7403.25</v>
      </c>
      <c r="I2742" s="53">
        <v>7703.8154092391414</v>
      </c>
      <c r="J2742" s="54">
        <v>7280.4050804871322</v>
      </c>
      <c r="K2742" s="55">
        <v>0.98340662283282776</v>
      </c>
      <c r="L2742" s="121">
        <v>7925.7684793066646</v>
      </c>
      <c r="M2742" s="54">
        <v>7420.4659467400734</v>
      </c>
      <c r="N2742" s="120">
        <v>1.0023254579731973</v>
      </c>
      <c r="O2742" s="123">
        <v>7468.8182701688884</v>
      </c>
      <c r="P2742" s="53">
        <v>7772.0456932474135</v>
      </c>
      <c r="Q2742" s="54">
        <v>7344.9431156166538</v>
      </c>
      <c r="R2742" s="55">
        <v>0.98341435685388101</v>
      </c>
      <c r="S2742" s="121">
        <v>7995.9645322492561</v>
      </c>
      <c r="T2742" s="54">
        <v>7486.2448466320384</v>
      </c>
      <c r="U2742" s="55">
        <v>1.002333244140208</v>
      </c>
    </row>
    <row r="2743" spans="1:21" ht="13" x14ac:dyDescent="0.3">
      <c r="A2743" s="44" t="s">
        <v>4579</v>
      </c>
      <c r="B2743" s="44" t="s">
        <v>10691</v>
      </c>
      <c r="C2743" s="98" t="s">
        <v>980</v>
      </c>
      <c r="D2743" s="98" t="s">
        <v>13158</v>
      </c>
      <c r="E2743" s="98" t="s">
        <v>445</v>
      </c>
      <c r="F2743" s="122">
        <v>1.0410503393634596</v>
      </c>
      <c r="G2743" s="122">
        <v>1.0589866082140267</v>
      </c>
      <c r="H2743" s="99">
        <v>6549.5833333333339</v>
      </c>
      <c r="I2743" s="53">
        <v>6818.4459518559261</v>
      </c>
      <c r="J2743" s="54">
        <v>6443.6965207375788</v>
      </c>
      <c r="K2743" s="55">
        <v>0.98383304598067234</v>
      </c>
      <c r="L2743" s="121">
        <v>6935.9210393817866</v>
      </c>
      <c r="M2743" s="54">
        <v>6493.7256262767969</v>
      </c>
      <c r="N2743" s="120">
        <v>0.99147156327147468</v>
      </c>
      <c r="O2743" s="123">
        <v>6607.5887669073163</v>
      </c>
      <c r="P2743" s="53">
        <v>6878.832528163045</v>
      </c>
      <c r="Q2743" s="54">
        <v>6500.8153085240319</v>
      </c>
      <c r="R2743" s="55">
        <v>0.98384078335533887</v>
      </c>
      <c r="S2743" s="121">
        <v>6997.3480167402822</v>
      </c>
      <c r="T2743" s="54">
        <v>6551.2872548569603</v>
      </c>
      <c r="U2743" s="55">
        <v>0.99147926512431739</v>
      </c>
    </row>
    <row r="2744" spans="1:21" ht="13" x14ac:dyDescent="0.3">
      <c r="A2744" s="44" t="s">
        <v>4578</v>
      </c>
      <c r="B2744" s="44" t="s">
        <v>10690</v>
      </c>
      <c r="C2744" s="98" t="s">
        <v>980</v>
      </c>
      <c r="D2744" s="98" t="s">
        <v>13158</v>
      </c>
      <c r="E2744" s="98" t="s">
        <v>445</v>
      </c>
      <c r="F2744" s="122">
        <v>1.0410503393634596</v>
      </c>
      <c r="G2744" s="122">
        <v>1.0589866082140267</v>
      </c>
      <c r="H2744" s="99">
        <v>11745.916666666668</v>
      </c>
      <c r="I2744" s="53">
        <v>12228.090531968252</v>
      </c>
      <c r="J2744" s="54">
        <v>11556.020972001814</v>
      </c>
      <c r="K2744" s="55">
        <v>0.98383304598067234</v>
      </c>
      <c r="L2744" s="121">
        <v>12438.768451197941</v>
      </c>
      <c r="M2744" s="54">
        <v>11645.742359556469</v>
      </c>
      <c r="N2744" s="120">
        <v>0.99147156327147457</v>
      </c>
      <c r="O2744" s="123">
        <v>11848.113719687686</v>
      </c>
      <c r="P2744" s="53">
        <v>12334.482808697727</v>
      </c>
      <c r="Q2744" s="54">
        <v>11656.657483260671</v>
      </c>
      <c r="R2744" s="55">
        <v>0.98384078335533887</v>
      </c>
      <c r="S2744" s="121">
        <v>12546.993761746138</v>
      </c>
      <c r="T2744" s="54">
        <v>11747.15908390529</v>
      </c>
      <c r="U2744" s="55">
        <v>0.99147926512431739</v>
      </c>
    </row>
    <row r="2745" spans="1:21" ht="13" x14ac:dyDescent="0.3">
      <c r="A2745" s="44" t="s">
        <v>4577</v>
      </c>
      <c r="B2745" s="44" t="s">
        <v>10689</v>
      </c>
      <c r="C2745" s="98" t="s">
        <v>980</v>
      </c>
      <c r="D2745" s="98" t="s">
        <v>13158</v>
      </c>
      <c r="E2745" s="98" t="s">
        <v>445</v>
      </c>
      <c r="F2745" s="122">
        <v>1.0410503393634596</v>
      </c>
      <c r="G2745" s="122">
        <v>1.0589866082140267</v>
      </c>
      <c r="H2745" s="99">
        <v>7121.75</v>
      </c>
      <c r="I2745" s="53">
        <v>7414.1002543617187</v>
      </c>
      <c r="J2745" s="54">
        <v>7006.612995212854</v>
      </c>
      <c r="K2745" s="55">
        <v>0.98383304598067245</v>
      </c>
      <c r="L2745" s="121">
        <v>7541.8378770482441</v>
      </c>
      <c r="M2745" s="54">
        <v>7061.0126057286243</v>
      </c>
      <c r="N2745" s="120">
        <v>0.99147156327147457</v>
      </c>
      <c r="O2745" s="123">
        <v>7181.930951271851</v>
      </c>
      <c r="P2745" s="53">
        <v>7476.7516541064942</v>
      </c>
      <c r="Q2745" s="54">
        <v>7065.8765731032527</v>
      </c>
      <c r="R2745" s="55">
        <v>0.98384078335533898</v>
      </c>
      <c r="S2745" s="121">
        <v>7605.5686985147158</v>
      </c>
      <c r="T2745" s="54">
        <v>7120.7356217406041</v>
      </c>
      <c r="U2745" s="55">
        <v>0.99147926512431728</v>
      </c>
    </row>
    <row r="2746" spans="1:21" ht="13" x14ac:dyDescent="0.3">
      <c r="A2746" s="44" t="s">
        <v>4576</v>
      </c>
      <c r="B2746" s="44" t="s">
        <v>10688</v>
      </c>
      <c r="C2746" s="98" t="s">
        <v>980</v>
      </c>
      <c r="D2746" s="98" t="s">
        <v>13158</v>
      </c>
      <c r="E2746" s="98" t="s">
        <v>398</v>
      </c>
      <c r="F2746" s="122">
        <v>1.0296545423669157</v>
      </c>
      <c r="G2746" s="122">
        <v>1.0585938669245534</v>
      </c>
      <c r="H2746" s="99">
        <v>8460.75</v>
      </c>
      <c r="I2746" s="53">
        <v>8711.6496693308818</v>
      </c>
      <c r="J2746" s="54">
        <v>8232.8476401389562</v>
      </c>
      <c r="K2746" s="55">
        <v>0.97306357475861549</v>
      </c>
      <c r="L2746" s="121">
        <v>8956.4980595819143</v>
      </c>
      <c r="M2746" s="54">
        <v>8385.4819916446886</v>
      </c>
      <c r="N2746" s="120">
        <v>0.99110386096323477</v>
      </c>
      <c r="O2746" s="123">
        <v>8543.6040416873784</v>
      </c>
      <c r="P2746" s="53">
        <v>8796.9607097077496</v>
      </c>
      <c r="Q2746" s="54">
        <v>8313.5352715766967</v>
      </c>
      <c r="R2746" s="55">
        <v>0.97307122743656049</v>
      </c>
      <c r="S2746" s="121">
        <v>9044.2068399620857</v>
      </c>
      <c r="T2746" s="54">
        <v>8467.6647294350169</v>
      </c>
      <c r="U2746" s="55">
        <v>0.99111155995972822</v>
      </c>
    </row>
    <row r="2747" spans="1:21" ht="13" x14ac:dyDescent="0.3">
      <c r="A2747" s="44" t="s">
        <v>4575</v>
      </c>
      <c r="B2747" s="44" t="s">
        <v>9748</v>
      </c>
      <c r="C2747" s="98" t="s">
        <v>980</v>
      </c>
      <c r="D2747" s="98" t="s">
        <v>13158</v>
      </c>
      <c r="E2747" s="98" t="s">
        <v>395</v>
      </c>
      <c r="F2747" s="122">
        <v>1.0405991165014206</v>
      </c>
      <c r="G2747" s="122">
        <v>1.0705796075111154</v>
      </c>
      <c r="H2747" s="99">
        <v>6786.5</v>
      </c>
      <c r="I2747" s="53">
        <v>7062.0259041368909</v>
      </c>
      <c r="J2747" s="54">
        <v>6673.8890458549859</v>
      </c>
      <c r="K2747" s="55">
        <v>0.98340662283282776</v>
      </c>
      <c r="L2747" s="121">
        <v>7265.488506374184</v>
      </c>
      <c r="M2747" s="54">
        <v>6802.2817205351039</v>
      </c>
      <c r="N2747" s="120">
        <v>1.0023254579731973</v>
      </c>
      <c r="O2747" s="123">
        <v>6849.581103435261</v>
      </c>
      <c r="P2747" s="53">
        <v>7127.6680446395576</v>
      </c>
      <c r="Q2747" s="54">
        <v>6735.9763955532844</v>
      </c>
      <c r="R2747" s="55">
        <v>0.98341435685388112</v>
      </c>
      <c r="S2747" s="121">
        <v>7333.0218493312741</v>
      </c>
      <c r="T2747" s="54">
        <v>6865.5628484077306</v>
      </c>
      <c r="U2747" s="55">
        <v>1.002333244140208</v>
      </c>
    </row>
    <row r="2748" spans="1:21" ht="13" x14ac:dyDescent="0.3">
      <c r="A2748" s="44" t="s">
        <v>4574</v>
      </c>
      <c r="B2748" s="44" t="s">
        <v>10687</v>
      </c>
      <c r="C2748" s="98" t="s">
        <v>980</v>
      </c>
      <c r="D2748" s="98" t="s">
        <v>13158</v>
      </c>
      <c r="E2748" s="98" t="s">
        <v>399</v>
      </c>
      <c r="F2748" s="122">
        <v>1.0299054059037172</v>
      </c>
      <c r="G2748" s="122">
        <v>1.0587383698763777</v>
      </c>
      <c r="H2748" s="99">
        <v>11511.333333333334</v>
      </c>
      <c r="I2748" s="53">
        <v>11855.584429159657</v>
      </c>
      <c r="J2748" s="54">
        <v>11203.988222080565</v>
      </c>
      <c r="K2748" s="55">
        <v>0.97330065055428538</v>
      </c>
      <c r="L2748" s="121">
        <v>12187.490288436944</v>
      </c>
      <c r="M2748" s="54">
        <v>11410.484282715635</v>
      </c>
      <c r="N2748" s="120">
        <v>0.99123915121755091</v>
      </c>
      <c r="O2748" s="123">
        <v>11628.485735354207</v>
      </c>
      <c r="P2748" s="53">
        <v>11976.240321315559</v>
      </c>
      <c r="Q2748" s="54">
        <v>11318.101741918961</v>
      </c>
      <c r="R2748" s="55">
        <v>0.97330830509671762</v>
      </c>
      <c r="S2748" s="121">
        <v>12311.524031579624</v>
      </c>
      <c r="T2748" s="54">
        <v>11526.699870149743</v>
      </c>
      <c r="U2748" s="55">
        <v>0.9912468512649929</v>
      </c>
    </row>
    <row r="2749" spans="1:21" ht="13" x14ac:dyDescent="0.3">
      <c r="A2749" s="44" t="s">
        <v>4573</v>
      </c>
      <c r="B2749" s="44" t="s">
        <v>10686</v>
      </c>
      <c r="C2749" s="98" t="s">
        <v>980</v>
      </c>
      <c r="D2749" s="98" t="s">
        <v>13158</v>
      </c>
      <c r="E2749" s="98" t="s">
        <v>396</v>
      </c>
      <c r="F2749" s="122">
        <v>1.0301648809082731</v>
      </c>
      <c r="G2749" s="122">
        <v>1.060991087005674</v>
      </c>
      <c r="H2749" s="99">
        <v>7209.8333333333339</v>
      </c>
      <c r="I2749" s="53">
        <v>7427.3170972018315</v>
      </c>
      <c r="J2749" s="54">
        <v>7019.1034255580244</v>
      </c>
      <c r="K2749" s="55">
        <v>0.9735458645217907</v>
      </c>
      <c r="L2749" s="121">
        <v>7649.5689054630757</v>
      </c>
      <c r="M2749" s="54">
        <v>7161.875308171514</v>
      </c>
      <c r="N2749" s="120">
        <v>0.99334824774102681</v>
      </c>
      <c r="O2749" s="123">
        <v>7286.3862410871352</v>
      </c>
      <c r="P2749" s="53">
        <v>7506.179214301208</v>
      </c>
      <c r="Q2749" s="54">
        <v>7093.6869803232394</v>
      </c>
      <c r="R2749" s="55">
        <v>0.97355352099271297</v>
      </c>
      <c r="S2749" s="121">
        <v>7730.7908582742266</v>
      </c>
      <c r="T2749" s="54">
        <v>7237.9752298457779</v>
      </c>
      <c r="U2749" s="55">
        <v>0.99335596417214711</v>
      </c>
    </row>
    <row r="2750" spans="1:21" ht="13" x14ac:dyDescent="0.3">
      <c r="A2750" s="44" t="s">
        <v>4572</v>
      </c>
      <c r="B2750" s="44" t="s">
        <v>7627</v>
      </c>
      <c r="C2750" s="98" t="s">
        <v>980</v>
      </c>
      <c r="D2750" s="98" t="s">
        <v>13158</v>
      </c>
      <c r="E2750" s="98" t="s">
        <v>396</v>
      </c>
      <c r="F2750" s="122">
        <v>1.0301648809082731</v>
      </c>
      <c r="G2750" s="122">
        <v>1.060991087005674</v>
      </c>
      <c r="H2750" s="99">
        <v>4233.916666666667</v>
      </c>
      <c r="I2750" s="53">
        <v>4361.6322586922197</v>
      </c>
      <c r="J2750" s="54">
        <v>4121.9120615632191</v>
      </c>
      <c r="K2750" s="55">
        <v>0.97354586452179082</v>
      </c>
      <c r="L2750" s="121">
        <v>4492.1478464581069</v>
      </c>
      <c r="M2750" s="54">
        <v>4205.7537019148631</v>
      </c>
      <c r="N2750" s="120">
        <v>0.99334824774102692</v>
      </c>
      <c r="O2750" s="123">
        <v>4275.6010964796205</v>
      </c>
      <c r="P2750" s="53">
        <v>4404.5740943662104</v>
      </c>
      <c r="Q2750" s="54">
        <v>4162.5265018380396</v>
      </c>
      <c r="R2750" s="55">
        <v>0.97355352099271319</v>
      </c>
      <c r="S2750" s="121">
        <v>4536.374654956564</v>
      </c>
      <c r="T2750" s="54">
        <v>4247.1938496090024</v>
      </c>
      <c r="U2750" s="55">
        <v>0.993355964172147</v>
      </c>
    </row>
    <row r="2751" spans="1:21" ht="13" x14ac:dyDescent="0.3">
      <c r="A2751" s="44" t="s">
        <v>4571</v>
      </c>
      <c r="B2751" s="44" t="s">
        <v>10685</v>
      </c>
      <c r="C2751" s="98" t="s">
        <v>980</v>
      </c>
      <c r="D2751" s="98" t="s">
        <v>13158</v>
      </c>
      <c r="E2751" s="98" t="s">
        <v>445</v>
      </c>
      <c r="F2751" s="122">
        <v>1.0410503393634596</v>
      </c>
      <c r="G2751" s="122">
        <v>1.0589866082140267</v>
      </c>
      <c r="H2751" s="99">
        <v>10072.416666666668</v>
      </c>
      <c r="I2751" s="53">
        <v>10485.892789043501</v>
      </c>
      <c r="J2751" s="54">
        <v>9909.5763695531587</v>
      </c>
      <c r="K2751" s="55">
        <v>0.98383304598067234</v>
      </c>
      <c r="L2751" s="121">
        <v>10666.554362351768</v>
      </c>
      <c r="M2751" s="54">
        <v>9986.5146984216572</v>
      </c>
      <c r="N2751" s="120">
        <v>0.99147156327147468</v>
      </c>
      <c r="O2751" s="123">
        <v>10160.282334205403</v>
      </c>
      <c r="P2751" s="53">
        <v>10577.365372053098</v>
      </c>
      <c r="Q2751" s="54">
        <v>9996.100130796056</v>
      </c>
      <c r="R2751" s="55">
        <v>0.98384078335533898</v>
      </c>
      <c r="S2751" s="121">
        <v>10759.602927597074</v>
      </c>
      <c r="T2751" s="54">
        <v>10073.709262173557</v>
      </c>
      <c r="U2751" s="55">
        <v>0.99147926512431739</v>
      </c>
    </row>
    <row r="2752" spans="1:21" ht="13" x14ac:dyDescent="0.3">
      <c r="A2752" s="44" t="s">
        <v>4570</v>
      </c>
      <c r="B2752" s="44" t="s">
        <v>10684</v>
      </c>
      <c r="C2752" s="98" t="s">
        <v>980</v>
      </c>
      <c r="D2752" s="98" t="s">
        <v>13158</v>
      </c>
      <c r="E2752" s="98" t="s">
        <v>395</v>
      </c>
      <c r="F2752" s="122">
        <v>1.0405991165014206</v>
      </c>
      <c r="G2752" s="122">
        <v>1.0705796075111154</v>
      </c>
      <c r="H2752" s="99">
        <v>9654.6666666666679</v>
      </c>
      <c r="I2752" s="53">
        <v>10046.637603449049</v>
      </c>
      <c r="J2752" s="54">
        <v>9494.4631412433428</v>
      </c>
      <c r="K2752" s="55">
        <v>0.98340662283282776</v>
      </c>
      <c r="L2752" s="121">
        <v>10336.08925065065</v>
      </c>
      <c r="M2752" s="54">
        <v>9677.1181882452311</v>
      </c>
      <c r="N2752" s="120">
        <v>1.0023254579731975</v>
      </c>
      <c r="O2752" s="123">
        <v>9747.8907726949328</v>
      </c>
      <c r="P2752" s="53">
        <v>10143.646525818696</v>
      </c>
      <c r="Q2752" s="54">
        <v>9586.2157349116696</v>
      </c>
      <c r="R2752" s="55">
        <v>0.98341435685388112</v>
      </c>
      <c r="S2752" s="121">
        <v>10435.893077492965</v>
      </c>
      <c r="T2752" s="54">
        <v>9770.6349817197115</v>
      </c>
      <c r="U2752" s="55">
        <v>1.002333244140208</v>
      </c>
    </row>
    <row r="2753" spans="1:21" ht="13" x14ac:dyDescent="0.3">
      <c r="A2753" s="44" t="s">
        <v>4569</v>
      </c>
      <c r="B2753" s="44" t="s">
        <v>10683</v>
      </c>
      <c r="C2753" s="98" t="s">
        <v>980</v>
      </c>
      <c r="D2753" s="98" t="s">
        <v>13158</v>
      </c>
      <c r="E2753" s="98" t="s">
        <v>396</v>
      </c>
      <c r="F2753" s="122">
        <v>1.0301648809082731</v>
      </c>
      <c r="G2753" s="122">
        <v>1.060991087005674</v>
      </c>
      <c r="H2753" s="99">
        <v>6334.5833333333339</v>
      </c>
      <c r="I2753" s="53">
        <v>6525.6652851868657</v>
      </c>
      <c r="J2753" s="54">
        <v>6167.0074076353276</v>
      </c>
      <c r="K2753" s="55">
        <v>0.9735458645217907</v>
      </c>
      <c r="L2753" s="121">
        <v>6720.9364565613596</v>
      </c>
      <c r="M2753" s="54">
        <v>6292.4472543361808</v>
      </c>
      <c r="N2753" s="120">
        <v>0.99334824774102692</v>
      </c>
      <c r="O2753" s="123">
        <v>6398.6567903821942</v>
      </c>
      <c r="P2753" s="53">
        <v>6591.671510436986</v>
      </c>
      <c r="Q2753" s="54">
        <v>6229.4348479005175</v>
      </c>
      <c r="R2753" s="55">
        <v>0.97355352099271308</v>
      </c>
      <c r="S2753" s="121">
        <v>6788.9178234038418</v>
      </c>
      <c r="T2753" s="54">
        <v>6356.1438854167609</v>
      </c>
      <c r="U2753" s="55">
        <v>0.99335596417214711</v>
      </c>
    </row>
    <row r="2754" spans="1:21" ht="13" x14ac:dyDescent="0.3">
      <c r="A2754" s="44" t="s">
        <v>4568</v>
      </c>
      <c r="B2754" s="44" t="s">
        <v>10682</v>
      </c>
      <c r="C2754" s="98" t="s">
        <v>980</v>
      </c>
      <c r="D2754" s="98" t="s">
        <v>13158</v>
      </c>
      <c r="E2754" s="98" t="s">
        <v>395</v>
      </c>
      <c r="F2754" s="122">
        <v>1.0405991165014206</v>
      </c>
      <c r="G2754" s="122">
        <v>1.0705796075111154</v>
      </c>
      <c r="H2754" s="99">
        <v>11409.166666666668</v>
      </c>
      <c r="I2754" s="53">
        <v>11872.368753350793</v>
      </c>
      <c r="J2754" s="54">
        <v>11219.850061003541</v>
      </c>
      <c r="K2754" s="55">
        <v>0.98340662283282798</v>
      </c>
      <c r="L2754" s="121">
        <v>12214.421172028902</v>
      </c>
      <c r="M2754" s="54">
        <v>11435.698204259206</v>
      </c>
      <c r="N2754" s="120">
        <v>1.0023254579731975</v>
      </c>
      <c r="O2754" s="123">
        <v>11518.377479705827</v>
      </c>
      <c r="P2754" s="53">
        <v>11986.013428911743</v>
      </c>
      <c r="Q2754" s="54">
        <v>11327.337781205135</v>
      </c>
      <c r="R2754" s="55">
        <v>0.98341435685388123</v>
      </c>
      <c r="S2754" s="121">
        <v>12331.340041388334</v>
      </c>
      <c r="T2754" s="54">
        <v>11545.252666465052</v>
      </c>
      <c r="U2754" s="55">
        <v>1.0023332441402077</v>
      </c>
    </row>
    <row r="2755" spans="1:21" ht="13" x14ac:dyDescent="0.3">
      <c r="A2755" s="44" t="s">
        <v>4567</v>
      </c>
      <c r="B2755" s="44" t="s">
        <v>10681</v>
      </c>
      <c r="C2755" s="98" t="s">
        <v>980</v>
      </c>
      <c r="D2755" s="98" t="s">
        <v>13158</v>
      </c>
      <c r="E2755" s="98" t="s">
        <v>397</v>
      </c>
      <c r="F2755" s="122">
        <v>1.0377293609759901</v>
      </c>
      <c r="G2755" s="122">
        <v>1.0575739776464581</v>
      </c>
      <c r="H2755" s="99">
        <v>5932.1666666666661</v>
      </c>
      <c r="I2755" s="53">
        <v>6155.9835242030686</v>
      </c>
      <c r="J2755" s="54">
        <v>5817.6437705468734</v>
      </c>
      <c r="K2755" s="55">
        <v>0.9806945922872824</v>
      </c>
      <c r="L2755" s="121">
        <v>6273.705097728397</v>
      </c>
      <c r="M2755" s="54">
        <v>5873.7288578552625</v>
      </c>
      <c r="N2755" s="120">
        <v>0.9901489941036602</v>
      </c>
      <c r="O2755" s="123">
        <v>5985.3180671525606</v>
      </c>
      <c r="P2755" s="53">
        <v>6211.1402930642753</v>
      </c>
      <c r="Q2755" s="54">
        <v>5869.8152244920657</v>
      </c>
      <c r="R2755" s="55">
        <v>0.98070230497951738</v>
      </c>
      <c r="S2755" s="121">
        <v>6329.9166357577442</v>
      </c>
      <c r="T2755" s="54">
        <v>5926.4027001282639</v>
      </c>
      <c r="U2755" s="55">
        <v>0.99015668568264992</v>
      </c>
    </row>
    <row r="2756" spans="1:21" ht="13" x14ac:dyDescent="0.3">
      <c r="A2756" s="44" t="s">
        <v>4566</v>
      </c>
      <c r="B2756" s="44" t="s">
        <v>10680</v>
      </c>
      <c r="C2756" s="98" t="s">
        <v>980</v>
      </c>
      <c r="D2756" s="98" t="s">
        <v>13158</v>
      </c>
      <c r="E2756" s="98" t="s">
        <v>445</v>
      </c>
      <c r="F2756" s="122">
        <v>1.0410503393634596</v>
      </c>
      <c r="G2756" s="122">
        <v>1.0589866082140267</v>
      </c>
      <c r="H2756" s="99">
        <v>8843.75</v>
      </c>
      <c r="I2756" s="53">
        <v>9206.7889387455962</v>
      </c>
      <c r="J2756" s="54">
        <v>8700.7735003915714</v>
      </c>
      <c r="K2756" s="55">
        <v>0.98383304598067234</v>
      </c>
      <c r="L2756" s="121">
        <v>9365.412816392798</v>
      </c>
      <c r="M2756" s="54">
        <v>8768.326637682103</v>
      </c>
      <c r="N2756" s="120">
        <v>0.99147156327147457</v>
      </c>
      <c r="O2756" s="123">
        <v>8926.4585924499534</v>
      </c>
      <c r="P2756" s="53">
        <v>9292.8927469838945</v>
      </c>
      <c r="Q2756" s="54">
        <v>8782.2140141849595</v>
      </c>
      <c r="R2756" s="55">
        <v>0.98384078335533909</v>
      </c>
      <c r="S2756" s="121">
        <v>9453.0001081815317</v>
      </c>
      <c r="T2756" s="54">
        <v>8850.3986054049292</v>
      </c>
      <c r="U2756" s="55">
        <v>0.9914792651243175</v>
      </c>
    </row>
    <row r="2757" spans="1:21" ht="13" x14ac:dyDescent="0.3">
      <c r="A2757" s="44" t="s">
        <v>4565</v>
      </c>
      <c r="B2757" s="44" t="s">
        <v>7848</v>
      </c>
      <c r="C2757" s="98" t="s">
        <v>980</v>
      </c>
      <c r="D2757" s="98" t="s">
        <v>13158</v>
      </c>
      <c r="E2757" s="98" t="s">
        <v>445</v>
      </c>
      <c r="F2757" s="122">
        <v>1.0410503393634596</v>
      </c>
      <c r="G2757" s="122">
        <v>1.0589866082140267</v>
      </c>
      <c r="H2757" s="99">
        <v>24286.333333333332</v>
      </c>
      <c r="I2757" s="53">
        <v>25283.295558560767</v>
      </c>
      <c r="J2757" s="54">
        <v>23893.69729903527</v>
      </c>
      <c r="K2757" s="55">
        <v>0.98383304598067245</v>
      </c>
      <c r="L2757" s="121">
        <v>25718.901762621921</v>
      </c>
      <c r="M2757" s="54">
        <v>24079.208876132121</v>
      </c>
      <c r="N2757" s="120">
        <v>0.99147156327147457</v>
      </c>
      <c r="O2757" s="123">
        <v>24493.168849183556</v>
      </c>
      <c r="P2757" s="53">
        <v>25498.621742529056</v>
      </c>
      <c r="Q2757" s="54">
        <v>24097.378427435335</v>
      </c>
      <c r="R2757" s="55">
        <v>0.98384078335533898</v>
      </c>
      <c r="S2757" s="121">
        <v>25937.937804010347</v>
      </c>
      <c r="T2757" s="54">
        <v>24284.46905115433</v>
      </c>
      <c r="U2757" s="55">
        <v>0.99147926512431717</v>
      </c>
    </row>
    <row r="2758" spans="1:21" ht="13" x14ac:dyDescent="0.3">
      <c r="A2758" s="44" t="s">
        <v>4564</v>
      </c>
      <c r="B2758" s="44" t="s">
        <v>10679</v>
      </c>
      <c r="C2758" s="98" t="s">
        <v>980</v>
      </c>
      <c r="D2758" s="98" t="s">
        <v>13158</v>
      </c>
      <c r="E2758" s="98" t="s">
        <v>445</v>
      </c>
      <c r="F2758" s="122">
        <v>1.0410503393634596</v>
      </c>
      <c r="G2758" s="122">
        <v>1.0589866082140267</v>
      </c>
      <c r="H2758" s="99">
        <v>20367.999999999996</v>
      </c>
      <c r="I2758" s="53">
        <v>21204.113312154943</v>
      </c>
      <c r="J2758" s="54">
        <v>20038.711480534334</v>
      </c>
      <c r="K2758" s="55">
        <v>0.98383304598067245</v>
      </c>
      <c r="L2758" s="121">
        <v>21569.439236103291</v>
      </c>
      <c r="M2758" s="54">
        <v>20194.292800713392</v>
      </c>
      <c r="N2758" s="120">
        <v>0.99147156327147468</v>
      </c>
      <c r="O2758" s="123">
        <v>20625.344965795091</v>
      </c>
      <c r="P2758" s="53">
        <v>21472.022376129404</v>
      </c>
      <c r="Q2758" s="54">
        <v>20292.055548121942</v>
      </c>
      <c r="R2758" s="55">
        <v>0.98384078335533909</v>
      </c>
      <c r="S2758" s="121">
        <v>21841.964108571596</v>
      </c>
      <c r="T2758" s="54">
        <v>20449.601869622056</v>
      </c>
      <c r="U2758" s="55">
        <v>0.99147926512431739</v>
      </c>
    </row>
    <row r="2759" spans="1:21" ht="13" x14ac:dyDescent="0.3">
      <c r="A2759" s="44" t="s">
        <v>4563</v>
      </c>
      <c r="B2759" s="44" t="s">
        <v>10678</v>
      </c>
      <c r="C2759" s="98" t="s">
        <v>980</v>
      </c>
      <c r="D2759" s="98" t="s">
        <v>13158</v>
      </c>
      <c r="E2759" s="98" t="s">
        <v>445</v>
      </c>
      <c r="F2759" s="122">
        <v>1.0410503393634596</v>
      </c>
      <c r="G2759" s="122">
        <v>1.0589866082140267</v>
      </c>
      <c r="H2759" s="99">
        <v>8544.3333333333321</v>
      </c>
      <c r="I2759" s="53">
        <v>8895.0811163011858</v>
      </c>
      <c r="J2759" s="54">
        <v>8406.1974892075232</v>
      </c>
      <c r="K2759" s="55">
        <v>0.98383304598067234</v>
      </c>
      <c r="L2759" s="121">
        <v>9048.3345761167147</v>
      </c>
      <c r="M2759" s="54">
        <v>8471.4635271125699</v>
      </c>
      <c r="N2759" s="120">
        <v>0.99147156327147479</v>
      </c>
      <c r="O2759" s="123">
        <v>8615.4358703808502</v>
      </c>
      <c r="P2759" s="53">
        <v>8969.1024366241072</v>
      </c>
      <c r="Q2759" s="54">
        <v>8476.2171756631833</v>
      </c>
      <c r="R2759" s="55">
        <v>0.98384078335533909</v>
      </c>
      <c r="S2759" s="121">
        <v>9123.6312106600781</v>
      </c>
      <c r="T2759" s="54">
        <v>8542.0260254908899</v>
      </c>
      <c r="U2759" s="55">
        <v>0.9914792651243175</v>
      </c>
    </row>
    <row r="2760" spans="1:21" ht="13" x14ac:dyDescent="0.3">
      <c r="A2760" s="44" t="s">
        <v>4562</v>
      </c>
      <c r="B2760" s="44" t="s">
        <v>10677</v>
      </c>
      <c r="C2760" s="98" t="s">
        <v>980</v>
      </c>
      <c r="D2760" s="98" t="s">
        <v>13158</v>
      </c>
      <c r="E2760" s="98" t="s">
        <v>398</v>
      </c>
      <c r="F2760" s="122">
        <v>1.0296545423669157</v>
      </c>
      <c r="G2760" s="122">
        <v>1.0585938669245534</v>
      </c>
      <c r="H2760" s="99">
        <v>18332.333333333336</v>
      </c>
      <c r="I2760" s="53">
        <v>18875.970288851091</v>
      </c>
      <c r="J2760" s="54">
        <v>17838.525806999864</v>
      </c>
      <c r="K2760" s="55">
        <v>0.9730635747586156</v>
      </c>
      <c r="L2760" s="121">
        <v>19406.495633083225</v>
      </c>
      <c r="M2760" s="54">
        <v>18169.246347131681</v>
      </c>
      <c r="N2760" s="120">
        <v>0.99110386096323499</v>
      </c>
      <c r="O2760" s="123">
        <v>18495.280567817928</v>
      </c>
      <c r="P2760" s="53">
        <v>19043.749649004276</v>
      </c>
      <c r="Q2760" s="54">
        <v>17997.225363910155</v>
      </c>
      <c r="R2760" s="55">
        <v>0.97307122743656038</v>
      </c>
      <c r="S2760" s="121">
        <v>19578.990576140932</v>
      </c>
      <c r="T2760" s="54">
        <v>18330.886375462876</v>
      </c>
      <c r="U2760" s="55">
        <v>0.99111155995972833</v>
      </c>
    </row>
    <row r="2761" spans="1:21" ht="13" x14ac:dyDescent="0.3">
      <c r="A2761" s="44" t="s">
        <v>4561</v>
      </c>
      <c r="B2761" s="44" t="s">
        <v>7707</v>
      </c>
      <c r="C2761" s="98" t="s">
        <v>980</v>
      </c>
      <c r="D2761" s="98" t="s">
        <v>13158</v>
      </c>
      <c r="E2761" s="98" t="s">
        <v>445</v>
      </c>
      <c r="F2761" s="122">
        <v>1.0410503393634596</v>
      </c>
      <c r="G2761" s="122">
        <v>1.0589866082140267</v>
      </c>
      <c r="H2761" s="99">
        <v>5896.75</v>
      </c>
      <c r="I2761" s="53">
        <v>6138.8135886414802</v>
      </c>
      <c r="J2761" s="54">
        <v>5801.4175138865294</v>
      </c>
      <c r="K2761" s="55">
        <v>0.98383304598067234</v>
      </c>
      <c r="L2761" s="121">
        <v>6244.5792819860617</v>
      </c>
      <c r="M2761" s="54">
        <v>5846.4599407210681</v>
      </c>
      <c r="N2761" s="120">
        <v>0.99147156327147468</v>
      </c>
      <c r="O2761" s="123">
        <v>5947.3291212768527</v>
      </c>
      <c r="P2761" s="53">
        <v>6191.4690000114533</v>
      </c>
      <c r="Q2761" s="54">
        <v>5851.2249415490387</v>
      </c>
      <c r="R2761" s="55">
        <v>0.98384078335533898</v>
      </c>
      <c r="S2761" s="121">
        <v>6298.141894073482</v>
      </c>
      <c r="T2761" s="54">
        <v>5896.6535066160259</v>
      </c>
      <c r="U2761" s="55">
        <v>0.99147926512431739</v>
      </c>
    </row>
    <row r="2762" spans="1:21" ht="13" x14ac:dyDescent="0.3">
      <c r="A2762" s="44" t="s">
        <v>4560</v>
      </c>
      <c r="B2762" s="44" t="s">
        <v>10676</v>
      </c>
      <c r="C2762" s="98" t="s">
        <v>980</v>
      </c>
      <c r="D2762" s="98" t="s">
        <v>13158</v>
      </c>
      <c r="E2762" s="98" t="s">
        <v>445</v>
      </c>
      <c r="F2762" s="122">
        <v>1.0410503393634596</v>
      </c>
      <c r="G2762" s="122">
        <v>1.0589866082140267</v>
      </c>
      <c r="H2762" s="99">
        <v>12674.166666666666</v>
      </c>
      <c r="I2762" s="53">
        <v>13194.445509482381</v>
      </c>
      <c r="J2762" s="54">
        <v>12469.26399693337</v>
      </c>
      <c r="K2762" s="55">
        <v>0.98383304598067234</v>
      </c>
      <c r="L2762" s="121">
        <v>13421.77277027261</v>
      </c>
      <c r="M2762" s="54">
        <v>12566.075838163215</v>
      </c>
      <c r="N2762" s="120">
        <v>0.99147156327147468</v>
      </c>
      <c r="O2762" s="123">
        <v>12797.773234452525</v>
      </c>
      <c r="P2762" s="53">
        <v>13323.126168823401</v>
      </c>
      <c r="Q2762" s="54">
        <v>12590.971244187762</v>
      </c>
      <c r="R2762" s="55">
        <v>0.98384078335533898</v>
      </c>
      <c r="S2762" s="121">
        <v>13552.670470245133</v>
      </c>
      <c r="T2762" s="54">
        <v>12688.726801722647</v>
      </c>
      <c r="U2762" s="55">
        <v>0.99147926512431739</v>
      </c>
    </row>
    <row r="2763" spans="1:21" ht="13" x14ac:dyDescent="0.3">
      <c r="A2763" s="44" t="s">
        <v>4559</v>
      </c>
      <c r="B2763" s="44" t="s">
        <v>10675</v>
      </c>
      <c r="C2763" s="98" t="s">
        <v>980</v>
      </c>
      <c r="D2763" s="98" t="s">
        <v>13158</v>
      </c>
      <c r="E2763" s="98" t="s">
        <v>396</v>
      </c>
      <c r="F2763" s="122">
        <v>1.0301648809082731</v>
      </c>
      <c r="G2763" s="122">
        <v>1.060991087005674</v>
      </c>
      <c r="H2763" s="99">
        <v>17645.25</v>
      </c>
      <c r="I2763" s="53">
        <v>18177.516864846704</v>
      </c>
      <c r="J2763" s="54">
        <v>17178.460165953125</v>
      </c>
      <c r="K2763" s="55">
        <v>0.97354586452179059</v>
      </c>
      <c r="L2763" s="121">
        <v>18721.452977986868</v>
      </c>
      <c r="M2763" s="54">
        <v>17527.878168452353</v>
      </c>
      <c r="N2763" s="120">
        <v>0.99334824774102681</v>
      </c>
      <c r="O2763" s="123">
        <v>17818.941951257679</v>
      </c>
      <c r="P2763" s="53">
        <v>18356.448213128799</v>
      </c>
      <c r="Q2763" s="54">
        <v>17347.693677011677</v>
      </c>
      <c r="R2763" s="55">
        <v>0.97355352099271297</v>
      </c>
      <c r="S2763" s="121">
        <v>18905.738590155892</v>
      </c>
      <c r="T2763" s="54">
        <v>17700.552262519093</v>
      </c>
      <c r="U2763" s="55">
        <v>0.99335596417214722</v>
      </c>
    </row>
    <row r="2764" spans="1:21" ht="13" x14ac:dyDescent="0.3">
      <c r="A2764" s="44" t="s">
        <v>4558</v>
      </c>
      <c r="B2764" s="44" t="s">
        <v>10674</v>
      </c>
      <c r="C2764" s="98" t="s">
        <v>980</v>
      </c>
      <c r="D2764" s="98" t="s">
        <v>13158</v>
      </c>
      <c r="E2764" s="98" t="s">
        <v>396</v>
      </c>
      <c r="F2764" s="122">
        <v>1.0301648809082731</v>
      </c>
      <c r="G2764" s="122">
        <v>1.060991087005674</v>
      </c>
      <c r="H2764" s="99">
        <v>6269.0833333333339</v>
      </c>
      <c r="I2764" s="53">
        <v>6458.1894854873735</v>
      </c>
      <c r="J2764" s="54">
        <v>6103.2401535091503</v>
      </c>
      <c r="K2764" s="55">
        <v>0.9735458645217907</v>
      </c>
      <c r="L2764" s="121">
        <v>6651.441540362488</v>
      </c>
      <c r="M2764" s="54">
        <v>6227.382944109143</v>
      </c>
      <c r="N2764" s="120">
        <v>0.99334824774102681</v>
      </c>
      <c r="O2764" s="123">
        <v>6324.7333589527889</v>
      </c>
      <c r="P2764" s="53">
        <v>6515.5181875021817</v>
      </c>
      <c r="Q2764" s="54">
        <v>6157.4664309485561</v>
      </c>
      <c r="R2764" s="55">
        <v>0.97355352099271297</v>
      </c>
      <c r="S2764" s="121">
        <v>6710.4857215363672</v>
      </c>
      <c r="T2764" s="54">
        <v>6282.7116039142902</v>
      </c>
      <c r="U2764" s="55">
        <v>0.99335596417214711</v>
      </c>
    </row>
    <row r="2765" spans="1:21" ht="13" x14ac:dyDescent="0.3">
      <c r="A2765" s="44" t="s">
        <v>4557</v>
      </c>
      <c r="B2765" s="44" t="s">
        <v>10673</v>
      </c>
      <c r="C2765" s="98" t="s">
        <v>980</v>
      </c>
      <c r="D2765" s="98" t="s">
        <v>13158</v>
      </c>
      <c r="E2765" s="98" t="s">
        <v>445</v>
      </c>
      <c r="F2765" s="122">
        <v>1.0410503393634596</v>
      </c>
      <c r="G2765" s="122">
        <v>1.0589866082140267</v>
      </c>
      <c r="H2765" s="99">
        <v>7496.9166666666661</v>
      </c>
      <c r="I2765" s="53">
        <v>7804.667640012909</v>
      </c>
      <c r="J2765" s="54">
        <v>7375.7143596299347</v>
      </c>
      <c r="K2765" s="55">
        <v>0.98383304598067234</v>
      </c>
      <c r="L2765" s="121">
        <v>7939.1343528965399</v>
      </c>
      <c r="M2765" s="54">
        <v>7432.9796872159723</v>
      </c>
      <c r="N2765" s="120">
        <v>0.99147156327147468</v>
      </c>
      <c r="O2765" s="123">
        <v>7556.0811448527647</v>
      </c>
      <c r="P2765" s="53">
        <v>7866.2608401068092</v>
      </c>
      <c r="Q2765" s="54">
        <v>7433.9807926484509</v>
      </c>
      <c r="R2765" s="55">
        <v>0.98384078335533898</v>
      </c>
      <c r="S2765" s="121">
        <v>8001.7887429775892</v>
      </c>
      <c r="T2765" s="54">
        <v>7491.6977807183303</v>
      </c>
      <c r="U2765" s="55">
        <v>0.99147926512431739</v>
      </c>
    </row>
    <row r="2766" spans="1:21" ht="13" x14ac:dyDescent="0.3">
      <c r="A2766" s="44" t="s">
        <v>4556</v>
      </c>
      <c r="B2766" s="44" t="s">
        <v>10672</v>
      </c>
      <c r="C2766" s="98" t="s">
        <v>980</v>
      </c>
      <c r="D2766" s="98" t="s">
        <v>13158</v>
      </c>
      <c r="E2766" s="98" t="s">
        <v>396</v>
      </c>
      <c r="F2766" s="122">
        <v>1.0301648809082731</v>
      </c>
      <c r="G2766" s="122">
        <v>1.060991087005674</v>
      </c>
      <c r="H2766" s="99">
        <v>3901.666666666667</v>
      </c>
      <c r="I2766" s="53">
        <v>4019.3599770104456</v>
      </c>
      <c r="J2766" s="54">
        <v>3798.4514480758535</v>
      </c>
      <c r="K2766" s="55">
        <v>0.97354586452179059</v>
      </c>
      <c r="L2766" s="121">
        <v>4139.6335578004719</v>
      </c>
      <c r="M2766" s="54">
        <v>3875.7137466029071</v>
      </c>
      <c r="N2766" s="120">
        <v>0.99334824774102692</v>
      </c>
      <c r="O2766" s="123">
        <v>3939.1431869517228</v>
      </c>
      <c r="P2766" s="53">
        <v>4057.9669720667566</v>
      </c>
      <c r="Q2766" s="54">
        <v>3834.9667193513064</v>
      </c>
      <c r="R2766" s="55">
        <v>0.97355352099271297</v>
      </c>
      <c r="S2766" s="121">
        <v>4179.3958117949032</v>
      </c>
      <c r="T2766" s="54">
        <v>3912.971378486573</v>
      </c>
      <c r="U2766" s="55">
        <v>0.99335596417214711</v>
      </c>
    </row>
    <row r="2767" spans="1:21" ht="13" x14ac:dyDescent="0.3">
      <c r="A2767" s="44" t="s">
        <v>4555</v>
      </c>
      <c r="B2767" s="44" t="s">
        <v>10671</v>
      </c>
      <c r="C2767" s="98" t="s">
        <v>980</v>
      </c>
      <c r="D2767" s="98" t="s">
        <v>13158</v>
      </c>
      <c r="E2767" s="98" t="s">
        <v>395</v>
      </c>
      <c r="F2767" s="122">
        <v>1.0405991165014206</v>
      </c>
      <c r="G2767" s="122">
        <v>1.0705796075111154</v>
      </c>
      <c r="H2767" s="99">
        <v>7790.6666666666661</v>
      </c>
      <c r="I2767" s="53">
        <v>8106.9608502904002</v>
      </c>
      <c r="J2767" s="54">
        <v>7661.3931962829502</v>
      </c>
      <c r="K2767" s="55">
        <v>0.98340662283282787</v>
      </c>
      <c r="L2767" s="121">
        <v>8340.5288622499284</v>
      </c>
      <c r="M2767" s="54">
        <v>7808.7835345831891</v>
      </c>
      <c r="N2767" s="120">
        <v>1.0023254579731973</v>
      </c>
      <c r="O2767" s="123">
        <v>7856.1128037768594</v>
      </c>
      <c r="P2767" s="53">
        <v>8175.0640427456983</v>
      </c>
      <c r="Q2767" s="54">
        <v>7725.8141202977613</v>
      </c>
      <c r="R2767" s="55">
        <v>0.98341435685388112</v>
      </c>
      <c r="S2767" s="121">
        <v>8410.5941620304784</v>
      </c>
      <c r="T2767" s="54">
        <v>7874.4430329410843</v>
      </c>
      <c r="U2767" s="55">
        <v>1.002333244140208</v>
      </c>
    </row>
    <row r="2768" spans="1:21" ht="13" x14ac:dyDescent="0.3">
      <c r="A2768" s="44" t="s">
        <v>4554</v>
      </c>
      <c r="B2768" s="44" t="s">
        <v>10670</v>
      </c>
      <c r="C2768" s="98" t="s">
        <v>980</v>
      </c>
      <c r="D2768" s="98" t="s">
        <v>13158</v>
      </c>
      <c r="E2768" s="98" t="s">
        <v>396</v>
      </c>
      <c r="F2768" s="122">
        <v>1.0301648809082731</v>
      </c>
      <c r="G2768" s="122">
        <v>1.060991087005674</v>
      </c>
      <c r="H2768" s="99">
        <v>6839.9166666666679</v>
      </c>
      <c r="I2768" s="53">
        <v>7046.2419383391798</v>
      </c>
      <c r="J2768" s="54">
        <v>6658.9725845070061</v>
      </c>
      <c r="K2768" s="55">
        <v>0.9735458645217907</v>
      </c>
      <c r="L2768" s="121">
        <v>7257.0906191948943</v>
      </c>
      <c r="M2768" s="54">
        <v>6794.4192355279802</v>
      </c>
      <c r="N2768" s="120">
        <v>0.99334824774102692</v>
      </c>
      <c r="O2768" s="123">
        <v>6912.3889002065453</v>
      </c>
      <c r="P2768" s="53">
        <v>7120.9002881729448</v>
      </c>
      <c r="Q2768" s="54">
        <v>6729.5805522670298</v>
      </c>
      <c r="R2768" s="55">
        <v>0.97355352099271308</v>
      </c>
      <c r="S2768" s="121">
        <v>7333.9830130360979</v>
      </c>
      <c r="T2768" s="54">
        <v>6866.4627406975205</v>
      </c>
      <c r="U2768" s="55">
        <v>0.99335596417214711</v>
      </c>
    </row>
    <row r="2769" spans="1:21" ht="13" x14ac:dyDescent="0.3">
      <c r="A2769" s="44" t="s">
        <v>4553</v>
      </c>
      <c r="B2769" s="44" t="s">
        <v>13299</v>
      </c>
      <c r="C2769" s="98" t="s">
        <v>980</v>
      </c>
      <c r="D2769" s="98" t="s">
        <v>13158</v>
      </c>
      <c r="E2769" s="98" t="s">
        <v>395</v>
      </c>
      <c r="F2769" s="122">
        <v>1.0405991165014206</v>
      </c>
      <c r="G2769" s="122">
        <v>1.0705796075111154</v>
      </c>
      <c r="H2769" s="99">
        <v>21907.75</v>
      </c>
      <c r="I2769" s="53">
        <v>22797.185294533996</v>
      </c>
      <c r="J2769" s="54">
        <v>21544.226441365885</v>
      </c>
      <c r="K2769" s="55">
        <v>0.98340662283282787</v>
      </c>
      <c r="L2769" s="121">
        <v>23453.990396451638</v>
      </c>
      <c r="M2769" s="54">
        <v>21958.695551912315</v>
      </c>
      <c r="N2769" s="120">
        <v>1.0023254579731973</v>
      </c>
      <c r="O2769" s="123">
        <v>22114.035474169923</v>
      </c>
      <c r="P2769" s="53">
        <v>23011.845776702296</v>
      </c>
      <c r="Q2769" s="54">
        <v>21747.259973274726</v>
      </c>
      <c r="R2769" s="55">
        <v>0.98341435685388112</v>
      </c>
      <c r="S2769" s="121">
        <v>23674.835418423718</v>
      </c>
      <c r="T2769" s="54">
        <v>22165.632917856379</v>
      </c>
      <c r="U2769" s="55">
        <v>1.002333244140208</v>
      </c>
    </row>
    <row r="2770" spans="1:21" ht="13" x14ac:dyDescent="0.3">
      <c r="A2770" s="44" t="s">
        <v>4552</v>
      </c>
      <c r="B2770" s="44" t="s">
        <v>10669</v>
      </c>
      <c r="C2770" s="98" t="s">
        <v>980</v>
      </c>
      <c r="D2770" s="98" t="s">
        <v>13158</v>
      </c>
      <c r="E2770" s="98" t="s">
        <v>398</v>
      </c>
      <c r="F2770" s="122">
        <v>1.0296545423669157</v>
      </c>
      <c r="G2770" s="122">
        <v>1.0585938669245534</v>
      </c>
      <c r="H2770" s="99">
        <v>3550.5833333333335</v>
      </c>
      <c r="I2770" s="53">
        <v>3655.8742572189317</v>
      </c>
      <c r="J2770" s="54">
        <v>3454.943310811695</v>
      </c>
      <c r="K2770" s="55">
        <v>0.97306357475861571</v>
      </c>
      <c r="L2770" s="121">
        <v>3758.6257406712039</v>
      </c>
      <c r="M2770" s="54">
        <v>3518.9968503383789</v>
      </c>
      <c r="N2770" s="120">
        <v>0.99110386096323477</v>
      </c>
      <c r="O2770" s="123">
        <v>3580.1435395585299</v>
      </c>
      <c r="P2770" s="53">
        <v>3686.3110578320079</v>
      </c>
      <c r="Q2770" s="54">
        <v>3483.734668437291</v>
      </c>
      <c r="R2770" s="55">
        <v>0.97307122743656049</v>
      </c>
      <c r="S2770" s="121">
        <v>3789.917993686222</v>
      </c>
      <c r="T2770" s="54">
        <v>3548.3216483715978</v>
      </c>
      <c r="U2770" s="55">
        <v>0.99111155995972833</v>
      </c>
    </row>
    <row r="2771" spans="1:21" ht="13" x14ac:dyDescent="0.3">
      <c r="A2771" s="44" t="s">
        <v>4551</v>
      </c>
      <c r="B2771" s="44" t="s">
        <v>10668</v>
      </c>
      <c r="C2771" s="98" t="s">
        <v>980</v>
      </c>
      <c r="D2771" s="98" t="s">
        <v>13158</v>
      </c>
      <c r="E2771" s="98" t="s">
        <v>398</v>
      </c>
      <c r="F2771" s="122">
        <v>1.0296545423669157</v>
      </c>
      <c r="G2771" s="122">
        <v>1.0585938669245534</v>
      </c>
      <c r="H2771" s="99">
        <v>25886.666666666672</v>
      </c>
      <c r="I2771" s="53">
        <v>26654.323920071562</v>
      </c>
      <c r="J2771" s="54">
        <v>25189.372405251368</v>
      </c>
      <c r="K2771" s="55">
        <v>0.9730635747586156</v>
      </c>
      <c r="L2771" s="121">
        <v>27403.466568453608</v>
      </c>
      <c r="M2771" s="54">
        <v>25656.375280801607</v>
      </c>
      <c r="N2771" s="120">
        <v>0.99110386096323466</v>
      </c>
      <c r="O2771" s="123">
        <v>26118.237290401234</v>
      </c>
      <c r="P2771" s="53">
        <v>26892.761664678594</v>
      </c>
      <c r="Q2771" s="54">
        <v>25414.905218650074</v>
      </c>
      <c r="R2771" s="55">
        <v>0.97307122743656049</v>
      </c>
      <c r="S2771" s="121">
        <v>27648.60581049891</v>
      </c>
      <c r="T2771" s="54">
        <v>25886.086904287913</v>
      </c>
      <c r="U2771" s="55">
        <v>0.99111155995972822</v>
      </c>
    </row>
    <row r="2772" spans="1:21" ht="13" x14ac:dyDescent="0.3">
      <c r="A2772" s="44" t="s">
        <v>4550</v>
      </c>
      <c r="B2772" s="44" t="s">
        <v>10667</v>
      </c>
      <c r="C2772" s="98" t="s">
        <v>980</v>
      </c>
      <c r="D2772" s="98" t="s">
        <v>13158</v>
      </c>
      <c r="E2772" s="98" t="s">
        <v>398</v>
      </c>
      <c r="F2772" s="122">
        <v>1.0296545423669157</v>
      </c>
      <c r="G2772" s="122">
        <v>1.0585938669245534</v>
      </c>
      <c r="H2772" s="99">
        <v>2825.8333333333335</v>
      </c>
      <c r="I2772" s="53">
        <v>2909.6321276385092</v>
      </c>
      <c r="J2772" s="54">
        <v>2749.715485005388</v>
      </c>
      <c r="K2772" s="55">
        <v>0.9730635747586156</v>
      </c>
      <c r="L2772" s="121">
        <v>2991.4098356176337</v>
      </c>
      <c r="M2772" s="54">
        <v>2800.6943271052742</v>
      </c>
      <c r="N2772" s="120">
        <v>0.99110386096323466</v>
      </c>
      <c r="O2772" s="123">
        <v>2851.5826622714585</v>
      </c>
      <c r="P2772" s="53">
        <v>2936.1450411425499</v>
      </c>
      <c r="Q2772" s="54">
        <v>2774.7930413133031</v>
      </c>
      <c r="R2772" s="55">
        <v>0.97307122743656049</v>
      </c>
      <c r="S2772" s="121">
        <v>3018.667917308956</v>
      </c>
      <c r="T2772" s="54">
        <v>2826.23654075798</v>
      </c>
      <c r="U2772" s="55">
        <v>0.99111155995972822</v>
      </c>
    </row>
    <row r="2773" spans="1:21" ht="13" x14ac:dyDescent="0.3">
      <c r="A2773" s="44" t="s">
        <v>4549</v>
      </c>
      <c r="B2773" s="44" t="s">
        <v>10666</v>
      </c>
      <c r="C2773" s="98" t="s">
        <v>980</v>
      </c>
      <c r="D2773" s="98" t="s">
        <v>13158</v>
      </c>
      <c r="E2773" s="98" t="s">
        <v>395</v>
      </c>
      <c r="F2773" s="122">
        <v>1.0405991165014206</v>
      </c>
      <c r="G2773" s="122">
        <v>1.0705796075111154</v>
      </c>
      <c r="H2773" s="99">
        <v>12373.083333333332</v>
      </c>
      <c r="I2773" s="53">
        <v>12875.419585065118</v>
      </c>
      <c r="J2773" s="54">
        <v>12167.772094862481</v>
      </c>
      <c r="K2773" s="55">
        <v>0.98340662283282787</v>
      </c>
      <c r="L2773" s="121">
        <v>13246.370698702322</v>
      </c>
      <c r="M2773" s="54">
        <v>12401.856418623869</v>
      </c>
      <c r="N2773" s="120">
        <v>1.0023254579731975</v>
      </c>
      <c r="O2773" s="123">
        <v>12498.540674990567</v>
      </c>
      <c r="P2773" s="53">
        <v>13005.970383952252</v>
      </c>
      <c r="Q2773" s="54">
        <v>12291.244339507921</v>
      </c>
      <c r="R2773" s="55">
        <v>0.98341435685388101</v>
      </c>
      <c r="S2773" s="121">
        <v>13380.682770293111</v>
      </c>
      <c r="T2773" s="54">
        <v>12527.702821781639</v>
      </c>
      <c r="U2773" s="55">
        <v>1.002333244140208</v>
      </c>
    </row>
    <row r="2774" spans="1:21" ht="13" x14ac:dyDescent="0.3">
      <c r="A2774" s="44" t="s">
        <v>4548</v>
      </c>
      <c r="B2774" s="44" t="s">
        <v>10500</v>
      </c>
      <c r="C2774" s="98" t="s">
        <v>980</v>
      </c>
      <c r="D2774" s="98" t="s">
        <v>13158</v>
      </c>
      <c r="E2774" s="98" t="s">
        <v>397</v>
      </c>
      <c r="F2774" s="122">
        <v>1.0377293609759901</v>
      </c>
      <c r="G2774" s="122">
        <v>1.0575739776464581</v>
      </c>
      <c r="H2774" s="99">
        <v>9514</v>
      </c>
      <c r="I2774" s="53">
        <v>9872.9571403255704</v>
      </c>
      <c r="J2774" s="54">
        <v>9330.3283510212059</v>
      </c>
      <c r="K2774" s="55">
        <v>0.98069459228728251</v>
      </c>
      <c r="L2774" s="121">
        <v>10061.758823328402</v>
      </c>
      <c r="M2774" s="54">
        <v>9420.2775299022233</v>
      </c>
      <c r="N2774" s="120">
        <v>0.9901489941036602</v>
      </c>
      <c r="O2774" s="123">
        <v>9614.6126235948832</v>
      </c>
      <c r="P2774" s="53">
        <v>9977.3658139148065</v>
      </c>
      <c r="Q2774" s="54">
        <v>9429.072761444666</v>
      </c>
      <c r="R2774" s="55">
        <v>0.98070230497951727</v>
      </c>
      <c r="S2774" s="121">
        <v>10168.164115865089</v>
      </c>
      <c r="T2774" s="54">
        <v>9519.9729695012757</v>
      </c>
      <c r="U2774" s="55">
        <v>0.99015668568264981</v>
      </c>
    </row>
    <row r="2775" spans="1:21" ht="13" x14ac:dyDescent="0.3">
      <c r="A2775" s="44" t="s">
        <v>4547</v>
      </c>
      <c r="B2775" s="44" t="s">
        <v>10665</v>
      </c>
      <c r="C2775" s="98" t="s">
        <v>980</v>
      </c>
      <c r="D2775" s="98" t="s">
        <v>13158</v>
      </c>
      <c r="E2775" s="98" t="s">
        <v>397</v>
      </c>
      <c r="F2775" s="122">
        <v>1.0377293609759901</v>
      </c>
      <c r="G2775" s="122">
        <v>1.0575739776464581</v>
      </c>
      <c r="H2775" s="99">
        <v>19097.916666666664</v>
      </c>
      <c r="I2775" s="53">
        <v>19818.468858472708</v>
      </c>
      <c r="J2775" s="54">
        <v>18729.223598953158</v>
      </c>
      <c r="K2775" s="55">
        <v>0.98069459228728229</v>
      </c>
      <c r="L2775" s="121">
        <v>20197.459693927249</v>
      </c>
      <c r="M2775" s="54">
        <v>18909.782976975523</v>
      </c>
      <c r="N2775" s="120">
        <v>0.99014899410366009</v>
      </c>
      <c r="O2775" s="123">
        <v>19279.39352765822</v>
      </c>
      <c r="P2775" s="53">
        <v>20006.792725461404</v>
      </c>
      <c r="Q2775" s="54">
        <v>18907.345671181603</v>
      </c>
      <c r="R2775" s="55">
        <v>0.98070230497951727</v>
      </c>
      <c r="S2775" s="121">
        <v>20389.384899656885</v>
      </c>
      <c r="T2775" s="54">
        <v>19089.620397317594</v>
      </c>
      <c r="U2775" s="55">
        <v>0.99015668568264992</v>
      </c>
    </row>
    <row r="2776" spans="1:21" ht="13" x14ac:dyDescent="0.3">
      <c r="A2776" s="44" t="s">
        <v>4546</v>
      </c>
      <c r="B2776" s="44" t="s">
        <v>10664</v>
      </c>
      <c r="C2776" s="98" t="s">
        <v>980</v>
      </c>
      <c r="D2776" s="98" t="s">
        <v>13158</v>
      </c>
      <c r="E2776" s="98" t="s">
        <v>395</v>
      </c>
      <c r="F2776" s="122">
        <v>1.0405991165014206</v>
      </c>
      <c r="G2776" s="122">
        <v>1.0705796075111154</v>
      </c>
      <c r="H2776" s="99">
        <v>15954.083333333334</v>
      </c>
      <c r="I2776" s="53">
        <v>16601.805021256707</v>
      </c>
      <c r="J2776" s="54">
        <v>15689.35121122684</v>
      </c>
      <c r="K2776" s="55">
        <v>0.98340662283282787</v>
      </c>
      <c r="L2776" s="121">
        <v>17080.116273199626</v>
      </c>
      <c r="M2776" s="54">
        <v>15991.183883625888</v>
      </c>
      <c r="N2776" s="120">
        <v>1.0023254579731973</v>
      </c>
      <c r="O2776" s="123">
        <v>16104.002113667701</v>
      </c>
      <c r="P2776" s="53">
        <v>16757.81037161962</v>
      </c>
      <c r="Q2776" s="54">
        <v>15836.906881386065</v>
      </c>
      <c r="R2776" s="55">
        <v>0.98341435685388123</v>
      </c>
      <c r="S2776" s="121">
        <v>17240.616262208539</v>
      </c>
      <c r="T2776" s="54">
        <v>16141.576682233312</v>
      </c>
      <c r="U2776" s="55">
        <v>1.002333244140208</v>
      </c>
    </row>
    <row r="2777" spans="1:21" ht="13" x14ac:dyDescent="0.3">
      <c r="A2777" s="44" t="s">
        <v>4545</v>
      </c>
      <c r="B2777" s="44" t="s">
        <v>10663</v>
      </c>
      <c r="C2777" s="98" t="s">
        <v>980</v>
      </c>
      <c r="D2777" s="98" t="s">
        <v>13158</v>
      </c>
      <c r="E2777" s="98" t="s">
        <v>399</v>
      </c>
      <c r="F2777" s="122">
        <v>1.0299054059037172</v>
      </c>
      <c r="G2777" s="122">
        <v>1.0587383698763777</v>
      </c>
      <c r="H2777" s="99">
        <v>12814.333333333332</v>
      </c>
      <c r="I2777" s="53">
        <v>13197.551173052198</v>
      </c>
      <c r="J2777" s="54">
        <v>12472.198969752795</v>
      </c>
      <c r="K2777" s="55">
        <v>0.97330065055428527</v>
      </c>
      <c r="L2777" s="121">
        <v>13567.026384385861</v>
      </c>
      <c r="M2777" s="54">
        <v>12702.068896752102</v>
      </c>
      <c r="N2777" s="120">
        <v>0.99123915121755091</v>
      </c>
      <c r="O2777" s="123">
        <v>12928.251736421254</v>
      </c>
      <c r="P2777" s="53">
        <v>13314.876352224368</v>
      </c>
      <c r="Q2777" s="54">
        <v>12583.174785439867</v>
      </c>
      <c r="R2777" s="55">
        <v>0.97330830509671762</v>
      </c>
      <c r="S2777" s="121">
        <v>13687.636168770088</v>
      </c>
      <c r="T2777" s="54">
        <v>12815.088826088746</v>
      </c>
      <c r="U2777" s="55">
        <v>0.9912468512649929</v>
      </c>
    </row>
    <row r="2778" spans="1:21" ht="13" x14ac:dyDescent="0.3">
      <c r="A2778" s="44" t="s">
        <v>4544</v>
      </c>
      <c r="B2778" s="44" t="s">
        <v>10662</v>
      </c>
      <c r="C2778" s="98" t="s">
        <v>980</v>
      </c>
      <c r="D2778" s="98" t="s">
        <v>13158</v>
      </c>
      <c r="E2778" s="98" t="s">
        <v>445</v>
      </c>
      <c r="F2778" s="122">
        <v>1.0410503393634596</v>
      </c>
      <c r="G2778" s="122">
        <v>1.0589866082140267</v>
      </c>
      <c r="H2778" s="99">
        <v>5021.416666666667</v>
      </c>
      <c r="I2778" s="53">
        <v>5227.5475249186657</v>
      </c>
      <c r="J2778" s="54">
        <v>4940.2356543047817</v>
      </c>
      <c r="K2778" s="55">
        <v>0.98383304598067245</v>
      </c>
      <c r="L2778" s="121">
        <v>5317.6130042627174</v>
      </c>
      <c r="M2778" s="54">
        <v>4978.5918323374372</v>
      </c>
      <c r="N2778" s="120">
        <v>0.99147156327147457</v>
      </c>
      <c r="O2778" s="123">
        <v>5066.4971619813186</v>
      </c>
      <c r="P2778" s="53">
        <v>5274.4785898646569</v>
      </c>
      <c r="Q2778" s="54">
        <v>4984.6265367113028</v>
      </c>
      <c r="R2778" s="55">
        <v>0.98384078335533909</v>
      </c>
      <c r="S2778" s="121">
        <v>5365.3526450925883</v>
      </c>
      <c r="T2778" s="54">
        <v>5023.3268829156768</v>
      </c>
      <c r="U2778" s="55">
        <v>0.99147926512431728</v>
      </c>
    </row>
    <row r="2779" spans="1:21" ht="13" x14ac:dyDescent="0.3">
      <c r="A2779" s="44" t="s">
        <v>4543</v>
      </c>
      <c r="B2779" s="44" t="s">
        <v>13300</v>
      </c>
      <c r="C2779" s="98" t="s">
        <v>980</v>
      </c>
      <c r="D2779" s="98" t="s">
        <v>13158</v>
      </c>
      <c r="E2779" s="98" t="s">
        <v>395</v>
      </c>
      <c r="F2779" s="122">
        <v>1.0405991165014206</v>
      </c>
      <c r="G2779" s="122">
        <v>1.0705796075111154</v>
      </c>
      <c r="H2779" s="99">
        <v>5369.166666666667</v>
      </c>
      <c r="I2779" s="53">
        <v>5587.1500896822108</v>
      </c>
      <c r="J2779" s="54">
        <v>5280.0740590932583</v>
      </c>
      <c r="K2779" s="55">
        <v>0.98340662283282776</v>
      </c>
      <c r="L2779" s="121">
        <v>5748.120342661764</v>
      </c>
      <c r="M2779" s="54">
        <v>5381.6524381010931</v>
      </c>
      <c r="N2779" s="120">
        <v>1.0023254579731975</v>
      </c>
      <c r="O2779" s="123">
        <v>5417.4070927692119</v>
      </c>
      <c r="P2779" s="53">
        <v>5637.3490344641714</v>
      </c>
      <c r="Q2779" s="54">
        <v>5327.5559119512882</v>
      </c>
      <c r="R2779" s="55">
        <v>0.98341435685388112</v>
      </c>
      <c r="S2779" s="121">
        <v>5799.7655591047951</v>
      </c>
      <c r="T2779" s="54">
        <v>5430.0472261235363</v>
      </c>
      <c r="U2779" s="55">
        <v>1.002333244140208</v>
      </c>
    </row>
    <row r="2780" spans="1:21" ht="13" x14ac:dyDescent="0.3">
      <c r="A2780" s="44" t="s">
        <v>4542</v>
      </c>
      <c r="B2780" s="44" t="s">
        <v>10661</v>
      </c>
      <c r="C2780" s="98" t="s">
        <v>980</v>
      </c>
      <c r="D2780" s="98" t="s">
        <v>13158</v>
      </c>
      <c r="E2780" s="98" t="s">
        <v>395</v>
      </c>
      <c r="F2780" s="122">
        <v>1.0405991165014206</v>
      </c>
      <c r="G2780" s="122">
        <v>1.0705796075111154</v>
      </c>
      <c r="H2780" s="99">
        <v>5742.75</v>
      </c>
      <c r="I2780" s="53">
        <v>5975.9005762885326</v>
      </c>
      <c r="J2780" s="54">
        <v>5647.4583832732214</v>
      </c>
      <c r="K2780" s="55">
        <v>0.98340662283282776</v>
      </c>
      <c r="L2780" s="121">
        <v>6148.0710410344582</v>
      </c>
      <c r="M2780" s="54">
        <v>5756.1045237755798</v>
      </c>
      <c r="N2780" s="120">
        <v>1.0023254579731975</v>
      </c>
      <c r="O2780" s="123">
        <v>5799.0399582404543</v>
      </c>
      <c r="P2780" s="53">
        <v>6034.4758571014518</v>
      </c>
      <c r="Q2780" s="54">
        <v>5702.8591509029939</v>
      </c>
      <c r="R2780" s="55">
        <v>0.98341435685388112</v>
      </c>
      <c r="S2780" s="121">
        <v>6208.3339224343408</v>
      </c>
      <c r="T2780" s="54">
        <v>5812.5705342418505</v>
      </c>
      <c r="U2780" s="55">
        <v>1.002333244140208</v>
      </c>
    </row>
    <row r="2781" spans="1:21" ht="13" x14ac:dyDescent="0.3">
      <c r="A2781" s="44" t="s">
        <v>4541</v>
      </c>
      <c r="B2781" s="44" t="s">
        <v>13301</v>
      </c>
      <c r="C2781" s="98" t="s">
        <v>980</v>
      </c>
      <c r="D2781" s="98" t="s">
        <v>13158</v>
      </c>
      <c r="E2781" s="98" t="s">
        <v>445</v>
      </c>
      <c r="F2781" s="122">
        <v>1.0410503393634596</v>
      </c>
      <c r="G2781" s="122">
        <v>1.0589866082140267</v>
      </c>
      <c r="H2781" s="99">
        <v>25523.583333333336</v>
      </c>
      <c r="I2781" s="53">
        <v>26571.33509093821</v>
      </c>
      <c r="J2781" s="54">
        <v>25110.944735174857</v>
      </c>
      <c r="K2781" s="55">
        <v>0.98383304598067234</v>
      </c>
      <c r="L2781" s="121">
        <v>27029.13294363473</v>
      </c>
      <c r="M2781" s="54">
        <v>25305.907067789758</v>
      </c>
      <c r="N2781" s="120">
        <v>0.99147156327147468</v>
      </c>
      <c r="O2781" s="123">
        <v>25738.830288908852</v>
      </c>
      <c r="P2781" s="53">
        <v>26795.418007087053</v>
      </c>
      <c r="Q2781" s="54">
        <v>25322.91095409021</v>
      </c>
      <c r="R2781" s="55">
        <v>0.98384078335533898</v>
      </c>
      <c r="S2781" s="121">
        <v>27257.076587048043</v>
      </c>
      <c r="T2781" s="54">
        <v>25519.516540006869</v>
      </c>
      <c r="U2781" s="55">
        <v>0.99147926512431739</v>
      </c>
    </row>
    <row r="2782" spans="1:21" ht="13" x14ac:dyDescent="0.3">
      <c r="A2782" s="44" t="s">
        <v>4540</v>
      </c>
      <c r="B2782" s="44" t="s">
        <v>10660</v>
      </c>
      <c r="C2782" s="98" t="s">
        <v>980</v>
      </c>
      <c r="D2782" s="98" t="s">
        <v>13158</v>
      </c>
      <c r="E2782" s="98" t="s">
        <v>398</v>
      </c>
      <c r="F2782" s="122">
        <v>1.0296545423669157</v>
      </c>
      <c r="G2782" s="122">
        <v>1.0585938669245534</v>
      </c>
      <c r="H2782" s="99">
        <v>3566.7499999999995</v>
      </c>
      <c r="I2782" s="53">
        <v>3672.5203389871958</v>
      </c>
      <c r="J2782" s="54">
        <v>3470.6745052702913</v>
      </c>
      <c r="K2782" s="55">
        <v>0.97306357475861549</v>
      </c>
      <c r="L2782" s="121">
        <v>3775.7396748531501</v>
      </c>
      <c r="M2782" s="54">
        <v>3535.0196960906173</v>
      </c>
      <c r="N2782" s="120">
        <v>0.99110386096323477</v>
      </c>
      <c r="O2782" s="123">
        <v>3596.7062941806103</v>
      </c>
      <c r="P2782" s="53">
        <v>3703.3649733627412</v>
      </c>
      <c r="Q2782" s="54">
        <v>3499.8514084071289</v>
      </c>
      <c r="R2782" s="55">
        <v>0.97307122743656038</v>
      </c>
      <c r="S2782" s="121">
        <v>3807.4512241485327</v>
      </c>
      <c r="T2782" s="54">
        <v>3564.7371859423183</v>
      </c>
      <c r="U2782" s="55">
        <v>0.99111155995972833</v>
      </c>
    </row>
    <row r="2783" spans="1:21" ht="13" x14ac:dyDescent="0.3">
      <c r="A2783" s="44" t="s">
        <v>4539</v>
      </c>
      <c r="B2783" s="44" t="s">
        <v>10659</v>
      </c>
      <c r="C2783" s="98" t="s">
        <v>980</v>
      </c>
      <c r="D2783" s="98" t="s">
        <v>13158</v>
      </c>
      <c r="E2783" s="98" t="s">
        <v>445</v>
      </c>
      <c r="F2783" s="122">
        <v>1.0410503393634596</v>
      </c>
      <c r="G2783" s="122">
        <v>1.0589866082140267</v>
      </c>
      <c r="H2783" s="99">
        <v>2684.083333333333</v>
      </c>
      <c r="I2783" s="53">
        <v>2794.2658650464723</v>
      </c>
      <c r="J2783" s="54">
        <v>2640.6898814992896</v>
      </c>
      <c r="K2783" s="55">
        <v>0.98383304598067245</v>
      </c>
      <c r="L2783" s="121">
        <v>2842.4083053304653</v>
      </c>
      <c r="M2783" s="54">
        <v>2661.1922984509106</v>
      </c>
      <c r="N2783" s="120">
        <v>0.99147156327147479</v>
      </c>
      <c r="O2783" s="123">
        <v>2703.6994066852808</v>
      </c>
      <c r="P2783" s="53">
        <v>2814.687184866496</v>
      </c>
      <c r="Q2783" s="54">
        <v>2660.0097422306121</v>
      </c>
      <c r="R2783" s="55">
        <v>0.98384078335533909</v>
      </c>
      <c r="S2783" s="121">
        <v>2863.1814643159219</v>
      </c>
      <c r="T2783" s="54">
        <v>2680.6619008573748</v>
      </c>
      <c r="U2783" s="55">
        <v>0.99147926512431728</v>
      </c>
    </row>
    <row r="2784" spans="1:21" ht="13" x14ac:dyDescent="0.3">
      <c r="A2784" s="44" t="s">
        <v>4538</v>
      </c>
      <c r="B2784" s="44" t="s">
        <v>10658</v>
      </c>
      <c r="C2784" s="98" t="s">
        <v>980</v>
      </c>
      <c r="D2784" s="98" t="s">
        <v>13158</v>
      </c>
      <c r="E2784" s="98" t="s">
        <v>445</v>
      </c>
      <c r="F2784" s="122">
        <v>1.0410503393634596</v>
      </c>
      <c r="G2784" s="122">
        <v>1.0589866082140267</v>
      </c>
      <c r="H2784" s="99">
        <v>5462.0833333333339</v>
      </c>
      <c r="I2784" s="53">
        <v>5686.3037077981635</v>
      </c>
      <c r="J2784" s="54">
        <v>5373.7780832335975</v>
      </c>
      <c r="K2784" s="55">
        <v>0.98383304598067223</v>
      </c>
      <c r="L2784" s="121">
        <v>5784.2731029490324</v>
      </c>
      <c r="M2784" s="54">
        <v>5415.5003012190682</v>
      </c>
      <c r="N2784" s="120">
        <v>0.99147156327147468</v>
      </c>
      <c r="O2784" s="123">
        <v>5513.1129570089652</v>
      </c>
      <c r="P2784" s="53">
        <v>5739.4281148432692</v>
      </c>
      <c r="Q2784" s="54">
        <v>5424.0253703501694</v>
      </c>
      <c r="R2784" s="55">
        <v>0.98384078335533898</v>
      </c>
      <c r="S2784" s="121">
        <v>5838.312791043727</v>
      </c>
      <c r="T2784" s="54">
        <v>5466.1371831626011</v>
      </c>
      <c r="U2784" s="55">
        <v>0.99147926512431739</v>
      </c>
    </row>
    <row r="2785" spans="1:21" ht="13" x14ac:dyDescent="0.3">
      <c r="A2785" s="44" t="s">
        <v>4537</v>
      </c>
      <c r="B2785" s="44" t="s">
        <v>10657</v>
      </c>
      <c r="C2785" s="98" t="s">
        <v>980</v>
      </c>
      <c r="D2785" s="98" t="s">
        <v>13158</v>
      </c>
      <c r="E2785" s="98" t="s">
        <v>398</v>
      </c>
      <c r="F2785" s="122">
        <v>1.0296545423669157</v>
      </c>
      <c r="G2785" s="122">
        <v>1.0585938669245534</v>
      </c>
      <c r="H2785" s="99">
        <v>18052.166666666664</v>
      </c>
      <c r="I2785" s="53">
        <v>18587.495407897954</v>
      </c>
      <c r="J2785" s="54">
        <v>17565.905828804986</v>
      </c>
      <c r="K2785" s="55">
        <v>0.9730635747586156</v>
      </c>
      <c r="L2785" s="121">
        <v>19109.912918033187</v>
      </c>
      <c r="M2785" s="54">
        <v>17891.572082085138</v>
      </c>
      <c r="N2785" s="120">
        <v>0.99110386096323477</v>
      </c>
      <c r="O2785" s="123">
        <v>18204.90117396415</v>
      </c>
      <c r="P2785" s="53">
        <v>18744.759187112984</v>
      </c>
      <c r="Q2785" s="54">
        <v>17714.665530710576</v>
      </c>
      <c r="R2785" s="55">
        <v>0.97307122743656049</v>
      </c>
      <c r="S2785" s="121">
        <v>19271.596730726051</v>
      </c>
      <c r="T2785" s="54">
        <v>18043.088001440297</v>
      </c>
      <c r="U2785" s="55">
        <v>0.99111155995972833</v>
      </c>
    </row>
    <row r="2786" spans="1:21" ht="13" x14ac:dyDescent="0.3">
      <c r="A2786" s="44" t="s">
        <v>4536</v>
      </c>
      <c r="B2786" s="44" t="s">
        <v>10656</v>
      </c>
      <c r="C2786" s="98" t="s">
        <v>980</v>
      </c>
      <c r="D2786" s="98" t="s">
        <v>13158</v>
      </c>
      <c r="E2786" s="98" t="s">
        <v>445</v>
      </c>
      <c r="F2786" s="122">
        <v>1.0410503393634596</v>
      </c>
      <c r="G2786" s="122">
        <v>1.0589866082140267</v>
      </c>
      <c r="H2786" s="99">
        <v>5113</v>
      </c>
      <c r="I2786" s="53">
        <v>5322.8903851653686</v>
      </c>
      <c r="J2786" s="54">
        <v>5030.3383640991779</v>
      </c>
      <c r="K2786" s="55">
        <v>0.98383304598067234</v>
      </c>
      <c r="L2786" s="121">
        <v>5414.5985277983182</v>
      </c>
      <c r="M2786" s="54">
        <v>5069.39410300705</v>
      </c>
      <c r="N2786" s="120">
        <v>0.99147156327147468</v>
      </c>
      <c r="O2786" s="123">
        <v>5159.2327818372487</v>
      </c>
      <c r="P2786" s="53">
        <v>5371.0210383867534</v>
      </c>
      <c r="Q2786" s="54">
        <v>5075.8636215953038</v>
      </c>
      <c r="R2786" s="55">
        <v>0.98384078335533909</v>
      </c>
      <c r="S2786" s="121">
        <v>5463.5584246244453</v>
      </c>
      <c r="T2786" s="54">
        <v>5115.2723271412824</v>
      </c>
      <c r="U2786" s="55">
        <v>0.99147926512431728</v>
      </c>
    </row>
    <row r="2787" spans="1:21" ht="13" x14ac:dyDescent="0.3">
      <c r="A2787" s="44" t="s">
        <v>4535</v>
      </c>
      <c r="B2787" s="44" t="s">
        <v>10655</v>
      </c>
      <c r="C2787" s="98" t="s">
        <v>980</v>
      </c>
      <c r="D2787" s="98" t="s">
        <v>13158</v>
      </c>
      <c r="E2787" s="98" t="s">
        <v>445</v>
      </c>
      <c r="F2787" s="122">
        <v>1.0410503393634596</v>
      </c>
      <c r="G2787" s="122">
        <v>1.0589866082140267</v>
      </c>
      <c r="H2787" s="99">
        <v>2192.5833333333339</v>
      </c>
      <c r="I2787" s="53">
        <v>2282.5896232493328</v>
      </c>
      <c r="J2787" s="54">
        <v>2157.13593939979</v>
      </c>
      <c r="K2787" s="55">
        <v>0.98383304598067245</v>
      </c>
      <c r="L2787" s="121">
        <v>2321.9163873932721</v>
      </c>
      <c r="M2787" s="54">
        <v>2173.8840251029815</v>
      </c>
      <c r="N2787" s="120">
        <v>0.99147156327147468</v>
      </c>
      <c r="O2787" s="123">
        <v>2211.7141690589174</v>
      </c>
      <c r="P2787" s="53">
        <v>2302.5057862737581</v>
      </c>
      <c r="Q2787" s="54">
        <v>2175.9746006450282</v>
      </c>
      <c r="R2787" s="55">
        <v>0.98384078335533909</v>
      </c>
      <c r="S2787" s="121">
        <v>2342.1756862306074</v>
      </c>
      <c r="T2787" s="54">
        <v>2192.8687390035757</v>
      </c>
      <c r="U2787" s="55">
        <v>0.99147926512431739</v>
      </c>
    </row>
    <row r="2788" spans="1:21" ht="13" x14ac:dyDescent="0.3">
      <c r="A2788" s="44" t="s">
        <v>4534</v>
      </c>
      <c r="B2788" s="44" t="s">
        <v>10654</v>
      </c>
      <c r="C2788" s="98" t="s">
        <v>980</v>
      </c>
      <c r="D2788" s="98" t="s">
        <v>13158</v>
      </c>
      <c r="E2788" s="98" t="s">
        <v>445</v>
      </c>
      <c r="F2788" s="122">
        <v>1.0410503393634596</v>
      </c>
      <c r="G2788" s="122">
        <v>1.0589866082140267</v>
      </c>
      <c r="H2788" s="99">
        <v>1550.5833333333333</v>
      </c>
      <c r="I2788" s="53">
        <v>1614.2353053779909</v>
      </c>
      <c r="J2788" s="54">
        <v>1525.5151238801975</v>
      </c>
      <c r="K2788" s="55">
        <v>0.98383304598067234</v>
      </c>
      <c r="L2788" s="121">
        <v>1642.0469849198662</v>
      </c>
      <c r="M2788" s="54">
        <v>1537.3592814826941</v>
      </c>
      <c r="N2788" s="120">
        <v>0.99147156327147468</v>
      </c>
      <c r="O2788" s="123">
        <v>1564.5186007606671</v>
      </c>
      <c r="P2788" s="53">
        <v>1628.7426202623374</v>
      </c>
      <c r="Q2788" s="54">
        <v>1539.2372057463735</v>
      </c>
      <c r="R2788" s="55">
        <v>0.98384078335533898</v>
      </c>
      <c r="S2788" s="121">
        <v>1656.8042465072938</v>
      </c>
      <c r="T2788" s="54">
        <v>1551.1877525555115</v>
      </c>
      <c r="U2788" s="55">
        <v>0.99147926512431728</v>
      </c>
    </row>
    <row r="2789" spans="1:21" ht="13" x14ac:dyDescent="0.3">
      <c r="A2789" s="44" t="s">
        <v>4533</v>
      </c>
      <c r="B2789" s="44" t="s">
        <v>10653</v>
      </c>
      <c r="C2789" s="98" t="s">
        <v>980</v>
      </c>
      <c r="D2789" s="98" t="s">
        <v>13158</v>
      </c>
      <c r="E2789" s="98" t="s">
        <v>445</v>
      </c>
      <c r="F2789" s="122">
        <v>1.0410503393634596</v>
      </c>
      <c r="G2789" s="122">
        <v>1.0589866082140267</v>
      </c>
      <c r="H2789" s="99">
        <v>3008.9166666666665</v>
      </c>
      <c r="I2789" s="53">
        <v>3132.433716949703</v>
      </c>
      <c r="J2789" s="54">
        <v>2960.2716492686782</v>
      </c>
      <c r="K2789" s="55">
        <v>0.98383304598067245</v>
      </c>
      <c r="L2789" s="121">
        <v>3186.4024552319884</v>
      </c>
      <c r="M2789" s="54">
        <v>2983.2553112535943</v>
      </c>
      <c r="N2789" s="120">
        <v>0.99147156327147457</v>
      </c>
      <c r="O2789" s="123">
        <v>3036.6151143556217</v>
      </c>
      <c r="P2789" s="53">
        <v>3161.2691953161307</v>
      </c>
      <c r="Q2789" s="54">
        <v>2987.5457928562973</v>
      </c>
      <c r="R2789" s="55">
        <v>0.98384078335533909</v>
      </c>
      <c r="S2789" s="121">
        <v>3215.7347404029088</v>
      </c>
      <c r="T2789" s="54">
        <v>3010.7409220467066</v>
      </c>
      <c r="U2789" s="55">
        <v>0.99147926512431728</v>
      </c>
    </row>
    <row r="2790" spans="1:21" ht="13" x14ac:dyDescent="0.3">
      <c r="A2790" s="44" t="s">
        <v>4532</v>
      </c>
      <c r="B2790" s="44" t="s">
        <v>10652</v>
      </c>
      <c r="C2790" s="98" t="s">
        <v>1145</v>
      </c>
      <c r="D2790" s="98" t="s">
        <v>13158</v>
      </c>
      <c r="E2790" s="98" t="s">
        <v>356</v>
      </c>
      <c r="F2790" s="122">
        <v>1.0329873291297218</v>
      </c>
      <c r="G2790" s="122">
        <v>1.0813206771282611</v>
      </c>
      <c r="H2790" s="99">
        <v>9222.5833333333321</v>
      </c>
      <c r="I2790" s="53">
        <v>9526.8117251762851</v>
      </c>
      <c r="J2790" s="54">
        <v>9003.2074758224226</v>
      </c>
      <c r="K2790" s="55">
        <v>0.9762131878257998</v>
      </c>
      <c r="L2790" s="121">
        <v>9972.5700548718141</v>
      </c>
      <c r="M2790" s="54">
        <v>9336.7749369496596</v>
      </c>
      <c r="N2790" s="120">
        <v>1.0123817372518178</v>
      </c>
      <c r="O2790" s="123">
        <v>9304.7181863880069</v>
      </c>
      <c r="P2790" s="53">
        <v>9611.6559876616957</v>
      </c>
      <c r="Q2790" s="54">
        <v>9083.46003904586</v>
      </c>
      <c r="R2790" s="55">
        <v>0.97622086527393936</v>
      </c>
      <c r="S2790" s="121">
        <v>10061.384169792726</v>
      </c>
      <c r="T2790" s="54">
        <v>9419.9999371317826</v>
      </c>
      <c r="U2790" s="55">
        <v>1.0123896015370377</v>
      </c>
    </row>
    <row r="2791" spans="1:21" ht="13" x14ac:dyDescent="0.3">
      <c r="A2791" s="44" t="s">
        <v>4531</v>
      </c>
      <c r="B2791" s="44" t="s">
        <v>13302</v>
      </c>
      <c r="C2791" s="98" t="s">
        <v>1145</v>
      </c>
      <c r="D2791" s="98" t="s">
        <v>13158</v>
      </c>
      <c r="E2791" s="98" t="s">
        <v>357</v>
      </c>
      <c r="F2791" s="122">
        <v>1.1305650396302136</v>
      </c>
      <c r="G2791" s="122">
        <v>1.1295926476849791</v>
      </c>
      <c r="H2791" s="99">
        <v>15633.833333333332</v>
      </c>
      <c r="I2791" s="53">
        <v>17675.065402072152</v>
      </c>
      <c r="J2791" s="54">
        <v>16703.623998682691</v>
      </c>
      <c r="K2791" s="55">
        <v>1.0684279179993834</v>
      </c>
      <c r="L2791" s="121">
        <v>17659.863188465682</v>
      </c>
      <c r="M2791" s="54">
        <v>16533.969388109323</v>
      </c>
      <c r="N2791" s="120">
        <v>1.0575761577844627</v>
      </c>
      <c r="O2791" s="123">
        <v>15763.967557747445</v>
      </c>
      <c r="P2791" s="53">
        <v>17822.190606654141</v>
      </c>
      <c r="Q2791" s="54">
        <v>16842.795496594234</v>
      </c>
      <c r="R2791" s="55">
        <v>1.068436320672113</v>
      </c>
      <c r="S2791" s="121">
        <v>17806.86185157605</v>
      </c>
      <c r="T2791" s="54">
        <v>16671.725747831806</v>
      </c>
      <c r="U2791" s="55">
        <v>1.0575843731445786</v>
      </c>
    </row>
    <row r="2792" spans="1:21" ht="13" x14ac:dyDescent="0.3">
      <c r="A2792" s="44" t="s">
        <v>4530</v>
      </c>
      <c r="B2792" s="44" t="s">
        <v>10651</v>
      </c>
      <c r="C2792" s="98" t="s">
        <v>1145</v>
      </c>
      <c r="D2792" s="98" t="s">
        <v>13158</v>
      </c>
      <c r="E2792" s="98" t="s">
        <v>352</v>
      </c>
      <c r="F2792" s="122">
        <v>1.0332635155670795</v>
      </c>
      <c r="G2792" s="122">
        <v>1.0788116598332758</v>
      </c>
      <c r="H2792" s="99">
        <v>6386.75</v>
      </c>
      <c r="I2792" s="53">
        <v>6599.1957580480448</v>
      </c>
      <c r="J2792" s="54">
        <v>6236.4965633006004</v>
      </c>
      <c r="K2792" s="55">
        <v>0.97647419474703101</v>
      </c>
      <c r="L2792" s="121">
        <v>6890.100368440174</v>
      </c>
      <c r="M2792" s="54">
        <v>6450.8262242482424</v>
      </c>
      <c r="N2792" s="120">
        <v>1.0100326808233049</v>
      </c>
      <c r="O2792" s="123">
        <v>6453.5136537378803</v>
      </c>
      <c r="P2792" s="53">
        <v>6668.1802056213501</v>
      </c>
      <c r="Q2792" s="54">
        <v>6301.7391080861526</v>
      </c>
      <c r="R2792" s="55">
        <v>0.97648187424786503</v>
      </c>
      <c r="S2792" s="121">
        <v>6962.1257765456703</v>
      </c>
      <c r="T2792" s="54">
        <v>6518.3103309248609</v>
      </c>
      <c r="U2792" s="55">
        <v>1.0100405268608132</v>
      </c>
    </row>
    <row r="2793" spans="1:21" ht="13" x14ac:dyDescent="0.3">
      <c r="A2793" s="44" t="s">
        <v>4529</v>
      </c>
      <c r="B2793" s="44" t="s">
        <v>10650</v>
      </c>
      <c r="C2793" s="98" t="s">
        <v>1145</v>
      </c>
      <c r="D2793" s="98" t="s">
        <v>13158</v>
      </c>
      <c r="E2793" s="98" t="s">
        <v>353</v>
      </c>
      <c r="F2793" s="122">
        <v>1.0861664302569625</v>
      </c>
      <c r="G2793" s="122">
        <v>1.1091206222774037</v>
      </c>
      <c r="H2793" s="99">
        <v>14723.083333333332</v>
      </c>
      <c r="I2793" s="53">
        <v>15991.718866542446</v>
      </c>
      <c r="J2793" s="54">
        <v>15112.796075314614</v>
      </c>
      <c r="K2793" s="55">
        <v>1.0264695059559275</v>
      </c>
      <c r="L2793" s="121">
        <v>16329.675348508737</v>
      </c>
      <c r="M2793" s="54">
        <v>15288.586862119653</v>
      </c>
      <c r="N2793" s="120">
        <v>1.0384093138633543</v>
      </c>
      <c r="O2793" s="123">
        <v>14855.769131351386</v>
      </c>
      <c r="P2793" s="53">
        <v>16135.837726121512</v>
      </c>
      <c r="Q2793" s="54">
        <v>15249.113926871873</v>
      </c>
      <c r="R2793" s="55">
        <v>1.0264775786458864</v>
      </c>
      <c r="S2793" s="121">
        <v>16476.839903373893</v>
      </c>
      <c r="T2793" s="54">
        <v>15426.488864216586</v>
      </c>
      <c r="U2793" s="55">
        <v>1.03841738033346</v>
      </c>
    </row>
    <row r="2794" spans="1:21" ht="13" x14ac:dyDescent="0.3">
      <c r="A2794" s="44" t="s">
        <v>4528</v>
      </c>
      <c r="B2794" s="44" t="s">
        <v>10649</v>
      </c>
      <c r="C2794" s="98" t="s">
        <v>1145</v>
      </c>
      <c r="D2794" s="98" t="s">
        <v>13158</v>
      </c>
      <c r="E2794" s="98" t="s">
        <v>453</v>
      </c>
      <c r="F2794" s="122">
        <v>1.0554453190134685</v>
      </c>
      <c r="G2794" s="122">
        <v>1.1019895942992115</v>
      </c>
      <c r="H2794" s="99">
        <v>20412.166666666668</v>
      </c>
      <c r="I2794" s="53">
        <v>21543.92575925609</v>
      </c>
      <c r="J2794" s="54">
        <v>20359.847454706422</v>
      </c>
      <c r="K2794" s="55">
        <v>0.99743686141630006</v>
      </c>
      <c r="L2794" s="121">
        <v>22493.995263767891</v>
      </c>
      <c r="M2794" s="54">
        <v>21059.904323059876</v>
      </c>
      <c r="N2794" s="120">
        <v>1.0317329202220837</v>
      </c>
      <c r="O2794" s="123">
        <v>20580.570202293449</v>
      </c>
      <c r="P2794" s="53">
        <v>21721.666482638695</v>
      </c>
      <c r="Q2794" s="54">
        <v>20527.980790179226</v>
      </c>
      <c r="R2794" s="55">
        <v>0.99744470577844524</v>
      </c>
      <c r="S2794" s="121">
        <v>22679.574207671798</v>
      </c>
      <c r="T2794" s="54">
        <v>21233.816739833837</v>
      </c>
      <c r="U2794" s="55">
        <v>1.0317409348292785</v>
      </c>
    </row>
    <row r="2795" spans="1:21" ht="13" x14ac:dyDescent="0.3">
      <c r="A2795" s="44" t="s">
        <v>4527</v>
      </c>
      <c r="B2795" s="44" t="s">
        <v>10648</v>
      </c>
      <c r="C2795" s="98" t="s">
        <v>1145</v>
      </c>
      <c r="D2795" s="98" t="s">
        <v>13158</v>
      </c>
      <c r="E2795" s="98" t="s">
        <v>356</v>
      </c>
      <c r="F2795" s="122">
        <v>1.0329873291297218</v>
      </c>
      <c r="G2795" s="122">
        <v>1.0813206771282611</v>
      </c>
      <c r="H2795" s="99">
        <v>12784.25</v>
      </c>
      <c r="I2795" s="53">
        <v>13205.968262426646</v>
      </c>
      <c r="J2795" s="54">
        <v>12480.15344646198</v>
      </c>
      <c r="K2795" s="55">
        <v>0.97621318782579969</v>
      </c>
      <c r="L2795" s="121">
        <v>13823.873866576972</v>
      </c>
      <c r="M2795" s="54">
        <v>12942.541224461553</v>
      </c>
      <c r="N2795" s="120">
        <v>1.0123817372518178</v>
      </c>
      <c r="O2795" s="123">
        <v>12895.282631531611</v>
      </c>
      <c r="P2795" s="53">
        <v>13320.66356391873</v>
      </c>
      <c r="Q2795" s="54">
        <v>12588.643968505794</v>
      </c>
      <c r="R2795" s="55">
        <v>0.97622086527393959</v>
      </c>
      <c r="S2795" s="121">
        <v>13943.935746888066</v>
      </c>
      <c r="T2795" s="54">
        <v>13055.05004504377</v>
      </c>
      <c r="U2795" s="55">
        <v>1.0123896015370377</v>
      </c>
    </row>
    <row r="2796" spans="1:21" ht="13" x14ac:dyDescent="0.3">
      <c r="A2796" s="44" t="s">
        <v>4526</v>
      </c>
      <c r="B2796" s="44" t="s">
        <v>9709</v>
      </c>
      <c r="C2796" s="98" t="s">
        <v>1145</v>
      </c>
      <c r="D2796" s="98" t="s">
        <v>13158</v>
      </c>
      <c r="E2796" s="98" t="s">
        <v>348</v>
      </c>
      <c r="F2796" s="122">
        <v>1.0537192352010469</v>
      </c>
      <c r="G2796" s="122">
        <v>1.0983147304280279</v>
      </c>
      <c r="H2796" s="99">
        <v>11115.000000000004</v>
      </c>
      <c r="I2796" s="53">
        <v>11712.08929925964</v>
      </c>
      <c r="J2796" s="54">
        <v>11068.379745338463</v>
      </c>
      <c r="K2796" s="55">
        <v>0.99580564510467473</v>
      </c>
      <c r="L2796" s="121">
        <v>12207.768228707533</v>
      </c>
      <c r="M2796" s="54">
        <v>11429.469415279224</v>
      </c>
      <c r="N2796" s="120">
        <v>1.0282923450543608</v>
      </c>
      <c r="O2796" s="123">
        <v>11215.009077336133</v>
      </c>
      <c r="P2796" s="53">
        <v>11817.47078774343</v>
      </c>
      <c r="Q2796" s="54">
        <v>11168.057179829797</v>
      </c>
      <c r="R2796" s="55">
        <v>0.99581347663808684</v>
      </c>
      <c r="S2796" s="121">
        <v>12317.609671522321</v>
      </c>
      <c r="T2796" s="54">
        <v>11532.397568091716</v>
      </c>
      <c r="U2796" s="55">
        <v>1.0283003329348148</v>
      </c>
    </row>
    <row r="2797" spans="1:21" ht="13" x14ac:dyDescent="0.3">
      <c r="A2797" s="44" t="s">
        <v>4525</v>
      </c>
      <c r="B2797" s="44" t="s">
        <v>10647</v>
      </c>
      <c r="C2797" s="98" t="s">
        <v>1145</v>
      </c>
      <c r="D2797" s="98" t="s">
        <v>13158</v>
      </c>
      <c r="E2797" s="98" t="s">
        <v>352</v>
      </c>
      <c r="F2797" s="122">
        <v>1.0332635155670795</v>
      </c>
      <c r="G2797" s="122">
        <v>1.0788116598332758</v>
      </c>
      <c r="H2797" s="99">
        <v>5427.666666666667</v>
      </c>
      <c r="I2797" s="53">
        <v>5608.2099413262522</v>
      </c>
      <c r="J2797" s="54">
        <v>5299.976437688636</v>
      </c>
      <c r="K2797" s="55">
        <v>0.97647419474703112</v>
      </c>
      <c r="L2797" s="121">
        <v>5855.4300856884101</v>
      </c>
      <c r="M2797" s="54">
        <v>5482.1207139486251</v>
      </c>
      <c r="N2797" s="120">
        <v>1.0100326808233049</v>
      </c>
      <c r="O2797" s="123">
        <v>5487.3332175568648</v>
      </c>
      <c r="P2797" s="53">
        <v>5669.8612114608204</v>
      </c>
      <c r="Q2797" s="54">
        <v>5358.2814249024959</v>
      </c>
      <c r="R2797" s="55">
        <v>0.97648187424786514</v>
      </c>
      <c r="S2797" s="121">
        <v>5919.7990564907914</v>
      </c>
      <c r="T2797" s="54">
        <v>5542.4289341219783</v>
      </c>
      <c r="U2797" s="55">
        <v>1.0100405268608135</v>
      </c>
    </row>
    <row r="2798" spans="1:21" ht="13" x14ac:dyDescent="0.3">
      <c r="A2798" s="44" t="s">
        <v>4524</v>
      </c>
      <c r="B2798" s="44" t="s">
        <v>10646</v>
      </c>
      <c r="C2798" s="98" t="s">
        <v>1145</v>
      </c>
      <c r="D2798" s="98" t="s">
        <v>13158</v>
      </c>
      <c r="E2798" s="98" t="s">
        <v>353</v>
      </c>
      <c r="F2798" s="122">
        <v>1.0861664302569625</v>
      </c>
      <c r="G2798" s="122">
        <v>1.1091206222774037</v>
      </c>
      <c r="H2798" s="99">
        <v>13197.916666666668</v>
      </c>
      <c r="I2798" s="53">
        <v>14335.134032662203</v>
      </c>
      <c r="J2798" s="54">
        <v>13547.259000480833</v>
      </c>
      <c r="K2798" s="55">
        <v>1.0264695059559272</v>
      </c>
      <c r="L2798" s="121">
        <v>14638.081546098652</v>
      </c>
      <c r="M2798" s="54">
        <v>13704.839590259062</v>
      </c>
      <c r="N2798" s="120">
        <v>1.0384093138633543</v>
      </c>
      <c r="O2798" s="123">
        <v>13314.951131725071</v>
      </c>
      <c r="P2798" s="53">
        <v>14462.252939791722</v>
      </c>
      <c r="Q2798" s="54">
        <v>13667.498797481452</v>
      </c>
      <c r="R2798" s="55">
        <v>1.0264775786458862</v>
      </c>
      <c r="S2798" s="121">
        <v>14767.886884812131</v>
      </c>
      <c r="T2798" s="54">
        <v>13826.476673473986</v>
      </c>
      <c r="U2798" s="55">
        <v>1.03841738033346</v>
      </c>
    </row>
    <row r="2799" spans="1:21" ht="13" x14ac:dyDescent="0.3">
      <c r="A2799" s="44" t="s">
        <v>4523</v>
      </c>
      <c r="B2799" s="44" t="s">
        <v>10645</v>
      </c>
      <c r="C2799" s="98" t="s">
        <v>1145</v>
      </c>
      <c r="D2799" s="98" t="s">
        <v>13158</v>
      </c>
      <c r="E2799" s="98" t="s">
        <v>350</v>
      </c>
      <c r="F2799" s="122">
        <v>1.0330121695143759</v>
      </c>
      <c r="G2799" s="122">
        <v>1.0835084265772246</v>
      </c>
      <c r="H2799" s="99">
        <v>12686.833333333332</v>
      </c>
      <c r="I2799" s="53">
        <v>13105.653225933967</v>
      </c>
      <c r="J2799" s="54">
        <v>12385.35183680053</v>
      </c>
      <c r="K2799" s="55">
        <v>0.97623666295507394</v>
      </c>
      <c r="L2799" s="121">
        <v>13746.290823247484</v>
      </c>
      <c r="M2799" s="54">
        <v>12869.904440713197</v>
      </c>
      <c r="N2799" s="120">
        <v>1.014430008069773</v>
      </c>
      <c r="O2799" s="123">
        <v>12802.919450807805</v>
      </c>
      <c r="P2799" s="53">
        <v>13225.571597996774</v>
      </c>
      <c r="Q2799" s="54">
        <v>12498.777656853024</v>
      </c>
      <c r="R2799" s="55">
        <v>0.97624434058783438</v>
      </c>
      <c r="S2799" s="121">
        <v>13872.071109739709</v>
      </c>
      <c r="T2799" s="54">
        <v>12987.766571319353</v>
      </c>
      <c r="U2799" s="55">
        <v>1.0144378882661709</v>
      </c>
    </row>
    <row r="2800" spans="1:21" ht="13" x14ac:dyDescent="0.3">
      <c r="A2800" s="44" t="s">
        <v>4522</v>
      </c>
      <c r="B2800" s="44" t="s">
        <v>10644</v>
      </c>
      <c r="C2800" s="98" t="s">
        <v>1145</v>
      </c>
      <c r="D2800" s="98" t="s">
        <v>13158</v>
      </c>
      <c r="E2800" s="98" t="s">
        <v>355</v>
      </c>
      <c r="F2800" s="122">
        <v>1.1273748540107928</v>
      </c>
      <c r="G2800" s="122">
        <v>1.1284170451956388</v>
      </c>
      <c r="H2800" s="99">
        <v>16987.083333333328</v>
      </c>
      <c r="I2800" s="53">
        <v>19150.810592985832</v>
      </c>
      <c r="J2800" s="54">
        <v>18098.2605799989</v>
      </c>
      <c r="K2800" s="55">
        <v>1.0654130685569274</v>
      </c>
      <c r="L2800" s="121">
        <v>19168.514381492078</v>
      </c>
      <c r="M2800" s="54">
        <v>17946.437445003721</v>
      </c>
      <c r="N2800" s="120">
        <v>1.0564755051143992</v>
      </c>
      <c r="O2800" s="123">
        <v>17137.781942252899</v>
      </c>
      <c r="P2800" s="53">
        <v>19320.704415216165</v>
      </c>
      <c r="Q2800" s="54">
        <v>18258.960444185432</v>
      </c>
      <c r="R2800" s="55">
        <v>1.0654214475193133</v>
      </c>
      <c r="S2800" s="121">
        <v>19338.565260484193</v>
      </c>
      <c r="T2800" s="54">
        <v>18105.787480504569</v>
      </c>
      <c r="U2800" s="55">
        <v>1.0564837119245325</v>
      </c>
    </row>
    <row r="2801" spans="1:21" ht="13" x14ac:dyDescent="0.3">
      <c r="A2801" s="44" t="s">
        <v>4521</v>
      </c>
      <c r="B2801" s="44" t="s">
        <v>10643</v>
      </c>
      <c r="C2801" s="98" t="s">
        <v>1145</v>
      </c>
      <c r="D2801" s="98" t="s">
        <v>13158</v>
      </c>
      <c r="E2801" s="98" t="s">
        <v>348</v>
      </c>
      <c r="F2801" s="122">
        <v>1.0537192352010469</v>
      </c>
      <c r="G2801" s="122">
        <v>1.0983147304280279</v>
      </c>
      <c r="H2801" s="99">
        <v>9449.75</v>
      </c>
      <c r="I2801" s="53">
        <v>9957.3833428410926</v>
      </c>
      <c r="J2801" s="54">
        <v>9410.1143948279005</v>
      </c>
      <c r="K2801" s="55">
        <v>0.99580564510467473</v>
      </c>
      <c r="L2801" s="121">
        <v>10378.799623862256</v>
      </c>
      <c r="M2801" s="54">
        <v>9717.1055876774462</v>
      </c>
      <c r="N2801" s="120">
        <v>1.0282923450543608</v>
      </c>
      <c r="O2801" s="123">
        <v>9530.2087320133833</v>
      </c>
      <c r="P2801" s="53">
        <v>10042.164256403481</v>
      </c>
      <c r="Q2801" s="54">
        <v>9490.3102905128981</v>
      </c>
      <c r="R2801" s="55">
        <v>0.99581347663808661</v>
      </c>
      <c r="S2801" s="121">
        <v>10467.168634424117</v>
      </c>
      <c r="T2801" s="54">
        <v>9799.9168120676404</v>
      </c>
      <c r="U2801" s="55">
        <v>1.0283003329348148</v>
      </c>
    </row>
    <row r="2802" spans="1:21" ht="13" x14ac:dyDescent="0.3">
      <c r="A2802" s="44" t="s">
        <v>4520</v>
      </c>
      <c r="B2802" s="44" t="s">
        <v>10642</v>
      </c>
      <c r="C2802" s="98" t="s">
        <v>1145</v>
      </c>
      <c r="D2802" s="98" t="s">
        <v>13158</v>
      </c>
      <c r="E2802" s="98" t="s">
        <v>351</v>
      </c>
      <c r="F2802" s="122">
        <v>1.0490889295608026</v>
      </c>
      <c r="G2802" s="122">
        <v>1.0981876218699733</v>
      </c>
      <c r="H2802" s="99">
        <v>7117.1666666666661</v>
      </c>
      <c r="I2802" s="53">
        <v>7466.5407598391585</v>
      </c>
      <c r="J2802" s="54">
        <v>7056.1713117378558</v>
      </c>
      <c r="K2802" s="55">
        <v>0.9914298262517186</v>
      </c>
      <c r="L2802" s="121">
        <v>7815.9843361189114</v>
      </c>
      <c r="M2802" s="54">
        <v>7317.6810246036621</v>
      </c>
      <c r="N2802" s="120">
        <v>1.0281733402248547</v>
      </c>
      <c r="O2802" s="123">
        <v>7177.0714162209733</v>
      </c>
      <c r="P2802" s="53">
        <v>7529.3861694246943</v>
      </c>
      <c r="Q2802" s="54">
        <v>7115.6186276650415</v>
      </c>
      <c r="R2802" s="55">
        <v>0.99143762337141561</v>
      </c>
      <c r="S2802" s="121">
        <v>7881.7709905706724</v>
      </c>
      <c r="T2802" s="54">
        <v>7379.3308140019453</v>
      </c>
      <c r="U2802" s="55">
        <v>1.0281813271808671</v>
      </c>
    </row>
    <row r="2803" spans="1:21" ht="13" x14ac:dyDescent="0.3">
      <c r="A2803" s="44" t="s">
        <v>4519</v>
      </c>
      <c r="B2803" s="44" t="s">
        <v>13303</v>
      </c>
      <c r="C2803" s="98" t="s">
        <v>1145</v>
      </c>
      <c r="D2803" s="98" t="s">
        <v>13158</v>
      </c>
      <c r="E2803" s="98" t="s">
        <v>354</v>
      </c>
      <c r="F2803" s="122">
        <v>1.0522587951535196</v>
      </c>
      <c r="G2803" s="122">
        <v>1.0945426899657622</v>
      </c>
      <c r="H2803" s="99">
        <v>17331.916666666664</v>
      </c>
      <c r="I2803" s="53">
        <v>18237.661749367871</v>
      </c>
      <c r="J2803" s="54">
        <v>17235.29942021512</v>
      </c>
      <c r="K2803" s="55">
        <v>0.99442547247891155</v>
      </c>
      <c r="L2803" s="121">
        <v>18970.522690595757</v>
      </c>
      <c r="M2803" s="54">
        <v>17761.068593532786</v>
      </c>
      <c r="N2803" s="120">
        <v>1.0247607887298167</v>
      </c>
      <c r="O2803" s="123">
        <v>17484.825834146006</v>
      </c>
      <c r="P2803" s="53">
        <v>18398.561765707611</v>
      </c>
      <c r="Q2803" s="54">
        <v>17387.492934542635</v>
      </c>
      <c r="R2803" s="55">
        <v>0.99443329315792839</v>
      </c>
      <c r="S2803" s="121">
        <v>19137.888302089021</v>
      </c>
      <c r="T2803" s="54">
        <v>17917.903099631625</v>
      </c>
      <c r="U2803" s="55">
        <v>1.0247687491767785</v>
      </c>
    </row>
    <row r="2804" spans="1:21" ht="13" x14ac:dyDescent="0.3">
      <c r="A2804" s="44" t="s">
        <v>4518</v>
      </c>
      <c r="B2804" s="44" t="s">
        <v>13304</v>
      </c>
      <c r="C2804" s="98" t="s">
        <v>1145</v>
      </c>
      <c r="D2804" s="98" t="s">
        <v>13158</v>
      </c>
      <c r="E2804" s="98" t="s">
        <v>348</v>
      </c>
      <c r="F2804" s="122">
        <v>1.0537192352010469</v>
      </c>
      <c r="G2804" s="122">
        <v>1.0983147304280279</v>
      </c>
      <c r="H2804" s="99">
        <v>19814.333333333328</v>
      </c>
      <c r="I2804" s="53">
        <v>20878.744166018605</v>
      </c>
      <c r="J2804" s="54">
        <v>19731.224987319056</v>
      </c>
      <c r="K2804" s="55">
        <v>0.99580564510467473</v>
      </c>
      <c r="L2804" s="121">
        <v>21762.374173611082</v>
      </c>
      <c r="M2804" s="54">
        <v>20374.927289022118</v>
      </c>
      <c r="N2804" s="120">
        <v>1.0282923450543608</v>
      </c>
      <c r="O2804" s="123">
        <v>19982.089125753242</v>
      </c>
      <c r="P2804" s="53">
        <v>21055.511671307864</v>
      </c>
      <c r="Q2804" s="54">
        <v>19898.433642808443</v>
      </c>
      <c r="R2804" s="55">
        <v>0.99581347663808673</v>
      </c>
      <c r="S2804" s="121">
        <v>21946.622831540499</v>
      </c>
      <c r="T2804" s="54">
        <v>20547.588900745199</v>
      </c>
      <c r="U2804" s="55">
        <v>1.0283003329348146</v>
      </c>
    </row>
    <row r="2805" spans="1:21" ht="13" x14ac:dyDescent="0.3">
      <c r="A2805" s="44" t="s">
        <v>4517</v>
      </c>
      <c r="B2805" s="44" t="s">
        <v>10641</v>
      </c>
      <c r="C2805" s="98" t="s">
        <v>1145</v>
      </c>
      <c r="D2805" s="98" t="s">
        <v>13158</v>
      </c>
      <c r="E2805" s="98" t="s">
        <v>351</v>
      </c>
      <c r="F2805" s="122">
        <v>1.0490889295608026</v>
      </c>
      <c r="G2805" s="122">
        <v>1.0981876218699733</v>
      </c>
      <c r="H2805" s="99">
        <v>7942.5000000000009</v>
      </c>
      <c r="I2805" s="53">
        <v>8332.3888230366756</v>
      </c>
      <c r="J2805" s="54">
        <v>7874.4313950042761</v>
      </c>
      <c r="K2805" s="55">
        <v>0.9914298262517186</v>
      </c>
      <c r="L2805" s="121">
        <v>8722.3551867022634</v>
      </c>
      <c r="M2805" s="54">
        <v>8166.2667547359097</v>
      </c>
      <c r="N2805" s="120">
        <v>1.0281733402248547</v>
      </c>
      <c r="O2805" s="123">
        <v>8011.5147910925407</v>
      </c>
      <c r="P2805" s="53">
        <v>8404.7914763478111</v>
      </c>
      <c r="Q2805" s="54">
        <v>7942.9171840857325</v>
      </c>
      <c r="R2805" s="55">
        <v>0.99143762337141572</v>
      </c>
      <c r="S2805" s="121">
        <v>8798.1463760060342</v>
      </c>
      <c r="T2805" s="54">
        <v>8237.2899106346758</v>
      </c>
      <c r="U2805" s="55">
        <v>1.0281813271808671</v>
      </c>
    </row>
    <row r="2806" spans="1:21" ht="13" x14ac:dyDescent="0.3">
      <c r="A2806" s="44" t="s">
        <v>4516</v>
      </c>
      <c r="B2806" s="44" t="s">
        <v>10640</v>
      </c>
      <c r="C2806" s="98" t="s">
        <v>1145</v>
      </c>
      <c r="D2806" s="98" t="s">
        <v>13158</v>
      </c>
      <c r="E2806" s="98" t="s">
        <v>351</v>
      </c>
      <c r="F2806" s="122">
        <v>1.0490889295608026</v>
      </c>
      <c r="G2806" s="122">
        <v>1.0981876218699733</v>
      </c>
      <c r="H2806" s="99">
        <v>14113.583333333336</v>
      </c>
      <c r="I2806" s="53">
        <v>14806.404031433853</v>
      </c>
      <c r="J2806" s="54">
        <v>13992.627471955821</v>
      </c>
      <c r="K2806" s="55">
        <v>0.9914298262517186</v>
      </c>
      <c r="L2806" s="121">
        <v>15499.362516897027</v>
      </c>
      <c r="M2806" s="54">
        <v>14511.210118375177</v>
      </c>
      <c r="N2806" s="120">
        <v>1.0281733402248547</v>
      </c>
      <c r="O2806" s="123">
        <v>14246.609515239419</v>
      </c>
      <c r="P2806" s="53">
        <v>14945.960326213266</v>
      </c>
      <c r="Q2806" s="54">
        <v>14124.624678889564</v>
      </c>
      <c r="R2806" s="55">
        <v>0.9914376233714155</v>
      </c>
      <c r="S2806" s="121">
        <v>15645.450223250911</v>
      </c>
      <c r="T2806" s="54">
        <v>14648.097879206434</v>
      </c>
      <c r="U2806" s="55">
        <v>1.0281813271808671</v>
      </c>
    </row>
    <row r="2807" spans="1:21" ht="13" x14ac:dyDescent="0.3">
      <c r="A2807" s="44" t="s">
        <v>4515</v>
      </c>
      <c r="B2807" s="44" t="s">
        <v>13305</v>
      </c>
      <c r="C2807" s="98" t="s">
        <v>1145</v>
      </c>
      <c r="D2807" s="98" t="s">
        <v>13158</v>
      </c>
      <c r="E2807" s="98" t="s">
        <v>353</v>
      </c>
      <c r="F2807" s="122">
        <v>1.0861664302569625</v>
      </c>
      <c r="G2807" s="122">
        <v>1.1091206222774037</v>
      </c>
      <c r="H2807" s="99">
        <v>23687.5</v>
      </c>
      <c r="I2807" s="53">
        <v>25728.5673167118</v>
      </c>
      <c r="J2807" s="54">
        <v>24314.496422331031</v>
      </c>
      <c r="K2807" s="55">
        <v>1.0264695059559275</v>
      </c>
      <c r="L2807" s="121">
        <v>26272.294740196001</v>
      </c>
      <c r="M2807" s="54">
        <v>24597.320622138206</v>
      </c>
      <c r="N2807" s="120">
        <v>1.0384093138633543</v>
      </c>
      <c r="O2807" s="123">
        <v>23898.09452631995</v>
      </c>
      <c r="P2807" s="53">
        <v>25957.308021596393</v>
      </c>
      <c r="Q2807" s="54">
        <v>24530.858203627409</v>
      </c>
      <c r="R2807" s="55">
        <v>1.0264775786458862</v>
      </c>
      <c r="S2807" s="121">
        <v>26505.869472276197</v>
      </c>
      <c r="T2807" s="54">
        <v>24816.196712982561</v>
      </c>
      <c r="U2807" s="55">
        <v>1.03841738033346</v>
      </c>
    </row>
    <row r="2808" spans="1:21" ht="13" x14ac:dyDescent="0.3">
      <c r="A2808" s="44" t="s">
        <v>4514</v>
      </c>
      <c r="B2808" s="44" t="s">
        <v>10639</v>
      </c>
      <c r="C2808" s="98" t="s">
        <v>1145</v>
      </c>
      <c r="D2808" s="98" t="s">
        <v>13158</v>
      </c>
      <c r="E2808" s="98" t="s">
        <v>354</v>
      </c>
      <c r="F2808" s="122">
        <v>1.0522587951535196</v>
      </c>
      <c r="G2808" s="122">
        <v>1.0945426899657622</v>
      </c>
      <c r="H2808" s="99">
        <v>11020.333333333332</v>
      </c>
      <c r="I2808" s="53">
        <v>11596.242675523503</v>
      </c>
      <c r="J2808" s="54">
        <v>10958.900181875097</v>
      </c>
      <c r="K2808" s="55">
        <v>0.99442547247891155</v>
      </c>
      <c r="L2808" s="121">
        <v>12062.22529098602</v>
      </c>
      <c r="M2808" s="54">
        <v>11293.205478732154</v>
      </c>
      <c r="N2808" s="120">
        <v>1.0247607887298165</v>
      </c>
      <c r="O2808" s="123">
        <v>11118.051114383259</v>
      </c>
      <c r="P2808" s="53">
        <v>11699.067070076175</v>
      </c>
      <c r="Q2808" s="54">
        <v>11056.160183174319</v>
      </c>
      <c r="R2808" s="55">
        <v>0.99443329315792828</v>
      </c>
      <c r="S2808" s="121">
        <v>12169.181573913893</v>
      </c>
      <c r="T2808" s="54">
        <v>11393.431333770022</v>
      </c>
      <c r="U2808" s="55">
        <v>1.0247687491767787</v>
      </c>
    </row>
    <row r="2809" spans="1:21" ht="13" x14ac:dyDescent="0.3">
      <c r="A2809" s="44" t="s">
        <v>4513</v>
      </c>
      <c r="B2809" s="44" t="s">
        <v>10638</v>
      </c>
      <c r="C2809" s="98" t="s">
        <v>1145</v>
      </c>
      <c r="D2809" s="98" t="s">
        <v>13158</v>
      </c>
      <c r="E2809" s="98" t="s">
        <v>355</v>
      </c>
      <c r="F2809" s="122">
        <v>1.1273748540107928</v>
      </c>
      <c r="G2809" s="122">
        <v>1.1284170451956388</v>
      </c>
      <c r="H2809" s="99">
        <v>14901.75</v>
      </c>
      <c r="I2809" s="53">
        <v>16799.858230755333</v>
      </c>
      <c r="J2809" s="54">
        <v>15876.519194368195</v>
      </c>
      <c r="K2809" s="55">
        <v>1.0654130685569276</v>
      </c>
      <c r="L2809" s="121">
        <v>16815.388703244109</v>
      </c>
      <c r="M2809" s="54">
        <v>15743.333858338498</v>
      </c>
      <c r="N2809" s="120">
        <v>1.0564755051143992</v>
      </c>
      <c r="O2809" s="123">
        <v>15033.617199834007</v>
      </c>
      <c r="P2809" s="53">
        <v>16948.521995917006</v>
      </c>
      <c r="Q2809" s="54">
        <v>16017.138198498391</v>
      </c>
      <c r="R2809" s="55">
        <v>1.0654214475193131</v>
      </c>
      <c r="S2809" s="121">
        <v>16964.189899239023</v>
      </c>
      <c r="T2809" s="54">
        <v>15882.771702933129</v>
      </c>
      <c r="U2809" s="55">
        <v>1.0564837119245325</v>
      </c>
    </row>
    <row r="2810" spans="1:21" ht="13" x14ac:dyDescent="0.3">
      <c r="A2810" s="44" t="s">
        <v>4512</v>
      </c>
      <c r="B2810" s="44" t="s">
        <v>10637</v>
      </c>
      <c r="C2810" s="98" t="s">
        <v>1145</v>
      </c>
      <c r="D2810" s="98" t="s">
        <v>13158</v>
      </c>
      <c r="E2810" s="98" t="s">
        <v>351</v>
      </c>
      <c r="F2810" s="122">
        <v>1.0490889295608026</v>
      </c>
      <c r="G2810" s="122">
        <v>1.0981876218699733</v>
      </c>
      <c r="H2810" s="99">
        <v>10422.5</v>
      </c>
      <c r="I2810" s="53">
        <v>10934.129368347465</v>
      </c>
      <c r="J2810" s="54">
        <v>10333.177364108536</v>
      </c>
      <c r="K2810" s="55">
        <v>0.99142982625171849</v>
      </c>
      <c r="L2810" s="121">
        <v>11445.860488939798</v>
      </c>
      <c r="M2810" s="54">
        <v>10716.13663849355</v>
      </c>
      <c r="N2810" s="120">
        <v>1.028173340224855</v>
      </c>
      <c r="O2810" s="123">
        <v>10517.743801130973</v>
      </c>
      <c r="P2810" s="53">
        <v>11034.04858572326</v>
      </c>
      <c r="Q2810" s="54">
        <v>10427.68691742273</v>
      </c>
      <c r="R2810" s="55">
        <v>0.9914376233714155</v>
      </c>
      <c r="S2810" s="121">
        <v>11550.456052401678</v>
      </c>
      <c r="T2810" s="54">
        <v>10814.147780395182</v>
      </c>
      <c r="U2810" s="55">
        <v>1.0281813271808671</v>
      </c>
    </row>
    <row r="2811" spans="1:21" ht="13" x14ac:dyDescent="0.3">
      <c r="A2811" s="44" t="s">
        <v>4511</v>
      </c>
      <c r="B2811" s="44" t="s">
        <v>10636</v>
      </c>
      <c r="C2811" s="98" t="s">
        <v>1145</v>
      </c>
      <c r="D2811" s="98" t="s">
        <v>13158</v>
      </c>
      <c r="E2811" s="98" t="s">
        <v>356</v>
      </c>
      <c r="F2811" s="122">
        <v>1.0329873291297218</v>
      </c>
      <c r="G2811" s="122">
        <v>1.0813206771282611</v>
      </c>
      <c r="H2811" s="99">
        <v>11574</v>
      </c>
      <c r="I2811" s="53">
        <v>11955.795347347401</v>
      </c>
      <c r="J2811" s="54">
        <v>11298.691435895806</v>
      </c>
      <c r="K2811" s="55">
        <v>0.97621318782579969</v>
      </c>
      <c r="L2811" s="121">
        <v>12515.205517082493</v>
      </c>
      <c r="M2811" s="54">
        <v>11717.30622695254</v>
      </c>
      <c r="N2811" s="120">
        <v>1.0123817372518178</v>
      </c>
      <c r="O2811" s="123">
        <v>11693.461896023542</v>
      </c>
      <c r="P2811" s="53">
        <v>12079.197972253531</v>
      </c>
      <c r="Q2811" s="54">
        <v>11415.401490183942</v>
      </c>
      <c r="R2811" s="55">
        <v>0.97622086527393936</v>
      </c>
      <c r="S2811" s="121">
        <v>12644.382135381697</v>
      </c>
      <c r="T2811" s="54">
        <v>11838.339229503807</v>
      </c>
      <c r="U2811" s="55">
        <v>1.0123896015370377</v>
      </c>
    </row>
    <row r="2812" spans="1:21" ht="13" x14ac:dyDescent="0.3">
      <c r="A2812" s="44" t="s">
        <v>4510</v>
      </c>
      <c r="B2812" s="44" t="s">
        <v>10635</v>
      </c>
      <c r="C2812" s="98" t="s">
        <v>1145</v>
      </c>
      <c r="D2812" s="98" t="s">
        <v>13158</v>
      </c>
      <c r="E2812" s="98" t="s">
        <v>349</v>
      </c>
      <c r="F2812" s="122">
        <v>1.0545110993253139</v>
      </c>
      <c r="G2812" s="122">
        <v>1.0966647136453851</v>
      </c>
      <c r="H2812" s="99">
        <v>16621.833333333336</v>
      </c>
      <c r="I2812" s="53">
        <v>17527.907741135485</v>
      </c>
      <c r="J2812" s="54">
        <v>16564.554287714403</v>
      </c>
      <c r="K2812" s="55">
        <v>0.99655398748921009</v>
      </c>
      <c r="L2812" s="121">
        <v>18228.57809276132</v>
      </c>
      <c r="M2812" s="54">
        <v>17066.42622074929</v>
      </c>
      <c r="N2812" s="120">
        <v>1.0267475240847452</v>
      </c>
      <c r="O2812" s="123">
        <v>16771.264032051353</v>
      </c>
      <c r="P2812" s="53">
        <v>17685.484071513569</v>
      </c>
      <c r="Q2812" s="54">
        <v>16713.601489794586</v>
      </c>
      <c r="R2812" s="55">
        <v>0.9965618249079754</v>
      </c>
      <c r="S2812" s="121">
        <v>18392.453467180745</v>
      </c>
      <c r="T2812" s="54">
        <v>17219.987586271753</v>
      </c>
      <c r="U2812" s="55">
        <v>1.0267554999648714</v>
      </c>
    </row>
    <row r="2813" spans="1:21" ht="13" x14ac:dyDescent="0.3">
      <c r="A2813" s="44" t="s">
        <v>4509</v>
      </c>
      <c r="B2813" s="44" t="s">
        <v>10634</v>
      </c>
      <c r="C2813" s="98" t="s">
        <v>1145</v>
      </c>
      <c r="D2813" s="98" t="s">
        <v>13158</v>
      </c>
      <c r="E2813" s="98" t="s">
        <v>356</v>
      </c>
      <c r="F2813" s="122">
        <v>1.0329873291297218</v>
      </c>
      <c r="G2813" s="122">
        <v>1.0813206771282611</v>
      </c>
      <c r="H2813" s="99">
        <v>10538.333333333332</v>
      </c>
      <c r="I2813" s="53">
        <v>10885.964803478717</v>
      </c>
      <c r="J2813" s="54">
        <v>10287.659977704217</v>
      </c>
      <c r="K2813" s="55">
        <v>0.97621318782579969</v>
      </c>
      <c r="L2813" s="121">
        <v>11395.317735803323</v>
      </c>
      <c r="M2813" s="54">
        <v>10668.816207738739</v>
      </c>
      <c r="N2813" s="120">
        <v>1.0123817372518178</v>
      </c>
      <c r="O2813" s="123">
        <v>10644.121818882002</v>
      </c>
      <c r="P2813" s="53">
        <v>10995.242968618315</v>
      </c>
      <c r="Q2813" s="54">
        <v>10391.013812110206</v>
      </c>
      <c r="R2813" s="55">
        <v>0.97622086527393948</v>
      </c>
      <c r="S2813" s="121">
        <v>11509.709012629184</v>
      </c>
      <c r="T2813" s="54">
        <v>10775.998246929639</v>
      </c>
      <c r="U2813" s="55">
        <v>1.0123896015370377</v>
      </c>
    </row>
    <row r="2814" spans="1:21" ht="13" x14ac:dyDescent="0.3">
      <c r="A2814" s="44" t="s">
        <v>4508</v>
      </c>
      <c r="B2814" s="44" t="s">
        <v>10633</v>
      </c>
      <c r="C2814" s="98" t="s">
        <v>1145</v>
      </c>
      <c r="D2814" s="98" t="s">
        <v>13158</v>
      </c>
      <c r="E2814" s="98" t="s">
        <v>351</v>
      </c>
      <c r="F2814" s="122">
        <v>1.0490889295608026</v>
      </c>
      <c r="G2814" s="122">
        <v>1.0981876218699733</v>
      </c>
      <c r="H2814" s="99">
        <v>19439.916666666664</v>
      </c>
      <c r="I2814" s="53">
        <v>20394.201366584537</v>
      </c>
      <c r="J2814" s="54">
        <v>19273.31320318122</v>
      </c>
      <c r="K2814" s="55">
        <v>0.9914298262517186</v>
      </c>
      <c r="L2814" s="121">
        <v>21348.675853517121</v>
      </c>
      <c r="M2814" s="54">
        <v>19987.604052859489</v>
      </c>
      <c r="N2814" s="120">
        <v>1.0281733402248547</v>
      </c>
      <c r="O2814" s="123">
        <v>19622.404041651826</v>
      </c>
      <c r="P2814" s="53">
        <v>20585.646851466081</v>
      </c>
      <c r="Q2814" s="54">
        <v>19454.389627888948</v>
      </c>
      <c r="R2814" s="55">
        <v>0.99143762337141572</v>
      </c>
      <c r="S2814" s="121">
        <v>21549.081229873373</v>
      </c>
      <c r="T2814" s="54">
        <v>20175.389430024785</v>
      </c>
      <c r="U2814" s="55">
        <v>1.0281813271808671</v>
      </c>
    </row>
    <row r="2815" spans="1:21" ht="13" x14ac:dyDescent="0.3">
      <c r="A2815" s="44" t="s">
        <v>4507</v>
      </c>
      <c r="B2815" s="44" t="s">
        <v>10632</v>
      </c>
      <c r="C2815" s="98" t="s">
        <v>1145</v>
      </c>
      <c r="D2815" s="98" t="s">
        <v>13158</v>
      </c>
      <c r="E2815" s="98" t="s">
        <v>348</v>
      </c>
      <c r="F2815" s="122">
        <v>1.0537192352010469</v>
      </c>
      <c r="G2815" s="122">
        <v>1.0983147304280279</v>
      </c>
      <c r="H2815" s="99">
        <v>14425.416666666668</v>
      </c>
      <c r="I2815" s="53">
        <v>15200.339017456437</v>
      </c>
      <c r="J2815" s="54">
        <v>14364.911349653728</v>
      </c>
      <c r="K2815" s="55">
        <v>0.99580564510467473</v>
      </c>
      <c r="L2815" s="121">
        <v>15843.647617561981</v>
      </c>
      <c r="M2815" s="54">
        <v>14833.545532552927</v>
      </c>
      <c r="N2815" s="120">
        <v>1.0282923450543606</v>
      </c>
      <c r="O2815" s="123">
        <v>14548.534105954101</v>
      </c>
      <c r="P2815" s="53">
        <v>15330.070231422302</v>
      </c>
      <c r="Q2815" s="54">
        <v>14487.626328037932</v>
      </c>
      <c r="R2815" s="55">
        <v>0.99581347663808673</v>
      </c>
      <c r="S2815" s="121">
        <v>15978.869314703947</v>
      </c>
      <c r="T2815" s="54">
        <v>14960.262464866108</v>
      </c>
      <c r="U2815" s="55">
        <v>1.0283003329348146</v>
      </c>
    </row>
    <row r="2816" spans="1:21" ht="13" x14ac:dyDescent="0.3">
      <c r="A2816" s="44" t="s">
        <v>4506</v>
      </c>
      <c r="B2816" s="44" t="s">
        <v>10631</v>
      </c>
      <c r="C2816" s="98" t="s">
        <v>1145</v>
      </c>
      <c r="D2816" s="98" t="s">
        <v>13158</v>
      </c>
      <c r="E2816" s="98" t="s">
        <v>349</v>
      </c>
      <c r="F2816" s="122">
        <v>1.0545110993253139</v>
      </c>
      <c r="G2816" s="122">
        <v>1.0966647136453851</v>
      </c>
      <c r="H2816" s="99">
        <v>17559.5</v>
      </c>
      <c r="I2816" s="53">
        <v>18516.687648602849</v>
      </c>
      <c r="J2816" s="54">
        <v>17498.989743316783</v>
      </c>
      <c r="K2816" s="55">
        <v>0.99655398748920998</v>
      </c>
      <c r="L2816" s="121">
        <v>19256.88403925614</v>
      </c>
      <c r="M2816" s="54">
        <v>18029.173149166083</v>
      </c>
      <c r="N2816" s="120">
        <v>1.0267475240847452</v>
      </c>
      <c r="O2816" s="123">
        <v>17711.835367618532</v>
      </c>
      <c r="P2816" s="53">
        <v>18677.326984576393</v>
      </c>
      <c r="Q2816" s="54">
        <v>17650.938976423549</v>
      </c>
      <c r="R2816" s="55">
        <v>0.99656182490797562</v>
      </c>
      <c r="S2816" s="121">
        <v>19423.944861563581</v>
      </c>
      <c r="T2816" s="54">
        <v>18185.724378174658</v>
      </c>
      <c r="U2816" s="55">
        <v>1.0267554999648714</v>
      </c>
    </row>
    <row r="2817" spans="1:21" ht="13" x14ac:dyDescent="0.3">
      <c r="A2817" s="44" t="s">
        <v>4505</v>
      </c>
      <c r="B2817" s="44" t="s">
        <v>10630</v>
      </c>
      <c r="C2817" s="98" t="s">
        <v>1145</v>
      </c>
      <c r="D2817" s="98" t="s">
        <v>13158</v>
      </c>
      <c r="E2817" s="98" t="s">
        <v>355</v>
      </c>
      <c r="F2817" s="122">
        <v>1.1273748540107928</v>
      </c>
      <c r="G2817" s="122">
        <v>1.1284170451956388</v>
      </c>
      <c r="H2817" s="99">
        <v>22602.916666666672</v>
      </c>
      <c r="I2817" s="53">
        <v>25481.959877301455</v>
      </c>
      <c r="J2817" s="54">
        <v>24081.442804169856</v>
      </c>
      <c r="K2817" s="55">
        <v>1.0654130685569274</v>
      </c>
      <c r="L2817" s="121">
        <v>25505.516437803264</v>
      </c>
      <c r="M2817" s="54">
        <v>23879.427802475348</v>
      </c>
      <c r="N2817" s="120">
        <v>1.0564755051143992</v>
      </c>
      <c r="O2817" s="123">
        <v>22779.712619512953</v>
      </c>
      <c r="P2817" s="53">
        <v>25681.27518883123</v>
      </c>
      <c r="Q2817" s="54">
        <v>24269.994393155455</v>
      </c>
      <c r="R2817" s="55">
        <v>1.0654214475193131</v>
      </c>
      <c r="S2817" s="121">
        <v>25705.016004516612</v>
      </c>
      <c r="T2817" s="54">
        <v>24066.395344837161</v>
      </c>
      <c r="U2817" s="55">
        <v>1.0564837119245325</v>
      </c>
    </row>
    <row r="2818" spans="1:21" ht="13" x14ac:dyDescent="0.3">
      <c r="A2818" s="44" t="s">
        <v>4504</v>
      </c>
      <c r="B2818" s="44" t="s">
        <v>10629</v>
      </c>
      <c r="C2818" s="98" t="s">
        <v>1145</v>
      </c>
      <c r="D2818" s="98" t="s">
        <v>13158</v>
      </c>
      <c r="E2818" s="98" t="s">
        <v>350</v>
      </c>
      <c r="F2818" s="122">
        <v>1.0330121695143759</v>
      </c>
      <c r="G2818" s="122">
        <v>1.0835084265772246</v>
      </c>
      <c r="H2818" s="99">
        <v>5852.75</v>
      </c>
      <c r="I2818" s="53">
        <v>6045.961975125264</v>
      </c>
      <c r="J2818" s="54">
        <v>5713.6691291103098</v>
      </c>
      <c r="K2818" s="55">
        <v>0.97623666295507405</v>
      </c>
      <c r="L2818" s="121">
        <v>6341.503943649851</v>
      </c>
      <c r="M2818" s="54">
        <v>5937.2052297303635</v>
      </c>
      <c r="N2818" s="120">
        <v>1.014430008069773</v>
      </c>
      <c r="O2818" s="123">
        <v>5909.0764681221035</v>
      </c>
      <c r="P2818" s="53">
        <v>6104.1479021611603</v>
      </c>
      <c r="Q2818" s="54">
        <v>5768.7024601049525</v>
      </c>
      <c r="R2818" s="55">
        <v>0.97624434058783438</v>
      </c>
      <c r="S2818" s="121">
        <v>6402.5341464994835</v>
      </c>
      <c r="T2818" s="54">
        <v>5994.3910539251092</v>
      </c>
      <c r="U2818" s="55">
        <v>1.0144378882661707</v>
      </c>
    </row>
    <row r="2819" spans="1:21" ht="13" x14ac:dyDescent="0.3">
      <c r="A2819" s="44" t="s">
        <v>4503</v>
      </c>
      <c r="B2819" s="44" t="s">
        <v>10628</v>
      </c>
      <c r="C2819" s="98" t="s">
        <v>1145</v>
      </c>
      <c r="D2819" s="98" t="s">
        <v>13158</v>
      </c>
      <c r="E2819" s="98" t="s">
        <v>357</v>
      </c>
      <c r="F2819" s="122">
        <v>1.1305650396302136</v>
      </c>
      <c r="G2819" s="122">
        <v>1.1295926476849791</v>
      </c>
      <c r="H2819" s="99">
        <v>9217.0833333333321</v>
      </c>
      <c r="I2819" s="53">
        <v>10420.512184024979</v>
      </c>
      <c r="J2819" s="54">
        <v>9847.7891558601477</v>
      </c>
      <c r="K2819" s="55">
        <v>1.0684279179993832</v>
      </c>
      <c r="L2819" s="121">
        <v>10411.549566433092</v>
      </c>
      <c r="M2819" s="54">
        <v>9747.7675776458727</v>
      </c>
      <c r="N2819" s="120">
        <v>1.0575761577844627</v>
      </c>
      <c r="O2819" s="123">
        <v>9302.3841753964152</v>
      </c>
      <c r="P2819" s="53">
        <v>10516.95033391252</v>
      </c>
      <c r="Q2819" s="54">
        <v>9939.0051218390327</v>
      </c>
      <c r="R2819" s="55">
        <v>1.0684363206721128</v>
      </c>
      <c r="S2819" s="121">
        <v>10507.904770468887</v>
      </c>
      <c r="T2819" s="54">
        <v>9838.0561368866656</v>
      </c>
      <c r="U2819" s="55">
        <v>1.0575843731445786</v>
      </c>
    </row>
    <row r="2820" spans="1:21" ht="13" x14ac:dyDescent="0.3">
      <c r="A2820" s="44" t="s">
        <v>4502</v>
      </c>
      <c r="B2820" s="44" t="s">
        <v>10627</v>
      </c>
      <c r="C2820" s="98" t="s">
        <v>1145</v>
      </c>
      <c r="D2820" s="98" t="s">
        <v>13158</v>
      </c>
      <c r="E2820" s="98" t="s">
        <v>359</v>
      </c>
      <c r="F2820" s="122">
        <v>1.0344657154001413</v>
      </c>
      <c r="G2820" s="122">
        <v>1.0850362300570009</v>
      </c>
      <c r="H2820" s="99">
        <v>24590.666666666668</v>
      </c>
      <c r="I2820" s="53">
        <v>25438.201585499744</v>
      </c>
      <c r="J2820" s="54">
        <v>24040.089517126587</v>
      </c>
      <c r="K2820" s="55">
        <v>0.97761032032993223</v>
      </c>
      <c r="L2820" s="121">
        <v>26681.764254588357</v>
      </c>
      <c r="M2820" s="54">
        <v>24980.684657526035</v>
      </c>
      <c r="N2820" s="120">
        <v>1.0158604073710635</v>
      </c>
      <c r="O2820" s="123">
        <v>24800.676003591667</v>
      </c>
      <c r="P2820" s="53">
        <v>25655.44904446257</v>
      </c>
      <c r="Q2820" s="54">
        <v>24245.587490678245</v>
      </c>
      <c r="R2820" s="55">
        <v>0.97761800876584837</v>
      </c>
      <c r="S2820" s="121">
        <v>26909.631993802228</v>
      </c>
      <c r="T2820" s="54">
        <v>25194.220537856523</v>
      </c>
      <c r="U2820" s="55">
        <v>1.0158682986789498</v>
      </c>
    </row>
    <row r="2821" spans="1:21" ht="13" x14ac:dyDescent="0.3">
      <c r="A2821" s="44" t="s">
        <v>4501</v>
      </c>
      <c r="B2821" s="44" t="s">
        <v>10626</v>
      </c>
      <c r="C2821" s="98" t="s">
        <v>1145</v>
      </c>
      <c r="D2821" s="98" t="s">
        <v>13158</v>
      </c>
      <c r="E2821" s="98" t="s">
        <v>453</v>
      </c>
      <c r="F2821" s="122">
        <v>1.0554453190134685</v>
      </c>
      <c r="G2821" s="122">
        <v>1.1019895942992115</v>
      </c>
      <c r="H2821" s="99">
        <v>12697.5</v>
      </c>
      <c r="I2821" s="53">
        <v>13401.516938173516</v>
      </c>
      <c r="J2821" s="54">
        <v>12664.954547833469</v>
      </c>
      <c r="K2821" s="55">
        <v>0.99743686141630006</v>
      </c>
      <c r="L2821" s="121">
        <v>13992.512873614238</v>
      </c>
      <c r="M2821" s="54">
        <v>13100.428754519908</v>
      </c>
      <c r="N2821" s="120">
        <v>1.0317329202220837</v>
      </c>
      <c r="O2821" s="123">
        <v>12804.731900779532</v>
      </c>
      <c r="P2821" s="53">
        <v>13514.69434590019</v>
      </c>
      <c r="Q2821" s="54">
        <v>12772.012043344912</v>
      </c>
      <c r="R2821" s="55">
        <v>0.99744470577844524</v>
      </c>
      <c r="S2821" s="121">
        <v>14110.681312450208</v>
      </c>
      <c r="T2821" s="54">
        <v>13211.16606154856</v>
      </c>
      <c r="U2821" s="55">
        <v>1.0317409348292785</v>
      </c>
    </row>
    <row r="2822" spans="1:21" ht="13" x14ac:dyDescent="0.3">
      <c r="A2822" s="44" t="s">
        <v>4500</v>
      </c>
      <c r="B2822" s="44" t="s">
        <v>8581</v>
      </c>
      <c r="C2822" s="98" t="s">
        <v>1145</v>
      </c>
      <c r="D2822" s="98" t="s">
        <v>13158</v>
      </c>
      <c r="E2822" s="98" t="s">
        <v>350</v>
      </c>
      <c r="F2822" s="122">
        <v>1.0330121695143759</v>
      </c>
      <c r="G2822" s="122">
        <v>1.0835084265772246</v>
      </c>
      <c r="H2822" s="99">
        <v>17195.333333333332</v>
      </c>
      <c r="I2822" s="53">
        <v>17762.988592189529</v>
      </c>
      <c r="J2822" s="54">
        <v>16786.71483173348</v>
      </c>
      <c r="K2822" s="55">
        <v>0.97623666295507394</v>
      </c>
      <c r="L2822" s="121">
        <v>18631.288564470902</v>
      </c>
      <c r="M2822" s="54">
        <v>17443.46213209577</v>
      </c>
      <c r="N2822" s="120">
        <v>1.014430008069773</v>
      </c>
      <c r="O2822" s="123">
        <v>17343.122609422342</v>
      </c>
      <c r="P2822" s="53">
        <v>17915.656712913198</v>
      </c>
      <c r="Q2822" s="54">
        <v>16931.125295569476</v>
      </c>
      <c r="R2822" s="55">
        <v>0.97624434058783438</v>
      </c>
      <c r="S2822" s="121">
        <v>18791.419490471089</v>
      </c>
      <c r="T2822" s="54">
        <v>17593.52067584368</v>
      </c>
      <c r="U2822" s="55">
        <v>1.0144378882661707</v>
      </c>
    </row>
    <row r="2823" spans="1:21" ht="13" x14ac:dyDescent="0.3">
      <c r="A2823" s="44" t="s">
        <v>4499</v>
      </c>
      <c r="B2823" s="44" t="s">
        <v>10625</v>
      </c>
      <c r="C2823" s="98" t="s">
        <v>1145</v>
      </c>
      <c r="D2823" s="98" t="s">
        <v>13158</v>
      </c>
      <c r="E2823" s="98" t="s">
        <v>359</v>
      </c>
      <c r="F2823" s="122">
        <v>1.0344657154001413</v>
      </c>
      <c r="G2823" s="122">
        <v>1.0850362300570009</v>
      </c>
      <c r="H2823" s="99">
        <v>5378.2500000000009</v>
      </c>
      <c r="I2823" s="53">
        <v>5563.6152338508109</v>
      </c>
      <c r="J2823" s="54">
        <v>5257.8327053144585</v>
      </c>
      <c r="K2823" s="55">
        <v>0.97761032032993211</v>
      </c>
      <c r="L2823" s="121">
        <v>5835.5961043040661</v>
      </c>
      <c r="M2823" s="54">
        <v>5463.5512359434242</v>
      </c>
      <c r="N2823" s="120">
        <v>1.0158604073710638</v>
      </c>
      <c r="O2823" s="123">
        <v>5434.0471191798606</v>
      </c>
      <c r="P2823" s="53">
        <v>5621.3354406604712</v>
      </c>
      <c r="Q2823" s="54">
        <v>5312.4223241924101</v>
      </c>
      <c r="R2823" s="55">
        <v>0.97761800876584837</v>
      </c>
      <c r="S2823" s="121">
        <v>5896.1380001470225</v>
      </c>
      <c r="T2823" s="54">
        <v>5520.276201902494</v>
      </c>
      <c r="U2823" s="55">
        <v>1.01586829867895</v>
      </c>
    </row>
    <row r="2824" spans="1:21" ht="13" x14ac:dyDescent="0.3">
      <c r="A2824" s="44" t="s">
        <v>4498</v>
      </c>
      <c r="B2824" s="44" t="s">
        <v>10624</v>
      </c>
      <c r="C2824" s="98" t="s">
        <v>1145</v>
      </c>
      <c r="D2824" s="98" t="s">
        <v>13158</v>
      </c>
      <c r="E2824" s="98" t="s">
        <v>348</v>
      </c>
      <c r="F2824" s="122">
        <v>1.0537192352010469</v>
      </c>
      <c r="G2824" s="122">
        <v>1.0983147304280279</v>
      </c>
      <c r="H2824" s="99">
        <v>9840.8333333333321</v>
      </c>
      <c r="I2824" s="53">
        <v>10369.475373740968</v>
      </c>
      <c r="J2824" s="54">
        <v>9799.5573858675871</v>
      </c>
      <c r="K2824" s="55">
        <v>0.99580564510467495</v>
      </c>
      <c r="L2824" s="121">
        <v>10808.332209687149</v>
      </c>
      <c r="M2824" s="54">
        <v>10119.253585622453</v>
      </c>
      <c r="N2824" s="120">
        <v>1.0282923450543606</v>
      </c>
      <c r="O2824" s="123">
        <v>9934.8092533301024</v>
      </c>
      <c r="P2824" s="53">
        <v>10468.49960828728</v>
      </c>
      <c r="Q2824" s="54">
        <v>9893.2169422948846</v>
      </c>
      <c r="R2824" s="55">
        <v>0.99581347663808684</v>
      </c>
      <c r="S2824" s="121">
        <v>10911.547346925128</v>
      </c>
      <c r="T2824" s="54">
        <v>10215.967662843223</v>
      </c>
      <c r="U2824" s="55">
        <v>1.0283003329348148</v>
      </c>
    </row>
    <row r="2825" spans="1:21" ht="13" x14ac:dyDescent="0.3">
      <c r="A2825" s="44" t="s">
        <v>4497</v>
      </c>
      <c r="B2825" s="44" t="s">
        <v>13306</v>
      </c>
      <c r="C2825" s="98" t="s">
        <v>1145</v>
      </c>
      <c r="D2825" s="98" t="s">
        <v>13158</v>
      </c>
      <c r="E2825" s="98" t="s">
        <v>357</v>
      </c>
      <c r="F2825" s="122">
        <v>1.1305650396302136</v>
      </c>
      <c r="G2825" s="122">
        <v>1.1295926476849791</v>
      </c>
      <c r="H2825" s="99">
        <v>11527.666666666668</v>
      </c>
      <c r="I2825" s="53">
        <v>13032.776921843893</v>
      </c>
      <c r="J2825" s="54">
        <v>12316.480896057559</v>
      </c>
      <c r="K2825" s="55">
        <v>1.0684279179993834</v>
      </c>
      <c r="L2825" s="121">
        <v>13021.567511629879</v>
      </c>
      <c r="M2825" s="54">
        <v>12191.385421553357</v>
      </c>
      <c r="N2825" s="120">
        <v>1.0575761577844625</v>
      </c>
      <c r="O2825" s="123">
        <v>11629.935702349176</v>
      </c>
      <c r="P2825" s="53">
        <v>13148.398718223232</v>
      </c>
      <c r="Q2825" s="54">
        <v>12425.845711471198</v>
      </c>
      <c r="R2825" s="55">
        <v>1.0684363206721128</v>
      </c>
      <c r="S2825" s="121">
        <v>13137.089862422672</v>
      </c>
      <c r="T2825" s="54">
        <v>12299.638259480709</v>
      </c>
      <c r="U2825" s="55">
        <v>1.0575843731445786</v>
      </c>
    </row>
    <row r="2826" spans="1:21" ht="13" x14ac:dyDescent="0.3">
      <c r="A2826" s="44" t="s">
        <v>4496</v>
      </c>
      <c r="B2826" s="44" t="s">
        <v>8226</v>
      </c>
      <c r="C2826" s="98" t="s">
        <v>1145</v>
      </c>
      <c r="D2826" s="98" t="s">
        <v>13158</v>
      </c>
      <c r="E2826" s="98" t="s">
        <v>351</v>
      </c>
      <c r="F2826" s="122">
        <v>1.0490889295608026</v>
      </c>
      <c r="G2826" s="122">
        <v>1.0981876218699733</v>
      </c>
      <c r="H2826" s="99">
        <v>11049.666666666668</v>
      </c>
      <c r="I2826" s="53">
        <v>11592.082975337016</v>
      </c>
      <c r="J2826" s="54">
        <v>10954.96910347274</v>
      </c>
      <c r="K2826" s="55">
        <v>0.99142982625171849</v>
      </c>
      <c r="L2826" s="121">
        <v>12134.607159122583</v>
      </c>
      <c r="M2826" s="54">
        <v>11360.972685037905</v>
      </c>
      <c r="N2826" s="120">
        <v>1.0281733402248547</v>
      </c>
      <c r="O2826" s="123">
        <v>11153.868694855024</v>
      </c>
      <c r="P2826" s="53">
        <v>11701.400169547203</v>
      </c>
      <c r="Q2826" s="54">
        <v>11058.365070223899</v>
      </c>
      <c r="R2826" s="55">
        <v>0.99143762337141572</v>
      </c>
      <c r="S2826" s="121">
        <v>12249.040536652781</v>
      </c>
      <c r="T2826" s="54">
        <v>11468.199517877163</v>
      </c>
      <c r="U2826" s="55">
        <v>1.0281813271808671</v>
      </c>
    </row>
    <row r="2827" spans="1:21" ht="13" x14ac:dyDescent="0.3">
      <c r="A2827" s="44" t="s">
        <v>4495</v>
      </c>
      <c r="B2827" s="44" t="s">
        <v>10623</v>
      </c>
      <c r="C2827" s="98" t="s">
        <v>1145</v>
      </c>
      <c r="D2827" s="98" t="s">
        <v>13158</v>
      </c>
      <c r="E2827" s="98" t="s">
        <v>349</v>
      </c>
      <c r="F2827" s="122">
        <v>1.0545110993253139</v>
      </c>
      <c r="G2827" s="122">
        <v>1.0966647136453851</v>
      </c>
      <c r="H2827" s="99">
        <v>6871.666666666667</v>
      </c>
      <c r="I2827" s="53">
        <v>7246.2487708637827</v>
      </c>
      <c r="J2827" s="54">
        <v>6847.9868173633549</v>
      </c>
      <c r="K2827" s="55">
        <v>0.99655398748920998</v>
      </c>
      <c r="L2827" s="121">
        <v>7535.914357266538</v>
      </c>
      <c r="M2827" s="54">
        <v>7055.4667363356748</v>
      </c>
      <c r="N2827" s="120">
        <v>1.0267475240847452</v>
      </c>
      <c r="O2827" s="123">
        <v>6931.0758160764162</v>
      </c>
      <c r="P2827" s="53">
        <v>7308.8963783178388</v>
      </c>
      <c r="Q2827" s="54">
        <v>6907.245563844649</v>
      </c>
      <c r="R2827" s="55">
        <v>0.99656182490797551</v>
      </c>
      <c r="S2827" s="121">
        <v>7601.0662750918964</v>
      </c>
      <c r="T2827" s="54">
        <v>7116.5202148299695</v>
      </c>
      <c r="U2827" s="55">
        <v>1.0267554999648714</v>
      </c>
    </row>
    <row r="2828" spans="1:21" ht="13" x14ac:dyDescent="0.3">
      <c r="A2828" s="44" t="s">
        <v>4494</v>
      </c>
      <c r="B2828" s="44" t="s">
        <v>10622</v>
      </c>
      <c r="C2828" s="98" t="s">
        <v>1145</v>
      </c>
      <c r="D2828" s="98" t="s">
        <v>13158</v>
      </c>
      <c r="E2828" s="98" t="s">
        <v>349</v>
      </c>
      <c r="F2828" s="122">
        <v>1.0545110993253139</v>
      </c>
      <c r="G2828" s="122">
        <v>1.0966647136453851</v>
      </c>
      <c r="H2828" s="99">
        <v>18539.083333333332</v>
      </c>
      <c r="I2828" s="53">
        <v>19549.669146316937</v>
      </c>
      <c r="J2828" s="54">
        <v>18475.197420228087</v>
      </c>
      <c r="K2828" s="55">
        <v>0.99655398748920998</v>
      </c>
      <c r="L2828" s="121">
        <v>20331.158514997929</v>
      </c>
      <c r="M2828" s="54">
        <v>19034.957911300764</v>
      </c>
      <c r="N2828" s="120">
        <v>1.0267475240847452</v>
      </c>
      <c r="O2828" s="123">
        <v>18696.15555940161</v>
      </c>
      <c r="P2828" s="53">
        <v>19715.303552101672</v>
      </c>
      <c r="Q2828" s="54">
        <v>18631.874903040662</v>
      </c>
      <c r="R2828" s="55">
        <v>0.99656182490797562</v>
      </c>
      <c r="S2828" s="121">
        <v>20503.414082820742</v>
      </c>
      <c r="T2828" s="54">
        <v>19196.38054881441</v>
      </c>
      <c r="U2828" s="55">
        <v>1.0267554999648714</v>
      </c>
    </row>
    <row r="2829" spans="1:21" ht="13" x14ac:dyDescent="0.3">
      <c r="A2829" s="44" t="s">
        <v>4493</v>
      </c>
      <c r="B2829" s="44" t="s">
        <v>10621</v>
      </c>
      <c r="C2829" s="98" t="s">
        <v>1145</v>
      </c>
      <c r="D2829" s="98" t="s">
        <v>13158</v>
      </c>
      <c r="E2829" s="98" t="s">
        <v>358</v>
      </c>
      <c r="F2829" s="122">
        <v>1.0343382517386783</v>
      </c>
      <c r="G2829" s="122">
        <v>1.0846701000644843</v>
      </c>
      <c r="H2829" s="99">
        <v>21115.916666666668</v>
      </c>
      <c r="I2829" s="53">
        <v>21841.00032885962</v>
      </c>
      <c r="J2829" s="54">
        <v>20640.59447302558</v>
      </c>
      <c r="K2829" s="55">
        <v>0.97748986221415501</v>
      </c>
      <c r="L2829" s="121">
        <v>22903.803443786644</v>
      </c>
      <c r="M2829" s="54">
        <v>21443.58543265377</v>
      </c>
      <c r="N2829" s="120">
        <v>1.0155176197727829</v>
      </c>
      <c r="O2829" s="123">
        <v>21310.505685212622</v>
      </c>
      <c r="P2829" s="53">
        <v>22042.271194109988</v>
      </c>
      <c r="Q2829" s="54">
        <v>20830.967090221347</v>
      </c>
      <c r="R2829" s="55">
        <v>0.97749754970272584</v>
      </c>
      <c r="S2829" s="121">
        <v>23114.868334004335</v>
      </c>
      <c r="T2829" s="54">
        <v>21641.362120617243</v>
      </c>
      <c r="U2829" s="55">
        <v>1.01552550841786</v>
      </c>
    </row>
    <row r="2830" spans="1:21" ht="13" x14ac:dyDescent="0.3">
      <c r="A2830" s="44" t="s">
        <v>4492</v>
      </c>
      <c r="B2830" s="44" t="s">
        <v>10620</v>
      </c>
      <c r="C2830" s="98" t="s">
        <v>1145</v>
      </c>
      <c r="D2830" s="98" t="s">
        <v>13158</v>
      </c>
      <c r="E2830" s="98" t="s">
        <v>355</v>
      </c>
      <c r="F2830" s="122">
        <v>1.1273748540107928</v>
      </c>
      <c r="G2830" s="122">
        <v>1.1284170451956388</v>
      </c>
      <c r="H2830" s="99">
        <v>2460.666666666667</v>
      </c>
      <c r="I2830" s="53">
        <v>2774.0937241025581</v>
      </c>
      <c r="J2830" s="54">
        <v>2621.6264240290798</v>
      </c>
      <c r="K2830" s="55">
        <v>1.0654130685569274</v>
      </c>
      <c r="L2830" s="121">
        <v>2776.6582092114022</v>
      </c>
      <c r="M2830" s="54">
        <v>2599.6340595848319</v>
      </c>
      <c r="N2830" s="120">
        <v>1.0564755051143992</v>
      </c>
      <c r="O2830" s="123">
        <v>2482.9202674520729</v>
      </c>
      <c r="P2830" s="53">
        <v>2799.1818740392196</v>
      </c>
      <c r="Q2830" s="54">
        <v>2645.3565054238279</v>
      </c>
      <c r="R2830" s="55">
        <v>1.0654214475193133</v>
      </c>
      <c r="S2830" s="121">
        <v>2801.7695516546332</v>
      </c>
      <c r="T2830" s="54">
        <v>2623.1648205704191</v>
      </c>
      <c r="U2830" s="55">
        <v>1.0564837119245325</v>
      </c>
    </row>
    <row r="2831" spans="1:21" ht="13" x14ac:dyDescent="0.3">
      <c r="A2831" s="44" t="s">
        <v>4491</v>
      </c>
      <c r="B2831" s="44" t="s">
        <v>10619</v>
      </c>
      <c r="C2831" s="98" t="s">
        <v>1145</v>
      </c>
      <c r="D2831" s="98" t="s">
        <v>13158</v>
      </c>
      <c r="E2831" s="98" t="s">
        <v>356</v>
      </c>
      <c r="F2831" s="122">
        <v>1.0329873291297218</v>
      </c>
      <c r="G2831" s="122">
        <v>1.0813206771282611</v>
      </c>
      <c r="H2831" s="99">
        <v>13086.166666666666</v>
      </c>
      <c r="I2831" s="53">
        <v>13517.844353546394</v>
      </c>
      <c r="J2831" s="54">
        <v>12774.888478086385</v>
      </c>
      <c r="K2831" s="55">
        <v>0.97621318782579969</v>
      </c>
      <c r="L2831" s="121">
        <v>14150.342601013279</v>
      </c>
      <c r="M2831" s="54">
        <v>13248.19614396683</v>
      </c>
      <c r="N2831" s="120">
        <v>1.0123817372518178</v>
      </c>
      <c r="O2831" s="123">
        <v>13218.98518025906</v>
      </c>
      <c r="P2831" s="53">
        <v>13655.044195161181</v>
      </c>
      <c r="Q2831" s="54">
        <v>12904.649150715883</v>
      </c>
      <c r="R2831" s="55">
        <v>0.97622086527393948</v>
      </c>
      <c r="S2831" s="121">
        <v>14293.962006066175</v>
      </c>
      <c r="T2831" s="54">
        <v>13382.763139366476</v>
      </c>
      <c r="U2831" s="55">
        <v>1.0123896015370377</v>
      </c>
    </row>
    <row r="2832" spans="1:21" ht="13" x14ac:dyDescent="0.3">
      <c r="A2832" s="44" t="s">
        <v>4490</v>
      </c>
      <c r="B2832" s="44" t="s">
        <v>10618</v>
      </c>
      <c r="C2832" s="98" t="s">
        <v>1145</v>
      </c>
      <c r="D2832" s="98" t="s">
        <v>13158</v>
      </c>
      <c r="E2832" s="98" t="s">
        <v>350</v>
      </c>
      <c r="F2832" s="122">
        <v>1.0330121695143759</v>
      </c>
      <c r="G2832" s="122">
        <v>1.0835084265772246</v>
      </c>
      <c r="H2832" s="99">
        <v>10587.166666666664</v>
      </c>
      <c r="I2832" s="53">
        <v>10936.672007343614</v>
      </c>
      <c r="J2832" s="54">
        <v>10335.580256815858</v>
      </c>
      <c r="K2832" s="55">
        <v>0.97623666295507394</v>
      </c>
      <c r="L2832" s="121">
        <v>11471.284296910837</v>
      </c>
      <c r="M2832" s="54">
        <v>10739.939567102696</v>
      </c>
      <c r="N2832" s="120">
        <v>1.014430008069773</v>
      </c>
      <c r="O2832" s="123">
        <v>10678.129851666172</v>
      </c>
      <c r="P2832" s="53">
        <v>11030.638084425893</v>
      </c>
      <c r="Q2832" s="54">
        <v>10424.463835751112</v>
      </c>
      <c r="R2832" s="55">
        <v>0.97624434058783438</v>
      </c>
      <c r="S2832" s="121">
        <v>11569.843674366106</v>
      </c>
      <c r="T2832" s="54">
        <v>10832.299497356191</v>
      </c>
      <c r="U2832" s="55">
        <v>1.0144378882661709</v>
      </c>
    </row>
    <row r="2833" spans="1:21" ht="13" x14ac:dyDescent="0.3">
      <c r="A2833" s="44" t="s">
        <v>4489</v>
      </c>
      <c r="B2833" s="44" t="s">
        <v>10617</v>
      </c>
      <c r="C2833" s="98" t="s">
        <v>1145</v>
      </c>
      <c r="D2833" s="98" t="s">
        <v>13158</v>
      </c>
      <c r="E2833" s="98" t="s">
        <v>350</v>
      </c>
      <c r="F2833" s="122">
        <v>1.0330121695143759</v>
      </c>
      <c r="G2833" s="122">
        <v>1.0835084265772246</v>
      </c>
      <c r="H2833" s="99">
        <v>11990.583333333332</v>
      </c>
      <c r="I2833" s="53">
        <v>12386.418502909582</v>
      </c>
      <c r="J2833" s="54">
        <v>11705.64706021806</v>
      </c>
      <c r="K2833" s="55">
        <v>0.97623666295507394</v>
      </c>
      <c r="L2833" s="121">
        <v>12991.898081243091</v>
      </c>
      <c r="M2833" s="54">
        <v>12163.607547594618</v>
      </c>
      <c r="N2833" s="120">
        <v>1.014430008069773</v>
      </c>
      <c r="O2833" s="123">
        <v>12097.549535118007</v>
      </c>
      <c r="P2833" s="53">
        <v>12496.915891079881</v>
      </c>
      <c r="Q2833" s="54">
        <v>11810.164268639941</v>
      </c>
      <c r="R2833" s="55">
        <v>0.97624434058783438</v>
      </c>
      <c r="S2833" s="121">
        <v>13107.796862235746</v>
      </c>
      <c r="T2833" s="54">
        <v>12272.212603600507</v>
      </c>
      <c r="U2833" s="55">
        <v>1.0144378882661707</v>
      </c>
    </row>
    <row r="2834" spans="1:21" ht="13" x14ac:dyDescent="0.3">
      <c r="A2834" s="44" t="s">
        <v>4488</v>
      </c>
      <c r="B2834" s="44" t="s">
        <v>10616</v>
      </c>
      <c r="C2834" s="98" t="s">
        <v>1145</v>
      </c>
      <c r="D2834" s="98" t="s">
        <v>13158</v>
      </c>
      <c r="E2834" s="98" t="s">
        <v>355</v>
      </c>
      <c r="F2834" s="122">
        <v>1.1273748540107928</v>
      </c>
      <c r="G2834" s="122">
        <v>1.1284170451956388</v>
      </c>
      <c r="H2834" s="99">
        <v>9406.8333333333321</v>
      </c>
      <c r="I2834" s="53">
        <v>10605.027355870525</v>
      </c>
      <c r="J2834" s="54">
        <v>10022.163167070255</v>
      </c>
      <c r="K2834" s="55">
        <v>1.0654130685569274</v>
      </c>
      <c r="L2834" s="121">
        <v>10614.83107464784</v>
      </c>
      <c r="M2834" s="54">
        <v>9938.0889973603007</v>
      </c>
      <c r="N2834" s="120">
        <v>1.0564755051143992</v>
      </c>
      <c r="O2834" s="123">
        <v>9491.9753028441264</v>
      </c>
      <c r="P2834" s="53">
        <v>10701.014271317948</v>
      </c>
      <c r="Q2834" s="54">
        <v>10112.95406697376</v>
      </c>
      <c r="R2834" s="55">
        <v>1.0654214475193131</v>
      </c>
      <c r="S2834" s="121">
        <v>10710.906724305349</v>
      </c>
      <c r="T2834" s="54">
        <v>10028.117301444752</v>
      </c>
      <c r="U2834" s="55">
        <v>1.0564837119245327</v>
      </c>
    </row>
    <row r="2835" spans="1:21" ht="13" x14ac:dyDescent="0.3">
      <c r="A2835" s="44" t="s">
        <v>4487</v>
      </c>
      <c r="B2835" s="44" t="s">
        <v>9245</v>
      </c>
      <c r="C2835" s="98" t="s">
        <v>1145</v>
      </c>
      <c r="D2835" s="98" t="s">
        <v>13158</v>
      </c>
      <c r="E2835" s="98" t="s">
        <v>352</v>
      </c>
      <c r="F2835" s="122">
        <v>1.0332635155670795</v>
      </c>
      <c r="G2835" s="122">
        <v>1.0788116598332758</v>
      </c>
      <c r="H2835" s="99">
        <v>11900.833333333336</v>
      </c>
      <c r="I2835" s="53">
        <v>12296.696888177888</v>
      </c>
      <c r="J2835" s="54">
        <v>11620.856645985295</v>
      </c>
      <c r="K2835" s="55">
        <v>0.97647419474703112</v>
      </c>
      <c r="L2835" s="121">
        <v>12838.757761732511</v>
      </c>
      <c r="M2835" s="54">
        <v>12020.230595698016</v>
      </c>
      <c r="N2835" s="120">
        <v>1.0100326808233049</v>
      </c>
      <c r="O2835" s="123">
        <v>12007.259907646076</v>
      </c>
      <c r="P2835" s="53">
        <v>12406.66358450203</v>
      </c>
      <c r="Q2835" s="54">
        <v>11724.871659199487</v>
      </c>
      <c r="R2835" s="55">
        <v>0.97648187424786503</v>
      </c>
      <c r="S2835" s="121">
        <v>12953.571991017208</v>
      </c>
      <c r="T2835" s="54">
        <v>12127.819123273564</v>
      </c>
      <c r="U2835" s="55">
        <v>1.0100405268608135</v>
      </c>
    </row>
    <row r="2836" spans="1:21" ht="13" x14ac:dyDescent="0.3">
      <c r="A2836" s="44" t="s">
        <v>4486</v>
      </c>
      <c r="B2836" s="44" t="s">
        <v>10615</v>
      </c>
      <c r="C2836" s="98" t="s">
        <v>1145</v>
      </c>
      <c r="D2836" s="98" t="s">
        <v>13158</v>
      </c>
      <c r="E2836" s="98" t="s">
        <v>358</v>
      </c>
      <c r="F2836" s="122">
        <v>1.0343382517386783</v>
      </c>
      <c r="G2836" s="122">
        <v>1.0846701000644843</v>
      </c>
      <c r="H2836" s="99">
        <v>43728.25</v>
      </c>
      <c r="I2836" s="53">
        <v>45229.801656591859</v>
      </c>
      <c r="J2836" s="54">
        <v>42743.921067366122</v>
      </c>
      <c r="K2836" s="55">
        <v>0.97748986221415501</v>
      </c>
      <c r="L2836" s="121">
        <v>47430.725303144784</v>
      </c>
      <c r="M2836" s="54">
        <v>44406.808356829199</v>
      </c>
      <c r="N2836" s="120">
        <v>1.0155176197727831</v>
      </c>
      <c r="O2836" s="123">
        <v>44145.84525141721</v>
      </c>
      <c r="P2836" s="53">
        <v>45661.73639887711</v>
      </c>
      <c r="Q2836" s="54">
        <v>43152.455562816045</v>
      </c>
      <c r="R2836" s="55">
        <v>0.97749754970272607</v>
      </c>
      <c r="S2836" s="121">
        <v>47883.678386285945</v>
      </c>
      <c r="T2836" s="54">
        <v>44831.231943481638</v>
      </c>
      <c r="U2836" s="55">
        <v>1.01552550841786</v>
      </c>
    </row>
    <row r="2837" spans="1:21" ht="13" x14ac:dyDescent="0.3">
      <c r="A2837" s="44" t="s">
        <v>4485</v>
      </c>
      <c r="B2837" s="44" t="s">
        <v>10614</v>
      </c>
      <c r="C2837" s="98" t="s">
        <v>1145</v>
      </c>
      <c r="D2837" s="98" t="s">
        <v>13158</v>
      </c>
      <c r="E2837" s="98" t="s">
        <v>355</v>
      </c>
      <c r="F2837" s="122">
        <v>1.1273748540107928</v>
      </c>
      <c r="G2837" s="122">
        <v>1.1284170451956388</v>
      </c>
      <c r="H2837" s="99">
        <v>10298.5</v>
      </c>
      <c r="I2837" s="53">
        <v>11610.26993403015</v>
      </c>
      <c r="J2837" s="54">
        <v>10972.156486533517</v>
      </c>
      <c r="K2837" s="55">
        <v>1.0654130685569274</v>
      </c>
      <c r="L2837" s="121">
        <v>11621.002939947286</v>
      </c>
      <c r="M2837" s="54">
        <v>10880.112989420641</v>
      </c>
      <c r="N2837" s="120">
        <v>1.0564755051143992</v>
      </c>
      <c r="O2837" s="123">
        <v>10398.175563572393</v>
      </c>
      <c r="P2837" s="53">
        <v>11722.64165796102</v>
      </c>
      <c r="Q2837" s="54">
        <v>11078.439260501249</v>
      </c>
      <c r="R2837" s="55">
        <v>1.0654214475193131</v>
      </c>
      <c r="S2837" s="121">
        <v>11733.478544871856</v>
      </c>
      <c r="T2837" s="54">
        <v>10985.50311664593</v>
      </c>
      <c r="U2837" s="55">
        <v>1.0564837119245325</v>
      </c>
    </row>
    <row r="2838" spans="1:21" ht="13" x14ac:dyDescent="0.3">
      <c r="A2838" s="44" t="s">
        <v>4484</v>
      </c>
      <c r="B2838" s="44" t="s">
        <v>10613</v>
      </c>
      <c r="C2838" s="98" t="s">
        <v>1145</v>
      </c>
      <c r="D2838" s="98" t="s">
        <v>13158</v>
      </c>
      <c r="E2838" s="98" t="s">
        <v>354</v>
      </c>
      <c r="F2838" s="122">
        <v>1.0522587951535196</v>
      </c>
      <c r="G2838" s="122">
        <v>1.0945426899657622</v>
      </c>
      <c r="H2838" s="99">
        <v>15474</v>
      </c>
      <c r="I2838" s="53">
        <v>16282.652596205562</v>
      </c>
      <c r="J2838" s="54">
        <v>15387.739761138677</v>
      </c>
      <c r="K2838" s="55">
        <v>0.99442547247891155</v>
      </c>
      <c r="L2838" s="121">
        <v>16936.953584530205</v>
      </c>
      <c r="M2838" s="54">
        <v>15857.148444805183</v>
      </c>
      <c r="N2838" s="120">
        <v>1.0247607887298167</v>
      </c>
      <c r="O2838" s="123">
        <v>15617.008042840887</v>
      </c>
      <c r="P2838" s="53">
        <v>16433.134067062576</v>
      </c>
      <c r="Q2838" s="54">
        <v>15530.072737316113</v>
      </c>
      <c r="R2838" s="55">
        <v>0.99443329315792817</v>
      </c>
      <c r="S2838" s="121">
        <v>17093.481992428009</v>
      </c>
      <c r="T2838" s="54">
        <v>16003.821797945748</v>
      </c>
      <c r="U2838" s="55">
        <v>1.0247687491767785</v>
      </c>
    </row>
    <row r="2839" spans="1:21" ht="13" x14ac:dyDescent="0.3">
      <c r="A2839" s="44" t="s">
        <v>4483</v>
      </c>
      <c r="B2839" s="44" t="s">
        <v>10612</v>
      </c>
      <c r="C2839" s="98" t="s">
        <v>1145</v>
      </c>
      <c r="D2839" s="98" t="s">
        <v>13158</v>
      </c>
      <c r="E2839" s="98" t="s">
        <v>354</v>
      </c>
      <c r="F2839" s="122">
        <v>1.0522587951535196</v>
      </c>
      <c r="G2839" s="122">
        <v>1.0945426899657622</v>
      </c>
      <c r="H2839" s="99">
        <v>9831.6666666666642</v>
      </c>
      <c r="I2839" s="53">
        <v>10345.457721017685</v>
      </c>
      <c r="J2839" s="54">
        <v>9776.8597702551633</v>
      </c>
      <c r="K2839" s="55">
        <v>0.99442547247891155</v>
      </c>
      <c r="L2839" s="121">
        <v>10761.17888018005</v>
      </c>
      <c r="M2839" s="54">
        <v>10075.106487861978</v>
      </c>
      <c r="N2839" s="120">
        <v>1.0247607887298167</v>
      </c>
      <c r="O2839" s="123">
        <v>9914.7307524419939</v>
      </c>
      <c r="P2839" s="53">
        <v>10432.862635836162</v>
      </c>
      <c r="Q2839" s="54">
        <v>9859.5383529250757</v>
      </c>
      <c r="R2839" s="55">
        <v>0.99443329315792828</v>
      </c>
      <c r="S2839" s="121">
        <v>10852.096068064126</v>
      </c>
      <c r="T2839" s="54">
        <v>10160.306231604523</v>
      </c>
      <c r="U2839" s="55">
        <v>1.0247687491767787</v>
      </c>
    </row>
    <row r="2840" spans="1:21" ht="13" x14ac:dyDescent="0.3">
      <c r="A2840" s="44" t="s">
        <v>4482</v>
      </c>
      <c r="B2840" s="44" t="s">
        <v>7980</v>
      </c>
      <c r="C2840" s="98" t="s">
        <v>1145</v>
      </c>
      <c r="D2840" s="98" t="s">
        <v>13158</v>
      </c>
      <c r="E2840" s="98" t="s">
        <v>453</v>
      </c>
      <c r="F2840" s="122">
        <v>1.0554453190134685</v>
      </c>
      <c r="G2840" s="122">
        <v>1.1019895942992115</v>
      </c>
      <c r="H2840" s="99">
        <v>12188.25</v>
      </c>
      <c r="I2840" s="53">
        <v>12864.031409465908</v>
      </c>
      <c r="J2840" s="54">
        <v>12157.009826157218</v>
      </c>
      <c r="K2840" s="55">
        <v>0.99743686141629995</v>
      </c>
      <c r="L2840" s="121">
        <v>13431.324672717365</v>
      </c>
      <c r="M2840" s="54">
        <v>12575.018764896811</v>
      </c>
      <c r="N2840" s="120">
        <v>1.0317329202220837</v>
      </c>
      <c r="O2840" s="123">
        <v>12301.408475645407</v>
      </c>
      <c r="P2840" s="53">
        <v>12983.463992892552</v>
      </c>
      <c r="Q2840" s="54">
        <v>12269.974757650605</v>
      </c>
      <c r="R2840" s="55">
        <v>0.99744470577844524</v>
      </c>
      <c r="S2840" s="121">
        <v>13556.024135385363</v>
      </c>
      <c r="T2840" s="54">
        <v>12691.866680379202</v>
      </c>
      <c r="U2840" s="55">
        <v>1.0317409348292785</v>
      </c>
    </row>
    <row r="2841" spans="1:21" ht="13" x14ac:dyDescent="0.3">
      <c r="A2841" s="44" t="s">
        <v>4481</v>
      </c>
      <c r="B2841" s="44" t="s">
        <v>10611</v>
      </c>
      <c r="C2841" s="98" t="s">
        <v>1145</v>
      </c>
      <c r="D2841" s="98" t="s">
        <v>13158</v>
      </c>
      <c r="E2841" s="98" t="s">
        <v>350</v>
      </c>
      <c r="F2841" s="122">
        <v>1.0330121695143759</v>
      </c>
      <c r="G2841" s="122">
        <v>1.0835084265772246</v>
      </c>
      <c r="H2841" s="99">
        <v>10370.333333333336</v>
      </c>
      <c r="I2841" s="53">
        <v>10712.68053525392</v>
      </c>
      <c r="J2841" s="54">
        <v>10123.899607065105</v>
      </c>
      <c r="K2841" s="55">
        <v>0.97623666295507394</v>
      </c>
      <c r="L2841" s="121">
        <v>11236.343553081348</v>
      </c>
      <c r="M2841" s="54">
        <v>10519.977327019573</v>
      </c>
      <c r="N2841" s="120">
        <v>1.014430008069773</v>
      </c>
      <c r="O2841" s="123">
        <v>10472.093408243449</v>
      </c>
      <c r="P2841" s="53">
        <v>10817.799931006761</v>
      </c>
      <c r="Q2841" s="54">
        <v>10223.321923904834</v>
      </c>
      <c r="R2841" s="55">
        <v>0.97624434058783449</v>
      </c>
      <c r="S2841" s="121">
        <v>11346.601451735583</v>
      </c>
      <c r="T2841" s="54">
        <v>10623.28832278457</v>
      </c>
      <c r="U2841" s="55">
        <v>1.0144378882661707</v>
      </c>
    </row>
    <row r="2842" spans="1:21" ht="13" x14ac:dyDescent="0.3">
      <c r="A2842" s="44" t="s">
        <v>4480</v>
      </c>
      <c r="B2842" s="44" t="s">
        <v>10610</v>
      </c>
      <c r="C2842" s="98" t="s">
        <v>1145</v>
      </c>
      <c r="D2842" s="98" t="s">
        <v>13158</v>
      </c>
      <c r="E2842" s="98" t="s">
        <v>359</v>
      </c>
      <c r="F2842" s="122">
        <v>1.0344657154001413</v>
      </c>
      <c r="G2842" s="122">
        <v>1.0850362300570009</v>
      </c>
      <c r="H2842" s="99">
        <v>36671.25</v>
      </c>
      <c r="I2842" s="53">
        <v>37935.150865867436</v>
      </c>
      <c r="J2842" s="54">
        <v>35850.192459399026</v>
      </c>
      <c r="K2842" s="55">
        <v>0.97761032032993223</v>
      </c>
      <c r="L2842" s="121">
        <v>39789.634851477793</v>
      </c>
      <c r="M2842" s="54">
        <v>37252.870963806112</v>
      </c>
      <c r="N2842" s="120">
        <v>1.0158604073710635</v>
      </c>
      <c r="O2842" s="123">
        <v>36978.577145418865</v>
      </c>
      <c r="P2842" s="53">
        <v>38253.070261215042</v>
      </c>
      <c r="Q2842" s="54">
        <v>36150.922955898706</v>
      </c>
      <c r="R2842" s="55">
        <v>0.97761800876584848</v>
      </c>
      <c r="S2842" s="121">
        <v>40123.095938737257</v>
      </c>
      <c r="T2842" s="54">
        <v>37565.364252284962</v>
      </c>
      <c r="U2842" s="55">
        <v>1.0158682986789498</v>
      </c>
    </row>
    <row r="2843" spans="1:21" ht="13" x14ac:dyDescent="0.3">
      <c r="A2843" s="44" t="s">
        <v>4479</v>
      </c>
      <c r="B2843" s="44" t="s">
        <v>10609</v>
      </c>
      <c r="C2843" s="98" t="s">
        <v>1145</v>
      </c>
      <c r="D2843" s="98" t="s">
        <v>13158</v>
      </c>
      <c r="E2843" s="98" t="s">
        <v>358</v>
      </c>
      <c r="F2843" s="122">
        <v>1.0343382517386783</v>
      </c>
      <c r="G2843" s="122">
        <v>1.0846701000644843</v>
      </c>
      <c r="H2843" s="99">
        <v>16619.25</v>
      </c>
      <c r="I2843" s="53">
        <v>17189.92599020803</v>
      </c>
      <c r="J2843" s="54">
        <v>16245.148392602596</v>
      </c>
      <c r="K2843" s="55">
        <v>0.97748986221415501</v>
      </c>
      <c r="L2843" s="121">
        <v>18026.403560496681</v>
      </c>
      <c r="M2843" s="54">
        <v>16877.141202408824</v>
      </c>
      <c r="N2843" s="120">
        <v>1.0155176197727831</v>
      </c>
      <c r="O2843" s="123">
        <v>16767.266262188939</v>
      </c>
      <c r="P2843" s="53">
        <v>17343.024872069433</v>
      </c>
      <c r="Q2843" s="54">
        <v>16389.961686502877</v>
      </c>
      <c r="R2843" s="55">
        <v>0.97749754970272618</v>
      </c>
      <c r="S2843" s="121">
        <v>18186.952374416327</v>
      </c>
      <c r="T2843" s="54">
        <v>17027.586595687055</v>
      </c>
      <c r="U2843" s="55">
        <v>1.01552550841786</v>
      </c>
    </row>
    <row r="2844" spans="1:21" ht="13" x14ac:dyDescent="0.3">
      <c r="A2844" s="44" t="s">
        <v>4478</v>
      </c>
      <c r="B2844" s="44" t="s">
        <v>10608</v>
      </c>
      <c r="C2844" s="98" t="s">
        <v>1145</v>
      </c>
      <c r="D2844" s="98" t="s">
        <v>13158</v>
      </c>
      <c r="E2844" s="98" t="s">
        <v>349</v>
      </c>
      <c r="F2844" s="122">
        <v>1.0545110993253139</v>
      </c>
      <c r="G2844" s="122">
        <v>1.0966647136453851</v>
      </c>
      <c r="H2844" s="99">
        <v>14824.833333333332</v>
      </c>
      <c r="I2844" s="53">
        <v>15632.95129564789</v>
      </c>
      <c r="J2844" s="54">
        <v>14773.746772196289</v>
      </c>
      <c r="K2844" s="55">
        <v>0.99655398748921009</v>
      </c>
      <c r="L2844" s="121">
        <v>16257.871602340558</v>
      </c>
      <c r="M2844" s="54">
        <v>15221.360919969</v>
      </c>
      <c r="N2844" s="120">
        <v>1.0267475240847452</v>
      </c>
      <c r="O2844" s="123">
        <v>14951.113187462612</v>
      </c>
      <c r="P2844" s="53">
        <v>15766.114803448398</v>
      </c>
      <c r="Q2844" s="54">
        <v>14899.708642503439</v>
      </c>
      <c r="R2844" s="55">
        <v>0.99656182490797551</v>
      </c>
      <c r="S2844" s="121">
        <v>16396.358262408427</v>
      </c>
      <c r="T2844" s="54">
        <v>15351.137695824556</v>
      </c>
      <c r="U2844" s="55">
        <v>1.0267554999648714</v>
      </c>
    </row>
    <row r="2845" spans="1:21" ht="13" x14ac:dyDescent="0.3">
      <c r="A2845" s="44" t="s">
        <v>4477</v>
      </c>
      <c r="B2845" s="44" t="s">
        <v>10607</v>
      </c>
      <c r="C2845" s="98" t="s">
        <v>1145</v>
      </c>
      <c r="D2845" s="98" t="s">
        <v>13158</v>
      </c>
      <c r="E2845" s="98" t="s">
        <v>349</v>
      </c>
      <c r="F2845" s="122">
        <v>1.0545110993253139</v>
      </c>
      <c r="G2845" s="122">
        <v>1.0966647136453851</v>
      </c>
      <c r="H2845" s="99">
        <v>12063.833333333332</v>
      </c>
      <c r="I2845" s="53">
        <v>12721.446150410698</v>
      </c>
      <c r="J2845" s="54">
        <v>12022.26121273858</v>
      </c>
      <c r="K2845" s="55">
        <v>0.99655398748920998</v>
      </c>
      <c r="L2845" s="121">
        <v>13229.98032796565</v>
      </c>
      <c r="M2845" s="54">
        <v>12386.511005971017</v>
      </c>
      <c r="N2845" s="120">
        <v>1.0267475240847452</v>
      </c>
      <c r="O2845" s="123">
        <v>12166.409961496205</v>
      </c>
      <c r="P2845" s="53">
        <v>12829.614343339814</v>
      </c>
      <c r="Q2845" s="54">
        <v>12124.57971380723</v>
      </c>
      <c r="R2845" s="55">
        <v>0.99656182490797551</v>
      </c>
      <c r="S2845" s="121">
        <v>13342.472496516597</v>
      </c>
      <c r="T2845" s="54">
        <v>12491.928342793628</v>
      </c>
      <c r="U2845" s="55">
        <v>1.0267554999648714</v>
      </c>
    </row>
    <row r="2846" spans="1:21" ht="13" x14ac:dyDescent="0.3">
      <c r="A2846" s="44" t="s">
        <v>4476</v>
      </c>
      <c r="B2846" s="44" t="s">
        <v>10606</v>
      </c>
      <c r="C2846" s="98" t="s">
        <v>1145</v>
      </c>
      <c r="D2846" s="98" t="s">
        <v>13158</v>
      </c>
      <c r="E2846" s="98" t="s">
        <v>352</v>
      </c>
      <c r="F2846" s="122">
        <v>1.0332635155670795</v>
      </c>
      <c r="G2846" s="122">
        <v>1.0788116598332758</v>
      </c>
      <c r="H2846" s="99">
        <v>10277.416666666666</v>
      </c>
      <c r="I2846" s="53">
        <v>10619.279675947695</v>
      </c>
      <c r="J2846" s="54">
        <v>10035.632163663049</v>
      </c>
      <c r="K2846" s="55">
        <v>0.97647419474703112</v>
      </c>
      <c r="L2846" s="121">
        <v>11087.396932964839</v>
      </c>
      <c r="M2846" s="54">
        <v>10380.526707771447</v>
      </c>
      <c r="N2846" s="120">
        <v>1.0100326808233049</v>
      </c>
      <c r="O2846" s="123">
        <v>10367.033616832427</v>
      </c>
      <c r="P2846" s="53">
        <v>10711.877600930369</v>
      </c>
      <c r="Q2846" s="54">
        <v>10123.220416555152</v>
      </c>
      <c r="R2846" s="55">
        <v>0.97648187424786514</v>
      </c>
      <c r="S2846" s="121">
        <v>11184.076743722359</v>
      </c>
      <c r="T2846" s="54">
        <v>10471.124096329188</v>
      </c>
      <c r="U2846" s="55">
        <v>1.0100405268608132</v>
      </c>
    </row>
    <row r="2847" spans="1:21" ht="13" x14ac:dyDescent="0.3">
      <c r="A2847" s="44" t="s">
        <v>4475</v>
      </c>
      <c r="B2847" s="44" t="s">
        <v>10605</v>
      </c>
      <c r="C2847" s="98" t="s">
        <v>1145</v>
      </c>
      <c r="D2847" s="98" t="s">
        <v>13158</v>
      </c>
      <c r="E2847" s="98" t="s">
        <v>359</v>
      </c>
      <c r="F2847" s="122">
        <v>1.0344657154001413</v>
      </c>
      <c r="G2847" s="122">
        <v>1.0850362300570009</v>
      </c>
      <c r="H2847" s="99">
        <v>18029.416666666668</v>
      </c>
      <c r="I2847" s="53">
        <v>18650.813410330567</v>
      </c>
      <c r="J2847" s="54">
        <v>17625.74380286182</v>
      </c>
      <c r="K2847" s="55">
        <v>0.97761032032993223</v>
      </c>
      <c r="L2847" s="121">
        <v>19562.57029012686</v>
      </c>
      <c r="M2847" s="54">
        <v>18315.370559662642</v>
      </c>
      <c r="N2847" s="120">
        <v>1.0158604073710635</v>
      </c>
      <c r="O2847" s="123">
        <v>18192.171705261688</v>
      </c>
      <c r="P2847" s="53">
        <v>18819.177917765741</v>
      </c>
      <c r="Q2847" s="54">
        <v>17784.994677624341</v>
      </c>
      <c r="R2847" s="55">
        <v>0.97761800876584848</v>
      </c>
      <c r="S2847" s="121">
        <v>19739.165403626783</v>
      </c>
      <c r="T2847" s="54">
        <v>18480.850519499523</v>
      </c>
      <c r="U2847" s="55">
        <v>1.01586829867895</v>
      </c>
    </row>
    <row r="2848" spans="1:21" ht="13" x14ac:dyDescent="0.3">
      <c r="A2848" s="44" t="s">
        <v>4474</v>
      </c>
      <c r="B2848" s="44" t="s">
        <v>10604</v>
      </c>
      <c r="C2848" s="98" t="s">
        <v>1145</v>
      </c>
      <c r="D2848" s="98" t="s">
        <v>13158</v>
      </c>
      <c r="E2848" s="98" t="s">
        <v>357</v>
      </c>
      <c r="F2848" s="122">
        <v>1.1305650396302136</v>
      </c>
      <c r="G2848" s="122">
        <v>1.1295926476849791</v>
      </c>
      <c r="H2848" s="99">
        <v>4602.25</v>
      </c>
      <c r="I2848" s="53">
        <v>5203.1429536381502</v>
      </c>
      <c r="J2848" s="54">
        <v>4917.1723856126619</v>
      </c>
      <c r="K2848" s="55">
        <v>1.0684279179993834</v>
      </c>
      <c r="L2848" s="121">
        <v>5198.6677628081952</v>
      </c>
      <c r="M2848" s="54">
        <v>4867.2298721635434</v>
      </c>
      <c r="N2848" s="120">
        <v>1.0575761577844627</v>
      </c>
      <c r="O2848" s="123">
        <v>4645.0454055445261</v>
      </c>
      <c r="P2848" s="53">
        <v>5251.5259430035885</v>
      </c>
      <c r="Q2848" s="54">
        <v>4962.9352224548957</v>
      </c>
      <c r="R2848" s="55">
        <v>1.0684363206721128</v>
      </c>
      <c r="S2848" s="121">
        <v>5247.0091382659893</v>
      </c>
      <c r="T2848" s="54">
        <v>4912.527433450914</v>
      </c>
      <c r="U2848" s="55">
        <v>1.0575843731445789</v>
      </c>
    </row>
    <row r="2849" spans="1:21" ht="13" x14ac:dyDescent="0.3">
      <c r="A2849" s="44" t="s">
        <v>4473</v>
      </c>
      <c r="B2849" s="44" t="s">
        <v>10603</v>
      </c>
      <c r="C2849" s="98" t="s">
        <v>1145</v>
      </c>
      <c r="D2849" s="98" t="s">
        <v>13158</v>
      </c>
      <c r="E2849" s="98" t="s">
        <v>354</v>
      </c>
      <c r="F2849" s="122">
        <v>1.0522587951535196</v>
      </c>
      <c r="G2849" s="122">
        <v>1.0945426899657622</v>
      </c>
      <c r="H2849" s="99">
        <v>8906.6666666666661</v>
      </c>
      <c r="I2849" s="53">
        <v>9372.1183355006815</v>
      </c>
      <c r="J2849" s="54">
        <v>8857.0162082121733</v>
      </c>
      <c r="K2849" s="55">
        <v>0.99442547247891178</v>
      </c>
      <c r="L2849" s="121">
        <v>9748.7268919617218</v>
      </c>
      <c r="M2849" s="54">
        <v>9127.2027582868996</v>
      </c>
      <c r="N2849" s="120">
        <v>1.0247607887298167</v>
      </c>
      <c r="O2849" s="123">
        <v>8985.638613228024</v>
      </c>
      <c r="P2849" s="53">
        <v>9455.2172608402634</v>
      </c>
      <c r="Q2849" s="54">
        <v>8935.6181972793838</v>
      </c>
      <c r="R2849" s="55">
        <v>0.99443329315792828</v>
      </c>
      <c r="S2849" s="121">
        <v>9835.1650587828226</v>
      </c>
      <c r="T2849" s="54">
        <v>9208.2016422322449</v>
      </c>
      <c r="U2849" s="55">
        <v>1.0247687491767785</v>
      </c>
    </row>
    <row r="2850" spans="1:21" ht="13" x14ac:dyDescent="0.3">
      <c r="A2850" s="44" t="s">
        <v>4472</v>
      </c>
      <c r="B2850" s="44" t="s">
        <v>10602</v>
      </c>
      <c r="C2850" s="98" t="s">
        <v>1145</v>
      </c>
      <c r="D2850" s="98" t="s">
        <v>13158</v>
      </c>
      <c r="E2850" s="98" t="s">
        <v>358</v>
      </c>
      <c r="F2850" s="122">
        <v>1.0343382517386783</v>
      </c>
      <c r="G2850" s="122">
        <v>1.0846701000644843</v>
      </c>
      <c r="H2850" s="99">
        <v>18049</v>
      </c>
      <c r="I2850" s="53">
        <v>18668.771105631404</v>
      </c>
      <c r="J2850" s="54">
        <v>17642.714523103281</v>
      </c>
      <c r="K2850" s="55">
        <v>0.9774898622141549</v>
      </c>
      <c r="L2850" s="121">
        <v>19577.210636063875</v>
      </c>
      <c r="M2850" s="54">
        <v>18329.077519278959</v>
      </c>
      <c r="N2850" s="120">
        <v>1.0155176197727829</v>
      </c>
      <c r="O2850" s="123">
        <v>18225.984211922805</v>
      </c>
      <c r="P2850" s="53">
        <v>18851.832645976989</v>
      </c>
      <c r="Q2850" s="54">
        <v>17815.854908075115</v>
      </c>
      <c r="R2850" s="55">
        <v>0.97749754970272618</v>
      </c>
      <c r="S2850" s="121">
        <v>19769.18011892002</v>
      </c>
      <c r="T2850" s="54">
        <v>18508.951883228798</v>
      </c>
      <c r="U2850" s="55">
        <v>1.01552550841786</v>
      </c>
    </row>
    <row r="2851" spans="1:21" ht="13" x14ac:dyDescent="0.3">
      <c r="A2851" s="44" t="s">
        <v>4471</v>
      </c>
      <c r="B2851" s="44" t="s">
        <v>10601</v>
      </c>
      <c r="C2851" s="98" t="s">
        <v>1145</v>
      </c>
      <c r="D2851" s="98" t="s">
        <v>13158</v>
      </c>
      <c r="E2851" s="98" t="s">
        <v>352</v>
      </c>
      <c r="F2851" s="122">
        <v>1.0332635155670795</v>
      </c>
      <c r="G2851" s="122">
        <v>1.0788116598332758</v>
      </c>
      <c r="H2851" s="99">
        <v>9827.9166666666642</v>
      </c>
      <c r="I2851" s="53">
        <v>10154.827725700292</v>
      </c>
      <c r="J2851" s="54">
        <v>9596.7070131242581</v>
      </c>
      <c r="K2851" s="55">
        <v>0.97647419474703123</v>
      </c>
      <c r="L2851" s="121">
        <v>10602.471091869778</v>
      </c>
      <c r="M2851" s="54">
        <v>9926.5170177413693</v>
      </c>
      <c r="N2851" s="120">
        <v>1.0100326808233049</v>
      </c>
      <c r="O2851" s="123">
        <v>9914.8752747781982</v>
      </c>
      <c r="P2851" s="53">
        <v>10244.678882826434</v>
      </c>
      <c r="Q2851" s="54">
        <v>9681.6959912492312</v>
      </c>
      <c r="R2851" s="55">
        <v>0.97648187424786503</v>
      </c>
      <c r="S2851" s="121">
        <v>10696.283052223374</v>
      </c>
      <c r="T2851" s="54">
        <v>10014.425846296223</v>
      </c>
      <c r="U2851" s="55">
        <v>1.0100405268608132</v>
      </c>
    </row>
    <row r="2852" spans="1:21" ht="13" x14ac:dyDescent="0.3">
      <c r="A2852" s="44" t="s">
        <v>4470</v>
      </c>
      <c r="B2852" s="44" t="s">
        <v>10600</v>
      </c>
      <c r="C2852" s="98" t="s">
        <v>1145</v>
      </c>
      <c r="D2852" s="98" t="s">
        <v>13158</v>
      </c>
      <c r="E2852" s="98" t="s">
        <v>353</v>
      </c>
      <c r="F2852" s="122">
        <v>1.0861664302569625</v>
      </c>
      <c r="G2852" s="122">
        <v>1.1091206222774037</v>
      </c>
      <c r="H2852" s="99">
        <v>8287.1666666666679</v>
      </c>
      <c r="I2852" s="53">
        <v>9001.2422352778249</v>
      </c>
      <c r="J2852" s="54">
        <v>8506.5238741077628</v>
      </c>
      <c r="K2852" s="55">
        <v>1.0264695059559272</v>
      </c>
      <c r="L2852" s="121">
        <v>9191.4674502498929</v>
      </c>
      <c r="M2852" s="54">
        <v>8605.4710522045953</v>
      </c>
      <c r="N2852" s="120">
        <v>1.0384093138633543</v>
      </c>
      <c r="O2852" s="123">
        <v>8363.0793360788393</v>
      </c>
      <c r="P2852" s="53">
        <v>9083.6960284245215</v>
      </c>
      <c r="Q2852" s="54">
        <v>8584.5134269216542</v>
      </c>
      <c r="R2852" s="55">
        <v>1.0264775786458864</v>
      </c>
      <c r="S2852" s="121">
        <v>9275.6637573870594</v>
      </c>
      <c r="T2852" s="54">
        <v>8684.3669356918817</v>
      </c>
      <c r="U2852" s="55">
        <v>1.0384173803334602</v>
      </c>
    </row>
    <row r="2853" spans="1:21" ht="13" x14ac:dyDescent="0.3">
      <c r="A2853" s="44" t="s">
        <v>4469</v>
      </c>
      <c r="B2853" s="44" t="s">
        <v>10599</v>
      </c>
      <c r="C2853" s="98" t="s">
        <v>1145</v>
      </c>
      <c r="D2853" s="98" t="s">
        <v>13158</v>
      </c>
      <c r="E2853" s="98" t="s">
        <v>354</v>
      </c>
      <c r="F2853" s="122">
        <v>1.0522587951535196</v>
      </c>
      <c r="G2853" s="122">
        <v>1.0945426899657622</v>
      </c>
      <c r="H2853" s="99">
        <v>10282.916666666664</v>
      </c>
      <c r="I2853" s="53">
        <v>10820.28950233071</v>
      </c>
      <c r="J2853" s="54">
        <v>10225.594264711272</v>
      </c>
      <c r="K2853" s="55">
        <v>0.99442547247891155</v>
      </c>
      <c r="L2853" s="121">
        <v>11255.0912690271</v>
      </c>
      <c r="M2853" s="54">
        <v>10537.529793776308</v>
      </c>
      <c r="N2853" s="120">
        <v>1.0247607887298167</v>
      </c>
      <c r="O2853" s="123">
        <v>10377.767227518803</v>
      </c>
      <c r="P2853" s="53">
        <v>10920.096839212618</v>
      </c>
      <c r="Q2853" s="54">
        <v>10319.997239687948</v>
      </c>
      <c r="R2853" s="55">
        <v>0.99443329315792839</v>
      </c>
      <c r="S2853" s="121">
        <v>11358.909257046962</v>
      </c>
      <c r="T2853" s="54">
        <v>10634.81154099221</v>
      </c>
      <c r="U2853" s="55">
        <v>1.0247687491767787</v>
      </c>
    </row>
    <row r="2854" spans="1:21" ht="13" x14ac:dyDescent="0.3">
      <c r="A2854" s="44" t="s">
        <v>4468</v>
      </c>
      <c r="B2854" s="44" t="s">
        <v>10598</v>
      </c>
      <c r="C2854" s="98" t="s">
        <v>1145</v>
      </c>
      <c r="D2854" s="98" t="s">
        <v>13158</v>
      </c>
      <c r="E2854" s="98" t="s">
        <v>359</v>
      </c>
      <c r="F2854" s="122">
        <v>1.0344657154001413</v>
      </c>
      <c r="G2854" s="122">
        <v>1.0850362300570009</v>
      </c>
      <c r="H2854" s="99">
        <v>11057.916666666664</v>
      </c>
      <c r="I2854" s="53">
        <v>11439.035675418478</v>
      </c>
      <c r="J2854" s="54">
        <v>10810.333454681695</v>
      </c>
      <c r="K2854" s="55">
        <v>0.97761032032993234</v>
      </c>
      <c r="L2854" s="121">
        <v>11998.240212284476</v>
      </c>
      <c r="M2854" s="54">
        <v>11233.299729675273</v>
      </c>
      <c r="N2854" s="120">
        <v>1.0158604073710638</v>
      </c>
      <c r="O2854" s="123">
        <v>11159.283523150087</v>
      </c>
      <c r="P2854" s="53">
        <v>11543.896213128464</v>
      </c>
      <c r="Q2854" s="54">
        <v>10909.51653715553</v>
      </c>
      <c r="R2854" s="55">
        <v>0.97761800876584848</v>
      </c>
      <c r="S2854" s="121">
        <v>12108.226924095978</v>
      </c>
      <c r="T2854" s="54">
        <v>11336.362367138518</v>
      </c>
      <c r="U2854" s="55">
        <v>1.01586829867895</v>
      </c>
    </row>
    <row r="2855" spans="1:21" ht="13" x14ac:dyDescent="0.3">
      <c r="A2855" s="44" t="s">
        <v>4467</v>
      </c>
      <c r="B2855" s="44" t="s">
        <v>10597</v>
      </c>
      <c r="C2855" s="98" t="s">
        <v>1145</v>
      </c>
      <c r="D2855" s="98" t="s">
        <v>13158</v>
      </c>
      <c r="E2855" s="98" t="s">
        <v>453</v>
      </c>
      <c r="F2855" s="122">
        <v>1.0554453190134685</v>
      </c>
      <c r="G2855" s="122">
        <v>1.1019895942992115</v>
      </c>
      <c r="H2855" s="99">
        <v>12598.25</v>
      </c>
      <c r="I2855" s="53">
        <v>13296.76399026143</v>
      </c>
      <c r="J2855" s="54">
        <v>12565.958939337903</v>
      </c>
      <c r="K2855" s="55">
        <v>0.99743686141630006</v>
      </c>
      <c r="L2855" s="121">
        <v>13883.140406380042</v>
      </c>
      <c r="M2855" s="54">
        <v>12998.029262187865</v>
      </c>
      <c r="N2855" s="120">
        <v>1.0317329202220837</v>
      </c>
      <c r="O2855" s="123">
        <v>12713.813895406935</v>
      </c>
      <c r="P2855" s="53">
        <v>13418.735362715641</v>
      </c>
      <c r="Q2855" s="54">
        <v>12681.326360226079</v>
      </c>
      <c r="R2855" s="55">
        <v>0.99744470577844535</v>
      </c>
      <c r="S2855" s="121">
        <v>14010.490616595165</v>
      </c>
      <c r="T2855" s="54">
        <v>13117.362233692622</v>
      </c>
      <c r="U2855" s="55">
        <v>1.0317409348292785</v>
      </c>
    </row>
    <row r="2856" spans="1:21" ht="13" x14ac:dyDescent="0.3">
      <c r="A2856" s="44" t="s">
        <v>4466</v>
      </c>
      <c r="B2856" s="44" t="s">
        <v>8369</v>
      </c>
      <c r="C2856" s="98" t="s">
        <v>1145</v>
      </c>
      <c r="D2856" s="98" t="s">
        <v>13158</v>
      </c>
      <c r="E2856" s="98" t="s">
        <v>357</v>
      </c>
      <c r="F2856" s="122">
        <v>1.1305650396302136</v>
      </c>
      <c r="G2856" s="122">
        <v>1.1295926476849791</v>
      </c>
      <c r="H2856" s="99">
        <v>15660.166666666668</v>
      </c>
      <c r="I2856" s="53">
        <v>17704.83694811575</v>
      </c>
      <c r="J2856" s="54">
        <v>16731.759267190009</v>
      </c>
      <c r="K2856" s="55">
        <v>1.0684279179993832</v>
      </c>
      <c r="L2856" s="121">
        <v>17689.609128188054</v>
      </c>
      <c r="M2856" s="54">
        <v>16561.81889359765</v>
      </c>
      <c r="N2856" s="120">
        <v>1.0575761577844627</v>
      </c>
      <c r="O2856" s="123">
        <v>15816.888848777653</v>
      </c>
      <c r="P2856" s="53">
        <v>17882.021568144992</v>
      </c>
      <c r="Q2856" s="54">
        <v>16899.338526067768</v>
      </c>
      <c r="R2856" s="55">
        <v>1.068436320672113</v>
      </c>
      <c r="S2856" s="121">
        <v>17866.641352829771</v>
      </c>
      <c r="T2856" s="54">
        <v>16727.694478231992</v>
      </c>
      <c r="U2856" s="55">
        <v>1.0575843731445786</v>
      </c>
    </row>
    <row r="2857" spans="1:21" ht="13" x14ac:dyDescent="0.3">
      <c r="A2857" s="44" t="s">
        <v>4465</v>
      </c>
      <c r="B2857" s="44" t="s">
        <v>10596</v>
      </c>
      <c r="C2857" s="98" t="s">
        <v>1145</v>
      </c>
      <c r="D2857" s="98" t="s">
        <v>13158</v>
      </c>
      <c r="E2857" s="98" t="s">
        <v>354</v>
      </c>
      <c r="F2857" s="122">
        <v>1.0522587951535196</v>
      </c>
      <c r="G2857" s="122">
        <v>1.0945426899657622</v>
      </c>
      <c r="H2857" s="99">
        <v>8247.1666666666679</v>
      </c>
      <c r="I2857" s="53">
        <v>8678.1536600969357</v>
      </c>
      <c r="J2857" s="54">
        <v>8201.1926091123314</v>
      </c>
      <c r="K2857" s="55">
        <v>0.99442547247891155</v>
      </c>
      <c r="L2857" s="121">
        <v>9026.8759879293029</v>
      </c>
      <c r="M2857" s="54">
        <v>8451.373018119586</v>
      </c>
      <c r="N2857" s="120">
        <v>1.0247607887298165</v>
      </c>
      <c r="O2857" s="123">
        <v>8315.2930130402892</v>
      </c>
      <c r="P2857" s="53">
        <v>8749.840207250254</v>
      </c>
      <c r="Q2857" s="54">
        <v>8269.0042145307652</v>
      </c>
      <c r="R2857" s="55">
        <v>0.99443329315792806</v>
      </c>
      <c r="S2857" s="121">
        <v>9101.4431823466257</v>
      </c>
      <c r="T2857" s="54">
        <v>8521.2524200117041</v>
      </c>
      <c r="U2857" s="55">
        <v>1.0247687491767787</v>
      </c>
    </row>
    <row r="2858" spans="1:21" ht="13" x14ac:dyDescent="0.3">
      <c r="A2858" s="44" t="s">
        <v>4464</v>
      </c>
      <c r="B2858" s="44" t="s">
        <v>10595</v>
      </c>
      <c r="C2858" s="98" t="s">
        <v>1145</v>
      </c>
      <c r="D2858" s="98" t="s">
        <v>13158</v>
      </c>
      <c r="E2858" s="98" t="s">
        <v>354</v>
      </c>
      <c r="F2858" s="122">
        <v>1.0522587951535196</v>
      </c>
      <c r="G2858" s="122">
        <v>1.0945426899657622</v>
      </c>
      <c r="H2858" s="99">
        <v>32759.166666666672</v>
      </c>
      <c r="I2858" s="53">
        <v>34471.121246900017</v>
      </c>
      <c r="J2858" s="54">
        <v>32576.549790515419</v>
      </c>
      <c r="K2858" s="55">
        <v>0.99442547247891167</v>
      </c>
      <c r="L2858" s="121">
        <v>35856.306404370072</v>
      </c>
      <c r="M2858" s="54">
        <v>33570.309471464854</v>
      </c>
      <c r="N2858" s="120">
        <v>1.0247607887298165</v>
      </c>
      <c r="O2858" s="123">
        <v>33032.624975800456</v>
      </c>
      <c r="P2858" s="53">
        <v>34758.870157793848</v>
      </c>
      <c r="Q2858" s="54">
        <v>32848.74203633608</v>
      </c>
      <c r="R2858" s="55">
        <v>0.99443329315792828</v>
      </c>
      <c r="S2858" s="121">
        <v>36155.618197642849</v>
      </c>
      <c r="T2858" s="54">
        <v>33850.801778476649</v>
      </c>
      <c r="U2858" s="55">
        <v>1.0247687491767785</v>
      </c>
    </row>
    <row r="2859" spans="1:21" ht="13" x14ac:dyDescent="0.3">
      <c r="A2859" s="44" t="s">
        <v>4463</v>
      </c>
      <c r="B2859" s="44" t="s">
        <v>10594</v>
      </c>
      <c r="C2859" s="98" t="s">
        <v>1145</v>
      </c>
      <c r="D2859" s="98" t="s">
        <v>13158</v>
      </c>
      <c r="E2859" s="98" t="s">
        <v>453</v>
      </c>
      <c r="F2859" s="122">
        <v>1.0554453190134685</v>
      </c>
      <c r="G2859" s="122">
        <v>1.1019895942992115</v>
      </c>
      <c r="H2859" s="99">
        <v>15398.333333333336</v>
      </c>
      <c r="I2859" s="53">
        <v>16252.098837275727</v>
      </c>
      <c r="J2859" s="54">
        <v>15358.865271041994</v>
      </c>
      <c r="K2859" s="55">
        <v>0.99743686141629995</v>
      </c>
      <c r="L2859" s="121">
        <v>16968.803102884027</v>
      </c>
      <c r="M2859" s="54">
        <v>15886.967416553052</v>
      </c>
      <c r="N2859" s="120">
        <v>1.0317329202220835</v>
      </c>
      <c r="O2859" s="123">
        <v>15534.032203419916</v>
      </c>
      <c r="P2859" s="53">
        <v>16395.321574504025</v>
      </c>
      <c r="Q2859" s="54">
        <v>15494.33818069307</v>
      </c>
      <c r="R2859" s="55">
        <v>0.99744470577844513</v>
      </c>
      <c r="S2859" s="121">
        <v>17118.341845677602</v>
      </c>
      <c r="T2859" s="54">
        <v>16027.096907224583</v>
      </c>
      <c r="U2859" s="55">
        <v>1.0317409348292785</v>
      </c>
    </row>
    <row r="2860" spans="1:21" ht="13" x14ac:dyDescent="0.3">
      <c r="A2860" s="44" t="s">
        <v>4462</v>
      </c>
      <c r="B2860" s="44" t="s">
        <v>10593</v>
      </c>
      <c r="C2860" s="98" t="s">
        <v>1145</v>
      </c>
      <c r="D2860" s="98" t="s">
        <v>13158</v>
      </c>
      <c r="E2860" s="98" t="s">
        <v>350</v>
      </c>
      <c r="F2860" s="122">
        <v>1.0330121695143759</v>
      </c>
      <c r="G2860" s="122">
        <v>1.0835084265772246</v>
      </c>
      <c r="H2860" s="99">
        <v>19063.5</v>
      </c>
      <c r="I2860" s="53">
        <v>19692.827493537305</v>
      </c>
      <c r="J2860" s="54">
        <v>18610.487624244051</v>
      </c>
      <c r="K2860" s="55">
        <v>0.97623666295507394</v>
      </c>
      <c r="L2860" s="121">
        <v>20655.462890054921</v>
      </c>
      <c r="M2860" s="54">
        <v>19338.586458838119</v>
      </c>
      <c r="N2860" s="120">
        <v>1.014430008069773</v>
      </c>
      <c r="O2860" s="123">
        <v>19240.332727305933</v>
      </c>
      <c r="P2860" s="53">
        <v>19875.49785281275</v>
      </c>
      <c r="Q2860" s="54">
        <v>18783.26593605931</v>
      </c>
      <c r="R2860" s="55">
        <v>0.97624434058783438</v>
      </c>
      <c r="S2860" s="121">
        <v>20847.06264018553</v>
      </c>
      <c r="T2860" s="54">
        <v>19518.122501426722</v>
      </c>
      <c r="U2860" s="55">
        <v>1.0144378882661707</v>
      </c>
    </row>
    <row r="2861" spans="1:21" ht="13" x14ac:dyDescent="0.3">
      <c r="A2861" s="44" t="s">
        <v>4461</v>
      </c>
      <c r="B2861" s="44" t="s">
        <v>10592</v>
      </c>
      <c r="C2861" s="98" t="s">
        <v>1145</v>
      </c>
      <c r="D2861" s="98" t="s">
        <v>13158</v>
      </c>
      <c r="E2861" s="98" t="s">
        <v>453</v>
      </c>
      <c r="F2861" s="122">
        <v>1.0554453190134685</v>
      </c>
      <c r="G2861" s="122">
        <v>1.1019895942992115</v>
      </c>
      <c r="H2861" s="99">
        <v>7151.0833333333321</v>
      </c>
      <c r="I2861" s="53">
        <v>7547.5774300418962</v>
      </c>
      <c r="J2861" s="54">
        <v>7132.7541157264113</v>
      </c>
      <c r="K2861" s="55">
        <v>0.99743686141629995</v>
      </c>
      <c r="L2861" s="121">
        <v>7880.4194212998518</v>
      </c>
      <c r="M2861" s="54">
        <v>7378.008090251471</v>
      </c>
      <c r="N2861" s="120">
        <v>1.0317329202220837</v>
      </c>
      <c r="O2861" s="123">
        <v>7209.9246025472348</v>
      </c>
      <c r="P2861" s="53">
        <v>7609.6811721985214</v>
      </c>
      <c r="Q2861" s="54">
        <v>7191.5011238725001</v>
      </c>
      <c r="R2861" s="55">
        <v>0.99744470577844524</v>
      </c>
      <c r="S2861" s="121">
        <v>7945.261887688931</v>
      </c>
      <c r="T2861" s="54">
        <v>7438.7743494806982</v>
      </c>
      <c r="U2861" s="55">
        <v>1.0317409348292785</v>
      </c>
    </row>
    <row r="2862" spans="1:21" ht="13" x14ac:dyDescent="0.3">
      <c r="A2862" s="44" t="s">
        <v>4460</v>
      </c>
      <c r="B2862" s="44" t="s">
        <v>10591</v>
      </c>
      <c r="C2862" s="98" t="s">
        <v>1145</v>
      </c>
      <c r="D2862" s="98" t="s">
        <v>13158</v>
      </c>
      <c r="E2862" s="98" t="s">
        <v>350</v>
      </c>
      <c r="F2862" s="122">
        <v>1.0330121695143759</v>
      </c>
      <c r="G2862" s="122">
        <v>1.0835084265772246</v>
      </c>
      <c r="H2862" s="99">
        <v>9115.8333333333339</v>
      </c>
      <c r="I2862" s="53">
        <v>9416.7667685981323</v>
      </c>
      <c r="J2862" s="54">
        <v>8899.2107133879617</v>
      </c>
      <c r="K2862" s="55">
        <v>0.97623666295507394</v>
      </c>
      <c r="L2862" s="121">
        <v>9877.0822319402178</v>
      </c>
      <c r="M2862" s="54">
        <v>9247.3748818960412</v>
      </c>
      <c r="N2862" s="120">
        <v>1.0144300080697732</v>
      </c>
      <c r="O2862" s="123">
        <v>9207.0905222391211</v>
      </c>
      <c r="P2862" s="53">
        <v>9511.0365552934836</v>
      </c>
      <c r="Q2862" s="54">
        <v>8988.370015615832</v>
      </c>
      <c r="R2862" s="55">
        <v>0.9762443405878346</v>
      </c>
      <c r="S2862" s="121">
        <v>9975.9601651053872</v>
      </c>
      <c r="T2862" s="54">
        <v>9340.0214664557298</v>
      </c>
      <c r="U2862" s="55">
        <v>1.0144378882661709</v>
      </c>
    </row>
    <row r="2863" spans="1:21" ht="13" x14ac:dyDescent="0.3">
      <c r="A2863" s="44" t="s">
        <v>4459</v>
      </c>
      <c r="B2863" s="44" t="s">
        <v>10590</v>
      </c>
      <c r="C2863" s="98" t="s">
        <v>1145</v>
      </c>
      <c r="D2863" s="98" t="s">
        <v>13158</v>
      </c>
      <c r="E2863" s="98" t="s">
        <v>453</v>
      </c>
      <c r="F2863" s="122">
        <v>1.0554453190134685</v>
      </c>
      <c r="G2863" s="122">
        <v>1.1019895942992115</v>
      </c>
      <c r="H2863" s="99">
        <v>5870.0833333333321</v>
      </c>
      <c r="I2863" s="53">
        <v>6195.5519763856437</v>
      </c>
      <c r="J2863" s="54">
        <v>5855.0374962521319</v>
      </c>
      <c r="K2863" s="55">
        <v>0.99743686141630017</v>
      </c>
      <c r="L2863" s="121">
        <v>6468.7707510025621</v>
      </c>
      <c r="M2863" s="54">
        <v>6056.3582194469818</v>
      </c>
      <c r="N2863" s="120">
        <v>1.0317329202220837</v>
      </c>
      <c r="O2863" s="123">
        <v>5923.2971655122419</v>
      </c>
      <c r="P2863" s="53">
        <v>6251.7162664656416</v>
      </c>
      <c r="Q2863" s="54">
        <v>5908.1613984926562</v>
      </c>
      <c r="R2863" s="55">
        <v>0.99744470577844513</v>
      </c>
      <c r="S2863" s="121">
        <v>6527.4118403365046</v>
      </c>
      <c r="T2863" s="54">
        <v>6111.3081548172158</v>
      </c>
      <c r="U2863" s="55">
        <v>1.0317409348292785</v>
      </c>
    </row>
    <row r="2864" spans="1:21" ht="13" x14ac:dyDescent="0.3">
      <c r="A2864" s="44" t="s">
        <v>4458</v>
      </c>
      <c r="B2864" s="44" t="s">
        <v>10589</v>
      </c>
      <c r="C2864" s="98" t="s">
        <v>1145</v>
      </c>
      <c r="D2864" s="98" t="s">
        <v>13158</v>
      </c>
      <c r="E2864" s="98" t="s">
        <v>353</v>
      </c>
      <c r="F2864" s="122">
        <v>1.0861664302569625</v>
      </c>
      <c r="G2864" s="122">
        <v>1.1091206222774037</v>
      </c>
      <c r="H2864" s="99">
        <v>7177.4166666666679</v>
      </c>
      <c r="I2864" s="53">
        <v>7795.8690393001616</v>
      </c>
      <c r="J2864" s="54">
        <v>7367.3993398731736</v>
      </c>
      <c r="K2864" s="55">
        <v>1.0264695059559275</v>
      </c>
      <c r="L2864" s="121">
        <v>7960.6208396775437</v>
      </c>
      <c r="M2864" s="54">
        <v>7453.096316144738</v>
      </c>
      <c r="N2864" s="120">
        <v>1.0384093138633543</v>
      </c>
      <c r="O2864" s="123">
        <v>7235.2084261665696</v>
      </c>
      <c r="P2864" s="53">
        <v>7858.640508414438</v>
      </c>
      <c r="Q2864" s="54">
        <v>7426.7792262897729</v>
      </c>
      <c r="R2864" s="55">
        <v>1.0264775786458862</v>
      </c>
      <c r="S2864" s="121">
        <v>8024.7188719365804</v>
      </c>
      <c r="T2864" s="54">
        <v>7513.1661800664651</v>
      </c>
      <c r="U2864" s="55">
        <v>1.03841738033346</v>
      </c>
    </row>
    <row r="2865" spans="1:21" ht="13" x14ac:dyDescent="0.3">
      <c r="A2865" s="44" t="s">
        <v>4457</v>
      </c>
      <c r="B2865" s="44" t="s">
        <v>9460</v>
      </c>
      <c r="C2865" s="98" t="s">
        <v>1145</v>
      </c>
      <c r="D2865" s="98" t="s">
        <v>13158</v>
      </c>
      <c r="E2865" s="98" t="s">
        <v>356</v>
      </c>
      <c r="F2865" s="122">
        <v>1.0329873291297218</v>
      </c>
      <c r="G2865" s="122">
        <v>1.0813206771282611</v>
      </c>
      <c r="H2865" s="99">
        <v>11029.25</v>
      </c>
      <c r="I2865" s="53">
        <v>11393.075499803985</v>
      </c>
      <c r="J2865" s="54">
        <v>10766.899301827701</v>
      </c>
      <c r="K2865" s="55">
        <v>0.97621318782579969</v>
      </c>
      <c r="L2865" s="121">
        <v>11926.156078216873</v>
      </c>
      <c r="M2865" s="54">
        <v>11165.81127558461</v>
      </c>
      <c r="N2865" s="120">
        <v>1.0123817372518178</v>
      </c>
      <c r="O2865" s="123">
        <v>11143.305831306994</v>
      </c>
      <c r="P2865" s="53">
        <v>11510.893728357467</v>
      </c>
      <c r="Q2865" s="54">
        <v>10878.32766065065</v>
      </c>
      <c r="R2865" s="55">
        <v>0.97622086527393948</v>
      </c>
      <c r="S2865" s="121">
        <v>12049.487006956178</v>
      </c>
      <c r="T2865" s="54">
        <v>11281.366950362235</v>
      </c>
      <c r="U2865" s="55">
        <v>1.0123896015370375</v>
      </c>
    </row>
    <row r="2866" spans="1:21" ht="13" x14ac:dyDescent="0.3">
      <c r="A2866" s="44" t="s">
        <v>4456</v>
      </c>
      <c r="B2866" s="44" t="s">
        <v>10588</v>
      </c>
      <c r="C2866" s="98" t="s">
        <v>1145</v>
      </c>
      <c r="D2866" s="98" t="s">
        <v>13158</v>
      </c>
      <c r="E2866" s="98" t="s">
        <v>354</v>
      </c>
      <c r="F2866" s="122">
        <v>1.0522587951535196</v>
      </c>
      <c r="G2866" s="122">
        <v>1.0945426899657622</v>
      </c>
      <c r="H2866" s="99">
        <v>8265.25</v>
      </c>
      <c r="I2866" s="53">
        <v>8697.182006642628</v>
      </c>
      <c r="J2866" s="54">
        <v>8219.1751364063239</v>
      </c>
      <c r="K2866" s="55">
        <v>0.99442547247891155</v>
      </c>
      <c r="L2866" s="121">
        <v>9046.6689682395154</v>
      </c>
      <c r="M2866" s="54">
        <v>8469.9041090491155</v>
      </c>
      <c r="N2866" s="120">
        <v>1.0247607887298165</v>
      </c>
      <c r="O2866" s="123">
        <v>8339.5891286186452</v>
      </c>
      <c r="P2866" s="53">
        <v>8775.4060085556466</v>
      </c>
      <c r="Q2866" s="54">
        <v>8293.1650807562964</v>
      </c>
      <c r="R2866" s="55">
        <v>0.99443329315792828</v>
      </c>
      <c r="S2866" s="121">
        <v>9128.0363180474797</v>
      </c>
      <c r="T2866" s="54">
        <v>8546.1503199827912</v>
      </c>
      <c r="U2866" s="55">
        <v>1.0247687491767787</v>
      </c>
    </row>
    <row r="2867" spans="1:21" ht="13" x14ac:dyDescent="0.3">
      <c r="A2867" s="44" t="s">
        <v>4455</v>
      </c>
      <c r="B2867" s="44" t="s">
        <v>10587</v>
      </c>
      <c r="C2867" s="98" t="s">
        <v>1145</v>
      </c>
      <c r="D2867" s="98" t="s">
        <v>13158</v>
      </c>
      <c r="E2867" s="98" t="s">
        <v>453</v>
      </c>
      <c r="F2867" s="122">
        <v>1.0554453190134685</v>
      </c>
      <c r="G2867" s="122">
        <v>1.1019895942992115</v>
      </c>
      <c r="H2867" s="99">
        <v>8421</v>
      </c>
      <c r="I2867" s="53">
        <v>8887.9050314124179</v>
      </c>
      <c r="J2867" s="54">
        <v>8399.4158099866618</v>
      </c>
      <c r="K2867" s="55">
        <v>0.99743686141629995</v>
      </c>
      <c r="L2867" s="121">
        <v>9279.8543735936601</v>
      </c>
      <c r="M2867" s="54">
        <v>8688.2229211901667</v>
      </c>
      <c r="N2867" s="120">
        <v>1.0317329202220837</v>
      </c>
      <c r="O2867" s="123">
        <v>8494.7476642854926</v>
      </c>
      <c r="P2867" s="53">
        <v>8965.7416584707189</v>
      </c>
      <c r="Q2867" s="54">
        <v>8473.0410846653795</v>
      </c>
      <c r="R2867" s="55">
        <v>0.99744470577844535</v>
      </c>
      <c r="S2867" s="121">
        <v>9361.1235322401444</v>
      </c>
      <c r="T2867" s="54">
        <v>8764.3788962887447</v>
      </c>
      <c r="U2867" s="55">
        <v>1.0317409348292785</v>
      </c>
    </row>
    <row r="2868" spans="1:21" ht="13" x14ac:dyDescent="0.3">
      <c r="A2868" s="44" t="s">
        <v>4454</v>
      </c>
      <c r="B2868" s="44" t="s">
        <v>10586</v>
      </c>
      <c r="C2868" s="98" t="s">
        <v>1145</v>
      </c>
      <c r="D2868" s="98" t="s">
        <v>13158</v>
      </c>
      <c r="E2868" s="98" t="s">
        <v>359</v>
      </c>
      <c r="F2868" s="122">
        <v>1.0344657154001413</v>
      </c>
      <c r="G2868" s="122">
        <v>1.0850362300570009</v>
      </c>
      <c r="H2868" s="99">
        <v>15368.750000000002</v>
      </c>
      <c r="I2868" s="53">
        <v>15898.444963555923</v>
      </c>
      <c r="J2868" s="54">
        <v>15024.648610570646</v>
      </c>
      <c r="K2868" s="55">
        <v>0.97761032032993211</v>
      </c>
      <c r="L2868" s="121">
        <v>16675.650560688533</v>
      </c>
      <c r="M2868" s="54">
        <v>15612.504635784035</v>
      </c>
      <c r="N2868" s="120">
        <v>1.0158604073710635</v>
      </c>
      <c r="O2868" s="123">
        <v>15534.216783472337</v>
      </c>
      <c r="P2868" s="53">
        <v>16069.614678095593</v>
      </c>
      <c r="Q2868" s="54">
        <v>15186.53007959525</v>
      </c>
      <c r="R2868" s="55">
        <v>0.97761800876584848</v>
      </c>
      <c r="S2868" s="121">
        <v>16855.188015627016</v>
      </c>
      <c r="T2868" s="54">
        <v>15780.718375136034</v>
      </c>
      <c r="U2868" s="55">
        <v>1.01586829867895</v>
      </c>
    </row>
    <row r="2869" spans="1:21" ht="13" x14ac:dyDescent="0.3">
      <c r="A2869" s="44" t="s">
        <v>4453</v>
      </c>
      <c r="B2869" s="44" t="s">
        <v>10585</v>
      </c>
      <c r="C2869" s="98" t="s">
        <v>1145</v>
      </c>
      <c r="D2869" s="98" t="s">
        <v>13158</v>
      </c>
      <c r="E2869" s="98" t="s">
        <v>358</v>
      </c>
      <c r="F2869" s="122">
        <v>1.0343382517386783</v>
      </c>
      <c r="G2869" s="122">
        <v>1.0846701000644843</v>
      </c>
      <c r="H2869" s="99">
        <v>10432.333333333332</v>
      </c>
      <c r="I2869" s="53">
        <v>10790.561421555138</v>
      </c>
      <c r="J2869" s="54">
        <v>10197.500072572135</v>
      </c>
      <c r="K2869" s="55">
        <v>0.97748986221415501</v>
      </c>
      <c r="L2869" s="121">
        <v>11315.64004057272</v>
      </c>
      <c r="M2869" s="54">
        <v>10594.218315342929</v>
      </c>
      <c r="N2869" s="120">
        <v>1.0155176197727831</v>
      </c>
      <c r="O2869" s="123">
        <v>10530.878249354304</v>
      </c>
      <c r="P2869" s="53">
        <v>10892.490197710003</v>
      </c>
      <c r="Q2869" s="54">
        <v>10293.907684961565</v>
      </c>
      <c r="R2869" s="55">
        <v>0.97749754970272595</v>
      </c>
      <c r="S2869" s="121">
        <v>11422.528764494034</v>
      </c>
      <c r="T2869" s="54">
        <v>10694.375488262114</v>
      </c>
      <c r="U2869" s="55">
        <v>1.01552550841786</v>
      </c>
    </row>
    <row r="2870" spans="1:21" ht="13" x14ac:dyDescent="0.3">
      <c r="A2870" s="44" t="s">
        <v>4452</v>
      </c>
      <c r="B2870" s="44" t="s">
        <v>8507</v>
      </c>
      <c r="C2870" s="98" t="s">
        <v>1145</v>
      </c>
      <c r="D2870" s="98" t="s">
        <v>13158</v>
      </c>
      <c r="E2870" s="98" t="s">
        <v>356</v>
      </c>
      <c r="F2870" s="122">
        <v>1.0329873291297218</v>
      </c>
      <c r="G2870" s="122">
        <v>1.0813206771282611</v>
      </c>
      <c r="H2870" s="99">
        <v>9150.6666666666661</v>
      </c>
      <c r="I2870" s="53">
        <v>9452.5227197563745</v>
      </c>
      <c r="J2870" s="54">
        <v>8933.001477397951</v>
      </c>
      <c r="K2870" s="55">
        <v>0.9762131878257998</v>
      </c>
      <c r="L2870" s="121">
        <v>9894.8050761750073</v>
      </c>
      <c r="M2870" s="54">
        <v>9263.9678170123007</v>
      </c>
      <c r="N2870" s="120">
        <v>1.0123817372518178</v>
      </c>
      <c r="O2870" s="123">
        <v>9232.7734713717509</v>
      </c>
      <c r="P2870" s="53">
        <v>9537.3380086520556</v>
      </c>
      <c r="Q2870" s="54">
        <v>9013.2261071008052</v>
      </c>
      <c r="R2870" s="55">
        <v>0.97622086527393959</v>
      </c>
      <c r="S2870" s="121">
        <v>9983.5888618355475</v>
      </c>
      <c r="T2870" s="54">
        <v>9347.1638557637798</v>
      </c>
      <c r="U2870" s="55">
        <v>1.0123896015370377</v>
      </c>
    </row>
    <row r="2871" spans="1:21" ht="13" x14ac:dyDescent="0.3">
      <c r="A2871" s="44" t="s">
        <v>4451</v>
      </c>
      <c r="B2871" s="44" t="s">
        <v>10334</v>
      </c>
      <c r="C2871" s="98" t="s">
        <v>1145</v>
      </c>
      <c r="D2871" s="98" t="s">
        <v>13158</v>
      </c>
      <c r="E2871" s="98" t="s">
        <v>348</v>
      </c>
      <c r="F2871" s="122">
        <v>1.0537192352010469</v>
      </c>
      <c r="G2871" s="122">
        <v>1.0983147304280279</v>
      </c>
      <c r="H2871" s="99">
        <v>13423.25</v>
      </c>
      <c r="I2871" s="53">
        <v>14144.336723912453</v>
      </c>
      <c r="J2871" s="54">
        <v>13366.948125651326</v>
      </c>
      <c r="K2871" s="55">
        <v>0.99580564510467484</v>
      </c>
      <c r="L2871" s="121">
        <v>14742.953205218026</v>
      </c>
      <c r="M2871" s="54">
        <v>13803.025220750947</v>
      </c>
      <c r="N2871" s="120">
        <v>1.0282923450543606</v>
      </c>
      <c r="O2871" s="123">
        <v>13541.601763861805</v>
      </c>
      <c r="P2871" s="53">
        <v>14269.046254013609</v>
      </c>
      <c r="Q2871" s="54">
        <v>13484.90953171967</v>
      </c>
      <c r="R2871" s="55">
        <v>0.99581347663808661</v>
      </c>
      <c r="S2871" s="121">
        <v>14872.940690839585</v>
      </c>
      <c r="T2871" s="54">
        <v>13924.833602249768</v>
      </c>
      <c r="U2871" s="55">
        <v>1.0283003329348146</v>
      </c>
    </row>
    <row r="2872" spans="1:21" ht="13" x14ac:dyDescent="0.3">
      <c r="A2872" s="44" t="s">
        <v>4450</v>
      </c>
      <c r="B2872" s="44" t="s">
        <v>9906</v>
      </c>
      <c r="C2872" s="98" t="s">
        <v>1145</v>
      </c>
      <c r="D2872" s="98" t="s">
        <v>13158</v>
      </c>
      <c r="E2872" s="98" t="s">
        <v>358</v>
      </c>
      <c r="F2872" s="122">
        <v>1.0343382517386783</v>
      </c>
      <c r="G2872" s="122">
        <v>1.0846701000644843</v>
      </c>
      <c r="H2872" s="99">
        <v>23908.916666666668</v>
      </c>
      <c r="I2872" s="53">
        <v>24729.907065965748</v>
      </c>
      <c r="J2872" s="54">
        <v>23370.723658189712</v>
      </c>
      <c r="K2872" s="55">
        <v>0.9774898622141549</v>
      </c>
      <c r="L2872" s="121">
        <v>25933.287033266752</v>
      </c>
      <c r="M2872" s="54">
        <v>24279.926144679157</v>
      </c>
      <c r="N2872" s="120">
        <v>1.0155176197727831</v>
      </c>
      <c r="O2872" s="123">
        <v>24133.297536610597</v>
      </c>
      <c r="P2872" s="53">
        <v>24961.992782707155</v>
      </c>
      <c r="Q2872" s="54">
        <v>23590.239208283689</v>
      </c>
      <c r="R2872" s="55">
        <v>0.97749754970272584</v>
      </c>
      <c r="S2872" s="121">
        <v>26176.666253921387</v>
      </c>
      <c r="T2872" s="54">
        <v>24507.979250665965</v>
      </c>
      <c r="U2872" s="55">
        <v>1.01552550841786</v>
      </c>
    </row>
    <row r="2873" spans="1:21" ht="13" x14ac:dyDescent="0.3">
      <c r="A2873" s="44" t="s">
        <v>4449</v>
      </c>
      <c r="B2873" s="44" t="s">
        <v>10584</v>
      </c>
      <c r="C2873" s="98" t="s">
        <v>1145</v>
      </c>
      <c r="D2873" s="98" t="s">
        <v>13158</v>
      </c>
      <c r="E2873" s="98" t="s">
        <v>349</v>
      </c>
      <c r="F2873" s="122">
        <v>1.0545110993253139</v>
      </c>
      <c r="G2873" s="122">
        <v>1.0966647136453851</v>
      </c>
      <c r="H2873" s="99">
        <v>15508.75</v>
      </c>
      <c r="I2873" s="53">
        <v>16354.149011661462</v>
      </c>
      <c r="J2873" s="54">
        <v>15455.306653473286</v>
      </c>
      <c r="K2873" s="55">
        <v>0.99655398748920998</v>
      </c>
      <c r="L2873" s="121">
        <v>17007.898877747866</v>
      </c>
      <c r="M2873" s="54">
        <v>15923.570664149292</v>
      </c>
      <c r="N2873" s="120">
        <v>1.0267475240847452</v>
      </c>
      <c r="O2873" s="123">
        <v>15641.678544191262</v>
      </c>
      <c r="P2873" s="53">
        <v>16494.323636928304</v>
      </c>
      <c r="Q2873" s="54">
        <v>15587.89971462317</v>
      </c>
      <c r="R2873" s="55">
        <v>0.99656182490797562</v>
      </c>
      <c r="S2873" s="121">
        <v>17153.676921598675</v>
      </c>
      <c r="T2873" s="54">
        <v>16060.179473930901</v>
      </c>
      <c r="U2873" s="55">
        <v>1.0267554999648714</v>
      </c>
    </row>
    <row r="2874" spans="1:21" ht="13" x14ac:dyDescent="0.3">
      <c r="A2874" s="44" t="s">
        <v>4448</v>
      </c>
      <c r="B2874" s="44" t="s">
        <v>10583</v>
      </c>
      <c r="C2874" s="98" t="s">
        <v>1145</v>
      </c>
      <c r="D2874" s="98" t="s">
        <v>13158</v>
      </c>
      <c r="E2874" s="98" t="s">
        <v>352</v>
      </c>
      <c r="F2874" s="122">
        <v>1.0332635155670795</v>
      </c>
      <c r="G2874" s="122">
        <v>1.0788116598332758</v>
      </c>
      <c r="H2874" s="99">
        <v>12883.083333333332</v>
      </c>
      <c r="I2874" s="53">
        <v>13311.619976343649</v>
      </c>
      <c r="J2874" s="54">
        <v>12579.998423775563</v>
      </c>
      <c r="K2874" s="55">
        <v>0.97647419474703112</v>
      </c>
      <c r="L2874" s="121">
        <v>13898.420514603744</v>
      </c>
      <c r="M2874" s="54">
        <v>13012.335196436705</v>
      </c>
      <c r="N2874" s="120">
        <v>1.0100326808233049</v>
      </c>
      <c r="O2874" s="123">
        <v>13002.471255289991</v>
      </c>
      <c r="P2874" s="53">
        <v>13434.979160300834</v>
      </c>
      <c r="Q2874" s="54">
        <v>12696.677501219561</v>
      </c>
      <c r="R2874" s="55">
        <v>0.97648187424786503</v>
      </c>
      <c r="S2874" s="121">
        <v>14027.217596853852</v>
      </c>
      <c r="T2874" s="54">
        <v>13133.022917185684</v>
      </c>
      <c r="U2874" s="55">
        <v>1.0100405268608135</v>
      </c>
    </row>
    <row r="2875" spans="1:21" ht="13" x14ac:dyDescent="0.3">
      <c r="A2875" s="44" t="s">
        <v>4447</v>
      </c>
      <c r="B2875" s="44" t="s">
        <v>10582</v>
      </c>
      <c r="C2875" s="98" t="s">
        <v>1145</v>
      </c>
      <c r="D2875" s="98" t="s">
        <v>13158</v>
      </c>
      <c r="E2875" s="98" t="s">
        <v>357</v>
      </c>
      <c r="F2875" s="122">
        <v>1.1305650396302136</v>
      </c>
      <c r="G2875" s="122">
        <v>1.1295926476849791</v>
      </c>
      <c r="H2875" s="99">
        <v>34914.416666666664</v>
      </c>
      <c r="I2875" s="53">
        <v>39473.018862415789</v>
      </c>
      <c r="J2875" s="54">
        <v>37303.537507329638</v>
      </c>
      <c r="K2875" s="55">
        <v>1.0684279179993834</v>
      </c>
      <c r="L2875" s="121">
        <v>39439.068364876563</v>
      </c>
      <c r="M2875" s="54">
        <v>36924.654629619137</v>
      </c>
      <c r="N2875" s="120">
        <v>1.0575761577844627</v>
      </c>
      <c r="O2875" s="123">
        <v>35194.870313852749</v>
      </c>
      <c r="P2875" s="53">
        <v>39790.089951161164</v>
      </c>
      <c r="Q2875" s="54">
        <v>37603.477744665004</v>
      </c>
      <c r="R2875" s="55">
        <v>1.068436320672113</v>
      </c>
      <c r="S2875" s="121">
        <v>39755.866742754399</v>
      </c>
      <c r="T2875" s="54">
        <v>37221.544858780704</v>
      </c>
      <c r="U2875" s="55">
        <v>1.0575843731445789</v>
      </c>
    </row>
    <row r="2876" spans="1:21" ht="13" x14ac:dyDescent="0.3">
      <c r="A2876" s="44" t="s">
        <v>4446</v>
      </c>
      <c r="B2876" s="44" t="s">
        <v>10581</v>
      </c>
      <c r="C2876" s="98" t="s">
        <v>1145</v>
      </c>
      <c r="D2876" s="98" t="s">
        <v>13158</v>
      </c>
      <c r="E2876" s="98" t="s">
        <v>353</v>
      </c>
      <c r="F2876" s="122">
        <v>1.0861664302569625</v>
      </c>
      <c r="G2876" s="122">
        <v>1.1091206222774037</v>
      </c>
      <c r="H2876" s="99">
        <v>11399.166666666664</v>
      </c>
      <c r="I2876" s="53">
        <v>12381.392166237489</v>
      </c>
      <c r="J2876" s="54">
        <v>11700.896976642607</v>
      </c>
      <c r="K2876" s="55">
        <v>1.0264695059559275</v>
      </c>
      <c r="L2876" s="121">
        <v>12643.050826777169</v>
      </c>
      <c r="M2876" s="54">
        <v>11837.000836947351</v>
      </c>
      <c r="N2876" s="120">
        <v>1.0384093138633543</v>
      </c>
      <c r="O2876" s="123">
        <v>11498.663886285865</v>
      </c>
      <c r="P2876" s="53">
        <v>12489.46270609177</v>
      </c>
      <c r="Q2876" s="54">
        <v>11803.120663657612</v>
      </c>
      <c r="R2876" s="55">
        <v>1.0264775786458862</v>
      </c>
      <c r="S2876" s="121">
        <v>12753.405244916088</v>
      </c>
      <c r="T2876" s="54">
        <v>11940.412430131932</v>
      </c>
      <c r="U2876" s="55">
        <v>1.03841738033346</v>
      </c>
    </row>
    <row r="2877" spans="1:21" ht="13" x14ac:dyDescent="0.3">
      <c r="A2877" s="44" t="s">
        <v>4445</v>
      </c>
      <c r="B2877" s="44" t="s">
        <v>10580</v>
      </c>
      <c r="C2877" s="98" t="s">
        <v>1145</v>
      </c>
      <c r="D2877" s="98" t="s">
        <v>13158</v>
      </c>
      <c r="E2877" s="98" t="s">
        <v>350</v>
      </c>
      <c r="F2877" s="122">
        <v>1.0330121695143759</v>
      </c>
      <c r="G2877" s="122">
        <v>1.0835084265772246</v>
      </c>
      <c r="H2877" s="99">
        <v>15460.5</v>
      </c>
      <c r="I2877" s="53">
        <v>15970.884646777009</v>
      </c>
      <c r="J2877" s="54">
        <v>15093.106927616922</v>
      </c>
      <c r="K2877" s="55">
        <v>0.97623666295507405</v>
      </c>
      <c r="L2877" s="121">
        <v>16751.582029097179</v>
      </c>
      <c r="M2877" s="54">
        <v>15683.595139762725</v>
      </c>
      <c r="N2877" s="120">
        <v>1.014430008069773</v>
      </c>
      <c r="O2877" s="123">
        <v>15606.822635621716</v>
      </c>
      <c r="P2877" s="53">
        <v>16122.037710049659</v>
      </c>
      <c r="Q2877" s="54">
        <v>15236.07227258381</v>
      </c>
      <c r="R2877" s="55">
        <v>0.97624434058783438</v>
      </c>
      <c r="S2877" s="121">
        <v>16910.1238377923</v>
      </c>
      <c r="T2877" s="54">
        <v>15832.152197024769</v>
      </c>
      <c r="U2877" s="55">
        <v>1.0144378882661709</v>
      </c>
    </row>
    <row r="2878" spans="1:21" ht="13" x14ac:dyDescent="0.3">
      <c r="A2878" s="44" t="s">
        <v>4444</v>
      </c>
      <c r="B2878" s="44" t="s">
        <v>10579</v>
      </c>
      <c r="C2878" s="98" t="s">
        <v>1145</v>
      </c>
      <c r="D2878" s="98" t="s">
        <v>13158</v>
      </c>
      <c r="E2878" s="98" t="s">
        <v>453</v>
      </c>
      <c r="F2878" s="122">
        <v>1.0554453190134685</v>
      </c>
      <c r="G2878" s="122">
        <v>1.1019895942992115</v>
      </c>
      <c r="H2878" s="99">
        <v>4719.8333333333339</v>
      </c>
      <c r="I2878" s="53">
        <v>4981.5259981904028</v>
      </c>
      <c r="J2878" s="54">
        <v>4707.7357464080342</v>
      </c>
      <c r="K2878" s="55">
        <v>0.99743686141630006</v>
      </c>
      <c r="L2878" s="121">
        <v>5201.2072201598958</v>
      </c>
      <c r="M2878" s="54">
        <v>4869.6074279615323</v>
      </c>
      <c r="N2878" s="120">
        <v>1.0317329202220837</v>
      </c>
      <c r="O2878" s="123">
        <v>4764.9393882616232</v>
      </c>
      <c r="P2878" s="53">
        <v>5029.1329727236307</v>
      </c>
      <c r="Q2878" s="54">
        <v>4752.7635661767399</v>
      </c>
      <c r="R2878" s="55">
        <v>0.99744470577844535</v>
      </c>
      <c r="S2878" s="121">
        <v>5250.913623330759</v>
      </c>
      <c r="T2878" s="54">
        <v>4916.183018849898</v>
      </c>
      <c r="U2878" s="55">
        <v>1.0317409348292785</v>
      </c>
    </row>
    <row r="2879" spans="1:21" ht="13" x14ac:dyDescent="0.3">
      <c r="A2879" s="44" t="s">
        <v>4443</v>
      </c>
      <c r="B2879" s="44" t="s">
        <v>10578</v>
      </c>
      <c r="C2879" s="98" t="s">
        <v>1145</v>
      </c>
      <c r="D2879" s="98" t="s">
        <v>13158</v>
      </c>
      <c r="E2879" s="98" t="s">
        <v>349</v>
      </c>
      <c r="F2879" s="122">
        <v>1.0545110993253139</v>
      </c>
      <c r="G2879" s="122">
        <v>1.0966647136453851</v>
      </c>
      <c r="H2879" s="99">
        <v>20944.416666666664</v>
      </c>
      <c r="I2879" s="53">
        <v>22086.119843894092</v>
      </c>
      <c r="J2879" s="54">
        <v>20872.241944802132</v>
      </c>
      <c r="K2879" s="55">
        <v>0.99655398748920998</v>
      </c>
      <c r="L2879" s="121">
        <v>22969.002706219628</v>
      </c>
      <c r="M2879" s="54">
        <v>21504.627955899272</v>
      </c>
      <c r="N2879" s="120">
        <v>1.0267475240847452</v>
      </c>
      <c r="O2879" s="123">
        <v>21112.087480629285</v>
      </c>
      <c r="P2879" s="53">
        <v>22262.930578250583</v>
      </c>
      <c r="Q2879" s="54">
        <v>21039.500427312742</v>
      </c>
      <c r="R2879" s="55">
        <v>0.9965618249079754</v>
      </c>
      <c r="S2879" s="121">
        <v>23152.881371400636</v>
      </c>
      <c r="T2879" s="54">
        <v>21676.951936475623</v>
      </c>
      <c r="U2879" s="55">
        <v>1.0267554999648714</v>
      </c>
    </row>
    <row r="2880" spans="1:21" ht="13" x14ac:dyDescent="0.3">
      <c r="A2880" s="44" t="s">
        <v>4442</v>
      </c>
      <c r="B2880" s="44" t="s">
        <v>7840</v>
      </c>
      <c r="C2880" s="98" t="s">
        <v>1145</v>
      </c>
      <c r="D2880" s="98" t="s">
        <v>13158</v>
      </c>
      <c r="E2880" s="98" t="s">
        <v>348</v>
      </c>
      <c r="F2880" s="122">
        <v>1.0537192352010469</v>
      </c>
      <c r="G2880" s="122">
        <v>1.0983147304280279</v>
      </c>
      <c r="H2880" s="99">
        <v>9822.9166666666679</v>
      </c>
      <c r="I2880" s="53">
        <v>10350.596237443619</v>
      </c>
      <c r="J2880" s="54">
        <v>9781.7158680594639</v>
      </c>
      <c r="K2880" s="55">
        <v>0.99580564510467484</v>
      </c>
      <c r="L2880" s="121">
        <v>10788.654070766983</v>
      </c>
      <c r="M2880" s="54">
        <v>10100.830014440231</v>
      </c>
      <c r="N2880" s="120">
        <v>1.0282923450543606</v>
      </c>
      <c r="O2880" s="123">
        <v>9909.0677996500726</v>
      </c>
      <c r="P2880" s="53">
        <v>10441.375343402595</v>
      </c>
      <c r="Q2880" s="54">
        <v>9867.5832558120546</v>
      </c>
      <c r="R2880" s="55">
        <v>0.99581347663808673</v>
      </c>
      <c r="S2880" s="121">
        <v>10883.275129165721</v>
      </c>
      <c r="T2880" s="54">
        <v>10189.49771745382</v>
      </c>
      <c r="U2880" s="55">
        <v>1.0283003329348146</v>
      </c>
    </row>
    <row r="2881" spans="1:21" ht="13" x14ac:dyDescent="0.3">
      <c r="A2881" s="44" t="s">
        <v>4441</v>
      </c>
      <c r="B2881" s="44" t="s">
        <v>10577</v>
      </c>
      <c r="C2881" s="98" t="s">
        <v>1145</v>
      </c>
      <c r="D2881" s="98" t="s">
        <v>13158</v>
      </c>
      <c r="E2881" s="98" t="s">
        <v>356</v>
      </c>
      <c r="F2881" s="122">
        <v>1.0329873291297218</v>
      </c>
      <c r="G2881" s="122">
        <v>1.0813206771282611</v>
      </c>
      <c r="H2881" s="99">
        <v>4575.0833333333339</v>
      </c>
      <c r="I2881" s="53">
        <v>4726.0031130459056</v>
      </c>
      <c r="J2881" s="54">
        <v>4466.2566854020197</v>
      </c>
      <c r="K2881" s="55">
        <v>0.97621318782579969</v>
      </c>
      <c r="L2881" s="121">
        <v>4947.1322079182228</v>
      </c>
      <c r="M2881" s="54">
        <v>4631.7308130718384</v>
      </c>
      <c r="N2881" s="120">
        <v>1.0123817372518178</v>
      </c>
      <c r="O2881" s="123">
        <v>4622.3390522609734</v>
      </c>
      <c r="P2881" s="53">
        <v>4774.8176719270723</v>
      </c>
      <c r="Q2881" s="54">
        <v>4512.4238291877291</v>
      </c>
      <c r="R2881" s="55">
        <v>0.97622086527393959</v>
      </c>
      <c r="S2881" s="121">
        <v>4998.2307939072407</v>
      </c>
      <c r="T2881" s="54">
        <v>4679.6079912875757</v>
      </c>
      <c r="U2881" s="55">
        <v>1.0123896015370377</v>
      </c>
    </row>
    <row r="2882" spans="1:21" ht="13" x14ac:dyDescent="0.3">
      <c r="A2882" s="44" t="s">
        <v>4440</v>
      </c>
      <c r="B2882" s="44" t="s">
        <v>10576</v>
      </c>
      <c r="C2882" s="98" t="s">
        <v>1145</v>
      </c>
      <c r="D2882" s="98" t="s">
        <v>13158</v>
      </c>
      <c r="E2882" s="98" t="s">
        <v>453</v>
      </c>
      <c r="F2882" s="122">
        <v>1.0554453190134685</v>
      </c>
      <c r="G2882" s="122">
        <v>1.1019895942992115</v>
      </c>
      <c r="H2882" s="99">
        <v>3641.5833333333339</v>
      </c>
      <c r="I2882" s="53">
        <v>3843.4920829641305</v>
      </c>
      <c r="J2882" s="54">
        <v>3632.2494505859086</v>
      </c>
      <c r="K2882" s="55">
        <v>0.99743686141630006</v>
      </c>
      <c r="L2882" s="121">
        <v>4012.9869401067708</v>
      </c>
      <c r="M2882" s="54">
        <v>3757.1414067320698</v>
      </c>
      <c r="N2882" s="120">
        <v>1.0317329202220835</v>
      </c>
      <c r="O2882" s="123">
        <v>3673.1685047952369</v>
      </c>
      <c r="P2882" s="53">
        <v>3876.8285043338337</v>
      </c>
      <c r="Q2882" s="54">
        <v>3663.7824785401367</v>
      </c>
      <c r="R2882" s="55">
        <v>0.99744470577844524</v>
      </c>
      <c r="S2882" s="121">
        <v>4047.7934703919445</v>
      </c>
      <c r="T2882" s="54">
        <v>3789.7583069229013</v>
      </c>
      <c r="U2882" s="55">
        <v>1.0317409348292785</v>
      </c>
    </row>
    <row r="2883" spans="1:21" ht="13" x14ac:dyDescent="0.3">
      <c r="A2883" s="44" t="s">
        <v>4439</v>
      </c>
      <c r="B2883" s="44" t="s">
        <v>9462</v>
      </c>
      <c r="C2883" s="98" t="s">
        <v>1145</v>
      </c>
      <c r="D2883" s="98" t="s">
        <v>13158</v>
      </c>
      <c r="E2883" s="98" t="s">
        <v>358</v>
      </c>
      <c r="F2883" s="122">
        <v>1.0343382517386783</v>
      </c>
      <c r="G2883" s="122">
        <v>1.0846701000644843</v>
      </c>
      <c r="H2883" s="99">
        <v>14873.999999999996</v>
      </c>
      <c r="I2883" s="53">
        <v>15384.747156361098</v>
      </c>
      <c r="J2883" s="54">
        <v>14539.184210573338</v>
      </c>
      <c r="K2883" s="55">
        <v>0.97748986221415501</v>
      </c>
      <c r="L2883" s="121">
        <v>16133.383068359135</v>
      </c>
      <c r="M2883" s="54">
        <v>15104.809076500371</v>
      </c>
      <c r="N2883" s="120">
        <v>1.0155176197727831</v>
      </c>
      <c r="O2883" s="123">
        <v>15056.331634733233</v>
      </c>
      <c r="P2883" s="53">
        <v>15573.339740667729</v>
      </c>
      <c r="Q2883" s="54">
        <v>14717.527280463373</v>
      </c>
      <c r="R2883" s="55">
        <v>0.97749754970272595</v>
      </c>
      <c r="S2883" s="121">
        <v>16331.152740850155</v>
      </c>
      <c r="T2883" s="54">
        <v>15290.088838270376</v>
      </c>
      <c r="U2883" s="55">
        <v>1.01552550841786</v>
      </c>
    </row>
    <row r="2884" spans="1:21" ht="13" x14ac:dyDescent="0.3">
      <c r="A2884" s="44" t="s">
        <v>4438</v>
      </c>
      <c r="B2884" s="44" t="s">
        <v>10575</v>
      </c>
      <c r="C2884" s="98" t="s">
        <v>1145</v>
      </c>
      <c r="D2884" s="98" t="s">
        <v>13158</v>
      </c>
      <c r="E2884" s="98" t="s">
        <v>354</v>
      </c>
      <c r="F2884" s="122">
        <v>1.0522587951535196</v>
      </c>
      <c r="G2884" s="122">
        <v>1.0945426899657622</v>
      </c>
      <c r="H2884" s="99">
        <v>6854.75</v>
      </c>
      <c r="I2884" s="53">
        <v>7212.9709760785881</v>
      </c>
      <c r="J2884" s="54">
        <v>6816.5380074748191</v>
      </c>
      <c r="K2884" s="55">
        <v>0.99442547247891155</v>
      </c>
      <c r="L2884" s="121">
        <v>7502.8165040428084</v>
      </c>
      <c r="M2884" s="54">
        <v>7024.4790165457107</v>
      </c>
      <c r="N2884" s="120">
        <v>1.0247607887298167</v>
      </c>
      <c r="O2884" s="123">
        <v>6914.5377904617844</v>
      </c>
      <c r="P2884" s="53">
        <v>7275.8832044347973</v>
      </c>
      <c r="Q2884" s="54">
        <v>6876.0465856338578</v>
      </c>
      <c r="R2884" s="55">
        <v>0.99443329315792839</v>
      </c>
      <c r="S2884" s="121">
        <v>7568.2567930419591</v>
      </c>
      <c r="T2884" s="54">
        <v>7085.8022426670886</v>
      </c>
      <c r="U2884" s="55">
        <v>1.0247687491767785</v>
      </c>
    </row>
    <row r="2885" spans="1:21" ht="13" x14ac:dyDescent="0.3">
      <c r="A2885" s="44" t="s">
        <v>4437</v>
      </c>
      <c r="B2885" s="44" t="s">
        <v>10574</v>
      </c>
      <c r="C2885" s="98" t="s">
        <v>1145</v>
      </c>
      <c r="D2885" s="98" t="s">
        <v>13158</v>
      </c>
      <c r="E2885" s="98" t="s">
        <v>359</v>
      </c>
      <c r="F2885" s="122">
        <v>1.0344657154001413</v>
      </c>
      <c r="G2885" s="122">
        <v>1.0850362300570009</v>
      </c>
      <c r="H2885" s="99">
        <v>10148.083333333334</v>
      </c>
      <c r="I2885" s="53">
        <v>10497.844285356918</v>
      </c>
      <c r="J2885" s="54">
        <v>9920.8709982348464</v>
      </c>
      <c r="K2885" s="55">
        <v>0.97761032032993211</v>
      </c>
      <c r="L2885" s="121">
        <v>11011.038082304283</v>
      </c>
      <c r="M2885" s="54">
        <v>10309.036069035501</v>
      </c>
      <c r="N2885" s="120">
        <v>1.0158604073710635</v>
      </c>
      <c r="O2885" s="123">
        <v>10240.636550131483</v>
      </c>
      <c r="P2885" s="53">
        <v>10593.5874149846</v>
      </c>
      <c r="Q2885" s="54">
        <v>10011.43071263431</v>
      </c>
      <c r="R2885" s="55">
        <v>0.97761800876584859</v>
      </c>
      <c r="S2885" s="121">
        <v>11111.461675738596</v>
      </c>
      <c r="T2885" s="54">
        <v>10403.138029571541</v>
      </c>
      <c r="U2885" s="55">
        <v>1.01586829867895</v>
      </c>
    </row>
    <row r="2886" spans="1:21" ht="13" x14ac:dyDescent="0.3">
      <c r="A2886" s="44" t="s">
        <v>4436</v>
      </c>
      <c r="B2886" s="44" t="s">
        <v>10573</v>
      </c>
      <c r="C2886" s="98" t="s">
        <v>1145</v>
      </c>
      <c r="D2886" s="98" t="s">
        <v>13158</v>
      </c>
      <c r="E2886" s="98" t="s">
        <v>357</v>
      </c>
      <c r="F2886" s="122">
        <v>1.1305650396302136</v>
      </c>
      <c r="G2886" s="122">
        <v>1.1295926476849791</v>
      </c>
      <c r="H2886" s="99">
        <v>7007.1666666666661</v>
      </c>
      <c r="I2886" s="53">
        <v>7922.0576601955108</v>
      </c>
      <c r="J2886" s="54">
        <v>7486.6524927413448</v>
      </c>
      <c r="K2886" s="55">
        <v>1.0684279179993834</v>
      </c>
      <c r="L2886" s="121">
        <v>7915.243947769929</v>
      </c>
      <c r="M2886" s="54">
        <v>7410.6124002886927</v>
      </c>
      <c r="N2886" s="120">
        <v>1.0575761577844627</v>
      </c>
      <c r="O2886" s="123">
        <v>7068.2973613485628</v>
      </c>
      <c r="P2886" s="53">
        <v>7991.1698864511718</v>
      </c>
      <c r="Q2886" s="54">
        <v>7552.0256261756622</v>
      </c>
      <c r="R2886" s="55">
        <v>1.0684363206721128</v>
      </c>
      <c r="S2886" s="121">
        <v>7984.2967310304748</v>
      </c>
      <c r="T2886" s="54">
        <v>7475.3208341012996</v>
      </c>
      <c r="U2886" s="55">
        <v>1.0575843731445786</v>
      </c>
    </row>
    <row r="2887" spans="1:21" ht="13" x14ac:dyDescent="0.3">
      <c r="A2887" s="44" t="s">
        <v>4435</v>
      </c>
      <c r="B2887" s="44" t="s">
        <v>10572</v>
      </c>
      <c r="C2887" s="98" t="s">
        <v>1145</v>
      </c>
      <c r="D2887" s="98" t="s">
        <v>13158</v>
      </c>
      <c r="E2887" s="98" t="s">
        <v>352</v>
      </c>
      <c r="F2887" s="122">
        <v>1.0332635155670795</v>
      </c>
      <c r="G2887" s="122">
        <v>1.0788116598332758</v>
      </c>
      <c r="H2887" s="99">
        <v>5773.1666666666679</v>
      </c>
      <c r="I2887" s="53">
        <v>5965.2024859546791</v>
      </c>
      <c r="J2887" s="54">
        <v>5637.3482719737367</v>
      </c>
      <c r="K2887" s="55">
        <v>0.97647419474703123</v>
      </c>
      <c r="L2887" s="121">
        <v>6228.1595141608077</v>
      </c>
      <c r="M2887" s="54">
        <v>5831.0870051730772</v>
      </c>
      <c r="N2887" s="120">
        <v>1.0100326808233049</v>
      </c>
      <c r="O2887" s="123">
        <v>5832.608749509287</v>
      </c>
      <c r="P2887" s="53">
        <v>6026.6218214452738</v>
      </c>
      <c r="Q2887" s="54">
        <v>5695.4367234753254</v>
      </c>
      <c r="R2887" s="55">
        <v>0.97648187424786514</v>
      </c>
      <c r="S2887" s="121">
        <v>6292.2863262162009</v>
      </c>
      <c r="T2887" s="54">
        <v>5891.1712143273498</v>
      </c>
      <c r="U2887" s="55">
        <v>1.0100405268608132</v>
      </c>
    </row>
    <row r="2888" spans="1:21" ht="13" x14ac:dyDescent="0.3">
      <c r="A2888" s="44" t="s">
        <v>4434</v>
      </c>
      <c r="B2888" s="44" t="s">
        <v>10571</v>
      </c>
      <c r="C2888" s="98" t="s">
        <v>1145</v>
      </c>
      <c r="D2888" s="98" t="s">
        <v>13158</v>
      </c>
      <c r="E2888" s="98" t="s">
        <v>350</v>
      </c>
      <c r="F2888" s="122">
        <v>1.0330121695143759</v>
      </c>
      <c r="G2888" s="122">
        <v>1.0835084265772246</v>
      </c>
      <c r="H2888" s="99">
        <v>6973.1666666666661</v>
      </c>
      <c r="I2888" s="53">
        <v>7203.3660267186615</v>
      </c>
      <c r="J2888" s="54">
        <v>6807.4609568962223</v>
      </c>
      <c r="K2888" s="55">
        <v>0.97623666295507394</v>
      </c>
      <c r="L2888" s="121">
        <v>7555.4848432607496</v>
      </c>
      <c r="M2888" s="54">
        <v>7073.7895179385387</v>
      </c>
      <c r="N2888" s="120">
        <v>1.014430008069773</v>
      </c>
      <c r="O2888" s="123">
        <v>7035.2404504238457</v>
      </c>
      <c r="P2888" s="53">
        <v>7267.4890007476324</v>
      </c>
      <c r="Q2888" s="54">
        <v>6868.1136744008863</v>
      </c>
      <c r="R2888" s="55">
        <v>0.97624434058783438</v>
      </c>
      <c r="S2888" s="121">
        <v>7622.7423110311856</v>
      </c>
      <c r="T2888" s="54">
        <v>7136.8144659727104</v>
      </c>
      <c r="U2888" s="55">
        <v>1.0144378882661709</v>
      </c>
    </row>
    <row r="2889" spans="1:21" ht="13" x14ac:dyDescent="0.3">
      <c r="A2889" s="44" t="s">
        <v>4433</v>
      </c>
      <c r="B2889" s="44" t="s">
        <v>10570</v>
      </c>
      <c r="C2889" s="98" t="s">
        <v>1145</v>
      </c>
      <c r="D2889" s="98" t="s">
        <v>13158</v>
      </c>
      <c r="E2889" s="98" t="s">
        <v>348</v>
      </c>
      <c r="F2889" s="122">
        <v>1.0537192352010469</v>
      </c>
      <c r="G2889" s="122">
        <v>1.0983147304280279</v>
      </c>
      <c r="H2889" s="99">
        <v>6714.9166666666661</v>
      </c>
      <c r="I2889" s="53">
        <v>7075.6368544387624</v>
      </c>
      <c r="J2889" s="54">
        <v>6686.7519230741318</v>
      </c>
      <c r="K2889" s="55">
        <v>0.99580564510467473</v>
      </c>
      <c r="L2889" s="121">
        <v>7375.0918885966703</v>
      </c>
      <c r="M2889" s="54">
        <v>6904.8974060112769</v>
      </c>
      <c r="N2889" s="120">
        <v>1.0282923450543606</v>
      </c>
      <c r="O2889" s="123">
        <v>6775.4185970770595</v>
      </c>
      <c r="P2889" s="53">
        <v>7139.3889022789899</v>
      </c>
      <c r="Q2889" s="54">
        <v>6747.0531488336546</v>
      </c>
      <c r="R2889" s="55">
        <v>0.99581347663808673</v>
      </c>
      <c r="S2889" s="121">
        <v>7441.5420499857373</v>
      </c>
      <c r="T2889" s="54">
        <v>6967.1651991470753</v>
      </c>
      <c r="U2889" s="55">
        <v>1.0283003329348146</v>
      </c>
    </row>
    <row r="2890" spans="1:21" ht="13" x14ac:dyDescent="0.3">
      <c r="A2890" s="44" t="s">
        <v>4432</v>
      </c>
      <c r="B2890" s="44" t="s">
        <v>10569</v>
      </c>
      <c r="C2890" s="98" t="s">
        <v>1145</v>
      </c>
      <c r="D2890" s="98" t="s">
        <v>13158</v>
      </c>
      <c r="E2890" s="98" t="s">
        <v>453</v>
      </c>
      <c r="F2890" s="122">
        <v>1.0554453190134685</v>
      </c>
      <c r="G2890" s="122">
        <v>1.1019895942992115</v>
      </c>
      <c r="H2890" s="99">
        <v>5900.1666666666661</v>
      </c>
      <c r="I2890" s="53">
        <v>6227.303289732632</v>
      </c>
      <c r="J2890" s="54">
        <v>5885.0437218330717</v>
      </c>
      <c r="K2890" s="55">
        <v>0.99743686141629995</v>
      </c>
      <c r="L2890" s="121">
        <v>6501.9222712977307</v>
      </c>
      <c r="M2890" s="54">
        <v>6087.3961847969967</v>
      </c>
      <c r="N2890" s="120">
        <v>1.0317329202220837</v>
      </c>
      <c r="O2890" s="123">
        <v>5957.6773603758393</v>
      </c>
      <c r="P2890" s="53">
        <v>6288.0026822011969</v>
      </c>
      <c r="Q2890" s="54">
        <v>5942.4537418429836</v>
      </c>
      <c r="R2890" s="55">
        <v>0.99744470577844535</v>
      </c>
      <c r="S2890" s="121">
        <v>6565.2984573261683</v>
      </c>
      <c r="T2890" s="54">
        <v>6146.7796092053968</v>
      </c>
      <c r="U2890" s="55">
        <v>1.0317409348292785</v>
      </c>
    </row>
    <row r="2891" spans="1:21" ht="13" x14ac:dyDescent="0.3">
      <c r="A2891" s="44" t="s">
        <v>4431</v>
      </c>
      <c r="B2891" s="44" t="s">
        <v>10568</v>
      </c>
      <c r="C2891" s="98" t="s">
        <v>1145</v>
      </c>
      <c r="D2891" s="98" t="s">
        <v>13158</v>
      </c>
      <c r="E2891" s="98" t="s">
        <v>348</v>
      </c>
      <c r="F2891" s="122">
        <v>1.0537192352010469</v>
      </c>
      <c r="G2891" s="122">
        <v>1.0983147304280279</v>
      </c>
      <c r="H2891" s="99">
        <v>6458.9166666666679</v>
      </c>
      <c r="I2891" s="53">
        <v>6805.884730227297</v>
      </c>
      <c r="J2891" s="54">
        <v>6431.825677927337</v>
      </c>
      <c r="K2891" s="55">
        <v>0.99580564510467484</v>
      </c>
      <c r="L2891" s="121">
        <v>7093.9233176070975</v>
      </c>
      <c r="M2891" s="54">
        <v>6641.6545656773624</v>
      </c>
      <c r="N2891" s="120">
        <v>1.0282923450543606</v>
      </c>
      <c r="O2891" s="123">
        <v>6520.8464021578566</v>
      </c>
      <c r="P2891" s="53">
        <v>6871.1412837452754</v>
      </c>
      <c r="Q2891" s="54">
        <v>6493.5467263557748</v>
      </c>
      <c r="R2891" s="55">
        <v>0.99581347663808673</v>
      </c>
      <c r="S2891" s="121">
        <v>7161.9416583485818</v>
      </c>
      <c r="T2891" s="54">
        <v>6705.3885263557122</v>
      </c>
      <c r="U2891" s="55">
        <v>1.0283003329348146</v>
      </c>
    </row>
    <row r="2892" spans="1:21" ht="13" x14ac:dyDescent="0.3">
      <c r="A2892" s="44" t="s">
        <v>4430</v>
      </c>
      <c r="B2892" s="44" t="s">
        <v>10567</v>
      </c>
      <c r="C2892" s="98" t="s">
        <v>1145</v>
      </c>
      <c r="D2892" s="98" t="s">
        <v>13158</v>
      </c>
      <c r="E2892" s="98" t="s">
        <v>348</v>
      </c>
      <c r="F2892" s="122">
        <v>1.0537192352010469</v>
      </c>
      <c r="G2892" s="122">
        <v>1.0983147304280279</v>
      </c>
      <c r="H2892" s="99">
        <v>5239.583333333333</v>
      </c>
      <c r="I2892" s="53">
        <v>5521.0497427721521</v>
      </c>
      <c r="J2892" s="54">
        <v>5217.6066613297025</v>
      </c>
      <c r="K2892" s="55">
        <v>0.99580564510467495</v>
      </c>
      <c r="L2892" s="121">
        <v>5754.7115563051875</v>
      </c>
      <c r="M2892" s="54">
        <v>5387.823432941077</v>
      </c>
      <c r="N2892" s="120">
        <v>1.0282923450543606</v>
      </c>
      <c r="O2892" s="123">
        <v>5287.7079738177545</v>
      </c>
      <c r="P2892" s="53">
        <v>5571.7596021377221</v>
      </c>
      <c r="Q2892" s="54">
        <v>5265.5708608543919</v>
      </c>
      <c r="R2892" s="55">
        <v>0.99581347663808684</v>
      </c>
      <c r="S2892" s="121">
        <v>5807.5675578457804</v>
      </c>
      <c r="T2892" s="54">
        <v>5437.3518699388715</v>
      </c>
      <c r="U2892" s="55">
        <v>1.0283003329348148</v>
      </c>
    </row>
    <row r="2893" spans="1:21" ht="13" x14ac:dyDescent="0.3">
      <c r="A2893" s="44" t="s">
        <v>4429</v>
      </c>
      <c r="B2893" s="44" t="s">
        <v>10566</v>
      </c>
      <c r="C2893" s="98" t="s">
        <v>1145</v>
      </c>
      <c r="D2893" s="98" t="s">
        <v>13158</v>
      </c>
      <c r="E2893" s="98" t="s">
        <v>352</v>
      </c>
      <c r="F2893" s="122">
        <v>1.0332635155670795</v>
      </c>
      <c r="G2893" s="122">
        <v>1.0788116598332758</v>
      </c>
      <c r="H2893" s="99">
        <v>11987.916666666668</v>
      </c>
      <c r="I2893" s="53">
        <v>12386.676919325186</v>
      </c>
      <c r="J2893" s="54">
        <v>11705.891273777848</v>
      </c>
      <c r="K2893" s="55">
        <v>0.97647419474703112</v>
      </c>
      <c r="L2893" s="121">
        <v>12932.704277109659</v>
      </c>
      <c r="M2893" s="54">
        <v>12108.187608319711</v>
      </c>
      <c r="N2893" s="120">
        <v>1.0100326808233049</v>
      </c>
      <c r="O2893" s="123">
        <v>12112.317483603525</v>
      </c>
      <c r="P2893" s="53">
        <v>12515.21574477278</v>
      </c>
      <c r="Q2893" s="54">
        <v>11827.458477874356</v>
      </c>
      <c r="R2893" s="55">
        <v>0.97648187424786514</v>
      </c>
      <c r="S2893" s="121">
        <v>13066.909328913925</v>
      </c>
      <c r="T2893" s="54">
        <v>12233.931532644347</v>
      </c>
      <c r="U2893" s="55">
        <v>1.0100405268608135</v>
      </c>
    </row>
    <row r="2894" spans="1:21" ht="13" x14ac:dyDescent="0.3">
      <c r="A2894" s="44" t="s">
        <v>4428</v>
      </c>
      <c r="B2894" s="44" t="s">
        <v>10565</v>
      </c>
      <c r="C2894" s="98" t="s">
        <v>1145</v>
      </c>
      <c r="D2894" s="98" t="s">
        <v>13158</v>
      </c>
      <c r="E2894" s="98" t="s">
        <v>453</v>
      </c>
      <c r="F2894" s="122">
        <v>1.0554453190134685</v>
      </c>
      <c r="G2894" s="122">
        <v>1.1019895942992115</v>
      </c>
      <c r="H2894" s="99">
        <v>23405.916666666664</v>
      </c>
      <c r="I2894" s="53">
        <v>24703.665183052657</v>
      </c>
      <c r="J2894" s="54">
        <v>23345.924058571465</v>
      </c>
      <c r="K2894" s="55">
        <v>0.99743686141630006</v>
      </c>
      <c r="L2894" s="121">
        <v>25793.076611701152</v>
      </c>
      <c r="M2894" s="54">
        <v>24148.654752974737</v>
      </c>
      <c r="N2894" s="120">
        <v>1.0317329202220837</v>
      </c>
      <c r="O2894" s="123">
        <v>23610.659212622511</v>
      </c>
      <c r="P2894" s="53">
        <v>24919.759744784657</v>
      </c>
      <c r="Q2894" s="54">
        <v>23550.327031569399</v>
      </c>
      <c r="R2894" s="55">
        <v>0.99744470577844524</v>
      </c>
      <c r="S2894" s="121">
        <v>26018.700766854821</v>
      </c>
      <c r="T2894" s="54">
        <v>24360.083607966666</v>
      </c>
      <c r="U2894" s="55">
        <v>1.0317409348292785</v>
      </c>
    </row>
    <row r="2895" spans="1:21" ht="13" x14ac:dyDescent="0.3">
      <c r="A2895" s="44" t="s">
        <v>4427</v>
      </c>
      <c r="B2895" s="44" t="s">
        <v>10564</v>
      </c>
      <c r="C2895" s="98" t="s">
        <v>1145</v>
      </c>
      <c r="D2895" s="98" t="s">
        <v>13158</v>
      </c>
      <c r="E2895" s="98" t="s">
        <v>453</v>
      </c>
      <c r="F2895" s="122">
        <v>1.0554453190134685</v>
      </c>
      <c r="G2895" s="122">
        <v>1.1019895942992115</v>
      </c>
      <c r="H2895" s="99">
        <v>5154.0833333333339</v>
      </c>
      <c r="I2895" s="53">
        <v>5439.8531279720019</v>
      </c>
      <c r="J2895" s="54">
        <v>5140.8727034780622</v>
      </c>
      <c r="K2895" s="55">
        <v>0.99743686141630006</v>
      </c>
      <c r="L2895" s="121">
        <v>5679.7462014843286</v>
      </c>
      <c r="M2895" s="54">
        <v>5317.6374485679717</v>
      </c>
      <c r="N2895" s="120">
        <v>1.0317329202220837</v>
      </c>
      <c r="O2895" s="123">
        <v>5202.6209897080953</v>
      </c>
      <c r="P2895" s="53">
        <v>5491.0819701886276</v>
      </c>
      <c r="Q2895" s="54">
        <v>5189.3267623561542</v>
      </c>
      <c r="R2895" s="55">
        <v>0.99744470577844513</v>
      </c>
      <c r="S2895" s="121">
        <v>5733.2341937409865</v>
      </c>
      <c r="T2895" s="54">
        <v>5367.7570434838572</v>
      </c>
      <c r="U2895" s="55">
        <v>1.0317409348292788</v>
      </c>
    </row>
    <row r="2896" spans="1:21" ht="13" x14ac:dyDescent="0.3">
      <c r="A2896" s="44" t="s">
        <v>4426</v>
      </c>
      <c r="B2896" s="44" t="s">
        <v>10563</v>
      </c>
      <c r="C2896" s="98" t="s">
        <v>1145</v>
      </c>
      <c r="D2896" s="98" t="s">
        <v>13158</v>
      </c>
      <c r="E2896" s="98" t="s">
        <v>354</v>
      </c>
      <c r="F2896" s="122">
        <v>1.0522587951535196</v>
      </c>
      <c r="G2896" s="122">
        <v>1.0945426899657622</v>
      </c>
      <c r="H2896" s="99">
        <v>13322.166666666666</v>
      </c>
      <c r="I2896" s="53">
        <v>14018.367045501047</v>
      </c>
      <c r="J2896" s="54">
        <v>13247.901881942806</v>
      </c>
      <c r="K2896" s="55">
        <v>0.99442547247891155</v>
      </c>
      <c r="L2896" s="121">
        <v>14581.680139505545</v>
      </c>
      <c r="M2896" s="54">
        <v>13652.034020923404</v>
      </c>
      <c r="N2896" s="120">
        <v>1.0247607887298165</v>
      </c>
      <c r="O2896" s="123">
        <v>13434.90147579726</v>
      </c>
      <c r="P2896" s="53">
        <v>14136.993239928668</v>
      </c>
      <c r="Q2896" s="54">
        <v>13360.11331782938</v>
      </c>
      <c r="R2896" s="55">
        <v>0.99443329315792828</v>
      </c>
      <c r="S2896" s="121">
        <v>14705.073200744122</v>
      </c>
      <c r="T2896" s="54">
        <v>13767.667180666016</v>
      </c>
      <c r="U2896" s="55">
        <v>1.0247687491767787</v>
      </c>
    </row>
    <row r="2897" spans="1:21" ht="13" x14ac:dyDescent="0.3">
      <c r="A2897" s="44" t="s">
        <v>4425</v>
      </c>
      <c r="B2897" s="44" t="s">
        <v>10562</v>
      </c>
      <c r="C2897" s="98" t="s">
        <v>1145</v>
      </c>
      <c r="D2897" s="98" t="s">
        <v>13158</v>
      </c>
      <c r="E2897" s="98" t="s">
        <v>352</v>
      </c>
      <c r="F2897" s="122">
        <v>1.0332635155670795</v>
      </c>
      <c r="G2897" s="122">
        <v>1.0788116598332758</v>
      </c>
      <c r="H2897" s="99">
        <v>10098.166666666664</v>
      </c>
      <c r="I2897" s="53">
        <v>10434.067190782294</v>
      </c>
      <c r="J2897" s="54">
        <v>9860.5991642546433</v>
      </c>
      <c r="K2897" s="55">
        <v>0.97647419474703123</v>
      </c>
      <c r="L2897" s="121">
        <v>10894.019942939722</v>
      </c>
      <c r="M2897" s="54">
        <v>10199.478349733869</v>
      </c>
      <c r="N2897" s="120">
        <v>1.0100326808233049</v>
      </c>
      <c r="O2897" s="123">
        <v>10186.395279562468</v>
      </c>
      <c r="P2897" s="53">
        <v>10525.23059751662</v>
      </c>
      <c r="Q2897" s="54">
        <v>9946.8303544167647</v>
      </c>
      <c r="R2897" s="55">
        <v>0.97648187424786514</v>
      </c>
      <c r="S2897" s="121">
        <v>10989.201999262632</v>
      </c>
      <c r="T2897" s="54">
        <v>10288.672054981778</v>
      </c>
      <c r="U2897" s="55">
        <v>1.0100405268608135</v>
      </c>
    </row>
    <row r="2898" spans="1:21" ht="13" x14ac:dyDescent="0.3">
      <c r="A2898" s="44" t="s">
        <v>4424</v>
      </c>
      <c r="B2898" s="44" t="s">
        <v>10561</v>
      </c>
      <c r="C2898" s="98" t="s">
        <v>1145</v>
      </c>
      <c r="D2898" s="98" t="s">
        <v>13158</v>
      </c>
      <c r="E2898" s="98" t="s">
        <v>348</v>
      </c>
      <c r="F2898" s="122">
        <v>1.0537192352010469</v>
      </c>
      <c r="G2898" s="122">
        <v>1.0983147304280279</v>
      </c>
      <c r="H2898" s="99">
        <v>3177.083333333333</v>
      </c>
      <c r="I2898" s="53">
        <v>3347.7538201699927</v>
      </c>
      <c r="J2898" s="54">
        <v>3163.7575183013105</v>
      </c>
      <c r="K2898" s="55">
        <v>0.99580564510467484</v>
      </c>
      <c r="L2898" s="121">
        <v>3489.4374247973797</v>
      </c>
      <c r="M2898" s="54">
        <v>3266.9704712664579</v>
      </c>
      <c r="N2898" s="120">
        <v>1.0282923450543606</v>
      </c>
      <c r="O2898" s="123">
        <v>3207.0260287655119</v>
      </c>
      <c r="P2898" s="53">
        <v>3379.3050143006458</v>
      </c>
      <c r="Q2898" s="54">
        <v>3193.5997393738207</v>
      </c>
      <c r="R2898" s="55">
        <v>0.99581347663808661</v>
      </c>
      <c r="S2898" s="121">
        <v>3522.3239282592617</v>
      </c>
      <c r="T2898" s="54">
        <v>3297.7859331101922</v>
      </c>
      <c r="U2898" s="55">
        <v>1.0283003329348146</v>
      </c>
    </row>
    <row r="2899" spans="1:21" ht="13" x14ac:dyDescent="0.3">
      <c r="A2899" s="44" t="s">
        <v>4423</v>
      </c>
      <c r="B2899" s="44" t="s">
        <v>10560</v>
      </c>
      <c r="C2899" s="98" t="s">
        <v>1145</v>
      </c>
      <c r="D2899" s="98" t="s">
        <v>13158</v>
      </c>
      <c r="E2899" s="98" t="s">
        <v>453</v>
      </c>
      <c r="F2899" s="122">
        <v>1.0554453190134685</v>
      </c>
      <c r="G2899" s="122">
        <v>1.1019895942992115</v>
      </c>
      <c r="H2899" s="99">
        <v>4819.0833333333339</v>
      </c>
      <c r="I2899" s="53">
        <v>5086.2789461024895</v>
      </c>
      <c r="J2899" s="54">
        <v>4806.7313549036016</v>
      </c>
      <c r="K2899" s="55">
        <v>0.99743686141629995</v>
      </c>
      <c r="L2899" s="121">
        <v>5310.5796873940926</v>
      </c>
      <c r="M2899" s="54">
        <v>4972.0069202935738</v>
      </c>
      <c r="N2899" s="120">
        <v>1.0317329202220837</v>
      </c>
      <c r="O2899" s="123">
        <v>4864.2939214182297</v>
      </c>
      <c r="P2899" s="53">
        <v>5133.9962496665394</v>
      </c>
      <c r="Q2899" s="54">
        <v>4851.8642192688858</v>
      </c>
      <c r="R2899" s="55">
        <v>0.99744470577844524</v>
      </c>
      <c r="S2899" s="121">
        <v>5360.401285015796</v>
      </c>
      <c r="T2899" s="54">
        <v>5018.6911577684223</v>
      </c>
      <c r="U2899" s="55">
        <v>1.0317409348292788</v>
      </c>
    </row>
    <row r="2900" spans="1:21" ht="13" x14ac:dyDescent="0.3">
      <c r="A2900" s="44" t="s">
        <v>4422</v>
      </c>
      <c r="B2900" s="44" t="s">
        <v>10559</v>
      </c>
      <c r="C2900" s="98" t="s">
        <v>1145</v>
      </c>
      <c r="D2900" s="98" t="s">
        <v>13158</v>
      </c>
      <c r="E2900" s="98" t="s">
        <v>453</v>
      </c>
      <c r="F2900" s="122">
        <v>1.0554453190134685</v>
      </c>
      <c r="G2900" s="122">
        <v>1.1019895942992115</v>
      </c>
      <c r="H2900" s="99">
        <v>1401.9166666666665</v>
      </c>
      <c r="I2900" s="53">
        <v>1479.6463834802983</v>
      </c>
      <c r="J2900" s="54">
        <v>1398.3233599672012</v>
      </c>
      <c r="K2900" s="55">
        <v>0.99743686141630006</v>
      </c>
      <c r="L2900" s="121">
        <v>1544.8975787413028</v>
      </c>
      <c r="M2900" s="54">
        <v>1446.4035764080093</v>
      </c>
      <c r="N2900" s="120">
        <v>1.0317329202220837</v>
      </c>
      <c r="O2900" s="123">
        <v>1416.3439194282291</v>
      </c>
      <c r="P2900" s="53">
        <v>1494.8735598737137</v>
      </c>
      <c r="Q2900" s="54">
        <v>1412.72474399518</v>
      </c>
      <c r="R2900" s="55">
        <v>0.99744470577844524</v>
      </c>
      <c r="S2900" s="121">
        <v>1560.7962611588694</v>
      </c>
      <c r="T2900" s="54">
        <v>1461.2999994706456</v>
      </c>
      <c r="U2900" s="55">
        <v>1.0317409348292785</v>
      </c>
    </row>
    <row r="2901" spans="1:21" ht="13" x14ac:dyDescent="0.3">
      <c r="A2901" s="44" t="s">
        <v>4421</v>
      </c>
      <c r="B2901" s="44" t="s">
        <v>10558</v>
      </c>
      <c r="C2901" s="98" t="s">
        <v>1145</v>
      </c>
      <c r="D2901" s="98" t="s">
        <v>13158</v>
      </c>
      <c r="E2901" s="98" t="s">
        <v>357</v>
      </c>
      <c r="F2901" s="122">
        <v>1.1305650396302136</v>
      </c>
      <c r="G2901" s="122">
        <v>1.1295926476849791</v>
      </c>
      <c r="H2901" s="99">
        <v>8964.1666666666642</v>
      </c>
      <c r="I2901" s="53">
        <v>10134.573442751836</v>
      </c>
      <c r="J2901" s="54">
        <v>9577.5659282661363</v>
      </c>
      <c r="K2901" s="55">
        <v>1.0684279179993834</v>
      </c>
      <c r="L2901" s="121">
        <v>10125.856759289431</v>
      </c>
      <c r="M2901" s="54">
        <v>9480.288941072884</v>
      </c>
      <c r="N2901" s="120">
        <v>1.0575761577844627</v>
      </c>
      <c r="O2901" s="123">
        <v>9044.3095339013853</v>
      </c>
      <c r="P2901" s="53">
        <v>10225.180166623139</v>
      </c>
      <c r="Q2901" s="54">
        <v>9663.268801421309</v>
      </c>
      <c r="R2901" s="55">
        <v>1.068436320672113</v>
      </c>
      <c r="S2901" s="121">
        <v>10216.385552882166</v>
      </c>
      <c r="T2901" s="54">
        <v>9565.1204289366342</v>
      </c>
      <c r="U2901" s="55">
        <v>1.0575843731445789</v>
      </c>
    </row>
    <row r="2902" spans="1:21" ht="13" x14ac:dyDescent="0.3">
      <c r="A2902" s="44" t="s">
        <v>4420</v>
      </c>
      <c r="B2902" s="44" t="s">
        <v>10557</v>
      </c>
      <c r="C2902" s="98" t="s">
        <v>1145</v>
      </c>
      <c r="D2902" s="98" t="s">
        <v>13158</v>
      </c>
      <c r="E2902" s="98" t="s">
        <v>359</v>
      </c>
      <c r="F2902" s="122">
        <v>1.0344657154001413</v>
      </c>
      <c r="G2902" s="122">
        <v>1.0850362300570009</v>
      </c>
      <c r="H2902" s="99">
        <v>7677.9166666666661</v>
      </c>
      <c r="I2902" s="53">
        <v>7942.5415573660011</v>
      </c>
      <c r="J2902" s="54">
        <v>7506.0105719665244</v>
      </c>
      <c r="K2902" s="55">
        <v>0.97761032032993211</v>
      </c>
      <c r="L2902" s="121">
        <v>8330.8177546918141</v>
      </c>
      <c r="M2902" s="54">
        <v>7799.6915527610781</v>
      </c>
      <c r="N2902" s="120">
        <v>1.0158604073710635</v>
      </c>
      <c r="O2902" s="123">
        <v>7749.6737666734443</v>
      </c>
      <c r="P2902" s="53">
        <v>8016.7718171595525</v>
      </c>
      <c r="Q2902" s="54">
        <v>7576.2206363602254</v>
      </c>
      <c r="R2902" s="55">
        <v>0.97761800876584848</v>
      </c>
      <c r="S2902" s="121">
        <v>8408.6768079629928</v>
      </c>
      <c r="T2902" s="54">
        <v>7872.6479046674422</v>
      </c>
      <c r="U2902" s="55">
        <v>1.01586829867895</v>
      </c>
    </row>
    <row r="2903" spans="1:21" ht="13" x14ac:dyDescent="0.3">
      <c r="A2903" s="44" t="s">
        <v>4419</v>
      </c>
      <c r="B2903" s="44" t="s">
        <v>10556</v>
      </c>
      <c r="C2903" s="98" t="s">
        <v>1145</v>
      </c>
      <c r="D2903" s="98" t="s">
        <v>13158</v>
      </c>
      <c r="E2903" s="98" t="s">
        <v>349</v>
      </c>
      <c r="F2903" s="122">
        <v>1.0545110993253139</v>
      </c>
      <c r="G2903" s="122">
        <v>1.0966647136453851</v>
      </c>
      <c r="H2903" s="99">
        <v>10316.333333333332</v>
      </c>
      <c r="I2903" s="53">
        <v>10878.688004339712</v>
      </c>
      <c r="J2903" s="54">
        <v>10280.783119601185</v>
      </c>
      <c r="K2903" s="55">
        <v>0.99655398748920998</v>
      </c>
      <c r="L2903" s="121">
        <v>11313.55874087034</v>
      </c>
      <c r="M2903" s="54">
        <v>10592.269707632926</v>
      </c>
      <c r="N2903" s="120">
        <v>1.0267475240847452</v>
      </c>
      <c r="O2903" s="123">
        <v>10404.805519045411</v>
      </c>
      <c r="P2903" s="53">
        <v>10971.98290615467</v>
      </c>
      <c r="Q2903" s="54">
        <v>10369.031975872471</v>
      </c>
      <c r="R2903" s="55">
        <v>0.99656182490797562</v>
      </c>
      <c r="S2903" s="121">
        <v>11410.583065079858</v>
      </c>
      <c r="T2903" s="54">
        <v>10683.191292744725</v>
      </c>
      <c r="U2903" s="55">
        <v>1.0267554999648716</v>
      </c>
    </row>
    <row r="2904" spans="1:21" ht="13" x14ac:dyDescent="0.3">
      <c r="A2904" s="44" t="s">
        <v>4418</v>
      </c>
      <c r="B2904" s="44" t="s">
        <v>10555</v>
      </c>
      <c r="C2904" s="98" t="s">
        <v>1145</v>
      </c>
      <c r="D2904" s="98" t="s">
        <v>13158</v>
      </c>
      <c r="E2904" s="98" t="s">
        <v>453</v>
      </c>
      <c r="F2904" s="122">
        <v>1.0554453190134685</v>
      </c>
      <c r="G2904" s="122">
        <v>1.1019895942992115</v>
      </c>
      <c r="H2904" s="99">
        <v>10738.166666666668</v>
      </c>
      <c r="I2904" s="53">
        <v>11333.547743119794</v>
      </c>
      <c r="J2904" s="54">
        <v>10710.643257365133</v>
      </c>
      <c r="K2904" s="55">
        <v>0.99743686141629995</v>
      </c>
      <c r="L2904" s="121">
        <v>11833.347928517318</v>
      </c>
      <c r="M2904" s="54">
        <v>11078.92005283144</v>
      </c>
      <c r="N2904" s="120">
        <v>1.0317329202220837</v>
      </c>
      <c r="O2904" s="123">
        <v>10826.077205618083</v>
      </c>
      <c r="P2904" s="53">
        <v>11426.332509948017</v>
      </c>
      <c r="Q2904" s="54">
        <v>10798.413393092462</v>
      </c>
      <c r="R2904" s="55">
        <v>0.99744470577844524</v>
      </c>
      <c r="S2904" s="121">
        <v>11930.224427671013</v>
      </c>
      <c r="T2904" s="54">
        <v>11169.707016658345</v>
      </c>
      <c r="U2904" s="55">
        <v>1.0317409348292785</v>
      </c>
    </row>
    <row r="2905" spans="1:21" ht="13" x14ac:dyDescent="0.3">
      <c r="A2905" s="44" t="s">
        <v>4417</v>
      </c>
      <c r="B2905" s="44" t="s">
        <v>10554</v>
      </c>
      <c r="C2905" s="98" t="s">
        <v>1145</v>
      </c>
      <c r="D2905" s="98" t="s">
        <v>13158</v>
      </c>
      <c r="E2905" s="98" t="s">
        <v>353</v>
      </c>
      <c r="F2905" s="122">
        <v>1.0861664302569625</v>
      </c>
      <c r="G2905" s="122">
        <v>1.1091206222774037</v>
      </c>
      <c r="H2905" s="99">
        <v>8758.1666666666679</v>
      </c>
      <c r="I2905" s="53">
        <v>9512.826623928855</v>
      </c>
      <c r="J2905" s="54">
        <v>8989.9910114130053</v>
      </c>
      <c r="K2905" s="55">
        <v>1.0264695059559272</v>
      </c>
      <c r="L2905" s="121">
        <v>9713.8632633425495</v>
      </c>
      <c r="M2905" s="54">
        <v>9094.5618390342352</v>
      </c>
      <c r="N2905" s="120">
        <v>1.0384093138633543</v>
      </c>
      <c r="O2905" s="123">
        <v>8825.0518880111358</v>
      </c>
      <c r="P2905" s="53">
        <v>9585.475106033522</v>
      </c>
      <c r="Q2905" s="54">
        <v>9058.7178934299773</v>
      </c>
      <c r="R2905" s="55">
        <v>1.0264775786458862</v>
      </c>
      <c r="S2905" s="121">
        <v>9788.0470416612879</v>
      </c>
      <c r="T2905" s="54">
        <v>9164.0872628553789</v>
      </c>
      <c r="U2905" s="55">
        <v>1.03841738033346</v>
      </c>
    </row>
    <row r="2906" spans="1:21" ht="13" x14ac:dyDescent="0.3">
      <c r="A2906" s="44" t="s">
        <v>4416</v>
      </c>
      <c r="B2906" s="44" t="s">
        <v>10553</v>
      </c>
      <c r="C2906" s="98" t="s">
        <v>1145</v>
      </c>
      <c r="D2906" s="98" t="s">
        <v>13158</v>
      </c>
      <c r="E2906" s="98" t="s">
        <v>356</v>
      </c>
      <c r="F2906" s="122">
        <v>1.0329873291297218</v>
      </c>
      <c r="G2906" s="122">
        <v>1.0813206771282611</v>
      </c>
      <c r="H2906" s="99">
        <v>8263.9166666666679</v>
      </c>
      <c r="I2906" s="53">
        <v>8536.5212056505952</v>
      </c>
      <c r="J2906" s="54">
        <v>8067.3444330934253</v>
      </c>
      <c r="K2906" s="55">
        <v>0.9762131878257998</v>
      </c>
      <c r="L2906" s="121">
        <v>8935.9439657315233</v>
      </c>
      <c r="M2906" s="54">
        <v>8366.2383115042521</v>
      </c>
      <c r="N2906" s="120">
        <v>1.0123817372518178</v>
      </c>
      <c r="O2906" s="123">
        <v>8334.4303053075564</v>
      </c>
      <c r="P2906" s="53">
        <v>8609.3609008974654</v>
      </c>
      <c r="Q2906" s="54">
        <v>8136.2447642126872</v>
      </c>
      <c r="R2906" s="55">
        <v>0.97622086527393959</v>
      </c>
      <c r="S2906" s="121">
        <v>9012.191821213466</v>
      </c>
      <c r="T2906" s="54">
        <v>8437.6905758285284</v>
      </c>
      <c r="U2906" s="55">
        <v>1.0123896015370377</v>
      </c>
    </row>
    <row r="2907" spans="1:21" ht="13" x14ac:dyDescent="0.3">
      <c r="A2907" s="44" t="s">
        <v>4415</v>
      </c>
      <c r="B2907" s="44" t="s">
        <v>10552</v>
      </c>
      <c r="C2907" s="98" t="s">
        <v>1145</v>
      </c>
      <c r="D2907" s="98" t="s">
        <v>13158</v>
      </c>
      <c r="E2907" s="98" t="s">
        <v>357</v>
      </c>
      <c r="F2907" s="122">
        <v>1.1305650396302136</v>
      </c>
      <c r="G2907" s="122">
        <v>1.1295926476849791</v>
      </c>
      <c r="H2907" s="99">
        <v>8419.3333333333321</v>
      </c>
      <c r="I2907" s="53">
        <v>9518.6039236599772</v>
      </c>
      <c r="J2907" s="54">
        <v>8995.4507842761395</v>
      </c>
      <c r="K2907" s="55">
        <v>1.0684279179993832</v>
      </c>
      <c r="L2907" s="121">
        <v>9510.4170317423996</v>
      </c>
      <c r="M2907" s="54">
        <v>8904.0861977733166</v>
      </c>
      <c r="N2907" s="120">
        <v>1.0575761577844625</v>
      </c>
      <c r="O2907" s="123">
        <v>8485.8798766267591</v>
      </c>
      <c r="P2907" s="53">
        <v>9593.8391190157636</v>
      </c>
      <c r="Q2907" s="54">
        <v>9066.622273048617</v>
      </c>
      <c r="R2907" s="55">
        <v>1.0684363206721128</v>
      </c>
      <c r="S2907" s="121">
        <v>9585.5875177755042</v>
      </c>
      <c r="T2907" s="54">
        <v>8974.5339499025049</v>
      </c>
      <c r="U2907" s="55">
        <v>1.0575843731445786</v>
      </c>
    </row>
    <row r="2908" spans="1:21" ht="13" x14ac:dyDescent="0.3">
      <c r="A2908" s="44" t="s">
        <v>4414</v>
      </c>
      <c r="B2908" s="44" t="s">
        <v>10551</v>
      </c>
      <c r="C2908" s="98" t="s">
        <v>1145</v>
      </c>
      <c r="D2908" s="98" t="s">
        <v>13158</v>
      </c>
      <c r="E2908" s="98" t="s">
        <v>354</v>
      </c>
      <c r="F2908" s="122">
        <v>1.0522587951535196</v>
      </c>
      <c r="G2908" s="122">
        <v>1.0945426899657622</v>
      </c>
      <c r="H2908" s="99">
        <v>7532.583333333333</v>
      </c>
      <c r="I2908" s="53">
        <v>7926.2270627268153</v>
      </c>
      <c r="J2908" s="54">
        <v>7490.5927402367743</v>
      </c>
      <c r="K2908" s="55">
        <v>0.99442547247891155</v>
      </c>
      <c r="L2908" s="121">
        <v>8244.7340240579342</v>
      </c>
      <c r="M2908" s="54">
        <v>7719.0960378397376</v>
      </c>
      <c r="N2908" s="120">
        <v>1.0247607887298167</v>
      </c>
      <c r="O2908" s="123">
        <v>7598.9713346262079</v>
      </c>
      <c r="P2908" s="53">
        <v>7996.0844209799061</v>
      </c>
      <c r="Q2908" s="54">
        <v>7556.6700889050371</v>
      </c>
      <c r="R2908" s="55">
        <v>0.99443329315792828</v>
      </c>
      <c r="S2908" s="121">
        <v>8317.3985255744883</v>
      </c>
      <c r="T2908" s="54">
        <v>7787.1883496150958</v>
      </c>
      <c r="U2908" s="55">
        <v>1.0247687491767787</v>
      </c>
    </row>
    <row r="2909" spans="1:21" ht="13" x14ac:dyDescent="0.3">
      <c r="A2909" s="44" t="s">
        <v>4413</v>
      </c>
      <c r="B2909" s="44" t="s">
        <v>7686</v>
      </c>
      <c r="C2909" s="98" t="s">
        <v>1145</v>
      </c>
      <c r="D2909" s="98" t="s">
        <v>13158</v>
      </c>
      <c r="E2909" s="98" t="s">
        <v>352</v>
      </c>
      <c r="F2909" s="122">
        <v>1.0332635155670795</v>
      </c>
      <c r="G2909" s="122">
        <v>1.0788116598332758</v>
      </c>
      <c r="H2909" s="99">
        <v>3582.083333333333</v>
      </c>
      <c r="I2909" s="53">
        <v>3701.2360180542423</v>
      </c>
      <c r="J2909" s="54">
        <v>3497.8119384334273</v>
      </c>
      <c r="K2909" s="55">
        <v>0.97647419474703112</v>
      </c>
      <c r="L2909" s="121">
        <v>3864.3932664944464</v>
      </c>
      <c r="M2909" s="54">
        <v>3618.0212320991468</v>
      </c>
      <c r="N2909" s="120">
        <v>1.0100326808233051</v>
      </c>
      <c r="O2909" s="123">
        <v>3611.9924433459109</v>
      </c>
      <c r="P2909" s="53">
        <v>3732.1400102133211</v>
      </c>
      <c r="Q2909" s="54">
        <v>3527.0451508475408</v>
      </c>
      <c r="R2909" s="55">
        <v>0.97648187424786503</v>
      </c>
      <c r="S2909" s="121">
        <v>3896.6595631112514</v>
      </c>
      <c r="T2909" s="54">
        <v>3648.2587504943804</v>
      </c>
      <c r="U2909" s="55">
        <v>1.0100405268608132</v>
      </c>
    </row>
    <row r="2910" spans="1:21" ht="13" x14ac:dyDescent="0.3">
      <c r="A2910" s="44" t="s">
        <v>4412</v>
      </c>
      <c r="B2910" s="44" t="s">
        <v>13307</v>
      </c>
      <c r="C2910" s="98" t="s">
        <v>1145</v>
      </c>
      <c r="D2910" s="98" t="s">
        <v>13158</v>
      </c>
      <c r="E2910" s="98" t="s">
        <v>353</v>
      </c>
      <c r="F2910" s="122">
        <v>1.0861664302569625</v>
      </c>
      <c r="G2910" s="122">
        <v>1.1091206222774037</v>
      </c>
      <c r="H2910" s="99">
        <v>8028.3333333333339</v>
      </c>
      <c r="I2910" s="53">
        <v>8720.1061575796484</v>
      </c>
      <c r="J2910" s="54">
        <v>8240.8393503161715</v>
      </c>
      <c r="K2910" s="55">
        <v>1.0264695059559275</v>
      </c>
      <c r="L2910" s="121">
        <v>8904.39006251709</v>
      </c>
      <c r="M2910" s="54">
        <v>8336.6961081329628</v>
      </c>
      <c r="N2910" s="120">
        <v>1.0384093138633541</v>
      </c>
      <c r="O2910" s="123">
        <v>8105.4903251455989</v>
      </c>
      <c r="P2910" s="53">
        <v>8803.9114919457406</v>
      </c>
      <c r="Q2910" s="54">
        <v>8320.1040826931112</v>
      </c>
      <c r="R2910" s="55">
        <v>1.0264775786458862</v>
      </c>
      <c r="S2910" s="121">
        <v>8989.9664732889614</v>
      </c>
      <c r="T2910" s="54">
        <v>8416.8820297558977</v>
      </c>
      <c r="U2910" s="55">
        <v>1.03841738033346</v>
      </c>
    </row>
    <row r="2911" spans="1:21" ht="13" x14ac:dyDescent="0.3">
      <c r="A2911" s="44" t="s">
        <v>4411</v>
      </c>
      <c r="B2911" s="44" t="s">
        <v>8587</v>
      </c>
      <c r="C2911" s="98" t="s">
        <v>1145</v>
      </c>
      <c r="D2911" s="98" t="s">
        <v>13158</v>
      </c>
      <c r="E2911" s="98" t="s">
        <v>350</v>
      </c>
      <c r="F2911" s="122">
        <v>1.0330121695143759</v>
      </c>
      <c r="G2911" s="122">
        <v>1.0835084265772246</v>
      </c>
      <c r="H2911" s="99">
        <v>4436.416666666667</v>
      </c>
      <c r="I2911" s="53">
        <v>4582.8724057030695</v>
      </c>
      <c r="J2911" s="54">
        <v>4330.9926021449401</v>
      </c>
      <c r="K2911" s="55">
        <v>0.97623666295507405</v>
      </c>
      <c r="L2911" s="121">
        <v>4806.8948421409759</v>
      </c>
      <c r="M2911" s="54">
        <v>4500.4341949675427</v>
      </c>
      <c r="N2911" s="120">
        <v>1.014430008069773</v>
      </c>
      <c r="O2911" s="123">
        <v>4481.9972947118749</v>
      </c>
      <c r="P2911" s="53">
        <v>4629.9577491678774</v>
      </c>
      <c r="Q2911" s="54">
        <v>4375.5244934924522</v>
      </c>
      <c r="R2911" s="55">
        <v>0.97624434058783438</v>
      </c>
      <c r="S2911" s="121">
        <v>4856.281836716641</v>
      </c>
      <c r="T2911" s="54">
        <v>4546.7078708622048</v>
      </c>
      <c r="U2911" s="55">
        <v>1.0144378882661709</v>
      </c>
    </row>
    <row r="2912" spans="1:21" ht="13" x14ac:dyDescent="0.3">
      <c r="A2912" s="44" t="s">
        <v>4410</v>
      </c>
      <c r="B2912" s="44" t="s">
        <v>10550</v>
      </c>
      <c r="C2912" s="98" t="s">
        <v>1145</v>
      </c>
      <c r="D2912" s="98" t="s">
        <v>13158</v>
      </c>
      <c r="E2912" s="98" t="s">
        <v>348</v>
      </c>
      <c r="F2912" s="122">
        <v>1.0537192352010469</v>
      </c>
      <c r="G2912" s="122">
        <v>1.0983147304280279</v>
      </c>
      <c r="H2912" s="99">
        <v>3798.25</v>
      </c>
      <c r="I2912" s="53">
        <v>4002.2890851023767</v>
      </c>
      <c r="J2912" s="54">
        <v>3782.3187915188314</v>
      </c>
      <c r="K2912" s="55">
        <v>0.99580564510467484</v>
      </c>
      <c r="L2912" s="121">
        <v>4171.6739248482572</v>
      </c>
      <c r="M2912" s="54">
        <v>3905.711399602726</v>
      </c>
      <c r="N2912" s="120">
        <v>1.0282923450543608</v>
      </c>
      <c r="O2912" s="123">
        <v>3833.4496393356171</v>
      </c>
      <c r="P2912" s="53">
        <v>4039.3796221424559</v>
      </c>
      <c r="Q2912" s="54">
        <v>3817.4008128638206</v>
      </c>
      <c r="R2912" s="55">
        <v>0.99581347663808673</v>
      </c>
      <c r="S2912" s="121">
        <v>4210.3342072363193</v>
      </c>
      <c r="T2912" s="54">
        <v>3941.9375404176608</v>
      </c>
      <c r="U2912" s="55">
        <v>1.0283003329348148</v>
      </c>
    </row>
    <row r="2913" spans="1:21" ht="13" x14ac:dyDescent="0.3">
      <c r="A2913" s="44" t="s">
        <v>4409</v>
      </c>
      <c r="B2913" s="44" t="s">
        <v>10549</v>
      </c>
      <c r="C2913" s="98" t="s">
        <v>1145</v>
      </c>
      <c r="D2913" s="98" t="s">
        <v>13158</v>
      </c>
      <c r="E2913" s="98" t="s">
        <v>353</v>
      </c>
      <c r="F2913" s="122">
        <v>1.0861664302569625</v>
      </c>
      <c r="G2913" s="122">
        <v>1.1091206222774037</v>
      </c>
      <c r="H2913" s="99">
        <v>877.08333333333326</v>
      </c>
      <c r="I2913" s="53">
        <v>952.65847320454407</v>
      </c>
      <c r="J2913" s="54">
        <v>900.29929584884451</v>
      </c>
      <c r="K2913" s="55">
        <v>1.0264695059559272</v>
      </c>
      <c r="L2913" s="121">
        <v>972.79121245580609</v>
      </c>
      <c r="M2913" s="54">
        <v>910.77150236765021</v>
      </c>
      <c r="N2913" s="120">
        <v>1.0384093138633543</v>
      </c>
      <c r="O2913" s="123">
        <v>884.77377060974572</v>
      </c>
      <c r="P2913" s="53">
        <v>961.01156800818012</v>
      </c>
      <c r="Q2913" s="54">
        <v>908.20043770488257</v>
      </c>
      <c r="R2913" s="55">
        <v>1.0264775786458862</v>
      </c>
      <c r="S2913" s="121">
        <v>981.32083503340607</v>
      </c>
      <c r="T2913" s="54">
        <v>918.76446106432991</v>
      </c>
      <c r="U2913" s="55">
        <v>1.0384173803334602</v>
      </c>
    </row>
    <row r="2914" spans="1:21" ht="13" x14ac:dyDescent="0.3">
      <c r="A2914" s="44" t="s">
        <v>4408</v>
      </c>
      <c r="B2914" s="44" t="s">
        <v>10548</v>
      </c>
      <c r="C2914" s="98" t="s">
        <v>1145</v>
      </c>
      <c r="D2914" s="98" t="s">
        <v>13158</v>
      </c>
      <c r="E2914" s="98" t="s">
        <v>453</v>
      </c>
      <c r="F2914" s="122">
        <v>1.0554453190134685</v>
      </c>
      <c r="G2914" s="122">
        <v>1.1019895942992115</v>
      </c>
      <c r="H2914" s="99">
        <v>4819.25</v>
      </c>
      <c r="I2914" s="53">
        <v>5086.4548536556576</v>
      </c>
      <c r="J2914" s="54">
        <v>4806.8975943805035</v>
      </c>
      <c r="K2914" s="55">
        <v>0.99743686141629995</v>
      </c>
      <c r="L2914" s="121">
        <v>5310.7633523264749</v>
      </c>
      <c r="M2914" s="54">
        <v>4972.1788757802769</v>
      </c>
      <c r="N2914" s="120">
        <v>1.0317329202220837</v>
      </c>
      <c r="O2914" s="123">
        <v>4865.5958124239187</v>
      </c>
      <c r="P2914" s="53">
        <v>5135.3703244343596</v>
      </c>
      <c r="Q2914" s="54">
        <v>4853.1627835600111</v>
      </c>
      <c r="R2914" s="55">
        <v>0.99744470577844535</v>
      </c>
      <c r="S2914" s="121">
        <v>5361.8359553569762</v>
      </c>
      <c r="T2914" s="54">
        <v>5020.0343720116762</v>
      </c>
      <c r="U2914" s="55">
        <v>1.0317409348292783</v>
      </c>
    </row>
    <row r="2915" spans="1:21" ht="13" x14ac:dyDescent="0.3">
      <c r="A2915" s="44" t="s">
        <v>4407</v>
      </c>
      <c r="B2915" s="44" t="s">
        <v>10547</v>
      </c>
      <c r="C2915" s="98" t="s">
        <v>1145</v>
      </c>
      <c r="D2915" s="98" t="s">
        <v>13158</v>
      </c>
      <c r="E2915" s="98" t="s">
        <v>356</v>
      </c>
      <c r="F2915" s="122">
        <v>1.0329873291297218</v>
      </c>
      <c r="G2915" s="122">
        <v>1.0813206771282611</v>
      </c>
      <c r="H2915" s="99">
        <v>5670.9166666666661</v>
      </c>
      <c r="I2915" s="53">
        <v>5857.985061217224</v>
      </c>
      <c r="J2915" s="54">
        <v>5536.0236370611237</v>
      </c>
      <c r="K2915" s="55">
        <v>0.97621318782579969</v>
      </c>
      <c r="L2915" s="121">
        <v>6132.0794499379408</v>
      </c>
      <c r="M2915" s="54">
        <v>5741.132466810288</v>
      </c>
      <c r="N2915" s="120">
        <v>1.012381737251818</v>
      </c>
      <c r="O2915" s="123">
        <v>5726.684493377159</v>
      </c>
      <c r="P2915" s="53">
        <v>5915.5925195822656</v>
      </c>
      <c r="Q2915" s="54">
        <v>5590.5088912755018</v>
      </c>
      <c r="R2915" s="55">
        <v>0.97622086527393948</v>
      </c>
      <c r="S2915" s="121">
        <v>6192.3823540785024</v>
      </c>
      <c r="T2915" s="54">
        <v>5797.6358323784343</v>
      </c>
      <c r="U2915" s="55">
        <v>1.0123896015370377</v>
      </c>
    </row>
    <row r="2916" spans="1:21" ht="13" x14ac:dyDescent="0.3">
      <c r="A2916" s="44" t="s">
        <v>4406</v>
      </c>
      <c r="B2916" s="44" t="s">
        <v>10546</v>
      </c>
      <c r="C2916" s="98" t="s">
        <v>1145</v>
      </c>
      <c r="D2916" s="98" t="s">
        <v>13158</v>
      </c>
      <c r="E2916" s="98" t="s">
        <v>358</v>
      </c>
      <c r="F2916" s="122">
        <v>1.0343382517386783</v>
      </c>
      <c r="G2916" s="122">
        <v>1.0846701000644843</v>
      </c>
      <c r="H2916" s="99">
        <v>24134</v>
      </c>
      <c r="I2916" s="53">
        <v>24962.719367461264</v>
      </c>
      <c r="J2916" s="54">
        <v>23590.740334676419</v>
      </c>
      <c r="K2916" s="55">
        <v>0.97748986221415513</v>
      </c>
      <c r="L2916" s="121">
        <v>26177.428194956265</v>
      </c>
      <c r="M2916" s="54">
        <v>24508.502235596345</v>
      </c>
      <c r="N2916" s="120">
        <v>1.0155176197727831</v>
      </c>
      <c r="O2916" s="123">
        <v>24364.908703499335</v>
      </c>
      <c r="P2916" s="53">
        <v>25201.557072150012</v>
      </c>
      <c r="Q2916" s="54">
        <v>23816.638556401223</v>
      </c>
      <c r="R2916" s="55">
        <v>0.97749754970272607</v>
      </c>
      <c r="S2916" s="121">
        <v>26427.887961486649</v>
      </c>
      <c r="T2916" s="54">
        <v>24743.186298675908</v>
      </c>
      <c r="U2916" s="55">
        <v>1.01552550841786</v>
      </c>
    </row>
    <row r="2917" spans="1:21" ht="13" x14ac:dyDescent="0.3">
      <c r="A2917" s="44" t="s">
        <v>4405</v>
      </c>
      <c r="B2917" s="44" t="s">
        <v>10545</v>
      </c>
      <c r="C2917" s="98" t="s">
        <v>1145</v>
      </c>
      <c r="D2917" s="98" t="s">
        <v>13158</v>
      </c>
      <c r="E2917" s="98" t="s">
        <v>354</v>
      </c>
      <c r="F2917" s="122">
        <v>1.0522587951535196</v>
      </c>
      <c r="G2917" s="122">
        <v>1.0945426899657622</v>
      </c>
      <c r="H2917" s="99">
        <v>7453.416666666667</v>
      </c>
      <c r="I2917" s="53">
        <v>7842.9232414438293</v>
      </c>
      <c r="J2917" s="54">
        <v>7411.8673903321942</v>
      </c>
      <c r="K2917" s="55">
        <v>0.99442547247891155</v>
      </c>
      <c r="L2917" s="121">
        <v>8158.0827277689787</v>
      </c>
      <c r="M2917" s="54">
        <v>7637.9691420652944</v>
      </c>
      <c r="N2917" s="120">
        <v>1.0247607887298167</v>
      </c>
      <c r="O2917" s="123">
        <v>7519.9893499476002</v>
      </c>
      <c r="P2917" s="53">
        <v>7912.9749329431606</v>
      </c>
      <c r="Q2917" s="54">
        <v>7478.1277737809396</v>
      </c>
      <c r="R2917" s="55">
        <v>0.99443329315792817</v>
      </c>
      <c r="S2917" s="121">
        <v>8230.9493716055294</v>
      </c>
      <c r="T2917" s="54">
        <v>7706.2500799684985</v>
      </c>
      <c r="U2917" s="55">
        <v>1.0247687491767785</v>
      </c>
    </row>
    <row r="2918" spans="1:21" ht="13" x14ac:dyDescent="0.3">
      <c r="A2918" s="44" t="s">
        <v>4404</v>
      </c>
      <c r="B2918" s="44" t="s">
        <v>10544</v>
      </c>
      <c r="C2918" s="98" t="s">
        <v>1145</v>
      </c>
      <c r="D2918" s="98" t="s">
        <v>13158</v>
      </c>
      <c r="E2918" s="98" t="s">
        <v>351</v>
      </c>
      <c r="F2918" s="122">
        <v>1.0490889295608026</v>
      </c>
      <c r="G2918" s="122">
        <v>1.0981876218699733</v>
      </c>
      <c r="H2918" s="99">
        <v>7088.5833333333339</v>
      </c>
      <c r="I2918" s="53">
        <v>7436.5543012692133</v>
      </c>
      <c r="J2918" s="54">
        <v>7027.8329425374959</v>
      </c>
      <c r="K2918" s="55">
        <v>0.9914298262517186</v>
      </c>
      <c r="L2918" s="121">
        <v>7784.5944732604621</v>
      </c>
      <c r="M2918" s="54">
        <v>7288.2924032955698</v>
      </c>
      <c r="N2918" s="120">
        <v>1.028173340224855</v>
      </c>
      <c r="O2918" s="123">
        <v>7156.099056570537</v>
      </c>
      <c r="P2918" s="53">
        <v>7507.3842990886542</v>
      </c>
      <c r="Q2918" s="54">
        <v>7094.8258412567229</v>
      </c>
      <c r="R2918" s="55">
        <v>0.99143762337141561</v>
      </c>
      <c r="S2918" s="121">
        <v>7858.7394048011574</v>
      </c>
      <c r="T2918" s="54">
        <v>7357.7674254224448</v>
      </c>
      <c r="U2918" s="55">
        <v>1.0281813271808671</v>
      </c>
    </row>
    <row r="2919" spans="1:21" ht="13" x14ac:dyDescent="0.3">
      <c r="A2919" s="44" t="s">
        <v>4403</v>
      </c>
      <c r="B2919" s="44" t="s">
        <v>10543</v>
      </c>
      <c r="C2919" s="98" t="s">
        <v>1145</v>
      </c>
      <c r="D2919" s="98" t="s">
        <v>13158</v>
      </c>
      <c r="E2919" s="98" t="s">
        <v>352</v>
      </c>
      <c r="F2919" s="122">
        <v>1.0332635155670795</v>
      </c>
      <c r="G2919" s="122">
        <v>1.0788116598332758</v>
      </c>
      <c r="H2919" s="99">
        <v>9673.9166666666661</v>
      </c>
      <c r="I2919" s="53">
        <v>9995.7051443029632</v>
      </c>
      <c r="J2919" s="54">
        <v>9446.3299871332165</v>
      </c>
      <c r="K2919" s="55">
        <v>0.97647419474703112</v>
      </c>
      <c r="L2919" s="121">
        <v>10436.334096255456</v>
      </c>
      <c r="M2919" s="54">
        <v>9770.9719848945824</v>
      </c>
      <c r="N2919" s="120">
        <v>1.0100326808233049</v>
      </c>
      <c r="O2919" s="123">
        <v>9754.8490903013117</v>
      </c>
      <c r="P2919" s="53">
        <v>10079.32966487106</v>
      </c>
      <c r="Q2919" s="54">
        <v>9525.4333227025054</v>
      </c>
      <c r="R2919" s="55">
        <v>0.97648187424786492</v>
      </c>
      <c r="S2919" s="121">
        <v>10523.644938531079</v>
      </c>
      <c r="T2919" s="54">
        <v>9852.7929146156639</v>
      </c>
      <c r="U2919" s="55">
        <v>1.0100405268608135</v>
      </c>
    </row>
    <row r="2920" spans="1:21" ht="13" x14ac:dyDescent="0.3">
      <c r="A2920" s="44" t="s">
        <v>4402</v>
      </c>
      <c r="B2920" s="44" t="s">
        <v>10542</v>
      </c>
      <c r="C2920" s="98" t="s">
        <v>1145</v>
      </c>
      <c r="D2920" s="98" t="s">
        <v>13158</v>
      </c>
      <c r="E2920" s="98" t="s">
        <v>453</v>
      </c>
      <c r="F2920" s="122">
        <v>1.0554453190134685</v>
      </c>
      <c r="G2920" s="122">
        <v>1.1019895942992115</v>
      </c>
      <c r="H2920" s="99">
        <v>9587.4166666666642</v>
      </c>
      <c r="I2920" s="53">
        <v>10118.994042265042</v>
      </c>
      <c r="J2920" s="54">
        <v>9562.8427890903222</v>
      </c>
      <c r="K2920" s="55">
        <v>0.99743686141629995</v>
      </c>
      <c r="L2920" s="121">
        <v>10565.233402877497</v>
      </c>
      <c r="M2920" s="54">
        <v>9891.6533948858741</v>
      </c>
      <c r="N2920" s="120">
        <v>1.0317329202220837</v>
      </c>
      <c r="O2920" s="123">
        <v>9667.9372171544346</v>
      </c>
      <c r="P2920" s="53">
        <v>10203.979080361747</v>
      </c>
      <c r="Q2920" s="54">
        <v>9643.2327930490846</v>
      </c>
      <c r="R2920" s="55">
        <v>0.99744470577844513</v>
      </c>
      <c r="S2920" s="121">
        <v>10653.966211642264</v>
      </c>
      <c r="T2920" s="54">
        <v>9974.8065822976914</v>
      </c>
      <c r="U2920" s="55">
        <v>1.0317409348292788</v>
      </c>
    </row>
    <row r="2921" spans="1:21" ht="13" x14ac:dyDescent="0.3">
      <c r="A2921" s="44" t="s">
        <v>4401</v>
      </c>
      <c r="B2921" s="44" t="s">
        <v>10541</v>
      </c>
      <c r="C2921" s="98" t="s">
        <v>1145</v>
      </c>
      <c r="D2921" s="98" t="s">
        <v>13158</v>
      </c>
      <c r="E2921" s="98" t="s">
        <v>349</v>
      </c>
      <c r="F2921" s="122">
        <v>1.0545110993253139</v>
      </c>
      <c r="G2921" s="122">
        <v>1.0966647136453851</v>
      </c>
      <c r="H2921" s="99">
        <v>5632.75</v>
      </c>
      <c r="I2921" s="53">
        <v>5939.7973947246619</v>
      </c>
      <c r="J2921" s="54">
        <v>5613.3394730298478</v>
      </c>
      <c r="K2921" s="55">
        <v>0.99655398748920998</v>
      </c>
      <c r="L2921" s="121">
        <v>6177.2381657860433</v>
      </c>
      <c r="M2921" s="54">
        <v>5783.4121162883494</v>
      </c>
      <c r="N2921" s="120">
        <v>1.0267475240847455</v>
      </c>
      <c r="O2921" s="123">
        <v>5678.027414963507</v>
      </c>
      <c r="P2921" s="53">
        <v>5987.5429313524382</v>
      </c>
      <c r="Q2921" s="54">
        <v>5658.5053625335477</v>
      </c>
      <c r="R2921" s="55">
        <v>0.99656182490797562</v>
      </c>
      <c r="S2921" s="121">
        <v>6226.8923091016004</v>
      </c>
      <c r="T2921" s="54">
        <v>5829.9458772651014</v>
      </c>
      <c r="U2921" s="55">
        <v>1.0267554999648714</v>
      </c>
    </row>
    <row r="2922" spans="1:21" ht="13" x14ac:dyDescent="0.3">
      <c r="A2922" s="44" t="s">
        <v>4400</v>
      </c>
      <c r="B2922" s="44" t="s">
        <v>10500</v>
      </c>
      <c r="C2922" s="98" t="s">
        <v>1145</v>
      </c>
      <c r="D2922" s="98" t="s">
        <v>13158</v>
      </c>
      <c r="E2922" s="98" t="s">
        <v>348</v>
      </c>
      <c r="F2922" s="122">
        <v>1.0537192352010469</v>
      </c>
      <c r="G2922" s="122">
        <v>1.0983147304280279</v>
      </c>
      <c r="H2922" s="99">
        <v>5015.6666666666661</v>
      </c>
      <c r="I2922" s="53">
        <v>5285.1044440233836</v>
      </c>
      <c r="J2922" s="54">
        <v>4994.6291806300133</v>
      </c>
      <c r="K2922" s="55">
        <v>0.99580564510467484</v>
      </c>
      <c r="L2922" s="121">
        <v>5508.7805829168447</v>
      </c>
      <c r="M2922" s="54">
        <v>5157.5716386776548</v>
      </c>
      <c r="N2922" s="120">
        <v>1.0282923450543608</v>
      </c>
      <c r="O2922" s="123">
        <v>5066.8147093835823</v>
      </c>
      <c r="P2922" s="53">
        <v>5339.0001204770833</v>
      </c>
      <c r="Q2922" s="54">
        <v>5045.6023712322622</v>
      </c>
      <c r="R2922" s="55">
        <v>0.99581347663808673</v>
      </c>
      <c r="S2922" s="121">
        <v>5564.9572316653957</v>
      </c>
      <c r="T2922" s="54">
        <v>5210.2072525781541</v>
      </c>
      <c r="U2922" s="55">
        <v>1.0283003329348146</v>
      </c>
    </row>
    <row r="2923" spans="1:21" ht="13" x14ac:dyDescent="0.3">
      <c r="A2923" s="44" t="s">
        <v>4399</v>
      </c>
      <c r="B2923" s="44" t="s">
        <v>10540</v>
      </c>
      <c r="C2923" s="98" t="s">
        <v>1145</v>
      </c>
      <c r="D2923" s="98" t="s">
        <v>13158</v>
      </c>
      <c r="E2923" s="98" t="s">
        <v>453</v>
      </c>
      <c r="F2923" s="122">
        <v>1.0554453190134685</v>
      </c>
      <c r="G2923" s="122">
        <v>1.1019895942992115</v>
      </c>
      <c r="H2923" s="99">
        <v>2239.166666666667</v>
      </c>
      <c r="I2923" s="53">
        <v>2363.3179768243253</v>
      </c>
      <c r="J2923" s="54">
        <v>2233.427372187999</v>
      </c>
      <c r="K2923" s="55">
        <v>0.99743686141630017</v>
      </c>
      <c r="L2923" s="121">
        <v>2467.538366568318</v>
      </c>
      <c r="M2923" s="54">
        <v>2310.2219638639494</v>
      </c>
      <c r="N2923" s="120">
        <v>1.0317329202220837</v>
      </c>
      <c r="O2923" s="123">
        <v>2260.0126198816542</v>
      </c>
      <c r="P2923" s="53">
        <v>2385.3197405654573</v>
      </c>
      <c r="Q2923" s="54">
        <v>2254.2376226934298</v>
      </c>
      <c r="R2923" s="55">
        <v>0.99744470577844524</v>
      </c>
      <c r="S2923" s="121">
        <v>2490.5103900944823</v>
      </c>
      <c r="T2923" s="54">
        <v>2331.7475331626651</v>
      </c>
      <c r="U2923" s="55">
        <v>1.0317409348292788</v>
      </c>
    </row>
    <row r="2924" spans="1:21" ht="13" x14ac:dyDescent="0.3">
      <c r="A2924" s="44" t="s">
        <v>4398</v>
      </c>
      <c r="B2924" s="44" t="s">
        <v>10539</v>
      </c>
      <c r="C2924" s="98" t="s">
        <v>1145</v>
      </c>
      <c r="D2924" s="98" t="s">
        <v>13158</v>
      </c>
      <c r="E2924" s="98" t="s">
        <v>354</v>
      </c>
      <c r="F2924" s="122">
        <v>1.0522587951535196</v>
      </c>
      <c r="G2924" s="122">
        <v>1.0945426899657622</v>
      </c>
      <c r="H2924" s="99">
        <v>15543.583333333332</v>
      </c>
      <c r="I2924" s="53">
        <v>16355.87227070166</v>
      </c>
      <c r="J2924" s="54">
        <v>15456.935200265334</v>
      </c>
      <c r="K2924" s="55">
        <v>0.99442547247891155</v>
      </c>
      <c r="L2924" s="121">
        <v>17013.115513373654</v>
      </c>
      <c r="M2924" s="54">
        <v>15928.454716354297</v>
      </c>
      <c r="N2924" s="120">
        <v>1.0247607887298167</v>
      </c>
      <c r="O2924" s="123">
        <v>15668.422352306334</v>
      </c>
      <c r="P2924" s="53">
        <v>16487.235226394339</v>
      </c>
      <c r="Q2924" s="54">
        <v>15581.200838393281</v>
      </c>
      <c r="R2924" s="55">
        <v>0.99443329315792828</v>
      </c>
      <c r="S2924" s="121">
        <v>17149.75714901305</v>
      </c>
      <c r="T2924" s="54">
        <v>16056.509575546441</v>
      </c>
      <c r="U2924" s="55">
        <v>1.0247687491767785</v>
      </c>
    </row>
    <row r="2925" spans="1:21" ht="13" x14ac:dyDescent="0.3">
      <c r="A2925" s="44" t="s">
        <v>4397</v>
      </c>
      <c r="B2925" s="44" t="s">
        <v>10538</v>
      </c>
      <c r="C2925" s="98" t="s">
        <v>1145</v>
      </c>
      <c r="D2925" s="98" t="s">
        <v>13158</v>
      </c>
      <c r="E2925" s="98" t="s">
        <v>348</v>
      </c>
      <c r="F2925" s="122">
        <v>1.0537192352010469</v>
      </c>
      <c r="G2925" s="122">
        <v>1.0983147304280279</v>
      </c>
      <c r="H2925" s="99">
        <v>959.91666666666674</v>
      </c>
      <c r="I2925" s="53">
        <v>1011.4826558567383</v>
      </c>
      <c r="J2925" s="54">
        <v>955.89043549672908</v>
      </c>
      <c r="K2925" s="55">
        <v>0.99580564510467473</v>
      </c>
      <c r="L2925" s="121">
        <v>1054.2906149833711</v>
      </c>
      <c r="M2925" s="54">
        <v>987.07496022343184</v>
      </c>
      <c r="N2925" s="120">
        <v>1.0282923450543606</v>
      </c>
      <c r="O2925" s="123">
        <v>970.12043360100984</v>
      </c>
      <c r="P2925" s="53">
        <v>1022.2345613469641</v>
      </c>
      <c r="Q2925" s="54">
        <v>966.05900174186979</v>
      </c>
      <c r="R2925" s="55">
        <v>0.99581347663808673</v>
      </c>
      <c r="S2925" s="121">
        <v>1065.4975625132147</v>
      </c>
      <c r="T2925" s="54">
        <v>997.57516485878523</v>
      </c>
      <c r="U2925" s="55">
        <v>1.0283003329348148</v>
      </c>
    </row>
    <row r="2926" spans="1:21" ht="13" x14ac:dyDescent="0.3">
      <c r="A2926" s="44" t="s">
        <v>4396</v>
      </c>
      <c r="B2926" s="44" t="s">
        <v>10537</v>
      </c>
      <c r="C2926" s="98" t="s">
        <v>1145</v>
      </c>
      <c r="D2926" s="98" t="s">
        <v>13158</v>
      </c>
      <c r="E2926" s="98" t="s">
        <v>453</v>
      </c>
      <c r="F2926" s="122">
        <v>1.0554453190134685</v>
      </c>
      <c r="G2926" s="122">
        <v>1.1019895942992115</v>
      </c>
      <c r="H2926" s="99">
        <v>8194.0833333333339</v>
      </c>
      <c r="I2926" s="53">
        <v>8648.4068977729457</v>
      </c>
      <c r="J2926" s="54">
        <v>8173.0807621836138</v>
      </c>
      <c r="K2926" s="55">
        <v>0.99743686141629995</v>
      </c>
      <c r="L2926" s="121">
        <v>9029.7945681539313</v>
      </c>
      <c r="M2926" s="54">
        <v>8454.1055260431058</v>
      </c>
      <c r="N2926" s="120">
        <v>1.0317329202220837</v>
      </c>
      <c r="O2926" s="123">
        <v>8260.5365078716986</v>
      </c>
      <c r="P2926" s="53">
        <v>8718.5445897730478</v>
      </c>
      <c r="Q2926" s="54">
        <v>8239.4284066661912</v>
      </c>
      <c r="R2926" s="55">
        <v>0.99744470577844513</v>
      </c>
      <c r="S2926" s="121">
        <v>9103.0252750033578</v>
      </c>
      <c r="T2926" s="54">
        <v>8522.73365882293</v>
      </c>
      <c r="U2926" s="55">
        <v>1.0317409348292785</v>
      </c>
    </row>
    <row r="2927" spans="1:21" ht="13" x14ac:dyDescent="0.3">
      <c r="A2927" s="44" t="s">
        <v>4395</v>
      </c>
      <c r="B2927" s="44" t="s">
        <v>10536</v>
      </c>
      <c r="C2927" s="98" t="s">
        <v>1145</v>
      </c>
      <c r="D2927" s="98" t="s">
        <v>13158</v>
      </c>
      <c r="E2927" s="98" t="s">
        <v>351</v>
      </c>
      <c r="F2927" s="122">
        <v>1.0490889295608026</v>
      </c>
      <c r="G2927" s="122">
        <v>1.0981876218699733</v>
      </c>
      <c r="H2927" s="99">
        <v>11279.25</v>
      </c>
      <c r="I2927" s="53">
        <v>11832.936308748682</v>
      </c>
      <c r="J2927" s="54">
        <v>11182.584867749696</v>
      </c>
      <c r="K2927" s="55">
        <v>0.99142982625171849</v>
      </c>
      <c r="L2927" s="121">
        <v>12386.732733976896</v>
      </c>
      <c r="M2927" s="54">
        <v>11597.024147731194</v>
      </c>
      <c r="N2927" s="120">
        <v>1.0281733402248547</v>
      </c>
      <c r="O2927" s="123">
        <v>11372.536000107935</v>
      </c>
      <c r="P2927" s="53">
        <v>11930.801618744925</v>
      </c>
      <c r="Q2927" s="54">
        <v>11275.160063652876</v>
      </c>
      <c r="R2927" s="55">
        <v>0.99143762337141561</v>
      </c>
      <c r="S2927" s="121">
        <v>12489.178264589193</v>
      </c>
      <c r="T2927" s="54">
        <v>11693.029158003166</v>
      </c>
      <c r="U2927" s="55">
        <v>1.0281813271808671</v>
      </c>
    </row>
    <row r="2928" spans="1:21" ht="13" x14ac:dyDescent="0.3">
      <c r="A2928" s="44" t="s">
        <v>4394</v>
      </c>
      <c r="B2928" s="44" t="s">
        <v>10535</v>
      </c>
      <c r="C2928" s="98" t="s">
        <v>1145</v>
      </c>
      <c r="D2928" s="98" t="s">
        <v>13158</v>
      </c>
      <c r="E2928" s="98" t="s">
        <v>453</v>
      </c>
      <c r="F2928" s="122">
        <v>1.0554453190134685</v>
      </c>
      <c r="G2928" s="122">
        <v>1.1019895942992115</v>
      </c>
      <c r="H2928" s="99">
        <v>2165.666666666667</v>
      </c>
      <c r="I2928" s="53">
        <v>2285.7427458768352</v>
      </c>
      <c r="J2928" s="54">
        <v>2160.1157628739006</v>
      </c>
      <c r="K2928" s="55">
        <v>0.99743686141629995</v>
      </c>
      <c r="L2928" s="121">
        <v>2386.5421313873262</v>
      </c>
      <c r="M2928" s="54">
        <v>2234.3895942276263</v>
      </c>
      <c r="N2928" s="120">
        <v>1.0317329202220837</v>
      </c>
      <c r="O2928" s="123">
        <v>2188.086022032559</v>
      </c>
      <c r="P2928" s="53">
        <v>2309.4051495530653</v>
      </c>
      <c r="Q2928" s="54">
        <v>2182.4948184641944</v>
      </c>
      <c r="R2928" s="55">
        <v>0.99744470577844524</v>
      </c>
      <c r="S2928" s="121">
        <v>2411.248027711435</v>
      </c>
      <c r="T2928" s="54">
        <v>2257.5379178587496</v>
      </c>
      <c r="U2928" s="55">
        <v>1.0317409348292785</v>
      </c>
    </row>
    <row r="2929" spans="1:21" ht="13" x14ac:dyDescent="0.3">
      <c r="A2929" s="44" t="s">
        <v>4393</v>
      </c>
      <c r="B2929" s="44" t="s">
        <v>10534</v>
      </c>
      <c r="C2929" s="98" t="s">
        <v>1145</v>
      </c>
      <c r="D2929" s="98" t="s">
        <v>13158</v>
      </c>
      <c r="E2929" s="98" t="s">
        <v>354</v>
      </c>
      <c r="F2929" s="122">
        <v>1.0522587951535196</v>
      </c>
      <c r="G2929" s="122">
        <v>1.0945426899657622</v>
      </c>
      <c r="H2929" s="99">
        <v>6663.6666666666661</v>
      </c>
      <c r="I2929" s="53">
        <v>7011.9018579713365</v>
      </c>
      <c r="J2929" s="54">
        <v>6626.5198734419737</v>
      </c>
      <c r="K2929" s="55">
        <v>0.99442547247891167</v>
      </c>
      <c r="L2929" s="121">
        <v>7293.6676383685171</v>
      </c>
      <c r="M2929" s="54">
        <v>6828.6643091659207</v>
      </c>
      <c r="N2929" s="120">
        <v>1.0247607887298167</v>
      </c>
      <c r="O2929" s="123">
        <v>6710.6105343477284</v>
      </c>
      <c r="P2929" s="53">
        <v>7061.298955617257</v>
      </c>
      <c r="Q2929" s="54">
        <v>6673.2545327716962</v>
      </c>
      <c r="R2929" s="55">
        <v>0.99443329315792828</v>
      </c>
      <c r="S2929" s="121">
        <v>7345.0497055775431</v>
      </c>
      <c r="T2929" s="54">
        <v>6876.8239634960355</v>
      </c>
      <c r="U2929" s="55">
        <v>1.0247687491767785</v>
      </c>
    </row>
    <row r="2930" spans="1:21" ht="13" x14ac:dyDescent="0.3">
      <c r="A2930" s="44" t="s">
        <v>4392</v>
      </c>
      <c r="B2930" s="44" t="s">
        <v>10533</v>
      </c>
      <c r="C2930" s="98" t="s">
        <v>1145</v>
      </c>
      <c r="D2930" s="98" t="s">
        <v>13158</v>
      </c>
      <c r="E2930" s="98" t="s">
        <v>357</v>
      </c>
      <c r="F2930" s="122">
        <v>1.1305650396302136</v>
      </c>
      <c r="G2930" s="122">
        <v>1.1295926476849791</v>
      </c>
      <c r="H2930" s="99">
        <v>21366.999999999996</v>
      </c>
      <c r="I2930" s="53">
        <v>24156.78320177877</v>
      </c>
      <c r="J2930" s="54">
        <v>22829.09932389282</v>
      </c>
      <c r="K2930" s="55">
        <v>1.0684279179993834</v>
      </c>
      <c r="L2930" s="121">
        <v>24136.006103084947</v>
      </c>
      <c r="M2930" s="54">
        <v>22597.229763380608</v>
      </c>
      <c r="N2930" s="120">
        <v>1.0575761577844627</v>
      </c>
      <c r="O2930" s="123">
        <v>21536.060709352812</v>
      </c>
      <c r="P2930" s="53">
        <v>24347.917329348147</v>
      </c>
      <c r="Q2930" s="54">
        <v>23009.909466072171</v>
      </c>
      <c r="R2930" s="55">
        <v>1.0684363206721128</v>
      </c>
      <c r="S2930" s="121">
        <v>24326.975837382292</v>
      </c>
      <c r="T2930" s="54">
        <v>22776.201265304484</v>
      </c>
      <c r="U2930" s="55">
        <v>1.0575843731445786</v>
      </c>
    </row>
    <row r="2931" spans="1:21" ht="13" x14ac:dyDescent="0.3">
      <c r="A2931" s="44" t="s">
        <v>4391</v>
      </c>
      <c r="B2931" s="44" t="s">
        <v>10532</v>
      </c>
      <c r="C2931" s="98" t="s">
        <v>1145</v>
      </c>
      <c r="D2931" s="98" t="s">
        <v>13158</v>
      </c>
      <c r="E2931" s="98" t="s">
        <v>355</v>
      </c>
      <c r="F2931" s="122">
        <v>1.1273748540107928</v>
      </c>
      <c r="G2931" s="122">
        <v>1.1284170451956388</v>
      </c>
      <c r="H2931" s="99">
        <v>3946.9166666666665</v>
      </c>
      <c r="I2931" s="53">
        <v>4449.6546008760979</v>
      </c>
      <c r="J2931" s="54">
        <v>4205.0965971718124</v>
      </c>
      <c r="K2931" s="55">
        <v>1.0654130685569274</v>
      </c>
      <c r="L2931" s="121">
        <v>4453.76804263342</v>
      </c>
      <c r="M2931" s="54">
        <v>4169.8207790611077</v>
      </c>
      <c r="N2931" s="120">
        <v>1.0564755051143992</v>
      </c>
      <c r="O2931" s="123">
        <v>3982.2783132500876</v>
      </c>
      <c r="P2931" s="53">
        <v>4489.5204320306639</v>
      </c>
      <c r="Q2931" s="54">
        <v>4242.8047249276769</v>
      </c>
      <c r="R2931" s="55">
        <v>1.0654214475193131</v>
      </c>
      <c r="S2931" s="121">
        <v>4493.6707273843367</v>
      </c>
      <c r="T2931" s="54">
        <v>4207.2121742990194</v>
      </c>
      <c r="U2931" s="55">
        <v>1.0564837119245327</v>
      </c>
    </row>
    <row r="2932" spans="1:21" ht="13" x14ac:dyDescent="0.3">
      <c r="A2932" s="44" t="s">
        <v>4390</v>
      </c>
      <c r="B2932" s="44" t="s">
        <v>10531</v>
      </c>
      <c r="C2932" s="98" t="s">
        <v>1145</v>
      </c>
      <c r="D2932" s="98" t="s">
        <v>13158</v>
      </c>
      <c r="E2932" s="98" t="s">
        <v>350</v>
      </c>
      <c r="F2932" s="122">
        <v>1.0330121695143759</v>
      </c>
      <c r="G2932" s="122">
        <v>1.0835084265772246</v>
      </c>
      <c r="H2932" s="99">
        <v>9136.8333333333321</v>
      </c>
      <c r="I2932" s="53">
        <v>9438.4600241579319</v>
      </c>
      <c r="J2932" s="54">
        <v>8919.7116833100172</v>
      </c>
      <c r="K2932" s="55">
        <v>0.97623666295507394</v>
      </c>
      <c r="L2932" s="121">
        <v>9899.8359088983361</v>
      </c>
      <c r="M2932" s="54">
        <v>9268.6779120655028</v>
      </c>
      <c r="N2932" s="120">
        <v>1.014430008069773</v>
      </c>
      <c r="O2932" s="123">
        <v>9230.5448022412638</v>
      </c>
      <c r="P2932" s="53">
        <v>9535.2651119628936</v>
      </c>
      <c r="Q2932" s="54">
        <v>9011.2671237304839</v>
      </c>
      <c r="R2932" s="55">
        <v>0.97624434058783427</v>
      </c>
      <c r="S2932" s="121">
        <v>10001.37307512701</v>
      </c>
      <c r="T2932" s="54">
        <v>9363.814376731907</v>
      </c>
      <c r="U2932" s="55">
        <v>1.0144378882661709</v>
      </c>
    </row>
    <row r="2933" spans="1:21" ht="13" x14ac:dyDescent="0.3">
      <c r="A2933" s="44" t="s">
        <v>4389</v>
      </c>
      <c r="B2933" s="44" t="s">
        <v>10530</v>
      </c>
      <c r="C2933" s="98" t="s">
        <v>1145</v>
      </c>
      <c r="D2933" s="98" t="s">
        <v>13158</v>
      </c>
      <c r="E2933" s="98" t="s">
        <v>352</v>
      </c>
      <c r="F2933" s="122">
        <v>1.0332635155670795</v>
      </c>
      <c r="G2933" s="122">
        <v>1.0788116598332758</v>
      </c>
      <c r="H2933" s="99">
        <v>2805.9166666666661</v>
      </c>
      <c r="I2933" s="53">
        <v>2899.2513193882605</v>
      </c>
      <c r="J2933" s="54">
        <v>2739.9052176106065</v>
      </c>
      <c r="K2933" s="55">
        <v>0.97647419474703112</v>
      </c>
      <c r="L2933" s="121">
        <v>3027.0556165205185</v>
      </c>
      <c r="M2933" s="54">
        <v>2834.0675330001245</v>
      </c>
      <c r="N2933" s="120">
        <v>1.0100326808233049</v>
      </c>
      <c r="O2933" s="123">
        <v>2831.6915028977214</v>
      </c>
      <c r="P2933" s="53">
        <v>2925.8835172855265</v>
      </c>
      <c r="Q2933" s="54">
        <v>2765.0954260413209</v>
      </c>
      <c r="R2933" s="55">
        <v>0.97648187424786514</v>
      </c>
      <c r="S2933" s="121">
        <v>3054.861810376874</v>
      </c>
      <c r="T2933" s="54">
        <v>2860.1231774941029</v>
      </c>
      <c r="U2933" s="55">
        <v>1.0100405268608135</v>
      </c>
    </row>
    <row r="2934" spans="1:21" ht="13" x14ac:dyDescent="0.3">
      <c r="A2934" s="44" t="s">
        <v>4388</v>
      </c>
      <c r="B2934" s="44" t="s">
        <v>10529</v>
      </c>
      <c r="C2934" s="98" t="s">
        <v>1145</v>
      </c>
      <c r="D2934" s="98" t="s">
        <v>13158</v>
      </c>
      <c r="E2934" s="98" t="s">
        <v>453</v>
      </c>
      <c r="F2934" s="122">
        <v>1.0554453190134685</v>
      </c>
      <c r="G2934" s="122">
        <v>1.1019895942992115</v>
      </c>
      <c r="H2934" s="99">
        <v>4931.25</v>
      </c>
      <c r="I2934" s="53">
        <v>5204.6647293851665</v>
      </c>
      <c r="J2934" s="54">
        <v>4918.6105228591296</v>
      </c>
      <c r="K2934" s="55">
        <v>0.99743686141630006</v>
      </c>
      <c r="L2934" s="121">
        <v>5434.1861868879869</v>
      </c>
      <c r="M2934" s="54">
        <v>5087.7329628451498</v>
      </c>
      <c r="N2934" s="120">
        <v>1.0317329202220835</v>
      </c>
      <c r="O2934" s="123">
        <v>4972.7670781896286</v>
      </c>
      <c r="P2934" s="53">
        <v>5248.4837352195264</v>
      </c>
      <c r="Q2934" s="54">
        <v>4960.0601952095931</v>
      </c>
      <c r="R2934" s="55">
        <v>0.99744470577844524</v>
      </c>
      <c r="S2934" s="121">
        <v>5479.9375750386644</v>
      </c>
      <c r="T2934" s="54">
        <v>5130.6073539396275</v>
      </c>
      <c r="U2934" s="55">
        <v>1.0317409348292785</v>
      </c>
    </row>
    <row r="2935" spans="1:21" ht="13" x14ac:dyDescent="0.3">
      <c r="A2935" s="44" t="s">
        <v>4387</v>
      </c>
      <c r="B2935" s="44" t="s">
        <v>10528</v>
      </c>
      <c r="C2935" s="98" t="s">
        <v>1145</v>
      </c>
      <c r="D2935" s="98" t="s">
        <v>13158</v>
      </c>
      <c r="E2935" s="98" t="s">
        <v>352</v>
      </c>
      <c r="F2935" s="122">
        <v>1.0332635155670795</v>
      </c>
      <c r="G2935" s="122">
        <v>1.0788116598332758</v>
      </c>
      <c r="H2935" s="99">
        <v>5197.25</v>
      </c>
      <c r="I2935" s="53">
        <v>5370.1288062810036</v>
      </c>
      <c r="J2935" s="54">
        <v>5074.9805086490069</v>
      </c>
      <c r="K2935" s="55">
        <v>0.97647419474703101</v>
      </c>
      <c r="L2935" s="121">
        <v>5606.8538990684929</v>
      </c>
      <c r="M2935" s="54">
        <v>5249.3923504089216</v>
      </c>
      <c r="N2935" s="120">
        <v>1.0100326808233049</v>
      </c>
      <c r="O2935" s="123">
        <v>5242.6983699209077</v>
      </c>
      <c r="P2935" s="53">
        <v>5417.0889487622744</v>
      </c>
      <c r="Q2935" s="54">
        <v>5119.399930376595</v>
      </c>
      <c r="R2935" s="55">
        <v>0.97648187424786503</v>
      </c>
      <c r="S2935" s="121">
        <v>5655.8841304595835</v>
      </c>
      <c r="T2935" s="54">
        <v>5295.3378237272409</v>
      </c>
      <c r="U2935" s="55">
        <v>1.0100405268608132</v>
      </c>
    </row>
    <row r="2936" spans="1:21" ht="13" x14ac:dyDescent="0.3">
      <c r="A2936" s="44" t="s">
        <v>4386</v>
      </c>
      <c r="B2936" s="44" t="s">
        <v>10527</v>
      </c>
      <c r="C2936" s="98" t="s">
        <v>1145</v>
      </c>
      <c r="D2936" s="98" t="s">
        <v>13158</v>
      </c>
      <c r="E2936" s="98" t="s">
        <v>352</v>
      </c>
      <c r="F2936" s="122">
        <v>1.0332635155670795</v>
      </c>
      <c r="G2936" s="122">
        <v>1.0788116598332758</v>
      </c>
      <c r="H2936" s="99">
        <v>5399.25</v>
      </c>
      <c r="I2936" s="53">
        <v>5578.8480364255538</v>
      </c>
      <c r="J2936" s="54">
        <v>5272.2282959879076</v>
      </c>
      <c r="K2936" s="55">
        <v>0.97647419474703112</v>
      </c>
      <c r="L2936" s="121">
        <v>5824.7738543548139</v>
      </c>
      <c r="M2936" s="54">
        <v>5453.4189519352285</v>
      </c>
      <c r="N2936" s="120">
        <v>1.0100326808233049</v>
      </c>
      <c r="O2936" s="123">
        <v>5455.4467069397579</v>
      </c>
      <c r="P2936" s="53">
        <v>5636.9140434014216</v>
      </c>
      <c r="Q2936" s="54">
        <v>5327.1448252518785</v>
      </c>
      <c r="R2936" s="55">
        <v>0.97648187424786514</v>
      </c>
      <c r="S2936" s="121">
        <v>5885.3995170456583</v>
      </c>
      <c r="T2936" s="54">
        <v>5510.2222661385222</v>
      </c>
      <c r="U2936" s="55">
        <v>1.0100405268608132</v>
      </c>
    </row>
    <row r="2937" spans="1:21" ht="13" x14ac:dyDescent="0.3">
      <c r="A2937" s="44" t="s">
        <v>4385</v>
      </c>
      <c r="B2937" s="44" t="s">
        <v>10526</v>
      </c>
      <c r="C2937" s="98" t="s">
        <v>1145</v>
      </c>
      <c r="D2937" s="98" t="s">
        <v>13158</v>
      </c>
      <c r="E2937" s="98" t="s">
        <v>350</v>
      </c>
      <c r="F2937" s="122">
        <v>1.0330121695143759</v>
      </c>
      <c r="G2937" s="122">
        <v>1.0835084265772246</v>
      </c>
      <c r="H2937" s="99">
        <v>12957.416666666666</v>
      </c>
      <c r="I2937" s="53">
        <v>13385.169102135065</v>
      </c>
      <c r="J2937" s="54">
        <v>12649.505207185124</v>
      </c>
      <c r="K2937" s="55">
        <v>0.97623666295507394</v>
      </c>
      <c r="L2937" s="121">
        <v>14039.470145005505</v>
      </c>
      <c r="M2937" s="54">
        <v>13144.392293730078</v>
      </c>
      <c r="N2937" s="120">
        <v>1.014430008069773</v>
      </c>
      <c r="O2937" s="123">
        <v>13100.072419462256</v>
      </c>
      <c r="P2937" s="53">
        <v>13532.534230824145</v>
      </c>
      <c r="Q2937" s="54">
        <v>12788.871560790807</v>
      </c>
      <c r="R2937" s="55">
        <v>0.97624434058783438</v>
      </c>
      <c r="S2937" s="121">
        <v>14194.038855259245</v>
      </c>
      <c r="T2937" s="54">
        <v>13289.209801333198</v>
      </c>
      <c r="U2937" s="55">
        <v>1.0144378882661709</v>
      </c>
    </row>
    <row r="2938" spans="1:21" ht="13" x14ac:dyDescent="0.3">
      <c r="A2938" s="44" t="s">
        <v>4384</v>
      </c>
      <c r="B2938" s="44" t="s">
        <v>10525</v>
      </c>
      <c r="C2938" s="98" t="s">
        <v>1145</v>
      </c>
      <c r="D2938" s="98" t="s">
        <v>13158</v>
      </c>
      <c r="E2938" s="98" t="s">
        <v>453</v>
      </c>
      <c r="F2938" s="122">
        <v>1.0554453190134685</v>
      </c>
      <c r="G2938" s="122">
        <v>1.1019895942992115</v>
      </c>
      <c r="H2938" s="99">
        <v>6984.4166666666679</v>
      </c>
      <c r="I2938" s="53">
        <v>7371.6698768729875</v>
      </c>
      <c r="J2938" s="54">
        <v>6966.5146388236972</v>
      </c>
      <c r="K2938" s="55">
        <v>0.99743686141629995</v>
      </c>
      <c r="L2938" s="121">
        <v>7696.7544889166529</v>
      </c>
      <c r="M2938" s="54">
        <v>7206.0526035477933</v>
      </c>
      <c r="N2938" s="120">
        <v>1.0317329202220837</v>
      </c>
      <c r="O2938" s="123">
        <v>7042.9661270121851</v>
      </c>
      <c r="P2938" s="53">
        <v>7433.4656307254281</v>
      </c>
      <c r="Q2938" s="54">
        <v>7024.9692763652247</v>
      </c>
      <c r="R2938" s="55">
        <v>0.99744470577844524</v>
      </c>
      <c r="S2938" s="121">
        <v>7761.2753849692472</v>
      </c>
      <c r="T2938" s="54">
        <v>7266.5164558544957</v>
      </c>
      <c r="U2938" s="55">
        <v>1.0317409348292785</v>
      </c>
    </row>
    <row r="2939" spans="1:21" ht="13" x14ac:dyDescent="0.3">
      <c r="A2939" s="44" t="s">
        <v>4383</v>
      </c>
      <c r="B2939" s="44" t="s">
        <v>10524</v>
      </c>
      <c r="C2939" s="98" t="s">
        <v>1145</v>
      </c>
      <c r="D2939" s="98" t="s">
        <v>13158</v>
      </c>
      <c r="E2939" s="98" t="s">
        <v>354</v>
      </c>
      <c r="F2939" s="122">
        <v>1.0522587951535196</v>
      </c>
      <c r="G2939" s="122">
        <v>1.0945426899657622</v>
      </c>
      <c r="H2939" s="99">
        <v>6925.333333333333</v>
      </c>
      <c r="I2939" s="53">
        <v>7287.2429093698411</v>
      </c>
      <c r="J2939" s="54">
        <v>6886.727872073956</v>
      </c>
      <c r="K2939" s="55">
        <v>0.99442547247891167</v>
      </c>
      <c r="L2939" s="121">
        <v>7580.072975576225</v>
      </c>
      <c r="M2939" s="54">
        <v>7096.8100488835562</v>
      </c>
      <c r="N2939" s="120">
        <v>1.0247607887298167</v>
      </c>
      <c r="O2939" s="123">
        <v>6984.3332636870909</v>
      </c>
      <c r="P2939" s="53">
        <v>7349.3261049980274</v>
      </c>
      <c r="Q2939" s="54">
        <v>6945.4535279208148</v>
      </c>
      <c r="R2939" s="55">
        <v>0.99443329315792828</v>
      </c>
      <c r="S2939" s="121">
        <v>7644.6509180534194</v>
      </c>
      <c r="T2939" s="54">
        <v>7157.326462462388</v>
      </c>
      <c r="U2939" s="55">
        <v>1.0247687491767785</v>
      </c>
    </row>
    <row r="2940" spans="1:21" ht="13" x14ac:dyDescent="0.3">
      <c r="A2940" s="44" t="s">
        <v>4382</v>
      </c>
      <c r="B2940" s="44" t="s">
        <v>10523</v>
      </c>
      <c r="C2940" s="98" t="s">
        <v>1145</v>
      </c>
      <c r="D2940" s="98" t="s">
        <v>13158</v>
      </c>
      <c r="E2940" s="98" t="s">
        <v>351</v>
      </c>
      <c r="F2940" s="122">
        <v>1.0490889295608026</v>
      </c>
      <c r="G2940" s="122">
        <v>1.0981876218699733</v>
      </c>
      <c r="H2940" s="99">
        <v>6855.25</v>
      </c>
      <c r="I2940" s="53">
        <v>7191.766884371692</v>
      </c>
      <c r="J2940" s="54">
        <v>6796.4993164120942</v>
      </c>
      <c r="K2940" s="55">
        <v>0.9914298262517186</v>
      </c>
      <c r="L2940" s="121">
        <v>7528.3506948241347</v>
      </c>
      <c r="M2940" s="54">
        <v>7048.3852905764361</v>
      </c>
      <c r="N2940" s="120">
        <v>1.0281733402248547</v>
      </c>
      <c r="O2940" s="123">
        <v>6915.7179978290733</v>
      </c>
      <c r="P2940" s="53">
        <v>7255.2031914868794</v>
      </c>
      <c r="Q2940" s="54">
        <v>6856.5030156745815</v>
      </c>
      <c r="R2940" s="55">
        <v>0.99143762337141561</v>
      </c>
      <c r="S2940" s="121">
        <v>7594.7559015592833</v>
      </c>
      <c r="T2940" s="54">
        <v>7110.6121094165055</v>
      </c>
      <c r="U2940" s="55">
        <v>1.0281813271808671</v>
      </c>
    </row>
    <row r="2941" spans="1:21" ht="13" x14ac:dyDescent="0.3">
      <c r="A2941" s="44" t="s">
        <v>4381</v>
      </c>
      <c r="B2941" s="44" t="s">
        <v>10522</v>
      </c>
      <c r="C2941" s="98" t="s">
        <v>1145</v>
      </c>
      <c r="D2941" s="98" t="s">
        <v>13158</v>
      </c>
      <c r="E2941" s="98" t="s">
        <v>352</v>
      </c>
      <c r="F2941" s="122">
        <v>1.0332635155670795</v>
      </c>
      <c r="G2941" s="122">
        <v>1.0788116598332758</v>
      </c>
      <c r="H2941" s="99">
        <v>4655.5</v>
      </c>
      <c r="I2941" s="53">
        <v>4810.3582967225384</v>
      </c>
      <c r="J2941" s="54">
        <v>4545.9756136448032</v>
      </c>
      <c r="K2941" s="55">
        <v>0.97647419474703112</v>
      </c>
      <c r="L2941" s="121">
        <v>5022.4076823538153</v>
      </c>
      <c r="M2941" s="54">
        <v>4702.2071455728956</v>
      </c>
      <c r="N2941" s="120">
        <v>1.0100326808233049</v>
      </c>
      <c r="O2941" s="123">
        <v>4701.4398581604382</v>
      </c>
      <c r="P2941" s="53">
        <v>4857.8262760700463</v>
      </c>
      <c r="Q2941" s="54">
        <v>4590.8708043601218</v>
      </c>
      <c r="R2941" s="55">
        <v>0.97648187424786514</v>
      </c>
      <c r="S2941" s="121">
        <v>5071.9681369883829</v>
      </c>
      <c r="T2941" s="54">
        <v>4748.6447913407965</v>
      </c>
      <c r="U2941" s="55">
        <v>1.0100405268608132</v>
      </c>
    </row>
    <row r="2942" spans="1:21" ht="13" x14ac:dyDescent="0.3">
      <c r="A2942" s="44" t="s">
        <v>4380</v>
      </c>
      <c r="B2942" s="44" t="s">
        <v>13308</v>
      </c>
      <c r="C2942" s="98" t="s">
        <v>1145</v>
      </c>
      <c r="D2942" s="98" t="s">
        <v>13158</v>
      </c>
      <c r="E2942" s="98" t="s">
        <v>351</v>
      </c>
      <c r="F2942" s="122">
        <v>1.0490889295608026</v>
      </c>
      <c r="G2942" s="122">
        <v>1.0981876218699733</v>
      </c>
      <c r="H2942" s="99">
        <v>9123.6666666666661</v>
      </c>
      <c r="I2942" s="53">
        <v>9571.5376970029083</v>
      </c>
      <c r="J2942" s="54">
        <v>9045.4752581119283</v>
      </c>
      <c r="K2942" s="55">
        <v>0.99142982625171849</v>
      </c>
      <c r="L2942" s="121">
        <v>10019.497799401013</v>
      </c>
      <c r="M2942" s="54">
        <v>9380.7108317648344</v>
      </c>
      <c r="N2942" s="120">
        <v>1.028173340224855</v>
      </c>
      <c r="O2942" s="123">
        <v>9203.8643952847542</v>
      </c>
      <c r="P2942" s="53">
        <v>9655.6722462720663</v>
      </c>
      <c r="Q2942" s="54">
        <v>9125.0574418939086</v>
      </c>
      <c r="R2942" s="55">
        <v>0.99143762337141572</v>
      </c>
      <c r="S2942" s="121">
        <v>10107.569952271484</v>
      </c>
      <c r="T2942" s="54">
        <v>9463.2415091366074</v>
      </c>
      <c r="U2942" s="55">
        <v>1.0281813271808671</v>
      </c>
    </row>
    <row r="2943" spans="1:21" ht="13" x14ac:dyDescent="0.3">
      <c r="A2943" s="44" t="s">
        <v>4379</v>
      </c>
      <c r="B2943" s="44" t="s">
        <v>10521</v>
      </c>
      <c r="C2943" s="98" t="s">
        <v>1145</v>
      </c>
      <c r="D2943" s="98" t="s">
        <v>13158</v>
      </c>
      <c r="E2943" s="98" t="s">
        <v>354</v>
      </c>
      <c r="F2943" s="122">
        <v>1.0522587951535196</v>
      </c>
      <c r="G2943" s="122">
        <v>1.0945426899657622</v>
      </c>
      <c r="H2943" s="99">
        <v>3418.4166666666661</v>
      </c>
      <c r="I2943" s="53">
        <v>3597.0590029993768</v>
      </c>
      <c r="J2943" s="54">
        <v>3399.3606088797856</v>
      </c>
      <c r="K2943" s="55">
        <v>0.99442547247891167</v>
      </c>
      <c r="L2943" s="121">
        <v>3741.6029737571271</v>
      </c>
      <c r="M2943" s="54">
        <v>3503.0593595404835</v>
      </c>
      <c r="N2943" s="120">
        <v>1.0247607887298167</v>
      </c>
      <c r="O2943" s="123">
        <v>3448.1179316204725</v>
      </c>
      <c r="P2943" s="53">
        <v>3628.3124202742047</v>
      </c>
      <c r="Q2943" s="54">
        <v>3428.9232699382505</v>
      </c>
      <c r="R2943" s="55">
        <v>0.99443329315792828</v>
      </c>
      <c r="S2943" s="121">
        <v>3774.1122761950519</v>
      </c>
      <c r="T2943" s="54">
        <v>3533.5234998007322</v>
      </c>
      <c r="U2943" s="55">
        <v>1.0247687491767785</v>
      </c>
    </row>
    <row r="2944" spans="1:21" ht="13" x14ac:dyDescent="0.3">
      <c r="A2944" s="44" t="s">
        <v>4378</v>
      </c>
      <c r="B2944" s="44" t="s">
        <v>10520</v>
      </c>
      <c r="C2944" s="98" t="s">
        <v>1145</v>
      </c>
      <c r="D2944" s="98" t="s">
        <v>13158</v>
      </c>
      <c r="E2944" s="98" t="s">
        <v>351</v>
      </c>
      <c r="F2944" s="122">
        <v>1.0490889295608026</v>
      </c>
      <c r="G2944" s="122">
        <v>1.0981876218699733</v>
      </c>
      <c r="H2944" s="99">
        <v>16983.166666666664</v>
      </c>
      <c r="I2944" s="53">
        <v>17816.852138886035</v>
      </c>
      <c r="J2944" s="54">
        <v>16837.617977537309</v>
      </c>
      <c r="K2944" s="55">
        <v>0.9914298262517186</v>
      </c>
      <c r="L2944" s="121">
        <v>18650.703413488067</v>
      </c>
      <c r="M2944" s="54">
        <v>17461.639199262077</v>
      </c>
      <c r="N2944" s="120">
        <v>1.0281733402248547</v>
      </c>
      <c r="O2944" s="123">
        <v>17131.201202744669</v>
      </c>
      <c r="P2944" s="53">
        <v>17972.153531878139</v>
      </c>
      <c r="Q2944" s="54">
        <v>16984.51740594671</v>
      </c>
      <c r="R2944" s="55">
        <v>0.9914376233714155</v>
      </c>
      <c r="S2944" s="121">
        <v>18813.273108618196</v>
      </c>
      <c r="T2944" s="54">
        <v>17613.98118884048</v>
      </c>
      <c r="U2944" s="55">
        <v>1.0281813271808671</v>
      </c>
    </row>
    <row r="2945" spans="1:21" ht="13" x14ac:dyDescent="0.3">
      <c r="A2945" s="44" t="s">
        <v>4377</v>
      </c>
      <c r="B2945" s="44" t="s">
        <v>10444</v>
      </c>
      <c r="C2945" s="98" t="s">
        <v>1145</v>
      </c>
      <c r="D2945" s="98" t="s">
        <v>13158</v>
      </c>
      <c r="E2945" s="98" t="s">
        <v>356</v>
      </c>
      <c r="F2945" s="122">
        <v>1.0329873291297218</v>
      </c>
      <c r="G2945" s="122">
        <v>1.0813206771282611</v>
      </c>
      <c r="H2945" s="99">
        <v>2416.4166666666665</v>
      </c>
      <c r="I2945" s="53">
        <v>2496.1277985645452</v>
      </c>
      <c r="J2945" s="54">
        <v>2358.9378172820593</v>
      </c>
      <c r="K2945" s="55">
        <v>0.97621318782579969</v>
      </c>
      <c r="L2945" s="121">
        <v>2612.9213062240156</v>
      </c>
      <c r="M2945" s="54">
        <v>2446.3361029242469</v>
      </c>
      <c r="N2945" s="120">
        <v>1.012381737251818</v>
      </c>
      <c r="O2945" s="123">
        <v>2441.8581325914161</v>
      </c>
      <c r="P2945" s="53">
        <v>2522.4085104992969</v>
      </c>
      <c r="Q2945" s="54">
        <v>2383.7928590745983</v>
      </c>
      <c r="R2945" s="55">
        <v>0.97622086527393948</v>
      </c>
      <c r="S2945" s="121">
        <v>2640.4316893849013</v>
      </c>
      <c r="T2945" s="54">
        <v>2472.1117818641987</v>
      </c>
      <c r="U2945" s="55">
        <v>1.0123896015370377</v>
      </c>
    </row>
    <row r="2946" spans="1:21" ht="13" x14ac:dyDescent="0.3">
      <c r="A2946" s="44" t="s">
        <v>4376</v>
      </c>
      <c r="B2946" s="44" t="s">
        <v>10519</v>
      </c>
      <c r="C2946" s="98" t="s">
        <v>1145</v>
      </c>
      <c r="D2946" s="98" t="s">
        <v>13158</v>
      </c>
      <c r="E2946" s="98" t="s">
        <v>453</v>
      </c>
      <c r="F2946" s="122">
        <v>1.0554453190134685</v>
      </c>
      <c r="G2946" s="122">
        <v>1.1019895942992115</v>
      </c>
      <c r="H2946" s="99">
        <v>10207.666666666668</v>
      </c>
      <c r="I2946" s="53">
        <v>10773.63400138315</v>
      </c>
      <c r="J2946" s="54">
        <v>10181.503002383786</v>
      </c>
      <c r="K2946" s="55">
        <v>0.99743686141630006</v>
      </c>
      <c r="L2946" s="121">
        <v>11248.742448741586</v>
      </c>
      <c r="M2946" s="54">
        <v>10531.585738653625</v>
      </c>
      <c r="N2946" s="120">
        <v>1.0317329202220837</v>
      </c>
      <c r="O2946" s="123">
        <v>10291.369894277628</v>
      </c>
      <c r="P2946" s="53">
        <v>10861.978181151457</v>
      </c>
      <c r="Q2946" s="54">
        <v>10265.072416254898</v>
      </c>
      <c r="R2946" s="55">
        <v>0.99744470577844524</v>
      </c>
      <c r="S2946" s="121">
        <v>11340.982534578123</v>
      </c>
      <c r="T2946" s="54">
        <v>10618.027595395894</v>
      </c>
      <c r="U2946" s="55">
        <v>1.0317409348292785</v>
      </c>
    </row>
    <row r="2947" spans="1:21" ht="13" x14ac:dyDescent="0.3">
      <c r="A2947" s="44" t="s">
        <v>4375</v>
      </c>
      <c r="B2947" s="44" t="s">
        <v>13309</v>
      </c>
      <c r="C2947" s="98" t="s">
        <v>1145</v>
      </c>
      <c r="D2947" s="98" t="s">
        <v>13158</v>
      </c>
      <c r="E2947" s="98" t="s">
        <v>351</v>
      </c>
      <c r="F2947" s="122">
        <v>1.0490889295608026</v>
      </c>
      <c r="G2947" s="122">
        <v>1.0981876218699733</v>
      </c>
      <c r="H2947" s="99">
        <v>3758.916666666667</v>
      </c>
      <c r="I2947" s="53">
        <v>3943.437862141594</v>
      </c>
      <c r="J2947" s="54">
        <v>3726.7020977280231</v>
      </c>
      <c r="K2947" s="55">
        <v>0.9914298262517186</v>
      </c>
      <c r="L2947" s="121">
        <v>4127.9957549740739</v>
      </c>
      <c r="M2947" s="54">
        <v>3864.8179047935441</v>
      </c>
      <c r="N2947" s="120">
        <v>1.0281733402248547</v>
      </c>
      <c r="O2947" s="123">
        <v>3792.1413840009823</v>
      </c>
      <c r="P2947" s="53">
        <v>3978.293545284811</v>
      </c>
      <c r="Q2947" s="54">
        <v>3759.6716412423248</v>
      </c>
      <c r="R2947" s="55">
        <v>0.99143762337141561</v>
      </c>
      <c r="S2947" s="121">
        <v>4164.4827282907481</v>
      </c>
      <c r="T2947" s="54">
        <v>3899.0089610596201</v>
      </c>
      <c r="U2947" s="55">
        <v>1.0281813271808671</v>
      </c>
    </row>
    <row r="2948" spans="1:21" ht="13" x14ac:dyDescent="0.3">
      <c r="A2948" s="44" t="s">
        <v>4374</v>
      </c>
      <c r="B2948" s="44" t="s">
        <v>10518</v>
      </c>
      <c r="C2948" s="98" t="s">
        <v>1145</v>
      </c>
      <c r="D2948" s="98" t="s">
        <v>13158</v>
      </c>
      <c r="E2948" s="98" t="s">
        <v>356</v>
      </c>
      <c r="F2948" s="122">
        <v>1.0329873291297218</v>
      </c>
      <c r="G2948" s="122">
        <v>1.0813206771282611</v>
      </c>
      <c r="H2948" s="99">
        <v>10547.583333333332</v>
      </c>
      <c r="I2948" s="53">
        <v>10895.519936273167</v>
      </c>
      <c r="J2948" s="54">
        <v>10296.689949691607</v>
      </c>
      <c r="K2948" s="55">
        <v>0.97621318782579969</v>
      </c>
      <c r="L2948" s="121">
        <v>11405.31995206676</v>
      </c>
      <c r="M2948" s="54">
        <v>10678.18073880832</v>
      </c>
      <c r="N2948" s="120">
        <v>1.012381737251818</v>
      </c>
      <c r="O2948" s="123">
        <v>10645.673074018427</v>
      </c>
      <c r="P2948" s="53">
        <v>10996.84539551849</v>
      </c>
      <c r="Q2948" s="54">
        <v>10392.528179741748</v>
      </c>
      <c r="R2948" s="55">
        <v>0.97622086527393959</v>
      </c>
      <c r="S2948" s="121">
        <v>11511.386416883701</v>
      </c>
      <c r="T2948" s="54">
        <v>10777.568721499085</v>
      </c>
      <c r="U2948" s="55">
        <v>1.0123896015370375</v>
      </c>
    </row>
    <row r="2949" spans="1:21" ht="13" x14ac:dyDescent="0.3">
      <c r="A2949" s="44" t="s">
        <v>4373</v>
      </c>
      <c r="B2949" s="44" t="s">
        <v>10517</v>
      </c>
      <c r="C2949" s="98" t="s">
        <v>1145</v>
      </c>
      <c r="D2949" s="98" t="s">
        <v>13158</v>
      </c>
      <c r="E2949" s="98" t="s">
        <v>351</v>
      </c>
      <c r="F2949" s="122">
        <v>1.0490889295608026</v>
      </c>
      <c r="G2949" s="122">
        <v>1.0981876218699733</v>
      </c>
      <c r="H2949" s="99">
        <v>8105.75</v>
      </c>
      <c r="I2949" s="53">
        <v>8503.6525907874748</v>
      </c>
      <c r="J2949" s="54">
        <v>8036.2823141398676</v>
      </c>
      <c r="K2949" s="55">
        <v>0.99142982625171849</v>
      </c>
      <c r="L2949" s="121">
        <v>8901.6343159725366</v>
      </c>
      <c r="M2949" s="54">
        <v>8334.1160525276173</v>
      </c>
      <c r="N2949" s="120">
        <v>1.028173340224855</v>
      </c>
      <c r="O2949" s="123">
        <v>8167.9010235702835</v>
      </c>
      <c r="P2949" s="53">
        <v>8568.8545415759327</v>
      </c>
      <c r="Q2949" s="54">
        <v>8097.9643787414752</v>
      </c>
      <c r="R2949" s="55">
        <v>0.99143762337141561</v>
      </c>
      <c r="S2949" s="121">
        <v>8969.8878007439707</v>
      </c>
      <c r="T2949" s="54">
        <v>8398.083314696456</v>
      </c>
      <c r="U2949" s="55">
        <v>1.0281813271808671</v>
      </c>
    </row>
    <row r="2950" spans="1:21" ht="13" x14ac:dyDescent="0.3">
      <c r="A2950" s="44" t="s">
        <v>4372</v>
      </c>
      <c r="B2950" s="44" t="s">
        <v>10515</v>
      </c>
      <c r="C2950" s="98" t="s">
        <v>1145</v>
      </c>
      <c r="D2950" s="98" t="s">
        <v>13158</v>
      </c>
      <c r="E2950" s="98" t="s">
        <v>453</v>
      </c>
      <c r="F2950" s="122">
        <v>1.0554453190134685</v>
      </c>
      <c r="G2950" s="122">
        <v>1.1019895942992115</v>
      </c>
      <c r="H2950" s="99">
        <v>4259.3333333333339</v>
      </c>
      <c r="I2950" s="53">
        <v>4495.4934287847009</v>
      </c>
      <c r="J2950" s="54">
        <v>4248.4160717258283</v>
      </c>
      <c r="K2950" s="55">
        <v>0.99743686141630017</v>
      </c>
      <c r="L2950" s="121">
        <v>4693.7410119851093</v>
      </c>
      <c r="M2950" s="54">
        <v>4394.4944181992623</v>
      </c>
      <c r="N2950" s="120">
        <v>1.0317329202220837</v>
      </c>
      <c r="O2950" s="123">
        <v>4294.3917772917648</v>
      </c>
      <c r="P2950" s="53">
        <v>4532.4956993525229</v>
      </c>
      <c r="Q2950" s="54">
        <v>4283.4183427981588</v>
      </c>
      <c r="R2950" s="55">
        <v>0.99744470577844524</v>
      </c>
      <c r="S2950" s="121">
        <v>4732.3750524196221</v>
      </c>
      <c r="T2950" s="54">
        <v>4430.6997868261724</v>
      </c>
      <c r="U2950" s="55">
        <v>1.0317409348292785</v>
      </c>
    </row>
    <row r="2951" spans="1:21" ht="13" x14ac:dyDescent="0.3">
      <c r="A2951" s="44" t="s">
        <v>4371</v>
      </c>
      <c r="B2951" s="44" t="s">
        <v>10514</v>
      </c>
      <c r="C2951" s="98" t="s">
        <v>1145</v>
      </c>
      <c r="D2951" s="98" t="s">
        <v>13158</v>
      </c>
      <c r="E2951" s="98" t="s">
        <v>453</v>
      </c>
      <c r="F2951" s="122">
        <v>1.0554453190134685</v>
      </c>
      <c r="G2951" s="122">
        <v>1.1019895942992115</v>
      </c>
      <c r="H2951" s="99">
        <v>4405.166666666667</v>
      </c>
      <c r="I2951" s="53">
        <v>4649.4125378074978</v>
      </c>
      <c r="J2951" s="54">
        <v>4393.8756140157047</v>
      </c>
      <c r="K2951" s="55">
        <v>0.99743686141630006</v>
      </c>
      <c r="L2951" s="121">
        <v>4854.4478278204106</v>
      </c>
      <c r="M2951" s="54">
        <v>4544.9554690649829</v>
      </c>
      <c r="N2951" s="120">
        <v>1.0317329202220837</v>
      </c>
      <c r="O2951" s="123">
        <v>4442.1378558940214</v>
      </c>
      <c r="P2951" s="53">
        <v>4688.4336064158706</v>
      </c>
      <c r="Q2951" s="54">
        <v>4430.7868866995059</v>
      </c>
      <c r="R2951" s="55">
        <v>0.99744470577844524</v>
      </c>
      <c r="S2951" s="121">
        <v>4895.1896936378216</v>
      </c>
      <c r="T2951" s="54">
        <v>4583.1354640806239</v>
      </c>
      <c r="U2951" s="55">
        <v>1.0317409348292783</v>
      </c>
    </row>
    <row r="2952" spans="1:21" ht="13" x14ac:dyDescent="0.3">
      <c r="A2952" s="44" t="s">
        <v>4370</v>
      </c>
      <c r="B2952" s="44" t="s">
        <v>10513</v>
      </c>
      <c r="C2952" s="98" t="s">
        <v>1145</v>
      </c>
      <c r="D2952" s="98" t="s">
        <v>13158</v>
      </c>
      <c r="E2952" s="98" t="s">
        <v>453</v>
      </c>
      <c r="F2952" s="122">
        <v>1.0554453190134685</v>
      </c>
      <c r="G2952" s="122">
        <v>1.1019895942992115</v>
      </c>
      <c r="H2952" s="99">
        <v>16562.25</v>
      </c>
      <c r="I2952" s="53">
        <v>17480.549234830818</v>
      </c>
      <c r="J2952" s="54">
        <v>16519.798657992113</v>
      </c>
      <c r="K2952" s="55">
        <v>0.99743686141629984</v>
      </c>
      <c r="L2952" s="121">
        <v>18251.427158182116</v>
      </c>
      <c r="M2952" s="54">
        <v>17087.818557948205</v>
      </c>
      <c r="N2952" s="120">
        <v>1.0317329202220837</v>
      </c>
      <c r="O2952" s="123">
        <v>16703.835357271681</v>
      </c>
      <c r="P2952" s="53">
        <v>17629.984837404063</v>
      </c>
      <c r="Q2952" s="54">
        <v>16661.15214330544</v>
      </c>
      <c r="R2952" s="55">
        <v>0.99744470577844513</v>
      </c>
      <c r="S2952" s="121">
        <v>18407.452748600645</v>
      </c>
      <c r="T2952" s="54">
        <v>17234.030706745842</v>
      </c>
      <c r="U2952" s="55">
        <v>1.0317409348292788</v>
      </c>
    </row>
    <row r="2953" spans="1:21" ht="13" x14ac:dyDescent="0.3">
      <c r="A2953" s="44" t="s">
        <v>4369</v>
      </c>
      <c r="B2953" s="44" t="s">
        <v>10512</v>
      </c>
      <c r="C2953" s="98" t="s">
        <v>1145</v>
      </c>
      <c r="D2953" s="98" t="s">
        <v>13158</v>
      </c>
      <c r="E2953" s="98" t="s">
        <v>453</v>
      </c>
      <c r="F2953" s="122">
        <v>1.0554453190134685</v>
      </c>
      <c r="G2953" s="122">
        <v>1.1019895942992115</v>
      </c>
      <c r="H2953" s="99">
        <v>3423.5833333333339</v>
      </c>
      <c r="I2953" s="53">
        <v>3613.4050034191946</v>
      </c>
      <c r="J2953" s="54">
        <v>3414.808214797155</v>
      </c>
      <c r="K2953" s="55">
        <v>0.99743686141629995</v>
      </c>
      <c r="L2953" s="121">
        <v>3772.7532085495427</v>
      </c>
      <c r="M2953" s="54">
        <v>3532.2236301236558</v>
      </c>
      <c r="N2953" s="120">
        <v>1.0317329202220837</v>
      </c>
      <c r="O2953" s="123">
        <v>3457.8833375712165</v>
      </c>
      <c r="P2953" s="53">
        <v>3649.60678233421</v>
      </c>
      <c r="Q2953" s="54">
        <v>3449.0474282599107</v>
      </c>
      <c r="R2953" s="55">
        <v>0.99744470577844535</v>
      </c>
      <c r="S2953" s="121">
        <v>3810.5514563041083</v>
      </c>
      <c r="T2953" s="54">
        <v>3567.6397872363127</v>
      </c>
      <c r="U2953" s="55">
        <v>1.0317409348292785</v>
      </c>
    </row>
    <row r="2954" spans="1:21" ht="13" x14ac:dyDescent="0.3">
      <c r="A2954" s="44" t="s">
        <v>4368</v>
      </c>
      <c r="B2954" s="44" t="s">
        <v>10511</v>
      </c>
      <c r="C2954" s="98" t="s">
        <v>1145</v>
      </c>
      <c r="D2954" s="98" t="s">
        <v>13158</v>
      </c>
      <c r="E2954" s="98" t="s">
        <v>356</v>
      </c>
      <c r="F2954" s="122">
        <v>1.0329873291297218</v>
      </c>
      <c r="G2954" s="122">
        <v>1.0813206771282611</v>
      </c>
      <c r="H2954" s="99">
        <v>9750.3333333333321</v>
      </c>
      <c r="I2954" s="53">
        <v>10071.970788124496</v>
      </c>
      <c r="J2954" s="54">
        <v>9518.4039856974869</v>
      </c>
      <c r="K2954" s="55">
        <v>0.97621318782579958</v>
      </c>
      <c r="L2954" s="121">
        <v>10543.237042226254</v>
      </c>
      <c r="M2954" s="54">
        <v>9871.0593987843076</v>
      </c>
      <c r="N2954" s="120">
        <v>1.012381737251818</v>
      </c>
      <c r="O2954" s="123">
        <v>9839.9658238137963</v>
      </c>
      <c r="P2954" s="53">
        <v>10164.560015069155</v>
      </c>
      <c r="Q2954" s="54">
        <v>9605.9799507894968</v>
      </c>
      <c r="R2954" s="55">
        <v>0.97622086527393948</v>
      </c>
      <c r="S2954" s="121">
        <v>10640.158507525282</v>
      </c>
      <c r="T2954" s="54">
        <v>9961.8790795089189</v>
      </c>
      <c r="U2954" s="55">
        <v>1.0123896015370377</v>
      </c>
    </row>
    <row r="2955" spans="1:21" ht="13" x14ac:dyDescent="0.3">
      <c r="A2955" s="44" t="s">
        <v>4367</v>
      </c>
      <c r="B2955" s="44" t="s">
        <v>10510</v>
      </c>
      <c r="C2955" s="98" t="s">
        <v>1145</v>
      </c>
      <c r="D2955" s="98" t="s">
        <v>13158</v>
      </c>
      <c r="E2955" s="98" t="s">
        <v>359</v>
      </c>
      <c r="F2955" s="122">
        <v>1.0344657154001413</v>
      </c>
      <c r="G2955" s="122">
        <v>1.0850362300570009</v>
      </c>
      <c r="H2955" s="99">
        <v>12470.583333333336</v>
      </c>
      <c r="I2955" s="53">
        <v>12900.390909373747</v>
      </c>
      <c r="J2955" s="54">
        <v>12191.370967201115</v>
      </c>
      <c r="K2955" s="55">
        <v>0.97761032032993211</v>
      </c>
      <c r="L2955" s="121">
        <v>13531.03472661167</v>
      </c>
      <c r="M2955" s="54">
        <v>12668.371865154799</v>
      </c>
      <c r="N2955" s="120">
        <v>1.0158604073710635</v>
      </c>
      <c r="O2955" s="123">
        <v>12571.672039160227</v>
      </c>
      <c r="P2955" s="53">
        <v>13004.963709765838</v>
      </c>
      <c r="Q2955" s="54">
        <v>12290.292985781116</v>
      </c>
      <c r="R2955" s="55">
        <v>0.97761800876584859</v>
      </c>
      <c r="S2955" s="121">
        <v>13640.71963488342</v>
      </c>
      <c r="T2955" s="54">
        <v>12771.163085971424</v>
      </c>
      <c r="U2955" s="55">
        <v>1.0158682986789498</v>
      </c>
    </row>
    <row r="2956" spans="1:21" ht="13" x14ac:dyDescent="0.3">
      <c r="A2956" s="44" t="s">
        <v>4366</v>
      </c>
      <c r="B2956" s="44" t="s">
        <v>10509</v>
      </c>
      <c r="C2956" s="98" t="s">
        <v>1145</v>
      </c>
      <c r="D2956" s="98" t="s">
        <v>13158</v>
      </c>
      <c r="E2956" s="98" t="s">
        <v>348</v>
      </c>
      <c r="F2956" s="122">
        <v>1.0537192352010469</v>
      </c>
      <c r="G2956" s="122">
        <v>1.0983147304280279</v>
      </c>
      <c r="H2956" s="99">
        <v>4098.75</v>
      </c>
      <c r="I2956" s="53">
        <v>4318.9317152802914</v>
      </c>
      <c r="J2956" s="54">
        <v>4081.5583878727862</v>
      </c>
      <c r="K2956" s="55">
        <v>0.99580564510467484</v>
      </c>
      <c r="L2956" s="121">
        <v>4501.7175013418791</v>
      </c>
      <c r="M2956" s="54">
        <v>4214.7132492915607</v>
      </c>
      <c r="N2956" s="120">
        <v>1.0282923450543606</v>
      </c>
      <c r="O2956" s="123">
        <v>4133.9443804619868</v>
      </c>
      <c r="P2956" s="53">
        <v>4356.0167109440708</v>
      </c>
      <c r="Q2956" s="54">
        <v>4116.6375257363325</v>
      </c>
      <c r="R2956" s="55">
        <v>0.99581347663808673</v>
      </c>
      <c r="S2956" s="121">
        <v>4540.3720078315673</v>
      </c>
      <c r="T2956" s="54">
        <v>4250.9363827630668</v>
      </c>
      <c r="U2956" s="55">
        <v>1.0283003329348146</v>
      </c>
    </row>
    <row r="2957" spans="1:21" ht="13" x14ac:dyDescent="0.3">
      <c r="A2957" s="44" t="s">
        <v>4365</v>
      </c>
      <c r="B2957" s="44" t="s">
        <v>10508</v>
      </c>
      <c r="C2957" s="98" t="s">
        <v>1145</v>
      </c>
      <c r="D2957" s="98" t="s">
        <v>13158</v>
      </c>
      <c r="E2957" s="98" t="s">
        <v>453</v>
      </c>
      <c r="F2957" s="122">
        <v>1.0554453190134685</v>
      </c>
      <c r="G2957" s="122">
        <v>1.1019895942992115</v>
      </c>
      <c r="H2957" s="99">
        <v>11467.833333333332</v>
      </c>
      <c r="I2957" s="53">
        <v>12103.671010893286</v>
      </c>
      <c r="J2957" s="54">
        <v>11438.439687245223</v>
      </c>
      <c r="K2957" s="55">
        <v>0.99743686141629995</v>
      </c>
      <c r="L2957" s="121">
        <v>12637.433002490972</v>
      </c>
      <c r="M2957" s="54">
        <v>11831.74117362015</v>
      </c>
      <c r="N2957" s="120">
        <v>1.0317329202220837</v>
      </c>
      <c r="O2957" s="123">
        <v>11562.654548934323</v>
      </c>
      <c r="P2957" s="53">
        <v>12203.749619042519</v>
      </c>
      <c r="Q2957" s="54">
        <v>11533.108564579597</v>
      </c>
      <c r="R2957" s="55">
        <v>0.99744470577844535</v>
      </c>
      <c r="S2957" s="121">
        <v>12741.924995402067</v>
      </c>
      <c r="T2957" s="54">
        <v>11929.664013425509</v>
      </c>
      <c r="U2957" s="55">
        <v>1.0317409348292785</v>
      </c>
    </row>
    <row r="2958" spans="1:21" ht="13" x14ac:dyDescent="0.3">
      <c r="A2958" s="44" t="s">
        <v>4364</v>
      </c>
      <c r="B2958" s="44" t="s">
        <v>10507</v>
      </c>
      <c r="C2958" s="98" t="s">
        <v>1145</v>
      </c>
      <c r="D2958" s="98" t="s">
        <v>13158</v>
      </c>
      <c r="E2958" s="98" t="s">
        <v>453</v>
      </c>
      <c r="F2958" s="122">
        <v>1.0554453190134685</v>
      </c>
      <c r="G2958" s="122">
        <v>1.1019895942992115</v>
      </c>
      <c r="H2958" s="99">
        <v>29764.583333333332</v>
      </c>
      <c r="I2958" s="53">
        <v>31414.890151552965</v>
      </c>
      <c r="J2958" s="54">
        <v>29688.292581363912</v>
      </c>
      <c r="K2958" s="55">
        <v>0.99743686141630006</v>
      </c>
      <c r="L2958" s="121">
        <v>32800.26111198507</v>
      </c>
      <c r="M2958" s="54">
        <v>30709.10048169356</v>
      </c>
      <c r="N2958" s="120">
        <v>1.0317329202220837</v>
      </c>
      <c r="O2958" s="123">
        <v>29998.050956869683</v>
      </c>
      <c r="P2958" s="53">
        <v>31661.302461955605</v>
      </c>
      <c r="Q2958" s="54">
        <v>29921.397110601687</v>
      </c>
      <c r="R2958" s="55">
        <v>0.99744470577844513</v>
      </c>
      <c r="S2958" s="121">
        <v>33057.540003727896</v>
      </c>
      <c r="T2958" s="54">
        <v>30950.217137297062</v>
      </c>
      <c r="U2958" s="55">
        <v>1.0317409348292785</v>
      </c>
    </row>
    <row r="2959" spans="1:21" ht="13" x14ac:dyDescent="0.3">
      <c r="A2959" s="44" t="s">
        <v>4363</v>
      </c>
      <c r="B2959" s="44" t="s">
        <v>13310</v>
      </c>
      <c r="C2959" s="98" t="s">
        <v>1145</v>
      </c>
      <c r="D2959" s="98" t="s">
        <v>13158</v>
      </c>
      <c r="E2959" s="98" t="s">
        <v>453</v>
      </c>
      <c r="F2959" s="122">
        <v>1.0554453190134685</v>
      </c>
      <c r="G2959" s="122">
        <v>1.1019895942992115</v>
      </c>
      <c r="H2959" s="99">
        <v>36567.833333333336</v>
      </c>
      <c r="I2959" s="53">
        <v>38595.348518131352</v>
      </c>
      <c r="J2959" s="54">
        <v>36474.104908794361</v>
      </c>
      <c r="K2959" s="55">
        <v>0.99743686141630006</v>
      </c>
      <c r="L2959" s="121">
        <v>40297.371819401189</v>
      </c>
      <c r="M2959" s="54">
        <v>37728.237471194458</v>
      </c>
      <c r="N2959" s="120">
        <v>1.0317329202220837</v>
      </c>
      <c r="O2959" s="123">
        <v>36873.678388805609</v>
      </c>
      <c r="P2959" s="53">
        <v>38918.151250272975</v>
      </c>
      <c r="Q2959" s="54">
        <v>36779.455291491227</v>
      </c>
      <c r="R2959" s="55">
        <v>0.99744470577844535</v>
      </c>
      <c r="S2959" s="121">
        <v>40634.409887999493</v>
      </c>
      <c r="T2959" s="54">
        <v>38044.083411460459</v>
      </c>
      <c r="U2959" s="55">
        <v>1.0317409348292783</v>
      </c>
    </row>
    <row r="2960" spans="1:21" ht="13" x14ac:dyDescent="0.3">
      <c r="A2960" s="44" t="s">
        <v>4362</v>
      </c>
      <c r="B2960" s="44" t="s">
        <v>10506</v>
      </c>
      <c r="C2960" s="98" t="s">
        <v>1145</v>
      </c>
      <c r="D2960" s="98" t="s">
        <v>13158</v>
      </c>
      <c r="E2960" s="98" t="s">
        <v>453</v>
      </c>
      <c r="F2960" s="122">
        <v>1.0554453190134685</v>
      </c>
      <c r="G2960" s="122">
        <v>1.1019895942992115</v>
      </c>
      <c r="H2960" s="99">
        <v>7603.5</v>
      </c>
      <c r="I2960" s="53">
        <v>8025.0784831189076</v>
      </c>
      <c r="J2960" s="54">
        <v>7584.0111757788372</v>
      </c>
      <c r="K2960" s="55">
        <v>0.99743686141630006</v>
      </c>
      <c r="L2960" s="121">
        <v>8378.977880254055</v>
      </c>
      <c r="M2960" s="54">
        <v>7844.7812589086134</v>
      </c>
      <c r="N2960" s="120">
        <v>1.0317329202220837</v>
      </c>
      <c r="O2960" s="123">
        <v>7664.3411109421313</v>
      </c>
      <c r="P2960" s="53">
        <v>8089.2929488663594</v>
      </c>
      <c r="Q2960" s="54">
        <v>7644.7564643893165</v>
      </c>
      <c r="R2960" s="55">
        <v>0.99744470577844524</v>
      </c>
      <c r="S2960" s="121">
        <v>8446.024151417887</v>
      </c>
      <c r="T2960" s="54">
        <v>7907.6144626539053</v>
      </c>
      <c r="U2960" s="55">
        <v>1.0317409348292785</v>
      </c>
    </row>
    <row r="2961" spans="1:21" ht="13" x14ac:dyDescent="0.3">
      <c r="A2961" s="44" t="s">
        <v>4361</v>
      </c>
      <c r="B2961" s="44" t="s">
        <v>10505</v>
      </c>
      <c r="C2961" s="98" t="s">
        <v>1145</v>
      </c>
      <c r="D2961" s="98" t="s">
        <v>13158</v>
      </c>
      <c r="E2961" s="98" t="s">
        <v>349</v>
      </c>
      <c r="F2961" s="122">
        <v>1.0545110993253139</v>
      </c>
      <c r="G2961" s="122">
        <v>1.0966647136453851</v>
      </c>
      <c r="H2961" s="99">
        <v>3549.333333333333</v>
      </c>
      <c r="I2961" s="53">
        <v>3742.8113952053141</v>
      </c>
      <c r="J2961" s="54">
        <v>3537.1022862617024</v>
      </c>
      <c r="K2961" s="55">
        <v>0.99655398748920998</v>
      </c>
      <c r="L2961" s="121">
        <v>3892.4286236320199</v>
      </c>
      <c r="M2961" s="54">
        <v>3644.2692121514556</v>
      </c>
      <c r="N2961" s="120">
        <v>1.0267475240847452</v>
      </c>
      <c r="O2961" s="123">
        <v>3581.4098202215455</v>
      </c>
      <c r="P2961" s="53">
        <v>3776.6364066562969</v>
      </c>
      <c r="Q2961" s="54">
        <v>3569.0963061833281</v>
      </c>
      <c r="R2961" s="55">
        <v>0.99656182490797562</v>
      </c>
      <c r="S2961" s="121">
        <v>3927.6057749400311</v>
      </c>
      <c r="T2961" s="54">
        <v>3677.2322305406728</v>
      </c>
      <c r="U2961" s="55">
        <v>1.0267554999648714</v>
      </c>
    </row>
    <row r="2962" spans="1:21" ht="13" x14ac:dyDescent="0.3">
      <c r="A2962" s="44" t="s">
        <v>4360</v>
      </c>
      <c r="B2962" s="44" t="s">
        <v>10504</v>
      </c>
      <c r="C2962" s="98" t="s">
        <v>1145</v>
      </c>
      <c r="D2962" s="98" t="s">
        <v>13158</v>
      </c>
      <c r="E2962" s="98" t="s">
        <v>453</v>
      </c>
      <c r="F2962" s="122">
        <v>1.0554453190134685</v>
      </c>
      <c r="G2962" s="122">
        <v>1.1019895942992115</v>
      </c>
      <c r="H2962" s="99">
        <v>2913.916666666667</v>
      </c>
      <c r="I2962" s="53">
        <v>3075.4797058286631</v>
      </c>
      <c r="J2962" s="54">
        <v>2906.447894428647</v>
      </c>
      <c r="K2962" s="55">
        <v>0.99743686141629995</v>
      </c>
      <c r="L2962" s="121">
        <v>3211.1058453217111</v>
      </c>
      <c r="M2962" s="54">
        <v>3006.3837517838001</v>
      </c>
      <c r="N2962" s="120">
        <v>1.0317329202220835</v>
      </c>
      <c r="O2962" s="123">
        <v>2939.2913358102114</v>
      </c>
      <c r="P2962" s="53">
        <v>3102.2612815977327</v>
      </c>
      <c r="Q2962" s="54">
        <v>2931.7805816443497</v>
      </c>
      <c r="R2962" s="55">
        <v>0.99744470577844524</v>
      </c>
      <c r="S2962" s="121">
        <v>3239.0684666766824</v>
      </c>
      <c r="T2962" s="54">
        <v>3032.5871905444264</v>
      </c>
      <c r="U2962" s="55">
        <v>1.0317409348292785</v>
      </c>
    </row>
    <row r="2963" spans="1:21" ht="13" x14ac:dyDescent="0.3">
      <c r="A2963" s="44" t="s">
        <v>4359</v>
      </c>
      <c r="B2963" s="44" t="s">
        <v>10503</v>
      </c>
      <c r="C2963" s="98" t="s">
        <v>1145</v>
      </c>
      <c r="D2963" s="98" t="s">
        <v>13158</v>
      </c>
      <c r="E2963" s="98" t="s">
        <v>348</v>
      </c>
      <c r="F2963" s="122">
        <v>1.0537192352010469</v>
      </c>
      <c r="G2963" s="122">
        <v>1.0983147304280279</v>
      </c>
      <c r="H2963" s="99">
        <v>7308.3333333333321</v>
      </c>
      <c r="I2963" s="53">
        <v>7700.9314105943167</v>
      </c>
      <c r="J2963" s="54">
        <v>7277.6795896399972</v>
      </c>
      <c r="K2963" s="55">
        <v>0.99580564510467484</v>
      </c>
      <c r="L2963" s="121">
        <v>8026.8501548781687</v>
      </c>
      <c r="M2963" s="54">
        <v>7515.103221772285</v>
      </c>
      <c r="N2963" s="120">
        <v>1.0282923450543606</v>
      </c>
      <c r="O2963" s="123">
        <v>7371.9377591398097</v>
      </c>
      <c r="P2963" s="53">
        <v>7767.9526175105202</v>
      </c>
      <c r="Q2963" s="54">
        <v>7341.0749694885999</v>
      </c>
      <c r="R2963" s="55">
        <v>0.99581347663808661</v>
      </c>
      <c r="S2963" s="121">
        <v>8096.7078326618403</v>
      </c>
      <c r="T2963" s="54">
        <v>7580.5660520981983</v>
      </c>
      <c r="U2963" s="55">
        <v>1.0283003329348148</v>
      </c>
    </row>
    <row r="2964" spans="1:21" ht="13" x14ac:dyDescent="0.3">
      <c r="A2964" s="44" t="s">
        <v>4358</v>
      </c>
      <c r="B2964" s="44" t="s">
        <v>10502</v>
      </c>
      <c r="C2964" s="98" t="s">
        <v>1145</v>
      </c>
      <c r="D2964" s="98" t="s">
        <v>13158</v>
      </c>
      <c r="E2964" s="98" t="s">
        <v>453</v>
      </c>
      <c r="F2964" s="122">
        <v>1.0554453190134685</v>
      </c>
      <c r="G2964" s="122">
        <v>1.1019895942992115</v>
      </c>
      <c r="H2964" s="99">
        <v>8475.75</v>
      </c>
      <c r="I2964" s="53">
        <v>8945.6906626284053</v>
      </c>
      <c r="J2964" s="54">
        <v>8454.025478149204</v>
      </c>
      <c r="K2964" s="55">
        <v>0.99743686141629995</v>
      </c>
      <c r="L2964" s="121">
        <v>9340.1883038815413</v>
      </c>
      <c r="M2964" s="54">
        <v>8744.710298572325</v>
      </c>
      <c r="N2964" s="120">
        <v>1.0317329202220835</v>
      </c>
      <c r="O2964" s="123">
        <v>8547.1898435304265</v>
      </c>
      <c r="P2964" s="53">
        <v>9021.0915110736496</v>
      </c>
      <c r="Q2964" s="54">
        <v>8525.3492587127221</v>
      </c>
      <c r="R2964" s="55">
        <v>0.99744470577844524</v>
      </c>
      <c r="S2964" s="121">
        <v>9418.9142680704354</v>
      </c>
      <c r="T2964" s="54">
        <v>8818.4856393273967</v>
      </c>
      <c r="U2964" s="55">
        <v>1.0317409348292785</v>
      </c>
    </row>
    <row r="2965" spans="1:21" ht="13" x14ac:dyDescent="0.3">
      <c r="A2965" s="44" t="s">
        <v>4357</v>
      </c>
      <c r="B2965" s="44" t="s">
        <v>10501</v>
      </c>
      <c r="C2965" s="98" t="s">
        <v>1145</v>
      </c>
      <c r="D2965" s="98" t="s">
        <v>13158</v>
      </c>
      <c r="E2965" s="98" t="s">
        <v>355</v>
      </c>
      <c r="F2965" s="122">
        <v>1.1273748540107928</v>
      </c>
      <c r="G2965" s="122">
        <v>1.1284170451956388</v>
      </c>
      <c r="H2965" s="99">
        <v>16652.916666666668</v>
      </c>
      <c r="I2965" s="53">
        <v>18774.079495937232</v>
      </c>
      <c r="J2965" s="54">
        <v>17742.235046256134</v>
      </c>
      <c r="K2965" s="55">
        <v>1.0654130685569274</v>
      </c>
      <c r="L2965" s="121">
        <v>18791.435018889209</v>
      </c>
      <c r="M2965" s="54">
        <v>17593.398547044668</v>
      </c>
      <c r="N2965" s="120">
        <v>1.0564755051143995</v>
      </c>
      <c r="O2965" s="123">
        <v>16787.897287636119</v>
      </c>
      <c r="P2965" s="53">
        <v>18926.253253796953</v>
      </c>
      <c r="Q2965" s="54">
        <v>17886.185828998823</v>
      </c>
      <c r="R2965" s="55">
        <v>1.0654214475193131</v>
      </c>
      <c r="S2965" s="121">
        <v>18943.749452362226</v>
      </c>
      <c r="T2965" s="54">
        <v>17736.140041849598</v>
      </c>
      <c r="U2965" s="55">
        <v>1.0564837119245325</v>
      </c>
    </row>
    <row r="2966" spans="1:21" ht="13" x14ac:dyDescent="0.3">
      <c r="A2966" s="44" t="s">
        <v>4356</v>
      </c>
      <c r="B2966" s="44" t="s">
        <v>10500</v>
      </c>
      <c r="C2966" s="98" t="s">
        <v>1145</v>
      </c>
      <c r="D2966" s="98" t="s">
        <v>13158</v>
      </c>
      <c r="E2966" s="98" t="s">
        <v>358</v>
      </c>
      <c r="F2966" s="122">
        <v>1.0343382517386783</v>
      </c>
      <c r="G2966" s="122">
        <v>1.0846701000644843</v>
      </c>
      <c r="H2966" s="99">
        <v>6280.1666666666679</v>
      </c>
      <c r="I2966" s="53">
        <v>6495.8166106275239</v>
      </c>
      <c r="J2966" s="54">
        <v>6138.7992496819297</v>
      </c>
      <c r="K2966" s="55">
        <v>0.9774898622141549</v>
      </c>
      <c r="L2966" s="121">
        <v>6811.9090067549732</v>
      </c>
      <c r="M2966" s="54">
        <v>6377.6199051097074</v>
      </c>
      <c r="N2966" s="120">
        <v>1.0155176197727831</v>
      </c>
      <c r="O2966" s="123">
        <v>6335.7498954847961</v>
      </c>
      <c r="P2966" s="53">
        <v>6553.3084703492577</v>
      </c>
      <c r="Q2966" s="54">
        <v>6193.1799983656902</v>
      </c>
      <c r="R2966" s="55">
        <v>0.97749754970272595</v>
      </c>
      <c r="S2966" s="121">
        <v>6872.1984731190396</v>
      </c>
      <c r="T2966" s="54">
        <v>6434.115633820601</v>
      </c>
      <c r="U2966" s="55">
        <v>1.01552550841786</v>
      </c>
    </row>
    <row r="2967" spans="1:21" ht="13" x14ac:dyDescent="0.3">
      <c r="A2967" s="44" t="s">
        <v>4355</v>
      </c>
      <c r="B2967" s="44" t="s">
        <v>10499</v>
      </c>
      <c r="C2967" s="98" t="s">
        <v>1145</v>
      </c>
      <c r="D2967" s="98" t="s">
        <v>13158</v>
      </c>
      <c r="E2967" s="98" t="s">
        <v>350</v>
      </c>
      <c r="F2967" s="122">
        <v>1.0330121695143759</v>
      </c>
      <c r="G2967" s="122">
        <v>1.0835084265772246</v>
      </c>
      <c r="H2967" s="99">
        <v>7594.4166666666679</v>
      </c>
      <c r="I2967" s="53">
        <v>7845.1248370294697</v>
      </c>
      <c r="J2967" s="54">
        <v>7413.9479837570643</v>
      </c>
      <c r="K2967" s="55">
        <v>0.97623666295507394</v>
      </c>
      <c r="L2967" s="121">
        <v>8228.6144532718517</v>
      </c>
      <c r="M2967" s="54">
        <v>7704.0041604518865</v>
      </c>
      <c r="N2967" s="120">
        <v>1.014430008069773</v>
      </c>
      <c r="O2967" s="123">
        <v>7667.1202782555993</v>
      </c>
      <c r="P2967" s="53">
        <v>7920.228552568482</v>
      </c>
      <c r="Q2967" s="54">
        <v>7484.9827802532509</v>
      </c>
      <c r="R2967" s="55">
        <v>0.97624434058783438</v>
      </c>
      <c r="S2967" s="121">
        <v>8307.3894290710559</v>
      </c>
      <c r="T2967" s="54">
        <v>7777.817304156345</v>
      </c>
      <c r="U2967" s="55">
        <v>1.0144378882661707</v>
      </c>
    </row>
    <row r="2968" spans="1:21" ht="13" x14ac:dyDescent="0.3">
      <c r="A2968" s="44" t="s">
        <v>4354</v>
      </c>
      <c r="B2968" s="44" t="s">
        <v>10498</v>
      </c>
      <c r="C2968" s="98" t="s">
        <v>1145</v>
      </c>
      <c r="D2968" s="98" t="s">
        <v>13158</v>
      </c>
      <c r="E2968" s="98" t="s">
        <v>351</v>
      </c>
      <c r="F2968" s="122">
        <v>1.0490889295608026</v>
      </c>
      <c r="G2968" s="122">
        <v>1.0981876218699733</v>
      </c>
      <c r="H2968" s="99">
        <v>14082.833333333332</v>
      </c>
      <c r="I2968" s="53">
        <v>14774.144546849855</v>
      </c>
      <c r="J2968" s="54">
        <v>13962.141004798577</v>
      </c>
      <c r="K2968" s="55">
        <v>0.9914298262517186</v>
      </c>
      <c r="L2968" s="121">
        <v>15465.593247524521</v>
      </c>
      <c r="M2968" s="54">
        <v>14479.593788163258</v>
      </c>
      <c r="N2968" s="120">
        <v>1.0281733402248547</v>
      </c>
      <c r="O2968" s="123">
        <v>14207.318101044681</v>
      </c>
      <c r="P2968" s="53">
        <v>14904.740138554778</v>
      </c>
      <c r="Q2968" s="54">
        <v>14085.669692581432</v>
      </c>
      <c r="R2968" s="55">
        <v>0.99143762337141561</v>
      </c>
      <c r="S2968" s="121">
        <v>15602.300878536484</v>
      </c>
      <c r="T2968" s="54">
        <v>14607.699180812875</v>
      </c>
      <c r="U2968" s="55">
        <v>1.0281813271808671</v>
      </c>
    </row>
    <row r="2969" spans="1:21" ht="13" x14ac:dyDescent="0.3">
      <c r="A2969" s="44" t="s">
        <v>4353</v>
      </c>
      <c r="B2969" s="44" t="s">
        <v>10497</v>
      </c>
      <c r="C2969" s="98" t="s">
        <v>1145</v>
      </c>
      <c r="D2969" s="98" t="s">
        <v>13158</v>
      </c>
      <c r="E2969" s="98" t="s">
        <v>358</v>
      </c>
      <c r="F2969" s="122">
        <v>1.0343382517386783</v>
      </c>
      <c r="G2969" s="122">
        <v>1.0846701000644843</v>
      </c>
      <c r="H2969" s="99">
        <v>7683.4166666666679</v>
      </c>
      <c r="I2969" s="53">
        <v>7947.2517623798249</v>
      </c>
      <c r="J2969" s="54">
        <v>7510.4618988339435</v>
      </c>
      <c r="K2969" s="55">
        <v>0.97748986221415501</v>
      </c>
      <c r="L2969" s="121">
        <v>8333.9723246704616</v>
      </c>
      <c r="M2969" s="54">
        <v>7802.645005055866</v>
      </c>
      <c r="N2969" s="120">
        <v>1.0155176197727831</v>
      </c>
      <c r="O2969" s="123">
        <v>7759.8005959696357</v>
      </c>
      <c r="P2969" s="53">
        <v>8026.2585822759875</v>
      </c>
      <c r="Q2969" s="54">
        <v>7585.1860687420722</v>
      </c>
      <c r="R2969" s="55">
        <v>0.97749754970272607</v>
      </c>
      <c r="S2969" s="121">
        <v>8416.8236889108302</v>
      </c>
      <c r="T2969" s="54">
        <v>7880.2754454432788</v>
      </c>
      <c r="U2969" s="55">
        <v>1.0155255084178603</v>
      </c>
    </row>
    <row r="2970" spans="1:21" ht="13" x14ac:dyDescent="0.3">
      <c r="A2970" s="44" t="s">
        <v>4352</v>
      </c>
      <c r="B2970" s="44" t="s">
        <v>10496</v>
      </c>
      <c r="C2970" s="98" t="s">
        <v>1145</v>
      </c>
      <c r="D2970" s="98" t="s">
        <v>13158</v>
      </c>
      <c r="E2970" s="98" t="s">
        <v>355</v>
      </c>
      <c r="F2970" s="122">
        <v>1.1273748540107928</v>
      </c>
      <c r="G2970" s="122">
        <v>1.1284170451956388</v>
      </c>
      <c r="H2970" s="99">
        <v>9957.2500000000018</v>
      </c>
      <c r="I2970" s="53">
        <v>11225.55326509897</v>
      </c>
      <c r="J2970" s="54">
        <v>10608.584276888469</v>
      </c>
      <c r="K2970" s="55">
        <v>1.0654130685569276</v>
      </c>
      <c r="L2970" s="121">
        <v>11235.930623274277</v>
      </c>
      <c r="M2970" s="54">
        <v>10519.590723300355</v>
      </c>
      <c r="N2970" s="120">
        <v>1.0564755051143992</v>
      </c>
      <c r="O2970" s="123">
        <v>10039.774934950892</v>
      </c>
      <c r="P2970" s="53">
        <v>11318.589801591479</v>
      </c>
      <c r="Q2970" s="54">
        <v>10696.591543963497</v>
      </c>
      <c r="R2970" s="55">
        <v>1.0654214475193131</v>
      </c>
      <c r="S2970" s="121">
        <v>11329.053166526523</v>
      </c>
      <c r="T2970" s="54">
        <v>10606.858690163801</v>
      </c>
      <c r="U2970" s="55">
        <v>1.0564837119245325</v>
      </c>
    </row>
    <row r="2971" spans="1:21" ht="13" x14ac:dyDescent="0.3">
      <c r="A2971" s="44" t="s">
        <v>4351</v>
      </c>
      <c r="B2971" s="44" t="s">
        <v>10495</v>
      </c>
      <c r="C2971" s="98" t="s">
        <v>1145</v>
      </c>
      <c r="D2971" s="98" t="s">
        <v>13158</v>
      </c>
      <c r="E2971" s="98" t="s">
        <v>355</v>
      </c>
      <c r="F2971" s="122">
        <v>1.1273748540107928</v>
      </c>
      <c r="G2971" s="122">
        <v>1.1284170451956388</v>
      </c>
      <c r="H2971" s="99">
        <v>16279.083333333332</v>
      </c>
      <c r="I2971" s="53">
        <v>18352.629196346195</v>
      </c>
      <c r="J2971" s="54">
        <v>17343.948127460601</v>
      </c>
      <c r="K2971" s="55">
        <v>1.0654130685569274</v>
      </c>
      <c r="L2971" s="121">
        <v>18369.595113493568</v>
      </c>
      <c r="M2971" s="54">
        <v>17198.452787382728</v>
      </c>
      <c r="N2971" s="120">
        <v>1.056475505114399</v>
      </c>
      <c r="O2971" s="123">
        <v>16433.847643537949</v>
      </c>
      <c r="P2971" s="53">
        <v>18527.106587969207</v>
      </c>
      <c r="Q2971" s="54">
        <v>17508.973744690054</v>
      </c>
      <c r="R2971" s="55">
        <v>1.0654214475193131</v>
      </c>
      <c r="S2971" s="121">
        <v>18544.233799116402</v>
      </c>
      <c r="T2971" s="54">
        <v>17362.092359647202</v>
      </c>
      <c r="U2971" s="55">
        <v>1.0564837119245325</v>
      </c>
    </row>
    <row r="2972" spans="1:21" ht="13" x14ac:dyDescent="0.3">
      <c r="A2972" s="44" t="s">
        <v>4350</v>
      </c>
      <c r="B2972" s="44" t="s">
        <v>10494</v>
      </c>
      <c r="C2972" s="98" t="s">
        <v>1145</v>
      </c>
      <c r="D2972" s="98" t="s">
        <v>13158</v>
      </c>
      <c r="E2972" s="98" t="s">
        <v>353</v>
      </c>
      <c r="F2972" s="122">
        <v>1.0861664302569625</v>
      </c>
      <c r="G2972" s="122">
        <v>1.1091206222774037</v>
      </c>
      <c r="H2972" s="99">
        <v>6306.4166666666679</v>
      </c>
      <c r="I2972" s="53">
        <v>6849.8180785463474</v>
      </c>
      <c r="J2972" s="54">
        <v>6473.3444001855614</v>
      </c>
      <c r="K2972" s="55">
        <v>1.0264695059559275</v>
      </c>
      <c r="L2972" s="121">
        <v>6994.5767776739249</v>
      </c>
      <c r="M2972" s="54">
        <v>6548.6418037697567</v>
      </c>
      <c r="N2972" s="120">
        <v>1.0384093138633543</v>
      </c>
      <c r="O2972" s="123">
        <v>6353.5950872232697</v>
      </c>
      <c r="P2972" s="53">
        <v>6901.0616951874727</v>
      </c>
      <c r="Q2972" s="54">
        <v>6521.8229008293401</v>
      </c>
      <c r="R2972" s="55">
        <v>1.0264775786458862</v>
      </c>
      <c r="S2972" s="121">
        <v>7046.9033368397277</v>
      </c>
      <c r="T2972" s="54">
        <v>6597.6835661739287</v>
      </c>
      <c r="U2972" s="55">
        <v>1.03841738033346</v>
      </c>
    </row>
    <row r="2973" spans="1:21" ht="13" x14ac:dyDescent="0.3">
      <c r="A2973" s="44" t="s">
        <v>4349</v>
      </c>
      <c r="B2973" s="44" t="s">
        <v>10493</v>
      </c>
      <c r="C2973" s="98" t="s">
        <v>949</v>
      </c>
      <c r="D2973" s="98" t="s">
        <v>13151</v>
      </c>
      <c r="E2973" s="98" t="s">
        <v>199</v>
      </c>
      <c r="F2973" s="122">
        <v>1.1434572135034153</v>
      </c>
      <c r="G2973" s="122">
        <v>1.1491209751944773</v>
      </c>
      <c r="H2973" s="99">
        <v>12420.583333333332</v>
      </c>
      <c r="I2973" s="53">
        <v>14202.405608420295</v>
      </c>
      <c r="J2973" s="54">
        <v>13421.825479187353</v>
      </c>
      <c r="K2973" s="55">
        <v>1.0806115235479294</v>
      </c>
      <c r="L2973" s="121">
        <v>14272.75283248427</v>
      </c>
      <c r="M2973" s="54">
        <v>13362.802185833261</v>
      </c>
      <c r="N2973" s="120">
        <v>1.0758594686910783</v>
      </c>
      <c r="O2973" s="123">
        <v>12531.080416369274</v>
      </c>
      <c r="P2973" s="53">
        <v>14328.754295088827</v>
      </c>
      <c r="Q2973" s="54">
        <v>13541.336395707798</v>
      </c>
      <c r="R2973" s="55">
        <v>1.0806200220388684</v>
      </c>
      <c r="S2973" s="121">
        <v>14399.727348298677</v>
      </c>
      <c r="T2973" s="54">
        <v>13481.786245965675</v>
      </c>
      <c r="U2973" s="55">
        <v>1.0758678260778296</v>
      </c>
    </row>
    <row r="2974" spans="1:21" ht="13" x14ac:dyDescent="0.3">
      <c r="A2974" s="44" t="s">
        <v>4348</v>
      </c>
      <c r="B2974" s="44" t="s">
        <v>10492</v>
      </c>
      <c r="C2974" s="98" t="s">
        <v>949</v>
      </c>
      <c r="D2974" s="98" t="s">
        <v>13151</v>
      </c>
      <c r="E2974" s="98" t="s">
        <v>206</v>
      </c>
      <c r="F2974" s="122">
        <v>1.1407506967539953</v>
      </c>
      <c r="G2974" s="122">
        <v>1.1435481121616029</v>
      </c>
      <c r="H2974" s="99">
        <v>9695.5833333333321</v>
      </c>
      <c r="I2974" s="53">
        <v>11060.243442936424</v>
      </c>
      <c r="J2974" s="54">
        <v>10452.360067818863</v>
      </c>
      <c r="K2974" s="55">
        <v>1.0780537599923192</v>
      </c>
      <c r="L2974" s="121">
        <v>11087.366017138833</v>
      </c>
      <c r="M2974" s="54">
        <v>10380.497762965062</v>
      </c>
      <c r="N2974" s="120">
        <v>1.0706419001399328</v>
      </c>
      <c r="O2974" s="123">
        <v>9780.4624146178176</v>
      </c>
      <c r="P2974" s="53">
        <v>11157.06931405154</v>
      </c>
      <c r="Q2974" s="54">
        <v>10543.947202973806</v>
      </c>
      <c r="R2974" s="55">
        <v>1.0780622383676757</v>
      </c>
      <c r="S2974" s="121">
        <v>11184.429330303718</v>
      </c>
      <c r="T2974" s="54">
        <v>10471.454206532535</v>
      </c>
      <c r="U2974" s="55">
        <v>1.0706502169960763</v>
      </c>
    </row>
    <row r="2975" spans="1:21" ht="13" x14ac:dyDescent="0.3">
      <c r="A2975" s="44" t="s">
        <v>4347</v>
      </c>
      <c r="B2975" s="44" t="s">
        <v>10491</v>
      </c>
      <c r="C2975" s="98" t="s">
        <v>949</v>
      </c>
      <c r="D2975" s="98" t="s">
        <v>13151</v>
      </c>
      <c r="E2975" s="98" t="s">
        <v>206</v>
      </c>
      <c r="F2975" s="122">
        <v>1.1407506967539953</v>
      </c>
      <c r="G2975" s="122">
        <v>1.1435481121616029</v>
      </c>
      <c r="H2975" s="99">
        <v>13808.166666666668</v>
      </c>
      <c r="I2975" s="53">
        <v>15751.675745895294</v>
      </c>
      <c r="J2975" s="54">
        <v>14885.94599360061</v>
      </c>
      <c r="K2975" s="55">
        <v>1.0780537599923192</v>
      </c>
      <c r="L2975" s="121">
        <v>15790.30292407944</v>
      </c>
      <c r="M2975" s="54">
        <v>14783.601797448882</v>
      </c>
      <c r="N2975" s="120">
        <v>1.0706419001399328</v>
      </c>
      <c r="O2975" s="123">
        <v>13937.451712094928</v>
      </c>
      <c r="P2975" s="53">
        <v>15899.157751547453</v>
      </c>
      <c r="Q2975" s="54">
        <v>15025.440389882449</v>
      </c>
      <c r="R2975" s="55">
        <v>1.0780622383676755</v>
      </c>
      <c r="S2975" s="121">
        <v>15938.146593709655</v>
      </c>
      <c r="T2975" s="54">
        <v>14922.135699926768</v>
      </c>
      <c r="U2975" s="55">
        <v>1.0706502169960763</v>
      </c>
    </row>
    <row r="2976" spans="1:21" ht="13" x14ac:dyDescent="0.3">
      <c r="A2976" s="44" t="s">
        <v>4346</v>
      </c>
      <c r="B2976" s="44" t="s">
        <v>10490</v>
      </c>
      <c r="C2976" s="98" t="s">
        <v>949</v>
      </c>
      <c r="D2976" s="98" t="s">
        <v>13151</v>
      </c>
      <c r="E2976" s="98" t="s">
        <v>206</v>
      </c>
      <c r="F2976" s="122">
        <v>1.1407506967539953</v>
      </c>
      <c r="G2976" s="122">
        <v>1.1435481121616029</v>
      </c>
      <c r="H2976" s="99">
        <v>15518.5</v>
      </c>
      <c r="I2976" s="53">
        <v>17702.739687576875</v>
      </c>
      <c r="J2976" s="54">
        <v>16729.777274440803</v>
      </c>
      <c r="K2976" s="55">
        <v>1.078053759992319</v>
      </c>
      <c r="L2976" s="121">
        <v>17746.151378579834</v>
      </c>
      <c r="M2976" s="54">
        <v>16614.756327321546</v>
      </c>
      <c r="N2976" s="120">
        <v>1.0706419001399328</v>
      </c>
      <c r="O2976" s="123">
        <v>15662.22887192163</v>
      </c>
      <c r="P2976" s="53">
        <v>17866.698498365142</v>
      </c>
      <c r="Q2976" s="54">
        <v>16884.857515490668</v>
      </c>
      <c r="R2976" s="55">
        <v>1.0780622383676757</v>
      </c>
      <c r="S2976" s="121">
        <v>17910.512258728933</v>
      </c>
      <c r="T2976" s="54">
        <v>16768.768740365107</v>
      </c>
      <c r="U2976" s="55">
        <v>1.0706502169960765</v>
      </c>
    </row>
    <row r="2977" spans="1:21" ht="13" x14ac:dyDescent="0.3">
      <c r="A2977" s="44" t="s">
        <v>4345</v>
      </c>
      <c r="B2977" s="44" t="s">
        <v>10489</v>
      </c>
      <c r="C2977" s="98" t="s">
        <v>949</v>
      </c>
      <c r="D2977" s="98" t="s">
        <v>13151</v>
      </c>
      <c r="E2977" s="98" t="s">
        <v>206</v>
      </c>
      <c r="F2977" s="122">
        <v>1.1407506967539953</v>
      </c>
      <c r="G2977" s="122">
        <v>1.1435481121616029</v>
      </c>
      <c r="H2977" s="99">
        <v>11936.666666666668</v>
      </c>
      <c r="I2977" s="53">
        <v>13616.760816920192</v>
      </c>
      <c r="J2977" s="54">
        <v>12868.368381774984</v>
      </c>
      <c r="K2977" s="55">
        <v>1.0780537599923192</v>
      </c>
      <c r="L2977" s="121">
        <v>13650.152632169002</v>
      </c>
      <c r="M2977" s="54">
        <v>12779.895481336998</v>
      </c>
      <c r="N2977" s="120">
        <v>1.0706419001399328</v>
      </c>
      <c r="O2977" s="123">
        <v>12041.425361433619</v>
      </c>
      <c r="P2977" s="53">
        <v>13736.264370966632</v>
      </c>
      <c r="Q2977" s="54">
        <v>12981.405978284425</v>
      </c>
      <c r="R2977" s="55">
        <v>1.0780622383676757</v>
      </c>
      <c r="S2977" s="121">
        <v>13769.949239802263</v>
      </c>
      <c r="T2977" s="54">
        <v>12892.154676160961</v>
      </c>
      <c r="U2977" s="55">
        <v>1.0706502169960763</v>
      </c>
    </row>
    <row r="2978" spans="1:21" ht="13" x14ac:dyDescent="0.3">
      <c r="A2978" s="44" t="s">
        <v>4344</v>
      </c>
      <c r="B2978" s="44" t="s">
        <v>10488</v>
      </c>
      <c r="C2978" s="98" t="s">
        <v>949</v>
      </c>
      <c r="D2978" s="98" t="s">
        <v>13151</v>
      </c>
      <c r="E2978" s="98" t="s">
        <v>206</v>
      </c>
      <c r="F2978" s="122">
        <v>1.1407506967539953</v>
      </c>
      <c r="G2978" s="122">
        <v>1.1435481121616029</v>
      </c>
      <c r="H2978" s="99">
        <v>14193.75</v>
      </c>
      <c r="I2978" s="53">
        <v>16191.530202052021</v>
      </c>
      <c r="J2978" s="54">
        <v>15301.62555589098</v>
      </c>
      <c r="K2978" s="55">
        <v>1.0780537599923192</v>
      </c>
      <c r="L2978" s="121">
        <v>16231.236016993751</v>
      </c>
      <c r="M2978" s="54">
        <v>15196.423470111171</v>
      </c>
      <c r="N2978" s="120">
        <v>1.0706419001399328</v>
      </c>
      <c r="O2978" s="123">
        <v>14316.040440582248</v>
      </c>
      <c r="P2978" s="53">
        <v>16331.033107352574</v>
      </c>
      <c r="Q2978" s="54">
        <v>15433.582601936263</v>
      </c>
      <c r="R2978" s="55">
        <v>1.0780622383676757</v>
      </c>
      <c r="S2978" s="121">
        <v>16371.081019456991</v>
      </c>
      <c r="T2978" s="54">
        <v>15327.471804233986</v>
      </c>
      <c r="U2978" s="55">
        <v>1.0706502169960761</v>
      </c>
    </row>
    <row r="2979" spans="1:21" ht="13" x14ac:dyDescent="0.3">
      <c r="A2979" s="44" t="s">
        <v>4343</v>
      </c>
      <c r="B2979" s="44" t="s">
        <v>10487</v>
      </c>
      <c r="C2979" s="98" t="s">
        <v>949</v>
      </c>
      <c r="D2979" s="98" t="s">
        <v>13151</v>
      </c>
      <c r="E2979" s="98" t="s">
        <v>199</v>
      </c>
      <c r="F2979" s="122">
        <v>1.1434572135034153</v>
      </c>
      <c r="G2979" s="122">
        <v>1.1491209751944773</v>
      </c>
      <c r="H2979" s="99">
        <v>15705.833333333332</v>
      </c>
      <c r="I2979" s="53">
        <v>17958.94841908239</v>
      </c>
      <c r="J2979" s="54">
        <v>16971.904486923188</v>
      </c>
      <c r="K2979" s="55">
        <v>1.0806115235479294</v>
      </c>
      <c r="L2979" s="121">
        <v>18047.902516241928</v>
      </c>
      <c r="M2979" s="54">
        <v>16897.269505350629</v>
      </c>
      <c r="N2979" s="120">
        <v>1.0758594686910785</v>
      </c>
      <c r="O2979" s="123">
        <v>15829.552869048141</v>
      </c>
      <c r="P2979" s="53">
        <v>18100.416414646781</v>
      </c>
      <c r="Q2979" s="54">
        <v>17105.731770216236</v>
      </c>
      <c r="R2979" s="55">
        <v>1.0806200220388686</v>
      </c>
      <c r="S2979" s="121">
        <v>18190.071229773137</v>
      </c>
      <c r="T2979" s="54">
        <v>17030.506633006898</v>
      </c>
      <c r="U2979" s="55">
        <v>1.0758678260778298</v>
      </c>
    </row>
    <row r="2980" spans="1:21" ht="13" x14ac:dyDescent="0.3">
      <c r="A2980" s="44" t="s">
        <v>4342</v>
      </c>
      <c r="B2980" s="44" t="s">
        <v>10486</v>
      </c>
      <c r="C2980" s="98" t="s">
        <v>949</v>
      </c>
      <c r="D2980" s="98" t="s">
        <v>13151</v>
      </c>
      <c r="E2980" s="98" t="s">
        <v>199</v>
      </c>
      <c r="F2980" s="122">
        <v>1.1434572135034153</v>
      </c>
      <c r="G2980" s="122">
        <v>1.1491209751944773</v>
      </c>
      <c r="H2980" s="99">
        <v>7331.0833333333339</v>
      </c>
      <c r="I2980" s="53">
        <v>8382.780120294663</v>
      </c>
      <c r="J2980" s="54">
        <v>7922.0531300901666</v>
      </c>
      <c r="K2980" s="55">
        <v>1.0806115235479294</v>
      </c>
      <c r="L2980" s="121">
        <v>8424.3016292319808</v>
      </c>
      <c r="M2980" s="54">
        <v>7887.2154199300203</v>
      </c>
      <c r="N2980" s="120">
        <v>1.0758594686910783</v>
      </c>
      <c r="O2980" s="123">
        <v>7397.0375596946087</v>
      </c>
      <c r="P2980" s="53">
        <v>8458.1959561885014</v>
      </c>
      <c r="Q2980" s="54">
        <v>7993.3868907795268</v>
      </c>
      <c r="R2980" s="55">
        <v>1.0806200220388686</v>
      </c>
      <c r="S2980" s="121">
        <v>8500.0910141464446</v>
      </c>
      <c r="T2980" s="54">
        <v>7958.2347187646928</v>
      </c>
      <c r="U2980" s="55">
        <v>1.0758678260778296</v>
      </c>
    </row>
    <row r="2981" spans="1:21" ht="13" x14ac:dyDescent="0.3">
      <c r="A2981" s="44" t="s">
        <v>4341</v>
      </c>
      <c r="B2981" s="44" t="s">
        <v>10485</v>
      </c>
      <c r="C2981" s="98" t="s">
        <v>949</v>
      </c>
      <c r="D2981" s="98" t="s">
        <v>13151</v>
      </c>
      <c r="E2981" s="98" t="s">
        <v>199</v>
      </c>
      <c r="F2981" s="122">
        <v>1.1434572135034153</v>
      </c>
      <c r="G2981" s="122">
        <v>1.1491209751944773</v>
      </c>
      <c r="H2981" s="99">
        <v>7928.5833333333339</v>
      </c>
      <c r="I2981" s="53">
        <v>9065.9958053629543</v>
      </c>
      <c r="J2981" s="54">
        <v>8567.7185154100553</v>
      </c>
      <c r="K2981" s="55">
        <v>1.0806115235479294</v>
      </c>
      <c r="L2981" s="121">
        <v>9110.9014119106796</v>
      </c>
      <c r="M2981" s="54">
        <v>8530.0414524729385</v>
      </c>
      <c r="N2981" s="120">
        <v>1.0758594686910783</v>
      </c>
      <c r="O2981" s="123">
        <v>7997.8359257197235</v>
      </c>
      <c r="P2981" s="53">
        <v>9145.1831816809827</v>
      </c>
      <c r="Q2981" s="54">
        <v>8642.6216343145006</v>
      </c>
      <c r="R2981" s="55">
        <v>1.0806200220388684</v>
      </c>
      <c r="S2981" s="121">
        <v>9190.4810184084745</v>
      </c>
      <c r="T2981" s="54">
        <v>8604.6143507312463</v>
      </c>
      <c r="U2981" s="55">
        <v>1.0758678260778298</v>
      </c>
    </row>
    <row r="2982" spans="1:21" ht="13" x14ac:dyDescent="0.3">
      <c r="A2982" s="44" t="s">
        <v>4340</v>
      </c>
      <c r="B2982" s="44" t="s">
        <v>10484</v>
      </c>
      <c r="C2982" s="98" t="s">
        <v>949</v>
      </c>
      <c r="D2982" s="98" t="s">
        <v>13151</v>
      </c>
      <c r="E2982" s="98" t="s">
        <v>199</v>
      </c>
      <c r="F2982" s="122">
        <v>1.1434572135034153</v>
      </c>
      <c r="G2982" s="122">
        <v>1.1491209751944773</v>
      </c>
      <c r="H2982" s="99">
        <v>11223.083333333334</v>
      </c>
      <c r="I2982" s="53">
        <v>12833.115595249956</v>
      </c>
      <c r="J2982" s="54">
        <v>12127.793179738708</v>
      </c>
      <c r="K2982" s="55">
        <v>1.0806115235479294</v>
      </c>
      <c r="L2982" s="121">
        <v>12896.680464688885</v>
      </c>
      <c r="M2982" s="54">
        <v>12074.460472075696</v>
      </c>
      <c r="N2982" s="120">
        <v>1.0758594686910783</v>
      </c>
      <c r="O2982" s="123">
        <v>11323.502181584478</v>
      </c>
      <c r="P2982" s="53">
        <v>12947.940251654431</v>
      </c>
      <c r="Q2982" s="54">
        <v>12236.403177020993</v>
      </c>
      <c r="R2982" s="55">
        <v>1.0806200220388684</v>
      </c>
      <c r="S2982" s="121">
        <v>13012.073869519147</v>
      </c>
      <c r="T2982" s="54">
        <v>12182.591675688855</v>
      </c>
      <c r="U2982" s="55">
        <v>1.0758678260778298</v>
      </c>
    </row>
    <row r="2983" spans="1:21" ht="13" x14ac:dyDescent="0.3">
      <c r="A2983" s="44" t="s">
        <v>4339</v>
      </c>
      <c r="B2983" s="44" t="s">
        <v>10483</v>
      </c>
      <c r="C2983" s="98" t="s">
        <v>949</v>
      </c>
      <c r="D2983" s="98" t="s">
        <v>13151</v>
      </c>
      <c r="E2983" s="98" t="s">
        <v>206</v>
      </c>
      <c r="F2983" s="122">
        <v>1.1407506967539953</v>
      </c>
      <c r="G2983" s="122">
        <v>1.1435481121616029</v>
      </c>
      <c r="H2983" s="99">
        <v>18522.916666666668</v>
      </c>
      <c r="I2983" s="53">
        <v>21130.030093416193</v>
      </c>
      <c r="J2983" s="54">
        <v>19968.699958524398</v>
      </c>
      <c r="K2983" s="55">
        <v>1.0780537599923192</v>
      </c>
      <c r="L2983" s="121">
        <v>21181.846385893357</v>
      </c>
      <c r="M2983" s="54">
        <v>19831.410696133629</v>
      </c>
      <c r="N2983" s="120">
        <v>1.0706419001399328</v>
      </c>
      <c r="O2983" s="123">
        <v>18665.441633245478</v>
      </c>
      <c r="P2983" s="53">
        <v>21292.615548345813</v>
      </c>
      <c r="Q2983" s="54">
        <v>20122.507787257822</v>
      </c>
      <c r="R2983" s="55">
        <v>1.0780622383676755</v>
      </c>
      <c r="S2983" s="121">
        <v>21344.830542360454</v>
      </c>
      <c r="T2983" s="54">
        <v>19984.159134961868</v>
      </c>
      <c r="U2983" s="55">
        <v>1.0706502169960763</v>
      </c>
    </row>
    <row r="2984" spans="1:21" ht="13" x14ac:dyDescent="0.3">
      <c r="A2984" s="44" t="s">
        <v>4338</v>
      </c>
      <c r="B2984" s="44" t="s">
        <v>10482</v>
      </c>
      <c r="C2984" s="98" t="s">
        <v>949</v>
      </c>
      <c r="D2984" s="98" t="s">
        <v>13151</v>
      </c>
      <c r="E2984" s="98" t="s">
        <v>199</v>
      </c>
      <c r="F2984" s="122">
        <v>1.1434572135034153</v>
      </c>
      <c r="G2984" s="122">
        <v>1.1491209751944773</v>
      </c>
      <c r="H2984" s="99">
        <v>15939.416666666668</v>
      </c>
      <c r="I2984" s="53">
        <v>18226.040966536566</v>
      </c>
      <c r="J2984" s="54">
        <v>17224.317328631929</v>
      </c>
      <c r="K2984" s="55">
        <v>1.0806115235479297</v>
      </c>
      <c r="L2984" s="121">
        <v>18316.318024031105</v>
      </c>
      <c r="M2984" s="54">
        <v>17148.572346245717</v>
      </c>
      <c r="N2984" s="120">
        <v>1.0758594686910781</v>
      </c>
      <c r="O2984" s="123">
        <v>16083.981599075454</v>
      </c>
      <c r="P2984" s="53">
        <v>18391.344781319025</v>
      </c>
      <c r="Q2984" s="54">
        <v>17380.672550065672</v>
      </c>
      <c r="R2984" s="55">
        <v>1.0806200220388684</v>
      </c>
      <c r="S2984" s="121">
        <v>18482.440620139616</v>
      </c>
      <c r="T2984" s="54">
        <v>17304.238317673127</v>
      </c>
      <c r="U2984" s="55">
        <v>1.0758678260778298</v>
      </c>
    </row>
    <row r="2985" spans="1:21" ht="13" x14ac:dyDescent="0.3">
      <c r="A2985" s="44" t="s">
        <v>4337</v>
      </c>
      <c r="B2985" s="44" t="s">
        <v>10481</v>
      </c>
      <c r="C2985" s="98" t="s">
        <v>949</v>
      </c>
      <c r="D2985" s="98" t="s">
        <v>13151</v>
      </c>
      <c r="E2985" s="98" t="s">
        <v>199</v>
      </c>
      <c r="F2985" s="122">
        <v>1.1434572135034153</v>
      </c>
      <c r="G2985" s="122">
        <v>1.1491209751944773</v>
      </c>
      <c r="H2985" s="99">
        <v>18760.416666666664</v>
      </c>
      <c r="I2985" s="53">
        <v>21451.733765829696</v>
      </c>
      <c r="J2985" s="54">
        <v>20272.722436560634</v>
      </c>
      <c r="K2985" s="55">
        <v>1.0806115235479297</v>
      </c>
      <c r="L2985" s="121">
        <v>21557.988295054722</v>
      </c>
      <c r="M2985" s="54">
        <v>20183.571907423247</v>
      </c>
      <c r="N2985" s="120">
        <v>1.0758594686910783</v>
      </c>
      <c r="O2985" s="123">
        <v>18924.731717024726</v>
      </c>
      <c r="P2985" s="53">
        <v>21639.620995448797</v>
      </c>
      <c r="Q2985" s="54">
        <v>20450.444005130932</v>
      </c>
      <c r="R2985" s="55">
        <v>1.0806200220388684</v>
      </c>
      <c r="S2985" s="121">
        <v>21746.806165961309</v>
      </c>
      <c r="T2985" s="54">
        <v>20360.509971501546</v>
      </c>
      <c r="U2985" s="55">
        <v>1.0758678260778298</v>
      </c>
    </row>
    <row r="2986" spans="1:21" ht="13" x14ac:dyDescent="0.3">
      <c r="A2986" s="44" t="s">
        <v>4336</v>
      </c>
      <c r="B2986" s="44" t="s">
        <v>10480</v>
      </c>
      <c r="C2986" s="98" t="s">
        <v>949</v>
      </c>
      <c r="D2986" s="98" t="s">
        <v>13151</v>
      </c>
      <c r="E2986" s="98" t="s">
        <v>206</v>
      </c>
      <c r="F2986" s="122">
        <v>1.1407506967539953</v>
      </c>
      <c r="G2986" s="122">
        <v>1.1435481121616029</v>
      </c>
      <c r="H2986" s="99">
        <v>4877.9166666666661</v>
      </c>
      <c r="I2986" s="53">
        <v>5564.486836207926</v>
      </c>
      <c r="J2986" s="54">
        <v>5258.6564034291996</v>
      </c>
      <c r="K2986" s="55">
        <v>1.0780537599923192</v>
      </c>
      <c r="L2986" s="121">
        <v>5578.132395448285</v>
      </c>
      <c r="M2986" s="54">
        <v>5222.5019687242466</v>
      </c>
      <c r="N2986" s="120">
        <v>1.0706419001399328</v>
      </c>
      <c r="O2986" s="123">
        <v>4922.4879217538019</v>
      </c>
      <c r="P2986" s="53">
        <v>5615.3315265037754</v>
      </c>
      <c r="Q2986" s="54">
        <v>5306.7483472637505</v>
      </c>
      <c r="R2986" s="55">
        <v>1.0780622383676755</v>
      </c>
      <c r="S2986" s="121">
        <v>5629.1017700598522</v>
      </c>
      <c r="T2986" s="54">
        <v>5270.2627615862721</v>
      </c>
      <c r="U2986" s="55">
        <v>1.0706502169960761</v>
      </c>
    </row>
    <row r="2987" spans="1:21" ht="13" x14ac:dyDescent="0.3">
      <c r="A2987" s="44" t="s">
        <v>4335</v>
      </c>
      <c r="B2987" s="44" t="s">
        <v>10479</v>
      </c>
      <c r="C2987" s="98" t="s">
        <v>949</v>
      </c>
      <c r="D2987" s="98" t="s">
        <v>13151</v>
      </c>
      <c r="E2987" s="98" t="s">
        <v>206</v>
      </c>
      <c r="F2987" s="122">
        <v>1.1407506967539953</v>
      </c>
      <c r="G2987" s="122">
        <v>1.1435481121616029</v>
      </c>
      <c r="H2987" s="99">
        <v>11252.25</v>
      </c>
      <c r="I2987" s="53">
        <v>12836.012027550143</v>
      </c>
      <c r="J2987" s="54">
        <v>12130.530420873572</v>
      </c>
      <c r="K2987" s="55">
        <v>1.078053759992319</v>
      </c>
      <c r="L2987" s="121">
        <v>12867.489245070396</v>
      </c>
      <c r="M2987" s="54">
        <v>12047.130320849557</v>
      </c>
      <c r="N2987" s="120">
        <v>1.0706419001399328</v>
      </c>
      <c r="O2987" s="123">
        <v>11359.085367080566</v>
      </c>
      <c r="P2987" s="53">
        <v>12957.884546985269</v>
      </c>
      <c r="Q2987" s="54">
        <v>12245.800996644386</v>
      </c>
      <c r="R2987" s="55">
        <v>1.0780622383676757</v>
      </c>
      <c r="S2987" s="121">
        <v>12989.660627407469</v>
      </c>
      <c r="T2987" s="54">
        <v>12161.607213141762</v>
      </c>
      <c r="U2987" s="55">
        <v>1.0706502169960761</v>
      </c>
    </row>
    <row r="2988" spans="1:21" ht="13" x14ac:dyDescent="0.3">
      <c r="A2988" s="44" t="s">
        <v>4334</v>
      </c>
      <c r="B2988" s="44" t="s">
        <v>10478</v>
      </c>
      <c r="C2988" s="98" t="s">
        <v>949</v>
      </c>
      <c r="D2988" s="98" t="s">
        <v>13151</v>
      </c>
      <c r="E2988" s="98" t="s">
        <v>199</v>
      </c>
      <c r="F2988" s="122">
        <v>1.1434572135034153</v>
      </c>
      <c r="G2988" s="122">
        <v>1.1491209751944773</v>
      </c>
      <c r="H2988" s="99">
        <v>8410.5833333333321</v>
      </c>
      <c r="I2988" s="53">
        <v>9617.1421822715984</v>
      </c>
      <c r="J2988" s="54">
        <v>9088.5732697601543</v>
      </c>
      <c r="K2988" s="55">
        <v>1.0806115235479294</v>
      </c>
      <c r="L2988" s="121">
        <v>9664.7777219544168</v>
      </c>
      <c r="M2988" s="54">
        <v>9048.6057163820369</v>
      </c>
      <c r="N2988" s="120">
        <v>1.0758594686910783</v>
      </c>
      <c r="O2988" s="123">
        <v>8479.329965958339</v>
      </c>
      <c r="P2988" s="53">
        <v>9695.7510152507311</v>
      </c>
      <c r="Q2988" s="54">
        <v>9162.9337346887369</v>
      </c>
      <c r="R2988" s="55">
        <v>1.0806200220388684</v>
      </c>
      <c r="S2988" s="121">
        <v>9743.7759194778009</v>
      </c>
      <c r="T2988" s="54">
        <v>9122.638297072197</v>
      </c>
      <c r="U2988" s="55">
        <v>1.0758678260778298</v>
      </c>
    </row>
    <row r="2989" spans="1:21" ht="13" x14ac:dyDescent="0.3">
      <c r="A2989" s="44" t="s">
        <v>4333</v>
      </c>
      <c r="B2989" s="44" t="s">
        <v>10477</v>
      </c>
      <c r="C2989" s="98" t="s">
        <v>949</v>
      </c>
      <c r="D2989" s="98" t="s">
        <v>13151</v>
      </c>
      <c r="E2989" s="98" t="s">
        <v>199</v>
      </c>
      <c r="F2989" s="122">
        <v>1.1434572135034153</v>
      </c>
      <c r="G2989" s="122">
        <v>1.1491209751944773</v>
      </c>
      <c r="H2989" s="99">
        <v>18462.249999999996</v>
      </c>
      <c r="I2989" s="53">
        <v>21110.792940003426</v>
      </c>
      <c r="J2989" s="54">
        <v>19950.520100622758</v>
      </c>
      <c r="K2989" s="55">
        <v>1.0806115235479294</v>
      </c>
      <c r="L2989" s="121">
        <v>21215.358724284233</v>
      </c>
      <c r="M2989" s="54">
        <v>19862.786475841855</v>
      </c>
      <c r="N2989" s="120">
        <v>1.0758594686910783</v>
      </c>
      <c r="O2989" s="123">
        <v>18626.208571904019</v>
      </c>
      <c r="P2989" s="53">
        <v>21298.272551762799</v>
      </c>
      <c r="Q2989" s="54">
        <v>20127.853917471482</v>
      </c>
      <c r="R2989" s="55">
        <v>1.0806200220388684</v>
      </c>
      <c r="S2989" s="121">
        <v>21403.766958322078</v>
      </c>
      <c r="T2989" s="54">
        <v>20039.338524326613</v>
      </c>
      <c r="U2989" s="55">
        <v>1.0758678260778296</v>
      </c>
    </row>
    <row r="2990" spans="1:21" ht="13" x14ac:dyDescent="0.3">
      <c r="A2990" s="44" t="s">
        <v>4332</v>
      </c>
      <c r="B2990" s="44" t="s">
        <v>10476</v>
      </c>
      <c r="C2990" s="98" t="s">
        <v>949</v>
      </c>
      <c r="D2990" s="98" t="s">
        <v>13151</v>
      </c>
      <c r="E2990" s="98" t="s">
        <v>206</v>
      </c>
      <c r="F2990" s="122">
        <v>1.1407506967539953</v>
      </c>
      <c r="G2990" s="122">
        <v>1.1435481121616029</v>
      </c>
      <c r="H2990" s="99">
        <v>13530.583333333336</v>
      </c>
      <c r="I2990" s="53">
        <v>15435.022364987999</v>
      </c>
      <c r="J2990" s="54">
        <v>14586.696237389409</v>
      </c>
      <c r="K2990" s="55">
        <v>1.0780537599923192</v>
      </c>
      <c r="L2990" s="121">
        <v>15472.873027278585</v>
      </c>
      <c r="M2990" s="54">
        <v>14486.409450001709</v>
      </c>
      <c r="N2990" s="120">
        <v>1.0706419001399328</v>
      </c>
      <c r="O2990" s="123">
        <v>13648.185124176514</v>
      </c>
      <c r="P2990" s="53">
        <v>15569.176689831873</v>
      </c>
      <c r="Q2990" s="54">
        <v>14713.593004626146</v>
      </c>
      <c r="R2990" s="55">
        <v>1.0780622383676757</v>
      </c>
      <c r="S2990" s="121">
        <v>15607.356333184125</v>
      </c>
      <c r="T2990" s="54">
        <v>14612.432364802205</v>
      </c>
      <c r="U2990" s="55">
        <v>1.0706502169960763</v>
      </c>
    </row>
    <row r="2991" spans="1:21" ht="13" x14ac:dyDescent="0.3">
      <c r="A2991" s="44" t="s">
        <v>4331</v>
      </c>
      <c r="B2991" s="44" t="s">
        <v>10475</v>
      </c>
      <c r="C2991" s="98" t="s">
        <v>949</v>
      </c>
      <c r="D2991" s="98" t="s">
        <v>13151</v>
      </c>
      <c r="E2991" s="98" t="s">
        <v>206</v>
      </c>
      <c r="F2991" s="122">
        <v>1.1407506967539953</v>
      </c>
      <c r="G2991" s="122">
        <v>1.1435481121616029</v>
      </c>
      <c r="H2991" s="99">
        <v>7191.25</v>
      </c>
      <c r="I2991" s="53">
        <v>8203.4234480321684</v>
      </c>
      <c r="J2991" s="54">
        <v>7752.5541015447652</v>
      </c>
      <c r="K2991" s="55">
        <v>1.0780537599923192</v>
      </c>
      <c r="L2991" s="121">
        <v>8223.5403615821269</v>
      </c>
      <c r="M2991" s="54">
        <v>7699.2535643812917</v>
      </c>
      <c r="N2991" s="120">
        <v>1.0706419001399328</v>
      </c>
      <c r="O2991" s="123">
        <v>7254.8533239213311</v>
      </c>
      <c r="P2991" s="53">
        <v>8275.9789841112979</v>
      </c>
      <c r="Q2991" s="54">
        <v>7821.1834134158016</v>
      </c>
      <c r="R2991" s="55">
        <v>1.0780622383676757</v>
      </c>
      <c r="S2991" s="121">
        <v>8296.2738225795674</v>
      </c>
      <c r="T2991" s="54">
        <v>7767.4102855310775</v>
      </c>
      <c r="U2991" s="55">
        <v>1.0706502169960761</v>
      </c>
    </row>
    <row r="2992" spans="1:21" ht="13" x14ac:dyDescent="0.3">
      <c r="A2992" s="44" t="s">
        <v>4330</v>
      </c>
      <c r="B2992" s="44" t="s">
        <v>10474</v>
      </c>
      <c r="C2992" s="98" t="s">
        <v>949</v>
      </c>
      <c r="D2992" s="98" t="s">
        <v>13151</v>
      </c>
      <c r="E2992" s="98" t="s">
        <v>199</v>
      </c>
      <c r="F2992" s="122">
        <v>1.1434572135034153</v>
      </c>
      <c r="G2992" s="122">
        <v>1.1491209751944773</v>
      </c>
      <c r="H2992" s="99">
        <v>6422.4166666666679</v>
      </c>
      <c r="I2992" s="53">
        <v>7343.7586656245612</v>
      </c>
      <c r="J2992" s="54">
        <v>6940.1374590262831</v>
      </c>
      <c r="K2992" s="55">
        <v>1.0806115235479294</v>
      </c>
      <c r="L2992" s="121">
        <v>7380.1337031052653</v>
      </c>
      <c r="M2992" s="54">
        <v>6909.6177827127276</v>
      </c>
      <c r="N2992" s="120">
        <v>1.0758594686910783</v>
      </c>
      <c r="O2992" s="123">
        <v>6477.3087557856561</v>
      </c>
      <c r="P2992" s="53">
        <v>7406.5254208919405</v>
      </c>
      <c r="Q2992" s="54">
        <v>6999.5095304296519</v>
      </c>
      <c r="R2992" s="55">
        <v>1.0806200220388686</v>
      </c>
      <c r="S2992" s="121">
        <v>7443.2113540841392</v>
      </c>
      <c r="T2992" s="54">
        <v>6968.7280899220059</v>
      </c>
      <c r="U2992" s="55">
        <v>1.0758678260778298</v>
      </c>
    </row>
    <row r="2993" spans="1:21" ht="13" x14ac:dyDescent="0.3">
      <c r="A2993" s="44" t="s">
        <v>4329</v>
      </c>
      <c r="B2993" s="44" t="s">
        <v>10473</v>
      </c>
      <c r="C2993" s="98" t="s">
        <v>949</v>
      </c>
      <c r="D2993" s="98" t="s">
        <v>13151</v>
      </c>
      <c r="E2993" s="98" t="s">
        <v>199</v>
      </c>
      <c r="F2993" s="122">
        <v>1.1434572135034153</v>
      </c>
      <c r="G2993" s="122">
        <v>1.1491209751944773</v>
      </c>
      <c r="H2993" s="99">
        <v>7452.4999999999991</v>
      </c>
      <c r="I2993" s="53">
        <v>8521.6148836342018</v>
      </c>
      <c r="J2993" s="54">
        <v>8053.2573792409439</v>
      </c>
      <c r="K2993" s="55">
        <v>1.0806115235479294</v>
      </c>
      <c r="L2993" s="121">
        <v>8563.8240676368405</v>
      </c>
      <c r="M2993" s="54">
        <v>8017.8426904202597</v>
      </c>
      <c r="N2993" s="120">
        <v>1.0758594686910783</v>
      </c>
      <c r="O2993" s="123">
        <v>7516.5414235584676</v>
      </c>
      <c r="P2993" s="53">
        <v>8594.8435113651594</v>
      </c>
      <c r="Q2993" s="54">
        <v>8122.5251587818184</v>
      </c>
      <c r="R2993" s="55">
        <v>1.0806200220388684</v>
      </c>
      <c r="S2993" s="121">
        <v>8637.4154107291906</v>
      </c>
      <c r="T2993" s="54">
        <v>8086.8050809878032</v>
      </c>
      <c r="U2993" s="55">
        <v>1.0758678260778296</v>
      </c>
    </row>
    <row r="2994" spans="1:21" ht="13" x14ac:dyDescent="0.3">
      <c r="A2994" s="44" t="s">
        <v>4328</v>
      </c>
      <c r="B2994" s="44" t="s">
        <v>13311</v>
      </c>
      <c r="C2994" s="98" t="s">
        <v>949</v>
      </c>
      <c r="D2994" s="98" t="s">
        <v>13151</v>
      </c>
      <c r="E2994" s="98" t="s">
        <v>206</v>
      </c>
      <c r="F2994" s="122">
        <v>1.1407506967539953</v>
      </c>
      <c r="G2994" s="122">
        <v>1.1435481121616029</v>
      </c>
      <c r="H2994" s="99">
        <v>5634.25</v>
      </c>
      <c r="I2994" s="53">
        <v>6427.2746131861977</v>
      </c>
      <c r="J2994" s="54">
        <v>6074.0243972367243</v>
      </c>
      <c r="K2994" s="55">
        <v>1.0780537599923192</v>
      </c>
      <c r="L2994" s="121">
        <v>6443.0359509465115</v>
      </c>
      <c r="M2994" s="54">
        <v>6032.2641258634167</v>
      </c>
      <c r="N2994" s="120">
        <v>1.0706419001399328</v>
      </c>
      <c r="O2994" s="123">
        <v>5688.4135779302405</v>
      </c>
      <c r="P2994" s="53">
        <v>6489.0617524488098</v>
      </c>
      <c r="Q2994" s="54">
        <v>6132.4638745845532</v>
      </c>
      <c r="R2994" s="55">
        <v>1.0780622383676757</v>
      </c>
      <c r="S2994" s="121">
        <v>6504.9746082365555</v>
      </c>
      <c r="T2994" s="54">
        <v>6090.3012315744381</v>
      </c>
      <c r="U2994" s="55">
        <v>1.0706502169960761</v>
      </c>
    </row>
    <row r="2995" spans="1:21" ht="13" x14ac:dyDescent="0.3">
      <c r="A2995" s="44" t="s">
        <v>4327</v>
      </c>
      <c r="B2995" s="44" t="s">
        <v>10472</v>
      </c>
      <c r="C2995" s="98" t="s">
        <v>949</v>
      </c>
      <c r="D2995" s="98" t="s">
        <v>13151</v>
      </c>
      <c r="E2995" s="98" t="s">
        <v>199</v>
      </c>
      <c r="F2995" s="122">
        <v>1.1434572135034153</v>
      </c>
      <c r="G2995" s="122">
        <v>1.1491209751944773</v>
      </c>
      <c r="H2995" s="99">
        <v>9800.6666666666679</v>
      </c>
      <c r="I2995" s="53">
        <v>11206.642997142473</v>
      </c>
      <c r="J2995" s="54">
        <v>10590.713338452075</v>
      </c>
      <c r="K2995" s="55">
        <v>1.0806115235479294</v>
      </c>
      <c r="L2995" s="121">
        <v>11262.15163755601</v>
      </c>
      <c r="M2995" s="54">
        <v>10544.140032818364</v>
      </c>
      <c r="N2995" s="120">
        <v>1.0758594686910785</v>
      </c>
      <c r="O2995" s="123">
        <v>9881.1198401707552</v>
      </c>
      <c r="P2995" s="53">
        <v>11298.637758734965</v>
      </c>
      <c r="Q2995" s="54">
        <v>10677.735939454024</v>
      </c>
      <c r="R2995" s="55">
        <v>1.0806200220388686</v>
      </c>
      <c r="S2995" s="121">
        <v>11354.602066750516</v>
      </c>
      <c r="T2995" s="54">
        <v>10630.778921659023</v>
      </c>
      <c r="U2995" s="55">
        <v>1.0758678260778298</v>
      </c>
    </row>
    <row r="2996" spans="1:21" ht="13" x14ac:dyDescent="0.3">
      <c r="A2996" s="44" t="s">
        <v>4326</v>
      </c>
      <c r="B2996" s="44" t="s">
        <v>10471</v>
      </c>
      <c r="C2996" s="98" t="s">
        <v>949</v>
      </c>
      <c r="D2996" s="98" t="s">
        <v>13151</v>
      </c>
      <c r="E2996" s="98" t="s">
        <v>199</v>
      </c>
      <c r="F2996" s="122">
        <v>1.1434572135034153</v>
      </c>
      <c r="G2996" s="122">
        <v>1.1491209751944773</v>
      </c>
      <c r="H2996" s="99">
        <v>12628.16666666667</v>
      </c>
      <c r="I2996" s="53">
        <v>14439.768268323383</v>
      </c>
      <c r="J2996" s="54">
        <v>13646.142421283848</v>
      </c>
      <c r="K2996" s="55">
        <v>1.0806115235479294</v>
      </c>
      <c r="L2996" s="121">
        <v>14511.291194918396</v>
      </c>
      <c r="M2996" s="54">
        <v>13586.132680542391</v>
      </c>
      <c r="N2996" s="120">
        <v>1.0758594686910785</v>
      </c>
      <c r="O2996" s="123">
        <v>12733.533113938422</v>
      </c>
      <c r="P2996" s="53">
        <v>14560.250292517494</v>
      </c>
      <c r="Q2996" s="54">
        <v>13760.110834216799</v>
      </c>
      <c r="R2996" s="55">
        <v>1.0806200220388684</v>
      </c>
      <c r="S2996" s="121">
        <v>14632.369989560088</v>
      </c>
      <c r="T2996" s="54">
        <v>13699.598589582987</v>
      </c>
      <c r="U2996" s="55">
        <v>1.0758678260778298</v>
      </c>
    </row>
    <row r="2997" spans="1:21" ht="13" x14ac:dyDescent="0.3">
      <c r="A2997" s="44" t="s">
        <v>4325</v>
      </c>
      <c r="B2997" s="44" t="s">
        <v>10470</v>
      </c>
      <c r="C2997" s="98" t="s">
        <v>949</v>
      </c>
      <c r="D2997" s="98" t="s">
        <v>13151</v>
      </c>
      <c r="E2997" s="98" t="s">
        <v>206</v>
      </c>
      <c r="F2997" s="122">
        <v>1.1407506967539953</v>
      </c>
      <c r="G2997" s="122">
        <v>1.1435481121616029</v>
      </c>
      <c r="H2997" s="99">
        <v>6224</v>
      </c>
      <c r="I2997" s="53">
        <v>7100.032336596867</v>
      </c>
      <c r="J2997" s="54">
        <v>6709.806602192195</v>
      </c>
      <c r="K2997" s="55">
        <v>1.0780537599923192</v>
      </c>
      <c r="L2997" s="121">
        <v>7117.4434500938169</v>
      </c>
      <c r="M2997" s="54">
        <v>6663.6751864709422</v>
      </c>
      <c r="N2997" s="120">
        <v>1.0706419001399328</v>
      </c>
      <c r="O2997" s="123">
        <v>6279.960925311244</v>
      </c>
      <c r="P2997" s="53">
        <v>7163.8698011366669</v>
      </c>
      <c r="Q2997" s="54">
        <v>6770.1887320025789</v>
      </c>
      <c r="R2997" s="55">
        <v>1.0780622383676757</v>
      </c>
      <c r="S2997" s="121">
        <v>7181.4374605883058</v>
      </c>
      <c r="T2997" s="54">
        <v>6723.6415274113633</v>
      </c>
      <c r="U2997" s="55">
        <v>1.0706502169960763</v>
      </c>
    </row>
    <row r="2998" spans="1:21" ht="13" x14ac:dyDescent="0.3">
      <c r="A2998" s="44" t="s">
        <v>4324</v>
      </c>
      <c r="B2998" s="44" t="s">
        <v>10300</v>
      </c>
      <c r="C2998" s="98" t="s">
        <v>949</v>
      </c>
      <c r="D2998" s="98" t="s">
        <v>13151</v>
      </c>
      <c r="E2998" s="98" t="s">
        <v>206</v>
      </c>
      <c r="F2998" s="122">
        <v>1.1407506967539953</v>
      </c>
      <c r="G2998" s="122">
        <v>1.1435481121616029</v>
      </c>
      <c r="H2998" s="99">
        <v>10100.416666666668</v>
      </c>
      <c r="I2998" s="53">
        <v>11522.057350005669</v>
      </c>
      <c r="J2998" s="54">
        <v>10888.792164989089</v>
      </c>
      <c r="K2998" s="55">
        <v>1.0780537599923192</v>
      </c>
      <c r="L2998" s="121">
        <v>11550.312411212259</v>
      </c>
      <c r="M2998" s="54">
        <v>10813.929292205048</v>
      </c>
      <c r="N2998" s="120">
        <v>1.0706419001399328</v>
      </c>
      <c r="O2998" s="123">
        <v>10194.019346625366</v>
      </c>
      <c r="P2998" s="53">
        <v>11628.834672386594</v>
      </c>
      <c r="Q2998" s="54">
        <v>10989.787314786332</v>
      </c>
      <c r="R2998" s="55">
        <v>1.0780622383676757</v>
      </c>
      <c r="S2998" s="121">
        <v>11657.351579172293</v>
      </c>
      <c r="T2998" s="54">
        <v>10914.229025526647</v>
      </c>
      <c r="U2998" s="55">
        <v>1.0706502169960763</v>
      </c>
    </row>
    <row r="2999" spans="1:21" ht="13" x14ac:dyDescent="0.3">
      <c r="A2999" s="44" t="s">
        <v>4323</v>
      </c>
      <c r="B2999" s="44" t="s">
        <v>10469</v>
      </c>
      <c r="C2999" s="98" t="s">
        <v>949</v>
      </c>
      <c r="D2999" s="98" t="s">
        <v>13151</v>
      </c>
      <c r="E2999" s="98" t="s">
        <v>206</v>
      </c>
      <c r="F2999" s="122">
        <v>1.1407506967539953</v>
      </c>
      <c r="G2999" s="122">
        <v>1.1435481121616029</v>
      </c>
      <c r="H2999" s="99">
        <v>11730.166666666668</v>
      </c>
      <c r="I2999" s="53">
        <v>13381.195798040491</v>
      </c>
      <c r="J2999" s="54">
        <v>12645.75028033657</v>
      </c>
      <c r="K2999" s="55">
        <v>1.078053759992319</v>
      </c>
      <c r="L2999" s="121">
        <v>13414.009947007631</v>
      </c>
      <c r="M2999" s="54">
        <v>12558.807928958104</v>
      </c>
      <c r="N2999" s="120">
        <v>1.0706419001399328</v>
      </c>
      <c r="O2999" s="123">
        <v>11837.771885631108</v>
      </c>
      <c r="P2999" s="53">
        <v>13503.946526548543</v>
      </c>
      <c r="Q2999" s="54">
        <v>12761.854856309412</v>
      </c>
      <c r="R2999" s="55">
        <v>1.0780622383676757</v>
      </c>
      <c r="S2999" s="121">
        <v>13537.061692013151</v>
      </c>
      <c r="T2999" s="54">
        <v>12674.113038100995</v>
      </c>
      <c r="U2999" s="55">
        <v>1.0706502169960761</v>
      </c>
    </row>
    <row r="3000" spans="1:21" ht="13" x14ac:dyDescent="0.3">
      <c r="A3000" s="44" t="s">
        <v>4322</v>
      </c>
      <c r="B3000" s="44" t="s">
        <v>10468</v>
      </c>
      <c r="C3000" s="98" t="s">
        <v>949</v>
      </c>
      <c r="D3000" s="98" t="s">
        <v>13151</v>
      </c>
      <c r="E3000" s="98" t="s">
        <v>206</v>
      </c>
      <c r="F3000" s="122">
        <v>1.1407506967539953</v>
      </c>
      <c r="G3000" s="122">
        <v>1.1435481121616029</v>
      </c>
      <c r="H3000" s="99">
        <v>18003.083333333336</v>
      </c>
      <c r="I3000" s="53">
        <v>20537.029856220244</v>
      </c>
      <c r="J3000" s="54">
        <v>19408.291678955058</v>
      </c>
      <c r="K3000" s="55">
        <v>1.0780537599923192</v>
      </c>
      <c r="L3000" s="121">
        <v>20587.391958921355</v>
      </c>
      <c r="M3000" s="54">
        <v>19274.855348377558</v>
      </c>
      <c r="N3000" s="120">
        <v>1.0706419001399328</v>
      </c>
      <c r="O3000" s="123">
        <v>18159.380998821936</v>
      </c>
      <c r="P3000" s="53">
        <v>20715.326527027388</v>
      </c>
      <c r="Q3000" s="54">
        <v>19576.942926961412</v>
      </c>
      <c r="R3000" s="55">
        <v>1.0780622383676755</v>
      </c>
      <c r="S3000" s="121">
        <v>20766.125859226107</v>
      </c>
      <c r="T3000" s="54">
        <v>19442.34520690313</v>
      </c>
      <c r="U3000" s="55">
        <v>1.0706502169960763</v>
      </c>
    </row>
    <row r="3001" spans="1:21" ht="13" x14ac:dyDescent="0.3">
      <c r="A3001" s="44" t="s">
        <v>4321</v>
      </c>
      <c r="B3001" s="44" t="s">
        <v>10467</v>
      </c>
      <c r="C3001" s="98" t="s">
        <v>949</v>
      </c>
      <c r="D3001" s="98" t="s">
        <v>13151</v>
      </c>
      <c r="E3001" s="98" t="s">
        <v>206</v>
      </c>
      <c r="F3001" s="122">
        <v>1.1407506967539953</v>
      </c>
      <c r="G3001" s="122">
        <v>1.1435481121616029</v>
      </c>
      <c r="H3001" s="99">
        <v>20755</v>
      </c>
      <c r="I3001" s="53">
        <v>23676.280711129173</v>
      </c>
      <c r="J3001" s="54">
        <v>22375.005788640585</v>
      </c>
      <c r="K3001" s="55">
        <v>1.0780537599923192</v>
      </c>
      <c r="L3001" s="121">
        <v>23734.341067914069</v>
      </c>
      <c r="M3001" s="54">
        <v>22221.172637404306</v>
      </c>
      <c r="N3001" s="120">
        <v>1.0706419001399328</v>
      </c>
      <c r="O3001" s="123">
        <v>20932.117378477476</v>
      </c>
      <c r="P3001" s="53">
        <v>23878.327484034595</v>
      </c>
      <c r="Q3001" s="54">
        <v>22566.125314816349</v>
      </c>
      <c r="R3001" s="55">
        <v>1.0780622383676755</v>
      </c>
      <c r="S3001" s="121">
        <v>23936.883311702997</v>
      </c>
      <c r="T3001" s="54">
        <v>22410.976013454248</v>
      </c>
      <c r="U3001" s="55">
        <v>1.0706502169960763</v>
      </c>
    </row>
    <row r="3002" spans="1:21" ht="13" x14ac:dyDescent="0.3">
      <c r="A3002" s="44" t="s">
        <v>4320</v>
      </c>
      <c r="B3002" s="44" t="s">
        <v>8878</v>
      </c>
      <c r="C3002" s="98" t="s">
        <v>949</v>
      </c>
      <c r="D3002" s="98" t="s">
        <v>13151</v>
      </c>
      <c r="E3002" s="98" t="s">
        <v>206</v>
      </c>
      <c r="F3002" s="122">
        <v>1.1407506967539953</v>
      </c>
      <c r="G3002" s="122">
        <v>1.1435481121616029</v>
      </c>
      <c r="H3002" s="99">
        <v>11492.833333333336</v>
      </c>
      <c r="I3002" s="53">
        <v>13110.457632677546</v>
      </c>
      <c r="J3002" s="54">
        <v>12389.892187965062</v>
      </c>
      <c r="K3002" s="55">
        <v>1.0780537599923192</v>
      </c>
      <c r="L3002" s="121">
        <v>13142.607861721279</v>
      </c>
      <c r="M3002" s="54">
        <v>12304.70891799156</v>
      </c>
      <c r="N3002" s="120">
        <v>1.0706419001399328</v>
      </c>
      <c r="O3002" s="123">
        <v>11600.607267547799</v>
      </c>
      <c r="P3002" s="53">
        <v>13233.400823224614</v>
      </c>
      <c r="Q3002" s="54">
        <v>12506.176637276905</v>
      </c>
      <c r="R3002" s="55">
        <v>1.0780622383676757</v>
      </c>
      <c r="S3002" s="121">
        <v>13265.852540732456</v>
      </c>
      <c r="T3002" s="54">
        <v>12420.19268828631</v>
      </c>
      <c r="U3002" s="55">
        <v>1.0706502169960763</v>
      </c>
    </row>
    <row r="3003" spans="1:21" ht="13" x14ac:dyDescent="0.3">
      <c r="A3003" s="44" t="s">
        <v>4319</v>
      </c>
      <c r="B3003" s="44" t="s">
        <v>10466</v>
      </c>
      <c r="C3003" s="98" t="s">
        <v>949</v>
      </c>
      <c r="D3003" s="98" t="s">
        <v>13151</v>
      </c>
      <c r="E3003" s="98" t="s">
        <v>199</v>
      </c>
      <c r="F3003" s="122">
        <v>1.1434572135034153</v>
      </c>
      <c r="G3003" s="122">
        <v>1.1491209751944773</v>
      </c>
      <c r="H3003" s="99">
        <v>10198</v>
      </c>
      <c r="I3003" s="53">
        <v>11660.976663307829</v>
      </c>
      <c r="J3003" s="54">
        <v>11020.076317141784</v>
      </c>
      <c r="K3003" s="55">
        <v>1.0806115235479294</v>
      </c>
      <c r="L3003" s="121">
        <v>11718.735705033279</v>
      </c>
      <c r="M3003" s="54">
        <v>10971.614861711616</v>
      </c>
      <c r="N3003" s="120">
        <v>1.0758594686910783</v>
      </c>
      <c r="O3003" s="123">
        <v>10285.733184427629</v>
      </c>
      <c r="P3003" s="53">
        <v>11761.295805905227</v>
      </c>
      <c r="Q3003" s="54">
        <v>11114.969220442104</v>
      </c>
      <c r="R3003" s="55">
        <v>1.0806200220388684</v>
      </c>
      <c r="S3003" s="121">
        <v>11819.551747479672</v>
      </c>
      <c r="T3003" s="54">
        <v>11066.089400746745</v>
      </c>
      <c r="U3003" s="55">
        <v>1.0758678260778296</v>
      </c>
    </row>
    <row r="3004" spans="1:21" ht="13" x14ac:dyDescent="0.3">
      <c r="A3004" s="44" t="s">
        <v>4318</v>
      </c>
      <c r="B3004" s="44" t="s">
        <v>10465</v>
      </c>
      <c r="C3004" s="98" t="s">
        <v>949</v>
      </c>
      <c r="D3004" s="98" t="s">
        <v>13151</v>
      </c>
      <c r="E3004" s="98" t="s">
        <v>199</v>
      </c>
      <c r="F3004" s="122">
        <v>1.1434572135034153</v>
      </c>
      <c r="G3004" s="122">
        <v>1.1491209751944773</v>
      </c>
      <c r="H3004" s="99">
        <v>7461.3333333333321</v>
      </c>
      <c r="I3004" s="53">
        <v>8531.7154223534817</v>
      </c>
      <c r="J3004" s="54">
        <v>8062.8027810322837</v>
      </c>
      <c r="K3004" s="55">
        <v>1.0806115235479297</v>
      </c>
      <c r="L3004" s="121">
        <v>8573.9746362510596</v>
      </c>
      <c r="M3004" s="54">
        <v>8027.3461157270322</v>
      </c>
      <c r="N3004" s="120">
        <v>1.0758594686910785</v>
      </c>
      <c r="O3004" s="123">
        <v>7522.3109721077053</v>
      </c>
      <c r="P3004" s="53">
        <v>8601.4407432724438</v>
      </c>
      <c r="Q3004" s="54">
        <v>8128.7598484622504</v>
      </c>
      <c r="R3004" s="55">
        <v>1.0806200220388684</v>
      </c>
      <c r="S3004" s="121">
        <v>8644.0453199845233</v>
      </c>
      <c r="T3004" s="54">
        <v>8093.0123526429234</v>
      </c>
      <c r="U3004" s="55">
        <v>1.0758678260778298</v>
      </c>
    </row>
    <row r="3005" spans="1:21" ht="13" x14ac:dyDescent="0.3">
      <c r="A3005" s="44" t="s">
        <v>4317</v>
      </c>
      <c r="B3005" s="44" t="s">
        <v>10464</v>
      </c>
      <c r="C3005" s="98" t="s">
        <v>949</v>
      </c>
      <c r="D3005" s="98" t="s">
        <v>13151</v>
      </c>
      <c r="E3005" s="98" t="s">
        <v>206</v>
      </c>
      <c r="F3005" s="122">
        <v>1.1407506967539953</v>
      </c>
      <c r="G3005" s="122">
        <v>1.1435481121616029</v>
      </c>
      <c r="H3005" s="99">
        <v>11167.5</v>
      </c>
      <c r="I3005" s="53">
        <v>12739.333406000243</v>
      </c>
      <c r="J3005" s="54">
        <v>12039.165364714225</v>
      </c>
      <c r="K3005" s="55">
        <v>1.0780537599923192</v>
      </c>
      <c r="L3005" s="121">
        <v>12770.5735425647</v>
      </c>
      <c r="M3005" s="54">
        <v>11956.393419812699</v>
      </c>
      <c r="N3005" s="120">
        <v>1.0706419001399328</v>
      </c>
      <c r="O3005" s="123">
        <v>11248.950645903711</v>
      </c>
      <c r="P3005" s="53">
        <v>12832.248287065964</v>
      </c>
      <c r="Q3005" s="54">
        <v>12127.068912610464</v>
      </c>
      <c r="R3005" s="55">
        <v>1.0780622383676755</v>
      </c>
      <c r="S3005" s="121">
        <v>12863.716274922232</v>
      </c>
      <c r="T3005" s="54">
        <v>12043.69145001496</v>
      </c>
      <c r="U3005" s="55">
        <v>1.0706502169960761</v>
      </c>
    </row>
    <row r="3006" spans="1:21" ht="13" x14ac:dyDescent="0.3">
      <c r="A3006" s="44" t="s">
        <v>4316</v>
      </c>
      <c r="B3006" s="44" t="s">
        <v>10463</v>
      </c>
      <c r="C3006" s="98" t="s">
        <v>949</v>
      </c>
      <c r="D3006" s="98" t="s">
        <v>13151</v>
      </c>
      <c r="E3006" s="98" t="s">
        <v>199</v>
      </c>
      <c r="F3006" s="122">
        <v>1.1434572135034153</v>
      </c>
      <c r="G3006" s="122">
        <v>1.1491209751944773</v>
      </c>
      <c r="H3006" s="99">
        <v>15812</v>
      </c>
      <c r="I3006" s="53">
        <v>18080.345459916003</v>
      </c>
      <c r="J3006" s="54">
        <v>17086.629410339861</v>
      </c>
      <c r="K3006" s="55">
        <v>1.0806115235479294</v>
      </c>
      <c r="L3006" s="121">
        <v>18169.900859775076</v>
      </c>
      <c r="M3006" s="54">
        <v>17011.489918943331</v>
      </c>
      <c r="N3006" s="120">
        <v>1.0758594686910783</v>
      </c>
      <c r="O3006" s="123">
        <v>15950.181057689189</v>
      </c>
      <c r="P3006" s="53">
        <v>18238.349587100238</v>
      </c>
      <c r="Q3006" s="54">
        <v>17236.085006084035</v>
      </c>
      <c r="R3006" s="55">
        <v>1.0806200220388684</v>
      </c>
      <c r="S3006" s="121">
        <v>18328.687611540281</v>
      </c>
      <c r="T3006" s="54">
        <v>17160.286620083847</v>
      </c>
      <c r="U3006" s="55">
        <v>1.0758678260778298</v>
      </c>
    </row>
    <row r="3007" spans="1:21" ht="13" x14ac:dyDescent="0.3">
      <c r="A3007" s="44" t="s">
        <v>4315</v>
      </c>
      <c r="B3007" s="44" t="s">
        <v>10462</v>
      </c>
      <c r="C3007" s="98" t="s">
        <v>949</v>
      </c>
      <c r="D3007" s="98" t="s">
        <v>13151</v>
      </c>
      <c r="E3007" s="98" t="s">
        <v>206</v>
      </c>
      <c r="F3007" s="122">
        <v>1.1407506967539953</v>
      </c>
      <c r="G3007" s="122">
        <v>1.1435481121616029</v>
      </c>
      <c r="H3007" s="99">
        <v>20393.5</v>
      </c>
      <c r="I3007" s="53">
        <v>23263.899334252605</v>
      </c>
      <c r="J3007" s="54">
        <v>21985.289354403361</v>
      </c>
      <c r="K3007" s="55">
        <v>1.0780537599923192</v>
      </c>
      <c r="L3007" s="121">
        <v>23320.948425367649</v>
      </c>
      <c r="M3007" s="54">
        <v>21834.13559050372</v>
      </c>
      <c r="N3007" s="120">
        <v>1.0706419001399328</v>
      </c>
      <c r="O3007" s="123">
        <v>20580.638379855918</v>
      </c>
      <c r="P3007" s="53">
        <v>23477.377571462657</v>
      </c>
      <c r="Q3007" s="54">
        <v>22187.209078823165</v>
      </c>
      <c r="R3007" s="55">
        <v>1.0780622383676757</v>
      </c>
      <c r="S3007" s="121">
        <v>23534.950166364866</v>
      </c>
      <c r="T3007" s="54">
        <v>22034.664947310514</v>
      </c>
      <c r="U3007" s="55">
        <v>1.0706502169960763</v>
      </c>
    </row>
    <row r="3008" spans="1:21" ht="13" x14ac:dyDescent="0.3">
      <c r="A3008" s="44" t="s">
        <v>4314</v>
      </c>
      <c r="B3008" s="44" t="s">
        <v>10461</v>
      </c>
      <c r="C3008" s="98" t="s">
        <v>949</v>
      </c>
      <c r="D3008" s="98" t="s">
        <v>13151</v>
      </c>
      <c r="E3008" s="98" t="s">
        <v>199</v>
      </c>
      <c r="F3008" s="122">
        <v>1.1434572135034153</v>
      </c>
      <c r="G3008" s="122">
        <v>1.1491209751944773</v>
      </c>
      <c r="H3008" s="99">
        <v>31820.583333333328</v>
      </c>
      <c r="I3008" s="53">
        <v>36385.475550386545</v>
      </c>
      <c r="J3008" s="54">
        <v>34385.689036017182</v>
      </c>
      <c r="K3008" s="55">
        <v>1.0806115235479294</v>
      </c>
      <c r="L3008" s="121">
        <v>36565.699751257125</v>
      </c>
      <c r="M3008" s="54">
        <v>34234.475878440178</v>
      </c>
      <c r="N3008" s="120">
        <v>1.0758594686910783</v>
      </c>
      <c r="O3008" s="123">
        <v>32080.759601005771</v>
      </c>
      <c r="P3008" s="53">
        <v>36682.975980438998</v>
      </c>
      <c r="Q3008" s="54">
        <v>34667.111147062496</v>
      </c>
      <c r="R3008" s="55">
        <v>1.0806200220388684</v>
      </c>
      <c r="S3008" s="121">
        <v>36864.673757687342</v>
      </c>
      <c r="T3008" s="54">
        <v>34514.657090859546</v>
      </c>
      <c r="U3008" s="55">
        <v>1.0758678260778298</v>
      </c>
    </row>
    <row r="3009" spans="1:21" ht="13" x14ac:dyDescent="0.3">
      <c r="A3009" s="44" t="s">
        <v>4313</v>
      </c>
      <c r="B3009" s="44" t="s">
        <v>10460</v>
      </c>
      <c r="C3009" s="98" t="s">
        <v>949</v>
      </c>
      <c r="D3009" s="98" t="s">
        <v>13151</v>
      </c>
      <c r="E3009" s="98" t="s">
        <v>199</v>
      </c>
      <c r="F3009" s="122">
        <v>1.1434572135034153</v>
      </c>
      <c r="G3009" s="122">
        <v>1.1491209751944773</v>
      </c>
      <c r="H3009" s="99">
        <v>10276.666666666668</v>
      </c>
      <c r="I3009" s="53">
        <v>11750.9286307701</v>
      </c>
      <c r="J3009" s="54">
        <v>11105.08442366089</v>
      </c>
      <c r="K3009" s="55">
        <v>1.0806115235479294</v>
      </c>
      <c r="L3009" s="121">
        <v>11809.13322174858</v>
      </c>
      <c r="M3009" s="54">
        <v>11056.249139915315</v>
      </c>
      <c r="N3009" s="120">
        <v>1.0758594686910783</v>
      </c>
      <c r="O3009" s="123">
        <v>10365.913652648202</v>
      </c>
      <c r="P3009" s="53">
        <v>11852.978740674123</v>
      </c>
      <c r="Q3009" s="54">
        <v>11201.613839777709</v>
      </c>
      <c r="R3009" s="55">
        <v>1.0806200220388686</v>
      </c>
      <c r="S3009" s="121">
        <v>11911.688805312848</v>
      </c>
      <c r="T3009" s="54">
        <v>11152.352986785116</v>
      </c>
      <c r="U3009" s="55">
        <v>1.0758678260778296</v>
      </c>
    </row>
    <row r="3010" spans="1:21" ht="13" x14ac:dyDescent="0.3">
      <c r="A3010" s="44" t="s">
        <v>4312</v>
      </c>
      <c r="B3010" s="44" t="s">
        <v>8223</v>
      </c>
      <c r="C3010" s="98" t="s">
        <v>949</v>
      </c>
      <c r="D3010" s="98" t="s">
        <v>13151</v>
      </c>
      <c r="E3010" s="98" t="s">
        <v>206</v>
      </c>
      <c r="F3010" s="122">
        <v>1.1407506967539953</v>
      </c>
      <c r="G3010" s="122">
        <v>1.1435481121616029</v>
      </c>
      <c r="H3010" s="99">
        <v>12647.25</v>
      </c>
      <c r="I3010" s="53">
        <v>14427.359249521967</v>
      </c>
      <c r="J3010" s="54">
        <v>13634.415416062859</v>
      </c>
      <c r="K3010" s="55">
        <v>1.0780537599923192</v>
      </c>
      <c r="L3010" s="121">
        <v>14462.738861535832</v>
      </c>
      <c r="M3010" s="54">
        <v>13540.675771544764</v>
      </c>
      <c r="N3010" s="120">
        <v>1.0706419001399328</v>
      </c>
      <c r="O3010" s="123">
        <v>12745.767598219833</v>
      </c>
      <c r="P3010" s="53">
        <v>14539.743268333772</v>
      </c>
      <c r="Q3010" s="54">
        <v>13740.730746651065</v>
      </c>
      <c r="R3010" s="55">
        <v>1.0780622383676755</v>
      </c>
      <c r="S3010" s="121">
        <v>14575.398474994818</v>
      </c>
      <c r="T3010" s="54">
        <v>13646.258844815622</v>
      </c>
      <c r="U3010" s="55">
        <v>1.0706502169960763</v>
      </c>
    </row>
    <row r="3011" spans="1:21" ht="13" x14ac:dyDescent="0.3">
      <c r="A3011" s="44" t="s">
        <v>4311</v>
      </c>
      <c r="B3011" s="44" t="s">
        <v>10459</v>
      </c>
      <c r="C3011" s="98" t="s">
        <v>949</v>
      </c>
      <c r="D3011" s="98" t="s">
        <v>13151</v>
      </c>
      <c r="E3011" s="98" t="s">
        <v>199</v>
      </c>
      <c r="F3011" s="122">
        <v>1.1434572135034153</v>
      </c>
      <c r="G3011" s="122">
        <v>1.1491209751944773</v>
      </c>
      <c r="H3011" s="99">
        <v>4785.25</v>
      </c>
      <c r="I3011" s="53">
        <v>5471.7286309172187</v>
      </c>
      <c r="J3011" s="54">
        <v>5170.9962930577303</v>
      </c>
      <c r="K3011" s="55">
        <v>1.0806115235479297</v>
      </c>
      <c r="L3011" s="121">
        <v>5498.8311465493725</v>
      </c>
      <c r="M3011" s="54">
        <v>5148.2565225539829</v>
      </c>
      <c r="N3011" s="120">
        <v>1.0758594686910783</v>
      </c>
      <c r="O3011" s="123">
        <v>4826.4638399606174</v>
      </c>
      <c r="P3011" s="53">
        <v>5518.8548935163617</v>
      </c>
      <c r="Q3011" s="54">
        <v>5215.5734611080443</v>
      </c>
      <c r="R3011" s="55">
        <v>1.0806200220388684</v>
      </c>
      <c r="S3011" s="121">
        <v>5546.1908345164265</v>
      </c>
      <c r="T3011" s="54">
        <v>5192.6371591416837</v>
      </c>
      <c r="U3011" s="55">
        <v>1.0758678260778298</v>
      </c>
    </row>
    <row r="3012" spans="1:21" ht="13" x14ac:dyDescent="0.3">
      <c r="A3012" s="44" t="s">
        <v>4310</v>
      </c>
      <c r="B3012" s="44" t="s">
        <v>10458</v>
      </c>
      <c r="C3012" s="98" t="s">
        <v>949</v>
      </c>
      <c r="D3012" s="98" t="s">
        <v>13151</v>
      </c>
      <c r="E3012" s="98" t="s">
        <v>199</v>
      </c>
      <c r="F3012" s="122">
        <v>1.1434572135034153</v>
      </c>
      <c r="G3012" s="122">
        <v>1.1491209751944773</v>
      </c>
      <c r="H3012" s="99">
        <v>5674.333333333333</v>
      </c>
      <c r="I3012" s="53">
        <v>6488.3573818228797</v>
      </c>
      <c r="J3012" s="54">
        <v>6131.7499884521349</v>
      </c>
      <c r="K3012" s="55">
        <v>1.0806115235479297</v>
      </c>
      <c r="L3012" s="121">
        <v>6520.4954535785291</v>
      </c>
      <c r="M3012" s="54">
        <v>6104.7852451760755</v>
      </c>
      <c r="N3012" s="120">
        <v>1.0758594686910783</v>
      </c>
      <c r="O3012" s="123">
        <v>5727.1719598939253</v>
      </c>
      <c r="P3012" s="53">
        <v>6548.7760905152018</v>
      </c>
      <c r="Q3012" s="54">
        <v>6188.8966895209633</v>
      </c>
      <c r="R3012" s="55">
        <v>1.0806200220388684</v>
      </c>
      <c r="S3012" s="121">
        <v>6581.2134276597735</v>
      </c>
      <c r="T3012" s="54">
        <v>6161.6800460649811</v>
      </c>
      <c r="U3012" s="55">
        <v>1.0758678260778298</v>
      </c>
    </row>
    <row r="3013" spans="1:21" ht="13" x14ac:dyDescent="0.3">
      <c r="A3013" s="44" t="s">
        <v>4309</v>
      </c>
      <c r="B3013" s="44" t="s">
        <v>10457</v>
      </c>
      <c r="C3013" s="98" t="s">
        <v>949</v>
      </c>
      <c r="D3013" s="98" t="s">
        <v>13151</v>
      </c>
      <c r="E3013" s="98" t="s">
        <v>199</v>
      </c>
      <c r="F3013" s="122">
        <v>1.1434572135034153</v>
      </c>
      <c r="G3013" s="122">
        <v>1.1491209751944773</v>
      </c>
      <c r="H3013" s="99">
        <v>4410.166666666667</v>
      </c>
      <c r="I3013" s="53">
        <v>5042.8368877523126</v>
      </c>
      <c r="J3013" s="54">
        <v>4765.6769207669604</v>
      </c>
      <c r="K3013" s="55">
        <v>1.0806115235479294</v>
      </c>
      <c r="L3013" s="121">
        <v>5067.8150207701774</v>
      </c>
      <c r="M3013" s="54">
        <v>4744.7195668391041</v>
      </c>
      <c r="N3013" s="120">
        <v>1.0758594686910783</v>
      </c>
      <c r="O3013" s="123">
        <v>4451.1997291195921</v>
      </c>
      <c r="P3013" s="53">
        <v>5089.7564390062462</v>
      </c>
      <c r="Q3013" s="54">
        <v>4810.0555493806196</v>
      </c>
      <c r="R3013" s="55">
        <v>1.0806200220388686</v>
      </c>
      <c r="S3013" s="121">
        <v>5114.9669735112993</v>
      </c>
      <c r="T3013" s="54">
        <v>4788.9025760061204</v>
      </c>
      <c r="U3013" s="55">
        <v>1.0758678260778298</v>
      </c>
    </row>
    <row r="3014" spans="1:21" ht="13" x14ac:dyDescent="0.3">
      <c r="A3014" s="44" t="s">
        <v>4308</v>
      </c>
      <c r="B3014" s="44" t="s">
        <v>10456</v>
      </c>
      <c r="C3014" s="98" t="s">
        <v>949</v>
      </c>
      <c r="D3014" s="98" t="s">
        <v>13151</v>
      </c>
      <c r="E3014" s="98" t="s">
        <v>199</v>
      </c>
      <c r="F3014" s="122">
        <v>1.1434572135034153</v>
      </c>
      <c r="G3014" s="122">
        <v>1.1491209751944773</v>
      </c>
      <c r="H3014" s="99">
        <v>3143.4166666666665</v>
      </c>
      <c r="I3014" s="53">
        <v>3594.3624625468606</v>
      </c>
      <c r="J3014" s="54">
        <v>3396.8122733126206</v>
      </c>
      <c r="K3014" s="55">
        <v>1.0806115235479294</v>
      </c>
      <c r="L3014" s="121">
        <v>3612.1660254425728</v>
      </c>
      <c r="M3014" s="54">
        <v>3381.8745848746803</v>
      </c>
      <c r="N3014" s="120">
        <v>1.0758594686910783</v>
      </c>
      <c r="O3014" s="123">
        <v>3171.1959805863526</v>
      </c>
      <c r="P3014" s="53">
        <v>3626.1269194345014</v>
      </c>
      <c r="Q3014" s="54">
        <v>3426.8578704307956</v>
      </c>
      <c r="R3014" s="55">
        <v>1.0806200220388686</v>
      </c>
      <c r="S3014" s="121">
        <v>3644.0878177441964</v>
      </c>
      <c r="T3014" s="54">
        <v>3411.787725700191</v>
      </c>
      <c r="U3014" s="55">
        <v>1.0758678260778298</v>
      </c>
    </row>
    <row r="3015" spans="1:21" ht="13" x14ac:dyDescent="0.3">
      <c r="A3015" s="44" t="s">
        <v>4307</v>
      </c>
      <c r="B3015" s="44" t="s">
        <v>10455</v>
      </c>
      <c r="C3015" s="98" t="s">
        <v>949</v>
      </c>
      <c r="D3015" s="98" t="s">
        <v>13151</v>
      </c>
      <c r="E3015" s="98" t="s">
        <v>206</v>
      </c>
      <c r="F3015" s="122">
        <v>1.1407506967539953</v>
      </c>
      <c r="G3015" s="122">
        <v>1.1435481121616029</v>
      </c>
      <c r="H3015" s="99">
        <v>10498.000000000002</v>
      </c>
      <c r="I3015" s="53">
        <v>11975.600814523445</v>
      </c>
      <c r="J3015" s="54">
        <v>11317.408372399368</v>
      </c>
      <c r="K3015" s="55">
        <v>1.0780537599923192</v>
      </c>
      <c r="L3015" s="121">
        <v>12004.968081472509</v>
      </c>
      <c r="M3015" s="54">
        <v>11239.598667669015</v>
      </c>
      <c r="N3015" s="120">
        <v>1.0706419001399328</v>
      </c>
      <c r="O3015" s="123">
        <v>10581.134401759997</v>
      </c>
      <c r="P3015" s="53">
        <v>12070.436441255386</v>
      </c>
      <c r="Q3015" s="54">
        <v>11407.121437630598</v>
      </c>
      <c r="R3015" s="55">
        <v>1.0780622383676757</v>
      </c>
      <c r="S3015" s="121">
        <v>12100.036269660835</v>
      </c>
      <c r="T3015" s="54">
        <v>11328.693843308987</v>
      </c>
      <c r="U3015" s="55">
        <v>1.0706502169960761</v>
      </c>
    </row>
    <row r="3016" spans="1:21" ht="13" x14ac:dyDescent="0.3">
      <c r="A3016" s="44" t="s">
        <v>4306</v>
      </c>
      <c r="B3016" s="44" t="s">
        <v>10454</v>
      </c>
      <c r="C3016" s="98" t="s">
        <v>949</v>
      </c>
      <c r="D3016" s="98" t="s">
        <v>13151</v>
      </c>
      <c r="E3016" s="98" t="s">
        <v>199</v>
      </c>
      <c r="F3016" s="122">
        <v>1.1434572135034153</v>
      </c>
      <c r="G3016" s="122">
        <v>1.1491209751944773</v>
      </c>
      <c r="H3016" s="99">
        <v>7380.666666666667</v>
      </c>
      <c r="I3016" s="53">
        <v>8439.4765404642076</v>
      </c>
      <c r="J3016" s="54">
        <v>7975.6334514660848</v>
      </c>
      <c r="K3016" s="55">
        <v>1.0806115235479294</v>
      </c>
      <c r="L3016" s="121">
        <v>8481.2788775853733</v>
      </c>
      <c r="M3016" s="54">
        <v>7940.5601185859532</v>
      </c>
      <c r="N3016" s="120">
        <v>1.0758594686910785</v>
      </c>
      <c r="O3016" s="123">
        <v>7443.7858494153243</v>
      </c>
      <c r="P3016" s="53">
        <v>8511.6506252886011</v>
      </c>
      <c r="Q3016" s="54">
        <v>8043.9040286478057</v>
      </c>
      <c r="R3016" s="55">
        <v>1.0806200220388686</v>
      </c>
      <c r="S3016" s="121">
        <v>8553.8104544189882</v>
      </c>
      <c r="T3016" s="54">
        <v>8008.5296995993758</v>
      </c>
      <c r="U3016" s="55">
        <v>1.0758678260778296</v>
      </c>
    </row>
    <row r="3017" spans="1:21" ht="13" x14ac:dyDescent="0.3">
      <c r="A3017" s="44" t="s">
        <v>4305</v>
      </c>
      <c r="B3017" s="44" t="s">
        <v>8878</v>
      </c>
      <c r="C3017" s="98" t="s">
        <v>949</v>
      </c>
      <c r="D3017" s="98" t="s">
        <v>13151</v>
      </c>
      <c r="E3017" s="98" t="s">
        <v>199</v>
      </c>
      <c r="F3017" s="122">
        <v>1.1434572135034153</v>
      </c>
      <c r="G3017" s="122">
        <v>1.1491209751944773</v>
      </c>
      <c r="H3017" s="99">
        <v>5805.583333333333</v>
      </c>
      <c r="I3017" s="53">
        <v>6638.4361410952024</v>
      </c>
      <c r="J3017" s="54">
        <v>6273.5802509177993</v>
      </c>
      <c r="K3017" s="55">
        <v>1.0806115235479294</v>
      </c>
      <c r="L3017" s="121">
        <v>6671.3175815728036</v>
      </c>
      <c r="M3017" s="54">
        <v>6245.9918004417787</v>
      </c>
      <c r="N3017" s="120">
        <v>1.0758594686910783</v>
      </c>
      <c r="O3017" s="123">
        <v>5856.8453927686769</v>
      </c>
      <c r="P3017" s="53">
        <v>6697.0521127355878</v>
      </c>
      <c r="Q3017" s="54">
        <v>6329.0243974119339</v>
      </c>
      <c r="R3017" s="55">
        <v>1.0806200220388686</v>
      </c>
      <c r="S3017" s="121">
        <v>6730.2238893016238</v>
      </c>
      <c r="T3017" s="54">
        <v>6301.1915203919898</v>
      </c>
      <c r="U3017" s="55">
        <v>1.0758678260778298</v>
      </c>
    </row>
    <row r="3018" spans="1:21" ht="13" x14ac:dyDescent="0.3">
      <c r="A3018" s="44" t="s">
        <v>4304</v>
      </c>
      <c r="B3018" s="44" t="s">
        <v>10453</v>
      </c>
      <c r="C3018" s="98" t="s">
        <v>949</v>
      </c>
      <c r="D3018" s="98" t="s">
        <v>13151</v>
      </c>
      <c r="E3018" s="98" t="s">
        <v>199</v>
      </c>
      <c r="F3018" s="122">
        <v>1.1434572135034153</v>
      </c>
      <c r="G3018" s="122">
        <v>1.1491209751944773</v>
      </c>
      <c r="H3018" s="99">
        <v>5669.75</v>
      </c>
      <c r="I3018" s="53">
        <v>6483.1165362609891</v>
      </c>
      <c r="J3018" s="54">
        <v>6126.7971856358736</v>
      </c>
      <c r="K3018" s="55">
        <v>1.0806115235479294</v>
      </c>
      <c r="L3018" s="121">
        <v>6515.228649108888</v>
      </c>
      <c r="M3018" s="54">
        <v>6099.8542226112413</v>
      </c>
      <c r="N3018" s="120">
        <v>1.0758594686910783</v>
      </c>
      <c r="O3018" s="123">
        <v>5718.5742306970651</v>
      </c>
      <c r="P3018" s="53">
        <v>6538.9449550453028</v>
      </c>
      <c r="Q3018" s="54">
        <v>6179.6058112067676</v>
      </c>
      <c r="R3018" s="55">
        <v>1.0806200220388684</v>
      </c>
      <c r="S3018" s="121">
        <v>6571.3335967006196</v>
      </c>
      <c r="T3018" s="54">
        <v>6152.4300258447493</v>
      </c>
      <c r="U3018" s="55">
        <v>1.0758678260778298</v>
      </c>
    </row>
    <row r="3019" spans="1:21" ht="13" x14ac:dyDescent="0.3">
      <c r="A3019" s="44" t="s">
        <v>4303</v>
      </c>
      <c r="B3019" s="44" t="s">
        <v>10452</v>
      </c>
      <c r="C3019" s="98" t="s">
        <v>949</v>
      </c>
      <c r="D3019" s="98" t="s">
        <v>13151</v>
      </c>
      <c r="E3019" s="98" t="s">
        <v>199</v>
      </c>
      <c r="F3019" s="122">
        <v>1.1434572135034153</v>
      </c>
      <c r="G3019" s="122">
        <v>1.1491209751944773</v>
      </c>
      <c r="H3019" s="99">
        <v>5911.75</v>
      </c>
      <c r="I3019" s="53">
        <v>6759.833181928816</v>
      </c>
      <c r="J3019" s="54">
        <v>6388.3051743344722</v>
      </c>
      <c r="K3019" s="55">
        <v>1.0806115235479294</v>
      </c>
      <c r="L3019" s="121">
        <v>6793.3159251059515</v>
      </c>
      <c r="M3019" s="54">
        <v>6360.2122140344827</v>
      </c>
      <c r="N3019" s="120">
        <v>1.0758594686910783</v>
      </c>
      <c r="O3019" s="123">
        <v>5964.3750162529095</v>
      </c>
      <c r="P3019" s="53">
        <v>6820.0076363739399</v>
      </c>
      <c r="Q3019" s="54">
        <v>6445.2230615112967</v>
      </c>
      <c r="R3019" s="55">
        <v>1.0806200220388686</v>
      </c>
      <c r="S3019" s="121">
        <v>6853.7884351021203</v>
      </c>
      <c r="T3019" s="54">
        <v>6416.8791826489387</v>
      </c>
      <c r="U3019" s="55">
        <v>1.0758678260778298</v>
      </c>
    </row>
    <row r="3020" spans="1:21" ht="13" x14ac:dyDescent="0.3">
      <c r="A3020" s="44" t="s">
        <v>4302</v>
      </c>
      <c r="B3020" s="44" t="s">
        <v>10451</v>
      </c>
      <c r="C3020" s="98" t="s">
        <v>949</v>
      </c>
      <c r="D3020" s="98" t="s">
        <v>13151</v>
      </c>
      <c r="E3020" s="98" t="s">
        <v>199</v>
      </c>
      <c r="F3020" s="122">
        <v>1.1434572135034153</v>
      </c>
      <c r="G3020" s="122">
        <v>1.1491209751944773</v>
      </c>
      <c r="H3020" s="99">
        <v>25773.5</v>
      </c>
      <c r="I3020" s="53">
        <v>29470.894492230276</v>
      </c>
      <c r="J3020" s="54">
        <v>27851.141102162561</v>
      </c>
      <c r="K3020" s="55">
        <v>1.0806115235479294</v>
      </c>
      <c r="L3020" s="121">
        <v>29616.869454174863</v>
      </c>
      <c r="M3020" s="54">
        <v>27728.664016309507</v>
      </c>
      <c r="N3020" s="120">
        <v>1.0758594686910783</v>
      </c>
      <c r="O3020" s="123">
        <v>26005.892174603316</v>
      </c>
      <c r="P3020" s="53">
        <v>29736.625000642183</v>
      </c>
      <c r="Q3020" s="54">
        <v>28102.487774860274</v>
      </c>
      <c r="R3020" s="55">
        <v>1.0806200220388686</v>
      </c>
      <c r="S3020" s="121">
        <v>29883.916176482588</v>
      </c>
      <c r="T3020" s="54">
        <v>27978.902679104911</v>
      </c>
      <c r="U3020" s="55">
        <v>1.0758678260778296</v>
      </c>
    </row>
    <row r="3021" spans="1:21" ht="13" x14ac:dyDescent="0.3">
      <c r="A3021" s="44" t="s">
        <v>4301</v>
      </c>
      <c r="B3021" s="44" t="s">
        <v>10450</v>
      </c>
      <c r="C3021" s="98" t="s">
        <v>949</v>
      </c>
      <c r="D3021" s="98" t="s">
        <v>13151</v>
      </c>
      <c r="E3021" s="98" t="s">
        <v>204</v>
      </c>
      <c r="F3021" s="122">
        <v>1.1446031171642623</v>
      </c>
      <c r="G3021" s="122">
        <v>1.1480472435690821</v>
      </c>
      <c r="H3021" s="99">
        <v>13749.750000000004</v>
      </c>
      <c r="I3021" s="53">
        <v>15738.00671022932</v>
      </c>
      <c r="J3021" s="54">
        <v>14873.02822345407</v>
      </c>
      <c r="K3021" s="55">
        <v>1.0816944470593333</v>
      </c>
      <c r="L3021" s="121">
        <v>15785.36258726399</v>
      </c>
      <c r="M3021" s="54">
        <v>14778.976428792177</v>
      </c>
      <c r="N3021" s="120">
        <v>1.0748541921701975</v>
      </c>
      <c r="O3021" s="123">
        <v>13866.294662336164</v>
      </c>
      <c r="P3021" s="53">
        <v>15871.404094028147</v>
      </c>
      <c r="Q3021" s="54">
        <v>14999.211898211754</v>
      </c>
      <c r="R3021" s="55">
        <v>1.0817029540669461</v>
      </c>
      <c r="S3021" s="121">
        <v>15919.161365611708</v>
      </c>
      <c r="T3021" s="54">
        <v>14904.360725383403</v>
      </c>
      <c r="U3021" s="55">
        <v>1.0748625417478579</v>
      </c>
    </row>
    <row r="3022" spans="1:21" ht="13" x14ac:dyDescent="0.3">
      <c r="A3022" s="44" t="s">
        <v>4300</v>
      </c>
      <c r="B3022" s="44" t="s">
        <v>10449</v>
      </c>
      <c r="C3022" s="98" t="s">
        <v>949</v>
      </c>
      <c r="D3022" s="98" t="s">
        <v>13151</v>
      </c>
      <c r="E3022" s="98" t="s">
        <v>204</v>
      </c>
      <c r="F3022" s="122">
        <v>1.1446031171642623</v>
      </c>
      <c r="G3022" s="122">
        <v>1.1480472435690821</v>
      </c>
      <c r="H3022" s="99">
        <v>13070.166666666666</v>
      </c>
      <c r="I3022" s="53">
        <v>14960.153508523103</v>
      </c>
      <c r="J3022" s="54">
        <v>14137.926705473328</v>
      </c>
      <c r="K3022" s="55">
        <v>1.0816944470593333</v>
      </c>
      <c r="L3022" s="121">
        <v>15005.168814655164</v>
      </c>
      <c r="M3022" s="54">
        <v>14048.523434029845</v>
      </c>
      <c r="N3022" s="120">
        <v>1.0748541921701977</v>
      </c>
      <c r="O3022" s="123">
        <v>13181.208105847745</v>
      </c>
      <c r="P3022" s="53">
        <v>15087.251885944172</v>
      </c>
      <c r="Q3022" s="54">
        <v>14258.151746266678</v>
      </c>
      <c r="R3022" s="55">
        <v>1.0817029540669458</v>
      </c>
      <c r="S3022" s="121">
        <v>15132.649632828945</v>
      </c>
      <c r="T3022" s="54">
        <v>14167.986847958975</v>
      </c>
      <c r="U3022" s="55">
        <v>1.0748625417478579</v>
      </c>
    </row>
    <row r="3023" spans="1:21" ht="13" x14ac:dyDescent="0.3">
      <c r="A3023" s="44" t="s">
        <v>4299</v>
      </c>
      <c r="B3023" s="44" t="s">
        <v>8658</v>
      </c>
      <c r="C3023" s="98" t="s">
        <v>949</v>
      </c>
      <c r="D3023" s="98" t="s">
        <v>13151</v>
      </c>
      <c r="E3023" s="98" t="s">
        <v>204</v>
      </c>
      <c r="F3023" s="122">
        <v>1.1446031171642623</v>
      </c>
      <c r="G3023" s="122">
        <v>1.1480472435690821</v>
      </c>
      <c r="H3023" s="99">
        <v>11444.833333333334</v>
      </c>
      <c r="I3023" s="53">
        <v>13099.791908758789</v>
      </c>
      <c r="J3023" s="54">
        <v>12379.812664186225</v>
      </c>
      <c r="K3023" s="55">
        <v>1.0816944470593333</v>
      </c>
      <c r="L3023" s="121">
        <v>13139.209361440884</v>
      </c>
      <c r="M3023" s="54">
        <v>12301.527087022552</v>
      </c>
      <c r="N3023" s="120">
        <v>1.0748541921701977</v>
      </c>
      <c r="O3023" s="123">
        <v>11543.05977845797</v>
      </c>
      <c r="P3023" s="53">
        <v>13212.22220403641</v>
      </c>
      <c r="Q3023" s="54">
        <v>12486.16186132933</v>
      </c>
      <c r="R3023" s="55">
        <v>1.0817029540669458</v>
      </c>
      <c r="S3023" s="121">
        <v>13251.977961011811</v>
      </c>
      <c r="T3023" s="54">
        <v>12407.202573020799</v>
      </c>
      <c r="U3023" s="55">
        <v>1.0748625417478579</v>
      </c>
    </row>
    <row r="3024" spans="1:21" ht="13" x14ac:dyDescent="0.3">
      <c r="A3024" s="44" t="s">
        <v>4298</v>
      </c>
      <c r="B3024" s="44" t="s">
        <v>10448</v>
      </c>
      <c r="C3024" s="98" t="s">
        <v>949</v>
      </c>
      <c r="D3024" s="98" t="s">
        <v>13151</v>
      </c>
      <c r="E3024" s="98" t="s">
        <v>204</v>
      </c>
      <c r="F3024" s="122">
        <v>1.1446031171642623</v>
      </c>
      <c r="G3024" s="122">
        <v>1.1480472435690821</v>
      </c>
      <c r="H3024" s="99">
        <v>9660.5833333333321</v>
      </c>
      <c r="I3024" s="53">
        <v>11057.533796958453</v>
      </c>
      <c r="J3024" s="54">
        <v>10449.799347020609</v>
      </c>
      <c r="K3024" s="55">
        <v>1.0816944470593333</v>
      </c>
      <c r="L3024" s="121">
        <v>11090.806067102747</v>
      </c>
      <c r="M3024" s="54">
        <v>10383.718494642873</v>
      </c>
      <c r="N3024" s="120">
        <v>1.0748541921701975</v>
      </c>
      <c r="O3024" s="123">
        <v>9758.3504977885714</v>
      </c>
      <c r="P3024" s="53">
        <v>11169.438398150231</v>
      </c>
      <c r="Q3024" s="54">
        <v>10555.63656027855</v>
      </c>
      <c r="R3024" s="55">
        <v>1.0817029540669458</v>
      </c>
      <c r="S3024" s="121">
        <v>11203.047390767149</v>
      </c>
      <c r="T3024" s="54">
        <v>10488.885419319498</v>
      </c>
      <c r="U3024" s="55">
        <v>1.0748625417478579</v>
      </c>
    </row>
    <row r="3025" spans="1:21" ht="13" x14ac:dyDescent="0.3">
      <c r="A3025" s="44" t="s">
        <v>4297</v>
      </c>
      <c r="B3025" s="44" t="s">
        <v>10447</v>
      </c>
      <c r="C3025" s="98" t="s">
        <v>949</v>
      </c>
      <c r="D3025" s="98" t="s">
        <v>13151</v>
      </c>
      <c r="E3025" s="98" t="s">
        <v>204</v>
      </c>
      <c r="F3025" s="122">
        <v>1.1446031171642623</v>
      </c>
      <c r="G3025" s="122">
        <v>1.1480472435690821</v>
      </c>
      <c r="H3025" s="99">
        <v>5046.583333333333</v>
      </c>
      <c r="I3025" s="53">
        <v>5776.3350143625466</v>
      </c>
      <c r="J3025" s="54">
        <v>5458.8611682888468</v>
      </c>
      <c r="K3025" s="55">
        <v>1.0816944470593333</v>
      </c>
      <c r="L3025" s="121">
        <v>5793.716085275003</v>
      </c>
      <c r="M3025" s="54">
        <v>5424.341251969583</v>
      </c>
      <c r="N3025" s="120">
        <v>1.0748541921701977</v>
      </c>
      <c r="O3025" s="123">
        <v>5092.686672134495</v>
      </c>
      <c r="P3025" s="53">
        <v>5829.1050396660366</v>
      </c>
      <c r="Q3025" s="54">
        <v>5508.7742173852466</v>
      </c>
      <c r="R3025" s="55">
        <v>1.0817029540669458</v>
      </c>
      <c r="S3025" s="121">
        <v>5846.6448963050088</v>
      </c>
      <c r="T3025" s="54">
        <v>5473.9381407359233</v>
      </c>
      <c r="U3025" s="55">
        <v>1.0748625417478579</v>
      </c>
    </row>
    <row r="3026" spans="1:21" ht="13" x14ac:dyDescent="0.3">
      <c r="A3026" s="44" t="s">
        <v>4296</v>
      </c>
      <c r="B3026" s="44" t="s">
        <v>10446</v>
      </c>
      <c r="C3026" s="98" t="s">
        <v>949</v>
      </c>
      <c r="D3026" s="98" t="s">
        <v>13151</v>
      </c>
      <c r="E3026" s="98" t="s">
        <v>204</v>
      </c>
      <c r="F3026" s="122">
        <v>1.1446031171642623</v>
      </c>
      <c r="G3026" s="122">
        <v>1.1480472435690821</v>
      </c>
      <c r="H3026" s="99">
        <v>9786.75</v>
      </c>
      <c r="I3026" s="53">
        <v>11201.944556907345</v>
      </c>
      <c r="J3026" s="54">
        <v>10586.27312975793</v>
      </c>
      <c r="K3026" s="55">
        <v>1.0816944470593333</v>
      </c>
      <c r="L3026" s="121">
        <v>11235.651360999715</v>
      </c>
      <c r="M3026" s="54">
        <v>10519.329265221682</v>
      </c>
      <c r="N3026" s="120">
        <v>1.0748541921701977</v>
      </c>
      <c r="O3026" s="123">
        <v>9881.6645717143019</v>
      </c>
      <c r="P3026" s="53">
        <v>11310.584071555846</v>
      </c>
      <c r="Q3026" s="54">
        <v>10689.025758322043</v>
      </c>
      <c r="R3026" s="55">
        <v>1.0817029540669461</v>
      </c>
      <c r="S3026" s="121">
        <v>11344.617773430859</v>
      </c>
      <c r="T3026" s="54">
        <v>10621.431098252591</v>
      </c>
      <c r="U3026" s="55">
        <v>1.0748625417478579</v>
      </c>
    </row>
    <row r="3027" spans="1:21" ht="13" x14ac:dyDescent="0.3">
      <c r="A3027" s="44" t="s">
        <v>4295</v>
      </c>
      <c r="B3027" s="44" t="s">
        <v>10445</v>
      </c>
      <c r="C3027" s="98" t="s">
        <v>949</v>
      </c>
      <c r="D3027" s="98" t="s">
        <v>13151</v>
      </c>
      <c r="E3027" s="98" t="s">
        <v>204</v>
      </c>
      <c r="F3027" s="122">
        <v>1.1446031171642623</v>
      </c>
      <c r="G3027" s="122">
        <v>1.1480472435690821</v>
      </c>
      <c r="H3027" s="99">
        <v>8318.3333333333321</v>
      </c>
      <c r="I3027" s="53">
        <v>9521.1902629447213</v>
      </c>
      <c r="J3027" s="54">
        <v>8997.8949754552195</v>
      </c>
      <c r="K3027" s="55">
        <v>1.0816944470593333</v>
      </c>
      <c r="L3027" s="121">
        <v>9549.8396544221469</v>
      </c>
      <c r="M3027" s="54">
        <v>8940.9954552024265</v>
      </c>
      <c r="N3027" s="120">
        <v>1.0748541921701977</v>
      </c>
      <c r="O3027" s="123">
        <v>8391.7042847315515</v>
      </c>
      <c r="P3027" s="53">
        <v>9605.1708826244303</v>
      </c>
      <c r="Q3027" s="54">
        <v>9077.3313144503663</v>
      </c>
      <c r="R3027" s="55">
        <v>1.0817029540669458</v>
      </c>
      <c r="S3027" s="121">
        <v>9634.0729729329123</v>
      </c>
      <c r="T3027" s="54">
        <v>9019.9285970829442</v>
      </c>
      <c r="U3027" s="55">
        <v>1.0748625417478577</v>
      </c>
    </row>
    <row r="3028" spans="1:21" ht="13" x14ac:dyDescent="0.3">
      <c r="A3028" s="44" t="s">
        <v>4294</v>
      </c>
      <c r="B3028" s="44" t="s">
        <v>10444</v>
      </c>
      <c r="C3028" s="98" t="s">
        <v>949</v>
      </c>
      <c r="D3028" s="98" t="s">
        <v>13151</v>
      </c>
      <c r="E3028" s="98" t="s">
        <v>204</v>
      </c>
      <c r="F3028" s="122">
        <v>1.1446031171642623</v>
      </c>
      <c r="G3028" s="122">
        <v>1.1480472435690821</v>
      </c>
      <c r="H3028" s="99">
        <v>6171.3333333333321</v>
      </c>
      <c r="I3028" s="53">
        <v>7063.7273703930496</v>
      </c>
      <c r="J3028" s="54">
        <v>6675.4969976188304</v>
      </c>
      <c r="K3028" s="55">
        <v>1.0816944470593333</v>
      </c>
      <c r="L3028" s="121">
        <v>7084.982222479327</v>
      </c>
      <c r="M3028" s="54">
        <v>6633.2835046130112</v>
      </c>
      <c r="N3028" s="120">
        <v>1.0748541921701975</v>
      </c>
      <c r="O3028" s="123">
        <v>6226.5093475299818</v>
      </c>
      <c r="P3028" s="53">
        <v>7126.882008235234</v>
      </c>
      <c r="Q3028" s="54">
        <v>6735.2335547486327</v>
      </c>
      <c r="R3028" s="55">
        <v>1.0817029540669458</v>
      </c>
      <c r="S3028" s="121">
        <v>7148.3268934889193</v>
      </c>
      <c r="T3028" s="54">
        <v>6692.6416635028718</v>
      </c>
      <c r="U3028" s="55">
        <v>1.0748625417478577</v>
      </c>
    </row>
    <row r="3029" spans="1:21" ht="13" x14ac:dyDescent="0.3">
      <c r="A3029" s="44" t="s">
        <v>4293</v>
      </c>
      <c r="B3029" s="44" t="s">
        <v>7740</v>
      </c>
      <c r="C3029" s="98" t="s">
        <v>949</v>
      </c>
      <c r="D3029" s="98" t="s">
        <v>13151</v>
      </c>
      <c r="E3029" s="98" t="s">
        <v>204</v>
      </c>
      <c r="F3029" s="122">
        <v>1.1446031171642623</v>
      </c>
      <c r="G3029" s="122">
        <v>1.1480472435690821</v>
      </c>
      <c r="H3029" s="99">
        <v>4203.333333333333</v>
      </c>
      <c r="I3029" s="53">
        <v>4811.1484358137823</v>
      </c>
      <c r="J3029" s="54">
        <v>4546.7223258060631</v>
      </c>
      <c r="K3029" s="55">
        <v>1.081694447059333</v>
      </c>
      <c r="L3029" s="121">
        <v>4825.6252471353746</v>
      </c>
      <c r="M3029" s="54">
        <v>4517.970454422064</v>
      </c>
      <c r="N3029" s="120">
        <v>1.0748541921701977</v>
      </c>
      <c r="O3029" s="123">
        <v>4243.901675341699</v>
      </c>
      <c r="P3029" s="53">
        <v>4857.5830865347443</v>
      </c>
      <c r="Q3029" s="54">
        <v>4590.6409789867766</v>
      </c>
      <c r="R3029" s="55">
        <v>1.0817029540669458</v>
      </c>
      <c r="S3029" s="121">
        <v>4872.1996203542467</v>
      </c>
      <c r="T3029" s="54">
        <v>4561.6109416857707</v>
      </c>
      <c r="U3029" s="55">
        <v>1.0748625417478579</v>
      </c>
    </row>
    <row r="3030" spans="1:21" ht="13" x14ac:dyDescent="0.3">
      <c r="A3030" s="44" t="s">
        <v>4292</v>
      </c>
      <c r="B3030" s="44" t="s">
        <v>13312</v>
      </c>
      <c r="C3030" s="98" t="s">
        <v>949</v>
      </c>
      <c r="D3030" s="98" t="s">
        <v>13151</v>
      </c>
      <c r="E3030" s="98" t="s">
        <v>204</v>
      </c>
      <c r="F3030" s="122">
        <v>1.1446031171642623</v>
      </c>
      <c r="G3030" s="122">
        <v>1.1480472435690821</v>
      </c>
      <c r="H3030" s="99">
        <v>24216.166666666664</v>
      </c>
      <c r="I3030" s="53">
        <v>27717.899852435967</v>
      </c>
      <c r="J3030" s="54">
        <v>26194.493012396651</v>
      </c>
      <c r="K3030" s="55">
        <v>1.081694447059333</v>
      </c>
      <c r="L3030" s="121">
        <v>27801.303391476151</v>
      </c>
      <c r="M3030" s="54">
        <v>26028.848259958864</v>
      </c>
      <c r="N3030" s="120">
        <v>1.0748541921701975</v>
      </c>
      <c r="O3030" s="123">
        <v>24436.51703164323</v>
      </c>
      <c r="P3030" s="53">
        <v>27970.113567056429</v>
      </c>
      <c r="Q3030" s="54">
        <v>26433.052660235717</v>
      </c>
      <c r="R3030" s="55">
        <v>1.0817029540669458</v>
      </c>
      <c r="S3030" s="121">
        <v>28054.276020606936</v>
      </c>
      <c r="T3030" s="54">
        <v>26265.896808096859</v>
      </c>
      <c r="U3030" s="55">
        <v>1.0748625417478577</v>
      </c>
    </row>
    <row r="3031" spans="1:21" ht="13" x14ac:dyDescent="0.3">
      <c r="A3031" s="44" t="s">
        <v>4291</v>
      </c>
      <c r="B3031" s="44" t="s">
        <v>10443</v>
      </c>
      <c r="C3031" s="98" t="s">
        <v>949</v>
      </c>
      <c r="D3031" s="98" t="s">
        <v>13151</v>
      </c>
      <c r="E3031" s="98" t="s">
        <v>204</v>
      </c>
      <c r="F3031" s="122">
        <v>1.1446031171642623</v>
      </c>
      <c r="G3031" s="122">
        <v>1.1480472435690821</v>
      </c>
      <c r="H3031" s="99">
        <v>8534.5833333333339</v>
      </c>
      <c r="I3031" s="53">
        <v>9768.7106870314947</v>
      </c>
      <c r="J3031" s="54">
        <v>9231.8113996318007</v>
      </c>
      <c r="K3031" s="55">
        <v>1.081694447059333</v>
      </c>
      <c r="L3031" s="121">
        <v>9798.104870843963</v>
      </c>
      <c r="M3031" s="54">
        <v>9173.432674259233</v>
      </c>
      <c r="N3031" s="120">
        <v>1.0748541921701975</v>
      </c>
      <c r="O3031" s="123">
        <v>8607.0772596706811</v>
      </c>
      <c r="P3031" s="53">
        <v>9851.6874610926989</v>
      </c>
      <c r="Q3031" s="54">
        <v>9310.3008976682086</v>
      </c>
      <c r="R3031" s="55">
        <v>1.0817029540669458</v>
      </c>
      <c r="S3031" s="121">
        <v>9881.3313231510529</v>
      </c>
      <c r="T3031" s="54">
        <v>9251.4249403498143</v>
      </c>
      <c r="U3031" s="55">
        <v>1.0748625417478577</v>
      </c>
    </row>
    <row r="3032" spans="1:21" ht="13" x14ac:dyDescent="0.3">
      <c r="A3032" s="44" t="s">
        <v>4290</v>
      </c>
      <c r="B3032" s="44" t="s">
        <v>10442</v>
      </c>
      <c r="C3032" s="98" t="s">
        <v>949</v>
      </c>
      <c r="D3032" s="98" t="s">
        <v>13151</v>
      </c>
      <c r="E3032" s="98" t="s">
        <v>204</v>
      </c>
      <c r="F3032" s="122">
        <v>1.1446031171642623</v>
      </c>
      <c r="G3032" s="122">
        <v>1.1480472435690821</v>
      </c>
      <c r="H3032" s="99">
        <v>4145.166666666667</v>
      </c>
      <c r="I3032" s="53">
        <v>4744.5706878320616</v>
      </c>
      <c r="J3032" s="54">
        <v>4483.8037654687796</v>
      </c>
      <c r="K3032" s="55">
        <v>1.0816944470593333</v>
      </c>
      <c r="L3032" s="121">
        <v>4758.8471658011067</v>
      </c>
      <c r="M3032" s="54">
        <v>4455.4497689108312</v>
      </c>
      <c r="N3032" s="120">
        <v>1.0748541921701975</v>
      </c>
      <c r="O3032" s="123">
        <v>4180.1265290710026</v>
      </c>
      <c r="P3032" s="53">
        <v>4784.5858553156977</v>
      </c>
      <c r="Q3032" s="54">
        <v>4521.6552148697119</v>
      </c>
      <c r="R3032" s="55">
        <v>1.0817029540669458</v>
      </c>
      <c r="S3032" s="121">
        <v>4798.9827394699587</v>
      </c>
      <c r="T3032" s="54">
        <v>4493.0614258649084</v>
      </c>
      <c r="U3032" s="55">
        <v>1.0748625417478579</v>
      </c>
    </row>
    <row r="3033" spans="1:21" ht="13" x14ac:dyDescent="0.3">
      <c r="A3033" s="44" t="s">
        <v>4289</v>
      </c>
      <c r="B3033" s="44" t="s">
        <v>10300</v>
      </c>
      <c r="C3033" s="98" t="s">
        <v>949</v>
      </c>
      <c r="D3033" s="98" t="s">
        <v>13151</v>
      </c>
      <c r="E3033" s="98" t="s">
        <v>204</v>
      </c>
      <c r="F3033" s="122">
        <v>1.1446031171642623</v>
      </c>
      <c r="G3033" s="122">
        <v>1.1480472435690821</v>
      </c>
      <c r="H3033" s="99">
        <v>10837.25</v>
      </c>
      <c r="I3033" s="53">
        <v>12404.350131488402</v>
      </c>
      <c r="J3033" s="54">
        <v>11722.593146393758</v>
      </c>
      <c r="K3033" s="55">
        <v>1.081694447059333</v>
      </c>
      <c r="L3033" s="121">
        <v>12441.674990369034</v>
      </c>
      <c r="M3033" s="54">
        <v>11648.463594096474</v>
      </c>
      <c r="N3033" s="120">
        <v>1.0748541921701977</v>
      </c>
      <c r="O3033" s="123">
        <v>10943.249925184311</v>
      </c>
      <c r="P3033" s="53">
        <v>12525.677976273542</v>
      </c>
      <c r="Q3033" s="54">
        <v>11837.345771164753</v>
      </c>
      <c r="R3033" s="55">
        <v>1.0817029540669458</v>
      </c>
      <c r="S3033" s="121">
        <v>12563.367912295411</v>
      </c>
      <c r="T3033" s="54">
        <v>11762.489429565663</v>
      </c>
      <c r="U3033" s="55">
        <v>1.0748625417478579</v>
      </c>
    </row>
    <row r="3034" spans="1:21" ht="13" x14ac:dyDescent="0.3">
      <c r="A3034" s="44" t="s">
        <v>4288</v>
      </c>
      <c r="B3034" s="44" t="s">
        <v>10441</v>
      </c>
      <c r="C3034" s="98" t="s">
        <v>949</v>
      </c>
      <c r="D3034" s="98" t="s">
        <v>13151</v>
      </c>
      <c r="E3034" s="98" t="s">
        <v>204</v>
      </c>
      <c r="F3034" s="122">
        <v>1.1446031171642623</v>
      </c>
      <c r="G3034" s="122">
        <v>1.1480472435690821</v>
      </c>
      <c r="H3034" s="99">
        <v>13876.833333333334</v>
      </c>
      <c r="I3034" s="53">
        <v>15883.466689702274</v>
      </c>
      <c r="J3034" s="54">
        <v>15010.493559434524</v>
      </c>
      <c r="K3034" s="55">
        <v>1.0816944470593333</v>
      </c>
      <c r="L3034" s="121">
        <v>15931.26025780089</v>
      </c>
      <c r="M3034" s="54">
        <v>14915.57248238047</v>
      </c>
      <c r="N3034" s="120">
        <v>1.0748541921701975</v>
      </c>
      <c r="O3034" s="123">
        <v>13998.824671482351</v>
      </c>
      <c r="P3034" s="53">
        <v>16023.098355614678</v>
      </c>
      <c r="Q3034" s="54">
        <v>15142.5700006077</v>
      </c>
      <c r="R3034" s="55">
        <v>1.0817029540669458</v>
      </c>
      <c r="S3034" s="121">
        <v>16071.312077302173</v>
      </c>
      <c r="T3034" s="54">
        <v>15046.812267872139</v>
      </c>
      <c r="U3034" s="55">
        <v>1.0748625417478577</v>
      </c>
    </row>
    <row r="3035" spans="1:21" ht="13" x14ac:dyDescent="0.3">
      <c r="A3035" s="44" t="s">
        <v>4287</v>
      </c>
      <c r="B3035" s="44" t="s">
        <v>10440</v>
      </c>
      <c r="C3035" s="98" t="s">
        <v>949</v>
      </c>
      <c r="D3035" s="98" t="s">
        <v>13151</v>
      </c>
      <c r="E3035" s="98" t="s">
        <v>204</v>
      </c>
      <c r="F3035" s="122">
        <v>1.1446031171642623</v>
      </c>
      <c r="G3035" s="122">
        <v>1.1480472435690821</v>
      </c>
      <c r="H3035" s="99">
        <v>8797.5000000000018</v>
      </c>
      <c r="I3035" s="53">
        <v>10069.645923252599</v>
      </c>
      <c r="J3035" s="54">
        <v>9516.206898004486</v>
      </c>
      <c r="K3035" s="55">
        <v>1.0816944470593333</v>
      </c>
      <c r="L3035" s="121">
        <v>10099.945625299002</v>
      </c>
      <c r="M3035" s="54">
        <v>9456.0297556173155</v>
      </c>
      <c r="N3035" s="120">
        <v>1.0748541921701975</v>
      </c>
      <c r="O3035" s="123">
        <v>8880.9244504478884</v>
      </c>
      <c r="P3035" s="53">
        <v>10165.133809282966</v>
      </c>
      <c r="Q3035" s="54">
        <v>9606.5222128948481</v>
      </c>
      <c r="R3035" s="55">
        <v>1.0817029540669458</v>
      </c>
      <c r="S3035" s="121">
        <v>10195.720835681963</v>
      </c>
      <c r="T3035" s="54">
        <v>9545.773027879115</v>
      </c>
      <c r="U3035" s="55">
        <v>1.0748625417478579</v>
      </c>
    </row>
    <row r="3036" spans="1:21" ht="13" x14ac:dyDescent="0.3">
      <c r="A3036" s="44" t="s">
        <v>4286</v>
      </c>
      <c r="B3036" s="44" t="s">
        <v>10173</v>
      </c>
      <c r="C3036" s="98" t="s">
        <v>949</v>
      </c>
      <c r="D3036" s="98" t="s">
        <v>13151</v>
      </c>
      <c r="E3036" s="98" t="s">
        <v>204</v>
      </c>
      <c r="F3036" s="122">
        <v>1.1446031171642623</v>
      </c>
      <c r="G3036" s="122">
        <v>1.1480472435690821</v>
      </c>
      <c r="H3036" s="99">
        <v>7817</v>
      </c>
      <c r="I3036" s="53">
        <v>8947.3625668730383</v>
      </c>
      <c r="J3036" s="54">
        <v>8455.6054926628076</v>
      </c>
      <c r="K3036" s="55">
        <v>1.0816944470593333</v>
      </c>
      <c r="L3036" s="121">
        <v>8974.2853029795151</v>
      </c>
      <c r="M3036" s="54">
        <v>8402.1352201944355</v>
      </c>
      <c r="N3036" s="120">
        <v>1.0748541921701977</v>
      </c>
      <c r="O3036" s="123">
        <v>7891.2388038167992</v>
      </c>
      <c r="P3036" s="53">
        <v>9032.3365331362929</v>
      </c>
      <c r="Q3036" s="54">
        <v>8535.9763253363435</v>
      </c>
      <c r="R3036" s="55">
        <v>1.0817029540669458</v>
      </c>
      <c r="S3036" s="121">
        <v>9059.5149570672565</v>
      </c>
      <c r="T3036" s="54">
        <v>8481.9969982098501</v>
      </c>
      <c r="U3036" s="55">
        <v>1.0748625417478579</v>
      </c>
    </row>
    <row r="3037" spans="1:21" ht="13" x14ac:dyDescent="0.3">
      <c r="A3037" s="44" t="s">
        <v>4285</v>
      </c>
      <c r="B3037" s="44" t="s">
        <v>13313</v>
      </c>
      <c r="C3037" s="98" t="s">
        <v>949</v>
      </c>
      <c r="D3037" s="98" t="s">
        <v>13151</v>
      </c>
      <c r="E3037" s="98" t="s">
        <v>204</v>
      </c>
      <c r="F3037" s="122">
        <v>1.1446031171642623</v>
      </c>
      <c r="G3037" s="122">
        <v>1.1480472435690821</v>
      </c>
      <c r="H3037" s="99">
        <v>11166.25</v>
      </c>
      <c r="I3037" s="53">
        <v>12780.924557035445</v>
      </c>
      <c r="J3037" s="54">
        <v>12078.47061947628</v>
      </c>
      <c r="K3037" s="55">
        <v>1.0816944470593333</v>
      </c>
      <c r="L3037" s="121">
        <v>12819.382533503262</v>
      </c>
      <c r="M3037" s="54">
        <v>12002.090623320468</v>
      </c>
      <c r="N3037" s="120">
        <v>1.0748541921701975</v>
      </c>
      <c r="O3037" s="123">
        <v>11260.952030742368</v>
      </c>
      <c r="P3037" s="53">
        <v>12889.320796624945</v>
      </c>
      <c r="Q3037" s="54">
        <v>12181.005077260192</v>
      </c>
      <c r="R3037" s="55">
        <v>1.0817029540669458</v>
      </c>
      <c r="S3037" s="121">
        <v>12928.104938857432</v>
      </c>
      <c r="T3037" s="54">
        <v>12103.975522264442</v>
      </c>
      <c r="U3037" s="55">
        <v>1.0748625417478577</v>
      </c>
    </row>
    <row r="3038" spans="1:21" ht="13" x14ac:dyDescent="0.3">
      <c r="A3038" s="44" t="s">
        <v>4284</v>
      </c>
      <c r="B3038" s="44" t="s">
        <v>10439</v>
      </c>
      <c r="C3038" s="98" t="s">
        <v>949</v>
      </c>
      <c r="D3038" s="98" t="s">
        <v>13151</v>
      </c>
      <c r="E3038" s="98" t="s">
        <v>204</v>
      </c>
      <c r="F3038" s="122">
        <v>1.1446031171642623</v>
      </c>
      <c r="G3038" s="122">
        <v>1.1480472435690821</v>
      </c>
      <c r="H3038" s="99">
        <v>9427.0833333333321</v>
      </c>
      <c r="I3038" s="53">
        <v>10790.268969100596</v>
      </c>
      <c r="J3038" s="54">
        <v>10197.223693632253</v>
      </c>
      <c r="K3038" s="55">
        <v>1.081694447059333</v>
      </c>
      <c r="L3038" s="121">
        <v>10822.737035729366</v>
      </c>
      <c r="M3038" s="54">
        <v>10132.740040771132</v>
      </c>
      <c r="N3038" s="120">
        <v>1.0748541921701975</v>
      </c>
      <c r="O3038" s="123">
        <v>9514.9942891062128</v>
      </c>
      <c r="P3038" s="53">
        <v>10890.892123111125</v>
      </c>
      <c r="Q3038" s="54">
        <v>10292.397430456309</v>
      </c>
      <c r="R3038" s="55">
        <v>1.0817029540669458</v>
      </c>
      <c r="S3038" s="121">
        <v>10923.662966183945</v>
      </c>
      <c r="T3038" s="54">
        <v>10227.310946305055</v>
      </c>
      <c r="U3038" s="55">
        <v>1.0748625417478579</v>
      </c>
    </row>
    <row r="3039" spans="1:21" ht="13" x14ac:dyDescent="0.3">
      <c r="A3039" s="44" t="s">
        <v>4283</v>
      </c>
      <c r="B3039" s="44" t="s">
        <v>10438</v>
      </c>
      <c r="C3039" s="98" t="s">
        <v>949</v>
      </c>
      <c r="D3039" s="98" t="s">
        <v>13151</v>
      </c>
      <c r="E3039" s="98" t="s">
        <v>204</v>
      </c>
      <c r="F3039" s="122">
        <v>1.1446031171642623</v>
      </c>
      <c r="G3039" s="122">
        <v>1.1480472435690821</v>
      </c>
      <c r="H3039" s="99">
        <v>10040.166666666668</v>
      </c>
      <c r="I3039" s="53">
        <v>11492.00606351539</v>
      </c>
      <c r="J3039" s="54">
        <v>10860.39253088355</v>
      </c>
      <c r="K3039" s="55">
        <v>1.0816944470593333</v>
      </c>
      <c r="L3039" s="121">
        <v>11526.585666640847</v>
      </c>
      <c r="M3039" s="54">
        <v>10791.715231754148</v>
      </c>
      <c r="N3039" s="120">
        <v>1.0748541921701977</v>
      </c>
      <c r="O3039" s="123">
        <v>10129.478309161059</v>
      </c>
      <c r="P3039" s="53">
        <v>11594.23244791353</v>
      </c>
      <c r="Q3039" s="54">
        <v>10957.08661017657</v>
      </c>
      <c r="R3039" s="55">
        <v>1.0817029540669458</v>
      </c>
      <c r="S3039" s="121">
        <v>11629.11965162516</v>
      </c>
      <c r="T3039" s="54">
        <v>10887.796801964651</v>
      </c>
      <c r="U3039" s="55">
        <v>1.0748625417478579</v>
      </c>
    </row>
    <row r="3040" spans="1:21" ht="13" x14ac:dyDescent="0.3">
      <c r="A3040" s="44" t="s">
        <v>4282</v>
      </c>
      <c r="B3040" s="44" t="s">
        <v>10437</v>
      </c>
      <c r="C3040" s="98" t="s">
        <v>949</v>
      </c>
      <c r="D3040" s="98" t="s">
        <v>13151</v>
      </c>
      <c r="E3040" s="98" t="s">
        <v>204</v>
      </c>
      <c r="F3040" s="122">
        <v>1.1446031171642623</v>
      </c>
      <c r="G3040" s="122">
        <v>1.1480472435690821</v>
      </c>
      <c r="H3040" s="99">
        <v>10229.25</v>
      </c>
      <c r="I3040" s="53">
        <v>11708.431436252531</v>
      </c>
      <c r="J3040" s="54">
        <v>11064.922922581685</v>
      </c>
      <c r="K3040" s="55">
        <v>1.0816944470593333</v>
      </c>
      <c r="L3040" s="121">
        <v>11743.662266279032</v>
      </c>
      <c r="M3040" s="54">
        <v>10994.952245256995</v>
      </c>
      <c r="N3040" s="120">
        <v>1.0748541921701977</v>
      </c>
      <c r="O3040" s="123">
        <v>10315.548467700892</v>
      </c>
      <c r="P3040" s="53">
        <v>11807.20893138947</v>
      </c>
      <c r="Q3040" s="54">
        <v>11158.359250332811</v>
      </c>
      <c r="R3040" s="55">
        <v>1.0817029540669458</v>
      </c>
      <c r="S3040" s="121">
        <v>11842.736984247276</v>
      </c>
      <c r="T3040" s="54">
        <v>11087.7966455162</v>
      </c>
      <c r="U3040" s="55">
        <v>1.0748625417478579</v>
      </c>
    </row>
    <row r="3041" spans="1:21" ht="13" x14ac:dyDescent="0.3">
      <c r="A3041" s="44" t="s">
        <v>4281</v>
      </c>
      <c r="B3041" s="44" t="s">
        <v>10436</v>
      </c>
      <c r="C3041" s="98" t="s">
        <v>949</v>
      </c>
      <c r="D3041" s="98" t="s">
        <v>13151</v>
      </c>
      <c r="E3041" s="98" t="s">
        <v>204</v>
      </c>
      <c r="F3041" s="122">
        <v>1.1446031171642623</v>
      </c>
      <c r="G3041" s="122">
        <v>1.1480472435690821</v>
      </c>
      <c r="H3041" s="99">
        <v>8810.3333333333339</v>
      </c>
      <c r="I3041" s="53">
        <v>10084.33499658954</v>
      </c>
      <c r="J3041" s="54">
        <v>9530.0886434084114</v>
      </c>
      <c r="K3041" s="55">
        <v>1.081694447059333</v>
      </c>
      <c r="L3041" s="121">
        <v>10114.678898258137</v>
      </c>
      <c r="M3041" s="54">
        <v>9469.8237177501651</v>
      </c>
      <c r="N3041" s="120">
        <v>1.0748541921701977</v>
      </c>
      <c r="O3041" s="123">
        <v>8880.0718877898908</v>
      </c>
      <c r="P3041" s="53">
        <v>10164.157963407044</v>
      </c>
      <c r="Q3041" s="54">
        <v>9605.5999933491639</v>
      </c>
      <c r="R3041" s="55">
        <v>1.0817029540669456</v>
      </c>
      <c r="S3041" s="121">
        <v>10194.742053472479</v>
      </c>
      <c r="T3041" s="54">
        <v>9544.8566402135402</v>
      </c>
      <c r="U3041" s="55">
        <v>1.0748625417478579</v>
      </c>
    </row>
    <row r="3042" spans="1:21" ht="13" x14ac:dyDescent="0.3">
      <c r="A3042" s="44" t="s">
        <v>4280</v>
      </c>
      <c r="B3042" s="44" t="s">
        <v>10435</v>
      </c>
      <c r="C3042" s="98" t="s">
        <v>949</v>
      </c>
      <c r="D3042" s="98" t="s">
        <v>13151</v>
      </c>
      <c r="E3042" s="98" t="s">
        <v>204</v>
      </c>
      <c r="F3042" s="122">
        <v>1.1446031171642623</v>
      </c>
      <c r="G3042" s="122">
        <v>1.1480472435690821</v>
      </c>
      <c r="H3042" s="99">
        <v>20044.833333333336</v>
      </c>
      <c r="I3042" s="53">
        <v>22943.378716371448</v>
      </c>
      <c r="J3042" s="54">
        <v>21682.384908896493</v>
      </c>
      <c r="K3042" s="55">
        <v>1.0816944470593333</v>
      </c>
      <c r="L3042" s="121">
        <v>23012.415656134992</v>
      </c>
      <c r="M3042" s="54">
        <v>21545.273139686255</v>
      </c>
      <c r="N3042" s="120">
        <v>1.0748541921701977</v>
      </c>
      <c r="O3042" s="123">
        <v>20219.309948034072</v>
      </c>
      <c r="P3042" s="53">
        <v>23143.085193430179</v>
      </c>
      <c r="Q3042" s="54">
        <v>21871.287299983644</v>
      </c>
      <c r="R3042" s="55">
        <v>1.0817029540669461</v>
      </c>
      <c r="S3042" s="121">
        <v>23212.723052709436</v>
      </c>
      <c r="T3042" s="54">
        <v>21732.978883131651</v>
      </c>
      <c r="U3042" s="55">
        <v>1.0748625417478579</v>
      </c>
    </row>
    <row r="3043" spans="1:21" ht="13" x14ac:dyDescent="0.3">
      <c r="A3043" s="44" t="s">
        <v>4279</v>
      </c>
      <c r="B3043" s="44" t="s">
        <v>10434</v>
      </c>
      <c r="C3043" s="98" t="s">
        <v>949</v>
      </c>
      <c r="D3043" s="98" t="s">
        <v>13151</v>
      </c>
      <c r="E3043" s="98" t="s">
        <v>204</v>
      </c>
      <c r="F3043" s="122">
        <v>1.1446031171642623</v>
      </c>
      <c r="G3043" s="122">
        <v>1.1480472435690821</v>
      </c>
      <c r="H3043" s="99">
        <v>7049.75</v>
      </c>
      <c r="I3043" s="53">
        <v>8069.165825228758</v>
      </c>
      <c r="J3043" s="54">
        <v>7625.6754281565336</v>
      </c>
      <c r="K3043" s="55">
        <v>1.081694447059333</v>
      </c>
      <c r="L3043" s="121">
        <v>8093.4460553511362</v>
      </c>
      <c r="M3043" s="54">
        <v>7577.4533412518504</v>
      </c>
      <c r="N3043" s="120">
        <v>1.0748541921701975</v>
      </c>
      <c r="O3043" s="123">
        <v>7116.5629514588145</v>
      </c>
      <c r="P3043" s="53">
        <v>8145.6401377354623</v>
      </c>
      <c r="Q3043" s="54">
        <v>7698.007167396383</v>
      </c>
      <c r="R3043" s="55">
        <v>1.0817029540669458</v>
      </c>
      <c r="S3043" s="121">
        <v>8170.1504801081428</v>
      </c>
      <c r="T3043" s="54">
        <v>7649.3269425136577</v>
      </c>
      <c r="U3043" s="55">
        <v>1.0748625417478577</v>
      </c>
    </row>
    <row r="3044" spans="1:21" ht="13" x14ac:dyDescent="0.3">
      <c r="A3044" s="44" t="s">
        <v>4278</v>
      </c>
      <c r="B3044" s="44" t="s">
        <v>10433</v>
      </c>
      <c r="C3044" s="98" t="s">
        <v>949</v>
      </c>
      <c r="D3044" s="98" t="s">
        <v>13151</v>
      </c>
      <c r="E3044" s="98" t="s">
        <v>204</v>
      </c>
      <c r="F3044" s="122">
        <v>1.1446031171642623</v>
      </c>
      <c r="G3044" s="122">
        <v>1.1480472435690821</v>
      </c>
      <c r="H3044" s="99">
        <v>3963.5833333333339</v>
      </c>
      <c r="I3044" s="53">
        <v>4536.7298384736514</v>
      </c>
      <c r="J3044" s="54">
        <v>4287.3860821235894</v>
      </c>
      <c r="K3044" s="55">
        <v>1.0816944470593333</v>
      </c>
      <c r="L3044" s="121">
        <v>4550.3809204896879</v>
      </c>
      <c r="M3044" s="54">
        <v>4260.2741618492591</v>
      </c>
      <c r="N3044" s="120">
        <v>1.0748541921701975</v>
      </c>
      <c r="O3044" s="123">
        <v>4001.12091283059</v>
      </c>
      <c r="P3044" s="53">
        <v>4579.6954689770118</v>
      </c>
      <c r="Q3044" s="54">
        <v>4328.0243109878838</v>
      </c>
      <c r="R3044" s="55">
        <v>1.0817029540669458</v>
      </c>
      <c r="S3044" s="121">
        <v>4593.4758351617684</v>
      </c>
      <c r="T3044" s="54">
        <v>4300.6549942055972</v>
      </c>
      <c r="U3044" s="55">
        <v>1.0748625417478579</v>
      </c>
    </row>
    <row r="3045" spans="1:21" ht="13" x14ac:dyDescent="0.3">
      <c r="A3045" s="44" t="s">
        <v>4277</v>
      </c>
      <c r="B3045" s="44" t="s">
        <v>10432</v>
      </c>
      <c r="C3045" s="98" t="s">
        <v>949</v>
      </c>
      <c r="D3045" s="98" t="s">
        <v>13151</v>
      </c>
      <c r="E3045" s="98" t="s">
        <v>204</v>
      </c>
      <c r="F3045" s="122">
        <v>1.1446031171642623</v>
      </c>
      <c r="G3045" s="122">
        <v>1.1480472435690821</v>
      </c>
      <c r="H3045" s="99">
        <v>6498.6666666666679</v>
      </c>
      <c r="I3045" s="53">
        <v>7438.3941240781542</v>
      </c>
      <c r="J3045" s="54">
        <v>7029.5716466229214</v>
      </c>
      <c r="K3045" s="55">
        <v>1.0816944470593333</v>
      </c>
      <c r="L3045" s="121">
        <v>7460.7763535409422</v>
      </c>
      <c r="M3045" s="54">
        <v>6985.119110183392</v>
      </c>
      <c r="N3045" s="120">
        <v>1.0748541921701975</v>
      </c>
      <c r="O3045" s="123">
        <v>6556.2234049339495</v>
      </c>
      <c r="P3045" s="53">
        <v>7504.2737461126926</v>
      </c>
      <c r="Q3045" s="54">
        <v>7091.886224639903</v>
      </c>
      <c r="R3045" s="55">
        <v>1.0817029540669458</v>
      </c>
      <c r="S3045" s="121">
        <v>7526.8542082575223</v>
      </c>
      <c r="T3045" s="54">
        <v>7047.0389532940999</v>
      </c>
      <c r="U3045" s="55">
        <v>1.0748625417478579</v>
      </c>
    </row>
    <row r="3046" spans="1:21" ht="13" x14ac:dyDescent="0.3">
      <c r="A3046" s="44" t="s">
        <v>4276</v>
      </c>
      <c r="B3046" s="44" t="s">
        <v>10431</v>
      </c>
      <c r="C3046" s="98" t="s">
        <v>949</v>
      </c>
      <c r="D3046" s="98" t="s">
        <v>13151</v>
      </c>
      <c r="E3046" s="98" t="s">
        <v>204</v>
      </c>
      <c r="F3046" s="122">
        <v>1.1446031171642623</v>
      </c>
      <c r="G3046" s="122">
        <v>1.1480472435690821</v>
      </c>
      <c r="H3046" s="99">
        <v>13775.833333333332</v>
      </c>
      <c r="I3046" s="53">
        <v>15767.861774868683</v>
      </c>
      <c r="J3046" s="54">
        <v>14901.242420281529</v>
      </c>
      <c r="K3046" s="55">
        <v>1.0816944470593333</v>
      </c>
      <c r="L3046" s="121">
        <v>15815.307486200412</v>
      </c>
      <c r="M3046" s="54">
        <v>14807.01220897128</v>
      </c>
      <c r="N3046" s="120">
        <v>1.0748541921701977</v>
      </c>
      <c r="O3046" s="123">
        <v>13905.478094488826</v>
      </c>
      <c r="P3046" s="53">
        <v>15916.253572611276</v>
      </c>
      <c r="Q3046" s="54">
        <v>15041.596732521768</v>
      </c>
      <c r="R3046" s="55">
        <v>1.0817029540669458</v>
      </c>
      <c r="S3046" s="121">
        <v>15964.145796888148</v>
      </c>
      <c r="T3046" s="54">
        <v>14946.477528861418</v>
      </c>
      <c r="U3046" s="55">
        <v>1.0748625417478579</v>
      </c>
    </row>
    <row r="3047" spans="1:21" ht="13" x14ac:dyDescent="0.3">
      <c r="A3047" s="44" t="s">
        <v>4275</v>
      </c>
      <c r="B3047" s="44" t="s">
        <v>10430</v>
      </c>
      <c r="C3047" s="98" t="s">
        <v>949</v>
      </c>
      <c r="D3047" s="98" t="s">
        <v>13151</v>
      </c>
      <c r="E3047" s="98" t="s">
        <v>204</v>
      </c>
      <c r="F3047" s="122">
        <v>1.1446031171642623</v>
      </c>
      <c r="G3047" s="122">
        <v>1.1480472435690821</v>
      </c>
      <c r="H3047" s="99">
        <v>8725.5</v>
      </c>
      <c r="I3047" s="53">
        <v>9987.2344988167715</v>
      </c>
      <c r="J3047" s="54">
        <v>9438.3248978162119</v>
      </c>
      <c r="K3047" s="55">
        <v>1.0816944470593333</v>
      </c>
      <c r="L3047" s="121">
        <v>10017.286223762025</v>
      </c>
      <c r="M3047" s="54">
        <v>9378.6402537810591</v>
      </c>
      <c r="N3047" s="120">
        <v>1.0748541921701975</v>
      </c>
      <c r="O3047" s="123">
        <v>8801.9731378751512</v>
      </c>
      <c r="P3047" s="53">
        <v>10074.765890808001</v>
      </c>
      <c r="Q3047" s="54">
        <v>9521.1203448574561</v>
      </c>
      <c r="R3047" s="55">
        <v>1.0817029540669458</v>
      </c>
      <c r="S3047" s="121">
        <v>10105.080998906671</v>
      </c>
      <c r="T3047" s="54">
        <v>9460.9112193728524</v>
      </c>
      <c r="U3047" s="55">
        <v>1.0748625417478577</v>
      </c>
    </row>
    <row r="3048" spans="1:21" ht="13" x14ac:dyDescent="0.3">
      <c r="A3048" s="44" t="s">
        <v>4274</v>
      </c>
      <c r="B3048" s="44" t="s">
        <v>10429</v>
      </c>
      <c r="C3048" s="98" t="s">
        <v>949</v>
      </c>
      <c r="D3048" s="98" t="s">
        <v>13151</v>
      </c>
      <c r="E3048" s="98" t="s">
        <v>204</v>
      </c>
      <c r="F3048" s="122">
        <v>1.1446031171642623</v>
      </c>
      <c r="G3048" s="122">
        <v>1.1480472435690821</v>
      </c>
      <c r="H3048" s="99">
        <v>8164.5833333333339</v>
      </c>
      <c r="I3048" s="53">
        <v>9345.2075336807175</v>
      </c>
      <c r="J3048" s="54">
        <v>8831.5844542198483</v>
      </c>
      <c r="K3048" s="55">
        <v>1.0816944470593333</v>
      </c>
      <c r="L3048" s="121">
        <v>9373.3273907234015</v>
      </c>
      <c r="M3048" s="54">
        <v>8775.7366231562592</v>
      </c>
      <c r="N3048" s="120">
        <v>1.0748541921701975</v>
      </c>
      <c r="O3048" s="123">
        <v>8235.6131501452855</v>
      </c>
      <c r="P3048" s="53">
        <v>9426.508483415284</v>
      </c>
      <c r="Q3048" s="54">
        <v>8908.4870730647417</v>
      </c>
      <c r="R3048" s="55">
        <v>1.0817029540669458</v>
      </c>
      <c r="S3048" s="121">
        <v>9454.87297612558</v>
      </c>
      <c r="T3048" s="54">
        <v>8852.1520834172443</v>
      </c>
      <c r="U3048" s="55">
        <v>1.0748625417478579</v>
      </c>
    </row>
    <row r="3049" spans="1:21" ht="13" x14ac:dyDescent="0.3">
      <c r="A3049" s="44" t="s">
        <v>4273</v>
      </c>
      <c r="B3049" s="44" t="s">
        <v>10428</v>
      </c>
      <c r="C3049" s="98" t="s">
        <v>949</v>
      </c>
      <c r="D3049" s="98" t="s">
        <v>13151</v>
      </c>
      <c r="E3049" s="98" t="s">
        <v>204</v>
      </c>
      <c r="F3049" s="122">
        <v>1.1446031171642623</v>
      </c>
      <c r="G3049" s="122">
        <v>1.1480472435690821</v>
      </c>
      <c r="H3049" s="99">
        <v>3718.6666666666661</v>
      </c>
      <c r="I3049" s="53">
        <v>4256.3974583615027</v>
      </c>
      <c r="J3049" s="54">
        <v>4022.4610837979731</v>
      </c>
      <c r="K3049" s="55">
        <v>1.0816944470593333</v>
      </c>
      <c r="L3049" s="121">
        <v>4269.2050164188922</v>
      </c>
      <c r="M3049" s="54">
        <v>3997.0244559502407</v>
      </c>
      <c r="N3049" s="120">
        <v>1.0748541921701975</v>
      </c>
      <c r="O3049" s="123">
        <v>3749.1472264757085</v>
      </c>
      <c r="P3049" s="53">
        <v>4291.2856021318448</v>
      </c>
      <c r="Q3049" s="54">
        <v>4055.4636301106711</v>
      </c>
      <c r="R3049" s="55">
        <v>1.0817029540669461</v>
      </c>
      <c r="S3049" s="121">
        <v>4304.1981390901065</v>
      </c>
      <c r="T3049" s="54">
        <v>4029.8179172366117</v>
      </c>
      <c r="U3049" s="55">
        <v>1.0748625417478579</v>
      </c>
    </row>
    <row r="3050" spans="1:21" ht="13" x14ac:dyDescent="0.3">
      <c r="A3050" s="44" t="s">
        <v>4272</v>
      </c>
      <c r="B3050" s="44" t="s">
        <v>10427</v>
      </c>
      <c r="C3050" s="98" t="s">
        <v>949</v>
      </c>
      <c r="D3050" s="98" t="s">
        <v>13151</v>
      </c>
      <c r="E3050" s="98" t="s">
        <v>204</v>
      </c>
      <c r="F3050" s="122">
        <v>1.1446031171642623</v>
      </c>
      <c r="G3050" s="122">
        <v>1.1480472435690821</v>
      </c>
      <c r="H3050" s="99">
        <v>10946.166666666668</v>
      </c>
      <c r="I3050" s="53">
        <v>12529.016487666211</v>
      </c>
      <c r="J3050" s="54">
        <v>11840.407699919306</v>
      </c>
      <c r="K3050" s="55">
        <v>1.0816944470593333</v>
      </c>
      <c r="L3050" s="121">
        <v>12566.716469314435</v>
      </c>
      <c r="M3050" s="54">
        <v>11765.533129860347</v>
      </c>
      <c r="N3050" s="120">
        <v>1.0748541921701977</v>
      </c>
      <c r="O3050" s="123">
        <v>11035.798753187202</v>
      </c>
      <c r="P3050" s="53">
        <v>12631.609653295551</v>
      </c>
      <c r="Q3050" s="54">
        <v>11937.456111810914</v>
      </c>
      <c r="R3050" s="55">
        <v>1.0817029540669458</v>
      </c>
      <c r="S3050" s="121">
        <v>12669.61833917968</v>
      </c>
      <c r="T3050" s="54">
        <v>11861.966698068636</v>
      </c>
      <c r="U3050" s="55">
        <v>1.0748625417478579</v>
      </c>
    </row>
    <row r="3051" spans="1:21" ht="13" x14ac:dyDescent="0.3">
      <c r="A3051" s="44" t="s">
        <v>4271</v>
      </c>
      <c r="B3051" s="44" t="s">
        <v>10426</v>
      </c>
      <c r="C3051" s="98" t="s">
        <v>949</v>
      </c>
      <c r="D3051" s="98" t="s">
        <v>13151</v>
      </c>
      <c r="E3051" s="98" t="s">
        <v>204</v>
      </c>
      <c r="F3051" s="122">
        <v>1.1446031171642623</v>
      </c>
      <c r="G3051" s="122">
        <v>1.1480472435690821</v>
      </c>
      <c r="H3051" s="99">
        <v>4232.5</v>
      </c>
      <c r="I3051" s="53">
        <v>4844.5326933977403</v>
      </c>
      <c r="J3051" s="54">
        <v>4578.2717471786282</v>
      </c>
      <c r="K3051" s="55">
        <v>1.0816944470593333</v>
      </c>
      <c r="L3051" s="121">
        <v>4859.1099584061394</v>
      </c>
      <c r="M3051" s="54">
        <v>4549.3203683603606</v>
      </c>
      <c r="N3051" s="120">
        <v>1.0748541921701975</v>
      </c>
      <c r="O3051" s="123">
        <v>4266.137344278387</v>
      </c>
      <c r="P3051" s="53">
        <v>4883.0341025119096</v>
      </c>
      <c r="Q3051" s="54">
        <v>4614.693367761246</v>
      </c>
      <c r="R3051" s="55">
        <v>1.0817029540669458</v>
      </c>
      <c r="S3051" s="121">
        <v>4897.7272187859262</v>
      </c>
      <c r="T3051" s="54">
        <v>4585.511229316523</v>
      </c>
      <c r="U3051" s="55">
        <v>1.0748625417478579</v>
      </c>
    </row>
    <row r="3052" spans="1:21" ht="13" x14ac:dyDescent="0.3">
      <c r="A3052" s="44" t="s">
        <v>4270</v>
      </c>
      <c r="B3052" s="44" t="s">
        <v>10425</v>
      </c>
      <c r="C3052" s="98" t="s">
        <v>949</v>
      </c>
      <c r="D3052" s="98" t="s">
        <v>13151</v>
      </c>
      <c r="E3052" s="98" t="s">
        <v>204</v>
      </c>
      <c r="F3052" s="122">
        <v>1.1446031171642623</v>
      </c>
      <c r="G3052" s="122">
        <v>1.1480472435690821</v>
      </c>
      <c r="H3052" s="99">
        <v>8057</v>
      </c>
      <c r="I3052" s="53">
        <v>9222.0673149924623</v>
      </c>
      <c r="J3052" s="54">
        <v>8715.2121599570492</v>
      </c>
      <c r="K3052" s="55">
        <v>1.0816944470593335</v>
      </c>
      <c r="L3052" s="121">
        <v>9249.8166414360949</v>
      </c>
      <c r="M3052" s="54">
        <v>8660.1002263152823</v>
      </c>
      <c r="N3052" s="120">
        <v>1.0748541921701977</v>
      </c>
      <c r="O3052" s="123">
        <v>8129.28723110799</v>
      </c>
      <c r="P3052" s="53">
        <v>9304.807505049841</v>
      </c>
      <c r="Q3052" s="54">
        <v>8793.4740123482152</v>
      </c>
      <c r="R3052" s="55">
        <v>1.0817029540669458</v>
      </c>
      <c r="S3052" s="121">
        <v>9332.8057978548641</v>
      </c>
      <c r="T3052" s="54">
        <v>8737.8663358271406</v>
      </c>
      <c r="U3052" s="55">
        <v>1.0748625417478579</v>
      </c>
    </row>
    <row r="3053" spans="1:21" ht="13" x14ac:dyDescent="0.3">
      <c r="A3053" s="44" t="s">
        <v>4269</v>
      </c>
      <c r="B3053" s="44" t="s">
        <v>10424</v>
      </c>
      <c r="C3053" s="98" t="s">
        <v>949</v>
      </c>
      <c r="D3053" s="98" t="s">
        <v>13151</v>
      </c>
      <c r="E3053" s="98" t="s">
        <v>204</v>
      </c>
      <c r="F3053" s="122">
        <v>1.1446031171642623</v>
      </c>
      <c r="G3053" s="122">
        <v>1.1480472435690821</v>
      </c>
      <c r="H3053" s="99">
        <v>5620.25</v>
      </c>
      <c r="I3053" s="53">
        <v>6432.9556692424458</v>
      </c>
      <c r="J3053" s="54">
        <v>6079.3932160852173</v>
      </c>
      <c r="K3053" s="55">
        <v>1.0816944470593333</v>
      </c>
      <c r="L3053" s="121">
        <v>6452.3125206691338</v>
      </c>
      <c r="M3053" s="54">
        <v>6040.9492735445538</v>
      </c>
      <c r="N3053" s="120">
        <v>1.0748541921701977</v>
      </c>
      <c r="O3053" s="123">
        <v>5672.5582351875883</v>
      </c>
      <c r="P3053" s="53">
        <v>6492.8278382915205</v>
      </c>
      <c r="Q3053" s="54">
        <v>6136.0230001191958</v>
      </c>
      <c r="R3053" s="55">
        <v>1.0817029540669461</v>
      </c>
      <c r="S3053" s="121">
        <v>6512.3648458922071</v>
      </c>
      <c r="T3053" s="54">
        <v>6097.2203628864736</v>
      </c>
      <c r="U3053" s="55">
        <v>1.0748625417478579</v>
      </c>
    </row>
    <row r="3054" spans="1:21" ht="13" x14ac:dyDescent="0.3">
      <c r="A3054" s="44" t="s">
        <v>4268</v>
      </c>
      <c r="B3054" s="44" t="s">
        <v>10423</v>
      </c>
      <c r="C3054" s="98" t="s">
        <v>949</v>
      </c>
      <c r="D3054" s="98" t="s">
        <v>13151</v>
      </c>
      <c r="E3054" s="98" t="s">
        <v>204</v>
      </c>
      <c r="F3054" s="122">
        <v>1.1446031171642623</v>
      </c>
      <c r="G3054" s="122">
        <v>1.1480472435690821</v>
      </c>
      <c r="H3054" s="99">
        <v>3693.8333333333335</v>
      </c>
      <c r="I3054" s="53">
        <v>4227.9731476185916</v>
      </c>
      <c r="J3054" s="54">
        <v>3995.599005029334</v>
      </c>
      <c r="K3054" s="55">
        <v>1.0816944470593333</v>
      </c>
      <c r="L3054" s="121">
        <v>4240.6951765369276</v>
      </c>
      <c r="M3054" s="54">
        <v>3970.3322435113482</v>
      </c>
      <c r="N3054" s="120">
        <v>1.0748541921701975</v>
      </c>
      <c r="O3054" s="123">
        <v>3728.924244797251</v>
      </c>
      <c r="P3054" s="53">
        <v>4268.1383142643263</v>
      </c>
      <c r="Q3054" s="54">
        <v>4033.5883710890416</v>
      </c>
      <c r="R3054" s="55">
        <v>1.0817029540669458</v>
      </c>
      <c r="S3054" s="121">
        <v>4280.981200717405</v>
      </c>
      <c r="T3054" s="54">
        <v>4008.0809917479846</v>
      </c>
      <c r="U3054" s="55">
        <v>1.0748625417478579</v>
      </c>
    </row>
    <row r="3055" spans="1:21" ht="13" x14ac:dyDescent="0.3">
      <c r="A3055" s="44" t="s">
        <v>4267</v>
      </c>
      <c r="B3055" s="44" t="s">
        <v>10422</v>
      </c>
      <c r="C3055" s="98" t="s">
        <v>949</v>
      </c>
      <c r="D3055" s="98" t="s">
        <v>13151</v>
      </c>
      <c r="E3055" s="98" t="s">
        <v>204</v>
      </c>
      <c r="F3055" s="122">
        <v>1.1446031171642623</v>
      </c>
      <c r="G3055" s="122">
        <v>1.1480472435690821</v>
      </c>
      <c r="H3055" s="99">
        <v>4213.8333333333339</v>
      </c>
      <c r="I3055" s="53">
        <v>4823.1667685440079</v>
      </c>
      <c r="J3055" s="54">
        <v>4558.080117500187</v>
      </c>
      <c r="K3055" s="55">
        <v>1.081694447059333</v>
      </c>
      <c r="L3055" s="121">
        <v>4837.6797431928508</v>
      </c>
      <c r="M3055" s="54">
        <v>4529.2564234398515</v>
      </c>
      <c r="N3055" s="120">
        <v>1.0748541921701975</v>
      </c>
      <c r="O3055" s="123">
        <v>4248.7643672242211</v>
      </c>
      <c r="P3055" s="53">
        <v>4863.1489388212876</v>
      </c>
      <c r="Q3055" s="54">
        <v>4595.9009671608173</v>
      </c>
      <c r="R3055" s="55">
        <v>1.0817029540669456</v>
      </c>
      <c r="S3055" s="121">
        <v>4877.7822203663018</v>
      </c>
      <c r="T3055" s="54">
        <v>4566.837667042355</v>
      </c>
      <c r="U3055" s="55">
        <v>1.0748625417478579</v>
      </c>
    </row>
    <row r="3056" spans="1:21" ht="13" x14ac:dyDescent="0.3">
      <c r="A3056" s="44" t="s">
        <v>4266</v>
      </c>
      <c r="B3056" s="44" t="s">
        <v>10421</v>
      </c>
      <c r="C3056" s="98" t="s">
        <v>949</v>
      </c>
      <c r="D3056" s="98" t="s">
        <v>13151</v>
      </c>
      <c r="E3056" s="98" t="s">
        <v>204</v>
      </c>
      <c r="F3056" s="122">
        <v>1.1446031171642623</v>
      </c>
      <c r="G3056" s="122">
        <v>1.1480472435690821</v>
      </c>
      <c r="H3056" s="99">
        <v>2645.166666666667</v>
      </c>
      <c r="I3056" s="53">
        <v>3027.6660120856682</v>
      </c>
      <c r="J3056" s="54">
        <v>2861.2620948797799</v>
      </c>
      <c r="K3056" s="55">
        <v>1.0816944470593333</v>
      </c>
      <c r="L3056" s="121">
        <v>3036.7763004474841</v>
      </c>
      <c r="M3056" s="54">
        <v>2843.1684806555349</v>
      </c>
      <c r="N3056" s="120">
        <v>1.0748541921701977</v>
      </c>
      <c r="O3056" s="123">
        <v>2668.869025943457</v>
      </c>
      <c r="P3056" s="53">
        <v>3054.7958063980295</v>
      </c>
      <c r="Q3056" s="54">
        <v>2886.9235093808097</v>
      </c>
      <c r="R3056" s="55">
        <v>1.0817029540669458</v>
      </c>
      <c r="S3056" s="121">
        <v>3063.9877286812866</v>
      </c>
      <c r="T3056" s="54">
        <v>2868.6673448177135</v>
      </c>
      <c r="U3056" s="55">
        <v>1.0748625417478577</v>
      </c>
    </row>
    <row r="3057" spans="1:21" ht="13" x14ac:dyDescent="0.3">
      <c r="A3057" s="44" t="s">
        <v>4265</v>
      </c>
      <c r="B3057" s="44" t="s">
        <v>9716</v>
      </c>
      <c r="C3057" s="98" t="s">
        <v>949</v>
      </c>
      <c r="D3057" s="98" t="s">
        <v>13151</v>
      </c>
      <c r="E3057" s="98" t="s">
        <v>204</v>
      </c>
      <c r="F3057" s="122">
        <v>1.1446031171642623</v>
      </c>
      <c r="G3057" s="122">
        <v>1.1480472435690821</v>
      </c>
      <c r="H3057" s="99">
        <v>7297.0833333333339</v>
      </c>
      <c r="I3057" s="53">
        <v>8352.2643295407197</v>
      </c>
      <c r="J3057" s="54">
        <v>7893.2145213958765</v>
      </c>
      <c r="K3057" s="55">
        <v>1.0816944470593333</v>
      </c>
      <c r="L3057" s="121">
        <v>8377.3964069272224</v>
      </c>
      <c r="M3057" s="54">
        <v>7843.3006114486125</v>
      </c>
      <c r="N3057" s="120">
        <v>1.0748541921701975</v>
      </c>
      <c r="O3057" s="123">
        <v>7356.9082815939428</v>
      </c>
      <c r="P3057" s="53">
        <v>8420.7401518040042</v>
      </c>
      <c r="Q3057" s="54">
        <v>7957.9894209997465</v>
      </c>
      <c r="R3057" s="55">
        <v>1.0817029540669458</v>
      </c>
      <c r="S3057" s="121">
        <v>8446.0782738744783</v>
      </c>
      <c r="T3057" s="54">
        <v>7907.6651349599306</v>
      </c>
      <c r="U3057" s="55">
        <v>1.0748625417478579</v>
      </c>
    </row>
    <row r="3058" spans="1:21" ht="13" x14ac:dyDescent="0.3">
      <c r="A3058" s="44" t="s">
        <v>4264</v>
      </c>
      <c r="B3058" s="44" t="s">
        <v>10420</v>
      </c>
      <c r="C3058" s="98" t="s">
        <v>949</v>
      </c>
      <c r="D3058" s="98" t="s">
        <v>13151</v>
      </c>
      <c r="E3058" s="98" t="s">
        <v>204</v>
      </c>
      <c r="F3058" s="122">
        <v>1.1446031171642623</v>
      </c>
      <c r="G3058" s="122">
        <v>1.1480472435690821</v>
      </c>
      <c r="H3058" s="99">
        <v>7175.9166666666661</v>
      </c>
      <c r="I3058" s="53">
        <v>8213.5765851776487</v>
      </c>
      <c r="J3058" s="54">
        <v>7762.1492108938528</v>
      </c>
      <c r="K3058" s="55">
        <v>1.0816944470593333</v>
      </c>
      <c r="L3058" s="121">
        <v>8238.2913492481021</v>
      </c>
      <c r="M3058" s="54">
        <v>7713.0641118306576</v>
      </c>
      <c r="N3058" s="120">
        <v>1.0748541921701977</v>
      </c>
      <c r="O3058" s="123">
        <v>7240.4344198030221</v>
      </c>
      <c r="P3058" s="53">
        <v>8287.423806529956</v>
      </c>
      <c r="Q3058" s="54">
        <v>7831.9993006289214</v>
      </c>
      <c r="R3058" s="55">
        <v>1.0817029540669458</v>
      </c>
      <c r="S3058" s="121">
        <v>8312.3607778975656</v>
      </c>
      <c r="T3058" s="54">
        <v>7782.4717438281532</v>
      </c>
      <c r="U3058" s="55">
        <v>1.0748625417478579</v>
      </c>
    </row>
    <row r="3059" spans="1:21" ht="13" x14ac:dyDescent="0.3">
      <c r="A3059" s="44" t="s">
        <v>4263</v>
      </c>
      <c r="B3059" s="44" t="s">
        <v>10419</v>
      </c>
      <c r="C3059" s="98" t="s">
        <v>949</v>
      </c>
      <c r="D3059" s="98" t="s">
        <v>13151</v>
      </c>
      <c r="E3059" s="98" t="s">
        <v>204</v>
      </c>
      <c r="F3059" s="122">
        <v>1.1446031171642623</v>
      </c>
      <c r="G3059" s="122">
        <v>1.1480472435690821</v>
      </c>
      <c r="H3059" s="99">
        <v>6355.8333333333339</v>
      </c>
      <c r="I3059" s="53">
        <v>7274.9066455098582</v>
      </c>
      <c r="J3059" s="54">
        <v>6875.0696231012798</v>
      </c>
      <c r="K3059" s="55">
        <v>1.0816944470593333</v>
      </c>
      <c r="L3059" s="121">
        <v>7296.7969389178252</v>
      </c>
      <c r="M3059" s="54">
        <v>6831.5941030684153</v>
      </c>
      <c r="N3059" s="120">
        <v>1.0748541921701977</v>
      </c>
      <c r="O3059" s="123">
        <v>6407.3321460692478</v>
      </c>
      <c r="P3059" s="53">
        <v>7333.8523470976434</v>
      </c>
      <c r="Q3059" s="54">
        <v>6930.8301100912086</v>
      </c>
      <c r="R3059" s="55">
        <v>1.0817029540669458</v>
      </c>
      <c r="S3059" s="121">
        <v>7355.9200089263713</v>
      </c>
      <c r="T3059" s="54">
        <v>6887.0013163467484</v>
      </c>
      <c r="U3059" s="55">
        <v>1.0748625417478579</v>
      </c>
    </row>
    <row r="3060" spans="1:21" ht="13" x14ac:dyDescent="0.3">
      <c r="A3060" s="44" t="s">
        <v>4262</v>
      </c>
      <c r="B3060" s="44" t="s">
        <v>10418</v>
      </c>
      <c r="C3060" s="98" t="s">
        <v>949</v>
      </c>
      <c r="D3060" s="98" t="s">
        <v>13151</v>
      </c>
      <c r="E3060" s="98" t="s">
        <v>204</v>
      </c>
      <c r="F3060" s="122">
        <v>1.1446031171642623</v>
      </c>
      <c r="G3060" s="122">
        <v>1.1480472435690821</v>
      </c>
      <c r="H3060" s="99">
        <v>3085.166666666667</v>
      </c>
      <c r="I3060" s="53">
        <v>3531.2913836379435</v>
      </c>
      <c r="J3060" s="54">
        <v>3337.2076515858862</v>
      </c>
      <c r="K3060" s="55">
        <v>1.081694447059333</v>
      </c>
      <c r="L3060" s="121">
        <v>3541.91708761788</v>
      </c>
      <c r="M3060" s="54">
        <v>3316.1043252104218</v>
      </c>
      <c r="N3060" s="120">
        <v>1.0748541921701977</v>
      </c>
      <c r="O3060" s="123">
        <v>3111.7590590423488</v>
      </c>
      <c r="P3060" s="53">
        <v>3561.7291188440045</v>
      </c>
      <c r="Q3060" s="54">
        <v>3365.9989665106887</v>
      </c>
      <c r="R3060" s="55">
        <v>1.0817029540669458</v>
      </c>
      <c r="S3060" s="121">
        <v>3572.446410384689</v>
      </c>
      <c r="T3060" s="54">
        <v>3344.7132515091816</v>
      </c>
      <c r="U3060" s="55">
        <v>1.0748625417478579</v>
      </c>
    </row>
    <row r="3061" spans="1:21" ht="13" x14ac:dyDescent="0.3">
      <c r="A3061" s="44" t="s">
        <v>4261</v>
      </c>
      <c r="B3061" s="44" t="s">
        <v>10417</v>
      </c>
      <c r="C3061" s="98" t="s">
        <v>949</v>
      </c>
      <c r="D3061" s="98" t="s">
        <v>13151</v>
      </c>
      <c r="E3061" s="98" t="s">
        <v>182</v>
      </c>
      <c r="F3061" s="122">
        <v>1.1475181512921946</v>
      </c>
      <c r="G3061" s="122">
        <v>1.1489804821206731</v>
      </c>
      <c r="H3061" s="99">
        <v>10716.25</v>
      </c>
      <c r="I3061" s="53">
        <v>12297.09138878498</v>
      </c>
      <c r="J3061" s="54">
        <v>11621.229464396894</v>
      </c>
      <c r="K3061" s="55">
        <v>1.084449267644642</v>
      </c>
      <c r="L3061" s="121">
        <v>12312.762091525663</v>
      </c>
      <c r="M3061" s="54">
        <v>11527.769458447628</v>
      </c>
      <c r="N3061" s="120">
        <v>1.0757279326674563</v>
      </c>
      <c r="O3061" s="123">
        <v>10809.009678864433</v>
      </c>
      <c r="P3061" s="53">
        <v>12403.534803989953</v>
      </c>
      <c r="Q3061" s="54">
        <v>11721.914816716893</v>
      </c>
      <c r="R3061" s="55">
        <v>1.0844577963175963</v>
      </c>
      <c r="S3061" s="121">
        <v>12419.341152068679</v>
      </c>
      <c r="T3061" s="54">
        <v>11627.643960057161</v>
      </c>
      <c r="U3061" s="55">
        <v>1.0757362890324225</v>
      </c>
    </row>
    <row r="3062" spans="1:21" ht="13" x14ac:dyDescent="0.3">
      <c r="A3062" s="44" t="s">
        <v>4260</v>
      </c>
      <c r="B3062" s="44" t="s">
        <v>10416</v>
      </c>
      <c r="C3062" s="98" t="s">
        <v>949</v>
      </c>
      <c r="D3062" s="98" t="s">
        <v>13151</v>
      </c>
      <c r="E3062" s="98" t="s">
        <v>188</v>
      </c>
      <c r="F3062" s="122">
        <v>1.146968543996818</v>
      </c>
      <c r="G3062" s="122">
        <v>1.1473529708098822</v>
      </c>
      <c r="H3062" s="99">
        <v>24815.833333333328</v>
      </c>
      <c r="I3062" s="53">
        <v>28462.980226401032</v>
      </c>
      <c r="J3062" s="54">
        <v>26898.622933978229</v>
      </c>
      <c r="K3062" s="55">
        <v>1.083929867382178</v>
      </c>
      <c r="L3062" s="121">
        <v>28472.520098122895</v>
      </c>
      <c r="M3062" s="54">
        <v>26657.271955094468</v>
      </c>
      <c r="N3062" s="120">
        <v>1.0742041823470689</v>
      </c>
      <c r="O3062" s="123">
        <v>25020.314244530869</v>
      </c>
      <c r="P3062" s="53">
        <v>28697.513399392417</v>
      </c>
      <c r="Q3062" s="54">
        <v>27120.479188808345</v>
      </c>
      <c r="R3062" s="55">
        <v>1.0839383919702985</v>
      </c>
      <c r="S3062" s="121">
        <v>28707.131879059307</v>
      </c>
      <c r="T3062" s="54">
        <v>26877.134987833728</v>
      </c>
      <c r="U3062" s="55">
        <v>1.0742125268753864</v>
      </c>
    </row>
    <row r="3063" spans="1:21" ht="13" x14ac:dyDescent="0.3">
      <c r="A3063" s="44" t="s">
        <v>4259</v>
      </c>
      <c r="B3063" s="44" t="s">
        <v>13314</v>
      </c>
      <c r="C3063" s="98" t="s">
        <v>949</v>
      </c>
      <c r="D3063" s="98" t="s">
        <v>13151</v>
      </c>
      <c r="E3063" s="98" t="s">
        <v>187</v>
      </c>
      <c r="F3063" s="122">
        <v>1.144317904236952</v>
      </c>
      <c r="G3063" s="122">
        <v>1.1485312936747085</v>
      </c>
      <c r="H3063" s="99">
        <v>36674.000000000007</v>
      </c>
      <c r="I3063" s="53">
        <v>41966.714819985988</v>
      </c>
      <c r="J3063" s="54">
        <v>39660.177140323824</v>
      </c>
      <c r="K3063" s="55">
        <v>1.0814249097541533</v>
      </c>
      <c r="L3063" s="121">
        <v>42121.236664226271</v>
      </c>
      <c r="M3063" s="54">
        <v>39435.822925881475</v>
      </c>
      <c r="N3063" s="120">
        <v>1.0753073819567396</v>
      </c>
      <c r="O3063" s="123">
        <v>36997.249112256053</v>
      </c>
      <c r="P3063" s="53">
        <v>42336.614566669283</v>
      </c>
      <c r="Q3063" s="54">
        <v>40010.061439827186</v>
      </c>
      <c r="R3063" s="55">
        <v>1.0814334146419844</v>
      </c>
      <c r="S3063" s="121">
        <v>42492.498385304905</v>
      </c>
      <c r="T3063" s="54">
        <v>39783.724124152068</v>
      </c>
      <c r="U3063" s="55">
        <v>1.0753157350548244</v>
      </c>
    </row>
    <row r="3064" spans="1:21" ht="13" x14ac:dyDescent="0.3">
      <c r="A3064" s="44" t="s">
        <v>4258</v>
      </c>
      <c r="B3064" s="44" t="s">
        <v>10415</v>
      </c>
      <c r="C3064" s="98" t="s">
        <v>949</v>
      </c>
      <c r="D3064" s="98" t="s">
        <v>13151</v>
      </c>
      <c r="E3064" s="98" t="s">
        <v>182</v>
      </c>
      <c r="F3064" s="122">
        <v>1.1475181512921946</v>
      </c>
      <c r="G3064" s="122">
        <v>1.1489804821206731</v>
      </c>
      <c r="H3064" s="99">
        <v>9033.6666666666679</v>
      </c>
      <c r="I3064" s="53">
        <v>10366.296472723257</v>
      </c>
      <c r="J3064" s="54">
        <v>9796.5532008124828</v>
      </c>
      <c r="K3064" s="55">
        <v>1.084449267644642</v>
      </c>
      <c r="L3064" s="121">
        <v>10379.506681984121</v>
      </c>
      <c r="M3064" s="54">
        <v>9717.767567740244</v>
      </c>
      <c r="N3064" s="120">
        <v>1.075727932667456</v>
      </c>
      <c r="O3064" s="123">
        <v>9107.7595338617139</v>
      </c>
      <c r="P3064" s="53">
        <v>10451.319382710853</v>
      </c>
      <c r="Q3064" s="54">
        <v>9876.9808334822519</v>
      </c>
      <c r="R3064" s="55">
        <v>1.0844577963175963</v>
      </c>
      <c r="S3064" s="121">
        <v>10464.637940255589</v>
      </c>
      <c r="T3064" s="54">
        <v>9797.5474423560645</v>
      </c>
      <c r="U3064" s="55">
        <v>1.0757362890324222</v>
      </c>
    </row>
    <row r="3065" spans="1:21" ht="13" x14ac:dyDescent="0.3">
      <c r="A3065" s="44" t="s">
        <v>4257</v>
      </c>
      <c r="B3065" s="44" t="s">
        <v>10414</v>
      </c>
      <c r="C3065" s="98" t="s">
        <v>949</v>
      </c>
      <c r="D3065" s="98" t="s">
        <v>13151</v>
      </c>
      <c r="E3065" s="98" t="s">
        <v>188</v>
      </c>
      <c r="F3065" s="122">
        <v>1.146968543996818</v>
      </c>
      <c r="G3065" s="122">
        <v>1.1473529708098822</v>
      </c>
      <c r="H3065" s="99">
        <v>20719.666666666664</v>
      </c>
      <c r="I3065" s="53">
        <v>23764.805908766069</v>
      </c>
      <c r="J3065" s="54">
        <v>22458.665542202936</v>
      </c>
      <c r="K3065" s="55">
        <v>1.0839298673821782</v>
      </c>
      <c r="L3065" s="121">
        <v>23772.771104190488</v>
      </c>
      <c r="M3065" s="54">
        <v>22257.152590170488</v>
      </c>
      <c r="N3065" s="120">
        <v>1.0742041823470692</v>
      </c>
      <c r="O3065" s="123">
        <v>20884.773430562647</v>
      </c>
      <c r="P3065" s="53">
        <v>23954.178173355871</v>
      </c>
      <c r="Q3065" s="54">
        <v>22637.807728988093</v>
      </c>
      <c r="R3065" s="55">
        <v>1.0839383919702987</v>
      </c>
      <c r="S3065" s="121">
        <v>23962.206840247349</v>
      </c>
      <c r="T3065" s="54">
        <v>22434.685240064631</v>
      </c>
      <c r="U3065" s="55">
        <v>1.0742125268753864</v>
      </c>
    </row>
    <row r="3066" spans="1:21" ht="13" x14ac:dyDescent="0.3">
      <c r="A3066" s="44" t="s">
        <v>4256</v>
      </c>
      <c r="B3066" s="44" t="s">
        <v>13315</v>
      </c>
      <c r="C3066" s="98" t="s">
        <v>949</v>
      </c>
      <c r="D3066" s="98" t="s">
        <v>13151</v>
      </c>
      <c r="E3066" s="98" t="s">
        <v>182</v>
      </c>
      <c r="F3066" s="122">
        <v>1.1475181512921946</v>
      </c>
      <c r="G3066" s="122">
        <v>1.1489804821206731</v>
      </c>
      <c r="H3066" s="99">
        <v>8798.8333333333321</v>
      </c>
      <c r="I3066" s="53">
        <v>10096.820960194804</v>
      </c>
      <c r="J3066" s="54">
        <v>9541.8883644605976</v>
      </c>
      <c r="K3066" s="55">
        <v>1.0844492676446422</v>
      </c>
      <c r="L3066" s="121">
        <v>10109.68776543278</v>
      </c>
      <c r="M3066" s="54">
        <v>9465.150791552167</v>
      </c>
      <c r="N3066" s="120">
        <v>1.075727932667456</v>
      </c>
      <c r="O3066" s="123">
        <v>8875.1833209032156</v>
      </c>
      <c r="P3066" s="53">
        <v>10184.433956782179</v>
      </c>
      <c r="Q3066" s="54">
        <v>9624.761746101387</v>
      </c>
      <c r="R3066" s="55">
        <v>1.0844577963175963</v>
      </c>
      <c r="S3066" s="121">
        <v>10197.412410960733</v>
      </c>
      <c r="T3066" s="54">
        <v>9547.356770110875</v>
      </c>
      <c r="U3066" s="55">
        <v>1.0757362890324222</v>
      </c>
    </row>
    <row r="3067" spans="1:21" ht="13" x14ac:dyDescent="0.3">
      <c r="A3067" s="44" t="s">
        <v>4255</v>
      </c>
      <c r="B3067" s="44" t="s">
        <v>10413</v>
      </c>
      <c r="C3067" s="98" t="s">
        <v>949</v>
      </c>
      <c r="D3067" s="98" t="s">
        <v>13151</v>
      </c>
      <c r="E3067" s="98" t="s">
        <v>188</v>
      </c>
      <c r="F3067" s="122">
        <v>1.146968543996818</v>
      </c>
      <c r="G3067" s="122">
        <v>1.1473529708098822</v>
      </c>
      <c r="H3067" s="99">
        <v>11404.583333333332</v>
      </c>
      <c r="I3067" s="53">
        <v>13080.698340723709</v>
      </c>
      <c r="J3067" s="54">
        <v>12361.768500048998</v>
      </c>
      <c r="K3067" s="55">
        <v>1.0839298673821782</v>
      </c>
      <c r="L3067" s="121">
        <v>13085.082568348867</v>
      </c>
      <c r="M3067" s="54">
        <v>12250.851114592344</v>
      </c>
      <c r="N3067" s="120">
        <v>1.0742041823470692</v>
      </c>
      <c r="O3067" s="123">
        <v>11505.262844004095</v>
      </c>
      <c r="P3067" s="53">
        <v>13196.174572488067</v>
      </c>
      <c r="Q3067" s="54">
        <v>12470.996106325423</v>
      </c>
      <c r="R3067" s="55">
        <v>1.0839383919702985</v>
      </c>
      <c r="S3067" s="121">
        <v>13200.597504016652</v>
      </c>
      <c r="T3067" s="54">
        <v>12359.097472023132</v>
      </c>
      <c r="U3067" s="55">
        <v>1.0742125268753862</v>
      </c>
    </row>
    <row r="3068" spans="1:21" ht="13" x14ac:dyDescent="0.3">
      <c r="A3068" s="44" t="s">
        <v>4254</v>
      </c>
      <c r="B3068" s="44" t="s">
        <v>10412</v>
      </c>
      <c r="C3068" s="98" t="s">
        <v>949</v>
      </c>
      <c r="D3068" s="98" t="s">
        <v>13151</v>
      </c>
      <c r="E3068" s="98" t="s">
        <v>187</v>
      </c>
      <c r="F3068" s="122">
        <v>1.144317904236952</v>
      </c>
      <c r="G3068" s="122">
        <v>1.1485312936747085</v>
      </c>
      <c r="H3068" s="99">
        <v>9205.0833333333321</v>
      </c>
      <c r="I3068" s="53">
        <v>10533.541668326496</v>
      </c>
      <c r="J3068" s="54">
        <v>9954.6064130294581</v>
      </c>
      <c r="K3068" s="55">
        <v>1.0814249097541531</v>
      </c>
      <c r="L3068" s="121">
        <v>10572.32626921683</v>
      </c>
      <c r="M3068" s="54">
        <v>9898.2940598602818</v>
      </c>
      <c r="N3068" s="120">
        <v>1.0753073819567394</v>
      </c>
      <c r="O3068" s="123">
        <v>9288.1957694115554</v>
      </c>
      <c r="P3068" s="53">
        <v>10628.648716995554</v>
      </c>
      <c r="Q3068" s="54">
        <v>10044.56526677797</v>
      </c>
      <c r="R3068" s="55">
        <v>1.0814334146419842</v>
      </c>
      <c r="S3068" s="121">
        <v>10667.783502946208</v>
      </c>
      <c r="T3068" s="54">
        <v>9987.743061117897</v>
      </c>
      <c r="U3068" s="55">
        <v>1.0753157350548244</v>
      </c>
    </row>
    <row r="3069" spans="1:21" ht="13" x14ac:dyDescent="0.3">
      <c r="A3069" s="44" t="s">
        <v>4253</v>
      </c>
      <c r="B3069" s="44" t="s">
        <v>10411</v>
      </c>
      <c r="C3069" s="98" t="s">
        <v>949</v>
      </c>
      <c r="D3069" s="98" t="s">
        <v>13151</v>
      </c>
      <c r="E3069" s="98" t="s">
        <v>188</v>
      </c>
      <c r="F3069" s="122">
        <v>1.146968543996818</v>
      </c>
      <c r="G3069" s="122">
        <v>1.1473529708098822</v>
      </c>
      <c r="H3069" s="99">
        <v>15355.499999999998</v>
      </c>
      <c r="I3069" s="53">
        <v>17612.275477343137</v>
      </c>
      <c r="J3069" s="54">
        <v>16644.285078587032</v>
      </c>
      <c r="K3069" s="55">
        <v>1.083929867382178</v>
      </c>
      <c r="L3069" s="121">
        <v>17618.178543271144</v>
      </c>
      <c r="M3069" s="54">
        <v>16494.942322030416</v>
      </c>
      <c r="N3069" s="120">
        <v>1.0742041823470689</v>
      </c>
      <c r="O3069" s="123">
        <v>15482.822578628375</v>
      </c>
      <c r="P3069" s="53">
        <v>17758.310469970445</v>
      </c>
      <c r="Q3069" s="54">
        <v>16782.425809039873</v>
      </c>
      <c r="R3069" s="55">
        <v>1.0839383919702985</v>
      </c>
      <c r="S3069" s="121">
        <v>17764.262482111586</v>
      </c>
      <c r="T3069" s="54">
        <v>16631.841965351668</v>
      </c>
      <c r="U3069" s="55">
        <v>1.0742125268753862</v>
      </c>
    </row>
    <row r="3070" spans="1:21" ht="13" x14ac:dyDescent="0.3">
      <c r="A3070" s="44" t="s">
        <v>4252</v>
      </c>
      <c r="B3070" s="44" t="s">
        <v>10410</v>
      </c>
      <c r="C3070" s="98" t="s">
        <v>949</v>
      </c>
      <c r="D3070" s="98" t="s">
        <v>13151</v>
      </c>
      <c r="E3070" s="98" t="s">
        <v>182</v>
      </c>
      <c r="F3070" s="122">
        <v>1.1475181512921946</v>
      </c>
      <c r="G3070" s="122">
        <v>1.1489804821206731</v>
      </c>
      <c r="H3070" s="99">
        <v>3736.666666666667</v>
      </c>
      <c r="I3070" s="53">
        <v>4287.8928253285012</v>
      </c>
      <c r="J3070" s="54">
        <v>4052.2254300988129</v>
      </c>
      <c r="K3070" s="55">
        <v>1.084449267644642</v>
      </c>
      <c r="L3070" s="121">
        <v>4293.357068190915</v>
      </c>
      <c r="M3070" s="54">
        <v>4019.6367084007279</v>
      </c>
      <c r="N3070" s="120">
        <v>1.075727932667456</v>
      </c>
      <c r="O3070" s="123">
        <v>3768.519305554456</v>
      </c>
      <c r="P3070" s="53">
        <v>4324.4443066187941</v>
      </c>
      <c r="Q3070" s="54">
        <v>4086.8001414819032</v>
      </c>
      <c r="R3070" s="55">
        <v>1.0844577963175961</v>
      </c>
      <c r="S3070" s="121">
        <v>4329.9551285770231</v>
      </c>
      <c r="T3070" s="54">
        <v>4053.932972904192</v>
      </c>
      <c r="U3070" s="55">
        <v>1.0757362890324225</v>
      </c>
    </row>
    <row r="3071" spans="1:21" ht="13" x14ac:dyDescent="0.3">
      <c r="A3071" s="44" t="s">
        <v>4251</v>
      </c>
      <c r="B3071" s="44" t="s">
        <v>10409</v>
      </c>
      <c r="C3071" s="98" t="s">
        <v>949</v>
      </c>
      <c r="D3071" s="98" t="s">
        <v>13151</v>
      </c>
      <c r="E3071" s="98" t="s">
        <v>187</v>
      </c>
      <c r="F3071" s="122">
        <v>1.144317904236952</v>
      </c>
      <c r="G3071" s="122">
        <v>1.1485312936747085</v>
      </c>
      <c r="H3071" s="99">
        <v>15970.583333333332</v>
      </c>
      <c r="I3071" s="53">
        <v>18275.424449441594</v>
      </c>
      <c r="J3071" s="54">
        <v>17270.986639971183</v>
      </c>
      <c r="K3071" s="55">
        <v>1.0814249097541533</v>
      </c>
      <c r="L3071" s="121">
        <v>18342.714736573071</v>
      </c>
      <c r="M3071" s="54">
        <v>17173.286152488603</v>
      </c>
      <c r="N3071" s="120">
        <v>1.0753073819567396</v>
      </c>
      <c r="O3071" s="123">
        <v>16116.725209785574</v>
      </c>
      <c r="P3071" s="53">
        <v>18442.657215224681</v>
      </c>
      <c r="Q3071" s="54">
        <v>17429.165176464965</v>
      </c>
      <c r="R3071" s="55">
        <v>1.0814334146419844</v>
      </c>
      <c r="S3071" s="121">
        <v>18510.563254994813</v>
      </c>
      <c r="T3071" s="54">
        <v>17330.568215637195</v>
      </c>
      <c r="U3071" s="55">
        <v>1.0753157350548244</v>
      </c>
    </row>
    <row r="3072" spans="1:21" ht="13" x14ac:dyDescent="0.3">
      <c r="A3072" s="44" t="s">
        <v>4250</v>
      </c>
      <c r="B3072" s="44" t="s">
        <v>10408</v>
      </c>
      <c r="C3072" s="98" t="s">
        <v>949</v>
      </c>
      <c r="D3072" s="98" t="s">
        <v>13151</v>
      </c>
      <c r="E3072" s="98" t="s">
        <v>188</v>
      </c>
      <c r="F3072" s="122">
        <v>1.146968543996818</v>
      </c>
      <c r="G3072" s="122">
        <v>1.1473529708098822</v>
      </c>
      <c r="H3072" s="99">
        <v>4646</v>
      </c>
      <c r="I3072" s="53">
        <v>5328.815855409217</v>
      </c>
      <c r="J3072" s="54">
        <v>5035.9381638575996</v>
      </c>
      <c r="K3072" s="55">
        <v>1.0839298673821782</v>
      </c>
      <c r="L3072" s="121">
        <v>5330.601902382713</v>
      </c>
      <c r="M3072" s="54">
        <v>4990.7526311844831</v>
      </c>
      <c r="N3072" s="120">
        <v>1.0742041823470692</v>
      </c>
      <c r="O3072" s="123">
        <v>4687.7413415747369</v>
      </c>
      <c r="P3072" s="53">
        <v>5376.6918611796664</v>
      </c>
      <c r="Q3072" s="54">
        <v>5081.2228117592103</v>
      </c>
      <c r="R3072" s="55">
        <v>1.0839383919702985</v>
      </c>
      <c r="S3072" s="121">
        <v>5378.4939546440773</v>
      </c>
      <c r="T3072" s="54">
        <v>5035.6304718712117</v>
      </c>
      <c r="U3072" s="55">
        <v>1.0742125268753864</v>
      </c>
    </row>
    <row r="3073" spans="1:21" ht="13" x14ac:dyDescent="0.3">
      <c r="A3073" s="44" t="s">
        <v>4249</v>
      </c>
      <c r="B3073" s="44" t="s">
        <v>10407</v>
      </c>
      <c r="C3073" s="98" t="s">
        <v>949</v>
      </c>
      <c r="D3073" s="98" t="s">
        <v>13151</v>
      </c>
      <c r="E3073" s="98" t="s">
        <v>188</v>
      </c>
      <c r="F3073" s="122">
        <v>1.146968543996818</v>
      </c>
      <c r="G3073" s="122">
        <v>1.1473529708098822</v>
      </c>
      <c r="H3073" s="99">
        <v>15508.583333333336</v>
      </c>
      <c r="I3073" s="53">
        <v>17787.857245286654</v>
      </c>
      <c r="J3073" s="54">
        <v>16810.216675785461</v>
      </c>
      <c r="K3073" s="55">
        <v>1.0839298673821782</v>
      </c>
      <c r="L3073" s="121">
        <v>17793.81916055263</v>
      </c>
      <c r="M3073" s="54">
        <v>16659.385078944721</v>
      </c>
      <c r="N3073" s="120">
        <v>1.0742041823470692</v>
      </c>
      <c r="O3073" s="123">
        <v>15640.04961489456</v>
      </c>
      <c r="P3073" s="53">
        <v>17938.64493483361</v>
      </c>
      <c r="Q3073" s="54">
        <v>16952.850229904499</v>
      </c>
      <c r="R3073" s="55">
        <v>1.0839383919702987</v>
      </c>
      <c r="S3073" s="121">
        <v>17944.657389263226</v>
      </c>
      <c r="T3073" s="54">
        <v>16800.737217272297</v>
      </c>
      <c r="U3073" s="55">
        <v>1.0742125268753862</v>
      </c>
    </row>
    <row r="3074" spans="1:21" ht="13" x14ac:dyDescent="0.3">
      <c r="A3074" s="44" t="s">
        <v>4248</v>
      </c>
      <c r="B3074" s="44" t="s">
        <v>10406</v>
      </c>
      <c r="C3074" s="98" t="s">
        <v>949</v>
      </c>
      <c r="D3074" s="98" t="s">
        <v>13151</v>
      </c>
      <c r="E3074" s="98" t="s">
        <v>187</v>
      </c>
      <c r="F3074" s="122">
        <v>1.144317904236952</v>
      </c>
      <c r="G3074" s="122">
        <v>1.1485312936747085</v>
      </c>
      <c r="H3074" s="99">
        <v>14717.833333333336</v>
      </c>
      <c r="I3074" s="53">
        <v>16841.880194908757</v>
      </c>
      <c r="J3074" s="54">
        <v>15916.231584276671</v>
      </c>
      <c r="K3074" s="55">
        <v>1.0814249097541533</v>
      </c>
      <c r="L3074" s="121">
        <v>16903.892158422084</v>
      </c>
      <c r="M3074" s="54">
        <v>15826.194829742302</v>
      </c>
      <c r="N3074" s="120">
        <v>1.0753073819567396</v>
      </c>
      <c r="O3074" s="123">
        <v>14847.149120834276</v>
      </c>
      <c r="P3074" s="53">
        <v>16989.858565846582</v>
      </c>
      <c r="Q3074" s="54">
        <v>16056.203171442545</v>
      </c>
      <c r="R3074" s="55">
        <v>1.0814334146419842</v>
      </c>
      <c r="S3074" s="121">
        <v>17052.415387133104</v>
      </c>
      <c r="T3074" s="54">
        <v>15965.373070338501</v>
      </c>
      <c r="U3074" s="55">
        <v>1.0753157350548246</v>
      </c>
    </row>
    <row r="3075" spans="1:21" ht="13" x14ac:dyDescent="0.3">
      <c r="A3075" s="44" t="s">
        <v>4247</v>
      </c>
      <c r="B3075" s="44" t="s">
        <v>10405</v>
      </c>
      <c r="C3075" s="98" t="s">
        <v>949</v>
      </c>
      <c r="D3075" s="98" t="s">
        <v>13151</v>
      </c>
      <c r="E3075" s="98" t="s">
        <v>187</v>
      </c>
      <c r="F3075" s="122">
        <v>1.144317904236952</v>
      </c>
      <c r="G3075" s="122">
        <v>1.1485312936747085</v>
      </c>
      <c r="H3075" s="99">
        <v>15380.833333333336</v>
      </c>
      <c r="I3075" s="53">
        <v>17600.562965417856</v>
      </c>
      <c r="J3075" s="54">
        <v>16633.216299443673</v>
      </c>
      <c r="K3075" s="55">
        <v>1.0814249097541531</v>
      </c>
      <c r="L3075" s="121">
        <v>17665.368406128415</v>
      </c>
      <c r="M3075" s="54">
        <v>16539.12362397962</v>
      </c>
      <c r="N3075" s="120">
        <v>1.0753073819567396</v>
      </c>
      <c r="O3075" s="123">
        <v>15515.974371770306</v>
      </c>
      <c r="P3075" s="53">
        <v>17755.207275298453</v>
      </c>
      <c r="Q3075" s="54">
        <v>16779.493146361077</v>
      </c>
      <c r="R3075" s="55">
        <v>1.0814334146419842</v>
      </c>
      <c r="S3075" s="121">
        <v>17820.582117832972</v>
      </c>
      <c r="T3075" s="54">
        <v>16684.571386672003</v>
      </c>
      <c r="U3075" s="55">
        <v>1.0753157350548244</v>
      </c>
    </row>
    <row r="3076" spans="1:21" ht="13" x14ac:dyDescent="0.3">
      <c r="A3076" s="44" t="s">
        <v>4246</v>
      </c>
      <c r="B3076" s="44" t="s">
        <v>10404</v>
      </c>
      <c r="C3076" s="98" t="s">
        <v>949</v>
      </c>
      <c r="D3076" s="98" t="s">
        <v>13151</v>
      </c>
      <c r="E3076" s="98" t="s">
        <v>188</v>
      </c>
      <c r="F3076" s="122">
        <v>1.146968543996818</v>
      </c>
      <c r="G3076" s="122">
        <v>1.1473529708098822</v>
      </c>
      <c r="H3076" s="99">
        <v>12503.666666666664</v>
      </c>
      <c r="I3076" s="53">
        <v>14341.31235128821</v>
      </c>
      <c r="J3076" s="54">
        <v>13553.097751790958</v>
      </c>
      <c r="K3076" s="55">
        <v>1.083929867382178</v>
      </c>
      <c r="L3076" s="121">
        <v>14346.119096016495</v>
      </c>
      <c r="M3076" s="54">
        <v>13431.491028006967</v>
      </c>
      <c r="N3076" s="120">
        <v>1.0742041823470692</v>
      </c>
      <c r="O3076" s="123">
        <v>12610.624821293728</v>
      </c>
      <c r="P3076" s="53">
        <v>14463.989990169401</v>
      </c>
      <c r="Q3076" s="54">
        <v>13669.140390533857</v>
      </c>
      <c r="R3076" s="55">
        <v>1.0839383919702985</v>
      </c>
      <c r="S3076" s="121">
        <v>14468.837852480199</v>
      </c>
      <c r="T3076" s="54">
        <v>13546.491154759404</v>
      </c>
      <c r="U3076" s="55">
        <v>1.0742125268753864</v>
      </c>
    </row>
    <row r="3077" spans="1:21" ht="13" x14ac:dyDescent="0.3">
      <c r="A3077" s="44" t="s">
        <v>4245</v>
      </c>
      <c r="B3077" s="44" t="s">
        <v>10403</v>
      </c>
      <c r="C3077" s="98" t="s">
        <v>949</v>
      </c>
      <c r="D3077" s="98" t="s">
        <v>13151</v>
      </c>
      <c r="E3077" s="98" t="s">
        <v>187</v>
      </c>
      <c r="F3077" s="122">
        <v>1.144317904236952</v>
      </c>
      <c r="G3077" s="122">
        <v>1.1485312936747085</v>
      </c>
      <c r="H3077" s="99">
        <v>4493.75</v>
      </c>
      <c r="I3077" s="53">
        <v>5142.2785821648031</v>
      </c>
      <c r="J3077" s="54">
        <v>4859.6531882077261</v>
      </c>
      <c r="K3077" s="55">
        <v>1.0814249097541533</v>
      </c>
      <c r="L3077" s="121">
        <v>5161.2125009507217</v>
      </c>
      <c r="M3077" s="54">
        <v>4832.1625476680983</v>
      </c>
      <c r="N3077" s="120">
        <v>1.0753073819567396</v>
      </c>
      <c r="O3077" s="123">
        <v>4535.2300721539395</v>
      </c>
      <c r="P3077" s="53">
        <v>5189.7449713995966</v>
      </c>
      <c r="Q3077" s="54">
        <v>4904.5493431164477</v>
      </c>
      <c r="R3077" s="55">
        <v>1.0814334146419844</v>
      </c>
      <c r="S3077" s="121">
        <v>5208.8536618834059</v>
      </c>
      <c r="T3077" s="54">
        <v>4876.8042586809579</v>
      </c>
      <c r="U3077" s="55">
        <v>1.0753157350548244</v>
      </c>
    </row>
    <row r="3078" spans="1:21" ht="13" x14ac:dyDescent="0.3">
      <c r="A3078" s="44" t="s">
        <v>4244</v>
      </c>
      <c r="B3078" s="44" t="s">
        <v>10402</v>
      </c>
      <c r="C3078" s="98" t="s">
        <v>949</v>
      </c>
      <c r="D3078" s="98" t="s">
        <v>13151</v>
      </c>
      <c r="E3078" s="98" t="s">
        <v>187</v>
      </c>
      <c r="F3078" s="122">
        <v>1.144317904236952</v>
      </c>
      <c r="G3078" s="122">
        <v>1.1485312936747085</v>
      </c>
      <c r="H3078" s="99">
        <v>5836.833333333333</v>
      </c>
      <c r="I3078" s="53">
        <v>6679.1928873803827</v>
      </c>
      <c r="J3078" s="54">
        <v>6312.0969607500328</v>
      </c>
      <c r="K3078" s="55">
        <v>1.0814249097541533</v>
      </c>
      <c r="L3078" s="121">
        <v>6703.7857392969945</v>
      </c>
      <c r="M3078" s="54">
        <v>6276.3899705844951</v>
      </c>
      <c r="N3078" s="120">
        <v>1.0753073819567394</v>
      </c>
      <c r="O3078" s="123">
        <v>5890.1240200388975</v>
      </c>
      <c r="P3078" s="53">
        <v>6740.1743743066418</v>
      </c>
      <c r="Q3078" s="54">
        <v>6369.7769316554359</v>
      </c>
      <c r="R3078" s="55">
        <v>1.0814334146419842</v>
      </c>
      <c r="S3078" s="121">
        <v>6764.9917606397494</v>
      </c>
      <c r="T3078" s="54">
        <v>6333.743040172204</v>
      </c>
      <c r="U3078" s="55">
        <v>1.0753157350548244</v>
      </c>
    </row>
    <row r="3079" spans="1:21" ht="13" x14ac:dyDescent="0.3">
      <c r="A3079" s="44" t="s">
        <v>4243</v>
      </c>
      <c r="B3079" s="44" t="s">
        <v>10401</v>
      </c>
      <c r="C3079" s="98" t="s">
        <v>949</v>
      </c>
      <c r="D3079" s="98" t="s">
        <v>13151</v>
      </c>
      <c r="E3079" s="98" t="s">
        <v>188</v>
      </c>
      <c r="F3079" s="122">
        <v>1.146968543996818</v>
      </c>
      <c r="G3079" s="122">
        <v>1.1473529708098822</v>
      </c>
      <c r="H3079" s="99">
        <v>12596.083333333334</v>
      </c>
      <c r="I3079" s="53">
        <v>14447.311360895921</v>
      </c>
      <c r="J3079" s="54">
        <v>13653.270937034866</v>
      </c>
      <c r="K3079" s="55">
        <v>1.0839298673821782</v>
      </c>
      <c r="L3079" s="121">
        <v>14452.153633068845</v>
      </c>
      <c r="M3079" s="54">
        <v>13530.765397858879</v>
      </c>
      <c r="N3079" s="120">
        <v>1.0742041823470692</v>
      </c>
      <c r="O3079" s="123">
        <v>12711.061289141006</v>
      </c>
      <c r="P3079" s="53">
        <v>14579.187459460376</v>
      </c>
      <c r="Q3079" s="54">
        <v>13778.007333987412</v>
      </c>
      <c r="R3079" s="55">
        <v>1.0839383919702985</v>
      </c>
      <c r="S3079" s="121">
        <v>14584.073932242423</v>
      </c>
      <c r="T3079" s="54">
        <v>13654.381266676064</v>
      </c>
      <c r="U3079" s="55">
        <v>1.0742125268753862</v>
      </c>
    </row>
    <row r="3080" spans="1:21" ht="13" x14ac:dyDescent="0.3">
      <c r="A3080" s="44" t="s">
        <v>4242</v>
      </c>
      <c r="B3080" s="44" t="s">
        <v>10400</v>
      </c>
      <c r="C3080" s="98" t="s">
        <v>949</v>
      </c>
      <c r="D3080" s="98" t="s">
        <v>13151</v>
      </c>
      <c r="E3080" s="98" t="s">
        <v>182</v>
      </c>
      <c r="F3080" s="122">
        <v>1.1475181512921946</v>
      </c>
      <c r="G3080" s="122">
        <v>1.1489804821206731</v>
      </c>
      <c r="H3080" s="99">
        <v>17033.666666666672</v>
      </c>
      <c r="I3080" s="53">
        <v>19546.441683060817</v>
      </c>
      <c r="J3080" s="54">
        <v>18472.147341969623</v>
      </c>
      <c r="K3080" s="55">
        <v>1.084449267644642</v>
      </c>
      <c r="L3080" s="121">
        <v>19571.350538949511</v>
      </c>
      <c r="M3080" s="54">
        <v>18323.5910290799</v>
      </c>
      <c r="N3080" s="120">
        <v>1.0757279326674563</v>
      </c>
      <c r="O3080" s="123">
        <v>17183.981163387834</v>
      </c>
      <c r="P3080" s="53">
        <v>19718.930296450704</v>
      </c>
      <c r="Q3080" s="54">
        <v>18635.302344410655</v>
      </c>
      <c r="R3080" s="55">
        <v>1.0844577963175963</v>
      </c>
      <c r="S3080" s="121">
        <v>19744.05896186192</v>
      </c>
      <c r="T3080" s="54">
        <v>18485.432127505876</v>
      </c>
      <c r="U3080" s="55">
        <v>1.0757362890324222</v>
      </c>
    </row>
    <row r="3081" spans="1:21" ht="13" x14ac:dyDescent="0.3">
      <c r="A3081" s="44" t="s">
        <v>4241</v>
      </c>
      <c r="B3081" s="44" t="s">
        <v>9715</v>
      </c>
      <c r="C3081" s="98" t="s">
        <v>949</v>
      </c>
      <c r="D3081" s="98" t="s">
        <v>13151</v>
      </c>
      <c r="E3081" s="98" t="s">
        <v>182</v>
      </c>
      <c r="F3081" s="122">
        <v>1.1475181512921946</v>
      </c>
      <c r="G3081" s="122">
        <v>1.1489804821206731</v>
      </c>
      <c r="H3081" s="99">
        <v>6256.3333333333339</v>
      </c>
      <c r="I3081" s="53">
        <v>7179.2560605344006</v>
      </c>
      <c r="J3081" s="54">
        <v>6784.676101474096</v>
      </c>
      <c r="K3081" s="55">
        <v>1.084449267644642</v>
      </c>
      <c r="L3081" s="121">
        <v>7188.4048896409713</v>
      </c>
      <c r="M3081" s="54">
        <v>6730.1125227451621</v>
      </c>
      <c r="N3081" s="120">
        <v>1.075727932667456</v>
      </c>
      <c r="O3081" s="123">
        <v>6309.6365803892277</v>
      </c>
      <c r="P3081" s="53">
        <v>7240.4225040538513</v>
      </c>
      <c r="Q3081" s="54">
        <v>6842.534581533796</v>
      </c>
      <c r="R3081" s="55">
        <v>1.0844577963175963</v>
      </c>
      <c r="S3081" s="121">
        <v>7249.6492801418499</v>
      </c>
      <c r="T3081" s="54">
        <v>6787.505040131131</v>
      </c>
      <c r="U3081" s="55">
        <v>1.0757362890324222</v>
      </c>
    </row>
    <row r="3082" spans="1:21" ht="13" x14ac:dyDescent="0.3">
      <c r="A3082" s="44" t="s">
        <v>4240</v>
      </c>
      <c r="B3082" s="44" t="s">
        <v>10399</v>
      </c>
      <c r="C3082" s="98" t="s">
        <v>949</v>
      </c>
      <c r="D3082" s="98" t="s">
        <v>13151</v>
      </c>
      <c r="E3082" s="98" t="s">
        <v>182</v>
      </c>
      <c r="F3082" s="122">
        <v>1.1475181512921946</v>
      </c>
      <c r="G3082" s="122">
        <v>1.1489804821206731</v>
      </c>
      <c r="H3082" s="99">
        <v>6769.3333333333348</v>
      </c>
      <c r="I3082" s="53">
        <v>7767.9328721472975</v>
      </c>
      <c r="J3082" s="54">
        <v>7340.9985757757986</v>
      </c>
      <c r="K3082" s="55">
        <v>1.084449267644642</v>
      </c>
      <c r="L3082" s="121">
        <v>7777.8318769688776</v>
      </c>
      <c r="M3082" s="54">
        <v>7281.960952203568</v>
      </c>
      <c r="N3082" s="120">
        <v>1.075727932667456</v>
      </c>
      <c r="O3082" s="123">
        <v>6825.5606812219339</v>
      </c>
      <c r="P3082" s="53">
        <v>7832.4547744484862</v>
      </c>
      <c r="Q3082" s="54">
        <v>7402.0324949899696</v>
      </c>
      <c r="R3082" s="55">
        <v>1.0844577963175963</v>
      </c>
      <c r="S3082" s="121">
        <v>7842.4360022542869</v>
      </c>
      <c r="T3082" s="54">
        <v>7342.5033177832956</v>
      </c>
      <c r="U3082" s="55">
        <v>1.0757362890324222</v>
      </c>
    </row>
    <row r="3083" spans="1:21" ht="13" x14ac:dyDescent="0.3">
      <c r="A3083" s="44" t="s">
        <v>4239</v>
      </c>
      <c r="B3083" s="44" t="s">
        <v>10398</v>
      </c>
      <c r="C3083" s="98" t="s">
        <v>949</v>
      </c>
      <c r="D3083" s="98" t="s">
        <v>13151</v>
      </c>
      <c r="E3083" s="98" t="s">
        <v>187</v>
      </c>
      <c r="F3083" s="122">
        <v>1.144317904236952</v>
      </c>
      <c r="G3083" s="122">
        <v>1.1485312936747085</v>
      </c>
      <c r="H3083" s="99">
        <v>11870.25</v>
      </c>
      <c r="I3083" s="53">
        <v>13583.339602768679</v>
      </c>
      <c r="J3083" s="54">
        <v>12836.784035009237</v>
      </c>
      <c r="K3083" s="55">
        <v>1.0814249097541533</v>
      </c>
      <c r="L3083" s="121">
        <v>13633.353588742209</v>
      </c>
      <c r="M3083" s="54">
        <v>12764.167450671986</v>
      </c>
      <c r="N3083" s="120">
        <v>1.0753073819567394</v>
      </c>
      <c r="O3083" s="123">
        <v>11976.541428772445</v>
      </c>
      <c r="P3083" s="53">
        <v>13704.970787779916</v>
      </c>
      <c r="Q3083" s="54">
        <v>12951.832092918576</v>
      </c>
      <c r="R3083" s="55">
        <v>1.0814334146419844</v>
      </c>
      <c r="S3083" s="121">
        <v>13755.432620936759</v>
      </c>
      <c r="T3083" s="54">
        <v>12878.563449895</v>
      </c>
      <c r="U3083" s="55">
        <v>1.0753157350548246</v>
      </c>
    </row>
    <row r="3084" spans="1:21" ht="13" x14ac:dyDescent="0.3">
      <c r="A3084" s="44" t="s">
        <v>4238</v>
      </c>
      <c r="B3084" s="44" t="s">
        <v>10397</v>
      </c>
      <c r="C3084" s="98" t="s">
        <v>949</v>
      </c>
      <c r="D3084" s="98" t="s">
        <v>13151</v>
      </c>
      <c r="E3084" s="98" t="s">
        <v>182</v>
      </c>
      <c r="F3084" s="122">
        <v>1.1475181512921946</v>
      </c>
      <c r="G3084" s="122">
        <v>1.1489804821206731</v>
      </c>
      <c r="H3084" s="99">
        <v>76006.083333333343</v>
      </c>
      <c r="I3084" s="53">
        <v>87218.360233627158</v>
      </c>
      <c r="J3084" s="54">
        <v>82424.741407370981</v>
      </c>
      <c r="K3084" s="55">
        <v>1.084449267644642</v>
      </c>
      <c r="L3084" s="121">
        <v>87329.5062724374</v>
      </c>
      <c r="M3084" s="54">
        <v>81761.866894317078</v>
      </c>
      <c r="N3084" s="120">
        <v>1.0757279326674563</v>
      </c>
      <c r="O3084" s="123">
        <v>76666.362250299222</v>
      </c>
      <c r="P3084" s="53">
        <v>87976.042275761065</v>
      </c>
      <c r="Q3084" s="54">
        <v>83141.434257646048</v>
      </c>
      <c r="R3084" s="55">
        <v>1.0844577963175963</v>
      </c>
      <c r="S3084" s="121">
        <v>88088.153860786973</v>
      </c>
      <c r="T3084" s="54">
        <v>82472.788020752283</v>
      </c>
      <c r="U3084" s="55">
        <v>1.0757362890324225</v>
      </c>
    </row>
    <row r="3085" spans="1:21" ht="13" x14ac:dyDescent="0.3">
      <c r="A3085" s="44" t="s">
        <v>4237</v>
      </c>
      <c r="B3085" s="44" t="s">
        <v>13316</v>
      </c>
      <c r="C3085" s="98" t="s">
        <v>949</v>
      </c>
      <c r="D3085" s="98" t="s">
        <v>13151</v>
      </c>
      <c r="E3085" s="98" t="s">
        <v>187</v>
      </c>
      <c r="F3085" s="122">
        <v>1.144317904236952</v>
      </c>
      <c r="G3085" s="122">
        <v>1.1485312936747085</v>
      </c>
      <c r="H3085" s="99">
        <v>54126.916666666664</v>
      </c>
      <c r="I3085" s="53">
        <v>61938.399842808147</v>
      </c>
      <c r="J3085" s="54">
        <v>58534.195971520567</v>
      </c>
      <c r="K3085" s="55">
        <v>1.0814249097541531</v>
      </c>
      <c r="L3085" s="121">
        <v>62166.457621789807</v>
      </c>
      <c r="M3085" s="54">
        <v>58203.07305422394</v>
      </c>
      <c r="N3085" s="120">
        <v>1.0753073819567396</v>
      </c>
      <c r="O3085" s="123">
        <v>54578.483728325868</v>
      </c>
      <c r="P3085" s="53">
        <v>62455.136116428446</v>
      </c>
      <c r="Q3085" s="54">
        <v>59022.996024305423</v>
      </c>
      <c r="R3085" s="55">
        <v>1.0814334146419844</v>
      </c>
      <c r="S3085" s="121">
        <v>62685.09652329814</v>
      </c>
      <c r="T3085" s="54">
        <v>58689.102348502507</v>
      </c>
      <c r="U3085" s="55">
        <v>1.0753157350548244</v>
      </c>
    </row>
    <row r="3086" spans="1:21" ht="13" x14ac:dyDescent="0.3">
      <c r="A3086" s="44" t="s">
        <v>4236</v>
      </c>
      <c r="B3086" s="44" t="s">
        <v>10396</v>
      </c>
      <c r="C3086" s="98" t="s">
        <v>949</v>
      </c>
      <c r="D3086" s="98" t="s">
        <v>13151</v>
      </c>
      <c r="E3086" s="98" t="s">
        <v>182</v>
      </c>
      <c r="F3086" s="122">
        <v>1.1475181512921946</v>
      </c>
      <c r="G3086" s="122">
        <v>1.1489804821206731</v>
      </c>
      <c r="H3086" s="99">
        <v>19179.083333333332</v>
      </c>
      <c r="I3086" s="53">
        <v>22008.346250145605</v>
      </c>
      <c r="J3086" s="54">
        <v>20798.742874928892</v>
      </c>
      <c r="K3086" s="55">
        <v>1.084449267644642</v>
      </c>
      <c r="L3086" s="121">
        <v>22036.392414965896</v>
      </c>
      <c r="M3086" s="54">
        <v>20631.475664623529</v>
      </c>
      <c r="N3086" s="120">
        <v>1.0757279326674563</v>
      </c>
      <c r="O3086" s="123">
        <v>19338.666521675477</v>
      </c>
      <c r="P3086" s="53">
        <v>22191.470855409298</v>
      </c>
      <c r="Q3086" s="54">
        <v>20971.967679817062</v>
      </c>
      <c r="R3086" s="55">
        <v>1.0844577963175963</v>
      </c>
      <c r="S3086" s="121">
        <v>22219.750383645609</v>
      </c>
      <c r="T3086" s="54">
        <v>20803.305358862719</v>
      </c>
      <c r="U3086" s="55">
        <v>1.0757362890324222</v>
      </c>
    </row>
    <row r="3087" spans="1:21" ht="13" x14ac:dyDescent="0.3">
      <c r="A3087" s="44" t="s">
        <v>4235</v>
      </c>
      <c r="B3087" s="44" t="s">
        <v>8873</v>
      </c>
      <c r="C3087" s="98" t="s">
        <v>949</v>
      </c>
      <c r="D3087" s="98" t="s">
        <v>13151</v>
      </c>
      <c r="E3087" s="98" t="s">
        <v>182</v>
      </c>
      <c r="F3087" s="122">
        <v>1.1475181512921946</v>
      </c>
      <c r="G3087" s="122">
        <v>1.1489804821206731</v>
      </c>
      <c r="H3087" s="99">
        <v>14550.5</v>
      </c>
      <c r="I3087" s="53">
        <v>16696.962860377076</v>
      </c>
      <c r="J3087" s="54">
        <v>15779.279068863363</v>
      </c>
      <c r="K3087" s="55">
        <v>1.084449267644642</v>
      </c>
      <c r="L3087" s="121">
        <v>16718.240505096852</v>
      </c>
      <c r="M3087" s="54">
        <v>15652.37928427782</v>
      </c>
      <c r="N3087" s="120">
        <v>1.075727932667456</v>
      </c>
      <c r="O3087" s="123">
        <v>14674.490004451087</v>
      </c>
      <c r="P3087" s="53">
        <v>16839.243641063498</v>
      </c>
      <c r="Q3087" s="54">
        <v>15913.865092311618</v>
      </c>
      <c r="R3087" s="55">
        <v>1.0844577963175963</v>
      </c>
      <c r="S3087" s="121">
        <v>16860.702600189208</v>
      </c>
      <c r="T3087" s="54">
        <v>15785.881420831587</v>
      </c>
      <c r="U3087" s="55">
        <v>1.0757362890324222</v>
      </c>
    </row>
    <row r="3088" spans="1:21" ht="13" x14ac:dyDescent="0.3">
      <c r="A3088" s="44" t="s">
        <v>4234</v>
      </c>
      <c r="B3088" s="44" t="s">
        <v>10395</v>
      </c>
      <c r="C3088" s="98" t="s">
        <v>949</v>
      </c>
      <c r="D3088" s="98" t="s">
        <v>13151</v>
      </c>
      <c r="E3088" s="98" t="s">
        <v>188</v>
      </c>
      <c r="F3088" s="122">
        <v>1.146968543996818</v>
      </c>
      <c r="G3088" s="122">
        <v>1.1473529708098822</v>
      </c>
      <c r="H3088" s="99">
        <v>7990.1666666666661</v>
      </c>
      <c r="I3088" s="53">
        <v>9164.4698279585755</v>
      </c>
      <c r="J3088" s="54">
        <v>8660.780295361501</v>
      </c>
      <c r="K3088" s="55">
        <v>1.0839298673821782</v>
      </c>
      <c r="L3088" s="121">
        <v>9167.5414622660937</v>
      </c>
      <c r="M3088" s="54">
        <v>8583.0704509834723</v>
      </c>
      <c r="N3088" s="120">
        <v>1.0742041823470692</v>
      </c>
      <c r="O3088" s="123">
        <v>8057.3349995086883</v>
      </c>
      <c r="P3088" s="53">
        <v>9241.5097928810828</v>
      </c>
      <c r="Q3088" s="54">
        <v>8733.6547429334551</v>
      </c>
      <c r="R3088" s="55">
        <v>1.0839383919702987</v>
      </c>
      <c r="S3088" s="121">
        <v>9244.6072484967335</v>
      </c>
      <c r="T3088" s="54">
        <v>8655.2901897037173</v>
      </c>
      <c r="U3088" s="55">
        <v>1.0742125268753864</v>
      </c>
    </row>
    <row r="3089" spans="1:21" ht="13" x14ac:dyDescent="0.3">
      <c r="A3089" s="44" t="s">
        <v>4233</v>
      </c>
      <c r="B3089" s="44" t="s">
        <v>10394</v>
      </c>
      <c r="C3089" s="98" t="s">
        <v>949</v>
      </c>
      <c r="D3089" s="98" t="s">
        <v>13151</v>
      </c>
      <c r="E3089" s="98" t="s">
        <v>182</v>
      </c>
      <c r="F3089" s="122">
        <v>1.1475181512921946</v>
      </c>
      <c r="G3089" s="122">
        <v>1.1489804821206731</v>
      </c>
      <c r="H3089" s="99">
        <v>6534.5</v>
      </c>
      <c r="I3089" s="53">
        <v>7498.4573596188457</v>
      </c>
      <c r="J3089" s="54">
        <v>7086.3337394239134</v>
      </c>
      <c r="K3089" s="55">
        <v>1.084449267644642</v>
      </c>
      <c r="L3089" s="121">
        <v>7508.0129604175381</v>
      </c>
      <c r="M3089" s="54">
        <v>7029.3441760154928</v>
      </c>
      <c r="N3089" s="120">
        <v>1.0757279326674563</v>
      </c>
      <c r="O3089" s="123">
        <v>6591.7348288494059</v>
      </c>
      <c r="P3089" s="53">
        <v>7564.1353646096413</v>
      </c>
      <c r="Q3089" s="54">
        <v>7148.4582264039745</v>
      </c>
      <c r="R3089" s="55">
        <v>1.0844577963175963</v>
      </c>
      <c r="S3089" s="121">
        <v>7573.7746616630229</v>
      </c>
      <c r="T3089" s="54">
        <v>7090.9683630722293</v>
      </c>
      <c r="U3089" s="55">
        <v>1.0757362890324222</v>
      </c>
    </row>
    <row r="3090" spans="1:21" ht="13" x14ac:dyDescent="0.3">
      <c r="A3090" s="44" t="s">
        <v>4232</v>
      </c>
      <c r="B3090" s="44" t="s">
        <v>10393</v>
      </c>
      <c r="C3090" s="98" t="s">
        <v>949</v>
      </c>
      <c r="D3090" s="98" t="s">
        <v>13151</v>
      </c>
      <c r="E3090" s="98" t="s">
        <v>188</v>
      </c>
      <c r="F3090" s="122">
        <v>1.146968543996818</v>
      </c>
      <c r="G3090" s="122">
        <v>1.1473529708098822</v>
      </c>
      <c r="H3090" s="99">
        <v>5558.7499999999991</v>
      </c>
      <c r="I3090" s="53">
        <v>6375.7113939423116</v>
      </c>
      <c r="J3090" s="54">
        <v>6025.2951503106824</v>
      </c>
      <c r="K3090" s="55">
        <v>1.0839298673821782</v>
      </c>
      <c r="L3090" s="121">
        <v>6377.8483264894312</v>
      </c>
      <c r="M3090" s="54">
        <v>5971.2324986217691</v>
      </c>
      <c r="N3090" s="120">
        <v>1.0742041823470689</v>
      </c>
      <c r="O3090" s="123">
        <v>5606.7164316295675</v>
      </c>
      <c r="P3090" s="53">
        <v>6430.7273821892004</v>
      </c>
      <c r="Q3090" s="54">
        <v>6077.3351931340039</v>
      </c>
      <c r="R3090" s="55">
        <v>1.0839383919702985</v>
      </c>
      <c r="S3090" s="121">
        <v>6432.8827543187663</v>
      </c>
      <c r="T3090" s="54">
        <v>6022.8050254945474</v>
      </c>
      <c r="U3090" s="55">
        <v>1.0742125268753864</v>
      </c>
    </row>
    <row r="3091" spans="1:21" ht="13" x14ac:dyDescent="0.3">
      <c r="A3091" s="44" t="s">
        <v>4231</v>
      </c>
      <c r="B3091" s="44" t="s">
        <v>10392</v>
      </c>
      <c r="C3091" s="98" t="s">
        <v>949</v>
      </c>
      <c r="D3091" s="98" t="s">
        <v>13151</v>
      </c>
      <c r="E3091" s="98" t="s">
        <v>188</v>
      </c>
      <c r="F3091" s="122">
        <v>1.146968543996818</v>
      </c>
      <c r="G3091" s="122">
        <v>1.1473529708098822</v>
      </c>
      <c r="H3091" s="99">
        <v>8315.5833333333339</v>
      </c>
      <c r="I3091" s="53">
        <v>9537.7125083175415</v>
      </c>
      <c r="J3091" s="54">
        <v>9013.5091397054512</v>
      </c>
      <c r="K3091" s="55">
        <v>1.083929867382178</v>
      </c>
      <c r="L3091" s="121">
        <v>9540.9092415171435</v>
      </c>
      <c r="M3091" s="54">
        <v>8932.6343953222495</v>
      </c>
      <c r="N3091" s="120">
        <v>1.0742041823470692</v>
      </c>
      <c r="O3091" s="123">
        <v>8387.8701309224471</v>
      </c>
      <c r="P3091" s="53">
        <v>9620.6231912985186</v>
      </c>
      <c r="Q3091" s="54">
        <v>9091.9344617677762</v>
      </c>
      <c r="R3091" s="55">
        <v>1.0839383919702987</v>
      </c>
      <c r="S3091" s="121">
        <v>9623.8477134813456</v>
      </c>
      <c r="T3091" s="54">
        <v>9010.3551684407794</v>
      </c>
      <c r="U3091" s="55">
        <v>1.0742125268753864</v>
      </c>
    </row>
    <row r="3092" spans="1:21" ht="13" x14ac:dyDescent="0.3">
      <c r="A3092" s="44" t="s">
        <v>4230</v>
      </c>
      <c r="B3092" s="44" t="s">
        <v>10391</v>
      </c>
      <c r="C3092" s="98" t="s">
        <v>949</v>
      </c>
      <c r="D3092" s="98" t="s">
        <v>13151</v>
      </c>
      <c r="E3092" s="98" t="s">
        <v>187</v>
      </c>
      <c r="F3092" s="122">
        <v>1.144317904236952</v>
      </c>
      <c r="G3092" s="122">
        <v>1.1485312936747085</v>
      </c>
      <c r="H3092" s="99">
        <v>12546.25</v>
      </c>
      <c r="I3092" s="53">
        <v>14356.89850603286</v>
      </c>
      <c r="J3092" s="54">
        <v>13567.827274003044</v>
      </c>
      <c r="K3092" s="55">
        <v>1.0814249097541533</v>
      </c>
      <c r="L3092" s="121">
        <v>14409.760743266312</v>
      </c>
      <c r="M3092" s="54">
        <v>13491.075240874743</v>
      </c>
      <c r="N3092" s="120">
        <v>1.0753073819567396</v>
      </c>
      <c r="O3092" s="123">
        <v>12656.355213654017</v>
      </c>
      <c r="P3092" s="53">
        <v>14482.893873366986</v>
      </c>
      <c r="Q3092" s="54">
        <v>13687.005435623743</v>
      </c>
      <c r="R3092" s="55">
        <v>1.0814334146419842</v>
      </c>
      <c r="S3092" s="121">
        <v>14536.22002674469</v>
      </c>
      <c r="T3092" s="54">
        <v>13609.577909685329</v>
      </c>
      <c r="U3092" s="55">
        <v>1.0753157350548246</v>
      </c>
    </row>
    <row r="3093" spans="1:21" ht="13" x14ac:dyDescent="0.3">
      <c r="A3093" s="44" t="s">
        <v>4229</v>
      </c>
      <c r="B3093" s="44" t="s">
        <v>10390</v>
      </c>
      <c r="C3093" s="98" t="s">
        <v>949</v>
      </c>
      <c r="D3093" s="98" t="s">
        <v>13151</v>
      </c>
      <c r="E3093" s="98" t="s">
        <v>188</v>
      </c>
      <c r="F3093" s="122">
        <v>1.146968543996818</v>
      </c>
      <c r="G3093" s="122">
        <v>1.1473529708098822</v>
      </c>
      <c r="H3093" s="99">
        <v>11711.75</v>
      </c>
      <c r="I3093" s="53">
        <v>13433.008845154733</v>
      </c>
      <c r="J3093" s="54">
        <v>12694.715624313223</v>
      </c>
      <c r="K3093" s="55">
        <v>1.083929867382178</v>
      </c>
      <c r="L3093" s="121">
        <v>13437.511155882637</v>
      </c>
      <c r="M3093" s="54">
        <v>12580.810832603285</v>
      </c>
      <c r="N3093" s="120">
        <v>1.0742041823470689</v>
      </c>
      <c r="O3093" s="123">
        <v>11806.493566440855</v>
      </c>
      <c r="P3093" s="53">
        <v>13541.676735608467</v>
      </c>
      <c r="Q3093" s="54">
        <v>12797.511651215576</v>
      </c>
      <c r="R3093" s="55">
        <v>1.0839383919702987</v>
      </c>
      <c r="S3093" s="121">
        <v>13546.215468303677</v>
      </c>
      <c r="T3093" s="54">
        <v>12682.683287544423</v>
      </c>
      <c r="U3093" s="55">
        <v>1.0742125268753864</v>
      </c>
    </row>
    <row r="3094" spans="1:21" ht="13" x14ac:dyDescent="0.3">
      <c r="A3094" s="44" t="s">
        <v>4228</v>
      </c>
      <c r="B3094" s="44" t="s">
        <v>10389</v>
      </c>
      <c r="C3094" s="98" t="s">
        <v>949</v>
      </c>
      <c r="D3094" s="98" t="s">
        <v>13151</v>
      </c>
      <c r="E3094" s="98" t="s">
        <v>182</v>
      </c>
      <c r="F3094" s="122">
        <v>1.1475181512921946</v>
      </c>
      <c r="G3094" s="122">
        <v>1.1489804821206731</v>
      </c>
      <c r="H3094" s="99">
        <v>8812.6666666666679</v>
      </c>
      <c r="I3094" s="53">
        <v>10112.694961287682</v>
      </c>
      <c r="J3094" s="54">
        <v>9556.8899126630167</v>
      </c>
      <c r="K3094" s="55">
        <v>1.084449267644642</v>
      </c>
      <c r="L3094" s="121">
        <v>10125.581995435452</v>
      </c>
      <c r="M3094" s="54">
        <v>9480.0316946207367</v>
      </c>
      <c r="N3094" s="120">
        <v>1.0757279326674563</v>
      </c>
      <c r="O3094" s="123">
        <v>8887.3412445884405</v>
      </c>
      <c r="P3094" s="53">
        <v>10198.385394892999</v>
      </c>
      <c r="Q3094" s="54">
        <v>9637.9465012288638</v>
      </c>
      <c r="R3094" s="55">
        <v>1.0844577963175963</v>
      </c>
      <c r="S3094" s="121">
        <v>10211.381627978169</v>
      </c>
      <c r="T3094" s="54">
        <v>9560.4354898183592</v>
      </c>
      <c r="U3094" s="55">
        <v>1.0757362890324225</v>
      </c>
    </row>
    <row r="3095" spans="1:21" ht="13" x14ac:dyDescent="0.3">
      <c r="A3095" s="44" t="s">
        <v>4227</v>
      </c>
      <c r="B3095" s="44" t="s">
        <v>10388</v>
      </c>
      <c r="C3095" s="98" t="s">
        <v>949</v>
      </c>
      <c r="D3095" s="98" t="s">
        <v>13151</v>
      </c>
      <c r="E3095" s="98" t="s">
        <v>182</v>
      </c>
      <c r="F3095" s="122">
        <v>1.1475181512921946</v>
      </c>
      <c r="G3095" s="122">
        <v>1.1489804821206731</v>
      </c>
      <c r="H3095" s="99">
        <v>10433.25</v>
      </c>
      <c r="I3095" s="53">
        <v>11972.343751969289</v>
      </c>
      <c r="J3095" s="54">
        <v>11314.33032165346</v>
      </c>
      <c r="K3095" s="55">
        <v>1.084449267644642</v>
      </c>
      <c r="L3095" s="121">
        <v>11987.600615085512</v>
      </c>
      <c r="M3095" s="54">
        <v>11223.338453502738</v>
      </c>
      <c r="N3095" s="120">
        <v>1.0757279326674563</v>
      </c>
      <c r="O3095" s="123">
        <v>10515.881520623725</v>
      </c>
      <c r="P3095" s="53">
        <v>12067.164921753889</v>
      </c>
      <c r="Q3095" s="54">
        <v>11404.029700192537</v>
      </c>
      <c r="R3095" s="55">
        <v>1.0844577963175961</v>
      </c>
      <c r="S3095" s="121">
        <v>12082.542619490125</v>
      </c>
      <c r="T3095" s="54">
        <v>11312.315362900392</v>
      </c>
      <c r="U3095" s="55">
        <v>1.0757362890324222</v>
      </c>
    </row>
    <row r="3096" spans="1:21" ht="13" x14ac:dyDescent="0.3">
      <c r="A3096" s="44" t="s">
        <v>4226</v>
      </c>
      <c r="B3096" s="44" t="s">
        <v>10387</v>
      </c>
      <c r="C3096" s="98" t="s">
        <v>949</v>
      </c>
      <c r="D3096" s="98" t="s">
        <v>13151</v>
      </c>
      <c r="E3096" s="98" t="s">
        <v>188</v>
      </c>
      <c r="F3096" s="122">
        <v>1.146968543996818</v>
      </c>
      <c r="G3096" s="122">
        <v>1.1473529708098822</v>
      </c>
      <c r="H3096" s="99">
        <v>22696.833333333328</v>
      </c>
      <c r="I3096" s="53">
        <v>26032.553881671774</v>
      </c>
      <c r="J3096" s="54">
        <v>24601.775544995395</v>
      </c>
      <c r="K3096" s="55">
        <v>1.0839298673821782</v>
      </c>
      <c r="L3096" s="121">
        <v>26041.279152976756</v>
      </c>
      <c r="M3096" s="54">
        <v>24381.033292701031</v>
      </c>
      <c r="N3096" s="120">
        <v>1.0742041823470692</v>
      </c>
      <c r="O3096" s="123">
        <v>22896.655536439812</v>
      </c>
      <c r="P3096" s="53">
        <v>26261.743663027053</v>
      </c>
      <c r="Q3096" s="54">
        <v>24818.563983666405</v>
      </c>
      <c r="R3096" s="55">
        <v>1.0839383919702987</v>
      </c>
      <c r="S3096" s="121">
        <v>26270.545751344755</v>
      </c>
      <c r="T3096" s="54">
        <v>24595.874200794315</v>
      </c>
      <c r="U3096" s="55">
        <v>1.0742125268753864</v>
      </c>
    </row>
    <row r="3097" spans="1:21" ht="13" x14ac:dyDescent="0.3">
      <c r="A3097" s="44" t="s">
        <v>4225</v>
      </c>
      <c r="B3097" s="44" t="s">
        <v>10386</v>
      </c>
      <c r="C3097" s="98" t="s">
        <v>949</v>
      </c>
      <c r="D3097" s="98" t="s">
        <v>13151</v>
      </c>
      <c r="E3097" s="98" t="s">
        <v>188</v>
      </c>
      <c r="F3097" s="122">
        <v>1.146968543996818</v>
      </c>
      <c r="G3097" s="122">
        <v>1.1473529708098822</v>
      </c>
      <c r="H3097" s="99">
        <v>8732</v>
      </c>
      <c r="I3097" s="53">
        <v>10015.329326180216</v>
      </c>
      <c r="J3097" s="54">
        <v>9464.875601981179</v>
      </c>
      <c r="K3097" s="55">
        <v>1.083929867382178</v>
      </c>
      <c r="L3097" s="121">
        <v>10018.686141111892</v>
      </c>
      <c r="M3097" s="54">
        <v>9379.9509202546069</v>
      </c>
      <c r="N3097" s="120">
        <v>1.0742041823470689</v>
      </c>
      <c r="O3097" s="123">
        <v>8808.7792414216983</v>
      </c>
      <c r="P3097" s="53">
        <v>10103.392700922841</v>
      </c>
      <c r="Q3097" s="54">
        <v>9548.174006167983</v>
      </c>
      <c r="R3097" s="55">
        <v>1.0839383919702987</v>
      </c>
      <c r="S3097" s="121">
        <v>10106.779031853606</v>
      </c>
      <c r="T3097" s="54">
        <v>9462.501007615052</v>
      </c>
      <c r="U3097" s="55">
        <v>1.0742125268753864</v>
      </c>
    </row>
    <row r="3098" spans="1:21" ht="13" x14ac:dyDescent="0.3">
      <c r="A3098" s="44" t="s">
        <v>4224</v>
      </c>
      <c r="B3098" s="44" t="s">
        <v>10385</v>
      </c>
      <c r="C3098" s="98" t="s">
        <v>949</v>
      </c>
      <c r="D3098" s="98" t="s">
        <v>13151</v>
      </c>
      <c r="E3098" s="98" t="s">
        <v>187</v>
      </c>
      <c r="F3098" s="122">
        <v>1.144317904236952</v>
      </c>
      <c r="G3098" s="122">
        <v>1.1485312936747085</v>
      </c>
      <c r="H3098" s="99">
        <v>7330</v>
      </c>
      <c r="I3098" s="53">
        <v>8387.8502380568589</v>
      </c>
      <c r="J3098" s="54">
        <v>7926.8445884979437</v>
      </c>
      <c r="K3098" s="55">
        <v>1.0814249097541533</v>
      </c>
      <c r="L3098" s="121">
        <v>8418.7343826356137</v>
      </c>
      <c r="M3098" s="54">
        <v>7882.0031097429001</v>
      </c>
      <c r="N3098" s="120">
        <v>1.0753073819567394</v>
      </c>
      <c r="O3098" s="123">
        <v>7390.4154344426042</v>
      </c>
      <c r="P3098" s="53">
        <v>8456.9847013817835</v>
      </c>
      <c r="Q3098" s="54">
        <v>7992.2421988920887</v>
      </c>
      <c r="R3098" s="55">
        <v>1.0814334146419842</v>
      </c>
      <c r="S3098" s="121">
        <v>8488.123399713897</v>
      </c>
      <c r="T3098" s="54">
        <v>7947.0300052481689</v>
      </c>
      <c r="U3098" s="55">
        <v>1.0753157350548244</v>
      </c>
    </row>
    <row r="3099" spans="1:21" ht="13" x14ac:dyDescent="0.3">
      <c r="A3099" s="44" t="s">
        <v>4223</v>
      </c>
      <c r="B3099" s="44" t="s">
        <v>10384</v>
      </c>
      <c r="C3099" s="98" t="s">
        <v>949</v>
      </c>
      <c r="D3099" s="98" t="s">
        <v>13151</v>
      </c>
      <c r="E3099" s="98" t="s">
        <v>187</v>
      </c>
      <c r="F3099" s="122">
        <v>1.144317904236952</v>
      </c>
      <c r="G3099" s="122">
        <v>1.1485312936747085</v>
      </c>
      <c r="H3099" s="99">
        <v>9034.25</v>
      </c>
      <c r="I3099" s="53">
        <v>10338.054026352684</v>
      </c>
      <c r="J3099" s="54">
        <v>9769.862990946458</v>
      </c>
      <c r="K3099" s="55">
        <v>1.0814249097541531</v>
      </c>
      <c r="L3099" s="121">
        <v>10376.118839880735</v>
      </c>
      <c r="M3099" s="54">
        <v>9714.5957154426742</v>
      </c>
      <c r="N3099" s="120">
        <v>1.0753073819567396</v>
      </c>
      <c r="O3099" s="123">
        <v>9114.2342020920078</v>
      </c>
      <c r="P3099" s="53">
        <v>10429.581380862675</v>
      </c>
      <c r="Q3099" s="54">
        <v>9856.4374150151216</v>
      </c>
      <c r="R3099" s="55">
        <v>1.0814334146419844</v>
      </c>
      <c r="S3099" s="121">
        <v>10467.983198983009</v>
      </c>
      <c r="T3099" s="54">
        <v>9800.6794504843892</v>
      </c>
      <c r="U3099" s="55">
        <v>1.0753157350548246</v>
      </c>
    </row>
    <row r="3100" spans="1:21" ht="13" x14ac:dyDescent="0.3">
      <c r="A3100" s="44" t="s">
        <v>4222</v>
      </c>
      <c r="B3100" s="44" t="s">
        <v>10383</v>
      </c>
      <c r="C3100" s="98" t="s">
        <v>949</v>
      </c>
      <c r="D3100" s="98" t="s">
        <v>13151</v>
      </c>
      <c r="E3100" s="98" t="s">
        <v>188</v>
      </c>
      <c r="F3100" s="122">
        <v>1.146968543996818</v>
      </c>
      <c r="G3100" s="122">
        <v>1.1473529708098822</v>
      </c>
      <c r="H3100" s="99">
        <v>7702.6666666666661</v>
      </c>
      <c r="I3100" s="53">
        <v>8834.7163715594888</v>
      </c>
      <c r="J3100" s="54">
        <v>8349.1504584891227</v>
      </c>
      <c r="K3100" s="55">
        <v>1.083929867382178</v>
      </c>
      <c r="L3100" s="121">
        <v>8837.6774831582516</v>
      </c>
      <c r="M3100" s="54">
        <v>8274.2367485586892</v>
      </c>
      <c r="N3100" s="120">
        <v>1.0742041823470689</v>
      </c>
      <c r="O3100" s="123">
        <v>7771.112683218822</v>
      </c>
      <c r="P3100" s="53">
        <v>8913.2217995066985</v>
      </c>
      <c r="Q3100" s="54">
        <v>8423.4073856682026</v>
      </c>
      <c r="R3100" s="55">
        <v>1.0839383919702987</v>
      </c>
      <c r="S3100" s="121">
        <v>8916.2092235894706</v>
      </c>
      <c r="T3100" s="54">
        <v>8347.826592073854</v>
      </c>
      <c r="U3100" s="55">
        <v>1.0742125268753864</v>
      </c>
    </row>
    <row r="3101" spans="1:21" ht="13" x14ac:dyDescent="0.3">
      <c r="A3101" s="44" t="s">
        <v>4221</v>
      </c>
      <c r="B3101" s="44" t="s">
        <v>10382</v>
      </c>
      <c r="C3101" s="98" t="s">
        <v>949</v>
      </c>
      <c r="D3101" s="98" t="s">
        <v>13151</v>
      </c>
      <c r="E3101" s="98" t="s">
        <v>187</v>
      </c>
      <c r="F3101" s="122">
        <v>1.144317904236952</v>
      </c>
      <c r="G3101" s="122">
        <v>1.1485312936747085</v>
      </c>
      <c r="H3101" s="99">
        <v>10061.75</v>
      </c>
      <c r="I3101" s="53">
        <v>11513.840672956152</v>
      </c>
      <c r="J3101" s="54">
        <v>10881.027085718852</v>
      </c>
      <c r="K3101" s="55">
        <v>1.0814249097541533</v>
      </c>
      <c r="L3101" s="121">
        <v>11556.234744131498</v>
      </c>
      <c r="M3101" s="54">
        <v>10819.474050403223</v>
      </c>
      <c r="N3101" s="120">
        <v>1.0753073819567394</v>
      </c>
      <c r="O3101" s="123">
        <v>10146.12716690806</v>
      </c>
      <c r="P3101" s="53">
        <v>11610.394975757834</v>
      </c>
      <c r="Q3101" s="54">
        <v>10972.360947501185</v>
      </c>
      <c r="R3101" s="55">
        <v>1.0814334146419844</v>
      </c>
      <c r="S3101" s="121">
        <v>11653.14456079702</v>
      </c>
      <c r="T3101" s="54">
        <v>10910.290192443465</v>
      </c>
      <c r="U3101" s="55">
        <v>1.0753157350548246</v>
      </c>
    </row>
    <row r="3102" spans="1:21" ht="13" x14ac:dyDescent="0.3">
      <c r="A3102" s="44" t="s">
        <v>4220</v>
      </c>
      <c r="B3102" s="44" t="s">
        <v>10381</v>
      </c>
      <c r="C3102" s="98" t="s">
        <v>949</v>
      </c>
      <c r="D3102" s="98" t="s">
        <v>13151</v>
      </c>
      <c r="E3102" s="98" t="s">
        <v>188</v>
      </c>
      <c r="F3102" s="122">
        <v>1.146968543996818</v>
      </c>
      <c r="G3102" s="122">
        <v>1.1473529708098822</v>
      </c>
      <c r="H3102" s="99">
        <v>12390.5</v>
      </c>
      <c r="I3102" s="53">
        <v>14211.513744392574</v>
      </c>
      <c r="J3102" s="54">
        <v>13430.433021798879</v>
      </c>
      <c r="K3102" s="55">
        <v>1.0839298673821782</v>
      </c>
      <c r="L3102" s="121">
        <v>14216.276984819846</v>
      </c>
      <c r="M3102" s="54">
        <v>13309.92692137136</v>
      </c>
      <c r="N3102" s="120">
        <v>1.0742041823470692</v>
      </c>
      <c r="O3102" s="123">
        <v>12500.027114319411</v>
      </c>
      <c r="P3102" s="53">
        <v>14337.137899231682</v>
      </c>
      <c r="Q3102" s="54">
        <v>13549.259289880514</v>
      </c>
      <c r="R3102" s="55">
        <v>1.0839383919702985</v>
      </c>
      <c r="S3102" s="121">
        <v>14341.943244818456</v>
      </c>
      <c r="T3102" s="54">
        <v>13427.685712483899</v>
      </c>
      <c r="U3102" s="55">
        <v>1.0742125268753864</v>
      </c>
    </row>
    <row r="3103" spans="1:21" ht="13" x14ac:dyDescent="0.3">
      <c r="A3103" s="44" t="s">
        <v>4219</v>
      </c>
      <c r="B3103" s="44" t="s">
        <v>10380</v>
      </c>
      <c r="C3103" s="98" t="s">
        <v>949</v>
      </c>
      <c r="D3103" s="98" t="s">
        <v>13151</v>
      </c>
      <c r="E3103" s="98" t="s">
        <v>182</v>
      </c>
      <c r="F3103" s="122">
        <v>1.1475181512921946</v>
      </c>
      <c r="G3103" s="122">
        <v>1.1489804821206731</v>
      </c>
      <c r="H3103" s="99">
        <v>15274.416666666664</v>
      </c>
      <c r="I3103" s="53">
        <v>17527.670375400015</v>
      </c>
      <c r="J3103" s="54">
        <v>16564.329967865779</v>
      </c>
      <c r="K3103" s="55">
        <v>1.084449267644642</v>
      </c>
      <c r="L3103" s="121">
        <v>17550.006625778708</v>
      </c>
      <c r="M3103" s="54">
        <v>16431.116663534667</v>
      </c>
      <c r="N3103" s="120">
        <v>1.075727932667456</v>
      </c>
      <c r="O3103" s="123">
        <v>15406.797028200675</v>
      </c>
      <c r="P3103" s="53">
        <v>17679.579243134918</v>
      </c>
      <c r="Q3103" s="54">
        <v>16708.021153514997</v>
      </c>
      <c r="R3103" s="55">
        <v>1.0844577963175963</v>
      </c>
      <c r="S3103" s="121">
        <v>17702.109077397366</v>
      </c>
      <c r="T3103" s="54">
        <v>16573.650660992349</v>
      </c>
      <c r="U3103" s="55">
        <v>1.0757362890324225</v>
      </c>
    </row>
    <row r="3104" spans="1:21" ht="13" x14ac:dyDescent="0.3">
      <c r="A3104" s="44" t="s">
        <v>4218</v>
      </c>
      <c r="B3104" s="44" t="s">
        <v>10282</v>
      </c>
      <c r="C3104" s="98" t="s">
        <v>949</v>
      </c>
      <c r="D3104" s="98" t="s">
        <v>13151</v>
      </c>
      <c r="E3104" s="98" t="s">
        <v>187</v>
      </c>
      <c r="F3104" s="122">
        <v>1.144317904236952</v>
      </c>
      <c r="G3104" s="122">
        <v>1.1485312936747085</v>
      </c>
      <c r="H3104" s="99">
        <v>12758.5</v>
      </c>
      <c r="I3104" s="53">
        <v>14599.779981207152</v>
      </c>
      <c r="J3104" s="54">
        <v>13797.359711098363</v>
      </c>
      <c r="K3104" s="55">
        <v>1.0814249097541531</v>
      </c>
      <c r="L3104" s="121">
        <v>14653.536510348769</v>
      </c>
      <c r="M3104" s="54">
        <v>13719.309232695061</v>
      </c>
      <c r="N3104" s="120">
        <v>1.0753073819567396</v>
      </c>
      <c r="O3104" s="123">
        <v>12870.114669943872</v>
      </c>
      <c r="P3104" s="53">
        <v>14727.502646399424</v>
      </c>
      <c r="Q3104" s="54">
        <v>13918.172054351297</v>
      </c>
      <c r="R3104" s="55">
        <v>1.0814334146419844</v>
      </c>
      <c r="S3104" s="121">
        <v>14781.72945161248</v>
      </c>
      <c r="T3104" s="54">
        <v>13839.436816550575</v>
      </c>
      <c r="U3104" s="55">
        <v>1.0753157350548246</v>
      </c>
    </row>
    <row r="3105" spans="1:21" ht="13" x14ac:dyDescent="0.3">
      <c r="A3105" s="44" t="s">
        <v>4217</v>
      </c>
      <c r="B3105" s="44" t="s">
        <v>10379</v>
      </c>
      <c r="C3105" s="98" t="s">
        <v>949</v>
      </c>
      <c r="D3105" s="98" t="s">
        <v>13151</v>
      </c>
      <c r="E3105" s="98" t="s">
        <v>188</v>
      </c>
      <c r="F3105" s="122">
        <v>1.146968543996818</v>
      </c>
      <c r="G3105" s="122">
        <v>1.1473529708098822</v>
      </c>
      <c r="H3105" s="99">
        <v>9740.6666666666661</v>
      </c>
      <c r="I3105" s="53">
        <v>11172.238264225005</v>
      </c>
      <c r="J3105" s="54">
        <v>10558.199528214003</v>
      </c>
      <c r="K3105" s="55">
        <v>1.0839298673821782</v>
      </c>
      <c r="L3105" s="121">
        <v>11175.982837668791</v>
      </c>
      <c r="M3105" s="54">
        <v>10463.464872182016</v>
      </c>
      <c r="N3105" s="120">
        <v>1.0742041823470689</v>
      </c>
      <c r="O3105" s="123">
        <v>9826.9957573051124</v>
      </c>
      <c r="P3105" s="53">
        <v>11271.255015619154</v>
      </c>
      <c r="Q3105" s="54">
        <v>10651.857979072251</v>
      </c>
      <c r="R3105" s="55">
        <v>1.0839383919702987</v>
      </c>
      <c r="S3105" s="121">
        <v>11275.032776280128</v>
      </c>
      <c r="T3105" s="54">
        <v>10556.281944048424</v>
      </c>
      <c r="U3105" s="55">
        <v>1.0742125268753862</v>
      </c>
    </row>
    <row r="3106" spans="1:21" ht="13" x14ac:dyDescent="0.3">
      <c r="A3106" s="44" t="s">
        <v>4216</v>
      </c>
      <c r="B3106" s="44" t="s">
        <v>10378</v>
      </c>
      <c r="C3106" s="98" t="s">
        <v>949</v>
      </c>
      <c r="D3106" s="98" t="s">
        <v>13151</v>
      </c>
      <c r="E3106" s="98" t="s">
        <v>182</v>
      </c>
      <c r="F3106" s="122">
        <v>1.1475181512921946</v>
      </c>
      <c r="G3106" s="122">
        <v>1.1489804821206731</v>
      </c>
      <c r="H3106" s="99">
        <v>16341.166666666664</v>
      </c>
      <c r="I3106" s="53">
        <v>18751.785363290965</v>
      </c>
      <c r="J3106" s="54">
        <v>17721.1662241257</v>
      </c>
      <c r="K3106" s="55">
        <v>1.084449267644642</v>
      </c>
      <c r="L3106" s="121">
        <v>18775.681555080937</v>
      </c>
      <c r="M3106" s="54">
        <v>17578.649435707677</v>
      </c>
      <c r="N3106" s="120">
        <v>1.0757279326674563</v>
      </c>
      <c r="O3106" s="123">
        <v>16481.82232888732</v>
      </c>
      <c r="P3106" s="53">
        <v>18913.190288771191</v>
      </c>
      <c r="Q3106" s="54">
        <v>17873.840722083296</v>
      </c>
      <c r="R3106" s="55">
        <v>1.0844577963175963</v>
      </c>
      <c r="S3106" s="121">
        <v>18937.292165672228</v>
      </c>
      <c r="T3106" s="54">
        <v>17730.094388568963</v>
      </c>
      <c r="U3106" s="55">
        <v>1.0757362890324225</v>
      </c>
    </row>
    <row r="3107" spans="1:21" ht="13" x14ac:dyDescent="0.3">
      <c r="A3107" s="44" t="s">
        <v>4215</v>
      </c>
      <c r="B3107" s="44" t="s">
        <v>10377</v>
      </c>
      <c r="C3107" s="98" t="s">
        <v>949</v>
      </c>
      <c r="D3107" s="98" t="s">
        <v>13151</v>
      </c>
      <c r="E3107" s="98" t="s">
        <v>182</v>
      </c>
      <c r="F3107" s="122">
        <v>1.1475181512921946</v>
      </c>
      <c r="G3107" s="122">
        <v>1.1489804821206731</v>
      </c>
      <c r="H3107" s="99">
        <v>6680.4166666666661</v>
      </c>
      <c r="I3107" s="53">
        <v>7665.8993831948974</v>
      </c>
      <c r="J3107" s="54">
        <v>7244.5729617277266</v>
      </c>
      <c r="K3107" s="55">
        <v>1.084449267644642</v>
      </c>
      <c r="L3107" s="121">
        <v>7675.6683624336456</v>
      </c>
      <c r="M3107" s="54">
        <v>7186.3108101905518</v>
      </c>
      <c r="N3107" s="120">
        <v>1.0757279326674563</v>
      </c>
      <c r="O3107" s="123">
        <v>6733.9675745222039</v>
      </c>
      <c r="P3107" s="53">
        <v>7727.3500219773032</v>
      </c>
      <c r="Q3107" s="54">
        <v>7302.7036363404977</v>
      </c>
      <c r="R3107" s="55">
        <v>1.0844577963175963</v>
      </c>
      <c r="S3107" s="121">
        <v>7737.197310359501</v>
      </c>
      <c r="T3107" s="54">
        <v>7243.9732890811774</v>
      </c>
      <c r="U3107" s="55">
        <v>1.0757362890324222</v>
      </c>
    </row>
    <row r="3108" spans="1:21" ht="13" x14ac:dyDescent="0.3">
      <c r="A3108" s="44" t="s">
        <v>4214</v>
      </c>
      <c r="B3108" s="44" t="s">
        <v>10376</v>
      </c>
      <c r="C3108" s="98" t="s">
        <v>949</v>
      </c>
      <c r="D3108" s="98" t="s">
        <v>13151</v>
      </c>
      <c r="E3108" s="98" t="s">
        <v>188</v>
      </c>
      <c r="F3108" s="122">
        <v>1.146968543996818</v>
      </c>
      <c r="G3108" s="122">
        <v>1.1473529708098822</v>
      </c>
      <c r="H3108" s="99">
        <v>11026.916666666666</v>
      </c>
      <c r="I3108" s="53">
        <v>12647.526553940912</v>
      </c>
      <c r="J3108" s="54">
        <v>11952.404320134328</v>
      </c>
      <c r="K3108" s="55">
        <v>1.083929867382178</v>
      </c>
      <c r="L3108" s="121">
        <v>12651.765596373003</v>
      </c>
      <c r="M3108" s="54">
        <v>11845.160001725935</v>
      </c>
      <c r="N3108" s="120">
        <v>1.0742041823470692</v>
      </c>
      <c r="O3108" s="123">
        <v>11122.751930911676</v>
      </c>
      <c r="P3108" s="53">
        <v>12757.446587435561</v>
      </c>
      <c r="Q3108" s="54">
        <v>12056.377842276936</v>
      </c>
      <c r="R3108" s="55">
        <v>1.0839383919702985</v>
      </c>
      <c r="S3108" s="121">
        <v>12761.722471512865</v>
      </c>
      <c r="T3108" s="54">
        <v>11948.199457512714</v>
      </c>
      <c r="U3108" s="55">
        <v>1.0742125268753864</v>
      </c>
    </row>
    <row r="3109" spans="1:21" ht="13" x14ac:dyDescent="0.3">
      <c r="A3109" s="44" t="s">
        <v>4213</v>
      </c>
      <c r="B3109" s="44" t="s">
        <v>10375</v>
      </c>
      <c r="C3109" s="98" t="s">
        <v>949</v>
      </c>
      <c r="D3109" s="98" t="s">
        <v>13151</v>
      </c>
      <c r="E3109" s="98" t="s">
        <v>188</v>
      </c>
      <c r="F3109" s="122">
        <v>1.146968543996818</v>
      </c>
      <c r="G3109" s="122">
        <v>1.1473529708098822</v>
      </c>
      <c r="H3109" s="99">
        <v>8653.8333333333321</v>
      </c>
      <c r="I3109" s="53">
        <v>9925.6746183244632</v>
      </c>
      <c r="J3109" s="54">
        <v>9380.148417347471</v>
      </c>
      <c r="K3109" s="55">
        <v>1.083929867382178</v>
      </c>
      <c r="L3109" s="121">
        <v>9929.0013838935847</v>
      </c>
      <c r="M3109" s="54">
        <v>9295.9839600011437</v>
      </c>
      <c r="N3109" s="120">
        <v>1.0742041823470692</v>
      </c>
      <c r="O3109" s="123">
        <v>8726.7860304810329</v>
      </c>
      <c r="P3109" s="53">
        <v>10009.349067152601</v>
      </c>
      <c r="Q3109" s="54">
        <v>9459.2984169484753</v>
      </c>
      <c r="R3109" s="55">
        <v>1.0839383919702985</v>
      </c>
      <c r="S3109" s="121">
        <v>10012.703877694592</v>
      </c>
      <c r="T3109" s="54">
        <v>9374.4228733038526</v>
      </c>
      <c r="U3109" s="55">
        <v>1.0742125268753864</v>
      </c>
    </row>
    <row r="3110" spans="1:21" ht="13" x14ac:dyDescent="0.3">
      <c r="A3110" s="44" t="s">
        <v>4212</v>
      </c>
      <c r="B3110" s="44" t="s">
        <v>10374</v>
      </c>
      <c r="C3110" s="98" t="s">
        <v>949</v>
      </c>
      <c r="D3110" s="98" t="s">
        <v>13151</v>
      </c>
      <c r="E3110" s="98" t="s">
        <v>188</v>
      </c>
      <c r="F3110" s="122">
        <v>1.146968543996818</v>
      </c>
      <c r="G3110" s="122">
        <v>1.1473529708098822</v>
      </c>
      <c r="H3110" s="99">
        <v>9484</v>
      </c>
      <c r="I3110" s="53">
        <v>10877.849671265822</v>
      </c>
      <c r="J3110" s="54">
        <v>10279.990862252576</v>
      </c>
      <c r="K3110" s="55">
        <v>1.083929867382178</v>
      </c>
      <c r="L3110" s="121">
        <v>10881.495575160923</v>
      </c>
      <c r="M3110" s="54">
        <v>10187.752465379603</v>
      </c>
      <c r="N3110" s="120">
        <v>1.0742041823470689</v>
      </c>
      <c r="O3110" s="123">
        <v>9570.0246046901648</v>
      </c>
      <c r="P3110" s="53">
        <v>10976.517186855202</v>
      </c>
      <c r="Q3110" s="54">
        <v>10373.317081124051</v>
      </c>
      <c r="R3110" s="55">
        <v>1.0839383919702987</v>
      </c>
      <c r="S3110" s="121">
        <v>10980.196160914929</v>
      </c>
      <c r="T3110" s="54">
        <v>10280.240312863842</v>
      </c>
      <c r="U3110" s="55">
        <v>1.0742125268753864</v>
      </c>
    </row>
    <row r="3111" spans="1:21" ht="13" x14ac:dyDescent="0.3">
      <c r="A3111" s="44" t="s">
        <v>4211</v>
      </c>
      <c r="B3111" s="44" t="s">
        <v>10373</v>
      </c>
      <c r="C3111" s="98" t="s">
        <v>949</v>
      </c>
      <c r="D3111" s="98" t="s">
        <v>13151</v>
      </c>
      <c r="E3111" s="98" t="s">
        <v>187</v>
      </c>
      <c r="F3111" s="122">
        <v>1.144317904236952</v>
      </c>
      <c r="G3111" s="122">
        <v>1.1485312936747085</v>
      </c>
      <c r="H3111" s="99">
        <v>10159.416666666668</v>
      </c>
      <c r="I3111" s="53">
        <v>11625.602388269963</v>
      </c>
      <c r="J3111" s="54">
        <v>10986.646251904842</v>
      </c>
      <c r="K3111" s="55">
        <v>1.0814249097541533</v>
      </c>
      <c r="L3111" s="121">
        <v>11668.407967147063</v>
      </c>
      <c r="M3111" s="54">
        <v>10924.495738041</v>
      </c>
      <c r="N3111" s="120">
        <v>1.0753073819567396</v>
      </c>
      <c r="O3111" s="123">
        <v>10253.317685238197</v>
      </c>
      <c r="P3111" s="53">
        <v>11733.055005047449</v>
      </c>
      <c r="Q3111" s="54">
        <v>11088.280355756189</v>
      </c>
      <c r="R3111" s="55">
        <v>1.0814334146419844</v>
      </c>
      <c r="S3111" s="121">
        <v>11776.256225484394</v>
      </c>
      <c r="T3111" s="54">
        <v>11025.553843452542</v>
      </c>
      <c r="U3111" s="55">
        <v>1.0753157350548244</v>
      </c>
    </row>
    <row r="3112" spans="1:21" ht="13" x14ac:dyDescent="0.3">
      <c r="A3112" s="44" t="s">
        <v>4210</v>
      </c>
      <c r="B3112" s="44" t="s">
        <v>10372</v>
      </c>
      <c r="C3112" s="98" t="s">
        <v>949</v>
      </c>
      <c r="D3112" s="98" t="s">
        <v>13151</v>
      </c>
      <c r="E3112" s="98" t="s">
        <v>187</v>
      </c>
      <c r="F3112" s="122">
        <v>1.144317904236952</v>
      </c>
      <c r="G3112" s="122">
        <v>1.1485312936747085</v>
      </c>
      <c r="H3112" s="99">
        <v>6656.5833333333321</v>
      </c>
      <c r="I3112" s="53">
        <v>7617.247489378623</v>
      </c>
      <c r="J3112" s="54">
        <v>7198.595030520999</v>
      </c>
      <c r="K3112" s="55">
        <v>1.0814249097541533</v>
      </c>
      <c r="L3112" s="121">
        <v>7645.2942672868357</v>
      </c>
      <c r="M3112" s="54">
        <v>7157.8731969435312</v>
      </c>
      <c r="N3112" s="120">
        <v>1.0753073819567394</v>
      </c>
      <c r="O3112" s="123">
        <v>6710.4865901460835</v>
      </c>
      <c r="P3112" s="53">
        <v>7678.9299512461366</v>
      </c>
      <c r="Q3112" s="54">
        <v>7256.9444270909244</v>
      </c>
      <c r="R3112" s="55">
        <v>1.0814334146419842</v>
      </c>
      <c r="S3112" s="121">
        <v>7707.2038445672652</v>
      </c>
      <c r="T3112" s="54">
        <v>7215.8918202584782</v>
      </c>
      <c r="U3112" s="55">
        <v>1.0753157350548244</v>
      </c>
    </row>
    <row r="3113" spans="1:21" ht="13" x14ac:dyDescent="0.3">
      <c r="A3113" s="44" t="s">
        <v>4209</v>
      </c>
      <c r="B3113" s="44" t="s">
        <v>10371</v>
      </c>
      <c r="C3113" s="98" t="s">
        <v>949</v>
      </c>
      <c r="D3113" s="98" t="s">
        <v>13151</v>
      </c>
      <c r="E3113" s="98" t="s">
        <v>188</v>
      </c>
      <c r="F3113" s="122">
        <v>1.146968543996818</v>
      </c>
      <c r="G3113" s="122">
        <v>1.1473529708098822</v>
      </c>
      <c r="H3113" s="99">
        <v>20951.916666666664</v>
      </c>
      <c r="I3113" s="53">
        <v>24031.18935310933</v>
      </c>
      <c r="J3113" s="54">
        <v>22710.408253902446</v>
      </c>
      <c r="K3113" s="55">
        <v>1.0839298673821782</v>
      </c>
      <c r="L3113" s="121">
        <v>24039.243831661082</v>
      </c>
      <c r="M3113" s="54">
        <v>22506.636511520595</v>
      </c>
      <c r="N3113" s="120">
        <v>1.0742041823470692</v>
      </c>
      <c r="O3113" s="123">
        <v>21126.779878298039</v>
      </c>
      <c r="P3113" s="53">
        <v>24231.751956352775</v>
      </c>
      <c r="Q3113" s="54">
        <v>22900.127808792837</v>
      </c>
      <c r="R3113" s="55">
        <v>1.0839383919702985</v>
      </c>
      <c r="S3113" s="121">
        <v>24239.873657011696</v>
      </c>
      <c r="T3113" s="54">
        <v>22694.651597806602</v>
      </c>
      <c r="U3113" s="55">
        <v>1.0742125268753862</v>
      </c>
    </row>
    <row r="3114" spans="1:21" ht="13" x14ac:dyDescent="0.3">
      <c r="A3114" s="44" t="s">
        <v>4208</v>
      </c>
      <c r="B3114" s="44" t="s">
        <v>10370</v>
      </c>
      <c r="C3114" s="98" t="s">
        <v>949</v>
      </c>
      <c r="D3114" s="98" t="s">
        <v>13151</v>
      </c>
      <c r="E3114" s="98" t="s">
        <v>187</v>
      </c>
      <c r="F3114" s="122">
        <v>1.144317904236952</v>
      </c>
      <c r="G3114" s="122">
        <v>1.1485312936747085</v>
      </c>
      <c r="H3114" s="99">
        <v>12641</v>
      </c>
      <c r="I3114" s="53">
        <v>14465.322627459311</v>
      </c>
      <c r="J3114" s="54">
        <v>13670.292284202251</v>
      </c>
      <c r="K3114" s="55">
        <v>1.0814249097541533</v>
      </c>
      <c r="L3114" s="121">
        <v>14518.58408334199</v>
      </c>
      <c r="M3114" s="54">
        <v>13592.960615315144</v>
      </c>
      <c r="N3114" s="120">
        <v>1.0753073819567394</v>
      </c>
      <c r="O3114" s="123">
        <v>12746.740131570867</v>
      </c>
      <c r="P3114" s="53">
        <v>14586.322953212224</v>
      </c>
      <c r="Q3114" s="54">
        <v>13784.750706038698</v>
      </c>
      <c r="R3114" s="55">
        <v>1.0814334146419842</v>
      </c>
      <c r="S3114" s="121">
        <v>14640.029933448412</v>
      </c>
      <c r="T3114" s="54">
        <v>13706.770234132957</v>
      </c>
      <c r="U3114" s="55">
        <v>1.0753157350548246</v>
      </c>
    </row>
    <row r="3115" spans="1:21" ht="13" x14ac:dyDescent="0.3">
      <c r="A3115" s="44" t="s">
        <v>4207</v>
      </c>
      <c r="B3115" s="44" t="s">
        <v>10369</v>
      </c>
      <c r="C3115" s="98" t="s">
        <v>949</v>
      </c>
      <c r="D3115" s="98" t="s">
        <v>13151</v>
      </c>
      <c r="E3115" s="98" t="s">
        <v>182</v>
      </c>
      <c r="F3115" s="122">
        <v>1.1475181512921946</v>
      </c>
      <c r="G3115" s="122">
        <v>1.1489804821206731</v>
      </c>
      <c r="H3115" s="99">
        <v>5887.833333333333</v>
      </c>
      <c r="I3115" s="53">
        <v>6756.3956217832256</v>
      </c>
      <c r="J3115" s="54">
        <v>6385.0565463470439</v>
      </c>
      <c r="K3115" s="55">
        <v>1.084449267644642</v>
      </c>
      <c r="L3115" s="121">
        <v>6765.0055819795025</v>
      </c>
      <c r="M3115" s="54">
        <v>6333.7067795572038</v>
      </c>
      <c r="N3115" s="120">
        <v>1.0757279326674563</v>
      </c>
      <c r="O3115" s="123">
        <v>5941.2989728412522</v>
      </c>
      <c r="P3115" s="53">
        <v>6817.7484135890081</v>
      </c>
      <c r="Q3115" s="54">
        <v>6443.0879913514227</v>
      </c>
      <c r="R3115" s="55">
        <v>1.0844577963175963</v>
      </c>
      <c r="S3115" s="121">
        <v>6826.4365582382015</v>
      </c>
      <c r="T3115" s="54">
        <v>6391.270909076391</v>
      </c>
      <c r="U3115" s="55">
        <v>1.0757362890324222</v>
      </c>
    </row>
    <row r="3116" spans="1:21" ht="13" x14ac:dyDescent="0.3">
      <c r="A3116" s="44" t="s">
        <v>4206</v>
      </c>
      <c r="B3116" s="44" t="s">
        <v>10368</v>
      </c>
      <c r="C3116" s="98" t="s">
        <v>949</v>
      </c>
      <c r="D3116" s="98" t="s">
        <v>13151</v>
      </c>
      <c r="E3116" s="98" t="s">
        <v>187</v>
      </c>
      <c r="F3116" s="122">
        <v>1.144317904236952</v>
      </c>
      <c r="G3116" s="122">
        <v>1.1485312936747085</v>
      </c>
      <c r="H3116" s="99">
        <v>6629.2499999999991</v>
      </c>
      <c r="I3116" s="53">
        <v>7585.9694666628129</v>
      </c>
      <c r="J3116" s="54">
        <v>7169.0360829877191</v>
      </c>
      <c r="K3116" s="55">
        <v>1.0814249097541533</v>
      </c>
      <c r="L3116" s="121">
        <v>7613.9010785930604</v>
      </c>
      <c r="M3116" s="54">
        <v>7128.4814618367145</v>
      </c>
      <c r="N3116" s="120">
        <v>1.0753073819567396</v>
      </c>
      <c r="O3116" s="123">
        <v>6688.6166905577675</v>
      </c>
      <c r="P3116" s="53">
        <v>7653.903833583362</v>
      </c>
      <c r="Q3116" s="54">
        <v>7233.2935869012545</v>
      </c>
      <c r="R3116" s="55">
        <v>1.0814334146419842</v>
      </c>
      <c r="S3116" s="121">
        <v>7682.0855805005604</v>
      </c>
      <c r="T3116" s="54">
        <v>7192.3747731070935</v>
      </c>
      <c r="U3116" s="55">
        <v>1.0753157350548246</v>
      </c>
    </row>
    <row r="3117" spans="1:21" ht="13" x14ac:dyDescent="0.3">
      <c r="A3117" s="44" t="s">
        <v>4205</v>
      </c>
      <c r="B3117" s="44" t="s">
        <v>10367</v>
      </c>
      <c r="C3117" s="98" t="s">
        <v>949</v>
      </c>
      <c r="D3117" s="98" t="s">
        <v>13151</v>
      </c>
      <c r="E3117" s="98" t="s">
        <v>187</v>
      </c>
      <c r="F3117" s="122">
        <v>1.144317904236952</v>
      </c>
      <c r="G3117" s="122">
        <v>1.1485312936747085</v>
      </c>
      <c r="H3117" s="99">
        <v>9163.6666666666661</v>
      </c>
      <c r="I3117" s="53">
        <v>10486.147835126016</v>
      </c>
      <c r="J3117" s="54">
        <v>9909.8173980171414</v>
      </c>
      <c r="K3117" s="55">
        <v>1.0814249097541533</v>
      </c>
      <c r="L3117" s="121">
        <v>10524.757931470471</v>
      </c>
      <c r="M3117" s="54">
        <v>9853.7584124575751</v>
      </c>
      <c r="N3117" s="120">
        <v>1.0753073819567396</v>
      </c>
      <c r="O3117" s="123">
        <v>9244.049856583315</v>
      </c>
      <c r="P3117" s="53">
        <v>10578.131758547315</v>
      </c>
      <c r="Q3117" s="54">
        <v>9996.8244015256387</v>
      </c>
      <c r="R3117" s="55">
        <v>1.0814334146419842</v>
      </c>
      <c r="S3117" s="121">
        <v>10617.080540575138</v>
      </c>
      <c r="T3117" s="54">
        <v>9940.2722664153316</v>
      </c>
      <c r="U3117" s="55">
        <v>1.0753157350548244</v>
      </c>
    </row>
    <row r="3118" spans="1:21" ht="13" x14ac:dyDescent="0.3">
      <c r="A3118" s="44" t="s">
        <v>4204</v>
      </c>
      <c r="B3118" s="44" t="s">
        <v>10366</v>
      </c>
      <c r="C3118" s="98" t="s">
        <v>949</v>
      </c>
      <c r="D3118" s="98" t="s">
        <v>13151</v>
      </c>
      <c r="E3118" s="98" t="s">
        <v>188</v>
      </c>
      <c r="F3118" s="122">
        <v>1.146968543996818</v>
      </c>
      <c r="G3118" s="122">
        <v>1.1473529708098822</v>
      </c>
      <c r="H3118" s="99">
        <v>10284.83333333333</v>
      </c>
      <c r="I3118" s="53">
        <v>11796.38031358327</v>
      </c>
      <c r="J3118" s="54">
        <v>11148.038031047801</v>
      </c>
      <c r="K3118" s="55">
        <v>1.083929867382178</v>
      </c>
      <c r="L3118" s="121">
        <v>11800.334079284499</v>
      </c>
      <c r="M3118" s="54">
        <v>11048.01098140921</v>
      </c>
      <c r="N3118" s="120">
        <v>1.0742041823470689</v>
      </c>
      <c r="O3118" s="123">
        <v>10375.38674579124</v>
      </c>
      <c r="P3118" s="53">
        <v>11900.242229224063</v>
      </c>
      <c r="Q3118" s="54">
        <v>11246.280025302905</v>
      </c>
      <c r="R3118" s="55">
        <v>1.0839383919702985</v>
      </c>
      <c r="S3118" s="121">
        <v>11904.230806085056</v>
      </c>
      <c r="T3118" s="54">
        <v>11145.3704135058</v>
      </c>
      <c r="U3118" s="55">
        <v>1.0742125268753864</v>
      </c>
    </row>
    <row r="3119" spans="1:21" ht="13" x14ac:dyDescent="0.3">
      <c r="A3119" s="44" t="s">
        <v>4203</v>
      </c>
      <c r="B3119" s="44" t="s">
        <v>7428</v>
      </c>
      <c r="C3119" s="98" t="s">
        <v>949</v>
      </c>
      <c r="D3119" s="98" t="s">
        <v>13151</v>
      </c>
      <c r="E3119" s="98" t="s">
        <v>182</v>
      </c>
      <c r="F3119" s="122">
        <v>1.1475181512921946</v>
      </c>
      <c r="G3119" s="122">
        <v>1.1489804821206731</v>
      </c>
      <c r="H3119" s="99">
        <v>6287.75</v>
      </c>
      <c r="I3119" s="53">
        <v>7215.3072557874966</v>
      </c>
      <c r="J3119" s="54">
        <v>6818.7458826325983</v>
      </c>
      <c r="K3119" s="55">
        <v>1.084449267644642</v>
      </c>
      <c r="L3119" s="121">
        <v>7224.5020264542618</v>
      </c>
      <c r="M3119" s="54">
        <v>6763.9083086297978</v>
      </c>
      <c r="N3119" s="120">
        <v>1.0757279326674563</v>
      </c>
      <c r="O3119" s="123">
        <v>6341.6957561254749</v>
      </c>
      <c r="P3119" s="53">
        <v>7277.2109901266613</v>
      </c>
      <c r="Q3119" s="54">
        <v>6877.3014046044855</v>
      </c>
      <c r="R3119" s="55">
        <v>1.0844577963175963</v>
      </c>
      <c r="S3119" s="121">
        <v>7286.4846473356747</v>
      </c>
      <c r="T3119" s="54">
        <v>6821.9922588670797</v>
      </c>
      <c r="U3119" s="55">
        <v>1.0757362890324222</v>
      </c>
    </row>
    <row r="3120" spans="1:21" ht="13" x14ac:dyDescent="0.3">
      <c r="A3120" s="44" t="s">
        <v>4202</v>
      </c>
      <c r="B3120" s="44" t="s">
        <v>10365</v>
      </c>
      <c r="C3120" s="98" t="s">
        <v>949</v>
      </c>
      <c r="D3120" s="98" t="s">
        <v>13151</v>
      </c>
      <c r="E3120" s="98" t="s">
        <v>188</v>
      </c>
      <c r="F3120" s="122">
        <v>1.146968543996818</v>
      </c>
      <c r="G3120" s="122">
        <v>1.1473529708098822</v>
      </c>
      <c r="H3120" s="99">
        <v>6658.0833333333339</v>
      </c>
      <c r="I3120" s="53">
        <v>7636.6121466428149</v>
      </c>
      <c r="J3120" s="54">
        <v>7216.895384519491</v>
      </c>
      <c r="K3120" s="55">
        <v>1.083929867382178</v>
      </c>
      <c r="L3120" s="121">
        <v>7639.1716923997637</v>
      </c>
      <c r="M3120" s="54">
        <v>7152.1409630819817</v>
      </c>
      <c r="N3120" s="120">
        <v>1.0742041823470689</v>
      </c>
      <c r="O3120" s="123">
        <v>6711.8402887773827</v>
      </c>
      <c r="P3120" s="53">
        <v>7698.2696835581773</v>
      </c>
      <c r="Q3120" s="54">
        <v>7275.2213697788211</v>
      </c>
      <c r="R3120" s="55">
        <v>1.0839383919702987</v>
      </c>
      <c r="S3120" s="121">
        <v>7700.8498949301875</v>
      </c>
      <c r="T3120" s="54">
        <v>7209.9429165915744</v>
      </c>
      <c r="U3120" s="55">
        <v>1.0742125268753862</v>
      </c>
    </row>
    <row r="3121" spans="1:21" ht="13" x14ac:dyDescent="0.3">
      <c r="A3121" s="44" t="s">
        <v>4201</v>
      </c>
      <c r="B3121" s="44" t="s">
        <v>10364</v>
      </c>
      <c r="C3121" s="98" t="s">
        <v>949</v>
      </c>
      <c r="D3121" s="98" t="s">
        <v>13151</v>
      </c>
      <c r="E3121" s="98" t="s">
        <v>188</v>
      </c>
      <c r="F3121" s="122">
        <v>1.146968543996818</v>
      </c>
      <c r="G3121" s="122">
        <v>1.1473529708098822</v>
      </c>
      <c r="H3121" s="99">
        <v>6829.6666666666661</v>
      </c>
      <c r="I3121" s="53">
        <v>7833.4128326502678</v>
      </c>
      <c r="J3121" s="54">
        <v>7402.8796842644824</v>
      </c>
      <c r="K3121" s="55">
        <v>1.0839298673821782</v>
      </c>
      <c r="L3121" s="121">
        <v>7836.0383396412244</v>
      </c>
      <c r="M3121" s="54">
        <v>7336.4564973696988</v>
      </c>
      <c r="N3121" s="120">
        <v>1.0742041823470692</v>
      </c>
      <c r="O3121" s="123">
        <v>6885.0793464858252</v>
      </c>
      <c r="P3121" s="53">
        <v>7896.96943334141</v>
      </c>
      <c r="Q3121" s="54">
        <v>7463.0018354177591</v>
      </c>
      <c r="R3121" s="55">
        <v>1.0839383919702985</v>
      </c>
      <c r="S3121" s="121">
        <v>7899.6162424522736</v>
      </c>
      <c r="T3121" s="54">
        <v>7396.0384825260717</v>
      </c>
      <c r="U3121" s="55">
        <v>1.0742125268753864</v>
      </c>
    </row>
    <row r="3122" spans="1:21" ht="13" x14ac:dyDescent="0.3">
      <c r="A3122" s="44" t="s">
        <v>4200</v>
      </c>
      <c r="B3122" s="44" t="s">
        <v>10363</v>
      </c>
      <c r="C3122" s="98" t="s">
        <v>949</v>
      </c>
      <c r="D3122" s="98" t="s">
        <v>13151</v>
      </c>
      <c r="E3122" s="98" t="s">
        <v>188</v>
      </c>
      <c r="F3122" s="122">
        <v>1.146968543996818</v>
      </c>
      <c r="G3122" s="122">
        <v>1.1473529708098822</v>
      </c>
      <c r="H3122" s="99">
        <v>11042.833333333336</v>
      </c>
      <c r="I3122" s="53">
        <v>12665.782469932865</v>
      </c>
      <c r="J3122" s="54">
        <v>11969.656870523499</v>
      </c>
      <c r="K3122" s="55">
        <v>1.0839298673821782</v>
      </c>
      <c r="L3122" s="121">
        <v>12670.027631158397</v>
      </c>
      <c r="M3122" s="54">
        <v>11862.257751628294</v>
      </c>
      <c r="N3122" s="120">
        <v>1.0742041823470689</v>
      </c>
      <c r="O3122" s="123">
        <v>11141.022218352722</v>
      </c>
      <c r="P3122" s="53">
        <v>12778.402032420221</v>
      </c>
      <c r="Q3122" s="54">
        <v>12076.181708266618</v>
      </c>
      <c r="R3122" s="55">
        <v>1.0839383919702985</v>
      </c>
      <c r="S3122" s="121">
        <v>12782.684940085899</v>
      </c>
      <c r="T3122" s="54">
        <v>11967.825629151499</v>
      </c>
      <c r="U3122" s="55">
        <v>1.0742125268753864</v>
      </c>
    </row>
    <row r="3123" spans="1:21" ht="13" x14ac:dyDescent="0.3">
      <c r="A3123" s="44" t="s">
        <v>4199</v>
      </c>
      <c r="B3123" s="44" t="s">
        <v>10362</v>
      </c>
      <c r="C3123" s="98" t="s">
        <v>949</v>
      </c>
      <c r="D3123" s="98" t="s">
        <v>13151</v>
      </c>
      <c r="E3123" s="98" t="s">
        <v>182</v>
      </c>
      <c r="F3123" s="122">
        <v>1.1475181512921946</v>
      </c>
      <c r="G3123" s="122">
        <v>1.1489804821206731</v>
      </c>
      <c r="H3123" s="99">
        <v>15328.583333333332</v>
      </c>
      <c r="I3123" s="53">
        <v>17589.827608595009</v>
      </c>
      <c r="J3123" s="54">
        <v>16623.070969863194</v>
      </c>
      <c r="K3123" s="55">
        <v>1.0844492676446418</v>
      </c>
      <c r="L3123" s="121">
        <v>17612.243068560245</v>
      </c>
      <c r="M3123" s="54">
        <v>16489.385259887491</v>
      </c>
      <c r="N3123" s="120">
        <v>1.0757279326674563</v>
      </c>
      <c r="O3123" s="123">
        <v>15454.217409129797</v>
      </c>
      <c r="P3123" s="53">
        <v>17733.994990992273</v>
      </c>
      <c r="Q3123" s="54">
        <v>16759.446555317929</v>
      </c>
      <c r="R3123" s="55">
        <v>1.0844577963175961</v>
      </c>
      <c r="S3123" s="121">
        <v>17756.594169539654</v>
      </c>
      <c r="T3123" s="54">
        <v>16624.662485597546</v>
      </c>
      <c r="U3123" s="55">
        <v>1.0757362890324225</v>
      </c>
    </row>
    <row r="3124" spans="1:21" ht="13" x14ac:dyDescent="0.3">
      <c r="A3124" s="44" t="s">
        <v>4198</v>
      </c>
      <c r="B3124" s="44" t="s">
        <v>10361</v>
      </c>
      <c r="C3124" s="98" t="s">
        <v>949</v>
      </c>
      <c r="D3124" s="98" t="s">
        <v>13151</v>
      </c>
      <c r="E3124" s="98" t="s">
        <v>182</v>
      </c>
      <c r="F3124" s="122">
        <v>1.1475181512921946</v>
      </c>
      <c r="G3124" s="122">
        <v>1.1489804821206731</v>
      </c>
      <c r="H3124" s="99">
        <v>8196</v>
      </c>
      <c r="I3124" s="53">
        <v>9405.0587679908276</v>
      </c>
      <c r="J3124" s="54">
        <v>8888.146197615486</v>
      </c>
      <c r="K3124" s="55">
        <v>1.084449267644642</v>
      </c>
      <c r="L3124" s="121">
        <v>9417.0440314610369</v>
      </c>
      <c r="M3124" s="54">
        <v>8816.6661361424722</v>
      </c>
      <c r="N3124" s="120">
        <v>1.0757279326674563</v>
      </c>
      <c r="O3124" s="123">
        <v>8265.6307415923147</v>
      </c>
      <c r="P3124" s="53">
        <v>9484.9613078559451</v>
      </c>
      <c r="Q3124" s="54">
        <v>8963.7276992021816</v>
      </c>
      <c r="R3124" s="55">
        <v>1.0844577963175963</v>
      </c>
      <c r="S3124" s="121">
        <v>9497.0483945061933</v>
      </c>
      <c r="T3124" s="54">
        <v>8891.6389404728252</v>
      </c>
      <c r="U3124" s="55">
        <v>1.0757362890324222</v>
      </c>
    </row>
    <row r="3125" spans="1:21" ht="13" x14ac:dyDescent="0.3">
      <c r="A3125" s="44" t="s">
        <v>4197</v>
      </c>
      <c r="B3125" s="44" t="s">
        <v>10360</v>
      </c>
      <c r="C3125" s="98" t="s">
        <v>949</v>
      </c>
      <c r="D3125" s="98" t="s">
        <v>13151</v>
      </c>
      <c r="E3125" s="98" t="s">
        <v>188</v>
      </c>
      <c r="F3125" s="122">
        <v>1.146968543996818</v>
      </c>
      <c r="G3125" s="122">
        <v>1.1473529708098822</v>
      </c>
      <c r="H3125" s="99">
        <v>11835.25</v>
      </c>
      <c r="I3125" s="53">
        <v>13574.65946033834</v>
      </c>
      <c r="J3125" s="54">
        <v>12828.580962934922</v>
      </c>
      <c r="K3125" s="55">
        <v>1.083929867382178</v>
      </c>
      <c r="L3125" s="121">
        <v>13579.209247777659</v>
      </c>
      <c r="M3125" s="54">
        <v>12713.47504912315</v>
      </c>
      <c r="N3125" s="120">
        <v>1.0742041823470692</v>
      </c>
      <c r="O3125" s="123">
        <v>11935.989591991762</v>
      </c>
      <c r="P3125" s="53">
        <v>13690.204603487964</v>
      </c>
      <c r="Q3125" s="54">
        <v>12937.877364917769</v>
      </c>
      <c r="R3125" s="55">
        <v>1.0839383919702985</v>
      </c>
      <c r="S3125" s="121">
        <v>13694.793117927582</v>
      </c>
      <c r="T3125" s="54">
        <v>12821.789540371781</v>
      </c>
      <c r="U3125" s="55">
        <v>1.0742125268753864</v>
      </c>
    </row>
    <row r="3126" spans="1:21" ht="13" x14ac:dyDescent="0.3">
      <c r="A3126" s="44" t="s">
        <v>4196</v>
      </c>
      <c r="B3126" s="44" t="s">
        <v>10359</v>
      </c>
      <c r="C3126" s="98" t="s">
        <v>949</v>
      </c>
      <c r="D3126" s="98" t="s">
        <v>13151</v>
      </c>
      <c r="E3126" s="98" t="s">
        <v>188</v>
      </c>
      <c r="F3126" s="122">
        <v>1.146968543996818</v>
      </c>
      <c r="G3126" s="122">
        <v>1.1473529708098822</v>
      </c>
      <c r="H3126" s="99">
        <v>13918.083333333332</v>
      </c>
      <c r="I3126" s="53">
        <v>15963.603776059712</v>
      </c>
      <c r="J3126" s="54">
        <v>15086.226221714103</v>
      </c>
      <c r="K3126" s="55">
        <v>1.0839298673821782</v>
      </c>
      <c r="L3126" s="121">
        <v>15968.954260479506</v>
      </c>
      <c r="M3126" s="54">
        <v>14950.863326921701</v>
      </c>
      <c r="N3126" s="120">
        <v>1.0742041823470689</v>
      </c>
      <c r="O3126" s="123">
        <v>14050.353423561781</v>
      </c>
      <c r="P3126" s="53">
        <v>16115.313408863363</v>
      </c>
      <c r="Q3126" s="54">
        <v>15229.717496549936</v>
      </c>
      <c r="R3126" s="55">
        <v>1.0839383919702985</v>
      </c>
      <c r="S3126" s="121">
        <v>16120.714741452408</v>
      </c>
      <c r="T3126" s="54">
        <v>15093.065654616536</v>
      </c>
      <c r="U3126" s="55">
        <v>1.0742125268753864</v>
      </c>
    </row>
    <row r="3127" spans="1:21" ht="13" x14ac:dyDescent="0.3">
      <c r="A3127" s="44" t="s">
        <v>4195</v>
      </c>
      <c r="B3127" s="44" t="s">
        <v>10358</v>
      </c>
      <c r="C3127" s="98" t="s">
        <v>949</v>
      </c>
      <c r="D3127" s="98" t="s">
        <v>13151</v>
      </c>
      <c r="E3127" s="98" t="s">
        <v>188</v>
      </c>
      <c r="F3127" s="122">
        <v>1.146968543996818</v>
      </c>
      <c r="G3127" s="122">
        <v>1.1473529708098822</v>
      </c>
      <c r="H3127" s="99">
        <v>9350.3333333333321</v>
      </c>
      <c r="I3127" s="53">
        <v>10724.538209218246</v>
      </c>
      <c r="J3127" s="54">
        <v>10135.105569979158</v>
      </c>
      <c r="K3127" s="55">
        <v>1.083929867382178</v>
      </c>
      <c r="L3127" s="121">
        <v>10728.132728062667</v>
      </c>
      <c r="M3127" s="54">
        <v>10044.167173005877</v>
      </c>
      <c r="N3127" s="120">
        <v>1.0742041823470692</v>
      </c>
      <c r="O3127" s="123">
        <v>9428.114201292552</v>
      </c>
      <c r="P3127" s="53">
        <v>10813.750418092241</v>
      </c>
      <c r="Q3127" s="54">
        <v>10219.494946661383</v>
      </c>
      <c r="R3127" s="55">
        <v>1.0839383919702985</v>
      </c>
      <c r="S3127" s="121">
        <v>10817.374837987849</v>
      </c>
      <c r="T3127" s="54">
        <v>10127.798379840186</v>
      </c>
      <c r="U3127" s="55">
        <v>1.0742125268753862</v>
      </c>
    </row>
    <row r="3128" spans="1:21" ht="13" x14ac:dyDescent="0.3">
      <c r="A3128" s="44" t="s">
        <v>4194</v>
      </c>
      <c r="B3128" s="44" t="s">
        <v>10357</v>
      </c>
      <c r="C3128" s="98" t="s">
        <v>949</v>
      </c>
      <c r="D3128" s="98" t="s">
        <v>13151</v>
      </c>
      <c r="E3128" s="98" t="s">
        <v>182</v>
      </c>
      <c r="F3128" s="122">
        <v>1.1475181512921946</v>
      </c>
      <c r="G3128" s="122">
        <v>1.1489804821206731</v>
      </c>
      <c r="H3128" s="99">
        <v>15624.083333333334</v>
      </c>
      <c r="I3128" s="53">
        <v>17928.919222301858</v>
      </c>
      <c r="J3128" s="54">
        <v>16943.525728452194</v>
      </c>
      <c r="K3128" s="55">
        <v>1.0844492676446422</v>
      </c>
      <c r="L3128" s="121">
        <v>17951.766801026908</v>
      </c>
      <c r="M3128" s="54">
        <v>16807.262863990727</v>
      </c>
      <c r="N3128" s="120">
        <v>1.0757279326674563</v>
      </c>
      <c r="O3128" s="123">
        <v>15760.69065810784</v>
      </c>
      <c r="P3128" s="53">
        <v>18085.67860708007</v>
      </c>
      <c r="Q3128" s="54">
        <v>17091.803859534954</v>
      </c>
      <c r="R3128" s="55">
        <v>1.0844577963175963</v>
      </c>
      <c r="S3128" s="121">
        <v>18108.725950907534</v>
      </c>
      <c r="T3128" s="54">
        <v>16954.346881140893</v>
      </c>
      <c r="U3128" s="55">
        <v>1.0757362890324222</v>
      </c>
    </row>
    <row r="3129" spans="1:21" ht="13" x14ac:dyDescent="0.3">
      <c r="A3129" s="44" t="s">
        <v>4193</v>
      </c>
      <c r="B3129" s="44" t="s">
        <v>10356</v>
      </c>
      <c r="C3129" s="98" t="s">
        <v>949</v>
      </c>
      <c r="D3129" s="98" t="s">
        <v>13151</v>
      </c>
      <c r="E3129" s="98" t="s">
        <v>182</v>
      </c>
      <c r="F3129" s="122">
        <v>1.1475181512921946</v>
      </c>
      <c r="G3129" s="122">
        <v>1.1489804821206731</v>
      </c>
      <c r="H3129" s="99">
        <v>11443</v>
      </c>
      <c r="I3129" s="53">
        <v>13131.050205236583</v>
      </c>
      <c r="J3129" s="54">
        <v>12409.352969657639</v>
      </c>
      <c r="K3129" s="55">
        <v>1.084449267644642</v>
      </c>
      <c r="L3129" s="121">
        <v>13147.783656906862</v>
      </c>
      <c r="M3129" s="54">
        <v>12309.554733513702</v>
      </c>
      <c r="N3129" s="120">
        <v>1.0757279326674563</v>
      </c>
      <c r="O3129" s="123">
        <v>11539.198021547141</v>
      </c>
      <c r="P3129" s="53">
        <v>13241.439181080324</v>
      </c>
      <c r="Q3129" s="54">
        <v>12513.773257719378</v>
      </c>
      <c r="R3129" s="55">
        <v>1.0844577963175961</v>
      </c>
      <c r="S3129" s="121">
        <v>13258.313306083151</v>
      </c>
      <c r="T3129" s="54">
        <v>12413.134058109392</v>
      </c>
      <c r="U3129" s="55">
        <v>1.0757362890324225</v>
      </c>
    </row>
    <row r="3130" spans="1:21" ht="13" x14ac:dyDescent="0.3">
      <c r="A3130" s="44" t="s">
        <v>4192</v>
      </c>
      <c r="B3130" s="44" t="s">
        <v>10355</v>
      </c>
      <c r="C3130" s="98" t="s">
        <v>949</v>
      </c>
      <c r="D3130" s="98" t="s">
        <v>13151</v>
      </c>
      <c r="E3130" s="98" t="s">
        <v>182</v>
      </c>
      <c r="F3130" s="122">
        <v>1.1475181512921946</v>
      </c>
      <c r="G3130" s="122">
        <v>1.1489804821206731</v>
      </c>
      <c r="H3130" s="99">
        <v>9160.4166666666679</v>
      </c>
      <c r="I3130" s="53">
        <v>10511.744398399542</v>
      </c>
      <c r="J3130" s="54">
        <v>9934.007145486441</v>
      </c>
      <c r="K3130" s="55">
        <v>1.084449267644642</v>
      </c>
      <c r="L3130" s="121">
        <v>10525.139958092917</v>
      </c>
      <c r="M3130" s="54">
        <v>9854.1160832058449</v>
      </c>
      <c r="N3130" s="120">
        <v>1.0757279326674563</v>
      </c>
      <c r="O3130" s="123">
        <v>9236.4632601334488</v>
      </c>
      <c r="P3130" s="53">
        <v>10599.009244746612</v>
      </c>
      <c r="Q3130" s="54">
        <v>10016.554592852761</v>
      </c>
      <c r="R3130" s="55">
        <v>1.0844577963175963</v>
      </c>
      <c r="S3130" s="121">
        <v>10612.516009718014</v>
      </c>
      <c r="T3130" s="54">
        <v>9935.998711240265</v>
      </c>
      <c r="U3130" s="55">
        <v>1.0757362890324222</v>
      </c>
    </row>
    <row r="3131" spans="1:21" ht="13" x14ac:dyDescent="0.3">
      <c r="A3131" s="44" t="s">
        <v>4191</v>
      </c>
      <c r="B3131" s="44" t="s">
        <v>10354</v>
      </c>
      <c r="C3131" s="98" t="s">
        <v>949</v>
      </c>
      <c r="D3131" s="98" t="s">
        <v>13151</v>
      </c>
      <c r="E3131" s="98" t="s">
        <v>187</v>
      </c>
      <c r="F3131" s="122">
        <v>1.144317904236952</v>
      </c>
      <c r="G3131" s="122">
        <v>1.1485312936747085</v>
      </c>
      <c r="H3131" s="99">
        <v>21195.833333333336</v>
      </c>
      <c r="I3131" s="53">
        <v>24254.77157855573</v>
      </c>
      <c r="J3131" s="54">
        <v>22921.702149664074</v>
      </c>
      <c r="K3131" s="55">
        <v>1.0814249097541531</v>
      </c>
      <c r="L3131" s="121">
        <v>24344.077878846845</v>
      </c>
      <c r="M3131" s="54">
        <v>22792.036050058061</v>
      </c>
      <c r="N3131" s="120">
        <v>1.0753073819567396</v>
      </c>
      <c r="O3131" s="123">
        <v>21373.373135007281</v>
      </c>
      <c r="P3131" s="53">
        <v>24457.933552325903</v>
      </c>
      <c r="Q3131" s="54">
        <v>23113.879891808174</v>
      </c>
      <c r="R3131" s="55">
        <v>1.0814334146419842</v>
      </c>
      <c r="S3131" s="121">
        <v>24547.987896942173</v>
      </c>
      <c r="T3131" s="54">
        <v>22983.124443271394</v>
      </c>
      <c r="U3131" s="55">
        <v>1.0753157350548246</v>
      </c>
    </row>
    <row r="3132" spans="1:21" ht="13" x14ac:dyDescent="0.3">
      <c r="A3132" s="44" t="s">
        <v>4190</v>
      </c>
      <c r="B3132" s="44" t="s">
        <v>10353</v>
      </c>
      <c r="C3132" s="98" t="s">
        <v>949</v>
      </c>
      <c r="D3132" s="98" t="s">
        <v>13151</v>
      </c>
      <c r="E3132" s="98" t="s">
        <v>182</v>
      </c>
      <c r="F3132" s="122">
        <v>1.1475181512921946</v>
      </c>
      <c r="G3132" s="122">
        <v>1.1489804821206731</v>
      </c>
      <c r="H3132" s="99">
        <v>9274.0833333333321</v>
      </c>
      <c r="I3132" s="53">
        <v>10642.178961596419</v>
      </c>
      <c r="J3132" s="54">
        <v>10057.272878908712</v>
      </c>
      <c r="K3132" s="55">
        <v>1.084449267644642</v>
      </c>
      <c r="L3132" s="121">
        <v>10655.74073956063</v>
      </c>
      <c r="M3132" s="54">
        <v>9976.3904915523763</v>
      </c>
      <c r="N3132" s="120">
        <v>1.0757279326674563</v>
      </c>
      <c r="O3132" s="123">
        <v>9361.1190814190777</v>
      </c>
      <c r="P3132" s="53">
        <v>10742.054062336107</v>
      </c>
      <c r="Q3132" s="54">
        <v>10151.738570102334</v>
      </c>
      <c r="R3132" s="55">
        <v>1.0844577963175963</v>
      </c>
      <c r="S3132" s="121">
        <v>10755.743115357924</v>
      </c>
      <c r="T3132" s="54">
        <v>10070.095501836357</v>
      </c>
      <c r="U3132" s="55">
        <v>1.0757362890324222</v>
      </c>
    </row>
    <row r="3133" spans="1:21" ht="13" x14ac:dyDescent="0.3">
      <c r="A3133" s="44" t="s">
        <v>4189</v>
      </c>
      <c r="B3133" s="44" t="s">
        <v>10352</v>
      </c>
      <c r="C3133" s="98" t="s">
        <v>949</v>
      </c>
      <c r="D3133" s="98" t="s">
        <v>13151</v>
      </c>
      <c r="E3133" s="98" t="s">
        <v>182</v>
      </c>
      <c r="F3133" s="122">
        <v>1.1475181512921946</v>
      </c>
      <c r="G3133" s="122">
        <v>1.1489804821206731</v>
      </c>
      <c r="H3133" s="99">
        <v>6351.666666666667</v>
      </c>
      <c r="I3133" s="53">
        <v>7288.6527909575898</v>
      </c>
      <c r="J3133" s="54">
        <v>6888.0602649895518</v>
      </c>
      <c r="K3133" s="55">
        <v>1.084449267644642</v>
      </c>
      <c r="L3133" s="121">
        <v>7297.941028936475</v>
      </c>
      <c r="M3133" s="54">
        <v>6832.6652523261264</v>
      </c>
      <c r="N3133" s="120">
        <v>1.0757279326674563</v>
      </c>
      <c r="O3133" s="123">
        <v>6402.8688133532205</v>
      </c>
      <c r="P3133" s="53">
        <v>7347.408183665535</v>
      </c>
      <c r="Q3133" s="54">
        <v>6943.6410034396959</v>
      </c>
      <c r="R3133" s="55">
        <v>1.0844577963175963</v>
      </c>
      <c r="S3133" s="121">
        <v>7356.771296122005</v>
      </c>
      <c r="T3133" s="54">
        <v>6887.7983364380225</v>
      </c>
      <c r="U3133" s="55">
        <v>1.0757362890324222</v>
      </c>
    </row>
    <row r="3134" spans="1:21" ht="13" x14ac:dyDescent="0.3">
      <c r="A3134" s="44" t="s">
        <v>4188</v>
      </c>
      <c r="B3134" s="44" t="s">
        <v>10351</v>
      </c>
      <c r="C3134" s="98" t="s">
        <v>949</v>
      </c>
      <c r="D3134" s="98" t="s">
        <v>13151</v>
      </c>
      <c r="E3134" s="98" t="s">
        <v>188</v>
      </c>
      <c r="F3134" s="122">
        <v>1.146968543996818</v>
      </c>
      <c r="G3134" s="122">
        <v>1.1473529708098822</v>
      </c>
      <c r="H3134" s="99">
        <v>7337.4166666666661</v>
      </c>
      <c r="I3134" s="53">
        <v>8415.7861108646521</v>
      </c>
      <c r="J3134" s="54">
        <v>7953.245074427783</v>
      </c>
      <c r="K3134" s="55">
        <v>1.0839298673821782</v>
      </c>
      <c r="L3134" s="121">
        <v>8418.6068105699433</v>
      </c>
      <c r="M3134" s="54">
        <v>7881.8836709564239</v>
      </c>
      <c r="N3134" s="120">
        <v>1.0742041823470692</v>
      </c>
      <c r="O3134" s="123">
        <v>7396.9147678298596</v>
      </c>
      <c r="P3134" s="53">
        <v>8484.028561326375</v>
      </c>
      <c r="Q3134" s="54">
        <v>8017.799898982852</v>
      </c>
      <c r="R3134" s="55">
        <v>1.0839383919702985</v>
      </c>
      <c r="S3134" s="121">
        <v>8486.8721336970793</v>
      </c>
      <c r="T3134" s="54">
        <v>7945.8585038323745</v>
      </c>
      <c r="U3134" s="55">
        <v>1.0742125268753862</v>
      </c>
    </row>
    <row r="3135" spans="1:21" ht="13" x14ac:dyDescent="0.3">
      <c r="A3135" s="44" t="s">
        <v>4187</v>
      </c>
      <c r="B3135" s="44" t="s">
        <v>10350</v>
      </c>
      <c r="C3135" s="98" t="s">
        <v>949</v>
      </c>
      <c r="D3135" s="98" t="s">
        <v>13151</v>
      </c>
      <c r="E3135" s="98" t="s">
        <v>182</v>
      </c>
      <c r="F3135" s="122">
        <v>1.1475181512921946</v>
      </c>
      <c r="G3135" s="122">
        <v>1.1489804821206731</v>
      </c>
      <c r="H3135" s="99">
        <v>7088.9166666666661</v>
      </c>
      <c r="I3135" s="53">
        <v>8134.6605479977588</v>
      </c>
      <c r="J3135" s="54">
        <v>7687.5704875605625</v>
      </c>
      <c r="K3135" s="55">
        <v>1.084449267644642</v>
      </c>
      <c r="L3135" s="121">
        <v>8145.0268893799403</v>
      </c>
      <c r="M3135" s="54">
        <v>7625.7456706852072</v>
      </c>
      <c r="N3135" s="120">
        <v>1.0757279326674563</v>
      </c>
      <c r="O3135" s="123">
        <v>7140.569274266405</v>
      </c>
      <c r="P3135" s="53">
        <v>8193.9328527800335</v>
      </c>
      <c r="Q3135" s="54">
        <v>7743.6460196240841</v>
      </c>
      <c r="R3135" s="55">
        <v>1.0844577963175963</v>
      </c>
      <c r="S3135" s="121">
        <v>8204.3747273626777</v>
      </c>
      <c r="T3135" s="54">
        <v>7681.3694926782782</v>
      </c>
      <c r="U3135" s="55">
        <v>1.075736289032422</v>
      </c>
    </row>
    <row r="3136" spans="1:21" ht="13" x14ac:dyDescent="0.3">
      <c r="A3136" s="44" t="s">
        <v>4186</v>
      </c>
      <c r="B3136" s="44" t="s">
        <v>10349</v>
      </c>
      <c r="C3136" s="98" t="s">
        <v>949</v>
      </c>
      <c r="D3136" s="98" t="s">
        <v>13151</v>
      </c>
      <c r="E3136" s="98" t="s">
        <v>188</v>
      </c>
      <c r="F3136" s="122">
        <v>1.146968543996818</v>
      </c>
      <c r="G3136" s="122">
        <v>1.1473529708098822</v>
      </c>
      <c r="H3136" s="99">
        <v>7489.3333333333321</v>
      </c>
      <c r="I3136" s="53">
        <v>8590.0297488401684</v>
      </c>
      <c r="J3136" s="54">
        <v>8117.9120867809252</v>
      </c>
      <c r="K3136" s="55">
        <v>1.0839298673821782</v>
      </c>
      <c r="L3136" s="121">
        <v>8592.9088493854761</v>
      </c>
      <c r="M3136" s="54">
        <v>8045.0731896579809</v>
      </c>
      <c r="N3136" s="120">
        <v>1.0742041823470689</v>
      </c>
      <c r="O3136" s="123">
        <v>7557.0024298786957</v>
      </c>
      <c r="P3136" s="53">
        <v>8667.6440739783829</v>
      </c>
      <c r="Q3136" s="54">
        <v>8191.3250619583523</v>
      </c>
      <c r="R3136" s="55">
        <v>1.0839383919702985</v>
      </c>
      <c r="S3136" s="121">
        <v>8670.5491883388204</v>
      </c>
      <c r="T3136" s="54">
        <v>8117.8266758034288</v>
      </c>
      <c r="U3136" s="55">
        <v>1.0742125268753864</v>
      </c>
    </row>
    <row r="3137" spans="1:21" ht="13" x14ac:dyDescent="0.3">
      <c r="A3137" s="44" t="s">
        <v>4185</v>
      </c>
      <c r="B3137" s="44" t="s">
        <v>10348</v>
      </c>
      <c r="C3137" s="98" t="s">
        <v>949</v>
      </c>
      <c r="D3137" s="98" t="s">
        <v>13151</v>
      </c>
      <c r="E3137" s="98" t="s">
        <v>188</v>
      </c>
      <c r="F3137" s="122">
        <v>1.146968543996818</v>
      </c>
      <c r="G3137" s="122">
        <v>1.1473529708098822</v>
      </c>
      <c r="H3137" s="99">
        <v>6996.833333333333</v>
      </c>
      <c r="I3137" s="53">
        <v>8025.1477409217359</v>
      </c>
      <c r="J3137" s="54">
        <v>7584.0766270952026</v>
      </c>
      <c r="K3137" s="55">
        <v>1.083929867382178</v>
      </c>
      <c r="L3137" s="121">
        <v>8027.8375112616104</v>
      </c>
      <c r="M3137" s="54">
        <v>7516.0276298520512</v>
      </c>
      <c r="N3137" s="120">
        <v>1.0742041823470692</v>
      </c>
      <c r="O3137" s="123">
        <v>7053.592689154616</v>
      </c>
      <c r="P3137" s="53">
        <v>8090.2489366262698</v>
      </c>
      <c r="Q3137" s="54">
        <v>7645.6599170957088</v>
      </c>
      <c r="R3137" s="55">
        <v>1.0839383919702985</v>
      </c>
      <c r="S3137" s="121">
        <v>8092.9605267844145</v>
      </c>
      <c r="T3137" s="54">
        <v>7577.057626166531</v>
      </c>
      <c r="U3137" s="55">
        <v>1.0742125268753864</v>
      </c>
    </row>
    <row r="3138" spans="1:21" ht="13" x14ac:dyDescent="0.3">
      <c r="A3138" s="44" t="s">
        <v>4184</v>
      </c>
      <c r="B3138" s="44" t="s">
        <v>10347</v>
      </c>
      <c r="C3138" s="98" t="s">
        <v>949</v>
      </c>
      <c r="D3138" s="98" t="s">
        <v>13151</v>
      </c>
      <c r="E3138" s="98" t="s">
        <v>188</v>
      </c>
      <c r="F3138" s="122">
        <v>1.146968543996818</v>
      </c>
      <c r="G3138" s="122">
        <v>1.1473529708098822</v>
      </c>
      <c r="H3138" s="99">
        <v>6493.8333333333321</v>
      </c>
      <c r="I3138" s="53">
        <v>7448.2225632913351</v>
      </c>
      <c r="J3138" s="54">
        <v>7038.8599038019656</v>
      </c>
      <c r="K3138" s="55">
        <v>1.083929867382178</v>
      </c>
      <c r="L3138" s="121">
        <v>7450.7189669442387</v>
      </c>
      <c r="M3138" s="54">
        <v>6975.7029261314738</v>
      </c>
      <c r="N3138" s="120">
        <v>1.0742041823470689</v>
      </c>
      <c r="O3138" s="123">
        <v>6549.6750205895014</v>
      </c>
      <c r="P3138" s="53">
        <v>7512.2712220178691</v>
      </c>
      <c r="Q3138" s="54">
        <v>7099.4442097458159</v>
      </c>
      <c r="R3138" s="55">
        <v>1.0839383919702985</v>
      </c>
      <c r="S3138" s="121">
        <v>7514.7890927126409</v>
      </c>
      <c r="T3138" s="54">
        <v>7035.7429540800458</v>
      </c>
      <c r="U3138" s="55">
        <v>1.0742125268753862</v>
      </c>
    </row>
    <row r="3139" spans="1:21" ht="13" x14ac:dyDescent="0.3">
      <c r="A3139" s="44" t="s">
        <v>4183</v>
      </c>
      <c r="B3139" s="44" t="s">
        <v>10346</v>
      </c>
      <c r="C3139" s="98" t="s">
        <v>949</v>
      </c>
      <c r="D3139" s="98" t="s">
        <v>13151</v>
      </c>
      <c r="E3139" s="98" t="s">
        <v>182</v>
      </c>
      <c r="F3139" s="122">
        <v>1.1475181512921946</v>
      </c>
      <c r="G3139" s="122">
        <v>1.1489804821206731</v>
      </c>
      <c r="H3139" s="99">
        <v>5157</v>
      </c>
      <c r="I3139" s="53">
        <v>5917.7511062138474</v>
      </c>
      <c r="J3139" s="54">
        <v>5592.5048732434188</v>
      </c>
      <c r="K3139" s="55">
        <v>1.084449267644642</v>
      </c>
      <c r="L3139" s="121">
        <v>5925.2923462963108</v>
      </c>
      <c r="M3139" s="54">
        <v>5547.5289487660721</v>
      </c>
      <c r="N3139" s="120">
        <v>1.0757279326674563</v>
      </c>
      <c r="O3139" s="123">
        <v>5198.9281335446449</v>
      </c>
      <c r="P3139" s="53">
        <v>5965.8644005061306</v>
      </c>
      <c r="Q3139" s="54">
        <v>5638.0181469173795</v>
      </c>
      <c r="R3139" s="55">
        <v>1.0844577963175963</v>
      </c>
      <c r="S3139" s="121">
        <v>5973.4669533908573</v>
      </c>
      <c r="T3139" s="54">
        <v>5592.6756573255743</v>
      </c>
      <c r="U3139" s="55">
        <v>1.0757362890324225</v>
      </c>
    </row>
    <row r="3140" spans="1:21" ht="13" x14ac:dyDescent="0.3">
      <c r="A3140" s="44" t="s">
        <v>4182</v>
      </c>
      <c r="B3140" s="44" t="s">
        <v>10345</v>
      </c>
      <c r="C3140" s="98" t="s">
        <v>949</v>
      </c>
      <c r="D3140" s="98" t="s">
        <v>13151</v>
      </c>
      <c r="E3140" s="98" t="s">
        <v>182</v>
      </c>
      <c r="F3140" s="122">
        <v>1.1475181512921946</v>
      </c>
      <c r="G3140" s="122">
        <v>1.1489804821206731</v>
      </c>
      <c r="H3140" s="99">
        <v>9131.4999999999982</v>
      </c>
      <c r="I3140" s="53">
        <v>10478.561998524672</v>
      </c>
      <c r="J3140" s="54">
        <v>9902.6484874970465</v>
      </c>
      <c r="K3140" s="55">
        <v>1.084449267644642</v>
      </c>
      <c r="L3140" s="121">
        <v>10491.915272484925</v>
      </c>
      <c r="M3140" s="54">
        <v>9823.0096171528749</v>
      </c>
      <c r="N3140" s="120">
        <v>1.0757279326674563</v>
      </c>
      <c r="O3140" s="123">
        <v>9210.3374793076837</v>
      </c>
      <c r="P3140" s="53">
        <v>10569.029437032365</v>
      </c>
      <c r="Q3140" s="54">
        <v>9988.2222861513746</v>
      </c>
      <c r="R3140" s="55">
        <v>1.0844577963175963</v>
      </c>
      <c r="S3140" s="121">
        <v>10582.497997469047</v>
      </c>
      <c r="T3140" s="54">
        <v>9907.8942607266818</v>
      </c>
      <c r="U3140" s="55">
        <v>1.0757362890324222</v>
      </c>
    </row>
    <row r="3141" spans="1:21" ht="13" x14ac:dyDescent="0.3">
      <c r="A3141" s="44" t="s">
        <v>4181</v>
      </c>
      <c r="B3141" s="44" t="s">
        <v>10344</v>
      </c>
      <c r="C3141" s="98" t="s">
        <v>949</v>
      </c>
      <c r="D3141" s="98" t="s">
        <v>13151</v>
      </c>
      <c r="E3141" s="98" t="s">
        <v>188</v>
      </c>
      <c r="F3141" s="122">
        <v>1.146968543996818</v>
      </c>
      <c r="G3141" s="122">
        <v>1.1473529708098822</v>
      </c>
      <c r="H3141" s="99">
        <v>7156.333333333333</v>
      </c>
      <c r="I3141" s="53">
        <v>8208.0892236892287</v>
      </c>
      <c r="J3141" s="54">
        <v>7756.9634409426608</v>
      </c>
      <c r="K3141" s="55">
        <v>1.0839298673821782</v>
      </c>
      <c r="L3141" s="121">
        <v>8210.8403101057866</v>
      </c>
      <c r="M3141" s="54">
        <v>7687.3631969364087</v>
      </c>
      <c r="N3141" s="120">
        <v>1.0742041823470692</v>
      </c>
      <c r="O3141" s="123">
        <v>7214.9358851412999</v>
      </c>
      <c r="P3141" s="53">
        <v>8275.3045072109107</v>
      </c>
      <c r="Q3141" s="54">
        <v>7820.5460015088638</v>
      </c>
      <c r="R3141" s="55">
        <v>1.0839383919702987</v>
      </c>
      <c r="S3141" s="121">
        <v>8278.0781220196968</v>
      </c>
      <c r="T3141" s="54">
        <v>7750.374508421537</v>
      </c>
      <c r="U3141" s="55">
        <v>1.0742125268753862</v>
      </c>
    </row>
    <row r="3142" spans="1:21" ht="13" x14ac:dyDescent="0.3">
      <c r="A3142" s="44" t="s">
        <v>4180</v>
      </c>
      <c r="B3142" s="44" t="s">
        <v>10343</v>
      </c>
      <c r="C3142" s="98" t="s">
        <v>949</v>
      </c>
      <c r="D3142" s="98" t="s">
        <v>13151</v>
      </c>
      <c r="E3142" s="98" t="s">
        <v>188</v>
      </c>
      <c r="F3142" s="122">
        <v>1.146968543996818</v>
      </c>
      <c r="G3142" s="122">
        <v>1.1473529708098822</v>
      </c>
      <c r="H3142" s="99">
        <v>7165.0833333333339</v>
      </c>
      <c r="I3142" s="53">
        <v>8218.125198449201</v>
      </c>
      <c r="J3142" s="54">
        <v>7766.4478272822553</v>
      </c>
      <c r="K3142" s="55">
        <v>1.083929867382178</v>
      </c>
      <c r="L3142" s="121">
        <v>8220.8796486003739</v>
      </c>
      <c r="M3142" s="54">
        <v>7696.7624835319457</v>
      </c>
      <c r="N3142" s="120">
        <v>1.0742041823470689</v>
      </c>
      <c r="O3142" s="123">
        <v>7226.2219360418294</v>
      </c>
      <c r="P3142" s="53">
        <v>8288.2492525797643</v>
      </c>
      <c r="Q3142" s="54">
        <v>7832.7793853736785</v>
      </c>
      <c r="R3142" s="55">
        <v>1.0839383919702985</v>
      </c>
      <c r="S3142" s="121">
        <v>8291.0272060491316</v>
      </c>
      <c r="T3142" s="54">
        <v>7762.4981256778401</v>
      </c>
      <c r="U3142" s="55">
        <v>1.0742125268753864</v>
      </c>
    </row>
    <row r="3143" spans="1:21" ht="13" x14ac:dyDescent="0.3">
      <c r="A3143" s="44" t="s">
        <v>4179</v>
      </c>
      <c r="B3143" s="44" t="s">
        <v>10342</v>
      </c>
      <c r="C3143" s="98" t="s">
        <v>949</v>
      </c>
      <c r="D3143" s="98" t="s">
        <v>13151</v>
      </c>
      <c r="E3143" s="98" t="s">
        <v>187</v>
      </c>
      <c r="F3143" s="122">
        <v>1.144317904236952</v>
      </c>
      <c r="G3143" s="122">
        <v>1.1485312936747085</v>
      </c>
      <c r="H3143" s="99">
        <v>15792.666666666664</v>
      </c>
      <c r="I3143" s="53">
        <v>18071.831222312769</v>
      </c>
      <c r="J3143" s="54">
        <v>17078.583124777422</v>
      </c>
      <c r="K3143" s="55">
        <v>1.0814249097541533</v>
      </c>
      <c r="L3143" s="121">
        <v>18138.371877240112</v>
      </c>
      <c r="M3143" s="54">
        <v>16981.971047448798</v>
      </c>
      <c r="N3143" s="120">
        <v>1.0753073819567396</v>
      </c>
      <c r="O3143" s="123">
        <v>15918.695878039593</v>
      </c>
      <c r="P3143" s="53">
        <v>18216.048705343674</v>
      </c>
      <c r="Q3143" s="54">
        <v>17215.009640035638</v>
      </c>
      <c r="R3143" s="55">
        <v>1.0814334146419844</v>
      </c>
      <c r="S3143" s="121">
        <v>18283.120370419063</v>
      </c>
      <c r="T3143" s="54">
        <v>17117.62415920835</v>
      </c>
      <c r="U3143" s="55">
        <v>1.0753157350548246</v>
      </c>
    </row>
    <row r="3144" spans="1:21" ht="13" x14ac:dyDescent="0.3">
      <c r="A3144" s="44" t="s">
        <v>4178</v>
      </c>
      <c r="B3144" s="44" t="s">
        <v>10341</v>
      </c>
      <c r="C3144" s="98" t="s">
        <v>949</v>
      </c>
      <c r="D3144" s="98" t="s">
        <v>13151</v>
      </c>
      <c r="E3144" s="98" t="s">
        <v>187</v>
      </c>
      <c r="F3144" s="122">
        <v>1.144317904236952</v>
      </c>
      <c r="G3144" s="122">
        <v>1.1485312936747085</v>
      </c>
      <c r="H3144" s="99">
        <v>15767.91666666667</v>
      </c>
      <c r="I3144" s="53">
        <v>18043.509354182908</v>
      </c>
      <c r="J3144" s="54">
        <v>17051.817858261009</v>
      </c>
      <c r="K3144" s="55">
        <v>1.0814249097541531</v>
      </c>
      <c r="L3144" s="121">
        <v>18109.945727721668</v>
      </c>
      <c r="M3144" s="54">
        <v>16955.357189745373</v>
      </c>
      <c r="N3144" s="120">
        <v>1.0753073819567394</v>
      </c>
      <c r="O3144" s="123">
        <v>15911.44000654871</v>
      </c>
      <c r="P3144" s="53">
        <v>18207.745681685814</v>
      </c>
      <c r="Q3144" s="54">
        <v>17207.162898153048</v>
      </c>
      <c r="R3144" s="55">
        <v>1.0814334146419844</v>
      </c>
      <c r="S3144" s="121">
        <v>18274.786774948901</v>
      </c>
      <c r="T3144" s="54">
        <v>17109.821806422668</v>
      </c>
      <c r="U3144" s="55">
        <v>1.0753157350548246</v>
      </c>
    </row>
    <row r="3145" spans="1:21" ht="13" x14ac:dyDescent="0.3">
      <c r="A3145" s="44" t="s">
        <v>4177</v>
      </c>
      <c r="B3145" s="44" t="s">
        <v>10340</v>
      </c>
      <c r="C3145" s="98" t="s">
        <v>949</v>
      </c>
      <c r="D3145" s="98" t="s">
        <v>13151</v>
      </c>
      <c r="E3145" s="98" t="s">
        <v>182</v>
      </c>
      <c r="F3145" s="122">
        <v>1.1475181512921946</v>
      </c>
      <c r="G3145" s="122">
        <v>1.1489804821206731</v>
      </c>
      <c r="H3145" s="99">
        <v>6888</v>
      </c>
      <c r="I3145" s="53">
        <v>7904.1050261006367</v>
      </c>
      <c r="J3145" s="54">
        <v>7469.6865555362947</v>
      </c>
      <c r="K3145" s="55">
        <v>1.084449267644642</v>
      </c>
      <c r="L3145" s="121">
        <v>7914.1775608471962</v>
      </c>
      <c r="M3145" s="54">
        <v>7409.6140002134389</v>
      </c>
      <c r="N3145" s="120">
        <v>1.0757279326674563</v>
      </c>
      <c r="O3145" s="123">
        <v>6948.4886250858035</v>
      </c>
      <c r="P3145" s="53">
        <v>7973.5168213333045</v>
      </c>
      <c r="Q3145" s="54">
        <v>7535.3426620984346</v>
      </c>
      <c r="R3145" s="55">
        <v>1.0844577963175963</v>
      </c>
      <c r="S3145" s="121">
        <v>7983.6778104610994</v>
      </c>
      <c r="T3145" s="54">
        <v>7474.7413679338006</v>
      </c>
      <c r="U3145" s="55">
        <v>1.0757362890324222</v>
      </c>
    </row>
    <row r="3146" spans="1:21" ht="13" x14ac:dyDescent="0.3">
      <c r="A3146" s="44" t="s">
        <v>4176</v>
      </c>
      <c r="B3146" s="44" t="s">
        <v>10339</v>
      </c>
      <c r="C3146" s="98" t="s">
        <v>949</v>
      </c>
      <c r="D3146" s="98" t="s">
        <v>13151</v>
      </c>
      <c r="E3146" s="98" t="s">
        <v>188</v>
      </c>
      <c r="F3146" s="122">
        <v>1.146968543996818</v>
      </c>
      <c r="G3146" s="122">
        <v>1.1473529708098822</v>
      </c>
      <c r="H3146" s="99">
        <v>6009.5833333333339</v>
      </c>
      <c r="I3146" s="53">
        <v>6892.8030458608782</v>
      </c>
      <c r="J3146" s="54">
        <v>6513.9668655221485</v>
      </c>
      <c r="K3146" s="55">
        <v>1.083929867382178</v>
      </c>
      <c r="L3146" s="121">
        <v>6895.1132908295549</v>
      </c>
      <c r="M3146" s="54">
        <v>6455.5195508299075</v>
      </c>
      <c r="N3146" s="120">
        <v>1.0742041823470689</v>
      </c>
      <c r="O3146" s="123">
        <v>6060.0694873438897</v>
      </c>
      <c r="P3146" s="53">
        <v>6950.7090764183649</v>
      </c>
      <c r="Q3146" s="54">
        <v>6568.7419753398081</v>
      </c>
      <c r="R3146" s="55">
        <v>1.0839383919702987</v>
      </c>
      <c r="S3146" s="121">
        <v>6953.0387296183317</v>
      </c>
      <c r="T3146" s="54">
        <v>6509.8025570401069</v>
      </c>
      <c r="U3146" s="55">
        <v>1.0742125268753864</v>
      </c>
    </row>
    <row r="3147" spans="1:21" ht="13" x14ac:dyDescent="0.3">
      <c r="A3147" s="44" t="s">
        <v>4175</v>
      </c>
      <c r="B3147" s="44" t="s">
        <v>10338</v>
      </c>
      <c r="C3147" s="98" t="s">
        <v>949</v>
      </c>
      <c r="D3147" s="98" t="s">
        <v>13151</v>
      </c>
      <c r="E3147" s="98" t="s">
        <v>188</v>
      </c>
      <c r="F3147" s="122">
        <v>1.146968543996818</v>
      </c>
      <c r="G3147" s="122">
        <v>1.1473529708098822</v>
      </c>
      <c r="H3147" s="99">
        <v>11102.25</v>
      </c>
      <c r="I3147" s="53">
        <v>12733.931517588673</v>
      </c>
      <c r="J3147" s="54">
        <v>12034.060370143787</v>
      </c>
      <c r="K3147" s="55">
        <v>1.083929867382178</v>
      </c>
      <c r="L3147" s="121">
        <v>12738.199520174014</v>
      </c>
      <c r="M3147" s="54">
        <v>11926.083383462746</v>
      </c>
      <c r="N3147" s="120">
        <v>1.0742041823470689</v>
      </c>
      <c r="O3147" s="123">
        <v>11193.886135669341</v>
      </c>
      <c r="P3147" s="53">
        <v>12839.035282694833</v>
      </c>
      <c r="Q3147" s="54">
        <v>12133.482937796047</v>
      </c>
      <c r="R3147" s="55">
        <v>1.0839383919702987</v>
      </c>
      <c r="S3147" s="121">
        <v>12843.338512667771</v>
      </c>
      <c r="T3147" s="54">
        <v>12024.612711352716</v>
      </c>
      <c r="U3147" s="55">
        <v>1.0742125268753864</v>
      </c>
    </row>
    <row r="3148" spans="1:21" ht="13" x14ac:dyDescent="0.3">
      <c r="A3148" s="44" t="s">
        <v>4174</v>
      </c>
      <c r="B3148" s="44" t="s">
        <v>10337</v>
      </c>
      <c r="C3148" s="98" t="s">
        <v>949</v>
      </c>
      <c r="D3148" s="98" t="s">
        <v>13151</v>
      </c>
      <c r="E3148" s="98" t="s">
        <v>187</v>
      </c>
      <c r="F3148" s="122">
        <v>1.144317904236952</v>
      </c>
      <c r="G3148" s="122">
        <v>1.1485312936747085</v>
      </c>
      <c r="H3148" s="99">
        <v>11809.5</v>
      </c>
      <c r="I3148" s="53">
        <v>13513.822290086286</v>
      </c>
      <c r="J3148" s="54">
        <v>12771.087471741672</v>
      </c>
      <c r="K3148" s="55">
        <v>1.0814249097541531</v>
      </c>
      <c r="L3148" s="121">
        <v>13563.580312651471</v>
      </c>
      <c r="M3148" s="54">
        <v>12698.842527218116</v>
      </c>
      <c r="N3148" s="120">
        <v>1.0753073819567396</v>
      </c>
      <c r="O3148" s="123">
        <v>11911.712781648112</v>
      </c>
      <c r="P3148" s="53">
        <v>13630.786206168081</v>
      </c>
      <c r="Q3148" s="54">
        <v>12881.724227692286</v>
      </c>
      <c r="R3148" s="55">
        <v>1.0814334146419842</v>
      </c>
      <c r="S3148" s="121">
        <v>13680.974890987867</v>
      </c>
      <c r="T3148" s="54">
        <v>12808.852185559888</v>
      </c>
      <c r="U3148" s="55">
        <v>1.0753157350548246</v>
      </c>
    </row>
    <row r="3149" spans="1:21" ht="13" x14ac:dyDescent="0.3">
      <c r="A3149" s="44" t="s">
        <v>4173</v>
      </c>
      <c r="B3149" s="44" t="s">
        <v>10336</v>
      </c>
      <c r="C3149" s="98" t="s">
        <v>949</v>
      </c>
      <c r="D3149" s="98" t="s">
        <v>13151</v>
      </c>
      <c r="E3149" s="98" t="s">
        <v>182</v>
      </c>
      <c r="F3149" s="122">
        <v>1.1475181512921946</v>
      </c>
      <c r="G3149" s="122">
        <v>1.1489804821206731</v>
      </c>
      <c r="H3149" s="99">
        <v>12244.416666666666</v>
      </c>
      <c r="I3149" s="53">
        <v>14050.690376984669</v>
      </c>
      <c r="J3149" s="54">
        <v>13278.448686902515</v>
      </c>
      <c r="K3149" s="55">
        <v>1.084449267644642</v>
      </c>
      <c r="L3149" s="121">
        <v>14068.59576495307</v>
      </c>
      <c r="M3149" s="54">
        <v>13171.661027552278</v>
      </c>
      <c r="N3149" s="120">
        <v>1.0757279326674563</v>
      </c>
      <c r="O3149" s="123">
        <v>12345.588551616866</v>
      </c>
      <c r="P3149" s="53">
        <v>14166.786951365468</v>
      </c>
      <c r="Q3149" s="54">
        <v>13388.26975493017</v>
      </c>
      <c r="R3149" s="55">
        <v>1.0844577963175961</v>
      </c>
      <c r="S3149" s="121">
        <v>14184.840286100209</v>
      </c>
      <c r="T3149" s="54">
        <v>13280.597614437485</v>
      </c>
      <c r="U3149" s="55">
        <v>1.0757362890324225</v>
      </c>
    </row>
    <row r="3150" spans="1:21" ht="13" x14ac:dyDescent="0.3">
      <c r="A3150" s="44" t="s">
        <v>4172</v>
      </c>
      <c r="B3150" s="44" t="s">
        <v>10335</v>
      </c>
      <c r="C3150" s="98" t="s">
        <v>949</v>
      </c>
      <c r="D3150" s="98" t="s">
        <v>13151</v>
      </c>
      <c r="E3150" s="98" t="s">
        <v>187</v>
      </c>
      <c r="F3150" s="122">
        <v>1.144317904236952</v>
      </c>
      <c r="G3150" s="122">
        <v>1.1485312936747085</v>
      </c>
      <c r="H3150" s="99">
        <v>6247.5</v>
      </c>
      <c r="I3150" s="53">
        <v>7149.1261067203577</v>
      </c>
      <c r="J3150" s="54">
        <v>6756.2021236890723</v>
      </c>
      <c r="K3150" s="55">
        <v>1.0814249097541533</v>
      </c>
      <c r="L3150" s="121">
        <v>7175.4492572327417</v>
      </c>
      <c r="M3150" s="54">
        <v>6717.9828687747304</v>
      </c>
      <c r="N3150" s="120">
        <v>1.0753073819567396</v>
      </c>
      <c r="O3150" s="123">
        <v>6299.2671886816388</v>
      </c>
      <c r="P3150" s="53">
        <v>7208.3642275807697</v>
      </c>
      <c r="Q3150" s="54">
        <v>6812.238025598198</v>
      </c>
      <c r="R3150" s="55">
        <v>1.0814334146419844</v>
      </c>
      <c r="S3150" s="121">
        <v>7234.9054934191672</v>
      </c>
      <c r="T3150" s="54">
        <v>6773.7011273039343</v>
      </c>
      <c r="U3150" s="55">
        <v>1.0753157350548246</v>
      </c>
    </row>
    <row r="3151" spans="1:21" ht="13" x14ac:dyDescent="0.3">
      <c r="A3151" s="44" t="s">
        <v>4171</v>
      </c>
      <c r="B3151" s="44" t="s">
        <v>13317</v>
      </c>
      <c r="C3151" s="98" t="s">
        <v>949</v>
      </c>
      <c r="D3151" s="98" t="s">
        <v>13151</v>
      </c>
      <c r="E3151" s="98" t="s">
        <v>182</v>
      </c>
      <c r="F3151" s="122">
        <v>1.1475181512921946</v>
      </c>
      <c r="G3151" s="122">
        <v>1.1489804821206731</v>
      </c>
      <c r="H3151" s="99">
        <v>6993.7500000000009</v>
      </c>
      <c r="I3151" s="53">
        <v>8025.4550705997872</v>
      </c>
      <c r="J3151" s="54">
        <v>7584.3670655897167</v>
      </c>
      <c r="K3151" s="55">
        <v>1.084449267644642</v>
      </c>
      <c r="L3151" s="121">
        <v>8035.6822468314585</v>
      </c>
      <c r="M3151" s="54">
        <v>7523.3722290930236</v>
      </c>
      <c r="N3151" s="120">
        <v>1.0757279326674563</v>
      </c>
      <c r="O3151" s="123">
        <v>7050.6201824091804</v>
      </c>
      <c r="P3151" s="53">
        <v>8090.7146371816189</v>
      </c>
      <c r="Q3151" s="54">
        <v>7646.1000256878287</v>
      </c>
      <c r="R3151" s="55">
        <v>1.0844577963175963</v>
      </c>
      <c r="S3151" s="121">
        <v>8101.0249764342479</v>
      </c>
      <c r="T3151" s="54">
        <v>7584.6079904019525</v>
      </c>
      <c r="U3151" s="55">
        <v>1.0757362890324222</v>
      </c>
    </row>
    <row r="3152" spans="1:21" ht="13" x14ac:dyDescent="0.3">
      <c r="A3152" s="44" t="s">
        <v>4170</v>
      </c>
      <c r="B3152" s="44" t="s">
        <v>10334</v>
      </c>
      <c r="C3152" s="98" t="s">
        <v>949</v>
      </c>
      <c r="D3152" s="98" t="s">
        <v>13151</v>
      </c>
      <c r="E3152" s="98" t="s">
        <v>187</v>
      </c>
      <c r="F3152" s="122">
        <v>1.144317904236952</v>
      </c>
      <c r="G3152" s="122">
        <v>1.1485312936747085</v>
      </c>
      <c r="H3152" s="99">
        <v>10037.583333333332</v>
      </c>
      <c r="I3152" s="53">
        <v>11486.186323603757</v>
      </c>
      <c r="J3152" s="54">
        <v>10854.89265039979</v>
      </c>
      <c r="K3152" s="55">
        <v>1.0814249097541531</v>
      </c>
      <c r="L3152" s="121">
        <v>11528.478571201025</v>
      </c>
      <c r="M3152" s="54">
        <v>10793.487455339267</v>
      </c>
      <c r="N3152" s="120">
        <v>1.0753073819567394</v>
      </c>
      <c r="O3152" s="123">
        <v>10121.184376856161</v>
      </c>
      <c r="P3152" s="53">
        <v>11581.852494519824</v>
      </c>
      <c r="Q3152" s="54">
        <v>10945.386980884663</v>
      </c>
      <c r="R3152" s="55">
        <v>1.0814334146419844</v>
      </c>
      <c r="S3152" s="121">
        <v>11624.496985870855</v>
      </c>
      <c r="T3152" s="54">
        <v>10883.468817824489</v>
      </c>
      <c r="U3152" s="55">
        <v>1.0753157350548246</v>
      </c>
    </row>
    <row r="3153" spans="1:21" ht="13" x14ac:dyDescent="0.3">
      <c r="A3153" s="44" t="s">
        <v>4169</v>
      </c>
      <c r="B3153" s="44" t="s">
        <v>10333</v>
      </c>
      <c r="C3153" s="98" t="s">
        <v>949</v>
      </c>
      <c r="D3153" s="98" t="s">
        <v>13151</v>
      </c>
      <c r="E3153" s="98" t="s">
        <v>188</v>
      </c>
      <c r="F3153" s="122">
        <v>1.146968543996818</v>
      </c>
      <c r="G3153" s="122">
        <v>1.1473529708098822</v>
      </c>
      <c r="H3153" s="99">
        <v>21394.833333333328</v>
      </c>
      <c r="I3153" s="53">
        <v>24539.200837387918</v>
      </c>
      <c r="J3153" s="54">
        <v>23190.498857663799</v>
      </c>
      <c r="K3153" s="55">
        <v>1.0839298673821782</v>
      </c>
      <c r="L3153" s="121">
        <v>24547.425584982288</v>
      </c>
      <c r="M3153" s="54">
        <v>22982.419447285145</v>
      </c>
      <c r="N3153" s="120">
        <v>1.0742041823470689</v>
      </c>
      <c r="O3153" s="123">
        <v>21575.077015321658</v>
      </c>
      <c r="P3153" s="53">
        <v>24745.934670882696</v>
      </c>
      <c r="Q3153" s="54">
        <v>23386.054286623108</v>
      </c>
      <c r="R3153" s="55">
        <v>1.0839383919702987</v>
      </c>
      <c r="S3153" s="121">
        <v>24754.228708981311</v>
      </c>
      <c r="T3153" s="54">
        <v>23176.217998159747</v>
      </c>
      <c r="U3153" s="55">
        <v>1.0742125268753864</v>
      </c>
    </row>
    <row r="3154" spans="1:21" ht="13" x14ac:dyDescent="0.3">
      <c r="A3154" s="44" t="s">
        <v>4168</v>
      </c>
      <c r="B3154" s="44" t="s">
        <v>13318</v>
      </c>
      <c r="C3154" s="98" t="s">
        <v>949</v>
      </c>
      <c r="D3154" s="98" t="s">
        <v>13151</v>
      </c>
      <c r="E3154" s="98" t="s">
        <v>182</v>
      </c>
      <c r="F3154" s="122">
        <v>1.1475181512921946</v>
      </c>
      <c r="G3154" s="122">
        <v>1.1489804821206731</v>
      </c>
      <c r="H3154" s="99">
        <v>7456.7499999999991</v>
      </c>
      <c r="I3154" s="53">
        <v>8556.7559746480711</v>
      </c>
      <c r="J3154" s="54">
        <v>8086.4670765091832</v>
      </c>
      <c r="K3154" s="55">
        <v>1.084449267644642</v>
      </c>
      <c r="L3154" s="121">
        <v>8567.6602100533273</v>
      </c>
      <c r="M3154" s="54">
        <v>8021.4342619180525</v>
      </c>
      <c r="N3154" s="120">
        <v>1.075727932667456</v>
      </c>
      <c r="O3154" s="123">
        <v>7522.5013499644483</v>
      </c>
      <c r="P3154" s="53">
        <v>8632.2068422042412</v>
      </c>
      <c r="Q3154" s="54">
        <v>8157.8352367785883</v>
      </c>
      <c r="R3154" s="55">
        <v>1.0844577963175963</v>
      </c>
      <c r="S3154" s="121">
        <v>8643.2072278355663</v>
      </c>
      <c r="T3154" s="54">
        <v>8092.2276864521436</v>
      </c>
      <c r="U3154" s="55">
        <v>1.0757362890324225</v>
      </c>
    </row>
    <row r="3155" spans="1:21" ht="13" x14ac:dyDescent="0.3">
      <c r="A3155" s="44" t="s">
        <v>4167</v>
      </c>
      <c r="B3155" s="44" t="s">
        <v>10332</v>
      </c>
      <c r="C3155" s="98" t="s">
        <v>949</v>
      </c>
      <c r="D3155" s="98" t="s">
        <v>13151</v>
      </c>
      <c r="E3155" s="98" t="s">
        <v>187</v>
      </c>
      <c r="F3155" s="122">
        <v>1.144317904236952</v>
      </c>
      <c r="G3155" s="122">
        <v>1.1485312936747085</v>
      </c>
      <c r="H3155" s="99">
        <v>6529.4166666666661</v>
      </c>
      <c r="I3155" s="53">
        <v>7471.7283958898242</v>
      </c>
      <c r="J3155" s="54">
        <v>7061.0738294972625</v>
      </c>
      <c r="K3155" s="55">
        <v>1.0814249097541531</v>
      </c>
      <c r="L3155" s="121">
        <v>7499.2393711078694</v>
      </c>
      <c r="M3155" s="54">
        <v>7021.1299415380336</v>
      </c>
      <c r="N3155" s="120">
        <v>1.0753073819567396</v>
      </c>
      <c r="O3155" s="123">
        <v>6582.7921319738443</v>
      </c>
      <c r="P3155" s="53">
        <v>7532.8068964878066</v>
      </c>
      <c r="Q3155" s="54">
        <v>7118.8513731588619</v>
      </c>
      <c r="R3155" s="55">
        <v>1.0814334146419842</v>
      </c>
      <c r="S3155" s="121">
        <v>7560.5427633276122</v>
      </c>
      <c r="T3155" s="54">
        <v>7078.5799601065692</v>
      </c>
      <c r="U3155" s="55">
        <v>1.0753157350548244</v>
      </c>
    </row>
    <row r="3156" spans="1:21" ht="13" x14ac:dyDescent="0.3">
      <c r="A3156" s="44" t="s">
        <v>4166</v>
      </c>
      <c r="B3156" s="44" t="s">
        <v>10331</v>
      </c>
      <c r="C3156" s="98" t="s">
        <v>949</v>
      </c>
      <c r="D3156" s="98" t="s">
        <v>13151</v>
      </c>
      <c r="E3156" s="98" t="s">
        <v>187</v>
      </c>
      <c r="F3156" s="122">
        <v>1.144317904236952</v>
      </c>
      <c r="G3156" s="122">
        <v>1.1485312936747085</v>
      </c>
      <c r="H3156" s="99">
        <v>4127.916666666667</v>
      </c>
      <c r="I3156" s="53">
        <v>4723.6489488647849</v>
      </c>
      <c r="J3156" s="54">
        <v>4464.0319087226644</v>
      </c>
      <c r="K3156" s="55">
        <v>1.0814249097541531</v>
      </c>
      <c r="L3156" s="121">
        <v>4741.0414693480579</v>
      </c>
      <c r="M3156" s="54">
        <v>4438.7792637689245</v>
      </c>
      <c r="N3156" s="120">
        <v>1.0753073819567394</v>
      </c>
      <c r="O3156" s="123">
        <v>4162.7184266247004</v>
      </c>
      <c r="P3156" s="53">
        <v>4763.4732258837194</v>
      </c>
      <c r="Q3156" s="54">
        <v>4501.7028022978584</v>
      </c>
      <c r="R3156" s="55">
        <v>1.0814334146419844</v>
      </c>
      <c r="S3156" s="121">
        <v>4781.0123797348142</v>
      </c>
      <c r="T3156" s="54">
        <v>4476.2366247522023</v>
      </c>
      <c r="U3156" s="55">
        <v>1.0753157350548246</v>
      </c>
    </row>
    <row r="3157" spans="1:21" ht="13" x14ac:dyDescent="0.3">
      <c r="A3157" s="44" t="s">
        <v>4165</v>
      </c>
      <c r="B3157" s="44" t="s">
        <v>10330</v>
      </c>
      <c r="C3157" s="98" t="s">
        <v>4051</v>
      </c>
      <c r="D3157" s="98" t="s">
        <v>13158</v>
      </c>
      <c r="E3157" s="98" t="s">
        <v>275</v>
      </c>
      <c r="F3157" s="122">
        <v>1.1072898637091768</v>
      </c>
      <c r="G3157" s="122">
        <v>1.1281845081240052</v>
      </c>
      <c r="H3157" s="99">
        <v>8813.75</v>
      </c>
      <c r="I3157" s="53">
        <v>9759.3760362667563</v>
      </c>
      <c r="J3157" s="54">
        <v>9222.9897917346716</v>
      </c>
      <c r="K3157" s="55">
        <v>1.0464319718320434</v>
      </c>
      <c r="L3157" s="121">
        <v>9943.5362084779499</v>
      </c>
      <c r="M3157" s="54">
        <v>9309.5921257142509</v>
      </c>
      <c r="N3157" s="120">
        <v>1.056257793301858</v>
      </c>
      <c r="O3157" s="123">
        <v>8891.7429467048023</v>
      </c>
      <c r="P3157" s="53">
        <v>9845.7368355937942</v>
      </c>
      <c r="Q3157" s="54">
        <v>9304.6772809890426</v>
      </c>
      <c r="R3157" s="55">
        <v>1.0464402015172143</v>
      </c>
      <c r="S3157" s="121">
        <v>10031.52664269325</v>
      </c>
      <c r="T3157" s="54">
        <v>9392.0457413021086</v>
      </c>
      <c r="U3157" s="55">
        <v>1.0562659984207836</v>
      </c>
    </row>
    <row r="3158" spans="1:21" ht="13" x14ac:dyDescent="0.3">
      <c r="A3158" s="44" t="s">
        <v>4164</v>
      </c>
      <c r="B3158" s="44" t="s">
        <v>10329</v>
      </c>
      <c r="C3158" s="98" t="s">
        <v>4051</v>
      </c>
      <c r="D3158" s="98" t="s">
        <v>13158</v>
      </c>
      <c r="E3158" s="98" t="s">
        <v>275</v>
      </c>
      <c r="F3158" s="122">
        <v>1.1072898637091768</v>
      </c>
      <c r="G3158" s="122">
        <v>1.1281845081240052</v>
      </c>
      <c r="H3158" s="99">
        <v>19074.166666666664</v>
      </c>
      <c r="I3158" s="53">
        <v>21120.631408699453</v>
      </c>
      <c r="J3158" s="54">
        <v>19959.817836053033</v>
      </c>
      <c r="K3158" s="55">
        <v>1.0464319718320434</v>
      </c>
      <c r="L3158" s="121">
        <v>21519.179338708625</v>
      </c>
      <c r="M3158" s="54">
        <v>20147.237192405188</v>
      </c>
      <c r="N3158" s="120">
        <v>1.056257793301858</v>
      </c>
      <c r="O3158" s="123">
        <v>19248.868704654364</v>
      </c>
      <c r="P3158" s="53">
        <v>21314.077204532568</v>
      </c>
      <c r="Q3158" s="54">
        <v>20142.790046276914</v>
      </c>
      <c r="R3158" s="55">
        <v>1.0464402015172143</v>
      </c>
      <c r="S3158" s="121">
        <v>21716.275471504039</v>
      </c>
      <c r="T3158" s="54">
        <v>20331.925520792316</v>
      </c>
      <c r="U3158" s="55">
        <v>1.0562659984207836</v>
      </c>
    </row>
    <row r="3159" spans="1:21" ht="13" x14ac:dyDescent="0.3">
      <c r="A3159" s="44" t="s">
        <v>4163</v>
      </c>
      <c r="B3159" s="44" t="s">
        <v>10328</v>
      </c>
      <c r="C3159" s="98" t="s">
        <v>4051</v>
      </c>
      <c r="D3159" s="98" t="s">
        <v>13158</v>
      </c>
      <c r="E3159" s="98" t="s">
        <v>275</v>
      </c>
      <c r="F3159" s="122">
        <v>1.1072898637091768</v>
      </c>
      <c r="G3159" s="122">
        <v>1.1281845081240052</v>
      </c>
      <c r="H3159" s="99">
        <v>12618</v>
      </c>
      <c r="I3159" s="53">
        <v>13971.783500282392</v>
      </c>
      <c r="J3159" s="54">
        <v>13203.878620576723</v>
      </c>
      <c r="K3159" s="55">
        <v>1.0464319718320434</v>
      </c>
      <c r="L3159" s="121">
        <v>14235.432123508697</v>
      </c>
      <c r="M3159" s="54">
        <v>13327.860835882844</v>
      </c>
      <c r="N3159" s="120">
        <v>1.056257793301858</v>
      </c>
      <c r="O3159" s="123">
        <v>12745.391247258864</v>
      </c>
      <c r="P3159" s="53">
        <v>14112.842537097402</v>
      </c>
      <c r="Q3159" s="54">
        <v>13337.289785197305</v>
      </c>
      <c r="R3159" s="55">
        <v>1.0464402015172143</v>
      </c>
      <c r="S3159" s="121">
        <v>14379.152955136742</v>
      </c>
      <c r="T3159" s="54">
        <v>13462.5234110494</v>
      </c>
      <c r="U3159" s="55">
        <v>1.0562659984207836</v>
      </c>
    </row>
    <row r="3160" spans="1:21" ht="13" x14ac:dyDescent="0.3">
      <c r="A3160" s="44" t="s">
        <v>4162</v>
      </c>
      <c r="B3160" s="44" t="s">
        <v>10327</v>
      </c>
      <c r="C3160" s="98" t="s">
        <v>4051</v>
      </c>
      <c r="D3160" s="98" t="s">
        <v>13158</v>
      </c>
      <c r="E3160" s="98" t="s">
        <v>273</v>
      </c>
      <c r="F3160" s="122">
        <v>1.1025433940732501</v>
      </c>
      <c r="G3160" s="122">
        <v>1.1232323717058794</v>
      </c>
      <c r="H3160" s="99">
        <v>6661.666666666667</v>
      </c>
      <c r="I3160" s="53">
        <v>7344.7765768513009</v>
      </c>
      <c r="J3160" s="54">
        <v>6941.0994247112021</v>
      </c>
      <c r="K3160" s="55">
        <v>1.0419463734867953</v>
      </c>
      <c r="L3160" s="121">
        <v>7482.5996495140007</v>
      </c>
      <c r="M3160" s="54">
        <v>7005.5510752397158</v>
      </c>
      <c r="N3160" s="120">
        <v>1.0516213773189464</v>
      </c>
      <c r="O3160" s="123">
        <v>6722.0581099036735</v>
      </c>
      <c r="P3160" s="53">
        <v>7411.3607636508123</v>
      </c>
      <c r="Q3160" s="54">
        <v>7004.0791532690127</v>
      </c>
      <c r="R3160" s="55">
        <v>1.0419545678948885</v>
      </c>
      <c r="S3160" s="121">
        <v>7550.433273531844</v>
      </c>
      <c r="T3160" s="54">
        <v>7069.1149211384236</v>
      </c>
      <c r="U3160" s="55">
        <v>1.0516295464217169</v>
      </c>
    </row>
    <row r="3161" spans="1:21" ht="13" x14ac:dyDescent="0.3">
      <c r="A3161" s="44" t="s">
        <v>4161</v>
      </c>
      <c r="B3161" s="44" t="s">
        <v>10326</v>
      </c>
      <c r="C3161" s="98" t="s">
        <v>4051</v>
      </c>
      <c r="D3161" s="98" t="s">
        <v>13158</v>
      </c>
      <c r="E3161" s="98" t="s">
        <v>279</v>
      </c>
      <c r="F3161" s="122">
        <v>1.0925784321108898</v>
      </c>
      <c r="G3161" s="122">
        <v>1.1205912324495848</v>
      </c>
      <c r="H3161" s="99">
        <v>8437.5833333333339</v>
      </c>
      <c r="I3161" s="53">
        <v>9218.7215691383099</v>
      </c>
      <c r="J3161" s="54">
        <v>8712.0503000447025</v>
      </c>
      <c r="K3161" s="55">
        <v>1.0325290970018708</v>
      </c>
      <c r="L3161" s="121">
        <v>9455.0819063960771</v>
      </c>
      <c r="M3161" s="54">
        <v>8852.2789295742714</v>
      </c>
      <c r="N3161" s="120">
        <v>1.049148622284138</v>
      </c>
      <c r="O3161" s="123">
        <v>8510.1072600316329</v>
      </c>
      <c r="P3161" s="53">
        <v>9297.9596472608609</v>
      </c>
      <c r="Q3161" s="54">
        <v>8787.0024696027085</v>
      </c>
      <c r="R3161" s="55">
        <v>1.0325372173476044</v>
      </c>
      <c r="S3161" s="121">
        <v>9536.3515827970059</v>
      </c>
      <c r="T3161" s="54">
        <v>8928.4366638258489</v>
      </c>
      <c r="U3161" s="55">
        <v>1.0491567721782935</v>
      </c>
    </row>
    <row r="3162" spans="1:21" ht="13" x14ac:dyDescent="0.3">
      <c r="A3162" s="44" t="s">
        <v>4160</v>
      </c>
      <c r="B3162" s="44" t="s">
        <v>10325</v>
      </c>
      <c r="C3162" s="98" t="s">
        <v>4051</v>
      </c>
      <c r="D3162" s="98" t="s">
        <v>13158</v>
      </c>
      <c r="E3162" s="98" t="s">
        <v>281</v>
      </c>
      <c r="F3162" s="122">
        <v>1.1182062251486735</v>
      </c>
      <c r="G3162" s="122">
        <v>1.1358316013594887</v>
      </c>
      <c r="H3162" s="99">
        <v>6399.75</v>
      </c>
      <c r="I3162" s="53">
        <v>7156.240289395223</v>
      </c>
      <c r="J3162" s="54">
        <v>6762.9253029110823</v>
      </c>
      <c r="K3162" s="55">
        <v>1.0567483578125836</v>
      </c>
      <c r="L3162" s="121">
        <v>7269.0382908003876</v>
      </c>
      <c r="M3162" s="54">
        <v>6805.6051906215298</v>
      </c>
      <c r="N3162" s="120">
        <v>1.0634173507748788</v>
      </c>
      <c r="O3162" s="123">
        <v>6455.9589719314281</v>
      </c>
      <c r="P3162" s="53">
        <v>7219.0935117181534</v>
      </c>
      <c r="Q3162" s="54">
        <v>6822.377695997825</v>
      </c>
      <c r="R3162" s="55">
        <v>1.0567566686311787</v>
      </c>
      <c r="S3162" s="121">
        <v>7332.8822174000325</v>
      </c>
      <c r="T3162" s="54">
        <v>6865.43211760953</v>
      </c>
      <c r="U3162" s="55">
        <v>1.0634256115099814</v>
      </c>
    </row>
    <row r="3163" spans="1:21" ht="13" x14ac:dyDescent="0.3">
      <c r="A3163" s="44" t="s">
        <v>4159</v>
      </c>
      <c r="B3163" s="44" t="s">
        <v>10324</v>
      </c>
      <c r="C3163" s="98" t="s">
        <v>4051</v>
      </c>
      <c r="D3163" s="98" t="s">
        <v>13158</v>
      </c>
      <c r="E3163" s="98" t="s">
        <v>275</v>
      </c>
      <c r="F3163" s="122">
        <v>1.1072898637091768</v>
      </c>
      <c r="G3163" s="122">
        <v>1.1281845081240052</v>
      </c>
      <c r="H3163" s="99">
        <v>15886.5</v>
      </c>
      <c r="I3163" s="53">
        <v>17590.960419815838</v>
      </c>
      <c r="J3163" s="54">
        <v>16624.141520509758</v>
      </c>
      <c r="K3163" s="55">
        <v>1.0464319718320434</v>
      </c>
      <c r="L3163" s="121">
        <v>17922.903188312008</v>
      </c>
      <c r="M3163" s="54">
        <v>16780.239433289968</v>
      </c>
      <c r="N3163" s="120">
        <v>1.056257793301858</v>
      </c>
      <c r="O3163" s="123">
        <v>16035.40788727415</v>
      </c>
      <c r="P3163" s="53">
        <v>17755.844614020854</v>
      </c>
      <c r="Q3163" s="54">
        <v>16780.095460969893</v>
      </c>
      <c r="R3163" s="55">
        <v>1.0464402015172145</v>
      </c>
      <c r="S3163" s="121">
        <v>18090.89875987218</v>
      </c>
      <c r="T3163" s="54">
        <v>16937.656122136137</v>
      </c>
      <c r="U3163" s="55">
        <v>1.0562659984207836</v>
      </c>
    </row>
    <row r="3164" spans="1:21" ht="13" x14ac:dyDescent="0.3">
      <c r="A3164" s="44" t="s">
        <v>4158</v>
      </c>
      <c r="B3164" s="44" t="s">
        <v>10323</v>
      </c>
      <c r="C3164" s="98" t="s">
        <v>4051</v>
      </c>
      <c r="D3164" s="98" t="s">
        <v>13158</v>
      </c>
      <c r="E3164" s="98" t="s">
        <v>279</v>
      </c>
      <c r="F3164" s="122">
        <v>1.0925784321108898</v>
      </c>
      <c r="G3164" s="122">
        <v>1.1205912324495848</v>
      </c>
      <c r="H3164" s="99">
        <v>24730.166666666672</v>
      </c>
      <c r="I3164" s="53">
        <v>27019.646722507663</v>
      </c>
      <c r="J3164" s="54">
        <v>25534.6166570391</v>
      </c>
      <c r="K3164" s="55">
        <v>1.0325290970018706</v>
      </c>
      <c r="L3164" s="121">
        <v>27712.407943683647</v>
      </c>
      <c r="M3164" s="54">
        <v>25945.620287190453</v>
      </c>
      <c r="N3164" s="120">
        <v>1.049148622284138</v>
      </c>
      <c r="O3164" s="123">
        <v>24975.904804064805</v>
      </c>
      <c r="P3164" s="53">
        <v>27288.134911375964</v>
      </c>
      <c r="Q3164" s="54">
        <v>25788.55124712774</v>
      </c>
      <c r="R3164" s="55">
        <v>1.0325372173476044</v>
      </c>
      <c r="S3164" s="121">
        <v>27987.779945930484</v>
      </c>
      <c r="T3164" s="54">
        <v>26203.639666464966</v>
      </c>
      <c r="U3164" s="55">
        <v>1.0491567721782935</v>
      </c>
    </row>
    <row r="3165" spans="1:21" ht="13" x14ac:dyDescent="0.3">
      <c r="A3165" s="44" t="s">
        <v>4157</v>
      </c>
      <c r="B3165" s="44" t="s">
        <v>10322</v>
      </c>
      <c r="C3165" s="98" t="s">
        <v>4051</v>
      </c>
      <c r="D3165" s="98" t="s">
        <v>13158</v>
      </c>
      <c r="E3165" s="98" t="s">
        <v>277</v>
      </c>
      <c r="F3165" s="122">
        <v>1.1114543234572816</v>
      </c>
      <c r="G3165" s="122">
        <v>1.1304693972880338</v>
      </c>
      <c r="H3165" s="99">
        <v>8544.25</v>
      </c>
      <c r="I3165" s="53">
        <v>9496.5436031998779</v>
      </c>
      <c r="J3165" s="54">
        <v>8974.6029237520852</v>
      </c>
      <c r="K3165" s="55">
        <v>1.0503675482051771</v>
      </c>
      <c r="L3165" s="121">
        <v>9659.0131477782816</v>
      </c>
      <c r="M3165" s="54">
        <v>9043.2086591145744</v>
      </c>
      <c r="N3165" s="120">
        <v>1.0583970107516254</v>
      </c>
      <c r="O3165" s="123">
        <v>8619.7684199273572</v>
      </c>
      <c r="P3165" s="53">
        <v>9580.4788775288016</v>
      </c>
      <c r="Q3165" s="54">
        <v>9053.9962261099208</v>
      </c>
      <c r="R3165" s="55">
        <v>1.0503758088417674</v>
      </c>
      <c r="S3165" s="121">
        <v>9744.3844104377058</v>
      </c>
      <c r="T3165" s="54">
        <v>9123.2079984877582</v>
      </c>
      <c r="U3165" s="55">
        <v>1.0584052324882116</v>
      </c>
    </row>
    <row r="3166" spans="1:21" ht="13" x14ac:dyDescent="0.3">
      <c r="A3166" s="44" t="s">
        <v>4156</v>
      </c>
      <c r="B3166" s="44" t="s">
        <v>10321</v>
      </c>
      <c r="C3166" s="98" t="s">
        <v>1228</v>
      </c>
      <c r="D3166" s="98" t="s">
        <v>13158</v>
      </c>
      <c r="E3166" s="98" t="s">
        <v>274</v>
      </c>
      <c r="F3166" s="122">
        <v>1.0971252502512447</v>
      </c>
      <c r="G3166" s="122">
        <v>1.1137360405221679</v>
      </c>
      <c r="H3166" s="99">
        <v>28342.583333333336</v>
      </c>
      <c r="I3166" s="53">
        <v>31095.363832350093</v>
      </c>
      <c r="J3166" s="54">
        <v>29386.327786765632</v>
      </c>
      <c r="K3166" s="55">
        <v>1.0368260169214978</v>
      </c>
      <c r="L3166" s="121">
        <v>31566.156539836258</v>
      </c>
      <c r="M3166" s="54">
        <v>29553.675493409322</v>
      </c>
      <c r="N3166" s="120">
        <v>1.0427304789345591</v>
      </c>
      <c r="O3166" s="123">
        <v>28595.18195808179</v>
      </c>
      <c r="P3166" s="53">
        <v>31372.496161740364</v>
      </c>
      <c r="Q3166" s="54">
        <v>29648.461781830309</v>
      </c>
      <c r="R3166" s="55">
        <v>1.0368341710604445</v>
      </c>
      <c r="S3166" s="121">
        <v>31847.484732004945</v>
      </c>
      <c r="T3166" s="54">
        <v>29817.299400413645</v>
      </c>
      <c r="U3166" s="55">
        <v>1.0427385789719184</v>
      </c>
    </row>
    <row r="3167" spans="1:21" ht="13" x14ac:dyDescent="0.3">
      <c r="A3167" s="44" t="s">
        <v>4155</v>
      </c>
      <c r="B3167" s="44" t="s">
        <v>10320</v>
      </c>
      <c r="C3167" s="98" t="s">
        <v>4051</v>
      </c>
      <c r="D3167" s="98" t="s">
        <v>13158</v>
      </c>
      <c r="E3167" s="98" t="s">
        <v>274</v>
      </c>
      <c r="F3167" s="122">
        <v>1.0971252502512447</v>
      </c>
      <c r="G3167" s="122">
        <v>1.1137360405221679</v>
      </c>
      <c r="H3167" s="99">
        <v>10797.833333333336</v>
      </c>
      <c r="I3167" s="53">
        <v>11846.575598004569</v>
      </c>
      <c r="J3167" s="54">
        <v>11195.474526382184</v>
      </c>
      <c r="K3167" s="55">
        <v>1.036826016921498</v>
      </c>
      <c r="L3167" s="121">
        <v>12025.936142884952</v>
      </c>
      <c r="M3167" s="54">
        <v>11259.229923122215</v>
      </c>
      <c r="N3167" s="120">
        <v>1.0427304789345591</v>
      </c>
      <c r="O3167" s="123">
        <v>10893.125657195455</v>
      </c>
      <c r="P3167" s="53">
        <v>11951.123212668817</v>
      </c>
      <c r="Q3167" s="54">
        <v>11294.364911035507</v>
      </c>
      <c r="R3167" s="55">
        <v>1.0368341710604443</v>
      </c>
      <c r="S3167" s="121">
        <v>12132.066638355303</v>
      </c>
      <c r="T3167" s="54">
        <v>11358.682368346534</v>
      </c>
      <c r="U3167" s="55">
        <v>1.0427385789719184</v>
      </c>
    </row>
    <row r="3168" spans="1:21" ht="13" x14ac:dyDescent="0.3">
      <c r="A3168" s="44" t="s">
        <v>4154</v>
      </c>
      <c r="B3168" s="44" t="s">
        <v>8348</v>
      </c>
      <c r="C3168" s="98" t="s">
        <v>4051</v>
      </c>
      <c r="D3168" s="98" t="s">
        <v>13158</v>
      </c>
      <c r="E3168" s="98" t="s">
        <v>278</v>
      </c>
      <c r="F3168" s="122">
        <v>1.1191251072562445</v>
      </c>
      <c r="G3168" s="122">
        <v>1.1341759593635461</v>
      </c>
      <c r="H3168" s="99">
        <v>10331.5</v>
      </c>
      <c r="I3168" s="53">
        <v>11562.24104561789</v>
      </c>
      <c r="J3168" s="54">
        <v>10926.767319655581</v>
      </c>
      <c r="K3168" s="55">
        <v>1.0576167371297083</v>
      </c>
      <c r="L3168" s="121">
        <v>11717.738924164476</v>
      </c>
      <c r="M3168" s="54">
        <v>10970.681629998802</v>
      </c>
      <c r="N3168" s="120">
        <v>1.0618672632240045</v>
      </c>
      <c r="O3168" s="123">
        <v>10438.875874149582</v>
      </c>
      <c r="P3168" s="53">
        <v>11682.408082292273</v>
      </c>
      <c r="Q3168" s="54">
        <v>11040.416668214953</v>
      </c>
      <c r="R3168" s="55">
        <v>1.0576250547776895</v>
      </c>
      <c r="S3168" s="121">
        <v>11839.522059240579</v>
      </c>
      <c r="T3168" s="54">
        <v>11084.78666270967</v>
      </c>
      <c r="U3168" s="55">
        <v>1.061875511917868</v>
      </c>
    </row>
    <row r="3169" spans="1:21" ht="13" x14ac:dyDescent="0.3">
      <c r="A3169" s="44" t="s">
        <v>4153</v>
      </c>
      <c r="B3169" s="44" t="s">
        <v>10319</v>
      </c>
      <c r="C3169" s="98" t="s">
        <v>4051</v>
      </c>
      <c r="D3169" s="98" t="s">
        <v>13158</v>
      </c>
      <c r="E3169" s="98" t="s">
        <v>278</v>
      </c>
      <c r="F3169" s="122">
        <v>1.1191251072562445</v>
      </c>
      <c r="G3169" s="122">
        <v>1.1341759593635461</v>
      </c>
      <c r="H3169" s="99">
        <v>20040.166666666672</v>
      </c>
      <c r="I3169" s="53">
        <v>22427.453670266354</v>
      </c>
      <c r="J3169" s="54">
        <v>21194.815681535547</v>
      </c>
      <c r="K3169" s="55">
        <v>1.0576167371297083</v>
      </c>
      <c r="L3169" s="121">
        <v>22729.075254972031</v>
      </c>
      <c r="M3169" s="54">
        <v>21279.996932886261</v>
      </c>
      <c r="N3169" s="120">
        <v>1.0618672632240045</v>
      </c>
      <c r="O3169" s="123">
        <v>20223.150961175306</v>
      </c>
      <c r="P3169" s="53">
        <v>22632.235988484539</v>
      </c>
      <c r="Q3169" s="54">
        <v>21388.51114309052</v>
      </c>
      <c r="R3169" s="55">
        <v>1.0576250547776895</v>
      </c>
      <c r="S3169" s="121">
        <v>22936.611642744821</v>
      </c>
      <c r="T3169" s="54">
        <v>21474.468779490351</v>
      </c>
      <c r="U3169" s="55">
        <v>1.061875511917868</v>
      </c>
    </row>
    <row r="3170" spans="1:21" ht="13" x14ac:dyDescent="0.3">
      <c r="A3170" s="44" t="s">
        <v>4152</v>
      </c>
      <c r="B3170" s="44" t="s">
        <v>10318</v>
      </c>
      <c r="C3170" s="98" t="s">
        <v>4051</v>
      </c>
      <c r="D3170" s="98" t="s">
        <v>13158</v>
      </c>
      <c r="E3170" s="98" t="s">
        <v>271</v>
      </c>
      <c r="F3170" s="122">
        <v>1.1035165618658678</v>
      </c>
      <c r="G3170" s="122">
        <v>1.1234654227800798</v>
      </c>
      <c r="H3170" s="99">
        <v>13174.166666666668</v>
      </c>
      <c r="I3170" s="53">
        <v>14537.911105447922</v>
      </c>
      <c r="J3170" s="54">
        <v>13738.891218088869</v>
      </c>
      <c r="K3170" s="55">
        <v>1.0428660548868771</v>
      </c>
      <c r="L3170" s="121">
        <v>14800.720723941902</v>
      </c>
      <c r="M3170" s="54">
        <v>13857.109806572171</v>
      </c>
      <c r="N3170" s="120">
        <v>1.0518395703641346</v>
      </c>
      <c r="O3170" s="123">
        <v>13287.90650980789</v>
      </c>
      <c r="P3170" s="53">
        <v>14663.424906098286</v>
      </c>
      <c r="Q3170" s="54">
        <v>13857.615622227122</v>
      </c>
      <c r="R3170" s="55">
        <v>1.0428742565278231</v>
      </c>
      <c r="S3170" s="121">
        <v>14928.503504903496</v>
      </c>
      <c r="T3170" s="54">
        <v>13976.854447111284</v>
      </c>
      <c r="U3170" s="55">
        <v>1.051847741161851</v>
      </c>
    </row>
    <row r="3171" spans="1:21" ht="13" x14ac:dyDescent="0.3">
      <c r="A3171" s="44" t="s">
        <v>4151</v>
      </c>
      <c r="B3171" s="44" t="s">
        <v>10317</v>
      </c>
      <c r="C3171" s="98" t="s">
        <v>4051</v>
      </c>
      <c r="D3171" s="98" t="s">
        <v>13158</v>
      </c>
      <c r="E3171" s="98" t="s">
        <v>281</v>
      </c>
      <c r="F3171" s="122">
        <v>1.1182062251486735</v>
      </c>
      <c r="G3171" s="122">
        <v>1.1358316013594887</v>
      </c>
      <c r="H3171" s="99">
        <v>13229.333333333334</v>
      </c>
      <c r="I3171" s="53">
        <v>14793.122887900185</v>
      </c>
      <c r="J3171" s="54">
        <v>13980.076274955274</v>
      </c>
      <c r="K3171" s="55">
        <v>1.0567483578125836</v>
      </c>
      <c r="L3171" s="121">
        <v>15026.294864918464</v>
      </c>
      <c r="M3171" s="54">
        <v>14068.30260585113</v>
      </c>
      <c r="N3171" s="120">
        <v>1.0634173507748788</v>
      </c>
      <c r="O3171" s="123">
        <v>13335.234580610982</v>
      </c>
      <c r="P3171" s="53">
        <v>14911.542321857061</v>
      </c>
      <c r="Q3171" s="54">
        <v>14092.098070821754</v>
      </c>
      <c r="R3171" s="55">
        <v>1.0567566686311787</v>
      </c>
      <c r="S3171" s="121">
        <v>15146.580848199801</v>
      </c>
      <c r="T3171" s="54">
        <v>14181.029988515284</v>
      </c>
      <c r="U3171" s="55">
        <v>1.0634256115099814</v>
      </c>
    </row>
    <row r="3172" spans="1:21" ht="13" x14ac:dyDescent="0.3">
      <c r="A3172" s="44" t="s">
        <v>4150</v>
      </c>
      <c r="B3172" s="44" t="s">
        <v>10316</v>
      </c>
      <c r="C3172" s="98" t="s">
        <v>4051</v>
      </c>
      <c r="D3172" s="98" t="s">
        <v>13158</v>
      </c>
      <c r="E3172" s="98" t="s">
        <v>272</v>
      </c>
      <c r="F3172" s="122">
        <v>1.0923492278321481</v>
      </c>
      <c r="G3172" s="122">
        <v>1.1178189702305097</v>
      </c>
      <c r="H3172" s="99">
        <v>16638.833333333336</v>
      </c>
      <c r="I3172" s="53">
        <v>18175.416743694477</v>
      </c>
      <c r="J3172" s="54">
        <v>17176.475469813086</v>
      </c>
      <c r="K3172" s="55">
        <v>1.0323124900471636</v>
      </c>
      <c r="L3172" s="121">
        <v>18599.203542503747</v>
      </c>
      <c r="M3172" s="54">
        <v>17413.422671123713</v>
      </c>
      <c r="N3172" s="120">
        <v>1.0465531039510207</v>
      </c>
      <c r="O3172" s="123">
        <v>16787.709699226631</v>
      </c>
      <c r="P3172" s="53">
        <v>18338.041727020471</v>
      </c>
      <c r="Q3172" s="54">
        <v>17330.298695206369</v>
      </c>
      <c r="R3172" s="55">
        <v>1.0323206086893875</v>
      </c>
      <c r="S3172" s="121">
        <v>18765.620368518252</v>
      </c>
      <c r="T3172" s="54">
        <v>17569.36617353341</v>
      </c>
      <c r="U3172" s="55">
        <v>1.046561233682924</v>
      </c>
    </row>
    <row r="3173" spans="1:21" ht="13" x14ac:dyDescent="0.3">
      <c r="A3173" s="44" t="s">
        <v>4149</v>
      </c>
      <c r="B3173" s="44" t="s">
        <v>10315</v>
      </c>
      <c r="C3173" s="98" t="s">
        <v>4051</v>
      </c>
      <c r="D3173" s="98" t="s">
        <v>13158</v>
      </c>
      <c r="E3173" s="98" t="s">
        <v>272</v>
      </c>
      <c r="F3173" s="122">
        <v>1.0923492278321481</v>
      </c>
      <c r="G3173" s="122">
        <v>1.1178189702305097</v>
      </c>
      <c r="H3173" s="99">
        <v>5138.833333333333</v>
      </c>
      <c r="I3173" s="53">
        <v>5613.4006236247697</v>
      </c>
      <c r="J3173" s="54">
        <v>5304.8818342706991</v>
      </c>
      <c r="K3173" s="55">
        <v>1.0323124900471636</v>
      </c>
      <c r="L3173" s="121">
        <v>5744.2853848528839</v>
      </c>
      <c r="M3173" s="54">
        <v>5378.0619756869719</v>
      </c>
      <c r="N3173" s="120">
        <v>1.0465531039510212</v>
      </c>
      <c r="O3173" s="123">
        <v>5185.0768512084505</v>
      </c>
      <c r="P3173" s="53">
        <v>5663.9146946678966</v>
      </c>
      <c r="Q3173" s="54">
        <v>5352.6616911407609</v>
      </c>
      <c r="R3173" s="55">
        <v>1.0323206086893877</v>
      </c>
      <c r="S3173" s="121">
        <v>5795.9772663838839</v>
      </c>
      <c r="T3173" s="54">
        <v>5426.5004261414861</v>
      </c>
      <c r="U3173" s="55">
        <v>1.0465612336829238</v>
      </c>
    </row>
    <row r="3174" spans="1:21" ht="13" x14ac:dyDescent="0.3">
      <c r="A3174" s="44" t="s">
        <v>4148</v>
      </c>
      <c r="B3174" s="44" t="s">
        <v>10314</v>
      </c>
      <c r="C3174" s="98" t="s">
        <v>4051</v>
      </c>
      <c r="D3174" s="98" t="s">
        <v>13158</v>
      </c>
      <c r="E3174" s="98" t="s">
        <v>273</v>
      </c>
      <c r="F3174" s="122">
        <v>1.1025433940732501</v>
      </c>
      <c r="G3174" s="122">
        <v>1.1232323717058794</v>
      </c>
      <c r="H3174" s="99">
        <v>11193.083333333334</v>
      </c>
      <c r="I3174" s="53">
        <v>12340.860088478061</v>
      </c>
      <c r="J3174" s="54">
        <v>11662.592587302159</v>
      </c>
      <c r="K3174" s="55">
        <v>1.0419463734867953</v>
      </c>
      <c r="L3174" s="121">
        <v>12572.433539201551</v>
      </c>
      <c r="M3174" s="54">
        <v>11770.885711445746</v>
      </c>
      <c r="N3174" s="120">
        <v>1.0516213773189464</v>
      </c>
      <c r="O3174" s="123">
        <v>11296.006182149376</v>
      </c>
      <c r="P3174" s="53">
        <v>12454.336995539388</v>
      </c>
      <c r="Q3174" s="54">
        <v>11769.925240459443</v>
      </c>
      <c r="R3174" s="55">
        <v>1.0419545678948885</v>
      </c>
      <c r="S3174" s="121">
        <v>12688.039814779921</v>
      </c>
      <c r="T3174" s="54">
        <v>11879.21385771066</v>
      </c>
      <c r="U3174" s="55">
        <v>1.0516295464217169</v>
      </c>
    </row>
    <row r="3175" spans="1:21" ht="13" x14ac:dyDescent="0.3">
      <c r="A3175" s="44" t="s">
        <v>4147</v>
      </c>
      <c r="B3175" s="44" t="s">
        <v>10313</v>
      </c>
      <c r="C3175" s="98" t="s">
        <v>4051</v>
      </c>
      <c r="D3175" s="98" t="s">
        <v>13158</v>
      </c>
      <c r="E3175" s="98" t="s">
        <v>271</v>
      </c>
      <c r="F3175" s="122">
        <v>1.1035165618658678</v>
      </c>
      <c r="G3175" s="122">
        <v>1.1234654227800798</v>
      </c>
      <c r="H3175" s="99">
        <v>13108.416666666666</v>
      </c>
      <c r="I3175" s="53">
        <v>14465.354891505238</v>
      </c>
      <c r="J3175" s="54">
        <v>13670.322774980055</v>
      </c>
      <c r="K3175" s="55">
        <v>1.0428660548868771</v>
      </c>
      <c r="L3175" s="121">
        <v>14726.852872394111</v>
      </c>
      <c r="M3175" s="54">
        <v>13787.951354820727</v>
      </c>
      <c r="N3175" s="120">
        <v>1.0518395703641346</v>
      </c>
      <c r="O3175" s="123">
        <v>13225.429334810295</v>
      </c>
      <c r="P3175" s="53">
        <v>14594.480308749848</v>
      </c>
      <c r="Q3175" s="54">
        <v>13792.459784801547</v>
      </c>
      <c r="R3175" s="55">
        <v>1.0428742565278231</v>
      </c>
      <c r="S3175" s="121">
        <v>14858.312559080718</v>
      </c>
      <c r="T3175" s="54">
        <v>13911.137971715891</v>
      </c>
      <c r="U3175" s="55">
        <v>1.051847741161851</v>
      </c>
    </row>
    <row r="3176" spans="1:21" ht="13" x14ac:dyDescent="0.3">
      <c r="A3176" s="44" t="s">
        <v>4146</v>
      </c>
      <c r="B3176" s="44" t="s">
        <v>10312</v>
      </c>
      <c r="C3176" s="98" t="s">
        <v>4051</v>
      </c>
      <c r="D3176" s="98" t="s">
        <v>13158</v>
      </c>
      <c r="E3176" s="98" t="s">
        <v>271</v>
      </c>
      <c r="F3176" s="122">
        <v>1.1035165618658678</v>
      </c>
      <c r="G3176" s="122">
        <v>1.1234654227800798</v>
      </c>
      <c r="H3176" s="99">
        <v>11309.416666666668</v>
      </c>
      <c r="I3176" s="53">
        <v>12480.128596708544</v>
      </c>
      <c r="J3176" s="54">
        <v>11794.206742238564</v>
      </c>
      <c r="K3176" s="55">
        <v>1.0428660548868771</v>
      </c>
      <c r="L3176" s="121">
        <v>12705.738576812748</v>
      </c>
      <c r="M3176" s="54">
        <v>11895.691967735649</v>
      </c>
      <c r="N3176" s="120">
        <v>1.0518395703641343</v>
      </c>
      <c r="O3176" s="123">
        <v>11415.371773732066</v>
      </c>
      <c r="P3176" s="53">
        <v>12597.051812169482</v>
      </c>
      <c r="Q3176" s="54">
        <v>11904.797351519524</v>
      </c>
      <c r="R3176" s="55">
        <v>1.0428742565278231</v>
      </c>
      <c r="S3176" s="121">
        <v>12824.775475967685</v>
      </c>
      <c r="T3176" s="54">
        <v>12007.233014722826</v>
      </c>
      <c r="U3176" s="55">
        <v>1.051847741161851</v>
      </c>
    </row>
    <row r="3177" spans="1:21" ht="13" x14ac:dyDescent="0.3">
      <c r="A3177" s="44" t="s">
        <v>4145</v>
      </c>
      <c r="B3177" s="44" t="s">
        <v>10311</v>
      </c>
      <c r="C3177" s="98" t="s">
        <v>4051</v>
      </c>
      <c r="D3177" s="98" t="s">
        <v>13158</v>
      </c>
      <c r="E3177" s="98" t="s">
        <v>272</v>
      </c>
      <c r="F3177" s="122">
        <v>1.0923492278321481</v>
      </c>
      <c r="G3177" s="122">
        <v>1.1178189702305097</v>
      </c>
      <c r="H3177" s="99">
        <v>11446.666666666668</v>
      </c>
      <c r="I3177" s="53">
        <v>12503.757494585323</v>
      </c>
      <c r="J3177" s="54">
        <v>11816.536969406534</v>
      </c>
      <c r="K3177" s="55">
        <v>1.0323124900471636</v>
      </c>
      <c r="L3177" s="121">
        <v>12795.301145905236</v>
      </c>
      <c r="M3177" s="54">
        <v>11979.544529892688</v>
      </c>
      <c r="N3177" s="120">
        <v>1.046553103951021</v>
      </c>
      <c r="O3177" s="123">
        <v>11549.931262188173</v>
      </c>
      <c r="P3177" s="53">
        <v>12616.558495765637</v>
      </c>
      <c r="Q3177" s="54">
        <v>11923.232070902683</v>
      </c>
      <c r="R3177" s="55">
        <v>1.0323206086893877</v>
      </c>
      <c r="S3177" s="121">
        <v>12910.732269732354</v>
      </c>
      <c r="T3177" s="54">
        <v>12087.710310708624</v>
      </c>
      <c r="U3177" s="55">
        <v>1.046561233682924</v>
      </c>
    </row>
    <row r="3178" spans="1:21" ht="13" x14ac:dyDescent="0.3">
      <c r="A3178" s="44" t="s">
        <v>4144</v>
      </c>
      <c r="B3178" s="44" t="s">
        <v>10310</v>
      </c>
      <c r="C3178" s="98" t="s">
        <v>1228</v>
      </c>
      <c r="D3178" s="98" t="s">
        <v>13158</v>
      </c>
      <c r="E3178" s="98" t="s">
        <v>272</v>
      </c>
      <c r="F3178" s="122">
        <v>1.0923492278321481</v>
      </c>
      <c r="G3178" s="122">
        <v>1.1178189702305097</v>
      </c>
      <c r="H3178" s="99">
        <v>16947</v>
      </c>
      <c r="I3178" s="53">
        <v>18512.042364071414</v>
      </c>
      <c r="J3178" s="54">
        <v>17494.599768829281</v>
      </c>
      <c r="K3178" s="55">
        <v>1.0323124900471636</v>
      </c>
      <c r="L3178" s="121">
        <v>18943.678088496446</v>
      </c>
      <c r="M3178" s="54">
        <v>17735.935452657952</v>
      </c>
      <c r="N3178" s="120">
        <v>1.046553103951021</v>
      </c>
      <c r="O3178" s="123">
        <v>17097.356978603952</v>
      </c>
      <c r="P3178" s="53">
        <v>18676.284693548616</v>
      </c>
      <c r="Q3178" s="54">
        <v>17649.953963132182</v>
      </c>
      <c r="R3178" s="55">
        <v>1.0323206086893877</v>
      </c>
      <c r="S3178" s="121">
        <v>19111.749971486486</v>
      </c>
      <c r="T3178" s="54">
        <v>17893.431012245099</v>
      </c>
      <c r="U3178" s="55">
        <v>1.0465612336829238</v>
      </c>
    </row>
    <row r="3179" spans="1:21" ht="13" x14ac:dyDescent="0.3">
      <c r="A3179" s="44" t="s">
        <v>4143</v>
      </c>
      <c r="B3179" s="44" t="s">
        <v>10309</v>
      </c>
      <c r="C3179" s="98" t="s">
        <v>4051</v>
      </c>
      <c r="D3179" s="98" t="s">
        <v>13158</v>
      </c>
      <c r="E3179" s="98" t="s">
        <v>278</v>
      </c>
      <c r="F3179" s="122">
        <v>1.1191251072562445</v>
      </c>
      <c r="G3179" s="122">
        <v>1.1341759593635461</v>
      </c>
      <c r="H3179" s="99">
        <v>11261.333333333332</v>
      </c>
      <c r="I3179" s="53">
        <v>12602.840874514986</v>
      </c>
      <c r="J3179" s="54">
        <v>11910.17461573002</v>
      </c>
      <c r="K3179" s="55">
        <v>1.0576167371297083</v>
      </c>
      <c r="L3179" s="121">
        <v>12772.333537046012</v>
      </c>
      <c r="M3179" s="54">
        <v>11958.041206919921</v>
      </c>
      <c r="N3179" s="120">
        <v>1.0618672632240045</v>
      </c>
      <c r="O3179" s="123">
        <v>11369.997841311331</v>
      </c>
      <c r="P3179" s="53">
        <v>12724.450053660812</v>
      </c>
      <c r="Q3179" s="54">
        <v>12025.194589739111</v>
      </c>
      <c r="R3179" s="55">
        <v>1.0576250547776898</v>
      </c>
      <c r="S3179" s="121">
        <v>12895.578209630727</v>
      </c>
      <c r="T3179" s="54">
        <v>12073.522278247523</v>
      </c>
      <c r="U3179" s="55">
        <v>1.061875511917868</v>
      </c>
    </row>
    <row r="3180" spans="1:21" ht="13" x14ac:dyDescent="0.3">
      <c r="A3180" s="44" t="s">
        <v>4142</v>
      </c>
      <c r="B3180" s="44" t="s">
        <v>10308</v>
      </c>
      <c r="C3180" s="98" t="s">
        <v>4051</v>
      </c>
      <c r="D3180" s="98" t="s">
        <v>13158</v>
      </c>
      <c r="E3180" s="98" t="s">
        <v>279</v>
      </c>
      <c r="F3180" s="122">
        <v>1.0925784321108898</v>
      </c>
      <c r="G3180" s="122">
        <v>1.1205912324495848</v>
      </c>
      <c r="H3180" s="99">
        <v>12804.583333333332</v>
      </c>
      <c r="I3180" s="53">
        <v>13990.011582166562</v>
      </c>
      <c r="J3180" s="54">
        <v>13221.104866651867</v>
      </c>
      <c r="K3180" s="55">
        <v>1.0325290970018706</v>
      </c>
      <c r="L3180" s="121">
        <v>14348.703818503411</v>
      </c>
      <c r="M3180" s="54">
        <v>13433.9109630891</v>
      </c>
      <c r="N3180" s="120">
        <v>1.049148622284138</v>
      </c>
      <c r="O3180" s="123">
        <v>12918.366141187402</v>
      </c>
      <c r="P3180" s="53">
        <v>14114.328223972936</v>
      </c>
      <c r="Q3180" s="54">
        <v>13338.693828099149</v>
      </c>
      <c r="R3180" s="55">
        <v>1.0325372173476044</v>
      </c>
      <c r="S3180" s="121">
        <v>14476.207835388177</v>
      </c>
      <c r="T3180" s="54">
        <v>13553.391322505531</v>
      </c>
      <c r="U3180" s="55">
        <v>1.0491567721782935</v>
      </c>
    </row>
    <row r="3181" spans="1:21" ht="13" x14ac:dyDescent="0.3">
      <c r="A3181" s="44" t="s">
        <v>4141</v>
      </c>
      <c r="B3181" s="44" t="s">
        <v>13319</v>
      </c>
      <c r="C3181" s="98" t="s">
        <v>4051</v>
      </c>
      <c r="D3181" s="98" t="s">
        <v>13158</v>
      </c>
      <c r="E3181" s="98" t="s">
        <v>277</v>
      </c>
      <c r="F3181" s="122">
        <v>1.1114543234572816</v>
      </c>
      <c r="G3181" s="122">
        <v>1.1304693972880338</v>
      </c>
      <c r="H3181" s="99">
        <v>22509.416666666664</v>
      </c>
      <c r="I3181" s="53">
        <v>25018.188472668055</v>
      </c>
      <c r="J3181" s="54">
        <v>23643.160795695418</v>
      </c>
      <c r="K3181" s="55">
        <v>1.0503675482051773</v>
      </c>
      <c r="L3181" s="121">
        <v>25446.206692471886</v>
      </c>
      <c r="M3181" s="54">
        <v>23823.899313762813</v>
      </c>
      <c r="N3181" s="120">
        <v>1.0583970107516254</v>
      </c>
      <c r="O3181" s="123">
        <v>22701.983834525316</v>
      </c>
      <c r="P3181" s="53">
        <v>25232.218083940479</v>
      </c>
      <c r="Q3181" s="54">
        <v>23845.614632502256</v>
      </c>
      <c r="R3181" s="55">
        <v>1.0503758088417674</v>
      </c>
      <c r="S3181" s="121">
        <v>25663.89798265852</v>
      </c>
      <c r="T3181" s="54">
        <v>24027.89847832439</v>
      </c>
      <c r="U3181" s="55">
        <v>1.0584052324882116</v>
      </c>
    </row>
    <row r="3182" spans="1:21" ht="13" x14ac:dyDescent="0.3">
      <c r="A3182" s="44" t="s">
        <v>4140</v>
      </c>
      <c r="B3182" s="44" t="s">
        <v>10307</v>
      </c>
      <c r="C3182" s="98" t="s">
        <v>4051</v>
      </c>
      <c r="D3182" s="98" t="s">
        <v>13158</v>
      </c>
      <c r="E3182" s="98" t="s">
        <v>272</v>
      </c>
      <c r="F3182" s="122">
        <v>1.0923492278321481</v>
      </c>
      <c r="G3182" s="122">
        <v>1.1178189702305097</v>
      </c>
      <c r="H3182" s="99">
        <v>11302.916666666668</v>
      </c>
      <c r="I3182" s="53">
        <v>12346.732293084451</v>
      </c>
      <c r="J3182" s="54">
        <v>11668.142048962254</v>
      </c>
      <c r="K3182" s="55">
        <v>1.0323124900471636</v>
      </c>
      <c r="L3182" s="121">
        <v>12634.614668934601</v>
      </c>
      <c r="M3182" s="54">
        <v>11829.102521199729</v>
      </c>
      <c r="N3182" s="120">
        <v>1.046553103951021</v>
      </c>
      <c r="O3182" s="123">
        <v>11401.838856273062</v>
      </c>
      <c r="P3182" s="53">
        <v>12454.789870516461</v>
      </c>
      <c r="Q3182" s="54">
        <v>11770.353228286118</v>
      </c>
      <c r="R3182" s="55">
        <v>1.0323206086893877</v>
      </c>
      <c r="S3182" s="121">
        <v>12745.191769053366</v>
      </c>
      <c r="T3182" s="54">
        <v>11932.722539675033</v>
      </c>
      <c r="U3182" s="55">
        <v>1.0465612336829238</v>
      </c>
    </row>
    <row r="3183" spans="1:21" ht="13" x14ac:dyDescent="0.3">
      <c r="A3183" s="44" t="s">
        <v>4139</v>
      </c>
      <c r="B3183" s="44" t="s">
        <v>10306</v>
      </c>
      <c r="C3183" s="98" t="s">
        <v>4051</v>
      </c>
      <c r="D3183" s="98" t="s">
        <v>13158</v>
      </c>
      <c r="E3183" s="98" t="s">
        <v>271</v>
      </c>
      <c r="F3183" s="122">
        <v>1.1035165618658678</v>
      </c>
      <c r="G3183" s="122">
        <v>1.1234654227800798</v>
      </c>
      <c r="H3183" s="99">
        <v>18078.666666666664</v>
      </c>
      <c r="I3183" s="53">
        <v>19950.108083119067</v>
      </c>
      <c r="J3183" s="54">
        <v>18853.627784281554</v>
      </c>
      <c r="K3183" s="55">
        <v>1.0428660548868771</v>
      </c>
      <c r="L3183" s="121">
        <v>20310.7568899668</v>
      </c>
      <c r="M3183" s="54">
        <v>19015.856979423064</v>
      </c>
      <c r="N3183" s="120">
        <v>1.0518395703641346</v>
      </c>
      <c r="O3183" s="123">
        <v>18228.006102417705</v>
      </c>
      <c r="P3183" s="53">
        <v>20114.906623810042</v>
      </c>
      <c r="Q3183" s="54">
        <v>19009.518312043485</v>
      </c>
      <c r="R3183" s="55">
        <v>1.0428742565278231</v>
      </c>
      <c r="S3183" s="121">
        <v>20478.53458229058</v>
      </c>
      <c r="T3183" s="54">
        <v>19173.087044712498</v>
      </c>
      <c r="U3183" s="55">
        <v>1.051847741161851</v>
      </c>
    </row>
    <row r="3184" spans="1:21" ht="13" x14ac:dyDescent="0.3">
      <c r="A3184" s="44" t="s">
        <v>4138</v>
      </c>
      <c r="B3184" s="44" t="s">
        <v>10305</v>
      </c>
      <c r="C3184" s="98" t="s">
        <v>4051</v>
      </c>
      <c r="D3184" s="98" t="s">
        <v>13158</v>
      </c>
      <c r="E3184" s="98" t="s">
        <v>276</v>
      </c>
      <c r="F3184" s="122">
        <v>1.1048978885383458</v>
      </c>
      <c r="G3184" s="122">
        <v>1.1258434918798228</v>
      </c>
      <c r="H3184" s="99">
        <v>22094.083333333336</v>
      </c>
      <c r="I3184" s="53">
        <v>24411.706024190258</v>
      </c>
      <c r="J3184" s="54">
        <v>23070.011302286137</v>
      </c>
      <c r="K3184" s="55">
        <v>1.0441714622973481</v>
      </c>
      <c r="L3184" s="121">
        <v>24874.479929883797</v>
      </c>
      <c r="M3184" s="54">
        <v>23288.622642017795</v>
      </c>
      <c r="N3184" s="120">
        <v>1.0540660271196796</v>
      </c>
      <c r="O3184" s="123">
        <v>22282.449185689267</v>
      </c>
      <c r="P3184" s="53">
        <v>24619.831056731055</v>
      </c>
      <c r="Q3184" s="54">
        <v>23266.880531195729</v>
      </c>
      <c r="R3184" s="55">
        <v>1.0441796742046967</v>
      </c>
      <c r="S3184" s="121">
        <v>25086.550398851119</v>
      </c>
      <c r="T3184" s="54">
        <v>23487.355138423183</v>
      </c>
      <c r="U3184" s="55">
        <v>1.0540742152127405</v>
      </c>
    </row>
    <row r="3185" spans="1:21" ht="13" x14ac:dyDescent="0.3">
      <c r="A3185" s="44" t="s">
        <v>4137</v>
      </c>
      <c r="B3185" s="44" t="s">
        <v>10304</v>
      </c>
      <c r="C3185" s="98" t="s">
        <v>4051</v>
      </c>
      <c r="D3185" s="98" t="s">
        <v>13158</v>
      </c>
      <c r="E3185" s="98" t="s">
        <v>271</v>
      </c>
      <c r="F3185" s="122">
        <v>1.1035165618658678</v>
      </c>
      <c r="G3185" s="122">
        <v>1.1234654227800798</v>
      </c>
      <c r="H3185" s="99">
        <v>8921.3333333333339</v>
      </c>
      <c r="I3185" s="53">
        <v>9844.8390872593627</v>
      </c>
      <c r="J3185" s="54">
        <v>9303.7556976641281</v>
      </c>
      <c r="K3185" s="55">
        <v>1.0428660548868773</v>
      </c>
      <c r="L3185" s="121">
        <v>10022.809525095352</v>
      </c>
      <c r="M3185" s="54">
        <v>9383.811420408565</v>
      </c>
      <c r="N3185" s="120">
        <v>1.0518395703641343</v>
      </c>
      <c r="O3185" s="123">
        <v>9002.623122917752</v>
      </c>
      <c r="P3185" s="53">
        <v>9934.54371637636</v>
      </c>
      <c r="Q3185" s="54">
        <v>9388.6038961130398</v>
      </c>
      <c r="R3185" s="55">
        <v>1.0428742565278231</v>
      </c>
      <c r="S3185" s="121">
        <v>10114.135792918514</v>
      </c>
      <c r="T3185" s="54">
        <v>9469.3887963724865</v>
      </c>
      <c r="U3185" s="55">
        <v>1.051847741161851</v>
      </c>
    </row>
    <row r="3186" spans="1:21" ht="13" x14ac:dyDescent="0.3">
      <c r="A3186" s="44" t="s">
        <v>4136</v>
      </c>
      <c r="B3186" s="44" t="s">
        <v>10303</v>
      </c>
      <c r="C3186" s="98" t="s">
        <v>4051</v>
      </c>
      <c r="D3186" s="98" t="s">
        <v>13158</v>
      </c>
      <c r="E3186" s="98" t="s">
        <v>279</v>
      </c>
      <c r="F3186" s="122">
        <v>1.0925784321108898</v>
      </c>
      <c r="G3186" s="122">
        <v>1.1205912324495848</v>
      </c>
      <c r="H3186" s="99">
        <v>11981.5</v>
      </c>
      <c r="I3186" s="53">
        <v>13090.728484336625</v>
      </c>
      <c r="J3186" s="54">
        <v>12371.247375727913</v>
      </c>
      <c r="K3186" s="55">
        <v>1.0325290970018706</v>
      </c>
      <c r="L3186" s="121">
        <v>13426.3638515947</v>
      </c>
      <c r="M3186" s="54">
        <v>12570.374217897399</v>
      </c>
      <c r="N3186" s="120">
        <v>1.049148622284138</v>
      </c>
      <c r="O3186" s="123">
        <v>12079.270717982865</v>
      </c>
      <c r="P3186" s="53">
        <v>13197.550662096701</v>
      </c>
      <c r="Q3186" s="54">
        <v>12472.296574734428</v>
      </c>
      <c r="R3186" s="55">
        <v>1.0325372173476044</v>
      </c>
      <c r="S3186" s="121">
        <v>13535.9248609566</v>
      </c>
      <c r="T3186" s="54">
        <v>12673.048676746681</v>
      </c>
      <c r="U3186" s="55">
        <v>1.0491567721782935</v>
      </c>
    </row>
    <row r="3187" spans="1:21" ht="13" x14ac:dyDescent="0.3">
      <c r="A3187" s="44" t="s">
        <v>4135</v>
      </c>
      <c r="B3187" s="44" t="s">
        <v>10302</v>
      </c>
      <c r="C3187" s="98" t="s">
        <v>4051</v>
      </c>
      <c r="D3187" s="98" t="s">
        <v>13158</v>
      </c>
      <c r="E3187" s="98" t="s">
        <v>271</v>
      </c>
      <c r="F3187" s="122">
        <v>1.1035165618658678</v>
      </c>
      <c r="G3187" s="122">
        <v>1.1234654227800798</v>
      </c>
      <c r="H3187" s="99">
        <v>9694.4166666666679</v>
      </c>
      <c r="I3187" s="53">
        <v>10697.949349295168</v>
      </c>
      <c r="J3187" s="54">
        <v>10109.978063596258</v>
      </c>
      <c r="K3187" s="55">
        <v>1.0428660548868771</v>
      </c>
      <c r="L3187" s="121">
        <v>10891.34191902292</v>
      </c>
      <c r="M3187" s="54">
        <v>10196.971061597573</v>
      </c>
      <c r="N3187" s="120">
        <v>1.0518395703641346</v>
      </c>
      <c r="O3187" s="123">
        <v>9784.2491852513376</v>
      </c>
      <c r="P3187" s="53">
        <v>10797.081021347474</v>
      </c>
      <c r="Q3187" s="54">
        <v>10203.741594751948</v>
      </c>
      <c r="R3187" s="55">
        <v>1.0428742565278231</v>
      </c>
      <c r="S3187" s="121">
        <v>10992.265647494045</v>
      </c>
      <c r="T3187" s="54">
        <v>10291.5404044713</v>
      </c>
      <c r="U3187" s="55">
        <v>1.051847741161851</v>
      </c>
    </row>
    <row r="3188" spans="1:21" ht="13" x14ac:dyDescent="0.3">
      <c r="A3188" s="44" t="s">
        <v>4134</v>
      </c>
      <c r="B3188" s="44" t="s">
        <v>10301</v>
      </c>
      <c r="C3188" s="98" t="s">
        <v>4051</v>
      </c>
      <c r="D3188" s="98" t="s">
        <v>13158</v>
      </c>
      <c r="E3188" s="98" t="s">
        <v>281</v>
      </c>
      <c r="F3188" s="122">
        <v>1.1182062251486735</v>
      </c>
      <c r="G3188" s="122">
        <v>1.1358316013594887</v>
      </c>
      <c r="H3188" s="99">
        <v>3696.75</v>
      </c>
      <c r="I3188" s="53">
        <v>4133.7288628183587</v>
      </c>
      <c r="J3188" s="54">
        <v>3906.5344917436692</v>
      </c>
      <c r="K3188" s="55">
        <v>1.0567483578125838</v>
      </c>
      <c r="L3188" s="121">
        <v>4198.88547232569</v>
      </c>
      <c r="M3188" s="54">
        <v>3931.1880914770331</v>
      </c>
      <c r="N3188" s="120">
        <v>1.0634173507748788</v>
      </c>
      <c r="O3188" s="123">
        <v>3729.4747561389886</v>
      </c>
      <c r="P3188" s="53">
        <v>4170.3218888494484</v>
      </c>
      <c r="Q3188" s="54">
        <v>3941.1473190415149</v>
      </c>
      <c r="R3188" s="55">
        <v>1.0567566686311787</v>
      </c>
      <c r="S3188" s="121">
        <v>4236.0552844951362</v>
      </c>
      <c r="T3188" s="54">
        <v>3966.0189731581427</v>
      </c>
      <c r="U3188" s="55">
        <v>1.0634256115099814</v>
      </c>
    </row>
    <row r="3189" spans="1:21" ht="13" x14ac:dyDescent="0.3">
      <c r="A3189" s="44" t="s">
        <v>4133</v>
      </c>
      <c r="B3189" s="44" t="s">
        <v>8308</v>
      </c>
      <c r="C3189" s="98" t="s">
        <v>1228</v>
      </c>
      <c r="D3189" s="98" t="s">
        <v>13158</v>
      </c>
      <c r="E3189" s="98" t="s">
        <v>274</v>
      </c>
      <c r="F3189" s="122">
        <v>1.0971252502512447</v>
      </c>
      <c r="G3189" s="122">
        <v>1.1137360405221679</v>
      </c>
      <c r="H3189" s="99">
        <v>6626.9166666666661</v>
      </c>
      <c r="I3189" s="53">
        <v>7270.557606310811</v>
      </c>
      <c r="J3189" s="54">
        <v>6870.9596119706894</v>
      </c>
      <c r="K3189" s="55">
        <v>1.036826016921498</v>
      </c>
      <c r="L3189" s="121">
        <v>7380.6359292036959</v>
      </c>
      <c r="M3189" s="54">
        <v>6910.0879896927445</v>
      </c>
      <c r="N3189" s="120">
        <v>1.0427304789345591</v>
      </c>
      <c r="O3189" s="123">
        <v>6687.2205560221282</v>
      </c>
      <c r="P3189" s="53">
        <v>7336.7185260110455</v>
      </c>
      <c r="Q3189" s="54">
        <v>6933.5387819015677</v>
      </c>
      <c r="R3189" s="55">
        <v>1.0368341710604445</v>
      </c>
      <c r="S3189" s="121">
        <v>7447.7985441625351</v>
      </c>
      <c r="T3189" s="54">
        <v>6973.0228598583162</v>
      </c>
      <c r="U3189" s="55">
        <v>1.0427385789719184</v>
      </c>
    </row>
    <row r="3190" spans="1:21" ht="13" x14ac:dyDescent="0.3">
      <c r="A3190" s="44" t="s">
        <v>4132</v>
      </c>
      <c r="B3190" s="44" t="s">
        <v>10300</v>
      </c>
      <c r="C3190" s="98" t="s">
        <v>1228</v>
      </c>
      <c r="D3190" s="98" t="s">
        <v>13158</v>
      </c>
      <c r="E3190" s="98" t="s">
        <v>274</v>
      </c>
      <c r="F3190" s="122">
        <v>1.0971252502512447</v>
      </c>
      <c r="G3190" s="122">
        <v>1.1137360405221679</v>
      </c>
      <c r="H3190" s="99">
        <v>8767.75</v>
      </c>
      <c r="I3190" s="53">
        <v>9619.3199128903507</v>
      </c>
      <c r="J3190" s="54">
        <v>9090.6313098634637</v>
      </c>
      <c r="K3190" s="55">
        <v>1.036826016921498</v>
      </c>
      <c r="L3190" s="121">
        <v>9764.9591692882368</v>
      </c>
      <c r="M3190" s="54">
        <v>9142.4001566784791</v>
      </c>
      <c r="N3190" s="120">
        <v>1.0427304789345588</v>
      </c>
      <c r="O3190" s="123">
        <v>8845.4400412387113</v>
      </c>
      <c r="P3190" s="53">
        <v>9704.5556188264018</v>
      </c>
      <c r="Q3190" s="54">
        <v>9171.2544928226016</v>
      </c>
      <c r="R3190" s="55">
        <v>1.0368341710604443</v>
      </c>
      <c r="S3190" s="121">
        <v>9851.4853682054436</v>
      </c>
      <c r="T3190" s="54">
        <v>9223.4815789825607</v>
      </c>
      <c r="U3190" s="55">
        <v>1.0427385789719184</v>
      </c>
    </row>
    <row r="3191" spans="1:21" ht="13" x14ac:dyDescent="0.3">
      <c r="A3191" s="44" t="s">
        <v>4131</v>
      </c>
      <c r="B3191" s="44" t="s">
        <v>10299</v>
      </c>
      <c r="C3191" s="98" t="s">
        <v>4051</v>
      </c>
      <c r="D3191" s="98" t="s">
        <v>13158</v>
      </c>
      <c r="E3191" s="98" t="s">
        <v>271</v>
      </c>
      <c r="F3191" s="122">
        <v>1.1035165618658678</v>
      </c>
      <c r="G3191" s="122">
        <v>1.1234654227800798</v>
      </c>
      <c r="H3191" s="99">
        <v>10868.833333333336</v>
      </c>
      <c r="I3191" s="53">
        <v>11993.937591493142</v>
      </c>
      <c r="J3191" s="54">
        <v>11334.737339556323</v>
      </c>
      <c r="K3191" s="55">
        <v>1.0428660548868771</v>
      </c>
      <c r="L3191" s="121">
        <v>12210.75843595956</v>
      </c>
      <c r="M3191" s="54">
        <v>11432.26898369272</v>
      </c>
      <c r="N3191" s="120">
        <v>1.0518395703641346</v>
      </c>
      <c r="O3191" s="123">
        <v>10959.01351176907</v>
      </c>
      <c r="P3191" s="53">
        <v>12093.452911948994</v>
      </c>
      <c r="Q3191" s="54">
        <v>11428.873068364535</v>
      </c>
      <c r="R3191" s="55">
        <v>1.0428742565278231</v>
      </c>
      <c r="S3191" s="121">
        <v>12312.072748252245</v>
      </c>
      <c r="T3191" s="54">
        <v>11527.2136077165</v>
      </c>
      <c r="U3191" s="55">
        <v>1.051847741161851</v>
      </c>
    </row>
    <row r="3192" spans="1:21" ht="13" x14ac:dyDescent="0.3">
      <c r="A3192" s="44" t="s">
        <v>4130</v>
      </c>
      <c r="B3192" s="44" t="s">
        <v>10298</v>
      </c>
      <c r="C3192" s="98" t="s">
        <v>4051</v>
      </c>
      <c r="D3192" s="98" t="s">
        <v>13158</v>
      </c>
      <c r="E3192" s="98" t="s">
        <v>276</v>
      </c>
      <c r="F3192" s="122">
        <v>1.1048978885383458</v>
      </c>
      <c r="G3192" s="122">
        <v>1.1258434918798228</v>
      </c>
      <c r="H3192" s="99">
        <v>17097.416666666668</v>
      </c>
      <c r="I3192" s="53">
        <v>18890.899574460323</v>
      </c>
      <c r="J3192" s="54">
        <v>17852.634562340387</v>
      </c>
      <c r="K3192" s="55">
        <v>1.0441714622973481</v>
      </c>
      <c r="L3192" s="121">
        <v>19249.015282124281</v>
      </c>
      <c r="M3192" s="54">
        <v>18021.806059843129</v>
      </c>
      <c r="N3192" s="120">
        <v>1.0540660271196796</v>
      </c>
      <c r="O3192" s="123">
        <v>17245.596141335907</v>
      </c>
      <c r="P3192" s="53">
        <v>19054.622763147087</v>
      </c>
      <c r="Q3192" s="54">
        <v>18007.500960325902</v>
      </c>
      <c r="R3192" s="55">
        <v>1.0441796742046967</v>
      </c>
      <c r="S3192" s="121">
        <v>19415.842179310817</v>
      </c>
      <c r="T3192" s="54">
        <v>18178.138218554512</v>
      </c>
      <c r="U3192" s="55">
        <v>1.0540742152127405</v>
      </c>
    </row>
    <row r="3193" spans="1:21" ht="13" x14ac:dyDescent="0.3">
      <c r="A3193" s="44" t="s">
        <v>4129</v>
      </c>
      <c r="B3193" s="44" t="s">
        <v>10297</v>
      </c>
      <c r="C3193" s="98" t="s">
        <v>4051</v>
      </c>
      <c r="D3193" s="98" t="s">
        <v>13158</v>
      </c>
      <c r="E3193" s="98" t="s">
        <v>272</v>
      </c>
      <c r="F3193" s="122">
        <v>1.0923492278321481</v>
      </c>
      <c r="G3193" s="122">
        <v>1.1178189702305097</v>
      </c>
      <c r="H3193" s="99">
        <v>10406.583333333332</v>
      </c>
      <c r="I3193" s="53">
        <v>11367.623268537567</v>
      </c>
      <c r="J3193" s="54">
        <v>10742.845953716644</v>
      </c>
      <c r="K3193" s="55">
        <v>1.0323124900471636</v>
      </c>
      <c r="L3193" s="121">
        <v>11632.67626528465</v>
      </c>
      <c r="M3193" s="54">
        <v>10891.042089024961</v>
      </c>
      <c r="N3193" s="120">
        <v>1.046553103951021</v>
      </c>
      <c r="O3193" s="123">
        <v>10502.339401646472</v>
      </c>
      <c r="P3193" s="53">
        <v>11472.222335819668</v>
      </c>
      <c r="Q3193" s="54">
        <v>10841.781403770226</v>
      </c>
      <c r="R3193" s="55">
        <v>1.0323206086893877</v>
      </c>
      <c r="S3193" s="121">
        <v>11739.714214959766</v>
      </c>
      <c r="T3193" s="54">
        <v>10991.341280743911</v>
      </c>
      <c r="U3193" s="55">
        <v>1.0465612336829238</v>
      </c>
    </row>
    <row r="3194" spans="1:21" ht="13" x14ac:dyDescent="0.3">
      <c r="A3194" s="44" t="s">
        <v>4128</v>
      </c>
      <c r="B3194" s="44" t="s">
        <v>7794</v>
      </c>
      <c r="C3194" s="98" t="s">
        <v>4051</v>
      </c>
      <c r="D3194" s="98" t="s">
        <v>13158</v>
      </c>
      <c r="E3194" s="98" t="s">
        <v>272</v>
      </c>
      <c r="F3194" s="122">
        <v>1.0923492278321481</v>
      </c>
      <c r="G3194" s="122">
        <v>1.1178189702305097</v>
      </c>
      <c r="H3194" s="99">
        <v>4801.916666666667</v>
      </c>
      <c r="I3194" s="53">
        <v>5245.3699629476559</v>
      </c>
      <c r="J3194" s="54">
        <v>4957.0785511656422</v>
      </c>
      <c r="K3194" s="55">
        <v>1.0323124900471634</v>
      </c>
      <c r="L3194" s="121">
        <v>5367.673543466055</v>
      </c>
      <c r="M3194" s="54">
        <v>5025.4607924141401</v>
      </c>
      <c r="N3194" s="120">
        <v>1.046553103951021</v>
      </c>
      <c r="O3194" s="123">
        <v>4847.4307110393238</v>
      </c>
      <c r="P3194" s="53">
        <v>5295.0871941736459</v>
      </c>
      <c r="Q3194" s="54">
        <v>5004.1026221997463</v>
      </c>
      <c r="R3194" s="55">
        <v>1.0323206086893877</v>
      </c>
      <c r="S3194" s="121">
        <v>5418.5500056777246</v>
      </c>
      <c r="T3194" s="54">
        <v>5073.1330651378075</v>
      </c>
      <c r="U3194" s="55">
        <v>1.046561233682924</v>
      </c>
    </row>
    <row r="3195" spans="1:21" ht="13" x14ac:dyDescent="0.3">
      <c r="A3195" s="44" t="s">
        <v>4127</v>
      </c>
      <c r="B3195" s="44" t="s">
        <v>13320</v>
      </c>
      <c r="C3195" s="98" t="s">
        <v>4051</v>
      </c>
      <c r="D3195" s="98" t="s">
        <v>13158</v>
      </c>
      <c r="E3195" s="98" t="s">
        <v>273</v>
      </c>
      <c r="F3195" s="122">
        <v>1.1025433940732501</v>
      </c>
      <c r="G3195" s="122">
        <v>1.1232323717058794</v>
      </c>
      <c r="H3195" s="99">
        <v>10612.333333333332</v>
      </c>
      <c r="I3195" s="53">
        <v>11700.55801237002</v>
      </c>
      <c r="J3195" s="54">
        <v>11057.482230899701</v>
      </c>
      <c r="K3195" s="55">
        <v>1.0419463734867955</v>
      </c>
      <c r="L3195" s="121">
        <v>11920.116339333359</v>
      </c>
      <c r="M3195" s="54">
        <v>11160.156596567766</v>
      </c>
      <c r="N3195" s="120">
        <v>1.0516213773189464</v>
      </c>
      <c r="O3195" s="123">
        <v>10704.51852765488</v>
      </c>
      <c r="P3195" s="53">
        <v>11802.196189400602</v>
      </c>
      <c r="Q3195" s="54">
        <v>11153.621977005469</v>
      </c>
      <c r="R3195" s="55">
        <v>1.0419545678948885</v>
      </c>
      <c r="S3195" s="121">
        <v>12023.661733787319</v>
      </c>
      <c r="T3195" s="54">
        <v>11257.187963900567</v>
      </c>
      <c r="U3195" s="55">
        <v>1.0516295464217169</v>
      </c>
    </row>
    <row r="3196" spans="1:21" ht="13" x14ac:dyDescent="0.3">
      <c r="A3196" s="44" t="s">
        <v>4126</v>
      </c>
      <c r="B3196" s="44" t="s">
        <v>10296</v>
      </c>
      <c r="C3196" s="98" t="s">
        <v>4051</v>
      </c>
      <c r="D3196" s="98" t="s">
        <v>13158</v>
      </c>
      <c r="E3196" s="98" t="s">
        <v>277</v>
      </c>
      <c r="F3196" s="122">
        <v>1.1114543234572816</v>
      </c>
      <c r="G3196" s="122">
        <v>1.1304693972880338</v>
      </c>
      <c r="H3196" s="99">
        <v>6469.5833333333339</v>
      </c>
      <c r="I3196" s="53">
        <v>7190.6463668005053</v>
      </c>
      <c r="J3196" s="54">
        <v>6795.4403837424125</v>
      </c>
      <c r="K3196" s="55">
        <v>1.0503675482051773</v>
      </c>
      <c r="L3196" s="121">
        <v>7313.665971538042</v>
      </c>
      <c r="M3196" s="54">
        <v>6847.3876608085375</v>
      </c>
      <c r="N3196" s="120">
        <v>1.0583970107516254</v>
      </c>
      <c r="O3196" s="123">
        <v>6525.8091541154736</v>
      </c>
      <c r="P3196" s="53">
        <v>7253.1387983987488</v>
      </c>
      <c r="Q3196" s="54">
        <v>6854.5520686010505</v>
      </c>
      <c r="R3196" s="55">
        <v>1.0503758088417674</v>
      </c>
      <c r="S3196" s="121">
        <v>7377.2275412696526</v>
      </c>
      <c r="T3196" s="54">
        <v>6906.950554935288</v>
      </c>
      <c r="U3196" s="55">
        <v>1.0584052324882116</v>
      </c>
    </row>
    <row r="3197" spans="1:21" ht="13" x14ac:dyDescent="0.3">
      <c r="A3197" s="44" t="s">
        <v>4125</v>
      </c>
      <c r="B3197" s="44" t="s">
        <v>10295</v>
      </c>
      <c r="C3197" s="98" t="s">
        <v>1228</v>
      </c>
      <c r="D3197" s="98" t="s">
        <v>13158</v>
      </c>
      <c r="E3197" s="98" t="s">
        <v>276</v>
      </c>
      <c r="F3197" s="122">
        <v>1.1048978885383458</v>
      </c>
      <c r="G3197" s="122">
        <v>1.1258434918798228</v>
      </c>
      <c r="H3197" s="99">
        <v>11673.416666666668</v>
      </c>
      <c r="I3197" s="53">
        <v>12897.933427028336</v>
      </c>
      <c r="J3197" s="54">
        <v>12189.04855083957</v>
      </c>
      <c r="K3197" s="55">
        <v>1.0441714622973481</v>
      </c>
      <c r="L3197" s="121">
        <v>13142.440182168122</v>
      </c>
      <c r="M3197" s="54">
        <v>12304.551928745987</v>
      </c>
      <c r="N3197" s="120">
        <v>1.0540660271196796</v>
      </c>
      <c r="O3197" s="123">
        <v>11781.714591349872</v>
      </c>
      <c r="P3197" s="53">
        <v>13017.591575343893</v>
      </c>
      <c r="Q3197" s="54">
        <v>12302.226903568431</v>
      </c>
      <c r="R3197" s="55">
        <v>1.0441796742046967</v>
      </c>
      <c r="S3197" s="121">
        <v>13264.366695856799</v>
      </c>
      <c r="T3197" s="54">
        <v>12418.80156173761</v>
      </c>
      <c r="U3197" s="55">
        <v>1.0540742152127405</v>
      </c>
    </row>
    <row r="3198" spans="1:21" ht="13" x14ac:dyDescent="0.3">
      <c r="A3198" s="44" t="s">
        <v>4124</v>
      </c>
      <c r="B3198" s="44" t="s">
        <v>10294</v>
      </c>
      <c r="C3198" s="98" t="s">
        <v>4051</v>
      </c>
      <c r="D3198" s="98" t="s">
        <v>13158</v>
      </c>
      <c r="E3198" s="98" t="s">
        <v>277</v>
      </c>
      <c r="F3198" s="122">
        <v>1.1114543234572816</v>
      </c>
      <c r="G3198" s="122">
        <v>1.1304693972880338</v>
      </c>
      <c r="H3198" s="99">
        <v>10569.750000000002</v>
      </c>
      <c r="I3198" s="53">
        <v>11747.794335362603</v>
      </c>
      <c r="J3198" s="54">
        <v>11102.122392641673</v>
      </c>
      <c r="K3198" s="55">
        <v>1.0503675482051771</v>
      </c>
      <c r="L3198" s="121">
        <v>11948.778911985197</v>
      </c>
      <c r="M3198" s="54">
        <v>11186.991804391995</v>
      </c>
      <c r="N3198" s="120">
        <v>1.0583970107516254</v>
      </c>
      <c r="O3198" s="123">
        <v>10655.102816296403</v>
      </c>
      <c r="P3198" s="53">
        <v>11842.660092054493</v>
      </c>
      <c r="Q3198" s="54">
        <v>11191.862238959526</v>
      </c>
      <c r="R3198" s="55">
        <v>1.0503758088417672</v>
      </c>
      <c r="S3198" s="121">
        <v>12045.267658780625</v>
      </c>
      <c r="T3198" s="54">
        <v>11277.416573467994</v>
      </c>
      <c r="U3198" s="55">
        <v>1.0584052324882116</v>
      </c>
    </row>
    <row r="3199" spans="1:21" ht="13" x14ac:dyDescent="0.3">
      <c r="A3199" s="44" t="s">
        <v>4123</v>
      </c>
      <c r="B3199" s="44" t="s">
        <v>10293</v>
      </c>
      <c r="C3199" s="98" t="s">
        <v>4051</v>
      </c>
      <c r="D3199" s="98" t="s">
        <v>13158</v>
      </c>
      <c r="E3199" s="98" t="s">
        <v>271</v>
      </c>
      <c r="F3199" s="122">
        <v>1.1035165618658678</v>
      </c>
      <c r="G3199" s="122">
        <v>1.1234654227800798</v>
      </c>
      <c r="H3199" s="99">
        <v>12195.5</v>
      </c>
      <c r="I3199" s="53">
        <v>13457.936230235191</v>
      </c>
      <c r="J3199" s="54">
        <v>12718.272972372912</v>
      </c>
      <c r="K3199" s="55">
        <v>1.0428660548868773</v>
      </c>
      <c r="L3199" s="121">
        <v>13701.222563514462</v>
      </c>
      <c r="M3199" s="54">
        <v>12827.709480375803</v>
      </c>
      <c r="N3199" s="120">
        <v>1.0518395703641346</v>
      </c>
      <c r="O3199" s="123">
        <v>12304.387922100632</v>
      </c>
      <c r="P3199" s="53">
        <v>13578.095855660398</v>
      </c>
      <c r="Q3199" s="54">
        <v>12831.929406290621</v>
      </c>
      <c r="R3199" s="55">
        <v>1.0428742565278231</v>
      </c>
      <c r="S3199" s="121">
        <v>13823.554378952893</v>
      </c>
      <c r="T3199" s="54">
        <v>12942.34264224071</v>
      </c>
      <c r="U3199" s="55">
        <v>1.051847741161851</v>
      </c>
    </row>
    <row r="3200" spans="1:21" ht="13" x14ac:dyDescent="0.3">
      <c r="A3200" s="44" t="s">
        <v>4122</v>
      </c>
      <c r="B3200" s="44" t="s">
        <v>10292</v>
      </c>
      <c r="C3200" s="98" t="s">
        <v>4051</v>
      </c>
      <c r="D3200" s="98" t="s">
        <v>13158</v>
      </c>
      <c r="E3200" s="98" t="s">
        <v>280</v>
      </c>
      <c r="F3200" s="122">
        <v>1.1341418429911363</v>
      </c>
      <c r="G3200" s="122">
        <v>1.144050389681498</v>
      </c>
      <c r="H3200" s="99">
        <v>14736.833333333332</v>
      </c>
      <c r="I3200" s="53">
        <v>16713.659316519876</v>
      </c>
      <c r="J3200" s="54">
        <v>15795.057869064414</v>
      </c>
      <c r="K3200" s="55">
        <v>1.071808136238976</v>
      </c>
      <c r="L3200" s="121">
        <v>16859.679917671288</v>
      </c>
      <c r="M3200" s="54">
        <v>15784.801313419321</v>
      </c>
      <c r="N3200" s="120">
        <v>1.0711121552630702</v>
      </c>
      <c r="O3200" s="123">
        <v>14863.835707184779</v>
      </c>
      <c r="P3200" s="53">
        <v>16857.698022864006</v>
      </c>
      <c r="Q3200" s="54">
        <v>15931.305337764159</v>
      </c>
      <c r="R3200" s="55">
        <v>1.0718165654954996</v>
      </c>
      <c r="S3200" s="121">
        <v>17004.977032966512</v>
      </c>
      <c r="T3200" s="54">
        <v>15920.95877447963</v>
      </c>
      <c r="U3200" s="55">
        <v>1.0711204757722037</v>
      </c>
    </row>
    <row r="3201" spans="1:21" ht="13" x14ac:dyDescent="0.3">
      <c r="A3201" s="44" t="s">
        <v>4121</v>
      </c>
      <c r="B3201" s="44" t="s">
        <v>10291</v>
      </c>
      <c r="C3201" s="98" t="s">
        <v>4051</v>
      </c>
      <c r="D3201" s="98" t="s">
        <v>13158</v>
      </c>
      <c r="E3201" s="98" t="s">
        <v>272</v>
      </c>
      <c r="F3201" s="122">
        <v>1.0923492278321481</v>
      </c>
      <c r="G3201" s="122">
        <v>1.1178189702305097</v>
      </c>
      <c r="H3201" s="99">
        <v>17986.75</v>
      </c>
      <c r="I3201" s="53">
        <v>19647.812473709888</v>
      </c>
      <c r="J3201" s="54">
        <v>18567.946680355817</v>
      </c>
      <c r="K3201" s="55">
        <v>1.0323124900471634</v>
      </c>
      <c r="L3201" s="121">
        <v>20105.930362793621</v>
      </c>
      <c r="M3201" s="54">
        <v>18824.089042491029</v>
      </c>
      <c r="N3201" s="120">
        <v>1.0465531039510212</v>
      </c>
      <c r="O3201" s="123">
        <v>18165.318819997214</v>
      </c>
      <c r="P3201" s="53">
        <v>19842.871986348742</v>
      </c>
      <c r="Q3201" s="54">
        <v>18752.432981296311</v>
      </c>
      <c r="R3201" s="55">
        <v>1.0323206086893877</v>
      </c>
      <c r="S3201" s="121">
        <v>20305.537977278182</v>
      </c>
      <c r="T3201" s="54">
        <v>19011.118474499919</v>
      </c>
      <c r="U3201" s="55">
        <v>1.046561233682924</v>
      </c>
    </row>
    <row r="3202" spans="1:21" ht="13" x14ac:dyDescent="0.3">
      <c r="A3202" s="44" t="s">
        <v>4120</v>
      </c>
      <c r="B3202" s="44" t="s">
        <v>10290</v>
      </c>
      <c r="C3202" s="98" t="s">
        <v>4051</v>
      </c>
      <c r="D3202" s="98" t="s">
        <v>13158</v>
      </c>
      <c r="E3202" s="98" t="s">
        <v>279</v>
      </c>
      <c r="F3202" s="122">
        <v>1.0925784321108898</v>
      </c>
      <c r="G3202" s="122">
        <v>1.1205912324495848</v>
      </c>
      <c r="H3202" s="99">
        <v>8653.8333333333321</v>
      </c>
      <c r="I3202" s="53">
        <v>9454.9916550822873</v>
      </c>
      <c r="J3202" s="54">
        <v>8935.3347172713547</v>
      </c>
      <c r="K3202" s="55">
        <v>1.0325290970018708</v>
      </c>
      <c r="L3202" s="121">
        <v>9697.4097604132967</v>
      </c>
      <c r="M3202" s="54">
        <v>9079.1573191432144</v>
      </c>
      <c r="N3202" s="120">
        <v>1.049148622284138</v>
      </c>
      <c r="O3202" s="123">
        <v>8729.6182124478291</v>
      </c>
      <c r="P3202" s="53">
        <v>9537.7925794829171</v>
      </c>
      <c r="Q3202" s="54">
        <v>9013.6556975878502</v>
      </c>
      <c r="R3202" s="55">
        <v>1.0325372173476044</v>
      </c>
      <c r="S3202" s="121">
        <v>9782.3336315012548</v>
      </c>
      <c r="T3202" s="54">
        <v>9158.7380661206098</v>
      </c>
      <c r="U3202" s="55">
        <v>1.0491567721782935</v>
      </c>
    </row>
    <row r="3203" spans="1:21" ht="13" x14ac:dyDescent="0.3">
      <c r="A3203" s="44" t="s">
        <v>4119</v>
      </c>
      <c r="B3203" s="44" t="s">
        <v>10289</v>
      </c>
      <c r="C3203" s="98" t="s">
        <v>4051</v>
      </c>
      <c r="D3203" s="98" t="s">
        <v>13158</v>
      </c>
      <c r="E3203" s="98" t="s">
        <v>277</v>
      </c>
      <c r="F3203" s="122">
        <v>1.1114543234572816</v>
      </c>
      <c r="G3203" s="122">
        <v>1.1304693972880338</v>
      </c>
      <c r="H3203" s="99">
        <v>9094.75</v>
      </c>
      <c r="I3203" s="53">
        <v>10108.399208263112</v>
      </c>
      <c r="J3203" s="54">
        <v>9552.8302590390358</v>
      </c>
      <c r="K3203" s="55">
        <v>1.0503675482051773</v>
      </c>
      <c r="L3203" s="121">
        <v>10281.336550985345</v>
      </c>
      <c r="M3203" s="54">
        <v>9625.856213533345</v>
      </c>
      <c r="N3203" s="120">
        <v>1.0583970107516254</v>
      </c>
      <c r="O3203" s="123">
        <v>9180.8279244278856</v>
      </c>
      <c r="P3203" s="53">
        <v>10204.070889522714</v>
      </c>
      <c r="Q3203" s="54">
        <v>9643.3195569580239</v>
      </c>
      <c r="R3203" s="55">
        <v>1.0503758088417672</v>
      </c>
      <c r="S3203" s="121">
        <v>10378.645010333141</v>
      </c>
      <c r="T3203" s="54">
        <v>9717.0363137883614</v>
      </c>
      <c r="U3203" s="55">
        <v>1.0584052324882116</v>
      </c>
    </row>
    <row r="3204" spans="1:21" ht="13" x14ac:dyDescent="0.3">
      <c r="A3204" s="44" t="s">
        <v>4118</v>
      </c>
      <c r="B3204" s="44" t="s">
        <v>10288</v>
      </c>
      <c r="C3204" s="98" t="s">
        <v>4051</v>
      </c>
      <c r="D3204" s="98" t="s">
        <v>13158</v>
      </c>
      <c r="E3204" s="98" t="s">
        <v>273</v>
      </c>
      <c r="F3204" s="122">
        <v>1.1025433940732501</v>
      </c>
      <c r="G3204" s="122">
        <v>1.1232323717058794</v>
      </c>
      <c r="H3204" s="99">
        <v>17060.75</v>
      </c>
      <c r="I3204" s="53">
        <v>18810.217210435203</v>
      </c>
      <c r="J3204" s="54">
        <v>17776.386591464845</v>
      </c>
      <c r="K3204" s="55">
        <v>1.0419463734867955</v>
      </c>
      <c r="L3204" s="121">
        <v>19163.186685581084</v>
      </c>
      <c r="M3204" s="54">
        <v>17941.449413094218</v>
      </c>
      <c r="N3204" s="120">
        <v>1.0516213773189467</v>
      </c>
      <c r="O3204" s="123">
        <v>17216.040526437067</v>
      </c>
      <c r="P3204" s="53">
        <v>18981.431754520549</v>
      </c>
      <c r="Q3204" s="54">
        <v>17938.332067584626</v>
      </c>
      <c r="R3204" s="55">
        <v>1.0419545678948887</v>
      </c>
      <c r="S3204" s="121">
        <v>19337.614031894445</v>
      </c>
      <c r="T3204" s="54">
        <v>18104.89688999491</v>
      </c>
      <c r="U3204" s="55">
        <v>1.0516295464217169</v>
      </c>
    </row>
    <row r="3205" spans="1:21" ht="13" x14ac:dyDescent="0.3">
      <c r="A3205" s="44" t="s">
        <v>4117</v>
      </c>
      <c r="B3205" s="44" t="s">
        <v>10287</v>
      </c>
      <c r="C3205" s="98" t="s">
        <v>4051</v>
      </c>
      <c r="D3205" s="98" t="s">
        <v>13158</v>
      </c>
      <c r="E3205" s="98" t="s">
        <v>275</v>
      </c>
      <c r="F3205" s="122">
        <v>1.1072898637091768</v>
      </c>
      <c r="G3205" s="122">
        <v>1.1281845081240052</v>
      </c>
      <c r="H3205" s="99">
        <v>7897.833333333333</v>
      </c>
      <c r="I3205" s="53">
        <v>8745.1907952644597</v>
      </c>
      <c r="J3205" s="54">
        <v>8264.5453082008389</v>
      </c>
      <c r="K3205" s="55">
        <v>1.0464319718320434</v>
      </c>
      <c r="L3205" s="121">
        <v>8910.2132144120387</v>
      </c>
      <c r="M3205" s="54">
        <v>8342.1480085325238</v>
      </c>
      <c r="N3205" s="120">
        <v>1.056257793301858</v>
      </c>
      <c r="O3205" s="123">
        <v>7970.1366403405318</v>
      </c>
      <c r="P3205" s="53">
        <v>8825.2515142261836</v>
      </c>
      <c r="Q3205" s="54">
        <v>8340.2713920376791</v>
      </c>
      <c r="R3205" s="55">
        <v>1.0464402015172143</v>
      </c>
      <c r="S3205" s="121">
        <v>8991.784685263694</v>
      </c>
      <c r="T3205" s="54">
        <v>8418.5843359593619</v>
      </c>
      <c r="U3205" s="55">
        <v>1.0562659984207836</v>
      </c>
    </row>
    <row r="3206" spans="1:21" ht="13" x14ac:dyDescent="0.3">
      <c r="A3206" s="44" t="s">
        <v>4116</v>
      </c>
      <c r="B3206" s="44" t="s">
        <v>10286</v>
      </c>
      <c r="C3206" s="98" t="s">
        <v>4051</v>
      </c>
      <c r="D3206" s="98" t="s">
        <v>13158</v>
      </c>
      <c r="E3206" s="98" t="s">
        <v>277</v>
      </c>
      <c r="F3206" s="122">
        <v>1.1114543234572816</v>
      </c>
      <c r="G3206" s="122">
        <v>1.1304693972880338</v>
      </c>
      <c r="H3206" s="99">
        <v>9925.3333333333321</v>
      </c>
      <c r="I3206" s="53">
        <v>11031.554645088005</v>
      </c>
      <c r="J3206" s="54">
        <v>10425.248038452452</v>
      </c>
      <c r="K3206" s="55">
        <v>1.0503675482051773</v>
      </c>
      <c r="L3206" s="121">
        <v>11220.285591216163</v>
      </c>
      <c r="M3206" s="54">
        <v>10504.943130713466</v>
      </c>
      <c r="N3206" s="120">
        <v>1.0583970107516254</v>
      </c>
      <c r="O3206" s="123">
        <v>10006.859779269598</v>
      </c>
      <c r="P3206" s="53">
        <v>11122.167565899974</v>
      </c>
      <c r="Q3206" s="54">
        <v>10510.963434616453</v>
      </c>
      <c r="R3206" s="55">
        <v>1.0503758088417672</v>
      </c>
      <c r="S3206" s="121">
        <v>11312.44874341677</v>
      </c>
      <c r="T3206" s="54">
        <v>10591.312751154774</v>
      </c>
      <c r="U3206" s="55">
        <v>1.0584052324882116</v>
      </c>
    </row>
    <row r="3207" spans="1:21" ht="13" x14ac:dyDescent="0.3">
      <c r="A3207" s="44" t="s">
        <v>4115</v>
      </c>
      <c r="B3207" s="44" t="s">
        <v>9150</v>
      </c>
      <c r="C3207" s="98" t="s">
        <v>4051</v>
      </c>
      <c r="D3207" s="98" t="s">
        <v>13158</v>
      </c>
      <c r="E3207" s="98" t="s">
        <v>271</v>
      </c>
      <c r="F3207" s="122">
        <v>1.1035165618658678</v>
      </c>
      <c r="G3207" s="122">
        <v>1.1234654227800798</v>
      </c>
      <c r="H3207" s="99">
        <v>15925.5</v>
      </c>
      <c r="I3207" s="53">
        <v>17574.053005994876</v>
      </c>
      <c r="J3207" s="54">
        <v>16608.163357100962</v>
      </c>
      <c r="K3207" s="55">
        <v>1.0428660548868771</v>
      </c>
      <c r="L3207" s="121">
        <v>17891.74859048416</v>
      </c>
      <c r="M3207" s="54">
        <v>16751.071077834025</v>
      </c>
      <c r="N3207" s="120">
        <v>1.0518395703641346</v>
      </c>
      <c r="O3207" s="123">
        <v>16059.876062729516</v>
      </c>
      <c r="P3207" s="53">
        <v>17722.339216735225</v>
      </c>
      <c r="Q3207" s="54">
        <v>16748.431308848027</v>
      </c>
      <c r="R3207" s="55">
        <v>1.0428742565278231</v>
      </c>
      <c r="S3207" s="121">
        <v>18042.7154506101</v>
      </c>
      <c r="T3207" s="54">
        <v>16892.544359921321</v>
      </c>
      <c r="U3207" s="55">
        <v>1.051847741161851</v>
      </c>
    </row>
    <row r="3208" spans="1:21" ht="13" x14ac:dyDescent="0.3">
      <c r="A3208" s="44" t="s">
        <v>4114</v>
      </c>
      <c r="B3208" s="44" t="s">
        <v>10285</v>
      </c>
      <c r="C3208" s="98" t="s">
        <v>4051</v>
      </c>
      <c r="D3208" s="98" t="s">
        <v>13158</v>
      </c>
      <c r="E3208" s="98" t="s">
        <v>272</v>
      </c>
      <c r="F3208" s="122">
        <v>1.0923492278321481</v>
      </c>
      <c r="G3208" s="122">
        <v>1.1178189702305097</v>
      </c>
      <c r="H3208" s="99">
        <v>18740.583333333332</v>
      </c>
      <c r="I3208" s="53">
        <v>20471.261733290688</v>
      </c>
      <c r="J3208" s="54">
        <v>19346.138245769704</v>
      </c>
      <c r="K3208" s="55">
        <v>1.0323124900471634</v>
      </c>
      <c r="L3208" s="121">
        <v>20948.579563185718</v>
      </c>
      <c r="M3208" s="54">
        <v>19613.015657352771</v>
      </c>
      <c r="N3208" s="120">
        <v>1.046553103951021</v>
      </c>
      <c r="O3208" s="123">
        <v>18905.750093033457</v>
      </c>
      <c r="P3208" s="53">
        <v>20651.681515712658</v>
      </c>
      <c r="Q3208" s="54">
        <v>19516.795443769748</v>
      </c>
      <c r="R3208" s="55">
        <v>1.0323206086893877</v>
      </c>
      <c r="S3208" s="121">
        <v>21133.206100430023</v>
      </c>
      <c r="T3208" s="54">
        <v>19786.025141066148</v>
      </c>
      <c r="U3208" s="55">
        <v>1.046561233682924</v>
      </c>
    </row>
    <row r="3209" spans="1:21" ht="13" x14ac:dyDescent="0.3">
      <c r="A3209" s="44" t="s">
        <v>4113</v>
      </c>
      <c r="B3209" s="44" t="s">
        <v>10284</v>
      </c>
      <c r="C3209" s="98" t="s">
        <v>4051</v>
      </c>
      <c r="D3209" s="98" t="s">
        <v>13158</v>
      </c>
      <c r="E3209" s="98" t="s">
        <v>279</v>
      </c>
      <c r="F3209" s="122">
        <v>1.0925784321108898</v>
      </c>
      <c r="G3209" s="122">
        <v>1.1205912324495848</v>
      </c>
      <c r="H3209" s="99">
        <v>14039.5</v>
      </c>
      <c r="I3209" s="53">
        <v>15339.254897620836</v>
      </c>
      <c r="J3209" s="54">
        <v>14496.192257357763</v>
      </c>
      <c r="K3209" s="55">
        <v>1.0325290970018706</v>
      </c>
      <c r="L3209" s="121">
        <v>15732.540607975945</v>
      </c>
      <c r="M3209" s="54">
        <v>14729.522082558155</v>
      </c>
      <c r="N3209" s="120">
        <v>1.049148622284138</v>
      </c>
      <c r="O3209" s="123">
        <v>14163.098587705534</v>
      </c>
      <c r="P3209" s="53">
        <v>15474.29604878727</v>
      </c>
      <c r="Q3209" s="54">
        <v>14623.92640476926</v>
      </c>
      <c r="R3209" s="55">
        <v>1.0325372173476046</v>
      </c>
      <c r="S3209" s="121">
        <v>15871.044101701918</v>
      </c>
      <c r="T3209" s="54">
        <v>14859.310798320086</v>
      </c>
      <c r="U3209" s="55">
        <v>1.0491567721782935</v>
      </c>
    </row>
    <row r="3210" spans="1:21" ht="13" x14ac:dyDescent="0.3">
      <c r="A3210" s="44" t="s">
        <v>4112</v>
      </c>
      <c r="B3210" s="44" t="s">
        <v>10283</v>
      </c>
      <c r="C3210" s="98" t="s">
        <v>4051</v>
      </c>
      <c r="D3210" s="98" t="s">
        <v>13158</v>
      </c>
      <c r="E3210" s="98" t="s">
        <v>281</v>
      </c>
      <c r="F3210" s="122">
        <v>1.1182062251486735</v>
      </c>
      <c r="G3210" s="122">
        <v>1.1358316013594887</v>
      </c>
      <c r="H3210" s="99">
        <v>9869.6666666666642</v>
      </c>
      <c r="I3210" s="53">
        <v>11036.322706809022</v>
      </c>
      <c r="J3210" s="54">
        <v>10429.754042157594</v>
      </c>
      <c r="K3210" s="55">
        <v>1.0567483578125836</v>
      </c>
      <c r="L3210" s="121">
        <v>11210.279294884363</v>
      </c>
      <c r="M3210" s="54">
        <v>10495.574779697792</v>
      </c>
      <c r="N3210" s="120">
        <v>1.0634173507748788</v>
      </c>
      <c r="O3210" s="123">
        <v>9956.1363539493286</v>
      </c>
      <c r="P3210" s="53">
        <v>11133.013649415156</v>
      </c>
      <c r="Q3210" s="54">
        <v>10521.213485837261</v>
      </c>
      <c r="R3210" s="55">
        <v>1.0567566686311787</v>
      </c>
      <c r="S3210" s="121">
        <v>11308.494298259688</v>
      </c>
      <c r="T3210" s="54">
        <v>10587.610390475322</v>
      </c>
      <c r="U3210" s="55">
        <v>1.0634256115099814</v>
      </c>
    </row>
    <row r="3211" spans="1:21" ht="13" x14ac:dyDescent="0.3">
      <c r="A3211" s="44" t="s">
        <v>4111</v>
      </c>
      <c r="B3211" s="44" t="s">
        <v>10282</v>
      </c>
      <c r="C3211" s="98" t="s">
        <v>4051</v>
      </c>
      <c r="D3211" s="98" t="s">
        <v>13158</v>
      </c>
      <c r="E3211" s="98" t="s">
        <v>276</v>
      </c>
      <c r="F3211" s="122">
        <v>1.1048978885383458</v>
      </c>
      <c r="G3211" s="122">
        <v>1.1258434918798228</v>
      </c>
      <c r="H3211" s="99">
        <v>15541.166666666668</v>
      </c>
      <c r="I3211" s="53">
        <v>17171.402235422524</v>
      </c>
      <c r="J3211" s="54">
        <v>16227.64272414014</v>
      </c>
      <c r="K3211" s="55">
        <v>1.0441714622973481</v>
      </c>
      <c r="L3211" s="121">
        <v>17496.921347886306</v>
      </c>
      <c r="M3211" s="54">
        <v>16381.415805138126</v>
      </c>
      <c r="N3211" s="120">
        <v>1.0540660271196793</v>
      </c>
      <c r="O3211" s="123">
        <v>15679.915771407737</v>
      </c>
      <c r="P3211" s="53">
        <v>17324.705828287515</v>
      </c>
      <c r="Q3211" s="54">
        <v>16372.649341745615</v>
      </c>
      <c r="R3211" s="55">
        <v>1.0441796742046965</v>
      </c>
      <c r="S3211" s="121">
        <v>17653.131124463191</v>
      </c>
      <c r="T3211" s="54">
        <v>16527.794911348483</v>
      </c>
      <c r="U3211" s="55">
        <v>1.0540742152127405</v>
      </c>
    </row>
    <row r="3212" spans="1:21" ht="13" x14ac:dyDescent="0.3">
      <c r="A3212" s="44" t="s">
        <v>4110</v>
      </c>
      <c r="B3212" s="44" t="s">
        <v>10281</v>
      </c>
      <c r="C3212" s="98" t="s">
        <v>4051</v>
      </c>
      <c r="D3212" s="98" t="s">
        <v>13158</v>
      </c>
      <c r="E3212" s="98" t="s">
        <v>281</v>
      </c>
      <c r="F3212" s="122">
        <v>1.1182062251486735</v>
      </c>
      <c r="G3212" s="122">
        <v>1.1358316013594887</v>
      </c>
      <c r="H3212" s="99">
        <v>13938.666666666668</v>
      </c>
      <c r="I3212" s="53">
        <v>15586.303836938978</v>
      </c>
      <c r="J3212" s="54">
        <v>14729.663110097001</v>
      </c>
      <c r="K3212" s="55">
        <v>1.0567483578125836</v>
      </c>
      <c r="L3212" s="121">
        <v>15831.978080816129</v>
      </c>
      <c r="M3212" s="54">
        <v>14822.619980000778</v>
      </c>
      <c r="N3212" s="120">
        <v>1.0634173507748788</v>
      </c>
      <c r="O3212" s="123">
        <v>14066.217913587629</v>
      </c>
      <c r="P3212" s="53">
        <v>15728.932435271472</v>
      </c>
      <c r="Q3212" s="54">
        <v>14864.56958260307</v>
      </c>
      <c r="R3212" s="55">
        <v>1.0567566686311787</v>
      </c>
      <c r="S3212" s="121">
        <v>15976.854817861762</v>
      </c>
      <c r="T3212" s="54">
        <v>14958.376386389578</v>
      </c>
      <c r="U3212" s="55">
        <v>1.0634256115099814</v>
      </c>
    </row>
    <row r="3213" spans="1:21" ht="13" x14ac:dyDescent="0.3">
      <c r="A3213" s="44" t="s">
        <v>4109</v>
      </c>
      <c r="B3213" s="44" t="s">
        <v>10280</v>
      </c>
      <c r="C3213" s="98" t="s">
        <v>4051</v>
      </c>
      <c r="D3213" s="98" t="s">
        <v>13158</v>
      </c>
      <c r="E3213" s="98" t="s">
        <v>278</v>
      </c>
      <c r="F3213" s="122">
        <v>1.1191251072562445</v>
      </c>
      <c r="G3213" s="122">
        <v>1.1341759593635461</v>
      </c>
      <c r="H3213" s="99">
        <v>12271.25</v>
      </c>
      <c r="I3213" s="53">
        <v>13733.063972418189</v>
      </c>
      <c r="J3213" s="54">
        <v>12978.279385502932</v>
      </c>
      <c r="K3213" s="55">
        <v>1.0576167371297083</v>
      </c>
      <c r="L3213" s="121">
        <v>13917.756741339916</v>
      </c>
      <c r="M3213" s="54">
        <v>13030.438653837566</v>
      </c>
      <c r="N3213" s="120">
        <v>1.0618672632240045</v>
      </c>
      <c r="O3213" s="123">
        <v>12393.170567717643</v>
      </c>
      <c r="P3213" s="53">
        <v>13869.50834084194</v>
      </c>
      <c r="Q3213" s="54">
        <v>13107.327700551623</v>
      </c>
      <c r="R3213" s="55">
        <v>1.0576250547776895</v>
      </c>
      <c r="S3213" s="121">
        <v>14056.036118197222</v>
      </c>
      <c r="T3213" s="54">
        <v>13160.004340880629</v>
      </c>
      <c r="U3213" s="55">
        <v>1.0618755119178682</v>
      </c>
    </row>
    <row r="3214" spans="1:21" ht="13" x14ac:dyDescent="0.3">
      <c r="A3214" s="44" t="s">
        <v>4108</v>
      </c>
      <c r="B3214" s="44" t="s">
        <v>10279</v>
      </c>
      <c r="C3214" s="98" t="s">
        <v>1228</v>
      </c>
      <c r="D3214" s="98" t="s">
        <v>13158</v>
      </c>
      <c r="E3214" s="98" t="s">
        <v>274</v>
      </c>
      <c r="F3214" s="122">
        <v>1.0971252502512447</v>
      </c>
      <c r="G3214" s="122">
        <v>1.1137360405221679</v>
      </c>
      <c r="H3214" s="99">
        <v>22266.75</v>
      </c>
      <c r="I3214" s="53">
        <v>24429.413666031905</v>
      </c>
      <c r="J3214" s="54">
        <v>23086.745712286767</v>
      </c>
      <c r="K3214" s="55">
        <v>1.036826016921498</v>
      </c>
      <c r="L3214" s="121">
        <v>24799.281980296983</v>
      </c>
      <c r="M3214" s="54">
        <v>23218.218891816094</v>
      </c>
      <c r="N3214" s="120">
        <v>1.0427304789345591</v>
      </c>
      <c r="O3214" s="123">
        <v>22463.426897702353</v>
      </c>
      <c r="P3214" s="53">
        <v>24645.192856642236</v>
      </c>
      <c r="Q3214" s="54">
        <v>23290.848606656109</v>
      </c>
      <c r="R3214" s="55">
        <v>1.0368341710604443</v>
      </c>
      <c r="S3214" s="121">
        <v>25018.328129606183</v>
      </c>
      <c r="T3214" s="54">
        <v>23423.481842149722</v>
      </c>
      <c r="U3214" s="55">
        <v>1.0427385789719184</v>
      </c>
    </row>
    <row r="3215" spans="1:21" ht="13" x14ac:dyDescent="0.3">
      <c r="A3215" s="44" t="s">
        <v>4107</v>
      </c>
      <c r="B3215" s="44" t="s">
        <v>10278</v>
      </c>
      <c r="C3215" s="98" t="s">
        <v>4051</v>
      </c>
      <c r="D3215" s="98" t="s">
        <v>13158</v>
      </c>
      <c r="E3215" s="98" t="s">
        <v>277</v>
      </c>
      <c r="F3215" s="122">
        <v>1.1114543234572816</v>
      </c>
      <c r="G3215" s="122">
        <v>1.1304693972880338</v>
      </c>
      <c r="H3215" s="99">
        <v>11794.5</v>
      </c>
      <c r="I3215" s="53">
        <v>13109.048018016907</v>
      </c>
      <c r="J3215" s="54">
        <v>12388.560047305962</v>
      </c>
      <c r="K3215" s="55">
        <v>1.0503675482051771</v>
      </c>
      <c r="L3215" s="121">
        <v>13333.321306313714</v>
      </c>
      <c r="M3215" s="54">
        <v>12483.263543310046</v>
      </c>
      <c r="N3215" s="120">
        <v>1.0583970107516254</v>
      </c>
      <c r="O3215" s="123">
        <v>11907.16574469031</v>
      </c>
      <c r="P3215" s="53">
        <v>13234.270847058488</v>
      </c>
      <c r="Q3215" s="54">
        <v>12506.99885009207</v>
      </c>
      <c r="R3215" s="55">
        <v>1.0503758088417674</v>
      </c>
      <c r="S3215" s="121">
        <v>13460.686482808776</v>
      </c>
      <c r="T3215" s="54">
        <v>12602.606528284618</v>
      </c>
      <c r="U3215" s="55">
        <v>1.0584052324882116</v>
      </c>
    </row>
    <row r="3216" spans="1:21" ht="13" x14ac:dyDescent="0.3">
      <c r="A3216" s="44" t="s">
        <v>4106</v>
      </c>
      <c r="B3216" s="44" t="s">
        <v>10277</v>
      </c>
      <c r="C3216" s="98" t="s">
        <v>4051</v>
      </c>
      <c r="D3216" s="98" t="s">
        <v>13158</v>
      </c>
      <c r="E3216" s="98" t="s">
        <v>280</v>
      </c>
      <c r="F3216" s="122">
        <v>1.1341418429911363</v>
      </c>
      <c r="G3216" s="122">
        <v>1.144050389681498</v>
      </c>
      <c r="H3216" s="99">
        <v>10388.916666666668</v>
      </c>
      <c r="I3216" s="53">
        <v>11782.505095014667</v>
      </c>
      <c r="J3216" s="54">
        <v>11134.925410042037</v>
      </c>
      <c r="K3216" s="55">
        <v>1.071808136238976</v>
      </c>
      <c r="L3216" s="121">
        <v>11885.44416086861</v>
      </c>
      <c r="M3216" s="54">
        <v>11127.694921681765</v>
      </c>
      <c r="N3216" s="120">
        <v>1.07111215526307</v>
      </c>
      <c r="O3216" s="123">
        <v>10476.11086199176</v>
      </c>
      <c r="P3216" s="53">
        <v>11881.395680398795</v>
      </c>
      <c r="Q3216" s="54">
        <v>11228.469163850103</v>
      </c>
      <c r="R3216" s="55">
        <v>1.0718165654954994</v>
      </c>
      <c r="S3216" s="121">
        <v>11985.198714008246</v>
      </c>
      <c r="T3216" s="54">
        <v>11221.176850738964</v>
      </c>
      <c r="U3216" s="55">
        <v>1.0711204757722037</v>
      </c>
    </row>
    <row r="3217" spans="1:21" ht="13" x14ac:dyDescent="0.3">
      <c r="A3217" s="44" t="s">
        <v>4105</v>
      </c>
      <c r="B3217" s="44" t="s">
        <v>10276</v>
      </c>
      <c r="C3217" s="98" t="s">
        <v>4051</v>
      </c>
      <c r="D3217" s="98" t="s">
        <v>13158</v>
      </c>
      <c r="E3217" s="98" t="s">
        <v>278</v>
      </c>
      <c r="F3217" s="122">
        <v>1.1191251072562445</v>
      </c>
      <c r="G3217" s="122">
        <v>1.1341759593635461</v>
      </c>
      <c r="H3217" s="99">
        <v>13710.583333333332</v>
      </c>
      <c r="I3217" s="53">
        <v>15343.858043462344</v>
      </c>
      <c r="J3217" s="54">
        <v>14500.542409144959</v>
      </c>
      <c r="K3217" s="55">
        <v>1.0576167371297083</v>
      </c>
      <c r="L3217" s="121">
        <v>15550.214005517179</v>
      </c>
      <c r="M3217" s="54">
        <v>14558.819601371315</v>
      </c>
      <c r="N3217" s="120">
        <v>1.0618672632240045</v>
      </c>
      <c r="O3217" s="123">
        <v>13827.666032305347</v>
      </c>
      <c r="P3217" s="53">
        <v>15474.88823150725</v>
      </c>
      <c r="Q3217" s="54">
        <v>14624.486044864541</v>
      </c>
      <c r="R3217" s="55">
        <v>1.0576250547776895</v>
      </c>
      <c r="S3217" s="121">
        <v>15683.006387948637</v>
      </c>
      <c r="T3217" s="54">
        <v>14683.259946683556</v>
      </c>
      <c r="U3217" s="55">
        <v>1.061875511917868</v>
      </c>
    </row>
    <row r="3218" spans="1:21" ht="13" x14ac:dyDescent="0.3">
      <c r="A3218" s="44" t="s">
        <v>4104</v>
      </c>
      <c r="B3218" s="44" t="s">
        <v>13321</v>
      </c>
      <c r="C3218" s="98" t="s">
        <v>4051</v>
      </c>
      <c r="D3218" s="98" t="s">
        <v>13158</v>
      </c>
      <c r="E3218" s="98" t="s">
        <v>281</v>
      </c>
      <c r="F3218" s="122">
        <v>1.1182062251486735</v>
      </c>
      <c r="G3218" s="122">
        <v>1.1358316013594887</v>
      </c>
      <c r="H3218" s="99">
        <v>18059.166666666668</v>
      </c>
      <c r="I3218" s="53">
        <v>20193.872587664089</v>
      </c>
      <c r="J3218" s="54">
        <v>19083.994718463757</v>
      </c>
      <c r="K3218" s="55">
        <v>1.056748357812584</v>
      </c>
      <c r="L3218" s="121">
        <v>20512.172194217899</v>
      </c>
      <c r="M3218" s="54">
        <v>19204.431173868663</v>
      </c>
      <c r="N3218" s="120">
        <v>1.0634173507748785</v>
      </c>
      <c r="O3218" s="123">
        <v>18211.849317815428</v>
      </c>
      <c r="P3218" s="53">
        <v>20364.603278650833</v>
      </c>
      <c r="Q3218" s="54">
        <v>19245.493214707632</v>
      </c>
      <c r="R3218" s="55">
        <v>1.0567566686311785</v>
      </c>
      <c r="S3218" s="121">
        <v>20685.593974372008</v>
      </c>
      <c r="T3218" s="54">
        <v>19366.946997525509</v>
      </c>
      <c r="U3218" s="55">
        <v>1.0634256115099814</v>
      </c>
    </row>
    <row r="3219" spans="1:21" ht="13" x14ac:dyDescent="0.3">
      <c r="A3219" s="44" t="s">
        <v>4103</v>
      </c>
      <c r="B3219" s="44" t="s">
        <v>10275</v>
      </c>
      <c r="C3219" s="98" t="s">
        <v>4051</v>
      </c>
      <c r="D3219" s="98" t="s">
        <v>13158</v>
      </c>
      <c r="E3219" s="98" t="s">
        <v>278</v>
      </c>
      <c r="F3219" s="122">
        <v>1.1191251072562445</v>
      </c>
      <c r="G3219" s="122">
        <v>1.1341759593635461</v>
      </c>
      <c r="H3219" s="99">
        <v>6578.5</v>
      </c>
      <c r="I3219" s="53">
        <v>7362.1645180852047</v>
      </c>
      <c r="J3219" s="54">
        <v>6957.5317052077862</v>
      </c>
      <c r="K3219" s="55">
        <v>1.0576167371297083</v>
      </c>
      <c r="L3219" s="121">
        <v>7461.1765486730883</v>
      </c>
      <c r="M3219" s="54">
        <v>6985.4937911191137</v>
      </c>
      <c r="N3219" s="120">
        <v>1.0618672632240045</v>
      </c>
      <c r="O3219" s="123">
        <v>6638.6208985293024</v>
      </c>
      <c r="P3219" s="53">
        <v>7429.4473251001518</v>
      </c>
      <c r="Q3219" s="54">
        <v>7021.1717914553692</v>
      </c>
      <c r="R3219" s="55">
        <v>1.0576250547776898</v>
      </c>
      <c r="S3219" s="121">
        <v>7529.3642264403579</v>
      </c>
      <c r="T3219" s="54">
        <v>7049.3889650544597</v>
      </c>
      <c r="U3219" s="55">
        <v>1.061875511917868</v>
      </c>
    </row>
    <row r="3220" spans="1:21" ht="13" x14ac:dyDescent="0.3">
      <c r="A3220" s="44" t="s">
        <v>4102</v>
      </c>
      <c r="B3220" s="44" t="s">
        <v>10274</v>
      </c>
      <c r="C3220" s="98" t="s">
        <v>1228</v>
      </c>
      <c r="D3220" s="98" t="s">
        <v>13158</v>
      </c>
      <c r="E3220" s="98" t="s">
        <v>274</v>
      </c>
      <c r="F3220" s="122">
        <v>1.0971252502512447</v>
      </c>
      <c r="G3220" s="122">
        <v>1.1137360405221679</v>
      </c>
      <c r="H3220" s="99">
        <v>11694.333333333336</v>
      </c>
      <c r="I3220" s="53">
        <v>12830.148384854809</v>
      </c>
      <c r="J3220" s="54">
        <v>12124.989050552305</v>
      </c>
      <c r="K3220" s="55">
        <v>1.0368260169214978</v>
      </c>
      <c r="L3220" s="121">
        <v>13024.400503213075</v>
      </c>
      <c r="M3220" s="54">
        <v>12194.037797487048</v>
      </c>
      <c r="N3220" s="120">
        <v>1.0427304789345591</v>
      </c>
      <c r="O3220" s="123">
        <v>11799.84215224774</v>
      </c>
      <c r="P3220" s="53">
        <v>12945.904774209988</v>
      </c>
      <c r="Q3220" s="54">
        <v>12234.479556569875</v>
      </c>
      <c r="R3220" s="55">
        <v>1.0368341710604443</v>
      </c>
      <c r="S3220" s="121">
        <v>13141.909477430974</v>
      </c>
      <c r="T3220" s="54">
        <v>12304.150637927753</v>
      </c>
      <c r="U3220" s="55">
        <v>1.0427385789719186</v>
      </c>
    </row>
    <row r="3221" spans="1:21" ht="13" x14ac:dyDescent="0.3">
      <c r="A3221" s="44" t="s">
        <v>4101</v>
      </c>
      <c r="B3221" s="44" t="s">
        <v>10273</v>
      </c>
      <c r="C3221" s="98" t="s">
        <v>4051</v>
      </c>
      <c r="D3221" s="98" t="s">
        <v>13158</v>
      </c>
      <c r="E3221" s="98" t="s">
        <v>272</v>
      </c>
      <c r="F3221" s="122">
        <v>1.0923492278321481</v>
      </c>
      <c r="G3221" s="122">
        <v>1.1178189702305097</v>
      </c>
      <c r="H3221" s="99">
        <v>12299</v>
      </c>
      <c r="I3221" s="53">
        <v>13434.803153107589</v>
      </c>
      <c r="J3221" s="54">
        <v>12696.411315090065</v>
      </c>
      <c r="K3221" s="55">
        <v>1.0323124900471636</v>
      </c>
      <c r="L3221" s="121">
        <v>13748.055514865038</v>
      </c>
      <c r="M3221" s="54">
        <v>12871.556625493607</v>
      </c>
      <c r="N3221" s="120">
        <v>1.046553103951021</v>
      </c>
      <c r="O3221" s="123">
        <v>12421.260422081506</v>
      </c>
      <c r="P3221" s="53">
        <v>13568.354230762756</v>
      </c>
      <c r="Q3221" s="54">
        <v>12822.723119612581</v>
      </c>
      <c r="R3221" s="55">
        <v>1.0323206086893877</v>
      </c>
      <c r="S3221" s="121">
        <v>13884.720533976135</v>
      </c>
      <c r="T3221" s="54">
        <v>12999.609631230496</v>
      </c>
      <c r="U3221" s="55">
        <v>1.0465612336829238</v>
      </c>
    </row>
    <row r="3222" spans="1:21" ht="13" x14ac:dyDescent="0.3">
      <c r="A3222" s="44" t="s">
        <v>4100</v>
      </c>
      <c r="B3222" s="44" t="s">
        <v>10272</v>
      </c>
      <c r="C3222" s="98" t="s">
        <v>4051</v>
      </c>
      <c r="D3222" s="98" t="s">
        <v>13158</v>
      </c>
      <c r="E3222" s="98" t="s">
        <v>279</v>
      </c>
      <c r="F3222" s="122">
        <v>1.0925784321108898</v>
      </c>
      <c r="G3222" s="122">
        <v>1.1205912324495848</v>
      </c>
      <c r="H3222" s="99">
        <v>8262.3333333333339</v>
      </c>
      <c r="I3222" s="53">
        <v>9027.2471989108763</v>
      </c>
      <c r="J3222" s="54">
        <v>8531.0995757951241</v>
      </c>
      <c r="K3222" s="55">
        <v>1.0325290970018708</v>
      </c>
      <c r="L3222" s="121">
        <v>9258.6982929092865</v>
      </c>
      <c r="M3222" s="54">
        <v>8668.4156335189764</v>
      </c>
      <c r="N3222" s="120">
        <v>1.049148622284138</v>
      </c>
      <c r="O3222" s="123">
        <v>8341.1396671821294</v>
      </c>
      <c r="P3222" s="53">
        <v>9113.3492995878005</v>
      </c>
      <c r="Q3222" s="54">
        <v>8612.5371414599595</v>
      </c>
      <c r="R3222" s="55">
        <v>1.0325372173476044</v>
      </c>
      <c r="S3222" s="121">
        <v>9347.0079796817427</v>
      </c>
      <c r="T3222" s="54">
        <v>8751.1631695091291</v>
      </c>
      <c r="U3222" s="55">
        <v>1.0491567721782935</v>
      </c>
    </row>
    <row r="3223" spans="1:21" ht="13" x14ac:dyDescent="0.3">
      <c r="A3223" s="44" t="s">
        <v>4099</v>
      </c>
      <c r="B3223" s="44" t="s">
        <v>10271</v>
      </c>
      <c r="C3223" s="98" t="s">
        <v>4051</v>
      </c>
      <c r="D3223" s="98" t="s">
        <v>13158</v>
      </c>
      <c r="E3223" s="98" t="s">
        <v>281</v>
      </c>
      <c r="F3223" s="122">
        <v>1.1182062251486735</v>
      </c>
      <c r="G3223" s="122">
        <v>1.1358316013594887</v>
      </c>
      <c r="H3223" s="99">
        <v>18086.916666666664</v>
      </c>
      <c r="I3223" s="53">
        <v>20224.902810411961</v>
      </c>
      <c r="J3223" s="54">
        <v>19113.319485393051</v>
      </c>
      <c r="K3223" s="55">
        <v>1.0567483578125838</v>
      </c>
      <c r="L3223" s="121">
        <v>20543.691521155622</v>
      </c>
      <c r="M3223" s="54">
        <v>19233.941005352663</v>
      </c>
      <c r="N3223" s="120">
        <v>1.0634173507748785</v>
      </c>
      <c r="O3223" s="123">
        <v>18235.893545077193</v>
      </c>
      <c r="P3223" s="53">
        <v>20391.489683253829</v>
      </c>
      <c r="Q3223" s="54">
        <v>19270.902112208587</v>
      </c>
      <c r="R3223" s="55">
        <v>1.0567566686311785</v>
      </c>
      <c r="S3223" s="121">
        <v>20712.904167526191</v>
      </c>
      <c r="T3223" s="54">
        <v>19392.516244604634</v>
      </c>
      <c r="U3223" s="55">
        <v>1.0634256115099812</v>
      </c>
    </row>
    <row r="3224" spans="1:21" ht="13" x14ac:dyDescent="0.3">
      <c r="A3224" s="44" t="s">
        <v>4098</v>
      </c>
      <c r="B3224" s="44" t="s">
        <v>10270</v>
      </c>
      <c r="C3224" s="98" t="s">
        <v>4051</v>
      </c>
      <c r="D3224" s="98" t="s">
        <v>13158</v>
      </c>
      <c r="E3224" s="98" t="s">
        <v>277</v>
      </c>
      <c r="F3224" s="122">
        <v>1.1114543234572816</v>
      </c>
      <c r="G3224" s="122">
        <v>1.1304693972880338</v>
      </c>
      <c r="H3224" s="99">
        <v>10365.416666666664</v>
      </c>
      <c r="I3224" s="53">
        <v>11520.687168602828</v>
      </c>
      <c r="J3224" s="54">
        <v>10887.497290291745</v>
      </c>
      <c r="K3224" s="55">
        <v>1.0503675482051773</v>
      </c>
      <c r="L3224" s="121">
        <v>11717.786331806004</v>
      </c>
      <c r="M3224" s="54">
        <v>10970.726015195076</v>
      </c>
      <c r="N3224" s="120">
        <v>1.0583970107516256</v>
      </c>
      <c r="O3224" s="123">
        <v>10470.685966326502</v>
      </c>
      <c r="P3224" s="53">
        <v>11637.689186837075</v>
      </c>
      <c r="Q3224" s="54">
        <v>10998.155241008342</v>
      </c>
      <c r="R3224" s="55">
        <v>1.0503758088417674</v>
      </c>
      <c r="S3224" s="121">
        <v>11836.790053545394</v>
      </c>
      <c r="T3224" s="54">
        <v>11082.228814500857</v>
      </c>
      <c r="U3224" s="55">
        <v>1.0584052324882116</v>
      </c>
    </row>
    <row r="3225" spans="1:21" ht="13" x14ac:dyDescent="0.3">
      <c r="A3225" s="44" t="s">
        <v>4097</v>
      </c>
      <c r="B3225" s="44" t="s">
        <v>10269</v>
      </c>
      <c r="C3225" s="98" t="s">
        <v>4051</v>
      </c>
      <c r="D3225" s="98" t="s">
        <v>13158</v>
      </c>
      <c r="E3225" s="98" t="s">
        <v>277</v>
      </c>
      <c r="F3225" s="122">
        <v>1.1114543234572816</v>
      </c>
      <c r="G3225" s="122">
        <v>1.1304693972880338</v>
      </c>
      <c r="H3225" s="99">
        <v>9998.25</v>
      </c>
      <c r="I3225" s="53">
        <v>11112.598189506765</v>
      </c>
      <c r="J3225" s="54">
        <v>10501.837338842413</v>
      </c>
      <c r="K3225" s="55">
        <v>1.0503675482051773</v>
      </c>
      <c r="L3225" s="121">
        <v>11302.715651435083</v>
      </c>
      <c r="M3225" s="54">
        <v>10582.117912747439</v>
      </c>
      <c r="N3225" s="120">
        <v>1.0583970107516254</v>
      </c>
      <c r="O3225" s="123">
        <v>10090.589921929222</v>
      </c>
      <c r="P3225" s="53">
        <v>11215.229794962708</v>
      </c>
      <c r="Q3225" s="54">
        <v>10598.911550936993</v>
      </c>
      <c r="R3225" s="55">
        <v>1.0503758088417674</v>
      </c>
      <c r="S3225" s="121">
        <v>11407.103107324036</v>
      </c>
      <c r="T3225" s="54">
        <v>10679.933172262705</v>
      </c>
      <c r="U3225" s="55">
        <v>1.0584052324882118</v>
      </c>
    </row>
    <row r="3226" spans="1:21" ht="13" x14ac:dyDescent="0.3">
      <c r="A3226" s="44" t="s">
        <v>4096</v>
      </c>
      <c r="B3226" s="44" t="s">
        <v>10268</v>
      </c>
      <c r="C3226" s="98" t="s">
        <v>1228</v>
      </c>
      <c r="D3226" s="98" t="s">
        <v>13158</v>
      </c>
      <c r="E3226" s="98" t="s">
        <v>274</v>
      </c>
      <c r="F3226" s="122">
        <v>1.0971252502512447</v>
      </c>
      <c r="G3226" s="122">
        <v>1.1137360405221679</v>
      </c>
      <c r="H3226" s="99">
        <v>9791.25</v>
      </c>
      <c r="I3226" s="53">
        <v>10742.2276065225</v>
      </c>
      <c r="J3226" s="54">
        <v>10151.822738182616</v>
      </c>
      <c r="K3226" s="55">
        <v>1.036826016921498</v>
      </c>
      <c r="L3226" s="121">
        <v>10904.868006762676</v>
      </c>
      <c r="M3226" s="54">
        <v>10209.634801868</v>
      </c>
      <c r="N3226" s="120">
        <v>1.0427304789345588</v>
      </c>
      <c r="O3226" s="123">
        <v>9877.8165907707371</v>
      </c>
      <c r="P3226" s="53">
        <v>10837.201999085242</v>
      </c>
      <c r="Q3226" s="54">
        <v>10241.657776778882</v>
      </c>
      <c r="R3226" s="55">
        <v>1.0368341710604445</v>
      </c>
      <c r="S3226" s="121">
        <v>11001.28033880918</v>
      </c>
      <c r="T3226" s="54">
        <v>10299.980435205518</v>
      </c>
      <c r="U3226" s="55">
        <v>1.0427385789719184</v>
      </c>
    </row>
    <row r="3227" spans="1:21" ht="13" x14ac:dyDescent="0.3">
      <c r="A3227" s="44" t="s">
        <v>4095</v>
      </c>
      <c r="B3227" s="44" t="s">
        <v>10267</v>
      </c>
      <c r="C3227" s="98" t="s">
        <v>4051</v>
      </c>
      <c r="D3227" s="98" t="s">
        <v>13158</v>
      </c>
      <c r="E3227" s="98" t="s">
        <v>277</v>
      </c>
      <c r="F3227" s="122">
        <v>1.1114543234572816</v>
      </c>
      <c r="G3227" s="122">
        <v>1.1304693972880338</v>
      </c>
      <c r="H3227" s="99">
        <v>6228.6666666666661</v>
      </c>
      <c r="I3227" s="53">
        <v>6922.8784960409203</v>
      </c>
      <c r="J3227" s="54">
        <v>6542.3893352539799</v>
      </c>
      <c r="K3227" s="55">
        <v>1.0503675482051773</v>
      </c>
      <c r="L3227" s="121">
        <v>7041.3170525747319</v>
      </c>
      <c r="M3227" s="54">
        <v>6592.4021809682899</v>
      </c>
      <c r="N3227" s="120">
        <v>1.0583970107516254</v>
      </c>
      <c r="O3227" s="123">
        <v>6279.8404374345682</v>
      </c>
      <c r="P3227" s="53">
        <v>6979.7558048085175</v>
      </c>
      <c r="Q3227" s="54">
        <v>6596.1924788675724</v>
      </c>
      <c r="R3227" s="55">
        <v>1.0503758088417674</v>
      </c>
      <c r="S3227" s="121">
        <v>7099.1674343716786</v>
      </c>
      <c r="T3227" s="54">
        <v>6646.615978171807</v>
      </c>
      <c r="U3227" s="55">
        <v>1.0584052324882116</v>
      </c>
    </row>
    <row r="3228" spans="1:21" ht="13" x14ac:dyDescent="0.3">
      <c r="A3228" s="44" t="s">
        <v>4094</v>
      </c>
      <c r="B3228" s="44" t="s">
        <v>10266</v>
      </c>
      <c r="C3228" s="98" t="s">
        <v>4051</v>
      </c>
      <c r="D3228" s="98" t="s">
        <v>13158</v>
      </c>
      <c r="E3228" s="98" t="s">
        <v>279</v>
      </c>
      <c r="F3228" s="122">
        <v>1.0925784321108898</v>
      </c>
      <c r="G3228" s="122">
        <v>1.1205912324495848</v>
      </c>
      <c r="H3228" s="99">
        <v>10486</v>
      </c>
      <c r="I3228" s="53">
        <v>11456.77743911479</v>
      </c>
      <c r="J3228" s="54">
        <v>10827.100111161615</v>
      </c>
      <c r="K3228" s="55">
        <v>1.0325290970018706</v>
      </c>
      <c r="L3228" s="121">
        <v>11750.519663466346</v>
      </c>
      <c r="M3228" s="54">
        <v>11001.372453271471</v>
      </c>
      <c r="N3228" s="120">
        <v>1.049148622284138</v>
      </c>
      <c r="O3228" s="123">
        <v>10584.323128938566</v>
      </c>
      <c r="P3228" s="53">
        <v>11564.203169170725</v>
      </c>
      <c r="Q3228" s="54">
        <v>10928.707551062116</v>
      </c>
      <c r="R3228" s="55">
        <v>1.0325372173476044</v>
      </c>
      <c r="S3228" s="121">
        <v>11860.699699701912</v>
      </c>
      <c r="T3228" s="54">
        <v>11104.614289649242</v>
      </c>
      <c r="U3228" s="55">
        <v>1.0491567721782935</v>
      </c>
    </row>
    <row r="3229" spans="1:21" ht="13" x14ac:dyDescent="0.3">
      <c r="A3229" s="44" t="s">
        <v>4093</v>
      </c>
      <c r="B3229" s="44" t="s">
        <v>10265</v>
      </c>
      <c r="C3229" s="98" t="s">
        <v>4051</v>
      </c>
      <c r="D3229" s="98" t="s">
        <v>13158</v>
      </c>
      <c r="E3229" s="98" t="s">
        <v>279</v>
      </c>
      <c r="F3229" s="122">
        <v>1.0925784321108898</v>
      </c>
      <c r="G3229" s="122">
        <v>1.1205912324495848</v>
      </c>
      <c r="H3229" s="99">
        <v>11287.916666666666</v>
      </c>
      <c r="I3229" s="53">
        <v>12332.934293465047</v>
      </c>
      <c r="J3229" s="54">
        <v>11655.102402865698</v>
      </c>
      <c r="K3229" s="55">
        <v>1.0325290970018706</v>
      </c>
      <c r="L3229" s="121">
        <v>12649.140449288208</v>
      </c>
      <c r="M3229" s="54">
        <v>11842.702219291492</v>
      </c>
      <c r="N3229" s="120">
        <v>1.049148622284138</v>
      </c>
      <c r="O3229" s="123">
        <v>11382.034284263242</v>
      </c>
      <c r="P3229" s="53">
        <v>12435.765172532727</v>
      </c>
      <c r="Q3229" s="54">
        <v>11752.374007628201</v>
      </c>
      <c r="R3229" s="55">
        <v>1.0325372173476046</v>
      </c>
      <c r="S3229" s="121">
        <v>12754.607826385974</v>
      </c>
      <c r="T3229" s="54">
        <v>11941.538350500297</v>
      </c>
      <c r="U3229" s="55">
        <v>1.0491567721782937</v>
      </c>
    </row>
    <row r="3230" spans="1:21" ht="13" x14ac:dyDescent="0.3">
      <c r="A3230" s="44" t="s">
        <v>4092</v>
      </c>
      <c r="B3230" s="44" t="s">
        <v>10264</v>
      </c>
      <c r="C3230" s="98" t="s">
        <v>4051</v>
      </c>
      <c r="D3230" s="98" t="s">
        <v>13158</v>
      </c>
      <c r="E3230" s="98" t="s">
        <v>281</v>
      </c>
      <c r="F3230" s="122">
        <v>1.1182062251486735</v>
      </c>
      <c r="G3230" s="122">
        <v>1.1358316013594887</v>
      </c>
      <c r="H3230" s="99">
        <v>5183.3333333333339</v>
      </c>
      <c r="I3230" s="53">
        <v>5796.0356003539582</v>
      </c>
      <c r="J3230" s="54">
        <v>5477.4789879952268</v>
      </c>
      <c r="K3230" s="55">
        <v>1.0567483578125838</v>
      </c>
      <c r="L3230" s="121">
        <v>5887.3938003800167</v>
      </c>
      <c r="M3230" s="54">
        <v>5512.0466015164548</v>
      </c>
      <c r="N3230" s="120">
        <v>1.0634173507748785</v>
      </c>
      <c r="O3230" s="123">
        <v>5227.2110799702223</v>
      </c>
      <c r="P3230" s="53">
        <v>5845.0999697888228</v>
      </c>
      <c r="Q3230" s="54">
        <v>5523.8901671013173</v>
      </c>
      <c r="R3230" s="55">
        <v>1.0567566686311787</v>
      </c>
      <c r="S3230" s="121">
        <v>5937.2315316066397</v>
      </c>
      <c r="T3230" s="54">
        <v>5558.7501392090835</v>
      </c>
      <c r="U3230" s="55">
        <v>1.0634256115099814</v>
      </c>
    </row>
    <row r="3231" spans="1:21" ht="13" x14ac:dyDescent="0.3">
      <c r="A3231" s="44" t="s">
        <v>4091</v>
      </c>
      <c r="B3231" s="44" t="s">
        <v>10263</v>
      </c>
      <c r="C3231" s="98" t="s">
        <v>4051</v>
      </c>
      <c r="D3231" s="98" t="s">
        <v>13158</v>
      </c>
      <c r="E3231" s="98" t="s">
        <v>275</v>
      </c>
      <c r="F3231" s="122">
        <v>1.1072898637091768</v>
      </c>
      <c r="G3231" s="122">
        <v>1.1281845081240052</v>
      </c>
      <c r="H3231" s="99">
        <v>15315</v>
      </c>
      <c r="I3231" s="53">
        <v>16958.144262706042</v>
      </c>
      <c r="J3231" s="54">
        <v>16026.105648607743</v>
      </c>
      <c r="K3231" s="55">
        <v>1.0464319718320434</v>
      </c>
      <c r="L3231" s="121">
        <v>17278.145741919139</v>
      </c>
      <c r="M3231" s="54">
        <v>16176.588104417955</v>
      </c>
      <c r="N3231" s="120">
        <v>1.056257793301858</v>
      </c>
      <c r="O3231" s="123">
        <v>15445.508707139423</v>
      </c>
      <c r="P3231" s="53">
        <v>17102.655231247314</v>
      </c>
      <c r="Q3231" s="54">
        <v>16162.801244034865</v>
      </c>
      <c r="R3231" s="55">
        <v>1.0464402015172143</v>
      </c>
      <c r="S3231" s="121">
        <v>17425.383643489127</v>
      </c>
      <c r="T3231" s="54">
        <v>16314.565675663527</v>
      </c>
      <c r="U3231" s="55">
        <v>1.0562659984207834</v>
      </c>
    </row>
    <row r="3232" spans="1:21" ht="13" x14ac:dyDescent="0.3">
      <c r="A3232" s="44" t="s">
        <v>4090</v>
      </c>
      <c r="B3232" s="44" t="s">
        <v>10262</v>
      </c>
      <c r="C3232" s="98" t="s">
        <v>1228</v>
      </c>
      <c r="D3232" s="98" t="s">
        <v>13158</v>
      </c>
      <c r="E3232" s="98" t="s">
        <v>272</v>
      </c>
      <c r="F3232" s="122">
        <v>1.0923492278321481</v>
      </c>
      <c r="G3232" s="122">
        <v>1.1178189702305097</v>
      </c>
      <c r="H3232" s="99">
        <v>13902.25</v>
      </c>
      <c r="I3232" s="53">
        <v>15186.11205262948</v>
      </c>
      <c r="J3232" s="54">
        <v>14351.46631475818</v>
      </c>
      <c r="K3232" s="55">
        <v>1.0323124900471636</v>
      </c>
      <c r="L3232" s="121">
        <v>15540.198778887103</v>
      </c>
      <c r="M3232" s="54">
        <v>14549.442889403081</v>
      </c>
      <c r="N3232" s="120">
        <v>1.046553103951021</v>
      </c>
      <c r="O3232" s="123">
        <v>14031.372252277364</v>
      </c>
      <c r="P3232" s="53">
        <v>15327.158645200607</v>
      </c>
      <c r="Q3232" s="54">
        <v>14484.874744218352</v>
      </c>
      <c r="R3232" s="55">
        <v>1.0323206086893877</v>
      </c>
      <c r="S3232" s="121">
        <v>15684.53408196163</v>
      </c>
      <c r="T3232" s="54">
        <v>14684.690254607744</v>
      </c>
      <c r="U3232" s="55">
        <v>1.0465612336829238</v>
      </c>
    </row>
    <row r="3233" spans="1:21" ht="13" x14ac:dyDescent="0.3">
      <c r="A3233" s="44" t="s">
        <v>4089</v>
      </c>
      <c r="B3233" s="44" t="s">
        <v>10261</v>
      </c>
      <c r="C3233" s="98" t="s">
        <v>4051</v>
      </c>
      <c r="D3233" s="98" t="s">
        <v>13158</v>
      </c>
      <c r="E3233" s="98" t="s">
        <v>277</v>
      </c>
      <c r="F3233" s="122">
        <v>1.1114543234572816</v>
      </c>
      <c r="G3233" s="122">
        <v>1.1304693972880338</v>
      </c>
      <c r="H3233" s="99">
        <v>22032.083333333328</v>
      </c>
      <c r="I3233" s="53">
        <v>24487.654275604444</v>
      </c>
      <c r="J3233" s="54">
        <v>23141.785352685478</v>
      </c>
      <c r="K3233" s="55">
        <v>1.0503675482051773</v>
      </c>
      <c r="L3233" s="121">
        <v>24906.595966833062</v>
      </c>
      <c r="M3233" s="54">
        <v>23318.691140630704</v>
      </c>
      <c r="N3233" s="120">
        <v>1.0583970107516256</v>
      </c>
      <c r="O3233" s="123">
        <v>22209.89942140249</v>
      </c>
      <c r="P3233" s="53">
        <v>24685.288735469174</v>
      </c>
      <c r="Q3233" s="54">
        <v>23328.741069049942</v>
      </c>
      <c r="R3233" s="55">
        <v>1.0503758088417674</v>
      </c>
      <c r="S3233" s="121">
        <v>25107.611612740722</v>
      </c>
      <c r="T3233" s="54">
        <v>23507.073760649298</v>
      </c>
      <c r="U3233" s="55">
        <v>1.0584052324882116</v>
      </c>
    </row>
    <row r="3234" spans="1:21" ht="13" x14ac:dyDescent="0.3">
      <c r="A3234" s="44" t="s">
        <v>4088</v>
      </c>
      <c r="B3234" s="44" t="s">
        <v>10260</v>
      </c>
      <c r="C3234" s="98" t="s">
        <v>4051</v>
      </c>
      <c r="D3234" s="98" t="s">
        <v>13158</v>
      </c>
      <c r="E3234" s="98" t="s">
        <v>279</v>
      </c>
      <c r="F3234" s="122">
        <v>1.0925784321108898</v>
      </c>
      <c r="G3234" s="122">
        <v>1.1205912324495848</v>
      </c>
      <c r="H3234" s="99">
        <v>15516.083333333332</v>
      </c>
      <c r="I3234" s="53">
        <v>16952.53800083524</v>
      </c>
      <c r="J3234" s="54">
        <v>16020.80751317244</v>
      </c>
      <c r="K3234" s="55">
        <v>1.0325290970018706</v>
      </c>
      <c r="L3234" s="121">
        <v>17387.186945290461</v>
      </c>
      <c r="M3234" s="54">
        <v>16278.677452412541</v>
      </c>
      <c r="N3234" s="120">
        <v>1.049148622284138</v>
      </c>
      <c r="O3234" s="123">
        <v>15660.328005975662</v>
      </c>
      <c r="P3234" s="53">
        <v>17110.136619111145</v>
      </c>
      <c r="Q3234" s="54">
        <v>16169.871502040869</v>
      </c>
      <c r="R3234" s="55">
        <v>1.0325372173476044</v>
      </c>
      <c r="S3234" s="121">
        <v>17548.826260781014</v>
      </c>
      <c r="T3234" s="54">
        <v>16430.139182002757</v>
      </c>
      <c r="U3234" s="55">
        <v>1.0491567721782935</v>
      </c>
    </row>
    <row r="3235" spans="1:21" ht="13" x14ac:dyDescent="0.3">
      <c r="A3235" s="44" t="s">
        <v>4087</v>
      </c>
      <c r="B3235" s="44" t="s">
        <v>10259</v>
      </c>
      <c r="C3235" s="98" t="s">
        <v>4051</v>
      </c>
      <c r="D3235" s="98" t="s">
        <v>13158</v>
      </c>
      <c r="E3235" s="98" t="s">
        <v>280</v>
      </c>
      <c r="F3235" s="122">
        <v>1.1341418429911363</v>
      </c>
      <c r="G3235" s="122">
        <v>1.144050389681498</v>
      </c>
      <c r="H3235" s="99">
        <v>8782.75</v>
      </c>
      <c r="I3235" s="53">
        <v>9960.8842715304017</v>
      </c>
      <c r="J3235" s="54">
        <v>9413.4229085528659</v>
      </c>
      <c r="K3235" s="55">
        <v>1.071808136238976</v>
      </c>
      <c r="L3235" s="121">
        <v>10047.908559975176</v>
      </c>
      <c r="M3235" s="54">
        <v>9407.3102816367282</v>
      </c>
      <c r="N3235" s="120">
        <v>1.07111215526307</v>
      </c>
      <c r="O3235" s="123">
        <v>8859.525684724973</v>
      </c>
      <c r="P3235" s="53">
        <v>10047.95878810129</v>
      </c>
      <c r="Q3235" s="54">
        <v>9495.786391321084</v>
      </c>
      <c r="R3235" s="55">
        <v>1.0718165654954994</v>
      </c>
      <c r="S3235" s="121">
        <v>10135.743812002846</v>
      </c>
      <c r="T3235" s="54">
        <v>9489.6193665386709</v>
      </c>
      <c r="U3235" s="55">
        <v>1.0711204757722037</v>
      </c>
    </row>
    <row r="3236" spans="1:21" ht="13" x14ac:dyDescent="0.3">
      <c r="A3236" s="44" t="s">
        <v>4086</v>
      </c>
      <c r="B3236" s="44" t="s">
        <v>10258</v>
      </c>
      <c r="C3236" s="98" t="s">
        <v>4051</v>
      </c>
      <c r="D3236" s="98" t="s">
        <v>13158</v>
      </c>
      <c r="E3236" s="98" t="s">
        <v>281</v>
      </c>
      <c r="F3236" s="122">
        <v>1.1182062251486735</v>
      </c>
      <c r="G3236" s="122">
        <v>1.1358316013594887</v>
      </c>
      <c r="H3236" s="99">
        <v>10549.333333333334</v>
      </c>
      <c r="I3236" s="53">
        <v>11796.330204501741</v>
      </c>
      <c r="J3236" s="54">
        <v>11147.990676017551</v>
      </c>
      <c r="K3236" s="55">
        <v>1.0567483578125838</v>
      </c>
      <c r="L3236" s="121">
        <v>11982.266173275033</v>
      </c>
      <c r="M3236" s="54">
        <v>11218.344105774455</v>
      </c>
      <c r="N3236" s="120">
        <v>1.0634173507748788</v>
      </c>
      <c r="O3236" s="123">
        <v>10637.947146328974</v>
      </c>
      <c r="P3236" s="53">
        <v>11895.418721827626</v>
      </c>
      <c r="Q3236" s="54">
        <v>11241.72158742916</v>
      </c>
      <c r="R3236" s="55">
        <v>1.0567566686311787</v>
      </c>
      <c r="S3236" s="121">
        <v>12082.916542392441</v>
      </c>
      <c r="T3236" s="54">
        <v>11312.66544929575</v>
      </c>
      <c r="U3236" s="55">
        <v>1.0634256115099814</v>
      </c>
    </row>
    <row r="3237" spans="1:21" ht="13" x14ac:dyDescent="0.3">
      <c r="A3237" s="44" t="s">
        <v>4085</v>
      </c>
      <c r="B3237" s="44" t="s">
        <v>10257</v>
      </c>
      <c r="C3237" s="98" t="s">
        <v>4051</v>
      </c>
      <c r="D3237" s="98" t="s">
        <v>13158</v>
      </c>
      <c r="E3237" s="98" t="s">
        <v>281</v>
      </c>
      <c r="F3237" s="122">
        <v>1.1182062251486735</v>
      </c>
      <c r="G3237" s="122">
        <v>1.1358316013594887</v>
      </c>
      <c r="H3237" s="99">
        <v>3846.833333333333</v>
      </c>
      <c r="I3237" s="53">
        <v>4301.5529804427551</v>
      </c>
      <c r="J3237" s="54">
        <v>4065.1348077787075</v>
      </c>
      <c r="K3237" s="55">
        <v>1.0567483578125838</v>
      </c>
      <c r="L3237" s="121">
        <v>4369.354865163059</v>
      </c>
      <c r="M3237" s="54">
        <v>4090.7893122058285</v>
      </c>
      <c r="N3237" s="120">
        <v>1.0634173507748785</v>
      </c>
      <c r="O3237" s="123">
        <v>3880.9478230706422</v>
      </c>
      <c r="P3237" s="53">
        <v>4339.7000152347846</v>
      </c>
      <c r="Q3237" s="54">
        <v>4101.2174926395564</v>
      </c>
      <c r="R3237" s="55">
        <v>1.0567566686311785</v>
      </c>
      <c r="S3237" s="121">
        <v>4408.1031806709489</v>
      </c>
      <c r="T3237" s="54">
        <v>4127.0993119872282</v>
      </c>
      <c r="U3237" s="55">
        <v>1.0634256115099812</v>
      </c>
    </row>
    <row r="3238" spans="1:21" ht="13" x14ac:dyDescent="0.3">
      <c r="A3238" s="44" t="s">
        <v>4084</v>
      </c>
      <c r="B3238" s="44" t="s">
        <v>10256</v>
      </c>
      <c r="C3238" s="98" t="s">
        <v>4051</v>
      </c>
      <c r="D3238" s="98" t="s">
        <v>13158</v>
      </c>
      <c r="E3238" s="98" t="s">
        <v>281</v>
      </c>
      <c r="F3238" s="122">
        <v>1.1182062251486735</v>
      </c>
      <c r="G3238" s="122">
        <v>1.1358316013594887</v>
      </c>
      <c r="H3238" s="99">
        <v>13240.833333333332</v>
      </c>
      <c r="I3238" s="53">
        <v>14805.982259489394</v>
      </c>
      <c r="J3238" s="54">
        <v>13992.228881070119</v>
      </c>
      <c r="K3238" s="55">
        <v>1.0567483578125838</v>
      </c>
      <c r="L3238" s="121">
        <v>15039.356928334095</v>
      </c>
      <c r="M3238" s="54">
        <v>14080.531905385038</v>
      </c>
      <c r="N3238" s="120">
        <v>1.0634173507748788</v>
      </c>
      <c r="O3238" s="123">
        <v>13349.048865715569</v>
      </c>
      <c r="P3238" s="53">
        <v>14926.989541456989</v>
      </c>
      <c r="Q3238" s="54">
        <v>14106.6964087284</v>
      </c>
      <c r="R3238" s="55">
        <v>1.0567566686311787</v>
      </c>
      <c r="S3238" s="121">
        <v>15162.271549771782</v>
      </c>
      <c r="T3238" s="54">
        <v>14195.720453100203</v>
      </c>
      <c r="U3238" s="55">
        <v>1.0634256115099814</v>
      </c>
    </row>
    <row r="3239" spans="1:21" ht="13" x14ac:dyDescent="0.3">
      <c r="A3239" s="44" t="s">
        <v>4083</v>
      </c>
      <c r="B3239" s="44" t="s">
        <v>10255</v>
      </c>
      <c r="C3239" s="98" t="s">
        <v>4051</v>
      </c>
      <c r="D3239" s="98" t="s">
        <v>13158</v>
      </c>
      <c r="E3239" s="98" t="s">
        <v>278</v>
      </c>
      <c r="F3239" s="122">
        <v>1.1191251072562445</v>
      </c>
      <c r="G3239" s="122">
        <v>1.1341759593635461</v>
      </c>
      <c r="H3239" s="99">
        <v>8012.9166666666679</v>
      </c>
      <c r="I3239" s="53">
        <v>8967.4562240186842</v>
      </c>
      <c r="J3239" s="54">
        <v>8474.5947798922607</v>
      </c>
      <c r="K3239" s="55">
        <v>1.0576167371297085</v>
      </c>
      <c r="L3239" s="121">
        <v>9088.0574477168157</v>
      </c>
      <c r="M3239" s="54">
        <v>8508.6538912753476</v>
      </c>
      <c r="N3239" s="120">
        <v>1.0618672632240045</v>
      </c>
      <c r="O3239" s="123">
        <v>8088.4590859408418</v>
      </c>
      <c r="P3239" s="53">
        <v>9051.9976420912899</v>
      </c>
      <c r="Q3239" s="54">
        <v>8554.556983835284</v>
      </c>
      <c r="R3239" s="55">
        <v>1.0576250547776895</v>
      </c>
      <c r="S3239" s="121">
        <v>9173.7358435697461</v>
      </c>
      <c r="T3239" s="54">
        <v>8588.9366325101619</v>
      </c>
      <c r="U3239" s="55">
        <v>1.061875511917868</v>
      </c>
    </row>
    <row r="3240" spans="1:21" ht="13" x14ac:dyDescent="0.3">
      <c r="A3240" s="44" t="s">
        <v>4082</v>
      </c>
      <c r="B3240" s="44" t="s">
        <v>10254</v>
      </c>
      <c r="C3240" s="98" t="s">
        <v>4051</v>
      </c>
      <c r="D3240" s="98" t="s">
        <v>13158</v>
      </c>
      <c r="E3240" s="98" t="s">
        <v>275</v>
      </c>
      <c r="F3240" s="122">
        <v>1.1072898637091768</v>
      </c>
      <c r="G3240" s="122">
        <v>1.1281845081240052</v>
      </c>
      <c r="H3240" s="99">
        <v>8911.9166666666679</v>
      </c>
      <c r="I3240" s="53">
        <v>9868.0749912208757</v>
      </c>
      <c r="J3240" s="54">
        <v>9325.7145303028519</v>
      </c>
      <c r="K3240" s="55">
        <v>1.0464319718320434</v>
      </c>
      <c r="L3240" s="121">
        <v>10054.286321025458</v>
      </c>
      <c r="M3240" s="54">
        <v>9413.2814324233841</v>
      </c>
      <c r="N3240" s="120">
        <v>1.056257793301858</v>
      </c>
      <c r="O3240" s="123">
        <v>8989.6529671055196</v>
      </c>
      <c r="P3240" s="53">
        <v>9954.1516087390683</v>
      </c>
      <c r="Q3240" s="54">
        <v>9407.1342624677236</v>
      </c>
      <c r="R3240" s="55">
        <v>1.0464402015172143</v>
      </c>
      <c r="S3240" s="121">
        <v>10141.987210899444</v>
      </c>
      <c r="T3240" s="54">
        <v>9495.4647667560712</v>
      </c>
      <c r="U3240" s="55">
        <v>1.0562659984207836</v>
      </c>
    </row>
    <row r="3241" spans="1:21" ht="13" x14ac:dyDescent="0.3">
      <c r="A3241" s="44" t="s">
        <v>4081</v>
      </c>
      <c r="B3241" s="44" t="s">
        <v>10253</v>
      </c>
      <c r="C3241" s="98" t="s">
        <v>4051</v>
      </c>
      <c r="D3241" s="98" t="s">
        <v>13158</v>
      </c>
      <c r="E3241" s="98" t="s">
        <v>281</v>
      </c>
      <c r="F3241" s="122">
        <v>1.1182062251486735</v>
      </c>
      <c r="G3241" s="122">
        <v>1.1358316013594887</v>
      </c>
      <c r="H3241" s="99">
        <v>7963.083333333333</v>
      </c>
      <c r="I3241" s="53">
        <v>8904.3693547109833</v>
      </c>
      <c r="J3241" s="54">
        <v>8414.9752356247554</v>
      </c>
      <c r="K3241" s="55">
        <v>1.0567483578125838</v>
      </c>
      <c r="L3241" s="121">
        <v>9044.7216942590549</v>
      </c>
      <c r="M3241" s="54">
        <v>8468.0809823329237</v>
      </c>
      <c r="N3241" s="120">
        <v>1.0634173507748788</v>
      </c>
      <c r="O3241" s="123">
        <v>8028.6223619489092</v>
      </c>
      <c r="P3241" s="53">
        <v>8977.6555044991164</v>
      </c>
      <c r="Q3241" s="54">
        <v>8484.3002209109127</v>
      </c>
      <c r="R3241" s="55">
        <v>1.0567566686311785</v>
      </c>
      <c r="S3241" s="121">
        <v>9119.1629940830298</v>
      </c>
      <c r="T3241" s="54">
        <v>8537.8426448382306</v>
      </c>
      <c r="U3241" s="55">
        <v>1.0634256115099814</v>
      </c>
    </row>
    <row r="3242" spans="1:21" ht="13" x14ac:dyDescent="0.3">
      <c r="A3242" s="44" t="s">
        <v>4080</v>
      </c>
      <c r="B3242" s="44" t="s">
        <v>10252</v>
      </c>
      <c r="C3242" s="98" t="s">
        <v>4051</v>
      </c>
      <c r="D3242" s="98" t="s">
        <v>13158</v>
      </c>
      <c r="E3242" s="98" t="s">
        <v>281</v>
      </c>
      <c r="F3242" s="122">
        <v>1.1182062251486735</v>
      </c>
      <c r="G3242" s="122">
        <v>1.1358316013594887</v>
      </c>
      <c r="H3242" s="99">
        <v>7839.8333333333339</v>
      </c>
      <c r="I3242" s="53">
        <v>8766.5504374614102</v>
      </c>
      <c r="J3242" s="54">
        <v>8284.7310005243562</v>
      </c>
      <c r="K3242" s="55">
        <v>1.0567483578125838</v>
      </c>
      <c r="L3242" s="121">
        <v>8904.730449391498</v>
      </c>
      <c r="M3242" s="54">
        <v>8337.0147938499194</v>
      </c>
      <c r="N3242" s="120">
        <v>1.0634173507748785</v>
      </c>
      <c r="O3242" s="123">
        <v>7909.292962551408</v>
      </c>
      <c r="P3242" s="53">
        <v>8844.2206272495787</v>
      </c>
      <c r="Q3242" s="54">
        <v>8358.1980823338508</v>
      </c>
      <c r="R3242" s="55">
        <v>1.0567566686311785</v>
      </c>
      <c r="S3242" s="121">
        <v>8983.6248912761002</v>
      </c>
      <c r="T3242" s="54">
        <v>8410.9447053128242</v>
      </c>
      <c r="U3242" s="55">
        <v>1.0634256115099816</v>
      </c>
    </row>
    <row r="3243" spans="1:21" ht="13" x14ac:dyDescent="0.3">
      <c r="A3243" s="44" t="s">
        <v>4079</v>
      </c>
      <c r="B3243" s="44" t="s">
        <v>10251</v>
      </c>
      <c r="C3243" s="98" t="s">
        <v>1228</v>
      </c>
      <c r="D3243" s="98" t="s">
        <v>13158</v>
      </c>
      <c r="E3243" s="98" t="s">
        <v>272</v>
      </c>
      <c r="F3243" s="122">
        <v>1.0923492278321481</v>
      </c>
      <c r="G3243" s="122">
        <v>1.1178189702305097</v>
      </c>
      <c r="H3243" s="99">
        <v>6225.8333333333321</v>
      </c>
      <c r="I3243" s="53">
        <v>6800.7842342783133</v>
      </c>
      <c r="J3243" s="54">
        <v>6427.0055109519644</v>
      </c>
      <c r="K3243" s="55">
        <v>1.0323124900471636</v>
      </c>
      <c r="L3243" s="121">
        <v>6959.3546054934468</v>
      </c>
      <c r="M3243" s="54">
        <v>6515.66519968173</v>
      </c>
      <c r="N3243" s="120">
        <v>1.046553103951021</v>
      </c>
      <c r="O3243" s="123">
        <v>6280.1343599073816</v>
      </c>
      <c r="P3243" s="53">
        <v>6860.0999187269699</v>
      </c>
      <c r="Q3243" s="54">
        <v>6483.1121250707265</v>
      </c>
      <c r="R3243" s="55">
        <v>1.0323206086893877</v>
      </c>
      <c r="S3243" s="121">
        <v>7020.0533231009103</v>
      </c>
      <c r="T3243" s="54">
        <v>6572.5451633991888</v>
      </c>
      <c r="U3243" s="55">
        <v>1.046561233682924</v>
      </c>
    </row>
    <row r="3244" spans="1:21" ht="13" x14ac:dyDescent="0.3">
      <c r="A3244" s="44" t="s">
        <v>4078</v>
      </c>
      <c r="B3244" s="44" t="s">
        <v>10250</v>
      </c>
      <c r="C3244" s="98" t="s">
        <v>4051</v>
      </c>
      <c r="D3244" s="98" t="s">
        <v>13158</v>
      </c>
      <c r="E3244" s="98" t="s">
        <v>276</v>
      </c>
      <c r="F3244" s="122">
        <v>1.1048978885383458</v>
      </c>
      <c r="G3244" s="122">
        <v>1.1258434918798228</v>
      </c>
      <c r="H3244" s="99">
        <v>5488</v>
      </c>
      <c r="I3244" s="53">
        <v>6063.6796122984415</v>
      </c>
      <c r="J3244" s="54">
        <v>5730.4129850878462</v>
      </c>
      <c r="K3244" s="55">
        <v>1.0441714622973481</v>
      </c>
      <c r="L3244" s="121">
        <v>6178.6290834364672</v>
      </c>
      <c r="M3244" s="54">
        <v>5784.7143568328011</v>
      </c>
      <c r="N3244" s="120">
        <v>1.0540660271196796</v>
      </c>
      <c r="O3244" s="123">
        <v>5537.2008365220518</v>
      </c>
      <c r="P3244" s="53">
        <v>6118.0415126859771</v>
      </c>
      <c r="Q3244" s="54">
        <v>5781.8325654855698</v>
      </c>
      <c r="R3244" s="55">
        <v>1.0441796742046967</v>
      </c>
      <c r="S3244" s="121">
        <v>6234.0215250298625</v>
      </c>
      <c r="T3244" s="54">
        <v>5836.6206262323112</v>
      </c>
      <c r="U3244" s="55">
        <v>1.0540742152127405</v>
      </c>
    </row>
    <row r="3245" spans="1:21" ht="13" x14ac:dyDescent="0.3">
      <c r="A3245" s="44" t="s">
        <v>4077</v>
      </c>
      <c r="B3245" s="44" t="s">
        <v>10249</v>
      </c>
      <c r="C3245" s="98" t="s">
        <v>4051</v>
      </c>
      <c r="D3245" s="98" t="s">
        <v>13158</v>
      </c>
      <c r="E3245" s="98" t="s">
        <v>278</v>
      </c>
      <c r="F3245" s="122">
        <v>1.1191251072562445</v>
      </c>
      <c r="G3245" s="122">
        <v>1.1341759593635461</v>
      </c>
      <c r="H3245" s="99">
        <v>8097.7500000000009</v>
      </c>
      <c r="I3245" s="53">
        <v>9062.3953372842552</v>
      </c>
      <c r="J3245" s="54">
        <v>8564.3159330920971</v>
      </c>
      <c r="K3245" s="55">
        <v>1.0576167371297085</v>
      </c>
      <c r="L3245" s="121">
        <v>9184.273374936156</v>
      </c>
      <c r="M3245" s="54">
        <v>8598.735630772182</v>
      </c>
      <c r="N3245" s="120">
        <v>1.0618672632240043</v>
      </c>
      <c r="O3245" s="123">
        <v>8177.7930473269753</v>
      </c>
      <c r="P3245" s="53">
        <v>9151.9735212091709</v>
      </c>
      <c r="Q3245" s="54">
        <v>8649.0388196398017</v>
      </c>
      <c r="R3245" s="55">
        <v>1.0576250547776895</v>
      </c>
      <c r="S3245" s="121">
        <v>9275.0562749286091</v>
      </c>
      <c r="T3245" s="54">
        <v>8683.7981784887124</v>
      </c>
      <c r="U3245" s="55">
        <v>1.0618755119178678</v>
      </c>
    </row>
    <row r="3246" spans="1:21" ht="13" x14ac:dyDescent="0.3">
      <c r="A3246" s="44" t="s">
        <v>4076</v>
      </c>
      <c r="B3246" s="44" t="s">
        <v>10248</v>
      </c>
      <c r="C3246" s="98" t="s">
        <v>4051</v>
      </c>
      <c r="D3246" s="98" t="s">
        <v>13158</v>
      </c>
      <c r="E3246" s="98" t="s">
        <v>273</v>
      </c>
      <c r="F3246" s="122">
        <v>1.1025433940732501</v>
      </c>
      <c r="G3246" s="122">
        <v>1.1232323717058794</v>
      </c>
      <c r="H3246" s="99">
        <v>5969.6666666666661</v>
      </c>
      <c r="I3246" s="53">
        <v>6581.8165481526112</v>
      </c>
      <c r="J3246" s="54">
        <v>6220.0725342583391</v>
      </c>
      <c r="K3246" s="55">
        <v>1.0419463734867955</v>
      </c>
      <c r="L3246" s="121">
        <v>6705.322848293531</v>
      </c>
      <c r="M3246" s="54">
        <v>6277.8290821350038</v>
      </c>
      <c r="N3246" s="120">
        <v>1.0516213773189464</v>
      </c>
      <c r="O3246" s="123">
        <v>6024.5790237529436</v>
      </c>
      <c r="P3246" s="53">
        <v>6642.3598047110781</v>
      </c>
      <c r="Q3246" s="54">
        <v>6277.3376334431077</v>
      </c>
      <c r="R3246" s="55">
        <v>1.0419545678948885</v>
      </c>
      <c r="S3246" s="121">
        <v>6767.0021853795106</v>
      </c>
      <c r="T3246" s="54">
        <v>6335.625306131099</v>
      </c>
      <c r="U3246" s="55">
        <v>1.0516295464217171</v>
      </c>
    </row>
    <row r="3247" spans="1:21" ht="13" x14ac:dyDescent="0.3">
      <c r="A3247" s="44" t="s">
        <v>4075</v>
      </c>
      <c r="B3247" s="44" t="s">
        <v>10247</v>
      </c>
      <c r="C3247" s="98" t="s">
        <v>4051</v>
      </c>
      <c r="D3247" s="98" t="s">
        <v>13158</v>
      </c>
      <c r="E3247" s="98" t="s">
        <v>273</v>
      </c>
      <c r="F3247" s="122">
        <v>1.1025433940732501</v>
      </c>
      <c r="G3247" s="122">
        <v>1.1232323717058794</v>
      </c>
      <c r="H3247" s="99">
        <v>20843.583333333336</v>
      </c>
      <c r="I3247" s="53">
        <v>22980.955112981963</v>
      </c>
      <c r="J3247" s="54">
        <v>21717.896064636479</v>
      </c>
      <c r="K3247" s="55">
        <v>1.0419463734867953</v>
      </c>
      <c r="L3247" s="121">
        <v>23412.187542349144</v>
      </c>
      <c r="M3247" s="54">
        <v>21919.557813262243</v>
      </c>
      <c r="N3247" s="120">
        <v>1.0516213773189467</v>
      </c>
      <c r="O3247" s="123">
        <v>21018.473873758849</v>
      </c>
      <c r="P3247" s="53">
        <v>23173.779523014015</v>
      </c>
      <c r="Q3247" s="54">
        <v>21900.294862942406</v>
      </c>
      <c r="R3247" s="55">
        <v>1.0419545678948885</v>
      </c>
      <c r="S3247" s="121">
        <v>23608.630258860216</v>
      </c>
      <c r="T3247" s="54">
        <v>22103.648146337728</v>
      </c>
      <c r="U3247" s="55">
        <v>1.0516295464217171</v>
      </c>
    </row>
    <row r="3248" spans="1:21" ht="13" x14ac:dyDescent="0.3">
      <c r="A3248" s="44" t="s">
        <v>4074</v>
      </c>
      <c r="B3248" s="44" t="s">
        <v>10246</v>
      </c>
      <c r="C3248" s="98" t="s">
        <v>4051</v>
      </c>
      <c r="D3248" s="98" t="s">
        <v>13158</v>
      </c>
      <c r="E3248" s="98" t="s">
        <v>276</v>
      </c>
      <c r="F3248" s="122">
        <v>1.1048978885383458</v>
      </c>
      <c r="G3248" s="122">
        <v>1.1258434918798228</v>
      </c>
      <c r="H3248" s="99">
        <v>8237.0833333333321</v>
      </c>
      <c r="I3248" s="53">
        <v>9101.1359827143988</v>
      </c>
      <c r="J3248" s="54">
        <v>8600.9273492317807</v>
      </c>
      <c r="K3248" s="55">
        <v>1.0441714622973481</v>
      </c>
      <c r="L3248" s="121">
        <v>9273.6666629050887</v>
      </c>
      <c r="M3248" s="54">
        <v>8682.4297042203925</v>
      </c>
      <c r="N3248" s="120">
        <v>1.0540660271196796</v>
      </c>
      <c r="O3248" s="123">
        <v>8308.1800242849495</v>
      </c>
      <c r="P3248" s="53">
        <v>9179.6905664289025</v>
      </c>
      <c r="Q3248" s="54">
        <v>8675.232710991826</v>
      </c>
      <c r="R3248" s="55">
        <v>1.0441796742046965</v>
      </c>
      <c r="S3248" s="121">
        <v>9353.7104097071588</v>
      </c>
      <c r="T3248" s="54">
        <v>8757.4383389443246</v>
      </c>
      <c r="U3248" s="55">
        <v>1.0540742152127405</v>
      </c>
    </row>
    <row r="3249" spans="1:21" ht="13" x14ac:dyDescent="0.3">
      <c r="A3249" s="44" t="s">
        <v>4073</v>
      </c>
      <c r="B3249" s="44" t="s">
        <v>10245</v>
      </c>
      <c r="C3249" s="98" t="s">
        <v>4051</v>
      </c>
      <c r="D3249" s="98" t="s">
        <v>13158</v>
      </c>
      <c r="E3249" s="98" t="s">
        <v>271</v>
      </c>
      <c r="F3249" s="122">
        <v>1.1035165618658678</v>
      </c>
      <c r="G3249" s="122">
        <v>1.1234654227800798</v>
      </c>
      <c r="H3249" s="99">
        <v>3192.0833333333335</v>
      </c>
      <c r="I3249" s="53">
        <v>3522.5168251893388</v>
      </c>
      <c r="J3249" s="54">
        <v>3328.915352703486</v>
      </c>
      <c r="K3249" s="55">
        <v>1.0428660548868771</v>
      </c>
      <c r="L3249" s="121">
        <v>3586.1952516325796</v>
      </c>
      <c r="M3249" s="54">
        <v>3357.5595618998477</v>
      </c>
      <c r="N3249" s="120">
        <v>1.0518395703641346</v>
      </c>
      <c r="O3249" s="123">
        <v>3217.2418849363194</v>
      </c>
      <c r="P3249" s="53">
        <v>3550.279703555791</v>
      </c>
      <c r="Q3249" s="54">
        <v>3355.178738823136</v>
      </c>
      <c r="R3249" s="55">
        <v>1.0428742565278231</v>
      </c>
      <c r="S3249" s="121">
        <v>3614.4600144457627</v>
      </c>
      <c r="T3249" s="54">
        <v>3384.0486094415628</v>
      </c>
      <c r="U3249" s="55">
        <v>1.0518477411618508</v>
      </c>
    </row>
    <row r="3250" spans="1:21" ht="13" x14ac:dyDescent="0.3">
      <c r="A3250" s="44" t="s">
        <v>4072</v>
      </c>
      <c r="B3250" s="44" t="s">
        <v>10244</v>
      </c>
      <c r="C3250" s="98" t="s">
        <v>4051</v>
      </c>
      <c r="D3250" s="98" t="s">
        <v>13158</v>
      </c>
      <c r="E3250" s="98" t="s">
        <v>277</v>
      </c>
      <c r="F3250" s="122">
        <v>1.1114543234572816</v>
      </c>
      <c r="G3250" s="122">
        <v>1.1304693972880338</v>
      </c>
      <c r="H3250" s="99">
        <v>7689.25</v>
      </c>
      <c r="I3250" s="53">
        <v>8546.2501566439023</v>
      </c>
      <c r="J3250" s="54">
        <v>8076.5386700366589</v>
      </c>
      <c r="K3250" s="55">
        <v>1.0503675482051773</v>
      </c>
      <c r="L3250" s="121">
        <v>8692.4618130970139</v>
      </c>
      <c r="M3250" s="54">
        <v>8138.2792149219367</v>
      </c>
      <c r="N3250" s="120">
        <v>1.0583970107516256</v>
      </c>
      <c r="O3250" s="123">
        <v>7761.660943555531</v>
      </c>
      <c r="P3250" s="53">
        <v>8626.7316129243191</v>
      </c>
      <c r="Q3250" s="54">
        <v>8152.6608915426959</v>
      </c>
      <c r="R3250" s="55">
        <v>1.0503758088417674</v>
      </c>
      <c r="S3250" s="121">
        <v>8774.3201688152931</v>
      </c>
      <c r="T3250" s="54">
        <v>8214.9825554585641</v>
      </c>
      <c r="U3250" s="55">
        <v>1.0584052324882116</v>
      </c>
    </row>
    <row r="3251" spans="1:21" ht="13" x14ac:dyDescent="0.3">
      <c r="A3251" s="44" t="s">
        <v>4071</v>
      </c>
      <c r="B3251" s="44" t="s">
        <v>10243</v>
      </c>
      <c r="C3251" s="98" t="s">
        <v>4051</v>
      </c>
      <c r="D3251" s="98" t="s">
        <v>13158</v>
      </c>
      <c r="E3251" s="98" t="s">
        <v>281</v>
      </c>
      <c r="F3251" s="122">
        <v>1.1182062251486735</v>
      </c>
      <c r="G3251" s="122">
        <v>1.1358316013594887</v>
      </c>
      <c r="H3251" s="99">
        <v>7746.4166666666661</v>
      </c>
      <c r="I3251" s="53">
        <v>8662.0913392621023</v>
      </c>
      <c r="J3251" s="54">
        <v>8186.013091432028</v>
      </c>
      <c r="K3251" s="55">
        <v>1.0567483578125838</v>
      </c>
      <c r="L3251" s="121">
        <v>8798.6248472978314</v>
      </c>
      <c r="M3251" s="54">
        <v>8237.6738896650331</v>
      </c>
      <c r="N3251" s="120">
        <v>1.0634173507748788</v>
      </c>
      <c r="O3251" s="123">
        <v>7815.6676680126684</v>
      </c>
      <c r="P3251" s="53">
        <v>8739.5282400649812</v>
      </c>
      <c r="Q3251" s="54">
        <v>8259.2589279774784</v>
      </c>
      <c r="R3251" s="55">
        <v>1.0567566686311785</v>
      </c>
      <c r="S3251" s="121">
        <v>8877.28232305241</v>
      </c>
      <c r="T3251" s="54">
        <v>8311.381169215163</v>
      </c>
      <c r="U3251" s="55">
        <v>1.0634256115099816</v>
      </c>
    </row>
    <row r="3252" spans="1:21" ht="13" x14ac:dyDescent="0.3">
      <c r="A3252" s="44" t="s">
        <v>4070</v>
      </c>
      <c r="B3252" s="44" t="s">
        <v>10242</v>
      </c>
      <c r="C3252" s="98" t="s">
        <v>4051</v>
      </c>
      <c r="D3252" s="98" t="s">
        <v>13158</v>
      </c>
      <c r="E3252" s="98" t="s">
        <v>279</v>
      </c>
      <c r="F3252" s="122">
        <v>1.0925784321108898</v>
      </c>
      <c r="G3252" s="122">
        <v>1.1205912324495848</v>
      </c>
      <c r="H3252" s="99">
        <v>4703.6666666666661</v>
      </c>
      <c r="I3252" s="53">
        <v>5139.1247518389209</v>
      </c>
      <c r="J3252" s="54">
        <v>4856.6726959311309</v>
      </c>
      <c r="K3252" s="55">
        <v>1.0325290970018706</v>
      </c>
      <c r="L3252" s="121">
        <v>5270.8876270320297</v>
      </c>
      <c r="M3252" s="54">
        <v>4934.8454030171561</v>
      </c>
      <c r="N3252" s="120">
        <v>1.049148622284138</v>
      </c>
      <c r="O3252" s="123">
        <v>4741.4278574881409</v>
      </c>
      <c r="P3252" s="53">
        <v>5180.3818145012883</v>
      </c>
      <c r="Q3252" s="54">
        <v>4895.7007262252191</v>
      </c>
      <c r="R3252" s="55">
        <v>1.0325372173476044</v>
      </c>
      <c r="S3252" s="121">
        <v>5313.2024863934303</v>
      </c>
      <c r="T3252" s="54">
        <v>4974.5011464785002</v>
      </c>
      <c r="U3252" s="55">
        <v>1.0491567721782935</v>
      </c>
    </row>
    <row r="3253" spans="1:21" ht="13" x14ac:dyDescent="0.3">
      <c r="A3253" s="44" t="s">
        <v>4069</v>
      </c>
      <c r="B3253" s="44" t="s">
        <v>10241</v>
      </c>
      <c r="C3253" s="98" t="s">
        <v>1228</v>
      </c>
      <c r="D3253" s="98" t="s">
        <v>13158</v>
      </c>
      <c r="E3253" s="98" t="s">
        <v>274</v>
      </c>
      <c r="F3253" s="122">
        <v>1.0971252502512447</v>
      </c>
      <c r="G3253" s="122">
        <v>1.1137360405221679</v>
      </c>
      <c r="H3253" s="99">
        <v>15280.333333333336</v>
      </c>
      <c r="I3253" s="53">
        <v>16764.439532255772</v>
      </c>
      <c r="J3253" s="54">
        <v>15843.047147232797</v>
      </c>
      <c r="K3253" s="55">
        <v>1.0368260169214978</v>
      </c>
      <c r="L3253" s="121">
        <v>17018.257944525569</v>
      </c>
      <c r="M3253" s="54">
        <v>15933.269294946376</v>
      </c>
      <c r="N3253" s="120">
        <v>1.0427304789345591</v>
      </c>
      <c r="O3253" s="123">
        <v>15417.407591619613</v>
      </c>
      <c r="P3253" s="53">
        <v>16914.827162181107</v>
      </c>
      <c r="Q3253" s="54">
        <v>15985.295020157922</v>
      </c>
      <c r="R3253" s="55">
        <v>1.0368341710604443</v>
      </c>
      <c r="S3253" s="121">
        <v>17170.92248620684</v>
      </c>
      <c r="T3253" s="54">
        <v>16076.325683516303</v>
      </c>
      <c r="U3253" s="55">
        <v>1.0427385789719186</v>
      </c>
    </row>
    <row r="3254" spans="1:21" ht="13" x14ac:dyDescent="0.3">
      <c r="A3254" s="44" t="s">
        <v>4068</v>
      </c>
      <c r="B3254" s="44" t="s">
        <v>13322</v>
      </c>
      <c r="C3254" s="98" t="s">
        <v>4051</v>
      </c>
      <c r="D3254" s="98" t="s">
        <v>13158</v>
      </c>
      <c r="E3254" s="98" t="s">
        <v>281</v>
      </c>
      <c r="F3254" s="122">
        <v>1.1182062251486735</v>
      </c>
      <c r="G3254" s="122">
        <v>1.1358316013594887</v>
      </c>
      <c r="H3254" s="99">
        <v>3868.4166666666661</v>
      </c>
      <c r="I3254" s="53">
        <v>4325.687598135547</v>
      </c>
      <c r="J3254" s="54">
        <v>4087.9429598348283</v>
      </c>
      <c r="K3254" s="55">
        <v>1.0567483578125838</v>
      </c>
      <c r="L3254" s="121">
        <v>4393.8698972257343</v>
      </c>
      <c r="M3254" s="54">
        <v>4113.7414033600526</v>
      </c>
      <c r="N3254" s="120">
        <v>1.0634173507748785</v>
      </c>
      <c r="O3254" s="123">
        <v>3903.1604720957248</v>
      </c>
      <c r="P3254" s="53">
        <v>4364.5383376516747</v>
      </c>
      <c r="Q3254" s="54">
        <v>4124.6908576247761</v>
      </c>
      <c r="R3254" s="55">
        <v>1.0567566686311785</v>
      </c>
      <c r="S3254" s="121">
        <v>4433.3330093835448</v>
      </c>
      <c r="T3254" s="54">
        <v>4150.7208118599838</v>
      </c>
      <c r="U3254" s="55">
        <v>1.0634256115099814</v>
      </c>
    </row>
    <row r="3255" spans="1:21" ht="13" x14ac:dyDescent="0.3">
      <c r="A3255" s="44" t="s">
        <v>4067</v>
      </c>
      <c r="B3255" s="44" t="s">
        <v>10240</v>
      </c>
      <c r="C3255" s="98" t="s">
        <v>4051</v>
      </c>
      <c r="D3255" s="98" t="s">
        <v>13158</v>
      </c>
      <c r="E3255" s="98" t="s">
        <v>272</v>
      </c>
      <c r="F3255" s="122">
        <v>1.0923492278321481</v>
      </c>
      <c r="G3255" s="122">
        <v>1.1178189702305097</v>
      </c>
      <c r="H3255" s="99">
        <v>1570.25</v>
      </c>
      <c r="I3255" s="53">
        <v>1715.2613750034304</v>
      </c>
      <c r="J3255" s="54">
        <v>1620.9886874965587</v>
      </c>
      <c r="K3255" s="55">
        <v>1.0323124900471636</v>
      </c>
      <c r="L3255" s="121">
        <v>1755.2552380044579</v>
      </c>
      <c r="M3255" s="54">
        <v>1643.3500114790907</v>
      </c>
      <c r="N3255" s="120">
        <v>1.046553103951021</v>
      </c>
      <c r="O3255" s="123">
        <v>1584.0370113111812</v>
      </c>
      <c r="P3255" s="53">
        <v>1730.3216061633125</v>
      </c>
      <c r="Q3255" s="54">
        <v>1635.2340517032771</v>
      </c>
      <c r="R3255" s="55">
        <v>1.0323206086893877</v>
      </c>
      <c r="S3255" s="121">
        <v>1770.6666207908788</v>
      </c>
      <c r="T3255" s="54">
        <v>1657.7917287572413</v>
      </c>
      <c r="U3255" s="55">
        <v>1.0465612336829238</v>
      </c>
    </row>
    <row r="3256" spans="1:21" ht="13" x14ac:dyDescent="0.3">
      <c r="A3256" s="44" t="s">
        <v>4066</v>
      </c>
      <c r="B3256" s="44" t="s">
        <v>10239</v>
      </c>
      <c r="C3256" s="98" t="s">
        <v>4051</v>
      </c>
      <c r="D3256" s="98" t="s">
        <v>13158</v>
      </c>
      <c r="E3256" s="98" t="s">
        <v>280</v>
      </c>
      <c r="F3256" s="122">
        <v>1.1341418429911363</v>
      </c>
      <c r="G3256" s="122">
        <v>1.144050389681498</v>
      </c>
      <c r="H3256" s="99">
        <v>31805.666666666664</v>
      </c>
      <c r="I3256" s="53">
        <v>36072.137410895084</v>
      </c>
      <c r="J3256" s="54">
        <v>34089.572311838121</v>
      </c>
      <c r="K3256" s="55">
        <v>1.071808136238976</v>
      </c>
      <c r="L3256" s="121">
        <v>36387.285344079828</v>
      </c>
      <c r="M3256" s="54">
        <v>34067.436172912116</v>
      </c>
      <c r="N3256" s="120">
        <v>1.07111215526307</v>
      </c>
      <c r="O3256" s="123">
        <v>32084.639587324004</v>
      </c>
      <c r="P3256" s="53">
        <v>36388.532273274017</v>
      </c>
      <c r="Q3256" s="54">
        <v>34388.848207646552</v>
      </c>
      <c r="R3256" s="55">
        <v>1.0718165654954994</v>
      </c>
      <c r="S3256" s="121">
        <v>36706.444422668443</v>
      </c>
      <c r="T3256" s="54">
        <v>34366.514419754167</v>
      </c>
      <c r="U3256" s="55">
        <v>1.0711204757722037</v>
      </c>
    </row>
    <row r="3257" spans="1:21" ht="13" x14ac:dyDescent="0.3">
      <c r="A3257" s="44" t="s">
        <v>4065</v>
      </c>
      <c r="B3257" s="44" t="s">
        <v>10238</v>
      </c>
      <c r="C3257" s="98" t="s">
        <v>4051</v>
      </c>
      <c r="D3257" s="98" t="s">
        <v>13158</v>
      </c>
      <c r="E3257" s="98" t="s">
        <v>275</v>
      </c>
      <c r="F3257" s="122">
        <v>1.1072898637091768</v>
      </c>
      <c r="G3257" s="122">
        <v>1.1281845081240052</v>
      </c>
      <c r="H3257" s="99">
        <v>13001.416666666668</v>
      </c>
      <c r="I3257" s="53">
        <v>14396.336888859554</v>
      </c>
      <c r="J3257" s="54">
        <v>13605.098079109994</v>
      </c>
      <c r="K3257" s="55">
        <v>1.0464319718320434</v>
      </c>
      <c r="L3257" s="121">
        <v>14667.996866998577</v>
      </c>
      <c r="M3257" s="54">
        <v>13732.847678131333</v>
      </c>
      <c r="N3257" s="120">
        <v>1.056257793301858</v>
      </c>
      <c r="O3257" s="123">
        <v>13123.54023155771</v>
      </c>
      <c r="P3257" s="53">
        <v>14531.563074383435</v>
      </c>
      <c r="Q3257" s="54">
        <v>13733.00008453052</v>
      </c>
      <c r="R3257" s="55">
        <v>1.0464402015172143</v>
      </c>
      <c r="S3257" s="121">
        <v>14805.774780985528</v>
      </c>
      <c r="T3257" s="54">
        <v>13861.949325501626</v>
      </c>
      <c r="U3257" s="55">
        <v>1.0562659984207836</v>
      </c>
    </row>
    <row r="3258" spans="1:21" ht="13" x14ac:dyDescent="0.3">
      <c r="A3258" s="44" t="s">
        <v>4064</v>
      </c>
      <c r="B3258" s="44" t="s">
        <v>10237</v>
      </c>
      <c r="C3258" s="98" t="s">
        <v>4051</v>
      </c>
      <c r="D3258" s="98" t="s">
        <v>13158</v>
      </c>
      <c r="E3258" s="98" t="s">
        <v>280</v>
      </c>
      <c r="F3258" s="122">
        <v>1.1341418429911363</v>
      </c>
      <c r="G3258" s="122">
        <v>1.144050389681498</v>
      </c>
      <c r="H3258" s="99">
        <v>5699.6666666666661</v>
      </c>
      <c r="I3258" s="53">
        <v>6464.230457768479</v>
      </c>
      <c r="J3258" s="54">
        <v>6108.9491071834163</v>
      </c>
      <c r="K3258" s="55">
        <v>1.071808136238976</v>
      </c>
      <c r="L3258" s="121">
        <v>6520.7058710546435</v>
      </c>
      <c r="M3258" s="54">
        <v>6104.9822476144109</v>
      </c>
      <c r="N3258" s="120">
        <v>1.07111215526307</v>
      </c>
      <c r="O3258" s="123">
        <v>5745.3513775626107</v>
      </c>
      <c r="P3258" s="53">
        <v>6516.0433999805227</v>
      </c>
      <c r="Q3258" s="54">
        <v>6157.962781063994</v>
      </c>
      <c r="R3258" s="55">
        <v>1.0718165654954994</v>
      </c>
      <c r="S3258" s="121">
        <v>6572.971482357636</v>
      </c>
      <c r="T3258" s="54">
        <v>6153.9635010133488</v>
      </c>
      <c r="U3258" s="55">
        <v>1.0711204757722035</v>
      </c>
    </row>
    <row r="3259" spans="1:21" ht="13" x14ac:dyDescent="0.3">
      <c r="A3259" s="44" t="s">
        <v>4063</v>
      </c>
      <c r="B3259" s="44" t="s">
        <v>10236</v>
      </c>
      <c r="C3259" s="98" t="s">
        <v>1228</v>
      </c>
      <c r="D3259" s="98" t="s">
        <v>13158</v>
      </c>
      <c r="E3259" s="98" t="s">
        <v>272</v>
      </c>
      <c r="F3259" s="122">
        <v>1.0923492278321481</v>
      </c>
      <c r="G3259" s="122">
        <v>1.1178189702305097</v>
      </c>
      <c r="H3259" s="99">
        <v>14489.083333333336</v>
      </c>
      <c r="I3259" s="53">
        <v>15827.138991162316</v>
      </c>
      <c r="J3259" s="54">
        <v>14957.261694334193</v>
      </c>
      <c r="K3259" s="55">
        <v>1.0323124900471636</v>
      </c>
      <c r="L3259" s="121">
        <v>16196.17221125071</v>
      </c>
      <c r="M3259" s="54">
        <v>15163.595135905009</v>
      </c>
      <c r="N3259" s="120">
        <v>1.046553103951021</v>
      </c>
      <c r="O3259" s="123">
        <v>14607.581840379942</v>
      </c>
      <c r="P3259" s="53">
        <v>15956.580743833938</v>
      </c>
      <c r="Q3259" s="54">
        <v>15079.707776941068</v>
      </c>
      <c r="R3259" s="55">
        <v>1.0323206086893877</v>
      </c>
      <c r="S3259" s="121">
        <v>16328.6320903714</v>
      </c>
      <c r="T3259" s="54">
        <v>15287.728871992307</v>
      </c>
      <c r="U3259" s="55">
        <v>1.0465612336829238</v>
      </c>
    </row>
    <row r="3260" spans="1:21" ht="13" x14ac:dyDescent="0.3">
      <c r="A3260" s="44" t="s">
        <v>4062</v>
      </c>
      <c r="B3260" s="44" t="s">
        <v>10235</v>
      </c>
      <c r="C3260" s="98" t="s">
        <v>4051</v>
      </c>
      <c r="D3260" s="98" t="s">
        <v>13158</v>
      </c>
      <c r="E3260" s="98" t="s">
        <v>278</v>
      </c>
      <c r="F3260" s="122">
        <v>1.1191251072562445</v>
      </c>
      <c r="G3260" s="122">
        <v>1.1341759593635461</v>
      </c>
      <c r="H3260" s="99">
        <v>6184.5</v>
      </c>
      <c r="I3260" s="53">
        <v>6921.2292258262441</v>
      </c>
      <c r="J3260" s="54">
        <v>6540.8307107786814</v>
      </c>
      <c r="K3260" s="55">
        <v>1.0576167371297083</v>
      </c>
      <c r="L3260" s="121">
        <v>7014.3112206838505</v>
      </c>
      <c r="M3260" s="54">
        <v>6567.1180894088557</v>
      </c>
      <c r="N3260" s="120">
        <v>1.0618672632240045</v>
      </c>
      <c r="O3260" s="123">
        <v>6241.254405302021</v>
      </c>
      <c r="P3260" s="53">
        <v>6984.7445057471323</v>
      </c>
      <c r="Q3260" s="54">
        <v>6600.9070322890466</v>
      </c>
      <c r="R3260" s="55">
        <v>1.0576250547776895</v>
      </c>
      <c r="S3260" s="121">
        <v>7078.6807027653776</v>
      </c>
      <c r="T3260" s="54">
        <v>6627.4352166397321</v>
      </c>
      <c r="U3260" s="55">
        <v>1.061875511917868</v>
      </c>
    </row>
    <row r="3261" spans="1:21" ht="13" x14ac:dyDescent="0.3">
      <c r="A3261" s="44" t="s">
        <v>4061</v>
      </c>
      <c r="B3261" s="44" t="s">
        <v>7656</v>
      </c>
      <c r="C3261" s="98" t="s">
        <v>4051</v>
      </c>
      <c r="D3261" s="98" t="s">
        <v>13158</v>
      </c>
      <c r="E3261" s="98" t="s">
        <v>275</v>
      </c>
      <c r="F3261" s="122">
        <v>1.1072898637091768</v>
      </c>
      <c r="G3261" s="122">
        <v>1.1281845081240052</v>
      </c>
      <c r="H3261" s="99">
        <v>2911.416666666667</v>
      </c>
      <c r="I3261" s="53">
        <v>3223.7821640339594</v>
      </c>
      <c r="J3261" s="54">
        <v>3046.599483324675</v>
      </c>
      <c r="K3261" s="55">
        <v>1.0464319718320434</v>
      </c>
      <c r="L3261" s="121">
        <v>3284.6151800273642</v>
      </c>
      <c r="M3261" s="54">
        <v>3075.2065437155848</v>
      </c>
      <c r="N3261" s="120">
        <v>1.056257793301858</v>
      </c>
      <c r="O3261" s="123">
        <v>2937.3813536826988</v>
      </c>
      <c r="P3261" s="53">
        <v>3252.532598781193</v>
      </c>
      <c r="Q3261" s="54">
        <v>3073.7939356806314</v>
      </c>
      <c r="R3261" s="55">
        <v>1.0464402015172145</v>
      </c>
      <c r="S3261" s="121">
        <v>3313.9081376771401</v>
      </c>
      <c r="T3261" s="54">
        <v>3102.6560482902487</v>
      </c>
      <c r="U3261" s="55">
        <v>1.0562659984207836</v>
      </c>
    </row>
    <row r="3262" spans="1:21" ht="13" x14ac:dyDescent="0.3">
      <c r="A3262" s="44" t="s">
        <v>4060</v>
      </c>
      <c r="B3262" s="44" t="s">
        <v>13323</v>
      </c>
      <c r="C3262" s="98" t="s">
        <v>4051</v>
      </c>
      <c r="D3262" s="98" t="s">
        <v>13158</v>
      </c>
      <c r="E3262" s="98" t="s">
        <v>273</v>
      </c>
      <c r="F3262" s="122">
        <v>1.1025433940732501</v>
      </c>
      <c r="G3262" s="122">
        <v>1.1232323717058794</v>
      </c>
      <c r="H3262" s="99">
        <v>38748.166666666672</v>
      </c>
      <c r="I3262" s="53">
        <v>42721.535190782648</v>
      </c>
      <c r="J3262" s="54">
        <v>40373.511737595269</v>
      </c>
      <c r="K3262" s="55">
        <v>1.0419463734867955</v>
      </c>
      <c r="L3262" s="121">
        <v>43523.195144254707</v>
      </c>
      <c r="M3262" s="54">
        <v>40748.400398584097</v>
      </c>
      <c r="N3262" s="120">
        <v>1.0516213773189464</v>
      </c>
      <c r="O3262" s="123">
        <v>39084.249122328212</v>
      </c>
      <c r="P3262" s="53">
        <v>43092.080682136191</v>
      </c>
      <c r="Q3262" s="54">
        <v>40724.011905751664</v>
      </c>
      <c r="R3262" s="55">
        <v>1.0419545678948885</v>
      </c>
      <c r="S3262" s="121">
        <v>43900.693838016152</v>
      </c>
      <c r="T3262" s="54">
        <v>41102.151176747408</v>
      </c>
      <c r="U3262" s="55">
        <v>1.0516295464217169</v>
      </c>
    </row>
    <row r="3263" spans="1:21" ht="13" x14ac:dyDescent="0.3">
      <c r="A3263" s="44" t="s">
        <v>4059</v>
      </c>
      <c r="B3263" s="44" t="s">
        <v>10234</v>
      </c>
      <c r="C3263" s="98" t="s">
        <v>4051</v>
      </c>
      <c r="D3263" s="98" t="s">
        <v>13158</v>
      </c>
      <c r="E3263" s="98" t="s">
        <v>271</v>
      </c>
      <c r="F3263" s="122">
        <v>1.1035165618658678</v>
      </c>
      <c r="G3263" s="122">
        <v>1.1234654227800798</v>
      </c>
      <c r="H3263" s="99">
        <v>3757.0833333333339</v>
      </c>
      <c r="I3263" s="53">
        <v>4146.0036826435544</v>
      </c>
      <c r="J3263" s="54">
        <v>3918.1346737145718</v>
      </c>
      <c r="K3263" s="55">
        <v>1.0428660548868771</v>
      </c>
      <c r="L3263" s="121">
        <v>4220.9532155033257</v>
      </c>
      <c r="M3263" s="54">
        <v>3951.8489191555846</v>
      </c>
      <c r="N3263" s="120">
        <v>1.0518395703641346</v>
      </c>
      <c r="O3263" s="123">
        <v>3788.3417914365609</v>
      </c>
      <c r="P3263" s="53">
        <v>4180.4979088588561</v>
      </c>
      <c r="Q3263" s="54">
        <v>3950.7641292176845</v>
      </c>
      <c r="R3263" s="55">
        <v>1.0428742565278231</v>
      </c>
      <c r="S3263" s="121">
        <v>4256.071012351721</v>
      </c>
      <c r="T3263" s="54">
        <v>3984.7587560715865</v>
      </c>
      <c r="U3263" s="55">
        <v>1.051847741161851</v>
      </c>
    </row>
    <row r="3264" spans="1:21" ht="13" x14ac:dyDescent="0.3">
      <c r="A3264" s="44" t="s">
        <v>4058</v>
      </c>
      <c r="B3264" s="44" t="s">
        <v>10233</v>
      </c>
      <c r="C3264" s="98" t="s">
        <v>4051</v>
      </c>
      <c r="D3264" s="98" t="s">
        <v>13158</v>
      </c>
      <c r="E3264" s="98" t="s">
        <v>275</v>
      </c>
      <c r="F3264" s="122">
        <v>1.1072898637091768</v>
      </c>
      <c r="G3264" s="122">
        <v>1.1281845081240052</v>
      </c>
      <c r="H3264" s="99">
        <v>4387.416666666667</v>
      </c>
      <c r="I3264" s="53">
        <v>4858.1420028687044</v>
      </c>
      <c r="J3264" s="54">
        <v>4591.1330737487715</v>
      </c>
      <c r="K3264" s="55">
        <v>1.0464319718320434</v>
      </c>
      <c r="L3264" s="121">
        <v>4949.8155140183962</v>
      </c>
      <c r="M3264" s="54">
        <v>4634.2430466291271</v>
      </c>
      <c r="N3264" s="120">
        <v>1.056257793301858</v>
      </c>
      <c r="O3264" s="123">
        <v>4427.1622959846063</v>
      </c>
      <c r="P3264" s="53">
        <v>4902.1519353392014</v>
      </c>
      <c r="Q3264" s="54">
        <v>4632.7606051595449</v>
      </c>
      <c r="R3264" s="55">
        <v>1.0464402015172143</v>
      </c>
      <c r="S3264" s="121">
        <v>4994.6559172805346</v>
      </c>
      <c r="T3264" s="54">
        <v>4676.2610027390292</v>
      </c>
      <c r="U3264" s="55">
        <v>1.0562659984207836</v>
      </c>
    </row>
    <row r="3265" spans="1:21" ht="13" x14ac:dyDescent="0.3">
      <c r="A3265" s="44" t="s">
        <v>4057</v>
      </c>
      <c r="B3265" s="44" t="s">
        <v>10232</v>
      </c>
      <c r="C3265" s="98" t="s">
        <v>4051</v>
      </c>
      <c r="D3265" s="98" t="s">
        <v>13158</v>
      </c>
      <c r="E3265" s="98" t="s">
        <v>271</v>
      </c>
      <c r="F3265" s="122">
        <v>1.1035165618658678</v>
      </c>
      <c r="G3265" s="122">
        <v>1.1234654227800798</v>
      </c>
      <c r="H3265" s="99">
        <v>3750.75</v>
      </c>
      <c r="I3265" s="53">
        <v>4139.0147444184031</v>
      </c>
      <c r="J3265" s="54">
        <v>3911.5298553669541</v>
      </c>
      <c r="K3265" s="55">
        <v>1.0428660548868771</v>
      </c>
      <c r="L3265" s="121">
        <v>4213.8379344923842</v>
      </c>
      <c r="M3265" s="54">
        <v>3945.1872685432777</v>
      </c>
      <c r="N3265" s="120">
        <v>1.0518395703641346</v>
      </c>
      <c r="O3265" s="123">
        <v>3781.0027859307711</v>
      </c>
      <c r="P3265" s="53">
        <v>4172.3991947355926</v>
      </c>
      <c r="Q3265" s="54">
        <v>3943.1104693071807</v>
      </c>
      <c r="R3265" s="55">
        <v>1.0428742565278231</v>
      </c>
      <c r="S3265" s="121">
        <v>4247.8258934283731</v>
      </c>
      <c r="T3265" s="54">
        <v>3977.0392397079468</v>
      </c>
      <c r="U3265" s="55">
        <v>1.051847741161851</v>
      </c>
    </row>
    <row r="3266" spans="1:21" ht="13" x14ac:dyDescent="0.3">
      <c r="A3266" s="44" t="s">
        <v>4056</v>
      </c>
      <c r="B3266" s="44" t="s">
        <v>10231</v>
      </c>
      <c r="C3266" s="98" t="s">
        <v>4051</v>
      </c>
      <c r="D3266" s="98" t="s">
        <v>13158</v>
      </c>
      <c r="E3266" s="98" t="s">
        <v>280</v>
      </c>
      <c r="F3266" s="122">
        <v>1.1341418429911363</v>
      </c>
      <c r="G3266" s="122">
        <v>1.144050389681498</v>
      </c>
      <c r="H3266" s="99">
        <v>8709</v>
      </c>
      <c r="I3266" s="53">
        <v>9877.2413106098065</v>
      </c>
      <c r="J3266" s="54">
        <v>9334.3770585052425</v>
      </c>
      <c r="K3266" s="55">
        <v>1.071808136238976</v>
      </c>
      <c r="L3266" s="121">
        <v>9963.5348437361663</v>
      </c>
      <c r="M3266" s="54">
        <v>9328.3157601860785</v>
      </c>
      <c r="N3266" s="120">
        <v>1.0711121552630702</v>
      </c>
      <c r="O3266" s="123">
        <v>8789.4293016558786</v>
      </c>
      <c r="P3266" s="53">
        <v>9968.4595470202948</v>
      </c>
      <c r="Q3266" s="54">
        <v>9420.6559267663106</v>
      </c>
      <c r="R3266" s="55">
        <v>1.0718165654954994</v>
      </c>
      <c r="S3266" s="121">
        <v>10055.550017637384</v>
      </c>
      <c r="T3266" s="54">
        <v>9414.5376953557916</v>
      </c>
      <c r="U3266" s="55">
        <v>1.0711204757722035</v>
      </c>
    </row>
    <row r="3267" spans="1:21" ht="13" x14ac:dyDescent="0.3">
      <c r="A3267" s="44" t="s">
        <v>4055</v>
      </c>
      <c r="B3267" s="44" t="s">
        <v>10230</v>
      </c>
      <c r="C3267" s="98" t="s">
        <v>4051</v>
      </c>
      <c r="D3267" s="98" t="s">
        <v>13158</v>
      </c>
      <c r="E3267" s="98" t="s">
        <v>280</v>
      </c>
      <c r="F3267" s="122">
        <v>1.1341418429911363</v>
      </c>
      <c r="G3267" s="122">
        <v>1.144050389681498</v>
      </c>
      <c r="H3267" s="99">
        <v>7189.1666666666661</v>
      </c>
      <c r="I3267" s="53">
        <v>8153.5347329037768</v>
      </c>
      <c r="J3267" s="54">
        <v>7705.4073261113708</v>
      </c>
      <c r="K3267" s="55">
        <v>1.071808136238976</v>
      </c>
      <c r="L3267" s="121">
        <v>8224.7689264852343</v>
      </c>
      <c r="M3267" s="54">
        <v>7700.4038028787536</v>
      </c>
      <c r="N3267" s="120">
        <v>1.07111215526307</v>
      </c>
      <c r="O3267" s="123">
        <v>7257.0182323748813</v>
      </c>
      <c r="P3267" s="53">
        <v>8230.4880326859256</v>
      </c>
      <c r="Q3267" s="54">
        <v>7778.192357562265</v>
      </c>
      <c r="R3267" s="55">
        <v>1.0718165654954994</v>
      </c>
      <c r="S3267" s="121">
        <v>8302.3945366742191</v>
      </c>
      <c r="T3267" s="54">
        <v>7773.1408217489397</v>
      </c>
      <c r="U3267" s="55">
        <v>1.0711204757722037</v>
      </c>
    </row>
    <row r="3268" spans="1:21" ht="13" x14ac:dyDescent="0.3">
      <c r="A3268" s="44" t="s">
        <v>4054</v>
      </c>
      <c r="B3268" s="44" t="s">
        <v>10229</v>
      </c>
      <c r="C3268" s="98" t="s">
        <v>4051</v>
      </c>
      <c r="D3268" s="98" t="s">
        <v>13158</v>
      </c>
      <c r="E3268" s="98" t="s">
        <v>276</v>
      </c>
      <c r="F3268" s="122">
        <v>1.1048978885383458</v>
      </c>
      <c r="G3268" s="122">
        <v>1.1258434918798228</v>
      </c>
      <c r="H3268" s="99">
        <v>5900.083333333333</v>
      </c>
      <c r="I3268" s="53">
        <v>6518.9896172002846</v>
      </c>
      <c r="J3268" s="54">
        <v>6160.6986418428787</v>
      </c>
      <c r="K3268" s="55">
        <v>1.0441714622973481</v>
      </c>
      <c r="L3268" s="121">
        <v>6642.5704223819439</v>
      </c>
      <c r="M3268" s="54">
        <v>6219.0773988417022</v>
      </c>
      <c r="N3268" s="120">
        <v>1.0540660271196796</v>
      </c>
      <c r="O3268" s="123">
        <v>5953.709934796022</v>
      </c>
      <c r="P3268" s="53">
        <v>6578.2415359258976</v>
      </c>
      <c r="Q3268" s="54">
        <v>6216.7429000245766</v>
      </c>
      <c r="R3268" s="55">
        <v>1.0441796742046967</v>
      </c>
      <c r="S3268" s="121">
        <v>6702.9455826303456</v>
      </c>
      <c r="T3268" s="54">
        <v>6275.6521271244128</v>
      </c>
      <c r="U3268" s="55">
        <v>1.0540742152127405</v>
      </c>
    </row>
    <row r="3269" spans="1:21" ht="13" x14ac:dyDescent="0.3">
      <c r="A3269" s="44" t="s">
        <v>4053</v>
      </c>
      <c r="B3269" s="44" t="s">
        <v>10228</v>
      </c>
      <c r="C3269" s="98" t="s">
        <v>4051</v>
      </c>
      <c r="D3269" s="98" t="s">
        <v>13158</v>
      </c>
      <c r="E3269" s="98" t="s">
        <v>281</v>
      </c>
      <c r="F3269" s="122">
        <v>1.1182062251486735</v>
      </c>
      <c r="G3269" s="122">
        <v>1.1358316013594887</v>
      </c>
      <c r="H3269" s="99">
        <v>3915.916666666667</v>
      </c>
      <c r="I3269" s="53">
        <v>4378.8023938301103</v>
      </c>
      <c r="J3269" s="54">
        <v>4138.1385068309273</v>
      </c>
      <c r="K3269" s="55">
        <v>1.0567483578125838</v>
      </c>
      <c r="L3269" s="121">
        <v>4447.8218982903118</v>
      </c>
      <c r="M3269" s="54">
        <v>4164.253727521861</v>
      </c>
      <c r="N3269" s="120">
        <v>1.0634173507748788</v>
      </c>
      <c r="O3269" s="123">
        <v>3946.0074137468268</v>
      </c>
      <c r="P3269" s="53">
        <v>4412.450054534519</v>
      </c>
      <c r="Q3269" s="54">
        <v>4169.9696489450298</v>
      </c>
      <c r="R3269" s="55">
        <v>1.0567566686311787</v>
      </c>
      <c r="S3269" s="121">
        <v>4481.9999197324723</v>
      </c>
      <c r="T3269" s="54">
        <v>4196.2853469866386</v>
      </c>
      <c r="U3269" s="55">
        <v>1.0634256115099812</v>
      </c>
    </row>
    <row r="3270" spans="1:21" ht="13" x14ac:dyDescent="0.3">
      <c r="A3270" s="44" t="s">
        <v>4052</v>
      </c>
      <c r="B3270" s="44" t="s">
        <v>10227</v>
      </c>
      <c r="C3270" s="98" t="s">
        <v>4051</v>
      </c>
      <c r="D3270" s="98" t="s">
        <v>13158</v>
      </c>
      <c r="E3270" s="98" t="s">
        <v>281</v>
      </c>
      <c r="F3270" s="122">
        <v>1.1182062251486735</v>
      </c>
      <c r="G3270" s="122">
        <v>1.1358316013594887</v>
      </c>
      <c r="H3270" s="99">
        <v>6264.916666666667</v>
      </c>
      <c r="I3270" s="53">
        <v>7005.4688167043441</v>
      </c>
      <c r="J3270" s="54">
        <v>6620.4403993326869</v>
      </c>
      <c r="K3270" s="55">
        <v>1.0567483578125838</v>
      </c>
      <c r="L3270" s="121">
        <v>7115.8903298837504</v>
      </c>
      <c r="M3270" s="54">
        <v>6662.221084492051</v>
      </c>
      <c r="N3270" s="120">
        <v>1.0634173507748788</v>
      </c>
      <c r="O3270" s="123">
        <v>6315.3856709345346</v>
      </c>
      <c r="P3270" s="53">
        <v>7061.9035714537285</v>
      </c>
      <c r="Q3270" s="54">
        <v>6673.8259227378594</v>
      </c>
      <c r="R3270" s="55">
        <v>1.0567566686311787</v>
      </c>
      <c r="S3270" s="121">
        <v>7173.2146198203409</v>
      </c>
      <c r="T3270" s="54">
        <v>6715.9428690349314</v>
      </c>
      <c r="U3270" s="55">
        <v>1.0634256115099814</v>
      </c>
    </row>
    <row r="3271" spans="1:21" ht="13" x14ac:dyDescent="0.3">
      <c r="A3271" s="44" t="s">
        <v>4050</v>
      </c>
      <c r="B3271" s="44" t="s">
        <v>10226</v>
      </c>
      <c r="C3271" s="98" t="s">
        <v>980</v>
      </c>
      <c r="D3271" s="98" t="s">
        <v>13158</v>
      </c>
      <c r="E3271" s="98" t="s">
        <v>260</v>
      </c>
      <c r="F3271" s="122">
        <v>1.0570421407265616</v>
      </c>
      <c r="G3271" s="122">
        <v>1.0716238282952735</v>
      </c>
      <c r="H3271" s="99">
        <v>10254.666666666668</v>
      </c>
      <c r="I3271" s="53">
        <v>10839.614805770649</v>
      </c>
      <c r="J3271" s="54">
        <v>10243.857427815796</v>
      </c>
      <c r="K3271" s="55">
        <v>0.99894592001844307</v>
      </c>
      <c r="L3271" s="121">
        <v>10989.145151225266</v>
      </c>
      <c r="M3271" s="54">
        <v>10288.538908416902</v>
      </c>
      <c r="N3271" s="120">
        <v>1.0033031050985146</v>
      </c>
      <c r="O3271" s="123">
        <v>10345.187161522881</v>
      </c>
      <c r="P3271" s="53">
        <v>10935.298783433087</v>
      </c>
      <c r="Q3271" s="54">
        <v>10334.363781001919</v>
      </c>
      <c r="R3271" s="55">
        <v>0.99895377624860981</v>
      </c>
      <c r="S3271" s="121">
        <v>11086.149070462263</v>
      </c>
      <c r="T3271" s="54">
        <v>10379.439029902333</v>
      </c>
      <c r="U3271" s="55">
        <v>1.0033108988599884</v>
      </c>
    </row>
    <row r="3272" spans="1:21" ht="13" x14ac:dyDescent="0.3">
      <c r="A3272" s="44" t="s">
        <v>4049</v>
      </c>
      <c r="B3272" s="44" t="s">
        <v>10225</v>
      </c>
      <c r="C3272" s="98" t="s">
        <v>980</v>
      </c>
      <c r="D3272" s="98" t="s">
        <v>13158</v>
      </c>
      <c r="E3272" s="98" t="s">
        <v>261</v>
      </c>
      <c r="F3272" s="122">
        <v>1.0717061793456482</v>
      </c>
      <c r="G3272" s="122">
        <v>1.0880727771568812</v>
      </c>
      <c r="H3272" s="99">
        <v>4946.0833333333339</v>
      </c>
      <c r="I3272" s="53">
        <v>5300.748071891855</v>
      </c>
      <c r="J3272" s="54">
        <v>5009.4130171786255</v>
      </c>
      <c r="K3272" s="55">
        <v>1.0128040066406669</v>
      </c>
      <c r="L3272" s="121">
        <v>5381.6986285493649</v>
      </c>
      <c r="M3272" s="54">
        <v>5038.5917167570042</v>
      </c>
      <c r="N3272" s="120">
        <v>1.0187033612636942</v>
      </c>
      <c r="O3272" s="123">
        <v>4993.0653720015598</v>
      </c>
      <c r="P3272" s="53">
        <v>5351.099013050849</v>
      </c>
      <c r="Q3272" s="54">
        <v>5057.0363850329622</v>
      </c>
      <c r="R3272" s="55">
        <v>1.0128119718580328</v>
      </c>
      <c r="S3272" s="121">
        <v>5432.8185058395939</v>
      </c>
      <c r="T3272" s="54">
        <v>5086.4919895521352</v>
      </c>
      <c r="U3272" s="55">
        <v>1.0187112746559381</v>
      </c>
    </row>
    <row r="3273" spans="1:21" ht="13" x14ac:dyDescent="0.3">
      <c r="A3273" s="44" t="s">
        <v>4048</v>
      </c>
      <c r="B3273" s="44" t="s">
        <v>10224</v>
      </c>
      <c r="C3273" s="98" t="s">
        <v>980</v>
      </c>
      <c r="D3273" s="98" t="s">
        <v>13158</v>
      </c>
      <c r="E3273" s="98" t="s">
        <v>260</v>
      </c>
      <c r="F3273" s="122">
        <v>1.0570421407265616</v>
      </c>
      <c r="G3273" s="122">
        <v>1.0716238282952735</v>
      </c>
      <c r="H3273" s="99">
        <v>12891.833333333334</v>
      </c>
      <c r="I3273" s="53">
        <v>13627.211104556711</v>
      </c>
      <c r="J3273" s="54">
        <v>12878.244309891099</v>
      </c>
      <c r="K3273" s="55">
        <v>0.99894592001844307</v>
      </c>
      <c r="L3273" s="121">
        <v>13815.195790411284</v>
      </c>
      <c r="M3273" s="54">
        <v>12934.416413745868</v>
      </c>
      <c r="N3273" s="120">
        <v>1.0033031050985146</v>
      </c>
      <c r="O3273" s="123">
        <v>13002.448468345745</v>
      </c>
      <c r="P3273" s="53">
        <v>13744.135963666988</v>
      </c>
      <c r="Q3273" s="54">
        <v>12988.844997931936</v>
      </c>
      <c r="R3273" s="55">
        <v>0.99895377624860993</v>
      </c>
      <c r="S3273" s="121">
        <v>13933.733604860681</v>
      </c>
      <c r="T3273" s="54">
        <v>13045.498260156646</v>
      </c>
      <c r="U3273" s="55">
        <v>1.0033108988599881</v>
      </c>
    </row>
    <row r="3274" spans="1:21" ht="13" x14ac:dyDescent="0.3">
      <c r="A3274" s="44" t="s">
        <v>4047</v>
      </c>
      <c r="B3274" s="44" t="s">
        <v>10223</v>
      </c>
      <c r="C3274" s="98" t="s">
        <v>980</v>
      </c>
      <c r="D3274" s="98" t="s">
        <v>13158</v>
      </c>
      <c r="E3274" s="98" t="s">
        <v>263</v>
      </c>
      <c r="F3274" s="122">
        <v>1.0425456740592536</v>
      </c>
      <c r="G3274" s="122">
        <v>1.0619486154905935</v>
      </c>
      <c r="H3274" s="99">
        <v>6007.5</v>
      </c>
      <c r="I3274" s="53">
        <v>6263.0931369109658</v>
      </c>
      <c r="J3274" s="54">
        <v>5918.8665188999003</v>
      </c>
      <c r="K3274" s="55">
        <v>0.98524619540572622</v>
      </c>
      <c r="L3274" s="121">
        <v>6379.6563075597405</v>
      </c>
      <c r="M3274" s="54">
        <v>5972.925212962291</v>
      </c>
      <c r="N3274" s="120">
        <v>0.99424472958173804</v>
      </c>
      <c r="O3274" s="123">
        <v>6072.029483696364</v>
      </c>
      <c r="P3274" s="53">
        <v>6330.3680709878872</v>
      </c>
      <c r="Q3274" s="54">
        <v>5982.4909962533093</v>
      </c>
      <c r="R3274" s="55">
        <v>0.98525394389413479</v>
      </c>
      <c r="S3274" s="121">
        <v>6448.1833034294168</v>
      </c>
      <c r="T3274" s="54">
        <v>6037.1302087126905</v>
      </c>
      <c r="U3274" s="55">
        <v>0.99425245297682108</v>
      </c>
    </row>
    <row r="3275" spans="1:21" ht="13" x14ac:dyDescent="0.3">
      <c r="A3275" s="44" t="s">
        <v>4046</v>
      </c>
      <c r="B3275" s="44" t="s">
        <v>10222</v>
      </c>
      <c r="C3275" s="98" t="s">
        <v>980</v>
      </c>
      <c r="D3275" s="98" t="s">
        <v>13158</v>
      </c>
      <c r="E3275" s="98" t="s">
        <v>264</v>
      </c>
      <c r="F3275" s="122">
        <v>1.0401559633765032</v>
      </c>
      <c r="G3275" s="122">
        <v>1.0594857112638323</v>
      </c>
      <c r="H3275" s="99">
        <v>13149.666666666666</v>
      </c>
      <c r="I3275" s="53">
        <v>13677.704199746557</v>
      </c>
      <c r="J3275" s="54">
        <v>12925.962247980426</v>
      </c>
      <c r="K3275" s="55">
        <v>0.98298782590030875</v>
      </c>
      <c r="L3275" s="121">
        <v>13931.883941215639</v>
      </c>
      <c r="M3275" s="54">
        <v>13043.665182706571</v>
      </c>
      <c r="N3275" s="120">
        <v>0.99193884631092588</v>
      </c>
      <c r="O3275" s="123">
        <v>13288.089849563788</v>
      </c>
      <c r="P3275" s="53">
        <v>13821.685898906555</v>
      </c>
      <c r="Q3275" s="54">
        <v>13062.133278191181</v>
      </c>
      <c r="R3275" s="55">
        <v>0.98299555662772509</v>
      </c>
      <c r="S3275" s="121">
        <v>14078.5413256028</v>
      </c>
      <c r="T3275" s="54">
        <v>13181.074906199281</v>
      </c>
      <c r="U3275" s="55">
        <v>0.99194655179367108</v>
      </c>
    </row>
    <row r="3276" spans="1:21" ht="13" x14ac:dyDescent="0.3">
      <c r="A3276" s="44" t="s">
        <v>4045</v>
      </c>
      <c r="B3276" s="44" t="s">
        <v>10221</v>
      </c>
      <c r="C3276" s="98" t="s">
        <v>980</v>
      </c>
      <c r="D3276" s="98" t="s">
        <v>13158</v>
      </c>
      <c r="E3276" s="98" t="s">
        <v>259</v>
      </c>
      <c r="F3276" s="122">
        <v>1.0406478892521083</v>
      </c>
      <c r="G3276" s="122">
        <v>1.0602568110708697</v>
      </c>
      <c r="H3276" s="99">
        <v>16440.333333333332</v>
      </c>
      <c r="I3276" s="53">
        <v>17108.598181934409</v>
      </c>
      <c r="J3276" s="54">
        <v>16168.290451817818</v>
      </c>
      <c r="K3276" s="55">
        <v>0.98345271497847686</v>
      </c>
      <c r="L3276" s="121">
        <v>17430.97539294212</v>
      </c>
      <c r="M3276" s="54">
        <v>16319.674194306795</v>
      </c>
      <c r="N3276" s="120">
        <v>0.99266078512034206</v>
      </c>
      <c r="O3276" s="123">
        <v>16585.387644560826</v>
      </c>
      <c r="P3276" s="53">
        <v>17259.548644740218</v>
      </c>
      <c r="Q3276" s="54">
        <v>16311.072785763128</v>
      </c>
      <c r="R3276" s="55">
        <v>0.9834604493620227</v>
      </c>
      <c r="S3276" s="121">
        <v>17584.770214396263</v>
      </c>
      <c r="T3276" s="54">
        <v>16463.791812205713</v>
      </c>
      <c r="U3276" s="55">
        <v>0.99266849621118203</v>
      </c>
    </row>
    <row r="3277" spans="1:21" ht="13" x14ac:dyDescent="0.3">
      <c r="A3277" s="44" t="s">
        <v>4044</v>
      </c>
      <c r="B3277" s="44" t="s">
        <v>10220</v>
      </c>
      <c r="C3277" s="98" t="s">
        <v>980</v>
      </c>
      <c r="D3277" s="98" t="s">
        <v>13158</v>
      </c>
      <c r="E3277" s="98" t="s">
        <v>259</v>
      </c>
      <c r="F3277" s="122">
        <v>1.0406478892521083</v>
      </c>
      <c r="G3277" s="122">
        <v>1.0602568110708697</v>
      </c>
      <c r="H3277" s="99">
        <v>15700.916666666668</v>
      </c>
      <c r="I3277" s="53">
        <v>16339.125788489915</v>
      </c>
      <c r="J3277" s="54">
        <v>15441.109123484151</v>
      </c>
      <c r="K3277" s="55">
        <v>0.98345271497847686</v>
      </c>
      <c r="L3277" s="121">
        <v>16647.003835889471</v>
      </c>
      <c r="M3277" s="54">
        <v>15585.684265442398</v>
      </c>
      <c r="N3277" s="120">
        <v>0.99266078512034206</v>
      </c>
      <c r="O3277" s="123">
        <v>15841.251270756969</v>
      </c>
      <c r="P3277" s="53">
        <v>16485.164698025517</v>
      </c>
      <c r="Q3277" s="54">
        <v>15579.244093195362</v>
      </c>
      <c r="R3277" s="55">
        <v>0.9834604493620227</v>
      </c>
      <c r="S3277" s="121">
        <v>16795.794555705146</v>
      </c>
      <c r="T3277" s="54">
        <v>15725.111077045796</v>
      </c>
      <c r="U3277" s="55">
        <v>0.99266849621118192</v>
      </c>
    </row>
    <row r="3278" spans="1:21" ht="13" x14ac:dyDescent="0.3">
      <c r="A3278" s="44" t="s">
        <v>4043</v>
      </c>
      <c r="B3278" s="44" t="s">
        <v>10219</v>
      </c>
      <c r="C3278" s="98" t="s">
        <v>980</v>
      </c>
      <c r="D3278" s="98" t="s">
        <v>13158</v>
      </c>
      <c r="E3278" s="98" t="s">
        <v>262</v>
      </c>
      <c r="F3278" s="122">
        <v>1.0969046535070301</v>
      </c>
      <c r="G3278" s="122">
        <v>1.1169597590585854</v>
      </c>
      <c r="H3278" s="99">
        <v>14066.416666666668</v>
      </c>
      <c r="I3278" s="53">
        <v>15429.517899835515</v>
      </c>
      <c r="J3278" s="54">
        <v>14581.494303810699</v>
      </c>
      <c r="K3278" s="55">
        <v>1.0366175444215737</v>
      </c>
      <c r="L3278" s="121">
        <v>15711.621370817671</v>
      </c>
      <c r="M3278" s="54">
        <v>14709.936538598595</v>
      </c>
      <c r="N3278" s="120">
        <v>1.0457486712630149</v>
      </c>
      <c r="O3278" s="123">
        <v>14185.474188221284</v>
      </c>
      <c r="P3278" s="53">
        <v>15560.112649263787</v>
      </c>
      <c r="Q3278" s="54">
        <v>14705.027066519518</v>
      </c>
      <c r="R3278" s="55">
        <v>1.0366256969209839</v>
      </c>
      <c r="S3278" s="121">
        <v>15844.603831407427</v>
      </c>
      <c r="T3278" s="54">
        <v>14834.556019026435</v>
      </c>
      <c r="U3278" s="55">
        <v>1.045756794746002</v>
      </c>
    </row>
    <row r="3279" spans="1:21" ht="13" x14ac:dyDescent="0.3">
      <c r="A3279" s="44" t="s">
        <v>4042</v>
      </c>
      <c r="B3279" s="44" t="s">
        <v>10218</v>
      </c>
      <c r="C3279" s="98" t="s">
        <v>980</v>
      </c>
      <c r="D3279" s="98" t="s">
        <v>13158</v>
      </c>
      <c r="E3279" s="98" t="s">
        <v>263</v>
      </c>
      <c r="F3279" s="122">
        <v>1.0425456740592536</v>
      </c>
      <c r="G3279" s="122">
        <v>1.0619486154905935</v>
      </c>
      <c r="H3279" s="99">
        <v>13294</v>
      </c>
      <c r="I3279" s="53">
        <v>13859.602190943717</v>
      </c>
      <c r="J3279" s="54">
        <v>13097.862921723723</v>
      </c>
      <c r="K3279" s="55">
        <v>0.98524619540572611</v>
      </c>
      <c r="L3279" s="121">
        <v>14117.54489433195</v>
      </c>
      <c r="M3279" s="54">
        <v>13217.489435059624</v>
      </c>
      <c r="N3279" s="120">
        <v>0.99424472958173793</v>
      </c>
      <c r="O3279" s="123">
        <v>13436.670825058325</v>
      </c>
      <c r="P3279" s="53">
        <v>14008.343042422739</v>
      </c>
      <c r="Q3279" s="54">
        <v>13238.532923195973</v>
      </c>
      <c r="R3279" s="55">
        <v>0.98525394389413479</v>
      </c>
      <c r="S3279" s="121">
        <v>14269.05397947354</v>
      </c>
      <c r="T3279" s="54">
        <v>13359.442927656328</v>
      </c>
      <c r="U3279" s="55">
        <v>0.99425245297682119</v>
      </c>
    </row>
    <row r="3280" spans="1:21" ht="13" x14ac:dyDescent="0.3">
      <c r="A3280" s="44" t="s">
        <v>4041</v>
      </c>
      <c r="B3280" s="44" t="s">
        <v>10217</v>
      </c>
      <c r="C3280" s="98" t="s">
        <v>980</v>
      </c>
      <c r="D3280" s="98" t="s">
        <v>13158</v>
      </c>
      <c r="E3280" s="98" t="s">
        <v>264</v>
      </c>
      <c r="F3280" s="122">
        <v>1.0401559633765032</v>
      </c>
      <c r="G3280" s="122">
        <v>1.0594857112638323</v>
      </c>
      <c r="H3280" s="99">
        <v>13192.583333333334</v>
      </c>
      <c r="I3280" s="53">
        <v>13722.344226508134</v>
      </c>
      <c r="J3280" s="54">
        <v>12968.148808841983</v>
      </c>
      <c r="K3280" s="55">
        <v>0.98298782590030875</v>
      </c>
      <c r="L3280" s="121">
        <v>13977.353536324046</v>
      </c>
      <c r="M3280" s="54">
        <v>13086.235891527414</v>
      </c>
      <c r="N3280" s="120">
        <v>0.99193884631092577</v>
      </c>
      <c r="O3280" s="123">
        <v>13323.833379178534</v>
      </c>
      <c r="P3280" s="53">
        <v>13858.864744387458</v>
      </c>
      <c r="Q3280" s="54">
        <v>13097.269008980667</v>
      </c>
      <c r="R3280" s="55">
        <v>0.9829955566277252</v>
      </c>
      <c r="S3280" s="121">
        <v>14116.411084499759</v>
      </c>
      <c r="T3280" s="54">
        <v>13216.530577149564</v>
      </c>
      <c r="U3280" s="55">
        <v>0.99194655179367119</v>
      </c>
    </row>
    <row r="3281" spans="1:21" ht="13" x14ac:dyDescent="0.3">
      <c r="A3281" s="44" t="s">
        <v>4040</v>
      </c>
      <c r="B3281" s="44" t="s">
        <v>10216</v>
      </c>
      <c r="C3281" s="98" t="s">
        <v>980</v>
      </c>
      <c r="D3281" s="98" t="s">
        <v>13158</v>
      </c>
      <c r="E3281" s="98" t="s">
        <v>264</v>
      </c>
      <c r="F3281" s="122">
        <v>1.0401559633765032</v>
      </c>
      <c r="G3281" s="122">
        <v>1.0594857112638323</v>
      </c>
      <c r="H3281" s="99">
        <v>13169.583333333332</v>
      </c>
      <c r="I3281" s="53">
        <v>13698.420639350472</v>
      </c>
      <c r="J3281" s="54">
        <v>12945.540088846274</v>
      </c>
      <c r="K3281" s="55">
        <v>0.98298782590030875</v>
      </c>
      <c r="L3281" s="121">
        <v>13952.985364964976</v>
      </c>
      <c r="M3281" s="54">
        <v>13063.421298062261</v>
      </c>
      <c r="N3281" s="120">
        <v>0.99193884631092577</v>
      </c>
      <c r="O3281" s="123">
        <v>13296.227987575441</v>
      </c>
      <c r="P3281" s="53">
        <v>13830.150831690156</v>
      </c>
      <c r="Q3281" s="54">
        <v>13070.133031695859</v>
      </c>
      <c r="R3281" s="55">
        <v>0.9829955566277252</v>
      </c>
      <c r="S3281" s="121">
        <v>14087.16356654244</v>
      </c>
      <c r="T3281" s="54">
        <v>13189.147504137962</v>
      </c>
      <c r="U3281" s="55">
        <v>0.99194655179367108</v>
      </c>
    </row>
    <row r="3282" spans="1:21" ht="13" x14ac:dyDescent="0.3">
      <c r="A3282" s="44" t="s">
        <v>4039</v>
      </c>
      <c r="B3282" s="44" t="s">
        <v>9906</v>
      </c>
      <c r="C3282" s="98" t="s">
        <v>980</v>
      </c>
      <c r="D3282" s="98" t="s">
        <v>13158</v>
      </c>
      <c r="E3282" s="98" t="s">
        <v>261</v>
      </c>
      <c r="F3282" s="122">
        <v>1.0717061793456482</v>
      </c>
      <c r="G3282" s="122">
        <v>1.0880727771568812</v>
      </c>
      <c r="H3282" s="99">
        <v>21328.666666666672</v>
      </c>
      <c r="I3282" s="53">
        <v>22858.063863870218</v>
      </c>
      <c r="J3282" s="54">
        <v>21601.759056303239</v>
      </c>
      <c r="K3282" s="55">
        <v>1.0128040066406667</v>
      </c>
      <c r="L3282" s="121">
        <v>23207.141573053406</v>
      </c>
      <c r="M3282" s="54">
        <v>21727.584424606252</v>
      </c>
      <c r="N3282" s="120">
        <v>1.0187033612636942</v>
      </c>
      <c r="O3282" s="123">
        <v>21527.649152536178</v>
      </c>
      <c r="P3282" s="53">
        <v>23071.314623558126</v>
      </c>
      <c r="Q3282" s="54">
        <v>21803.460787648077</v>
      </c>
      <c r="R3282" s="55">
        <v>1.0128119718580328</v>
      </c>
      <c r="S3282" s="121">
        <v>23423.64899905902</v>
      </c>
      <c r="T3282" s="54">
        <v>21930.458908525958</v>
      </c>
      <c r="U3282" s="55">
        <v>1.0187112746559381</v>
      </c>
    </row>
    <row r="3283" spans="1:21" ht="13" x14ac:dyDescent="0.3">
      <c r="A3283" s="44" t="s">
        <v>4038</v>
      </c>
      <c r="B3283" s="44" t="s">
        <v>10215</v>
      </c>
      <c r="C3283" s="98" t="s">
        <v>980</v>
      </c>
      <c r="D3283" s="98" t="s">
        <v>13158</v>
      </c>
      <c r="E3283" s="98" t="s">
        <v>264</v>
      </c>
      <c r="F3283" s="122">
        <v>1.0401559633765032</v>
      </c>
      <c r="G3283" s="122">
        <v>1.0594857112638323</v>
      </c>
      <c r="H3283" s="99">
        <v>9478.5</v>
      </c>
      <c r="I3283" s="53">
        <v>9859.1182988641849</v>
      </c>
      <c r="J3283" s="54">
        <v>9317.2501077960769</v>
      </c>
      <c r="K3283" s="55">
        <v>0.98298782590030875</v>
      </c>
      <c r="L3283" s="121">
        <v>10042.335314214235</v>
      </c>
      <c r="M3283" s="54">
        <v>9402.0923547581115</v>
      </c>
      <c r="N3283" s="120">
        <v>0.99193884631092588</v>
      </c>
      <c r="O3283" s="123">
        <v>9566.5440756648622</v>
      </c>
      <c r="P3283" s="53">
        <v>9950.6978692069642</v>
      </c>
      <c r="Q3283" s="54">
        <v>9403.8703186618477</v>
      </c>
      <c r="R3283" s="55">
        <v>0.9829955566277252</v>
      </c>
      <c r="S3283" s="121">
        <v>10135.616754342587</v>
      </c>
      <c r="T3283" s="54">
        <v>9489.5004084379325</v>
      </c>
      <c r="U3283" s="55">
        <v>0.99194655179367108</v>
      </c>
    </row>
    <row r="3284" spans="1:21" ht="13" x14ac:dyDescent="0.3">
      <c r="A3284" s="44" t="s">
        <v>4037</v>
      </c>
      <c r="B3284" s="44" t="s">
        <v>10214</v>
      </c>
      <c r="C3284" s="98" t="s">
        <v>980</v>
      </c>
      <c r="D3284" s="98" t="s">
        <v>13158</v>
      </c>
      <c r="E3284" s="98" t="s">
        <v>264</v>
      </c>
      <c r="F3284" s="122">
        <v>1.0401559633765032</v>
      </c>
      <c r="G3284" s="122">
        <v>1.0594857112638323</v>
      </c>
      <c r="H3284" s="99">
        <v>6417.1666666666661</v>
      </c>
      <c r="I3284" s="53">
        <v>6674.8541763142493</v>
      </c>
      <c r="J3284" s="54">
        <v>6307.9967101065977</v>
      </c>
      <c r="K3284" s="55">
        <v>0.98298782590030875</v>
      </c>
      <c r="L3284" s="121">
        <v>6798.8963901318884</v>
      </c>
      <c r="M3284" s="54">
        <v>6365.4368999182625</v>
      </c>
      <c r="N3284" s="120">
        <v>0.99193884631092588</v>
      </c>
      <c r="O3284" s="123">
        <v>6487.4999315145897</v>
      </c>
      <c r="P3284" s="53">
        <v>6748.0117411695564</v>
      </c>
      <c r="Q3284" s="54">
        <v>6377.1836063015135</v>
      </c>
      <c r="R3284" s="55">
        <v>0.9829955566277252</v>
      </c>
      <c r="S3284" s="121">
        <v>6873.4134792647983</v>
      </c>
      <c r="T3284" s="54">
        <v>6435.2531868275746</v>
      </c>
      <c r="U3284" s="55">
        <v>0.99194655179367108</v>
      </c>
    </row>
    <row r="3285" spans="1:21" ht="13" x14ac:dyDescent="0.3">
      <c r="A3285" s="44" t="s">
        <v>4036</v>
      </c>
      <c r="B3285" s="44" t="s">
        <v>10213</v>
      </c>
      <c r="C3285" s="98" t="s">
        <v>980</v>
      </c>
      <c r="D3285" s="98" t="s">
        <v>13158</v>
      </c>
      <c r="E3285" s="98" t="s">
        <v>261</v>
      </c>
      <c r="F3285" s="122">
        <v>1.0717061793456482</v>
      </c>
      <c r="G3285" s="122">
        <v>1.0880727771568812</v>
      </c>
      <c r="H3285" s="99">
        <v>11881.416666666668</v>
      </c>
      <c r="I3285" s="53">
        <v>12733.387661047042</v>
      </c>
      <c r="J3285" s="54">
        <v>12033.546404567198</v>
      </c>
      <c r="K3285" s="55">
        <v>1.0128040066406669</v>
      </c>
      <c r="L3285" s="121">
        <v>12927.846029058055</v>
      </c>
      <c r="M3285" s="54">
        <v>12103.639094907812</v>
      </c>
      <c r="N3285" s="120">
        <v>1.0187033612636942</v>
      </c>
      <c r="O3285" s="123">
        <v>12000.595026838058</v>
      </c>
      <c r="P3285" s="53">
        <v>12861.111846087002</v>
      </c>
      <c r="Q3285" s="54">
        <v>12154.346312601558</v>
      </c>
      <c r="R3285" s="55">
        <v>1.0128119718580328</v>
      </c>
      <c r="S3285" s="121">
        <v>13057.520758386743</v>
      </c>
      <c r="T3285" s="54">
        <v>12225.141456419909</v>
      </c>
      <c r="U3285" s="55">
        <v>1.0187112746559381</v>
      </c>
    </row>
    <row r="3286" spans="1:21" ht="13" x14ac:dyDescent="0.3">
      <c r="A3286" s="44" t="s">
        <v>4035</v>
      </c>
      <c r="B3286" s="44" t="s">
        <v>10212</v>
      </c>
      <c r="C3286" s="98" t="s">
        <v>980</v>
      </c>
      <c r="D3286" s="98" t="s">
        <v>13158</v>
      </c>
      <c r="E3286" s="98" t="s">
        <v>265</v>
      </c>
      <c r="F3286" s="122">
        <v>1.0397861022966828</v>
      </c>
      <c r="G3286" s="122">
        <v>1.061520001210529</v>
      </c>
      <c r="H3286" s="99">
        <v>36297.583333333336</v>
      </c>
      <c r="I3286" s="53">
        <v>37741.722696955701</v>
      </c>
      <c r="J3286" s="54">
        <v>35667.395319430514</v>
      </c>
      <c r="K3286" s="55">
        <v>0.98263829279994797</v>
      </c>
      <c r="L3286" s="121">
        <v>38530.610703939281</v>
      </c>
      <c r="M3286" s="54">
        <v>36074.11513245356</v>
      </c>
      <c r="N3286" s="120">
        <v>0.99384344134352998</v>
      </c>
      <c r="O3286" s="123">
        <v>36624.081583134641</v>
      </c>
      <c r="P3286" s="53">
        <v>38081.211039523288</v>
      </c>
      <c r="Q3286" s="54">
        <v>35988.508032332727</v>
      </c>
      <c r="R3286" s="55">
        <v>0.98264602077845431</v>
      </c>
      <c r="S3286" s="121">
        <v>38877.195126463601</v>
      </c>
      <c r="T3286" s="54">
        <v>36398.886024714004</v>
      </c>
      <c r="U3286" s="55">
        <v>0.993851161621365</v>
      </c>
    </row>
    <row r="3287" spans="1:21" ht="13" x14ac:dyDescent="0.3">
      <c r="A3287" s="44" t="s">
        <v>4034</v>
      </c>
      <c r="B3287" s="44" t="s">
        <v>10211</v>
      </c>
      <c r="C3287" s="98" t="s">
        <v>980</v>
      </c>
      <c r="D3287" s="98" t="s">
        <v>13158</v>
      </c>
      <c r="E3287" s="98" t="s">
        <v>262</v>
      </c>
      <c r="F3287" s="122">
        <v>1.0969046535070301</v>
      </c>
      <c r="G3287" s="122">
        <v>1.1169597590585854</v>
      </c>
      <c r="H3287" s="99">
        <v>16531.833333333332</v>
      </c>
      <c r="I3287" s="53">
        <v>18133.844914335968</v>
      </c>
      <c r="J3287" s="54">
        <v>17137.188474786715</v>
      </c>
      <c r="K3287" s="55">
        <v>1.0366175444215735</v>
      </c>
      <c r="L3287" s="121">
        <v>18465.39257679669</v>
      </c>
      <c r="M3287" s="54">
        <v>17288.142741874952</v>
      </c>
      <c r="N3287" s="120">
        <v>1.0457486712630151</v>
      </c>
      <c r="O3287" s="123">
        <v>16677.967907850456</v>
      </c>
      <c r="P3287" s="53">
        <v>18294.140609162074</v>
      </c>
      <c r="Q3287" s="54">
        <v>17288.810105701286</v>
      </c>
      <c r="R3287" s="55">
        <v>1.0366256969209842</v>
      </c>
      <c r="S3287" s="121">
        <v>18628.619015939465</v>
      </c>
      <c r="T3287" s="54">
        <v>17441.098262190379</v>
      </c>
      <c r="U3287" s="55">
        <v>1.045756794746002</v>
      </c>
    </row>
    <row r="3288" spans="1:21" ht="13" x14ac:dyDescent="0.3">
      <c r="A3288" s="44" t="s">
        <v>4033</v>
      </c>
      <c r="B3288" s="44" t="s">
        <v>10210</v>
      </c>
      <c r="C3288" s="98" t="s">
        <v>980</v>
      </c>
      <c r="D3288" s="98" t="s">
        <v>13158</v>
      </c>
      <c r="E3288" s="98" t="s">
        <v>262</v>
      </c>
      <c r="F3288" s="122">
        <v>1.0969046535070301</v>
      </c>
      <c r="G3288" s="122">
        <v>1.1169597590585854</v>
      </c>
      <c r="H3288" s="99">
        <v>19883.750000000007</v>
      </c>
      <c r="I3288" s="53">
        <v>21810.577904170419</v>
      </c>
      <c r="J3288" s="54">
        <v>20611.844098892474</v>
      </c>
      <c r="K3288" s="55">
        <v>1.0366175444215737</v>
      </c>
      <c r="L3288" s="121">
        <v>22209.348609181154</v>
      </c>
      <c r="M3288" s="54">
        <v>20793.40514222598</v>
      </c>
      <c r="N3288" s="120">
        <v>1.0457486712630149</v>
      </c>
      <c r="O3288" s="123">
        <v>20039.58963440514</v>
      </c>
      <c r="P3288" s="53">
        <v>21981.519124350241</v>
      </c>
      <c r="Q3288" s="54">
        <v>20773.553570775755</v>
      </c>
      <c r="R3288" s="55">
        <v>1.0366256969209839</v>
      </c>
      <c r="S3288" s="121">
        <v>22383.415209678089</v>
      </c>
      <c r="T3288" s="54">
        <v>20956.537024100726</v>
      </c>
      <c r="U3288" s="55">
        <v>1.045756794746002</v>
      </c>
    </row>
    <row r="3289" spans="1:21" ht="13" x14ac:dyDescent="0.3">
      <c r="A3289" s="44" t="s">
        <v>4032</v>
      </c>
      <c r="B3289" s="44" t="s">
        <v>10209</v>
      </c>
      <c r="C3289" s="98" t="s">
        <v>980</v>
      </c>
      <c r="D3289" s="98" t="s">
        <v>13158</v>
      </c>
      <c r="E3289" s="98" t="s">
        <v>261</v>
      </c>
      <c r="F3289" s="122">
        <v>1.0717061793456482</v>
      </c>
      <c r="G3289" s="122">
        <v>1.0880727771568812</v>
      </c>
      <c r="H3289" s="99">
        <v>4027.3333333333335</v>
      </c>
      <c r="I3289" s="53">
        <v>4316.1180196180403</v>
      </c>
      <c r="J3289" s="54">
        <v>4078.8993360775121</v>
      </c>
      <c r="K3289" s="55">
        <v>1.0128040066406667</v>
      </c>
      <c r="L3289" s="121">
        <v>4382.0317645364794</v>
      </c>
      <c r="M3289" s="54">
        <v>4102.6580035959842</v>
      </c>
      <c r="N3289" s="120">
        <v>1.018703361263694</v>
      </c>
      <c r="O3289" s="123">
        <v>4066.3961014458514</v>
      </c>
      <c r="P3289" s="53">
        <v>4357.9818295865725</v>
      </c>
      <c r="Q3289" s="54">
        <v>4118.4946538611912</v>
      </c>
      <c r="R3289" s="55">
        <v>1.0128119718580331</v>
      </c>
      <c r="S3289" s="121">
        <v>4424.5348991201026</v>
      </c>
      <c r="T3289" s="54">
        <v>4142.4835557598408</v>
      </c>
      <c r="U3289" s="55">
        <v>1.0187112746559381</v>
      </c>
    </row>
    <row r="3290" spans="1:21" ht="13" x14ac:dyDescent="0.3">
      <c r="A3290" s="44" t="s">
        <v>4031</v>
      </c>
      <c r="B3290" s="44" t="s">
        <v>10208</v>
      </c>
      <c r="C3290" s="98" t="s">
        <v>980</v>
      </c>
      <c r="D3290" s="98" t="s">
        <v>13158</v>
      </c>
      <c r="E3290" s="98" t="s">
        <v>261</v>
      </c>
      <c r="F3290" s="122">
        <v>1.0717061793456482</v>
      </c>
      <c r="G3290" s="122">
        <v>1.0880727771568812</v>
      </c>
      <c r="H3290" s="99">
        <v>15479.916666666668</v>
      </c>
      <c r="I3290" s="53">
        <v>16589.922347422355</v>
      </c>
      <c r="J3290" s="54">
        <v>15678.121622463636</v>
      </c>
      <c r="K3290" s="55">
        <v>1.0128040066406667</v>
      </c>
      <c r="L3290" s="121">
        <v>16843.275917657094</v>
      </c>
      <c r="M3290" s="54">
        <v>15769.443140415218</v>
      </c>
      <c r="N3290" s="120">
        <v>1.0187033612636944</v>
      </c>
      <c r="O3290" s="123">
        <v>15613.057384151611</v>
      </c>
      <c r="P3290" s="53">
        <v>16732.610077073481</v>
      </c>
      <c r="Q3290" s="54">
        <v>15813.091435975213</v>
      </c>
      <c r="R3290" s="55">
        <v>1.0128119718580328</v>
      </c>
      <c r="S3290" s="121">
        <v>16988.142707883595</v>
      </c>
      <c r="T3290" s="54">
        <v>15905.197589085396</v>
      </c>
      <c r="U3290" s="55">
        <v>1.0187112746559381</v>
      </c>
    </row>
    <row r="3291" spans="1:21" ht="13" x14ac:dyDescent="0.3">
      <c r="A3291" s="44" t="s">
        <v>4030</v>
      </c>
      <c r="B3291" s="44" t="s">
        <v>10207</v>
      </c>
      <c r="C3291" s="98" t="s">
        <v>980</v>
      </c>
      <c r="D3291" s="98" t="s">
        <v>13158</v>
      </c>
      <c r="E3291" s="98" t="s">
        <v>261</v>
      </c>
      <c r="F3291" s="122">
        <v>1.0717061793456482</v>
      </c>
      <c r="G3291" s="122">
        <v>1.0880727771568812</v>
      </c>
      <c r="H3291" s="99">
        <v>13233.916666666668</v>
      </c>
      <c r="I3291" s="53">
        <v>14182.87026861203</v>
      </c>
      <c r="J3291" s="54">
        <v>13403.3638235487</v>
      </c>
      <c r="K3291" s="55">
        <v>1.0128040066406669</v>
      </c>
      <c r="L3291" s="121">
        <v>14399.464460162737</v>
      </c>
      <c r="M3291" s="54">
        <v>13481.435391016959</v>
      </c>
      <c r="N3291" s="120">
        <v>1.0187033612636942</v>
      </c>
      <c r="O3291" s="123">
        <v>13371.467390847545</v>
      </c>
      <c r="P3291" s="53">
        <v>14330.284229690145</v>
      </c>
      <c r="Q3291" s="54">
        <v>13542.78225475969</v>
      </c>
      <c r="R3291" s="55">
        <v>1.0128119718580331</v>
      </c>
      <c r="S3291" s="121">
        <v>14549.129658622165</v>
      </c>
      <c r="T3291" s="54">
        <v>13621.664589750615</v>
      </c>
      <c r="U3291" s="55">
        <v>1.0187112746559381</v>
      </c>
    </row>
    <row r="3292" spans="1:21" ht="13" x14ac:dyDescent="0.3">
      <c r="A3292" s="44" t="s">
        <v>4029</v>
      </c>
      <c r="B3292" s="44" t="s">
        <v>10206</v>
      </c>
      <c r="C3292" s="98" t="s">
        <v>980</v>
      </c>
      <c r="D3292" s="98" t="s">
        <v>13158</v>
      </c>
      <c r="E3292" s="98" t="s">
        <v>263</v>
      </c>
      <c r="F3292" s="122">
        <v>1.0425456740592536</v>
      </c>
      <c r="G3292" s="122">
        <v>1.0619486154905935</v>
      </c>
      <c r="H3292" s="99">
        <v>6697.3333333333339</v>
      </c>
      <c r="I3292" s="53">
        <v>6982.2758943995086</v>
      </c>
      <c r="J3292" s="54">
        <v>6598.5221860306174</v>
      </c>
      <c r="K3292" s="55">
        <v>0.98524619540572622</v>
      </c>
      <c r="L3292" s="121">
        <v>7112.2238608123353</v>
      </c>
      <c r="M3292" s="54">
        <v>6658.7883689187602</v>
      </c>
      <c r="N3292" s="120">
        <v>0.99424472958173793</v>
      </c>
      <c r="O3292" s="123">
        <v>6764.6961578521268</v>
      </c>
      <c r="P3292" s="53">
        <v>7052.5047156939881</v>
      </c>
      <c r="Q3292" s="54">
        <v>6664.9435687693076</v>
      </c>
      <c r="R3292" s="55">
        <v>0.98525394389413468</v>
      </c>
      <c r="S3292" s="121">
        <v>7183.7597190456036</v>
      </c>
      <c r="T3292" s="54">
        <v>6725.8157485873544</v>
      </c>
      <c r="U3292" s="55">
        <v>0.99425245297682119</v>
      </c>
    </row>
    <row r="3293" spans="1:21" ht="13" x14ac:dyDescent="0.3">
      <c r="A3293" s="44" t="s">
        <v>4028</v>
      </c>
      <c r="B3293" s="44" t="s">
        <v>10205</v>
      </c>
      <c r="C3293" s="98" t="s">
        <v>980</v>
      </c>
      <c r="D3293" s="98" t="s">
        <v>13158</v>
      </c>
      <c r="E3293" s="98" t="s">
        <v>263</v>
      </c>
      <c r="F3293" s="122">
        <v>1.0425456740592536</v>
      </c>
      <c r="G3293" s="122">
        <v>1.0619486154905935</v>
      </c>
      <c r="H3293" s="99">
        <v>13096.25</v>
      </c>
      <c r="I3293" s="53">
        <v>13653.4387838985</v>
      </c>
      <c r="J3293" s="54">
        <v>12903.030486582242</v>
      </c>
      <c r="K3293" s="55">
        <v>0.98524619540572622</v>
      </c>
      <c r="L3293" s="121">
        <v>13907.544555618684</v>
      </c>
      <c r="M3293" s="54">
        <v>13020.877539784835</v>
      </c>
      <c r="N3293" s="120">
        <v>0.99424472958173793</v>
      </c>
      <c r="O3293" s="123">
        <v>13231.650084852776</v>
      </c>
      <c r="P3293" s="53">
        <v>13794.599556629017</v>
      </c>
      <c r="Q3293" s="54">
        <v>13036.53543032836</v>
      </c>
      <c r="R3293" s="55">
        <v>0.98525394389413479</v>
      </c>
      <c r="S3293" s="121">
        <v>14051.3324882654</v>
      </c>
      <c r="T3293" s="54">
        <v>13155.600553795837</v>
      </c>
      <c r="U3293" s="55">
        <v>0.99425245297682119</v>
      </c>
    </row>
    <row r="3294" spans="1:21" ht="13" x14ac:dyDescent="0.3">
      <c r="A3294" s="44" t="s">
        <v>4027</v>
      </c>
      <c r="B3294" s="44" t="s">
        <v>10204</v>
      </c>
      <c r="C3294" s="98" t="s">
        <v>980</v>
      </c>
      <c r="D3294" s="98" t="s">
        <v>13158</v>
      </c>
      <c r="E3294" s="98" t="s">
        <v>262</v>
      </c>
      <c r="F3294" s="122">
        <v>1.0969046535070301</v>
      </c>
      <c r="G3294" s="122">
        <v>1.1169597590585854</v>
      </c>
      <c r="H3294" s="99">
        <v>7488.8333333333339</v>
      </c>
      <c r="I3294" s="53">
        <v>8214.5361326718976</v>
      </c>
      <c r="J3294" s="54">
        <v>7763.0560205824286</v>
      </c>
      <c r="K3294" s="55">
        <v>1.0366175444215737</v>
      </c>
      <c r="L3294" s="121">
        <v>8364.7254756299026</v>
      </c>
      <c r="M3294" s="54">
        <v>7831.4375076435081</v>
      </c>
      <c r="N3294" s="120">
        <v>1.0457486712630149</v>
      </c>
      <c r="O3294" s="123">
        <v>7557.0318042730505</v>
      </c>
      <c r="P3294" s="53">
        <v>8289.3433528077367</v>
      </c>
      <c r="Q3294" s="54">
        <v>7833.8133607585914</v>
      </c>
      <c r="R3294" s="55">
        <v>1.0366256969209839</v>
      </c>
      <c r="S3294" s="121">
        <v>8440.9004232988937</v>
      </c>
      <c r="T3294" s="54">
        <v>7902.8173574301827</v>
      </c>
      <c r="U3294" s="55">
        <v>1.0457567947460022</v>
      </c>
    </row>
    <row r="3295" spans="1:21" ht="13" x14ac:dyDescent="0.3">
      <c r="A3295" s="44" t="s">
        <v>4026</v>
      </c>
      <c r="B3295" s="44" t="s">
        <v>10203</v>
      </c>
      <c r="C3295" s="98" t="s">
        <v>980</v>
      </c>
      <c r="D3295" s="98" t="s">
        <v>13158</v>
      </c>
      <c r="E3295" s="98" t="s">
        <v>259</v>
      </c>
      <c r="F3295" s="122">
        <v>1.0406478892521083</v>
      </c>
      <c r="G3295" s="122">
        <v>1.0602568110708697</v>
      </c>
      <c r="H3295" s="99">
        <v>27598</v>
      </c>
      <c r="I3295" s="53">
        <v>28719.800447579684</v>
      </c>
      <c r="J3295" s="54">
        <v>27141.328027976004</v>
      </c>
      <c r="K3295" s="55">
        <v>0.98345271497847686</v>
      </c>
      <c r="L3295" s="121">
        <v>29260.967471933862</v>
      </c>
      <c r="M3295" s="54">
        <v>27395.452347751198</v>
      </c>
      <c r="N3295" s="120">
        <v>0.99266078512034195</v>
      </c>
      <c r="O3295" s="123">
        <v>27864.777558701775</v>
      </c>
      <c r="P3295" s="53">
        <v>28997.421950942517</v>
      </c>
      <c r="Q3295" s="54">
        <v>27403.906659253655</v>
      </c>
      <c r="R3295" s="55">
        <v>0.9834604493620227</v>
      </c>
      <c r="S3295" s="121">
        <v>29543.820195588276</v>
      </c>
      <c r="T3295" s="54">
        <v>27660.48683645558</v>
      </c>
      <c r="U3295" s="55">
        <v>0.99266849621118192</v>
      </c>
    </row>
    <row r="3296" spans="1:21" ht="13" x14ac:dyDescent="0.3">
      <c r="A3296" s="44" t="s">
        <v>4025</v>
      </c>
      <c r="B3296" s="44" t="s">
        <v>10202</v>
      </c>
      <c r="C3296" s="98" t="s">
        <v>980</v>
      </c>
      <c r="D3296" s="98" t="s">
        <v>13158</v>
      </c>
      <c r="E3296" s="98" t="s">
        <v>260</v>
      </c>
      <c r="F3296" s="122">
        <v>1.0570421407265616</v>
      </c>
      <c r="G3296" s="122">
        <v>1.0716238282952735</v>
      </c>
      <c r="H3296" s="99">
        <v>11127.166666666668</v>
      </c>
      <c r="I3296" s="53">
        <v>11761.884073554573</v>
      </c>
      <c r="J3296" s="54">
        <v>11115.437743031887</v>
      </c>
      <c r="K3296" s="55">
        <v>0.99894592001844307</v>
      </c>
      <c r="L3296" s="121">
        <v>11924.136941412891</v>
      </c>
      <c r="M3296" s="54">
        <v>11163.920867615356</v>
      </c>
      <c r="N3296" s="120">
        <v>1.0033031050985146</v>
      </c>
      <c r="O3296" s="123">
        <v>11234.687395314781</v>
      </c>
      <c r="P3296" s="53">
        <v>11875.538014737254</v>
      </c>
      <c r="Q3296" s="54">
        <v>11222.93339852236</v>
      </c>
      <c r="R3296" s="55">
        <v>0.99895377624861004</v>
      </c>
      <c r="S3296" s="121">
        <v>12039.35871626788</v>
      </c>
      <c r="T3296" s="54">
        <v>11271.884309004254</v>
      </c>
      <c r="U3296" s="55">
        <v>1.0033108988599884</v>
      </c>
    </row>
    <row r="3297" spans="1:21" ht="13" x14ac:dyDescent="0.3">
      <c r="A3297" s="44" t="s">
        <v>4024</v>
      </c>
      <c r="B3297" s="44" t="s">
        <v>8208</v>
      </c>
      <c r="C3297" s="98" t="s">
        <v>980</v>
      </c>
      <c r="D3297" s="98" t="s">
        <v>13158</v>
      </c>
      <c r="E3297" s="98" t="s">
        <v>261</v>
      </c>
      <c r="F3297" s="122">
        <v>1.0717061793456482</v>
      </c>
      <c r="G3297" s="122">
        <v>1.0880727771568812</v>
      </c>
      <c r="H3297" s="99">
        <v>8878.9166666666661</v>
      </c>
      <c r="I3297" s="53">
        <v>9515.5898575617302</v>
      </c>
      <c r="J3297" s="54">
        <v>8992.6023746285937</v>
      </c>
      <c r="K3297" s="55">
        <v>1.0128040066406669</v>
      </c>
      <c r="L3297" s="121">
        <v>9660.9075156445178</v>
      </c>
      <c r="M3297" s="54">
        <v>9044.9822527135693</v>
      </c>
      <c r="N3297" s="120">
        <v>1.0187033612636944</v>
      </c>
      <c r="O3297" s="123">
        <v>8967.9149921847438</v>
      </c>
      <c r="P3297" s="53">
        <v>9610.9699129708697</v>
      </c>
      <c r="Q3297" s="54">
        <v>9082.8116666898459</v>
      </c>
      <c r="R3297" s="55">
        <v>1.0128119718580328</v>
      </c>
      <c r="S3297" s="121">
        <v>9757.7441708532842</v>
      </c>
      <c r="T3297" s="54">
        <v>9135.7161126946176</v>
      </c>
      <c r="U3297" s="55">
        <v>1.0187112746559381</v>
      </c>
    </row>
    <row r="3298" spans="1:21" ht="13" x14ac:dyDescent="0.3">
      <c r="A3298" s="44" t="s">
        <v>4023</v>
      </c>
      <c r="B3298" s="44" t="s">
        <v>10201</v>
      </c>
      <c r="C3298" s="98" t="s">
        <v>980</v>
      </c>
      <c r="D3298" s="98" t="s">
        <v>13158</v>
      </c>
      <c r="E3298" s="98" t="s">
        <v>263</v>
      </c>
      <c r="F3298" s="122">
        <v>1.0425456740592536</v>
      </c>
      <c r="G3298" s="122">
        <v>1.0619486154905935</v>
      </c>
      <c r="H3298" s="99">
        <v>12679.583333333334</v>
      </c>
      <c r="I3298" s="53">
        <v>13219.044753040478</v>
      </c>
      <c r="J3298" s="54">
        <v>12492.511238496523</v>
      </c>
      <c r="K3298" s="55">
        <v>0.98524619540572622</v>
      </c>
      <c r="L3298" s="121">
        <v>13465.065965830938</v>
      </c>
      <c r="M3298" s="54">
        <v>12606.608902459111</v>
      </c>
      <c r="N3298" s="120">
        <v>0.99424472958173782</v>
      </c>
      <c r="O3298" s="123">
        <v>12821.182831080971</v>
      </c>
      <c r="P3298" s="53">
        <v>13366.66869686624</v>
      </c>
      <c r="Q3298" s="54">
        <v>12632.120949710294</v>
      </c>
      <c r="R3298" s="55">
        <v>0.98525394389413468</v>
      </c>
      <c r="S3298" s="121">
        <v>13615.437356418204</v>
      </c>
      <c r="T3298" s="54">
        <v>12747.49247986656</v>
      </c>
      <c r="U3298" s="55">
        <v>0.99425245297682119</v>
      </c>
    </row>
    <row r="3299" spans="1:21" ht="13" x14ac:dyDescent="0.3">
      <c r="A3299" s="44" t="s">
        <v>4022</v>
      </c>
      <c r="B3299" s="44" t="s">
        <v>10200</v>
      </c>
      <c r="C3299" s="98" t="s">
        <v>980</v>
      </c>
      <c r="D3299" s="98" t="s">
        <v>13158</v>
      </c>
      <c r="E3299" s="98" t="s">
        <v>264</v>
      </c>
      <c r="F3299" s="122">
        <v>1.0401559633765032</v>
      </c>
      <c r="G3299" s="122">
        <v>1.0594857112638323</v>
      </c>
      <c r="H3299" s="99">
        <v>13180.75</v>
      </c>
      <c r="I3299" s="53">
        <v>13710.035714274843</v>
      </c>
      <c r="J3299" s="54">
        <v>12956.516786235494</v>
      </c>
      <c r="K3299" s="55">
        <v>0.98298782590030864</v>
      </c>
      <c r="L3299" s="121">
        <v>13964.816288740758</v>
      </c>
      <c r="M3299" s="54">
        <v>13074.497948512735</v>
      </c>
      <c r="N3299" s="120">
        <v>0.99193884631092577</v>
      </c>
      <c r="O3299" s="123">
        <v>13315.559358709981</v>
      </c>
      <c r="P3299" s="53">
        <v>13850.258472655993</v>
      </c>
      <c r="Q3299" s="54">
        <v>13089.135683624632</v>
      </c>
      <c r="R3299" s="55">
        <v>0.98299555662772509</v>
      </c>
      <c r="S3299" s="121">
        <v>14107.644878038624</v>
      </c>
      <c r="T3299" s="54">
        <v>13208.323191076313</v>
      </c>
      <c r="U3299" s="55">
        <v>0.99194655179367119</v>
      </c>
    </row>
    <row r="3300" spans="1:21" ht="13" x14ac:dyDescent="0.3">
      <c r="A3300" s="44" t="s">
        <v>4021</v>
      </c>
      <c r="B3300" s="44" t="s">
        <v>9906</v>
      </c>
      <c r="C3300" s="98" t="s">
        <v>980</v>
      </c>
      <c r="D3300" s="98" t="s">
        <v>13158</v>
      </c>
      <c r="E3300" s="98" t="s">
        <v>264</v>
      </c>
      <c r="F3300" s="122">
        <v>1.0401559633765032</v>
      </c>
      <c r="G3300" s="122">
        <v>1.0594857112638323</v>
      </c>
      <c r="H3300" s="99">
        <v>10941.25</v>
      </c>
      <c r="I3300" s="53">
        <v>11380.606434293166</v>
      </c>
      <c r="J3300" s="54">
        <v>10755.115550131753</v>
      </c>
      <c r="K3300" s="55">
        <v>0.98298782590030875</v>
      </c>
      <c r="L3300" s="121">
        <v>11592.098038365404</v>
      </c>
      <c r="M3300" s="54">
        <v>10853.050902199417</v>
      </c>
      <c r="N3300" s="120">
        <v>0.99193884631092577</v>
      </c>
      <c r="O3300" s="123">
        <v>11044.792797792696</v>
      </c>
      <c r="P3300" s="53">
        <v>11488.307092881925</v>
      </c>
      <c r="Q3300" s="54">
        <v>10856.982244104121</v>
      </c>
      <c r="R3300" s="55">
        <v>0.9829955566277252</v>
      </c>
      <c r="S3300" s="121">
        <v>11701.800153131046</v>
      </c>
      <c r="T3300" s="54">
        <v>10955.844131046037</v>
      </c>
      <c r="U3300" s="55">
        <v>0.99194655179367097</v>
      </c>
    </row>
    <row r="3301" spans="1:21" ht="13" x14ac:dyDescent="0.3">
      <c r="A3301" s="44" t="s">
        <v>4020</v>
      </c>
      <c r="B3301" s="44" t="s">
        <v>10199</v>
      </c>
      <c r="C3301" s="98" t="s">
        <v>980</v>
      </c>
      <c r="D3301" s="98" t="s">
        <v>13158</v>
      </c>
      <c r="E3301" s="98" t="s">
        <v>260</v>
      </c>
      <c r="F3301" s="122">
        <v>1.0570421407265616</v>
      </c>
      <c r="G3301" s="122">
        <v>1.0716238282952735</v>
      </c>
      <c r="H3301" s="99">
        <v>30382.333333333332</v>
      </c>
      <c r="I3301" s="53">
        <v>32115.406666934636</v>
      </c>
      <c r="J3301" s="54">
        <v>30350.30792397368</v>
      </c>
      <c r="K3301" s="55">
        <v>0.99894592001844318</v>
      </c>
      <c r="L3301" s="121">
        <v>32558.432359209761</v>
      </c>
      <c r="M3301" s="54">
        <v>30482.689373471432</v>
      </c>
      <c r="N3301" s="120">
        <v>1.0033031050985144</v>
      </c>
      <c r="O3301" s="123">
        <v>30665.999686566574</v>
      </c>
      <c r="P3301" s="53">
        <v>32415.253956208398</v>
      </c>
      <c r="Q3301" s="54">
        <v>30633.916189334366</v>
      </c>
      <c r="R3301" s="55">
        <v>0.99895377624860993</v>
      </c>
      <c r="S3301" s="121">
        <v>32862.415982620128</v>
      </c>
      <c r="T3301" s="54">
        <v>30767.531709969229</v>
      </c>
      <c r="U3301" s="55">
        <v>1.0033108988599884</v>
      </c>
    </row>
    <row r="3302" spans="1:21" ht="13" x14ac:dyDescent="0.3">
      <c r="A3302" s="44" t="s">
        <v>4019</v>
      </c>
      <c r="B3302" s="44" t="s">
        <v>8812</v>
      </c>
      <c r="C3302" s="98" t="s">
        <v>980</v>
      </c>
      <c r="D3302" s="98" t="s">
        <v>13158</v>
      </c>
      <c r="E3302" s="98" t="s">
        <v>259</v>
      </c>
      <c r="F3302" s="122">
        <v>1.0406478892521083</v>
      </c>
      <c r="G3302" s="122">
        <v>1.0602568110708697</v>
      </c>
      <c r="H3302" s="99">
        <v>13994.750000000002</v>
      </c>
      <c r="I3302" s="53">
        <v>14563.607048110944</v>
      </c>
      <c r="J3302" s="54">
        <v>13763.174882945041</v>
      </c>
      <c r="K3302" s="55">
        <v>0.98345271497847686</v>
      </c>
      <c r="L3302" s="121">
        <v>14838.029006734056</v>
      </c>
      <c r="M3302" s="54">
        <v>13892.039522562907</v>
      </c>
      <c r="N3302" s="120">
        <v>0.99266078512034195</v>
      </c>
      <c r="O3302" s="123">
        <v>14117.450297921492</v>
      </c>
      <c r="P3302" s="53">
        <v>14691.294854153548</v>
      </c>
      <c r="Q3302" s="54">
        <v>13883.954013839893</v>
      </c>
      <c r="R3302" s="55">
        <v>0.98346044936202281</v>
      </c>
      <c r="S3302" s="121">
        <v>14968.12283332574</v>
      </c>
      <c r="T3302" s="54">
        <v>14013.948157573832</v>
      </c>
      <c r="U3302" s="55">
        <v>0.99266849621118203</v>
      </c>
    </row>
    <row r="3303" spans="1:21" ht="13" x14ac:dyDescent="0.3">
      <c r="A3303" s="44" t="s">
        <v>4018</v>
      </c>
      <c r="B3303" s="44" t="s">
        <v>10198</v>
      </c>
      <c r="C3303" s="98" t="s">
        <v>980</v>
      </c>
      <c r="D3303" s="98" t="s">
        <v>13158</v>
      </c>
      <c r="E3303" s="98" t="s">
        <v>263</v>
      </c>
      <c r="F3303" s="122">
        <v>1.0425456740592536</v>
      </c>
      <c r="G3303" s="122">
        <v>1.0619486154905935</v>
      </c>
      <c r="H3303" s="99">
        <v>13881.333333333332</v>
      </c>
      <c r="I3303" s="53">
        <v>14471.924016841183</v>
      </c>
      <c r="J3303" s="54">
        <v>13676.530853825352</v>
      </c>
      <c r="K3303" s="55">
        <v>0.98524619540572611</v>
      </c>
      <c r="L3303" s="121">
        <v>14741.262714496757</v>
      </c>
      <c r="M3303" s="54">
        <v>13801.442506233965</v>
      </c>
      <c r="N3303" s="120">
        <v>0.99424472958173804</v>
      </c>
      <c r="O3303" s="123">
        <v>14020.96983025235</v>
      </c>
      <c r="P3303" s="53">
        <v>14617.501442644894</v>
      </c>
      <c r="Q3303" s="54">
        <v>13814.215822476805</v>
      </c>
      <c r="R3303" s="55">
        <v>0.98525394389413468</v>
      </c>
      <c r="S3303" s="121">
        <v>14889.549499071865</v>
      </c>
      <c r="T3303" s="54">
        <v>13940.383646842403</v>
      </c>
      <c r="U3303" s="55">
        <v>0.99425245297682119</v>
      </c>
    </row>
    <row r="3304" spans="1:21" ht="13" x14ac:dyDescent="0.3">
      <c r="A3304" s="44" t="s">
        <v>4017</v>
      </c>
      <c r="B3304" s="44" t="s">
        <v>9193</v>
      </c>
      <c r="C3304" s="98" t="s">
        <v>980</v>
      </c>
      <c r="D3304" s="98" t="s">
        <v>13158</v>
      </c>
      <c r="E3304" s="98" t="s">
        <v>264</v>
      </c>
      <c r="F3304" s="122">
        <v>1.0401559633765032</v>
      </c>
      <c r="G3304" s="122">
        <v>1.0594857112638323</v>
      </c>
      <c r="H3304" s="99">
        <v>11167.583333333332</v>
      </c>
      <c r="I3304" s="53">
        <v>11616.028400670713</v>
      </c>
      <c r="J3304" s="54">
        <v>10977.598461393856</v>
      </c>
      <c r="K3304" s="55">
        <v>0.98298782590030886</v>
      </c>
      <c r="L3304" s="121">
        <v>11831.894971014784</v>
      </c>
      <c r="M3304" s="54">
        <v>11077.559727747788</v>
      </c>
      <c r="N3304" s="120">
        <v>0.99193884631092577</v>
      </c>
      <c r="O3304" s="123">
        <v>11299.800480228281</v>
      </c>
      <c r="P3304" s="53">
        <v>11753.554854474121</v>
      </c>
      <c r="Q3304" s="54">
        <v>11107.653662844235</v>
      </c>
      <c r="R3304" s="55">
        <v>0.9829955566277252</v>
      </c>
      <c r="S3304" s="121">
        <v>11971.977148934055</v>
      </c>
      <c r="T3304" s="54">
        <v>11208.798122318913</v>
      </c>
      <c r="U3304" s="55">
        <v>0.99194655179367108</v>
      </c>
    </row>
    <row r="3305" spans="1:21" ht="13" x14ac:dyDescent="0.3">
      <c r="A3305" s="44" t="s">
        <v>4016</v>
      </c>
      <c r="B3305" s="44" t="s">
        <v>10197</v>
      </c>
      <c r="C3305" s="98" t="s">
        <v>980</v>
      </c>
      <c r="D3305" s="98" t="s">
        <v>13158</v>
      </c>
      <c r="E3305" s="98" t="s">
        <v>260</v>
      </c>
      <c r="F3305" s="122">
        <v>1.0570421407265616</v>
      </c>
      <c r="G3305" s="122">
        <v>1.0716238282952735</v>
      </c>
      <c r="H3305" s="99">
        <v>11148</v>
      </c>
      <c r="I3305" s="53">
        <v>11783.905784819708</v>
      </c>
      <c r="J3305" s="54">
        <v>11136.249116365603</v>
      </c>
      <c r="K3305" s="55">
        <v>0.99894592001844307</v>
      </c>
      <c r="L3305" s="121">
        <v>11946.462437835709</v>
      </c>
      <c r="M3305" s="54">
        <v>11184.823015638241</v>
      </c>
      <c r="N3305" s="120">
        <v>1.0033031050985146</v>
      </c>
      <c r="O3305" s="123">
        <v>11249.090202094332</v>
      </c>
      <c r="P3305" s="53">
        <v>11890.762388447982</v>
      </c>
      <c r="Q3305" s="54">
        <v>11237.321136743371</v>
      </c>
      <c r="R3305" s="55">
        <v>0.99895377624860981</v>
      </c>
      <c r="S3305" s="121">
        <v>12054.793107207181</v>
      </c>
      <c r="T3305" s="54">
        <v>11286.334802020352</v>
      </c>
      <c r="U3305" s="55">
        <v>1.0033108988599884</v>
      </c>
    </row>
    <row r="3306" spans="1:21" ht="13" x14ac:dyDescent="0.3">
      <c r="A3306" s="44" t="s">
        <v>4015</v>
      </c>
      <c r="B3306" s="44" t="s">
        <v>10196</v>
      </c>
      <c r="C3306" s="98" t="s">
        <v>980</v>
      </c>
      <c r="D3306" s="98" t="s">
        <v>13158</v>
      </c>
      <c r="E3306" s="98" t="s">
        <v>259</v>
      </c>
      <c r="F3306" s="122">
        <v>1.0406478892521083</v>
      </c>
      <c r="G3306" s="122">
        <v>1.0602568110708697</v>
      </c>
      <c r="H3306" s="99">
        <v>21001.083333333336</v>
      </c>
      <c r="I3306" s="53">
        <v>21854.733042840966</v>
      </c>
      <c r="J3306" s="54">
        <v>20653.57242165591</v>
      </c>
      <c r="K3306" s="55">
        <v>0.98345271497847686</v>
      </c>
      <c r="L3306" s="121">
        <v>22266.541644033594</v>
      </c>
      <c r="M3306" s="54">
        <v>20846.951870044399</v>
      </c>
      <c r="N3306" s="120">
        <v>0.99266078512034206</v>
      </c>
      <c r="O3306" s="123">
        <v>21197.410069634534</v>
      </c>
      <c r="P3306" s="53">
        <v>22059.040046576563</v>
      </c>
      <c r="Q3306" s="54">
        <v>20846.814432393843</v>
      </c>
      <c r="R3306" s="55">
        <v>0.9834604493620227</v>
      </c>
      <c r="S3306" s="121">
        <v>22474.698403392253</v>
      </c>
      <c r="T3306" s="54">
        <v>21042.001177395879</v>
      </c>
      <c r="U3306" s="55">
        <v>0.99266849621118203</v>
      </c>
    </row>
    <row r="3307" spans="1:21" ht="13" x14ac:dyDescent="0.3">
      <c r="A3307" s="44" t="s">
        <v>4014</v>
      </c>
      <c r="B3307" s="44" t="s">
        <v>10195</v>
      </c>
      <c r="C3307" s="98" t="s">
        <v>980</v>
      </c>
      <c r="D3307" s="98" t="s">
        <v>13158</v>
      </c>
      <c r="E3307" s="98" t="s">
        <v>259</v>
      </c>
      <c r="F3307" s="122">
        <v>1.0406478892521083</v>
      </c>
      <c r="G3307" s="122">
        <v>1.0602568110708697</v>
      </c>
      <c r="H3307" s="99">
        <v>12101</v>
      </c>
      <c r="I3307" s="53">
        <v>12592.880107839763</v>
      </c>
      <c r="J3307" s="54">
        <v>11900.761303954549</v>
      </c>
      <c r="K3307" s="55">
        <v>0.98345271497847686</v>
      </c>
      <c r="L3307" s="121">
        <v>12830.167670768595</v>
      </c>
      <c r="M3307" s="54">
        <v>12012.18816074126</v>
      </c>
      <c r="N3307" s="120">
        <v>0.99266078512034206</v>
      </c>
      <c r="O3307" s="123">
        <v>12207.501795051314</v>
      </c>
      <c r="P3307" s="53">
        <v>12703.710976061473</v>
      </c>
      <c r="Q3307" s="54">
        <v>12005.595200948865</v>
      </c>
      <c r="R3307" s="55">
        <v>0.98346044936202281</v>
      </c>
      <c r="S3307" s="121">
        <v>12943.086924363022</v>
      </c>
      <c r="T3307" s="54">
        <v>12118.002449388892</v>
      </c>
      <c r="U3307" s="55">
        <v>0.99266849621118203</v>
      </c>
    </row>
    <row r="3308" spans="1:21" ht="13" x14ac:dyDescent="0.3">
      <c r="A3308" s="44" t="s">
        <v>4013</v>
      </c>
      <c r="B3308" s="44" t="s">
        <v>10194</v>
      </c>
      <c r="C3308" s="98" t="s">
        <v>980</v>
      </c>
      <c r="D3308" s="98" t="s">
        <v>13158</v>
      </c>
      <c r="E3308" s="98" t="s">
        <v>262</v>
      </c>
      <c r="F3308" s="122">
        <v>1.0969046535070301</v>
      </c>
      <c r="G3308" s="122">
        <v>1.1169597590585854</v>
      </c>
      <c r="H3308" s="99">
        <v>11303.333333333334</v>
      </c>
      <c r="I3308" s="53">
        <v>12398.678933474464</v>
      </c>
      <c r="J3308" s="54">
        <v>11717.233643778522</v>
      </c>
      <c r="K3308" s="55">
        <v>1.0366175444215737</v>
      </c>
      <c r="L3308" s="121">
        <v>12625.368476558877</v>
      </c>
      <c r="M3308" s="54">
        <v>11820.445814176279</v>
      </c>
      <c r="N3308" s="120">
        <v>1.0457486712630149</v>
      </c>
      <c r="O3308" s="123">
        <v>11402.551351518845</v>
      </c>
      <c r="P3308" s="53">
        <v>12507.511639333898</v>
      </c>
      <c r="Q3308" s="54">
        <v>11820.177741445532</v>
      </c>
      <c r="R3308" s="55">
        <v>1.0366256969209842</v>
      </c>
      <c r="S3308" s="121">
        <v>12736.191010245637</v>
      </c>
      <c r="T3308" s="54">
        <v>11924.295553291042</v>
      </c>
      <c r="U3308" s="55">
        <v>1.045756794746002</v>
      </c>
    </row>
    <row r="3309" spans="1:21" ht="13" x14ac:dyDescent="0.3">
      <c r="A3309" s="44" t="s">
        <v>4012</v>
      </c>
      <c r="B3309" s="44" t="s">
        <v>10193</v>
      </c>
      <c r="C3309" s="98" t="s">
        <v>980</v>
      </c>
      <c r="D3309" s="98" t="s">
        <v>13158</v>
      </c>
      <c r="E3309" s="98" t="s">
        <v>264</v>
      </c>
      <c r="F3309" s="122">
        <v>1.0401559633765032</v>
      </c>
      <c r="G3309" s="122">
        <v>1.0594857112638323</v>
      </c>
      <c r="H3309" s="99">
        <v>11998.166666666668</v>
      </c>
      <c r="I3309" s="53">
        <v>12479.964607918515</v>
      </c>
      <c r="J3309" s="54">
        <v>11794.051766456221</v>
      </c>
      <c r="K3309" s="55">
        <v>0.98298782590030864</v>
      </c>
      <c r="L3309" s="121">
        <v>12711.886144695338</v>
      </c>
      <c r="M3309" s="54">
        <v>11901.44760117954</v>
      </c>
      <c r="N3309" s="120">
        <v>0.99193884631092566</v>
      </c>
      <c r="O3309" s="123">
        <v>12123.422862014304</v>
      </c>
      <c r="P3309" s="53">
        <v>12610.250586459211</v>
      </c>
      <c r="Q3309" s="54">
        <v>11917.27080447904</v>
      </c>
      <c r="R3309" s="55">
        <v>0.9829955566277252</v>
      </c>
      <c r="S3309" s="121">
        <v>12844.593293913431</v>
      </c>
      <c r="T3309" s="54">
        <v>12025.787503911648</v>
      </c>
      <c r="U3309" s="55">
        <v>0.99194655179367108</v>
      </c>
    </row>
    <row r="3310" spans="1:21" ht="13" x14ac:dyDescent="0.3">
      <c r="A3310" s="44" t="s">
        <v>4011</v>
      </c>
      <c r="B3310" s="44" t="s">
        <v>10192</v>
      </c>
      <c r="C3310" s="98" t="s">
        <v>980</v>
      </c>
      <c r="D3310" s="98" t="s">
        <v>13158</v>
      </c>
      <c r="E3310" s="98" t="s">
        <v>263</v>
      </c>
      <c r="F3310" s="122">
        <v>1.0425456740592536</v>
      </c>
      <c r="G3310" s="122">
        <v>1.0619486154905935</v>
      </c>
      <c r="H3310" s="99">
        <v>11027.833333333334</v>
      </c>
      <c r="I3310" s="53">
        <v>11497.019935913106</v>
      </c>
      <c r="J3310" s="54">
        <v>10865.130835235115</v>
      </c>
      <c r="K3310" s="55">
        <v>0.98524619540572622</v>
      </c>
      <c r="L3310" s="121">
        <v>11710.992340194351</v>
      </c>
      <c r="M3310" s="54">
        <v>10964.365170372477</v>
      </c>
      <c r="N3310" s="120">
        <v>0.99424472958173804</v>
      </c>
      <c r="O3310" s="123">
        <v>11140.206816731952</v>
      </c>
      <c r="P3310" s="53">
        <v>11614.174424909304</v>
      </c>
      <c r="Q3310" s="54">
        <v>10975.932701981481</v>
      </c>
      <c r="R3310" s="55">
        <v>0.98525394389413479</v>
      </c>
      <c r="S3310" s="121">
        <v>11830.327205307369</v>
      </c>
      <c r="T3310" s="54">
        <v>11076.177954204848</v>
      </c>
      <c r="U3310" s="55">
        <v>0.99425245297682119</v>
      </c>
    </row>
    <row r="3311" spans="1:21" ht="13" x14ac:dyDescent="0.3">
      <c r="A3311" s="44" t="s">
        <v>4010</v>
      </c>
      <c r="B3311" s="44" t="s">
        <v>10191</v>
      </c>
      <c r="C3311" s="98" t="s">
        <v>980</v>
      </c>
      <c r="D3311" s="98" t="s">
        <v>13158</v>
      </c>
      <c r="E3311" s="98" t="s">
        <v>262</v>
      </c>
      <c r="F3311" s="122">
        <v>1.0969046535070301</v>
      </c>
      <c r="G3311" s="122">
        <v>1.1169597590585854</v>
      </c>
      <c r="H3311" s="99">
        <v>10384.166666666668</v>
      </c>
      <c r="I3311" s="53">
        <v>11390.440739459253</v>
      </c>
      <c r="J3311" s="54">
        <v>10764.409350864358</v>
      </c>
      <c r="K3311" s="55">
        <v>1.0366175444215735</v>
      </c>
      <c r="L3311" s="121">
        <v>11598.696298024195</v>
      </c>
      <c r="M3311" s="54">
        <v>10859.228493840359</v>
      </c>
      <c r="N3311" s="120">
        <v>1.0457486712630149</v>
      </c>
      <c r="O3311" s="123">
        <v>10472.053877592594</v>
      </c>
      <c r="P3311" s="53">
        <v>11486.844630107656</v>
      </c>
      <c r="Q3311" s="54">
        <v>10855.600149053516</v>
      </c>
      <c r="R3311" s="55">
        <v>1.0366256969209839</v>
      </c>
      <c r="S3311" s="121">
        <v>11696.862775964348</v>
      </c>
      <c r="T3311" s="54">
        <v>10951.221497438672</v>
      </c>
      <c r="U3311" s="55">
        <v>1.0457567947460018</v>
      </c>
    </row>
    <row r="3312" spans="1:21" ht="13" x14ac:dyDescent="0.3">
      <c r="A3312" s="44" t="s">
        <v>4009</v>
      </c>
      <c r="B3312" s="44" t="s">
        <v>10190</v>
      </c>
      <c r="C3312" s="98" t="s">
        <v>980</v>
      </c>
      <c r="D3312" s="98" t="s">
        <v>13158</v>
      </c>
      <c r="E3312" s="98" t="s">
        <v>263</v>
      </c>
      <c r="F3312" s="122">
        <v>1.0425456740592536</v>
      </c>
      <c r="G3312" s="122">
        <v>1.0619486154905935</v>
      </c>
      <c r="H3312" s="99">
        <v>12440</v>
      </c>
      <c r="I3312" s="53">
        <v>12969.268185297115</v>
      </c>
      <c r="J3312" s="54">
        <v>12256.462670847233</v>
      </c>
      <c r="K3312" s="55">
        <v>0.98524619540572611</v>
      </c>
      <c r="L3312" s="121">
        <v>13210.640776702983</v>
      </c>
      <c r="M3312" s="54">
        <v>12368.404435996821</v>
      </c>
      <c r="N3312" s="120">
        <v>0.99424472958173804</v>
      </c>
      <c r="O3312" s="123">
        <v>12570.054634348959</v>
      </c>
      <c r="P3312" s="53">
        <v>13104.85608172898</v>
      </c>
      <c r="Q3312" s="54">
        <v>12384.695903457057</v>
      </c>
      <c r="R3312" s="55">
        <v>0.98525394389413479</v>
      </c>
      <c r="S3312" s="121">
        <v>13348.752115587995</v>
      </c>
      <c r="T3312" s="54">
        <v>12497.807654254111</v>
      </c>
      <c r="U3312" s="55">
        <v>0.99425245297682119</v>
      </c>
    </row>
    <row r="3313" spans="1:21" ht="13" x14ac:dyDescent="0.3">
      <c r="A3313" s="44" t="s">
        <v>4008</v>
      </c>
      <c r="B3313" s="44" t="s">
        <v>10189</v>
      </c>
      <c r="C3313" s="98" t="s">
        <v>980</v>
      </c>
      <c r="D3313" s="98" t="s">
        <v>13158</v>
      </c>
      <c r="E3313" s="98" t="s">
        <v>262</v>
      </c>
      <c r="F3313" s="122">
        <v>1.0969046535070301</v>
      </c>
      <c r="G3313" s="122">
        <v>1.1169597590585854</v>
      </c>
      <c r="H3313" s="99">
        <v>17156.416666666664</v>
      </c>
      <c r="I3313" s="53">
        <v>18818.953279172234</v>
      </c>
      <c r="J3313" s="54">
        <v>17784.64251607336</v>
      </c>
      <c r="K3313" s="55">
        <v>1.0366175444215737</v>
      </c>
      <c r="L3313" s="121">
        <v>19163.027026308697</v>
      </c>
      <c r="M3313" s="54">
        <v>17941.299932801307</v>
      </c>
      <c r="N3313" s="120">
        <v>1.0457486712630149</v>
      </c>
      <c r="O3313" s="123">
        <v>17311.968250291804</v>
      </c>
      <c r="P3313" s="53">
        <v>18989.578535111039</v>
      </c>
      <c r="Q3313" s="54">
        <v>17946.031152532691</v>
      </c>
      <c r="R3313" s="55">
        <v>1.0366256969209842</v>
      </c>
      <c r="S3313" s="121">
        <v>19336.771885675815</v>
      </c>
      <c r="T3313" s="54">
        <v>18104.108428169711</v>
      </c>
      <c r="U3313" s="55">
        <v>1.045756794746002</v>
      </c>
    </row>
    <row r="3314" spans="1:21" ht="13" x14ac:dyDescent="0.3">
      <c r="A3314" s="44" t="s">
        <v>4007</v>
      </c>
      <c r="B3314" s="44" t="s">
        <v>10188</v>
      </c>
      <c r="C3314" s="98" t="s">
        <v>980</v>
      </c>
      <c r="D3314" s="98" t="s">
        <v>13158</v>
      </c>
      <c r="E3314" s="98" t="s">
        <v>262</v>
      </c>
      <c r="F3314" s="122">
        <v>1.0969046535070301</v>
      </c>
      <c r="G3314" s="122">
        <v>1.1169597590585854</v>
      </c>
      <c r="H3314" s="99">
        <v>7379.75</v>
      </c>
      <c r="I3314" s="53">
        <v>8094.882116718506</v>
      </c>
      <c r="J3314" s="54">
        <v>7649.9783234451088</v>
      </c>
      <c r="K3314" s="55">
        <v>1.0366175444215737</v>
      </c>
      <c r="L3314" s="121">
        <v>8242.8837819125947</v>
      </c>
      <c r="M3314" s="54">
        <v>7717.3637567532332</v>
      </c>
      <c r="N3314" s="120">
        <v>1.0457486712630149</v>
      </c>
      <c r="O3314" s="123">
        <v>7452.2868953298412</v>
      </c>
      <c r="P3314" s="53">
        <v>8174.4481747567606</v>
      </c>
      <c r="Q3314" s="54">
        <v>7725.2320965264125</v>
      </c>
      <c r="R3314" s="55">
        <v>1.0366256969209839</v>
      </c>
      <c r="S3314" s="121">
        <v>8323.9045750430723</v>
      </c>
      <c r="T3314" s="54">
        <v>7793.2796571877689</v>
      </c>
      <c r="U3314" s="55">
        <v>1.045756794746002</v>
      </c>
    </row>
    <row r="3315" spans="1:21" ht="13" x14ac:dyDescent="0.3">
      <c r="A3315" s="44" t="s">
        <v>4006</v>
      </c>
      <c r="B3315" s="44" t="s">
        <v>10187</v>
      </c>
      <c r="C3315" s="98" t="s">
        <v>980</v>
      </c>
      <c r="D3315" s="98" t="s">
        <v>13158</v>
      </c>
      <c r="E3315" s="98" t="s">
        <v>261</v>
      </c>
      <c r="F3315" s="122">
        <v>1.0717061793456482</v>
      </c>
      <c r="G3315" s="122">
        <v>1.0880727771568812</v>
      </c>
      <c r="H3315" s="99">
        <v>13892.666666666668</v>
      </c>
      <c r="I3315" s="53">
        <v>14888.856714255977</v>
      </c>
      <c r="J3315" s="54">
        <v>14070.54846292324</v>
      </c>
      <c r="K3315" s="55">
        <v>1.0128040066406669</v>
      </c>
      <c r="L3315" s="121">
        <v>15116.232402114832</v>
      </c>
      <c r="M3315" s="54">
        <v>14152.506230249417</v>
      </c>
      <c r="N3315" s="120">
        <v>1.0187033612636942</v>
      </c>
      <c r="O3315" s="123">
        <v>14016.933247148991</v>
      </c>
      <c r="P3315" s="53">
        <v>15022.033976445035</v>
      </c>
      <c r="Q3315" s="54">
        <v>14196.51780144739</v>
      </c>
      <c r="R3315" s="55">
        <v>1.0128119718580328</v>
      </c>
      <c r="S3315" s="121">
        <v>15251.443485448022</v>
      </c>
      <c r="T3315" s="54">
        <v>14279.207934970345</v>
      </c>
      <c r="U3315" s="55">
        <v>1.0187112746559381</v>
      </c>
    </row>
    <row r="3316" spans="1:21" ht="13" x14ac:dyDescent="0.3">
      <c r="A3316" s="44" t="s">
        <v>4005</v>
      </c>
      <c r="B3316" s="44" t="s">
        <v>10186</v>
      </c>
      <c r="C3316" s="98" t="s">
        <v>980</v>
      </c>
      <c r="D3316" s="98" t="s">
        <v>13158</v>
      </c>
      <c r="E3316" s="98" t="s">
        <v>260</v>
      </c>
      <c r="F3316" s="122">
        <v>1.0570421407265616</v>
      </c>
      <c r="G3316" s="122">
        <v>1.0716238282952735</v>
      </c>
      <c r="H3316" s="99">
        <v>13541.5</v>
      </c>
      <c r="I3316" s="53">
        <v>14313.936148648734</v>
      </c>
      <c r="J3316" s="54">
        <v>13527.226175929749</v>
      </c>
      <c r="K3316" s="55">
        <v>0.99894592001844318</v>
      </c>
      <c r="L3316" s="121">
        <v>14511.394070860446</v>
      </c>
      <c r="M3316" s="54">
        <v>13586.228997691536</v>
      </c>
      <c r="N3316" s="120">
        <v>1.0033031050985146</v>
      </c>
      <c r="O3316" s="123">
        <v>13663.823030722553</v>
      </c>
      <c r="P3316" s="53">
        <v>14443.236746903862</v>
      </c>
      <c r="Q3316" s="54">
        <v>13649.527614533019</v>
      </c>
      <c r="R3316" s="55">
        <v>0.99895377624860981</v>
      </c>
      <c r="S3316" s="121">
        <v>14642.478345332029</v>
      </c>
      <c r="T3316" s="54">
        <v>13709.062566818055</v>
      </c>
      <c r="U3316" s="55">
        <v>1.0033108988599884</v>
      </c>
    </row>
    <row r="3317" spans="1:21" ht="13" x14ac:dyDescent="0.3">
      <c r="A3317" s="44" t="s">
        <v>4004</v>
      </c>
      <c r="B3317" s="44" t="s">
        <v>10185</v>
      </c>
      <c r="C3317" s="98" t="s">
        <v>980</v>
      </c>
      <c r="D3317" s="98" t="s">
        <v>13158</v>
      </c>
      <c r="E3317" s="98" t="s">
        <v>260</v>
      </c>
      <c r="F3317" s="122">
        <v>1.0570421407265616</v>
      </c>
      <c r="G3317" s="122">
        <v>1.0716238282952735</v>
      </c>
      <c r="H3317" s="99">
        <v>21393.833333333336</v>
      </c>
      <c r="I3317" s="53">
        <v>22614.183385013941</v>
      </c>
      <c r="J3317" s="54">
        <v>21371.282521887908</v>
      </c>
      <c r="K3317" s="55">
        <v>0.99894592001844329</v>
      </c>
      <c r="L3317" s="121">
        <v>22926.141578577699</v>
      </c>
      <c r="M3317" s="54">
        <v>21464.499413293441</v>
      </c>
      <c r="N3317" s="120">
        <v>1.0033031050985146</v>
      </c>
      <c r="O3317" s="123">
        <v>21584.749092271988</v>
      </c>
      <c r="P3317" s="53">
        <v>22815.989387540889</v>
      </c>
      <c r="Q3317" s="54">
        <v>21562.166615103855</v>
      </c>
      <c r="R3317" s="55">
        <v>0.99895377624860981</v>
      </c>
      <c r="S3317" s="121">
        <v>23130.731455053436</v>
      </c>
      <c r="T3317" s="54">
        <v>21656.214013434725</v>
      </c>
      <c r="U3317" s="55">
        <v>1.0033108988599884</v>
      </c>
    </row>
    <row r="3318" spans="1:21" ht="13" x14ac:dyDescent="0.3">
      <c r="A3318" s="44" t="s">
        <v>4003</v>
      </c>
      <c r="B3318" s="44" t="s">
        <v>10184</v>
      </c>
      <c r="C3318" s="98" t="s">
        <v>980</v>
      </c>
      <c r="D3318" s="98" t="s">
        <v>13158</v>
      </c>
      <c r="E3318" s="98" t="s">
        <v>264</v>
      </c>
      <c r="F3318" s="122">
        <v>1.0401559633765032</v>
      </c>
      <c r="G3318" s="122">
        <v>1.0594857112638323</v>
      </c>
      <c r="H3318" s="99">
        <v>17630.25</v>
      </c>
      <c r="I3318" s="53">
        <v>18338.209673318594</v>
      </c>
      <c r="J3318" s="54">
        <v>17330.321117578918</v>
      </c>
      <c r="K3318" s="55">
        <v>0.98298782590030875</v>
      </c>
      <c r="L3318" s="121">
        <v>18678.99796100918</v>
      </c>
      <c r="M3318" s="54">
        <v>17488.1298451732</v>
      </c>
      <c r="N3318" s="120">
        <v>0.99193884631092577</v>
      </c>
      <c r="O3318" s="123">
        <v>17796.919114805591</v>
      </c>
      <c r="P3318" s="53">
        <v>18511.571546994313</v>
      </c>
      <c r="Q3318" s="54">
        <v>17494.292411516923</v>
      </c>
      <c r="R3318" s="55">
        <v>0.98299555662772509</v>
      </c>
      <c r="S3318" s="121">
        <v>18855.581506654693</v>
      </c>
      <c r="T3318" s="54">
        <v>17653.592548482276</v>
      </c>
      <c r="U3318" s="55">
        <v>0.99194655179367097</v>
      </c>
    </row>
    <row r="3319" spans="1:21" ht="13" x14ac:dyDescent="0.3">
      <c r="A3319" s="44" t="s">
        <v>4002</v>
      </c>
      <c r="B3319" s="44" t="s">
        <v>10183</v>
      </c>
      <c r="C3319" s="98" t="s">
        <v>980</v>
      </c>
      <c r="D3319" s="98" t="s">
        <v>13158</v>
      </c>
      <c r="E3319" s="98" t="s">
        <v>264</v>
      </c>
      <c r="F3319" s="122">
        <v>1.0401559633765032</v>
      </c>
      <c r="G3319" s="122">
        <v>1.0594857112638323</v>
      </c>
      <c r="H3319" s="99">
        <v>11309</v>
      </c>
      <c r="I3319" s="53">
        <v>11763.123789824875</v>
      </c>
      <c r="J3319" s="54">
        <v>11116.609323106592</v>
      </c>
      <c r="K3319" s="55">
        <v>0.98298782590030875</v>
      </c>
      <c r="L3319" s="121">
        <v>11981.723908682679</v>
      </c>
      <c r="M3319" s="54">
        <v>11217.836412930261</v>
      </c>
      <c r="N3319" s="120">
        <v>0.99193884631092588</v>
      </c>
      <c r="O3319" s="123">
        <v>11432.52366144121</v>
      </c>
      <c r="P3319" s="53">
        <v>11891.607662891049</v>
      </c>
      <c r="Q3319" s="54">
        <v>11238.11996023804</v>
      </c>
      <c r="R3319" s="55">
        <v>0.98299555662772509</v>
      </c>
      <c r="S3319" s="121">
        <v>12112.595462982632</v>
      </c>
      <c r="T3319" s="54">
        <v>11340.452424266163</v>
      </c>
      <c r="U3319" s="55">
        <v>0.99194655179367108</v>
      </c>
    </row>
    <row r="3320" spans="1:21" ht="13" x14ac:dyDescent="0.3">
      <c r="A3320" s="44" t="s">
        <v>4001</v>
      </c>
      <c r="B3320" s="44" t="s">
        <v>10182</v>
      </c>
      <c r="C3320" s="98" t="s">
        <v>980</v>
      </c>
      <c r="D3320" s="98" t="s">
        <v>13158</v>
      </c>
      <c r="E3320" s="98" t="s">
        <v>261</v>
      </c>
      <c r="F3320" s="122">
        <v>1.0717061793456482</v>
      </c>
      <c r="G3320" s="122">
        <v>1.0880727771568812</v>
      </c>
      <c r="H3320" s="99">
        <v>10096.333333333332</v>
      </c>
      <c r="I3320" s="53">
        <v>10820.302822066778</v>
      </c>
      <c r="J3320" s="54">
        <v>10225.606852379718</v>
      </c>
      <c r="K3320" s="55">
        <v>1.0128040066406669</v>
      </c>
      <c r="L3320" s="121">
        <v>10985.54544910159</v>
      </c>
      <c r="M3320" s="54">
        <v>10285.168703105344</v>
      </c>
      <c r="N3320" s="120">
        <v>1.0187033612636942</v>
      </c>
      <c r="O3320" s="123">
        <v>10196.329379467024</v>
      </c>
      <c r="P3320" s="53">
        <v>10927.469202618387</v>
      </c>
      <c r="Q3320" s="54">
        <v>10326.96446453199</v>
      </c>
      <c r="R3320" s="55">
        <v>1.0128119718580328</v>
      </c>
      <c r="S3320" s="121">
        <v>11094.348424722984</v>
      </c>
      <c r="T3320" s="54">
        <v>10387.115698968642</v>
      </c>
      <c r="U3320" s="55">
        <v>1.0187112746559381</v>
      </c>
    </row>
    <row r="3321" spans="1:21" ht="13" x14ac:dyDescent="0.3">
      <c r="A3321" s="44" t="s">
        <v>4000</v>
      </c>
      <c r="B3321" s="44" t="s">
        <v>10181</v>
      </c>
      <c r="C3321" s="98" t="s">
        <v>980</v>
      </c>
      <c r="D3321" s="98" t="s">
        <v>13158</v>
      </c>
      <c r="E3321" s="98" t="s">
        <v>259</v>
      </c>
      <c r="F3321" s="122">
        <v>1.0406478892521083</v>
      </c>
      <c r="G3321" s="122">
        <v>1.0602568110708697</v>
      </c>
      <c r="H3321" s="99">
        <v>9009.1666666666679</v>
      </c>
      <c r="I3321" s="53">
        <v>9375.37027558712</v>
      </c>
      <c r="J3321" s="54">
        <v>8860.0894180269297</v>
      </c>
      <c r="K3321" s="55">
        <v>0.98345271497847697</v>
      </c>
      <c r="L3321" s="121">
        <v>9552.0303204059783</v>
      </c>
      <c r="M3321" s="54">
        <v>8943.0464566133487</v>
      </c>
      <c r="N3321" s="120">
        <v>0.99266078512034195</v>
      </c>
      <c r="O3321" s="123">
        <v>9086.7869535212049</v>
      </c>
      <c r="P3321" s="53">
        <v>9456.1456632654372</v>
      </c>
      <c r="Q3321" s="54">
        <v>8936.4955805669306</v>
      </c>
      <c r="R3321" s="55">
        <v>0.98346044936202281</v>
      </c>
      <c r="S3321" s="121">
        <v>9634.3277582207756</v>
      </c>
      <c r="T3321" s="54">
        <v>9020.1671405432826</v>
      </c>
      <c r="U3321" s="55">
        <v>0.99266849621118203</v>
      </c>
    </row>
    <row r="3322" spans="1:21" ht="13" x14ac:dyDescent="0.3">
      <c r="A3322" s="44" t="s">
        <v>3999</v>
      </c>
      <c r="B3322" s="44" t="s">
        <v>10180</v>
      </c>
      <c r="C3322" s="98" t="s">
        <v>980</v>
      </c>
      <c r="D3322" s="98" t="s">
        <v>13158</v>
      </c>
      <c r="E3322" s="98" t="s">
        <v>260</v>
      </c>
      <c r="F3322" s="122">
        <v>1.0570421407265616</v>
      </c>
      <c r="G3322" s="122">
        <v>1.0716238282952735</v>
      </c>
      <c r="H3322" s="99">
        <v>16112</v>
      </c>
      <c r="I3322" s="53">
        <v>17031.06297138636</v>
      </c>
      <c r="J3322" s="54">
        <v>16095.016663337155</v>
      </c>
      <c r="K3322" s="55">
        <v>0.99894592001844307</v>
      </c>
      <c r="L3322" s="121">
        <v>17266.003121493446</v>
      </c>
      <c r="M3322" s="54">
        <v>16165.219629347268</v>
      </c>
      <c r="N3322" s="120">
        <v>1.0033031050985146</v>
      </c>
      <c r="O3322" s="123">
        <v>16257.050637349152</v>
      </c>
      <c r="P3322" s="53">
        <v>17184.387607603658</v>
      </c>
      <c r="Q3322" s="54">
        <v>16240.042124844804</v>
      </c>
      <c r="R3322" s="55">
        <v>0.99895377624860981</v>
      </c>
      <c r="S3322" s="121">
        <v>17421.442840786214</v>
      </c>
      <c r="T3322" s="54">
        <v>16310.876087771123</v>
      </c>
      <c r="U3322" s="55">
        <v>1.0033108988599884</v>
      </c>
    </row>
    <row r="3323" spans="1:21" ht="13" x14ac:dyDescent="0.3">
      <c r="A3323" s="44" t="s">
        <v>3998</v>
      </c>
      <c r="B3323" s="44" t="s">
        <v>10179</v>
      </c>
      <c r="C3323" s="98" t="s">
        <v>980</v>
      </c>
      <c r="D3323" s="98" t="s">
        <v>13158</v>
      </c>
      <c r="E3323" s="98" t="s">
        <v>262</v>
      </c>
      <c r="F3323" s="122">
        <v>1.0969046535070301</v>
      </c>
      <c r="G3323" s="122">
        <v>1.1169597590585854</v>
      </c>
      <c r="H3323" s="99">
        <v>11336.916666666664</v>
      </c>
      <c r="I3323" s="53">
        <v>12435.516648088073</v>
      </c>
      <c r="J3323" s="54">
        <v>11752.04671631201</v>
      </c>
      <c r="K3323" s="55">
        <v>1.0366175444215737</v>
      </c>
      <c r="L3323" s="121">
        <v>12662.879708467259</v>
      </c>
      <c r="M3323" s="54">
        <v>11855.565540386193</v>
      </c>
      <c r="N3323" s="120">
        <v>1.0457486712630151</v>
      </c>
      <c r="O3323" s="123">
        <v>11430.538133353715</v>
      </c>
      <c r="P3323" s="53">
        <v>12538.210470565253</v>
      </c>
      <c r="Q3323" s="54">
        <v>11849.189558669679</v>
      </c>
      <c r="R3323" s="55">
        <v>1.0366256969209839</v>
      </c>
      <c r="S3323" s="121">
        <v>12767.451119340738</v>
      </c>
      <c r="T3323" s="54">
        <v>11953.56292055793</v>
      </c>
      <c r="U3323" s="55">
        <v>1.045756794746002</v>
      </c>
    </row>
    <row r="3324" spans="1:21" ht="13" x14ac:dyDescent="0.3">
      <c r="A3324" s="44" t="s">
        <v>3997</v>
      </c>
      <c r="B3324" s="44" t="s">
        <v>10178</v>
      </c>
      <c r="C3324" s="98" t="s">
        <v>980</v>
      </c>
      <c r="D3324" s="98" t="s">
        <v>13158</v>
      </c>
      <c r="E3324" s="98" t="s">
        <v>265</v>
      </c>
      <c r="F3324" s="122">
        <v>1.0397861022966828</v>
      </c>
      <c r="G3324" s="122">
        <v>1.061520001210529</v>
      </c>
      <c r="H3324" s="99">
        <v>14417.5</v>
      </c>
      <c r="I3324" s="53">
        <v>14991.116129862425</v>
      </c>
      <c r="J3324" s="54">
        <v>14167.18758644325</v>
      </c>
      <c r="K3324" s="55">
        <v>0.98263829279994797</v>
      </c>
      <c r="L3324" s="121">
        <v>15304.464617452802</v>
      </c>
      <c r="M3324" s="54">
        <v>14328.737815570345</v>
      </c>
      <c r="N3324" s="120">
        <v>0.99384344134353009</v>
      </c>
      <c r="O3324" s="123">
        <v>14557.297902585595</v>
      </c>
      <c r="P3324" s="53">
        <v>15136.47604610115</v>
      </c>
      <c r="Q3324" s="54">
        <v>14304.670857262274</v>
      </c>
      <c r="R3324" s="55">
        <v>0.98264602077845431</v>
      </c>
      <c r="S3324" s="121">
        <v>15452.862887174691</v>
      </c>
      <c r="T3324" s="54">
        <v>14467.787430552953</v>
      </c>
      <c r="U3324" s="55">
        <v>0.993851161621365</v>
      </c>
    </row>
    <row r="3325" spans="1:21" ht="13" x14ac:dyDescent="0.3">
      <c r="A3325" s="44" t="s">
        <v>3996</v>
      </c>
      <c r="B3325" s="44" t="s">
        <v>10177</v>
      </c>
      <c r="C3325" s="98" t="s">
        <v>980</v>
      </c>
      <c r="D3325" s="98" t="s">
        <v>13158</v>
      </c>
      <c r="E3325" s="98" t="s">
        <v>264</v>
      </c>
      <c r="F3325" s="122">
        <v>1.0401559633765032</v>
      </c>
      <c r="G3325" s="122">
        <v>1.0594857112638323</v>
      </c>
      <c r="H3325" s="99">
        <v>16253</v>
      </c>
      <c r="I3325" s="53">
        <v>16905.654872758307</v>
      </c>
      <c r="J3325" s="54">
        <v>15976.501134357719</v>
      </c>
      <c r="K3325" s="55">
        <v>0.98298782590030875</v>
      </c>
      <c r="L3325" s="121">
        <v>17219.821265171067</v>
      </c>
      <c r="M3325" s="54">
        <v>16121.982069091478</v>
      </c>
      <c r="N3325" s="120">
        <v>0.99193884631092588</v>
      </c>
      <c r="O3325" s="123">
        <v>16401.687682521286</v>
      </c>
      <c r="P3325" s="53">
        <v>17060.313252413453</v>
      </c>
      <c r="Q3325" s="54">
        <v>16122.786113114114</v>
      </c>
      <c r="R3325" s="55">
        <v>0.98299555662772509</v>
      </c>
      <c r="S3325" s="121">
        <v>17377.353740243303</v>
      </c>
      <c r="T3325" s="54">
        <v>16269.597540273719</v>
      </c>
      <c r="U3325" s="55">
        <v>0.99194655179367119</v>
      </c>
    </row>
    <row r="3326" spans="1:21" ht="13" x14ac:dyDescent="0.3">
      <c r="A3326" s="44" t="s">
        <v>3995</v>
      </c>
      <c r="B3326" s="44" t="s">
        <v>10176</v>
      </c>
      <c r="C3326" s="98" t="s">
        <v>980</v>
      </c>
      <c r="D3326" s="98" t="s">
        <v>13158</v>
      </c>
      <c r="E3326" s="98" t="s">
        <v>263</v>
      </c>
      <c r="F3326" s="122">
        <v>1.0425456740592536</v>
      </c>
      <c r="G3326" s="122">
        <v>1.0619486154905935</v>
      </c>
      <c r="H3326" s="99">
        <v>7853.6666666666661</v>
      </c>
      <c r="I3326" s="53">
        <v>8187.8062088366905</v>
      </c>
      <c r="J3326" s="54">
        <v>7737.7952033181045</v>
      </c>
      <c r="K3326" s="55">
        <v>0.98524619540572622</v>
      </c>
      <c r="L3326" s="121">
        <v>8340.1904431912899</v>
      </c>
      <c r="M3326" s="54">
        <v>7808.4666912251087</v>
      </c>
      <c r="N3326" s="120">
        <v>0.99424472958173793</v>
      </c>
      <c r="O3326" s="123">
        <v>7919.6161691174566</v>
      </c>
      <c r="P3326" s="53">
        <v>8256.561577323122</v>
      </c>
      <c r="Q3326" s="54">
        <v>7802.8330647507328</v>
      </c>
      <c r="R3326" s="55">
        <v>0.98525394389413468</v>
      </c>
      <c r="S3326" s="121">
        <v>8410.2254260112004</v>
      </c>
      <c r="T3326" s="54">
        <v>7874.0978027799256</v>
      </c>
      <c r="U3326" s="55">
        <v>0.99425245297682108</v>
      </c>
    </row>
    <row r="3327" spans="1:21" ht="13" x14ac:dyDescent="0.3">
      <c r="A3327" s="44" t="s">
        <v>3994</v>
      </c>
      <c r="B3327" s="44" t="s">
        <v>10175</v>
      </c>
      <c r="C3327" s="98" t="s">
        <v>980</v>
      </c>
      <c r="D3327" s="98" t="s">
        <v>13158</v>
      </c>
      <c r="E3327" s="98" t="s">
        <v>261</v>
      </c>
      <c r="F3327" s="122">
        <v>1.0717061793456482</v>
      </c>
      <c r="G3327" s="122">
        <v>1.0880727771568812</v>
      </c>
      <c r="H3327" s="99">
        <v>13293.083333333332</v>
      </c>
      <c r="I3327" s="53">
        <v>14246.279550889978</v>
      </c>
      <c r="J3327" s="54">
        <v>13463.288060608269</v>
      </c>
      <c r="K3327" s="55">
        <v>1.0128040066406667</v>
      </c>
      <c r="L3327" s="121">
        <v>14463.84209947785</v>
      </c>
      <c r="M3327" s="54">
        <v>13541.708673225057</v>
      </c>
      <c r="N3327" s="120">
        <v>1.0187033612636942</v>
      </c>
      <c r="O3327" s="123">
        <v>13433.475572510972</v>
      </c>
      <c r="P3327" s="53">
        <v>14396.738781148826</v>
      </c>
      <c r="Q3327" s="54">
        <v>13605.584883501555</v>
      </c>
      <c r="R3327" s="55">
        <v>1.0128119718580328</v>
      </c>
      <c r="S3327" s="121">
        <v>14616.599073051138</v>
      </c>
      <c r="T3327" s="54">
        <v>13684.833023532061</v>
      </c>
      <c r="U3327" s="55">
        <v>1.0187112746559381</v>
      </c>
    </row>
    <row r="3328" spans="1:21" ht="13" x14ac:dyDescent="0.3">
      <c r="A3328" s="44" t="s">
        <v>3993</v>
      </c>
      <c r="B3328" s="44" t="s">
        <v>10174</v>
      </c>
      <c r="C3328" s="98" t="s">
        <v>980</v>
      </c>
      <c r="D3328" s="98" t="s">
        <v>13158</v>
      </c>
      <c r="E3328" s="98" t="s">
        <v>260</v>
      </c>
      <c r="F3328" s="122">
        <v>1.0570421407265616</v>
      </c>
      <c r="G3328" s="122">
        <v>1.0716238282952735</v>
      </c>
      <c r="H3328" s="99">
        <v>13516.750000000002</v>
      </c>
      <c r="I3328" s="53">
        <v>14287.774355665753</v>
      </c>
      <c r="J3328" s="54">
        <v>13502.502264409293</v>
      </c>
      <c r="K3328" s="55">
        <v>0.99894592001844318</v>
      </c>
      <c r="L3328" s="121">
        <v>14484.871381110139</v>
      </c>
      <c r="M3328" s="54">
        <v>13561.397245840348</v>
      </c>
      <c r="N3328" s="120">
        <v>1.0033031050985146</v>
      </c>
      <c r="O3328" s="123">
        <v>13635.781044148336</v>
      </c>
      <c r="P3328" s="53">
        <v>14413.595185385226</v>
      </c>
      <c r="Q3328" s="54">
        <v>13621.514966151193</v>
      </c>
      <c r="R3328" s="55">
        <v>0.99895377624860993</v>
      </c>
      <c r="S3328" s="121">
        <v>14612.427884326362</v>
      </c>
      <c r="T3328" s="54">
        <v>13680.927736062456</v>
      </c>
      <c r="U3328" s="55">
        <v>1.0033108988599884</v>
      </c>
    </row>
    <row r="3329" spans="1:21" ht="13" x14ac:dyDescent="0.3">
      <c r="A3329" s="44" t="s">
        <v>3992</v>
      </c>
      <c r="B3329" s="44" t="s">
        <v>10173</v>
      </c>
      <c r="C3329" s="98" t="s">
        <v>980</v>
      </c>
      <c r="D3329" s="98" t="s">
        <v>13158</v>
      </c>
      <c r="E3329" s="98" t="s">
        <v>259</v>
      </c>
      <c r="F3329" s="122">
        <v>1.0406478892521083</v>
      </c>
      <c r="G3329" s="122">
        <v>1.0602568110708697</v>
      </c>
      <c r="H3329" s="99">
        <v>3883.083333333333</v>
      </c>
      <c r="I3329" s="53">
        <v>4040.922474623374</v>
      </c>
      <c r="J3329" s="54">
        <v>3818.8288466543404</v>
      </c>
      <c r="K3329" s="55">
        <v>0.98345271497847686</v>
      </c>
      <c r="L3329" s="121">
        <v>4117.0655521224426</v>
      </c>
      <c r="M3329" s="54">
        <v>3854.584550354381</v>
      </c>
      <c r="N3329" s="120">
        <v>0.99266078512034195</v>
      </c>
      <c r="O3329" s="123">
        <v>3921.8302904070033</v>
      </c>
      <c r="P3329" s="53">
        <v>4081.244413717031</v>
      </c>
      <c r="Q3329" s="54">
        <v>3856.9649797252637</v>
      </c>
      <c r="R3329" s="55">
        <v>0.9834604493620227</v>
      </c>
      <c r="S3329" s="121">
        <v>4158.1472772680718</v>
      </c>
      <c r="T3329" s="54">
        <v>3893.0773767737828</v>
      </c>
      <c r="U3329" s="55">
        <v>0.99266849621118192</v>
      </c>
    </row>
    <row r="3330" spans="1:21" ht="13" x14ac:dyDescent="0.3">
      <c r="A3330" s="44" t="s">
        <v>3991</v>
      </c>
      <c r="B3330" s="44" t="s">
        <v>10172</v>
      </c>
      <c r="C3330" s="98" t="s">
        <v>980</v>
      </c>
      <c r="D3330" s="98" t="s">
        <v>13158</v>
      </c>
      <c r="E3330" s="98" t="s">
        <v>264</v>
      </c>
      <c r="F3330" s="122">
        <v>1.0401559633765032</v>
      </c>
      <c r="G3330" s="122">
        <v>1.0594857112638323</v>
      </c>
      <c r="H3330" s="99">
        <v>12611.833333333336</v>
      </c>
      <c r="I3330" s="53">
        <v>13118.273650777232</v>
      </c>
      <c r="J3330" s="54">
        <v>12397.27862895038</v>
      </c>
      <c r="K3330" s="55">
        <v>0.98298782590030875</v>
      </c>
      <c r="L3330" s="121">
        <v>13362.057209507579</v>
      </c>
      <c r="M3330" s="54">
        <v>12510.167406532348</v>
      </c>
      <c r="N3330" s="120">
        <v>0.99193884631092588</v>
      </c>
      <c r="O3330" s="123">
        <v>12728.170193309626</v>
      </c>
      <c r="P3330" s="53">
        <v>13239.282129442066</v>
      </c>
      <c r="Q3330" s="54">
        <v>12511.734744024816</v>
      </c>
      <c r="R3330" s="55">
        <v>0.98299555662772509</v>
      </c>
      <c r="S3330" s="121">
        <v>13485.314450345759</v>
      </c>
      <c r="T3330" s="54">
        <v>12625.664533896468</v>
      </c>
      <c r="U3330" s="55">
        <v>0.99194655179367108</v>
      </c>
    </row>
    <row r="3331" spans="1:21" ht="13" x14ac:dyDescent="0.3">
      <c r="A3331" s="44" t="s">
        <v>3990</v>
      </c>
      <c r="B3331" s="44" t="s">
        <v>10171</v>
      </c>
      <c r="C3331" s="98" t="s">
        <v>980</v>
      </c>
      <c r="D3331" s="98" t="s">
        <v>13158</v>
      </c>
      <c r="E3331" s="98" t="s">
        <v>263</v>
      </c>
      <c r="F3331" s="122">
        <v>1.0425456740592536</v>
      </c>
      <c r="G3331" s="122">
        <v>1.0619486154905935</v>
      </c>
      <c r="H3331" s="99">
        <v>10592.833333333336</v>
      </c>
      <c r="I3331" s="53">
        <v>11043.512567697333</v>
      </c>
      <c r="J3331" s="54">
        <v>10436.548740233626</v>
      </c>
      <c r="K3331" s="55">
        <v>0.98524619540572622</v>
      </c>
      <c r="L3331" s="121">
        <v>11249.044692455944</v>
      </c>
      <c r="M3331" s="54">
        <v>10531.868713004422</v>
      </c>
      <c r="N3331" s="120">
        <v>0.99424472958173793</v>
      </c>
      <c r="O3331" s="123">
        <v>10697.150708546415</v>
      </c>
      <c r="P3331" s="53">
        <v>11152.268195954945</v>
      </c>
      <c r="Q3331" s="54">
        <v>10539.409924025294</v>
      </c>
      <c r="R3331" s="55">
        <v>0.9852539438941349</v>
      </c>
      <c r="S3331" s="121">
        <v>11359.824384635087</v>
      </c>
      <c r="T3331" s="54">
        <v>10635.668331835013</v>
      </c>
      <c r="U3331" s="55">
        <v>0.99425245297682119</v>
      </c>
    </row>
    <row r="3332" spans="1:21" ht="13" x14ac:dyDescent="0.3">
      <c r="A3332" s="44" t="s">
        <v>3989</v>
      </c>
      <c r="B3332" s="44" t="s">
        <v>10170</v>
      </c>
      <c r="C3332" s="98" t="s">
        <v>980</v>
      </c>
      <c r="D3332" s="98" t="s">
        <v>13158</v>
      </c>
      <c r="E3332" s="98" t="s">
        <v>260</v>
      </c>
      <c r="F3332" s="122">
        <v>1.0570421407265616</v>
      </c>
      <c r="G3332" s="122">
        <v>1.0716238282952735</v>
      </c>
      <c r="H3332" s="99">
        <v>7332.75</v>
      </c>
      <c r="I3332" s="53">
        <v>7751.0257574126945</v>
      </c>
      <c r="J3332" s="54">
        <v>7325.0206950152387</v>
      </c>
      <c r="K3332" s="55">
        <v>0.99894592001844307</v>
      </c>
      <c r="L3332" s="121">
        <v>7857.9496269321662</v>
      </c>
      <c r="M3332" s="54">
        <v>7356.9708439111328</v>
      </c>
      <c r="N3332" s="120">
        <v>1.0033031050985146</v>
      </c>
      <c r="O3332" s="123">
        <v>7402.3839291589484</v>
      </c>
      <c r="P3332" s="53">
        <v>7824.6317549580708</v>
      </c>
      <c r="Q3332" s="54">
        <v>7394.6393792753543</v>
      </c>
      <c r="R3332" s="55">
        <v>0.99895377624860993</v>
      </c>
      <c r="S3332" s="121">
        <v>7932.5710046767208</v>
      </c>
      <c r="T3332" s="54">
        <v>7426.8924736711961</v>
      </c>
      <c r="U3332" s="55">
        <v>1.0033108988599881</v>
      </c>
    </row>
    <row r="3333" spans="1:21" ht="13" x14ac:dyDescent="0.3">
      <c r="A3333" s="44" t="s">
        <v>3988</v>
      </c>
      <c r="B3333" s="44" t="s">
        <v>10169</v>
      </c>
      <c r="C3333" s="98" t="s">
        <v>980</v>
      </c>
      <c r="D3333" s="98" t="s">
        <v>13158</v>
      </c>
      <c r="E3333" s="98" t="s">
        <v>264</v>
      </c>
      <c r="F3333" s="122">
        <v>1.0401559633765032</v>
      </c>
      <c r="G3333" s="122">
        <v>1.0594857112638323</v>
      </c>
      <c r="H3333" s="99">
        <v>3911.4166666666665</v>
      </c>
      <c r="I3333" s="53">
        <v>4068.4833710835774</v>
      </c>
      <c r="J3333" s="54">
        <v>3844.8749653568993</v>
      </c>
      <c r="K3333" s="55">
        <v>0.98298782590030875</v>
      </c>
      <c r="L3333" s="121">
        <v>4144.0900691325414</v>
      </c>
      <c r="M3333" s="54">
        <v>3879.8861357746605</v>
      </c>
      <c r="N3333" s="120">
        <v>0.99193884631092588</v>
      </c>
      <c r="O3333" s="123">
        <v>3963.0314049087592</v>
      </c>
      <c r="P3333" s="53">
        <v>4122.1707488642069</v>
      </c>
      <c r="Q3333" s="54">
        <v>3895.6422618014412</v>
      </c>
      <c r="R3333" s="55">
        <v>0.98299555662772509</v>
      </c>
      <c r="S3333" s="121">
        <v>4198.775146790661</v>
      </c>
      <c r="T3333" s="54">
        <v>3931.1153367492716</v>
      </c>
      <c r="U3333" s="55">
        <v>0.99194655179367108</v>
      </c>
    </row>
    <row r="3334" spans="1:21" ht="13" x14ac:dyDescent="0.3">
      <c r="A3334" s="44" t="s">
        <v>3987</v>
      </c>
      <c r="B3334" s="44" t="s">
        <v>10168</v>
      </c>
      <c r="C3334" s="98" t="s">
        <v>980</v>
      </c>
      <c r="D3334" s="98" t="s">
        <v>13158</v>
      </c>
      <c r="E3334" s="98" t="s">
        <v>262</v>
      </c>
      <c r="F3334" s="122">
        <v>1.0969046535070301</v>
      </c>
      <c r="G3334" s="122">
        <v>1.1169597590585854</v>
      </c>
      <c r="H3334" s="99">
        <v>6604.083333333333</v>
      </c>
      <c r="I3334" s="53">
        <v>7244.0497404815524</v>
      </c>
      <c r="J3334" s="54">
        <v>6845.9086481554414</v>
      </c>
      <c r="K3334" s="55">
        <v>1.0366175444215737</v>
      </c>
      <c r="L3334" s="121">
        <v>7376.4953288028191</v>
      </c>
      <c r="M3334" s="54">
        <v>6906.2113707435556</v>
      </c>
      <c r="N3334" s="120">
        <v>1.0457486712630149</v>
      </c>
      <c r="O3334" s="123">
        <v>6661.8134004008971</v>
      </c>
      <c r="P3334" s="53">
        <v>7307.374119695236</v>
      </c>
      <c r="Q3334" s="54">
        <v>6905.8069589481302</v>
      </c>
      <c r="R3334" s="55">
        <v>1.0366256969209839</v>
      </c>
      <c r="S3334" s="121">
        <v>7440.9774906050416</v>
      </c>
      <c r="T3334" s="54">
        <v>6966.6366287992068</v>
      </c>
      <c r="U3334" s="55">
        <v>1.045756794746002</v>
      </c>
    </row>
    <row r="3335" spans="1:21" ht="13" x14ac:dyDescent="0.3">
      <c r="A3335" s="44" t="s">
        <v>3986</v>
      </c>
      <c r="B3335" s="44" t="s">
        <v>10592</v>
      </c>
      <c r="C3335" s="98" t="s">
        <v>980</v>
      </c>
      <c r="D3335" s="98" t="s">
        <v>13158</v>
      </c>
      <c r="E3335" s="98" t="s">
        <v>261</v>
      </c>
      <c r="F3335" s="122">
        <v>1.0717061793456482</v>
      </c>
      <c r="G3335" s="122">
        <v>1.0880727771568812</v>
      </c>
      <c r="H3335" s="99">
        <v>10414.999999999998</v>
      </c>
      <c r="I3335" s="53">
        <v>11161.819857884924</v>
      </c>
      <c r="J3335" s="54">
        <v>10548.353729162543</v>
      </c>
      <c r="K3335" s="55">
        <v>1.0128040066406669</v>
      </c>
      <c r="L3335" s="121">
        <v>11332.277974088916</v>
      </c>
      <c r="M3335" s="54">
        <v>10609.795507561374</v>
      </c>
      <c r="N3335" s="120">
        <v>1.0187033612636942</v>
      </c>
      <c r="O3335" s="123">
        <v>10507.689955635789</v>
      </c>
      <c r="P3335" s="53">
        <v>11261.156256103075</v>
      </c>
      <c r="Q3335" s="54">
        <v>10642.31418364033</v>
      </c>
      <c r="R3335" s="55">
        <v>1.0128119718580328</v>
      </c>
      <c r="S3335" s="121">
        <v>11433.131391532099</v>
      </c>
      <c r="T3335" s="54">
        <v>10704.302228395132</v>
      </c>
      <c r="U3335" s="55">
        <v>1.0187112746559381</v>
      </c>
    </row>
    <row r="3336" spans="1:21" ht="13" x14ac:dyDescent="0.3">
      <c r="A3336" s="44" t="s">
        <v>3985</v>
      </c>
      <c r="B3336" s="44" t="s">
        <v>10167</v>
      </c>
      <c r="C3336" s="98" t="s">
        <v>980</v>
      </c>
      <c r="D3336" s="98" t="s">
        <v>13158</v>
      </c>
      <c r="E3336" s="98" t="s">
        <v>265</v>
      </c>
      <c r="F3336" s="122">
        <v>1.0397861022966828</v>
      </c>
      <c r="G3336" s="122">
        <v>1.061520001210529</v>
      </c>
      <c r="H3336" s="99">
        <v>8935.8333333333339</v>
      </c>
      <c r="I3336" s="53">
        <v>9291.3553124394421</v>
      </c>
      <c r="J3336" s="54">
        <v>8780.6920114115364</v>
      </c>
      <c r="K3336" s="55">
        <v>0.98263829279994808</v>
      </c>
      <c r="L3336" s="121">
        <v>9485.5658108170865</v>
      </c>
      <c r="M3336" s="54">
        <v>8880.8193512722282</v>
      </c>
      <c r="N3336" s="120">
        <v>0.99384344134353009</v>
      </c>
      <c r="O3336" s="123">
        <v>9019.4307019207699</v>
      </c>
      <c r="P3336" s="53">
        <v>9378.2786944852305</v>
      </c>
      <c r="Q3336" s="54">
        <v>8862.9076889294647</v>
      </c>
      <c r="R3336" s="55">
        <v>0.9826460207784542</v>
      </c>
      <c r="S3336" s="121">
        <v>9574.3060896212191</v>
      </c>
      <c r="T3336" s="54">
        <v>8963.9716802673611</v>
      </c>
      <c r="U3336" s="55">
        <v>0.993851161621365</v>
      </c>
    </row>
    <row r="3337" spans="1:21" ht="13" x14ac:dyDescent="0.3">
      <c r="A3337" s="44" t="s">
        <v>3984</v>
      </c>
      <c r="B3337" s="44" t="s">
        <v>7739</v>
      </c>
      <c r="C3337" s="98" t="s">
        <v>980</v>
      </c>
      <c r="D3337" s="98" t="s">
        <v>13158</v>
      </c>
      <c r="E3337" s="98" t="s">
        <v>261</v>
      </c>
      <c r="F3337" s="122">
        <v>1.0717061793456482</v>
      </c>
      <c r="G3337" s="122">
        <v>1.0880727771568812</v>
      </c>
      <c r="H3337" s="99">
        <v>10799.25</v>
      </c>
      <c r="I3337" s="53">
        <v>11573.62295729849</v>
      </c>
      <c r="J3337" s="54">
        <v>10937.523668714221</v>
      </c>
      <c r="K3337" s="55">
        <v>1.0128040066406667</v>
      </c>
      <c r="L3337" s="121">
        <v>11750.36993871145</v>
      </c>
      <c r="M3337" s="54">
        <v>11001.232274126951</v>
      </c>
      <c r="N3337" s="120">
        <v>1.0187033612636944</v>
      </c>
      <c r="O3337" s="123">
        <v>10891.338160357835</v>
      </c>
      <c r="P3337" s="53">
        <v>11672.314407798554</v>
      </c>
      <c r="Q3337" s="54">
        <v>11030.877678364659</v>
      </c>
      <c r="R3337" s="55">
        <v>1.0128119718580328</v>
      </c>
      <c r="S3337" s="121">
        <v>11850.568559095267</v>
      </c>
      <c r="T3337" s="54">
        <v>11095.128980046989</v>
      </c>
      <c r="U3337" s="55">
        <v>1.0187112746559381</v>
      </c>
    </row>
    <row r="3338" spans="1:21" ht="13" x14ac:dyDescent="0.3">
      <c r="A3338" s="44" t="s">
        <v>3983</v>
      </c>
      <c r="B3338" s="44" t="s">
        <v>10166</v>
      </c>
      <c r="C3338" s="98" t="s">
        <v>980</v>
      </c>
      <c r="D3338" s="98" t="s">
        <v>13158</v>
      </c>
      <c r="E3338" s="98" t="s">
        <v>263</v>
      </c>
      <c r="F3338" s="122">
        <v>1.0425456740592536</v>
      </c>
      <c r="G3338" s="122">
        <v>1.0619486154905935</v>
      </c>
      <c r="H3338" s="99">
        <v>10518.166666666666</v>
      </c>
      <c r="I3338" s="53">
        <v>10965.669157367573</v>
      </c>
      <c r="J3338" s="54">
        <v>10362.983690976662</v>
      </c>
      <c r="K3338" s="55">
        <v>0.98524619540572622</v>
      </c>
      <c r="L3338" s="121">
        <v>11169.752529165977</v>
      </c>
      <c r="M3338" s="54">
        <v>10457.63177319565</v>
      </c>
      <c r="N3338" s="120">
        <v>0.99424472958173793</v>
      </c>
      <c r="O3338" s="123">
        <v>10633.996423441313</v>
      </c>
      <c r="P3338" s="53">
        <v>11086.426969220316</v>
      </c>
      <c r="Q3338" s="54">
        <v>10477.186915551678</v>
      </c>
      <c r="R3338" s="55">
        <v>0.9852539438941349</v>
      </c>
      <c r="S3338" s="121">
        <v>11292.757779005426</v>
      </c>
      <c r="T3338" s="54">
        <v>10572.877028953268</v>
      </c>
      <c r="U3338" s="55">
        <v>0.99425245297682108</v>
      </c>
    </row>
    <row r="3339" spans="1:21" ht="13" x14ac:dyDescent="0.3">
      <c r="A3339" s="44" t="s">
        <v>3982</v>
      </c>
      <c r="B3339" s="44" t="s">
        <v>7656</v>
      </c>
      <c r="C3339" s="98" t="s">
        <v>980</v>
      </c>
      <c r="D3339" s="98" t="s">
        <v>13158</v>
      </c>
      <c r="E3339" s="98" t="s">
        <v>265</v>
      </c>
      <c r="F3339" s="122">
        <v>1.0397861022966828</v>
      </c>
      <c r="G3339" s="122">
        <v>1.061520001210529</v>
      </c>
      <c r="H3339" s="99">
        <v>5686.5833333333339</v>
      </c>
      <c r="I3339" s="53">
        <v>5912.8303195519456</v>
      </c>
      <c r="J3339" s="54">
        <v>5587.8545385313046</v>
      </c>
      <c r="K3339" s="55">
        <v>0.98263829279994797</v>
      </c>
      <c r="L3339" s="121">
        <v>6036.4219468837746</v>
      </c>
      <c r="M3339" s="54">
        <v>5651.5735494867631</v>
      </c>
      <c r="N3339" s="120">
        <v>0.99384344134353009</v>
      </c>
      <c r="O3339" s="123">
        <v>5741.4955776089828</v>
      </c>
      <c r="P3339" s="53">
        <v>5969.9273079956856</v>
      </c>
      <c r="Q3339" s="54">
        <v>5641.8577826545597</v>
      </c>
      <c r="R3339" s="55">
        <v>0.98264602077845431</v>
      </c>
      <c r="S3339" s="121">
        <v>6094.7123924937341</v>
      </c>
      <c r="T3339" s="54">
        <v>5706.1920492506169</v>
      </c>
      <c r="U3339" s="55">
        <v>0.99385116162136489</v>
      </c>
    </row>
    <row r="3340" spans="1:21" ht="13" x14ac:dyDescent="0.3">
      <c r="A3340" s="44" t="s">
        <v>3981</v>
      </c>
      <c r="B3340" s="44" t="s">
        <v>10165</v>
      </c>
      <c r="C3340" s="98" t="s">
        <v>980</v>
      </c>
      <c r="D3340" s="98" t="s">
        <v>13158</v>
      </c>
      <c r="E3340" s="98" t="s">
        <v>262</v>
      </c>
      <c r="F3340" s="122">
        <v>1.0969046535070301</v>
      </c>
      <c r="G3340" s="122">
        <v>1.1169597590585854</v>
      </c>
      <c r="H3340" s="99">
        <v>10404.416666666666</v>
      </c>
      <c r="I3340" s="53">
        <v>11412.653058692769</v>
      </c>
      <c r="J3340" s="54">
        <v>10785.400856138895</v>
      </c>
      <c r="K3340" s="55">
        <v>1.0366175444215737</v>
      </c>
      <c r="L3340" s="121">
        <v>11621.314733145129</v>
      </c>
      <c r="M3340" s="54">
        <v>10880.404904433432</v>
      </c>
      <c r="N3340" s="120">
        <v>1.0457486712630149</v>
      </c>
      <c r="O3340" s="123">
        <v>10491.147214420282</v>
      </c>
      <c r="P3340" s="53">
        <v>11507.788200124924</v>
      </c>
      <c r="Q3340" s="54">
        <v>10875.392792649065</v>
      </c>
      <c r="R3340" s="55">
        <v>1.0366256969209842</v>
      </c>
      <c r="S3340" s="121">
        <v>11718.189264867027</v>
      </c>
      <c r="T3340" s="54">
        <v>10971.188484160602</v>
      </c>
      <c r="U3340" s="55">
        <v>1.045756794746002</v>
      </c>
    </row>
    <row r="3341" spans="1:21" ht="13" x14ac:dyDescent="0.3">
      <c r="A3341" s="44" t="s">
        <v>3980</v>
      </c>
      <c r="B3341" s="44" t="s">
        <v>10164</v>
      </c>
      <c r="C3341" s="98" t="s">
        <v>980</v>
      </c>
      <c r="D3341" s="98" t="s">
        <v>13158</v>
      </c>
      <c r="E3341" s="98" t="s">
        <v>264</v>
      </c>
      <c r="F3341" s="122">
        <v>1.0401559633765032</v>
      </c>
      <c r="G3341" s="122">
        <v>1.0594857112638323</v>
      </c>
      <c r="H3341" s="99">
        <v>7903.5</v>
      </c>
      <c r="I3341" s="53">
        <v>8220.872656546193</v>
      </c>
      <c r="J3341" s="54">
        <v>7769.0442820030903</v>
      </c>
      <c r="K3341" s="55">
        <v>0.98298782590030875</v>
      </c>
      <c r="L3341" s="121">
        <v>8373.6453189736985</v>
      </c>
      <c r="M3341" s="54">
        <v>7839.7886718184018</v>
      </c>
      <c r="N3341" s="120">
        <v>0.99193884631092577</v>
      </c>
      <c r="O3341" s="123">
        <v>7987.7288788158385</v>
      </c>
      <c r="P3341" s="53">
        <v>8308.4838271350036</v>
      </c>
      <c r="Q3341" s="54">
        <v>7851.9019954229298</v>
      </c>
      <c r="R3341" s="55">
        <v>0.98299555662772509</v>
      </c>
      <c r="S3341" s="121">
        <v>8462.8846125548516</v>
      </c>
      <c r="T3341" s="54">
        <v>7923.4001180040968</v>
      </c>
      <c r="U3341" s="55">
        <v>0.99194655179367097</v>
      </c>
    </row>
    <row r="3342" spans="1:21" ht="13" x14ac:dyDescent="0.3">
      <c r="A3342" s="44" t="s">
        <v>3979</v>
      </c>
      <c r="B3342" s="44" t="s">
        <v>10163</v>
      </c>
      <c r="C3342" s="98" t="s">
        <v>980</v>
      </c>
      <c r="D3342" s="98" t="s">
        <v>13158</v>
      </c>
      <c r="E3342" s="98" t="s">
        <v>260</v>
      </c>
      <c r="F3342" s="122">
        <v>1.0570421407265616</v>
      </c>
      <c r="G3342" s="122">
        <v>1.0716238282952735</v>
      </c>
      <c r="H3342" s="99">
        <v>8966.25</v>
      </c>
      <c r="I3342" s="53">
        <v>9477.7040942895328</v>
      </c>
      <c r="J3342" s="54">
        <v>8956.7988553653649</v>
      </c>
      <c r="K3342" s="55">
        <v>0.99894592001844307</v>
      </c>
      <c r="L3342" s="121">
        <v>9608.4471504524954</v>
      </c>
      <c r="M3342" s="54">
        <v>8995.8664660895556</v>
      </c>
      <c r="N3342" s="120">
        <v>1.0033031050985144</v>
      </c>
      <c r="O3342" s="123">
        <v>9040.0212152437944</v>
      </c>
      <c r="P3342" s="53">
        <v>9555.6833775748328</v>
      </c>
      <c r="Q3342" s="54">
        <v>9030.5633303353352</v>
      </c>
      <c r="R3342" s="55">
        <v>0.99895377624860981</v>
      </c>
      <c r="S3342" s="121">
        <v>9687.5021425500454</v>
      </c>
      <c r="T3342" s="54">
        <v>9069.9518111796151</v>
      </c>
      <c r="U3342" s="55">
        <v>1.0033108988599884</v>
      </c>
    </row>
    <row r="3343" spans="1:21" ht="13" x14ac:dyDescent="0.3">
      <c r="A3343" s="44" t="s">
        <v>3978</v>
      </c>
      <c r="B3343" s="44" t="s">
        <v>10162</v>
      </c>
      <c r="C3343" s="98" t="s">
        <v>980</v>
      </c>
      <c r="D3343" s="98" t="s">
        <v>13158</v>
      </c>
      <c r="E3343" s="98" t="s">
        <v>260</v>
      </c>
      <c r="F3343" s="122">
        <v>1.0570421407265616</v>
      </c>
      <c r="G3343" s="122">
        <v>1.0716238282952735</v>
      </c>
      <c r="H3343" s="99">
        <v>9389.3333333333321</v>
      </c>
      <c r="I3343" s="53">
        <v>9924.9210066619271</v>
      </c>
      <c r="J3343" s="54">
        <v>9379.4362250265003</v>
      </c>
      <c r="K3343" s="55">
        <v>0.99894592001844307</v>
      </c>
      <c r="L3343" s="121">
        <v>10061.833331807087</v>
      </c>
      <c r="M3343" s="54">
        <v>9420.3472881383186</v>
      </c>
      <c r="N3343" s="120">
        <v>1.0033031050985146</v>
      </c>
      <c r="O3343" s="123">
        <v>9466.0519923739157</v>
      </c>
      <c r="P3343" s="53">
        <v>10006.015862247858</v>
      </c>
      <c r="Q3343" s="54">
        <v>9456.1483839476005</v>
      </c>
      <c r="R3343" s="55">
        <v>0.99895377624860993</v>
      </c>
      <c r="S3343" s="121">
        <v>10144.046874909836</v>
      </c>
      <c r="T3343" s="54">
        <v>9497.3931331240565</v>
      </c>
      <c r="U3343" s="55">
        <v>1.0033108988599884</v>
      </c>
    </row>
    <row r="3344" spans="1:21" ht="13" x14ac:dyDescent="0.3">
      <c r="A3344" s="44" t="s">
        <v>3977</v>
      </c>
      <c r="B3344" s="44" t="s">
        <v>10161</v>
      </c>
      <c r="C3344" s="98" t="s">
        <v>980</v>
      </c>
      <c r="D3344" s="98" t="s">
        <v>13158</v>
      </c>
      <c r="E3344" s="98" t="s">
        <v>261</v>
      </c>
      <c r="F3344" s="122">
        <v>1.0717061793456482</v>
      </c>
      <c r="G3344" s="122">
        <v>1.0880727771568812</v>
      </c>
      <c r="H3344" s="99">
        <v>16044.083333333336</v>
      </c>
      <c r="I3344" s="53">
        <v>17194.54325026986</v>
      </c>
      <c r="J3344" s="54">
        <v>16249.511882876746</v>
      </c>
      <c r="K3344" s="55">
        <v>1.0128040066406667</v>
      </c>
      <c r="L3344" s="121">
        <v>17457.130309436434</v>
      </c>
      <c r="M3344" s="54">
        <v>16344.161620061484</v>
      </c>
      <c r="N3344" s="120">
        <v>1.0187033612636942</v>
      </c>
      <c r="O3344" s="123">
        <v>16187.169782709498</v>
      </c>
      <c r="P3344" s="53">
        <v>17347.88988224692</v>
      </c>
      <c r="Q3344" s="54">
        <v>16394.559346426773</v>
      </c>
      <c r="R3344" s="55">
        <v>1.0128119718580328</v>
      </c>
      <c r="S3344" s="121">
        <v>17612.818779782672</v>
      </c>
      <c r="T3344" s="54">
        <v>16490.052362416078</v>
      </c>
      <c r="U3344" s="55">
        <v>1.0187112746559381</v>
      </c>
    </row>
    <row r="3345" spans="1:21" ht="13" x14ac:dyDescent="0.3">
      <c r="A3345" s="44" t="s">
        <v>3976</v>
      </c>
      <c r="B3345" s="44" t="s">
        <v>10160</v>
      </c>
      <c r="C3345" s="98" t="s">
        <v>982</v>
      </c>
      <c r="D3345" s="98" t="s">
        <v>13151</v>
      </c>
      <c r="E3345" s="98" t="s">
        <v>202</v>
      </c>
      <c r="F3345" s="122">
        <v>1.1422141780328159</v>
      </c>
      <c r="G3345" s="122">
        <v>1.1459114627874576</v>
      </c>
      <c r="H3345" s="99">
        <v>15160.25</v>
      </c>
      <c r="I3345" s="53">
        <v>17316.252492521999</v>
      </c>
      <c r="J3345" s="54">
        <v>16364.531848772091</v>
      </c>
      <c r="K3345" s="55">
        <v>1.0794368066998954</v>
      </c>
      <c r="L3345" s="121">
        <v>17372.304253723552</v>
      </c>
      <c r="M3345" s="54">
        <v>16264.743597764071</v>
      </c>
      <c r="N3345" s="120">
        <v>1.0728545767889099</v>
      </c>
      <c r="O3345" s="123">
        <v>15292.808345415782</v>
      </c>
      <c r="P3345" s="53">
        <v>17467.662514072475</v>
      </c>
      <c r="Q3345" s="54">
        <v>16507.750030358384</v>
      </c>
      <c r="R3345" s="55">
        <v>1.0794452959522505</v>
      </c>
      <c r="S3345" s="121">
        <v>17524.204381223637</v>
      </c>
      <c r="T3345" s="54">
        <v>16407.086876279365</v>
      </c>
      <c r="U3345" s="55">
        <v>1.0728629108333527</v>
      </c>
    </row>
    <row r="3346" spans="1:21" ht="13" x14ac:dyDescent="0.3">
      <c r="A3346" s="44" t="s">
        <v>3975</v>
      </c>
      <c r="B3346" s="44" t="s">
        <v>13324</v>
      </c>
      <c r="C3346" s="98" t="s">
        <v>982</v>
      </c>
      <c r="D3346" s="98" t="s">
        <v>13151</v>
      </c>
      <c r="E3346" s="98" t="s">
        <v>202</v>
      </c>
      <c r="F3346" s="122">
        <v>1.1422141780328159</v>
      </c>
      <c r="G3346" s="122">
        <v>1.1459114627874576</v>
      </c>
      <c r="H3346" s="99">
        <v>11409.750000000002</v>
      </c>
      <c r="I3346" s="53">
        <v>13032.378217809923</v>
      </c>
      <c r="J3346" s="54">
        <v>12316.104105244132</v>
      </c>
      <c r="K3346" s="55">
        <v>1.0794368066998954</v>
      </c>
      <c r="L3346" s="121">
        <v>13074.563312539196</v>
      </c>
      <c r="M3346" s="54">
        <v>12241.002507517267</v>
      </c>
      <c r="N3346" s="120">
        <v>1.0728545767889099</v>
      </c>
      <c r="O3346" s="123">
        <v>11518.072306253882</v>
      </c>
      <c r="P3346" s="53">
        <v>13156.105491810318</v>
      </c>
      <c r="Q3346" s="54">
        <v>12433.12896942364</v>
      </c>
      <c r="R3346" s="55">
        <v>1.0794452959522502</v>
      </c>
      <c r="S3346" s="121">
        <v>13198.691084951091</v>
      </c>
      <c r="T3346" s="54">
        <v>12357.312581676568</v>
      </c>
      <c r="U3346" s="55">
        <v>1.0728629108333527</v>
      </c>
    </row>
    <row r="3347" spans="1:21" ht="13" x14ac:dyDescent="0.3">
      <c r="A3347" s="44" t="s">
        <v>3974</v>
      </c>
      <c r="B3347" s="44" t="s">
        <v>10159</v>
      </c>
      <c r="C3347" s="98" t="s">
        <v>982</v>
      </c>
      <c r="D3347" s="98" t="s">
        <v>13151</v>
      </c>
      <c r="E3347" s="98" t="s">
        <v>202</v>
      </c>
      <c r="F3347" s="122">
        <v>1.1422141780328159</v>
      </c>
      <c r="G3347" s="122">
        <v>1.1459114627874576</v>
      </c>
      <c r="H3347" s="99">
        <v>15430.916666666668</v>
      </c>
      <c r="I3347" s="53">
        <v>17625.411796709548</v>
      </c>
      <c r="J3347" s="54">
        <v>16656.699411118861</v>
      </c>
      <c r="K3347" s="55">
        <v>1.0794368066998954</v>
      </c>
      <c r="L3347" s="121">
        <v>17682.464289651361</v>
      </c>
      <c r="M3347" s="54">
        <v>16555.129569881607</v>
      </c>
      <c r="N3347" s="120">
        <v>1.0728545767889102</v>
      </c>
      <c r="O3347" s="123">
        <v>15558.94866089704</v>
      </c>
      <c r="P3347" s="53">
        <v>17771.651755761293</v>
      </c>
      <c r="Q3347" s="54">
        <v>16795.033941967871</v>
      </c>
      <c r="R3347" s="55">
        <v>1.07944529595225</v>
      </c>
      <c r="S3347" s="121">
        <v>17829.177619443482</v>
      </c>
      <c r="T3347" s="54">
        <v>16692.618949836695</v>
      </c>
      <c r="U3347" s="55">
        <v>1.0728629108333527</v>
      </c>
    </row>
    <row r="3348" spans="1:21" ht="13" x14ac:dyDescent="0.3">
      <c r="A3348" s="44" t="s">
        <v>3973</v>
      </c>
      <c r="B3348" s="44" t="s">
        <v>10158</v>
      </c>
      <c r="C3348" s="98" t="s">
        <v>982</v>
      </c>
      <c r="D3348" s="98" t="s">
        <v>13151</v>
      </c>
      <c r="E3348" s="98" t="s">
        <v>202</v>
      </c>
      <c r="F3348" s="122">
        <v>1.1422141780328159</v>
      </c>
      <c r="G3348" s="122">
        <v>1.1459114627874576</v>
      </c>
      <c r="H3348" s="99">
        <v>11882.083333333332</v>
      </c>
      <c r="I3348" s="53">
        <v>13571.884047900752</v>
      </c>
      <c r="J3348" s="54">
        <v>12825.958090275381</v>
      </c>
      <c r="K3348" s="55">
        <v>1.0794368066998954</v>
      </c>
      <c r="L3348" s="121">
        <v>13615.815493462469</v>
      </c>
      <c r="M3348" s="54">
        <v>12747.747485953892</v>
      </c>
      <c r="N3348" s="120">
        <v>1.0728545767889099</v>
      </c>
      <c r="O3348" s="123">
        <v>11977.584219676912</v>
      </c>
      <c r="P3348" s="53">
        <v>13680.96651429709</v>
      </c>
      <c r="Q3348" s="54">
        <v>12929.146942802146</v>
      </c>
      <c r="R3348" s="55">
        <v>1.0794452959522502</v>
      </c>
      <c r="S3348" s="121">
        <v>13725.251053829939</v>
      </c>
      <c r="T3348" s="54">
        <v>12850.305870674205</v>
      </c>
      <c r="U3348" s="55">
        <v>1.0728629108333529</v>
      </c>
    </row>
    <row r="3349" spans="1:21" ht="13" x14ac:dyDescent="0.3">
      <c r="A3349" s="44" t="s">
        <v>3972</v>
      </c>
      <c r="B3349" s="44" t="s">
        <v>10157</v>
      </c>
      <c r="C3349" s="98" t="s">
        <v>982</v>
      </c>
      <c r="D3349" s="98" t="s">
        <v>13151</v>
      </c>
      <c r="E3349" s="98" t="s">
        <v>202</v>
      </c>
      <c r="F3349" s="122">
        <v>1.1422141780328159</v>
      </c>
      <c r="G3349" s="122">
        <v>1.1459114627874576</v>
      </c>
      <c r="H3349" s="99">
        <v>10796.083333333332</v>
      </c>
      <c r="I3349" s="53">
        <v>12331.439450557114</v>
      </c>
      <c r="J3349" s="54">
        <v>11653.689718199294</v>
      </c>
      <c r="K3349" s="55">
        <v>1.0794368066998954</v>
      </c>
      <c r="L3349" s="121">
        <v>12371.35564487529</v>
      </c>
      <c r="M3349" s="54">
        <v>11582.627415561137</v>
      </c>
      <c r="N3349" s="120">
        <v>1.0728545767889099</v>
      </c>
      <c r="O3349" s="123">
        <v>10886.013454331616</v>
      </c>
      <c r="P3349" s="53">
        <v>12434.158909793561</v>
      </c>
      <c r="Q3349" s="54">
        <v>11750.856014951169</v>
      </c>
      <c r="R3349" s="55">
        <v>1.0794452959522502</v>
      </c>
      <c r="S3349" s="121">
        <v>12474.407601377086</v>
      </c>
      <c r="T3349" s="54">
        <v>11679.200081985258</v>
      </c>
      <c r="U3349" s="55">
        <v>1.0728629108333527</v>
      </c>
    </row>
    <row r="3350" spans="1:21" ht="13" x14ac:dyDescent="0.3">
      <c r="A3350" s="44" t="s">
        <v>3971</v>
      </c>
      <c r="B3350" s="44" t="s">
        <v>13325</v>
      </c>
      <c r="C3350" s="98" t="s">
        <v>982</v>
      </c>
      <c r="D3350" s="98" t="s">
        <v>13151</v>
      </c>
      <c r="E3350" s="98" t="s">
        <v>202</v>
      </c>
      <c r="F3350" s="122">
        <v>1.1422141780328159</v>
      </c>
      <c r="G3350" s="122">
        <v>1.1459114627874576</v>
      </c>
      <c r="H3350" s="99">
        <v>4009.416666666667</v>
      </c>
      <c r="I3350" s="53">
        <v>4579.6125623077396</v>
      </c>
      <c r="J3350" s="54">
        <v>4327.9119233960055</v>
      </c>
      <c r="K3350" s="55">
        <v>1.0794368066998954</v>
      </c>
      <c r="L3350" s="121">
        <v>4594.4365174244122</v>
      </c>
      <c r="M3350" s="54">
        <v>4301.5210210870691</v>
      </c>
      <c r="N3350" s="120">
        <v>1.0728545767889099</v>
      </c>
      <c r="O3350" s="123">
        <v>4047.0444718488861</v>
      </c>
      <c r="P3350" s="53">
        <v>4622.5915748751268</v>
      </c>
      <c r="Q3350" s="54">
        <v>4368.5631176468387</v>
      </c>
      <c r="R3350" s="55">
        <v>1.07944529595225</v>
      </c>
      <c r="S3350" s="121">
        <v>4637.5546507022509</v>
      </c>
      <c r="T3350" s="54">
        <v>4341.9239123398247</v>
      </c>
      <c r="U3350" s="55">
        <v>1.0728629108333527</v>
      </c>
    </row>
    <row r="3351" spans="1:21" ht="13" x14ac:dyDescent="0.3">
      <c r="A3351" s="44" t="s">
        <v>3970</v>
      </c>
      <c r="B3351" s="44" t="s">
        <v>13326</v>
      </c>
      <c r="C3351" s="98" t="s">
        <v>982</v>
      </c>
      <c r="D3351" s="98" t="s">
        <v>13151</v>
      </c>
      <c r="E3351" s="98" t="s">
        <v>202</v>
      </c>
      <c r="F3351" s="122">
        <v>1.1422141780328159</v>
      </c>
      <c r="G3351" s="122">
        <v>1.1459114627874576</v>
      </c>
      <c r="H3351" s="99">
        <v>10912.5</v>
      </c>
      <c r="I3351" s="53">
        <v>12464.412217783103</v>
      </c>
      <c r="J3351" s="54">
        <v>11779.354153112608</v>
      </c>
      <c r="K3351" s="55">
        <v>1.0794368066998954</v>
      </c>
      <c r="L3351" s="121">
        <v>12504.758837668131</v>
      </c>
      <c r="M3351" s="54">
        <v>11707.52556920898</v>
      </c>
      <c r="N3351" s="120">
        <v>1.0728545767889099</v>
      </c>
      <c r="O3351" s="123">
        <v>11014.307973685573</v>
      </c>
      <c r="P3351" s="53">
        <v>12580.698728763557</v>
      </c>
      <c r="Q3351" s="54">
        <v>11889.342930364253</v>
      </c>
      <c r="R3351" s="55">
        <v>1.0794452959522502</v>
      </c>
      <c r="S3351" s="121">
        <v>12621.421761717593</v>
      </c>
      <c r="T3351" s="54">
        <v>11816.842513463311</v>
      </c>
      <c r="U3351" s="55">
        <v>1.0728629108333527</v>
      </c>
    </row>
    <row r="3352" spans="1:21" ht="13" x14ac:dyDescent="0.3">
      <c r="A3352" s="44" t="s">
        <v>3969</v>
      </c>
      <c r="B3352" s="44" t="s">
        <v>10156</v>
      </c>
      <c r="C3352" s="98" t="s">
        <v>982</v>
      </c>
      <c r="D3352" s="98" t="s">
        <v>13151</v>
      </c>
      <c r="E3352" s="98" t="s">
        <v>202</v>
      </c>
      <c r="F3352" s="122">
        <v>1.1422141780328159</v>
      </c>
      <c r="G3352" s="122">
        <v>1.1459114627874576</v>
      </c>
      <c r="H3352" s="99">
        <v>6634.9166666666679</v>
      </c>
      <c r="I3352" s="53">
        <v>7578.4958867328987</v>
      </c>
      <c r="J3352" s="54">
        <v>7161.973259386582</v>
      </c>
      <c r="K3352" s="55">
        <v>1.0794368066998954</v>
      </c>
      <c r="L3352" s="121">
        <v>7603.0270629728839</v>
      </c>
      <c r="M3352" s="54">
        <v>7118.3007124463538</v>
      </c>
      <c r="N3352" s="120">
        <v>1.0728545767889102</v>
      </c>
      <c r="O3352" s="123">
        <v>6694.3783085107889</v>
      </c>
      <c r="P3352" s="53">
        <v>7646.4138170963633</v>
      </c>
      <c r="Q3352" s="54">
        <v>7226.2151744467537</v>
      </c>
      <c r="R3352" s="55">
        <v>1.0794452959522505</v>
      </c>
      <c r="S3352" s="121">
        <v>7671.1648399582245</v>
      </c>
      <c r="T3352" s="54">
        <v>7182.150198288542</v>
      </c>
      <c r="U3352" s="55">
        <v>1.0728629108333529</v>
      </c>
    </row>
    <row r="3353" spans="1:21" ht="13" x14ac:dyDescent="0.3">
      <c r="A3353" s="44" t="s">
        <v>3968</v>
      </c>
      <c r="B3353" s="44" t="s">
        <v>10155</v>
      </c>
      <c r="C3353" s="98" t="s">
        <v>982</v>
      </c>
      <c r="D3353" s="98" t="s">
        <v>13151</v>
      </c>
      <c r="E3353" s="98" t="s">
        <v>202</v>
      </c>
      <c r="F3353" s="122">
        <v>1.1422141780328159</v>
      </c>
      <c r="G3353" s="122">
        <v>1.1459114627874576</v>
      </c>
      <c r="H3353" s="99">
        <v>7773.9166666666679</v>
      </c>
      <c r="I3353" s="53">
        <v>8879.4778355122762</v>
      </c>
      <c r="J3353" s="54">
        <v>8391.451782217764</v>
      </c>
      <c r="K3353" s="55">
        <v>1.0794368066998956</v>
      </c>
      <c r="L3353" s="121">
        <v>8908.2202190877979</v>
      </c>
      <c r="M3353" s="54">
        <v>8340.2820754089225</v>
      </c>
      <c r="N3353" s="120">
        <v>1.0728545767889102</v>
      </c>
      <c r="O3353" s="123">
        <v>7838.3108662768154</v>
      </c>
      <c r="P3353" s="53">
        <v>8953.029803290061</v>
      </c>
      <c r="Q3353" s="54">
        <v>8461.0277928139149</v>
      </c>
      <c r="R3353" s="55">
        <v>1.07944529595225</v>
      </c>
      <c r="S3353" s="121">
        <v>8982.0102705580903</v>
      </c>
      <c r="T3353" s="54">
        <v>8409.4330120104441</v>
      </c>
      <c r="U3353" s="55">
        <v>1.0728629108333529</v>
      </c>
    </row>
    <row r="3354" spans="1:21" ht="13" x14ac:dyDescent="0.3">
      <c r="A3354" s="44" t="s">
        <v>3967</v>
      </c>
      <c r="B3354" s="44" t="s">
        <v>9217</v>
      </c>
      <c r="C3354" s="98" t="s">
        <v>982</v>
      </c>
      <c r="D3354" s="98" t="s">
        <v>13151</v>
      </c>
      <c r="E3354" s="98" t="s">
        <v>202</v>
      </c>
      <c r="F3354" s="122">
        <v>1.1422141780328159</v>
      </c>
      <c r="G3354" s="122">
        <v>1.1459114627874576</v>
      </c>
      <c r="H3354" s="99">
        <v>9966</v>
      </c>
      <c r="I3354" s="53">
        <v>11383.306498275044</v>
      </c>
      <c r="J3354" s="54">
        <v>10757.667215571159</v>
      </c>
      <c r="K3354" s="55">
        <v>1.0794368066998954</v>
      </c>
      <c r="L3354" s="121">
        <v>11420.153638139802</v>
      </c>
      <c r="M3354" s="54">
        <v>10692.068712278277</v>
      </c>
      <c r="N3354" s="120">
        <v>1.0728545767889099</v>
      </c>
      <c r="O3354" s="123">
        <v>10047.701470243937</v>
      </c>
      <c r="P3354" s="53">
        <v>11476.627075953795</v>
      </c>
      <c r="Q3354" s="54">
        <v>10845.944087187327</v>
      </c>
      <c r="R3354" s="55">
        <v>1.0794452959522502</v>
      </c>
      <c r="S3354" s="121">
        <v>11513.776289418918</v>
      </c>
      <c r="T3354" s="54">
        <v>10779.806246550468</v>
      </c>
      <c r="U3354" s="55">
        <v>1.0728629108333527</v>
      </c>
    </row>
    <row r="3355" spans="1:21" ht="13" x14ac:dyDescent="0.3">
      <c r="A3355" s="44" t="s">
        <v>3966</v>
      </c>
      <c r="B3355" s="44" t="s">
        <v>10154</v>
      </c>
      <c r="C3355" s="98" t="s">
        <v>982</v>
      </c>
      <c r="D3355" s="98" t="s">
        <v>13151</v>
      </c>
      <c r="E3355" s="98" t="s">
        <v>202</v>
      </c>
      <c r="F3355" s="122">
        <v>1.1422141780328159</v>
      </c>
      <c r="G3355" s="122">
        <v>1.1459114627874576</v>
      </c>
      <c r="H3355" s="99">
        <v>18667.083333333336</v>
      </c>
      <c r="I3355" s="53">
        <v>21321.807245853412</v>
      </c>
      <c r="J3355" s="54">
        <v>20149.936823734173</v>
      </c>
      <c r="K3355" s="55">
        <v>1.0794368066998954</v>
      </c>
      <c r="L3355" s="121">
        <v>21390.824768475373</v>
      </c>
      <c r="M3355" s="54">
        <v>20027.065789466651</v>
      </c>
      <c r="N3355" s="120">
        <v>1.0728545767889099</v>
      </c>
      <c r="O3355" s="123">
        <v>18832.152814995578</v>
      </c>
      <c r="P3355" s="53">
        <v>21510.351948168554</v>
      </c>
      <c r="Q3355" s="54">
        <v>20328.278768800905</v>
      </c>
      <c r="R3355" s="55">
        <v>1.0794452959522502</v>
      </c>
      <c r="S3355" s="121">
        <v>21579.97977966852</v>
      </c>
      <c r="T3355" s="54">
        <v>20204.318286354672</v>
      </c>
      <c r="U3355" s="55">
        <v>1.0728629108333527</v>
      </c>
    </row>
    <row r="3356" spans="1:21" ht="13" x14ac:dyDescent="0.3">
      <c r="A3356" s="44" t="s">
        <v>3965</v>
      </c>
      <c r="B3356" s="44" t="s">
        <v>10153</v>
      </c>
      <c r="C3356" s="98" t="s">
        <v>982</v>
      </c>
      <c r="D3356" s="98" t="s">
        <v>13151</v>
      </c>
      <c r="E3356" s="98" t="s">
        <v>202</v>
      </c>
      <c r="F3356" s="122">
        <v>1.1422141780328159</v>
      </c>
      <c r="G3356" s="122">
        <v>1.1459114627874576</v>
      </c>
      <c r="H3356" s="99">
        <v>6997</v>
      </c>
      <c r="I3356" s="53">
        <v>7992.072603695613</v>
      </c>
      <c r="J3356" s="54">
        <v>7552.8193364791687</v>
      </c>
      <c r="K3356" s="55">
        <v>1.0794368066998954</v>
      </c>
      <c r="L3356" s="121">
        <v>8017.9425051238404</v>
      </c>
      <c r="M3356" s="54">
        <v>7506.7634737920025</v>
      </c>
      <c r="N3356" s="120">
        <v>1.0728545767889099</v>
      </c>
      <c r="O3356" s="123">
        <v>7067.6088422499543</v>
      </c>
      <c r="P3356" s="53">
        <v>8072.7230244079929</v>
      </c>
      <c r="Q3356" s="54">
        <v>7629.0971183972424</v>
      </c>
      <c r="R3356" s="55">
        <v>1.0794452959522502</v>
      </c>
      <c r="S3356" s="121">
        <v>8098.853986832215</v>
      </c>
      <c r="T3356" s="54">
        <v>7582.5753951278284</v>
      </c>
      <c r="U3356" s="55">
        <v>1.0728629108333527</v>
      </c>
    </row>
    <row r="3357" spans="1:21" ht="13" x14ac:dyDescent="0.3">
      <c r="A3357" s="44" t="s">
        <v>3964</v>
      </c>
      <c r="B3357" s="44" t="s">
        <v>10152</v>
      </c>
      <c r="C3357" s="98" t="s">
        <v>982</v>
      </c>
      <c r="D3357" s="98" t="s">
        <v>13151</v>
      </c>
      <c r="E3357" s="98" t="s">
        <v>202</v>
      </c>
      <c r="F3357" s="122">
        <v>1.1422141780328159</v>
      </c>
      <c r="G3357" s="122">
        <v>1.1459114627874576</v>
      </c>
      <c r="H3357" s="99">
        <v>14204.5</v>
      </c>
      <c r="I3357" s="53">
        <v>16224.581291867133</v>
      </c>
      <c r="J3357" s="54">
        <v>15332.860120768664</v>
      </c>
      <c r="K3357" s="55">
        <v>1.0794368066998954</v>
      </c>
      <c r="L3357" s="121">
        <v>16277.099373164441</v>
      </c>
      <c r="M3357" s="54">
        <v>15239.362835998072</v>
      </c>
      <c r="N3357" s="120">
        <v>1.0728545767889099</v>
      </c>
      <c r="O3357" s="123">
        <v>14327.836805758594</v>
      </c>
      <c r="P3357" s="53">
        <v>16365.458340077879</v>
      </c>
      <c r="Q3357" s="54">
        <v>15466.11604114763</v>
      </c>
      <c r="R3357" s="55">
        <v>1.0794452959522502</v>
      </c>
      <c r="S3357" s="121">
        <v>16418.432432666803</v>
      </c>
      <c r="T3357" s="54">
        <v>15371.804701371411</v>
      </c>
      <c r="U3357" s="55">
        <v>1.0728629108333527</v>
      </c>
    </row>
    <row r="3358" spans="1:21" ht="13" x14ac:dyDescent="0.3">
      <c r="A3358" s="44" t="s">
        <v>3963</v>
      </c>
      <c r="B3358" s="44" t="s">
        <v>10151</v>
      </c>
      <c r="C3358" s="98" t="s">
        <v>982</v>
      </c>
      <c r="D3358" s="98" t="s">
        <v>13151</v>
      </c>
      <c r="E3358" s="98" t="s">
        <v>202</v>
      </c>
      <c r="F3358" s="122">
        <v>1.1422141780328159</v>
      </c>
      <c r="G3358" s="122">
        <v>1.1459114627874576</v>
      </c>
      <c r="H3358" s="99">
        <v>23515.083333333328</v>
      </c>
      <c r="I3358" s="53">
        <v>26859.261580956496</v>
      </c>
      <c r="J3358" s="54">
        <v>25383.046462615261</v>
      </c>
      <c r="K3358" s="55">
        <v>1.0794368066998954</v>
      </c>
      <c r="L3358" s="121">
        <v>26946.20354006896</v>
      </c>
      <c r="M3358" s="54">
        <v>25228.264777739281</v>
      </c>
      <c r="N3358" s="120">
        <v>1.0728545767889102</v>
      </c>
      <c r="O3358" s="123">
        <v>23725.232274769067</v>
      </c>
      <c r="P3358" s="53">
        <v>27099.296681362983</v>
      </c>
      <c r="Q3358" s="54">
        <v>25610.090374373973</v>
      </c>
      <c r="R3358" s="55">
        <v>1.0794452959522502</v>
      </c>
      <c r="S3358" s="121">
        <v>27187.015620952821</v>
      </c>
      <c r="T3358" s="54">
        <v>25453.921758506149</v>
      </c>
      <c r="U3358" s="55">
        <v>1.0728629108333527</v>
      </c>
    </row>
    <row r="3359" spans="1:21" ht="13" x14ac:dyDescent="0.3">
      <c r="A3359" s="44" t="s">
        <v>3962</v>
      </c>
      <c r="B3359" s="44" t="s">
        <v>13327</v>
      </c>
      <c r="C3359" s="98" t="s">
        <v>982</v>
      </c>
      <c r="D3359" s="98" t="s">
        <v>13151</v>
      </c>
      <c r="E3359" s="98" t="s">
        <v>202</v>
      </c>
      <c r="F3359" s="122">
        <v>1.1422141780328159</v>
      </c>
      <c r="G3359" s="122">
        <v>1.1459114627874576</v>
      </c>
      <c r="H3359" s="99">
        <v>14123.66666666667</v>
      </c>
      <c r="I3359" s="53">
        <v>16132.25231247615</v>
      </c>
      <c r="J3359" s="54">
        <v>15245.605645560425</v>
      </c>
      <c r="K3359" s="55">
        <v>1.0794368066998954</v>
      </c>
      <c r="L3359" s="121">
        <v>16184.471529922459</v>
      </c>
      <c r="M3359" s="54">
        <v>15152.640424374305</v>
      </c>
      <c r="N3359" s="120">
        <v>1.0728545767889099</v>
      </c>
      <c r="O3359" s="123">
        <v>14247.340423722835</v>
      </c>
      <c r="P3359" s="53">
        <v>16273.51423123629</v>
      </c>
      <c r="Q3359" s="54">
        <v>15379.224600217955</v>
      </c>
      <c r="R3359" s="55">
        <v>1.0794452959522502</v>
      </c>
      <c r="S3359" s="121">
        <v>16326.19070577911</v>
      </c>
      <c r="T3359" s="54">
        <v>15285.443118628975</v>
      </c>
      <c r="U3359" s="55">
        <v>1.0728629108333527</v>
      </c>
    </row>
    <row r="3360" spans="1:21" ht="13" x14ac:dyDescent="0.3">
      <c r="A3360" s="44" t="s">
        <v>3961</v>
      </c>
      <c r="B3360" s="44" t="s">
        <v>10150</v>
      </c>
      <c r="C3360" s="98" t="s">
        <v>982</v>
      </c>
      <c r="D3360" s="98" t="s">
        <v>13151</v>
      </c>
      <c r="E3360" s="98" t="s">
        <v>202</v>
      </c>
      <c r="F3360" s="122">
        <v>1.1422141780328159</v>
      </c>
      <c r="G3360" s="122">
        <v>1.1459114627874576</v>
      </c>
      <c r="H3360" s="99">
        <v>17734.833333333336</v>
      </c>
      <c r="I3360" s="53">
        <v>20256.978078382319</v>
      </c>
      <c r="J3360" s="54">
        <v>19143.631860688194</v>
      </c>
      <c r="K3360" s="55">
        <v>1.0794368066998952</v>
      </c>
      <c r="L3360" s="121">
        <v>20322.548807291765</v>
      </c>
      <c r="M3360" s="54">
        <v>19026.897110255191</v>
      </c>
      <c r="N3360" s="120">
        <v>1.0728545767889102</v>
      </c>
      <c r="O3360" s="123">
        <v>17896.757526838992</v>
      </c>
      <c r="P3360" s="53">
        <v>20441.930187971011</v>
      </c>
      <c r="Q3360" s="54">
        <v>19318.570725144378</v>
      </c>
      <c r="R3360" s="55">
        <v>1.0794452959522502</v>
      </c>
      <c r="S3360" s="121">
        <v>20508.099596732511</v>
      </c>
      <c r="T3360" s="54">
        <v>19200.767374723197</v>
      </c>
      <c r="U3360" s="55">
        <v>1.0728629108333527</v>
      </c>
    </row>
    <row r="3361" spans="1:21" ht="13" x14ac:dyDescent="0.3">
      <c r="A3361" s="44" t="s">
        <v>3960</v>
      </c>
      <c r="B3361" s="44" t="s">
        <v>10149</v>
      </c>
      <c r="C3361" s="98" t="s">
        <v>982</v>
      </c>
      <c r="D3361" s="98" t="s">
        <v>13151</v>
      </c>
      <c r="E3361" s="98" t="s">
        <v>202</v>
      </c>
      <c r="F3361" s="122">
        <v>1.1422141780328159</v>
      </c>
      <c r="G3361" s="122">
        <v>1.1459114627874576</v>
      </c>
      <c r="H3361" s="99">
        <v>7492.083333333333</v>
      </c>
      <c r="I3361" s="53">
        <v>8557.5638063366932</v>
      </c>
      <c r="J3361" s="54">
        <v>8087.2305088628418</v>
      </c>
      <c r="K3361" s="55">
        <v>1.0794368066998956</v>
      </c>
      <c r="L3361" s="121">
        <v>8585.2641718255309</v>
      </c>
      <c r="M3361" s="54">
        <v>8037.9158938505789</v>
      </c>
      <c r="N3361" s="120">
        <v>1.0728545767889099</v>
      </c>
      <c r="O3361" s="123">
        <v>7562.1954405095858</v>
      </c>
      <c r="P3361" s="53">
        <v>8637.6468492051645</v>
      </c>
      <c r="Q3361" s="54">
        <v>8162.9762953296276</v>
      </c>
      <c r="R3361" s="55">
        <v>1.0794452959522502</v>
      </c>
      <c r="S3361" s="121">
        <v>8665.6064391189811</v>
      </c>
      <c r="T3361" s="54">
        <v>8113.1990125958218</v>
      </c>
      <c r="U3361" s="55">
        <v>1.0728629108333527</v>
      </c>
    </row>
    <row r="3362" spans="1:21" ht="13" x14ac:dyDescent="0.3">
      <c r="A3362" s="44" t="s">
        <v>3959</v>
      </c>
      <c r="B3362" s="44" t="s">
        <v>10148</v>
      </c>
      <c r="C3362" s="98" t="s">
        <v>982</v>
      </c>
      <c r="D3362" s="98" t="s">
        <v>13151</v>
      </c>
      <c r="E3362" s="98" t="s">
        <v>202</v>
      </c>
      <c r="F3362" s="122">
        <v>1.1422141780328159</v>
      </c>
      <c r="G3362" s="122">
        <v>1.1459114627874576</v>
      </c>
      <c r="H3362" s="99">
        <v>10394.583333333332</v>
      </c>
      <c r="I3362" s="53">
        <v>11872.84045807694</v>
      </c>
      <c r="J3362" s="54">
        <v>11220.295840309287</v>
      </c>
      <c r="K3362" s="55">
        <v>1.0794368066998954</v>
      </c>
      <c r="L3362" s="121">
        <v>11911.272192566126</v>
      </c>
      <c r="M3362" s="54">
        <v>11151.87630298039</v>
      </c>
      <c r="N3362" s="120">
        <v>1.0728545767889102</v>
      </c>
      <c r="O3362" s="123">
        <v>10482.394956650238</v>
      </c>
      <c r="P3362" s="53">
        <v>11973.140139225587</v>
      </c>
      <c r="Q3362" s="54">
        <v>11315.171926269692</v>
      </c>
      <c r="R3362" s="55">
        <v>1.0794452959522502</v>
      </c>
      <c r="S3362" s="121">
        <v>12011.896538290943</v>
      </c>
      <c r="T3362" s="54">
        <v>11246.17276569663</v>
      </c>
      <c r="U3362" s="55">
        <v>1.0728629108333527</v>
      </c>
    </row>
    <row r="3363" spans="1:21" ht="13" x14ac:dyDescent="0.3">
      <c r="A3363" s="44" t="s">
        <v>3958</v>
      </c>
      <c r="B3363" s="44" t="s">
        <v>10147</v>
      </c>
      <c r="C3363" s="98" t="s">
        <v>982</v>
      </c>
      <c r="D3363" s="98" t="s">
        <v>13151</v>
      </c>
      <c r="E3363" s="98" t="s">
        <v>202</v>
      </c>
      <c r="F3363" s="122">
        <v>1.1422141780328159</v>
      </c>
      <c r="G3363" s="122">
        <v>1.1459114627874576</v>
      </c>
      <c r="H3363" s="99">
        <v>6384</v>
      </c>
      <c r="I3363" s="53">
        <v>7291.8953125614962</v>
      </c>
      <c r="J3363" s="54">
        <v>6891.1245739721317</v>
      </c>
      <c r="K3363" s="55">
        <v>1.0794368066998954</v>
      </c>
      <c r="L3363" s="121">
        <v>7315.4987784351297</v>
      </c>
      <c r="M3363" s="54">
        <v>6849.1036182204016</v>
      </c>
      <c r="N3363" s="120">
        <v>1.0728545767889099</v>
      </c>
      <c r="O3363" s="123">
        <v>6441.1208727514222</v>
      </c>
      <c r="P3363" s="53">
        <v>7357.1395832797798</v>
      </c>
      <c r="Q3363" s="54">
        <v>6952.8376267513759</v>
      </c>
      <c r="R3363" s="55">
        <v>1.0794452959522502</v>
      </c>
      <c r="S3363" s="121">
        <v>7380.954241285408</v>
      </c>
      <c r="T3363" s="54">
        <v>6910.4396885695569</v>
      </c>
      <c r="U3363" s="55">
        <v>1.0728629108333529</v>
      </c>
    </row>
    <row r="3364" spans="1:21" ht="13" x14ac:dyDescent="0.3">
      <c r="A3364" s="44" t="s">
        <v>3957</v>
      </c>
      <c r="B3364" s="44" t="s">
        <v>13328</v>
      </c>
      <c r="C3364" s="98" t="s">
        <v>982</v>
      </c>
      <c r="D3364" s="98" t="s">
        <v>13151</v>
      </c>
      <c r="E3364" s="98" t="s">
        <v>202</v>
      </c>
      <c r="F3364" s="122">
        <v>1.1422141780328159</v>
      </c>
      <c r="G3364" s="122">
        <v>1.1459114627874576</v>
      </c>
      <c r="H3364" s="99">
        <v>6434.416666666667</v>
      </c>
      <c r="I3364" s="53">
        <v>7349.4819440373185</v>
      </c>
      <c r="J3364" s="54">
        <v>6945.5461796432528</v>
      </c>
      <c r="K3364" s="55">
        <v>1.0794368066998954</v>
      </c>
      <c r="L3364" s="121">
        <v>7373.271814683997</v>
      </c>
      <c r="M3364" s="54">
        <v>6903.1933698001758</v>
      </c>
      <c r="N3364" s="120">
        <v>1.0728545767889099</v>
      </c>
      <c r="O3364" s="123">
        <v>6494.506850788779</v>
      </c>
      <c r="P3364" s="53">
        <v>7418.1178043021973</v>
      </c>
      <c r="Q3364" s="54">
        <v>7010.464869613611</v>
      </c>
      <c r="R3364" s="55">
        <v>1.0794452959522502</v>
      </c>
      <c r="S3364" s="121">
        <v>7442.1298454705347</v>
      </c>
      <c r="T3364" s="54">
        <v>6967.7155243644011</v>
      </c>
      <c r="U3364" s="55">
        <v>1.0728629108333529</v>
      </c>
    </row>
    <row r="3365" spans="1:21" ht="13" x14ac:dyDescent="0.3">
      <c r="A3365" s="44" t="s">
        <v>3956</v>
      </c>
      <c r="B3365" s="44" t="s">
        <v>10146</v>
      </c>
      <c r="C3365" s="98" t="s">
        <v>982</v>
      </c>
      <c r="D3365" s="98" t="s">
        <v>13151</v>
      </c>
      <c r="E3365" s="98" t="s">
        <v>202</v>
      </c>
      <c r="F3365" s="122">
        <v>1.1422141780328159</v>
      </c>
      <c r="G3365" s="122">
        <v>1.1459114627874576</v>
      </c>
      <c r="H3365" s="99">
        <v>6675.25</v>
      </c>
      <c r="I3365" s="53">
        <v>7624.5651919135544</v>
      </c>
      <c r="J3365" s="54">
        <v>7205.5105439234767</v>
      </c>
      <c r="K3365" s="55">
        <v>1.0794368066998954</v>
      </c>
      <c r="L3365" s="121">
        <v>7649.2454919719767</v>
      </c>
      <c r="M3365" s="54">
        <v>7161.5725137101717</v>
      </c>
      <c r="N3365" s="120">
        <v>1.0728545767889099</v>
      </c>
      <c r="O3365" s="123">
        <v>6733.2410217912184</v>
      </c>
      <c r="P3365" s="53">
        <v>7690.8033592020938</v>
      </c>
      <c r="Q3365" s="54">
        <v>7268.1653474852537</v>
      </c>
      <c r="R3365" s="55">
        <v>1.0794452959522502</v>
      </c>
      <c r="S3365" s="121">
        <v>7715.6980685812905</v>
      </c>
      <c r="T3365" s="54">
        <v>7223.8445619814647</v>
      </c>
      <c r="U3365" s="55">
        <v>1.0728629108333527</v>
      </c>
    </row>
    <row r="3366" spans="1:21" ht="13" x14ac:dyDescent="0.3">
      <c r="A3366" s="44" t="s">
        <v>3955</v>
      </c>
      <c r="B3366" s="44" t="s">
        <v>10145</v>
      </c>
      <c r="C3366" s="98" t="s">
        <v>982</v>
      </c>
      <c r="D3366" s="98" t="s">
        <v>13151</v>
      </c>
      <c r="E3366" s="98" t="s">
        <v>202</v>
      </c>
      <c r="F3366" s="122">
        <v>1.1422141780328159</v>
      </c>
      <c r="G3366" s="122">
        <v>1.1459114627874576</v>
      </c>
      <c r="H3366" s="99">
        <v>17955.25</v>
      </c>
      <c r="I3366" s="53">
        <v>20508.741120123719</v>
      </c>
      <c r="J3366" s="54">
        <v>19381.557723498299</v>
      </c>
      <c r="K3366" s="55">
        <v>1.0794368066998956</v>
      </c>
      <c r="L3366" s="121">
        <v>20575.126792214498</v>
      </c>
      <c r="M3366" s="54">
        <v>19263.372139889078</v>
      </c>
      <c r="N3366" s="120">
        <v>1.0728545767889102</v>
      </c>
      <c r="O3366" s="123">
        <v>18122.931546889831</v>
      </c>
      <c r="P3366" s="53">
        <v>20700.269360375758</v>
      </c>
      <c r="Q3366" s="54">
        <v>19562.713207154866</v>
      </c>
      <c r="R3366" s="55">
        <v>1.0794452959522502</v>
      </c>
      <c r="S3366" s="121">
        <v>20767.274998893488</v>
      </c>
      <c r="T3366" s="54">
        <v>19443.421092229823</v>
      </c>
      <c r="U3366" s="55">
        <v>1.0728629108333529</v>
      </c>
    </row>
    <row r="3367" spans="1:21" ht="13" x14ac:dyDescent="0.3">
      <c r="A3367" s="44" t="s">
        <v>3954</v>
      </c>
      <c r="B3367" s="44" t="s">
        <v>10144</v>
      </c>
      <c r="C3367" s="98" t="s">
        <v>982</v>
      </c>
      <c r="D3367" s="98" t="s">
        <v>13151</v>
      </c>
      <c r="E3367" s="98" t="s">
        <v>202</v>
      </c>
      <c r="F3367" s="122">
        <v>1.1422141780328159</v>
      </c>
      <c r="G3367" s="122">
        <v>1.1459114627874576</v>
      </c>
      <c r="H3367" s="99">
        <v>9904.0833333333321</v>
      </c>
      <c r="I3367" s="53">
        <v>11312.584403751844</v>
      </c>
      <c r="J3367" s="54">
        <v>10690.832086622988</v>
      </c>
      <c r="K3367" s="55">
        <v>1.0794368066998954</v>
      </c>
      <c r="L3367" s="121">
        <v>11349.202620068878</v>
      </c>
      <c r="M3367" s="54">
        <v>10625.64113306543</v>
      </c>
      <c r="N3367" s="120">
        <v>1.0728545767889102</v>
      </c>
      <c r="O3367" s="123">
        <v>9988.7148939474391</v>
      </c>
      <c r="P3367" s="53">
        <v>11409.25177219432</v>
      </c>
      <c r="Q3367" s="54">
        <v>10782.271304879743</v>
      </c>
      <c r="R3367" s="55">
        <v>1.0794452959522502</v>
      </c>
      <c r="S3367" s="121">
        <v>11446.182895490174</v>
      </c>
      <c r="T3367" s="54">
        <v>10716.521736604913</v>
      </c>
      <c r="U3367" s="55">
        <v>1.0728629108333527</v>
      </c>
    </row>
    <row r="3368" spans="1:21" ht="13" x14ac:dyDescent="0.3">
      <c r="A3368" s="44" t="s">
        <v>3953</v>
      </c>
      <c r="B3368" s="44" t="s">
        <v>10143</v>
      </c>
      <c r="C3368" s="98" t="s">
        <v>982</v>
      </c>
      <c r="D3368" s="98" t="s">
        <v>13151</v>
      </c>
      <c r="E3368" s="98" t="s">
        <v>202</v>
      </c>
      <c r="F3368" s="122">
        <v>1.1422141780328159</v>
      </c>
      <c r="G3368" s="122">
        <v>1.1459114627874576</v>
      </c>
      <c r="H3368" s="99">
        <v>4812</v>
      </c>
      <c r="I3368" s="53">
        <v>5496.33462469391</v>
      </c>
      <c r="J3368" s="54">
        <v>5194.2499138398962</v>
      </c>
      <c r="K3368" s="55">
        <v>1.0794368066998954</v>
      </c>
      <c r="L3368" s="121">
        <v>5514.1259589332458</v>
      </c>
      <c r="M3368" s="54">
        <v>5162.5762235082348</v>
      </c>
      <c r="N3368" s="120">
        <v>1.0728545767889099</v>
      </c>
      <c r="O3368" s="123">
        <v>4861.6588433156667</v>
      </c>
      <c r="P3368" s="53">
        <v>5553.0556595937751</v>
      </c>
      <c r="Q3368" s="54">
        <v>5247.8947689417546</v>
      </c>
      <c r="R3368" s="55">
        <v>1.0794452959522502</v>
      </c>
      <c r="S3368" s="121">
        <v>5571.0305967174345</v>
      </c>
      <c r="T3368" s="54">
        <v>5215.8934581183566</v>
      </c>
      <c r="U3368" s="55">
        <v>1.0728629108333527</v>
      </c>
    </row>
    <row r="3369" spans="1:21" ht="13" x14ac:dyDescent="0.3">
      <c r="A3369" s="44" t="s">
        <v>3952</v>
      </c>
      <c r="B3369" s="44" t="s">
        <v>10142</v>
      </c>
      <c r="C3369" s="98" t="s">
        <v>982</v>
      </c>
      <c r="D3369" s="98" t="s">
        <v>13151</v>
      </c>
      <c r="E3369" s="98" t="s">
        <v>202</v>
      </c>
      <c r="F3369" s="122">
        <v>1.1422141780328159</v>
      </c>
      <c r="G3369" s="122">
        <v>1.1459114627874576</v>
      </c>
      <c r="H3369" s="99">
        <v>3344.0833333333335</v>
      </c>
      <c r="I3369" s="53">
        <v>3819.6593958565727</v>
      </c>
      <c r="J3369" s="54">
        <v>3609.7266346716756</v>
      </c>
      <c r="K3369" s="55">
        <v>1.0794368066998954</v>
      </c>
      <c r="L3369" s="121">
        <v>3832.0234241831572</v>
      </c>
      <c r="M3369" s="54">
        <v>3587.7151093301809</v>
      </c>
      <c r="N3369" s="120">
        <v>1.0728545767889099</v>
      </c>
      <c r="O3369" s="123">
        <v>3371.2189671265933</v>
      </c>
      <c r="P3369" s="53">
        <v>3850.6541015051403</v>
      </c>
      <c r="Q3369" s="54">
        <v>3639.046455689805</v>
      </c>
      <c r="R3369" s="55">
        <v>1.0794452959522502</v>
      </c>
      <c r="S3369" s="121">
        <v>3863.1184579968563</v>
      </c>
      <c r="T3369" s="54">
        <v>3616.8557941280455</v>
      </c>
      <c r="U3369" s="55">
        <v>1.0728629108333527</v>
      </c>
    </row>
    <row r="3370" spans="1:21" ht="13" x14ac:dyDescent="0.3">
      <c r="A3370" s="44" t="s">
        <v>3951</v>
      </c>
      <c r="B3370" s="44" t="s">
        <v>13329</v>
      </c>
      <c r="C3370" s="98" t="s">
        <v>982</v>
      </c>
      <c r="D3370" s="98" t="s">
        <v>13151</v>
      </c>
      <c r="E3370" s="98" t="s">
        <v>202</v>
      </c>
      <c r="F3370" s="122">
        <v>1.1422141780328159</v>
      </c>
      <c r="G3370" s="122">
        <v>1.1459114627874576</v>
      </c>
      <c r="H3370" s="99">
        <v>3716.4999999999995</v>
      </c>
      <c r="I3370" s="53">
        <v>4245.0389926589596</v>
      </c>
      <c r="J3370" s="54">
        <v>4011.7268921001605</v>
      </c>
      <c r="K3370" s="55">
        <v>1.0794368066998954</v>
      </c>
      <c r="L3370" s="121">
        <v>4258.7799514495855</v>
      </c>
      <c r="M3370" s="54">
        <v>3987.2640346359835</v>
      </c>
      <c r="N3370" s="120">
        <v>1.0728545767889099</v>
      </c>
      <c r="O3370" s="123">
        <v>3749.8341291111383</v>
      </c>
      <c r="P3370" s="53">
        <v>4283.1137075420784</v>
      </c>
      <c r="Q3370" s="54">
        <v>4047.740811270221</v>
      </c>
      <c r="R3370" s="55">
        <v>1.0794452959522502</v>
      </c>
      <c r="S3370" s="121">
        <v>4296.9779121000765</v>
      </c>
      <c r="T3370" s="54">
        <v>4023.057958900426</v>
      </c>
      <c r="U3370" s="55">
        <v>1.0728629108333527</v>
      </c>
    </row>
    <row r="3371" spans="1:21" ht="13" x14ac:dyDescent="0.3">
      <c r="A3371" s="44" t="s">
        <v>3950</v>
      </c>
      <c r="B3371" s="44" t="s">
        <v>10141</v>
      </c>
      <c r="C3371" s="98" t="s">
        <v>982</v>
      </c>
      <c r="D3371" s="98" t="s">
        <v>13151</v>
      </c>
      <c r="E3371" s="98" t="s">
        <v>202</v>
      </c>
      <c r="F3371" s="122">
        <v>1.1422141780328159</v>
      </c>
      <c r="G3371" s="122">
        <v>1.1459114627874576</v>
      </c>
      <c r="H3371" s="99">
        <v>4222.333333333333</v>
      </c>
      <c r="I3371" s="53">
        <v>4822.8089977138925</v>
      </c>
      <c r="J3371" s="54">
        <v>4557.7420101558582</v>
      </c>
      <c r="K3371" s="55">
        <v>1.0794368066998954</v>
      </c>
      <c r="L3371" s="121">
        <v>4838.4201663762415</v>
      </c>
      <c r="M3371" s="54">
        <v>4529.949641395041</v>
      </c>
      <c r="N3371" s="120">
        <v>1.0728545767889102</v>
      </c>
      <c r="O3371" s="123">
        <v>4257.9820680335615</v>
      </c>
      <c r="P3371" s="53">
        <v>4863.527487917424</v>
      </c>
      <c r="Q3371" s="54">
        <v>4596.2587135878621</v>
      </c>
      <c r="R3371" s="55">
        <v>1.0794452959522502</v>
      </c>
      <c r="S3371" s="121">
        <v>4879.2704601031019</v>
      </c>
      <c r="T3371" s="54">
        <v>4568.2310357867054</v>
      </c>
      <c r="U3371" s="55">
        <v>1.0728629108333527</v>
      </c>
    </row>
    <row r="3372" spans="1:21" ht="13" x14ac:dyDescent="0.3">
      <c r="A3372" s="44" t="s">
        <v>3949</v>
      </c>
      <c r="B3372" s="44" t="s">
        <v>13330</v>
      </c>
      <c r="C3372" s="98" t="s">
        <v>982</v>
      </c>
      <c r="D3372" s="98" t="s">
        <v>13151</v>
      </c>
      <c r="E3372" s="98" t="s">
        <v>202</v>
      </c>
      <c r="F3372" s="122">
        <v>1.1422141780328159</v>
      </c>
      <c r="G3372" s="122">
        <v>1.1459114627874576</v>
      </c>
      <c r="H3372" s="99">
        <v>7340.25</v>
      </c>
      <c r="I3372" s="53">
        <v>8384.1376203053769</v>
      </c>
      <c r="J3372" s="54">
        <v>7923.3360203789071</v>
      </c>
      <c r="K3372" s="55">
        <v>1.0794368066998954</v>
      </c>
      <c r="L3372" s="121">
        <v>8411.2766147256352</v>
      </c>
      <c r="M3372" s="54">
        <v>7875.0208072747964</v>
      </c>
      <c r="N3372" s="120">
        <v>1.0728545767889099</v>
      </c>
      <c r="O3372" s="123">
        <v>7403.211135729638</v>
      </c>
      <c r="P3372" s="53">
        <v>8456.0527222008186</v>
      </c>
      <c r="Q3372" s="54">
        <v>7991.3614354046749</v>
      </c>
      <c r="R3372" s="55">
        <v>1.0794452959522505</v>
      </c>
      <c r="S3372" s="121">
        <v>8483.424501868345</v>
      </c>
      <c r="T3372" s="54">
        <v>7942.6306485927907</v>
      </c>
      <c r="U3372" s="55">
        <v>1.0728629108333527</v>
      </c>
    </row>
    <row r="3373" spans="1:21" ht="13" x14ac:dyDescent="0.3">
      <c r="A3373" s="44" t="s">
        <v>3948</v>
      </c>
      <c r="B3373" s="44" t="s">
        <v>10140</v>
      </c>
      <c r="C3373" s="98" t="s">
        <v>982</v>
      </c>
      <c r="D3373" s="98" t="s">
        <v>13151</v>
      </c>
      <c r="E3373" s="98" t="s">
        <v>202</v>
      </c>
      <c r="F3373" s="122">
        <v>1.1422141780328159</v>
      </c>
      <c r="G3373" s="122">
        <v>1.1459114627874576</v>
      </c>
      <c r="H3373" s="99">
        <v>7722.6666666666679</v>
      </c>
      <c r="I3373" s="53">
        <v>8820.9393588880939</v>
      </c>
      <c r="J3373" s="54">
        <v>8336.1306458743929</v>
      </c>
      <c r="K3373" s="55">
        <v>1.0794368066998954</v>
      </c>
      <c r="L3373" s="121">
        <v>8849.4922566199402</v>
      </c>
      <c r="M3373" s="54">
        <v>8285.2982783484895</v>
      </c>
      <c r="N3373" s="120">
        <v>1.0728545767889099</v>
      </c>
      <c r="O3373" s="123">
        <v>7792.29253299434</v>
      </c>
      <c r="P3373" s="53">
        <v>8900.4670105653786</v>
      </c>
      <c r="Q3373" s="54">
        <v>8411.3535194245851</v>
      </c>
      <c r="R3373" s="55">
        <v>1.0794452959522502</v>
      </c>
      <c r="S3373" s="121">
        <v>8929.2773349513282</v>
      </c>
      <c r="T3373" s="54">
        <v>8360.061649013307</v>
      </c>
      <c r="U3373" s="55">
        <v>1.0728629108333527</v>
      </c>
    </row>
    <row r="3374" spans="1:21" ht="13" x14ac:dyDescent="0.3">
      <c r="A3374" s="44" t="s">
        <v>3947</v>
      </c>
      <c r="B3374" s="44" t="s">
        <v>10139</v>
      </c>
      <c r="C3374" s="98" t="s">
        <v>982</v>
      </c>
      <c r="D3374" s="98" t="s">
        <v>13151</v>
      </c>
      <c r="E3374" s="98" t="s">
        <v>202</v>
      </c>
      <c r="F3374" s="122">
        <v>1.1422141780328159</v>
      </c>
      <c r="G3374" s="122">
        <v>1.1459114627874576</v>
      </c>
      <c r="H3374" s="99">
        <v>8203.1666666666679</v>
      </c>
      <c r="I3374" s="53">
        <v>9369.7732714328631</v>
      </c>
      <c r="J3374" s="54">
        <v>8854.8000314936944</v>
      </c>
      <c r="K3374" s="55">
        <v>1.0794368066998956</v>
      </c>
      <c r="L3374" s="121">
        <v>9400.1027144893142</v>
      </c>
      <c r="M3374" s="54">
        <v>8800.8049024955617</v>
      </c>
      <c r="N3374" s="120">
        <v>1.0728545767889099</v>
      </c>
      <c r="O3374" s="123">
        <v>8276.0235480111933</v>
      </c>
      <c r="P3374" s="53">
        <v>9452.991434271833</v>
      </c>
      <c r="Q3374" s="54">
        <v>8933.5146880907341</v>
      </c>
      <c r="R3374" s="55">
        <v>1.0794452959522502</v>
      </c>
      <c r="S3374" s="121">
        <v>9483.590249964951</v>
      </c>
      <c r="T3374" s="54">
        <v>8879.0387138446604</v>
      </c>
      <c r="U3374" s="55">
        <v>1.0728629108333527</v>
      </c>
    </row>
    <row r="3375" spans="1:21" ht="13" x14ac:dyDescent="0.3">
      <c r="A3375" s="44" t="s">
        <v>3946</v>
      </c>
      <c r="B3375" s="44" t="s">
        <v>13331</v>
      </c>
      <c r="C3375" s="98" t="s">
        <v>982</v>
      </c>
      <c r="D3375" s="98" t="s">
        <v>13151</v>
      </c>
      <c r="E3375" s="98" t="s">
        <v>202</v>
      </c>
      <c r="F3375" s="122">
        <v>1.1422141780328159</v>
      </c>
      <c r="G3375" s="122">
        <v>1.1459114627874576</v>
      </c>
      <c r="H3375" s="99">
        <v>8874.1666666666679</v>
      </c>
      <c r="I3375" s="53">
        <v>10136.198984892882</v>
      </c>
      <c r="J3375" s="54">
        <v>9579.1021287893236</v>
      </c>
      <c r="K3375" s="55">
        <v>1.0794368066998954</v>
      </c>
      <c r="L3375" s="121">
        <v>10169.009306019698</v>
      </c>
      <c r="M3375" s="54">
        <v>9520.6903235209193</v>
      </c>
      <c r="N3375" s="120">
        <v>1.0728545767889099</v>
      </c>
      <c r="O3375" s="123">
        <v>8953.129366322155</v>
      </c>
      <c r="P3375" s="53">
        <v>10226.391299975126</v>
      </c>
      <c r="Q3375" s="54">
        <v>9664.4133785284012</v>
      </c>
      <c r="R3375" s="55">
        <v>1.0794452959522502</v>
      </c>
      <c r="S3375" s="121">
        <v>10259.493568687563</v>
      </c>
      <c r="T3375" s="54">
        <v>9605.4804330199568</v>
      </c>
      <c r="U3375" s="55">
        <v>1.0728629108333525</v>
      </c>
    </row>
    <row r="3376" spans="1:21" ht="13" x14ac:dyDescent="0.3">
      <c r="A3376" s="44" t="s">
        <v>3945</v>
      </c>
      <c r="B3376" s="44" t="s">
        <v>10138</v>
      </c>
      <c r="C3376" s="98" t="s">
        <v>982</v>
      </c>
      <c r="D3376" s="98" t="s">
        <v>13151</v>
      </c>
      <c r="E3376" s="98" t="s">
        <v>202</v>
      </c>
      <c r="F3376" s="122">
        <v>1.1422141780328159</v>
      </c>
      <c r="G3376" s="122">
        <v>1.1459114627874576</v>
      </c>
      <c r="H3376" s="99">
        <v>7428.3333333333339</v>
      </c>
      <c r="I3376" s="53">
        <v>8484.7476524871017</v>
      </c>
      <c r="J3376" s="54">
        <v>8018.4164124357239</v>
      </c>
      <c r="K3376" s="55">
        <v>1.0794368066998954</v>
      </c>
      <c r="L3376" s="121">
        <v>8512.2123160728315</v>
      </c>
      <c r="M3376" s="54">
        <v>7969.5214145802875</v>
      </c>
      <c r="N3376" s="120">
        <v>1.0728545767889099</v>
      </c>
      <c r="O3376" s="123">
        <v>7500.3407062175575</v>
      </c>
      <c r="P3376" s="53">
        <v>8566.9954947183578</v>
      </c>
      <c r="Q3376" s="54">
        <v>8096.2074933657213</v>
      </c>
      <c r="R3376" s="55">
        <v>1.0794452959522502</v>
      </c>
      <c r="S3376" s="121">
        <v>8594.7263900660746</v>
      </c>
      <c r="T3376" s="54">
        <v>8046.8373623144535</v>
      </c>
      <c r="U3376" s="55">
        <v>1.0728629108333527</v>
      </c>
    </row>
    <row r="3377" spans="1:21" ht="13" x14ac:dyDescent="0.3">
      <c r="A3377" s="44" t="s">
        <v>3944</v>
      </c>
      <c r="B3377" s="44" t="s">
        <v>10137</v>
      </c>
      <c r="C3377" s="98" t="s">
        <v>982</v>
      </c>
      <c r="D3377" s="98" t="s">
        <v>13151</v>
      </c>
      <c r="E3377" s="98" t="s">
        <v>202</v>
      </c>
      <c r="F3377" s="122">
        <v>1.1422141780328159</v>
      </c>
      <c r="G3377" s="122">
        <v>1.1459114627874576</v>
      </c>
      <c r="H3377" s="99">
        <v>24125.166666666664</v>
      </c>
      <c r="I3377" s="53">
        <v>27556.107414071354</v>
      </c>
      <c r="J3377" s="54">
        <v>26041.592867769425</v>
      </c>
      <c r="K3377" s="55">
        <v>1.0794368066998954</v>
      </c>
      <c r="L3377" s="121">
        <v>27645.305024991208</v>
      </c>
      <c r="M3377" s="54">
        <v>25882.795474128583</v>
      </c>
      <c r="N3377" s="120">
        <v>1.0728545767889099</v>
      </c>
      <c r="O3377" s="123">
        <v>24331.314368607855</v>
      </c>
      <c r="P3377" s="53">
        <v>27791.572241997463</v>
      </c>
      <c r="Q3377" s="54">
        <v>26264.322839529144</v>
      </c>
      <c r="R3377" s="55">
        <v>1.0794452959522502</v>
      </c>
      <c r="S3377" s="121">
        <v>27881.532039672911</v>
      </c>
      <c r="T3377" s="54">
        <v>26104.164757906001</v>
      </c>
      <c r="U3377" s="55">
        <v>1.0728629108333527</v>
      </c>
    </row>
    <row r="3378" spans="1:21" ht="13" x14ac:dyDescent="0.3">
      <c r="A3378" s="44" t="s">
        <v>3943</v>
      </c>
      <c r="B3378" s="44" t="s">
        <v>10136</v>
      </c>
      <c r="C3378" s="98" t="s">
        <v>982</v>
      </c>
      <c r="D3378" s="98" t="s">
        <v>13151</v>
      </c>
      <c r="E3378" s="98" t="s">
        <v>202</v>
      </c>
      <c r="F3378" s="122">
        <v>1.1422141780328159</v>
      </c>
      <c r="G3378" s="122">
        <v>1.1459114627874576</v>
      </c>
      <c r="H3378" s="99">
        <v>2637.833333333333</v>
      </c>
      <c r="I3378" s="53">
        <v>3012.9706326208957</v>
      </c>
      <c r="J3378" s="54">
        <v>2847.3743899398737</v>
      </c>
      <c r="K3378" s="55">
        <v>1.0794368066998954</v>
      </c>
      <c r="L3378" s="121">
        <v>3022.723453589515</v>
      </c>
      <c r="M3378" s="54">
        <v>2830.0115644730126</v>
      </c>
      <c r="N3378" s="120">
        <v>1.0728545767889099</v>
      </c>
      <c r="O3378" s="123">
        <v>2660.5817284737122</v>
      </c>
      <c r="P3378" s="53">
        <v>3038.9541720777297</v>
      </c>
      <c r="Q3378" s="54">
        <v>2871.9524312974559</v>
      </c>
      <c r="R3378" s="55">
        <v>1.0794452959522502</v>
      </c>
      <c r="S3378" s="121">
        <v>3048.791100340894</v>
      </c>
      <c r="T3378" s="54">
        <v>2854.4394577203398</v>
      </c>
      <c r="U3378" s="55">
        <v>1.0728629108333527</v>
      </c>
    </row>
    <row r="3379" spans="1:21" ht="13" x14ac:dyDescent="0.3">
      <c r="A3379" s="44" t="s">
        <v>3942</v>
      </c>
      <c r="B3379" s="44" t="s">
        <v>13332</v>
      </c>
      <c r="C3379" s="98" t="s">
        <v>982</v>
      </c>
      <c r="D3379" s="98" t="s">
        <v>13151</v>
      </c>
      <c r="E3379" s="98" t="s">
        <v>202</v>
      </c>
      <c r="F3379" s="122">
        <v>1.1422141780328159</v>
      </c>
      <c r="G3379" s="122">
        <v>1.1459114627874576</v>
      </c>
      <c r="H3379" s="99">
        <v>19800.083333333336</v>
      </c>
      <c r="I3379" s="53">
        <v>22615.935909564592</v>
      </c>
      <c r="J3379" s="54">
        <v>21372.938725725155</v>
      </c>
      <c r="K3379" s="55">
        <v>1.0794368066998954</v>
      </c>
      <c r="L3379" s="121">
        <v>22689.142455813562</v>
      </c>
      <c r="M3379" s="54">
        <v>21242.610024968486</v>
      </c>
      <c r="N3379" s="120">
        <v>1.0728545767889099</v>
      </c>
      <c r="O3379" s="123">
        <v>19964.998247722793</v>
      </c>
      <c r="P3379" s="53">
        <v>22804.304062949301</v>
      </c>
      <c r="Q3379" s="54">
        <v>21551.123442199289</v>
      </c>
      <c r="R3379" s="55">
        <v>1.0794452959522502</v>
      </c>
      <c r="S3379" s="121">
        <v>22878.120346597054</v>
      </c>
      <c r="T3379" s="54">
        <v>21419.706134834661</v>
      </c>
      <c r="U3379" s="55">
        <v>1.0728629108333527</v>
      </c>
    </row>
    <row r="3380" spans="1:21" ht="13" x14ac:dyDescent="0.3">
      <c r="A3380" s="44" t="s">
        <v>3941</v>
      </c>
      <c r="B3380" s="44" t="s">
        <v>10135</v>
      </c>
      <c r="C3380" s="98" t="s">
        <v>982</v>
      </c>
      <c r="D3380" s="98" t="s">
        <v>13151</v>
      </c>
      <c r="E3380" s="98" t="s">
        <v>202</v>
      </c>
      <c r="F3380" s="122">
        <v>1.1422141780328159</v>
      </c>
      <c r="G3380" s="122">
        <v>1.1459114627874576</v>
      </c>
      <c r="H3380" s="99">
        <v>2845.416666666667</v>
      </c>
      <c r="I3380" s="53">
        <v>3250.0752590775419</v>
      </c>
      <c r="J3380" s="54">
        <v>3071.4474803973276</v>
      </c>
      <c r="K3380" s="55">
        <v>1.0794368066998954</v>
      </c>
      <c r="L3380" s="121">
        <v>3260.595574739812</v>
      </c>
      <c r="M3380" s="54">
        <v>3052.7182937047778</v>
      </c>
      <c r="N3380" s="120">
        <v>1.0728545767889099</v>
      </c>
      <c r="O3380" s="123">
        <v>2871.7615183233538</v>
      </c>
      <c r="P3380" s="53">
        <v>3280.166722157981</v>
      </c>
      <c r="Q3380" s="54">
        <v>3099.9094620508363</v>
      </c>
      <c r="R3380" s="55">
        <v>1.0794452959522502</v>
      </c>
      <c r="S3380" s="121">
        <v>3290.7844422386447</v>
      </c>
      <c r="T3380" s="54">
        <v>3081.0064217676022</v>
      </c>
      <c r="U3380" s="55">
        <v>1.0728629108333527</v>
      </c>
    </row>
    <row r="3381" spans="1:21" ht="13" x14ac:dyDescent="0.3">
      <c r="A3381" s="44" t="s">
        <v>3940</v>
      </c>
      <c r="B3381" s="44" t="s">
        <v>10134</v>
      </c>
      <c r="C3381" s="98" t="s">
        <v>982</v>
      </c>
      <c r="D3381" s="98" t="s">
        <v>13151</v>
      </c>
      <c r="E3381" s="98" t="s">
        <v>202</v>
      </c>
      <c r="F3381" s="122">
        <v>1.1422141780328159</v>
      </c>
      <c r="G3381" s="122">
        <v>1.1459114627874576</v>
      </c>
      <c r="H3381" s="99">
        <v>15130.333333333336</v>
      </c>
      <c r="I3381" s="53">
        <v>17282.08125169585</v>
      </c>
      <c r="J3381" s="54">
        <v>16332.238697638319</v>
      </c>
      <c r="K3381" s="55">
        <v>1.0794368066998954</v>
      </c>
      <c r="L3381" s="121">
        <v>17338.022402461833</v>
      </c>
      <c r="M3381" s="54">
        <v>16232.647365008475</v>
      </c>
      <c r="N3381" s="120">
        <v>1.0728545767889102</v>
      </c>
      <c r="O3381" s="123">
        <v>15262.776915497929</v>
      </c>
      <c r="P3381" s="53">
        <v>17433.360189033705</v>
      </c>
      <c r="Q3381" s="54">
        <v>16475.332744602838</v>
      </c>
      <c r="R3381" s="55">
        <v>1.0794452959522505</v>
      </c>
      <c r="S3381" s="121">
        <v>17489.791021436871</v>
      </c>
      <c r="T3381" s="54">
        <v>16374.867268961209</v>
      </c>
      <c r="U3381" s="55">
        <v>1.0728629108333527</v>
      </c>
    </row>
    <row r="3382" spans="1:21" ht="13" x14ac:dyDescent="0.3">
      <c r="A3382" s="44" t="s">
        <v>3939</v>
      </c>
      <c r="B3382" s="44" t="s">
        <v>13333</v>
      </c>
      <c r="C3382" s="98" t="s">
        <v>982</v>
      </c>
      <c r="D3382" s="98" t="s">
        <v>13151</v>
      </c>
      <c r="E3382" s="98" t="s">
        <v>202</v>
      </c>
      <c r="F3382" s="122">
        <v>1.1422141780328159</v>
      </c>
      <c r="G3382" s="122">
        <v>1.1459114627874576</v>
      </c>
      <c r="H3382" s="99">
        <v>11045.916666666668</v>
      </c>
      <c r="I3382" s="53">
        <v>12616.802626035649</v>
      </c>
      <c r="J3382" s="54">
        <v>11923.369013739821</v>
      </c>
      <c r="K3382" s="55">
        <v>1.0794368066998954</v>
      </c>
      <c r="L3382" s="121">
        <v>12657.64252532836</v>
      </c>
      <c r="M3382" s="54">
        <v>11850.662250662235</v>
      </c>
      <c r="N3382" s="120">
        <v>1.0728545767889099</v>
      </c>
      <c r="O3382" s="123">
        <v>11140.737465987586</v>
      </c>
      <c r="P3382" s="53">
        <v>12725.108287392406</v>
      </c>
      <c r="Q3382" s="54">
        <v>12025.816651099292</v>
      </c>
      <c r="R3382" s="55">
        <v>1.0794452959522502</v>
      </c>
      <c r="S3382" s="121">
        <v>12766.298766180867</v>
      </c>
      <c r="T3382" s="54">
        <v>11952.484026589631</v>
      </c>
      <c r="U3382" s="55">
        <v>1.0728629108333527</v>
      </c>
    </row>
    <row r="3383" spans="1:21" ht="13" x14ac:dyDescent="0.3">
      <c r="A3383" s="44" t="s">
        <v>3938</v>
      </c>
      <c r="B3383" s="44" t="s">
        <v>10133</v>
      </c>
      <c r="C3383" s="98" t="s">
        <v>982</v>
      </c>
      <c r="D3383" s="98" t="s">
        <v>13151</v>
      </c>
      <c r="E3383" s="98" t="s">
        <v>202</v>
      </c>
      <c r="F3383" s="122">
        <v>1.1422141780328159</v>
      </c>
      <c r="G3383" s="122">
        <v>1.1459114627874576</v>
      </c>
      <c r="H3383" s="99">
        <v>4870.0833333333339</v>
      </c>
      <c r="I3383" s="53">
        <v>5562.67823153465</v>
      </c>
      <c r="J3383" s="54">
        <v>5256.9472016957161</v>
      </c>
      <c r="K3383" s="55">
        <v>1.0794368066998954</v>
      </c>
      <c r="L3383" s="121">
        <v>5580.6843163968178</v>
      </c>
      <c r="M3383" s="54">
        <v>5224.8911935100577</v>
      </c>
      <c r="N3383" s="120">
        <v>1.0728545767889099</v>
      </c>
      <c r="O3383" s="123">
        <v>4911.5659290515814</v>
      </c>
      <c r="P3383" s="53">
        <v>5610.0602405056361</v>
      </c>
      <c r="Q3383" s="54">
        <v>5301.7667378740734</v>
      </c>
      <c r="R3383" s="55">
        <v>1.0794452959522502</v>
      </c>
      <c r="S3383" s="121">
        <v>5628.2196983365357</v>
      </c>
      <c r="T3383" s="54">
        <v>5269.4369193922003</v>
      </c>
      <c r="U3383" s="55">
        <v>1.0728629108333527</v>
      </c>
    </row>
    <row r="3384" spans="1:21" ht="13" x14ac:dyDescent="0.3">
      <c r="A3384" s="44" t="s">
        <v>3937</v>
      </c>
      <c r="B3384" s="44" t="s">
        <v>13334</v>
      </c>
      <c r="C3384" s="98" t="s">
        <v>982</v>
      </c>
      <c r="D3384" s="98" t="s">
        <v>13151</v>
      </c>
      <c r="E3384" s="98" t="s">
        <v>202</v>
      </c>
      <c r="F3384" s="122">
        <v>1.1422141780328159</v>
      </c>
      <c r="G3384" s="122">
        <v>1.1459114627874576</v>
      </c>
      <c r="H3384" s="99">
        <v>5434.3333333333339</v>
      </c>
      <c r="I3384" s="53">
        <v>6207.1725814896663</v>
      </c>
      <c r="J3384" s="54">
        <v>5866.0194198761319</v>
      </c>
      <c r="K3384" s="55">
        <v>1.0794368066998954</v>
      </c>
      <c r="L3384" s="121">
        <v>6227.2648592746409</v>
      </c>
      <c r="M3384" s="54">
        <v>5830.2493884632004</v>
      </c>
      <c r="N3384" s="120">
        <v>1.0728545767889099</v>
      </c>
      <c r="O3384" s="123">
        <v>5478.4589098034558</v>
      </c>
      <c r="P3384" s="53">
        <v>6257.5734405477106</v>
      </c>
      <c r="Q3384" s="54">
        <v>5913.6966992550333</v>
      </c>
      <c r="R3384" s="55">
        <v>1.0794452959522502</v>
      </c>
      <c r="S3384" s="121">
        <v>6277.828863153858</v>
      </c>
      <c r="T3384" s="54">
        <v>5877.6353728526519</v>
      </c>
      <c r="U3384" s="55">
        <v>1.0728629108333527</v>
      </c>
    </row>
    <row r="3385" spans="1:21" ht="13" x14ac:dyDescent="0.3">
      <c r="A3385" s="44" t="s">
        <v>3936</v>
      </c>
      <c r="B3385" s="44" t="s">
        <v>10132</v>
      </c>
      <c r="C3385" s="98" t="s">
        <v>982</v>
      </c>
      <c r="D3385" s="98" t="s">
        <v>13151</v>
      </c>
      <c r="E3385" s="98" t="s">
        <v>202</v>
      </c>
      <c r="F3385" s="122">
        <v>1.1422141780328159</v>
      </c>
      <c r="G3385" s="122">
        <v>1.1459114627874576</v>
      </c>
      <c r="H3385" s="99">
        <v>8508.3333333333339</v>
      </c>
      <c r="I3385" s="53">
        <v>9718.3389647625427</v>
      </c>
      <c r="J3385" s="54">
        <v>9184.2081636716102</v>
      </c>
      <c r="K3385" s="55">
        <v>1.0794368066998954</v>
      </c>
      <c r="L3385" s="121">
        <v>9749.7966958832858</v>
      </c>
      <c r="M3385" s="54">
        <v>9128.2043575123098</v>
      </c>
      <c r="N3385" s="120">
        <v>1.0728545767889099</v>
      </c>
      <c r="O3385" s="123">
        <v>8584.5339195023371</v>
      </c>
      <c r="P3385" s="53">
        <v>9805.376354659189</v>
      </c>
      <c r="Q3385" s="54">
        <v>9266.5347573493309</v>
      </c>
      <c r="R3385" s="55">
        <v>1.0794452959522502</v>
      </c>
      <c r="S3385" s="121">
        <v>9837.1158210454705</v>
      </c>
      <c r="T3385" s="54">
        <v>9210.0280490249279</v>
      </c>
      <c r="U3385" s="55">
        <v>1.0728629108333527</v>
      </c>
    </row>
    <row r="3386" spans="1:21" ht="13" x14ac:dyDescent="0.3">
      <c r="A3386" s="44" t="s">
        <v>3935</v>
      </c>
      <c r="B3386" s="44" t="s">
        <v>10131</v>
      </c>
      <c r="C3386" s="98" t="s">
        <v>982</v>
      </c>
      <c r="D3386" s="98" t="s">
        <v>13151</v>
      </c>
      <c r="E3386" s="98" t="s">
        <v>202</v>
      </c>
      <c r="F3386" s="122">
        <v>1.1422141780328159</v>
      </c>
      <c r="G3386" s="122">
        <v>1.1459114627874576</v>
      </c>
      <c r="H3386" s="99">
        <v>7581.9166666666679</v>
      </c>
      <c r="I3386" s="53">
        <v>8660.1727133299755</v>
      </c>
      <c r="J3386" s="54">
        <v>8184.1999153313836</v>
      </c>
      <c r="K3386" s="55">
        <v>1.0794368066998954</v>
      </c>
      <c r="L3386" s="121">
        <v>8688.2052182326061</v>
      </c>
      <c r="M3386" s="54">
        <v>8134.2939966654512</v>
      </c>
      <c r="N3386" s="120">
        <v>1.0728545767889099</v>
      </c>
      <c r="O3386" s="123">
        <v>7647.8107568021187</v>
      </c>
      <c r="P3386" s="53">
        <v>8735.4378773312601</v>
      </c>
      <c r="Q3386" s="54">
        <v>8255.3933457630665</v>
      </c>
      <c r="R3386" s="55">
        <v>1.0794452959522502</v>
      </c>
      <c r="S3386" s="121">
        <v>8763.7140114487684</v>
      </c>
      <c r="T3386" s="54">
        <v>8205.0525100453469</v>
      </c>
      <c r="U3386" s="55">
        <v>1.0728629108333527</v>
      </c>
    </row>
    <row r="3387" spans="1:21" ht="13" x14ac:dyDescent="0.3">
      <c r="A3387" s="44" t="s">
        <v>3934</v>
      </c>
      <c r="B3387" s="44" t="s">
        <v>13335</v>
      </c>
      <c r="C3387" s="98" t="s">
        <v>982</v>
      </c>
      <c r="D3387" s="98" t="s">
        <v>13151</v>
      </c>
      <c r="E3387" s="98" t="s">
        <v>202</v>
      </c>
      <c r="F3387" s="122">
        <v>1.1422141780328159</v>
      </c>
      <c r="G3387" s="122">
        <v>1.1459114627874576</v>
      </c>
      <c r="H3387" s="99">
        <v>10624.999999999998</v>
      </c>
      <c r="I3387" s="53">
        <v>12136.025641598666</v>
      </c>
      <c r="J3387" s="54">
        <v>11469.016071186386</v>
      </c>
      <c r="K3387" s="55">
        <v>1.0794368066998954</v>
      </c>
      <c r="L3387" s="121">
        <v>12175.309292116735</v>
      </c>
      <c r="M3387" s="54">
        <v>11399.079878382166</v>
      </c>
      <c r="N3387" s="120">
        <v>1.0728545767889099</v>
      </c>
      <c r="O3387" s="123">
        <v>10709.445410833454</v>
      </c>
      <c r="P3387" s="53">
        <v>12232.480387122447</v>
      </c>
      <c r="Q3387" s="54">
        <v>11560.260470981588</v>
      </c>
      <c r="R3387" s="55">
        <v>1.0794452959522505</v>
      </c>
      <c r="S3387" s="121">
        <v>12272.076256370588</v>
      </c>
      <c r="T3387" s="54">
        <v>11489.766776877672</v>
      </c>
      <c r="U3387" s="55">
        <v>1.0728629108333529</v>
      </c>
    </row>
    <row r="3388" spans="1:21" ht="13" x14ac:dyDescent="0.3">
      <c r="A3388" s="44" t="s">
        <v>3933</v>
      </c>
      <c r="B3388" s="44" t="s">
        <v>10130</v>
      </c>
      <c r="C3388" s="98" t="s">
        <v>982</v>
      </c>
      <c r="D3388" s="98" t="s">
        <v>13151</v>
      </c>
      <c r="E3388" s="98" t="s">
        <v>183</v>
      </c>
      <c r="F3388" s="122">
        <v>1.1416217705909752</v>
      </c>
      <c r="G3388" s="122">
        <v>1.1488431351977864</v>
      </c>
      <c r="H3388" s="99">
        <v>12606.333333333334</v>
      </c>
      <c r="I3388" s="53">
        <v>14391.664580660032</v>
      </c>
      <c r="J3388" s="54">
        <v>13600.682566205491</v>
      </c>
      <c r="K3388" s="55">
        <v>1.0788769586349842</v>
      </c>
      <c r="L3388" s="121">
        <v>14482.699510015029</v>
      </c>
      <c r="M3388" s="54">
        <v>13559.363841061486</v>
      </c>
      <c r="N3388" s="120">
        <v>1.0755993422138199</v>
      </c>
      <c r="O3388" s="123">
        <v>12707.470571810398</v>
      </c>
      <c r="P3388" s="53">
        <v>14507.125053922899</v>
      </c>
      <c r="Q3388" s="54">
        <v>13709.905023432659</v>
      </c>
      <c r="R3388" s="55">
        <v>1.0788854434844029</v>
      </c>
      <c r="S3388" s="121">
        <v>14598.890332152265</v>
      </c>
      <c r="T3388" s="54">
        <v>13668.253163809091</v>
      </c>
      <c r="U3388" s="55">
        <v>1.0756076975798823</v>
      </c>
    </row>
    <row r="3389" spans="1:21" ht="13" x14ac:dyDescent="0.3">
      <c r="A3389" s="44" t="s">
        <v>3932</v>
      </c>
      <c r="B3389" s="44" t="s">
        <v>13336</v>
      </c>
      <c r="C3389" s="98" t="s">
        <v>982</v>
      </c>
      <c r="D3389" s="98" t="s">
        <v>13151</v>
      </c>
      <c r="E3389" s="98" t="s">
        <v>183</v>
      </c>
      <c r="F3389" s="122">
        <v>1.1416217705909752</v>
      </c>
      <c r="G3389" s="122">
        <v>1.1488431351977864</v>
      </c>
      <c r="H3389" s="99">
        <v>14427.499999999996</v>
      </c>
      <c r="I3389" s="53">
        <v>16470.748095201292</v>
      </c>
      <c r="J3389" s="54">
        <v>15565.497320706232</v>
      </c>
      <c r="K3389" s="55">
        <v>1.0788769586349842</v>
      </c>
      <c r="L3389" s="121">
        <v>16574.934333066059</v>
      </c>
      <c r="M3389" s="54">
        <v>15518.209509789884</v>
      </c>
      <c r="N3389" s="120">
        <v>1.0755993422138199</v>
      </c>
      <c r="O3389" s="123">
        <v>14547.685941148682</v>
      </c>
      <c r="P3389" s="53">
        <v>16607.954982135598</v>
      </c>
      <c r="Q3389" s="54">
        <v>15695.286598288008</v>
      </c>
      <c r="R3389" s="55">
        <v>1.0788854434844029</v>
      </c>
      <c r="S3389" s="121">
        <v>16713.009126502013</v>
      </c>
      <c r="T3389" s="54">
        <v>15647.602980274156</v>
      </c>
      <c r="U3389" s="55">
        <v>1.0756076975798823</v>
      </c>
    </row>
    <row r="3390" spans="1:21" ht="13" x14ac:dyDescent="0.3">
      <c r="A3390" s="44" t="s">
        <v>3931</v>
      </c>
      <c r="B3390" s="44" t="s">
        <v>10129</v>
      </c>
      <c r="C3390" s="98" t="s">
        <v>982</v>
      </c>
      <c r="D3390" s="98" t="s">
        <v>13151</v>
      </c>
      <c r="E3390" s="98" t="s">
        <v>183</v>
      </c>
      <c r="F3390" s="122">
        <v>1.1416217705909752</v>
      </c>
      <c r="G3390" s="122">
        <v>1.1488431351977864</v>
      </c>
      <c r="H3390" s="99">
        <v>17446.416666666668</v>
      </c>
      <c r="I3390" s="53">
        <v>19917.209085467901</v>
      </c>
      <c r="J3390" s="54">
        <v>18822.536952412032</v>
      </c>
      <c r="K3390" s="55">
        <v>1.0788769586349842</v>
      </c>
      <c r="L3390" s="121">
        <v>20043.196021300249</v>
      </c>
      <c r="M3390" s="54">
        <v>18765.354290654894</v>
      </c>
      <c r="N3390" s="120">
        <v>1.0755993422138199</v>
      </c>
      <c r="O3390" s="123">
        <v>17593.960895136752</v>
      </c>
      <c r="P3390" s="53">
        <v>20085.6487888144</v>
      </c>
      <c r="Q3390" s="54">
        <v>18981.868302996856</v>
      </c>
      <c r="R3390" s="55">
        <v>1.0788854434844029</v>
      </c>
      <c r="S3390" s="121">
        <v>20212.701195316156</v>
      </c>
      <c r="T3390" s="54">
        <v>18924.199769728522</v>
      </c>
      <c r="U3390" s="55">
        <v>1.0756076975798821</v>
      </c>
    </row>
    <row r="3391" spans="1:21" ht="13" x14ac:dyDescent="0.3">
      <c r="A3391" s="44" t="s">
        <v>3930</v>
      </c>
      <c r="B3391" s="44" t="s">
        <v>13337</v>
      </c>
      <c r="C3391" s="98" t="s">
        <v>982</v>
      </c>
      <c r="D3391" s="98" t="s">
        <v>13151</v>
      </c>
      <c r="E3391" s="98" t="s">
        <v>183</v>
      </c>
      <c r="F3391" s="122">
        <v>1.1416217705909752</v>
      </c>
      <c r="G3391" s="122">
        <v>1.1488431351977864</v>
      </c>
      <c r="H3391" s="99">
        <v>8097.25</v>
      </c>
      <c r="I3391" s="53">
        <v>9243.9968819177739</v>
      </c>
      <c r="J3391" s="54">
        <v>8735.9364533071257</v>
      </c>
      <c r="K3391" s="55">
        <v>1.0788769586349842</v>
      </c>
      <c r="L3391" s="121">
        <v>9302.4700764802765</v>
      </c>
      <c r="M3391" s="54">
        <v>8709.3967737408548</v>
      </c>
      <c r="N3391" s="120">
        <v>1.0755993422138201</v>
      </c>
      <c r="O3391" s="123">
        <v>8164.7748622622585</v>
      </c>
      <c r="P3391" s="53">
        <v>9321.0847347325252</v>
      </c>
      <c r="Q3391" s="54">
        <v>8808.8567482221206</v>
      </c>
      <c r="R3391" s="55">
        <v>1.0788854434844029</v>
      </c>
      <c r="S3391" s="121">
        <v>9380.0455509454478</v>
      </c>
      <c r="T3391" s="54">
        <v>8782.0946908560072</v>
      </c>
      <c r="U3391" s="55">
        <v>1.0756076975798821</v>
      </c>
    </row>
    <row r="3392" spans="1:21" ht="13" x14ac:dyDescent="0.3">
      <c r="A3392" s="44" t="s">
        <v>3929</v>
      </c>
      <c r="B3392" s="44" t="s">
        <v>10128</v>
      </c>
      <c r="C3392" s="98" t="s">
        <v>982</v>
      </c>
      <c r="D3392" s="98" t="s">
        <v>13151</v>
      </c>
      <c r="E3392" s="98" t="s">
        <v>189</v>
      </c>
      <c r="F3392" s="122">
        <v>1.1339864687819565</v>
      </c>
      <c r="G3392" s="122">
        <v>1.1449616332809944</v>
      </c>
      <c r="H3392" s="99">
        <v>9096.1666666666642</v>
      </c>
      <c r="I3392" s="53">
        <v>10314.92991778547</v>
      </c>
      <c r="J3392" s="54">
        <v>9748.0098093018696</v>
      </c>
      <c r="K3392" s="55">
        <v>1.0716613015704644</v>
      </c>
      <c r="L3392" s="121">
        <v>10414.761843262802</v>
      </c>
      <c r="M3392" s="54">
        <v>9750.7750577266506</v>
      </c>
      <c r="N3392" s="120">
        <v>1.0719653030829821</v>
      </c>
      <c r="O3392" s="123">
        <v>9172.1279705813504</v>
      </c>
      <c r="P3392" s="53">
        <v>10401.069008575758</v>
      </c>
      <c r="Q3392" s="54">
        <v>9829.4919027517735</v>
      </c>
      <c r="R3392" s="55">
        <v>1.0716697296722035</v>
      </c>
      <c r="S3392" s="121">
        <v>10501.734621859116</v>
      </c>
      <c r="T3392" s="54">
        <v>9832.2793174614981</v>
      </c>
      <c r="U3392" s="55">
        <v>1.0719736302194556</v>
      </c>
    </row>
    <row r="3393" spans="1:21" ht="13" x14ac:dyDescent="0.3">
      <c r="A3393" s="44" t="s">
        <v>3928</v>
      </c>
      <c r="B3393" s="44" t="s">
        <v>13338</v>
      </c>
      <c r="C3393" s="98" t="s">
        <v>982</v>
      </c>
      <c r="D3393" s="98" t="s">
        <v>13151</v>
      </c>
      <c r="E3393" s="98" t="s">
        <v>183</v>
      </c>
      <c r="F3393" s="122">
        <v>1.1416217705909752</v>
      </c>
      <c r="G3393" s="122">
        <v>1.1488431351977864</v>
      </c>
      <c r="H3393" s="99">
        <v>14442.5</v>
      </c>
      <c r="I3393" s="53">
        <v>16487.872421760159</v>
      </c>
      <c r="J3393" s="54">
        <v>15581.680475085759</v>
      </c>
      <c r="K3393" s="55">
        <v>1.0788769586349842</v>
      </c>
      <c r="L3393" s="121">
        <v>16592.166980094029</v>
      </c>
      <c r="M3393" s="54">
        <v>15534.343499923094</v>
      </c>
      <c r="N3393" s="120">
        <v>1.0755993422138199</v>
      </c>
      <c r="O3393" s="123">
        <v>14562.759989797358</v>
      </c>
      <c r="P3393" s="53">
        <v>16625.163844243871</v>
      </c>
      <c r="Q3393" s="54">
        <v>15711.549769949439</v>
      </c>
      <c r="R3393" s="55">
        <v>1.0788854434844029</v>
      </c>
      <c r="S3393" s="121">
        <v>16730.326843811679</v>
      </c>
      <c r="T3393" s="54">
        <v>15663.816743034364</v>
      </c>
      <c r="U3393" s="55">
        <v>1.0756076975798821</v>
      </c>
    </row>
    <row r="3394" spans="1:21" ht="13" x14ac:dyDescent="0.3">
      <c r="A3394" s="44" t="s">
        <v>3927</v>
      </c>
      <c r="B3394" s="44" t="s">
        <v>13339</v>
      </c>
      <c r="C3394" s="98" t="s">
        <v>982</v>
      </c>
      <c r="D3394" s="98" t="s">
        <v>13151</v>
      </c>
      <c r="E3394" s="98" t="s">
        <v>183</v>
      </c>
      <c r="F3394" s="122">
        <v>1.1416217705909752</v>
      </c>
      <c r="G3394" s="122">
        <v>1.1488431351977864</v>
      </c>
      <c r="H3394" s="99">
        <v>2518.4166666666665</v>
      </c>
      <c r="I3394" s="53">
        <v>2875.0792940858219</v>
      </c>
      <c r="J3394" s="54">
        <v>2717.0617139089882</v>
      </c>
      <c r="K3394" s="55">
        <v>1.0788769586349842</v>
      </c>
      <c r="L3394" s="121">
        <v>2893.2656990676915</v>
      </c>
      <c r="M3394" s="54">
        <v>2708.8073100869874</v>
      </c>
      <c r="N3394" s="120">
        <v>1.0755993422138199</v>
      </c>
      <c r="O3394" s="123">
        <v>2537.9566726591629</v>
      </c>
      <c r="P3394" s="53">
        <v>2897.3865903243336</v>
      </c>
      <c r="Q3394" s="54">
        <v>2738.1645103260803</v>
      </c>
      <c r="R3394" s="55">
        <v>1.0788854434844029</v>
      </c>
      <c r="S3394" s="121">
        <v>2915.7141008138947</v>
      </c>
      <c r="T3394" s="54">
        <v>2729.845733236421</v>
      </c>
      <c r="U3394" s="55">
        <v>1.0756076975798823</v>
      </c>
    </row>
    <row r="3395" spans="1:21" ht="13" x14ac:dyDescent="0.3">
      <c r="A3395" s="44" t="s">
        <v>3926</v>
      </c>
      <c r="B3395" s="44" t="s">
        <v>10127</v>
      </c>
      <c r="C3395" s="98" t="s">
        <v>982</v>
      </c>
      <c r="D3395" s="98" t="s">
        <v>13151</v>
      </c>
      <c r="E3395" s="98" t="s">
        <v>189</v>
      </c>
      <c r="F3395" s="122">
        <v>1.1339864687819565</v>
      </c>
      <c r="G3395" s="122">
        <v>1.1449616332809944</v>
      </c>
      <c r="H3395" s="99">
        <v>8938.3333333333321</v>
      </c>
      <c r="I3395" s="53">
        <v>10135.94905346272</v>
      </c>
      <c r="J3395" s="54">
        <v>9578.8659338706675</v>
      </c>
      <c r="K3395" s="55">
        <v>1.0716613015704646</v>
      </c>
      <c r="L3395" s="121">
        <v>10234.048732143287</v>
      </c>
      <c r="M3395" s="54">
        <v>9581.5832007233876</v>
      </c>
      <c r="N3395" s="120">
        <v>1.0719653030829821</v>
      </c>
      <c r="O3395" s="123">
        <v>9012.5151369883897</v>
      </c>
      <c r="P3395" s="53">
        <v>10220.070215037395</v>
      </c>
      <c r="Q3395" s="54">
        <v>9658.4396605229922</v>
      </c>
      <c r="R3395" s="55">
        <v>1.0716697296722038</v>
      </c>
      <c r="S3395" s="121">
        <v>10318.984051215912</v>
      </c>
      <c r="T3395" s="54">
        <v>9661.1785688052369</v>
      </c>
      <c r="U3395" s="55">
        <v>1.0719736302194554</v>
      </c>
    </row>
    <row r="3396" spans="1:21" ht="13" x14ac:dyDescent="0.3">
      <c r="A3396" s="44" t="s">
        <v>3925</v>
      </c>
      <c r="B3396" s="44" t="s">
        <v>13340</v>
      </c>
      <c r="C3396" s="98" t="s">
        <v>982</v>
      </c>
      <c r="D3396" s="98" t="s">
        <v>13151</v>
      </c>
      <c r="E3396" s="98" t="s">
        <v>189</v>
      </c>
      <c r="F3396" s="122">
        <v>1.1339864687819565</v>
      </c>
      <c r="G3396" s="122">
        <v>1.1449616332809944</v>
      </c>
      <c r="H3396" s="99">
        <v>17482.666666666664</v>
      </c>
      <c r="I3396" s="53">
        <v>19825.10743822535</v>
      </c>
      <c r="J3396" s="54">
        <v>18735.497314922573</v>
      </c>
      <c r="K3396" s="55">
        <v>1.0716613015704646</v>
      </c>
      <c r="L3396" s="121">
        <v>20016.982580773863</v>
      </c>
      <c r="M3396" s="54">
        <v>18740.81207203208</v>
      </c>
      <c r="N3396" s="120">
        <v>1.0719653030829821</v>
      </c>
      <c r="O3396" s="123">
        <v>17635.637571177849</v>
      </c>
      <c r="P3396" s="53">
        <v>19998.574374058371</v>
      </c>
      <c r="Q3396" s="54">
        <v>18899.578948501126</v>
      </c>
      <c r="R3396" s="55">
        <v>1.0716697296722038</v>
      </c>
      <c r="S3396" s="121">
        <v>20192.128397447461</v>
      </c>
      <c r="T3396" s="54">
        <v>18904.938428410143</v>
      </c>
      <c r="U3396" s="55">
        <v>1.0719736302194558</v>
      </c>
    </row>
    <row r="3397" spans="1:21" ht="13" x14ac:dyDescent="0.3">
      <c r="A3397" s="44" t="s">
        <v>3924</v>
      </c>
      <c r="B3397" s="44" t="s">
        <v>13341</v>
      </c>
      <c r="C3397" s="98" t="s">
        <v>982</v>
      </c>
      <c r="D3397" s="98" t="s">
        <v>13151</v>
      </c>
      <c r="E3397" s="98" t="s">
        <v>183</v>
      </c>
      <c r="F3397" s="122">
        <v>1.1416217705909752</v>
      </c>
      <c r="G3397" s="122">
        <v>1.1488431351977864</v>
      </c>
      <c r="H3397" s="99">
        <v>13033.333333333336</v>
      </c>
      <c r="I3397" s="53">
        <v>14879.13707670238</v>
      </c>
      <c r="J3397" s="54">
        <v>14061.363027542631</v>
      </c>
      <c r="K3397" s="55">
        <v>1.0788769586349842</v>
      </c>
      <c r="L3397" s="121">
        <v>14973.255528744485</v>
      </c>
      <c r="M3397" s="54">
        <v>14018.644760186789</v>
      </c>
      <c r="N3397" s="120">
        <v>1.0755993422138199</v>
      </c>
      <c r="O3397" s="123">
        <v>13146.965151313801</v>
      </c>
      <c r="P3397" s="53">
        <v>15008.861633940711</v>
      </c>
      <c r="Q3397" s="54">
        <v>14184.069327749179</v>
      </c>
      <c r="R3397" s="55">
        <v>1.0788854434844029</v>
      </c>
      <c r="S3397" s="121">
        <v>15103.800662771388</v>
      </c>
      <c r="T3397" s="54">
        <v>14140.976916567586</v>
      </c>
      <c r="U3397" s="55">
        <v>1.0756076975798823</v>
      </c>
    </row>
    <row r="3398" spans="1:21" ht="13" x14ac:dyDescent="0.3">
      <c r="A3398" s="44" t="s">
        <v>3923</v>
      </c>
      <c r="B3398" s="44" t="s">
        <v>10126</v>
      </c>
      <c r="C3398" s="98" t="s">
        <v>982</v>
      </c>
      <c r="D3398" s="98" t="s">
        <v>13151</v>
      </c>
      <c r="E3398" s="98" t="s">
        <v>183</v>
      </c>
      <c r="F3398" s="122">
        <v>1.1416217705909752</v>
      </c>
      <c r="G3398" s="122">
        <v>1.1488431351977864</v>
      </c>
      <c r="H3398" s="99">
        <v>6702.8333333333339</v>
      </c>
      <c r="I3398" s="53">
        <v>7652.1004579762093</v>
      </c>
      <c r="J3398" s="54">
        <v>7231.5324409038612</v>
      </c>
      <c r="K3398" s="55">
        <v>1.0788769586349842</v>
      </c>
      <c r="L3398" s="121">
        <v>7700.5040613748961</v>
      </c>
      <c r="M3398" s="54">
        <v>7209.5631243021999</v>
      </c>
      <c r="N3398" s="120">
        <v>1.0755993422138199</v>
      </c>
      <c r="O3398" s="123">
        <v>6759.684921690412</v>
      </c>
      <c r="P3398" s="53">
        <v>7717.003468937326</v>
      </c>
      <c r="Q3398" s="54">
        <v>7292.9256645527912</v>
      </c>
      <c r="R3398" s="55">
        <v>1.0788854434844029</v>
      </c>
      <c r="S3398" s="121">
        <v>7765.817618384016</v>
      </c>
      <c r="T3398" s="54">
        <v>7270.7691349848701</v>
      </c>
      <c r="U3398" s="55">
        <v>1.0756076975798821</v>
      </c>
    </row>
    <row r="3399" spans="1:21" ht="13" x14ac:dyDescent="0.3">
      <c r="A3399" s="44" t="s">
        <v>3922</v>
      </c>
      <c r="B3399" s="44" t="s">
        <v>10125</v>
      </c>
      <c r="C3399" s="98" t="s">
        <v>982</v>
      </c>
      <c r="D3399" s="98" t="s">
        <v>13151</v>
      </c>
      <c r="E3399" s="98" t="s">
        <v>189</v>
      </c>
      <c r="F3399" s="122">
        <v>1.1339864687819565</v>
      </c>
      <c r="G3399" s="122">
        <v>1.1449616332809944</v>
      </c>
      <c r="H3399" s="99">
        <v>22771.166666666668</v>
      </c>
      <c r="I3399" s="53">
        <v>25822.19487837873</v>
      </c>
      <c r="J3399" s="54">
        <v>24402.978108277977</v>
      </c>
      <c r="K3399" s="55">
        <v>1.0716613015704646</v>
      </c>
      <c r="L3399" s="121">
        <v>26072.112178380405</v>
      </c>
      <c r="M3399" s="54">
        <v>24409.900577386434</v>
      </c>
      <c r="N3399" s="120">
        <v>1.0719653030829821</v>
      </c>
      <c r="O3399" s="123">
        <v>22976.970390778275</v>
      </c>
      <c r="P3399" s="53">
        <v>26055.573516746226</v>
      </c>
      <c r="Q3399" s="54">
        <v>24623.723647371582</v>
      </c>
      <c r="R3399" s="55">
        <v>1.0716697296722038</v>
      </c>
      <c r="S3399" s="121">
        <v>26307.749546474544</v>
      </c>
      <c r="T3399" s="54">
        <v>24630.706361247532</v>
      </c>
      <c r="U3399" s="55">
        <v>1.0719736302194556</v>
      </c>
    </row>
    <row r="3400" spans="1:21" ht="13" x14ac:dyDescent="0.3">
      <c r="A3400" s="44" t="s">
        <v>3921</v>
      </c>
      <c r="B3400" s="44" t="s">
        <v>10124</v>
      </c>
      <c r="C3400" s="98" t="s">
        <v>982</v>
      </c>
      <c r="D3400" s="98" t="s">
        <v>13151</v>
      </c>
      <c r="E3400" s="98" t="s">
        <v>183</v>
      </c>
      <c r="F3400" s="122">
        <v>1.1416217705909752</v>
      </c>
      <c r="G3400" s="122">
        <v>1.1488431351977864</v>
      </c>
      <c r="H3400" s="99">
        <v>12840.416666666666</v>
      </c>
      <c r="I3400" s="53">
        <v>14658.899210125868</v>
      </c>
      <c r="J3400" s="54">
        <v>13853.229680939296</v>
      </c>
      <c r="K3400" s="55">
        <v>1.0788769586349842</v>
      </c>
      <c r="L3400" s="121">
        <v>14751.624540579242</v>
      </c>
      <c r="M3400" s="54">
        <v>13811.143720418037</v>
      </c>
      <c r="N3400" s="120">
        <v>1.0755993422138199</v>
      </c>
      <c r="O3400" s="123">
        <v>12940.158724558991</v>
      </c>
      <c r="P3400" s="53">
        <v>14772.76691485929</v>
      </c>
      <c r="Q3400" s="54">
        <v>13960.948884304391</v>
      </c>
      <c r="R3400" s="55">
        <v>1.0788854434844029</v>
      </c>
      <c r="S3400" s="121">
        <v>14866.212519079339</v>
      </c>
      <c r="T3400" s="54">
        <v>13918.534332041121</v>
      </c>
      <c r="U3400" s="55">
        <v>1.0756076975798823</v>
      </c>
    </row>
    <row r="3401" spans="1:21" ht="13" x14ac:dyDescent="0.3">
      <c r="A3401" s="44" t="s">
        <v>3920</v>
      </c>
      <c r="B3401" s="44" t="s">
        <v>10123</v>
      </c>
      <c r="C3401" s="98" t="s">
        <v>982</v>
      </c>
      <c r="D3401" s="98" t="s">
        <v>13151</v>
      </c>
      <c r="E3401" s="98" t="s">
        <v>189</v>
      </c>
      <c r="F3401" s="122">
        <v>1.1339864687819565</v>
      </c>
      <c r="G3401" s="122">
        <v>1.1449616332809944</v>
      </c>
      <c r="H3401" s="99">
        <v>7210.9166666666661</v>
      </c>
      <c r="I3401" s="53">
        <v>8177.0819275142894</v>
      </c>
      <c r="J3401" s="54">
        <v>7727.660340516155</v>
      </c>
      <c r="K3401" s="55">
        <v>1.0716613015704646</v>
      </c>
      <c r="L3401" s="121">
        <v>8256.2229241198092</v>
      </c>
      <c r="M3401" s="54">
        <v>7729.8524700894595</v>
      </c>
      <c r="N3401" s="120">
        <v>1.0719653030829821</v>
      </c>
      <c r="O3401" s="123">
        <v>7271.1630305394774</v>
      </c>
      <c r="P3401" s="53">
        <v>8245.4004889393709</v>
      </c>
      <c r="Q3401" s="54">
        <v>7792.2853193407636</v>
      </c>
      <c r="R3401" s="55">
        <v>1.0716697296722038</v>
      </c>
      <c r="S3401" s="121">
        <v>8325.2026992988649</v>
      </c>
      <c r="T3401" s="54">
        <v>7794.4950297649011</v>
      </c>
      <c r="U3401" s="55">
        <v>1.0719736302194556</v>
      </c>
    </row>
    <row r="3402" spans="1:21" ht="13" x14ac:dyDescent="0.3">
      <c r="A3402" s="44" t="s">
        <v>3919</v>
      </c>
      <c r="B3402" s="44" t="s">
        <v>10122</v>
      </c>
      <c r="C3402" s="98" t="s">
        <v>982</v>
      </c>
      <c r="D3402" s="98" t="s">
        <v>13151</v>
      </c>
      <c r="E3402" s="98" t="s">
        <v>189</v>
      </c>
      <c r="F3402" s="122">
        <v>1.1339864687819565</v>
      </c>
      <c r="G3402" s="122">
        <v>1.1449616332809944</v>
      </c>
      <c r="H3402" s="99">
        <v>18887.500000000004</v>
      </c>
      <c r="I3402" s="53">
        <v>21418.169429119207</v>
      </c>
      <c r="J3402" s="54">
        <v>20241.002833412153</v>
      </c>
      <c r="K3402" s="55">
        <v>1.0716613015704646</v>
      </c>
      <c r="L3402" s="121">
        <v>21625.462848594787</v>
      </c>
      <c r="M3402" s="54">
        <v>20246.744661979832</v>
      </c>
      <c r="N3402" s="120">
        <v>1.0719653030829823</v>
      </c>
      <c r="O3402" s="123">
        <v>19036.832264865596</v>
      </c>
      <c r="P3402" s="53">
        <v>21587.510196829353</v>
      </c>
      <c r="Q3402" s="54">
        <v>20401.196887103601</v>
      </c>
      <c r="R3402" s="55">
        <v>1.0716697296722038</v>
      </c>
      <c r="S3402" s="121">
        <v>21796.442562476845</v>
      </c>
      <c r="T3402" s="54">
        <v>20406.982190846833</v>
      </c>
      <c r="U3402" s="55">
        <v>1.0719736302194556</v>
      </c>
    </row>
    <row r="3403" spans="1:21" ht="13" x14ac:dyDescent="0.3">
      <c r="A3403" s="44" t="s">
        <v>3918</v>
      </c>
      <c r="B3403" s="44" t="s">
        <v>8304</v>
      </c>
      <c r="C3403" s="98" t="s">
        <v>982</v>
      </c>
      <c r="D3403" s="98" t="s">
        <v>13151</v>
      </c>
      <c r="E3403" s="98" t="s">
        <v>189</v>
      </c>
      <c r="F3403" s="122">
        <v>1.1339864687819565</v>
      </c>
      <c r="G3403" s="122">
        <v>1.1449616332809944</v>
      </c>
      <c r="H3403" s="99">
        <v>13215.5</v>
      </c>
      <c r="I3403" s="53">
        <v>14986.198178187946</v>
      </c>
      <c r="J3403" s="54">
        <v>14162.539930904473</v>
      </c>
      <c r="K3403" s="55">
        <v>1.0716613015704646</v>
      </c>
      <c r="L3403" s="121">
        <v>15131.240464624982</v>
      </c>
      <c r="M3403" s="54">
        <v>14166.55746289315</v>
      </c>
      <c r="N3403" s="120">
        <v>1.0719653030829821</v>
      </c>
      <c r="O3403" s="123">
        <v>13333.862419819585</v>
      </c>
      <c r="P3403" s="53">
        <v>15120.419560675646</v>
      </c>
      <c r="Q3403" s="54">
        <v>14289.496734934413</v>
      </c>
      <c r="R3403" s="55">
        <v>1.071669729672204</v>
      </c>
      <c r="S3403" s="121">
        <v>15266.760894140705</v>
      </c>
      <c r="T3403" s="54">
        <v>14293.548903020775</v>
      </c>
      <c r="U3403" s="55">
        <v>1.0719736302194556</v>
      </c>
    </row>
    <row r="3404" spans="1:21" ht="13" x14ac:dyDescent="0.3">
      <c r="A3404" s="44" t="s">
        <v>3917</v>
      </c>
      <c r="B3404" s="44" t="s">
        <v>10121</v>
      </c>
      <c r="C3404" s="98" t="s">
        <v>982</v>
      </c>
      <c r="D3404" s="98" t="s">
        <v>13151</v>
      </c>
      <c r="E3404" s="98" t="s">
        <v>183</v>
      </c>
      <c r="F3404" s="122">
        <v>1.1416217705909752</v>
      </c>
      <c r="G3404" s="122">
        <v>1.1488431351977864</v>
      </c>
      <c r="H3404" s="99">
        <v>5828.666666666667</v>
      </c>
      <c r="I3404" s="53">
        <v>6654.1327601845978</v>
      </c>
      <c r="J3404" s="54">
        <v>6288.4141662304446</v>
      </c>
      <c r="K3404" s="55">
        <v>1.0788769586349842</v>
      </c>
      <c r="L3404" s="121">
        <v>6696.2236873561642</v>
      </c>
      <c r="M3404" s="54">
        <v>6269.3100326502854</v>
      </c>
      <c r="N3404" s="120">
        <v>1.0755993422138199</v>
      </c>
      <c r="O3404" s="123">
        <v>5877.1226716178744</v>
      </c>
      <c r="P3404" s="53">
        <v>6709.4511903527609</v>
      </c>
      <c r="Q3404" s="54">
        <v>6340.7420999806891</v>
      </c>
      <c r="R3404" s="55">
        <v>1.0788854434844029</v>
      </c>
      <c r="S3404" s="121">
        <v>6751.892036003469</v>
      </c>
      <c r="T3404" s="54">
        <v>6321.4783852134278</v>
      </c>
      <c r="U3404" s="55">
        <v>1.0756076975798823</v>
      </c>
    </row>
    <row r="3405" spans="1:21" ht="13" x14ac:dyDescent="0.3">
      <c r="A3405" s="44" t="s">
        <v>3916</v>
      </c>
      <c r="B3405" s="44" t="s">
        <v>10120</v>
      </c>
      <c r="C3405" s="98" t="s">
        <v>982</v>
      </c>
      <c r="D3405" s="98" t="s">
        <v>13151</v>
      </c>
      <c r="E3405" s="98" t="s">
        <v>183</v>
      </c>
      <c r="F3405" s="122">
        <v>1.1416217705909752</v>
      </c>
      <c r="G3405" s="122">
        <v>1.1488431351977864</v>
      </c>
      <c r="H3405" s="99">
        <v>9065.0833333333358</v>
      </c>
      <c r="I3405" s="53">
        <v>10348.896485554742</v>
      </c>
      <c r="J3405" s="54">
        <v>9780.1095364393532</v>
      </c>
      <c r="K3405" s="55">
        <v>1.078876958634984</v>
      </c>
      <c r="L3405" s="121">
        <v>10414.358757495869</v>
      </c>
      <c r="M3405" s="54">
        <v>9750.3976704467987</v>
      </c>
      <c r="N3405" s="120">
        <v>1.0755993422138199</v>
      </c>
      <c r="O3405" s="123">
        <v>9142.9730796907825</v>
      </c>
      <c r="P3405" s="53">
        <v>10437.817115702213</v>
      </c>
      <c r="Q3405" s="54">
        <v>9864.2205658481471</v>
      </c>
      <c r="R3405" s="55">
        <v>1.0788854434844029</v>
      </c>
      <c r="S3405" s="121">
        <v>10503.841857900919</v>
      </c>
      <c r="T3405" s="54">
        <v>9834.2522232810479</v>
      </c>
      <c r="U3405" s="55">
        <v>1.0756076975798823</v>
      </c>
    </row>
    <row r="3406" spans="1:21" ht="13" x14ac:dyDescent="0.3">
      <c r="A3406" s="44" t="s">
        <v>3915</v>
      </c>
      <c r="B3406" s="44" t="s">
        <v>10016</v>
      </c>
      <c r="C3406" s="98" t="s">
        <v>982</v>
      </c>
      <c r="D3406" s="98" t="s">
        <v>13151</v>
      </c>
      <c r="E3406" s="98" t="s">
        <v>189</v>
      </c>
      <c r="F3406" s="122">
        <v>1.1339864687819565</v>
      </c>
      <c r="G3406" s="122">
        <v>1.1449616332809944</v>
      </c>
      <c r="H3406" s="99">
        <v>6541.6666666666661</v>
      </c>
      <c r="I3406" s="53">
        <v>7418.161483281965</v>
      </c>
      <c r="J3406" s="54">
        <v>7010.451014440122</v>
      </c>
      <c r="K3406" s="55">
        <v>1.0716613015704646</v>
      </c>
      <c r="L3406" s="121">
        <v>7489.9573510465043</v>
      </c>
      <c r="M3406" s="54">
        <v>7012.4396910011747</v>
      </c>
      <c r="N3406" s="120">
        <v>1.0719653030829821</v>
      </c>
      <c r="O3406" s="123">
        <v>6598.9415095323329</v>
      </c>
      <c r="P3406" s="53">
        <v>7483.1103800932442</v>
      </c>
      <c r="Q3406" s="54">
        <v>7071.8858636431996</v>
      </c>
      <c r="R3406" s="55">
        <v>1.0716697296722038</v>
      </c>
      <c r="S3406" s="121">
        <v>7555.5348486798912</v>
      </c>
      <c r="T3406" s="54">
        <v>7073.8912855792296</v>
      </c>
      <c r="U3406" s="55">
        <v>1.0719736302194556</v>
      </c>
    </row>
    <row r="3407" spans="1:21" ht="13" x14ac:dyDescent="0.3">
      <c r="A3407" s="44" t="s">
        <v>3914</v>
      </c>
      <c r="B3407" s="44" t="s">
        <v>13342</v>
      </c>
      <c r="C3407" s="98" t="s">
        <v>982</v>
      </c>
      <c r="D3407" s="98" t="s">
        <v>13151</v>
      </c>
      <c r="E3407" s="98" t="s">
        <v>189</v>
      </c>
      <c r="F3407" s="122">
        <v>1.1339864687819565</v>
      </c>
      <c r="G3407" s="122">
        <v>1.1449616332809944</v>
      </c>
      <c r="H3407" s="99">
        <v>8827.8333333333358</v>
      </c>
      <c r="I3407" s="53">
        <v>10010.643548662318</v>
      </c>
      <c r="J3407" s="54">
        <v>9460.4473600471356</v>
      </c>
      <c r="K3407" s="55">
        <v>1.0716613015704646</v>
      </c>
      <c r="L3407" s="121">
        <v>10107.530471665741</v>
      </c>
      <c r="M3407" s="54">
        <v>9463.1310347327217</v>
      </c>
      <c r="N3407" s="120">
        <v>1.0719653030829821</v>
      </c>
      <c r="O3407" s="123">
        <v>8905.6148030239383</v>
      </c>
      <c r="P3407" s="53">
        <v>10098.846682813435</v>
      </c>
      <c r="Q3407" s="54">
        <v>9543.8778085214399</v>
      </c>
      <c r="R3407" s="55">
        <v>1.0716697296722038</v>
      </c>
      <c r="S3407" s="121">
        <v>10196.587270241689</v>
      </c>
      <c r="T3407" s="54">
        <v>9546.5842297336912</v>
      </c>
      <c r="U3407" s="55">
        <v>1.0719736302194554</v>
      </c>
    </row>
    <row r="3408" spans="1:21" ht="13" x14ac:dyDescent="0.3">
      <c r="A3408" s="44" t="s">
        <v>3913</v>
      </c>
      <c r="B3408" s="44" t="s">
        <v>10119</v>
      </c>
      <c r="C3408" s="98" t="s">
        <v>982</v>
      </c>
      <c r="D3408" s="98" t="s">
        <v>13151</v>
      </c>
      <c r="E3408" s="98" t="s">
        <v>183</v>
      </c>
      <c r="F3408" s="122">
        <v>1.1416217705909752</v>
      </c>
      <c r="G3408" s="122">
        <v>1.1488431351977864</v>
      </c>
      <c r="H3408" s="99">
        <v>11699.749999999998</v>
      </c>
      <c r="I3408" s="53">
        <v>13356.68931047176</v>
      </c>
      <c r="J3408" s="54">
        <v>12622.590696789655</v>
      </c>
      <c r="K3408" s="55">
        <v>1.0788769586349842</v>
      </c>
      <c r="L3408" s="121">
        <v>13441.177471030298</v>
      </c>
      <c r="M3408" s="54">
        <v>12584.243404066137</v>
      </c>
      <c r="N3408" s="120">
        <v>1.0755993422138199</v>
      </c>
      <c r="O3408" s="123">
        <v>11792.17549132268</v>
      </c>
      <c r="P3408" s="53">
        <v>13462.204263523301</v>
      </c>
      <c r="Q3408" s="54">
        <v>12722.406484601575</v>
      </c>
      <c r="R3408" s="55">
        <v>1.0788854434844029</v>
      </c>
      <c r="S3408" s="121">
        <v>13547.359862253645</v>
      </c>
      <c r="T3408" s="54">
        <v>12683.754729679504</v>
      </c>
      <c r="U3408" s="55">
        <v>1.0756076975798823</v>
      </c>
    </row>
    <row r="3409" spans="1:21" ht="13" x14ac:dyDescent="0.3">
      <c r="A3409" s="44" t="s">
        <v>3912</v>
      </c>
      <c r="B3409" s="44" t="s">
        <v>10118</v>
      </c>
      <c r="C3409" s="98" t="s">
        <v>982</v>
      </c>
      <c r="D3409" s="98" t="s">
        <v>13151</v>
      </c>
      <c r="E3409" s="98" t="s">
        <v>183</v>
      </c>
      <c r="F3409" s="122">
        <v>1.1416217705909752</v>
      </c>
      <c r="G3409" s="122">
        <v>1.1488431351977864</v>
      </c>
      <c r="H3409" s="99">
        <v>11450.833333333336</v>
      </c>
      <c r="I3409" s="53">
        <v>13072.520624742161</v>
      </c>
      <c r="J3409" s="54">
        <v>12354.040240502767</v>
      </c>
      <c r="K3409" s="55">
        <v>1.0788769586349842</v>
      </c>
      <c r="L3409" s="121">
        <v>13155.211267293987</v>
      </c>
      <c r="M3409" s="54">
        <v>12316.508801133419</v>
      </c>
      <c r="N3409" s="120">
        <v>1.0755993422138199</v>
      </c>
      <c r="O3409" s="123">
        <v>11555.327647468835</v>
      </c>
      <c r="P3409" s="53">
        <v>13191.81360866222</v>
      </c>
      <c r="Q3409" s="54">
        <v>12466.874793546995</v>
      </c>
      <c r="R3409" s="55">
        <v>1.0788854434844026</v>
      </c>
      <c r="S3409" s="121">
        <v>13275.258842755758</v>
      </c>
      <c r="T3409" s="54">
        <v>12428.99936567511</v>
      </c>
      <c r="U3409" s="55">
        <v>1.0756076975798821</v>
      </c>
    </row>
    <row r="3410" spans="1:21" ht="13" x14ac:dyDescent="0.3">
      <c r="A3410" s="44" t="s">
        <v>3911</v>
      </c>
      <c r="B3410" s="44" t="s">
        <v>13343</v>
      </c>
      <c r="C3410" s="98" t="s">
        <v>982</v>
      </c>
      <c r="D3410" s="98" t="s">
        <v>13151</v>
      </c>
      <c r="E3410" s="98" t="s">
        <v>183</v>
      </c>
      <c r="F3410" s="122">
        <v>1.1416217705909752</v>
      </c>
      <c r="G3410" s="122">
        <v>1.1488431351977864</v>
      </c>
      <c r="H3410" s="99">
        <v>7353.4166666666679</v>
      </c>
      <c r="I3410" s="53">
        <v>8394.8205548931892</v>
      </c>
      <c r="J3410" s="54">
        <v>7933.4318089091394</v>
      </c>
      <c r="K3410" s="55">
        <v>1.0788769586349845</v>
      </c>
      <c r="L3410" s="121">
        <v>8447.9222577489909</v>
      </c>
      <c r="M3410" s="54">
        <v>7909.3301296908094</v>
      </c>
      <c r="N3410" s="120">
        <v>1.0755993422138201</v>
      </c>
      <c r="O3410" s="123">
        <v>7409.7179630710116</v>
      </c>
      <c r="P3410" s="53">
        <v>8459.0953405808832</v>
      </c>
      <c r="Q3410" s="54">
        <v>7994.2368506822149</v>
      </c>
      <c r="R3410" s="55">
        <v>1.0788854434844029</v>
      </c>
      <c r="S3410" s="121">
        <v>8512.603615625856</v>
      </c>
      <c r="T3410" s="54">
        <v>7969.9496779751053</v>
      </c>
      <c r="U3410" s="55">
        <v>1.0756076975798823</v>
      </c>
    </row>
    <row r="3411" spans="1:21" ht="13" x14ac:dyDescent="0.3">
      <c r="A3411" s="44" t="s">
        <v>3910</v>
      </c>
      <c r="B3411" s="44" t="s">
        <v>10117</v>
      </c>
      <c r="C3411" s="98" t="s">
        <v>982</v>
      </c>
      <c r="D3411" s="98" t="s">
        <v>13151</v>
      </c>
      <c r="E3411" s="98" t="s">
        <v>189</v>
      </c>
      <c r="F3411" s="122">
        <v>1.1339864687819565</v>
      </c>
      <c r="G3411" s="122">
        <v>1.1449616332809944</v>
      </c>
      <c r="H3411" s="99">
        <v>13695.75</v>
      </c>
      <c r="I3411" s="53">
        <v>15530.795179820481</v>
      </c>
      <c r="J3411" s="54">
        <v>14677.20527098369</v>
      </c>
      <c r="K3411" s="55">
        <v>1.0716613015704646</v>
      </c>
      <c r="L3411" s="121">
        <v>15681.10828900818</v>
      </c>
      <c r="M3411" s="54">
        <v>14681.368799698754</v>
      </c>
      <c r="N3411" s="120">
        <v>1.0719653030829823</v>
      </c>
      <c r="O3411" s="123">
        <v>13810.483175871675</v>
      </c>
      <c r="P3411" s="53">
        <v>15660.901048779342</v>
      </c>
      <c r="Q3411" s="54">
        <v>14800.276771728917</v>
      </c>
      <c r="R3411" s="55">
        <v>1.0716697296722038</v>
      </c>
      <c r="S3411" s="121">
        <v>15812.473373445728</v>
      </c>
      <c r="T3411" s="54">
        <v>14804.473785123875</v>
      </c>
      <c r="U3411" s="55">
        <v>1.0719736302194556</v>
      </c>
    </row>
    <row r="3412" spans="1:21" ht="13" x14ac:dyDescent="0.3">
      <c r="A3412" s="44" t="s">
        <v>3909</v>
      </c>
      <c r="B3412" s="44" t="s">
        <v>10116</v>
      </c>
      <c r="C3412" s="98" t="s">
        <v>982</v>
      </c>
      <c r="D3412" s="98" t="s">
        <v>13151</v>
      </c>
      <c r="E3412" s="98" t="s">
        <v>183</v>
      </c>
      <c r="F3412" s="122">
        <v>1.1416217705909752</v>
      </c>
      <c r="G3412" s="122">
        <v>1.1488431351977864</v>
      </c>
      <c r="H3412" s="99">
        <v>8081.5</v>
      </c>
      <c r="I3412" s="53">
        <v>9226.0163390309663</v>
      </c>
      <c r="J3412" s="54">
        <v>8718.9441412086253</v>
      </c>
      <c r="K3412" s="55">
        <v>1.0788769586349842</v>
      </c>
      <c r="L3412" s="121">
        <v>9284.3757971009109</v>
      </c>
      <c r="M3412" s="54">
        <v>8692.4560841009861</v>
      </c>
      <c r="N3412" s="120">
        <v>1.0755993422138199</v>
      </c>
      <c r="O3412" s="123">
        <v>8141.2093604519087</v>
      </c>
      <c r="P3412" s="53">
        <v>9294.1818448309295</v>
      </c>
      <c r="Q3412" s="54">
        <v>8783.4322713505298</v>
      </c>
      <c r="R3412" s="55">
        <v>1.0788854434844029</v>
      </c>
      <c r="S3412" s="121">
        <v>9352.9724859631351</v>
      </c>
      <c r="T3412" s="54">
        <v>8756.747455711462</v>
      </c>
      <c r="U3412" s="55">
        <v>1.0756076975798821</v>
      </c>
    </row>
    <row r="3413" spans="1:21" ht="13" x14ac:dyDescent="0.3">
      <c r="A3413" s="44" t="s">
        <v>3908</v>
      </c>
      <c r="B3413" s="44" t="s">
        <v>10115</v>
      </c>
      <c r="C3413" s="98" t="s">
        <v>982</v>
      </c>
      <c r="D3413" s="98" t="s">
        <v>13151</v>
      </c>
      <c r="E3413" s="98" t="s">
        <v>183</v>
      </c>
      <c r="F3413" s="122">
        <v>1.1416217705909752</v>
      </c>
      <c r="G3413" s="122">
        <v>1.1488431351977864</v>
      </c>
      <c r="H3413" s="99">
        <v>8385.8333333333339</v>
      </c>
      <c r="I3413" s="53">
        <v>9573.4498978808206</v>
      </c>
      <c r="J3413" s="54">
        <v>9047.2823622865399</v>
      </c>
      <c r="K3413" s="55">
        <v>1.0788769586349842</v>
      </c>
      <c r="L3413" s="121">
        <v>9634.0070579127714</v>
      </c>
      <c r="M3413" s="54">
        <v>9019.7968172480596</v>
      </c>
      <c r="N3413" s="120">
        <v>1.0755993422138199</v>
      </c>
      <c r="O3413" s="123">
        <v>8449.5258663094537</v>
      </c>
      <c r="P3413" s="53">
        <v>9646.1626801504426</v>
      </c>
      <c r="Q3413" s="54">
        <v>9116.0704615062077</v>
      </c>
      <c r="R3413" s="55">
        <v>1.0788854434844029</v>
      </c>
      <c r="S3413" s="121">
        <v>9707.1797871857452</v>
      </c>
      <c r="T3413" s="54">
        <v>9088.3750627027712</v>
      </c>
      <c r="U3413" s="55">
        <v>1.0756076975798823</v>
      </c>
    </row>
    <row r="3414" spans="1:21" ht="13" x14ac:dyDescent="0.3">
      <c r="A3414" s="44" t="s">
        <v>3907</v>
      </c>
      <c r="B3414" s="44" t="s">
        <v>10114</v>
      </c>
      <c r="C3414" s="98" t="s">
        <v>982</v>
      </c>
      <c r="D3414" s="98" t="s">
        <v>13151</v>
      </c>
      <c r="E3414" s="98" t="s">
        <v>189</v>
      </c>
      <c r="F3414" s="122">
        <v>1.1339864687819565</v>
      </c>
      <c r="G3414" s="122">
        <v>1.1449616332809944</v>
      </c>
      <c r="H3414" s="99">
        <v>7534.1666666666661</v>
      </c>
      <c r="I3414" s="53">
        <v>8543.6430535480577</v>
      </c>
      <c r="J3414" s="54">
        <v>8074.0748562488079</v>
      </c>
      <c r="K3414" s="55">
        <v>1.0716613015704646</v>
      </c>
      <c r="L3414" s="121">
        <v>8626.3317720778923</v>
      </c>
      <c r="M3414" s="54">
        <v>8076.3652543110347</v>
      </c>
      <c r="N3414" s="120">
        <v>1.0719653030829823</v>
      </c>
      <c r="O3414" s="123">
        <v>7600.7030854331642</v>
      </c>
      <c r="P3414" s="53">
        <v>8619.0944521104757</v>
      </c>
      <c r="Q3414" s="54">
        <v>8145.4434208848443</v>
      </c>
      <c r="R3414" s="55">
        <v>1.0716697296722038</v>
      </c>
      <c r="S3414" s="121">
        <v>8702.5134187814492</v>
      </c>
      <c r="T3414" s="54">
        <v>8147.7532787120053</v>
      </c>
      <c r="U3414" s="55">
        <v>1.0719736302194556</v>
      </c>
    </row>
    <row r="3415" spans="1:21" ht="13" x14ac:dyDescent="0.3">
      <c r="A3415" s="44" t="s">
        <v>3906</v>
      </c>
      <c r="B3415" s="44" t="s">
        <v>13344</v>
      </c>
      <c r="C3415" s="98" t="s">
        <v>982</v>
      </c>
      <c r="D3415" s="98" t="s">
        <v>13151</v>
      </c>
      <c r="E3415" s="98" t="s">
        <v>189</v>
      </c>
      <c r="F3415" s="122">
        <v>1.1339864687819565</v>
      </c>
      <c r="G3415" s="122">
        <v>1.1449616332809944</v>
      </c>
      <c r="H3415" s="99">
        <v>7360.9999999999991</v>
      </c>
      <c r="I3415" s="53">
        <v>8347.2743967039805</v>
      </c>
      <c r="J3415" s="54">
        <v>7888.4988408601876</v>
      </c>
      <c r="K3415" s="55">
        <v>1.0716613015704644</v>
      </c>
      <c r="L3415" s="121">
        <v>8428.0625825813986</v>
      </c>
      <c r="M3415" s="54">
        <v>7890.7365959938306</v>
      </c>
      <c r="N3415" s="120">
        <v>1.0719653030829821</v>
      </c>
      <c r="O3415" s="123">
        <v>7422.4140907475103</v>
      </c>
      <c r="P3415" s="53">
        <v>8416.9171446042055</v>
      </c>
      <c r="Q3415" s="54">
        <v>7954.3765021465406</v>
      </c>
      <c r="R3415" s="55">
        <v>1.0716697296722038</v>
      </c>
      <c r="S3415" s="121">
        <v>8498.3793602301357</v>
      </c>
      <c r="T3415" s="54">
        <v>7956.6321778506472</v>
      </c>
      <c r="U3415" s="55">
        <v>1.0719736302194554</v>
      </c>
    </row>
    <row r="3416" spans="1:21" ht="13" x14ac:dyDescent="0.3">
      <c r="A3416" s="44" t="s">
        <v>3905</v>
      </c>
      <c r="B3416" s="44" t="s">
        <v>10113</v>
      </c>
      <c r="C3416" s="98" t="s">
        <v>982</v>
      </c>
      <c r="D3416" s="98" t="s">
        <v>13151</v>
      </c>
      <c r="E3416" s="98" t="s">
        <v>189</v>
      </c>
      <c r="F3416" s="122">
        <v>1.1339864687819565</v>
      </c>
      <c r="G3416" s="122">
        <v>1.1449616332809944</v>
      </c>
      <c r="H3416" s="99">
        <v>4620.0833333333339</v>
      </c>
      <c r="I3416" s="53">
        <v>5239.1119846450383</v>
      </c>
      <c r="J3416" s="54">
        <v>4951.1645183640112</v>
      </c>
      <c r="K3416" s="55">
        <v>1.0716613015704646</v>
      </c>
      <c r="L3416" s="121">
        <v>5289.8181592276351</v>
      </c>
      <c r="M3416" s="54">
        <v>4952.5690306853021</v>
      </c>
      <c r="N3416" s="120">
        <v>1.0719653030829823</v>
      </c>
      <c r="O3416" s="123">
        <v>4661.2812941652774</v>
      </c>
      <c r="P3416" s="53">
        <v>5285.8299147698708</v>
      </c>
      <c r="Q3416" s="54">
        <v>4995.3540644442028</v>
      </c>
      <c r="R3416" s="55">
        <v>1.0716697296722038</v>
      </c>
      <c r="S3416" s="121">
        <v>5336.9882437496235</v>
      </c>
      <c r="T3416" s="54">
        <v>4996.7706303803943</v>
      </c>
      <c r="U3416" s="55">
        <v>1.0719736302194556</v>
      </c>
    </row>
    <row r="3417" spans="1:21" ht="13" x14ac:dyDescent="0.3">
      <c r="A3417" s="44" t="s">
        <v>3904</v>
      </c>
      <c r="B3417" s="44" t="s">
        <v>10112</v>
      </c>
      <c r="C3417" s="98" t="s">
        <v>982</v>
      </c>
      <c r="D3417" s="98" t="s">
        <v>13151</v>
      </c>
      <c r="E3417" s="98" t="s">
        <v>189</v>
      </c>
      <c r="F3417" s="122">
        <v>1.1339864687819565</v>
      </c>
      <c r="G3417" s="122">
        <v>1.1449616332809944</v>
      </c>
      <c r="H3417" s="99">
        <v>3651.75</v>
      </c>
      <c r="I3417" s="53">
        <v>4141.0350873745101</v>
      </c>
      <c r="J3417" s="54">
        <v>3913.4391580099441</v>
      </c>
      <c r="K3417" s="55">
        <v>1.0716613015704646</v>
      </c>
      <c r="L3417" s="121">
        <v>4181.113644333871</v>
      </c>
      <c r="M3417" s="54">
        <v>3914.5492955332797</v>
      </c>
      <c r="N3417" s="120">
        <v>1.0719653030829821</v>
      </c>
      <c r="O3417" s="123">
        <v>3682.7408099342592</v>
      </c>
      <c r="P3417" s="53">
        <v>4176.1782464965536</v>
      </c>
      <c r="Q3417" s="54">
        <v>3946.6818482350409</v>
      </c>
      <c r="R3417" s="55">
        <v>1.071669729672204</v>
      </c>
      <c r="S3417" s="121">
        <v>4216.5969326929016</v>
      </c>
      <c r="T3417" s="54">
        <v>3947.8010351825656</v>
      </c>
      <c r="U3417" s="55">
        <v>1.0719736302194556</v>
      </c>
    </row>
    <row r="3418" spans="1:21" ht="13" x14ac:dyDescent="0.3">
      <c r="A3418" s="44" t="s">
        <v>3903</v>
      </c>
      <c r="B3418" s="44" t="s">
        <v>13345</v>
      </c>
      <c r="C3418" s="98" t="s">
        <v>982</v>
      </c>
      <c r="D3418" s="98" t="s">
        <v>13151</v>
      </c>
      <c r="E3418" s="98" t="s">
        <v>183</v>
      </c>
      <c r="F3418" s="122">
        <v>1.1416217705909752</v>
      </c>
      <c r="G3418" s="122">
        <v>1.1488431351977864</v>
      </c>
      <c r="H3418" s="99">
        <v>11762.333333333336</v>
      </c>
      <c r="I3418" s="53">
        <v>13428.135806281251</v>
      </c>
      <c r="J3418" s="54">
        <v>12690.110413117565</v>
      </c>
      <c r="K3418" s="55">
        <v>1.0788769586349842</v>
      </c>
      <c r="L3418" s="121">
        <v>13513.075903908099</v>
      </c>
      <c r="M3418" s="54">
        <v>12651.557996233025</v>
      </c>
      <c r="N3418" s="120">
        <v>1.0755993422138199</v>
      </c>
      <c r="O3418" s="123">
        <v>11856.706386651851</v>
      </c>
      <c r="P3418" s="53">
        <v>13535.87413850681</v>
      </c>
      <c r="Q3418" s="54">
        <v>12792.027928227233</v>
      </c>
      <c r="R3418" s="55">
        <v>1.0788854434844029</v>
      </c>
      <c r="S3418" s="121">
        <v>13621.495738360729</v>
      </c>
      <c r="T3418" s="54">
        <v>12753.164657427282</v>
      </c>
      <c r="U3418" s="55">
        <v>1.0756076975798823</v>
      </c>
    </row>
    <row r="3419" spans="1:21" ht="13" x14ac:dyDescent="0.3">
      <c r="A3419" s="44" t="s">
        <v>3902</v>
      </c>
      <c r="B3419" s="44" t="s">
        <v>13346</v>
      </c>
      <c r="C3419" s="98" t="s">
        <v>982</v>
      </c>
      <c r="D3419" s="98" t="s">
        <v>13151</v>
      </c>
      <c r="E3419" s="98" t="s">
        <v>183</v>
      </c>
      <c r="F3419" s="122">
        <v>1.1416217705909752</v>
      </c>
      <c r="G3419" s="122">
        <v>1.1488431351977864</v>
      </c>
      <c r="H3419" s="99">
        <v>3774.4166666666665</v>
      </c>
      <c r="I3419" s="53">
        <v>4308.9562379480867</v>
      </c>
      <c r="J3419" s="54">
        <v>4072.1311739545285</v>
      </c>
      <c r="K3419" s="55">
        <v>1.0788769586349842</v>
      </c>
      <c r="L3419" s="121">
        <v>4336.2126768761109</v>
      </c>
      <c r="M3419" s="54">
        <v>4059.7600839075449</v>
      </c>
      <c r="N3419" s="120">
        <v>1.0755993422138197</v>
      </c>
      <c r="O3419" s="123">
        <v>3803.3175432424932</v>
      </c>
      <c r="P3419" s="53">
        <v>4341.9501078362127</v>
      </c>
      <c r="Q3419" s="54">
        <v>4103.3439343531863</v>
      </c>
      <c r="R3419" s="55">
        <v>1.0788854434844026</v>
      </c>
      <c r="S3419" s="121">
        <v>4369.4152505314487</v>
      </c>
      <c r="T3419" s="54">
        <v>4090.8776258522325</v>
      </c>
      <c r="U3419" s="55">
        <v>1.0756076975798823</v>
      </c>
    </row>
    <row r="3420" spans="1:21" ht="13" x14ac:dyDescent="0.3">
      <c r="A3420" s="44" t="s">
        <v>3901</v>
      </c>
      <c r="B3420" s="44" t="s">
        <v>10111</v>
      </c>
      <c r="C3420" s="98" t="s">
        <v>982</v>
      </c>
      <c r="D3420" s="98" t="s">
        <v>13151</v>
      </c>
      <c r="E3420" s="98" t="s">
        <v>183</v>
      </c>
      <c r="F3420" s="122">
        <v>1.1416217705909752</v>
      </c>
      <c r="G3420" s="122">
        <v>1.1488431351977864</v>
      </c>
      <c r="H3420" s="99">
        <v>4926.75</v>
      </c>
      <c r="I3420" s="53">
        <v>5624.4850582590871</v>
      </c>
      <c r="J3420" s="54">
        <v>5315.3570559549089</v>
      </c>
      <c r="K3420" s="55">
        <v>1.0788769586349842</v>
      </c>
      <c r="L3420" s="121">
        <v>5660.0629163356944</v>
      </c>
      <c r="M3420" s="54">
        <v>5299.209059251938</v>
      </c>
      <c r="N3420" s="120">
        <v>1.0755993422138201</v>
      </c>
      <c r="O3420" s="123">
        <v>4966.0810184773591</v>
      </c>
      <c r="P3420" s="53">
        <v>5669.3862052123559</v>
      </c>
      <c r="Q3420" s="54">
        <v>5357.8325219994204</v>
      </c>
      <c r="R3420" s="55">
        <v>1.0788854434844029</v>
      </c>
      <c r="S3420" s="121">
        <v>5705.2480869137453</v>
      </c>
      <c r="T3420" s="54">
        <v>5341.5549702795888</v>
      </c>
      <c r="U3420" s="55">
        <v>1.0756076975798823</v>
      </c>
    </row>
    <row r="3421" spans="1:21" ht="13" x14ac:dyDescent="0.3">
      <c r="A3421" s="44" t="s">
        <v>3900</v>
      </c>
      <c r="B3421" s="44" t="s">
        <v>10110</v>
      </c>
      <c r="C3421" s="98" t="s">
        <v>982</v>
      </c>
      <c r="D3421" s="98" t="s">
        <v>13151</v>
      </c>
      <c r="E3421" s="98" t="s">
        <v>183</v>
      </c>
      <c r="F3421" s="122">
        <v>1.1416217705909752</v>
      </c>
      <c r="G3421" s="122">
        <v>1.1488431351977864</v>
      </c>
      <c r="H3421" s="99">
        <v>7631.75</v>
      </c>
      <c r="I3421" s="53">
        <v>8712.5719477076746</v>
      </c>
      <c r="J3421" s="54">
        <v>8233.7192290625408</v>
      </c>
      <c r="K3421" s="55">
        <v>1.0788769586349842</v>
      </c>
      <c r="L3421" s="121">
        <v>8767.6835970457068</v>
      </c>
      <c r="M3421" s="54">
        <v>8208.7052799403209</v>
      </c>
      <c r="N3421" s="120">
        <v>1.0755993422138199</v>
      </c>
      <c r="O3421" s="123">
        <v>7690.8233022125278</v>
      </c>
      <c r="P3421" s="53">
        <v>8780.0113155741965</v>
      </c>
      <c r="Q3421" s="54">
        <v>8297.5173091677425</v>
      </c>
      <c r="R3421" s="55">
        <v>1.0788854434844029</v>
      </c>
      <c r="S3421" s="121">
        <v>8835.5495547660321</v>
      </c>
      <c r="T3421" s="54">
        <v>8272.3087445865222</v>
      </c>
      <c r="U3421" s="55">
        <v>1.0756076975798821</v>
      </c>
    </row>
    <row r="3422" spans="1:21" ht="13" x14ac:dyDescent="0.3">
      <c r="A3422" s="44" t="s">
        <v>3899</v>
      </c>
      <c r="B3422" s="44" t="s">
        <v>10109</v>
      </c>
      <c r="C3422" s="98" t="s">
        <v>982</v>
      </c>
      <c r="D3422" s="98" t="s">
        <v>13151</v>
      </c>
      <c r="E3422" s="98" t="s">
        <v>189</v>
      </c>
      <c r="F3422" s="122">
        <v>1.1339864687819565</v>
      </c>
      <c r="G3422" s="122">
        <v>1.1449616332809944</v>
      </c>
      <c r="H3422" s="99">
        <v>25725.416666666664</v>
      </c>
      <c r="I3422" s="53">
        <v>29172.274403777821</v>
      </c>
      <c r="J3422" s="54">
        <v>27568.933508442518</v>
      </c>
      <c r="K3422" s="55">
        <v>1.0716613015704646</v>
      </c>
      <c r="L3422" s="121">
        <v>29454.615083500779</v>
      </c>
      <c r="M3422" s="54">
        <v>27576.754074019333</v>
      </c>
      <c r="N3422" s="120">
        <v>1.0719653030829821</v>
      </c>
      <c r="O3422" s="123">
        <v>25927.807993072234</v>
      </c>
      <c r="P3422" s="53">
        <v>29401.783429320571</v>
      </c>
      <c r="Q3422" s="54">
        <v>27786.046982928528</v>
      </c>
      <c r="R3422" s="55">
        <v>1.071669729672204</v>
      </c>
      <c r="S3422" s="121">
        <v>29686.345387144007</v>
      </c>
      <c r="T3422" s="54">
        <v>27793.92645796666</v>
      </c>
      <c r="U3422" s="55">
        <v>1.0719736302194556</v>
      </c>
    </row>
    <row r="3423" spans="1:21" ht="13" x14ac:dyDescent="0.3">
      <c r="A3423" s="44" t="s">
        <v>3898</v>
      </c>
      <c r="B3423" s="44" t="s">
        <v>10108</v>
      </c>
      <c r="C3423" s="98" t="s">
        <v>982</v>
      </c>
      <c r="D3423" s="98" t="s">
        <v>13151</v>
      </c>
      <c r="E3423" s="98" t="s">
        <v>189</v>
      </c>
      <c r="F3423" s="122">
        <v>1.1339864687819565</v>
      </c>
      <c r="G3423" s="122">
        <v>1.1449616332809944</v>
      </c>
      <c r="H3423" s="99">
        <v>8725.25</v>
      </c>
      <c r="I3423" s="53">
        <v>9894.3154367397656</v>
      </c>
      <c r="J3423" s="54">
        <v>9350.5127715276958</v>
      </c>
      <c r="K3423" s="55">
        <v>1.0716613015704646</v>
      </c>
      <c r="L3423" s="121">
        <v>9990.0764907849971</v>
      </c>
      <c r="M3423" s="54">
        <v>9353.1652607247906</v>
      </c>
      <c r="N3423" s="120">
        <v>1.0719653030829823</v>
      </c>
      <c r="O3423" s="123">
        <v>8799.566833562636</v>
      </c>
      <c r="P3423" s="53">
        <v>9978.5897204025168</v>
      </c>
      <c r="Q3423" s="54">
        <v>9430.2294097565609</v>
      </c>
      <c r="R3423" s="55">
        <v>1.0716697296722038</v>
      </c>
      <c r="S3423" s="121">
        <v>10075.166413921144</v>
      </c>
      <c r="T3423" s="54">
        <v>9432.9036029328581</v>
      </c>
      <c r="U3423" s="55">
        <v>1.0719736302194556</v>
      </c>
    </row>
    <row r="3424" spans="1:21" ht="13" x14ac:dyDescent="0.3">
      <c r="A3424" s="44" t="s">
        <v>3897</v>
      </c>
      <c r="B3424" s="44" t="s">
        <v>10107</v>
      </c>
      <c r="C3424" s="98" t="s">
        <v>982</v>
      </c>
      <c r="D3424" s="98" t="s">
        <v>13151</v>
      </c>
      <c r="E3424" s="98" t="s">
        <v>189</v>
      </c>
      <c r="F3424" s="122">
        <v>1.1339864687819565</v>
      </c>
      <c r="G3424" s="122">
        <v>1.1449616332809944</v>
      </c>
      <c r="H3424" s="99">
        <v>5277.5</v>
      </c>
      <c r="I3424" s="53">
        <v>5984.6135889967754</v>
      </c>
      <c r="J3424" s="54">
        <v>5655.6925190381262</v>
      </c>
      <c r="K3424" s="55">
        <v>1.0716613015704644</v>
      </c>
      <c r="L3424" s="121">
        <v>6042.5350196404479</v>
      </c>
      <c r="M3424" s="54">
        <v>5657.2968870204386</v>
      </c>
      <c r="N3424" s="120">
        <v>1.0719653030829821</v>
      </c>
      <c r="O3424" s="123">
        <v>5323.1225333250823</v>
      </c>
      <c r="P3424" s="53">
        <v>6036.3489244589728</v>
      </c>
      <c r="Q3424" s="54">
        <v>5704.6292863005074</v>
      </c>
      <c r="R3424" s="55">
        <v>1.0716697296722038</v>
      </c>
      <c r="S3424" s="121">
        <v>6094.7710699107511</v>
      </c>
      <c r="T3424" s="54">
        <v>5706.2469861514737</v>
      </c>
      <c r="U3424" s="55">
        <v>1.0719736302194556</v>
      </c>
    </row>
    <row r="3425" spans="1:21" ht="13" x14ac:dyDescent="0.3">
      <c r="A3425" s="44" t="s">
        <v>3896</v>
      </c>
      <c r="B3425" s="44" t="s">
        <v>10106</v>
      </c>
      <c r="C3425" s="98" t="s">
        <v>982</v>
      </c>
      <c r="D3425" s="98" t="s">
        <v>13151</v>
      </c>
      <c r="E3425" s="98" t="s">
        <v>189</v>
      </c>
      <c r="F3425" s="122">
        <v>1.1339864687819565</v>
      </c>
      <c r="G3425" s="122">
        <v>1.1449616332809944</v>
      </c>
      <c r="H3425" s="99">
        <v>11187</v>
      </c>
      <c r="I3425" s="53">
        <v>12685.906626263748</v>
      </c>
      <c r="J3425" s="54">
        <v>11988.674980668788</v>
      </c>
      <c r="K3425" s="55">
        <v>1.0716613015704646</v>
      </c>
      <c r="L3425" s="121">
        <v>12808.685791514485</v>
      </c>
      <c r="M3425" s="54">
        <v>11992.075845589321</v>
      </c>
      <c r="N3425" s="120">
        <v>1.0719653030829821</v>
      </c>
      <c r="O3425" s="123">
        <v>11275.537330405008</v>
      </c>
      <c r="P3425" s="53">
        <v>12786.306760925105</v>
      </c>
      <c r="Q3425" s="54">
        <v>12083.652042783979</v>
      </c>
      <c r="R3425" s="55">
        <v>1.071669729672204</v>
      </c>
      <c r="S3425" s="121">
        <v>12910.057637941341</v>
      </c>
      <c r="T3425" s="54">
        <v>12087.078684749245</v>
      </c>
      <c r="U3425" s="55">
        <v>1.0719736302194556</v>
      </c>
    </row>
    <row r="3426" spans="1:21" ht="13" x14ac:dyDescent="0.3">
      <c r="A3426" s="44" t="s">
        <v>3895</v>
      </c>
      <c r="B3426" s="44" t="s">
        <v>10105</v>
      </c>
      <c r="C3426" s="98" t="s">
        <v>982</v>
      </c>
      <c r="D3426" s="98" t="s">
        <v>13151</v>
      </c>
      <c r="E3426" s="98" t="s">
        <v>183</v>
      </c>
      <c r="F3426" s="122">
        <v>1.1416217705909752</v>
      </c>
      <c r="G3426" s="122">
        <v>1.1488431351977864</v>
      </c>
      <c r="H3426" s="99">
        <v>8701.1666666666679</v>
      </c>
      <c r="I3426" s="53">
        <v>9933.4412962071747</v>
      </c>
      <c r="J3426" s="54">
        <v>9387.488229909437</v>
      </c>
      <c r="K3426" s="55">
        <v>1.078876958634984</v>
      </c>
      <c r="L3426" s="121">
        <v>9996.2755932118071</v>
      </c>
      <c r="M3426" s="54">
        <v>9358.9691431594838</v>
      </c>
      <c r="N3426" s="120">
        <v>1.0755993422138199</v>
      </c>
      <c r="O3426" s="123">
        <v>8771.114326961906</v>
      </c>
      <c r="P3426" s="53">
        <v>10013.295068002122</v>
      </c>
      <c r="Q3426" s="54">
        <v>9463.0275704966971</v>
      </c>
      <c r="R3426" s="55">
        <v>1.0788854434844031</v>
      </c>
      <c r="S3426" s="121">
        <v>10076.634482565138</v>
      </c>
      <c r="T3426" s="54">
        <v>9434.2780864334127</v>
      </c>
      <c r="U3426" s="55">
        <v>1.0756076975798821</v>
      </c>
    </row>
    <row r="3427" spans="1:21" ht="13" x14ac:dyDescent="0.3">
      <c r="A3427" s="44" t="s">
        <v>3894</v>
      </c>
      <c r="B3427" s="44" t="s">
        <v>10104</v>
      </c>
      <c r="C3427" s="98" t="s">
        <v>982</v>
      </c>
      <c r="D3427" s="98" t="s">
        <v>13151</v>
      </c>
      <c r="E3427" s="98" t="s">
        <v>183</v>
      </c>
      <c r="F3427" s="122">
        <v>1.1416217705909752</v>
      </c>
      <c r="G3427" s="122">
        <v>1.1488431351977864</v>
      </c>
      <c r="H3427" s="99">
        <v>4996.6666666666661</v>
      </c>
      <c r="I3427" s="53">
        <v>5704.3034470529055</v>
      </c>
      <c r="J3427" s="54">
        <v>5390.7885366461369</v>
      </c>
      <c r="K3427" s="55">
        <v>1.0788769586349842</v>
      </c>
      <c r="L3427" s="121">
        <v>5740.3861988716053</v>
      </c>
      <c r="M3427" s="54">
        <v>5374.4113799283869</v>
      </c>
      <c r="N3427" s="120">
        <v>1.0755993422138201</v>
      </c>
      <c r="O3427" s="123">
        <v>5040.5194669053435</v>
      </c>
      <c r="P3427" s="53">
        <v>5754.3667585067569</v>
      </c>
      <c r="Q3427" s="54">
        <v>5438.1430804439369</v>
      </c>
      <c r="R3427" s="55">
        <v>1.0788854434844029</v>
      </c>
      <c r="S3427" s="121">
        <v>5790.7661873850093</v>
      </c>
      <c r="T3427" s="54">
        <v>5421.6215384046309</v>
      </c>
      <c r="U3427" s="55">
        <v>1.0756076975798821</v>
      </c>
    </row>
    <row r="3428" spans="1:21" ht="13" x14ac:dyDescent="0.3">
      <c r="A3428" s="44" t="s">
        <v>3893</v>
      </c>
      <c r="B3428" s="44" t="s">
        <v>10103</v>
      </c>
      <c r="C3428" s="98" t="s">
        <v>982</v>
      </c>
      <c r="D3428" s="98" t="s">
        <v>13151</v>
      </c>
      <c r="E3428" s="98" t="s">
        <v>183</v>
      </c>
      <c r="F3428" s="122">
        <v>1.1416217705909752</v>
      </c>
      <c r="G3428" s="122">
        <v>1.1488431351977864</v>
      </c>
      <c r="H3428" s="99">
        <v>3828</v>
      </c>
      <c r="I3428" s="53">
        <v>4370.1281378222529</v>
      </c>
      <c r="J3428" s="54">
        <v>4129.9409976547195</v>
      </c>
      <c r="K3428" s="55">
        <v>1.0788769586349842</v>
      </c>
      <c r="L3428" s="121">
        <v>4397.7715215371263</v>
      </c>
      <c r="M3428" s="54">
        <v>4117.3942819945032</v>
      </c>
      <c r="N3428" s="120">
        <v>1.0755993422138201</v>
      </c>
      <c r="O3428" s="123">
        <v>3856.7296071729465</v>
      </c>
      <c r="P3428" s="53">
        <v>4402.9264828314153</v>
      </c>
      <c r="Q3428" s="54">
        <v>4160.9694326342105</v>
      </c>
      <c r="R3428" s="55">
        <v>1.0788854434844026</v>
      </c>
      <c r="S3428" s="121">
        <v>4430.7773335146949</v>
      </c>
      <c r="T3428" s="54">
        <v>4148.3280529594567</v>
      </c>
      <c r="U3428" s="55">
        <v>1.0756076975798823</v>
      </c>
    </row>
    <row r="3429" spans="1:21" ht="13" x14ac:dyDescent="0.3">
      <c r="A3429" s="44" t="s">
        <v>3892</v>
      </c>
      <c r="B3429" s="44" t="s">
        <v>10102</v>
      </c>
      <c r="C3429" s="98" t="s">
        <v>982</v>
      </c>
      <c r="D3429" s="98" t="s">
        <v>13151</v>
      </c>
      <c r="E3429" s="98" t="s">
        <v>189</v>
      </c>
      <c r="F3429" s="122">
        <v>1.1339864687819565</v>
      </c>
      <c r="G3429" s="122">
        <v>1.1449616332809944</v>
      </c>
      <c r="H3429" s="99">
        <v>15813.25</v>
      </c>
      <c r="I3429" s="53">
        <v>17932.011527466275</v>
      </c>
      <c r="J3429" s="54">
        <v>16946.448077059147</v>
      </c>
      <c r="K3429" s="55">
        <v>1.0716613015704644</v>
      </c>
      <c r="L3429" s="121">
        <v>18105.564547480684</v>
      </c>
      <c r="M3429" s="54">
        <v>16951.255328976968</v>
      </c>
      <c r="N3429" s="120">
        <v>1.0719653030829821</v>
      </c>
      <c r="O3429" s="123">
        <v>15953.492569981332</v>
      </c>
      <c r="P3429" s="53">
        <v>18091.044704172313</v>
      </c>
      <c r="Q3429" s="54">
        <v>17096.875069799407</v>
      </c>
      <c r="R3429" s="55">
        <v>1.071669729672204</v>
      </c>
      <c r="S3429" s="121">
        <v>18266.136909462035</v>
      </c>
      <c r="T3429" s="54">
        <v>17101.723344922</v>
      </c>
      <c r="U3429" s="55">
        <v>1.0719736302194556</v>
      </c>
    </row>
    <row r="3430" spans="1:21" ht="13" x14ac:dyDescent="0.3">
      <c r="A3430" s="44" t="s">
        <v>3891</v>
      </c>
      <c r="B3430" s="44" t="s">
        <v>10101</v>
      </c>
      <c r="C3430" s="98" t="s">
        <v>982</v>
      </c>
      <c r="D3430" s="98" t="s">
        <v>13151</v>
      </c>
      <c r="E3430" s="98" t="s">
        <v>183</v>
      </c>
      <c r="F3430" s="122">
        <v>1.1416217705909752</v>
      </c>
      <c r="G3430" s="122">
        <v>1.1488431351977864</v>
      </c>
      <c r="H3430" s="99">
        <v>6196.5833333333339</v>
      </c>
      <c r="I3430" s="53">
        <v>7074.1544366145281</v>
      </c>
      <c r="J3430" s="54">
        <v>6685.3509805949006</v>
      </c>
      <c r="K3430" s="55">
        <v>1.0788769586349842</v>
      </c>
      <c r="L3430" s="121">
        <v>7118.9022241810171</v>
      </c>
      <c r="M3430" s="54">
        <v>6665.0409573064535</v>
      </c>
      <c r="N3430" s="120">
        <v>1.0755993422138199</v>
      </c>
      <c r="O3430" s="123">
        <v>6245.8052734723842</v>
      </c>
      <c r="P3430" s="53">
        <v>7130.3472750679939</v>
      </c>
      <c r="Q3430" s="54">
        <v>6738.5083923874754</v>
      </c>
      <c r="R3430" s="55">
        <v>1.0788854434844029</v>
      </c>
      <c r="S3430" s="121">
        <v>7175.4505122108812</v>
      </c>
      <c r="T3430" s="54">
        <v>6718.036229731917</v>
      </c>
      <c r="U3430" s="55">
        <v>1.0756076975798821</v>
      </c>
    </row>
    <row r="3431" spans="1:21" ht="13" x14ac:dyDescent="0.3">
      <c r="A3431" s="44" t="s">
        <v>3890</v>
      </c>
      <c r="B3431" s="44" t="s">
        <v>10100</v>
      </c>
      <c r="C3431" s="98" t="s">
        <v>982</v>
      </c>
      <c r="D3431" s="98" t="s">
        <v>13151</v>
      </c>
      <c r="E3431" s="98" t="s">
        <v>178</v>
      </c>
      <c r="F3431" s="122">
        <v>1.1448402973714753</v>
      </c>
      <c r="G3431" s="122">
        <v>1.1472199366733726</v>
      </c>
      <c r="H3431" s="99">
        <v>18822.5</v>
      </c>
      <c r="I3431" s="53">
        <v>21548.756497274593</v>
      </c>
      <c r="J3431" s="54">
        <v>20364.412689949499</v>
      </c>
      <c r="K3431" s="55">
        <v>1.0819185915765439</v>
      </c>
      <c r="L3431" s="121">
        <v>21593.547258034556</v>
      </c>
      <c r="M3431" s="54">
        <v>20216.863830418748</v>
      </c>
      <c r="N3431" s="120">
        <v>1.0740796297207464</v>
      </c>
      <c r="O3431" s="123">
        <v>18986.840920608171</v>
      </c>
      <c r="P3431" s="53">
        <v>21736.900605693954</v>
      </c>
      <c r="Q3431" s="54">
        <v>20542.377741982331</v>
      </c>
      <c r="R3431" s="55">
        <v>1.0819271003469457</v>
      </c>
      <c r="S3431" s="121">
        <v>21782.082438567504</v>
      </c>
      <c r="T3431" s="54">
        <v>20393.537483434771</v>
      </c>
      <c r="U3431" s="55">
        <v>1.0740879732815258</v>
      </c>
    </row>
    <row r="3432" spans="1:21" ht="13" x14ac:dyDescent="0.3">
      <c r="A3432" s="44" t="s">
        <v>3889</v>
      </c>
      <c r="B3432" s="44" t="s">
        <v>13347</v>
      </c>
      <c r="C3432" s="98" t="s">
        <v>982</v>
      </c>
      <c r="D3432" s="98" t="s">
        <v>13151</v>
      </c>
      <c r="E3432" s="98" t="s">
        <v>178</v>
      </c>
      <c r="F3432" s="122">
        <v>1.1448402973714753</v>
      </c>
      <c r="G3432" s="122">
        <v>1.1472199366733726</v>
      </c>
      <c r="H3432" s="99">
        <v>10435</v>
      </c>
      <c r="I3432" s="53">
        <v>11946.408503071345</v>
      </c>
      <c r="J3432" s="54">
        <v>11289.820503101237</v>
      </c>
      <c r="K3432" s="55">
        <v>1.0819185915765439</v>
      </c>
      <c r="L3432" s="121">
        <v>11971.240039186643</v>
      </c>
      <c r="M3432" s="54">
        <v>11208.020936135988</v>
      </c>
      <c r="N3432" s="120">
        <v>1.0740796297207464</v>
      </c>
      <c r="O3432" s="123">
        <v>10523.48403463915</v>
      </c>
      <c r="P3432" s="53">
        <v>12047.708591600258</v>
      </c>
      <c r="Q3432" s="54">
        <v>11385.642567144512</v>
      </c>
      <c r="R3432" s="55">
        <v>1.0819271003469457</v>
      </c>
      <c r="S3432" s="121">
        <v>12072.750687801974</v>
      </c>
      <c r="T3432" s="54">
        <v>11303.147638626062</v>
      </c>
      <c r="U3432" s="55">
        <v>1.0740879732815261</v>
      </c>
    </row>
    <row r="3433" spans="1:21" ht="13" x14ac:dyDescent="0.3">
      <c r="A3433" s="44" t="s">
        <v>3888</v>
      </c>
      <c r="B3433" s="44" t="s">
        <v>10099</v>
      </c>
      <c r="C3433" s="98" t="s">
        <v>982</v>
      </c>
      <c r="D3433" s="98" t="s">
        <v>13151</v>
      </c>
      <c r="E3433" s="98" t="s">
        <v>188</v>
      </c>
      <c r="F3433" s="122">
        <v>1.146968543996818</v>
      </c>
      <c r="G3433" s="122">
        <v>1.1473529708098822</v>
      </c>
      <c r="H3433" s="99">
        <v>7206.5833333333339</v>
      </c>
      <c r="I3433" s="53">
        <v>8265.7243930250697</v>
      </c>
      <c r="J3433" s="54">
        <v>7811.4309167786159</v>
      </c>
      <c r="K3433" s="55">
        <v>1.0839298673821782</v>
      </c>
      <c r="L3433" s="121">
        <v>8268.4947968889846</v>
      </c>
      <c r="M3433" s="54">
        <v>7741.3419570993501</v>
      </c>
      <c r="N3433" s="120">
        <v>1.0742041823470692</v>
      </c>
      <c r="O3433" s="123">
        <v>7268.3120031709541</v>
      </c>
      <c r="P3433" s="53">
        <v>8336.5252355915854</v>
      </c>
      <c r="Q3433" s="54">
        <v>7878.402425055544</v>
      </c>
      <c r="R3433" s="55">
        <v>1.0839383919702985</v>
      </c>
      <c r="S3433" s="121">
        <v>8339.3193696113194</v>
      </c>
      <c r="T3433" s="54">
        <v>7807.711803044971</v>
      </c>
      <c r="U3433" s="55">
        <v>1.0742125268753862</v>
      </c>
    </row>
    <row r="3434" spans="1:21" ht="13" x14ac:dyDescent="0.3">
      <c r="A3434" s="44" t="s">
        <v>3887</v>
      </c>
      <c r="B3434" s="44" t="s">
        <v>7848</v>
      </c>
      <c r="C3434" s="98" t="s">
        <v>982</v>
      </c>
      <c r="D3434" s="98" t="s">
        <v>13151</v>
      </c>
      <c r="E3434" s="98" t="s">
        <v>178</v>
      </c>
      <c r="F3434" s="122">
        <v>1.1448402973714753</v>
      </c>
      <c r="G3434" s="122">
        <v>1.1472199366733726</v>
      </c>
      <c r="H3434" s="99">
        <v>105.58333333333333</v>
      </c>
      <c r="I3434" s="53">
        <v>120.87605473080492</v>
      </c>
      <c r="J3434" s="54">
        <v>114.23257129395675</v>
      </c>
      <c r="K3434" s="55">
        <v>1.0819185915765439</v>
      </c>
      <c r="L3434" s="121">
        <v>121.12730498043025</v>
      </c>
      <c r="M3434" s="54">
        <v>113.4049075713488</v>
      </c>
      <c r="N3434" s="120">
        <v>1.0740796297207464</v>
      </c>
      <c r="O3434" s="123">
        <v>106.54836287174955</v>
      </c>
      <c r="P3434" s="53">
        <v>121.98085943453761</v>
      </c>
      <c r="Q3434" s="54">
        <v>115.27756128854614</v>
      </c>
      <c r="R3434" s="55">
        <v>1.0819271003469455</v>
      </c>
      <c r="S3434" s="121">
        <v>122.23440610638004</v>
      </c>
      <c r="T3434" s="54">
        <v>114.44231513338207</v>
      </c>
      <c r="U3434" s="55">
        <v>1.0740879732815261</v>
      </c>
    </row>
    <row r="3435" spans="1:21" ht="13" x14ac:dyDescent="0.3">
      <c r="A3435" s="44" t="s">
        <v>3886</v>
      </c>
      <c r="B3435" s="44" t="s">
        <v>9056</v>
      </c>
      <c r="C3435" s="98" t="s">
        <v>982</v>
      </c>
      <c r="D3435" s="98" t="s">
        <v>13151</v>
      </c>
      <c r="E3435" s="98" t="s">
        <v>178</v>
      </c>
      <c r="F3435" s="122">
        <v>1.1448402973714753</v>
      </c>
      <c r="G3435" s="122">
        <v>1.1472199366733726</v>
      </c>
      <c r="H3435" s="99">
        <v>6864.25</v>
      </c>
      <c r="I3435" s="53">
        <v>7858.4700112321498</v>
      </c>
      <c r="J3435" s="54">
        <v>7426.5596922292916</v>
      </c>
      <c r="K3435" s="55">
        <v>1.0819185915765439</v>
      </c>
      <c r="L3435" s="121">
        <v>7874.8044503101983</v>
      </c>
      <c r="M3435" s="54">
        <v>7372.751098310634</v>
      </c>
      <c r="N3435" s="120">
        <v>1.0740796297207464</v>
      </c>
      <c r="O3435" s="123">
        <v>6922.9325031322951</v>
      </c>
      <c r="P3435" s="53">
        <v>7925.6521055686289</v>
      </c>
      <c r="Q3435" s="54">
        <v>7490.1082890115458</v>
      </c>
      <c r="R3435" s="55">
        <v>1.0819271003469455</v>
      </c>
      <c r="S3435" s="121">
        <v>7942.1261878374644</v>
      </c>
      <c r="T3435" s="54">
        <v>7435.8385414541681</v>
      </c>
      <c r="U3435" s="55">
        <v>1.0740879732815258</v>
      </c>
    </row>
    <row r="3436" spans="1:21" ht="13" x14ac:dyDescent="0.3">
      <c r="A3436" s="44" t="s">
        <v>3885</v>
      </c>
      <c r="B3436" s="44" t="s">
        <v>13348</v>
      </c>
      <c r="C3436" s="98" t="s">
        <v>982</v>
      </c>
      <c r="D3436" s="98" t="s">
        <v>13151</v>
      </c>
      <c r="E3436" s="98" t="s">
        <v>178</v>
      </c>
      <c r="F3436" s="122">
        <v>1.1448402973714753</v>
      </c>
      <c r="G3436" s="122">
        <v>1.1472199366733726</v>
      </c>
      <c r="H3436" s="99">
        <v>10998.416666666666</v>
      </c>
      <c r="I3436" s="53">
        <v>12591.430607282056</v>
      </c>
      <c r="J3436" s="54">
        <v>11899.391469571987</v>
      </c>
      <c r="K3436" s="55">
        <v>1.0819185915765439</v>
      </c>
      <c r="L3436" s="121">
        <v>12617.602871840698</v>
      </c>
      <c r="M3436" s="54">
        <v>11813.175300847817</v>
      </c>
      <c r="N3436" s="120">
        <v>1.0740796297207462</v>
      </c>
      <c r="O3436" s="123">
        <v>11092.611635241085</v>
      </c>
      <c r="P3436" s="53">
        <v>12699.26880311569</v>
      </c>
      <c r="Q3436" s="54">
        <v>12001.397141791178</v>
      </c>
      <c r="R3436" s="55">
        <v>1.0819271003469457</v>
      </c>
      <c r="S3436" s="121">
        <v>12725.665217723594</v>
      </c>
      <c r="T3436" s="54">
        <v>11914.440749695172</v>
      </c>
      <c r="U3436" s="55">
        <v>1.0740879732815261</v>
      </c>
    </row>
    <row r="3437" spans="1:21" ht="13" x14ac:dyDescent="0.3">
      <c r="A3437" s="44" t="s">
        <v>3884</v>
      </c>
      <c r="B3437" s="44" t="s">
        <v>13349</v>
      </c>
      <c r="C3437" s="98" t="s">
        <v>982</v>
      </c>
      <c r="D3437" s="98" t="s">
        <v>13151</v>
      </c>
      <c r="E3437" s="98" t="s">
        <v>178</v>
      </c>
      <c r="F3437" s="122">
        <v>1.1448402973714753</v>
      </c>
      <c r="G3437" s="122">
        <v>1.1472199366733726</v>
      </c>
      <c r="H3437" s="99">
        <v>6402.75</v>
      </c>
      <c r="I3437" s="53">
        <v>7330.1262139952132</v>
      </c>
      <c r="J3437" s="54">
        <v>6927.2542622167166</v>
      </c>
      <c r="K3437" s="55">
        <v>1.0819185915765439</v>
      </c>
      <c r="L3437" s="121">
        <v>7345.362449535437</v>
      </c>
      <c r="M3437" s="54">
        <v>6877.0633491945091</v>
      </c>
      <c r="N3437" s="120">
        <v>1.0740796297207464</v>
      </c>
      <c r="O3437" s="123">
        <v>6461.8917357096816</v>
      </c>
      <c r="P3437" s="53">
        <v>7397.8340562921503</v>
      </c>
      <c r="Q3437" s="54">
        <v>6991.2957883722665</v>
      </c>
      <c r="R3437" s="55">
        <v>1.0819271003469455</v>
      </c>
      <c r="S3437" s="121">
        <v>7413.2110278310511</v>
      </c>
      <c r="T3437" s="54">
        <v>6940.6401979730545</v>
      </c>
      <c r="U3437" s="55">
        <v>1.0740879732815261</v>
      </c>
    </row>
    <row r="3438" spans="1:21" ht="13" x14ac:dyDescent="0.3">
      <c r="A3438" s="44" t="s">
        <v>3883</v>
      </c>
      <c r="B3438" s="44" t="s">
        <v>10098</v>
      </c>
      <c r="C3438" s="98" t="s">
        <v>982</v>
      </c>
      <c r="D3438" s="98" t="s">
        <v>13151</v>
      </c>
      <c r="E3438" s="98" t="s">
        <v>178</v>
      </c>
      <c r="F3438" s="122">
        <v>1.1448402973714753</v>
      </c>
      <c r="G3438" s="122">
        <v>1.1472199366733726</v>
      </c>
      <c r="H3438" s="99">
        <v>13868.25</v>
      </c>
      <c r="I3438" s="53">
        <v>15876.931454021962</v>
      </c>
      <c r="J3438" s="54">
        <v>15004.317507631406</v>
      </c>
      <c r="K3438" s="55">
        <v>1.0819185915765439</v>
      </c>
      <c r="L3438" s="121">
        <v>15909.932886770501</v>
      </c>
      <c r="M3438" s="54">
        <v>14895.604824874741</v>
      </c>
      <c r="N3438" s="120">
        <v>1.0740796297207464</v>
      </c>
      <c r="O3438" s="123">
        <v>13984.507221523781</v>
      </c>
      <c r="P3438" s="53">
        <v>16010.027406082831</v>
      </c>
      <c r="Q3438" s="54">
        <v>15130.217347964146</v>
      </c>
      <c r="R3438" s="55">
        <v>1.0819271003469457</v>
      </c>
      <c r="S3438" s="121">
        <v>16043.305489084834</v>
      </c>
      <c r="T3438" s="54">
        <v>15020.591018907342</v>
      </c>
      <c r="U3438" s="55">
        <v>1.0740879732815261</v>
      </c>
    </row>
    <row r="3439" spans="1:21" ht="13" x14ac:dyDescent="0.3">
      <c r="A3439" s="44" t="s">
        <v>3882</v>
      </c>
      <c r="B3439" s="44" t="s">
        <v>13350</v>
      </c>
      <c r="C3439" s="98" t="s">
        <v>982</v>
      </c>
      <c r="D3439" s="98" t="s">
        <v>13151</v>
      </c>
      <c r="E3439" s="98" t="s">
        <v>178</v>
      </c>
      <c r="F3439" s="122">
        <v>1.1448402973714753</v>
      </c>
      <c r="G3439" s="122">
        <v>1.1472199366733726</v>
      </c>
      <c r="H3439" s="99">
        <v>10377.5</v>
      </c>
      <c r="I3439" s="53">
        <v>11880.580185972485</v>
      </c>
      <c r="J3439" s="54">
        <v>11227.610184085584</v>
      </c>
      <c r="K3439" s="55">
        <v>1.0819185915765439</v>
      </c>
      <c r="L3439" s="121">
        <v>11905.274892827925</v>
      </c>
      <c r="M3439" s="54">
        <v>11146.261357427047</v>
      </c>
      <c r="N3439" s="120">
        <v>1.0740796297207464</v>
      </c>
      <c r="O3439" s="123">
        <v>10465.623084513314</v>
      </c>
      <c r="P3439" s="53">
        <v>11981.467044251998</v>
      </c>
      <c r="Q3439" s="54">
        <v>11323.041237151545</v>
      </c>
      <c r="R3439" s="55">
        <v>1.0819271003469455</v>
      </c>
      <c r="S3439" s="121">
        <v>12006.371452262751</v>
      </c>
      <c r="T3439" s="54">
        <v>11240.999887973258</v>
      </c>
      <c r="U3439" s="55">
        <v>1.0740879732815258</v>
      </c>
    </row>
    <row r="3440" spans="1:21" ht="13" x14ac:dyDescent="0.3">
      <c r="A3440" s="44" t="s">
        <v>3881</v>
      </c>
      <c r="B3440" s="44" t="s">
        <v>10097</v>
      </c>
      <c r="C3440" s="98" t="s">
        <v>982</v>
      </c>
      <c r="D3440" s="98" t="s">
        <v>13151</v>
      </c>
      <c r="E3440" s="98" t="s">
        <v>178</v>
      </c>
      <c r="F3440" s="122">
        <v>1.1448402973714753</v>
      </c>
      <c r="G3440" s="122">
        <v>1.1472199366733726</v>
      </c>
      <c r="H3440" s="99">
        <v>25435.166666666668</v>
      </c>
      <c r="I3440" s="53">
        <v>29119.203770359705</v>
      </c>
      <c r="J3440" s="54">
        <v>27518.779696514659</v>
      </c>
      <c r="K3440" s="55">
        <v>1.0819185915765439</v>
      </c>
      <c r="L3440" s="121">
        <v>29179.730292610013</v>
      </c>
      <c r="M3440" s="54">
        <v>27319.394395218806</v>
      </c>
      <c r="N3440" s="120">
        <v>1.0740796297207464</v>
      </c>
      <c r="O3440" s="123">
        <v>25659.81987944436</v>
      </c>
      <c r="P3440" s="53">
        <v>29376.395821281574</v>
      </c>
      <c r="Q3440" s="54">
        <v>27762.054517592147</v>
      </c>
      <c r="R3440" s="55">
        <v>1.0819271003469455</v>
      </c>
      <c r="S3440" s="121">
        <v>29437.456937146308</v>
      </c>
      <c r="T3440" s="54">
        <v>27560.903929081403</v>
      </c>
      <c r="U3440" s="55">
        <v>1.0740879732815261</v>
      </c>
    </row>
    <row r="3441" spans="1:21" ht="13" x14ac:dyDescent="0.3">
      <c r="A3441" s="44" t="s">
        <v>3880</v>
      </c>
      <c r="B3441" s="44" t="s">
        <v>13351</v>
      </c>
      <c r="C3441" s="98" t="s">
        <v>982</v>
      </c>
      <c r="D3441" s="98" t="s">
        <v>13151</v>
      </c>
      <c r="E3441" s="98" t="s">
        <v>181</v>
      </c>
      <c r="F3441" s="122">
        <v>1.1354766796351559</v>
      </c>
      <c r="G3441" s="122">
        <v>1.1443868022595867</v>
      </c>
      <c r="H3441" s="99">
        <v>8722</v>
      </c>
      <c r="I3441" s="53">
        <v>9903.6275997778303</v>
      </c>
      <c r="J3441" s="54">
        <v>9359.3131276488111</v>
      </c>
      <c r="K3441" s="55">
        <v>1.0730696087650551</v>
      </c>
      <c r="L3441" s="121">
        <v>9981.3416893081157</v>
      </c>
      <c r="M3441" s="54">
        <v>9344.9873411855096</v>
      </c>
      <c r="N3441" s="120">
        <v>1.071427120062544</v>
      </c>
      <c r="O3441" s="123">
        <v>8799.9267096792137</v>
      </c>
      <c r="P3441" s="53">
        <v>9992.1115613392758</v>
      </c>
      <c r="Q3441" s="54">
        <v>9443.0081756592372</v>
      </c>
      <c r="R3441" s="55">
        <v>1.0730780479424544</v>
      </c>
      <c r="S3441" s="121">
        <v>10070.519987408521</v>
      </c>
      <c r="T3441" s="54">
        <v>9428.5533727142174</v>
      </c>
      <c r="U3441" s="55">
        <v>1.0714354430183566</v>
      </c>
    </row>
    <row r="3442" spans="1:21" ht="13" x14ac:dyDescent="0.3">
      <c r="A3442" s="44" t="s">
        <v>3879</v>
      </c>
      <c r="B3442" s="44" t="s">
        <v>8097</v>
      </c>
      <c r="C3442" s="98" t="s">
        <v>982</v>
      </c>
      <c r="D3442" s="98" t="s">
        <v>13151</v>
      </c>
      <c r="E3442" s="98" t="s">
        <v>186</v>
      </c>
      <c r="F3442" s="122">
        <v>1.1407330144358965</v>
      </c>
      <c r="G3442" s="122">
        <v>1.1447846727410433</v>
      </c>
      <c r="H3442" s="99">
        <v>32604.5</v>
      </c>
      <c r="I3442" s="53">
        <v>37193.029569175189</v>
      </c>
      <c r="J3442" s="54">
        <v>35148.858980887046</v>
      </c>
      <c r="K3442" s="55">
        <v>1.0780370495142402</v>
      </c>
      <c r="L3442" s="121">
        <v>37325.131862385344</v>
      </c>
      <c r="M3442" s="54">
        <v>34945.490858779449</v>
      </c>
      <c r="N3442" s="120">
        <v>1.0717996245542625</v>
      </c>
      <c r="O3442" s="123">
        <v>32898.535993372774</v>
      </c>
      <c r="P3442" s="53">
        <v>37528.446134247963</v>
      </c>
      <c r="Q3442" s="54">
        <v>35466.119597446916</v>
      </c>
      <c r="R3442" s="55">
        <v>1.0780455277581764</v>
      </c>
      <c r="S3442" s="121">
        <v>37661.739760832686</v>
      </c>
      <c r="T3442" s="54">
        <v>35260.912434340149</v>
      </c>
      <c r="U3442" s="55">
        <v>1.0718079504037281</v>
      </c>
    </row>
    <row r="3443" spans="1:21" ht="13" x14ac:dyDescent="0.3">
      <c r="A3443" s="44" t="s">
        <v>3878</v>
      </c>
      <c r="B3443" s="44" t="s">
        <v>13352</v>
      </c>
      <c r="C3443" s="98" t="s">
        <v>982</v>
      </c>
      <c r="D3443" s="98" t="s">
        <v>13151</v>
      </c>
      <c r="E3443" s="98" t="s">
        <v>181</v>
      </c>
      <c r="F3443" s="122">
        <v>1.1354766796351559</v>
      </c>
      <c r="G3443" s="122">
        <v>1.1443868022595867</v>
      </c>
      <c r="H3443" s="99">
        <v>6272.9166666666661</v>
      </c>
      <c r="I3443" s="53">
        <v>7122.7505882946962</v>
      </c>
      <c r="J3443" s="54">
        <v>6731.2762333157934</v>
      </c>
      <c r="K3443" s="55">
        <v>1.0730696087650551</v>
      </c>
      <c r="L3443" s="121">
        <v>7178.6430450075313</v>
      </c>
      <c r="M3443" s="54">
        <v>6720.9730385590001</v>
      </c>
      <c r="N3443" s="120">
        <v>1.071427120062544</v>
      </c>
      <c r="O3443" s="123">
        <v>6327.6136692807504</v>
      </c>
      <c r="P3443" s="53">
        <v>7184.8577592089314</v>
      </c>
      <c r="Q3443" s="54">
        <v>6790.0233243657794</v>
      </c>
      <c r="R3443" s="55">
        <v>1.0730780479424544</v>
      </c>
      <c r="S3443" s="121">
        <v>7241.2375729222476</v>
      </c>
      <c r="T3443" s="54">
        <v>6779.629554994829</v>
      </c>
      <c r="U3443" s="55">
        <v>1.0714354430183566</v>
      </c>
    </row>
    <row r="3444" spans="1:21" ht="13" x14ac:dyDescent="0.3">
      <c r="A3444" s="44" t="s">
        <v>3877</v>
      </c>
      <c r="B3444" s="44" t="s">
        <v>10096</v>
      </c>
      <c r="C3444" s="98" t="s">
        <v>982</v>
      </c>
      <c r="D3444" s="98" t="s">
        <v>13151</v>
      </c>
      <c r="E3444" s="98" t="s">
        <v>181</v>
      </c>
      <c r="F3444" s="122">
        <v>1.1354766796351559</v>
      </c>
      <c r="G3444" s="122">
        <v>1.1443868022595867</v>
      </c>
      <c r="H3444" s="99">
        <v>4297.6666666666661</v>
      </c>
      <c r="I3444" s="53">
        <v>4879.9002768453538</v>
      </c>
      <c r="J3444" s="54">
        <v>4611.6954886026178</v>
      </c>
      <c r="K3444" s="55">
        <v>1.0730696087650551</v>
      </c>
      <c r="L3444" s="121">
        <v>4918.1930138442831</v>
      </c>
      <c r="M3444" s="54">
        <v>4604.63661965546</v>
      </c>
      <c r="N3444" s="120">
        <v>1.0714271200625443</v>
      </c>
      <c r="O3444" s="123">
        <v>4332.8107604182342</v>
      </c>
      <c r="P3444" s="53">
        <v>4919.8055757271713</v>
      </c>
      <c r="Q3444" s="54">
        <v>4649.4441128936605</v>
      </c>
      <c r="R3444" s="55">
        <v>1.0730780479424544</v>
      </c>
      <c r="S3444" s="121">
        <v>4958.4114509109513</v>
      </c>
      <c r="T3444" s="54">
        <v>4642.3270166034135</v>
      </c>
      <c r="U3444" s="55">
        <v>1.0714354430183566</v>
      </c>
    </row>
    <row r="3445" spans="1:21" ht="13" x14ac:dyDescent="0.3">
      <c r="A3445" s="44" t="s">
        <v>3876</v>
      </c>
      <c r="B3445" s="44" t="s">
        <v>13353</v>
      </c>
      <c r="C3445" s="98" t="s">
        <v>982</v>
      </c>
      <c r="D3445" s="98" t="s">
        <v>13151</v>
      </c>
      <c r="E3445" s="98" t="s">
        <v>181</v>
      </c>
      <c r="F3445" s="122">
        <v>1.1354766796351559</v>
      </c>
      <c r="G3445" s="122">
        <v>1.1443868022595867</v>
      </c>
      <c r="H3445" s="99">
        <v>5009.75</v>
      </c>
      <c r="I3445" s="53">
        <v>5688.4542958022221</v>
      </c>
      <c r="J3445" s="54">
        <v>5375.8104725107351</v>
      </c>
      <c r="K3445" s="55">
        <v>1.0730696087650551</v>
      </c>
      <c r="L3445" s="121">
        <v>5733.0917826199639</v>
      </c>
      <c r="M3445" s="54">
        <v>5367.5820147333297</v>
      </c>
      <c r="N3445" s="120">
        <v>1.071427120062544</v>
      </c>
      <c r="O3445" s="123">
        <v>5053.0906746909386</v>
      </c>
      <c r="P3445" s="53">
        <v>5737.6666211934362</v>
      </c>
      <c r="Q3445" s="54">
        <v>5422.3606772735729</v>
      </c>
      <c r="R3445" s="55">
        <v>1.0730780479424544</v>
      </c>
      <c r="S3445" s="121">
        <v>5782.6902787373001</v>
      </c>
      <c r="T3445" s="54">
        <v>5414.0604456494111</v>
      </c>
      <c r="U3445" s="55">
        <v>1.0714354430183564</v>
      </c>
    </row>
    <row r="3446" spans="1:21" ht="13" x14ac:dyDescent="0.3">
      <c r="A3446" s="44" t="s">
        <v>3875</v>
      </c>
      <c r="B3446" s="44" t="s">
        <v>13354</v>
      </c>
      <c r="C3446" s="98" t="s">
        <v>982</v>
      </c>
      <c r="D3446" s="98" t="s">
        <v>13151</v>
      </c>
      <c r="E3446" s="98" t="s">
        <v>186</v>
      </c>
      <c r="F3446" s="122">
        <v>1.1407330144358965</v>
      </c>
      <c r="G3446" s="122">
        <v>1.1447846727410433</v>
      </c>
      <c r="H3446" s="99">
        <v>8229.5833333333321</v>
      </c>
      <c r="I3446" s="53">
        <v>9387.757403384745</v>
      </c>
      <c r="J3446" s="54">
        <v>8871.7957353982292</v>
      </c>
      <c r="K3446" s="55">
        <v>1.07803704951424</v>
      </c>
      <c r="L3446" s="121">
        <v>9421.1008630451433</v>
      </c>
      <c r="M3446" s="54">
        <v>8820.4643269046828</v>
      </c>
      <c r="N3446" s="120">
        <v>1.0717996245542627</v>
      </c>
      <c r="O3446" s="123">
        <v>8308.420878794579</v>
      </c>
      <c r="P3446" s="53">
        <v>9477.6899942694799</v>
      </c>
      <c r="Q3446" s="54">
        <v>8956.8559711171547</v>
      </c>
      <c r="R3446" s="55">
        <v>1.0780455277581764</v>
      </c>
      <c r="S3446" s="121">
        <v>9511.352876725703</v>
      </c>
      <c r="T3446" s="54">
        <v>8905.0315531923588</v>
      </c>
      <c r="U3446" s="55">
        <v>1.0718079504037281</v>
      </c>
    </row>
    <row r="3447" spans="1:21" ht="13" x14ac:dyDescent="0.3">
      <c r="A3447" s="44" t="s">
        <v>3874</v>
      </c>
      <c r="B3447" s="44" t="s">
        <v>13355</v>
      </c>
      <c r="C3447" s="98" t="s">
        <v>982</v>
      </c>
      <c r="D3447" s="98" t="s">
        <v>13151</v>
      </c>
      <c r="E3447" s="98" t="s">
        <v>181</v>
      </c>
      <c r="F3447" s="122">
        <v>1.1354766796351559</v>
      </c>
      <c r="G3447" s="122">
        <v>1.1443868022595867</v>
      </c>
      <c r="H3447" s="99">
        <v>16343.500000000002</v>
      </c>
      <c r="I3447" s="53">
        <v>18557.663113617171</v>
      </c>
      <c r="J3447" s="54">
        <v>17537.71315085168</v>
      </c>
      <c r="K3447" s="55">
        <v>1.0730696087650551</v>
      </c>
      <c r="L3447" s="121">
        <v>18703.285702729558</v>
      </c>
      <c r="M3447" s="54">
        <v>17510.869136742192</v>
      </c>
      <c r="N3447" s="120">
        <v>1.0714271200625443</v>
      </c>
      <c r="O3447" s="123">
        <v>16482.586549758948</v>
      </c>
      <c r="P3447" s="53">
        <v>18715.592647319369</v>
      </c>
      <c r="Q3447" s="54">
        <v>17687.101799857886</v>
      </c>
      <c r="R3447" s="55">
        <v>1.0730780479424544</v>
      </c>
      <c r="S3447" s="121">
        <v>18862.454514645517</v>
      </c>
      <c r="T3447" s="54">
        <v>17660.027422029383</v>
      </c>
      <c r="U3447" s="55">
        <v>1.0714354430183566</v>
      </c>
    </row>
    <row r="3448" spans="1:21" ht="13" x14ac:dyDescent="0.3">
      <c r="A3448" s="44" t="s">
        <v>3873</v>
      </c>
      <c r="B3448" s="44" t="s">
        <v>10095</v>
      </c>
      <c r="C3448" s="98" t="s">
        <v>982</v>
      </c>
      <c r="D3448" s="98" t="s">
        <v>13151</v>
      </c>
      <c r="E3448" s="98" t="s">
        <v>186</v>
      </c>
      <c r="F3448" s="122">
        <v>1.1407330144358965</v>
      </c>
      <c r="G3448" s="122">
        <v>1.1447846727410433</v>
      </c>
      <c r="H3448" s="99">
        <v>14383.166666666664</v>
      </c>
      <c r="I3448" s="53">
        <v>16407.35306880057</v>
      </c>
      <c r="J3448" s="54">
        <v>15505.586556004899</v>
      </c>
      <c r="K3448" s="55">
        <v>1.0780370495142402</v>
      </c>
      <c r="L3448" s="121">
        <v>16465.62874547988</v>
      </c>
      <c r="M3448" s="54">
        <v>15415.872633234714</v>
      </c>
      <c r="N3448" s="120">
        <v>1.0717996245542625</v>
      </c>
      <c r="O3448" s="123">
        <v>14500.75914892941</v>
      </c>
      <c r="P3448" s="53">
        <v>16541.494695567151</v>
      </c>
      <c r="Q3448" s="54">
        <v>15632.478549601814</v>
      </c>
      <c r="R3448" s="55">
        <v>1.0780455277581766</v>
      </c>
      <c r="S3448" s="121">
        <v>16600.246816803843</v>
      </c>
      <c r="T3448" s="54">
        <v>15542.028942712139</v>
      </c>
      <c r="U3448" s="55">
        <v>1.0718079504037281</v>
      </c>
    </row>
    <row r="3449" spans="1:21" ht="13" x14ac:dyDescent="0.3">
      <c r="A3449" s="44" t="s">
        <v>3872</v>
      </c>
      <c r="B3449" s="44" t="s">
        <v>13356</v>
      </c>
      <c r="C3449" s="98" t="s">
        <v>982</v>
      </c>
      <c r="D3449" s="98" t="s">
        <v>13151</v>
      </c>
      <c r="E3449" s="98" t="s">
        <v>186</v>
      </c>
      <c r="F3449" s="122">
        <v>1.1407330144358965</v>
      </c>
      <c r="G3449" s="122">
        <v>1.1447846727410433</v>
      </c>
      <c r="H3449" s="99">
        <v>13495.5</v>
      </c>
      <c r="I3449" s="53">
        <v>15394.76239631964</v>
      </c>
      <c r="J3449" s="54">
        <v>14548.649001719426</v>
      </c>
      <c r="K3449" s="55">
        <v>1.07803704951424</v>
      </c>
      <c r="L3449" s="121">
        <v>15449.44155097675</v>
      </c>
      <c r="M3449" s="54">
        <v>14464.471833172051</v>
      </c>
      <c r="N3449" s="120">
        <v>1.0717996245542625</v>
      </c>
      <c r="O3449" s="123">
        <v>13623.646980206118</v>
      </c>
      <c r="P3449" s="53">
        <v>15540.943887341024</v>
      </c>
      <c r="Q3449" s="54">
        <v>14686.911698767393</v>
      </c>
      <c r="R3449" s="55">
        <v>1.0780455277581766</v>
      </c>
      <c r="S3449" s="121">
        <v>15596.142249774764</v>
      </c>
      <c r="T3449" s="54">
        <v>14601.933146878659</v>
      </c>
      <c r="U3449" s="55">
        <v>1.0718079504037281</v>
      </c>
    </row>
    <row r="3450" spans="1:21" ht="13" x14ac:dyDescent="0.3">
      <c r="A3450" s="44" t="s">
        <v>3871</v>
      </c>
      <c r="B3450" s="44" t="s">
        <v>10094</v>
      </c>
      <c r="C3450" s="98" t="s">
        <v>982</v>
      </c>
      <c r="D3450" s="98" t="s">
        <v>13151</v>
      </c>
      <c r="E3450" s="98" t="s">
        <v>186</v>
      </c>
      <c r="F3450" s="122">
        <v>1.1407330144358965</v>
      </c>
      <c r="G3450" s="122">
        <v>1.1447846727410433</v>
      </c>
      <c r="H3450" s="99">
        <v>10495.333333333336</v>
      </c>
      <c r="I3450" s="53">
        <v>11972.373230842881</v>
      </c>
      <c r="J3450" s="54">
        <v>11314.358180335123</v>
      </c>
      <c r="K3450" s="55">
        <v>1.07803704951424</v>
      </c>
      <c r="L3450" s="121">
        <v>12014.896735308166</v>
      </c>
      <c r="M3450" s="54">
        <v>11248.894326238506</v>
      </c>
      <c r="N3450" s="120">
        <v>1.0717996245542625</v>
      </c>
      <c r="O3450" s="123">
        <v>10583.363924437188</v>
      </c>
      <c r="P3450" s="53">
        <v>12072.792632395352</v>
      </c>
      <c r="Q3450" s="54">
        <v>11409.348147376735</v>
      </c>
      <c r="R3450" s="55">
        <v>1.0780455277581766</v>
      </c>
      <c r="S3450" s="121">
        <v>12115.672806736191</v>
      </c>
      <c r="T3450" s="54">
        <v>11343.33359622778</v>
      </c>
      <c r="U3450" s="55">
        <v>1.0718079504037281</v>
      </c>
    </row>
    <row r="3451" spans="1:21" ht="13" x14ac:dyDescent="0.3">
      <c r="A3451" s="44" t="s">
        <v>3870</v>
      </c>
      <c r="B3451" s="44" t="s">
        <v>10093</v>
      </c>
      <c r="C3451" s="98" t="s">
        <v>982</v>
      </c>
      <c r="D3451" s="98" t="s">
        <v>13151</v>
      </c>
      <c r="E3451" s="98" t="s">
        <v>186</v>
      </c>
      <c r="F3451" s="122">
        <v>1.1407330144358965</v>
      </c>
      <c r="G3451" s="122">
        <v>1.1447846727410433</v>
      </c>
      <c r="H3451" s="99">
        <v>15560.416666666666</v>
      </c>
      <c r="I3451" s="53">
        <v>17750.28101004523</v>
      </c>
      <c r="J3451" s="54">
        <v>16774.70567254554</v>
      </c>
      <c r="K3451" s="55">
        <v>1.0780370495142402</v>
      </c>
      <c r="L3451" s="121">
        <v>17813.326501464275</v>
      </c>
      <c r="M3451" s="54">
        <v>16677.648741241221</v>
      </c>
      <c r="N3451" s="120">
        <v>1.0717996245542625</v>
      </c>
      <c r="O3451" s="123">
        <v>15700.819562288889</v>
      </c>
      <c r="P3451" s="53">
        <v>17910.443228403896</v>
      </c>
      <c r="Q3451" s="54">
        <v>16926.198311263626</v>
      </c>
      <c r="R3451" s="55">
        <v>1.0780455277581764</v>
      </c>
      <c r="S3451" s="121">
        <v>17974.057584381058</v>
      </c>
      <c r="T3451" s="54">
        <v>16828.263234715614</v>
      </c>
      <c r="U3451" s="55">
        <v>1.0718079504037281</v>
      </c>
    </row>
    <row r="3452" spans="1:21" ht="13" x14ac:dyDescent="0.3">
      <c r="A3452" s="44" t="s">
        <v>3869</v>
      </c>
      <c r="B3452" s="44" t="s">
        <v>13357</v>
      </c>
      <c r="C3452" s="98" t="s">
        <v>982</v>
      </c>
      <c r="D3452" s="98" t="s">
        <v>13151</v>
      </c>
      <c r="E3452" s="98" t="s">
        <v>181</v>
      </c>
      <c r="F3452" s="122">
        <v>1.1354766796351559</v>
      </c>
      <c r="G3452" s="122">
        <v>1.1443868022595867</v>
      </c>
      <c r="H3452" s="99">
        <v>13434.916666666666</v>
      </c>
      <c r="I3452" s="53">
        <v>15255.034567841682</v>
      </c>
      <c r="J3452" s="54">
        <v>14416.600771291118</v>
      </c>
      <c r="K3452" s="55">
        <v>1.0730696087650551</v>
      </c>
      <c r="L3452" s="121">
        <v>15374.741322790691</v>
      </c>
      <c r="M3452" s="54">
        <v>14394.534072446941</v>
      </c>
      <c r="N3452" s="120">
        <v>1.071427120062544</v>
      </c>
      <c r="O3452" s="123">
        <v>13555.569803452929</v>
      </c>
      <c r="P3452" s="53">
        <v>15392.033390987313</v>
      </c>
      <c r="Q3452" s="54">
        <v>14546.18438343695</v>
      </c>
      <c r="R3452" s="55">
        <v>1.0730780479424544</v>
      </c>
      <c r="S3452" s="121">
        <v>15512.81518018011</v>
      </c>
      <c r="T3452" s="54">
        <v>14523.917937728844</v>
      </c>
      <c r="U3452" s="55">
        <v>1.0714354430183564</v>
      </c>
    </row>
    <row r="3453" spans="1:21" ht="13" x14ac:dyDescent="0.3">
      <c r="A3453" s="44" t="s">
        <v>3868</v>
      </c>
      <c r="B3453" s="44" t="s">
        <v>13358</v>
      </c>
      <c r="C3453" s="98" t="s">
        <v>982</v>
      </c>
      <c r="D3453" s="98" t="s">
        <v>13151</v>
      </c>
      <c r="E3453" s="98" t="s">
        <v>181</v>
      </c>
      <c r="F3453" s="122">
        <v>1.1354766796351559</v>
      </c>
      <c r="G3453" s="122">
        <v>1.1443868022595867</v>
      </c>
      <c r="H3453" s="99">
        <v>12396.666666666668</v>
      </c>
      <c r="I3453" s="53">
        <v>14076.125905210483</v>
      </c>
      <c r="J3453" s="54">
        <v>13302.486249990801</v>
      </c>
      <c r="K3453" s="55">
        <v>1.0730696087650551</v>
      </c>
      <c r="L3453" s="121">
        <v>14186.581725344677</v>
      </c>
      <c r="M3453" s="54">
        <v>13282.124865042006</v>
      </c>
      <c r="N3453" s="120">
        <v>1.071427120062544</v>
      </c>
      <c r="O3453" s="123">
        <v>12499.352366615811</v>
      </c>
      <c r="P3453" s="53">
        <v>14192.723122834748</v>
      </c>
      <c r="Q3453" s="54">
        <v>13412.780638112994</v>
      </c>
      <c r="R3453" s="55">
        <v>1.0730780479424546</v>
      </c>
      <c r="S3453" s="121">
        <v>14304.093885147264</v>
      </c>
      <c r="T3453" s="54">
        <v>13392.249140367554</v>
      </c>
      <c r="U3453" s="55">
        <v>1.0714354430183566</v>
      </c>
    </row>
    <row r="3454" spans="1:21" ht="13" x14ac:dyDescent="0.3">
      <c r="A3454" s="44" t="s">
        <v>3867</v>
      </c>
      <c r="B3454" s="44" t="s">
        <v>10091</v>
      </c>
      <c r="C3454" s="98" t="s">
        <v>982</v>
      </c>
      <c r="D3454" s="98" t="s">
        <v>13151</v>
      </c>
      <c r="E3454" s="98" t="s">
        <v>181</v>
      </c>
      <c r="F3454" s="122">
        <v>1.1354766796351559</v>
      </c>
      <c r="G3454" s="122">
        <v>1.1443868022595867</v>
      </c>
      <c r="H3454" s="99">
        <v>3232.5</v>
      </c>
      <c r="I3454" s="53">
        <v>3670.4283669206411</v>
      </c>
      <c r="J3454" s="54">
        <v>3468.6975103330406</v>
      </c>
      <c r="K3454" s="55">
        <v>1.0730696087650551</v>
      </c>
      <c r="L3454" s="121">
        <v>3699.230338304114</v>
      </c>
      <c r="M3454" s="54">
        <v>3463.388165602174</v>
      </c>
      <c r="N3454" s="120">
        <v>1.0714271200625443</v>
      </c>
      <c r="O3454" s="123">
        <v>3261.3186828751541</v>
      </c>
      <c r="P3454" s="53">
        <v>3703.1513092631799</v>
      </c>
      <c r="Q3454" s="54">
        <v>3499.6494859379272</v>
      </c>
      <c r="R3454" s="55">
        <v>1.0730780479424544</v>
      </c>
      <c r="S3454" s="121">
        <v>3732.2100586449446</v>
      </c>
      <c r="T3454" s="54">
        <v>3494.2924278103837</v>
      </c>
      <c r="U3454" s="55">
        <v>1.0714354430183566</v>
      </c>
    </row>
    <row r="3455" spans="1:21" ht="13" x14ac:dyDescent="0.3">
      <c r="A3455" s="44" t="s">
        <v>3866</v>
      </c>
      <c r="B3455" s="44" t="s">
        <v>13359</v>
      </c>
      <c r="C3455" s="98" t="s">
        <v>982</v>
      </c>
      <c r="D3455" s="98" t="s">
        <v>13151</v>
      </c>
      <c r="E3455" s="98" t="s">
        <v>186</v>
      </c>
      <c r="F3455" s="122">
        <v>1.1407330144358965</v>
      </c>
      <c r="G3455" s="122">
        <v>1.1447846727410433</v>
      </c>
      <c r="H3455" s="99">
        <v>9867.0833333333321</v>
      </c>
      <c r="I3455" s="53">
        <v>11255.707714523525</v>
      </c>
      <c r="J3455" s="54">
        <v>10637.081403977798</v>
      </c>
      <c r="K3455" s="55">
        <v>1.07803704951424</v>
      </c>
      <c r="L3455" s="121">
        <v>11295.685764658601</v>
      </c>
      <c r="M3455" s="54">
        <v>10575.536212112287</v>
      </c>
      <c r="N3455" s="120">
        <v>1.0717996245542625</v>
      </c>
      <c r="O3455" s="123">
        <v>9958.1519279708773</v>
      </c>
      <c r="P3455" s="53">
        <v>11359.592667004854</v>
      </c>
      <c r="Q3455" s="54">
        <v>10735.341150685468</v>
      </c>
      <c r="R3455" s="55">
        <v>1.0780455277581766</v>
      </c>
      <c r="S3455" s="121">
        <v>11399.939695967731</v>
      </c>
      <c r="T3455" s="54">
        <v>10673.226407727399</v>
      </c>
      <c r="U3455" s="55">
        <v>1.0718079504037281</v>
      </c>
    </row>
    <row r="3456" spans="1:21" ht="13" x14ac:dyDescent="0.3">
      <c r="A3456" s="44" t="s">
        <v>3865</v>
      </c>
      <c r="B3456" s="44" t="s">
        <v>10090</v>
      </c>
      <c r="C3456" s="98" t="s">
        <v>982</v>
      </c>
      <c r="D3456" s="98" t="s">
        <v>13151</v>
      </c>
      <c r="E3456" s="98" t="s">
        <v>186</v>
      </c>
      <c r="F3456" s="122">
        <v>1.1407330144358965</v>
      </c>
      <c r="G3456" s="122">
        <v>1.1447846727410433</v>
      </c>
      <c r="H3456" s="99">
        <v>14755.083333333334</v>
      </c>
      <c r="I3456" s="53">
        <v>16831.610689086188</v>
      </c>
      <c r="J3456" s="54">
        <v>15906.526502003404</v>
      </c>
      <c r="K3456" s="55">
        <v>1.07803704951424</v>
      </c>
      <c r="L3456" s="121">
        <v>16891.393245016825</v>
      </c>
      <c r="M3456" s="54">
        <v>15814.492776933526</v>
      </c>
      <c r="N3456" s="120">
        <v>1.0717996245542627</v>
      </c>
      <c r="O3456" s="123">
        <v>14888.626823680752</v>
      </c>
      <c r="P3456" s="53">
        <v>16983.948157388491</v>
      </c>
      <c r="Q3456" s="54">
        <v>16050.617561729461</v>
      </c>
      <c r="R3456" s="55">
        <v>1.0780455277581766</v>
      </c>
      <c r="S3456" s="121">
        <v>17044.271785910889</v>
      </c>
      <c r="T3456" s="54">
        <v>15957.748600215235</v>
      </c>
      <c r="U3456" s="55">
        <v>1.0718079504037281</v>
      </c>
    </row>
    <row r="3457" spans="1:21" ht="13" x14ac:dyDescent="0.3">
      <c r="A3457" s="44" t="s">
        <v>3864</v>
      </c>
      <c r="B3457" s="44" t="s">
        <v>10089</v>
      </c>
      <c r="C3457" s="98" t="s">
        <v>982</v>
      </c>
      <c r="D3457" s="98" t="s">
        <v>13151</v>
      </c>
      <c r="E3457" s="98" t="s">
        <v>186</v>
      </c>
      <c r="F3457" s="122">
        <v>1.1407330144358965</v>
      </c>
      <c r="G3457" s="122">
        <v>1.1447846727410433</v>
      </c>
      <c r="H3457" s="99">
        <v>11640.416666666668</v>
      </c>
      <c r="I3457" s="53">
        <v>13278.607593456518</v>
      </c>
      <c r="J3457" s="54">
        <v>12548.80043844972</v>
      </c>
      <c r="K3457" s="55">
        <v>1.07803704951424</v>
      </c>
      <c r="L3457" s="121">
        <v>13325.770584319387</v>
      </c>
      <c r="M3457" s="54">
        <v>12476.194212988514</v>
      </c>
      <c r="N3457" s="120">
        <v>1.0717996245542625</v>
      </c>
      <c r="O3457" s="123">
        <v>11742.148141380199</v>
      </c>
      <c r="P3457" s="53">
        <v>13394.656045269494</v>
      </c>
      <c r="Q3457" s="54">
        <v>12658.570290088908</v>
      </c>
      <c r="R3457" s="55">
        <v>1.0780455277581764</v>
      </c>
      <c r="S3457" s="121">
        <v>13442.231217306782</v>
      </c>
      <c r="T3457" s="54">
        <v>12585.327732749658</v>
      </c>
      <c r="U3457" s="55">
        <v>1.0718079504037281</v>
      </c>
    </row>
    <row r="3458" spans="1:21" ht="13" x14ac:dyDescent="0.3">
      <c r="A3458" s="44" t="s">
        <v>3863</v>
      </c>
      <c r="B3458" s="44" t="s">
        <v>10088</v>
      </c>
      <c r="C3458" s="98" t="s">
        <v>982</v>
      </c>
      <c r="D3458" s="98" t="s">
        <v>13151</v>
      </c>
      <c r="E3458" s="98" t="s">
        <v>178</v>
      </c>
      <c r="F3458" s="122">
        <v>1.1448402973714753</v>
      </c>
      <c r="G3458" s="122">
        <v>1.1472199366733726</v>
      </c>
      <c r="H3458" s="99">
        <v>15316.5</v>
      </c>
      <c r="I3458" s="53">
        <v>17534.946414690203</v>
      </c>
      <c r="J3458" s="54">
        <v>16571.206107882135</v>
      </c>
      <c r="K3458" s="55">
        <v>1.0819185915765439</v>
      </c>
      <c r="L3458" s="121">
        <v>17571.394160057713</v>
      </c>
      <c r="M3458" s="54">
        <v>16451.140648617813</v>
      </c>
      <c r="N3458" s="120">
        <v>1.0740796297207464</v>
      </c>
      <c r="O3458" s="123">
        <v>15442.671101134958</v>
      </c>
      <c r="P3458" s="53">
        <v>17679.392175633235</v>
      </c>
      <c r="Q3458" s="54">
        <v>16707.84436606252</v>
      </c>
      <c r="R3458" s="55">
        <v>1.0819271003469457</v>
      </c>
      <c r="S3458" s="121">
        <v>17716.140162711767</v>
      </c>
      <c r="T3458" s="54">
        <v>16586.787305071237</v>
      </c>
      <c r="U3458" s="55">
        <v>1.0740879732815258</v>
      </c>
    </row>
    <row r="3459" spans="1:21" ht="13" x14ac:dyDescent="0.3">
      <c r="A3459" s="44" t="s">
        <v>3862</v>
      </c>
      <c r="B3459" s="44" t="s">
        <v>10087</v>
      </c>
      <c r="C3459" s="98" t="s">
        <v>982</v>
      </c>
      <c r="D3459" s="98" t="s">
        <v>13151</v>
      </c>
      <c r="E3459" s="98" t="s">
        <v>178</v>
      </c>
      <c r="F3459" s="122">
        <v>1.1448402973714753</v>
      </c>
      <c r="G3459" s="122">
        <v>1.1472199366733726</v>
      </c>
      <c r="H3459" s="99">
        <v>14564.916666666668</v>
      </c>
      <c r="I3459" s="53">
        <v>16674.503527857425</v>
      </c>
      <c r="J3459" s="54">
        <v>15758.054126429732</v>
      </c>
      <c r="K3459" s="55">
        <v>1.0819185915765439</v>
      </c>
      <c r="L3459" s="121">
        <v>16709.162775986286</v>
      </c>
      <c r="M3459" s="54">
        <v>15643.880300246863</v>
      </c>
      <c r="N3459" s="120">
        <v>1.0740796297207464</v>
      </c>
      <c r="O3459" s="123">
        <v>14688.953674711978</v>
      </c>
      <c r="P3459" s="53">
        <v>16816.506093033087</v>
      </c>
      <c r="Q3459" s="54">
        <v>15892.377056411742</v>
      </c>
      <c r="R3459" s="55">
        <v>1.0819271003469457</v>
      </c>
      <c r="S3459" s="121">
        <v>16851.460504501181</v>
      </c>
      <c r="T3459" s="54">
        <v>15777.228482097615</v>
      </c>
      <c r="U3459" s="55">
        <v>1.0740879732815261</v>
      </c>
    </row>
    <row r="3460" spans="1:21" ht="13" x14ac:dyDescent="0.3">
      <c r="A3460" s="44" t="s">
        <v>3861</v>
      </c>
      <c r="B3460" s="44" t="s">
        <v>13360</v>
      </c>
      <c r="C3460" s="98" t="s">
        <v>982</v>
      </c>
      <c r="D3460" s="98" t="s">
        <v>13151</v>
      </c>
      <c r="E3460" s="98" t="s">
        <v>178</v>
      </c>
      <c r="F3460" s="122">
        <v>1.1448402973714753</v>
      </c>
      <c r="G3460" s="122">
        <v>1.1472199366733726</v>
      </c>
      <c r="H3460" s="99">
        <v>11877.583333333336</v>
      </c>
      <c r="I3460" s="53">
        <v>13597.936035387815</v>
      </c>
      <c r="J3460" s="54">
        <v>12850.578231333035</v>
      </c>
      <c r="K3460" s="55">
        <v>1.0819185915765439</v>
      </c>
      <c r="L3460" s="121">
        <v>13626.200399499376</v>
      </c>
      <c r="M3460" s="54">
        <v>12757.470308643979</v>
      </c>
      <c r="N3460" s="120">
        <v>1.0740796297207464</v>
      </c>
      <c r="O3460" s="123">
        <v>11981.843811955277</v>
      </c>
      <c r="P3460" s="53">
        <v>13717.297632737451</v>
      </c>
      <c r="Q3460" s="54">
        <v>12963.481532278765</v>
      </c>
      <c r="R3460" s="55">
        <v>1.0819271003469455</v>
      </c>
      <c r="S3460" s="121">
        <v>13745.810099181575</v>
      </c>
      <c r="T3460" s="54">
        <v>12869.554336158839</v>
      </c>
      <c r="U3460" s="55">
        <v>1.0740879732815261</v>
      </c>
    </row>
    <row r="3461" spans="1:21" ht="13" x14ac:dyDescent="0.3">
      <c r="A3461" s="44" t="s">
        <v>3860</v>
      </c>
      <c r="B3461" s="44" t="s">
        <v>10086</v>
      </c>
      <c r="C3461" s="98" t="s">
        <v>982</v>
      </c>
      <c r="D3461" s="98" t="s">
        <v>13151</v>
      </c>
      <c r="E3461" s="98" t="s">
        <v>178</v>
      </c>
      <c r="F3461" s="122">
        <v>1.1448402973714753</v>
      </c>
      <c r="G3461" s="122">
        <v>1.1472199366733726</v>
      </c>
      <c r="H3461" s="99">
        <v>16288.666666666664</v>
      </c>
      <c r="I3461" s="53">
        <v>18647.921990451501</v>
      </c>
      <c r="J3461" s="54">
        <v>17623.011298659796</v>
      </c>
      <c r="K3461" s="55">
        <v>1.0819185915765439</v>
      </c>
      <c r="L3461" s="121">
        <v>18686.683141827005</v>
      </c>
      <c r="M3461" s="54">
        <v>17495.325061977994</v>
      </c>
      <c r="N3461" s="120">
        <v>1.0740796297207462</v>
      </c>
      <c r="O3461" s="123">
        <v>16420.212336852794</v>
      </c>
      <c r="P3461" s="53">
        <v>18798.520774625318</v>
      </c>
      <c r="Q3461" s="54">
        <v>17765.472720692283</v>
      </c>
      <c r="R3461" s="55">
        <v>1.0819271003469455</v>
      </c>
      <c r="S3461" s="121">
        <v>18837.594957247595</v>
      </c>
      <c r="T3461" s="54">
        <v>17636.752589742529</v>
      </c>
      <c r="U3461" s="55">
        <v>1.0740879732815261</v>
      </c>
    </row>
    <row r="3462" spans="1:21" ht="13" x14ac:dyDescent="0.3">
      <c r="A3462" s="44" t="s">
        <v>3859</v>
      </c>
      <c r="B3462" s="44" t="s">
        <v>10085</v>
      </c>
      <c r="C3462" s="98" t="s">
        <v>982</v>
      </c>
      <c r="D3462" s="98" t="s">
        <v>13151</v>
      </c>
      <c r="E3462" s="98" t="s">
        <v>178</v>
      </c>
      <c r="F3462" s="122">
        <v>1.1448402973714753</v>
      </c>
      <c r="G3462" s="122">
        <v>1.1472199366733726</v>
      </c>
      <c r="H3462" s="99">
        <v>7042.0833333333339</v>
      </c>
      <c r="I3462" s="53">
        <v>8062.0607774480441</v>
      </c>
      <c r="J3462" s="54">
        <v>7618.960881764654</v>
      </c>
      <c r="K3462" s="55">
        <v>1.0819185915765439</v>
      </c>
      <c r="L3462" s="121">
        <v>8078.8183957152805</v>
      </c>
      <c r="M3462" s="54">
        <v>7563.7582591293067</v>
      </c>
      <c r="N3462" s="120">
        <v>1.0740796297207464</v>
      </c>
      <c r="O3462" s="123">
        <v>7094.681215024646</v>
      </c>
      <c r="P3462" s="53">
        <v>8122.2769519646354</v>
      </c>
      <c r="Q3462" s="54">
        <v>7675.9278748575598</v>
      </c>
      <c r="R3462" s="55">
        <v>1.0819271003469455</v>
      </c>
      <c r="S3462" s="121">
        <v>8139.1597342183404</v>
      </c>
      <c r="T3462" s="54">
        <v>7620.311767324336</v>
      </c>
      <c r="U3462" s="55">
        <v>1.0740879732815258</v>
      </c>
    </row>
    <row r="3463" spans="1:21" ht="13" x14ac:dyDescent="0.3">
      <c r="A3463" s="44" t="s">
        <v>3858</v>
      </c>
      <c r="B3463" s="44" t="s">
        <v>10084</v>
      </c>
      <c r="C3463" s="98" t="s">
        <v>982</v>
      </c>
      <c r="D3463" s="98" t="s">
        <v>13151</v>
      </c>
      <c r="E3463" s="98" t="s">
        <v>186</v>
      </c>
      <c r="F3463" s="122">
        <v>1.1407330144358965</v>
      </c>
      <c r="G3463" s="122">
        <v>1.1447846727410433</v>
      </c>
      <c r="H3463" s="99">
        <v>17950.083333333328</v>
      </c>
      <c r="I3463" s="53">
        <v>20476.252670208873</v>
      </c>
      <c r="J3463" s="54">
        <v>19350.854875201396</v>
      </c>
      <c r="K3463" s="55">
        <v>1.07803704951424</v>
      </c>
      <c r="L3463" s="121">
        <v>20548.980274424452</v>
      </c>
      <c r="M3463" s="54">
        <v>19238.892577384388</v>
      </c>
      <c r="N3463" s="120">
        <v>1.0717996245542625</v>
      </c>
      <c r="O3463" s="123">
        <v>18103.961904140917</v>
      </c>
      <c r="P3463" s="53">
        <v>20651.787036143302</v>
      </c>
      <c r="Q3463" s="54">
        <v>19516.89516546352</v>
      </c>
      <c r="R3463" s="55">
        <v>1.0780455277581766</v>
      </c>
      <c r="S3463" s="121">
        <v>20725.138103748275</v>
      </c>
      <c r="T3463" s="54">
        <v>19403.970302664449</v>
      </c>
      <c r="U3463" s="55">
        <v>1.0718079504037281</v>
      </c>
    </row>
    <row r="3464" spans="1:21" ht="13" x14ac:dyDescent="0.3">
      <c r="A3464" s="44" t="s">
        <v>3857</v>
      </c>
      <c r="B3464" s="44" t="s">
        <v>10083</v>
      </c>
      <c r="C3464" s="98" t="s">
        <v>982</v>
      </c>
      <c r="D3464" s="98" t="s">
        <v>13151</v>
      </c>
      <c r="E3464" s="98" t="s">
        <v>178</v>
      </c>
      <c r="F3464" s="122">
        <v>1.1448402973714753</v>
      </c>
      <c r="G3464" s="122">
        <v>1.1472199366733726</v>
      </c>
      <c r="H3464" s="99">
        <v>4828</v>
      </c>
      <c r="I3464" s="53">
        <v>5527.2889557094832</v>
      </c>
      <c r="J3464" s="54">
        <v>5223.5029601315546</v>
      </c>
      <c r="K3464" s="55">
        <v>1.0819185915765441</v>
      </c>
      <c r="L3464" s="121">
        <v>5538.7778542590431</v>
      </c>
      <c r="M3464" s="54">
        <v>5185.6564522917633</v>
      </c>
      <c r="N3464" s="120">
        <v>1.0740796297207464</v>
      </c>
      <c r="O3464" s="123">
        <v>4872.4756003302973</v>
      </c>
      <c r="P3464" s="53">
        <v>5578.2064152173953</v>
      </c>
      <c r="Q3464" s="54">
        <v>5271.6633977766014</v>
      </c>
      <c r="R3464" s="55">
        <v>1.0819271003469455</v>
      </c>
      <c r="S3464" s="121">
        <v>5589.8011496534773</v>
      </c>
      <c r="T3464" s="54">
        <v>5233.4674424224559</v>
      </c>
      <c r="U3464" s="55">
        <v>1.0740879732815261</v>
      </c>
    </row>
    <row r="3465" spans="1:21" ht="13" x14ac:dyDescent="0.3">
      <c r="A3465" s="44" t="s">
        <v>3856</v>
      </c>
      <c r="B3465" s="44" t="s">
        <v>13361</v>
      </c>
      <c r="C3465" s="98" t="s">
        <v>982</v>
      </c>
      <c r="D3465" s="98" t="s">
        <v>13151</v>
      </c>
      <c r="E3465" s="98" t="s">
        <v>181</v>
      </c>
      <c r="F3465" s="122">
        <v>1.1354766796351559</v>
      </c>
      <c r="G3465" s="122">
        <v>1.1443868022595867</v>
      </c>
      <c r="H3465" s="99">
        <v>5415.75</v>
      </c>
      <c r="I3465" s="53">
        <v>6149.4578277340952</v>
      </c>
      <c r="J3465" s="54">
        <v>5811.4767336693476</v>
      </c>
      <c r="K3465" s="55">
        <v>1.0730696087650551</v>
      </c>
      <c r="L3465" s="121">
        <v>6197.7128243373563</v>
      </c>
      <c r="M3465" s="54">
        <v>5802.5814254787228</v>
      </c>
      <c r="N3465" s="120">
        <v>1.071427120062544</v>
      </c>
      <c r="O3465" s="123">
        <v>5459.7063700673107</v>
      </c>
      <c r="P3465" s="53">
        <v>6199.3692608669398</v>
      </c>
      <c r="Q3465" s="54">
        <v>5858.6910539308146</v>
      </c>
      <c r="R3465" s="55">
        <v>1.0730780479424546</v>
      </c>
      <c r="S3465" s="121">
        <v>6248.0159141176255</v>
      </c>
      <c r="T3465" s="54">
        <v>5849.7229133632127</v>
      </c>
      <c r="U3465" s="55">
        <v>1.0714354430183566</v>
      </c>
    </row>
    <row r="3466" spans="1:21" ht="13" x14ac:dyDescent="0.3">
      <c r="A3466" s="44" t="s">
        <v>3855</v>
      </c>
      <c r="B3466" s="44" t="s">
        <v>10082</v>
      </c>
      <c r="C3466" s="98" t="s">
        <v>982</v>
      </c>
      <c r="D3466" s="98" t="s">
        <v>13151</v>
      </c>
      <c r="E3466" s="98" t="s">
        <v>186</v>
      </c>
      <c r="F3466" s="122">
        <v>1.1407330144358965</v>
      </c>
      <c r="G3466" s="122">
        <v>1.1447846727410433</v>
      </c>
      <c r="H3466" s="99">
        <v>7405.666666666667</v>
      </c>
      <c r="I3466" s="53">
        <v>8447.8884605741041</v>
      </c>
      <c r="J3466" s="54">
        <v>7983.5830430192909</v>
      </c>
      <c r="K3466" s="55">
        <v>1.0780370495142402</v>
      </c>
      <c r="L3466" s="121">
        <v>8477.8936914292535</v>
      </c>
      <c r="M3466" s="54">
        <v>7937.3907529073504</v>
      </c>
      <c r="N3466" s="120">
        <v>1.0717996245542625</v>
      </c>
      <c r="O3466" s="123">
        <v>7477.2549646336956</v>
      </c>
      <c r="P3466" s="53">
        <v>8529.5515955123683</v>
      </c>
      <c r="Q3466" s="54">
        <v>8060.8212745309784</v>
      </c>
      <c r="R3466" s="55">
        <v>1.0780455277581766</v>
      </c>
      <c r="S3466" s="121">
        <v>8559.8468776895261</v>
      </c>
      <c r="T3466" s="54">
        <v>8014.1813182901415</v>
      </c>
      <c r="U3466" s="55">
        <v>1.0718079504037281</v>
      </c>
    </row>
    <row r="3467" spans="1:21" ht="13" x14ac:dyDescent="0.3">
      <c r="A3467" s="44" t="s">
        <v>3854</v>
      </c>
      <c r="B3467" s="44" t="s">
        <v>10081</v>
      </c>
      <c r="C3467" s="98" t="s">
        <v>982</v>
      </c>
      <c r="D3467" s="98" t="s">
        <v>13151</v>
      </c>
      <c r="E3467" s="98" t="s">
        <v>178</v>
      </c>
      <c r="F3467" s="122">
        <v>1.1448402973714753</v>
      </c>
      <c r="G3467" s="122">
        <v>1.1472199366733726</v>
      </c>
      <c r="H3467" s="99">
        <v>8194.2500000000018</v>
      </c>
      <c r="I3467" s="53">
        <v>9381.1076067362137</v>
      </c>
      <c r="J3467" s="54">
        <v>8865.5114190260974</v>
      </c>
      <c r="K3467" s="55">
        <v>1.0819185915765439</v>
      </c>
      <c r="L3467" s="121">
        <v>9400.6069660857866</v>
      </c>
      <c r="M3467" s="54">
        <v>8801.2770058392289</v>
      </c>
      <c r="N3467" s="120">
        <v>1.0740796297207464</v>
      </c>
      <c r="O3467" s="123">
        <v>8259.772669303833</v>
      </c>
      <c r="P3467" s="53">
        <v>9456.1205989465852</v>
      </c>
      <c r="Q3467" s="54">
        <v>8936.4718936248482</v>
      </c>
      <c r="R3467" s="55">
        <v>1.0819271003469457</v>
      </c>
      <c r="S3467" s="121">
        <v>9475.7758786151971</v>
      </c>
      <c r="T3467" s="54">
        <v>8871.7224861386949</v>
      </c>
      <c r="U3467" s="55">
        <v>1.0740879732815261</v>
      </c>
    </row>
    <row r="3468" spans="1:21" ht="13" x14ac:dyDescent="0.3">
      <c r="A3468" s="44" t="s">
        <v>3853</v>
      </c>
      <c r="B3468" s="44" t="s">
        <v>13362</v>
      </c>
      <c r="C3468" s="98" t="s">
        <v>982</v>
      </c>
      <c r="D3468" s="98" t="s">
        <v>13151</v>
      </c>
      <c r="E3468" s="98" t="s">
        <v>178</v>
      </c>
      <c r="F3468" s="122">
        <v>1.1448402973714753</v>
      </c>
      <c r="G3468" s="122">
        <v>1.1472199366733726</v>
      </c>
      <c r="H3468" s="99">
        <v>22603.5</v>
      </c>
      <c r="I3468" s="53">
        <v>25877.397661636143</v>
      </c>
      <c r="J3468" s="54">
        <v>24455.146884700411</v>
      </c>
      <c r="K3468" s="55">
        <v>1.0819185915765439</v>
      </c>
      <c r="L3468" s="121">
        <v>25931.185838596579</v>
      </c>
      <c r="M3468" s="54">
        <v>24277.958910392892</v>
      </c>
      <c r="N3468" s="120">
        <v>1.0740796297207464</v>
      </c>
      <c r="O3468" s="123">
        <v>22792.004111166603</v>
      </c>
      <c r="P3468" s="53">
        <v>26093.20476431986</v>
      </c>
      <c r="Q3468" s="54">
        <v>24659.286919090144</v>
      </c>
      <c r="R3468" s="55">
        <v>1.0819271003469455</v>
      </c>
      <c r="S3468" s="121">
        <v>26147.441513071801</v>
      </c>
      <c r="T3468" s="54">
        <v>24480.617502787147</v>
      </c>
      <c r="U3468" s="55">
        <v>1.0740879732815261</v>
      </c>
    </row>
    <row r="3469" spans="1:21" ht="13" x14ac:dyDescent="0.3">
      <c r="A3469" s="44" t="s">
        <v>3852</v>
      </c>
      <c r="B3469" s="44" t="s">
        <v>10080</v>
      </c>
      <c r="C3469" s="98" t="s">
        <v>982</v>
      </c>
      <c r="D3469" s="98" t="s">
        <v>13151</v>
      </c>
      <c r="E3469" s="98" t="s">
        <v>181</v>
      </c>
      <c r="F3469" s="122">
        <v>1.1354766796351559</v>
      </c>
      <c r="G3469" s="122">
        <v>1.1443868022595867</v>
      </c>
      <c r="H3469" s="99">
        <v>12488.666666666664</v>
      </c>
      <c r="I3469" s="53">
        <v>14180.589759736913</v>
      </c>
      <c r="J3469" s="54">
        <v>13401.208653997182</v>
      </c>
      <c r="K3469" s="55">
        <v>1.0730696087650551</v>
      </c>
      <c r="L3469" s="121">
        <v>14291.865311152555</v>
      </c>
      <c r="M3469" s="54">
        <v>13380.696160087757</v>
      </c>
      <c r="N3469" s="120">
        <v>1.071427120062544</v>
      </c>
      <c r="O3469" s="123">
        <v>12606.172821506007</v>
      </c>
      <c r="P3469" s="53">
        <v>14314.015258270585</v>
      </c>
      <c r="Q3469" s="54">
        <v>13527.40732332689</v>
      </c>
      <c r="R3469" s="55">
        <v>1.0730780479424546</v>
      </c>
      <c r="S3469" s="121">
        <v>14426.33780393497</v>
      </c>
      <c r="T3469" s="54">
        <v>13506.700361776253</v>
      </c>
      <c r="U3469" s="55">
        <v>1.0714354430183566</v>
      </c>
    </row>
    <row r="3470" spans="1:21" ht="13" x14ac:dyDescent="0.3">
      <c r="A3470" s="44" t="s">
        <v>3851</v>
      </c>
      <c r="B3470" s="44" t="s">
        <v>13363</v>
      </c>
      <c r="C3470" s="98" t="s">
        <v>982</v>
      </c>
      <c r="D3470" s="98" t="s">
        <v>13151</v>
      </c>
      <c r="E3470" s="98" t="s">
        <v>178</v>
      </c>
      <c r="F3470" s="122">
        <v>1.1448402973714753</v>
      </c>
      <c r="G3470" s="122">
        <v>1.1472199366733726</v>
      </c>
      <c r="H3470" s="99">
        <v>4604</v>
      </c>
      <c r="I3470" s="53">
        <v>5270.8447290982722</v>
      </c>
      <c r="J3470" s="54">
        <v>4981.1531956184081</v>
      </c>
      <c r="K3470" s="55">
        <v>1.0819185915765439</v>
      </c>
      <c r="L3470" s="121">
        <v>5281.8005884442073</v>
      </c>
      <c r="M3470" s="54">
        <v>4945.0626152343157</v>
      </c>
      <c r="N3470" s="120">
        <v>1.0740796297207462</v>
      </c>
      <c r="O3470" s="123">
        <v>4642.5341158506799</v>
      </c>
      <c r="P3470" s="53">
        <v>5314.9601377477111</v>
      </c>
      <c r="Q3470" s="54">
        <v>5022.8834742240961</v>
      </c>
      <c r="R3470" s="55">
        <v>1.0819271003469455</v>
      </c>
      <c r="S3470" s="121">
        <v>5326.0076943901886</v>
      </c>
      <c r="T3470" s="54">
        <v>4986.4900593843977</v>
      </c>
      <c r="U3470" s="55">
        <v>1.0740879732815258</v>
      </c>
    </row>
    <row r="3471" spans="1:21" ht="13" x14ac:dyDescent="0.3">
      <c r="A3471" s="44" t="s">
        <v>3850</v>
      </c>
      <c r="B3471" s="44" t="s">
        <v>10079</v>
      </c>
      <c r="C3471" s="98" t="s">
        <v>982</v>
      </c>
      <c r="D3471" s="98" t="s">
        <v>13151</v>
      </c>
      <c r="E3471" s="98" t="s">
        <v>178</v>
      </c>
      <c r="F3471" s="122">
        <v>1.1448402973714753</v>
      </c>
      <c r="G3471" s="122">
        <v>1.1472199366733726</v>
      </c>
      <c r="H3471" s="99">
        <v>20751.083333333332</v>
      </c>
      <c r="I3471" s="53">
        <v>23756.676414113597</v>
      </c>
      <c r="J3471" s="54">
        <v>22450.982853687492</v>
      </c>
      <c r="K3471" s="55">
        <v>1.0819185915765439</v>
      </c>
      <c r="L3471" s="121">
        <v>23806.056507570542</v>
      </c>
      <c r="M3471" s="54">
        <v>22288.315902971015</v>
      </c>
      <c r="N3471" s="120">
        <v>1.0740796297207462</v>
      </c>
      <c r="O3471" s="123">
        <v>20918.479701907603</v>
      </c>
      <c r="P3471" s="53">
        <v>23948.31852249107</v>
      </c>
      <c r="Q3471" s="54">
        <v>22632.270087551333</v>
      </c>
      <c r="R3471" s="55">
        <v>1.0819271003469457</v>
      </c>
      <c r="S3471" s="121">
        <v>23998.096958925671</v>
      </c>
      <c r="T3471" s="54">
        <v>22468.287467152677</v>
      </c>
      <c r="U3471" s="55">
        <v>1.0740879732815261</v>
      </c>
    </row>
    <row r="3472" spans="1:21" ht="13" x14ac:dyDescent="0.3">
      <c r="A3472" s="44" t="s">
        <v>3849</v>
      </c>
      <c r="B3472" s="44" t="s">
        <v>10078</v>
      </c>
      <c r="C3472" s="98" t="s">
        <v>982</v>
      </c>
      <c r="D3472" s="98" t="s">
        <v>13151</v>
      </c>
      <c r="E3472" s="98" t="s">
        <v>178</v>
      </c>
      <c r="F3472" s="122">
        <v>1.1448402973714753</v>
      </c>
      <c r="G3472" s="122">
        <v>1.1472199366733726</v>
      </c>
      <c r="H3472" s="99">
        <v>3007.833333333333</v>
      </c>
      <c r="I3472" s="53">
        <v>3443.4888077771689</v>
      </c>
      <c r="J3472" s="54">
        <v>3254.2308036969812</v>
      </c>
      <c r="K3472" s="55">
        <v>1.0819185915765439</v>
      </c>
      <c r="L3472" s="121">
        <v>3450.6463661907255</v>
      </c>
      <c r="M3472" s="54">
        <v>3230.6525129283846</v>
      </c>
      <c r="N3472" s="120">
        <v>1.0740796297207464</v>
      </c>
      <c r="O3472" s="123">
        <v>3034.0132196587701</v>
      </c>
      <c r="P3472" s="53">
        <v>3473.4605966231338</v>
      </c>
      <c r="Q3472" s="54">
        <v>3282.5811251597138</v>
      </c>
      <c r="R3472" s="55">
        <v>1.0819271003469457</v>
      </c>
      <c r="S3472" s="121">
        <v>3480.6804537231096</v>
      </c>
      <c r="T3472" s="54">
        <v>3258.7971100126456</v>
      </c>
      <c r="U3472" s="55">
        <v>1.0740879732815258</v>
      </c>
    </row>
    <row r="3473" spans="1:21" ht="13" x14ac:dyDescent="0.3">
      <c r="A3473" s="44" t="s">
        <v>3848</v>
      </c>
      <c r="B3473" s="44" t="s">
        <v>10077</v>
      </c>
      <c r="C3473" s="98" t="s">
        <v>982</v>
      </c>
      <c r="D3473" s="98" t="s">
        <v>13151</v>
      </c>
      <c r="E3473" s="98" t="s">
        <v>178</v>
      </c>
      <c r="F3473" s="122">
        <v>1.1448402973714753</v>
      </c>
      <c r="G3473" s="122">
        <v>1.1472199366733726</v>
      </c>
      <c r="H3473" s="99">
        <v>15256.916666666668</v>
      </c>
      <c r="I3473" s="53">
        <v>17466.733013638484</v>
      </c>
      <c r="J3473" s="54">
        <v>16506.741791800698</v>
      </c>
      <c r="K3473" s="55">
        <v>1.0819185915765437</v>
      </c>
      <c r="L3473" s="121">
        <v>17503.038972164257</v>
      </c>
      <c r="M3473" s="54">
        <v>16387.143404013619</v>
      </c>
      <c r="N3473" s="120">
        <v>1.0740796297207464</v>
      </c>
      <c r="O3473" s="123">
        <v>15381.162134935143</v>
      </c>
      <c r="P3473" s="53">
        <v>17608.974232478024</v>
      </c>
      <c r="Q3473" s="54">
        <v>16641.296148616613</v>
      </c>
      <c r="R3473" s="55">
        <v>1.0819271003469455</v>
      </c>
      <c r="S3473" s="121">
        <v>17645.575850403173</v>
      </c>
      <c r="T3473" s="54">
        <v>16520.721264227039</v>
      </c>
      <c r="U3473" s="55">
        <v>1.0740879732815261</v>
      </c>
    </row>
    <row r="3474" spans="1:21" ht="13" x14ac:dyDescent="0.3">
      <c r="A3474" s="44" t="s">
        <v>3847</v>
      </c>
      <c r="B3474" s="44" t="s">
        <v>8714</v>
      </c>
      <c r="C3474" s="98" t="s">
        <v>982</v>
      </c>
      <c r="D3474" s="98" t="s">
        <v>13151</v>
      </c>
      <c r="E3474" s="98" t="s">
        <v>186</v>
      </c>
      <c r="F3474" s="122">
        <v>1.1407330144358965</v>
      </c>
      <c r="G3474" s="122">
        <v>1.1447846727410433</v>
      </c>
      <c r="H3474" s="99">
        <v>9684.5</v>
      </c>
      <c r="I3474" s="53">
        <v>11047.428878304439</v>
      </c>
      <c r="J3474" s="54">
        <v>10440.249806020658</v>
      </c>
      <c r="K3474" s="55">
        <v>1.0780370495142402</v>
      </c>
      <c r="L3474" s="121">
        <v>11086.667163160635</v>
      </c>
      <c r="M3474" s="54">
        <v>10379.843463995756</v>
      </c>
      <c r="N3474" s="120">
        <v>1.0717996245542625</v>
      </c>
      <c r="O3474" s="123">
        <v>9767.37453605259</v>
      </c>
      <c r="P3474" s="53">
        <v>11141.966597635686</v>
      </c>
      <c r="Q3474" s="54">
        <v>10529.674436530589</v>
      </c>
      <c r="R3474" s="55">
        <v>1.0780455277581766</v>
      </c>
      <c r="S3474" s="121">
        <v>11181.540661794164</v>
      </c>
      <c r="T3474" s="54">
        <v>10468.749682312091</v>
      </c>
      <c r="U3474" s="55">
        <v>1.0718079504037281</v>
      </c>
    </row>
    <row r="3475" spans="1:21" ht="13" x14ac:dyDescent="0.3">
      <c r="A3475" s="44" t="s">
        <v>3846</v>
      </c>
      <c r="B3475" s="44" t="s">
        <v>13364</v>
      </c>
      <c r="C3475" s="98" t="s">
        <v>982</v>
      </c>
      <c r="D3475" s="98" t="s">
        <v>13151</v>
      </c>
      <c r="E3475" s="98" t="s">
        <v>178</v>
      </c>
      <c r="F3475" s="122">
        <v>1.1448402973714753</v>
      </c>
      <c r="G3475" s="122">
        <v>1.1472199366733726</v>
      </c>
      <c r="H3475" s="99">
        <v>5526.5833333333339</v>
      </c>
      <c r="I3475" s="53">
        <v>6327.0553067815736</v>
      </c>
      <c r="J3475" s="54">
        <v>5979.3132562304027</v>
      </c>
      <c r="K3475" s="55">
        <v>1.0819185915765441</v>
      </c>
      <c r="L3475" s="121">
        <v>6340.2065816867844</v>
      </c>
      <c r="M3475" s="54">
        <v>5935.9905802875164</v>
      </c>
      <c r="N3475" s="120">
        <v>1.0740796297207464</v>
      </c>
      <c r="O3475" s="123">
        <v>5571.7243389214636</v>
      </c>
      <c r="P3475" s="53">
        <v>6378.7345490427351</v>
      </c>
      <c r="Q3475" s="54">
        <v>6028.1995579418017</v>
      </c>
      <c r="R3475" s="55">
        <v>1.0819271003469457</v>
      </c>
      <c r="S3475" s="121">
        <v>6391.9932432589703</v>
      </c>
      <c r="T3475" s="54">
        <v>5984.522102875505</v>
      </c>
      <c r="U3475" s="55">
        <v>1.0740879732815261</v>
      </c>
    </row>
    <row r="3476" spans="1:21" ht="13" x14ac:dyDescent="0.3">
      <c r="A3476" s="44" t="s">
        <v>3845</v>
      </c>
      <c r="B3476" s="44" t="s">
        <v>10076</v>
      </c>
      <c r="C3476" s="98" t="s">
        <v>982</v>
      </c>
      <c r="D3476" s="98" t="s">
        <v>13151</v>
      </c>
      <c r="E3476" s="98" t="s">
        <v>181</v>
      </c>
      <c r="F3476" s="122">
        <v>1.1354766796351559</v>
      </c>
      <c r="G3476" s="122">
        <v>1.1443868022595867</v>
      </c>
      <c r="H3476" s="99">
        <v>9647.9166666666679</v>
      </c>
      <c r="I3476" s="53">
        <v>10954.984382063349</v>
      </c>
      <c r="J3476" s="54">
        <v>10352.886162897856</v>
      </c>
      <c r="K3476" s="55">
        <v>1.0730696087650551</v>
      </c>
      <c r="L3476" s="121">
        <v>11040.948502633639</v>
      </c>
      <c r="M3476" s="54">
        <v>10337.039568770089</v>
      </c>
      <c r="N3476" s="120">
        <v>1.0714271200625443</v>
      </c>
      <c r="O3476" s="123">
        <v>9735.0401394636829</v>
      </c>
      <c r="P3476" s="53">
        <v>11053.911053673188</v>
      </c>
      <c r="Q3476" s="54">
        <v>10446.45786949713</v>
      </c>
      <c r="R3476" s="55">
        <v>1.0730780479424546</v>
      </c>
      <c r="S3476" s="121">
        <v>11140.651455069565</v>
      </c>
      <c r="T3476" s="54">
        <v>10430.467044627754</v>
      </c>
      <c r="U3476" s="55">
        <v>1.0714354430183566</v>
      </c>
    </row>
    <row r="3477" spans="1:21" ht="13" x14ac:dyDescent="0.3">
      <c r="A3477" s="44" t="s">
        <v>3844</v>
      </c>
      <c r="B3477" s="44" t="s">
        <v>13365</v>
      </c>
      <c r="C3477" s="98" t="s">
        <v>982</v>
      </c>
      <c r="D3477" s="98" t="s">
        <v>13151</v>
      </c>
      <c r="E3477" s="98" t="s">
        <v>178</v>
      </c>
      <c r="F3477" s="122">
        <v>1.1448402973714753</v>
      </c>
      <c r="G3477" s="122">
        <v>1.1472199366733726</v>
      </c>
      <c r="H3477" s="99">
        <v>6138.083333333333</v>
      </c>
      <c r="I3477" s="53">
        <v>7027.125148624229</v>
      </c>
      <c r="J3477" s="54">
        <v>6640.906474979457</v>
      </c>
      <c r="K3477" s="55">
        <v>1.0819185915765439</v>
      </c>
      <c r="L3477" s="121">
        <v>7041.7315729625507</v>
      </c>
      <c r="M3477" s="54">
        <v>6592.7902738617513</v>
      </c>
      <c r="N3477" s="120">
        <v>1.0740796297207464</v>
      </c>
      <c r="O3477" s="123">
        <v>6186.9824367397759</v>
      </c>
      <c r="P3477" s="53">
        <v>7083.1068127092603</v>
      </c>
      <c r="Q3477" s="54">
        <v>6693.8639676793455</v>
      </c>
      <c r="R3477" s="55">
        <v>1.0819271003469455</v>
      </c>
      <c r="S3477" s="121">
        <v>7097.8295992758749</v>
      </c>
      <c r="T3477" s="54">
        <v>6645.3634262062233</v>
      </c>
      <c r="U3477" s="55">
        <v>1.0740879732815261</v>
      </c>
    </row>
    <row r="3478" spans="1:21" ht="13" x14ac:dyDescent="0.3">
      <c r="A3478" s="44" t="s">
        <v>3843</v>
      </c>
      <c r="B3478" s="44" t="s">
        <v>10075</v>
      </c>
      <c r="C3478" s="98" t="s">
        <v>982</v>
      </c>
      <c r="D3478" s="98" t="s">
        <v>13151</v>
      </c>
      <c r="E3478" s="98" t="s">
        <v>186</v>
      </c>
      <c r="F3478" s="122">
        <v>1.1407330144358965</v>
      </c>
      <c r="G3478" s="122">
        <v>1.1447846727410433</v>
      </c>
      <c r="H3478" s="99">
        <v>4328.083333333333</v>
      </c>
      <c r="I3478" s="53">
        <v>4937.1875475630959</v>
      </c>
      <c r="J3478" s="54">
        <v>4665.8341867184236</v>
      </c>
      <c r="K3478" s="55">
        <v>1.0780370495142402</v>
      </c>
      <c r="L3478" s="121">
        <v>4954.7234623459635</v>
      </c>
      <c r="M3478" s="54">
        <v>4638.8380917062277</v>
      </c>
      <c r="N3478" s="120">
        <v>1.0717996245542627</v>
      </c>
      <c r="O3478" s="123">
        <v>4367.9392226847094</v>
      </c>
      <c r="P3478" s="53">
        <v>4982.6524763659154</v>
      </c>
      <c r="Q3478" s="54">
        <v>4708.837344534777</v>
      </c>
      <c r="R3478" s="55">
        <v>1.0780455277581766</v>
      </c>
      <c r="S3478" s="121">
        <v>5000.349873593882</v>
      </c>
      <c r="T3478" s="54">
        <v>4681.591985753751</v>
      </c>
      <c r="U3478" s="55">
        <v>1.0718079504037279</v>
      </c>
    </row>
    <row r="3479" spans="1:21" ht="13" x14ac:dyDescent="0.3">
      <c r="A3479" s="44" t="s">
        <v>3842</v>
      </c>
      <c r="B3479" s="44" t="s">
        <v>10074</v>
      </c>
      <c r="C3479" s="98" t="s">
        <v>982</v>
      </c>
      <c r="D3479" s="98" t="s">
        <v>13151</v>
      </c>
      <c r="E3479" s="98" t="s">
        <v>178</v>
      </c>
      <c r="F3479" s="122">
        <v>1.1448402973714753</v>
      </c>
      <c r="G3479" s="122">
        <v>1.1472199366733726</v>
      </c>
      <c r="H3479" s="99">
        <v>4553.916666666667</v>
      </c>
      <c r="I3479" s="53">
        <v>5213.5073108715842</v>
      </c>
      <c r="J3479" s="54">
        <v>4926.9671061569497</v>
      </c>
      <c r="K3479" s="55">
        <v>1.0819185915765439</v>
      </c>
      <c r="L3479" s="121">
        <v>5224.3439899491495</v>
      </c>
      <c r="M3479" s="54">
        <v>4891.2691271124686</v>
      </c>
      <c r="N3479" s="120">
        <v>1.0740796297207462</v>
      </c>
      <c r="O3479" s="123">
        <v>4592.2462318607322</v>
      </c>
      <c r="P3479" s="53">
        <v>5257.3885416864778</v>
      </c>
      <c r="Q3479" s="54">
        <v>4968.4756497162689</v>
      </c>
      <c r="R3479" s="55">
        <v>1.0819271003469455</v>
      </c>
      <c r="S3479" s="121">
        <v>5268.3164313038033</v>
      </c>
      <c r="T3479" s="54">
        <v>4932.4764479890191</v>
      </c>
      <c r="U3479" s="55">
        <v>1.0740879732815261</v>
      </c>
    </row>
    <row r="3480" spans="1:21" ht="13" x14ac:dyDescent="0.3">
      <c r="A3480" s="44" t="s">
        <v>3841</v>
      </c>
      <c r="B3480" s="44" t="s">
        <v>10073</v>
      </c>
      <c r="C3480" s="98" t="s">
        <v>982</v>
      </c>
      <c r="D3480" s="98" t="s">
        <v>13151</v>
      </c>
      <c r="E3480" s="98" t="s">
        <v>178</v>
      </c>
      <c r="F3480" s="122">
        <v>1.1448402973714753</v>
      </c>
      <c r="G3480" s="122">
        <v>1.1472199366733726</v>
      </c>
      <c r="H3480" s="99">
        <v>10309.583333333334</v>
      </c>
      <c r="I3480" s="53">
        <v>11802.82644910934</v>
      </c>
      <c r="J3480" s="54">
        <v>11154.129879741011</v>
      </c>
      <c r="K3480" s="55">
        <v>1.0819185915765439</v>
      </c>
      <c r="L3480" s="121">
        <v>11827.359538795525</v>
      </c>
      <c r="M3480" s="54">
        <v>11073.313449241845</v>
      </c>
      <c r="N3480" s="120">
        <v>1.0740796297207462</v>
      </c>
      <c r="O3480" s="123">
        <v>10405.122791521928</v>
      </c>
      <c r="P3480" s="53">
        <v>11912.20387083268</v>
      </c>
      <c r="Q3480" s="54">
        <v>11257.584330585236</v>
      </c>
      <c r="R3480" s="55">
        <v>1.0819271003469457</v>
      </c>
      <c r="S3480" s="121">
        <v>11936.964309968453</v>
      </c>
      <c r="T3480" s="54">
        <v>11176.017250891202</v>
      </c>
      <c r="U3480" s="55">
        <v>1.0740879732815261</v>
      </c>
    </row>
    <row r="3481" spans="1:21" ht="13" x14ac:dyDescent="0.3">
      <c r="A3481" s="44" t="s">
        <v>3840</v>
      </c>
      <c r="B3481" s="44" t="s">
        <v>10072</v>
      </c>
      <c r="C3481" s="98" t="s">
        <v>982</v>
      </c>
      <c r="D3481" s="98" t="s">
        <v>13151</v>
      </c>
      <c r="E3481" s="98" t="s">
        <v>178</v>
      </c>
      <c r="F3481" s="122">
        <v>1.1448402973714753</v>
      </c>
      <c r="G3481" s="122">
        <v>1.1472199366733726</v>
      </c>
      <c r="H3481" s="99">
        <v>2415</v>
      </c>
      <c r="I3481" s="53">
        <v>2764.7893181521126</v>
      </c>
      <c r="J3481" s="54">
        <v>2612.8333986573534</v>
      </c>
      <c r="K3481" s="55">
        <v>1.0819185915765439</v>
      </c>
      <c r="L3481" s="121">
        <v>2770.5361470661951</v>
      </c>
      <c r="M3481" s="54">
        <v>2593.9023057756026</v>
      </c>
      <c r="N3481" s="120">
        <v>1.0740796297207464</v>
      </c>
      <c r="O3481" s="123">
        <v>2436.4460047112989</v>
      </c>
      <c r="P3481" s="53">
        <v>2789.3415685632262</v>
      </c>
      <c r="Q3481" s="54">
        <v>2636.0569610291959</v>
      </c>
      <c r="R3481" s="55">
        <v>1.0819271003469455</v>
      </c>
      <c r="S3481" s="121">
        <v>2795.139431232988</v>
      </c>
      <c r="T3481" s="54">
        <v>2616.9573512102306</v>
      </c>
      <c r="U3481" s="55">
        <v>1.0740879732815261</v>
      </c>
    </row>
    <row r="3482" spans="1:21" ht="13" x14ac:dyDescent="0.3">
      <c r="A3482" s="44" t="s">
        <v>3839</v>
      </c>
      <c r="B3482" s="44" t="s">
        <v>10071</v>
      </c>
      <c r="C3482" s="98" t="s">
        <v>982</v>
      </c>
      <c r="D3482" s="98" t="s">
        <v>13151</v>
      </c>
      <c r="E3482" s="98" t="s">
        <v>186</v>
      </c>
      <c r="F3482" s="122">
        <v>1.1407330144358965</v>
      </c>
      <c r="G3482" s="122">
        <v>1.1447846727410433</v>
      </c>
      <c r="H3482" s="99">
        <v>10640.5</v>
      </c>
      <c r="I3482" s="53">
        <v>12137.969640105157</v>
      </c>
      <c r="J3482" s="54">
        <v>11470.853225356272</v>
      </c>
      <c r="K3482" s="55">
        <v>1.0780370495142402</v>
      </c>
      <c r="L3482" s="121">
        <v>12181.081310301071</v>
      </c>
      <c r="M3482" s="54">
        <v>11404.48390506963</v>
      </c>
      <c r="N3482" s="120">
        <v>1.0717996245542625</v>
      </c>
      <c r="O3482" s="123">
        <v>10736.28502050791</v>
      </c>
      <c r="P3482" s="53">
        <v>12247.23477528695</v>
      </c>
      <c r="Q3482" s="54">
        <v>11574.204051095656</v>
      </c>
      <c r="R3482" s="55">
        <v>1.0780455277581766</v>
      </c>
      <c r="S3482" s="121">
        <v>12290.734533656714</v>
      </c>
      <c r="T3482" s="54">
        <v>11507.235642780832</v>
      </c>
      <c r="U3482" s="55">
        <v>1.0718079504037281</v>
      </c>
    </row>
    <row r="3483" spans="1:21" ht="13" x14ac:dyDescent="0.3">
      <c r="A3483" s="44" t="s">
        <v>3838</v>
      </c>
      <c r="B3483" s="44" t="s">
        <v>10070</v>
      </c>
      <c r="C3483" s="98" t="s">
        <v>982</v>
      </c>
      <c r="D3483" s="98" t="s">
        <v>13151</v>
      </c>
      <c r="E3483" s="98" t="s">
        <v>186</v>
      </c>
      <c r="F3483" s="122">
        <v>1.1407330144358965</v>
      </c>
      <c r="G3483" s="122">
        <v>1.1447846727410433</v>
      </c>
      <c r="H3483" s="99">
        <v>5981.8333333333339</v>
      </c>
      <c r="I3483" s="53">
        <v>6823.6747701864606</v>
      </c>
      <c r="J3483" s="54">
        <v>6448.6379573525992</v>
      </c>
      <c r="K3483" s="55">
        <v>1.0780370495142402</v>
      </c>
      <c r="L3483" s="121">
        <v>6847.9111148914653</v>
      </c>
      <c r="M3483" s="54">
        <v>6411.3267208128409</v>
      </c>
      <c r="N3483" s="120">
        <v>1.0717996245542627</v>
      </c>
      <c r="O3483" s="123">
        <v>6032.0472750657373</v>
      </c>
      <c r="P3483" s="53">
        <v>6880.9554713055741</v>
      </c>
      <c r="Q3483" s="54">
        <v>6502.8215881105143</v>
      </c>
      <c r="R3483" s="55">
        <v>1.0780455277581766</v>
      </c>
      <c r="S3483" s="121">
        <v>6905.3952657446325</v>
      </c>
      <c r="T3483" s="54">
        <v>6465.1962266266009</v>
      </c>
      <c r="U3483" s="55">
        <v>1.0718079504037281</v>
      </c>
    </row>
    <row r="3484" spans="1:21" ht="13" x14ac:dyDescent="0.3">
      <c r="A3484" s="44" t="s">
        <v>3837</v>
      </c>
      <c r="B3484" s="44" t="s">
        <v>13366</v>
      </c>
      <c r="C3484" s="98" t="s">
        <v>982</v>
      </c>
      <c r="D3484" s="98" t="s">
        <v>13151</v>
      </c>
      <c r="E3484" s="98" t="s">
        <v>181</v>
      </c>
      <c r="F3484" s="122">
        <v>1.1354766796351559</v>
      </c>
      <c r="G3484" s="122">
        <v>1.1443868022595867</v>
      </c>
      <c r="H3484" s="99">
        <v>14869.83333333333</v>
      </c>
      <c r="I3484" s="53">
        <v>16884.348980061492</v>
      </c>
      <c r="J3484" s="54">
        <v>15956.366237401573</v>
      </c>
      <c r="K3484" s="55">
        <v>1.0730696087650551</v>
      </c>
      <c r="L3484" s="121">
        <v>17016.841018466341</v>
      </c>
      <c r="M3484" s="54">
        <v>15931.942704143352</v>
      </c>
      <c r="N3484" s="120">
        <v>1.0714271200625443</v>
      </c>
      <c r="O3484" s="123">
        <v>14987.10627102432</v>
      </c>
      <c r="P3484" s="53">
        <v>17017.509665961919</v>
      </c>
      <c r="Q3484" s="54">
        <v>16082.334741616898</v>
      </c>
      <c r="R3484" s="55">
        <v>1.0730780479424546</v>
      </c>
      <c r="S3484" s="121">
        <v>17151.046620622121</v>
      </c>
      <c r="T3484" s="54">
        <v>16057.716847058133</v>
      </c>
      <c r="U3484" s="55">
        <v>1.0714354430183566</v>
      </c>
    </row>
    <row r="3485" spans="1:21" ht="13" x14ac:dyDescent="0.3">
      <c r="A3485" s="44" t="s">
        <v>3836</v>
      </c>
      <c r="B3485" s="44" t="s">
        <v>13367</v>
      </c>
      <c r="C3485" s="98" t="s">
        <v>982</v>
      </c>
      <c r="D3485" s="98" t="s">
        <v>13151</v>
      </c>
      <c r="E3485" s="98" t="s">
        <v>178</v>
      </c>
      <c r="F3485" s="122">
        <v>1.1448402973714753</v>
      </c>
      <c r="G3485" s="122">
        <v>1.1472199366733726</v>
      </c>
      <c r="H3485" s="99">
        <v>8036.8333333333339</v>
      </c>
      <c r="I3485" s="53">
        <v>9200.8906632583185</v>
      </c>
      <c r="J3485" s="54">
        <v>8695.1994007354206</v>
      </c>
      <c r="K3485" s="55">
        <v>1.0819185915765439</v>
      </c>
      <c r="L3485" s="121">
        <v>9220.0154277211168</v>
      </c>
      <c r="M3485" s="54">
        <v>8632.1989707940193</v>
      </c>
      <c r="N3485" s="120">
        <v>1.0740796297207464</v>
      </c>
      <c r="O3485" s="123">
        <v>8105.8791398923859</v>
      </c>
      <c r="P3485" s="53">
        <v>9279.9370849716379</v>
      </c>
      <c r="Q3485" s="54">
        <v>8769.970313586562</v>
      </c>
      <c r="R3485" s="55">
        <v>1.0819271003469455</v>
      </c>
      <c r="S3485" s="121">
        <v>9299.2261535493544</v>
      </c>
      <c r="T3485" s="54">
        <v>8706.4272970320108</v>
      </c>
      <c r="U3485" s="55">
        <v>1.0740879732815258</v>
      </c>
    </row>
    <row r="3486" spans="1:21" ht="13" x14ac:dyDescent="0.3">
      <c r="A3486" s="44" t="s">
        <v>3835</v>
      </c>
      <c r="B3486" s="44" t="s">
        <v>10069</v>
      </c>
      <c r="C3486" s="98" t="s">
        <v>982</v>
      </c>
      <c r="D3486" s="98" t="s">
        <v>13151</v>
      </c>
      <c r="E3486" s="98" t="s">
        <v>186</v>
      </c>
      <c r="F3486" s="122">
        <v>1.1407330144358965</v>
      </c>
      <c r="G3486" s="122">
        <v>1.1447846727410433</v>
      </c>
      <c r="H3486" s="99">
        <v>9231.5833333333321</v>
      </c>
      <c r="I3486" s="53">
        <v>10530.771883849513</v>
      </c>
      <c r="J3486" s="54">
        <v>9951.9888590114988</v>
      </c>
      <c r="K3486" s="55">
        <v>1.0780370495142402</v>
      </c>
      <c r="L3486" s="121">
        <v>10568.175105131668</v>
      </c>
      <c r="M3486" s="54">
        <v>9894.4075507080524</v>
      </c>
      <c r="N3486" s="120">
        <v>1.0717996245542625</v>
      </c>
      <c r="O3486" s="123">
        <v>9311.9795054158785</v>
      </c>
      <c r="P3486" s="53">
        <v>10622.482451578344</v>
      </c>
      <c r="Q3486" s="54">
        <v>10038.737860389385</v>
      </c>
      <c r="R3486" s="55">
        <v>1.0780455277581766</v>
      </c>
      <c r="S3486" s="121">
        <v>10660.211410678819</v>
      </c>
      <c r="T3486" s="54">
        <v>9980.6536679013152</v>
      </c>
      <c r="U3486" s="55">
        <v>1.0718079504037281</v>
      </c>
    </row>
    <row r="3487" spans="1:21" ht="13" x14ac:dyDescent="0.3">
      <c r="A3487" s="44" t="s">
        <v>3834</v>
      </c>
      <c r="B3487" s="44" t="s">
        <v>10068</v>
      </c>
      <c r="C3487" s="98" t="s">
        <v>982</v>
      </c>
      <c r="D3487" s="98" t="s">
        <v>13151</v>
      </c>
      <c r="E3487" s="98" t="s">
        <v>181</v>
      </c>
      <c r="F3487" s="122">
        <v>1.1354766796351559</v>
      </c>
      <c r="G3487" s="122">
        <v>1.1443868022595867</v>
      </c>
      <c r="H3487" s="99">
        <v>7309.5</v>
      </c>
      <c r="I3487" s="53">
        <v>8299.7667897931715</v>
      </c>
      <c r="J3487" s="54">
        <v>7843.6023052681703</v>
      </c>
      <c r="K3487" s="55">
        <v>1.0730696087650551</v>
      </c>
      <c r="L3487" s="121">
        <v>8364.8953311164496</v>
      </c>
      <c r="M3487" s="54">
        <v>7831.596534097167</v>
      </c>
      <c r="N3487" s="120">
        <v>1.0714271200625443</v>
      </c>
      <c r="O3487" s="123">
        <v>7367.3917616002882</v>
      </c>
      <c r="P3487" s="53">
        <v>8365.5015350332978</v>
      </c>
      <c r="Q3487" s="54">
        <v>7905.786369965359</v>
      </c>
      <c r="R3487" s="55">
        <v>1.0730780479424546</v>
      </c>
      <c r="S3487" s="121">
        <v>8431.1458990513765</v>
      </c>
      <c r="T3487" s="54">
        <v>7893.6846559799951</v>
      </c>
      <c r="U3487" s="55">
        <v>1.0714354430183566</v>
      </c>
    </row>
    <row r="3488" spans="1:21" ht="13" x14ac:dyDescent="0.3">
      <c r="A3488" s="44" t="s">
        <v>3833</v>
      </c>
      <c r="B3488" s="44" t="s">
        <v>10067</v>
      </c>
      <c r="C3488" s="98" t="s">
        <v>982</v>
      </c>
      <c r="D3488" s="98" t="s">
        <v>13151</v>
      </c>
      <c r="E3488" s="98" t="s">
        <v>181</v>
      </c>
      <c r="F3488" s="122">
        <v>1.1354766796351559</v>
      </c>
      <c r="G3488" s="122">
        <v>1.1443868022595867</v>
      </c>
      <c r="H3488" s="99">
        <v>13721.833333333332</v>
      </c>
      <c r="I3488" s="53">
        <v>15580.821751840334</v>
      </c>
      <c r="J3488" s="54">
        <v>14724.482326539292</v>
      </c>
      <c r="K3488" s="55">
        <v>1.0730696087650551</v>
      </c>
      <c r="L3488" s="121">
        <v>15703.084969472337</v>
      </c>
      <c r="M3488" s="54">
        <v>14701.944370311552</v>
      </c>
      <c r="N3488" s="120">
        <v>1.071427120062544</v>
      </c>
      <c r="O3488" s="123">
        <v>13838.253762273936</v>
      </c>
      <c r="P3488" s="53">
        <v>15713.014433935512</v>
      </c>
      <c r="Q3488" s="54">
        <v>14849.526334153243</v>
      </c>
      <c r="R3488" s="55">
        <v>1.0730780479424544</v>
      </c>
      <c r="S3488" s="121">
        <v>15836.314971865364</v>
      </c>
      <c r="T3488" s="54">
        <v>14826.795550382414</v>
      </c>
      <c r="U3488" s="55">
        <v>1.0714354430183566</v>
      </c>
    </row>
    <row r="3489" spans="1:21" ht="13" x14ac:dyDescent="0.3">
      <c r="A3489" s="44" t="s">
        <v>3832</v>
      </c>
      <c r="B3489" s="44" t="s">
        <v>10066</v>
      </c>
      <c r="C3489" s="98" t="s">
        <v>982</v>
      </c>
      <c r="D3489" s="98" t="s">
        <v>13151</v>
      </c>
      <c r="E3489" s="98" t="s">
        <v>186</v>
      </c>
      <c r="F3489" s="122">
        <v>1.1407330144358965</v>
      </c>
      <c r="G3489" s="122">
        <v>1.1447846727410433</v>
      </c>
      <c r="H3489" s="99">
        <v>5471.0833333333339</v>
      </c>
      <c r="I3489" s="53">
        <v>6241.0453830633269</v>
      </c>
      <c r="J3489" s="54">
        <v>5898.0305343132013</v>
      </c>
      <c r="K3489" s="55">
        <v>1.0780370495142402</v>
      </c>
      <c r="L3489" s="121">
        <v>6263.2123432889775</v>
      </c>
      <c r="M3489" s="54">
        <v>5863.9050625717509</v>
      </c>
      <c r="N3489" s="120">
        <v>1.0717996245542627</v>
      </c>
      <c r="O3489" s="123">
        <v>5521.3715973113103</v>
      </c>
      <c r="P3489" s="53">
        <v>6298.4108660216716</v>
      </c>
      <c r="Q3489" s="54">
        <v>5952.2899575724778</v>
      </c>
      <c r="R3489" s="55">
        <v>1.0780455277581766</v>
      </c>
      <c r="S3489" s="121">
        <v>6320.7815771097203</v>
      </c>
      <c r="T3489" s="54">
        <v>5917.849975131594</v>
      </c>
      <c r="U3489" s="55">
        <v>1.0718079504037281</v>
      </c>
    </row>
    <row r="3490" spans="1:21" ht="13" x14ac:dyDescent="0.3">
      <c r="A3490" s="44" t="s">
        <v>3831</v>
      </c>
      <c r="B3490" s="44" t="s">
        <v>10065</v>
      </c>
      <c r="C3490" s="98" t="s">
        <v>982</v>
      </c>
      <c r="D3490" s="98" t="s">
        <v>13151</v>
      </c>
      <c r="E3490" s="98" t="s">
        <v>178</v>
      </c>
      <c r="F3490" s="122">
        <v>1.1448402973714753</v>
      </c>
      <c r="G3490" s="122">
        <v>1.1472199366733726</v>
      </c>
      <c r="H3490" s="99">
        <v>13782.583333333334</v>
      </c>
      <c r="I3490" s="53">
        <v>15778.856801880473</v>
      </c>
      <c r="J3490" s="54">
        <v>14911.633148286348</v>
      </c>
      <c r="K3490" s="55">
        <v>1.0819185915765439</v>
      </c>
      <c r="L3490" s="121">
        <v>15811.654378862149</v>
      </c>
      <c r="M3490" s="54">
        <v>14803.592003261998</v>
      </c>
      <c r="N3490" s="120">
        <v>1.0740796297207464</v>
      </c>
      <c r="O3490" s="123">
        <v>13895.861490090258</v>
      </c>
      <c r="P3490" s="53">
        <v>15908.542200547763</v>
      </c>
      <c r="Q3490" s="54">
        <v>15034.30912879614</v>
      </c>
      <c r="R3490" s="55">
        <v>1.0819271003469457</v>
      </c>
      <c r="S3490" s="121">
        <v>15941.609338683304</v>
      </c>
      <c r="T3490" s="54">
        <v>14925.377704891853</v>
      </c>
      <c r="U3490" s="55">
        <v>1.0740879732815261</v>
      </c>
    </row>
    <row r="3491" spans="1:21" ht="13" x14ac:dyDescent="0.3">
      <c r="A3491" s="44" t="s">
        <v>3830</v>
      </c>
      <c r="B3491" s="44" t="s">
        <v>13368</v>
      </c>
      <c r="C3491" s="98" t="s">
        <v>982</v>
      </c>
      <c r="D3491" s="98" t="s">
        <v>13151</v>
      </c>
      <c r="E3491" s="98" t="s">
        <v>186</v>
      </c>
      <c r="F3491" s="122">
        <v>1.1407330144358965</v>
      </c>
      <c r="G3491" s="122">
        <v>1.1447846727410433</v>
      </c>
      <c r="H3491" s="99">
        <v>6097.2499999999991</v>
      </c>
      <c r="I3491" s="53">
        <v>6955.3343722692689</v>
      </c>
      <c r="J3491" s="54">
        <v>6573.0614001506992</v>
      </c>
      <c r="K3491" s="55">
        <v>1.07803704951424</v>
      </c>
      <c r="L3491" s="121">
        <v>6980.0383458703254</v>
      </c>
      <c r="M3491" s="54">
        <v>6535.0302608134762</v>
      </c>
      <c r="N3491" s="120">
        <v>1.0717996245542625</v>
      </c>
      <c r="O3491" s="123">
        <v>6150.8024929416179</v>
      </c>
      <c r="P3491" s="53">
        <v>7016.4234689731184</v>
      </c>
      <c r="Q3491" s="54">
        <v>6630.8451196395545</v>
      </c>
      <c r="R3491" s="55">
        <v>1.0780455277581766</v>
      </c>
      <c r="S3491" s="121">
        <v>7041.3444189769634</v>
      </c>
      <c r="T3491" s="54">
        <v>6592.4790132978969</v>
      </c>
      <c r="U3491" s="55">
        <v>1.0718079504037281</v>
      </c>
    </row>
    <row r="3492" spans="1:21" ht="13" x14ac:dyDescent="0.3">
      <c r="A3492" s="44" t="s">
        <v>3829</v>
      </c>
      <c r="B3492" s="44" t="s">
        <v>13369</v>
      </c>
      <c r="C3492" s="98" t="s">
        <v>982</v>
      </c>
      <c r="D3492" s="98" t="s">
        <v>13151</v>
      </c>
      <c r="E3492" s="98" t="s">
        <v>181</v>
      </c>
      <c r="F3492" s="122">
        <v>1.1354766796351559</v>
      </c>
      <c r="G3492" s="122">
        <v>1.1443868022595867</v>
      </c>
      <c r="H3492" s="99">
        <v>4461.6666666666661</v>
      </c>
      <c r="I3492" s="53">
        <v>5066.1184523055199</v>
      </c>
      <c r="J3492" s="54">
        <v>4787.6789044400875</v>
      </c>
      <c r="K3492" s="55">
        <v>1.0730696087650553</v>
      </c>
      <c r="L3492" s="121">
        <v>5105.8724494148555</v>
      </c>
      <c r="M3492" s="54">
        <v>4780.3506673457177</v>
      </c>
      <c r="N3492" s="120">
        <v>1.0714271200625443</v>
      </c>
      <c r="O3492" s="123">
        <v>4502.6091819495177</v>
      </c>
      <c r="P3492" s="53">
        <v>5112.6077236148039</v>
      </c>
      <c r="Q3492" s="54">
        <v>4831.6510716141611</v>
      </c>
      <c r="R3492" s="55">
        <v>1.0730780479424546</v>
      </c>
      <c r="S3492" s="121">
        <v>5152.7265235558616</v>
      </c>
      <c r="T3492" s="54">
        <v>4824.2550636006008</v>
      </c>
      <c r="U3492" s="55">
        <v>1.0714354430183564</v>
      </c>
    </row>
    <row r="3493" spans="1:21" ht="13" x14ac:dyDescent="0.3">
      <c r="A3493" s="44" t="s">
        <v>3828</v>
      </c>
      <c r="B3493" s="44" t="s">
        <v>10064</v>
      </c>
      <c r="C3493" s="98" t="s">
        <v>982</v>
      </c>
      <c r="D3493" s="98" t="s">
        <v>13151</v>
      </c>
      <c r="E3493" s="98" t="s">
        <v>178</v>
      </c>
      <c r="F3493" s="122">
        <v>1.1448402973714753</v>
      </c>
      <c r="G3493" s="122">
        <v>1.1472199366733726</v>
      </c>
      <c r="H3493" s="99">
        <v>13598.416666666664</v>
      </c>
      <c r="I3493" s="53">
        <v>15568.01538044789</v>
      </c>
      <c r="J3493" s="54">
        <v>14712.379807670999</v>
      </c>
      <c r="K3493" s="55">
        <v>1.0819185915765439</v>
      </c>
      <c r="L3493" s="121">
        <v>15600.374707191466</v>
      </c>
      <c r="M3493" s="54">
        <v>14605.782338121757</v>
      </c>
      <c r="N3493" s="120">
        <v>1.0740796297207464</v>
      </c>
      <c r="O3493" s="123">
        <v>13698.038217634918</v>
      </c>
      <c r="P3493" s="53">
        <v>15682.066146482992</v>
      </c>
      <c r="Q3493" s="54">
        <v>14820.278769247388</v>
      </c>
      <c r="R3493" s="55">
        <v>1.0819271003469455</v>
      </c>
      <c r="S3493" s="121">
        <v>15714.662536584568</v>
      </c>
      <c r="T3493" s="54">
        <v>14712.898107112376</v>
      </c>
      <c r="U3493" s="55">
        <v>1.0740879732815261</v>
      </c>
    </row>
    <row r="3494" spans="1:21" ht="13" x14ac:dyDescent="0.3">
      <c r="A3494" s="44" t="s">
        <v>3827</v>
      </c>
      <c r="B3494" s="44" t="s">
        <v>10063</v>
      </c>
      <c r="C3494" s="98" t="s">
        <v>982</v>
      </c>
      <c r="D3494" s="98" t="s">
        <v>13151</v>
      </c>
      <c r="E3494" s="98" t="s">
        <v>181</v>
      </c>
      <c r="F3494" s="122">
        <v>1.1354766796351559</v>
      </c>
      <c r="G3494" s="122">
        <v>1.1443868022595867</v>
      </c>
      <c r="H3494" s="99">
        <v>12452.833333333332</v>
      </c>
      <c r="I3494" s="53">
        <v>14139.901845383321</v>
      </c>
      <c r="J3494" s="54">
        <v>13362.756993016435</v>
      </c>
      <c r="K3494" s="55">
        <v>1.0730696087650551</v>
      </c>
      <c r="L3494" s="121">
        <v>14250.858117404921</v>
      </c>
      <c r="M3494" s="54">
        <v>13342.303354952184</v>
      </c>
      <c r="N3494" s="120">
        <v>1.0714271200625443</v>
      </c>
      <c r="O3494" s="123">
        <v>12567.370262392267</v>
      </c>
      <c r="P3494" s="53">
        <v>14269.95585728677</v>
      </c>
      <c r="Q3494" s="54">
        <v>13485.769148937947</v>
      </c>
      <c r="R3494" s="55">
        <v>1.0730780479424544</v>
      </c>
      <c r="S3494" s="121">
        <v>14381.932667391309</v>
      </c>
      <c r="T3494" s="54">
        <v>13465.125924661979</v>
      </c>
      <c r="U3494" s="55">
        <v>1.0714354430183566</v>
      </c>
    </row>
    <row r="3495" spans="1:21" ht="13" x14ac:dyDescent="0.3">
      <c r="A3495" s="44" t="s">
        <v>3826</v>
      </c>
      <c r="B3495" s="44" t="s">
        <v>10062</v>
      </c>
      <c r="C3495" s="98" t="s">
        <v>982</v>
      </c>
      <c r="D3495" s="98" t="s">
        <v>13151</v>
      </c>
      <c r="E3495" s="98" t="s">
        <v>181</v>
      </c>
      <c r="F3495" s="122">
        <v>1.1354766796351559</v>
      </c>
      <c r="G3495" s="122">
        <v>1.1443868022595867</v>
      </c>
      <c r="H3495" s="99">
        <v>12428.833333333336</v>
      </c>
      <c r="I3495" s="53">
        <v>14112.650405072083</v>
      </c>
      <c r="J3495" s="54">
        <v>13337.003322406079</v>
      </c>
      <c r="K3495" s="55">
        <v>1.0730696087650551</v>
      </c>
      <c r="L3495" s="121">
        <v>14223.392834150696</v>
      </c>
      <c r="M3495" s="54">
        <v>13316.589104070687</v>
      </c>
      <c r="N3495" s="120">
        <v>1.071427120062544</v>
      </c>
      <c r="O3495" s="123">
        <v>12526.487478897763</v>
      </c>
      <c r="P3495" s="53">
        <v>14223.534410030186</v>
      </c>
      <c r="Q3495" s="54">
        <v>13441.898731431209</v>
      </c>
      <c r="R3495" s="55">
        <v>1.0730780479424544</v>
      </c>
      <c r="S3495" s="121">
        <v>14335.146949520562</v>
      </c>
      <c r="T3495" s="54">
        <v>13421.32266141672</v>
      </c>
      <c r="U3495" s="55">
        <v>1.0714354430183564</v>
      </c>
    </row>
    <row r="3496" spans="1:21" ht="13" x14ac:dyDescent="0.3">
      <c r="A3496" s="44" t="s">
        <v>3825</v>
      </c>
      <c r="B3496" s="44" t="s">
        <v>10061</v>
      </c>
      <c r="C3496" s="98" t="s">
        <v>982</v>
      </c>
      <c r="D3496" s="98" t="s">
        <v>13151</v>
      </c>
      <c r="E3496" s="98" t="s">
        <v>181</v>
      </c>
      <c r="F3496" s="122">
        <v>1.1354766796351559</v>
      </c>
      <c r="G3496" s="122">
        <v>1.1443868022595867</v>
      </c>
      <c r="H3496" s="99">
        <v>9591.4166666666679</v>
      </c>
      <c r="I3496" s="53">
        <v>10890.829949663963</v>
      </c>
      <c r="J3496" s="54">
        <v>10292.257730002631</v>
      </c>
      <c r="K3496" s="55">
        <v>1.0730696087650553</v>
      </c>
      <c r="L3496" s="121">
        <v>10976.290648305972</v>
      </c>
      <c r="M3496" s="54">
        <v>10276.503936486555</v>
      </c>
      <c r="N3496" s="120">
        <v>1.0714271200625443</v>
      </c>
      <c r="O3496" s="123">
        <v>9674.6048269065323</v>
      </c>
      <c r="P3496" s="53">
        <v>10985.288165638081</v>
      </c>
      <c r="Q3496" s="54">
        <v>10381.60606227151</v>
      </c>
      <c r="R3496" s="55">
        <v>1.0730780479424546</v>
      </c>
      <c r="S3496" s="121">
        <v>11071.490080988728</v>
      </c>
      <c r="T3496" s="54">
        <v>10365.714508744129</v>
      </c>
      <c r="U3496" s="55">
        <v>1.0714354430183564</v>
      </c>
    </row>
    <row r="3497" spans="1:21" ht="13" x14ac:dyDescent="0.3">
      <c r="A3497" s="44" t="s">
        <v>3824</v>
      </c>
      <c r="B3497" s="44" t="s">
        <v>13370</v>
      </c>
      <c r="C3497" s="98" t="s">
        <v>982</v>
      </c>
      <c r="D3497" s="98" t="s">
        <v>13151</v>
      </c>
      <c r="E3497" s="98" t="s">
        <v>186</v>
      </c>
      <c r="F3497" s="122">
        <v>1.1407330144358965</v>
      </c>
      <c r="G3497" s="122">
        <v>1.1447846727410433</v>
      </c>
      <c r="H3497" s="99">
        <v>7783.3333333333339</v>
      </c>
      <c r="I3497" s="53">
        <v>8878.7052956927291</v>
      </c>
      <c r="J3497" s="54">
        <v>8390.721702052504</v>
      </c>
      <c r="K3497" s="55">
        <v>1.0780370495142402</v>
      </c>
      <c r="L3497" s="121">
        <v>8910.2407028344551</v>
      </c>
      <c r="M3497" s="54">
        <v>8342.1737444473438</v>
      </c>
      <c r="N3497" s="120">
        <v>1.0717996245542625</v>
      </c>
      <c r="O3497" s="123">
        <v>7849.2794417595105</v>
      </c>
      <c r="P3497" s="53">
        <v>8953.932198748038</v>
      </c>
      <c r="Q3497" s="54">
        <v>8461.8805983130387</v>
      </c>
      <c r="R3497" s="55">
        <v>1.0780455277581769</v>
      </c>
      <c r="S3497" s="121">
        <v>8985.734796987661</v>
      </c>
      <c r="T3497" s="54">
        <v>8412.9201106183809</v>
      </c>
      <c r="U3497" s="55">
        <v>1.0718079504037281</v>
      </c>
    </row>
    <row r="3498" spans="1:21" ht="13" x14ac:dyDescent="0.3">
      <c r="A3498" s="44" t="s">
        <v>3823</v>
      </c>
      <c r="B3498" s="44" t="s">
        <v>10060</v>
      </c>
      <c r="C3498" s="98" t="s">
        <v>982</v>
      </c>
      <c r="D3498" s="98" t="s">
        <v>13151</v>
      </c>
      <c r="E3498" s="98" t="s">
        <v>178</v>
      </c>
      <c r="F3498" s="122">
        <v>1.1448402973714753</v>
      </c>
      <c r="G3498" s="122">
        <v>1.1472199366733726</v>
      </c>
      <c r="H3498" s="99">
        <v>1276.9166666666667</v>
      </c>
      <c r="I3498" s="53">
        <v>1461.8656563852599</v>
      </c>
      <c r="J3498" s="54">
        <v>1381.5198815606154</v>
      </c>
      <c r="K3498" s="55">
        <v>1.0819185915765441</v>
      </c>
      <c r="L3498" s="121">
        <v>1464.9042574705074</v>
      </c>
      <c r="M3498" s="54">
        <v>1371.5101805175832</v>
      </c>
      <c r="N3498" s="120">
        <v>1.0740796297207464</v>
      </c>
      <c r="O3498" s="123">
        <v>1288.0924689723502</v>
      </c>
      <c r="P3498" s="53">
        <v>1474.6601652202633</v>
      </c>
      <c r="Q3498" s="54">
        <v>1393.6221499339929</v>
      </c>
      <c r="R3498" s="55">
        <v>1.0819271003469457</v>
      </c>
      <c r="S3498" s="121">
        <v>1477.7253606839079</v>
      </c>
      <c r="T3498" s="54">
        <v>1383.5246293977086</v>
      </c>
      <c r="U3498" s="55">
        <v>1.0740879732815261</v>
      </c>
    </row>
    <row r="3499" spans="1:21" ht="13" x14ac:dyDescent="0.3">
      <c r="A3499" s="44" t="s">
        <v>3822</v>
      </c>
      <c r="B3499" s="44" t="s">
        <v>10059</v>
      </c>
      <c r="C3499" s="98" t="s">
        <v>982</v>
      </c>
      <c r="D3499" s="98" t="s">
        <v>13151</v>
      </c>
      <c r="E3499" s="98" t="s">
        <v>186</v>
      </c>
      <c r="F3499" s="122">
        <v>1.1407330144358965</v>
      </c>
      <c r="G3499" s="122">
        <v>1.1447846727410433</v>
      </c>
      <c r="H3499" s="99">
        <v>11378.75</v>
      </c>
      <c r="I3499" s="53">
        <v>12980.115788012457</v>
      </c>
      <c r="J3499" s="54">
        <v>12266.714077160159</v>
      </c>
      <c r="K3499" s="55">
        <v>1.07803704951424</v>
      </c>
      <c r="L3499" s="121">
        <v>13026.218594952146</v>
      </c>
      <c r="M3499" s="54">
        <v>12195.739977896814</v>
      </c>
      <c r="N3499" s="120">
        <v>1.0717996245542625</v>
      </c>
      <c r="O3499" s="123">
        <v>11477.421978409871</v>
      </c>
      <c r="P3499" s="53">
        <v>13092.674171384304</v>
      </c>
      <c r="Q3499" s="54">
        <v>12373.183434018165</v>
      </c>
      <c r="R3499" s="55">
        <v>1.0780455277581766</v>
      </c>
      <c r="S3499" s="121">
        <v>13139.176763464802</v>
      </c>
      <c r="T3499" s="54">
        <v>12301.592126598185</v>
      </c>
      <c r="U3499" s="55">
        <v>1.0718079504037279</v>
      </c>
    </row>
    <row r="3500" spans="1:21" ht="13" x14ac:dyDescent="0.3">
      <c r="A3500" s="44" t="s">
        <v>3821</v>
      </c>
      <c r="B3500" s="44" t="s">
        <v>10058</v>
      </c>
      <c r="C3500" s="98" t="s">
        <v>982</v>
      </c>
      <c r="D3500" s="98" t="s">
        <v>13151</v>
      </c>
      <c r="E3500" s="98" t="s">
        <v>181</v>
      </c>
      <c r="F3500" s="122">
        <v>1.1354766796351559</v>
      </c>
      <c r="G3500" s="122">
        <v>1.1443868022595867</v>
      </c>
      <c r="H3500" s="99">
        <v>17130.5</v>
      </c>
      <c r="I3500" s="53">
        <v>19451.283260490036</v>
      </c>
      <c r="J3500" s="54">
        <v>18382.218932949774</v>
      </c>
      <c r="K3500" s="55">
        <v>1.0730696087650549</v>
      </c>
      <c r="L3500" s="121">
        <v>19603.918116107849</v>
      </c>
      <c r="M3500" s="54">
        <v>18354.082280231411</v>
      </c>
      <c r="N3500" s="120">
        <v>1.071427120062544</v>
      </c>
      <c r="O3500" s="123">
        <v>17278.936538745478</v>
      </c>
      <c r="P3500" s="53">
        <v>19619.829488641288</v>
      </c>
      <c r="Q3500" s="54">
        <v>18541.64749151855</v>
      </c>
      <c r="R3500" s="55">
        <v>1.0730780479424546</v>
      </c>
      <c r="S3500" s="121">
        <v>19773.786932021267</v>
      </c>
      <c r="T3500" s="54">
        <v>18513.265025276829</v>
      </c>
      <c r="U3500" s="55">
        <v>1.0714354430183566</v>
      </c>
    </row>
    <row r="3501" spans="1:21" ht="13" x14ac:dyDescent="0.3">
      <c r="A3501" s="44" t="s">
        <v>3820</v>
      </c>
      <c r="B3501" s="44" t="s">
        <v>13371</v>
      </c>
      <c r="C3501" s="98" t="s">
        <v>982</v>
      </c>
      <c r="D3501" s="98" t="s">
        <v>13151</v>
      </c>
      <c r="E3501" s="98" t="s">
        <v>186</v>
      </c>
      <c r="F3501" s="122">
        <v>1.1407330144358965</v>
      </c>
      <c r="G3501" s="122">
        <v>1.1447846727410433</v>
      </c>
      <c r="H3501" s="99">
        <v>5743.1666666666661</v>
      </c>
      <c r="I3501" s="53">
        <v>6551.4198240744254</v>
      </c>
      <c r="J3501" s="54">
        <v>6191.3464482018653</v>
      </c>
      <c r="K3501" s="55">
        <v>1.07803704951424</v>
      </c>
      <c r="L3501" s="121">
        <v>6574.6891729972676</v>
      </c>
      <c r="M3501" s="54">
        <v>6155.5238770858878</v>
      </c>
      <c r="N3501" s="120">
        <v>1.0717996245542625</v>
      </c>
      <c r="O3501" s="123">
        <v>5794.7339394609035</v>
      </c>
      <c r="P3501" s="53">
        <v>6610.2443146152336</v>
      </c>
      <c r="Q3501" s="54">
        <v>6246.9870079843467</v>
      </c>
      <c r="R3501" s="55">
        <v>1.0780455277581764</v>
      </c>
      <c r="S3501" s="121">
        <v>6633.7225965071675</v>
      </c>
      <c r="T3501" s="54">
        <v>6210.8419067885125</v>
      </c>
      <c r="U3501" s="55">
        <v>1.0718079504037281</v>
      </c>
    </row>
    <row r="3502" spans="1:21" ht="13" x14ac:dyDescent="0.3">
      <c r="A3502" s="44" t="s">
        <v>3819</v>
      </c>
      <c r="B3502" s="44" t="s">
        <v>13372</v>
      </c>
      <c r="C3502" s="98" t="s">
        <v>982</v>
      </c>
      <c r="D3502" s="98" t="s">
        <v>13151</v>
      </c>
      <c r="E3502" s="98" t="s">
        <v>178</v>
      </c>
      <c r="F3502" s="122">
        <v>1.1448402973714753</v>
      </c>
      <c r="G3502" s="122">
        <v>1.1472199366733726</v>
      </c>
      <c r="H3502" s="99">
        <v>11455.83333333333</v>
      </c>
      <c r="I3502" s="53">
        <v>13115.099639971389</v>
      </c>
      <c r="J3502" s="54">
        <v>12394.279065335621</v>
      </c>
      <c r="K3502" s="55">
        <v>1.0819185915765439</v>
      </c>
      <c r="L3502" s="121">
        <v>13142.360391207374</v>
      </c>
      <c r="M3502" s="54">
        <v>12304.477224809247</v>
      </c>
      <c r="N3502" s="120">
        <v>1.0740796297207464</v>
      </c>
      <c r="O3502" s="123">
        <v>11549.357699809992</v>
      </c>
      <c r="P3502" s="53">
        <v>13222.17010350001</v>
      </c>
      <c r="Q3502" s="54">
        <v>12495.563087025093</v>
      </c>
      <c r="R3502" s="55">
        <v>1.0819271003469455</v>
      </c>
      <c r="S3502" s="121">
        <v>13249.653408994149</v>
      </c>
      <c r="T3502" s="54">
        <v>12405.026204492302</v>
      </c>
      <c r="U3502" s="55">
        <v>1.0740879732815261</v>
      </c>
    </row>
    <row r="3503" spans="1:21" ht="13" x14ac:dyDescent="0.3">
      <c r="A3503" s="44" t="s">
        <v>3818</v>
      </c>
      <c r="B3503" s="44" t="s">
        <v>13373</v>
      </c>
      <c r="C3503" s="98" t="s">
        <v>982</v>
      </c>
      <c r="D3503" s="98" t="s">
        <v>13151</v>
      </c>
      <c r="E3503" s="98" t="s">
        <v>181</v>
      </c>
      <c r="F3503" s="122">
        <v>1.1354766796351559</v>
      </c>
      <c r="G3503" s="122">
        <v>1.1443868022595867</v>
      </c>
      <c r="H3503" s="99">
        <v>5346.8333333333339</v>
      </c>
      <c r="I3503" s="53">
        <v>6071.2045598959066</v>
      </c>
      <c r="J3503" s="54">
        <v>5737.5243531319566</v>
      </c>
      <c r="K3503" s="55">
        <v>1.0730696087650551</v>
      </c>
      <c r="L3503" s="121">
        <v>6118.8455005483011</v>
      </c>
      <c r="M3503" s="54">
        <v>5728.7422397877472</v>
      </c>
      <c r="N3503" s="120">
        <v>1.0714271200625443</v>
      </c>
      <c r="O3503" s="123">
        <v>5392.8589017777776</v>
      </c>
      <c r="P3503" s="53">
        <v>6123.4655195315245</v>
      </c>
      <c r="Q3503" s="54">
        <v>5786.9585031487868</v>
      </c>
      <c r="R3503" s="55">
        <v>1.0730780479424544</v>
      </c>
      <c r="S3503" s="121">
        <v>6171.5165536426175</v>
      </c>
      <c r="T3503" s="54">
        <v>5778.1001665617614</v>
      </c>
      <c r="U3503" s="55">
        <v>1.0714354430183566</v>
      </c>
    </row>
    <row r="3504" spans="1:21" ht="13" x14ac:dyDescent="0.3">
      <c r="A3504" s="44" t="s">
        <v>3817</v>
      </c>
      <c r="B3504" s="44" t="s">
        <v>10057</v>
      </c>
      <c r="C3504" s="98" t="s">
        <v>982</v>
      </c>
      <c r="D3504" s="98" t="s">
        <v>13151</v>
      </c>
      <c r="E3504" s="98" t="s">
        <v>178</v>
      </c>
      <c r="F3504" s="122">
        <v>1.1448402973714753</v>
      </c>
      <c r="G3504" s="122">
        <v>1.1472199366733726</v>
      </c>
      <c r="H3504" s="99">
        <v>1913.75</v>
      </c>
      <c r="I3504" s="53">
        <v>2190.938119094661</v>
      </c>
      <c r="J3504" s="54">
        <v>2070.5217046296111</v>
      </c>
      <c r="K3504" s="55">
        <v>1.0819185915765441</v>
      </c>
      <c r="L3504" s="121">
        <v>2195.4921538086669</v>
      </c>
      <c r="M3504" s="54">
        <v>2055.5198913780782</v>
      </c>
      <c r="N3504" s="120">
        <v>1.0740796297207462</v>
      </c>
      <c r="O3504" s="123">
        <v>1929.6704992480754</v>
      </c>
      <c r="P3504" s="53">
        <v>2209.1645481881301</v>
      </c>
      <c r="Q3504" s="54">
        <v>2087.7628078765133</v>
      </c>
      <c r="R3504" s="55">
        <v>1.0819271003469457</v>
      </c>
      <c r="S3504" s="121">
        <v>2213.7564679478523</v>
      </c>
      <c r="T3504" s="54">
        <v>2072.6358756385157</v>
      </c>
      <c r="U3504" s="55">
        <v>1.0740879732815261</v>
      </c>
    </row>
    <row r="3505" spans="1:21" ht="13" x14ac:dyDescent="0.3">
      <c r="A3505" s="44" t="s">
        <v>3816</v>
      </c>
      <c r="B3505" s="44" t="s">
        <v>10056</v>
      </c>
      <c r="C3505" s="98" t="s">
        <v>982</v>
      </c>
      <c r="D3505" s="98" t="s">
        <v>13151</v>
      </c>
      <c r="E3505" s="98" t="s">
        <v>178</v>
      </c>
      <c r="F3505" s="122">
        <v>1.1448402973714753</v>
      </c>
      <c r="G3505" s="122">
        <v>1.1472199366733726</v>
      </c>
      <c r="H3505" s="99">
        <v>9915.0000000000018</v>
      </c>
      <c r="I3505" s="53">
        <v>11351.09154843818</v>
      </c>
      <c r="J3505" s="54">
        <v>10727.222835481436</v>
      </c>
      <c r="K3505" s="55">
        <v>1.0819185915765441</v>
      </c>
      <c r="L3505" s="121">
        <v>11374.685672116491</v>
      </c>
      <c r="M3505" s="54">
        <v>10649.499528681203</v>
      </c>
      <c r="N3505" s="120">
        <v>1.0740796297207464</v>
      </c>
      <c r="O3505" s="123">
        <v>9996.3522043566481</v>
      </c>
      <c r="P3505" s="53">
        <v>11444.226830265668</v>
      </c>
      <c r="Q3505" s="54">
        <v>10815.324354506387</v>
      </c>
      <c r="R3505" s="55">
        <v>1.0819271003469457</v>
      </c>
      <c r="S3505" s="121">
        <v>11468.014542846762</v>
      </c>
      <c r="T3505" s="54">
        <v>10736.961679385748</v>
      </c>
      <c r="U3505" s="55">
        <v>1.0740879732815261</v>
      </c>
    </row>
    <row r="3506" spans="1:21" ht="13" x14ac:dyDescent="0.3">
      <c r="A3506" s="44" t="s">
        <v>3815</v>
      </c>
      <c r="B3506" s="44" t="s">
        <v>10055</v>
      </c>
      <c r="C3506" s="98" t="s">
        <v>982</v>
      </c>
      <c r="D3506" s="98" t="s">
        <v>13151</v>
      </c>
      <c r="E3506" s="98" t="s">
        <v>178</v>
      </c>
      <c r="F3506" s="122">
        <v>1.1448402973714753</v>
      </c>
      <c r="G3506" s="122">
        <v>1.1472199366733726</v>
      </c>
      <c r="H3506" s="99">
        <v>10908.999999999998</v>
      </c>
      <c r="I3506" s="53">
        <v>12489.062804025421</v>
      </c>
      <c r="J3506" s="54">
        <v>11802.649915508515</v>
      </c>
      <c r="K3506" s="55">
        <v>1.0819185915765439</v>
      </c>
      <c r="L3506" s="121">
        <v>12515.022289169819</v>
      </c>
      <c r="M3506" s="54">
        <v>11717.13468062362</v>
      </c>
      <c r="N3506" s="120">
        <v>1.0740796297207462</v>
      </c>
      <c r="O3506" s="123">
        <v>10998.824542539296</v>
      </c>
      <c r="P3506" s="53">
        <v>12591.897560017369</v>
      </c>
      <c r="Q3506" s="54">
        <v>11899.92634453436</v>
      </c>
      <c r="R3506" s="55">
        <v>1.0819271003469455</v>
      </c>
      <c r="S3506" s="121">
        <v>12618.070795173468</v>
      </c>
      <c r="T3506" s="54">
        <v>11813.705161375139</v>
      </c>
      <c r="U3506" s="55">
        <v>1.0740879732815258</v>
      </c>
    </row>
    <row r="3507" spans="1:21" ht="13" x14ac:dyDescent="0.3">
      <c r="A3507" s="44" t="s">
        <v>3814</v>
      </c>
      <c r="B3507" s="44" t="s">
        <v>10054</v>
      </c>
      <c r="C3507" s="98" t="s">
        <v>982</v>
      </c>
      <c r="D3507" s="98" t="s">
        <v>13151</v>
      </c>
      <c r="E3507" s="98" t="s">
        <v>186</v>
      </c>
      <c r="F3507" s="122">
        <v>1.1407330144358965</v>
      </c>
      <c r="G3507" s="122">
        <v>1.1447846727410433</v>
      </c>
      <c r="H3507" s="99">
        <v>4711.3333333333339</v>
      </c>
      <c r="I3507" s="53">
        <v>5374.3734753456547</v>
      </c>
      <c r="J3507" s="54">
        <v>5078.9918859447571</v>
      </c>
      <c r="K3507" s="55">
        <v>1.0780370495142402</v>
      </c>
      <c r="L3507" s="121">
        <v>5393.4621881739695</v>
      </c>
      <c r="M3507" s="54">
        <v>5049.6052978166499</v>
      </c>
      <c r="N3507" s="120">
        <v>1.0717996245542627</v>
      </c>
      <c r="O3507" s="123">
        <v>4751.2412090740891</v>
      </c>
      <c r="P3507" s="53">
        <v>5419.8977067391388</v>
      </c>
      <c r="Q3507" s="54">
        <v>5122.0543367426726</v>
      </c>
      <c r="R3507" s="55">
        <v>1.0780455277581764</v>
      </c>
      <c r="S3507" s="121">
        <v>5439.1481126436402</v>
      </c>
      <c r="T3507" s="54">
        <v>5092.4181021714303</v>
      </c>
      <c r="U3507" s="55">
        <v>1.0718079504037281</v>
      </c>
    </row>
    <row r="3508" spans="1:21" ht="13" x14ac:dyDescent="0.3">
      <c r="A3508" s="44" t="s">
        <v>3813</v>
      </c>
      <c r="B3508" s="44" t="s">
        <v>13374</v>
      </c>
      <c r="C3508" s="98" t="s">
        <v>982</v>
      </c>
      <c r="D3508" s="98" t="s">
        <v>13151</v>
      </c>
      <c r="E3508" s="98" t="s">
        <v>181</v>
      </c>
      <c r="F3508" s="122">
        <v>1.1354766796351559</v>
      </c>
      <c r="G3508" s="122">
        <v>1.1443868022595867</v>
      </c>
      <c r="H3508" s="99">
        <v>11368.916666666668</v>
      </c>
      <c r="I3508" s="53">
        <v>12909.139747715451</v>
      </c>
      <c r="J3508" s="54">
        <v>12199.638959582515</v>
      </c>
      <c r="K3508" s="55">
        <v>1.0730696087650551</v>
      </c>
      <c r="L3508" s="121">
        <v>13010.438189322387</v>
      </c>
      <c r="M3508" s="54">
        <v>12180.965642397727</v>
      </c>
      <c r="N3508" s="120">
        <v>1.071427120062544</v>
      </c>
      <c r="O3508" s="123">
        <v>11465.80259468137</v>
      </c>
      <c r="P3508" s="53">
        <v>13019.151459560957</v>
      </c>
      <c r="Q3508" s="54">
        <v>12303.701066394215</v>
      </c>
      <c r="R3508" s="55">
        <v>1.0730780479424544</v>
      </c>
      <c r="S3508" s="121">
        <v>13121.313166667085</v>
      </c>
      <c r="T3508" s="54">
        <v>12284.867282593455</v>
      </c>
      <c r="U3508" s="55">
        <v>1.0714354430183566</v>
      </c>
    </row>
    <row r="3509" spans="1:21" ht="13" x14ac:dyDescent="0.3">
      <c r="A3509" s="44" t="s">
        <v>3812</v>
      </c>
      <c r="B3509" s="44" t="s">
        <v>13375</v>
      </c>
      <c r="C3509" s="98" t="s">
        <v>982</v>
      </c>
      <c r="D3509" s="98" t="s">
        <v>13151</v>
      </c>
      <c r="E3509" s="98" t="s">
        <v>178</v>
      </c>
      <c r="F3509" s="122">
        <v>1.1448402973714753</v>
      </c>
      <c r="G3509" s="122">
        <v>1.1472199366733726</v>
      </c>
      <c r="H3509" s="99">
        <v>93.583333333333314</v>
      </c>
      <c r="I3509" s="53">
        <v>107.13797116234721</v>
      </c>
      <c r="J3509" s="54">
        <v>101.24954819503822</v>
      </c>
      <c r="K3509" s="55">
        <v>1.0819185915765439</v>
      </c>
      <c r="L3509" s="121">
        <v>107.36066574034977</v>
      </c>
      <c r="M3509" s="54">
        <v>100.51595201469983</v>
      </c>
      <c r="N3509" s="120">
        <v>1.0740796297207464</v>
      </c>
      <c r="O3509" s="123">
        <v>95.550407326116243</v>
      </c>
      <c r="P3509" s="53">
        <v>109.38995673719651</v>
      </c>
      <c r="Q3509" s="54">
        <v>103.37857513531449</v>
      </c>
      <c r="R3509" s="55">
        <v>1.0819271003469455</v>
      </c>
      <c r="S3509" s="121">
        <v>109.61733224178204</v>
      </c>
      <c r="T3509" s="54">
        <v>102.62954335113247</v>
      </c>
      <c r="U3509" s="55">
        <v>1.0740879732815261</v>
      </c>
    </row>
    <row r="3510" spans="1:21" ht="13" x14ac:dyDescent="0.3">
      <c r="A3510" s="44" t="s">
        <v>3811</v>
      </c>
      <c r="B3510" s="44" t="s">
        <v>13376</v>
      </c>
      <c r="C3510" s="98" t="s">
        <v>982</v>
      </c>
      <c r="D3510" s="98" t="s">
        <v>13151</v>
      </c>
      <c r="E3510" s="98" t="s">
        <v>181</v>
      </c>
      <c r="F3510" s="122">
        <v>1.1354766796351559</v>
      </c>
      <c r="G3510" s="122">
        <v>1.1443868022595867</v>
      </c>
      <c r="H3510" s="99">
        <v>10597.666666666668</v>
      </c>
      <c r="I3510" s="53">
        <v>12033.403358546839</v>
      </c>
      <c r="J3510" s="54">
        <v>11372.034023822467</v>
      </c>
      <c r="K3510" s="55">
        <v>1.0730696087650551</v>
      </c>
      <c r="L3510" s="121">
        <v>12127.829868079682</v>
      </c>
      <c r="M3510" s="54">
        <v>11354.627476049491</v>
      </c>
      <c r="N3510" s="120">
        <v>1.0714271200625443</v>
      </c>
      <c r="O3510" s="123">
        <v>10679.652722065523</v>
      </c>
      <c r="P3510" s="53">
        <v>12126.496612507513</v>
      </c>
      <c r="Q3510" s="54">
        <v>11460.100895697391</v>
      </c>
      <c r="R3510" s="55">
        <v>1.0730780479424544</v>
      </c>
      <c r="S3510" s="121">
        <v>12221.653627847454</v>
      </c>
      <c r="T3510" s="54">
        <v>11442.558445548471</v>
      </c>
      <c r="U3510" s="55">
        <v>1.0714354430183566</v>
      </c>
    </row>
    <row r="3511" spans="1:21" ht="13" x14ac:dyDescent="0.3">
      <c r="A3511" s="44" t="s">
        <v>3810</v>
      </c>
      <c r="B3511" s="44" t="s">
        <v>10053</v>
      </c>
      <c r="C3511" s="98" t="s">
        <v>3738</v>
      </c>
      <c r="D3511" s="98" t="s">
        <v>13166</v>
      </c>
      <c r="E3511" s="98" t="s">
        <v>430</v>
      </c>
      <c r="F3511" s="122">
        <v>1.0211574890744564</v>
      </c>
      <c r="G3511" s="122">
        <v>1.0459058216832209</v>
      </c>
      <c r="H3511" s="99">
        <v>8760.25</v>
      </c>
      <c r="I3511" s="53">
        <v>8945.5948936645054</v>
      </c>
      <c r="J3511" s="54">
        <v>8453.9349727548906</v>
      </c>
      <c r="K3511" s="55">
        <v>0.96503352903797157</v>
      </c>
      <c r="L3511" s="121">
        <v>9162.3964744004352</v>
      </c>
      <c r="M3511" s="54">
        <v>8578.2534786793749</v>
      </c>
      <c r="N3511" s="120">
        <v>0.97922473430317336</v>
      </c>
      <c r="O3511" s="123">
        <v>8863.8521241973503</v>
      </c>
      <c r="P3511" s="53">
        <v>9051.3889786726522</v>
      </c>
      <c r="Q3511" s="54">
        <v>8553.981768716525</v>
      </c>
      <c r="R3511" s="55">
        <v>0.96504111856346153</v>
      </c>
      <c r="S3511" s="121">
        <v>9270.7545392371921</v>
      </c>
      <c r="T3511" s="54">
        <v>8679.7706660452095</v>
      </c>
      <c r="U3511" s="55">
        <v>0.97923234102139201</v>
      </c>
    </row>
    <row r="3512" spans="1:21" ht="13" x14ac:dyDescent="0.3">
      <c r="A3512" s="44" t="s">
        <v>3809</v>
      </c>
      <c r="B3512" s="44" t="s">
        <v>10052</v>
      </c>
      <c r="C3512" s="98" t="s">
        <v>3738</v>
      </c>
      <c r="D3512" s="98" t="s">
        <v>13166</v>
      </c>
      <c r="E3512" s="98" t="s">
        <v>431</v>
      </c>
      <c r="F3512" s="122">
        <v>1.0324517341264037</v>
      </c>
      <c r="G3512" s="122">
        <v>1.0471761617635578</v>
      </c>
      <c r="H3512" s="99">
        <v>28.666666666666664</v>
      </c>
      <c r="I3512" s="53">
        <v>29.596949711623569</v>
      </c>
      <c r="J3512" s="54">
        <v>27.970268185424736</v>
      </c>
      <c r="K3512" s="55">
        <v>0.97570702972411882</v>
      </c>
      <c r="L3512" s="121">
        <v>30.019049970555319</v>
      </c>
      <c r="M3512" s="54">
        <v>28.105203759305457</v>
      </c>
      <c r="N3512" s="120">
        <v>0.98041408462693458</v>
      </c>
      <c r="O3512" s="123">
        <v>28.911505297750935</v>
      </c>
      <c r="P3512" s="53">
        <v>29.849733780867659</v>
      </c>
      <c r="Q3512" s="54">
        <v>28.209380810416501</v>
      </c>
      <c r="R3512" s="55">
        <v>0.97571470319156806</v>
      </c>
      <c r="S3512" s="121">
        <v>30.27543914850559</v>
      </c>
      <c r="T3512" s="54">
        <v>28.345467190468593</v>
      </c>
      <c r="U3512" s="55">
        <v>0.98042170058414857</v>
      </c>
    </row>
    <row r="3513" spans="1:21" ht="13" x14ac:dyDescent="0.3">
      <c r="A3513" s="44" t="s">
        <v>3808</v>
      </c>
      <c r="B3513" s="44" t="s">
        <v>10051</v>
      </c>
      <c r="C3513" s="98" t="s">
        <v>3738</v>
      </c>
      <c r="D3513" s="98" t="s">
        <v>13166</v>
      </c>
      <c r="E3513" s="98" t="s">
        <v>431</v>
      </c>
      <c r="F3513" s="122">
        <v>1.0324517341264037</v>
      </c>
      <c r="G3513" s="122">
        <v>1.0471761617635578</v>
      </c>
      <c r="H3513" s="99">
        <v>40165.083333333328</v>
      </c>
      <c r="I3513" s="53">
        <v>41468.509938831507</v>
      </c>
      <c r="J3513" s="54">
        <v>39189.354157788366</v>
      </c>
      <c r="K3513" s="55">
        <v>0.97570702972411871</v>
      </c>
      <c r="L3513" s="121">
        <v>42059.917801913442</v>
      </c>
      <c r="M3513" s="54">
        <v>39378.413410214547</v>
      </c>
      <c r="N3513" s="120">
        <v>0.98041408462693469</v>
      </c>
      <c r="O3513" s="123">
        <v>40539.90832685362</v>
      </c>
      <c r="P3513" s="53">
        <v>41855.498653385454</v>
      </c>
      <c r="Q3513" s="54">
        <v>39555.384620549361</v>
      </c>
      <c r="R3513" s="55">
        <v>0.97571470319156817</v>
      </c>
      <c r="S3513" s="121">
        <v>42452.425599961069</v>
      </c>
      <c r="T3513" s="54">
        <v>39746.20586333931</v>
      </c>
      <c r="U3513" s="55">
        <v>0.98042170058414857</v>
      </c>
    </row>
    <row r="3514" spans="1:21" ht="13" x14ac:dyDescent="0.3">
      <c r="A3514" s="44" t="s">
        <v>3807</v>
      </c>
      <c r="B3514" s="44" t="s">
        <v>10050</v>
      </c>
      <c r="C3514" s="98" t="s">
        <v>3738</v>
      </c>
      <c r="D3514" s="98" t="s">
        <v>13166</v>
      </c>
      <c r="E3514" s="98" t="s">
        <v>430</v>
      </c>
      <c r="F3514" s="122">
        <v>1.0211574890744564</v>
      </c>
      <c r="G3514" s="122">
        <v>1.0459058216832209</v>
      </c>
      <c r="H3514" s="99">
        <v>12367.333333333332</v>
      </c>
      <c r="I3514" s="53">
        <v>12628.995053213492</v>
      </c>
      <c r="J3514" s="54">
        <v>11934.891331455608</v>
      </c>
      <c r="K3514" s="55">
        <v>0.96503352903797179</v>
      </c>
      <c r="L3514" s="121">
        <v>12935.065932030286</v>
      </c>
      <c r="M3514" s="54">
        <v>12110.398697372113</v>
      </c>
      <c r="N3514" s="120">
        <v>0.97922473430317347</v>
      </c>
      <c r="O3514" s="123">
        <v>12483.602346503205</v>
      </c>
      <c r="P3514" s="53">
        <v>12747.724026759204</v>
      </c>
      <c r="Q3514" s="54">
        <v>12047.189572170904</v>
      </c>
      <c r="R3514" s="55">
        <v>0.96504111856346142</v>
      </c>
      <c r="S3514" s="121">
        <v>13056.672369786018</v>
      </c>
      <c r="T3514" s="54">
        <v>12224.347150146476</v>
      </c>
      <c r="U3514" s="55">
        <v>0.97923234102139201</v>
      </c>
    </row>
    <row r="3515" spans="1:21" ht="13" x14ac:dyDescent="0.3">
      <c r="A3515" s="44" t="s">
        <v>3806</v>
      </c>
      <c r="B3515" s="44" t="s">
        <v>10049</v>
      </c>
      <c r="C3515" s="98" t="s">
        <v>3738</v>
      </c>
      <c r="D3515" s="98" t="s">
        <v>13166</v>
      </c>
      <c r="E3515" s="98" t="s">
        <v>430</v>
      </c>
      <c r="F3515" s="122">
        <v>1.0211574890744564</v>
      </c>
      <c r="G3515" s="122">
        <v>1.0459058216832209</v>
      </c>
      <c r="H3515" s="99">
        <v>10741.583333333336</v>
      </c>
      <c r="I3515" s="53">
        <v>10968.848265350698</v>
      </c>
      <c r="J3515" s="54">
        <v>10365.988071622129</v>
      </c>
      <c r="K3515" s="55">
        <v>0.96503352903797168</v>
      </c>
      <c r="L3515" s="121">
        <v>11234.684542428793</v>
      </c>
      <c r="M3515" s="54">
        <v>10518.424085578732</v>
      </c>
      <c r="N3515" s="120">
        <v>0.97922473430317347</v>
      </c>
      <c r="O3515" s="123">
        <v>10862.931285343806</v>
      </c>
      <c r="P3515" s="53">
        <v>11092.763635330039</v>
      </c>
      <c r="Q3515" s="54">
        <v>10483.175358486207</v>
      </c>
      <c r="R3515" s="55">
        <v>0.96504111856346153</v>
      </c>
      <c r="S3515" s="121">
        <v>11361.60307188588</v>
      </c>
      <c r="T3515" s="54">
        <v>10637.333632901735</v>
      </c>
      <c r="U3515" s="55">
        <v>0.97923234102139212</v>
      </c>
    </row>
    <row r="3516" spans="1:21" ht="13" x14ac:dyDescent="0.3">
      <c r="A3516" s="44" t="s">
        <v>3805</v>
      </c>
      <c r="B3516" s="44" t="s">
        <v>10048</v>
      </c>
      <c r="C3516" s="98" t="s">
        <v>3738</v>
      </c>
      <c r="D3516" s="98" t="s">
        <v>13166</v>
      </c>
      <c r="E3516" s="98" t="s">
        <v>430</v>
      </c>
      <c r="F3516" s="122">
        <v>1.0211574890744564</v>
      </c>
      <c r="G3516" s="122">
        <v>1.0459058216832209</v>
      </c>
      <c r="H3516" s="99">
        <v>8176.6666666666661</v>
      </c>
      <c r="I3516" s="53">
        <v>8349.6644023321369</v>
      </c>
      <c r="J3516" s="54">
        <v>7890.7574891004815</v>
      </c>
      <c r="K3516" s="55">
        <v>0.96503352903797168</v>
      </c>
      <c r="L3516" s="121">
        <v>8552.0232686298023</v>
      </c>
      <c r="M3516" s="54">
        <v>8006.7942441522819</v>
      </c>
      <c r="N3516" s="120">
        <v>0.97922473430317358</v>
      </c>
      <c r="O3516" s="123">
        <v>8263.4680050299758</v>
      </c>
      <c r="P3516" s="53">
        <v>8438.3022390635178</v>
      </c>
      <c r="Q3516" s="54">
        <v>7974.5864067875036</v>
      </c>
      <c r="R3516" s="55">
        <v>0.96504111856346153</v>
      </c>
      <c r="S3516" s="121">
        <v>8642.8092937538822</v>
      </c>
      <c r="T3516" s="54">
        <v>8091.8551195208756</v>
      </c>
      <c r="U3516" s="55">
        <v>0.97923234102139212</v>
      </c>
    </row>
    <row r="3517" spans="1:21" ht="13" x14ac:dyDescent="0.3">
      <c r="A3517" s="44" t="s">
        <v>3804</v>
      </c>
      <c r="B3517" s="44" t="s">
        <v>10047</v>
      </c>
      <c r="C3517" s="98" t="s">
        <v>3738</v>
      </c>
      <c r="D3517" s="98" t="s">
        <v>13166</v>
      </c>
      <c r="E3517" s="98" t="s">
        <v>431</v>
      </c>
      <c r="F3517" s="122">
        <v>1.0324517341264037</v>
      </c>
      <c r="G3517" s="122">
        <v>1.0471761617635578</v>
      </c>
      <c r="H3517" s="99">
        <v>58308.833333333328</v>
      </c>
      <c r="I3517" s="53">
        <v>60201.056089887446</v>
      </c>
      <c r="J3517" s="54">
        <v>56892.338578345349</v>
      </c>
      <c r="K3517" s="55">
        <v>0.97570702972411871</v>
      </c>
      <c r="L3517" s="121">
        <v>61059.620286910991</v>
      </c>
      <c r="M3517" s="54">
        <v>57166.801458164489</v>
      </c>
      <c r="N3517" s="120">
        <v>0.98041408462693469</v>
      </c>
      <c r="O3517" s="123">
        <v>58850.875161695396</v>
      </c>
      <c r="P3517" s="53">
        <v>60760.68811554891</v>
      </c>
      <c r="Q3517" s="54">
        <v>57421.66419095765</v>
      </c>
      <c r="R3517" s="55">
        <v>0.97571470319156806</v>
      </c>
      <c r="S3517" s="121">
        <v>61627.233568250485</v>
      </c>
      <c r="T3517" s="54">
        <v>57698.675106894836</v>
      </c>
      <c r="U3517" s="55">
        <v>0.98042170058414868</v>
      </c>
    </row>
    <row r="3518" spans="1:21" ht="13" x14ac:dyDescent="0.3">
      <c r="A3518" s="44" t="s">
        <v>3803</v>
      </c>
      <c r="B3518" s="44" t="s">
        <v>10046</v>
      </c>
      <c r="C3518" s="98" t="s">
        <v>3738</v>
      </c>
      <c r="D3518" s="98" t="s">
        <v>13166</v>
      </c>
      <c r="E3518" s="98" t="s">
        <v>431</v>
      </c>
      <c r="F3518" s="122">
        <v>1.0324517341264037</v>
      </c>
      <c r="G3518" s="122">
        <v>1.0471761617635578</v>
      </c>
      <c r="H3518" s="99">
        <v>12223.916666666668</v>
      </c>
      <c r="I3518" s="53">
        <v>12620.60396031665</v>
      </c>
      <c r="J3518" s="54">
        <v>11926.961422428487</v>
      </c>
      <c r="K3518" s="55">
        <v>0.97570702972411893</v>
      </c>
      <c r="L3518" s="121">
        <v>12800.594136717584</v>
      </c>
      <c r="M3518" s="54">
        <v>11984.50006930593</v>
      </c>
      <c r="N3518" s="120">
        <v>0.98041408462693458</v>
      </c>
      <c r="O3518" s="123">
        <v>12337.285862343917</v>
      </c>
      <c r="P3518" s="53">
        <v>12737.652182990141</v>
      </c>
      <c r="Q3518" s="54">
        <v>12037.671213366424</v>
      </c>
      <c r="R3518" s="55">
        <v>0.97571470319156806</v>
      </c>
      <c r="S3518" s="121">
        <v>12919.311655909109</v>
      </c>
      <c r="T3518" s="54">
        <v>12095.742785751998</v>
      </c>
      <c r="U3518" s="55">
        <v>0.98042170058414868</v>
      </c>
    </row>
    <row r="3519" spans="1:21" ht="13" x14ac:dyDescent="0.3">
      <c r="A3519" s="44" t="s">
        <v>3802</v>
      </c>
      <c r="B3519" s="44" t="s">
        <v>10045</v>
      </c>
      <c r="C3519" s="98" t="s">
        <v>3738</v>
      </c>
      <c r="D3519" s="98" t="s">
        <v>13166</v>
      </c>
      <c r="E3519" s="98" t="s">
        <v>431</v>
      </c>
      <c r="F3519" s="122">
        <v>1.0324517341264037</v>
      </c>
      <c r="G3519" s="122">
        <v>1.0471761617635578</v>
      </c>
      <c r="H3519" s="99">
        <v>20913</v>
      </c>
      <c r="I3519" s="53">
        <v>21591.663115785479</v>
      </c>
      <c r="J3519" s="54">
        <v>20404.961112620495</v>
      </c>
      <c r="K3519" s="55">
        <v>0.97570702972411871</v>
      </c>
      <c r="L3519" s="121">
        <v>21899.595070961284</v>
      </c>
      <c r="M3519" s="54">
        <v>20503.399751803085</v>
      </c>
      <c r="N3519" s="120">
        <v>0.98041408462693469</v>
      </c>
      <c r="O3519" s="123">
        <v>21131.620747944326</v>
      </c>
      <c r="P3519" s="53">
        <v>21817.37848611661</v>
      </c>
      <c r="Q3519" s="54">
        <v>20618.43306603728</v>
      </c>
      <c r="R3519" s="55">
        <v>0.97571470319156806</v>
      </c>
      <c r="S3519" s="121">
        <v>22128.529506675499</v>
      </c>
      <c r="T3519" s="54">
        <v>20717.899549798851</v>
      </c>
      <c r="U3519" s="55">
        <v>0.98042170058414846</v>
      </c>
    </row>
    <row r="3520" spans="1:21" ht="13" x14ac:dyDescent="0.3">
      <c r="A3520" s="44" t="s">
        <v>3801</v>
      </c>
      <c r="B3520" s="44" t="s">
        <v>10044</v>
      </c>
      <c r="C3520" s="98" t="s">
        <v>3738</v>
      </c>
      <c r="D3520" s="98" t="s">
        <v>13166</v>
      </c>
      <c r="E3520" s="98" t="s">
        <v>430</v>
      </c>
      <c r="F3520" s="122">
        <v>1.0211574890744564</v>
      </c>
      <c r="G3520" s="122">
        <v>1.0459058216832209</v>
      </c>
      <c r="H3520" s="99">
        <v>8646</v>
      </c>
      <c r="I3520" s="53">
        <v>8828.9276505377493</v>
      </c>
      <c r="J3520" s="54">
        <v>8343.6798920623041</v>
      </c>
      <c r="K3520" s="55">
        <v>0.96503352903797179</v>
      </c>
      <c r="L3520" s="121">
        <v>9042.9017342731277</v>
      </c>
      <c r="M3520" s="54">
        <v>8466.3770527852375</v>
      </c>
      <c r="N3520" s="120">
        <v>0.97922473430317347</v>
      </c>
      <c r="O3520" s="123">
        <v>8730.5500767268968</v>
      </c>
      <c r="P3520" s="53">
        <v>8915.2665945892404</v>
      </c>
      <c r="Q3520" s="54">
        <v>8425.339811718839</v>
      </c>
      <c r="R3520" s="55">
        <v>0.96504111856346153</v>
      </c>
      <c r="S3520" s="121">
        <v>9131.3331517455517</v>
      </c>
      <c r="T3520" s="54">
        <v>8549.2369900377726</v>
      </c>
      <c r="U3520" s="55">
        <v>0.97923234102139201</v>
      </c>
    </row>
    <row r="3521" spans="1:21" ht="13" x14ac:dyDescent="0.3">
      <c r="A3521" s="44" t="s">
        <v>3800</v>
      </c>
      <c r="B3521" s="44" t="s">
        <v>10043</v>
      </c>
      <c r="C3521" s="98" t="s">
        <v>3738</v>
      </c>
      <c r="D3521" s="98" t="s">
        <v>13166</v>
      </c>
      <c r="E3521" s="98" t="s">
        <v>430</v>
      </c>
      <c r="F3521" s="122">
        <v>1.0211574890744564</v>
      </c>
      <c r="G3521" s="122">
        <v>1.0459058216832209</v>
      </c>
      <c r="H3521" s="99">
        <v>4644.25</v>
      </c>
      <c r="I3521" s="53">
        <v>4742.5106686340441</v>
      </c>
      <c r="J3521" s="54">
        <v>4481.8569672346002</v>
      </c>
      <c r="K3521" s="55">
        <v>0.96503352903797168</v>
      </c>
      <c r="L3521" s="121">
        <v>4857.4481123522983</v>
      </c>
      <c r="M3521" s="54">
        <v>4547.7644722875139</v>
      </c>
      <c r="N3521" s="120">
        <v>0.97922473430317358</v>
      </c>
      <c r="O3521" s="123">
        <v>4695.0135219692265</v>
      </c>
      <c r="P3521" s="53">
        <v>4794.3482192647152</v>
      </c>
      <c r="Q3521" s="54">
        <v>4530.8811009117589</v>
      </c>
      <c r="R3521" s="55">
        <v>0.96504111856346142</v>
      </c>
      <c r="S3521" s="121">
        <v>4910.541975509057</v>
      </c>
      <c r="T3521" s="54">
        <v>4597.5090822450175</v>
      </c>
      <c r="U3521" s="55">
        <v>0.97923234102139223</v>
      </c>
    </row>
    <row r="3522" spans="1:21" ht="13" x14ac:dyDescent="0.3">
      <c r="A3522" s="44" t="s">
        <v>3799</v>
      </c>
      <c r="B3522" s="44" t="s">
        <v>10042</v>
      </c>
      <c r="C3522" s="98" t="s">
        <v>3738</v>
      </c>
      <c r="D3522" s="98" t="s">
        <v>13166</v>
      </c>
      <c r="E3522" s="98" t="s">
        <v>431</v>
      </c>
      <c r="F3522" s="122">
        <v>1.0324517341264037</v>
      </c>
      <c r="G3522" s="122">
        <v>1.0471761617635578</v>
      </c>
      <c r="H3522" s="99">
        <v>12018.166666666666</v>
      </c>
      <c r="I3522" s="53">
        <v>12408.177016020139</v>
      </c>
      <c r="J3522" s="54">
        <v>11726.209701062746</v>
      </c>
      <c r="K3522" s="55">
        <v>0.97570702972411871</v>
      </c>
      <c r="L3522" s="121">
        <v>12585.137641434731</v>
      </c>
      <c r="M3522" s="54">
        <v>11782.779871393937</v>
      </c>
      <c r="N3522" s="120">
        <v>0.98041408462693458</v>
      </c>
      <c r="O3522" s="123">
        <v>12127.307499088842</v>
      </c>
      <c r="P3522" s="53">
        <v>12520.859657718414</v>
      </c>
      <c r="Q3522" s="54">
        <v>11832.792236986346</v>
      </c>
      <c r="R3522" s="55">
        <v>0.97571470319156806</v>
      </c>
      <c r="S3522" s="121">
        <v>12699.427319422264</v>
      </c>
      <c r="T3522" s="54">
        <v>11889.875441763579</v>
      </c>
      <c r="U3522" s="55">
        <v>0.98042170058414846</v>
      </c>
    </row>
    <row r="3523" spans="1:21" ht="13" x14ac:dyDescent="0.3">
      <c r="A3523" s="44" t="s">
        <v>3798</v>
      </c>
      <c r="B3523" s="44" t="s">
        <v>10041</v>
      </c>
      <c r="C3523" s="98" t="s">
        <v>3738</v>
      </c>
      <c r="D3523" s="98" t="s">
        <v>13166</v>
      </c>
      <c r="E3523" s="98" t="s">
        <v>430</v>
      </c>
      <c r="F3523" s="122">
        <v>1.0211574890744564</v>
      </c>
      <c r="G3523" s="122">
        <v>1.0459058216832209</v>
      </c>
      <c r="H3523" s="99">
        <v>23524</v>
      </c>
      <c r="I3523" s="53">
        <v>24021.708772987513</v>
      </c>
      <c r="J3523" s="54">
        <v>22701.448737089249</v>
      </c>
      <c r="K3523" s="55">
        <v>0.96503352903797179</v>
      </c>
      <c r="L3523" s="121">
        <v>24603.888549276089</v>
      </c>
      <c r="M3523" s="54">
        <v>23035.282649747856</v>
      </c>
      <c r="N3523" s="120">
        <v>0.97922473430317358</v>
      </c>
      <c r="O3523" s="123">
        <v>23752.303087287131</v>
      </c>
      <c r="P3523" s="53">
        <v>24254.842180349584</v>
      </c>
      <c r="Q3523" s="54">
        <v>22921.949139813929</v>
      </c>
      <c r="R3523" s="55">
        <v>0.96504111856346131</v>
      </c>
      <c r="S3523" s="121">
        <v>24842.672077377953</v>
      </c>
      <c r="T3523" s="54">
        <v>23259.023356813817</v>
      </c>
      <c r="U3523" s="55">
        <v>0.97923234102139212</v>
      </c>
    </row>
    <row r="3524" spans="1:21" ht="13" x14ac:dyDescent="0.3">
      <c r="A3524" s="44" t="s">
        <v>3797</v>
      </c>
      <c r="B3524" s="44" t="s">
        <v>10040</v>
      </c>
      <c r="C3524" s="98" t="s">
        <v>3738</v>
      </c>
      <c r="D3524" s="98" t="s">
        <v>13166</v>
      </c>
      <c r="E3524" s="98" t="s">
        <v>430</v>
      </c>
      <c r="F3524" s="122">
        <v>1.0211574890744564</v>
      </c>
      <c r="G3524" s="122">
        <v>1.0459058216832209</v>
      </c>
      <c r="H3524" s="99">
        <v>3923.6666666666665</v>
      </c>
      <c r="I3524" s="53">
        <v>4006.681601298475</v>
      </c>
      <c r="J3524" s="54">
        <v>3786.4698901019883</v>
      </c>
      <c r="K3524" s="55">
        <v>0.96503352903797179</v>
      </c>
      <c r="L3524" s="121">
        <v>4103.785809011064</v>
      </c>
      <c r="M3524" s="54">
        <v>3842.151449160885</v>
      </c>
      <c r="N3524" s="120">
        <v>0.97922473430317347</v>
      </c>
      <c r="O3524" s="123">
        <v>3962.8337844866878</v>
      </c>
      <c r="P3524" s="53">
        <v>4046.6773969858514</v>
      </c>
      <c r="Q3524" s="54">
        <v>3824.297548062108</v>
      </c>
      <c r="R3524" s="55">
        <v>0.96504111856346142</v>
      </c>
      <c r="S3524" s="121">
        <v>4144.7509255575769</v>
      </c>
      <c r="T3524" s="54">
        <v>3880.535003861562</v>
      </c>
      <c r="U3524" s="55">
        <v>0.97923234102139212</v>
      </c>
    </row>
    <row r="3525" spans="1:21" ht="13" x14ac:dyDescent="0.3">
      <c r="A3525" s="44" t="s">
        <v>3796</v>
      </c>
      <c r="B3525" s="44" t="s">
        <v>10039</v>
      </c>
      <c r="C3525" s="98" t="s">
        <v>3738</v>
      </c>
      <c r="D3525" s="98" t="s">
        <v>13166</v>
      </c>
      <c r="E3525" s="98" t="s">
        <v>431</v>
      </c>
      <c r="F3525" s="122">
        <v>1.0324517341264037</v>
      </c>
      <c r="G3525" s="122">
        <v>1.0471761617635578</v>
      </c>
      <c r="H3525" s="99">
        <v>26925.416666666664</v>
      </c>
      <c r="I3525" s="53">
        <v>27799.193129575968</v>
      </c>
      <c r="J3525" s="54">
        <v>26271.318319917613</v>
      </c>
      <c r="K3525" s="55">
        <v>0.97570702972411871</v>
      </c>
      <c r="L3525" s="121">
        <v>28195.654478884524</v>
      </c>
      <c r="M3525" s="54">
        <v>26398.057734448805</v>
      </c>
      <c r="N3525" s="120">
        <v>0.98041408462693458</v>
      </c>
      <c r="O3525" s="123">
        <v>27166.767209490186</v>
      </c>
      <c r="P3525" s="53">
        <v>28048.375916046465</v>
      </c>
      <c r="Q3525" s="54">
        <v>26507.01420448214</v>
      </c>
      <c r="R3525" s="55">
        <v>0.97571470319156806</v>
      </c>
      <c r="S3525" s="121">
        <v>28448.391013958011</v>
      </c>
      <c r="T3525" s="54">
        <v>26634.88810690205</v>
      </c>
      <c r="U3525" s="55">
        <v>0.98042170058414846</v>
      </c>
    </row>
    <row r="3526" spans="1:21" ht="13" x14ac:dyDescent="0.3">
      <c r="A3526" s="44" t="s">
        <v>3795</v>
      </c>
      <c r="B3526" s="44" t="s">
        <v>10038</v>
      </c>
      <c r="C3526" s="98" t="s">
        <v>3738</v>
      </c>
      <c r="D3526" s="98" t="s">
        <v>13166</v>
      </c>
      <c r="E3526" s="98" t="s">
        <v>430</v>
      </c>
      <c r="F3526" s="122">
        <v>1.0211574890744564</v>
      </c>
      <c r="G3526" s="122">
        <v>1.0459058216832209</v>
      </c>
      <c r="H3526" s="99">
        <v>5523.166666666667</v>
      </c>
      <c r="I3526" s="53">
        <v>5640.0230050730688</v>
      </c>
      <c r="J3526" s="54">
        <v>5330.0410197982246</v>
      </c>
      <c r="K3526" s="55">
        <v>0.96503352903797179</v>
      </c>
      <c r="L3526" s="121">
        <v>5776.7121707933766</v>
      </c>
      <c r="M3526" s="54">
        <v>5408.4214116788116</v>
      </c>
      <c r="N3526" s="120">
        <v>0.97922473430317358</v>
      </c>
      <c r="O3526" s="123">
        <v>5589.7698182243312</v>
      </c>
      <c r="P3526" s="53">
        <v>5708.0353120821383</v>
      </c>
      <c r="Q3526" s="54">
        <v>5394.3577178914848</v>
      </c>
      <c r="R3526" s="55">
        <v>0.96504111856346142</v>
      </c>
      <c r="S3526" s="121">
        <v>5846.3727947499874</v>
      </c>
      <c r="T3526" s="54">
        <v>5473.6833848705337</v>
      </c>
      <c r="U3526" s="55">
        <v>0.97923234102139223</v>
      </c>
    </row>
    <row r="3527" spans="1:21" ht="13" x14ac:dyDescent="0.3">
      <c r="A3527" s="44" t="s">
        <v>3794</v>
      </c>
      <c r="B3527" s="44" t="s">
        <v>10037</v>
      </c>
      <c r="C3527" s="98" t="s">
        <v>3738</v>
      </c>
      <c r="D3527" s="98" t="s">
        <v>13166</v>
      </c>
      <c r="E3527" s="98" t="s">
        <v>430</v>
      </c>
      <c r="F3527" s="122">
        <v>1.0211574890744564</v>
      </c>
      <c r="G3527" s="122">
        <v>1.0459058216832209</v>
      </c>
      <c r="H3527" s="99">
        <v>6179.9166666666661</v>
      </c>
      <c r="I3527" s="53">
        <v>6310.6681860227172</v>
      </c>
      <c r="J3527" s="54">
        <v>5963.8267899939119</v>
      </c>
      <c r="K3527" s="55">
        <v>0.96503352903797179</v>
      </c>
      <c r="L3527" s="121">
        <v>6463.6108191838312</v>
      </c>
      <c r="M3527" s="54">
        <v>6051.5272559324203</v>
      </c>
      <c r="N3527" s="120">
        <v>0.97922473430317358</v>
      </c>
      <c r="O3527" s="123">
        <v>6240.1156481207927</v>
      </c>
      <c r="P3527" s="53">
        <v>6372.1408267692523</v>
      </c>
      <c r="Q3527" s="54">
        <v>6021.9681850278484</v>
      </c>
      <c r="R3527" s="55">
        <v>0.96504111856346142</v>
      </c>
      <c r="S3527" s="121">
        <v>6526.5732843461019</v>
      </c>
      <c r="T3527" s="54">
        <v>6110.5230543535454</v>
      </c>
      <c r="U3527" s="55">
        <v>0.97923234102139212</v>
      </c>
    </row>
    <row r="3528" spans="1:21" ht="13" x14ac:dyDescent="0.3">
      <c r="A3528" s="44" t="s">
        <v>3793</v>
      </c>
      <c r="B3528" s="44" t="s">
        <v>13377</v>
      </c>
      <c r="C3528" s="98" t="s">
        <v>3738</v>
      </c>
      <c r="D3528" s="98" t="s">
        <v>13166</v>
      </c>
      <c r="E3528" s="98" t="s">
        <v>430</v>
      </c>
      <c r="F3528" s="122">
        <v>1.0211574890744564</v>
      </c>
      <c r="G3528" s="122">
        <v>1.0459058216832209</v>
      </c>
      <c r="H3528" s="99">
        <v>22698.833333333336</v>
      </c>
      <c r="I3528" s="53">
        <v>23179.083651586243</v>
      </c>
      <c r="J3528" s="54">
        <v>21905.13523671142</v>
      </c>
      <c r="K3528" s="55">
        <v>0.9650335290379719</v>
      </c>
      <c r="L3528" s="121">
        <v>23740.841928750488</v>
      </c>
      <c r="M3528" s="54">
        <v>22227.259039825356</v>
      </c>
      <c r="N3528" s="120">
        <v>0.97922473430317358</v>
      </c>
      <c r="O3528" s="123">
        <v>22935.766346971293</v>
      </c>
      <c r="P3528" s="53">
        <v>23421.029572871623</v>
      </c>
      <c r="Q3528" s="54">
        <v>22133.957610591373</v>
      </c>
      <c r="R3528" s="55">
        <v>0.96504111856346142</v>
      </c>
      <c r="S3528" s="121">
        <v>23988.651547063375</v>
      </c>
      <c r="T3528" s="54">
        <v>22459.444173064359</v>
      </c>
      <c r="U3528" s="55">
        <v>0.97923234102139201</v>
      </c>
    </row>
    <row r="3529" spans="1:21" ht="13" x14ac:dyDescent="0.3">
      <c r="A3529" s="44" t="s">
        <v>3792</v>
      </c>
      <c r="B3529" s="44" t="s">
        <v>10035</v>
      </c>
      <c r="C3529" s="98" t="s">
        <v>3738</v>
      </c>
      <c r="D3529" s="98" t="s">
        <v>13166</v>
      </c>
      <c r="E3529" s="98" t="s">
        <v>431</v>
      </c>
      <c r="F3529" s="122">
        <v>1.0324517341264037</v>
      </c>
      <c r="G3529" s="122">
        <v>1.0471761617635578</v>
      </c>
      <c r="H3529" s="99">
        <v>15138.166666666664</v>
      </c>
      <c r="I3529" s="53">
        <v>15629.426426494518</v>
      </c>
      <c r="J3529" s="54">
        <v>14770.415633801995</v>
      </c>
      <c r="K3529" s="55">
        <v>0.97570702972411871</v>
      </c>
      <c r="L3529" s="121">
        <v>15852.327266137028</v>
      </c>
      <c r="M3529" s="54">
        <v>14841.671815429972</v>
      </c>
      <c r="N3529" s="120">
        <v>0.98041408462693469</v>
      </c>
      <c r="O3529" s="123">
        <v>15309.01258150678</v>
      </c>
      <c r="P3529" s="53">
        <v>15805.816587539608</v>
      </c>
      <c r="Q3529" s="54">
        <v>14937.228667120869</v>
      </c>
      <c r="R3529" s="55">
        <v>0.97571470319156806</v>
      </c>
      <c r="S3529" s="121">
        <v>16031.233035492285</v>
      </c>
      <c r="T3529" s="54">
        <v>15009.288149425003</v>
      </c>
      <c r="U3529" s="55">
        <v>0.98042170058414857</v>
      </c>
    </row>
    <row r="3530" spans="1:21" ht="13" x14ac:dyDescent="0.3">
      <c r="A3530" s="44" t="s">
        <v>3791</v>
      </c>
      <c r="B3530" s="44" t="s">
        <v>10034</v>
      </c>
      <c r="C3530" s="98" t="s">
        <v>3738</v>
      </c>
      <c r="D3530" s="98" t="s">
        <v>13166</v>
      </c>
      <c r="E3530" s="98" t="s">
        <v>430</v>
      </c>
      <c r="F3530" s="122">
        <v>1.0211574890744564</v>
      </c>
      <c r="G3530" s="122">
        <v>1.0459058216832209</v>
      </c>
      <c r="H3530" s="99">
        <v>5588.75</v>
      </c>
      <c r="I3530" s="53">
        <v>5706.9939170648677</v>
      </c>
      <c r="J3530" s="54">
        <v>5393.3311354109646</v>
      </c>
      <c r="K3530" s="55">
        <v>0.96503352903797179</v>
      </c>
      <c r="L3530" s="121">
        <v>5845.3061609321003</v>
      </c>
      <c r="M3530" s="54">
        <v>5472.6422338368611</v>
      </c>
      <c r="N3530" s="120">
        <v>0.97922473430317358</v>
      </c>
      <c r="O3530" s="123">
        <v>5652.6720134086327</v>
      </c>
      <c r="P3530" s="53">
        <v>5772.2683597738114</v>
      </c>
      <c r="Q3530" s="54">
        <v>5455.0609226922406</v>
      </c>
      <c r="R3530" s="55">
        <v>0.96504111856346142</v>
      </c>
      <c r="S3530" s="121">
        <v>5912.1625668899023</v>
      </c>
      <c r="T3530" s="54">
        <v>5535.2792487162415</v>
      </c>
      <c r="U3530" s="55">
        <v>0.97923234102139212</v>
      </c>
    </row>
    <row r="3531" spans="1:21" ht="13" x14ac:dyDescent="0.3">
      <c r="A3531" s="44" t="s">
        <v>3790</v>
      </c>
      <c r="B3531" s="44" t="s">
        <v>10033</v>
      </c>
      <c r="C3531" s="98" t="s">
        <v>3738</v>
      </c>
      <c r="D3531" s="98" t="s">
        <v>13166</v>
      </c>
      <c r="E3531" s="98" t="s">
        <v>430</v>
      </c>
      <c r="F3531" s="122">
        <v>1.0211574890744564</v>
      </c>
      <c r="G3531" s="122">
        <v>1.0459058216832209</v>
      </c>
      <c r="H3531" s="99">
        <v>8004.5</v>
      </c>
      <c r="I3531" s="53">
        <v>8173.8551212964858</v>
      </c>
      <c r="J3531" s="54">
        <v>7724.6108831844449</v>
      </c>
      <c r="K3531" s="55">
        <v>0.96503352903797179</v>
      </c>
      <c r="L3531" s="121">
        <v>8371.9531496633408</v>
      </c>
      <c r="M3531" s="54">
        <v>7838.2043857297522</v>
      </c>
      <c r="N3531" s="120">
        <v>0.97922473430317347</v>
      </c>
      <c r="O3531" s="123">
        <v>8087.4902515298581</v>
      </c>
      <c r="P3531" s="53">
        <v>8258.6012381663732</v>
      </c>
      <c r="Q3531" s="54">
        <v>7804.7606387074638</v>
      </c>
      <c r="R3531" s="55">
        <v>0.96504111856346142</v>
      </c>
      <c r="S3531" s="121">
        <v>8458.7531368813743</v>
      </c>
      <c r="T3531" s="54">
        <v>7919.5320119932694</v>
      </c>
      <c r="U3531" s="55">
        <v>0.97923234102139201</v>
      </c>
    </row>
    <row r="3532" spans="1:21" ht="13" x14ac:dyDescent="0.3">
      <c r="A3532" s="44" t="s">
        <v>3789</v>
      </c>
      <c r="B3532" s="44" t="s">
        <v>10032</v>
      </c>
      <c r="C3532" s="98" t="s">
        <v>3738</v>
      </c>
      <c r="D3532" s="98" t="s">
        <v>13166</v>
      </c>
      <c r="E3532" s="98" t="s">
        <v>431</v>
      </c>
      <c r="F3532" s="122">
        <v>1.0324517341264037</v>
      </c>
      <c r="G3532" s="122">
        <v>1.0471761617635578</v>
      </c>
      <c r="H3532" s="99">
        <v>26009.916666666668</v>
      </c>
      <c r="I3532" s="53">
        <v>26853.98356698325</v>
      </c>
      <c r="J3532" s="54">
        <v>25378.058534205185</v>
      </c>
      <c r="K3532" s="55">
        <v>0.97570702972411871</v>
      </c>
      <c r="L3532" s="121">
        <v>27236.964702789992</v>
      </c>
      <c r="M3532" s="54">
        <v>25500.488639972853</v>
      </c>
      <c r="N3532" s="120">
        <v>0.98041408462693469</v>
      </c>
      <c r="O3532" s="123">
        <v>26304.667657468784</v>
      </c>
      <c r="P3532" s="53">
        <v>27158.299738572372</v>
      </c>
      <c r="Q3532" s="54">
        <v>25665.850995959994</v>
      </c>
      <c r="R3532" s="55">
        <v>0.97571470319156806</v>
      </c>
      <c r="S3532" s="121">
        <v>27545.620914014158</v>
      </c>
      <c r="T3532" s="54">
        <v>25789.666998036399</v>
      </c>
      <c r="U3532" s="55">
        <v>0.98042170058414857</v>
      </c>
    </row>
    <row r="3533" spans="1:21" ht="13" x14ac:dyDescent="0.3">
      <c r="A3533" s="44" t="s">
        <v>3788</v>
      </c>
      <c r="B3533" s="44" t="s">
        <v>13378</v>
      </c>
      <c r="C3533" s="98" t="s">
        <v>3738</v>
      </c>
      <c r="D3533" s="98" t="s">
        <v>13166</v>
      </c>
      <c r="E3533" s="98" t="s">
        <v>430</v>
      </c>
      <c r="F3533" s="122">
        <v>1.0211574890744564</v>
      </c>
      <c r="G3533" s="122">
        <v>1.0459058216832209</v>
      </c>
      <c r="H3533" s="99">
        <v>17205.666666666668</v>
      </c>
      <c r="I3533" s="53">
        <v>17569.695371185408</v>
      </c>
      <c r="J3533" s="54">
        <v>16604.045222784331</v>
      </c>
      <c r="K3533" s="55">
        <v>0.96503352903797179</v>
      </c>
      <c r="L3533" s="121">
        <v>17995.506932607605</v>
      </c>
      <c r="M3533" s="54">
        <v>16848.214370175636</v>
      </c>
      <c r="N3533" s="120">
        <v>0.97922473430317347</v>
      </c>
      <c r="O3533" s="123">
        <v>17382.67188283657</v>
      </c>
      <c r="P3533" s="53">
        <v>17750.445573282545</v>
      </c>
      <c r="Q3533" s="54">
        <v>16774.993117434235</v>
      </c>
      <c r="R3533" s="55">
        <v>0.96504111856346142</v>
      </c>
      <c r="S3533" s="121">
        <v>18180.637718668004</v>
      </c>
      <c r="T3533" s="54">
        <v>17021.674481036785</v>
      </c>
      <c r="U3533" s="55">
        <v>0.97923234102139223</v>
      </c>
    </row>
    <row r="3534" spans="1:21" ht="13" x14ac:dyDescent="0.3">
      <c r="A3534" s="44" t="s">
        <v>3787</v>
      </c>
      <c r="B3534" s="44" t="s">
        <v>10031</v>
      </c>
      <c r="C3534" s="98" t="s">
        <v>3738</v>
      </c>
      <c r="D3534" s="98" t="s">
        <v>13166</v>
      </c>
      <c r="E3534" s="98" t="s">
        <v>430</v>
      </c>
      <c r="F3534" s="122">
        <v>1.0211574890744564</v>
      </c>
      <c r="G3534" s="122">
        <v>1.0459058216832209</v>
      </c>
      <c r="H3534" s="99">
        <v>4845.0833333333339</v>
      </c>
      <c r="I3534" s="53">
        <v>4947.5931310231645</v>
      </c>
      <c r="J3534" s="54">
        <v>4675.6678676497268</v>
      </c>
      <c r="K3534" s="55">
        <v>0.96503352903797168</v>
      </c>
      <c r="L3534" s="121">
        <v>5067.5008648736793</v>
      </c>
      <c r="M3534" s="54">
        <v>4744.425439760068</v>
      </c>
      <c r="N3534" s="120">
        <v>0.97922473430317347</v>
      </c>
      <c r="O3534" s="123">
        <v>4895.9124277460442</v>
      </c>
      <c r="P3534" s="53">
        <v>4999.4976414455759</v>
      </c>
      <c r="Q3534" s="54">
        <v>4724.7568056607943</v>
      </c>
      <c r="R3534" s="55">
        <v>0.96504111856346142</v>
      </c>
      <c r="S3534" s="121">
        <v>5120.6633106308191</v>
      </c>
      <c r="T3534" s="54">
        <v>4794.2357880574864</v>
      </c>
      <c r="U3534" s="55">
        <v>0.97923234102139223</v>
      </c>
    </row>
    <row r="3535" spans="1:21" ht="13" x14ac:dyDescent="0.3">
      <c r="A3535" s="44" t="s">
        <v>3786</v>
      </c>
      <c r="B3535" s="44" t="s">
        <v>10030</v>
      </c>
      <c r="C3535" s="98" t="s">
        <v>3738</v>
      </c>
      <c r="D3535" s="98" t="s">
        <v>13166</v>
      </c>
      <c r="E3535" s="98" t="s">
        <v>431</v>
      </c>
      <c r="F3535" s="122">
        <v>1.0324517341264037</v>
      </c>
      <c r="G3535" s="122">
        <v>1.0471761617635578</v>
      </c>
      <c r="H3535" s="99">
        <v>9413.25</v>
      </c>
      <c r="I3535" s="53">
        <v>9718.7262862653697</v>
      </c>
      <c r="J3535" s="54">
        <v>9184.5741975505607</v>
      </c>
      <c r="K3535" s="55">
        <v>0.97570702972411871</v>
      </c>
      <c r="L3535" s="121">
        <v>9857.3310047208106</v>
      </c>
      <c r="M3535" s="54">
        <v>9228.8828821144925</v>
      </c>
      <c r="N3535" s="120">
        <v>0.98041408462693469</v>
      </c>
      <c r="O3535" s="123">
        <v>9499.2248305309113</v>
      </c>
      <c r="P3535" s="53">
        <v>9807.4911491382318</v>
      </c>
      <c r="Q3535" s="54">
        <v>9268.5333360714412</v>
      </c>
      <c r="R3535" s="55">
        <v>0.97571470319156806</v>
      </c>
      <c r="S3535" s="121">
        <v>9947.3617977644426</v>
      </c>
      <c r="T3535" s="54">
        <v>9313.2461625802862</v>
      </c>
      <c r="U3535" s="55">
        <v>0.98042170058414857</v>
      </c>
    </row>
    <row r="3536" spans="1:21" ht="13" x14ac:dyDescent="0.3">
      <c r="A3536" s="44" t="s">
        <v>3785</v>
      </c>
      <c r="B3536" s="44" t="s">
        <v>10029</v>
      </c>
      <c r="C3536" s="98" t="s">
        <v>3738</v>
      </c>
      <c r="D3536" s="98" t="s">
        <v>13166</v>
      </c>
      <c r="E3536" s="98" t="s">
        <v>431</v>
      </c>
      <c r="F3536" s="122">
        <v>1.0324517341264037</v>
      </c>
      <c r="G3536" s="122">
        <v>1.0471761617635578</v>
      </c>
      <c r="H3536" s="99">
        <v>9708.3333333333339</v>
      </c>
      <c r="I3536" s="53">
        <v>10023.38558547717</v>
      </c>
      <c r="J3536" s="54">
        <v>9472.4890802383215</v>
      </c>
      <c r="K3536" s="55">
        <v>0.97570702972411893</v>
      </c>
      <c r="L3536" s="121">
        <v>10166.335237121208</v>
      </c>
      <c r="M3536" s="54">
        <v>9518.1867382531582</v>
      </c>
      <c r="N3536" s="120">
        <v>0.98041408462693469</v>
      </c>
      <c r="O3536" s="123">
        <v>9794.7546233258945</v>
      </c>
      <c r="P3536" s="53">
        <v>10112.611396195429</v>
      </c>
      <c r="Q3536" s="54">
        <v>9556.8861001326641</v>
      </c>
      <c r="R3536" s="55">
        <v>0.97571470319156806</v>
      </c>
      <c r="S3536" s="121">
        <v>10256.833551870272</v>
      </c>
      <c r="T3536" s="54">
        <v>9602.9899846056251</v>
      </c>
      <c r="U3536" s="55">
        <v>0.98042170058414857</v>
      </c>
    </row>
    <row r="3537" spans="1:21" ht="13" x14ac:dyDescent="0.3">
      <c r="A3537" s="44" t="s">
        <v>3784</v>
      </c>
      <c r="B3537" s="44" t="s">
        <v>10028</v>
      </c>
      <c r="C3537" s="98" t="s">
        <v>3738</v>
      </c>
      <c r="D3537" s="98" t="s">
        <v>13166</v>
      </c>
      <c r="E3537" s="98" t="s">
        <v>431</v>
      </c>
      <c r="F3537" s="122">
        <v>1.0324517341264037</v>
      </c>
      <c r="G3537" s="122">
        <v>1.0471761617635578</v>
      </c>
      <c r="H3537" s="99">
        <v>20355.916666666664</v>
      </c>
      <c r="I3537" s="53">
        <v>21016.501462232562</v>
      </c>
      <c r="J3537" s="54">
        <v>19861.410988145017</v>
      </c>
      <c r="K3537" s="55">
        <v>0.97570702972411882</v>
      </c>
      <c r="L3537" s="121">
        <v>21316.230684178834</v>
      </c>
      <c r="M3537" s="54">
        <v>19957.227405492162</v>
      </c>
      <c r="N3537" s="120">
        <v>0.98041408462693469</v>
      </c>
      <c r="O3537" s="123">
        <v>20557.776058794676</v>
      </c>
      <c r="P3537" s="53">
        <v>21224.911541684829</v>
      </c>
      <c r="Q3537" s="54">
        <v>20058.524365485573</v>
      </c>
      <c r="R3537" s="55">
        <v>0.97571470319156817</v>
      </c>
      <c r="S3537" s="121">
        <v>21527.613027643369</v>
      </c>
      <c r="T3537" s="54">
        <v>20155.28976379157</v>
      </c>
      <c r="U3537" s="55">
        <v>0.98042170058414846</v>
      </c>
    </row>
    <row r="3538" spans="1:21" ht="13" x14ac:dyDescent="0.3">
      <c r="A3538" s="44" t="s">
        <v>3783</v>
      </c>
      <c r="B3538" s="44" t="s">
        <v>7739</v>
      </c>
      <c r="C3538" s="98" t="s">
        <v>3738</v>
      </c>
      <c r="D3538" s="98" t="s">
        <v>13166</v>
      </c>
      <c r="E3538" s="98" t="s">
        <v>431</v>
      </c>
      <c r="F3538" s="122">
        <v>1.0324517341264037</v>
      </c>
      <c r="G3538" s="122">
        <v>1.0471761617635578</v>
      </c>
      <c r="H3538" s="99">
        <v>9542.5833333333339</v>
      </c>
      <c r="I3538" s="53">
        <v>9852.2567105457183</v>
      </c>
      <c r="J3538" s="54">
        <v>9310.7656400615469</v>
      </c>
      <c r="K3538" s="55">
        <v>0.97570702972411871</v>
      </c>
      <c r="L3538" s="121">
        <v>9992.7657883088978</v>
      </c>
      <c r="M3538" s="54">
        <v>9355.6831037262436</v>
      </c>
      <c r="N3538" s="120">
        <v>0.98041408462693469</v>
      </c>
      <c r="O3538" s="123">
        <v>9641.6572799456935</v>
      </c>
      <c r="P3538" s="53">
        <v>9954.5457785323961</v>
      </c>
      <c r="Q3538" s="54">
        <v>9407.5067711770334</v>
      </c>
      <c r="R3538" s="55">
        <v>0.97571470319156806</v>
      </c>
      <c r="S3538" s="121">
        <v>10096.513663453195</v>
      </c>
      <c r="T3538" s="54">
        <v>9452.8900268538928</v>
      </c>
      <c r="U3538" s="55">
        <v>0.98042170058414857</v>
      </c>
    </row>
    <row r="3539" spans="1:21" ht="13" x14ac:dyDescent="0.3">
      <c r="A3539" s="44" t="s">
        <v>3782</v>
      </c>
      <c r="B3539" s="44" t="s">
        <v>10027</v>
      </c>
      <c r="C3539" s="98" t="s">
        <v>3738</v>
      </c>
      <c r="D3539" s="98" t="s">
        <v>13166</v>
      </c>
      <c r="E3539" s="98" t="s">
        <v>431</v>
      </c>
      <c r="F3539" s="122">
        <v>1.0324517341264037</v>
      </c>
      <c r="G3539" s="122">
        <v>1.0471761617635578</v>
      </c>
      <c r="H3539" s="99">
        <v>10537.5</v>
      </c>
      <c r="I3539" s="53">
        <v>10879.460148356979</v>
      </c>
      <c r="J3539" s="54">
        <v>10281.512825717902</v>
      </c>
      <c r="K3539" s="55">
        <v>0.97570702972411882</v>
      </c>
      <c r="L3539" s="121">
        <v>11034.61880458349</v>
      </c>
      <c r="M3539" s="54">
        <v>10331.113416756323</v>
      </c>
      <c r="N3539" s="120">
        <v>0.98041408462693458</v>
      </c>
      <c r="O3539" s="123">
        <v>10635.749158032242</v>
      </c>
      <c r="P3539" s="53">
        <v>10980.897661943825</v>
      </c>
      <c r="Q3539" s="54">
        <v>10377.456832949398</v>
      </c>
      <c r="R3539" s="55">
        <v>0.97571470319156794</v>
      </c>
      <c r="S3539" s="121">
        <v>11137.502980788195</v>
      </c>
      <c r="T3539" s="54">
        <v>10427.519276504398</v>
      </c>
      <c r="U3539" s="55">
        <v>0.98042170058414857</v>
      </c>
    </row>
    <row r="3540" spans="1:21" ht="13" x14ac:dyDescent="0.3">
      <c r="A3540" s="44" t="s">
        <v>3781</v>
      </c>
      <c r="B3540" s="44" t="s">
        <v>10026</v>
      </c>
      <c r="C3540" s="98" t="s">
        <v>3738</v>
      </c>
      <c r="D3540" s="98" t="s">
        <v>13166</v>
      </c>
      <c r="E3540" s="98" t="s">
        <v>431</v>
      </c>
      <c r="F3540" s="122">
        <v>1.0324517341264037</v>
      </c>
      <c r="G3540" s="122">
        <v>1.0471761617635578</v>
      </c>
      <c r="H3540" s="99">
        <v>12876.666666666666</v>
      </c>
      <c r="I3540" s="53">
        <v>13294.536829767658</v>
      </c>
      <c r="J3540" s="54">
        <v>12563.854186080902</v>
      </c>
      <c r="K3540" s="55">
        <v>0.97570702972411871</v>
      </c>
      <c r="L3540" s="121">
        <v>13484.138376308745</v>
      </c>
      <c r="M3540" s="54">
        <v>12624.465363046162</v>
      </c>
      <c r="N3540" s="120">
        <v>0.98041408462693469</v>
      </c>
      <c r="O3540" s="123">
        <v>13008.12170891678</v>
      </c>
      <c r="P3540" s="53">
        <v>13430.257816098447</v>
      </c>
      <c r="Q3540" s="54">
        <v>12692.215612295529</v>
      </c>
      <c r="R3540" s="55">
        <v>0.97571470319156806</v>
      </c>
      <c r="S3540" s="121">
        <v>13621.794962896685</v>
      </c>
      <c r="T3540" s="54">
        <v>12753.444807261771</v>
      </c>
      <c r="U3540" s="55">
        <v>0.98042170058414857</v>
      </c>
    </row>
    <row r="3541" spans="1:21" ht="13" x14ac:dyDescent="0.3">
      <c r="A3541" s="44" t="s">
        <v>3780</v>
      </c>
      <c r="B3541" s="44" t="s">
        <v>10025</v>
      </c>
      <c r="C3541" s="98" t="s">
        <v>3738</v>
      </c>
      <c r="D3541" s="98" t="s">
        <v>13166</v>
      </c>
      <c r="E3541" s="98" t="s">
        <v>431</v>
      </c>
      <c r="F3541" s="122">
        <v>1.0324517341264037</v>
      </c>
      <c r="G3541" s="122">
        <v>1.0471761617635578</v>
      </c>
      <c r="H3541" s="99">
        <v>12427.916666666666</v>
      </c>
      <c r="I3541" s="53">
        <v>12831.224114078434</v>
      </c>
      <c r="J3541" s="54">
        <v>12126.005656492203</v>
      </c>
      <c r="K3541" s="55">
        <v>0.97570702972411871</v>
      </c>
      <c r="L3541" s="121">
        <v>13014.218073717348</v>
      </c>
      <c r="M3541" s="54">
        <v>12184.504542569823</v>
      </c>
      <c r="N3541" s="120">
        <v>0.98041408462693447</v>
      </c>
      <c r="O3541" s="123">
        <v>12539.316604063541</v>
      </c>
      <c r="P3541" s="53">
        <v>12946.23917262541</v>
      </c>
      <c r="Q3541" s="54">
        <v>12234.795578558958</v>
      </c>
      <c r="R3541" s="55">
        <v>0.97571470319156806</v>
      </c>
      <c r="S3541" s="121">
        <v>13130.873432581307</v>
      </c>
      <c r="T3541" s="54">
        <v>12293.818109119027</v>
      </c>
      <c r="U3541" s="55">
        <v>0.98042170058414857</v>
      </c>
    </row>
    <row r="3542" spans="1:21" ht="13" x14ac:dyDescent="0.3">
      <c r="A3542" s="44" t="s">
        <v>3779</v>
      </c>
      <c r="B3542" s="44" t="s">
        <v>10024</v>
      </c>
      <c r="C3542" s="98" t="s">
        <v>3738</v>
      </c>
      <c r="D3542" s="98" t="s">
        <v>13166</v>
      </c>
      <c r="E3542" s="98" t="s">
        <v>431</v>
      </c>
      <c r="F3542" s="122">
        <v>1.0324517341264037</v>
      </c>
      <c r="G3542" s="122">
        <v>1.0471761617635578</v>
      </c>
      <c r="H3542" s="99">
        <v>9964.5833333333321</v>
      </c>
      <c r="I3542" s="53">
        <v>10287.951342347058</v>
      </c>
      <c r="J3542" s="54">
        <v>9722.5140066051226</v>
      </c>
      <c r="K3542" s="55">
        <v>0.9757070297241186</v>
      </c>
      <c r="L3542" s="121">
        <v>10434.674128573117</v>
      </c>
      <c r="M3542" s="54">
        <v>9769.4178474388082</v>
      </c>
      <c r="N3542" s="120">
        <v>0.98041408462693469</v>
      </c>
      <c r="O3542" s="123">
        <v>10064.8935738215</v>
      </c>
      <c r="P3542" s="53">
        <v>10391.516824089706</v>
      </c>
      <c r="Q3542" s="54">
        <v>9820.4646460359672</v>
      </c>
      <c r="R3542" s="55">
        <v>0.97571470319156817</v>
      </c>
      <c r="S3542" s="121">
        <v>10539.716621193096</v>
      </c>
      <c r="T3542" s="54">
        <v>9867.8400738445434</v>
      </c>
      <c r="U3542" s="55">
        <v>0.98042170058414846</v>
      </c>
    </row>
    <row r="3543" spans="1:21" ht="13" x14ac:dyDescent="0.3">
      <c r="A3543" s="44" t="s">
        <v>3778</v>
      </c>
      <c r="B3543" s="44" t="s">
        <v>10023</v>
      </c>
      <c r="C3543" s="98" t="s">
        <v>3738</v>
      </c>
      <c r="D3543" s="98" t="s">
        <v>13166</v>
      </c>
      <c r="E3543" s="98" t="s">
        <v>430</v>
      </c>
      <c r="F3543" s="122">
        <v>1.0211574890744564</v>
      </c>
      <c r="G3543" s="122">
        <v>1.0459058216832209</v>
      </c>
      <c r="H3543" s="99">
        <v>13751.166666666666</v>
      </c>
      <c r="I3543" s="53">
        <v>14042.106825177694</v>
      </c>
      <c r="J3543" s="54">
        <v>13270.336896722654</v>
      </c>
      <c r="K3543" s="55">
        <v>0.96503352903797168</v>
      </c>
      <c r="L3543" s="121">
        <v>14382.425271602917</v>
      </c>
      <c r="M3543" s="54">
        <v>13465.482525525322</v>
      </c>
      <c r="N3543" s="120">
        <v>0.97922473430317347</v>
      </c>
      <c r="O3543" s="123">
        <v>13885.467849778159</v>
      </c>
      <c r="P3543" s="53">
        <v>14179.249484103555</v>
      </c>
      <c r="Q3543" s="54">
        <v>13400.047425526896</v>
      </c>
      <c r="R3543" s="55">
        <v>0.96504111856346142</v>
      </c>
      <c r="S3543" s="121">
        <v>14522.891660878171</v>
      </c>
      <c r="T3543" s="54">
        <v>13597.099188715541</v>
      </c>
      <c r="U3543" s="55">
        <v>0.97923234102139201</v>
      </c>
    </row>
    <row r="3544" spans="1:21" ht="13" x14ac:dyDescent="0.3">
      <c r="A3544" s="44" t="s">
        <v>3777</v>
      </c>
      <c r="B3544" s="44" t="s">
        <v>10022</v>
      </c>
      <c r="C3544" s="98" t="s">
        <v>3738</v>
      </c>
      <c r="D3544" s="98" t="s">
        <v>13166</v>
      </c>
      <c r="E3544" s="98" t="s">
        <v>430</v>
      </c>
      <c r="F3544" s="122">
        <v>1.0211574890744564</v>
      </c>
      <c r="G3544" s="122">
        <v>1.0459058216832209</v>
      </c>
      <c r="H3544" s="99">
        <v>4180.4166666666661</v>
      </c>
      <c r="I3544" s="53">
        <v>4268.8637866183417</v>
      </c>
      <c r="J3544" s="54">
        <v>4034.2422486824876</v>
      </c>
      <c r="K3544" s="55">
        <v>0.9650335290379719</v>
      </c>
      <c r="L3544" s="121">
        <v>4372.3221287282304</v>
      </c>
      <c r="M3544" s="54">
        <v>4093.5673996932242</v>
      </c>
      <c r="N3544" s="120">
        <v>0.97922473430317347</v>
      </c>
      <c r="O3544" s="123">
        <v>4225.9347167150045</v>
      </c>
      <c r="P3544" s="53">
        <v>4315.3448843132683</v>
      </c>
      <c r="Q3544" s="54">
        <v>4078.2007659948126</v>
      </c>
      <c r="R3544" s="55">
        <v>0.96504111856346153</v>
      </c>
      <c r="S3544" s="121">
        <v>4419.9297222654559</v>
      </c>
      <c r="T3544" s="54">
        <v>4138.171945652407</v>
      </c>
      <c r="U3544" s="55">
        <v>0.97923234102139201</v>
      </c>
    </row>
    <row r="3545" spans="1:21" ht="13" x14ac:dyDescent="0.3">
      <c r="A3545" s="44" t="s">
        <v>3776</v>
      </c>
      <c r="B3545" s="44" t="s">
        <v>10021</v>
      </c>
      <c r="C3545" s="98" t="s">
        <v>3738</v>
      </c>
      <c r="D3545" s="98" t="s">
        <v>13166</v>
      </c>
      <c r="E3545" s="98" t="s">
        <v>431</v>
      </c>
      <c r="F3545" s="122">
        <v>1.0324517341264037</v>
      </c>
      <c r="G3545" s="122">
        <v>1.0471761617635578</v>
      </c>
      <c r="H3545" s="99">
        <v>16987.833333333332</v>
      </c>
      <c r="I3545" s="53">
        <v>17539.117984050325</v>
      </c>
      <c r="J3545" s="54">
        <v>16575.148403115043</v>
      </c>
      <c r="K3545" s="55">
        <v>0.97570702972411893</v>
      </c>
      <c r="L3545" s="121">
        <v>17789.254106679025</v>
      </c>
      <c r="M3545" s="54">
        <v>16655.111067294929</v>
      </c>
      <c r="N3545" s="120">
        <v>0.9804140846269348</v>
      </c>
      <c r="O3545" s="123">
        <v>17165.402756788164</v>
      </c>
      <c r="P3545" s="53">
        <v>17722.449843224091</v>
      </c>
      <c r="Q3545" s="54">
        <v>16748.535856003287</v>
      </c>
      <c r="R3545" s="55">
        <v>0.97571470319156806</v>
      </c>
      <c r="S3545" s="121">
        <v>17975.200573979022</v>
      </c>
      <c r="T3545" s="54">
        <v>16829.333362022084</v>
      </c>
      <c r="U3545" s="55">
        <v>0.98042170058414857</v>
      </c>
    </row>
    <row r="3546" spans="1:21" ht="13" x14ac:dyDescent="0.3">
      <c r="A3546" s="44" t="s">
        <v>3775</v>
      </c>
      <c r="B3546" s="44" t="s">
        <v>10020</v>
      </c>
      <c r="C3546" s="98" t="s">
        <v>3738</v>
      </c>
      <c r="D3546" s="98" t="s">
        <v>13166</v>
      </c>
      <c r="E3546" s="98" t="s">
        <v>431</v>
      </c>
      <c r="F3546" s="122">
        <v>1.0324517341264037</v>
      </c>
      <c r="G3546" s="122">
        <v>1.0471761617635578</v>
      </c>
      <c r="H3546" s="99">
        <v>6093.0833333333339</v>
      </c>
      <c r="I3546" s="53">
        <v>6290.8144536766886</v>
      </c>
      <c r="J3546" s="54">
        <v>5945.0642410281998</v>
      </c>
      <c r="K3546" s="55">
        <v>0.97570702972411871</v>
      </c>
      <c r="L3546" s="121">
        <v>6380.5316183055047</v>
      </c>
      <c r="M3546" s="54">
        <v>5973.7447188056321</v>
      </c>
      <c r="N3546" s="120">
        <v>0.98041408462693458</v>
      </c>
      <c r="O3546" s="123">
        <v>6155.6833468781761</v>
      </c>
      <c r="P3546" s="53">
        <v>6355.4459462173972</v>
      </c>
      <c r="Q3546" s="54">
        <v>6006.1907497405173</v>
      </c>
      <c r="R3546" s="55">
        <v>0.97571470319156794</v>
      </c>
      <c r="S3546" s="121">
        <v>6446.0848602157394</v>
      </c>
      <c r="T3546" s="54">
        <v>6035.1655352038242</v>
      </c>
      <c r="U3546" s="55">
        <v>0.98042170058414846</v>
      </c>
    </row>
    <row r="3547" spans="1:21" ht="13" x14ac:dyDescent="0.3">
      <c r="A3547" s="44" t="s">
        <v>3774</v>
      </c>
      <c r="B3547" s="44" t="s">
        <v>10019</v>
      </c>
      <c r="C3547" s="98" t="s">
        <v>3738</v>
      </c>
      <c r="D3547" s="98" t="s">
        <v>13166</v>
      </c>
      <c r="E3547" s="98" t="s">
        <v>430</v>
      </c>
      <c r="F3547" s="122">
        <v>1.0211574890744564</v>
      </c>
      <c r="G3547" s="122">
        <v>1.0459058216832209</v>
      </c>
      <c r="H3547" s="99">
        <v>12748.5</v>
      </c>
      <c r="I3547" s="53">
        <v>13018.226249465706</v>
      </c>
      <c r="J3547" s="54">
        <v>12302.729944940582</v>
      </c>
      <c r="K3547" s="55">
        <v>0.96503352903797168</v>
      </c>
      <c r="L3547" s="121">
        <v>13333.730367728542</v>
      </c>
      <c r="M3547" s="54">
        <v>12483.646525264008</v>
      </c>
      <c r="N3547" s="120">
        <v>0.97922473430317358</v>
      </c>
      <c r="O3547" s="123">
        <v>12869.599886148815</v>
      </c>
      <c r="P3547" s="53">
        <v>13141.888305132634</v>
      </c>
      <c r="Q3547" s="54">
        <v>12419.693069593248</v>
      </c>
      <c r="R3547" s="55">
        <v>0.96504111856346142</v>
      </c>
      <c r="S3547" s="121">
        <v>13460.389443656763</v>
      </c>
      <c r="T3547" s="54">
        <v>12602.328424522146</v>
      </c>
      <c r="U3547" s="55">
        <v>0.97923234102139212</v>
      </c>
    </row>
    <row r="3548" spans="1:21" ht="13" x14ac:dyDescent="0.3">
      <c r="A3548" s="44" t="s">
        <v>3773</v>
      </c>
      <c r="B3548" s="44" t="s">
        <v>10018</v>
      </c>
      <c r="C3548" s="98" t="s">
        <v>3738</v>
      </c>
      <c r="D3548" s="98" t="s">
        <v>13166</v>
      </c>
      <c r="E3548" s="98" t="s">
        <v>431</v>
      </c>
      <c r="F3548" s="122">
        <v>1.0324517341264037</v>
      </c>
      <c r="G3548" s="122">
        <v>1.0471761617635578</v>
      </c>
      <c r="H3548" s="99">
        <v>9331.3333333333358</v>
      </c>
      <c r="I3548" s="53">
        <v>9634.1512817115181</v>
      </c>
      <c r="J3548" s="54">
        <v>9104.6475300323309</v>
      </c>
      <c r="K3548" s="55">
        <v>0.97570702972411893</v>
      </c>
      <c r="L3548" s="121">
        <v>9771.5498241363475</v>
      </c>
      <c r="M3548" s="54">
        <v>9148.5706283488053</v>
      </c>
      <c r="N3548" s="120">
        <v>0.98041408462693469</v>
      </c>
      <c r="O3548" s="123">
        <v>9414.3816173055748</v>
      </c>
      <c r="P3548" s="53">
        <v>9719.894626514877</v>
      </c>
      <c r="Q3548" s="54">
        <v>9185.7505654614633</v>
      </c>
      <c r="R3548" s="55">
        <v>0.97571470319156806</v>
      </c>
      <c r="S3548" s="121">
        <v>9858.5160073874467</v>
      </c>
      <c r="T3548" s="54">
        <v>9230.0640351868788</v>
      </c>
      <c r="U3548" s="55">
        <v>0.98042170058414857</v>
      </c>
    </row>
    <row r="3549" spans="1:21" ht="13" x14ac:dyDescent="0.3">
      <c r="A3549" s="44" t="s">
        <v>3772</v>
      </c>
      <c r="B3549" s="44" t="s">
        <v>10017</v>
      </c>
      <c r="C3549" s="98" t="s">
        <v>3738</v>
      </c>
      <c r="D3549" s="98" t="s">
        <v>13166</v>
      </c>
      <c r="E3549" s="98" t="s">
        <v>430</v>
      </c>
      <c r="F3549" s="122">
        <v>1.0211574890744564</v>
      </c>
      <c r="G3549" s="122">
        <v>1.0459058216832209</v>
      </c>
      <c r="H3549" s="99">
        <v>7644.9166666666661</v>
      </c>
      <c r="I3549" s="53">
        <v>7806.663907516795</v>
      </c>
      <c r="J3549" s="54">
        <v>7377.60091003454</v>
      </c>
      <c r="K3549" s="55">
        <v>0.96503352903797168</v>
      </c>
      <c r="L3549" s="121">
        <v>7995.8628479497493</v>
      </c>
      <c r="M3549" s="54">
        <v>7486.0914916865695</v>
      </c>
      <c r="N3549" s="120">
        <v>0.97922473430317358</v>
      </c>
      <c r="O3549" s="123">
        <v>7739.496900792401</v>
      </c>
      <c r="P3549" s="53">
        <v>7903.2452219127053</v>
      </c>
      <c r="Q3549" s="54">
        <v>7468.9327462591418</v>
      </c>
      <c r="R3549" s="55">
        <v>0.96504111856346142</v>
      </c>
      <c r="S3549" s="121">
        <v>8094.7848654380177</v>
      </c>
      <c r="T3549" s="54">
        <v>7578.7656684907515</v>
      </c>
      <c r="U3549" s="55">
        <v>0.97923234102139212</v>
      </c>
    </row>
    <row r="3550" spans="1:21" ht="13" x14ac:dyDescent="0.3">
      <c r="A3550" s="44" t="s">
        <v>3771</v>
      </c>
      <c r="B3550" s="44" t="s">
        <v>10016</v>
      </c>
      <c r="C3550" s="98" t="s">
        <v>3738</v>
      </c>
      <c r="D3550" s="98" t="s">
        <v>13166</v>
      </c>
      <c r="E3550" s="98" t="s">
        <v>431</v>
      </c>
      <c r="F3550" s="122">
        <v>1.0324517341264037</v>
      </c>
      <c r="G3550" s="122">
        <v>1.0471761617635578</v>
      </c>
      <c r="H3550" s="99">
        <v>11656.333333333332</v>
      </c>
      <c r="I3550" s="53">
        <v>12034.601563555401</v>
      </c>
      <c r="J3550" s="54">
        <v>11373.166374140901</v>
      </c>
      <c r="K3550" s="55">
        <v>0.97570702972411871</v>
      </c>
      <c r="L3550" s="121">
        <v>12206.234400236615</v>
      </c>
      <c r="M3550" s="54">
        <v>11428.033375106425</v>
      </c>
      <c r="N3550" s="120">
        <v>0.98041408462693458</v>
      </c>
      <c r="O3550" s="123">
        <v>11761.78788462748</v>
      </c>
      <c r="P3550" s="53">
        <v>12143.478297910568</v>
      </c>
      <c r="Q3550" s="54">
        <v>11476.149374851484</v>
      </c>
      <c r="R3550" s="55">
        <v>0.97571470319156817</v>
      </c>
      <c r="S3550" s="121">
        <v>12316.663892501319</v>
      </c>
      <c r="T3550" s="54">
        <v>11531.512079756509</v>
      </c>
      <c r="U3550" s="55">
        <v>0.98042170058414857</v>
      </c>
    </row>
    <row r="3551" spans="1:21" ht="13" x14ac:dyDescent="0.3">
      <c r="A3551" s="44" t="s">
        <v>3770</v>
      </c>
      <c r="B3551" s="44" t="s">
        <v>10015</v>
      </c>
      <c r="C3551" s="98" t="s">
        <v>3738</v>
      </c>
      <c r="D3551" s="98" t="s">
        <v>13166</v>
      </c>
      <c r="E3551" s="98" t="s">
        <v>431</v>
      </c>
      <c r="F3551" s="122">
        <v>1.0324517341264037</v>
      </c>
      <c r="G3551" s="122">
        <v>1.0471761617635578</v>
      </c>
      <c r="H3551" s="99">
        <v>5136.9166666666661</v>
      </c>
      <c r="I3551" s="53">
        <v>5303.6185205628244</v>
      </c>
      <c r="J3551" s="54">
        <v>5012.1257027736538</v>
      </c>
      <c r="K3551" s="55">
        <v>0.97570702972411871</v>
      </c>
      <c r="L3551" s="121">
        <v>5379.256678299249</v>
      </c>
      <c r="M3551" s="54">
        <v>5036.3054515548438</v>
      </c>
      <c r="N3551" s="120">
        <v>0.98041408462693469</v>
      </c>
      <c r="O3551" s="123">
        <v>5187.9273408001991</v>
      </c>
      <c r="P3551" s="53">
        <v>5356.2845795309477</v>
      </c>
      <c r="Q3551" s="54">
        <v>5061.9369855082869</v>
      </c>
      <c r="R3551" s="55">
        <v>0.97571470319156794</v>
      </c>
      <c r="S3551" s="121">
        <v>5432.6738402473729</v>
      </c>
      <c r="T3551" s="54">
        <v>5086.3565459743304</v>
      </c>
      <c r="U3551" s="55">
        <v>0.98042170058414846</v>
      </c>
    </row>
    <row r="3552" spans="1:21" ht="13" x14ac:dyDescent="0.3">
      <c r="A3552" s="44" t="s">
        <v>3769</v>
      </c>
      <c r="B3552" s="44" t="s">
        <v>10014</v>
      </c>
      <c r="C3552" s="98" t="s">
        <v>3738</v>
      </c>
      <c r="D3552" s="98" t="s">
        <v>13166</v>
      </c>
      <c r="E3552" s="98" t="s">
        <v>431</v>
      </c>
      <c r="F3552" s="122">
        <v>1.0324517341264037</v>
      </c>
      <c r="G3552" s="122">
        <v>1.0471761617635578</v>
      </c>
      <c r="H3552" s="99">
        <v>10449.083333333332</v>
      </c>
      <c r="I3552" s="53">
        <v>10788.174207531301</v>
      </c>
      <c r="J3552" s="54">
        <v>10195.244062506459</v>
      </c>
      <c r="K3552" s="55">
        <v>0.97570702972411871</v>
      </c>
      <c r="L3552" s="121">
        <v>10942.030978947561</v>
      </c>
      <c r="M3552" s="54">
        <v>10244.428471440558</v>
      </c>
      <c r="N3552" s="120">
        <v>0.98041408462693469</v>
      </c>
      <c r="O3552" s="123">
        <v>10548.637228470425</v>
      </c>
      <c r="P3552" s="53">
        <v>10890.958799204631</v>
      </c>
      <c r="Q3552" s="54">
        <v>10292.460442452546</v>
      </c>
      <c r="R3552" s="55">
        <v>0.97571470319156806</v>
      </c>
      <c r="S3552" s="121">
        <v>11046.281444745833</v>
      </c>
      <c r="T3552" s="54">
        <v>10342.112850382233</v>
      </c>
      <c r="U3552" s="55">
        <v>0.98042170058414846</v>
      </c>
    </row>
    <row r="3553" spans="1:21" ht="13" x14ac:dyDescent="0.3">
      <c r="A3553" s="44" t="s">
        <v>3768</v>
      </c>
      <c r="B3553" s="44" t="s">
        <v>10013</v>
      </c>
      <c r="C3553" s="98" t="s">
        <v>3738</v>
      </c>
      <c r="D3553" s="98" t="s">
        <v>13166</v>
      </c>
      <c r="E3553" s="98" t="s">
        <v>431</v>
      </c>
      <c r="F3553" s="122">
        <v>1.0324517341264037</v>
      </c>
      <c r="G3553" s="122">
        <v>1.0471761617635578</v>
      </c>
      <c r="H3553" s="99">
        <v>6175.75</v>
      </c>
      <c r="I3553" s="53">
        <v>6376.1637970311376</v>
      </c>
      <c r="J3553" s="54">
        <v>6025.722688818727</v>
      </c>
      <c r="K3553" s="55">
        <v>0.97570702972411882</v>
      </c>
      <c r="L3553" s="121">
        <v>6467.0981810112917</v>
      </c>
      <c r="M3553" s="54">
        <v>6054.7922831347914</v>
      </c>
      <c r="N3553" s="120">
        <v>0.98041408462693458</v>
      </c>
      <c r="O3553" s="123">
        <v>6231.4746644489842</v>
      </c>
      <c r="P3553" s="53">
        <v>6433.696823475103</v>
      </c>
      <c r="Q3553" s="54">
        <v>6080.1414526686167</v>
      </c>
      <c r="R3553" s="55">
        <v>0.97571470319156806</v>
      </c>
      <c r="S3553" s="121">
        <v>6525.4517212445417</v>
      </c>
      <c r="T3553" s="54">
        <v>6109.4729876661095</v>
      </c>
      <c r="U3553" s="55">
        <v>0.98042170058414857</v>
      </c>
    </row>
    <row r="3554" spans="1:21" ht="13" x14ac:dyDescent="0.3">
      <c r="A3554" s="44" t="s">
        <v>3767</v>
      </c>
      <c r="B3554" s="44" t="s">
        <v>10012</v>
      </c>
      <c r="C3554" s="98" t="s">
        <v>3738</v>
      </c>
      <c r="D3554" s="98" t="s">
        <v>13166</v>
      </c>
      <c r="E3554" s="98" t="s">
        <v>430</v>
      </c>
      <c r="F3554" s="122">
        <v>1.0211574890744564</v>
      </c>
      <c r="G3554" s="122">
        <v>1.0459058216832209</v>
      </c>
      <c r="H3554" s="99">
        <v>6962.25</v>
      </c>
      <c r="I3554" s="53">
        <v>7109.5537283086342</v>
      </c>
      <c r="J3554" s="54">
        <v>6718.8046875446189</v>
      </c>
      <c r="K3554" s="55">
        <v>0.96503352903797179</v>
      </c>
      <c r="L3554" s="121">
        <v>7281.8578070140047</v>
      </c>
      <c r="M3554" s="54">
        <v>6817.6074064022705</v>
      </c>
      <c r="N3554" s="120">
        <v>0.97922473430317358</v>
      </c>
      <c r="O3554" s="123">
        <v>7032.2354464650707</v>
      </c>
      <c r="P3554" s="53">
        <v>7181.0198910926601</v>
      </c>
      <c r="Q3554" s="54">
        <v>6786.3963612582747</v>
      </c>
      <c r="R3554" s="55">
        <v>0.96504111856346142</v>
      </c>
      <c r="S3554" s="121">
        <v>7355.0559929049214</v>
      </c>
      <c r="T3554" s="54">
        <v>6886.192378855606</v>
      </c>
      <c r="U3554" s="55">
        <v>0.97923234102139212</v>
      </c>
    </row>
    <row r="3555" spans="1:21" ht="13" x14ac:dyDescent="0.3">
      <c r="A3555" s="44" t="s">
        <v>3766</v>
      </c>
      <c r="B3555" s="44" t="s">
        <v>10011</v>
      </c>
      <c r="C3555" s="98" t="s">
        <v>3738</v>
      </c>
      <c r="D3555" s="98" t="s">
        <v>13166</v>
      </c>
      <c r="E3555" s="98" t="s">
        <v>431</v>
      </c>
      <c r="F3555" s="122">
        <v>1.0324517341264037</v>
      </c>
      <c r="G3555" s="122">
        <v>1.0471761617635578</v>
      </c>
      <c r="H3555" s="99">
        <v>11658.583333333332</v>
      </c>
      <c r="I3555" s="53">
        <v>12036.924579957187</v>
      </c>
      <c r="J3555" s="54">
        <v>11375.361714957782</v>
      </c>
      <c r="K3555" s="55">
        <v>0.97570702972411882</v>
      </c>
      <c r="L3555" s="121">
        <v>12208.590546600584</v>
      </c>
      <c r="M3555" s="54">
        <v>11430.239306796835</v>
      </c>
      <c r="N3555" s="120">
        <v>0.98041408462693458</v>
      </c>
      <c r="O3555" s="123">
        <v>11763.476049222752</v>
      </c>
      <c r="P3555" s="53">
        <v>12145.221246374447</v>
      </c>
      <c r="Q3555" s="54">
        <v>11477.796541868498</v>
      </c>
      <c r="R3555" s="55">
        <v>0.97571470319156806</v>
      </c>
      <c r="S3555" s="121">
        <v>12318.431698222623</v>
      </c>
      <c r="T3555" s="54">
        <v>11533.167192959872</v>
      </c>
      <c r="U3555" s="55">
        <v>0.98042170058414857</v>
      </c>
    </row>
    <row r="3556" spans="1:21" ht="13" x14ac:dyDescent="0.3">
      <c r="A3556" s="44" t="s">
        <v>3765</v>
      </c>
      <c r="B3556" s="44" t="s">
        <v>10010</v>
      </c>
      <c r="C3556" s="98" t="s">
        <v>3738</v>
      </c>
      <c r="D3556" s="98" t="s">
        <v>13166</v>
      </c>
      <c r="E3556" s="98" t="s">
        <v>431</v>
      </c>
      <c r="F3556" s="122">
        <v>1.0324517341264037</v>
      </c>
      <c r="G3556" s="122">
        <v>1.0471761617635578</v>
      </c>
      <c r="H3556" s="99">
        <v>16491.75</v>
      </c>
      <c r="I3556" s="53">
        <v>17026.93588627912</v>
      </c>
      <c r="J3556" s="54">
        <v>16091.116407452737</v>
      </c>
      <c r="K3556" s="55">
        <v>0.97570702972411882</v>
      </c>
      <c r="L3556" s="121">
        <v>17269.767465764155</v>
      </c>
      <c r="M3556" s="54">
        <v>16168.74398014625</v>
      </c>
      <c r="N3556" s="120">
        <v>0.98041408462693469</v>
      </c>
      <c r="O3556" s="123">
        <v>16650.612255821696</v>
      </c>
      <c r="P3556" s="53">
        <v>17190.953497789458</v>
      </c>
      <c r="Q3556" s="54">
        <v>16246.247195146949</v>
      </c>
      <c r="R3556" s="55">
        <v>0.97571470319156794</v>
      </c>
      <c r="S3556" s="121">
        <v>17436.124233064616</v>
      </c>
      <c r="T3556" s="54">
        <v>16324.621583619972</v>
      </c>
      <c r="U3556" s="55">
        <v>0.98042170058414846</v>
      </c>
    </row>
    <row r="3557" spans="1:21" ht="13" x14ac:dyDescent="0.3">
      <c r="A3557" s="44" t="s">
        <v>3764</v>
      </c>
      <c r="B3557" s="44" t="s">
        <v>10009</v>
      </c>
      <c r="C3557" s="98" t="s">
        <v>3738</v>
      </c>
      <c r="D3557" s="98" t="s">
        <v>13166</v>
      </c>
      <c r="E3557" s="98" t="s">
        <v>430</v>
      </c>
      <c r="F3557" s="122">
        <v>1.0211574890744564</v>
      </c>
      <c r="G3557" s="122">
        <v>1.0459058216832209</v>
      </c>
      <c r="H3557" s="99">
        <v>16958.166666666668</v>
      </c>
      <c r="I3557" s="53">
        <v>17316.958892639479</v>
      </c>
      <c r="J3557" s="54">
        <v>16365.199424347435</v>
      </c>
      <c r="K3557" s="55">
        <v>0.9650335290379719</v>
      </c>
      <c r="L3557" s="121">
        <v>17736.645241741007</v>
      </c>
      <c r="M3557" s="54">
        <v>16605.856248435601</v>
      </c>
      <c r="N3557" s="120">
        <v>0.97922473430317347</v>
      </c>
      <c r="O3557" s="123">
        <v>17127.422102637276</v>
      </c>
      <c r="P3557" s="53">
        <v>17489.795348647425</v>
      </c>
      <c r="Q3557" s="54">
        <v>16528.666584037626</v>
      </c>
      <c r="R3557" s="55">
        <v>0.9650411185634612</v>
      </c>
      <c r="S3557" s="121">
        <v>17913.6704875742</v>
      </c>
      <c r="T3557" s="54">
        <v>16771.725641227036</v>
      </c>
      <c r="U3557" s="55">
        <v>0.97923234102139223</v>
      </c>
    </row>
    <row r="3558" spans="1:21" ht="13" x14ac:dyDescent="0.3">
      <c r="A3558" s="44" t="s">
        <v>3763</v>
      </c>
      <c r="B3558" s="44" t="s">
        <v>10008</v>
      </c>
      <c r="C3558" s="98" t="s">
        <v>3738</v>
      </c>
      <c r="D3558" s="98" t="s">
        <v>13166</v>
      </c>
      <c r="E3558" s="98" t="s">
        <v>430</v>
      </c>
      <c r="F3558" s="122">
        <v>1.0211574890744564</v>
      </c>
      <c r="G3558" s="122">
        <v>1.0459058216832209</v>
      </c>
      <c r="H3558" s="99">
        <v>5052.833333333333</v>
      </c>
      <c r="I3558" s="53">
        <v>5159.7385993783819</v>
      </c>
      <c r="J3558" s="54">
        <v>4876.1535833073649</v>
      </c>
      <c r="K3558" s="55">
        <v>0.96503352903797179</v>
      </c>
      <c r="L3558" s="121">
        <v>5284.7877993283673</v>
      </c>
      <c r="M3558" s="54">
        <v>4947.8593783115512</v>
      </c>
      <c r="N3558" s="120">
        <v>0.97922473430317347</v>
      </c>
      <c r="O3558" s="123">
        <v>5111.2588086904489</v>
      </c>
      <c r="P3558" s="53">
        <v>5219.4002110920355</v>
      </c>
      <c r="Q3558" s="54">
        <v>4932.5749180059756</v>
      </c>
      <c r="R3558" s="55">
        <v>0.96504111856346131</v>
      </c>
      <c r="S3558" s="121">
        <v>5345.8953441389849</v>
      </c>
      <c r="T3558" s="54">
        <v>5005.1099288001606</v>
      </c>
      <c r="U3558" s="55">
        <v>0.97923234102139223</v>
      </c>
    </row>
    <row r="3559" spans="1:21" ht="13" x14ac:dyDescent="0.3">
      <c r="A3559" s="44" t="s">
        <v>3762</v>
      </c>
      <c r="B3559" s="44" t="s">
        <v>10007</v>
      </c>
      <c r="C3559" s="98" t="s">
        <v>3738</v>
      </c>
      <c r="D3559" s="98" t="s">
        <v>13166</v>
      </c>
      <c r="E3559" s="98" t="s">
        <v>430</v>
      </c>
      <c r="F3559" s="122">
        <v>1.0211574890744564</v>
      </c>
      <c r="G3559" s="122">
        <v>1.0459058216832209</v>
      </c>
      <c r="H3559" s="99">
        <v>7265.4999999999991</v>
      </c>
      <c r="I3559" s="53">
        <v>7419.2197368704619</v>
      </c>
      <c r="J3559" s="54">
        <v>7011.4511052253829</v>
      </c>
      <c r="K3559" s="55">
        <v>0.96503352903797179</v>
      </c>
      <c r="L3559" s="121">
        <v>7599.0287474394399</v>
      </c>
      <c r="M3559" s="54">
        <v>7114.5573070797063</v>
      </c>
      <c r="N3559" s="120">
        <v>0.97922473430317347</v>
      </c>
      <c r="O3559" s="123">
        <v>7338.8411091856242</v>
      </c>
      <c r="P3559" s="53">
        <v>7494.1125597723903</v>
      </c>
      <c r="Q3559" s="54">
        <v>7082.283432968009</v>
      </c>
      <c r="R3559" s="55">
        <v>0.96504111856346142</v>
      </c>
      <c r="S3559" s="121">
        <v>7675.7366405053908</v>
      </c>
      <c r="T3559" s="54">
        <v>7186.4305597318689</v>
      </c>
      <c r="U3559" s="55">
        <v>0.97923234102139212</v>
      </c>
    </row>
    <row r="3560" spans="1:21" ht="13" x14ac:dyDescent="0.3">
      <c r="A3560" s="44" t="s">
        <v>3761</v>
      </c>
      <c r="B3560" s="44" t="s">
        <v>10006</v>
      </c>
      <c r="C3560" s="98" t="s">
        <v>3738</v>
      </c>
      <c r="D3560" s="98" t="s">
        <v>13166</v>
      </c>
      <c r="E3560" s="98" t="s">
        <v>430</v>
      </c>
      <c r="F3560" s="122">
        <v>1.0211574890744564</v>
      </c>
      <c r="G3560" s="122">
        <v>1.0459058216832209</v>
      </c>
      <c r="H3560" s="99">
        <v>24518.25</v>
      </c>
      <c r="I3560" s="53">
        <v>25036.994606499789</v>
      </c>
      <c r="J3560" s="54">
        <v>23660.933323335252</v>
      </c>
      <c r="K3560" s="55">
        <v>0.96503352903797179</v>
      </c>
      <c r="L3560" s="121">
        <v>25643.78041248463</v>
      </c>
      <c r="M3560" s="54">
        <v>24008.876841828784</v>
      </c>
      <c r="N3560" s="120">
        <v>0.97922473430317347</v>
      </c>
      <c r="O3560" s="123">
        <v>24782.014819149357</v>
      </c>
      <c r="P3560" s="53">
        <v>25306.340026928527</v>
      </c>
      <c r="Q3560" s="54">
        <v>23915.663301328175</v>
      </c>
      <c r="R3560" s="55">
        <v>0.96504111856346153</v>
      </c>
      <c r="S3560" s="121">
        <v>25919.653572388164</v>
      </c>
      <c r="T3560" s="54">
        <v>24267.350386582457</v>
      </c>
      <c r="U3560" s="55">
        <v>0.97923234102139212</v>
      </c>
    </row>
    <row r="3561" spans="1:21" ht="13" x14ac:dyDescent="0.3">
      <c r="A3561" s="44" t="s">
        <v>3760</v>
      </c>
      <c r="B3561" s="44" t="s">
        <v>10005</v>
      </c>
      <c r="C3561" s="98" t="s">
        <v>3738</v>
      </c>
      <c r="D3561" s="98" t="s">
        <v>13166</v>
      </c>
      <c r="E3561" s="98" t="s">
        <v>430</v>
      </c>
      <c r="F3561" s="122">
        <v>1.0211574890744564</v>
      </c>
      <c r="G3561" s="122">
        <v>1.0459058216832209</v>
      </c>
      <c r="H3561" s="99">
        <v>7624.5000000000009</v>
      </c>
      <c r="I3561" s="53">
        <v>7785.8152754481935</v>
      </c>
      <c r="J3561" s="54">
        <v>7357.8981421500166</v>
      </c>
      <c r="K3561" s="55">
        <v>0.96503352903797179</v>
      </c>
      <c r="L3561" s="121">
        <v>7974.5089374237186</v>
      </c>
      <c r="M3561" s="54">
        <v>7466.0989866945474</v>
      </c>
      <c r="N3561" s="120">
        <v>0.97922473430317347</v>
      </c>
      <c r="O3561" s="123">
        <v>7697.9309120207654</v>
      </c>
      <c r="P3561" s="53">
        <v>7860.7998011877644</v>
      </c>
      <c r="Q3561" s="54">
        <v>7428.8198579607661</v>
      </c>
      <c r="R3561" s="55">
        <v>0.96504111856346142</v>
      </c>
      <c r="S3561" s="121">
        <v>8051.3107557977446</v>
      </c>
      <c r="T3561" s="54">
        <v>7538.062907999034</v>
      </c>
      <c r="U3561" s="55">
        <v>0.97923234102139212</v>
      </c>
    </row>
    <row r="3562" spans="1:21" ht="13" x14ac:dyDescent="0.3">
      <c r="A3562" s="44" t="s">
        <v>3759</v>
      </c>
      <c r="B3562" s="44" t="s">
        <v>10004</v>
      </c>
      <c r="C3562" s="98" t="s">
        <v>3738</v>
      </c>
      <c r="D3562" s="98" t="s">
        <v>13166</v>
      </c>
      <c r="E3562" s="98" t="s">
        <v>430</v>
      </c>
      <c r="F3562" s="122">
        <v>1.0211574890744564</v>
      </c>
      <c r="G3562" s="122">
        <v>1.0459058216832209</v>
      </c>
      <c r="H3562" s="99">
        <v>12992.749999999998</v>
      </c>
      <c r="I3562" s="53">
        <v>13267.643966172142</v>
      </c>
      <c r="J3562" s="54">
        <v>12538.439384408106</v>
      </c>
      <c r="K3562" s="55">
        <v>0.96503352903797179</v>
      </c>
      <c r="L3562" s="121">
        <v>13589.192864674666</v>
      </c>
      <c r="M3562" s="54">
        <v>12722.822166617556</v>
      </c>
      <c r="N3562" s="120">
        <v>0.97922473430317347</v>
      </c>
      <c r="O3562" s="123">
        <v>13127.703238314749</v>
      </c>
      <c r="P3562" s="53">
        <v>13405.452476152099</v>
      </c>
      <c r="Q3562" s="54">
        <v>12668.773417272439</v>
      </c>
      <c r="R3562" s="55">
        <v>0.96504111856346142</v>
      </c>
      <c r="S3562" s="121">
        <v>13730.341242283068</v>
      </c>
      <c r="T3562" s="54">
        <v>12855.071574289062</v>
      </c>
      <c r="U3562" s="55">
        <v>0.97923234102139212</v>
      </c>
    </row>
    <row r="3563" spans="1:21" ht="13" x14ac:dyDescent="0.3">
      <c r="A3563" s="44" t="s">
        <v>3758</v>
      </c>
      <c r="B3563" s="44" t="s">
        <v>10003</v>
      </c>
      <c r="C3563" s="98" t="s">
        <v>3738</v>
      </c>
      <c r="D3563" s="98" t="s">
        <v>13166</v>
      </c>
      <c r="E3563" s="98" t="s">
        <v>430</v>
      </c>
      <c r="F3563" s="122">
        <v>1.0211574890744564</v>
      </c>
      <c r="G3563" s="122">
        <v>1.0459058216832209</v>
      </c>
      <c r="H3563" s="99">
        <v>13302.25</v>
      </c>
      <c r="I3563" s="53">
        <v>13583.692209040688</v>
      </c>
      <c r="J3563" s="54">
        <v>12837.11726164536</v>
      </c>
      <c r="K3563" s="55">
        <v>0.96503352903797179</v>
      </c>
      <c r="L3563" s="121">
        <v>13912.900716485625</v>
      </c>
      <c r="M3563" s="54">
        <v>13025.892221884391</v>
      </c>
      <c r="N3563" s="120">
        <v>0.97922473430317358</v>
      </c>
      <c r="O3563" s="123">
        <v>13435.430227707298</v>
      </c>
      <c r="P3563" s="53">
        <v>13719.690195960637</v>
      </c>
      <c r="Q3563" s="54">
        <v>12965.742615327992</v>
      </c>
      <c r="R3563" s="55">
        <v>0.96504111856346142</v>
      </c>
      <c r="S3563" s="121">
        <v>14052.194691977786</v>
      </c>
      <c r="T3563" s="54">
        <v>13156.407794507393</v>
      </c>
      <c r="U3563" s="55">
        <v>0.97923234102139212</v>
      </c>
    </row>
    <row r="3564" spans="1:21" ht="13" x14ac:dyDescent="0.3">
      <c r="A3564" s="44" t="s">
        <v>3757</v>
      </c>
      <c r="B3564" s="44" t="s">
        <v>10002</v>
      </c>
      <c r="C3564" s="98" t="s">
        <v>3738</v>
      </c>
      <c r="D3564" s="98" t="s">
        <v>13166</v>
      </c>
      <c r="E3564" s="98" t="s">
        <v>430</v>
      </c>
      <c r="F3564" s="122">
        <v>1.0211574890744564</v>
      </c>
      <c r="G3564" s="122">
        <v>1.0459058216832209</v>
      </c>
      <c r="H3564" s="99">
        <v>7942.5000000000018</v>
      </c>
      <c r="I3564" s="53">
        <v>8110.5433569738716</v>
      </c>
      <c r="J3564" s="54">
        <v>7664.7788043840928</v>
      </c>
      <c r="K3564" s="55">
        <v>0.96503352903797179</v>
      </c>
      <c r="L3564" s="121">
        <v>8307.1069887189842</v>
      </c>
      <c r="M3564" s="54">
        <v>7777.4924522029578</v>
      </c>
      <c r="N3564" s="120">
        <v>0.97922473430317358</v>
      </c>
      <c r="O3564" s="123">
        <v>8022.8104038886013</v>
      </c>
      <c r="P3564" s="53">
        <v>8192.5529273553093</v>
      </c>
      <c r="Q3564" s="54">
        <v>7742.3419261912313</v>
      </c>
      <c r="R3564" s="55">
        <v>0.96504111856346142</v>
      </c>
      <c r="S3564" s="121">
        <v>8391.1041076878009</v>
      </c>
      <c r="T3564" s="54">
        <v>7856.1954133706158</v>
      </c>
      <c r="U3564" s="55">
        <v>0.97923234102139212</v>
      </c>
    </row>
    <row r="3565" spans="1:21" ht="13" x14ac:dyDescent="0.3">
      <c r="A3565" s="44" t="s">
        <v>3756</v>
      </c>
      <c r="B3565" s="44" t="s">
        <v>10001</v>
      </c>
      <c r="C3565" s="98" t="s">
        <v>1029</v>
      </c>
      <c r="D3565" s="98" t="s">
        <v>13166</v>
      </c>
      <c r="E3565" s="98" t="s">
        <v>430</v>
      </c>
      <c r="F3565" s="122">
        <v>1.0211574890744564</v>
      </c>
      <c r="G3565" s="122">
        <v>1.0459058216832209</v>
      </c>
      <c r="H3565" s="99">
        <v>4108</v>
      </c>
      <c r="I3565" s="53">
        <v>4194.9149651178668</v>
      </c>
      <c r="J3565" s="54">
        <v>3964.3577372879881</v>
      </c>
      <c r="K3565" s="55">
        <v>0.96503352903797179</v>
      </c>
      <c r="L3565" s="121">
        <v>4296.5811154746716</v>
      </c>
      <c r="M3565" s="54">
        <v>4022.6552085174371</v>
      </c>
      <c r="N3565" s="120">
        <v>0.97922473430317358</v>
      </c>
      <c r="O3565" s="123">
        <v>4148.4521297628216</v>
      </c>
      <c r="P3565" s="53">
        <v>4236.2229603741835</v>
      </c>
      <c r="Q3565" s="54">
        <v>4003.4268836132869</v>
      </c>
      <c r="R3565" s="55">
        <v>0.96504111856346131</v>
      </c>
      <c r="S3565" s="121">
        <v>4338.8902334930917</v>
      </c>
      <c r="T3565" s="54">
        <v>4062.2984906428278</v>
      </c>
      <c r="U3565" s="55">
        <v>0.97923234102139212</v>
      </c>
    </row>
    <row r="3566" spans="1:21" ht="13" x14ac:dyDescent="0.3">
      <c r="A3566" s="44" t="s">
        <v>3755</v>
      </c>
      <c r="B3566" s="44" t="s">
        <v>10000</v>
      </c>
      <c r="C3566" s="98" t="s">
        <v>3738</v>
      </c>
      <c r="D3566" s="98" t="s">
        <v>13166</v>
      </c>
      <c r="E3566" s="98" t="s">
        <v>431</v>
      </c>
      <c r="F3566" s="122">
        <v>1.0324517341264037</v>
      </c>
      <c r="G3566" s="122">
        <v>1.0471761617635578</v>
      </c>
      <c r="H3566" s="99">
        <v>7721.416666666667</v>
      </c>
      <c r="I3566" s="53">
        <v>7971.9900274125157</v>
      </c>
      <c r="J3566" s="54">
        <v>7533.8405210956398</v>
      </c>
      <c r="K3566" s="55">
        <v>0.97570702972411882</v>
      </c>
      <c r="L3566" s="121">
        <v>8085.6834683771649</v>
      </c>
      <c r="M3566" s="54">
        <v>7570.1856532731572</v>
      </c>
      <c r="N3566" s="120">
        <v>0.98041408462693469</v>
      </c>
      <c r="O3566" s="123">
        <v>7788.2589381553553</v>
      </c>
      <c r="P3566" s="53">
        <v>8041.0014465239601</v>
      </c>
      <c r="Q3566" s="54">
        <v>7599.1187582213297</v>
      </c>
      <c r="R3566" s="55">
        <v>0.97571470319156806</v>
      </c>
      <c r="S3566" s="121">
        <v>8155.6791016782472</v>
      </c>
      <c r="T3566" s="54">
        <v>7635.7780727359686</v>
      </c>
      <c r="U3566" s="55">
        <v>0.98042170058414857</v>
      </c>
    </row>
    <row r="3567" spans="1:21" ht="13" x14ac:dyDescent="0.3">
      <c r="A3567" s="44" t="s">
        <v>3754</v>
      </c>
      <c r="B3567" s="44" t="s">
        <v>9999</v>
      </c>
      <c r="C3567" s="98" t="s">
        <v>3738</v>
      </c>
      <c r="D3567" s="98" t="s">
        <v>13166</v>
      </c>
      <c r="E3567" s="98" t="s">
        <v>431</v>
      </c>
      <c r="F3567" s="122">
        <v>1.0324517341264037</v>
      </c>
      <c r="G3567" s="122">
        <v>1.0471761617635578</v>
      </c>
      <c r="H3567" s="99">
        <v>10257.25</v>
      </c>
      <c r="I3567" s="53">
        <v>10590.115549868055</v>
      </c>
      <c r="J3567" s="54">
        <v>10008.070930637718</v>
      </c>
      <c r="K3567" s="55">
        <v>0.97570702972411882</v>
      </c>
      <c r="L3567" s="121">
        <v>10741.147685249252</v>
      </c>
      <c r="M3567" s="54">
        <v>10056.352369539625</v>
      </c>
      <c r="N3567" s="120">
        <v>0.98041408462693458</v>
      </c>
      <c r="O3567" s="123">
        <v>10347.076236900837</v>
      </c>
      <c r="P3567" s="53">
        <v>10682.856803926372</v>
      </c>
      <c r="Q3567" s="54">
        <v>10095.794419388227</v>
      </c>
      <c r="R3567" s="55">
        <v>0.97571470319156806</v>
      </c>
      <c r="S3567" s="121">
        <v>10835.211579232735</v>
      </c>
      <c r="T3567" s="54">
        <v>10144.498080256151</v>
      </c>
      <c r="U3567" s="55">
        <v>0.98042170058414857</v>
      </c>
    </row>
    <row r="3568" spans="1:21" ht="13" x14ac:dyDescent="0.3">
      <c r="A3568" s="44" t="s">
        <v>3753</v>
      </c>
      <c r="B3568" s="44" t="s">
        <v>13379</v>
      </c>
      <c r="C3568" s="98" t="s">
        <v>3738</v>
      </c>
      <c r="D3568" s="98" t="s">
        <v>13166</v>
      </c>
      <c r="E3568" s="98" t="s">
        <v>430</v>
      </c>
      <c r="F3568" s="122">
        <v>1.0211574890744564</v>
      </c>
      <c r="G3568" s="122">
        <v>1.0459058216832209</v>
      </c>
      <c r="H3568" s="99">
        <v>9619.4166666666661</v>
      </c>
      <c r="I3568" s="53">
        <v>9822.9393696943098</v>
      </c>
      <c r="J3568" s="54">
        <v>9283.0596131200164</v>
      </c>
      <c r="K3568" s="55">
        <v>0.96503352903797179</v>
      </c>
      <c r="L3568" s="121">
        <v>10061.003892863269</v>
      </c>
      <c r="M3568" s="54">
        <v>9419.5707295681859</v>
      </c>
      <c r="N3568" s="120">
        <v>0.97922473430317358</v>
      </c>
      <c r="O3568" s="123">
        <v>9719.8501647089415</v>
      </c>
      <c r="P3568" s="53">
        <v>9925.497788374123</v>
      </c>
      <c r="Q3568" s="54">
        <v>9380.0550752199615</v>
      </c>
      <c r="R3568" s="55">
        <v>0.96504111856346142</v>
      </c>
      <c r="S3568" s="121">
        <v>10166.047873157695</v>
      </c>
      <c r="T3568" s="54">
        <v>9517.9916311650995</v>
      </c>
      <c r="U3568" s="55">
        <v>0.97923234102139201</v>
      </c>
    </row>
    <row r="3569" spans="1:21" ht="13" x14ac:dyDescent="0.3">
      <c r="A3569" s="44" t="s">
        <v>3752</v>
      </c>
      <c r="B3569" s="44" t="s">
        <v>9998</v>
      </c>
      <c r="C3569" s="98" t="s">
        <v>3738</v>
      </c>
      <c r="D3569" s="98" t="s">
        <v>13166</v>
      </c>
      <c r="E3569" s="98" t="s">
        <v>430</v>
      </c>
      <c r="F3569" s="122">
        <v>1.0211574890744564</v>
      </c>
      <c r="G3569" s="122">
        <v>1.0459058216832209</v>
      </c>
      <c r="H3569" s="99">
        <v>3079.833333333333</v>
      </c>
      <c r="I3569" s="53">
        <v>3144.9948734344794</v>
      </c>
      <c r="J3569" s="54">
        <v>2972.1424305154464</v>
      </c>
      <c r="K3569" s="55">
        <v>0.96503352903797179</v>
      </c>
      <c r="L3569" s="121">
        <v>3221.215613147373</v>
      </c>
      <c r="M3569" s="54">
        <v>3015.8489775313906</v>
      </c>
      <c r="N3569" s="120">
        <v>0.97922473430317358</v>
      </c>
      <c r="O3569" s="123">
        <v>3113.6267025964289</v>
      </c>
      <c r="P3569" s="53">
        <v>3179.5032255385486</v>
      </c>
      <c r="Q3569" s="54">
        <v>3004.7777958627198</v>
      </c>
      <c r="R3569" s="55">
        <v>0.96504111856346142</v>
      </c>
      <c r="S3569" s="121">
        <v>3256.5602947939356</v>
      </c>
      <c r="T3569" s="54">
        <v>3048.963965050219</v>
      </c>
      <c r="U3569" s="55">
        <v>0.97923234102139212</v>
      </c>
    </row>
    <row r="3570" spans="1:21" ht="13" x14ac:dyDescent="0.3">
      <c r="A3570" s="44" t="s">
        <v>3751</v>
      </c>
      <c r="B3570" s="44" t="s">
        <v>9997</v>
      </c>
      <c r="C3570" s="98" t="s">
        <v>3738</v>
      </c>
      <c r="D3570" s="98" t="s">
        <v>13166</v>
      </c>
      <c r="E3570" s="98" t="s">
        <v>430</v>
      </c>
      <c r="F3570" s="122">
        <v>1.0211574890744564</v>
      </c>
      <c r="G3570" s="122">
        <v>1.0459058216832209</v>
      </c>
      <c r="H3570" s="99">
        <v>3870.8333333333335</v>
      </c>
      <c r="I3570" s="53">
        <v>3952.7304472923752</v>
      </c>
      <c r="J3570" s="54">
        <v>3735.4839519844827</v>
      </c>
      <c r="K3570" s="55">
        <v>0.96503352903797179</v>
      </c>
      <c r="L3570" s="121">
        <v>4048.5271180988011</v>
      </c>
      <c r="M3570" s="54">
        <v>3790.4157423652014</v>
      </c>
      <c r="N3570" s="120">
        <v>0.97922473430317358</v>
      </c>
      <c r="O3570" s="123">
        <v>3907.2767823131344</v>
      </c>
      <c r="P3570" s="53">
        <v>3989.9449481458014</v>
      </c>
      <c r="Q3570" s="54">
        <v>3770.6827565405097</v>
      </c>
      <c r="R3570" s="55">
        <v>0.96504111856346142</v>
      </c>
      <c r="S3570" s="121">
        <v>4086.64353354899</v>
      </c>
      <c r="T3570" s="54">
        <v>3826.1317905630226</v>
      </c>
      <c r="U3570" s="55">
        <v>0.97923234102139201</v>
      </c>
    </row>
    <row r="3571" spans="1:21" ht="13" x14ac:dyDescent="0.3">
      <c r="A3571" s="44" t="s">
        <v>3750</v>
      </c>
      <c r="B3571" s="44" t="s">
        <v>9996</v>
      </c>
      <c r="C3571" s="98" t="s">
        <v>3738</v>
      </c>
      <c r="D3571" s="98" t="s">
        <v>13166</v>
      </c>
      <c r="E3571" s="98" t="s">
        <v>430</v>
      </c>
      <c r="F3571" s="122">
        <v>1.0211574890744564</v>
      </c>
      <c r="G3571" s="122">
        <v>1.0459058216832209</v>
      </c>
      <c r="H3571" s="99">
        <v>4260.8333333333339</v>
      </c>
      <c r="I3571" s="53">
        <v>4350.9818680314138</v>
      </c>
      <c r="J3571" s="54">
        <v>4111.847028309292</v>
      </c>
      <c r="K3571" s="55">
        <v>0.96503352903797179</v>
      </c>
      <c r="L3571" s="121">
        <v>4456.4303885552572</v>
      </c>
      <c r="M3571" s="54">
        <v>4172.3133887434387</v>
      </c>
      <c r="N3571" s="120">
        <v>0.97922473430317347</v>
      </c>
      <c r="O3571" s="123">
        <v>4303.2912380292137</v>
      </c>
      <c r="P3571" s="53">
        <v>4394.3380753820202</v>
      </c>
      <c r="Q3571" s="54">
        <v>4152.8529898520546</v>
      </c>
      <c r="R3571" s="55">
        <v>0.96504111856346131</v>
      </c>
      <c r="S3571" s="121">
        <v>4500.8373582531494</v>
      </c>
      <c r="T3571" s="54">
        <v>4213.9219531121917</v>
      </c>
      <c r="U3571" s="55">
        <v>0.97923234102139212</v>
      </c>
    </row>
    <row r="3572" spans="1:21" ht="13" x14ac:dyDescent="0.3">
      <c r="A3572" s="44" t="s">
        <v>3749</v>
      </c>
      <c r="B3572" s="44" t="s">
        <v>9995</v>
      </c>
      <c r="C3572" s="98" t="s">
        <v>3738</v>
      </c>
      <c r="D3572" s="98" t="s">
        <v>13166</v>
      </c>
      <c r="E3572" s="98" t="s">
        <v>430</v>
      </c>
      <c r="F3572" s="122">
        <v>1.0211574890744564</v>
      </c>
      <c r="G3572" s="122">
        <v>1.0459058216832209</v>
      </c>
      <c r="H3572" s="99">
        <v>26772.916666666668</v>
      </c>
      <c r="I3572" s="53">
        <v>27339.364358532999</v>
      </c>
      <c r="J3572" s="54">
        <v>25836.762253472865</v>
      </c>
      <c r="K3572" s="55">
        <v>0.96503352903797168</v>
      </c>
      <c r="L3572" s="121">
        <v>28001.949405106399</v>
      </c>
      <c r="M3572" s="54">
        <v>26216.702209437673</v>
      </c>
      <c r="N3572" s="120">
        <v>0.97922473430317347</v>
      </c>
      <c r="O3572" s="123">
        <v>27041.52747006042</v>
      </c>
      <c r="P3572" s="53">
        <v>27613.658292064836</v>
      </c>
      <c r="Q3572" s="54">
        <v>26096.185917371677</v>
      </c>
      <c r="R3572" s="55">
        <v>0.96504111856346142</v>
      </c>
      <c r="S3572" s="121">
        <v>28282.891008142935</v>
      </c>
      <c r="T3572" s="54">
        <v>26479.938249301551</v>
      </c>
      <c r="U3572" s="55">
        <v>0.97923234102139223</v>
      </c>
    </row>
    <row r="3573" spans="1:21" ht="13" x14ac:dyDescent="0.3">
      <c r="A3573" s="44" t="s">
        <v>3748</v>
      </c>
      <c r="B3573" s="44" t="s">
        <v>9994</v>
      </c>
      <c r="C3573" s="98" t="s">
        <v>3738</v>
      </c>
      <c r="D3573" s="98" t="s">
        <v>13166</v>
      </c>
      <c r="E3573" s="98" t="s">
        <v>430</v>
      </c>
      <c r="F3573" s="122">
        <v>1.0211574890744564</v>
      </c>
      <c r="G3573" s="122">
        <v>1.0459058216832209</v>
      </c>
      <c r="H3573" s="99">
        <v>8363.7499999999982</v>
      </c>
      <c r="I3573" s="53">
        <v>8540.7059492464832</v>
      </c>
      <c r="J3573" s="54">
        <v>8071.2991784913356</v>
      </c>
      <c r="K3573" s="55">
        <v>0.9650335290379719</v>
      </c>
      <c r="L3573" s="121">
        <v>8747.6948161030359</v>
      </c>
      <c r="M3573" s="54">
        <v>8189.9908715281654</v>
      </c>
      <c r="N3573" s="120">
        <v>0.97922473430317347</v>
      </c>
      <c r="O3573" s="123">
        <v>8447.7785350273425</v>
      </c>
      <c r="P3573" s="53">
        <v>8626.5123170856114</v>
      </c>
      <c r="Q3573" s="54">
        <v>8152.4536468191873</v>
      </c>
      <c r="R3573" s="55">
        <v>0.96504111856346153</v>
      </c>
      <c r="S3573" s="121">
        <v>8835.5807500756491</v>
      </c>
      <c r="T3573" s="54">
        <v>8272.3379512850915</v>
      </c>
      <c r="U3573" s="55">
        <v>0.97923234102139223</v>
      </c>
    </row>
    <row r="3574" spans="1:21" ht="13" x14ac:dyDescent="0.3">
      <c r="A3574" s="44" t="s">
        <v>3747</v>
      </c>
      <c r="B3574" s="44" t="s">
        <v>9993</v>
      </c>
      <c r="C3574" s="98" t="s">
        <v>3738</v>
      </c>
      <c r="D3574" s="98" t="s">
        <v>13166</v>
      </c>
      <c r="E3574" s="98" t="s">
        <v>431</v>
      </c>
      <c r="F3574" s="122">
        <v>1.0324517341264037</v>
      </c>
      <c r="G3574" s="122">
        <v>1.0471761617635578</v>
      </c>
      <c r="H3574" s="99">
        <v>15273.666666666666</v>
      </c>
      <c r="I3574" s="53">
        <v>15769.323636468647</v>
      </c>
      <c r="J3574" s="54">
        <v>14902.623936329615</v>
      </c>
      <c r="K3574" s="55">
        <v>0.97570702972411882</v>
      </c>
      <c r="L3574" s="121">
        <v>15994.219636055992</v>
      </c>
      <c r="M3574" s="54">
        <v>14974.517923896923</v>
      </c>
      <c r="N3574" s="120">
        <v>0.98041408462693458</v>
      </c>
      <c r="O3574" s="123">
        <v>15403.588273909427</v>
      </c>
      <c r="P3574" s="53">
        <v>15903.461425166925</v>
      </c>
      <c r="Q3574" s="54">
        <v>15029.507560762655</v>
      </c>
      <c r="R3574" s="55">
        <v>0.97571470319156806</v>
      </c>
      <c r="S3574" s="121">
        <v>16130.270446058619</v>
      </c>
      <c r="T3574" s="54">
        <v>15102.012210604329</v>
      </c>
      <c r="U3574" s="55">
        <v>0.98042170058414857</v>
      </c>
    </row>
    <row r="3575" spans="1:21" ht="13" x14ac:dyDescent="0.3">
      <c r="A3575" s="44" t="s">
        <v>3746</v>
      </c>
      <c r="B3575" s="44" t="s">
        <v>9992</v>
      </c>
      <c r="C3575" s="98" t="s">
        <v>3738</v>
      </c>
      <c r="D3575" s="98" t="s">
        <v>13166</v>
      </c>
      <c r="E3575" s="98" t="s">
        <v>430</v>
      </c>
      <c r="F3575" s="122">
        <v>1.0211574890744564</v>
      </c>
      <c r="G3575" s="122">
        <v>1.0459058216832209</v>
      </c>
      <c r="H3575" s="99">
        <v>5154.333333333333</v>
      </c>
      <c r="I3575" s="53">
        <v>5263.3860845194395</v>
      </c>
      <c r="J3575" s="54">
        <v>4974.1044865047188</v>
      </c>
      <c r="K3575" s="55">
        <v>0.96503352903797179</v>
      </c>
      <c r="L3575" s="121">
        <v>5390.9472402292149</v>
      </c>
      <c r="M3575" s="54">
        <v>5047.2506888433245</v>
      </c>
      <c r="N3575" s="120">
        <v>0.97922473430317369</v>
      </c>
      <c r="O3575" s="123">
        <v>5203.6843732640464</v>
      </c>
      <c r="P3575" s="53">
        <v>5313.7812685382996</v>
      </c>
      <c r="Q3575" s="54">
        <v>5021.76938822594</v>
      </c>
      <c r="R3575" s="55">
        <v>0.96504111856346142</v>
      </c>
      <c r="S3575" s="121">
        <v>5442.5637801988687</v>
      </c>
      <c r="T3575" s="54">
        <v>5095.6160307677874</v>
      </c>
      <c r="U3575" s="55">
        <v>0.97923234102139201</v>
      </c>
    </row>
    <row r="3576" spans="1:21" ht="13" x14ac:dyDescent="0.3">
      <c r="A3576" s="44" t="s">
        <v>3745</v>
      </c>
      <c r="B3576" s="44" t="s">
        <v>9991</v>
      </c>
      <c r="C3576" s="98" t="s">
        <v>3738</v>
      </c>
      <c r="D3576" s="98" t="s">
        <v>13166</v>
      </c>
      <c r="E3576" s="98" t="s">
        <v>430</v>
      </c>
      <c r="F3576" s="122">
        <v>1.0211574890744564</v>
      </c>
      <c r="G3576" s="122">
        <v>1.0459058216832209</v>
      </c>
      <c r="H3576" s="99">
        <v>2127.833333333333</v>
      </c>
      <c r="I3576" s="53">
        <v>2172.8529438355972</v>
      </c>
      <c r="J3576" s="54">
        <v>2053.4305108712974</v>
      </c>
      <c r="K3576" s="55">
        <v>0.96503352903797179</v>
      </c>
      <c r="L3576" s="121">
        <v>2225.5132709049467</v>
      </c>
      <c r="M3576" s="54">
        <v>2083.6270304747695</v>
      </c>
      <c r="N3576" s="120">
        <v>0.97922473430317369</v>
      </c>
      <c r="O3576" s="123">
        <v>2150.5249709248651</v>
      </c>
      <c r="P3576" s="53">
        <v>2196.0246795015537</v>
      </c>
      <c r="Q3576" s="54">
        <v>2075.3450234399875</v>
      </c>
      <c r="R3576" s="55">
        <v>0.96504111856346153</v>
      </c>
      <c r="S3576" s="121">
        <v>2249.2465867654555</v>
      </c>
      <c r="T3576" s="54">
        <v>2105.8636017037165</v>
      </c>
      <c r="U3576" s="55">
        <v>0.97923234102139201</v>
      </c>
    </row>
    <row r="3577" spans="1:21" ht="13" x14ac:dyDescent="0.3">
      <c r="A3577" s="44" t="s">
        <v>3744</v>
      </c>
      <c r="B3577" s="44" t="s">
        <v>9990</v>
      </c>
      <c r="C3577" s="98" t="s">
        <v>3738</v>
      </c>
      <c r="D3577" s="98" t="s">
        <v>13166</v>
      </c>
      <c r="E3577" s="98" t="s">
        <v>431</v>
      </c>
      <c r="F3577" s="122">
        <v>1.0324517341264037</v>
      </c>
      <c r="G3577" s="122">
        <v>1.0471761617635578</v>
      </c>
      <c r="H3577" s="99">
        <v>6590.4166666666661</v>
      </c>
      <c r="I3577" s="53">
        <v>6804.2871161155526</v>
      </c>
      <c r="J3577" s="54">
        <v>6430.3158704776606</v>
      </c>
      <c r="K3577" s="55">
        <v>0.97570702972411882</v>
      </c>
      <c r="L3577" s="121">
        <v>6901.3272294225799</v>
      </c>
      <c r="M3577" s="54">
        <v>6461.337323560093</v>
      </c>
      <c r="N3577" s="120">
        <v>0.98041408462693458</v>
      </c>
      <c r="O3577" s="123">
        <v>6650.7983716968611</v>
      </c>
      <c r="P3577" s="53">
        <v>6866.6283121834858</v>
      </c>
      <c r="Q3577" s="54">
        <v>6489.2817592271667</v>
      </c>
      <c r="R3577" s="55">
        <v>0.97571470319156806</v>
      </c>
      <c r="S3577" s="121">
        <v>6964.5575115368392</v>
      </c>
      <c r="T3577" s="54">
        <v>6520.5870498213235</v>
      </c>
      <c r="U3577" s="55">
        <v>0.98042170058414868</v>
      </c>
    </row>
    <row r="3578" spans="1:21" ht="13" x14ac:dyDescent="0.3">
      <c r="A3578" s="44" t="s">
        <v>3743</v>
      </c>
      <c r="B3578" s="44" t="s">
        <v>9989</v>
      </c>
      <c r="C3578" s="98" t="s">
        <v>3738</v>
      </c>
      <c r="D3578" s="98" t="s">
        <v>13166</v>
      </c>
      <c r="E3578" s="98" t="s">
        <v>431</v>
      </c>
      <c r="F3578" s="122">
        <v>1.0324517341264037</v>
      </c>
      <c r="G3578" s="122">
        <v>1.0471761617635578</v>
      </c>
      <c r="H3578" s="99">
        <v>14340.583333333334</v>
      </c>
      <c r="I3578" s="53">
        <v>14805.960130884203</v>
      </c>
      <c r="J3578" s="54">
        <v>13992.207968677869</v>
      </c>
      <c r="K3578" s="55">
        <v>0.97570702972411871</v>
      </c>
      <c r="L3578" s="121">
        <v>15017.117012450448</v>
      </c>
      <c r="M3578" s="54">
        <v>14059.709881766275</v>
      </c>
      <c r="N3578" s="120">
        <v>0.98041408462693458</v>
      </c>
      <c r="O3578" s="123">
        <v>14466.27175288427</v>
      </c>
      <c r="P3578" s="53">
        <v>14935.727357609174</v>
      </c>
      <c r="Q3578" s="54">
        <v>14114.954049654039</v>
      </c>
      <c r="R3578" s="55">
        <v>0.97571470319156806</v>
      </c>
      <c r="S3578" s="121">
        <v>15148.734929213924</v>
      </c>
      <c r="T3578" s="54">
        <v>14183.046753075227</v>
      </c>
      <c r="U3578" s="55">
        <v>0.98042170058414857</v>
      </c>
    </row>
    <row r="3579" spans="1:21" ht="13" x14ac:dyDescent="0.3">
      <c r="A3579" s="44" t="s">
        <v>3742</v>
      </c>
      <c r="B3579" s="44" t="s">
        <v>9988</v>
      </c>
      <c r="C3579" s="98" t="s">
        <v>3738</v>
      </c>
      <c r="D3579" s="98" t="s">
        <v>13166</v>
      </c>
      <c r="E3579" s="98" t="s">
        <v>430</v>
      </c>
      <c r="F3579" s="122">
        <v>1.0211574890744564</v>
      </c>
      <c r="G3579" s="122">
        <v>1.0459058216832209</v>
      </c>
      <c r="H3579" s="99">
        <v>1258.0833333333335</v>
      </c>
      <c r="I3579" s="53">
        <v>1284.7012177130891</v>
      </c>
      <c r="J3579" s="54">
        <v>1214.0925989905218</v>
      </c>
      <c r="K3579" s="55">
        <v>0.96503352903797179</v>
      </c>
      <c r="L3579" s="121">
        <v>1315.8366824959655</v>
      </c>
      <c r="M3579" s="54">
        <v>1231.9463178145843</v>
      </c>
      <c r="N3579" s="120">
        <v>0.97922473430317347</v>
      </c>
      <c r="O3579" s="123">
        <v>1270.5821029263766</v>
      </c>
      <c r="P3579" s="53">
        <v>1297.4644298872413</v>
      </c>
      <c r="Q3579" s="54">
        <v>1226.1639738347856</v>
      </c>
      <c r="R3579" s="55">
        <v>0.96504111856346142</v>
      </c>
      <c r="S3579" s="121">
        <v>1328.9092183772066</v>
      </c>
      <c r="T3579" s="54">
        <v>1244.1950871084791</v>
      </c>
      <c r="U3579" s="55">
        <v>0.97923234102139212</v>
      </c>
    </row>
    <row r="3580" spans="1:21" ht="13" x14ac:dyDescent="0.3">
      <c r="A3580" s="44" t="s">
        <v>3741</v>
      </c>
      <c r="B3580" s="44" t="s">
        <v>7682</v>
      </c>
      <c r="C3580" s="98" t="s">
        <v>3738</v>
      </c>
      <c r="D3580" s="98" t="s">
        <v>13166</v>
      </c>
      <c r="E3580" s="98" t="s">
        <v>431</v>
      </c>
      <c r="F3580" s="122">
        <v>1.0324517341264037</v>
      </c>
      <c r="G3580" s="122">
        <v>1.0471761617635578</v>
      </c>
      <c r="H3580" s="99">
        <v>6369</v>
      </c>
      <c r="I3580" s="53">
        <v>6575.6850946510649</v>
      </c>
      <c r="J3580" s="54">
        <v>6214.2780723129126</v>
      </c>
      <c r="K3580" s="55">
        <v>0.97570702972411882</v>
      </c>
      <c r="L3580" s="121">
        <v>6669.4649742720994</v>
      </c>
      <c r="M3580" s="54">
        <v>6244.257304988947</v>
      </c>
      <c r="N3580" s="120">
        <v>0.98041408462693469</v>
      </c>
      <c r="O3580" s="123">
        <v>6430.8918796073631</v>
      </c>
      <c r="P3580" s="53">
        <v>6639.5854730800293</v>
      </c>
      <c r="Q3580" s="54">
        <v>6274.7157615681635</v>
      </c>
      <c r="R3580" s="55">
        <v>0.97571470319156806</v>
      </c>
      <c r="S3580" s="121">
        <v>6734.2766752036705</v>
      </c>
      <c r="T3580" s="54">
        <v>6304.9859528774432</v>
      </c>
      <c r="U3580" s="55">
        <v>0.98042170058414868</v>
      </c>
    </row>
    <row r="3581" spans="1:21" ht="13" x14ac:dyDescent="0.3">
      <c r="A3581" s="44" t="s">
        <v>3740</v>
      </c>
      <c r="B3581" s="44" t="s">
        <v>9987</v>
      </c>
      <c r="C3581" s="98" t="s">
        <v>3738</v>
      </c>
      <c r="D3581" s="98" t="s">
        <v>13166</v>
      </c>
      <c r="E3581" s="98" t="s">
        <v>430</v>
      </c>
      <c r="F3581" s="122">
        <v>1.0211574890744564</v>
      </c>
      <c r="G3581" s="122">
        <v>1.0459058216832209</v>
      </c>
      <c r="H3581" s="99">
        <v>8866</v>
      </c>
      <c r="I3581" s="53">
        <v>9053.5822981341298</v>
      </c>
      <c r="J3581" s="54">
        <v>8555.9872684506572</v>
      </c>
      <c r="K3581" s="55">
        <v>0.96503352903797168</v>
      </c>
      <c r="L3581" s="121">
        <v>9273.0010150434355</v>
      </c>
      <c r="M3581" s="54">
        <v>8681.806494331935</v>
      </c>
      <c r="N3581" s="120">
        <v>0.97922473430317336</v>
      </c>
      <c r="O3581" s="123">
        <v>8966.5373845748036</v>
      </c>
      <c r="P3581" s="53">
        <v>9156.2468013246489</v>
      </c>
      <c r="Q3581" s="54">
        <v>8653.0772672511612</v>
      </c>
      <c r="R3581" s="55">
        <v>0.96504111856346131</v>
      </c>
      <c r="S3581" s="121">
        <v>9378.1536508670288</v>
      </c>
      <c r="T3581" s="54">
        <v>8780.3233939530164</v>
      </c>
      <c r="U3581" s="55">
        <v>0.97923234102139223</v>
      </c>
    </row>
    <row r="3582" spans="1:21" ht="13" x14ac:dyDescent="0.3">
      <c r="A3582" s="44" t="s">
        <v>3739</v>
      </c>
      <c r="B3582" s="44" t="s">
        <v>13380</v>
      </c>
      <c r="C3582" s="98" t="s">
        <v>3738</v>
      </c>
      <c r="D3582" s="98" t="s">
        <v>13166</v>
      </c>
      <c r="E3582" s="98" t="s">
        <v>431</v>
      </c>
      <c r="F3582" s="122">
        <v>1.0324517341264037</v>
      </c>
      <c r="G3582" s="122">
        <v>1.0471761617635578</v>
      </c>
      <c r="H3582" s="99">
        <v>5275.9166666666679</v>
      </c>
      <c r="I3582" s="53">
        <v>5447.1293116063962</v>
      </c>
      <c r="J3582" s="54">
        <v>5147.7489799053083</v>
      </c>
      <c r="K3582" s="55">
        <v>0.97570702972411882</v>
      </c>
      <c r="L3582" s="121">
        <v>5524.814164784385</v>
      </c>
      <c r="M3582" s="54">
        <v>5172.5830093179893</v>
      </c>
      <c r="N3582" s="120">
        <v>0.98041408462693458</v>
      </c>
      <c r="O3582" s="123">
        <v>5325.6206113534408</v>
      </c>
      <c r="P3582" s="53">
        <v>5498.4462354911784</v>
      </c>
      <c r="Q3582" s="54">
        <v>5196.2863341176198</v>
      </c>
      <c r="R3582" s="55">
        <v>0.97571470319156806</v>
      </c>
      <c r="S3582" s="121">
        <v>5576.8629508059885</v>
      </c>
      <c r="T3582" s="54">
        <v>5221.3540164491333</v>
      </c>
      <c r="U3582" s="55">
        <v>0.98042170058414857</v>
      </c>
    </row>
    <row r="3583" spans="1:21" ht="13" x14ac:dyDescent="0.3">
      <c r="A3583" s="44" t="s">
        <v>3737</v>
      </c>
      <c r="B3583" s="44" t="s">
        <v>9986</v>
      </c>
      <c r="C3583" s="98" t="s">
        <v>953</v>
      </c>
      <c r="D3583" s="98" t="s">
        <v>13158</v>
      </c>
      <c r="E3583" s="98" t="s">
        <v>443</v>
      </c>
      <c r="F3583" s="122">
        <v>1.0573540655835565</v>
      </c>
      <c r="G3583" s="122">
        <v>1.0586865147649653</v>
      </c>
      <c r="H3583" s="99">
        <v>9920.25</v>
      </c>
      <c r="I3583" s="53">
        <v>10489.216669105277</v>
      </c>
      <c r="J3583" s="54">
        <v>9912.7175654415823</v>
      </c>
      <c r="K3583" s="55">
        <v>0.99924070113571561</v>
      </c>
      <c r="L3583" s="121">
        <v>10502.434898097148</v>
      </c>
      <c r="M3583" s="54">
        <v>9832.8585704539673</v>
      </c>
      <c r="N3583" s="120">
        <v>0.99119060209712129</v>
      </c>
      <c r="O3583" s="123">
        <v>10007.530282681117</v>
      </c>
      <c r="P3583" s="53">
        <v>10581.502830843438</v>
      </c>
      <c r="Q3583" s="54">
        <v>10000.010220965065</v>
      </c>
      <c r="R3583" s="55">
        <v>0.99924855968419446</v>
      </c>
      <c r="S3583" s="121">
        <v>10594.83735637652</v>
      </c>
      <c r="T3583" s="54">
        <v>9919.4470210796389</v>
      </c>
      <c r="U3583" s="55">
        <v>0.99119830176742874</v>
      </c>
    </row>
    <row r="3584" spans="1:21" ht="13" x14ac:dyDescent="0.3">
      <c r="A3584" s="44" t="s">
        <v>3736</v>
      </c>
      <c r="B3584" s="44" t="s">
        <v>9985</v>
      </c>
      <c r="C3584" s="98" t="s">
        <v>953</v>
      </c>
      <c r="D3584" s="98" t="s">
        <v>13158</v>
      </c>
      <c r="E3584" s="98" t="s">
        <v>443</v>
      </c>
      <c r="F3584" s="122">
        <v>1.0573540655835565</v>
      </c>
      <c r="G3584" s="122">
        <v>1.0586865147649653</v>
      </c>
      <c r="H3584" s="99">
        <v>13970.166666666668</v>
      </c>
      <c r="I3584" s="53">
        <v>14771.412521879884</v>
      </c>
      <c r="J3584" s="54">
        <v>13959.559134982805</v>
      </c>
      <c r="K3584" s="55">
        <v>0.99924070113571561</v>
      </c>
      <c r="L3584" s="121">
        <v>14790.027059019028</v>
      </c>
      <c r="M3584" s="54">
        <v>13847.097909730468</v>
      </c>
      <c r="N3584" s="120">
        <v>0.99119060209712129</v>
      </c>
      <c r="O3584" s="123">
        <v>14093.35682433564</v>
      </c>
      <c r="P3584" s="53">
        <v>14901.66813593105</v>
      </c>
      <c r="Q3584" s="54">
        <v>14082.766507832799</v>
      </c>
      <c r="R3584" s="55">
        <v>0.99924855968419435</v>
      </c>
      <c r="S3584" s="121">
        <v>14920.446817694939</v>
      </c>
      <c r="T3584" s="54">
        <v>13969.311350483889</v>
      </c>
      <c r="U3584" s="55">
        <v>0.99119830176742874</v>
      </c>
    </row>
    <row r="3585" spans="1:21" ht="13" x14ac:dyDescent="0.3">
      <c r="A3585" s="44" t="s">
        <v>3735</v>
      </c>
      <c r="B3585" s="44" t="s">
        <v>9984</v>
      </c>
      <c r="C3585" s="98" t="s">
        <v>953</v>
      </c>
      <c r="D3585" s="98" t="s">
        <v>13158</v>
      </c>
      <c r="E3585" s="98" t="s">
        <v>375</v>
      </c>
      <c r="F3585" s="122">
        <v>1.0651027000653417</v>
      </c>
      <c r="G3585" s="122">
        <v>1.0762432925035508</v>
      </c>
      <c r="H3585" s="99">
        <v>4541.333333333333</v>
      </c>
      <c r="I3585" s="53">
        <v>4836.9863952300711</v>
      </c>
      <c r="J3585" s="54">
        <v>4571.1402020155801</v>
      </c>
      <c r="K3585" s="55">
        <v>1.0065634619822916</v>
      </c>
      <c r="L3585" s="121">
        <v>4887.5795390227913</v>
      </c>
      <c r="M3585" s="54">
        <v>4575.9748882388321</v>
      </c>
      <c r="N3585" s="120">
        <v>1.0076280581852979</v>
      </c>
      <c r="O3585" s="123">
        <v>4587.6696457801791</v>
      </c>
      <c r="P3585" s="53">
        <v>4886.3393267282781</v>
      </c>
      <c r="Q3585" s="54">
        <v>4617.8169577157778</v>
      </c>
      <c r="R3585" s="55">
        <v>1.0065713781207697</v>
      </c>
      <c r="S3585" s="121">
        <v>4937.4486844930589</v>
      </c>
      <c r="T3585" s="54">
        <v>4622.7005661065205</v>
      </c>
      <c r="U3585" s="55">
        <v>1.0076358855434508</v>
      </c>
    </row>
    <row r="3586" spans="1:21" ht="13" x14ac:dyDescent="0.3">
      <c r="A3586" s="44" t="s">
        <v>3734</v>
      </c>
      <c r="B3586" s="44" t="s">
        <v>9983</v>
      </c>
      <c r="C3586" s="98" t="s">
        <v>953</v>
      </c>
      <c r="D3586" s="98" t="s">
        <v>13158</v>
      </c>
      <c r="E3586" s="98" t="s">
        <v>369</v>
      </c>
      <c r="F3586" s="122">
        <v>1.0481221076270932</v>
      </c>
      <c r="G3586" s="122">
        <v>1.0569661139481743</v>
      </c>
      <c r="H3586" s="99">
        <v>33258</v>
      </c>
      <c r="I3586" s="53">
        <v>34858.445055461867</v>
      </c>
      <c r="J3586" s="54">
        <v>32942.585848475152</v>
      </c>
      <c r="K3586" s="55">
        <v>0.99051614193502768</v>
      </c>
      <c r="L3586" s="121">
        <v>35152.579017688382</v>
      </c>
      <c r="M3586" s="54">
        <v>32911.447794859756</v>
      </c>
      <c r="N3586" s="120">
        <v>0.98957988438450162</v>
      </c>
      <c r="O3586" s="123">
        <v>33640.628260237565</v>
      </c>
      <c r="P3586" s="53">
        <v>35259.486194019752</v>
      </c>
      <c r="Q3586" s="54">
        <v>33321.84737487512</v>
      </c>
      <c r="R3586" s="55">
        <v>0.99052393186903598</v>
      </c>
      <c r="S3586" s="121">
        <v>35557.004122998427</v>
      </c>
      <c r="T3586" s="54">
        <v>33290.347625215465</v>
      </c>
      <c r="U3586" s="55">
        <v>0.98958757154258847</v>
      </c>
    </row>
    <row r="3587" spans="1:21" ht="13" x14ac:dyDescent="0.3">
      <c r="A3587" s="44" t="s">
        <v>3733</v>
      </c>
      <c r="B3587" s="44" t="s">
        <v>9981</v>
      </c>
      <c r="C3587" s="98" t="s">
        <v>953</v>
      </c>
      <c r="D3587" s="98" t="s">
        <v>13158</v>
      </c>
      <c r="E3587" s="98" t="s">
        <v>370</v>
      </c>
      <c r="F3587" s="122">
        <v>1.0406437823304757</v>
      </c>
      <c r="G3587" s="122">
        <v>1.0512767876034805</v>
      </c>
      <c r="H3587" s="99">
        <v>14957.916666666668</v>
      </c>
      <c r="I3587" s="53">
        <v>15565.862975784063</v>
      </c>
      <c r="J3587" s="54">
        <v>14710.345701579748</v>
      </c>
      <c r="K3587" s="55">
        <v>0.98344883377785997</v>
      </c>
      <c r="L3587" s="121">
        <v>15724.910582573897</v>
      </c>
      <c r="M3587" s="54">
        <v>14722.378504769264</v>
      </c>
      <c r="N3587" s="120">
        <v>0.98425327756890801</v>
      </c>
      <c r="O3587" s="123">
        <v>15116.433187973016</v>
      </c>
      <c r="P3587" s="53">
        <v>15730.822208078171</v>
      </c>
      <c r="Q3587" s="54">
        <v>14866.355505423711</v>
      </c>
      <c r="R3587" s="55">
        <v>0.98345656813088211</v>
      </c>
      <c r="S3587" s="121">
        <v>15891.555321874912</v>
      </c>
      <c r="T3587" s="54">
        <v>14878.514487343331</v>
      </c>
      <c r="U3587" s="55">
        <v>0.98426092334936666</v>
      </c>
    </row>
    <row r="3588" spans="1:21" ht="13" x14ac:dyDescent="0.3">
      <c r="A3588" s="44" t="s">
        <v>3732</v>
      </c>
      <c r="B3588" s="44" t="s">
        <v>9980</v>
      </c>
      <c r="C3588" s="98" t="s">
        <v>953</v>
      </c>
      <c r="D3588" s="98" t="s">
        <v>13158</v>
      </c>
      <c r="E3588" s="98" t="s">
        <v>370</v>
      </c>
      <c r="F3588" s="122">
        <v>1.0406437823304757</v>
      </c>
      <c r="G3588" s="122">
        <v>1.0512767876034805</v>
      </c>
      <c r="H3588" s="99">
        <v>19165.083333333332</v>
      </c>
      <c r="I3588" s="53">
        <v>19944.024808678761</v>
      </c>
      <c r="J3588" s="54">
        <v>18847.878853422168</v>
      </c>
      <c r="K3588" s="55">
        <v>0.98344883377785997</v>
      </c>
      <c r="L3588" s="121">
        <v>20147.807240819671</v>
      </c>
      <c r="M3588" s="54">
        <v>18863.296085714588</v>
      </c>
      <c r="N3588" s="120">
        <v>0.98425327756890812</v>
      </c>
      <c r="O3588" s="123">
        <v>19338.653044714585</v>
      </c>
      <c r="P3588" s="53">
        <v>20124.649049628555</v>
      </c>
      <c r="Q3588" s="54">
        <v>19018.725355628838</v>
      </c>
      <c r="R3588" s="55">
        <v>0.983456568130882</v>
      </c>
      <c r="S3588" s="121">
        <v>20330.277049425818</v>
      </c>
      <c r="T3588" s="54">
        <v>19034.28050212382</v>
      </c>
      <c r="U3588" s="55">
        <v>0.98426092334936677</v>
      </c>
    </row>
    <row r="3589" spans="1:21" ht="13" x14ac:dyDescent="0.3">
      <c r="A3589" s="44" t="s">
        <v>3731</v>
      </c>
      <c r="B3589" s="44" t="s">
        <v>9979</v>
      </c>
      <c r="C3589" s="98" t="s">
        <v>953</v>
      </c>
      <c r="D3589" s="98" t="s">
        <v>13158</v>
      </c>
      <c r="E3589" s="98" t="s">
        <v>373</v>
      </c>
      <c r="F3589" s="122">
        <v>1.0421987819625391</v>
      </c>
      <c r="G3589" s="122">
        <v>1.0529046185009885</v>
      </c>
      <c r="H3589" s="99">
        <v>10962.916666666668</v>
      </c>
      <c r="I3589" s="53">
        <v>11425.538396756821</v>
      </c>
      <c r="J3589" s="54">
        <v>10797.578001582024</v>
      </c>
      <c r="K3589" s="55">
        <v>0.98491836888741802</v>
      </c>
      <c r="L3589" s="121">
        <v>11542.905590574795</v>
      </c>
      <c r="M3589" s="54">
        <v>10806.994688897192</v>
      </c>
      <c r="N3589" s="120">
        <v>0.98577732710095611</v>
      </c>
      <c r="O3589" s="123">
        <v>11070.547176483688</v>
      </c>
      <c r="P3589" s="53">
        <v>11537.710782990125</v>
      </c>
      <c r="Q3589" s="54">
        <v>10903.671019217931</v>
      </c>
      <c r="R3589" s="55">
        <v>0.98492611479762815</v>
      </c>
      <c r="S3589" s="121">
        <v>11656.230251452753</v>
      </c>
      <c r="T3589" s="54">
        <v>10913.179179216306</v>
      </c>
      <c r="U3589" s="55">
        <v>0.98578498472038789</v>
      </c>
    </row>
    <row r="3590" spans="1:21" ht="13" x14ac:dyDescent="0.3">
      <c r="A3590" s="44" t="s">
        <v>3730</v>
      </c>
      <c r="B3590" s="44" t="s">
        <v>9978</v>
      </c>
      <c r="C3590" s="98" t="s">
        <v>1228</v>
      </c>
      <c r="D3590" s="98" t="s">
        <v>13158</v>
      </c>
      <c r="E3590" s="98" t="s">
        <v>368</v>
      </c>
      <c r="F3590" s="122">
        <v>1.0964056805281732</v>
      </c>
      <c r="G3590" s="122">
        <v>1.1063682186632768</v>
      </c>
      <c r="H3590" s="99">
        <v>9137.1666666666661</v>
      </c>
      <c r="I3590" s="53">
        <v>10018.041437266005</v>
      </c>
      <c r="J3590" s="54">
        <v>9467.4386524021629</v>
      </c>
      <c r="K3590" s="55">
        <v>1.0361459955568462</v>
      </c>
      <c r="L3590" s="121">
        <v>10109.070808629471</v>
      </c>
      <c r="M3590" s="54">
        <v>9464.5731684533457</v>
      </c>
      <c r="N3590" s="120">
        <v>1.0358323880619462</v>
      </c>
      <c r="O3590" s="123">
        <v>9219.2546413289638</v>
      </c>
      <c r="P3590" s="53">
        <v>10108.043158988801</v>
      </c>
      <c r="Q3590" s="54">
        <v>9552.5689044102455</v>
      </c>
      <c r="R3590" s="55">
        <v>1.0361541443477511</v>
      </c>
      <c r="S3590" s="121">
        <v>10199.890334930273</v>
      </c>
      <c r="T3590" s="54">
        <v>9549.6767335715049</v>
      </c>
      <c r="U3590" s="55">
        <v>1.0358404345142278</v>
      </c>
    </row>
    <row r="3591" spans="1:21" ht="13" x14ac:dyDescent="0.3">
      <c r="A3591" s="44" t="s">
        <v>3729</v>
      </c>
      <c r="B3591" s="44" t="s">
        <v>9977</v>
      </c>
      <c r="C3591" s="98" t="s">
        <v>953</v>
      </c>
      <c r="D3591" s="98" t="s">
        <v>13158</v>
      </c>
      <c r="E3591" s="98" t="s">
        <v>367</v>
      </c>
      <c r="F3591" s="122">
        <v>1.0609778904356213</v>
      </c>
      <c r="G3591" s="122">
        <v>1.0614396892030784</v>
      </c>
      <c r="H3591" s="99">
        <v>9058.4166666666661</v>
      </c>
      <c r="I3591" s="53">
        <v>9610.7798056868724</v>
      </c>
      <c r="J3591" s="54">
        <v>9082.5605765230011</v>
      </c>
      <c r="K3591" s="55">
        <v>1.0026653565125989</v>
      </c>
      <c r="L3591" s="121">
        <v>9614.9629713386512</v>
      </c>
      <c r="M3591" s="54">
        <v>9001.9668747915021</v>
      </c>
      <c r="N3591" s="120">
        <v>0.99376824957910259</v>
      </c>
      <c r="O3591" s="123">
        <v>9144.6707280389764</v>
      </c>
      <c r="P3591" s="53">
        <v>9702.2934577631695</v>
      </c>
      <c r="Q3591" s="54">
        <v>9169.1166458536591</v>
      </c>
      <c r="R3591" s="55">
        <v>1.0026732419943485</v>
      </c>
      <c r="S3591" s="121">
        <v>9706.5164554341791</v>
      </c>
      <c r="T3591" s="54">
        <v>9087.7540164379043</v>
      </c>
      <c r="U3591" s="55">
        <v>0.99377596927284029</v>
      </c>
    </row>
    <row r="3592" spans="1:21" ht="13" x14ac:dyDescent="0.3">
      <c r="A3592" s="44" t="s">
        <v>3728</v>
      </c>
      <c r="B3592" s="44" t="s">
        <v>9976</v>
      </c>
      <c r="C3592" s="98" t="s">
        <v>953</v>
      </c>
      <c r="D3592" s="98" t="s">
        <v>13158</v>
      </c>
      <c r="E3592" s="98" t="s">
        <v>367</v>
      </c>
      <c r="F3592" s="122">
        <v>1.0609778904356213</v>
      </c>
      <c r="G3592" s="122">
        <v>1.0614396892030784</v>
      </c>
      <c r="H3592" s="99">
        <v>13874.666666666668</v>
      </c>
      <c r="I3592" s="53">
        <v>14720.714570497435</v>
      </c>
      <c r="J3592" s="54">
        <v>13911.647599826809</v>
      </c>
      <c r="K3592" s="55">
        <v>1.0026653565125991</v>
      </c>
      <c r="L3592" s="121">
        <v>14727.12187446298</v>
      </c>
      <c r="M3592" s="54">
        <v>13788.203206826858</v>
      </c>
      <c r="N3592" s="120">
        <v>0.9937682495791027</v>
      </c>
      <c r="O3592" s="123">
        <v>14001.604135337666</v>
      </c>
      <c r="P3592" s="53">
        <v>14855.392418225229</v>
      </c>
      <c r="Q3592" s="54">
        <v>14039.033811500494</v>
      </c>
      <c r="R3592" s="55">
        <v>1.0026732419943485</v>
      </c>
      <c r="S3592" s="121">
        <v>14861.85834175735</v>
      </c>
      <c r="T3592" s="54">
        <v>13914.457720969798</v>
      </c>
      <c r="U3592" s="55">
        <v>0.99377596927284029</v>
      </c>
    </row>
    <row r="3593" spans="1:21" ht="13" x14ac:dyDescent="0.3">
      <c r="A3593" s="44" t="s">
        <v>3727</v>
      </c>
      <c r="B3593" s="44" t="s">
        <v>9975</v>
      </c>
      <c r="C3593" s="98" t="s">
        <v>953</v>
      </c>
      <c r="D3593" s="98" t="s">
        <v>13158</v>
      </c>
      <c r="E3593" s="98" t="s">
        <v>374</v>
      </c>
      <c r="F3593" s="122">
        <v>1.0604795485753296</v>
      </c>
      <c r="G3593" s="122">
        <v>1.0596628757645499</v>
      </c>
      <c r="H3593" s="99">
        <v>18809</v>
      </c>
      <c r="I3593" s="53">
        <v>19946.559829153375</v>
      </c>
      <c r="J3593" s="54">
        <v>18850.274546330435</v>
      </c>
      <c r="K3593" s="55">
        <v>1.0021944040794533</v>
      </c>
      <c r="L3593" s="121">
        <v>19931.199030255419</v>
      </c>
      <c r="M3593" s="54">
        <v>18660.497599426108</v>
      </c>
      <c r="N3593" s="120">
        <v>0.99210471579701776</v>
      </c>
      <c r="O3593" s="123">
        <v>18989.84739310632</v>
      </c>
      <c r="P3593" s="53">
        <v>20138.344790955787</v>
      </c>
      <c r="Q3593" s="54">
        <v>19031.66846545411</v>
      </c>
      <c r="R3593" s="55">
        <v>1.0022022858573878</v>
      </c>
      <c r="S3593" s="121">
        <v>20122.836298908984</v>
      </c>
      <c r="T3593" s="54">
        <v>18840.063501376157</v>
      </c>
      <c r="U3593" s="55">
        <v>0.99211242256825416</v>
      </c>
    </row>
    <row r="3594" spans="1:21" ht="13" x14ac:dyDescent="0.3">
      <c r="A3594" s="44" t="s">
        <v>3726</v>
      </c>
      <c r="B3594" s="44" t="s">
        <v>9974</v>
      </c>
      <c r="C3594" s="98" t="s">
        <v>953</v>
      </c>
      <c r="D3594" s="98" t="s">
        <v>13158</v>
      </c>
      <c r="E3594" s="98" t="s">
        <v>374</v>
      </c>
      <c r="F3594" s="122">
        <v>1.0604795485753296</v>
      </c>
      <c r="G3594" s="122">
        <v>1.0596628757645499</v>
      </c>
      <c r="H3594" s="99">
        <v>15128.833333333332</v>
      </c>
      <c r="I3594" s="53">
        <v>16043.818343804731</v>
      </c>
      <c r="J3594" s="54">
        <v>15162.032106917366</v>
      </c>
      <c r="K3594" s="55">
        <v>1.0021944040794533</v>
      </c>
      <c r="L3594" s="121">
        <v>16031.463036962579</v>
      </c>
      <c r="M3594" s="54">
        <v>15009.386894507114</v>
      </c>
      <c r="N3594" s="120">
        <v>0.99210471579701776</v>
      </c>
      <c r="O3594" s="123">
        <v>15275.779727459712</v>
      </c>
      <c r="P3594" s="53">
        <v>16199.651989512646</v>
      </c>
      <c r="Q3594" s="54">
        <v>15309.421361114068</v>
      </c>
      <c r="R3594" s="55">
        <v>1.0022022858573878</v>
      </c>
      <c r="S3594" s="121">
        <v>16187.17667554577</v>
      </c>
      <c r="T3594" s="54">
        <v>15155.290832029081</v>
      </c>
      <c r="U3594" s="55">
        <v>0.99211242256825416</v>
      </c>
    </row>
    <row r="3595" spans="1:21" ht="13" x14ac:dyDescent="0.3">
      <c r="A3595" s="44" t="s">
        <v>3725</v>
      </c>
      <c r="B3595" s="44" t="s">
        <v>9973</v>
      </c>
      <c r="C3595" s="98" t="s">
        <v>953</v>
      </c>
      <c r="D3595" s="98" t="s">
        <v>13158</v>
      </c>
      <c r="E3595" s="98" t="s">
        <v>374</v>
      </c>
      <c r="F3595" s="122">
        <v>1.0604795485753296</v>
      </c>
      <c r="G3595" s="122">
        <v>1.0596628757645499</v>
      </c>
      <c r="H3595" s="99">
        <v>6885.25</v>
      </c>
      <c r="I3595" s="53">
        <v>7301.6668118282878</v>
      </c>
      <c r="J3595" s="54">
        <v>6900.3590206880544</v>
      </c>
      <c r="K3595" s="55">
        <v>1.002194404079453</v>
      </c>
      <c r="L3595" s="121">
        <v>7296.0438153578671</v>
      </c>
      <c r="M3595" s="54">
        <v>6830.8889944414159</v>
      </c>
      <c r="N3595" s="120">
        <v>0.99210471579701764</v>
      </c>
      <c r="O3595" s="123">
        <v>6949.7017382385566</v>
      </c>
      <c r="P3595" s="53">
        <v>7370.016562100408</v>
      </c>
      <c r="Q3595" s="54">
        <v>6965.0069680897432</v>
      </c>
      <c r="R3595" s="55">
        <v>1.0022022858573878</v>
      </c>
      <c r="S3595" s="121">
        <v>7364.3409296477603</v>
      </c>
      <c r="T3595" s="54">
        <v>6894.8854276506618</v>
      </c>
      <c r="U3595" s="55">
        <v>0.99211242256825427</v>
      </c>
    </row>
    <row r="3596" spans="1:21" ht="13" x14ac:dyDescent="0.3">
      <c r="A3596" s="44" t="s">
        <v>3724</v>
      </c>
      <c r="B3596" s="44" t="s">
        <v>9972</v>
      </c>
      <c r="C3596" s="98" t="s">
        <v>953</v>
      </c>
      <c r="D3596" s="98" t="s">
        <v>13158</v>
      </c>
      <c r="E3596" s="98" t="s">
        <v>370</v>
      </c>
      <c r="F3596" s="122">
        <v>1.0406437823304757</v>
      </c>
      <c r="G3596" s="122">
        <v>1.0512767876034805</v>
      </c>
      <c r="H3596" s="99">
        <v>8719</v>
      </c>
      <c r="I3596" s="53">
        <v>9073.3731381394173</v>
      </c>
      <c r="J3596" s="54">
        <v>8574.6903817091606</v>
      </c>
      <c r="K3596" s="55">
        <v>0.98344883377785997</v>
      </c>
      <c r="L3596" s="121">
        <v>9166.0823111147474</v>
      </c>
      <c r="M3596" s="54">
        <v>8581.7043271233106</v>
      </c>
      <c r="N3596" s="120">
        <v>0.98425327756890824</v>
      </c>
      <c r="O3596" s="123">
        <v>8815.9821628571735</v>
      </c>
      <c r="P3596" s="53">
        <v>9174.2970229136972</v>
      </c>
      <c r="Q3596" s="54">
        <v>8670.1355625865872</v>
      </c>
      <c r="R3596" s="55">
        <v>0.98345656813088211</v>
      </c>
      <c r="S3596" s="121">
        <v>9268.0374077380729</v>
      </c>
      <c r="T3596" s="54">
        <v>8677.2267438453473</v>
      </c>
      <c r="U3596" s="55">
        <v>0.98426092334936655</v>
      </c>
    </row>
    <row r="3597" spans="1:21" ht="13" x14ac:dyDescent="0.3">
      <c r="A3597" s="44" t="s">
        <v>3723</v>
      </c>
      <c r="B3597" s="44" t="s">
        <v>9971</v>
      </c>
      <c r="C3597" s="98" t="s">
        <v>953</v>
      </c>
      <c r="D3597" s="98" t="s">
        <v>13158</v>
      </c>
      <c r="E3597" s="98" t="s">
        <v>443</v>
      </c>
      <c r="F3597" s="122">
        <v>1.0573540655835565</v>
      </c>
      <c r="G3597" s="122">
        <v>1.0586865147649653</v>
      </c>
      <c r="H3597" s="99">
        <v>11676.499999999998</v>
      </c>
      <c r="I3597" s="53">
        <v>12346.194746786396</v>
      </c>
      <c r="J3597" s="54">
        <v>11667.634046811181</v>
      </c>
      <c r="K3597" s="55">
        <v>0.99924070113571561</v>
      </c>
      <c r="L3597" s="121">
        <v>12361.753089653115</v>
      </c>
      <c r="M3597" s="54">
        <v>11573.637065387033</v>
      </c>
      <c r="N3597" s="120">
        <v>0.99119060209712107</v>
      </c>
      <c r="O3597" s="123">
        <v>11785.058701943697</v>
      </c>
      <c r="P3597" s="53">
        <v>12460.979731641039</v>
      </c>
      <c r="Q3597" s="54">
        <v>11776.20293371092</v>
      </c>
      <c r="R3597" s="55">
        <v>0.99924855968419435</v>
      </c>
      <c r="S3597" s="121">
        <v>12476.682723461299</v>
      </c>
      <c r="T3597" s="54">
        <v>11681.33017159605</v>
      </c>
      <c r="U3597" s="55">
        <v>0.99119830176742862</v>
      </c>
    </row>
    <row r="3598" spans="1:21" ht="13" x14ac:dyDescent="0.3">
      <c r="A3598" s="44" t="s">
        <v>3722</v>
      </c>
      <c r="B3598" s="44" t="s">
        <v>9970</v>
      </c>
      <c r="C3598" s="98" t="s">
        <v>953</v>
      </c>
      <c r="D3598" s="98" t="s">
        <v>13158</v>
      </c>
      <c r="E3598" s="98" t="s">
        <v>443</v>
      </c>
      <c r="F3598" s="122">
        <v>1.0573540655835565</v>
      </c>
      <c r="G3598" s="122">
        <v>1.0586865147649653</v>
      </c>
      <c r="H3598" s="99">
        <v>22042.083333333332</v>
      </c>
      <c r="I3598" s="53">
        <v>23306.28642643155</v>
      </c>
      <c r="J3598" s="54">
        <v>22025.34680449187</v>
      </c>
      <c r="K3598" s="55">
        <v>0.99924070113571561</v>
      </c>
      <c r="L3598" s="121">
        <v>23335.656382325596</v>
      </c>
      <c r="M3598" s="54">
        <v>21847.905850641586</v>
      </c>
      <c r="N3598" s="120">
        <v>0.99119060209712118</v>
      </c>
      <c r="O3598" s="123">
        <v>22227.947769220875</v>
      </c>
      <c r="P3598" s="53">
        <v>23502.810943364639</v>
      </c>
      <c r="Q3598" s="54">
        <v>22211.244793129459</v>
      </c>
      <c r="R3598" s="55">
        <v>0.99924855968419435</v>
      </c>
      <c r="S3598" s="121">
        <v>23532.428554174134</v>
      </c>
      <c r="T3598" s="54">
        <v>22032.304080626836</v>
      </c>
      <c r="U3598" s="55">
        <v>0.99119830176742874</v>
      </c>
    </row>
    <row r="3599" spans="1:21" ht="13" x14ac:dyDescent="0.3">
      <c r="A3599" s="44" t="s">
        <v>3721</v>
      </c>
      <c r="B3599" s="44" t="s">
        <v>9969</v>
      </c>
      <c r="C3599" s="98" t="s">
        <v>953</v>
      </c>
      <c r="D3599" s="98" t="s">
        <v>13158</v>
      </c>
      <c r="E3599" s="98" t="s">
        <v>367</v>
      </c>
      <c r="F3599" s="122">
        <v>1.0609778904356213</v>
      </c>
      <c r="G3599" s="122">
        <v>1.0614396892030784</v>
      </c>
      <c r="H3599" s="99">
        <v>15070.333333333334</v>
      </c>
      <c r="I3599" s="53">
        <v>15989.290468161626</v>
      </c>
      <c r="J3599" s="54">
        <v>15110.501144430371</v>
      </c>
      <c r="K3599" s="55">
        <v>1.0026653565125989</v>
      </c>
      <c r="L3599" s="121">
        <v>15996.249929520127</v>
      </c>
      <c r="M3599" s="54">
        <v>14976.418777240271</v>
      </c>
      <c r="N3599" s="120">
        <v>0.9937682495791027</v>
      </c>
      <c r="O3599" s="123">
        <v>15197.33659335845</v>
      </c>
      <c r="P3599" s="53">
        <v>16124.038119061519</v>
      </c>
      <c r="Q3599" s="54">
        <v>15237.962751742063</v>
      </c>
      <c r="R3599" s="55">
        <v>1.0026732419943485</v>
      </c>
      <c r="S3599" s="121">
        <v>16131.056230368964</v>
      </c>
      <c r="T3599" s="54">
        <v>15102.7479034304</v>
      </c>
      <c r="U3599" s="55">
        <v>0.9937759692728404</v>
      </c>
    </row>
    <row r="3600" spans="1:21" ht="13" x14ac:dyDescent="0.3">
      <c r="A3600" s="44" t="s">
        <v>3720</v>
      </c>
      <c r="B3600" s="44" t="s">
        <v>9968</v>
      </c>
      <c r="C3600" s="98" t="s">
        <v>953</v>
      </c>
      <c r="D3600" s="98" t="s">
        <v>13158</v>
      </c>
      <c r="E3600" s="98" t="s">
        <v>373</v>
      </c>
      <c r="F3600" s="122">
        <v>1.0421987819625391</v>
      </c>
      <c r="G3600" s="122">
        <v>1.0529046185009885</v>
      </c>
      <c r="H3600" s="99">
        <v>15999.666666666668</v>
      </c>
      <c r="I3600" s="53">
        <v>16674.833111806638</v>
      </c>
      <c r="J3600" s="54">
        <v>15758.365596075722</v>
      </c>
      <c r="K3600" s="55">
        <v>0.98491836888741768</v>
      </c>
      <c r="L3600" s="121">
        <v>16846.122927809651</v>
      </c>
      <c r="M3600" s="54">
        <v>15772.108641172934</v>
      </c>
      <c r="N3600" s="120">
        <v>0.98577732710095622</v>
      </c>
      <c r="O3600" s="123">
        <v>16164.376705533225</v>
      </c>
      <c r="P3600" s="53">
        <v>16846.493713690368</v>
      </c>
      <c r="Q3600" s="54">
        <v>15920.716746706124</v>
      </c>
      <c r="R3600" s="55">
        <v>0.98492611479762826</v>
      </c>
      <c r="S3600" s="121">
        <v>17019.546888445726</v>
      </c>
      <c r="T3600" s="54">
        <v>15934.599843678665</v>
      </c>
      <c r="U3600" s="55">
        <v>0.985784984720388</v>
      </c>
    </row>
    <row r="3601" spans="1:21" ht="13" x14ac:dyDescent="0.3">
      <c r="A3601" s="44" t="s">
        <v>3719</v>
      </c>
      <c r="B3601" s="44" t="s">
        <v>9967</v>
      </c>
      <c r="C3601" s="98" t="s">
        <v>953</v>
      </c>
      <c r="D3601" s="98" t="s">
        <v>13158</v>
      </c>
      <c r="E3601" s="98" t="s">
        <v>444</v>
      </c>
      <c r="F3601" s="122">
        <v>1.041084786244183</v>
      </c>
      <c r="G3601" s="122">
        <v>1.0537619465175159</v>
      </c>
      <c r="H3601" s="99">
        <v>27253</v>
      </c>
      <c r="I3601" s="53">
        <v>28372.68367951272</v>
      </c>
      <c r="J3601" s="54">
        <v>26813.289186504517</v>
      </c>
      <c r="K3601" s="55">
        <v>0.98386559962222564</v>
      </c>
      <c r="L3601" s="121">
        <v>28718.174328441859</v>
      </c>
      <c r="M3601" s="54">
        <v>26887.264649874014</v>
      </c>
      <c r="N3601" s="120">
        <v>0.98657999669298846</v>
      </c>
      <c r="O3601" s="123">
        <v>27501.339581251199</v>
      </c>
      <c r="P3601" s="53">
        <v>28631.226239375592</v>
      </c>
      <c r="Q3601" s="54">
        <v>27057.834752731193</v>
      </c>
      <c r="R3601" s="55">
        <v>0.98387333725291104</v>
      </c>
      <c r="S3601" s="121">
        <v>28979.865128978468</v>
      </c>
      <c r="T3601" s="54">
        <v>27132.482279392836</v>
      </c>
      <c r="U3601" s="55">
        <v>0.98658766054764013</v>
      </c>
    </row>
    <row r="3602" spans="1:21" ht="13" x14ac:dyDescent="0.3">
      <c r="A3602" s="44" t="s">
        <v>3718</v>
      </c>
      <c r="B3602" s="44" t="s">
        <v>9966</v>
      </c>
      <c r="C3602" s="98" t="s">
        <v>953</v>
      </c>
      <c r="D3602" s="98" t="s">
        <v>13158</v>
      </c>
      <c r="E3602" s="98" t="s">
        <v>373</v>
      </c>
      <c r="F3602" s="122">
        <v>1.0421987819625391</v>
      </c>
      <c r="G3602" s="122">
        <v>1.0529046185009885</v>
      </c>
      <c r="H3602" s="99">
        <v>9433.0833333333321</v>
      </c>
      <c r="I3602" s="53">
        <v>9831.1479601511273</v>
      </c>
      <c r="J3602" s="54">
        <v>9290.8170502457524</v>
      </c>
      <c r="K3602" s="55">
        <v>0.98491836888741791</v>
      </c>
      <c r="L3602" s="121">
        <v>9932.1370083713646</v>
      </c>
      <c r="M3602" s="54">
        <v>9298.9196746539092</v>
      </c>
      <c r="N3602" s="120">
        <v>0.98577732710095611</v>
      </c>
      <c r="O3602" s="123">
        <v>9519.7945028916474</v>
      </c>
      <c r="P3602" s="53">
        <v>9921.5182354473509</v>
      </c>
      <c r="Q3602" s="54">
        <v>9376.2942134048899</v>
      </c>
      <c r="R3602" s="55">
        <v>0.98492611479762837</v>
      </c>
      <c r="S3602" s="121">
        <v>10023.435599274937</v>
      </c>
      <c r="T3602" s="54">
        <v>9384.4704785742761</v>
      </c>
      <c r="U3602" s="55">
        <v>0.985784984720388</v>
      </c>
    </row>
    <row r="3603" spans="1:21" ht="13" x14ac:dyDescent="0.3">
      <c r="A3603" s="44" t="s">
        <v>3717</v>
      </c>
      <c r="B3603" s="44" t="s">
        <v>9965</v>
      </c>
      <c r="C3603" s="98" t="s">
        <v>953</v>
      </c>
      <c r="D3603" s="98" t="s">
        <v>13158</v>
      </c>
      <c r="E3603" s="98" t="s">
        <v>366</v>
      </c>
      <c r="F3603" s="122">
        <v>1.0604625585999969</v>
      </c>
      <c r="G3603" s="122">
        <v>1.0628167970247759</v>
      </c>
      <c r="H3603" s="99">
        <v>14147.583333333334</v>
      </c>
      <c r="I3603" s="53">
        <v>15002.982419673341</v>
      </c>
      <c r="J3603" s="54">
        <v>14178.401691667308</v>
      </c>
      <c r="K3603" s="55">
        <v>1.0021783478922059</v>
      </c>
      <c r="L3603" s="121">
        <v>15036.289203974437</v>
      </c>
      <c r="M3603" s="54">
        <v>14077.6597619198</v>
      </c>
      <c r="N3603" s="120">
        <v>0.99505756073203078</v>
      </c>
      <c r="O3603" s="123">
        <v>14283.367554392466</v>
      </c>
      <c r="P3603" s="53">
        <v>15146.976502155216</v>
      </c>
      <c r="Q3603" s="54">
        <v>14314.594274525782</v>
      </c>
      <c r="R3603" s="55">
        <v>1.0021862295438664</v>
      </c>
      <c r="S3603" s="121">
        <v>15180.602954887006</v>
      </c>
      <c r="T3603" s="54">
        <v>14212.883283990946</v>
      </c>
      <c r="U3603" s="55">
        <v>0.99506529044126968</v>
      </c>
    </row>
    <row r="3604" spans="1:21" ht="13" x14ac:dyDescent="0.3">
      <c r="A3604" s="44" t="s">
        <v>3716</v>
      </c>
      <c r="B3604" s="44" t="s">
        <v>9964</v>
      </c>
      <c r="C3604" s="98" t="s">
        <v>953</v>
      </c>
      <c r="D3604" s="98" t="s">
        <v>13158</v>
      </c>
      <c r="E3604" s="98" t="s">
        <v>366</v>
      </c>
      <c r="F3604" s="122">
        <v>1.0604625585999969</v>
      </c>
      <c r="G3604" s="122">
        <v>1.0628167970247759</v>
      </c>
      <c r="H3604" s="99">
        <v>15873.166666666668</v>
      </c>
      <c r="I3604" s="53">
        <v>16832.898936417518</v>
      </c>
      <c r="J3604" s="54">
        <v>15907.743945817632</v>
      </c>
      <c r="K3604" s="55">
        <v>1.0021783478922057</v>
      </c>
      <c r="L3604" s="121">
        <v>16870.268155307109</v>
      </c>
      <c r="M3604" s="54">
        <v>15794.714504426316</v>
      </c>
      <c r="N3604" s="120">
        <v>0.99505756073203089</v>
      </c>
      <c r="O3604" s="123">
        <v>16040.602587237972</v>
      </c>
      <c r="P3604" s="53">
        <v>17010.458461148111</v>
      </c>
      <c r="Q3604" s="54">
        <v>16075.671026515611</v>
      </c>
      <c r="R3604" s="55">
        <v>1.0021862295438664</v>
      </c>
      <c r="S3604" s="121">
        <v>17048.221864115596</v>
      </c>
      <c r="T3604" s="54">
        <v>15961.446872322937</v>
      </c>
      <c r="U3604" s="55">
        <v>0.99506529044126979</v>
      </c>
    </row>
    <row r="3605" spans="1:21" ht="13" x14ac:dyDescent="0.3">
      <c r="A3605" s="44" t="s">
        <v>3715</v>
      </c>
      <c r="B3605" s="44" t="s">
        <v>9963</v>
      </c>
      <c r="C3605" s="98" t="s">
        <v>953</v>
      </c>
      <c r="D3605" s="98" t="s">
        <v>13158</v>
      </c>
      <c r="E3605" s="98" t="s">
        <v>366</v>
      </c>
      <c r="F3605" s="122">
        <v>1.0604625585999969</v>
      </c>
      <c r="G3605" s="122">
        <v>1.0628167970247759</v>
      </c>
      <c r="H3605" s="99">
        <v>2732.25</v>
      </c>
      <c r="I3605" s="53">
        <v>2897.4488257348416</v>
      </c>
      <c r="J3605" s="54">
        <v>2738.2017910284794</v>
      </c>
      <c r="K3605" s="55">
        <v>1.0021783478922059</v>
      </c>
      <c r="L3605" s="121">
        <v>2903.881193670944</v>
      </c>
      <c r="M3605" s="54">
        <v>2718.7460203100909</v>
      </c>
      <c r="N3605" s="120">
        <v>0.99505756073203067</v>
      </c>
      <c r="O3605" s="123">
        <v>2758.6221477979316</v>
      </c>
      <c r="P3605" s="53">
        <v>2925.4155010644135</v>
      </c>
      <c r="Q3605" s="54">
        <v>2764.6531290378116</v>
      </c>
      <c r="R3605" s="55">
        <v>1.0021862295438664</v>
      </c>
      <c r="S3605" s="121">
        <v>2931.9099553242058</v>
      </c>
      <c r="T3605" s="54">
        <v>2745.0091487162681</v>
      </c>
      <c r="U3605" s="55">
        <v>0.99506529044126968</v>
      </c>
    </row>
    <row r="3606" spans="1:21" ht="13" x14ac:dyDescent="0.3">
      <c r="A3606" s="44" t="s">
        <v>3714</v>
      </c>
      <c r="B3606" s="44" t="s">
        <v>9962</v>
      </c>
      <c r="C3606" s="98" t="s">
        <v>953</v>
      </c>
      <c r="D3606" s="98" t="s">
        <v>13158</v>
      </c>
      <c r="E3606" s="98" t="s">
        <v>369</v>
      </c>
      <c r="F3606" s="122">
        <v>1.0481221076270932</v>
      </c>
      <c r="G3606" s="122">
        <v>1.0569661139481743</v>
      </c>
      <c r="H3606" s="99">
        <v>11076.666666666664</v>
      </c>
      <c r="I3606" s="53">
        <v>11609.699212149433</v>
      </c>
      <c r="J3606" s="54">
        <v>10971.617132166986</v>
      </c>
      <c r="K3606" s="55">
        <v>0.99051614193502757</v>
      </c>
      <c r="L3606" s="121">
        <v>11707.661322165941</v>
      </c>
      <c r="M3606" s="54">
        <v>10961.246519365659</v>
      </c>
      <c r="N3606" s="120">
        <v>0.98957988438450151</v>
      </c>
      <c r="O3606" s="123">
        <v>11190.880387867037</v>
      </c>
      <c r="P3606" s="53">
        <v>11729.409138333902</v>
      </c>
      <c r="Q3606" s="54">
        <v>11084.834842866141</v>
      </c>
      <c r="R3606" s="55">
        <v>0.99052393186903609</v>
      </c>
      <c r="S3606" s="121">
        <v>11828.38135522266</v>
      </c>
      <c r="T3606" s="54">
        <v>11074.356146452923</v>
      </c>
      <c r="U3606" s="55">
        <v>0.98958757154258858</v>
      </c>
    </row>
    <row r="3607" spans="1:21" ht="13" x14ac:dyDescent="0.3">
      <c r="A3607" s="44" t="s">
        <v>3713</v>
      </c>
      <c r="B3607" s="44" t="s">
        <v>9961</v>
      </c>
      <c r="C3607" s="98" t="s">
        <v>953</v>
      </c>
      <c r="D3607" s="98" t="s">
        <v>13158</v>
      </c>
      <c r="E3607" s="98" t="s">
        <v>443</v>
      </c>
      <c r="F3607" s="122">
        <v>1.0573540655835565</v>
      </c>
      <c r="G3607" s="122">
        <v>1.0586865147649653</v>
      </c>
      <c r="H3607" s="99">
        <v>16952.25</v>
      </c>
      <c r="I3607" s="53">
        <v>17924.530458288846</v>
      </c>
      <c r="J3607" s="54">
        <v>16939.378175827933</v>
      </c>
      <c r="K3607" s="55">
        <v>0.9992407011357155</v>
      </c>
      <c r="L3607" s="121">
        <v>17947.118469924382</v>
      </c>
      <c r="M3607" s="54">
        <v>16802.910884400921</v>
      </c>
      <c r="N3607" s="120">
        <v>0.99119060209712107</v>
      </c>
      <c r="O3607" s="123">
        <v>17098.728865278143</v>
      </c>
      <c r="P3607" s="53">
        <v>18079.410482012754</v>
      </c>
      <c r="Q3607" s="54">
        <v>17085.880191059739</v>
      </c>
      <c r="R3607" s="55">
        <v>0.99924855968419413</v>
      </c>
      <c r="S3607" s="121">
        <v>18102.193669292428</v>
      </c>
      <c r="T3607" s="54">
        <v>16948.231013645407</v>
      </c>
      <c r="U3607" s="55">
        <v>0.99119830176742862</v>
      </c>
    </row>
    <row r="3608" spans="1:21" ht="13" x14ac:dyDescent="0.3">
      <c r="A3608" s="44" t="s">
        <v>3712</v>
      </c>
      <c r="B3608" s="44" t="s">
        <v>9960</v>
      </c>
      <c r="C3608" s="98" t="s">
        <v>953</v>
      </c>
      <c r="D3608" s="98" t="s">
        <v>13158</v>
      </c>
      <c r="E3608" s="98" t="s">
        <v>375</v>
      </c>
      <c r="F3608" s="122">
        <v>1.0651027000653417</v>
      </c>
      <c r="G3608" s="122">
        <v>1.0762432925035508</v>
      </c>
      <c r="H3608" s="99">
        <v>16523.333333333336</v>
      </c>
      <c r="I3608" s="53">
        <v>17599.046947412997</v>
      </c>
      <c r="J3608" s="54">
        <v>16631.783603487402</v>
      </c>
      <c r="K3608" s="55">
        <v>1.0065634619822916</v>
      </c>
      <c r="L3608" s="121">
        <v>17783.126669800338</v>
      </c>
      <c r="M3608" s="54">
        <v>16649.374281415072</v>
      </c>
      <c r="N3608" s="120">
        <v>1.0076280581852977</v>
      </c>
      <c r="O3608" s="123">
        <v>16669.182572390029</v>
      </c>
      <c r="P3608" s="53">
        <v>17754.391365734758</v>
      </c>
      <c r="Q3608" s="54">
        <v>16778.722074037349</v>
      </c>
      <c r="R3608" s="55">
        <v>1.0065713781207697</v>
      </c>
      <c r="S3608" s="121">
        <v>17940.095935051853</v>
      </c>
      <c r="T3608" s="54">
        <v>16796.466542615686</v>
      </c>
      <c r="U3608" s="55">
        <v>1.0076358855434508</v>
      </c>
    </row>
    <row r="3609" spans="1:21" ht="13" x14ac:dyDescent="0.3">
      <c r="A3609" s="44" t="s">
        <v>3711</v>
      </c>
      <c r="B3609" s="44" t="s">
        <v>9959</v>
      </c>
      <c r="C3609" s="98" t="s">
        <v>1228</v>
      </c>
      <c r="D3609" s="98" t="s">
        <v>13158</v>
      </c>
      <c r="E3609" s="98" t="s">
        <v>371</v>
      </c>
      <c r="F3609" s="122">
        <v>1.0886543338540993</v>
      </c>
      <c r="G3609" s="122">
        <v>1.1025560995228116</v>
      </c>
      <c r="H3609" s="99">
        <v>29576.083333333336</v>
      </c>
      <c r="I3609" s="53">
        <v>32198.131299263332</v>
      </c>
      <c r="J3609" s="54">
        <v>30428.485917798007</v>
      </c>
      <c r="K3609" s="55">
        <v>1.0288206715831092</v>
      </c>
      <c r="L3609" s="121">
        <v>32609.291079161641</v>
      </c>
      <c r="M3609" s="54">
        <v>30530.305626770158</v>
      </c>
      <c r="N3609" s="120">
        <v>1.0322633082508723</v>
      </c>
      <c r="O3609" s="123">
        <v>29851.301520861627</v>
      </c>
      <c r="P3609" s="53">
        <v>32497.748771871476</v>
      </c>
      <c r="Q3609" s="54">
        <v>30711.877610598916</v>
      </c>
      <c r="R3609" s="55">
        <v>1.0288287627638573</v>
      </c>
      <c r="S3609" s="121">
        <v>32912.734570520573</v>
      </c>
      <c r="T3609" s="54">
        <v>30814.642632965475</v>
      </c>
      <c r="U3609" s="55">
        <v>1.032271326978176</v>
      </c>
    </row>
    <row r="3610" spans="1:21" ht="13" x14ac:dyDescent="0.3">
      <c r="A3610" s="44" t="s">
        <v>3710</v>
      </c>
      <c r="B3610" s="44" t="s">
        <v>9958</v>
      </c>
      <c r="C3610" s="98" t="s">
        <v>953</v>
      </c>
      <c r="D3610" s="98" t="s">
        <v>13158</v>
      </c>
      <c r="E3610" s="98" t="s">
        <v>366</v>
      </c>
      <c r="F3610" s="122">
        <v>1.0604625585999969</v>
      </c>
      <c r="G3610" s="122">
        <v>1.0628167970247759</v>
      </c>
      <c r="H3610" s="99">
        <v>24461.916666666664</v>
      </c>
      <c r="I3610" s="53">
        <v>25940.94673659324</v>
      </c>
      <c r="J3610" s="54">
        <v>24515.203231276813</v>
      </c>
      <c r="K3610" s="55">
        <v>1.0021783478922059</v>
      </c>
      <c r="L3610" s="121">
        <v>25998.535920753649</v>
      </c>
      <c r="M3610" s="54">
        <v>24341.015129163541</v>
      </c>
      <c r="N3610" s="120">
        <v>0.99505756073203078</v>
      </c>
      <c r="O3610" s="123">
        <v>24689.836978349187</v>
      </c>
      <c r="P3610" s="53">
        <v>26182.647693476996</v>
      </c>
      <c r="Q3610" s="54">
        <v>24743.814629384498</v>
      </c>
      <c r="R3610" s="55">
        <v>1.0021862295438664</v>
      </c>
      <c r="S3610" s="121">
        <v>26240.773456392955</v>
      </c>
      <c r="T3610" s="54">
        <v>24567.999803808634</v>
      </c>
      <c r="U3610" s="55">
        <v>0.99506529044126968</v>
      </c>
    </row>
    <row r="3611" spans="1:21" ht="13" x14ac:dyDescent="0.3">
      <c r="A3611" s="44" t="s">
        <v>3709</v>
      </c>
      <c r="B3611" s="44" t="s">
        <v>9957</v>
      </c>
      <c r="C3611" s="98" t="s">
        <v>953</v>
      </c>
      <c r="D3611" s="98" t="s">
        <v>13158</v>
      </c>
      <c r="E3611" s="98" t="s">
        <v>374</v>
      </c>
      <c r="F3611" s="122">
        <v>1.0604795485753296</v>
      </c>
      <c r="G3611" s="122">
        <v>1.0596628757645499</v>
      </c>
      <c r="H3611" s="99">
        <v>18451.916666666672</v>
      </c>
      <c r="I3611" s="53">
        <v>19567.88025701627</v>
      </c>
      <c r="J3611" s="54">
        <v>18492.407627873734</v>
      </c>
      <c r="K3611" s="55">
        <v>1.002194404079453</v>
      </c>
      <c r="L3611" s="121">
        <v>19552.811078367831</v>
      </c>
      <c r="M3611" s="54">
        <v>18306.233540493591</v>
      </c>
      <c r="N3611" s="120">
        <v>0.99210471579701764</v>
      </c>
      <c r="O3611" s="123">
        <v>18617.672936207178</v>
      </c>
      <c r="P3611" s="53">
        <v>19743.661390912119</v>
      </c>
      <c r="Q3611" s="54">
        <v>18658.674374012058</v>
      </c>
      <c r="R3611" s="55">
        <v>1.0022022858573878</v>
      </c>
      <c r="S3611" s="121">
        <v>19728.456843625128</v>
      </c>
      <c r="T3611" s="54">
        <v>18470.824599323925</v>
      </c>
      <c r="U3611" s="55">
        <v>0.99211242256825416</v>
      </c>
    </row>
    <row r="3612" spans="1:21" ht="13" x14ac:dyDescent="0.3">
      <c r="A3612" s="44" t="s">
        <v>3708</v>
      </c>
      <c r="B3612" s="44" t="s">
        <v>9956</v>
      </c>
      <c r="C3612" s="98" t="s">
        <v>953</v>
      </c>
      <c r="D3612" s="98" t="s">
        <v>13158</v>
      </c>
      <c r="E3612" s="98" t="s">
        <v>367</v>
      </c>
      <c r="F3612" s="122">
        <v>1.0609778904356213</v>
      </c>
      <c r="G3612" s="122">
        <v>1.0614396892030784</v>
      </c>
      <c r="H3612" s="99">
        <v>10774.583333333332</v>
      </c>
      <c r="I3612" s="53">
        <v>11431.594695322803</v>
      </c>
      <c r="J3612" s="54">
        <v>10803.301439191373</v>
      </c>
      <c r="K3612" s="55">
        <v>1.0026653565125989</v>
      </c>
      <c r="L3612" s="121">
        <v>11436.570384626</v>
      </c>
      <c r="M3612" s="54">
        <v>10707.438819110839</v>
      </c>
      <c r="N3612" s="120">
        <v>0.9937682495791027</v>
      </c>
      <c r="O3612" s="123">
        <v>10870.902910225341</v>
      </c>
      <c r="P3612" s="53">
        <v>11533.787636821338</v>
      </c>
      <c r="Q3612" s="54">
        <v>10899.96346440144</v>
      </c>
      <c r="R3612" s="55">
        <v>1.0026732419943485</v>
      </c>
      <c r="S3612" s="121">
        <v>11538.807806386427</v>
      </c>
      <c r="T3612" s="54">
        <v>10803.24207648013</v>
      </c>
      <c r="U3612" s="55">
        <v>0.9937759692728404</v>
      </c>
    </row>
    <row r="3613" spans="1:21" ht="13" x14ac:dyDescent="0.3">
      <c r="A3613" s="44" t="s">
        <v>3707</v>
      </c>
      <c r="B3613" s="44" t="s">
        <v>9955</v>
      </c>
      <c r="C3613" s="98" t="s">
        <v>1148</v>
      </c>
      <c r="D3613" s="98" t="s">
        <v>13158</v>
      </c>
      <c r="E3613" s="98" t="s">
        <v>451</v>
      </c>
      <c r="F3613" s="122">
        <v>1.0880668916966798</v>
      </c>
      <c r="G3613" s="122">
        <v>1.0904234448399832</v>
      </c>
      <c r="H3613" s="99">
        <v>9429.6666666666679</v>
      </c>
      <c r="I3613" s="53">
        <v>10260.108099735793</v>
      </c>
      <c r="J3613" s="54">
        <v>9696.2010598123979</v>
      </c>
      <c r="K3613" s="55">
        <v>1.0282655159050229</v>
      </c>
      <c r="L3613" s="121">
        <v>10282.329610359429</v>
      </c>
      <c r="M3613" s="54">
        <v>9626.7859610130654</v>
      </c>
      <c r="N3613" s="120">
        <v>1.0209041635631939</v>
      </c>
      <c r="O3613" s="123">
        <v>9517.3237066058173</v>
      </c>
      <c r="P3613" s="53">
        <v>10355.484822717715</v>
      </c>
      <c r="Q3613" s="54">
        <v>9786.4127360415332</v>
      </c>
      <c r="R3613" s="55">
        <v>1.0282736027197379</v>
      </c>
      <c r="S3613" s="121">
        <v>10377.912901814352</v>
      </c>
      <c r="T3613" s="54">
        <v>9716.3508750768906</v>
      </c>
      <c r="U3613" s="55">
        <v>1.020912094051496</v>
      </c>
    </row>
    <row r="3614" spans="1:21" ht="13" x14ac:dyDescent="0.3">
      <c r="A3614" s="44" t="s">
        <v>3706</v>
      </c>
      <c r="B3614" s="44" t="s">
        <v>9954</v>
      </c>
      <c r="C3614" s="98" t="s">
        <v>953</v>
      </c>
      <c r="D3614" s="98" t="s">
        <v>13158</v>
      </c>
      <c r="E3614" s="98" t="s">
        <v>444</v>
      </c>
      <c r="F3614" s="122">
        <v>1.041084786244183</v>
      </c>
      <c r="G3614" s="122">
        <v>1.0537619465175159</v>
      </c>
      <c r="H3614" s="99">
        <v>11456.583333333336</v>
      </c>
      <c r="I3614" s="53">
        <v>11927.274610672006</v>
      </c>
      <c r="J3614" s="54">
        <v>11271.738230872001</v>
      </c>
      <c r="K3614" s="55">
        <v>0.98386559962222575</v>
      </c>
      <c r="L3614" s="121">
        <v>12072.511553773465</v>
      </c>
      <c r="M3614" s="54">
        <v>11302.835947112948</v>
      </c>
      <c r="N3614" s="120">
        <v>0.98657999669298835</v>
      </c>
      <c r="O3614" s="123">
        <v>11565.302629588161</v>
      </c>
      <c r="P3614" s="53">
        <v>12040.460615974078</v>
      </c>
      <c r="Q3614" s="54">
        <v>11378.792894512771</v>
      </c>
      <c r="R3614" s="55">
        <v>0.98387333725291104</v>
      </c>
      <c r="S3614" s="121">
        <v>12187.075811018965</v>
      </c>
      <c r="T3614" s="54">
        <v>11410.184864850853</v>
      </c>
      <c r="U3614" s="55">
        <v>0.98658766054764002</v>
      </c>
    </row>
    <row r="3615" spans="1:21" ht="13" x14ac:dyDescent="0.3">
      <c r="A3615" s="44" t="s">
        <v>3705</v>
      </c>
      <c r="B3615" s="44" t="s">
        <v>9953</v>
      </c>
      <c r="C3615" s="98" t="s">
        <v>953</v>
      </c>
      <c r="D3615" s="98" t="s">
        <v>13158</v>
      </c>
      <c r="E3615" s="98" t="s">
        <v>369</v>
      </c>
      <c r="F3615" s="122">
        <v>1.0481221076270932</v>
      </c>
      <c r="G3615" s="122">
        <v>1.0569661139481743</v>
      </c>
      <c r="H3615" s="99">
        <v>22266.916666666664</v>
      </c>
      <c r="I3615" s="53">
        <v>23338.447627023514</v>
      </c>
      <c r="J3615" s="54">
        <v>22055.74038945543</v>
      </c>
      <c r="K3615" s="55">
        <v>0.99051614193502768</v>
      </c>
      <c r="L3615" s="121">
        <v>23535.376378774497</v>
      </c>
      <c r="M3615" s="54">
        <v>22034.892820599329</v>
      </c>
      <c r="N3615" s="120">
        <v>0.98957988438450162</v>
      </c>
      <c r="O3615" s="123">
        <v>22491.189701978918</v>
      </c>
      <c r="P3615" s="53">
        <v>23573.513153478918</v>
      </c>
      <c r="Q3615" s="54">
        <v>22278.061656016533</v>
      </c>
      <c r="R3615" s="55">
        <v>0.99052393186903609</v>
      </c>
      <c r="S3615" s="121">
        <v>23772.425377371852</v>
      </c>
      <c r="T3615" s="54">
        <v>22257.001798284993</v>
      </c>
      <c r="U3615" s="55">
        <v>0.98958757154258858</v>
      </c>
    </row>
    <row r="3616" spans="1:21" ht="13" x14ac:dyDescent="0.3">
      <c r="A3616" s="44" t="s">
        <v>3704</v>
      </c>
      <c r="B3616" s="44" t="s">
        <v>9952</v>
      </c>
      <c r="C3616" s="98" t="s">
        <v>953</v>
      </c>
      <c r="D3616" s="98" t="s">
        <v>13158</v>
      </c>
      <c r="E3616" s="98" t="s">
        <v>376</v>
      </c>
      <c r="F3616" s="122">
        <v>1.066118191119872</v>
      </c>
      <c r="G3616" s="122">
        <v>1.0734553403240312</v>
      </c>
      <c r="H3616" s="99">
        <v>20452.249999999996</v>
      </c>
      <c r="I3616" s="53">
        <v>21804.515774331398</v>
      </c>
      <c r="J3616" s="54">
        <v>20606.115150503389</v>
      </c>
      <c r="K3616" s="55">
        <v>1.0075231405103786</v>
      </c>
      <c r="L3616" s="121">
        <v>21954.576984142164</v>
      </c>
      <c r="M3616" s="54">
        <v>20554.876326662743</v>
      </c>
      <c r="N3616" s="120">
        <v>1.0050178501955895</v>
      </c>
      <c r="O3616" s="123">
        <v>20617.794335682156</v>
      </c>
      <c r="P3616" s="53">
        <v>21981.005602039004</v>
      </c>
      <c r="Q3616" s="54">
        <v>20773.068268409621</v>
      </c>
      <c r="R3616" s="55">
        <v>1.0075310641962676</v>
      </c>
      <c r="S3616" s="121">
        <v>22132.281435340574</v>
      </c>
      <c r="T3616" s="54">
        <v>20721.412303828783</v>
      </c>
      <c r="U3616" s="55">
        <v>1.0050256572773792</v>
      </c>
    </row>
    <row r="3617" spans="1:21" ht="13" x14ac:dyDescent="0.3">
      <c r="A3617" s="44" t="s">
        <v>3703</v>
      </c>
      <c r="B3617" s="44" t="s">
        <v>9951</v>
      </c>
      <c r="C3617" s="98" t="s">
        <v>953</v>
      </c>
      <c r="D3617" s="98" t="s">
        <v>13158</v>
      </c>
      <c r="E3617" s="98" t="s">
        <v>375</v>
      </c>
      <c r="F3617" s="122">
        <v>1.0651027000653417</v>
      </c>
      <c r="G3617" s="122">
        <v>1.0762432925035508</v>
      </c>
      <c r="H3617" s="99">
        <v>6925.0833333333339</v>
      </c>
      <c r="I3617" s="53">
        <v>7375.9249565108303</v>
      </c>
      <c r="J3617" s="54">
        <v>6970.5358545158688</v>
      </c>
      <c r="K3617" s="55">
        <v>1.0065634619822916</v>
      </c>
      <c r="L3617" s="121">
        <v>7453.0744875281316</v>
      </c>
      <c r="M3617" s="54">
        <v>6977.9082719380367</v>
      </c>
      <c r="N3617" s="120">
        <v>1.0076280581852979</v>
      </c>
      <c r="O3617" s="123">
        <v>6991.7597500269103</v>
      </c>
      <c r="P3617" s="53">
        <v>7446.9421879618403</v>
      </c>
      <c r="Q3617" s="54">
        <v>7037.7052470739145</v>
      </c>
      <c r="R3617" s="55">
        <v>1.0065713781207697</v>
      </c>
      <c r="S3617" s="121">
        <v>7524.8345337627652</v>
      </c>
      <c r="T3617" s="54">
        <v>7045.1480272254221</v>
      </c>
      <c r="U3617" s="55">
        <v>1.0076358855434508</v>
      </c>
    </row>
    <row r="3618" spans="1:21" ht="13" x14ac:dyDescent="0.3">
      <c r="A3618" s="44" t="s">
        <v>3702</v>
      </c>
      <c r="B3618" s="44" t="s">
        <v>9950</v>
      </c>
      <c r="C3618" s="98" t="s">
        <v>953</v>
      </c>
      <c r="D3618" s="98" t="s">
        <v>13158</v>
      </c>
      <c r="E3618" s="98" t="s">
        <v>444</v>
      </c>
      <c r="F3618" s="122">
        <v>1.041084786244183</v>
      </c>
      <c r="G3618" s="122">
        <v>1.0537619465175159</v>
      </c>
      <c r="H3618" s="99">
        <v>13592.75</v>
      </c>
      <c r="I3618" s="53">
        <v>14151.205228220619</v>
      </c>
      <c r="J3618" s="54">
        <v>13373.439129265009</v>
      </c>
      <c r="K3618" s="55">
        <v>0.98386559962222575</v>
      </c>
      <c r="L3618" s="121">
        <v>14323.522698525963</v>
      </c>
      <c r="M3618" s="54">
        <v>13410.335250048618</v>
      </c>
      <c r="N3618" s="120">
        <v>0.98657999669298835</v>
      </c>
      <c r="O3618" s="123">
        <v>13714.610534352221</v>
      </c>
      <c r="P3618" s="53">
        <v>14278.072376578302</v>
      </c>
      <c r="Q3618" s="54">
        <v>13493.43963555705</v>
      </c>
      <c r="R3618" s="55">
        <v>0.98387333725291104</v>
      </c>
      <c r="S3618" s="121">
        <v>14451.934692408626</v>
      </c>
      <c r="T3618" s="54">
        <v>13530.665522408577</v>
      </c>
      <c r="U3618" s="55">
        <v>0.98658766054764002</v>
      </c>
    </row>
    <row r="3619" spans="1:21" ht="13" x14ac:dyDescent="0.3">
      <c r="A3619" s="44" t="s">
        <v>3701</v>
      </c>
      <c r="B3619" s="44" t="s">
        <v>9949</v>
      </c>
      <c r="C3619" s="98" t="s">
        <v>953</v>
      </c>
      <c r="D3619" s="98" t="s">
        <v>13158</v>
      </c>
      <c r="E3619" s="98" t="s">
        <v>371</v>
      </c>
      <c r="F3619" s="122">
        <v>1.0886543338540993</v>
      </c>
      <c r="G3619" s="122">
        <v>1.1025560995228116</v>
      </c>
      <c r="H3619" s="99">
        <v>12803.666666666664</v>
      </c>
      <c r="I3619" s="53">
        <v>13938.767205889933</v>
      </c>
      <c r="J3619" s="54">
        <v>13172.676938726267</v>
      </c>
      <c r="K3619" s="55">
        <v>1.0288206715831092</v>
      </c>
      <c r="L3619" s="121">
        <v>14116.760779590237</v>
      </c>
      <c r="M3619" s="54">
        <v>13216.75531107475</v>
      </c>
      <c r="N3619" s="120">
        <v>1.0322633082508723</v>
      </c>
      <c r="O3619" s="123">
        <v>12920.51275959359</v>
      </c>
      <c r="P3619" s="53">
        <v>14065.97221134875</v>
      </c>
      <c r="Q3619" s="54">
        <v>13292.995156727304</v>
      </c>
      <c r="R3619" s="55">
        <v>1.0288287627638573</v>
      </c>
      <c r="S3619" s="121">
        <v>14245.590152052227</v>
      </c>
      <c r="T3619" s="54">
        <v>13337.474851584127</v>
      </c>
      <c r="U3619" s="55">
        <v>1.0322713269781758</v>
      </c>
    </row>
    <row r="3620" spans="1:21" ht="13" x14ac:dyDescent="0.3">
      <c r="A3620" s="44" t="s">
        <v>3700</v>
      </c>
      <c r="B3620" s="44" t="s">
        <v>9948</v>
      </c>
      <c r="C3620" s="98" t="s">
        <v>953</v>
      </c>
      <c r="D3620" s="98" t="s">
        <v>13158</v>
      </c>
      <c r="E3620" s="98" t="s">
        <v>443</v>
      </c>
      <c r="F3620" s="122">
        <v>1.0573540655835565</v>
      </c>
      <c r="G3620" s="122">
        <v>1.0586865147649653</v>
      </c>
      <c r="H3620" s="99">
        <v>15607.416666666666</v>
      </c>
      <c r="I3620" s="53">
        <v>16502.565465756557</v>
      </c>
      <c r="J3620" s="54">
        <v>15595.565972917251</v>
      </c>
      <c r="K3620" s="55">
        <v>0.9992407011357155</v>
      </c>
      <c r="L3620" s="121">
        <v>16523.361555317966</v>
      </c>
      <c r="M3620" s="54">
        <v>15469.924723013977</v>
      </c>
      <c r="N3620" s="120">
        <v>0.99119060209712118</v>
      </c>
      <c r="O3620" s="123">
        <v>15739.254392352981</v>
      </c>
      <c r="P3620" s="53">
        <v>16641.964621008272</v>
      </c>
      <c r="Q3620" s="54">
        <v>15727.427282061844</v>
      </c>
      <c r="R3620" s="55">
        <v>0.99924855968419424</v>
      </c>
      <c r="S3620" s="121">
        <v>16662.936377639351</v>
      </c>
      <c r="T3620" s="54">
        <v>15600.722224785819</v>
      </c>
      <c r="U3620" s="55">
        <v>0.99119830176742874</v>
      </c>
    </row>
    <row r="3621" spans="1:21" ht="13" x14ac:dyDescent="0.3">
      <c r="A3621" s="44" t="s">
        <v>3699</v>
      </c>
      <c r="B3621" s="44" t="s">
        <v>9774</v>
      </c>
      <c r="C3621" s="98" t="s">
        <v>953</v>
      </c>
      <c r="D3621" s="98" t="s">
        <v>13158</v>
      </c>
      <c r="E3621" s="98" t="s">
        <v>374</v>
      </c>
      <c r="F3621" s="122">
        <v>1.0604795485753296</v>
      </c>
      <c r="G3621" s="122">
        <v>1.0596628757645499</v>
      </c>
      <c r="H3621" s="99">
        <v>7989.3333333333339</v>
      </c>
      <c r="I3621" s="53">
        <v>8472.5246067511671</v>
      </c>
      <c r="J3621" s="54">
        <v>8006.8651589921119</v>
      </c>
      <c r="K3621" s="55">
        <v>1.0021944040794533</v>
      </c>
      <c r="L3621" s="121">
        <v>8465.9999354415777</v>
      </c>
      <c r="M3621" s="54">
        <v>7926.2552760743074</v>
      </c>
      <c r="N3621" s="120">
        <v>0.99210471579701776</v>
      </c>
      <c r="O3621" s="123">
        <v>8061.9289668208576</v>
      </c>
      <c r="P3621" s="53">
        <v>8549.5107913805568</v>
      </c>
      <c r="Q3621" s="54">
        <v>8079.6836389677528</v>
      </c>
      <c r="R3621" s="55">
        <v>1.0022022858573878</v>
      </c>
      <c r="S3621" s="121">
        <v>8542.926833190917</v>
      </c>
      <c r="T3621" s="54">
        <v>7998.339877845824</v>
      </c>
      <c r="U3621" s="55">
        <v>0.99211242256825427</v>
      </c>
    </row>
    <row r="3622" spans="1:21" ht="13" x14ac:dyDescent="0.3">
      <c r="A3622" s="44" t="s">
        <v>3698</v>
      </c>
      <c r="B3622" s="44" t="s">
        <v>9947</v>
      </c>
      <c r="C3622" s="98" t="s">
        <v>953</v>
      </c>
      <c r="D3622" s="98" t="s">
        <v>13158</v>
      </c>
      <c r="E3622" s="98" t="s">
        <v>366</v>
      </c>
      <c r="F3622" s="122">
        <v>1.0604625585999969</v>
      </c>
      <c r="G3622" s="122">
        <v>1.0628167970247759</v>
      </c>
      <c r="H3622" s="99">
        <v>13760</v>
      </c>
      <c r="I3622" s="53">
        <v>14591.964806335958</v>
      </c>
      <c r="J3622" s="54">
        <v>13789.974066996754</v>
      </c>
      <c r="K3622" s="55">
        <v>1.0021783478922059</v>
      </c>
      <c r="L3622" s="121">
        <v>14624.359127060918</v>
      </c>
      <c r="M3622" s="54">
        <v>13691.992035672745</v>
      </c>
      <c r="N3622" s="120">
        <v>0.99505756073203089</v>
      </c>
      <c r="O3622" s="123">
        <v>13891.129263049119</v>
      </c>
      <c r="P3622" s="53">
        <v>14731.022480136358</v>
      </c>
      <c r="Q3622" s="54">
        <v>13921.498460241663</v>
      </c>
      <c r="R3622" s="55">
        <v>1.0021862295438664</v>
      </c>
      <c r="S3622" s="121">
        <v>14763.725510411001</v>
      </c>
      <c r="T3622" s="54">
        <v>13822.580574693193</v>
      </c>
      <c r="U3622" s="55">
        <v>0.99506529044126979</v>
      </c>
    </row>
    <row r="3623" spans="1:21" ht="13" x14ac:dyDescent="0.3">
      <c r="A3623" s="44" t="s">
        <v>3697</v>
      </c>
      <c r="B3623" s="44" t="s">
        <v>9946</v>
      </c>
      <c r="C3623" s="98" t="s">
        <v>1228</v>
      </c>
      <c r="D3623" s="98" t="s">
        <v>13158</v>
      </c>
      <c r="E3623" s="98" t="s">
        <v>368</v>
      </c>
      <c r="F3623" s="122">
        <v>1.0964056805281732</v>
      </c>
      <c r="G3623" s="122">
        <v>1.1063682186632768</v>
      </c>
      <c r="H3623" s="99">
        <v>22395.5</v>
      </c>
      <c r="I3623" s="53">
        <v>24554.553418268704</v>
      </c>
      <c r="J3623" s="54">
        <v>23205.007643493354</v>
      </c>
      <c r="K3623" s="55">
        <v>1.0361459955568464</v>
      </c>
      <c r="L3623" s="121">
        <v>24777.669441073416</v>
      </c>
      <c r="M3623" s="54">
        <v>23197.984246841315</v>
      </c>
      <c r="N3623" s="120">
        <v>1.0358323880619462</v>
      </c>
      <c r="O3623" s="123">
        <v>22584.607327333899</v>
      </c>
      <c r="P3623" s="53">
        <v>24761.891766187091</v>
      </c>
      <c r="Q3623" s="54">
        <v>23401.13448068361</v>
      </c>
      <c r="R3623" s="55">
        <v>1.0361541443477513</v>
      </c>
      <c r="S3623" s="121">
        <v>24986.891777951994</v>
      </c>
      <c r="T3623" s="54">
        <v>23394.049467278757</v>
      </c>
      <c r="U3623" s="55">
        <v>1.0358404345142278</v>
      </c>
    </row>
    <row r="3624" spans="1:21" ht="13" x14ac:dyDescent="0.3">
      <c r="A3624" s="44" t="s">
        <v>3696</v>
      </c>
      <c r="B3624" s="44" t="s">
        <v>9945</v>
      </c>
      <c r="C3624" s="98" t="s">
        <v>1228</v>
      </c>
      <c r="D3624" s="98" t="s">
        <v>13158</v>
      </c>
      <c r="E3624" s="98" t="s">
        <v>368</v>
      </c>
      <c r="F3624" s="122">
        <v>1.0964056805281732</v>
      </c>
      <c r="G3624" s="122">
        <v>1.1063682186632768</v>
      </c>
      <c r="H3624" s="99">
        <v>19336.916666666672</v>
      </c>
      <c r="I3624" s="53">
        <v>21201.105277233248</v>
      </c>
      <c r="J3624" s="54">
        <v>20035.868770583114</v>
      </c>
      <c r="K3624" s="55">
        <v>1.0361459955568464</v>
      </c>
      <c r="L3624" s="121">
        <v>21393.750046940233</v>
      </c>
      <c r="M3624" s="54">
        <v>20029.804568588184</v>
      </c>
      <c r="N3624" s="120">
        <v>1.035832388061946</v>
      </c>
      <c r="O3624" s="123">
        <v>19500.724765437437</v>
      </c>
      <c r="P3624" s="53">
        <v>21380.705407242032</v>
      </c>
      <c r="Q3624" s="54">
        <v>20205.756783492827</v>
      </c>
      <c r="R3624" s="55">
        <v>1.0361541443477511</v>
      </c>
      <c r="S3624" s="121">
        <v>21574.982121379864</v>
      </c>
      <c r="T3624" s="54">
        <v>20199.639214373077</v>
      </c>
      <c r="U3624" s="55">
        <v>1.0358404345142278</v>
      </c>
    </row>
    <row r="3625" spans="1:21" ht="13" x14ac:dyDescent="0.3">
      <c r="A3625" s="44" t="s">
        <v>3695</v>
      </c>
      <c r="B3625" s="44" t="s">
        <v>9944</v>
      </c>
      <c r="C3625" s="98" t="s">
        <v>953</v>
      </c>
      <c r="D3625" s="98" t="s">
        <v>13158</v>
      </c>
      <c r="E3625" s="98" t="s">
        <v>376</v>
      </c>
      <c r="F3625" s="122">
        <v>1.066118191119872</v>
      </c>
      <c r="G3625" s="122">
        <v>1.0734553403240312</v>
      </c>
      <c r="H3625" s="99">
        <v>51888.666666666664</v>
      </c>
      <c r="I3625" s="53">
        <v>55319.451446288665</v>
      </c>
      <c r="J3625" s="54">
        <v>52279.032396896204</v>
      </c>
      <c r="K3625" s="55">
        <v>1.0075231405103788</v>
      </c>
      <c r="L3625" s="121">
        <v>55700.166335626876</v>
      </c>
      <c r="M3625" s="54">
        <v>52149.036222848874</v>
      </c>
      <c r="N3625" s="120">
        <v>1.0050178501955895</v>
      </c>
      <c r="O3625" s="123">
        <v>52331.714913323987</v>
      </c>
      <c r="P3625" s="53">
        <v>55791.793241593798</v>
      </c>
      <c r="Q3625" s="54">
        <v>52725.828417837001</v>
      </c>
      <c r="R3625" s="55">
        <v>1.0075310641962676</v>
      </c>
      <c r="S3625" s="121">
        <v>56175.758842022384</v>
      </c>
      <c r="T3625" s="54">
        <v>52594.716177215865</v>
      </c>
      <c r="U3625" s="55">
        <v>1.0050256572773792</v>
      </c>
    </row>
    <row r="3626" spans="1:21" ht="13" x14ac:dyDescent="0.3">
      <c r="A3626" s="44" t="s">
        <v>3694</v>
      </c>
      <c r="B3626" s="44" t="s">
        <v>9943</v>
      </c>
      <c r="C3626" s="98" t="s">
        <v>953</v>
      </c>
      <c r="D3626" s="98" t="s">
        <v>13158</v>
      </c>
      <c r="E3626" s="98" t="s">
        <v>374</v>
      </c>
      <c r="F3626" s="122">
        <v>1.0604795485753296</v>
      </c>
      <c r="G3626" s="122">
        <v>1.0596628757645499</v>
      </c>
      <c r="H3626" s="99">
        <v>12823.583333333332</v>
      </c>
      <c r="I3626" s="53">
        <v>13599.147864451452</v>
      </c>
      <c r="J3626" s="54">
        <v>12851.723456913207</v>
      </c>
      <c r="K3626" s="55">
        <v>1.0021944040794533</v>
      </c>
      <c r="L3626" s="121">
        <v>13588.675192606352</v>
      </c>
      <c r="M3626" s="54">
        <v>12722.337498416038</v>
      </c>
      <c r="N3626" s="120">
        <v>0.99210471579701764</v>
      </c>
      <c r="O3626" s="123">
        <v>12932.289678545334</v>
      </c>
      <c r="P3626" s="53">
        <v>13714.428720349149</v>
      </c>
      <c r="Q3626" s="54">
        <v>12960.770277208036</v>
      </c>
      <c r="R3626" s="55">
        <v>1.0022022858573878</v>
      </c>
      <c r="S3626" s="121">
        <v>13703.867270987555</v>
      </c>
      <c r="T3626" s="54">
        <v>12830.285242336042</v>
      </c>
      <c r="U3626" s="55">
        <v>0.99211242256825427</v>
      </c>
    </row>
    <row r="3627" spans="1:21" ht="13" x14ac:dyDescent="0.3">
      <c r="A3627" s="44" t="s">
        <v>3693</v>
      </c>
      <c r="B3627" s="44" t="s">
        <v>9942</v>
      </c>
      <c r="C3627" s="98" t="s">
        <v>953</v>
      </c>
      <c r="D3627" s="98" t="s">
        <v>13158</v>
      </c>
      <c r="E3627" s="98" t="s">
        <v>369</v>
      </c>
      <c r="F3627" s="122">
        <v>1.0481221076270932</v>
      </c>
      <c r="G3627" s="122">
        <v>1.0569661139481743</v>
      </c>
      <c r="H3627" s="99">
        <v>11783.583333333332</v>
      </c>
      <c r="I3627" s="53">
        <v>12350.634198732821</v>
      </c>
      <c r="J3627" s="54">
        <v>11671.829501503225</v>
      </c>
      <c r="K3627" s="55">
        <v>0.99051614193502768</v>
      </c>
      <c r="L3627" s="121">
        <v>12454.848284217805</v>
      </c>
      <c r="M3627" s="54">
        <v>11660.797032635137</v>
      </c>
      <c r="N3627" s="120">
        <v>0.9895798843845014</v>
      </c>
      <c r="O3627" s="123">
        <v>11892.29201628969</v>
      </c>
      <c r="P3627" s="53">
        <v>12464.574172630404</v>
      </c>
      <c r="Q3627" s="54">
        <v>11779.59984691001</v>
      </c>
      <c r="R3627" s="55">
        <v>0.99052393186903609</v>
      </c>
      <c r="S3627" s="121">
        <v>12569.749678394612</v>
      </c>
      <c r="T3627" s="54">
        <v>11768.464376475427</v>
      </c>
      <c r="U3627" s="55">
        <v>0.98958757154258847</v>
      </c>
    </row>
    <row r="3628" spans="1:21" ht="13" x14ac:dyDescent="0.3">
      <c r="A3628" s="44" t="s">
        <v>3692</v>
      </c>
      <c r="B3628" s="44" t="s">
        <v>9941</v>
      </c>
      <c r="C3628" s="98" t="s">
        <v>953</v>
      </c>
      <c r="D3628" s="98" t="s">
        <v>13158</v>
      </c>
      <c r="E3628" s="98" t="s">
        <v>444</v>
      </c>
      <c r="F3628" s="122">
        <v>1.041084786244183</v>
      </c>
      <c r="G3628" s="122">
        <v>1.0537619465175159</v>
      </c>
      <c r="H3628" s="99">
        <v>9632.3333333333321</v>
      </c>
      <c r="I3628" s="53">
        <v>10028.075689366051</v>
      </c>
      <c r="J3628" s="54">
        <v>9476.9214107611515</v>
      </c>
      <c r="K3628" s="55">
        <v>0.98386559962222575</v>
      </c>
      <c r="L3628" s="121">
        <v>10150.186322838885</v>
      </c>
      <c r="M3628" s="54">
        <v>9503.0673881457624</v>
      </c>
      <c r="N3628" s="120">
        <v>0.98657999669298857</v>
      </c>
      <c r="O3628" s="123">
        <v>9718.3568385234721</v>
      </c>
      <c r="P3628" s="53">
        <v>10117.633451878903</v>
      </c>
      <c r="Q3628" s="54">
        <v>9561.6321753327393</v>
      </c>
      <c r="R3628" s="55">
        <v>0.98387333725291115</v>
      </c>
      <c r="S3628" s="121">
        <v>10240.834619114306</v>
      </c>
      <c r="T3628" s="54">
        <v>9588.0109376860328</v>
      </c>
      <c r="U3628" s="55">
        <v>0.98658766054764013</v>
      </c>
    </row>
    <row r="3629" spans="1:21" ht="13" x14ac:dyDescent="0.3">
      <c r="A3629" s="44" t="s">
        <v>3691</v>
      </c>
      <c r="B3629" s="44" t="s">
        <v>9920</v>
      </c>
      <c r="C3629" s="98" t="s">
        <v>953</v>
      </c>
      <c r="D3629" s="98" t="s">
        <v>13158</v>
      </c>
      <c r="E3629" s="98" t="s">
        <v>367</v>
      </c>
      <c r="F3629" s="122">
        <v>1.0609778904356213</v>
      </c>
      <c r="G3629" s="122">
        <v>1.0614396892030784</v>
      </c>
      <c r="H3629" s="99">
        <v>15578.25</v>
      </c>
      <c r="I3629" s="53">
        <v>16528.178821678717</v>
      </c>
      <c r="J3629" s="54">
        <v>15619.771590092394</v>
      </c>
      <c r="K3629" s="55">
        <v>1.0026653565125989</v>
      </c>
      <c r="L3629" s="121">
        <v>16535.372838327858</v>
      </c>
      <c r="M3629" s="54">
        <v>15481.170234005658</v>
      </c>
      <c r="N3629" s="120">
        <v>0.99376824957910281</v>
      </c>
      <c r="O3629" s="123">
        <v>15730.397761940812</v>
      </c>
      <c r="P3629" s="53">
        <v>16689.604233177182</v>
      </c>
      <c r="Q3629" s="54">
        <v>15772.448921825839</v>
      </c>
      <c r="R3629" s="55">
        <v>1.0026732419943485</v>
      </c>
      <c r="S3629" s="121">
        <v>16696.868511475255</v>
      </c>
      <c r="T3629" s="54">
        <v>15632.491282920048</v>
      </c>
      <c r="U3629" s="55">
        <v>0.99377596927284018</v>
      </c>
    </row>
    <row r="3630" spans="1:21" ht="13" x14ac:dyDescent="0.3">
      <c r="A3630" s="44" t="s">
        <v>3690</v>
      </c>
      <c r="B3630" s="44" t="s">
        <v>9940</v>
      </c>
      <c r="C3630" s="98" t="s">
        <v>953</v>
      </c>
      <c r="D3630" s="98" t="s">
        <v>13158</v>
      </c>
      <c r="E3630" s="98" t="s">
        <v>369</v>
      </c>
      <c r="F3630" s="122">
        <v>1.0481221076270932</v>
      </c>
      <c r="G3630" s="122">
        <v>1.0569661139481743</v>
      </c>
      <c r="H3630" s="99">
        <v>6978</v>
      </c>
      <c r="I3630" s="53">
        <v>7313.7960670218563</v>
      </c>
      <c r="J3630" s="54">
        <v>6911.8216384226225</v>
      </c>
      <c r="K3630" s="55">
        <v>0.99051614193502757</v>
      </c>
      <c r="L3630" s="121">
        <v>7375.5095431303607</v>
      </c>
      <c r="M3630" s="54">
        <v>6905.2884332350523</v>
      </c>
      <c r="N3630" s="120">
        <v>0.98957988438450162</v>
      </c>
      <c r="O3630" s="123">
        <v>7052.063694518687</v>
      </c>
      <c r="P3630" s="53">
        <v>7391.4238626194319</v>
      </c>
      <c r="Q3630" s="54">
        <v>6985.2378584855305</v>
      </c>
      <c r="R3630" s="55">
        <v>0.99052393186903609</v>
      </c>
      <c r="S3630" s="121">
        <v>7453.7923585104218</v>
      </c>
      <c r="T3630" s="54">
        <v>6978.6345858224031</v>
      </c>
      <c r="U3630" s="55">
        <v>0.98958757154258858</v>
      </c>
    </row>
    <row r="3631" spans="1:21" ht="13" x14ac:dyDescent="0.3">
      <c r="A3631" s="44" t="s">
        <v>3689</v>
      </c>
      <c r="B3631" s="44" t="s">
        <v>13381</v>
      </c>
      <c r="C3631" s="98" t="s">
        <v>953</v>
      </c>
      <c r="D3631" s="98" t="s">
        <v>13158</v>
      </c>
      <c r="E3631" s="98" t="s">
        <v>443</v>
      </c>
      <c r="F3631" s="122">
        <v>1.0573540655835565</v>
      </c>
      <c r="G3631" s="122">
        <v>1.0586865147649653</v>
      </c>
      <c r="H3631" s="99">
        <v>21587.583333333328</v>
      </c>
      <c r="I3631" s="53">
        <v>22825.719003623821</v>
      </c>
      <c r="J3631" s="54">
        <v>21571.191905825683</v>
      </c>
      <c r="K3631" s="55">
        <v>0.9992407011357155</v>
      </c>
      <c r="L3631" s="121">
        <v>22854.483361364913</v>
      </c>
      <c r="M3631" s="54">
        <v>21397.409721988439</v>
      </c>
      <c r="N3631" s="120">
        <v>0.99119060209712118</v>
      </c>
      <c r="O3631" s="123">
        <v>21787.569152932156</v>
      </c>
      <c r="P3631" s="53">
        <v>23037.174823035701</v>
      </c>
      <c r="Q3631" s="54">
        <v>21771.197095087238</v>
      </c>
      <c r="R3631" s="55">
        <v>0.99924855968419435</v>
      </c>
      <c r="S3631" s="121">
        <v>23066.205651718414</v>
      </c>
      <c r="T3631" s="54">
        <v>21595.80154402677</v>
      </c>
      <c r="U3631" s="55">
        <v>0.99119830176742885</v>
      </c>
    </row>
    <row r="3632" spans="1:21" ht="13" x14ac:dyDescent="0.3">
      <c r="A3632" s="44" t="s">
        <v>3688</v>
      </c>
      <c r="B3632" s="44" t="s">
        <v>9939</v>
      </c>
      <c r="C3632" s="98" t="s">
        <v>953</v>
      </c>
      <c r="D3632" s="98" t="s">
        <v>13158</v>
      </c>
      <c r="E3632" s="98" t="s">
        <v>376</v>
      </c>
      <c r="F3632" s="122">
        <v>1.066118191119872</v>
      </c>
      <c r="G3632" s="122">
        <v>1.0734553403240312</v>
      </c>
      <c r="H3632" s="99">
        <v>7982.6666666666661</v>
      </c>
      <c r="I3632" s="53">
        <v>8510.4661469795647</v>
      </c>
      <c r="J3632" s="54">
        <v>8042.7213896475159</v>
      </c>
      <c r="K3632" s="55">
        <v>1.0075231405103786</v>
      </c>
      <c r="L3632" s="121">
        <v>8569.0361633599659</v>
      </c>
      <c r="M3632" s="54">
        <v>8022.7224921613251</v>
      </c>
      <c r="N3632" s="120">
        <v>1.0050178501955895</v>
      </c>
      <c r="O3632" s="123">
        <v>8049.3839311655156</v>
      </c>
      <c r="P3632" s="53">
        <v>8581.5946363235435</v>
      </c>
      <c r="Q3632" s="54">
        <v>8110.0043582915268</v>
      </c>
      <c r="R3632" s="55">
        <v>1.0075310641962674</v>
      </c>
      <c r="S3632" s="121">
        <v>8640.6541672280673</v>
      </c>
      <c r="T3632" s="54">
        <v>8089.8373760975956</v>
      </c>
      <c r="U3632" s="55">
        <v>1.005025657277379</v>
      </c>
    </row>
    <row r="3633" spans="1:21" ht="13" x14ac:dyDescent="0.3">
      <c r="A3633" s="44" t="s">
        <v>3687</v>
      </c>
      <c r="B3633" s="44" t="s">
        <v>13382</v>
      </c>
      <c r="C3633" s="98" t="s">
        <v>953</v>
      </c>
      <c r="D3633" s="98" t="s">
        <v>13158</v>
      </c>
      <c r="E3633" s="98" t="s">
        <v>443</v>
      </c>
      <c r="F3633" s="122">
        <v>1.0573540655835565</v>
      </c>
      <c r="G3633" s="122">
        <v>1.0586865147649653</v>
      </c>
      <c r="H3633" s="99">
        <v>30334.583333333336</v>
      </c>
      <c r="I3633" s="53">
        <v>32074.395015283197</v>
      </c>
      <c r="J3633" s="54">
        <v>30311.550318659796</v>
      </c>
      <c r="K3633" s="55">
        <v>0.99924070113571561</v>
      </c>
      <c r="L3633" s="121">
        <v>32114.814306014076</v>
      </c>
      <c r="M3633" s="54">
        <v>30067.353918531968</v>
      </c>
      <c r="N3633" s="120">
        <v>0.99119060209712118</v>
      </c>
      <c r="O3633" s="123">
        <v>30707.978412225737</v>
      </c>
      <c r="P3633" s="53">
        <v>32469.205820018968</v>
      </c>
      <c r="Q3633" s="54">
        <v>30684.903199229899</v>
      </c>
      <c r="R3633" s="55">
        <v>0.99924855968419424</v>
      </c>
      <c r="S3633" s="121">
        <v>32510.122640717058</v>
      </c>
      <c r="T3633" s="54">
        <v>30437.69605290901</v>
      </c>
      <c r="U3633" s="55">
        <v>0.99119830176742862</v>
      </c>
    </row>
    <row r="3634" spans="1:21" ht="13" x14ac:dyDescent="0.3">
      <c r="A3634" s="44" t="s">
        <v>3686</v>
      </c>
      <c r="B3634" s="44" t="s">
        <v>9469</v>
      </c>
      <c r="C3634" s="98" t="s">
        <v>953</v>
      </c>
      <c r="D3634" s="98" t="s">
        <v>13158</v>
      </c>
      <c r="E3634" s="98" t="s">
        <v>443</v>
      </c>
      <c r="F3634" s="122">
        <v>1.0573540655835565</v>
      </c>
      <c r="G3634" s="122">
        <v>1.0586865147649653</v>
      </c>
      <c r="H3634" s="99">
        <v>25644.916666666664</v>
      </c>
      <c r="I3634" s="53">
        <v>27115.756899051506</v>
      </c>
      <c r="J3634" s="54">
        <v>25625.444510566995</v>
      </c>
      <c r="K3634" s="55">
        <v>0.9992407011357155</v>
      </c>
      <c r="L3634" s="121">
        <v>27149.927447271304</v>
      </c>
      <c r="M3634" s="54">
        <v>25419.00039156383</v>
      </c>
      <c r="N3634" s="120">
        <v>0.99119060209712118</v>
      </c>
      <c r="O3634" s="123">
        <v>25887.848389335573</v>
      </c>
      <c r="P3634" s="53">
        <v>27372.621743674692</v>
      </c>
      <c r="Q3634" s="54">
        <v>25868.39521636636</v>
      </c>
      <c r="R3634" s="55">
        <v>0.99924855968419424</v>
      </c>
      <c r="S3634" s="121">
        <v>27407.115986069501</v>
      </c>
      <c r="T3634" s="54">
        <v>25659.991359922085</v>
      </c>
      <c r="U3634" s="55">
        <v>0.99119830176742874</v>
      </c>
    </row>
    <row r="3635" spans="1:21" ht="13" x14ac:dyDescent="0.3">
      <c r="A3635" s="44" t="s">
        <v>3685</v>
      </c>
      <c r="B3635" s="44" t="s">
        <v>9938</v>
      </c>
      <c r="C3635" s="98" t="s">
        <v>953</v>
      </c>
      <c r="D3635" s="98" t="s">
        <v>13158</v>
      </c>
      <c r="E3635" s="98" t="s">
        <v>367</v>
      </c>
      <c r="F3635" s="122">
        <v>1.0609778904356213</v>
      </c>
      <c r="G3635" s="122">
        <v>1.0614396892030784</v>
      </c>
      <c r="H3635" s="99">
        <v>13383.833333333332</v>
      </c>
      <c r="I3635" s="53">
        <v>14199.951255941949</v>
      </c>
      <c r="J3635" s="54">
        <v>13419.506020671872</v>
      </c>
      <c r="K3635" s="55">
        <v>1.0026653565125989</v>
      </c>
      <c r="L3635" s="121">
        <v>14206.131893679132</v>
      </c>
      <c r="M3635" s="54">
        <v>13300.428624325112</v>
      </c>
      <c r="N3635" s="120">
        <v>0.99376824957910259</v>
      </c>
      <c r="O3635" s="123">
        <v>13487.808124126337</v>
      </c>
      <c r="P3635" s="53">
        <v>14310.266210135997</v>
      </c>
      <c r="Q3635" s="54">
        <v>13523.864299215466</v>
      </c>
      <c r="R3635" s="55">
        <v>1.0026732419943485</v>
      </c>
      <c r="S3635" s="121">
        <v>14316.494863303415</v>
      </c>
      <c r="T3635" s="54">
        <v>13403.85959191974</v>
      </c>
      <c r="U3635" s="55">
        <v>0.99377596927284018</v>
      </c>
    </row>
    <row r="3636" spans="1:21" ht="13" x14ac:dyDescent="0.3">
      <c r="A3636" s="44" t="s">
        <v>3684</v>
      </c>
      <c r="B3636" s="44" t="s">
        <v>9937</v>
      </c>
      <c r="C3636" s="98" t="s">
        <v>953</v>
      </c>
      <c r="D3636" s="98" t="s">
        <v>13158</v>
      </c>
      <c r="E3636" s="98" t="s">
        <v>372</v>
      </c>
      <c r="F3636" s="122">
        <v>1.0406932364526484</v>
      </c>
      <c r="G3636" s="122">
        <v>1.0512694474170927</v>
      </c>
      <c r="H3636" s="99">
        <v>49160.25</v>
      </c>
      <c r="I3636" s="53">
        <v>51160.739677321311</v>
      </c>
      <c r="J3636" s="54">
        <v>48348.888087524458</v>
      </c>
      <c r="K3636" s="55">
        <v>0.98349556984605357</v>
      </c>
      <c r="L3636" s="121">
        <v>51680.66885238613</v>
      </c>
      <c r="M3636" s="54">
        <v>48385.799348687164</v>
      </c>
      <c r="N3636" s="120">
        <v>0.98424640535162378</v>
      </c>
      <c r="O3636" s="123">
        <v>49612.603339471731</v>
      </c>
      <c r="P3636" s="53">
        <v>51631.500738196308</v>
      </c>
      <c r="Q3636" s="54">
        <v>48794.159332523988</v>
      </c>
      <c r="R3636" s="55">
        <v>0.98350330456663237</v>
      </c>
      <c r="S3636" s="121">
        <v>52156.214097609853</v>
      </c>
      <c r="T3636" s="54">
        <v>48831.405821435612</v>
      </c>
      <c r="U3636" s="55">
        <v>0.98425405107869846</v>
      </c>
    </row>
    <row r="3637" spans="1:21" ht="13" x14ac:dyDescent="0.3">
      <c r="A3637" s="44" t="s">
        <v>3683</v>
      </c>
      <c r="B3637" s="44" t="s">
        <v>13383</v>
      </c>
      <c r="C3637" s="98" t="s">
        <v>953</v>
      </c>
      <c r="D3637" s="98" t="s">
        <v>13158</v>
      </c>
      <c r="E3637" s="98" t="s">
        <v>372</v>
      </c>
      <c r="F3637" s="122">
        <v>1.0406932364526484</v>
      </c>
      <c r="G3637" s="122">
        <v>1.0512694474170927</v>
      </c>
      <c r="H3637" s="99">
        <v>5429.6666666666661</v>
      </c>
      <c r="I3637" s="53">
        <v>5650.6173761923965</v>
      </c>
      <c r="J3637" s="54">
        <v>5340.053112407455</v>
      </c>
      <c r="K3637" s="55">
        <v>0.98349556984605357</v>
      </c>
      <c r="L3637" s="121">
        <v>5708.0426763256737</v>
      </c>
      <c r="M3637" s="54">
        <v>5344.1298989241996</v>
      </c>
      <c r="N3637" s="120">
        <v>0.98424640535162378</v>
      </c>
      <c r="O3637" s="123">
        <v>5485.3880812351445</v>
      </c>
      <c r="P3637" s="53">
        <v>5708.6062754593859</v>
      </c>
      <c r="Q3637" s="54">
        <v>5394.8973047251839</v>
      </c>
      <c r="R3637" s="55">
        <v>0.98350330456663249</v>
      </c>
      <c r="S3637" s="121">
        <v>5766.6208970283769</v>
      </c>
      <c r="T3637" s="54">
        <v>5399.0154406944994</v>
      </c>
      <c r="U3637" s="55">
        <v>0.98425405107869846</v>
      </c>
    </row>
    <row r="3638" spans="1:21" ht="13" x14ac:dyDescent="0.3">
      <c r="A3638" s="44" t="s">
        <v>3682</v>
      </c>
      <c r="B3638" s="44" t="s">
        <v>13384</v>
      </c>
      <c r="C3638" s="98" t="s">
        <v>953</v>
      </c>
      <c r="D3638" s="98" t="s">
        <v>13158</v>
      </c>
      <c r="E3638" s="98" t="s">
        <v>444</v>
      </c>
      <c r="F3638" s="122">
        <v>1.041084786244183</v>
      </c>
      <c r="G3638" s="122">
        <v>1.0537619465175159</v>
      </c>
      <c r="H3638" s="99">
        <v>37370.583333333328</v>
      </c>
      <c r="I3638" s="53">
        <v>38905.945761403753</v>
      </c>
      <c r="J3638" s="54">
        <v>36767.631379482344</v>
      </c>
      <c r="K3638" s="55">
        <v>0.98386559962222553</v>
      </c>
      <c r="L3638" s="121">
        <v>39379.698635828361</v>
      </c>
      <c r="M3638" s="54">
        <v>36869.069981415043</v>
      </c>
      <c r="N3638" s="120">
        <v>0.98657999669298846</v>
      </c>
      <c r="O3638" s="123">
        <v>37693.113490707998</v>
      </c>
      <c r="P3638" s="53">
        <v>39241.727001351464</v>
      </c>
      <c r="Q3638" s="54">
        <v>37085.249361555601</v>
      </c>
      <c r="R3638" s="55">
        <v>0.98387333725291104</v>
      </c>
      <c r="S3638" s="121">
        <v>39719.568642274098</v>
      </c>
      <c r="T3638" s="54">
        <v>37187.560657554292</v>
      </c>
      <c r="U3638" s="55">
        <v>0.98658766054764002</v>
      </c>
    </row>
    <row r="3639" spans="1:21" ht="13" x14ac:dyDescent="0.3">
      <c r="A3639" s="44" t="s">
        <v>3681</v>
      </c>
      <c r="B3639" s="44" t="s">
        <v>9936</v>
      </c>
      <c r="C3639" s="98" t="s">
        <v>953</v>
      </c>
      <c r="D3639" s="98" t="s">
        <v>13158</v>
      </c>
      <c r="E3639" s="98" t="s">
        <v>443</v>
      </c>
      <c r="F3639" s="122">
        <v>1.0573540655835565</v>
      </c>
      <c r="G3639" s="122">
        <v>1.0586865147649653</v>
      </c>
      <c r="H3639" s="99">
        <v>7385.6666666666679</v>
      </c>
      <c r="I3639" s="53">
        <v>7809.2646770449546</v>
      </c>
      <c r="J3639" s="54">
        <v>7380.0587383546836</v>
      </c>
      <c r="K3639" s="55">
        <v>0.99924070113571539</v>
      </c>
      <c r="L3639" s="121">
        <v>7819.1057025491136</v>
      </c>
      <c r="M3639" s="54">
        <v>7320.6033902219724</v>
      </c>
      <c r="N3639" s="120">
        <v>0.99119060209712118</v>
      </c>
      <c r="O3639" s="123">
        <v>7454.9096826072637</v>
      </c>
      <c r="P3639" s="53">
        <v>7882.479061463011</v>
      </c>
      <c r="Q3639" s="54">
        <v>7449.307762921062</v>
      </c>
      <c r="R3639" s="55">
        <v>0.99924855968419424</v>
      </c>
      <c r="S3639" s="121">
        <v>7892.412349767078</v>
      </c>
      <c r="T3639" s="54">
        <v>7389.2938172298809</v>
      </c>
      <c r="U3639" s="55">
        <v>0.99119830176742874</v>
      </c>
    </row>
    <row r="3640" spans="1:21" ht="13" x14ac:dyDescent="0.3">
      <c r="A3640" s="44" t="s">
        <v>3680</v>
      </c>
      <c r="B3640" s="44" t="s">
        <v>9935</v>
      </c>
      <c r="C3640" s="98" t="s">
        <v>953</v>
      </c>
      <c r="D3640" s="98" t="s">
        <v>13158</v>
      </c>
      <c r="E3640" s="98" t="s">
        <v>443</v>
      </c>
      <c r="F3640" s="122">
        <v>1.0573540655835565</v>
      </c>
      <c r="G3640" s="122">
        <v>1.0586865147649653</v>
      </c>
      <c r="H3640" s="99">
        <v>13672.666666666668</v>
      </c>
      <c r="I3640" s="53">
        <v>14456.849687368775</v>
      </c>
      <c r="J3640" s="54">
        <v>13662.285026394928</v>
      </c>
      <c r="K3640" s="55">
        <v>0.9992407011357155</v>
      </c>
      <c r="L3640" s="121">
        <v>14475.067820876451</v>
      </c>
      <c r="M3640" s="54">
        <v>13552.218705606574</v>
      </c>
      <c r="N3640" s="120">
        <v>0.99119060209712118</v>
      </c>
      <c r="O3640" s="123">
        <v>13794.330397316438</v>
      </c>
      <c r="P3640" s="53">
        <v>14585.491327605372</v>
      </c>
      <c r="Q3640" s="54">
        <v>13783.964781326351</v>
      </c>
      <c r="R3640" s="55">
        <v>0.99924855968419435</v>
      </c>
      <c r="S3640" s="121">
        <v>14603.871571851359</v>
      </c>
      <c r="T3640" s="54">
        <v>13672.916863838873</v>
      </c>
      <c r="U3640" s="55">
        <v>0.99119830176742862</v>
      </c>
    </row>
    <row r="3641" spans="1:21" ht="13" x14ac:dyDescent="0.3">
      <c r="A3641" s="44" t="s">
        <v>3679</v>
      </c>
      <c r="B3641" s="44" t="s">
        <v>9934</v>
      </c>
      <c r="C3641" s="98" t="s">
        <v>953</v>
      </c>
      <c r="D3641" s="98" t="s">
        <v>13158</v>
      </c>
      <c r="E3641" s="98" t="s">
        <v>374</v>
      </c>
      <c r="F3641" s="122">
        <v>1.0604795485753296</v>
      </c>
      <c r="G3641" s="122">
        <v>1.0596628757645499</v>
      </c>
      <c r="H3641" s="99">
        <v>19010.083333333336</v>
      </c>
      <c r="I3641" s="53">
        <v>20159.804591712731</v>
      </c>
      <c r="J3641" s="54">
        <v>19051.799137750746</v>
      </c>
      <c r="K3641" s="55">
        <v>1.002194404079453</v>
      </c>
      <c r="L3641" s="121">
        <v>20144.279573523741</v>
      </c>
      <c r="M3641" s="54">
        <v>18859.993322694292</v>
      </c>
      <c r="N3641" s="120">
        <v>0.99210471579701776</v>
      </c>
      <c r="O3641" s="123">
        <v>19181.203227211819</v>
      </c>
      <c r="P3641" s="53">
        <v>20341.273739525244</v>
      </c>
      <c r="Q3641" s="54">
        <v>19223.44571980679</v>
      </c>
      <c r="R3641" s="55">
        <v>1.0022022858573878</v>
      </c>
      <c r="S3641" s="121">
        <v>20325.608972371541</v>
      </c>
      <c r="T3641" s="54">
        <v>19029.910001523134</v>
      </c>
      <c r="U3641" s="55">
        <v>0.99211242256825427</v>
      </c>
    </row>
    <row r="3642" spans="1:21" ht="13" x14ac:dyDescent="0.3">
      <c r="A3642" s="44" t="s">
        <v>3678</v>
      </c>
      <c r="B3642" s="44" t="s">
        <v>9933</v>
      </c>
      <c r="C3642" s="98" t="s">
        <v>953</v>
      </c>
      <c r="D3642" s="98" t="s">
        <v>13158</v>
      </c>
      <c r="E3642" s="98" t="s">
        <v>443</v>
      </c>
      <c r="F3642" s="122">
        <v>1.0573540655835565</v>
      </c>
      <c r="G3642" s="122">
        <v>1.0586865147649653</v>
      </c>
      <c r="H3642" s="99">
        <v>8457.1666666666679</v>
      </c>
      <c r="I3642" s="53">
        <v>8942.2195583177363</v>
      </c>
      <c r="J3642" s="54">
        <v>8450.7451496216036</v>
      </c>
      <c r="K3642" s="55">
        <v>0.9992407011357155</v>
      </c>
      <c r="L3642" s="121">
        <v>8953.4883031197733</v>
      </c>
      <c r="M3642" s="54">
        <v>8382.6641203690378</v>
      </c>
      <c r="N3642" s="120">
        <v>0.99119060209712118</v>
      </c>
      <c r="O3642" s="123">
        <v>8529.8172898764824</v>
      </c>
      <c r="P3642" s="53">
        <v>9019.0369901358117</v>
      </c>
      <c r="Q3642" s="54">
        <v>8523.4076412784125</v>
      </c>
      <c r="R3642" s="55">
        <v>0.99924855968419424</v>
      </c>
      <c r="S3642" s="121">
        <v>9030.4025382012751</v>
      </c>
      <c r="T3642" s="54">
        <v>8454.7404121120198</v>
      </c>
      <c r="U3642" s="55">
        <v>0.99119830176742862</v>
      </c>
    </row>
    <row r="3643" spans="1:21" ht="13" x14ac:dyDescent="0.3">
      <c r="A3643" s="44" t="s">
        <v>3677</v>
      </c>
      <c r="B3643" s="44" t="s">
        <v>9932</v>
      </c>
      <c r="C3643" s="98" t="s">
        <v>953</v>
      </c>
      <c r="D3643" s="98" t="s">
        <v>13158</v>
      </c>
      <c r="E3643" s="98" t="s">
        <v>376</v>
      </c>
      <c r="F3643" s="122">
        <v>1.066118191119872</v>
      </c>
      <c r="G3643" s="122">
        <v>1.0734553403240312</v>
      </c>
      <c r="H3643" s="99">
        <v>19634</v>
      </c>
      <c r="I3643" s="53">
        <v>20932.164564447568</v>
      </c>
      <c r="J3643" s="54">
        <v>19781.709340780777</v>
      </c>
      <c r="K3643" s="55">
        <v>1.0075231405103788</v>
      </c>
      <c r="L3643" s="121">
        <v>21076.222151922029</v>
      </c>
      <c r="M3643" s="54">
        <v>19732.520470740204</v>
      </c>
      <c r="N3643" s="120">
        <v>1.0050178501955895</v>
      </c>
      <c r="O3643" s="123">
        <v>19817.417130432976</v>
      </c>
      <c r="P3643" s="53">
        <v>21127.708903765171</v>
      </c>
      <c r="Q3643" s="54">
        <v>19966.663371046481</v>
      </c>
      <c r="R3643" s="55">
        <v>1.0075310641962676</v>
      </c>
      <c r="S3643" s="121">
        <v>21273.112250092217</v>
      </c>
      <c r="T3643" s="54">
        <v>19917.012677053393</v>
      </c>
      <c r="U3643" s="55">
        <v>1.005025657277379</v>
      </c>
    </row>
    <row r="3644" spans="1:21" ht="13" x14ac:dyDescent="0.3">
      <c r="A3644" s="44" t="s">
        <v>3676</v>
      </c>
      <c r="B3644" s="44" t="s">
        <v>9931</v>
      </c>
      <c r="C3644" s="98" t="s">
        <v>953</v>
      </c>
      <c r="D3644" s="98" t="s">
        <v>13158</v>
      </c>
      <c r="E3644" s="98" t="s">
        <v>375</v>
      </c>
      <c r="F3644" s="122">
        <v>1.0651027000653417</v>
      </c>
      <c r="G3644" s="122">
        <v>1.0762432925035508</v>
      </c>
      <c r="H3644" s="99">
        <v>36689.25</v>
      </c>
      <c r="I3644" s="53">
        <v>39077.819238372336</v>
      </c>
      <c r="J3644" s="54">
        <v>36930.058497533799</v>
      </c>
      <c r="K3644" s="55">
        <v>1.0065634619822919</v>
      </c>
      <c r="L3644" s="121">
        <v>39486.559219485898</v>
      </c>
      <c r="M3644" s="54">
        <v>36969.117733774932</v>
      </c>
      <c r="N3644" s="120">
        <v>1.0076280581852977</v>
      </c>
      <c r="O3644" s="123">
        <v>37029.107377073684</v>
      </c>
      <c r="P3644" s="53">
        <v>39439.802248330641</v>
      </c>
      <c r="Q3644" s="54">
        <v>37272.439643123013</v>
      </c>
      <c r="R3644" s="55">
        <v>1.0065713781207695</v>
      </c>
      <c r="S3644" s="121">
        <v>39852.328441969301</v>
      </c>
      <c r="T3644" s="54">
        <v>37311.85740278117</v>
      </c>
      <c r="U3644" s="55">
        <v>1.0076358855434508</v>
      </c>
    </row>
    <row r="3645" spans="1:21" ht="13" x14ac:dyDescent="0.3">
      <c r="A3645" s="44" t="s">
        <v>3675</v>
      </c>
      <c r="B3645" s="44" t="s">
        <v>9930</v>
      </c>
      <c r="C3645" s="98" t="s">
        <v>1228</v>
      </c>
      <c r="D3645" s="98" t="s">
        <v>13158</v>
      </c>
      <c r="E3645" s="98" t="s">
        <v>371</v>
      </c>
      <c r="F3645" s="122">
        <v>1.0886543338540993</v>
      </c>
      <c r="G3645" s="122">
        <v>1.1025560995228116</v>
      </c>
      <c r="H3645" s="99">
        <v>15052.083333333332</v>
      </c>
      <c r="I3645" s="53">
        <v>16386.515754366388</v>
      </c>
      <c r="J3645" s="54">
        <v>15485.894483724924</v>
      </c>
      <c r="K3645" s="55">
        <v>1.0288206715831092</v>
      </c>
      <c r="L3645" s="121">
        <v>16595.766289692321</v>
      </c>
      <c r="M3645" s="54">
        <v>15537.713337734485</v>
      </c>
      <c r="N3645" s="120">
        <v>1.0322633082508725</v>
      </c>
      <c r="O3645" s="123">
        <v>15178.757288656258</v>
      </c>
      <c r="P3645" s="53">
        <v>16524.419904815131</v>
      </c>
      <c r="Q3645" s="54">
        <v>15616.342081581097</v>
      </c>
      <c r="R3645" s="55">
        <v>1.0288287627638573</v>
      </c>
      <c r="S3645" s="121">
        <v>16735.431431784291</v>
      </c>
      <c r="T3645" s="54">
        <v>15668.595928240853</v>
      </c>
      <c r="U3645" s="55">
        <v>1.0322713269781758</v>
      </c>
    </row>
    <row r="3646" spans="1:21" ht="13" x14ac:dyDescent="0.3">
      <c r="A3646" s="44" t="s">
        <v>3674</v>
      </c>
      <c r="B3646" s="44" t="s">
        <v>9929</v>
      </c>
      <c r="C3646" s="98" t="s">
        <v>953</v>
      </c>
      <c r="D3646" s="98" t="s">
        <v>13158</v>
      </c>
      <c r="E3646" s="98" t="s">
        <v>443</v>
      </c>
      <c r="F3646" s="122">
        <v>1.0573540655835565</v>
      </c>
      <c r="G3646" s="122">
        <v>1.0586865147649653</v>
      </c>
      <c r="H3646" s="99">
        <v>19171.916666666664</v>
      </c>
      <c r="I3646" s="53">
        <v>20271.504032529145</v>
      </c>
      <c r="J3646" s="54">
        <v>19157.35945211551</v>
      </c>
      <c r="K3646" s="55">
        <v>0.99924070113571561</v>
      </c>
      <c r="L3646" s="121">
        <v>20297.049637197684</v>
      </c>
      <c r="M3646" s="54">
        <v>19003.023624189165</v>
      </c>
      <c r="N3646" s="120">
        <v>0.99119060209712129</v>
      </c>
      <c r="O3646" s="123">
        <v>19355.354926888336</v>
      </c>
      <c r="P3646" s="53">
        <v>20465.463222758102</v>
      </c>
      <c r="Q3646" s="54">
        <v>19340.810532869542</v>
      </c>
      <c r="R3646" s="55">
        <v>0.99924855968419424</v>
      </c>
      <c r="S3646" s="121">
        <v>20491.253249586312</v>
      </c>
      <c r="T3646" s="54">
        <v>19184.99493363755</v>
      </c>
      <c r="U3646" s="55">
        <v>0.99119830176742851</v>
      </c>
    </row>
    <row r="3647" spans="1:21" ht="13" x14ac:dyDescent="0.3">
      <c r="A3647" s="44" t="s">
        <v>3673</v>
      </c>
      <c r="B3647" s="44" t="s">
        <v>9928</v>
      </c>
      <c r="C3647" s="98" t="s">
        <v>953</v>
      </c>
      <c r="D3647" s="98" t="s">
        <v>13158</v>
      </c>
      <c r="E3647" s="98" t="s">
        <v>444</v>
      </c>
      <c r="F3647" s="122">
        <v>1.041084786244183</v>
      </c>
      <c r="G3647" s="122">
        <v>1.0537619465175159</v>
      </c>
      <c r="H3647" s="99">
        <v>23733.333333333336</v>
      </c>
      <c r="I3647" s="53">
        <v>24708.41226019528</v>
      </c>
      <c r="J3647" s="54">
        <v>23350.410231034159</v>
      </c>
      <c r="K3647" s="55">
        <v>0.98386559962222564</v>
      </c>
      <c r="L3647" s="121">
        <v>25009.28353068238</v>
      </c>
      <c r="M3647" s="54">
        <v>23414.831921513596</v>
      </c>
      <c r="N3647" s="120">
        <v>0.98657999669298846</v>
      </c>
      <c r="O3647" s="123">
        <v>23946.727380079839</v>
      </c>
      <c r="P3647" s="53">
        <v>24930.573555738145</v>
      </c>
      <c r="Q3647" s="54">
        <v>23560.546583724812</v>
      </c>
      <c r="R3647" s="55">
        <v>0.98387333725291115</v>
      </c>
      <c r="S3647" s="121">
        <v>25234.150056757226</v>
      </c>
      <c r="T3647" s="54">
        <v>23625.545743685088</v>
      </c>
      <c r="U3647" s="55">
        <v>0.98658766054764013</v>
      </c>
    </row>
    <row r="3648" spans="1:21" ht="13" x14ac:dyDescent="0.3">
      <c r="A3648" s="44" t="s">
        <v>3672</v>
      </c>
      <c r="B3648" s="44" t="s">
        <v>8565</v>
      </c>
      <c r="C3648" s="98" t="s">
        <v>953</v>
      </c>
      <c r="D3648" s="98" t="s">
        <v>13158</v>
      </c>
      <c r="E3648" s="98" t="s">
        <v>367</v>
      </c>
      <c r="F3648" s="122">
        <v>1.0609778904356213</v>
      </c>
      <c r="G3648" s="122">
        <v>1.0614396892030784</v>
      </c>
      <c r="H3648" s="99">
        <v>12692.749999999998</v>
      </c>
      <c r="I3648" s="53">
        <v>13466.72711882673</v>
      </c>
      <c r="J3648" s="54">
        <v>12726.580703875288</v>
      </c>
      <c r="K3648" s="55">
        <v>1.0026653565125989</v>
      </c>
      <c r="L3648" s="121">
        <v>13472.588615132372</v>
      </c>
      <c r="M3648" s="54">
        <v>12613.651949845154</v>
      </c>
      <c r="N3648" s="120">
        <v>0.9937682495791027</v>
      </c>
      <c r="O3648" s="123">
        <v>12804.607162526589</v>
      </c>
      <c r="P3648" s="53">
        <v>13585.405095154307</v>
      </c>
      <c r="Q3648" s="54">
        <v>12838.83697611459</v>
      </c>
      <c r="R3648" s="55">
        <v>1.0026732419943485</v>
      </c>
      <c r="S3648" s="121">
        <v>13591.318246959734</v>
      </c>
      <c r="T3648" s="54">
        <v>12724.910894097815</v>
      </c>
      <c r="U3648" s="55">
        <v>0.9937759692728404</v>
      </c>
    </row>
    <row r="3649" spans="1:21" ht="13" x14ac:dyDescent="0.3">
      <c r="A3649" s="44" t="s">
        <v>3671</v>
      </c>
      <c r="B3649" s="44" t="s">
        <v>9927</v>
      </c>
      <c r="C3649" s="98" t="s">
        <v>953</v>
      </c>
      <c r="D3649" s="98" t="s">
        <v>13158</v>
      </c>
      <c r="E3649" s="98" t="s">
        <v>373</v>
      </c>
      <c r="F3649" s="122">
        <v>1.0421987819625391</v>
      </c>
      <c r="G3649" s="122">
        <v>1.0529046185009885</v>
      </c>
      <c r="H3649" s="99">
        <v>12622.000000000002</v>
      </c>
      <c r="I3649" s="53">
        <v>13154.633025931171</v>
      </c>
      <c r="J3649" s="54">
        <v>12431.63965209699</v>
      </c>
      <c r="K3649" s="55">
        <v>0.98491836888741791</v>
      </c>
      <c r="L3649" s="121">
        <v>13289.762094719479</v>
      </c>
      <c r="M3649" s="54">
        <v>12442.48142266827</v>
      </c>
      <c r="N3649" s="120">
        <v>0.98577732710095611</v>
      </c>
      <c r="O3649" s="123">
        <v>12760.726194876015</v>
      </c>
      <c r="P3649" s="53">
        <v>13299.213297257249</v>
      </c>
      <c r="Q3649" s="54">
        <v>12568.372473115554</v>
      </c>
      <c r="R3649" s="55">
        <v>0.98492611479762815</v>
      </c>
      <c r="S3649" s="121">
        <v>13435.827546011502</v>
      </c>
      <c r="T3649" s="54">
        <v>12579.332277036907</v>
      </c>
      <c r="U3649" s="55">
        <v>0.985784984720388</v>
      </c>
    </row>
    <row r="3650" spans="1:21" ht="13" x14ac:dyDescent="0.3">
      <c r="A3650" s="44" t="s">
        <v>3670</v>
      </c>
      <c r="B3650" s="44" t="s">
        <v>9926</v>
      </c>
      <c r="C3650" s="98" t="s">
        <v>953</v>
      </c>
      <c r="D3650" s="98" t="s">
        <v>13158</v>
      </c>
      <c r="E3650" s="98" t="s">
        <v>366</v>
      </c>
      <c r="F3650" s="122">
        <v>1.0604625585999969</v>
      </c>
      <c r="G3650" s="122">
        <v>1.0628167970247759</v>
      </c>
      <c r="H3650" s="99">
        <v>7147.4166666666661</v>
      </c>
      <c r="I3650" s="53">
        <v>7579.5677657135939</v>
      </c>
      <c r="J3650" s="54">
        <v>7162.9862266972168</v>
      </c>
      <c r="K3650" s="55">
        <v>1.0021783478922059</v>
      </c>
      <c r="L3650" s="121">
        <v>7596.3944886681666</v>
      </c>
      <c r="M3650" s="54">
        <v>7112.0909938687955</v>
      </c>
      <c r="N3650" s="120">
        <v>0.99505756073203089</v>
      </c>
      <c r="O3650" s="123">
        <v>7214.5763875606044</v>
      </c>
      <c r="P3650" s="53">
        <v>7650.7881351676415</v>
      </c>
      <c r="Q3650" s="54">
        <v>7230.3491076055698</v>
      </c>
      <c r="R3650" s="55">
        <v>1.0021862295438664</v>
      </c>
      <c r="S3650" s="121">
        <v>7667.7729681177398</v>
      </c>
      <c r="T3650" s="54">
        <v>7178.9745484987188</v>
      </c>
      <c r="U3650" s="55">
        <v>0.99506529044126968</v>
      </c>
    </row>
    <row r="3651" spans="1:21" ht="13" x14ac:dyDescent="0.3">
      <c r="A3651" s="44" t="s">
        <v>3669</v>
      </c>
      <c r="B3651" s="44" t="s">
        <v>13385</v>
      </c>
      <c r="C3651" s="98" t="s">
        <v>1228</v>
      </c>
      <c r="D3651" s="98" t="s">
        <v>13158</v>
      </c>
      <c r="E3651" s="98" t="s">
        <v>371</v>
      </c>
      <c r="F3651" s="122">
        <v>1.0886543338540993</v>
      </c>
      <c r="G3651" s="122">
        <v>1.1025560995228116</v>
      </c>
      <c r="H3651" s="99">
        <v>28535.999999999996</v>
      </c>
      <c r="I3651" s="53">
        <v>31065.840070860573</v>
      </c>
      <c r="J3651" s="54">
        <v>29358.426684295602</v>
      </c>
      <c r="K3651" s="55">
        <v>1.0288206715831092</v>
      </c>
      <c r="L3651" s="121">
        <v>31462.540855982948</v>
      </c>
      <c r="M3651" s="54">
        <v>29456.665764246889</v>
      </c>
      <c r="N3651" s="120">
        <v>1.0322633082508723</v>
      </c>
      <c r="O3651" s="123">
        <v>28784.292141418573</v>
      </c>
      <c r="P3651" s="53">
        <v>31336.144386677821</v>
      </c>
      <c r="Q3651" s="54">
        <v>29614.107670889087</v>
      </c>
      <c r="R3651" s="55">
        <v>1.0288287627638573</v>
      </c>
      <c r="S3651" s="121">
        <v>31736.296870967581</v>
      </c>
      <c r="T3651" s="54">
        <v>29713.199444949631</v>
      </c>
      <c r="U3651" s="55">
        <v>1.0322713269781758</v>
      </c>
    </row>
    <row r="3652" spans="1:21" ht="13" x14ac:dyDescent="0.3">
      <c r="A3652" s="44" t="s">
        <v>3668</v>
      </c>
      <c r="B3652" s="44" t="s">
        <v>9925</v>
      </c>
      <c r="C3652" s="98" t="s">
        <v>953</v>
      </c>
      <c r="D3652" s="98" t="s">
        <v>13158</v>
      </c>
      <c r="E3652" s="98" t="s">
        <v>369</v>
      </c>
      <c r="F3652" s="122">
        <v>1.0481221076270932</v>
      </c>
      <c r="G3652" s="122">
        <v>1.0569661139481743</v>
      </c>
      <c r="H3652" s="99">
        <v>23774</v>
      </c>
      <c r="I3652" s="53">
        <v>24918.054986726514</v>
      </c>
      <c r="J3652" s="54">
        <v>23548.530758363348</v>
      </c>
      <c r="K3652" s="55">
        <v>0.99051614193502768</v>
      </c>
      <c r="L3652" s="121">
        <v>25128.312393003896</v>
      </c>
      <c r="M3652" s="54">
        <v>23526.272171357141</v>
      </c>
      <c r="N3652" s="120">
        <v>0.98957988438450162</v>
      </c>
      <c r="O3652" s="123">
        <v>23999.068827934789</v>
      </c>
      <c r="P3652" s="53">
        <v>25153.954601022684</v>
      </c>
      <c r="Q3652" s="54">
        <v>23771.652016641587</v>
      </c>
      <c r="R3652" s="55">
        <v>0.99052393186903609</v>
      </c>
      <c r="S3652" s="121">
        <v>25366.202517436999</v>
      </c>
      <c r="T3652" s="54">
        <v>23749.180240719423</v>
      </c>
      <c r="U3652" s="55">
        <v>0.98958757154258847</v>
      </c>
    </row>
    <row r="3653" spans="1:21" ht="13" x14ac:dyDescent="0.3">
      <c r="A3653" s="44" t="s">
        <v>3667</v>
      </c>
      <c r="B3653" s="44" t="s">
        <v>9924</v>
      </c>
      <c r="C3653" s="98" t="s">
        <v>953</v>
      </c>
      <c r="D3653" s="98" t="s">
        <v>13158</v>
      </c>
      <c r="E3653" s="98" t="s">
        <v>443</v>
      </c>
      <c r="F3653" s="122">
        <v>1.0573540655835565</v>
      </c>
      <c r="G3653" s="122">
        <v>1.0586865147649653</v>
      </c>
      <c r="H3653" s="99">
        <v>5811.1666666666661</v>
      </c>
      <c r="I3653" s="53">
        <v>6144.460700783643</v>
      </c>
      <c r="J3653" s="54">
        <v>5806.754254416498</v>
      </c>
      <c r="K3653" s="55">
        <v>0.9992407011357155</v>
      </c>
      <c r="L3653" s="121">
        <v>6152.2037850516735</v>
      </c>
      <c r="M3653" s="54">
        <v>5759.9737872200531</v>
      </c>
      <c r="N3653" s="120">
        <v>0.99119060209712107</v>
      </c>
      <c r="O3653" s="123">
        <v>5860.4323695654803</v>
      </c>
      <c r="P3653" s="53">
        <v>6196.5519920375364</v>
      </c>
      <c r="Q3653" s="54">
        <v>5856.0286044149361</v>
      </c>
      <c r="R3653" s="55">
        <v>0.99924855968419435</v>
      </c>
      <c r="S3653" s="121">
        <v>6204.3607203510655</v>
      </c>
      <c r="T3653" s="54">
        <v>5808.8506123361722</v>
      </c>
      <c r="U3653" s="55">
        <v>0.99119830176742874</v>
      </c>
    </row>
    <row r="3654" spans="1:21" ht="13" x14ac:dyDescent="0.3">
      <c r="A3654" s="44" t="s">
        <v>3666</v>
      </c>
      <c r="B3654" s="44" t="s">
        <v>9759</v>
      </c>
      <c r="C3654" s="98" t="s">
        <v>953</v>
      </c>
      <c r="D3654" s="98" t="s">
        <v>13158</v>
      </c>
      <c r="E3654" s="98" t="s">
        <v>366</v>
      </c>
      <c r="F3654" s="122">
        <v>1.0604625585999969</v>
      </c>
      <c r="G3654" s="122">
        <v>1.0628167970247759</v>
      </c>
      <c r="H3654" s="99">
        <v>10024.916666666668</v>
      </c>
      <c r="I3654" s="53">
        <v>10631.048778085087</v>
      </c>
      <c r="J3654" s="54">
        <v>10046.754422757042</v>
      </c>
      <c r="K3654" s="55">
        <v>1.0021783478922059</v>
      </c>
      <c r="L3654" s="121">
        <v>10654.649822106961</v>
      </c>
      <c r="M3654" s="54">
        <v>9975.3691248752166</v>
      </c>
      <c r="N3654" s="120">
        <v>0.99505756073203089</v>
      </c>
      <c r="O3654" s="123">
        <v>10120.1474943838</v>
      </c>
      <c r="P3654" s="53">
        <v>10732.037505303593</v>
      </c>
      <c r="Q3654" s="54">
        <v>10142.272459824308</v>
      </c>
      <c r="R3654" s="55">
        <v>1.0021862295438664</v>
      </c>
      <c r="S3654" s="121">
        <v>10755.862745399303</v>
      </c>
      <c r="T3654" s="54">
        <v>10070.207505807506</v>
      </c>
      <c r="U3654" s="55">
        <v>0.9950652904412699</v>
      </c>
    </row>
    <row r="3655" spans="1:21" ht="13" x14ac:dyDescent="0.3">
      <c r="A3655" s="44" t="s">
        <v>3665</v>
      </c>
      <c r="B3655" s="44" t="s">
        <v>9923</v>
      </c>
      <c r="C3655" s="98" t="s">
        <v>953</v>
      </c>
      <c r="D3655" s="98" t="s">
        <v>13158</v>
      </c>
      <c r="E3655" s="98" t="s">
        <v>366</v>
      </c>
      <c r="F3655" s="122">
        <v>1.0604625585999969</v>
      </c>
      <c r="G3655" s="122">
        <v>1.0628167970247759</v>
      </c>
      <c r="H3655" s="99">
        <v>10226.416666666666</v>
      </c>
      <c r="I3655" s="53">
        <v>10844.731983642985</v>
      </c>
      <c r="J3655" s="54">
        <v>10248.69335985732</v>
      </c>
      <c r="K3655" s="55">
        <v>1.0021783478922059</v>
      </c>
      <c r="L3655" s="121">
        <v>10868.807406707452</v>
      </c>
      <c r="M3655" s="54">
        <v>10175.873223362718</v>
      </c>
      <c r="N3655" s="120">
        <v>0.99505756073203078</v>
      </c>
      <c r="O3655" s="123">
        <v>10331.566734560602</v>
      </c>
      <c r="P3655" s="53">
        <v>10956.239693678752</v>
      </c>
      <c r="Q3655" s="54">
        <v>10354.153910990126</v>
      </c>
      <c r="R3655" s="55">
        <v>1.0021862295438664</v>
      </c>
      <c r="S3655" s="121">
        <v>10980.562665073423</v>
      </c>
      <c r="T3655" s="54">
        <v>10280.583453438907</v>
      </c>
      <c r="U3655" s="55">
        <v>0.99506529044126979</v>
      </c>
    </row>
    <row r="3656" spans="1:21" ht="13" x14ac:dyDescent="0.3">
      <c r="A3656" s="44" t="s">
        <v>3664</v>
      </c>
      <c r="B3656" s="44" t="s">
        <v>9922</v>
      </c>
      <c r="C3656" s="98" t="s">
        <v>1228</v>
      </c>
      <c r="D3656" s="98" t="s">
        <v>13158</v>
      </c>
      <c r="E3656" s="98" t="s">
        <v>368</v>
      </c>
      <c r="F3656" s="122">
        <v>1.0964056805281732</v>
      </c>
      <c r="G3656" s="122">
        <v>1.1063682186632768</v>
      </c>
      <c r="H3656" s="99">
        <v>9929.4166666666661</v>
      </c>
      <c r="I3656" s="53">
        <v>10886.668837664451</v>
      </c>
      <c r="J3656" s="54">
        <v>10288.325317382076</v>
      </c>
      <c r="K3656" s="55">
        <v>1.0361459955568464</v>
      </c>
      <c r="L3656" s="121">
        <v>10985.591029865451</v>
      </c>
      <c r="M3656" s="54">
        <v>10285.211377895421</v>
      </c>
      <c r="N3656" s="120">
        <v>1.035832388061946</v>
      </c>
      <c r="O3656" s="123">
        <v>10021.283623681649</v>
      </c>
      <c r="P3656" s="53">
        <v>10987.392291188517</v>
      </c>
      <c r="Q3656" s="54">
        <v>10383.59455836199</v>
      </c>
      <c r="R3656" s="55">
        <v>1.0361541443477511</v>
      </c>
      <c r="S3656" s="121">
        <v>11087.229711452133</v>
      </c>
      <c r="T3656" s="54">
        <v>10380.450783144714</v>
      </c>
      <c r="U3656" s="55">
        <v>1.0358404345142276</v>
      </c>
    </row>
    <row r="3657" spans="1:21" ht="13" x14ac:dyDescent="0.3">
      <c r="A3657" s="44" t="s">
        <v>3663</v>
      </c>
      <c r="B3657" s="44" t="s">
        <v>9921</v>
      </c>
      <c r="C3657" s="98" t="s">
        <v>953</v>
      </c>
      <c r="D3657" s="98" t="s">
        <v>13158</v>
      </c>
      <c r="E3657" s="98" t="s">
        <v>367</v>
      </c>
      <c r="F3657" s="122">
        <v>1.0609778904356213</v>
      </c>
      <c r="G3657" s="122">
        <v>1.0614396892030784</v>
      </c>
      <c r="H3657" s="99">
        <v>9743.4166666666679</v>
      </c>
      <c r="I3657" s="53">
        <v>10337.549660635274</v>
      </c>
      <c r="J3657" s="54">
        <v>9769.3863457341322</v>
      </c>
      <c r="K3657" s="55">
        <v>1.0026653565125989</v>
      </c>
      <c r="L3657" s="121">
        <v>10342.049158442762</v>
      </c>
      <c r="M3657" s="54">
        <v>9682.6981257531897</v>
      </c>
      <c r="N3657" s="120">
        <v>0.9937682495791027</v>
      </c>
      <c r="O3657" s="123">
        <v>9834.1360501600248</v>
      </c>
      <c r="P3657" s="53">
        <v>10433.800920755677</v>
      </c>
      <c r="Q3657" s="54">
        <v>9860.4250756274487</v>
      </c>
      <c r="R3657" s="55">
        <v>1.0026732419943485</v>
      </c>
      <c r="S3657" s="121">
        <v>10438.342312662646</v>
      </c>
      <c r="T3657" s="54">
        <v>9772.9280852087595</v>
      </c>
      <c r="U3657" s="55">
        <v>0.99377596927284029</v>
      </c>
    </row>
    <row r="3658" spans="1:21" ht="13" x14ac:dyDescent="0.3">
      <c r="A3658" s="44" t="s">
        <v>3662</v>
      </c>
      <c r="B3658" s="44" t="s">
        <v>9920</v>
      </c>
      <c r="C3658" s="98" t="s">
        <v>953</v>
      </c>
      <c r="D3658" s="98" t="s">
        <v>13158</v>
      </c>
      <c r="E3658" s="98" t="s">
        <v>443</v>
      </c>
      <c r="F3658" s="122">
        <v>1.0573540655835565</v>
      </c>
      <c r="G3658" s="122">
        <v>1.0586865147649653</v>
      </c>
      <c r="H3658" s="99">
        <v>11431.5</v>
      </c>
      <c r="I3658" s="53">
        <v>12087.143000718426</v>
      </c>
      <c r="J3658" s="54">
        <v>11422.820075032932</v>
      </c>
      <c r="K3658" s="55">
        <v>0.99924070113571561</v>
      </c>
      <c r="L3658" s="121">
        <v>12102.374893535702</v>
      </c>
      <c r="M3658" s="54">
        <v>11330.795367873241</v>
      </c>
      <c r="N3658" s="120">
        <v>0.99119060209712118</v>
      </c>
      <c r="O3658" s="123">
        <v>11538.48554407616</v>
      </c>
      <c r="P3658" s="53">
        <v>12200.264600706023</v>
      </c>
      <c r="Q3658" s="54">
        <v>11529.815060855</v>
      </c>
      <c r="R3658" s="55">
        <v>0.99924855968419435</v>
      </c>
      <c r="S3658" s="121">
        <v>12215.639046323926</v>
      </c>
      <c r="T3658" s="54">
        <v>11436.927276256316</v>
      </c>
      <c r="U3658" s="55">
        <v>0.99119830176742874</v>
      </c>
    </row>
    <row r="3659" spans="1:21" ht="13" x14ac:dyDescent="0.3">
      <c r="A3659" s="44" t="s">
        <v>3661</v>
      </c>
      <c r="B3659" s="44" t="s">
        <v>9919</v>
      </c>
      <c r="C3659" s="98" t="s">
        <v>953</v>
      </c>
      <c r="D3659" s="98" t="s">
        <v>13158</v>
      </c>
      <c r="E3659" s="98" t="s">
        <v>366</v>
      </c>
      <c r="F3659" s="122">
        <v>1.0604625585999969</v>
      </c>
      <c r="G3659" s="122">
        <v>1.0628167970247759</v>
      </c>
      <c r="H3659" s="99">
        <v>10143.583333333332</v>
      </c>
      <c r="I3659" s="53">
        <v>10756.890335038952</v>
      </c>
      <c r="J3659" s="54">
        <v>10165.679586706914</v>
      </c>
      <c r="K3659" s="55">
        <v>1.0021783478922059</v>
      </c>
      <c r="L3659" s="121">
        <v>10780.770748687231</v>
      </c>
      <c r="M3659" s="54">
        <v>10093.449288748747</v>
      </c>
      <c r="N3659" s="120">
        <v>0.99505756073203078</v>
      </c>
      <c r="O3659" s="123">
        <v>10247.714674845211</v>
      </c>
      <c r="P3659" s="53">
        <v>10867.317723889088</v>
      </c>
      <c r="Q3659" s="54">
        <v>10270.11853142447</v>
      </c>
      <c r="R3659" s="55">
        <v>1.0021862295438664</v>
      </c>
      <c r="S3659" s="121">
        <v>10891.443287542779</v>
      </c>
      <c r="T3659" s="54">
        <v>10197.145179284111</v>
      </c>
      <c r="U3659" s="55">
        <v>0.99506529044126968</v>
      </c>
    </row>
    <row r="3660" spans="1:21" ht="13" x14ac:dyDescent="0.3">
      <c r="A3660" s="44" t="s">
        <v>3660</v>
      </c>
      <c r="B3660" s="44" t="s">
        <v>9918</v>
      </c>
      <c r="C3660" s="98" t="s">
        <v>1228</v>
      </c>
      <c r="D3660" s="98" t="s">
        <v>13158</v>
      </c>
      <c r="E3660" s="98" t="s">
        <v>368</v>
      </c>
      <c r="F3660" s="122">
        <v>1.0964056805281732</v>
      </c>
      <c r="G3660" s="122">
        <v>1.1063682186632768</v>
      </c>
      <c r="H3660" s="99">
        <v>8232.4166666666661</v>
      </c>
      <c r="I3660" s="53">
        <v>9026.0683978081415</v>
      </c>
      <c r="J3660" s="54">
        <v>8529.9855629221074</v>
      </c>
      <c r="K3660" s="55">
        <v>1.0361459955568464</v>
      </c>
      <c r="L3660" s="121">
        <v>9108.0841627938698</v>
      </c>
      <c r="M3660" s="54">
        <v>8527.4038153542988</v>
      </c>
      <c r="N3660" s="120">
        <v>1.035832388061946</v>
      </c>
      <c r="O3660" s="123">
        <v>8308.0305419578581</v>
      </c>
      <c r="P3660" s="53">
        <v>9108.9718802041534</v>
      </c>
      <c r="Q3660" s="54">
        <v>8608.4002774173277</v>
      </c>
      <c r="R3660" s="55">
        <v>1.0361541443477511</v>
      </c>
      <c r="S3660" s="121">
        <v>9191.7409513060138</v>
      </c>
      <c r="T3660" s="54">
        <v>8605.7939665391041</v>
      </c>
      <c r="U3660" s="55">
        <v>1.0358404345142278</v>
      </c>
    </row>
    <row r="3661" spans="1:21" ht="13" x14ac:dyDescent="0.3">
      <c r="A3661" s="44" t="s">
        <v>3659</v>
      </c>
      <c r="B3661" s="44" t="s">
        <v>9917</v>
      </c>
      <c r="C3661" s="98" t="s">
        <v>953</v>
      </c>
      <c r="D3661" s="98" t="s">
        <v>13158</v>
      </c>
      <c r="E3661" s="98" t="s">
        <v>443</v>
      </c>
      <c r="F3661" s="122">
        <v>1.0573540655835565</v>
      </c>
      <c r="G3661" s="122">
        <v>1.0586865147649653</v>
      </c>
      <c r="H3661" s="99">
        <v>4678.0000000000009</v>
      </c>
      <c r="I3661" s="53">
        <v>4946.3023187998779</v>
      </c>
      <c r="J3661" s="54">
        <v>4674.447999912878</v>
      </c>
      <c r="K3661" s="55">
        <v>0.9992407011357155</v>
      </c>
      <c r="L3661" s="121">
        <v>4952.5355160705085</v>
      </c>
      <c r="M3661" s="54">
        <v>4636.7896366103332</v>
      </c>
      <c r="N3661" s="120">
        <v>0.99119060209712107</v>
      </c>
      <c r="O3661" s="123">
        <v>4723.3911997660753</v>
      </c>
      <c r="P3661" s="53">
        <v>4994.296888414252</v>
      </c>
      <c r="Q3661" s="54">
        <v>4719.8418531912484</v>
      </c>
      <c r="R3661" s="55">
        <v>0.99924855968419413</v>
      </c>
      <c r="S3661" s="121">
        <v>5000.590567151854</v>
      </c>
      <c r="T3661" s="54">
        <v>4681.8173357913511</v>
      </c>
      <c r="U3661" s="55">
        <v>0.99119830176742862</v>
      </c>
    </row>
    <row r="3662" spans="1:21" ht="13" x14ac:dyDescent="0.3">
      <c r="A3662" s="44" t="s">
        <v>3658</v>
      </c>
      <c r="B3662" s="44" t="s">
        <v>9916</v>
      </c>
      <c r="C3662" s="98" t="s">
        <v>953</v>
      </c>
      <c r="D3662" s="98" t="s">
        <v>13158</v>
      </c>
      <c r="E3662" s="98" t="s">
        <v>443</v>
      </c>
      <c r="F3662" s="122">
        <v>1.0573540655835565</v>
      </c>
      <c r="G3662" s="122">
        <v>1.0586865147649653</v>
      </c>
      <c r="H3662" s="99">
        <v>8685.5833333333321</v>
      </c>
      <c r="I3662" s="53">
        <v>9183.7368494647781</v>
      </c>
      <c r="J3662" s="54">
        <v>8678.9883797726852</v>
      </c>
      <c r="K3662" s="55">
        <v>0.99924070113571573</v>
      </c>
      <c r="L3662" s="121">
        <v>9195.3099478673357</v>
      </c>
      <c r="M3662" s="54">
        <v>8609.068573731387</v>
      </c>
      <c r="N3662" s="120">
        <v>0.99119060209712129</v>
      </c>
      <c r="O3662" s="123">
        <v>8764.2969001268139</v>
      </c>
      <c r="P3662" s="53">
        <v>9266.9649593304475</v>
      </c>
      <c r="Q3662" s="54">
        <v>8757.7110540963677</v>
      </c>
      <c r="R3662" s="55">
        <v>0.99924855968419435</v>
      </c>
      <c r="S3662" s="121">
        <v>9278.6429395606465</v>
      </c>
      <c r="T3662" s="54">
        <v>8687.1562035912375</v>
      </c>
      <c r="U3662" s="55">
        <v>0.99119830176742874</v>
      </c>
    </row>
    <row r="3663" spans="1:21" ht="13" x14ac:dyDescent="0.3">
      <c r="A3663" s="44" t="s">
        <v>3657</v>
      </c>
      <c r="B3663" s="44" t="s">
        <v>9915</v>
      </c>
      <c r="C3663" s="98" t="s">
        <v>953</v>
      </c>
      <c r="D3663" s="98" t="s">
        <v>13158</v>
      </c>
      <c r="E3663" s="98" t="s">
        <v>369</v>
      </c>
      <c r="F3663" s="122">
        <v>1.0481221076270932</v>
      </c>
      <c r="G3663" s="122">
        <v>1.0569661139481743</v>
      </c>
      <c r="H3663" s="99">
        <v>7587.083333333333</v>
      </c>
      <c r="I3663" s="53">
        <v>7952.1897740757249</v>
      </c>
      <c r="J3663" s="54">
        <v>7515.128511872882</v>
      </c>
      <c r="K3663" s="55">
        <v>0.99051614193502757</v>
      </c>
      <c r="L3663" s="121">
        <v>8019.2899870342935</v>
      </c>
      <c r="M3663" s="54">
        <v>7508.0250478155785</v>
      </c>
      <c r="N3663" s="120">
        <v>0.98957988438450162</v>
      </c>
      <c r="O3663" s="123">
        <v>7669.0211225116191</v>
      </c>
      <c r="P3663" s="53">
        <v>8038.0705823635744</v>
      </c>
      <c r="Q3663" s="54">
        <v>7596.3489558568972</v>
      </c>
      <c r="R3663" s="55">
        <v>0.99052393186903598</v>
      </c>
      <c r="S3663" s="121">
        <v>8105.8954536475712</v>
      </c>
      <c r="T3663" s="54">
        <v>7589.1679887350892</v>
      </c>
      <c r="U3663" s="55">
        <v>0.98958757154258847</v>
      </c>
    </row>
    <row r="3664" spans="1:21" ht="13" x14ac:dyDescent="0.3">
      <c r="A3664" s="44" t="s">
        <v>3656</v>
      </c>
      <c r="B3664" s="44" t="s">
        <v>9914</v>
      </c>
      <c r="C3664" s="98" t="s">
        <v>953</v>
      </c>
      <c r="D3664" s="98" t="s">
        <v>13158</v>
      </c>
      <c r="E3664" s="98" t="s">
        <v>366</v>
      </c>
      <c r="F3664" s="122">
        <v>1.0604625585999969</v>
      </c>
      <c r="G3664" s="122">
        <v>1.0628167970247759</v>
      </c>
      <c r="H3664" s="99">
        <v>24651</v>
      </c>
      <c r="I3664" s="53">
        <v>26141.462532048525</v>
      </c>
      <c r="J3664" s="54">
        <v>24704.698453890767</v>
      </c>
      <c r="K3664" s="55">
        <v>1.0021783478922059</v>
      </c>
      <c r="L3664" s="121">
        <v>26199.496863457753</v>
      </c>
      <c r="M3664" s="54">
        <v>24529.163929605293</v>
      </c>
      <c r="N3664" s="120">
        <v>0.99505756073203089</v>
      </c>
      <c r="O3664" s="123">
        <v>24876.868752577266</v>
      </c>
      <c r="P3664" s="53">
        <v>26380.987887314401</v>
      </c>
      <c r="Q3664" s="54">
        <v>24931.255298003034</v>
      </c>
      <c r="R3664" s="55">
        <v>1.0021862295438664</v>
      </c>
      <c r="S3664" s="121">
        <v>26439.553967619904</v>
      </c>
      <c r="T3664" s="54">
        <v>24754.108630552644</v>
      </c>
      <c r="U3664" s="55">
        <v>0.99506529044126968</v>
      </c>
    </row>
    <row r="3665" spans="1:21" ht="13" x14ac:dyDescent="0.3">
      <c r="A3665" s="44" t="s">
        <v>3655</v>
      </c>
      <c r="B3665" s="44" t="s">
        <v>9913</v>
      </c>
      <c r="C3665" s="98" t="s">
        <v>953</v>
      </c>
      <c r="D3665" s="98" t="s">
        <v>13158</v>
      </c>
      <c r="E3665" s="98" t="s">
        <v>369</v>
      </c>
      <c r="F3665" s="122">
        <v>1.0481221076270932</v>
      </c>
      <c r="G3665" s="122">
        <v>1.0569661139481743</v>
      </c>
      <c r="H3665" s="99">
        <v>12239.166666666668</v>
      </c>
      <c r="I3665" s="53">
        <v>12828.141162265933</v>
      </c>
      <c r="J3665" s="54">
        <v>12123.092147166459</v>
      </c>
      <c r="K3665" s="55">
        <v>0.99051614193502746</v>
      </c>
      <c r="L3665" s="121">
        <v>12936.384429630698</v>
      </c>
      <c r="M3665" s="54">
        <v>12111.633134962647</v>
      </c>
      <c r="N3665" s="120">
        <v>0.98957988438450162</v>
      </c>
      <c r="O3665" s="123">
        <v>12367.712004877652</v>
      </c>
      <c r="P3665" s="53">
        <v>12962.872373077267</v>
      </c>
      <c r="Q3665" s="54">
        <v>12250.514723295291</v>
      </c>
      <c r="R3665" s="55">
        <v>0.99052393186903609</v>
      </c>
      <c r="S3665" s="121">
        <v>13072.252496225716</v>
      </c>
      <c r="T3665" s="54">
        <v>12238.934088444996</v>
      </c>
      <c r="U3665" s="55">
        <v>0.98958757154258858</v>
      </c>
    </row>
    <row r="3666" spans="1:21" ht="13" x14ac:dyDescent="0.3">
      <c r="A3666" s="44" t="s">
        <v>3654</v>
      </c>
      <c r="B3666" s="44" t="s">
        <v>9912</v>
      </c>
      <c r="C3666" s="98" t="s">
        <v>953</v>
      </c>
      <c r="D3666" s="98" t="s">
        <v>13158</v>
      </c>
      <c r="E3666" s="98" t="s">
        <v>369</v>
      </c>
      <c r="F3666" s="122">
        <v>1.0481221076270932</v>
      </c>
      <c r="G3666" s="122">
        <v>1.0569661139481743</v>
      </c>
      <c r="H3666" s="99">
        <v>13426.083333333332</v>
      </c>
      <c r="I3666" s="53">
        <v>14072.174760510321</v>
      </c>
      <c r="J3666" s="54">
        <v>13298.752264631506</v>
      </c>
      <c r="K3666" s="55">
        <v>0.99051614193502757</v>
      </c>
      <c r="L3666" s="121">
        <v>14190.915126377682</v>
      </c>
      <c r="M3666" s="54">
        <v>13286.181992736681</v>
      </c>
      <c r="N3666" s="120">
        <v>0.98957988438450151</v>
      </c>
      <c r="O3666" s="123">
        <v>13552.941101733344</v>
      </c>
      <c r="P3666" s="53">
        <v>14205.137192094611</v>
      </c>
      <c r="Q3666" s="54">
        <v>13424.512508478378</v>
      </c>
      <c r="R3666" s="55">
        <v>0.99052393186903609</v>
      </c>
      <c r="S3666" s="121">
        <v>14324.999488867581</v>
      </c>
      <c r="T3666" s="54">
        <v>13411.822072124034</v>
      </c>
      <c r="U3666" s="55">
        <v>0.98958757154258847</v>
      </c>
    </row>
    <row r="3667" spans="1:21" ht="13" x14ac:dyDescent="0.3">
      <c r="A3667" s="44" t="s">
        <v>3653</v>
      </c>
      <c r="B3667" s="44" t="s">
        <v>9911</v>
      </c>
      <c r="C3667" s="98" t="s">
        <v>953</v>
      </c>
      <c r="D3667" s="98" t="s">
        <v>13158</v>
      </c>
      <c r="E3667" s="98" t="s">
        <v>370</v>
      </c>
      <c r="F3667" s="122">
        <v>1.0406437823304757</v>
      </c>
      <c r="G3667" s="122">
        <v>1.0512767876034805</v>
      </c>
      <c r="H3667" s="99">
        <v>26140.25</v>
      </c>
      <c r="I3667" s="53">
        <v>27202.688631064218</v>
      </c>
      <c r="J3667" s="54">
        <v>25707.598377161707</v>
      </c>
      <c r="K3667" s="55">
        <v>0.98344883377786008</v>
      </c>
      <c r="L3667" s="121">
        <v>27480.638047151882</v>
      </c>
      <c r="M3667" s="54">
        <v>25728.626738970648</v>
      </c>
      <c r="N3667" s="120">
        <v>0.98425327756890801</v>
      </c>
      <c r="O3667" s="123">
        <v>26386.803803870367</v>
      </c>
      <c r="P3667" s="53">
        <v>27459.263314071843</v>
      </c>
      <c r="Q3667" s="54">
        <v>25950.275512897257</v>
      </c>
      <c r="R3667" s="55">
        <v>0.98345656813088211</v>
      </c>
      <c r="S3667" s="121">
        <v>27739.834338056142</v>
      </c>
      <c r="T3667" s="54">
        <v>25971.49987623603</v>
      </c>
      <c r="U3667" s="55">
        <v>0.98426092334936677</v>
      </c>
    </row>
    <row r="3668" spans="1:21" ht="13" x14ac:dyDescent="0.3">
      <c r="A3668" s="44" t="s">
        <v>3652</v>
      </c>
      <c r="B3668" s="44" t="s">
        <v>9910</v>
      </c>
      <c r="C3668" s="98" t="s">
        <v>953</v>
      </c>
      <c r="D3668" s="98" t="s">
        <v>13158</v>
      </c>
      <c r="E3668" s="98" t="s">
        <v>375</v>
      </c>
      <c r="F3668" s="122">
        <v>1.0651027000653417</v>
      </c>
      <c r="G3668" s="122">
        <v>1.0762432925035508</v>
      </c>
      <c r="H3668" s="99">
        <v>11120.333333333332</v>
      </c>
      <c r="I3668" s="53">
        <v>11844.297058959954</v>
      </c>
      <c r="J3668" s="54">
        <v>11193.321218397077</v>
      </c>
      <c r="K3668" s="55">
        <v>1.0065634619822919</v>
      </c>
      <c r="L3668" s="121">
        <v>11968.184160403651</v>
      </c>
      <c r="M3668" s="54">
        <v>11205.159883039905</v>
      </c>
      <c r="N3668" s="120">
        <v>1.0076280581852979</v>
      </c>
      <c r="O3668" s="123">
        <v>11223.420424081971</v>
      </c>
      <c r="P3668" s="53">
        <v>11954.09539765821</v>
      </c>
      <c r="Q3668" s="54">
        <v>11297.173763496983</v>
      </c>
      <c r="R3668" s="55">
        <v>1.0065713781207697</v>
      </c>
      <c r="S3668" s="121">
        <v>12079.130950365579</v>
      </c>
      <c r="T3668" s="54">
        <v>11309.121177846291</v>
      </c>
      <c r="U3668" s="55">
        <v>1.0076358855434511</v>
      </c>
    </row>
    <row r="3669" spans="1:21" ht="13" x14ac:dyDescent="0.3">
      <c r="A3669" s="44" t="s">
        <v>3651</v>
      </c>
      <c r="B3669" s="44" t="s">
        <v>9909</v>
      </c>
      <c r="C3669" s="98" t="s">
        <v>953</v>
      </c>
      <c r="D3669" s="98" t="s">
        <v>13158</v>
      </c>
      <c r="E3669" s="98" t="s">
        <v>371</v>
      </c>
      <c r="F3669" s="122">
        <v>1.0886543338540993</v>
      </c>
      <c r="G3669" s="122">
        <v>1.1025560995228116</v>
      </c>
      <c r="H3669" s="99">
        <v>18030.916666666664</v>
      </c>
      <c r="I3669" s="53">
        <v>19629.435572528775</v>
      </c>
      <c r="J3669" s="54">
        <v>18550.579794259076</v>
      </c>
      <c r="K3669" s="55">
        <v>1.0288206715831094</v>
      </c>
      <c r="L3669" s="121">
        <v>19880.097150820853</v>
      </c>
      <c r="M3669" s="54">
        <v>18612.653689129122</v>
      </c>
      <c r="N3669" s="120">
        <v>1.0322633082508723</v>
      </c>
      <c r="O3669" s="123">
        <v>18192.025325366121</v>
      </c>
      <c r="P3669" s="53">
        <v>19804.827212043358</v>
      </c>
      <c r="Q3669" s="54">
        <v>18716.478907665183</v>
      </c>
      <c r="R3669" s="55">
        <v>1.0288287627638573</v>
      </c>
      <c r="S3669" s="121">
        <v>20057.72848515588</v>
      </c>
      <c r="T3669" s="54">
        <v>18779.106123036268</v>
      </c>
      <c r="U3669" s="55">
        <v>1.0322713269781758</v>
      </c>
    </row>
    <row r="3670" spans="1:21" ht="13" x14ac:dyDescent="0.3">
      <c r="A3670" s="44" t="s">
        <v>3650</v>
      </c>
      <c r="B3670" s="44" t="s">
        <v>9908</v>
      </c>
      <c r="C3670" s="98" t="s">
        <v>953</v>
      </c>
      <c r="D3670" s="98" t="s">
        <v>13158</v>
      </c>
      <c r="E3670" s="98" t="s">
        <v>369</v>
      </c>
      <c r="F3670" s="122">
        <v>1.0481221076270932</v>
      </c>
      <c r="G3670" s="122">
        <v>1.0569661139481743</v>
      </c>
      <c r="H3670" s="99">
        <v>15934.666666666664</v>
      </c>
      <c r="I3670" s="53">
        <v>16701.476411001851</v>
      </c>
      <c r="J3670" s="54">
        <v>15783.544549687351</v>
      </c>
      <c r="K3670" s="55">
        <v>0.99051614193502757</v>
      </c>
      <c r="L3670" s="121">
        <v>16842.402703726173</v>
      </c>
      <c r="M3670" s="54">
        <v>15768.62559770557</v>
      </c>
      <c r="N3670" s="120">
        <v>0.98957988438450162</v>
      </c>
      <c r="O3670" s="123">
        <v>16117.147187487139</v>
      </c>
      <c r="P3670" s="53">
        <v>16892.738279085097</v>
      </c>
      <c r="Q3670" s="54">
        <v>15964.420002661736</v>
      </c>
      <c r="R3670" s="55">
        <v>0.99052393186903609</v>
      </c>
      <c r="S3670" s="121">
        <v>17035.278430689028</v>
      </c>
      <c r="T3670" s="54">
        <v>15949.328545459859</v>
      </c>
      <c r="U3670" s="55">
        <v>0.98958757154258858</v>
      </c>
    </row>
    <row r="3671" spans="1:21" ht="13" x14ac:dyDescent="0.3">
      <c r="A3671" s="44" t="s">
        <v>3649</v>
      </c>
      <c r="B3671" s="44" t="s">
        <v>9907</v>
      </c>
      <c r="C3671" s="98" t="s">
        <v>1228</v>
      </c>
      <c r="D3671" s="98" t="s">
        <v>13158</v>
      </c>
      <c r="E3671" s="98" t="s">
        <v>368</v>
      </c>
      <c r="F3671" s="122">
        <v>1.0964056805281732</v>
      </c>
      <c r="G3671" s="122">
        <v>1.1063682186632768</v>
      </c>
      <c r="H3671" s="99">
        <v>11491.25</v>
      </c>
      <c r="I3671" s="53">
        <v>12599.07177636937</v>
      </c>
      <c r="J3671" s="54">
        <v>11906.61267144261</v>
      </c>
      <c r="K3671" s="55">
        <v>1.0361459955568464</v>
      </c>
      <c r="L3671" s="121">
        <v>12713.55379271438</v>
      </c>
      <c r="M3671" s="54">
        <v>11903.008929316838</v>
      </c>
      <c r="N3671" s="120">
        <v>1.0358323880619462</v>
      </c>
      <c r="O3671" s="123">
        <v>11589.120126365062</v>
      </c>
      <c r="P3671" s="53">
        <v>12706.377138870035</v>
      </c>
      <c r="Q3671" s="54">
        <v>12008.114848277093</v>
      </c>
      <c r="R3671" s="55">
        <v>1.0361541443477513</v>
      </c>
      <c r="S3671" s="121">
        <v>12821.834190081243</v>
      </c>
      <c r="T3671" s="54">
        <v>12004.479227331569</v>
      </c>
      <c r="U3671" s="55">
        <v>1.0358404345142278</v>
      </c>
    </row>
    <row r="3672" spans="1:21" ht="13" x14ac:dyDescent="0.3">
      <c r="A3672" s="44" t="s">
        <v>3648</v>
      </c>
      <c r="B3672" s="44" t="s">
        <v>9906</v>
      </c>
      <c r="C3672" s="98" t="s">
        <v>953</v>
      </c>
      <c r="D3672" s="98" t="s">
        <v>13158</v>
      </c>
      <c r="E3672" s="98" t="s">
        <v>374</v>
      </c>
      <c r="F3672" s="122">
        <v>1.0604795485753296</v>
      </c>
      <c r="G3672" s="122">
        <v>1.0596628757645499</v>
      </c>
      <c r="H3672" s="99">
        <v>16622.75</v>
      </c>
      <c r="I3672" s="53">
        <v>17628.086416080558</v>
      </c>
      <c r="J3672" s="54">
        <v>16659.22703041173</v>
      </c>
      <c r="K3672" s="55">
        <v>1.0021944040794533</v>
      </c>
      <c r="L3672" s="121">
        <v>17614.511068115171</v>
      </c>
      <c r="M3672" s="54">
        <v>16491.508664514877</v>
      </c>
      <c r="N3672" s="120">
        <v>0.99210471579701776</v>
      </c>
      <c r="O3672" s="123">
        <v>16779.464007615712</v>
      </c>
      <c r="P3672" s="53">
        <v>17794.2784161323</v>
      </c>
      <c r="Q3672" s="54">
        <v>16816.417183894231</v>
      </c>
      <c r="R3672" s="55">
        <v>1.0022022858573878</v>
      </c>
      <c r="S3672" s="121">
        <v>17780.575084097825</v>
      </c>
      <c r="T3672" s="54">
        <v>16647.114685992452</v>
      </c>
      <c r="U3672" s="55">
        <v>0.99211242256825427</v>
      </c>
    </row>
    <row r="3673" spans="1:21" ht="13" x14ac:dyDescent="0.3">
      <c r="A3673" s="44" t="s">
        <v>3647</v>
      </c>
      <c r="B3673" s="44" t="s">
        <v>9905</v>
      </c>
      <c r="C3673" s="98" t="s">
        <v>953</v>
      </c>
      <c r="D3673" s="98" t="s">
        <v>13158</v>
      </c>
      <c r="E3673" s="98" t="s">
        <v>376</v>
      </c>
      <c r="F3673" s="122">
        <v>1.066118191119872</v>
      </c>
      <c r="G3673" s="122">
        <v>1.0734553403240312</v>
      </c>
      <c r="H3673" s="99">
        <v>27701.833333333336</v>
      </c>
      <c r="I3673" s="53">
        <v>29533.428444037512</v>
      </c>
      <c r="J3673" s="54">
        <v>27910.238117895096</v>
      </c>
      <c r="K3673" s="55">
        <v>1.0075231405103788</v>
      </c>
      <c r="L3673" s="121">
        <v>29736.680928432928</v>
      </c>
      <c r="M3673" s="54">
        <v>27840.836983143188</v>
      </c>
      <c r="N3673" s="120">
        <v>1.0050178501955895</v>
      </c>
      <c r="O3673" s="123">
        <v>27947.935722493174</v>
      </c>
      <c r="P3673" s="53">
        <v>29795.802677998876</v>
      </c>
      <c r="Q3673" s="54">
        <v>28158.413420572429</v>
      </c>
      <c r="R3673" s="55">
        <v>1.0075310641962676</v>
      </c>
      <c r="S3673" s="121">
        <v>30000.860852343059</v>
      </c>
      <c r="T3673" s="54">
        <v>28088.392469044644</v>
      </c>
      <c r="U3673" s="55">
        <v>1.005025657277379</v>
      </c>
    </row>
    <row r="3674" spans="1:21" ht="13" x14ac:dyDescent="0.3">
      <c r="A3674" s="44" t="s">
        <v>3646</v>
      </c>
      <c r="B3674" s="44" t="s">
        <v>9904</v>
      </c>
      <c r="C3674" s="98" t="s">
        <v>953</v>
      </c>
      <c r="D3674" s="98" t="s">
        <v>13158</v>
      </c>
      <c r="E3674" s="98" t="s">
        <v>367</v>
      </c>
      <c r="F3674" s="122">
        <v>1.0609778904356213</v>
      </c>
      <c r="G3674" s="122">
        <v>1.0614396892030784</v>
      </c>
      <c r="H3674" s="99">
        <v>17763.75</v>
      </c>
      <c r="I3674" s="53">
        <v>18846.94600122577</v>
      </c>
      <c r="J3674" s="54">
        <v>17811.096726750682</v>
      </c>
      <c r="K3674" s="55">
        <v>1.0026653565125991</v>
      </c>
      <c r="L3674" s="121">
        <v>18855.149279081183</v>
      </c>
      <c r="M3674" s="54">
        <v>17653.050743460786</v>
      </c>
      <c r="N3674" s="120">
        <v>0.9937682495791027</v>
      </c>
      <c r="O3674" s="123">
        <v>17941.92872407064</v>
      </c>
      <c r="P3674" s="53">
        <v>19035.989688010744</v>
      </c>
      <c r="Q3674" s="54">
        <v>17989.891841395431</v>
      </c>
      <c r="R3674" s="55">
        <v>1.0026732419943483</v>
      </c>
      <c r="S3674" s="121">
        <v>19044.275248581325</v>
      </c>
      <c r="T3674" s="54">
        <v>17830.257608387514</v>
      </c>
      <c r="U3674" s="55">
        <v>0.99377596927284029</v>
      </c>
    </row>
    <row r="3675" spans="1:21" ht="13" x14ac:dyDescent="0.3">
      <c r="A3675" s="44" t="s">
        <v>3645</v>
      </c>
      <c r="B3675" s="44" t="s">
        <v>9903</v>
      </c>
      <c r="C3675" s="98" t="s">
        <v>953</v>
      </c>
      <c r="D3675" s="98" t="s">
        <v>13158</v>
      </c>
      <c r="E3675" s="98" t="s">
        <v>369</v>
      </c>
      <c r="F3675" s="122">
        <v>1.0481221076270932</v>
      </c>
      <c r="G3675" s="122">
        <v>1.0569661139481743</v>
      </c>
      <c r="H3675" s="99">
        <v>5603.666666666667</v>
      </c>
      <c r="I3675" s="53">
        <v>5873.3269171063548</v>
      </c>
      <c r="J3675" s="54">
        <v>5550.5222873565835</v>
      </c>
      <c r="K3675" s="55">
        <v>0.99051614193502768</v>
      </c>
      <c r="L3675" s="121">
        <v>5922.8857805275866</v>
      </c>
      <c r="M3675" s="54">
        <v>5545.2758121292854</v>
      </c>
      <c r="N3675" s="120">
        <v>0.98957988438450151</v>
      </c>
      <c r="O3675" s="123">
        <v>5662.210656753241</v>
      </c>
      <c r="P3675" s="53">
        <v>5934.6881673847947</v>
      </c>
      <c r="Q3675" s="54">
        <v>5608.5551627979776</v>
      </c>
      <c r="R3675" s="55">
        <v>0.99052393186903609</v>
      </c>
      <c r="S3675" s="121">
        <v>5984.764794224413</v>
      </c>
      <c r="T3675" s="54">
        <v>5603.2532933790053</v>
      </c>
      <c r="U3675" s="55">
        <v>0.98958757154258858</v>
      </c>
    </row>
    <row r="3676" spans="1:21" ht="13" x14ac:dyDescent="0.3">
      <c r="A3676" s="44" t="s">
        <v>3644</v>
      </c>
      <c r="B3676" s="44" t="s">
        <v>9902</v>
      </c>
      <c r="C3676" s="98" t="s">
        <v>953</v>
      </c>
      <c r="D3676" s="98" t="s">
        <v>13158</v>
      </c>
      <c r="E3676" s="98" t="s">
        <v>375</v>
      </c>
      <c r="F3676" s="122">
        <v>1.0651027000653417</v>
      </c>
      <c r="G3676" s="122">
        <v>1.0762432925035508</v>
      </c>
      <c r="H3676" s="99">
        <v>7994.583333333333</v>
      </c>
      <c r="I3676" s="53">
        <v>8515.0522942307125</v>
      </c>
      <c r="J3676" s="54">
        <v>8047.0554771059296</v>
      </c>
      <c r="K3676" s="55">
        <v>1.0065634619822919</v>
      </c>
      <c r="L3676" s="121">
        <v>8604.1166888606786</v>
      </c>
      <c r="M3676" s="54">
        <v>8055.5664801672119</v>
      </c>
      <c r="N3676" s="120">
        <v>1.0076280581852979</v>
      </c>
      <c r="O3676" s="123">
        <v>8068.5475234821752</v>
      </c>
      <c r="P3676" s="53">
        <v>8593.8317528663902</v>
      </c>
      <c r="Q3676" s="54">
        <v>8121.5690001443754</v>
      </c>
      <c r="R3676" s="55">
        <v>1.0065713781207695</v>
      </c>
      <c r="S3676" s="121">
        <v>8683.7201523938274</v>
      </c>
      <c r="T3676" s="54">
        <v>8130.1580288733794</v>
      </c>
      <c r="U3676" s="55">
        <v>1.0076358855434508</v>
      </c>
    </row>
    <row r="3677" spans="1:21" ht="13" x14ac:dyDescent="0.3">
      <c r="A3677" s="44" t="s">
        <v>3643</v>
      </c>
      <c r="B3677" s="44" t="s">
        <v>13386</v>
      </c>
      <c r="C3677" s="98" t="s">
        <v>953</v>
      </c>
      <c r="D3677" s="98" t="s">
        <v>13158</v>
      </c>
      <c r="E3677" s="98" t="s">
        <v>444</v>
      </c>
      <c r="F3677" s="122">
        <v>1.041084786244183</v>
      </c>
      <c r="G3677" s="122">
        <v>1.0537619465175159</v>
      </c>
      <c r="H3677" s="99">
        <v>16870.083333333332</v>
      </c>
      <c r="I3677" s="53">
        <v>17563.187101004885</v>
      </c>
      <c r="J3677" s="54">
        <v>16597.894654426913</v>
      </c>
      <c r="K3677" s="55">
        <v>0.98386559962222553</v>
      </c>
      <c r="L3677" s="121">
        <v>17777.051851246033</v>
      </c>
      <c r="M3677" s="54">
        <v>16643.686759210439</v>
      </c>
      <c r="N3677" s="120">
        <v>0.98657999669298846</v>
      </c>
      <c r="O3677" s="123">
        <v>17011.798106257185</v>
      </c>
      <c r="P3677" s="53">
        <v>17710.724195081959</v>
      </c>
      <c r="Q3677" s="54">
        <v>16737.454575476011</v>
      </c>
      <c r="R3677" s="55">
        <v>0.98387333725291115</v>
      </c>
      <c r="S3677" s="121">
        <v>17926.385486212563</v>
      </c>
      <c r="T3677" s="54">
        <v>16783.630095361052</v>
      </c>
      <c r="U3677" s="55">
        <v>0.98658766054764013</v>
      </c>
    </row>
    <row r="3678" spans="1:21" ht="13" x14ac:dyDescent="0.3">
      <c r="A3678" s="44" t="s">
        <v>3642</v>
      </c>
      <c r="B3678" s="44" t="s">
        <v>8306</v>
      </c>
      <c r="C3678" s="98" t="s">
        <v>953</v>
      </c>
      <c r="D3678" s="98" t="s">
        <v>13158</v>
      </c>
      <c r="E3678" s="98" t="s">
        <v>369</v>
      </c>
      <c r="F3678" s="122">
        <v>1.0481221076270932</v>
      </c>
      <c r="G3678" s="122">
        <v>1.0569661139481743</v>
      </c>
      <c r="H3678" s="99">
        <v>11975.25</v>
      </c>
      <c r="I3678" s="53">
        <v>12551.524269361349</v>
      </c>
      <c r="J3678" s="54">
        <v>11861.678428707441</v>
      </c>
      <c r="K3678" s="55">
        <v>0.99051614193502768</v>
      </c>
      <c r="L3678" s="121">
        <v>12657.433456057874</v>
      </c>
      <c r="M3678" s="54">
        <v>11850.466510475502</v>
      </c>
      <c r="N3678" s="120">
        <v>0.98957988438450151</v>
      </c>
      <c r="O3678" s="123">
        <v>12102.032629862351</v>
      </c>
      <c r="P3678" s="53">
        <v>12684.407946583182</v>
      </c>
      <c r="Q3678" s="54">
        <v>11987.352944138627</v>
      </c>
      <c r="R3678" s="55">
        <v>0.99052393186903609</v>
      </c>
      <c r="S3678" s="121">
        <v>12791.438399659613</v>
      </c>
      <c r="T3678" s="54">
        <v>11976.02108091465</v>
      </c>
      <c r="U3678" s="55">
        <v>0.98958757154258847</v>
      </c>
    </row>
    <row r="3679" spans="1:21" ht="13" x14ac:dyDescent="0.3">
      <c r="A3679" s="44" t="s">
        <v>3641</v>
      </c>
      <c r="B3679" s="44" t="s">
        <v>9901</v>
      </c>
      <c r="C3679" s="98" t="s">
        <v>953</v>
      </c>
      <c r="D3679" s="98" t="s">
        <v>13158</v>
      </c>
      <c r="E3679" s="98" t="s">
        <v>369</v>
      </c>
      <c r="F3679" s="122">
        <v>1.0481221076270932</v>
      </c>
      <c r="G3679" s="122">
        <v>1.0569661139481743</v>
      </c>
      <c r="H3679" s="99">
        <v>5178.25</v>
      </c>
      <c r="I3679" s="53">
        <v>5427.4383038199958</v>
      </c>
      <c r="J3679" s="54">
        <v>5129.1402119750574</v>
      </c>
      <c r="K3679" s="55">
        <v>0.99051614193502768</v>
      </c>
      <c r="L3679" s="121">
        <v>5473.2347795521337</v>
      </c>
      <c r="M3679" s="54">
        <v>5124.2920363140456</v>
      </c>
      <c r="N3679" s="120">
        <v>0.98957988438450162</v>
      </c>
      <c r="O3679" s="123">
        <v>5232.2353391471061</v>
      </c>
      <c r="P3679" s="53">
        <v>5484.0215312678238</v>
      </c>
      <c r="Q3679" s="54">
        <v>5182.6543205961107</v>
      </c>
      <c r="R3679" s="55">
        <v>0.99052393186903598</v>
      </c>
      <c r="S3679" s="121">
        <v>5530.2954536806246</v>
      </c>
      <c r="T3679" s="54">
        <v>5177.7550630058968</v>
      </c>
      <c r="U3679" s="55">
        <v>0.98958757154258847</v>
      </c>
    </row>
    <row r="3680" spans="1:21" ht="13" x14ac:dyDescent="0.3">
      <c r="A3680" s="44" t="s">
        <v>3640</v>
      </c>
      <c r="B3680" s="44" t="s">
        <v>9900</v>
      </c>
      <c r="C3680" s="98" t="s">
        <v>953</v>
      </c>
      <c r="D3680" s="98" t="s">
        <v>13158</v>
      </c>
      <c r="E3680" s="98" t="s">
        <v>372</v>
      </c>
      <c r="F3680" s="122">
        <v>1.0406932364526484</v>
      </c>
      <c r="G3680" s="122">
        <v>1.0512694474170927</v>
      </c>
      <c r="H3680" s="99">
        <v>8530.4166666666661</v>
      </c>
      <c r="I3680" s="53">
        <v>8877.5469291229456</v>
      </c>
      <c r="J3680" s="54">
        <v>8389.6270006076065</v>
      </c>
      <c r="K3680" s="55">
        <v>0.98349556984605369</v>
      </c>
      <c r="L3680" s="121">
        <v>8967.7664154042232</v>
      </c>
      <c r="M3680" s="54">
        <v>8396.0319403182475</v>
      </c>
      <c r="N3680" s="120">
        <v>0.98424640535162389</v>
      </c>
      <c r="O3680" s="123">
        <v>8613.6768852561727</v>
      </c>
      <c r="P3680" s="53">
        <v>8964.1952754746144</v>
      </c>
      <c r="Q3680" s="54">
        <v>8471.5796811186628</v>
      </c>
      <c r="R3680" s="55">
        <v>0.98350330456663237</v>
      </c>
      <c r="S3680" s="121">
        <v>9055.2953393926418</v>
      </c>
      <c r="T3680" s="54">
        <v>8478.0463689963344</v>
      </c>
      <c r="U3680" s="55">
        <v>0.98425405107869857</v>
      </c>
    </row>
    <row r="3681" spans="1:21" ht="13" x14ac:dyDescent="0.3">
      <c r="A3681" s="44" t="s">
        <v>3639</v>
      </c>
      <c r="B3681" s="44" t="s">
        <v>13387</v>
      </c>
      <c r="C3681" s="98" t="s">
        <v>953</v>
      </c>
      <c r="D3681" s="98" t="s">
        <v>13158</v>
      </c>
      <c r="E3681" s="98" t="s">
        <v>373</v>
      </c>
      <c r="F3681" s="122">
        <v>1.0421987819625391</v>
      </c>
      <c r="G3681" s="122">
        <v>1.0529046185009885</v>
      </c>
      <c r="H3681" s="99">
        <v>37464.916666666672</v>
      </c>
      <c r="I3681" s="53">
        <v>39045.890516328036</v>
      </c>
      <c r="J3681" s="54">
        <v>36899.884613836373</v>
      </c>
      <c r="K3681" s="55">
        <v>0.98491836888741779</v>
      </c>
      <c r="L3681" s="121">
        <v>39446.983790087994</v>
      </c>
      <c r="M3681" s="54">
        <v>36932.065411726733</v>
      </c>
      <c r="N3681" s="120">
        <v>0.98577732710095611</v>
      </c>
      <c r="O3681" s="123">
        <v>37805.465910891115</v>
      </c>
      <c r="P3681" s="53">
        <v>39400.810523857013</v>
      </c>
      <c r="Q3681" s="54">
        <v>37235.590657728164</v>
      </c>
      <c r="R3681" s="55">
        <v>0.98492611479762826</v>
      </c>
      <c r="S3681" s="121">
        <v>39805.549662158934</v>
      </c>
      <c r="T3681" s="54">
        <v>37268.060635314941</v>
      </c>
      <c r="U3681" s="55">
        <v>0.98578498472038789</v>
      </c>
    </row>
    <row r="3682" spans="1:21" ht="13" x14ac:dyDescent="0.3">
      <c r="A3682" s="44" t="s">
        <v>3638</v>
      </c>
      <c r="B3682" s="44" t="s">
        <v>9899</v>
      </c>
      <c r="C3682" s="98" t="s">
        <v>953</v>
      </c>
      <c r="D3682" s="98" t="s">
        <v>13158</v>
      </c>
      <c r="E3682" s="98" t="s">
        <v>444</v>
      </c>
      <c r="F3682" s="122">
        <v>1.041084786244183</v>
      </c>
      <c r="G3682" s="122">
        <v>1.0537619465175159</v>
      </c>
      <c r="H3682" s="99">
        <v>62403.416666666664</v>
      </c>
      <c r="I3682" s="53">
        <v>64967.247701323351</v>
      </c>
      <c r="J3682" s="54">
        <v>61396.574957225588</v>
      </c>
      <c r="K3682" s="55">
        <v>0.98386559962222564</v>
      </c>
      <c r="L3682" s="121">
        <v>65758.34581601026</v>
      </c>
      <c r="M3682" s="54">
        <v>61565.962608631184</v>
      </c>
      <c r="N3682" s="120">
        <v>0.98657999669298857</v>
      </c>
      <c r="O3682" s="123">
        <v>62940.612985798332</v>
      </c>
      <c r="P3682" s="53">
        <v>65526.514616397704</v>
      </c>
      <c r="Q3682" s="54">
        <v>61925.59094708132</v>
      </c>
      <c r="R3682" s="55">
        <v>0.98387333725291115</v>
      </c>
      <c r="S3682" s="121">
        <v>66324.422854920485</v>
      </c>
      <c r="T3682" s="54">
        <v>62096.432119093188</v>
      </c>
      <c r="U3682" s="55">
        <v>0.98658766054764002</v>
      </c>
    </row>
    <row r="3683" spans="1:21" ht="13" x14ac:dyDescent="0.3">
      <c r="A3683" s="44" t="s">
        <v>3637</v>
      </c>
      <c r="B3683" s="44" t="s">
        <v>9898</v>
      </c>
      <c r="C3683" s="98" t="s">
        <v>953</v>
      </c>
      <c r="D3683" s="98" t="s">
        <v>13158</v>
      </c>
      <c r="E3683" s="98" t="s">
        <v>369</v>
      </c>
      <c r="F3683" s="122">
        <v>1.0481221076270932</v>
      </c>
      <c r="G3683" s="122">
        <v>1.0569661139481743</v>
      </c>
      <c r="H3683" s="99">
        <v>7654</v>
      </c>
      <c r="I3683" s="53">
        <v>8022.3266117777712</v>
      </c>
      <c r="J3683" s="54">
        <v>7581.4105503707015</v>
      </c>
      <c r="K3683" s="55">
        <v>0.99051614193502757</v>
      </c>
      <c r="L3683" s="121">
        <v>8090.018636159326</v>
      </c>
      <c r="M3683" s="54">
        <v>7574.2444350789747</v>
      </c>
      <c r="N3683" s="120">
        <v>0.98957988438450151</v>
      </c>
      <c r="O3683" s="123">
        <v>7737.0529209491015</v>
      </c>
      <c r="P3683" s="53">
        <v>8109.3762143275299</v>
      </c>
      <c r="Q3683" s="54">
        <v>7663.736080337314</v>
      </c>
      <c r="R3683" s="55">
        <v>0.99052393186903598</v>
      </c>
      <c r="S3683" s="121">
        <v>8177.8027592669432</v>
      </c>
      <c r="T3683" s="54">
        <v>7656.4914109385127</v>
      </c>
      <c r="U3683" s="55">
        <v>0.98958757154258858</v>
      </c>
    </row>
    <row r="3684" spans="1:21" ht="13" x14ac:dyDescent="0.3">
      <c r="A3684" s="44" t="s">
        <v>3636</v>
      </c>
      <c r="B3684" s="44" t="s">
        <v>9897</v>
      </c>
      <c r="C3684" s="98" t="s">
        <v>953</v>
      </c>
      <c r="D3684" s="98" t="s">
        <v>13158</v>
      </c>
      <c r="E3684" s="98" t="s">
        <v>375</v>
      </c>
      <c r="F3684" s="122">
        <v>1.0651027000653417</v>
      </c>
      <c r="G3684" s="122">
        <v>1.0762432925035508</v>
      </c>
      <c r="H3684" s="99">
        <v>17196.416666666664</v>
      </c>
      <c r="I3684" s="53">
        <v>18315.949823115308</v>
      </c>
      <c r="J3684" s="54">
        <v>17309.28469368998</v>
      </c>
      <c r="K3684" s="55">
        <v>1.0065634619822919</v>
      </c>
      <c r="L3684" s="121">
        <v>18507.528092596265</v>
      </c>
      <c r="M3684" s="54">
        <v>17327.59193357862</v>
      </c>
      <c r="N3684" s="120">
        <v>1.0076280581852977</v>
      </c>
      <c r="O3684" s="123">
        <v>17355.451316183637</v>
      </c>
      <c r="P3684" s="53">
        <v>18485.338057719779</v>
      </c>
      <c r="Q3684" s="54">
        <v>17469.500549238888</v>
      </c>
      <c r="R3684" s="55">
        <v>1.0065713781207697</v>
      </c>
      <c r="S3684" s="121">
        <v>18678.688067414561</v>
      </c>
      <c r="T3684" s="54">
        <v>17487.975555988949</v>
      </c>
      <c r="U3684" s="55">
        <v>1.0076358855434508</v>
      </c>
    </row>
    <row r="3685" spans="1:21" ht="13" x14ac:dyDescent="0.3">
      <c r="A3685" s="44" t="s">
        <v>3635</v>
      </c>
      <c r="B3685" s="44" t="s">
        <v>9896</v>
      </c>
      <c r="C3685" s="98" t="s">
        <v>953</v>
      </c>
      <c r="D3685" s="98" t="s">
        <v>13158</v>
      </c>
      <c r="E3685" s="98" t="s">
        <v>373</v>
      </c>
      <c r="F3685" s="122">
        <v>1.0421987819625391</v>
      </c>
      <c r="G3685" s="122">
        <v>1.0529046185009885</v>
      </c>
      <c r="H3685" s="99">
        <v>10514.583333333334</v>
      </c>
      <c r="I3685" s="53">
        <v>10958.285942843615</v>
      </c>
      <c r="J3685" s="54">
        <v>10356.006266197497</v>
      </c>
      <c r="K3685" s="55">
        <v>0.98491836888741791</v>
      </c>
      <c r="L3685" s="121">
        <v>11070.853353280187</v>
      </c>
      <c r="M3685" s="54">
        <v>10365.037853913596</v>
      </c>
      <c r="N3685" s="120">
        <v>0.98577732710095622</v>
      </c>
      <c r="O3685" s="123">
        <v>10619.44128056784</v>
      </c>
      <c r="P3685" s="53">
        <v>11067.56876773051</v>
      </c>
      <c r="Q3685" s="54">
        <v>10459.365041791234</v>
      </c>
      <c r="R3685" s="55">
        <v>0.98492611479762837</v>
      </c>
      <c r="S3685" s="121">
        <v>11181.25877020993</v>
      </c>
      <c r="T3685" s="54">
        <v>10468.485760503625</v>
      </c>
      <c r="U3685" s="55">
        <v>0.98578498472038789</v>
      </c>
    </row>
    <row r="3686" spans="1:21" ht="13" x14ac:dyDescent="0.3">
      <c r="A3686" s="44" t="s">
        <v>3634</v>
      </c>
      <c r="B3686" s="44" t="s">
        <v>9895</v>
      </c>
      <c r="C3686" s="98" t="s">
        <v>953</v>
      </c>
      <c r="D3686" s="98" t="s">
        <v>13158</v>
      </c>
      <c r="E3686" s="98" t="s">
        <v>370</v>
      </c>
      <c r="F3686" s="122">
        <v>1.0406437823304757</v>
      </c>
      <c r="G3686" s="122">
        <v>1.0512767876034805</v>
      </c>
      <c r="H3686" s="99">
        <v>16642.583333333328</v>
      </c>
      <c r="I3686" s="53">
        <v>17319.000867750132</v>
      </c>
      <c r="J3686" s="54">
        <v>16367.129170217511</v>
      </c>
      <c r="K3686" s="55">
        <v>0.98344883377785997</v>
      </c>
      <c r="L3686" s="121">
        <v>17495.961544089885</v>
      </c>
      <c r="M3686" s="54">
        <v>16380.51719304701</v>
      </c>
      <c r="N3686" s="120">
        <v>0.9842532775689079</v>
      </c>
      <c r="O3686" s="123">
        <v>16803.677903105312</v>
      </c>
      <c r="P3686" s="53">
        <v>17486.642930150549</v>
      </c>
      <c r="Q3686" s="54">
        <v>16525.687402564687</v>
      </c>
      <c r="R3686" s="55">
        <v>0.98345656813088211</v>
      </c>
      <c r="S3686" s="121">
        <v>17665.316525900143</v>
      </c>
      <c r="T3686" s="54">
        <v>16539.203528575785</v>
      </c>
      <c r="U3686" s="55">
        <v>0.98426092334936677</v>
      </c>
    </row>
    <row r="3687" spans="1:21" ht="13" x14ac:dyDescent="0.3">
      <c r="A3687" s="44" t="s">
        <v>3633</v>
      </c>
      <c r="B3687" s="44" t="s">
        <v>9894</v>
      </c>
      <c r="C3687" s="98" t="s">
        <v>953</v>
      </c>
      <c r="D3687" s="98" t="s">
        <v>13158</v>
      </c>
      <c r="E3687" s="98" t="s">
        <v>374</v>
      </c>
      <c r="F3687" s="122">
        <v>1.0604795485753296</v>
      </c>
      <c r="G3687" s="122">
        <v>1.0596628757645499</v>
      </c>
      <c r="H3687" s="99">
        <v>8574</v>
      </c>
      <c r="I3687" s="53">
        <v>9092.5516494848762</v>
      </c>
      <c r="J3687" s="54">
        <v>8592.8148205772322</v>
      </c>
      <c r="K3687" s="55">
        <v>1.0021944040794533</v>
      </c>
      <c r="L3687" s="121">
        <v>9085.5494968052499</v>
      </c>
      <c r="M3687" s="54">
        <v>8506.3058332436285</v>
      </c>
      <c r="N3687" s="120">
        <v>0.99210471579701753</v>
      </c>
      <c r="O3687" s="123">
        <v>8647.985218879785</v>
      </c>
      <c r="P3687" s="53">
        <v>9171.0114610037563</v>
      </c>
      <c r="Q3687" s="54">
        <v>8667.030554422221</v>
      </c>
      <c r="R3687" s="55">
        <v>1.0022022858573876</v>
      </c>
      <c r="S3687" s="121">
        <v>9163.9488866074735</v>
      </c>
      <c r="T3687" s="54">
        <v>8579.7735658372785</v>
      </c>
      <c r="U3687" s="55">
        <v>0.99211242256825427</v>
      </c>
    </row>
    <row r="3688" spans="1:21" ht="13" x14ac:dyDescent="0.3">
      <c r="A3688" s="44" t="s">
        <v>3632</v>
      </c>
      <c r="B3688" s="44" t="s">
        <v>9893</v>
      </c>
      <c r="C3688" s="98" t="s">
        <v>953</v>
      </c>
      <c r="D3688" s="98" t="s">
        <v>13158</v>
      </c>
      <c r="E3688" s="98" t="s">
        <v>373</v>
      </c>
      <c r="F3688" s="122">
        <v>1.0421987819625391</v>
      </c>
      <c r="G3688" s="122">
        <v>1.0529046185009885</v>
      </c>
      <c r="H3688" s="99">
        <v>13573.25</v>
      </c>
      <c r="I3688" s="53">
        <v>14146.024617273035</v>
      </c>
      <c r="J3688" s="54">
        <v>13368.543250501145</v>
      </c>
      <c r="K3688" s="55">
        <v>0.98491836888741791</v>
      </c>
      <c r="L3688" s="121">
        <v>14291.337613068543</v>
      </c>
      <c r="M3688" s="54">
        <v>13380.202105073055</v>
      </c>
      <c r="N3688" s="120">
        <v>0.98577732710095622</v>
      </c>
      <c r="O3688" s="123">
        <v>13702.621196978998</v>
      </c>
      <c r="P3688" s="53">
        <v>14280.855121185581</v>
      </c>
      <c r="Q3688" s="54">
        <v>13496.06945808415</v>
      </c>
      <c r="R3688" s="55">
        <v>0.98492611479762815</v>
      </c>
      <c r="S3688" s="121">
        <v>14427.55314386873</v>
      </c>
      <c r="T3688" s="54">
        <v>13507.838227293207</v>
      </c>
      <c r="U3688" s="55">
        <v>0.985784984720388</v>
      </c>
    </row>
    <row r="3689" spans="1:21" ht="13" x14ac:dyDescent="0.3">
      <c r="A3689" s="44" t="s">
        <v>3631</v>
      </c>
      <c r="B3689" s="44" t="s">
        <v>9892</v>
      </c>
      <c r="C3689" s="98" t="s">
        <v>1228</v>
      </c>
      <c r="D3689" s="98" t="s">
        <v>13158</v>
      </c>
      <c r="E3689" s="98" t="s">
        <v>368</v>
      </c>
      <c r="F3689" s="122">
        <v>1.0964056805281732</v>
      </c>
      <c r="G3689" s="122">
        <v>1.1063682186632768</v>
      </c>
      <c r="H3689" s="99">
        <v>12022.833333333332</v>
      </c>
      <c r="I3689" s="53">
        <v>13181.902762710137</v>
      </c>
      <c r="J3689" s="54">
        <v>12457.410613580703</v>
      </c>
      <c r="K3689" s="55">
        <v>1.0361459955568464</v>
      </c>
      <c r="L3689" s="121">
        <v>13301.680698285465</v>
      </c>
      <c r="M3689" s="54">
        <v>12453.640162937432</v>
      </c>
      <c r="N3689" s="120">
        <v>1.035832388061946</v>
      </c>
      <c r="O3689" s="123">
        <v>12129.772383807198</v>
      </c>
      <c r="P3689" s="53">
        <v>13299.151345119973</v>
      </c>
      <c r="Q3689" s="54">
        <v>12568.31392547673</v>
      </c>
      <c r="R3689" s="55">
        <v>1.0361541443477513</v>
      </c>
      <c r="S3689" s="121">
        <v>13419.994665063779</v>
      </c>
      <c r="T3689" s="54">
        <v>12564.50869660153</v>
      </c>
      <c r="U3689" s="55">
        <v>1.0358404345142278</v>
      </c>
    </row>
    <row r="3690" spans="1:21" ht="13" x14ac:dyDescent="0.3">
      <c r="A3690" s="44" t="s">
        <v>3630</v>
      </c>
      <c r="B3690" s="44" t="s">
        <v>13388</v>
      </c>
      <c r="C3690" s="98" t="s">
        <v>953</v>
      </c>
      <c r="D3690" s="98" t="s">
        <v>13158</v>
      </c>
      <c r="E3690" s="98" t="s">
        <v>374</v>
      </c>
      <c r="F3690" s="122">
        <v>1.0604795485753296</v>
      </c>
      <c r="G3690" s="122">
        <v>1.0596628757645499</v>
      </c>
      <c r="H3690" s="99">
        <v>575.25</v>
      </c>
      <c r="I3690" s="53">
        <v>610.04086031795828</v>
      </c>
      <c r="J3690" s="54">
        <v>576.51233094670533</v>
      </c>
      <c r="K3690" s="55">
        <v>1.002194404079453</v>
      </c>
      <c r="L3690" s="121">
        <v>609.57106928355734</v>
      </c>
      <c r="M3690" s="54">
        <v>570.70823776223449</v>
      </c>
      <c r="N3690" s="120">
        <v>0.99210471579701776</v>
      </c>
      <c r="O3690" s="123">
        <v>580.5945919853383</v>
      </c>
      <c r="P3690" s="53">
        <v>615.70869081388923</v>
      </c>
      <c r="Q3690" s="54">
        <v>581.87322724414344</v>
      </c>
      <c r="R3690" s="55">
        <v>1.0022022858573878</v>
      </c>
      <c r="S3690" s="121">
        <v>615.23453499652908</v>
      </c>
      <c r="T3690" s="54">
        <v>576.01510718460111</v>
      </c>
      <c r="U3690" s="55">
        <v>0.99211242256825427</v>
      </c>
    </row>
    <row r="3691" spans="1:21" ht="13" x14ac:dyDescent="0.3">
      <c r="A3691" s="44" t="s">
        <v>3629</v>
      </c>
      <c r="B3691" s="44" t="s">
        <v>9399</v>
      </c>
      <c r="C3691" s="98" t="s">
        <v>1228</v>
      </c>
      <c r="D3691" s="98" t="s">
        <v>13158</v>
      </c>
      <c r="E3691" s="98" t="s">
        <v>368</v>
      </c>
      <c r="F3691" s="122">
        <v>1.0964056805281732</v>
      </c>
      <c r="G3691" s="122">
        <v>1.1063682186632768</v>
      </c>
      <c r="H3691" s="99">
        <v>9473</v>
      </c>
      <c r="I3691" s="53">
        <v>10386.251011643384</v>
      </c>
      <c r="J3691" s="54">
        <v>9815.4110159100055</v>
      </c>
      <c r="K3691" s="55">
        <v>1.0361459955568464</v>
      </c>
      <c r="L3691" s="121">
        <v>10480.626135397222</v>
      </c>
      <c r="M3691" s="54">
        <v>9812.440212110816</v>
      </c>
      <c r="N3691" s="120">
        <v>1.0358323880619462</v>
      </c>
      <c r="O3691" s="123">
        <v>9554.2714922566847</v>
      </c>
      <c r="P3691" s="53">
        <v>10475.357537418615</v>
      </c>
      <c r="Q3691" s="54">
        <v>9899.6980029253373</v>
      </c>
      <c r="R3691" s="55">
        <v>1.0361541443477511</v>
      </c>
      <c r="S3691" s="121">
        <v>10570.542331513356</v>
      </c>
      <c r="T3691" s="54">
        <v>9896.7007340060645</v>
      </c>
      <c r="U3691" s="55">
        <v>1.0358404345142278</v>
      </c>
    </row>
    <row r="3692" spans="1:21" ht="13" x14ac:dyDescent="0.3">
      <c r="A3692" s="44" t="s">
        <v>3628</v>
      </c>
      <c r="B3692" s="44" t="s">
        <v>9891</v>
      </c>
      <c r="C3692" s="98" t="s">
        <v>953</v>
      </c>
      <c r="D3692" s="98" t="s">
        <v>13158</v>
      </c>
      <c r="E3692" s="98" t="s">
        <v>443</v>
      </c>
      <c r="F3692" s="122">
        <v>1.0573540655835565</v>
      </c>
      <c r="G3692" s="122">
        <v>1.0586865147649653</v>
      </c>
      <c r="H3692" s="99">
        <v>2956.083333333333</v>
      </c>
      <c r="I3692" s="53">
        <v>3125.6267307037915</v>
      </c>
      <c r="J3692" s="54">
        <v>2953.8387826156031</v>
      </c>
      <c r="K3692" s="55">
        <v>0.99924070113571561</v>
      </c>
      <c r="L3692" s="121">
        <v>3129.5655615214678</v>
      </c>
      <c r="M3692" s="54">
        <v>2930.0420190159316</v>
      </c>
      <c r="N3692" s="120">
        <v>0.99119060209712129</v>
      </c>
      <c r="O3692" s="123">
        <v>2985.2970183931811</v>
      </c>
      <c r="P3692" s="53">
        <v>3156.5159393724994</v>
      </c>
      <c r="Q3692" s="54">
        <v>2983.053745858906</v>
      </c>
      <c r="R3692" s="55">
        <v>0.99924855968419435</v>
      </c>
      <c r="S3692" s="121">
        <v>3160.4936959409197</v>
      </c>
      <c r="T3692" s="54">
        <v>2959.0213349026894</v>
      </c>
      <c r="U3692" s="55">
        <v>0.99119830176742862</v>
      </c>
    </row>
    <row r="3693" spans="1:21" ht="13" x14ac:dyDescent="0.3">
      <c r="A3693" s="44" t="s">
        <v>3627</v>
      </c>
      <c r="B3693" s="44" t="s">
        <v>9890</v>
      </c>
      <c r="C3693" s="98" t="s">
        <v>953</v>
      </c>
      <c r="D3693" s="98" t="s">
        <v>13158</v>
      </c>
      <c r="E3693" s="98" t="s">
        <v>375</v>
      </c>
      <c r="F3693" s="122">
        <v>1.0651027000653417</v>
      </c>
      <c r="G3693" s="122">
        <v>1.0762432925035508</v>
      </c>
      <c r="H3693" s="99">
        <v>4014</v>
      </c>
      <c r="I3693" s="53">
        <v>4275.3222380622819</v>
      </c>
      <c r="J3693" s="54">
        <v>4040.3457363969196</v>
      </c>
      <c r="K3693" s="55">
        <v>1.0065634619822919</v>
      </c>
      <c r="L3693" s="121">
        <v>4320.0405761092525</v>
      </c>
      <c r="M3693" s="54">
        <v>4044.6190255557849</v>
      </c>
      <c r="N3693" s="120">
        <v>1.0076280581852977</v>
      </c>
      <c r="O3693" s="123">
        <v>4047.2083305736305</v>
      </c>
      <c r="P3693" s="53">
        <v>4310.692520620918</v>
      </c>
      <c r="Q3693" s="54">
        <v>4073.8040668473586</v>
      </c>
      <c r="R3693" s="55">
        <v>1.0065713781207697</v>
      </c>
      <c r="S3693" s="121">
        <v>4355.7808191443628</v>
      </c>
      <c r="T3693" s="54">
        <v>4078.1123501563911</v>
      </c>
      <c r="U3693" s="55">
        <v>1.0076358855434508</v>
      </c>
    </row>
    <row r="3694" spans="1:21" ht="13" x14ac:dyDescent="0.3">
      <c r="A3694" s="44" t="s">
        <v>3626</v>
      </c>
      <c r="B3694" s="44" t="s">
        <v>9889</v>
      </c>
      <c r="C3694" s="98" t="s">
        <v>953</v>
      </c>
      <c r="D3694" s="98" t="s">
        <v>13158</v>
      </c>
      <c r="E3694" s="98" t="s">
        <v>444</v>
      </c>
      <c r="F3694" s="122">
        <v>1.041084786244183</v>
      </c>
      <c r="G3694" s="122">
        <v>1.0537619465175159</v>
      </c>
      <c r="H3694" s="99">
        <v>13450</v>
      </c>
      <c r="I3694" s="53">
        <v>14002.590374984262</v>
      </c>
      <c r="J3694" s="54">
        <v>13232.992314918936</v>
      </c>
      <c r="K3694" s="55">
        <v>0.98386559962222575</v>
      </c>
      <c r="L3694" s="121">
        <v>14173.098180660589</v>
      </c>
      <c r="M3694" s="54">
        <v>13269.500955520694</v>
      </c>
      <c r="N3694" s="120">
        <v>0.98657999669298846</v>
      </c>
      <c r="O3694" s="123">
        <v>13572.073918866179</v>
      </c>
      <c r="P3694" s="53">
        <v>14129.679674713047</v>
      </c>
      <c r="Q3694" s="54">
        <v>13353.201659998063</v>
      </c>
      <c r="R3694" s="55">
        <v>0.98387333725291115</v>
      </c>
      <c r="S3694" s="121">
        <v>14301.735031024034</v>
      </c>
      <c r="T3694" s="54">
        <v>13390.040656393825</v>
      </c>
      <c r="U3694" s="55">
        <v>0.98658766054764002</v>
      </c>
    </row>
    <row r="3695" spans="1:21" ht="13" x14ac:dyDescent="0.3">
      <c r="A3695" s="44" t="s">
        <v>3625</v>
      </c>
      <c r="B3695" s="44" t="s">
        <v>13389</v>
      </c>
      <c r="C3695" s="98" t="s">
        <v>953</v>
      </c>
      <c r="D3695" s="98" t="s">
        <v>13158</v>
      </c>
      <c r="E3695" s="98" t="s">
        <v>370</v>
      </c>
      <c r="F3695" s="122">
        <v>1.0406437823304757</v>
      </c>
      <c r="G3695" s="122">
        <v>1.0512767876034805</v>
      </c>
      <c r="H3695" s="99">
        <v>15133.166666666666</v>
      </c>
      <c r="I3695" s="53">
        <v>15748.235798637477</v>
      </c>
      <c r="J3695" s="54">
        <v>14882.695109699318</v>
      </c>
      <c r="K3695" s="55">
        <v>0.98344883377785997</v>
      </c>
      <c r="L3695" s="121">
        <v>15909.146839601404</v>
      </c>
      <c r="M3695" s="54">
        <v>14894.868891663213</v>
      </c>
      <c r="N3695" s="120">
        <v>0.98425327756890801</v>
      </c>
      <c r="O3695" s="123">
        <v>15268.993886189764</v>
      </c>
      <c r="P3695" s="53">
        <v>15889.583550105426</v>
      </c>
      <c r="Q3695" s="54">
        <v>15016.392326123607</v>
      </c>
      <c r="R3695" s="55">
        <v>0.98345656813088211</v>
      </c>
      <c r="S3695" s="121">
        <v>16051.93884261076</v>
      </c>
      <c r="T3695" s="54">
        <v>15028.674021036972</v>
      </c>
      <c r="U3695" s="55">
        <v>0.98426092334936666</v>
      </c>
    </row>
    <row r="3696" spans="1:21" ht="13" x14ac:dyDescent="0.3">
      <c r="A3696" s="44" t="s">
        <v>3624</v>
      </c>
      <c r="B3696" s="44" t="s">
        <v>9888</v>
      </c>
      <c r="C3696" s="98" t="s">
        <v>1228</v>
      </c>
      <c r="D3696" s="98" t="s">
        <v>13158</v>
      </c>
      <c r="E3696" s="98" t="s">
        <v>368</v>
      </c>
      <c r="F3696" s="122">
        <v>1.0964056805281732</v>
      </c>
      <c r="G3696" s="122">
        <v>1.1063682186632768</v>
      </c>
      <c r="H3696" s="99">
        <v>5649.0000000000018</v>
      </c>
      <c r="I3696" s="53">
        <v>6193.5956893036528</v>
      </c>
      <c r="J3696" s="54">
        <v>5853.1887289006272</v>
      </c>
      <c r="K3696" s="55">
        <v>1.0361459955568464</v>
      </c>
      <c r="L3696" s="121">
        <v>6249.8740672288532</v>
      </c>
      <c r="M3696" s="54">
        <v>5851.4171601619355</v>
      </c>
      <c r="N3696" s="120">
        <v>1.0358323880619462</v>
      </c>
      <c r="O3696" s="123">
        <v>5691.8042906709852</v>
      </c>
      <c r="P3696" s="53">
        <v>6240.5265567462975</v>
      </c>
      <c r="Q3696" s="54">
        <v>5897.5866045950534</v>
      </c>
      <c r="R3696" s="55">
        <v>1.0361541443477511</v>
      </c>
      <c r="S3696" s="121">
        <v>6297.2313740496538</v>
      </c>
      <c r="T3696" s="54">
        <v>5895.8010296185794</v>
      </c>
      <c r="U3696" s="55">
        <v>1.0358404345142278</v>
      </c>
    </row>
    <row r="3697" spans="1:21" ht="13" x14ac:dyDescent="0.3">
      <c r="A3697" s="44" t="s">
        <v>3623</v>
      </c>
      <c r="B3697" s="44" t="s">
        <v>13390</v>
      </c>
      <c r="C3697" s="98" t="s">
        <v>953</v>
      </c>
      <c r="D3697" s="98" t="s">
        <v>13158</v>
      </c>
      <c r="E3697" s="98" t="s">
        <v>444</v>
      </c>
      <c r="F3697" s="122">
        <v>1.041084786244183</v>
      </c>
      <c r="G3697" s="122">
        <v>1.0537619465175159</v>
      </c>
      <c r="H3697" s="99">
        <v>19816.583333333336</v>
      </c>
      <c r="I3697" s="53">
        <v>20630.743423673375</v>
      </c>
      <c r="J3697" s="54">
        <v>19496.854643713807</v>
      </c>
      <c r="K3697" s="55">
        <v>0.98386559962222575</v>
      </c>
      <c r="L3697" s="121">
        <v>20881.961426659898</v>
      </c>
      <c r="M3697" s="54">
        <v>19550.644719466331</v>
      </c>
      <c r="N3697" s="120">
        <v>0.98657999669298835</v>
      </c>
      <c r="O3697" s="123">
        <v>20044.109539654033</v>
      </c>
      <c r="P3697" s="53">
        <v>20867.61749554571</v>
      </c>
      <c r="Q3697" s="54">
        <v>19720.864945042325</v>
      </c>
      <c r="R3697" s="55">
        <v>0.98387333725291115</v>
      </c>
      <c r="S3697" s="121">
        <v>21121.719884716142</v>
      </c>
      <c r="T3697" s="54">
        <v>19775.271138487904</v>
      </c>
      <c r="U3697" s="55">
        <v>0.98658766054763991</v>
      </c>
    </row>
    <row r="3698" spans="1:21" ht="13" x14ac:dyDescent="0.3">
      <c r="A3698" s="44" t="s">
        <v>3622</v>
      </c>
      <c r="B3698" s="44" t="s">
        <v>9887</v>
      </c>
      <c r="C3698" s="98" t="s">
        <v>953</v>
      </c>
      <c r="D3698" s="98" t="s">
        <v>13158</v>
      </c>
      <c r="E3698" s="98" t="s">
        <v>375</v>
      </c>
      <c r="F3698" s="122">
        <v>1.0651027000653417</v>
      </c>
      <c r="G3698" s="122">
        <v>1.0762432925035508</v>
      </c>
      <c r="H3698" s="99">
        <v>7694.8333333333339</v>
      </c>
      <c r="I3698" s="53">
        <v>8195.7877598861269</v>
      </c>
      <c r="J3698" s="54">
        <v>7745.3380793767383</v>
      </c>
      <c r="K3698" s="55">
        <v>1.0065634619822916</v>
      </c>
      <c r="L3698" s="121">
        <v>8281.5127619327395</v>
      </c>
      <c r="M3698" s="54">
        <v>7753.5299697261689</v>
      </c>
      <c r="N3698" s="120">
        <v>1.0076280581852977</v>
      </c>
      <c r="O3698" s="123">
        <v>7764.5923139966471</v>
      </c>
      <c r="P3698" s="53">
        <v>8270.0882385444274</v>
      </c>
      <c r="Q3698" s="54">
        <v>7815.6163860455399</v>
      </c>
      <c r="R3698" s="55">
        <v>1.0065713781207695</v>
      </c>
      <c r="S3698" s="121">
        <v>8356.5903969635165</v>
      </c>
      <c r="T3698" s="54">
        <v>7823.8818521978847</v>
      </c>
      <c r="U3698" s="55">
        <v>1.0076358855434511</v>
      </c>
    </row>
    <row r="3699" spans="1:21" ht="13" x14ac:dyDescent="0.3">
      <c r="A3699" s="44" t="s">
        <v>3621</v>
      </c>
      <c r="B3699" s="44" t="s">
        <v>9886</v>
      </c>
      <c r="C3699" s="98" t="s">
        <v>953</v>
      </c>
      <c r="D3699" s="98" t="s">
        <v>13158</v>
      </c>
      <c r="E3699" s="98" t="s">
        <v>443</v>
      </c>
      <c r="F3699" s="122">
        <v>1.0573540655835565</v>
      </c>
      <c r="G3699" s="122">
        <v>1.0586865147649653</v>
      </c>
      <c r="H3699" s="99">
        <v>11265.5</v>
      </c>
      <c r="I3699" s="53">
        <v>11911.622225831556</v>
      </c>
      <c r="J3699" s="54">
        <v>11256.946118644404</v>
      </c>
      <c r="K3699" s="55">
        <v>0.99924070113571561</v>
      </c>
      <c r="L3699" s="121">
        <v>11926.632932084716</v>
      </c>
      <c r="M3699" s="54">
        <v>11166.257727925118</v>
      </c>
      <c r="N3699" s="120">
        <v>0.99119060209712118</v>
      </c>
      <c r="O3699" s="123">
        <v>11372.043164852777</v>
      </c>
      <c r="P3699" s="53">
        <v>12024.27607434878</v>
      </c>
      <c r="Q3699" s="54">
        <v>11363.497753145626</v>
      </c>
      <c r="R3699" s="55">
        <v>0.99924855968419446</v>
      </c>
      <c r="S3699" s="121">
        <v>12039.428743954733</v>
      </c>
      <c r="T3699" s="54">
        <v>11271.949872627967</v>
      </c>
      <c r="U3699" s="55">
        <v>0.99119830176742862</v>
      </c>
    </row>
    <row r="3700" spans="1:21" ht="13" x14ac:dyDescent="0.3">
      <c r="A3700" s="44" t="s">
        <v>3620</v>
      </c>
      <c r="B3700" s="44" t="s">
        <v>9885</v>
      </c>
      <c r="C3700" s="98" t="s">
        <v>953</v>
      </c>
      <c r="D3700" s="98" t="s">
        <v>13158</v>
      </c>
      <c r="E3700" s="98" t="s">
        <v>443</v>
      </c>
      <c r="F3700" s="122">
        <v>1.0573540655835565</v>
      </c>
      <c r="G3700" s="122">
        <v>1.0586865147649653</v>
      </c>
      <c r="H3700" s="99">
        <v>6656.25</v>
      </c>
      <c r="I3700" s="53">
        <v>7038.0129990405476</v>
      </c>
      <c r="J3700" s="54">
        <v>6651.1959169346064</v>
      </c>
      <c r="K3700" s="55">
        <v>0.9992407011357155</v>
      </c>
      <c r="L3700" s="121">
        <v>7046.8821139043002</v>
      </c>
      <c r="M3700" s="54">
        <v>6597.6124452089625</v>
      </c>
      <c r="N3700" s="120">
        <v>0.99119060209712118</v>
      </c>
      <c r="O3700" s="123">
        <v>6714.8616574278003</v>
      </c>
      <c r="P3700" s="53">
        <v>7099.9862733124228</v>
      </c>
      <c r="Q3700" s="54">
        <v>6709.8158396633507</v>
      </c>
      <c r="R3700" s="55">
        <v>0.99924855968419424</v>
      </c>
      <c r="S3700" s="121">
        <v>7108.9334852311367</v>
      </c>
      <c r="T3700" s="54">
        <v>6655.7594714456573</v>
      </c>
      <c r="U3700" s="55">
        <v>0.99119830176742874</v>
      </c>
    </row>
    <row r="3701" spans="1:21" ht="13" x14ac:dyDescent="0.3">
      <c r="A3701" s="44" t="s">
        <v>3619</v>
      </c>
      <c r="B3701" s="44" t="s">
        <v>8163</v>
      </c>
      <c r="C3701" s="98" t="s">
        <v>953</v>
      </c>
      <c r="D3701" s="98" t="s">
        <v>13158</v>
      </c>
      <c r="E3701" s="98" t="s">
        <v>370</v>
      </c>
      <c r="F3701" s="122">
        <v>1.0406437823304757</v>
      </c>
      <c r="G3701" s="122">
        <v>1.0512767876034805</v>
      </c>
      <c r="H3701" s="99">
        <v>9314.4166666666679</v>
      </c>
      <c r="I3701" s="53">
        <v>9692.9897902020239</v>
      </c>
      <c r="J3701" s="54">
        <v>9160.2522081543975</v>
      </c>
      <c r="K3701" s="55">
        <v>0.98344883377786008</v>
      </c>
      <c r="L3701" s="121">
        <v>9792.0300317336532</v>
      </c>
      <c r="M3701" s="54">
        <v>9167.7451328091302</v>
      </c>
      <c r="N3701" s="120">
        <v>0.9842532775689079</v>
      </c>
      <c r="O3701" s="123">
        <v>9416.0497962329791</v>
      </c>
      <c r="P3701" s="53">
        <v>9798.7536745639918</v>
      </c>
      <c r="Q3701" s="54">
        <v>9260.2760179527759</v>
      </c>
      <c r="R3701" s="55">
        <v>0.98345656813088189</v>
      </c>
      <c r="S3701" s="121">
        <v>9898.8745816982137</v>
      </c>
      <c r="T3701" s="54">
        <v>9267.8498667438871</v>
      </c>
      <c r="U3701" s="55">
        <v>0.98426092334936655</v>
      </c>
    </row>
    <row r="3702" spans="1:21" ht="13" x14ac:dyDescent="0.3">
      <c r="A3702" s="44" t="s">
        <v>3618</v>
      </c>
      <c r="B3702" s="44" t="s">
        <v>9884</v>
      </c>
      <c r="C3702" s="98" t="s">
        <v>953</v>
      </c>
      <c r="D3702" s="98" t="s">
        <v>13158</v>
      </c>
      <c r="E3702" s="98" t="s">
        <v>443</v>
      </c>
      <c r="F3702" s="122">
        <v>1.0573540655835565</v>
      </c>
      <c r="G3702" s="122">
        <v>1.0586865147649653</v>
      </c>
      <c r="H3702" s="99">
        <v>6378.2499999999991</v>
      </c>
      <c r="I3702" s="53">
        <v>6744.0685688083186</v>
      </c>
      <c r="J3702" s="54">
        <v>6373.4070020188774</v>
      </c>
      <c r="K3702" s="55">
        <v>0.99924070113571561</v>
      </c>
      <c r="L3702" s="121">
        <v>6752.5672627996391</v>
      </c>
      <c r="M3702" s="54">
        <v>6322.061457825962</v>
      </c>
      <c r="N3702" s="120">
        <v>0.99119060209712118</v>
      </c>
      <c r="O3702" s="123">
        <v>6430.7023215582212</v>
      </c>
      <c r="P3702" s="53">
        <v>6799.5292442572008</v>
      </c>
      <c r="Q3702" s="54">
        <v>6425.8700325748578</v>
      </c>
      <c r="R3702" s="55">
        <v>0.99924855968419446</v>
      </c>
      <c r="S3702" s="121">
        <v>6808.0978283014447</v>
      </c>
      <c r="T3702" s="54">
        <v>6374.1012203003702</v>
      </c>
      <c r="U3702" s="55">
        <v>0.99119830176742874</v>
      </c>
    </row>
    <row r="3703" spans="1:21" ht="13" x14ac:dyDescent="0.3">
      <c r="A3703" s="44" t="s">
        <v>3617</v>
      </c>
      <c r="B3703" s="44" t="s">
        <v>9883</v>
      </c>
      <c r="C3703" s="98" t="s">
        <v>953</v>
      </c>
      <c r="D3703" s="98" t="s">
        <v>13158</v>
      </c>
      <c r="E3703" s="98" t="s">
        <v>376</v>
      </c>
      <c r="F3703" s="122">
        <v>1.066118191119872</v>
      </c>
      <c r="G3703" s="122">
        <v>1.0734553403240312</v>
      </c>
      <c r="H3703" s="99">
        <v>9870.3333333333321</v>
      </c>
      <c r="I3703" s="53">
        <v>10522.941919083509</v>
      </c>
      <c r="J3703" s="54">
        <v>9944.5892378842727</v>
      </c>
      <c r="K3703" s="55">
        <v>1.0075231405103786</v>
      </c>
      <c r="L3703" s="121">
        <v>10595.362027444962</v>
      </c>
      <c r="M3703" s="54">
        <v>9919.861187380533</v>
      </c>
      <c r="N3703" s="120">
        <v>1.0050178501955895</v>
      </c>
      <c r="O3703" s="123">
        <v>9957.1302639620699</v>
      </c>
      <c r="P3703" s="53">
        <v>10615.477705760177</v>
      </c>
      <c r="Q3703" s="54">
        <v>10032.118051190568</v>
      </c>
      <c r="R3703" s="55">
        <v>1.0075310641962676</v>
      </c>
      <c r="S3703" s="121">
        <v>10688.534656152115</v>
      </c>
      <c r="T3703" s="54">
        <v>10007.171388134962</v>
      </c>
      <c r="U3703" s="55">
        <v>1.005025657277379</v>
      </c>
    </row>
    <row r="3704" spans="1:21" ht="13" x14ac:dyDescent="0.3">
      <c r="A3704" s="44" t="s">
        <v>3616</v>
      </c>
      <c r="B3704" s="44" t="s">
        <v>9882</v>
      </c>
      <c r="C3704" s="98" t="s">
        <v>953</v>
      </c>
      <c r="D3704" s="98" t="s">
        <v>13158</v>
      </c>
      <c r="E3704" s="98" t="s">
        <v>372</v>
      </c>
      <c r="F3704" s="122">
        <v>1.0406932364526484</v>
      </c>
      <c r="G3704" s="122">
        <v>1.0512694474170927</v>
      </c>
      <c r="H3704" s="99">
        <v>12876.5</v>
      </c>
      <c r="I3704" s="53">
        <v>13400.486459182528</v>
      </c>
      <c r="J3704" s="54">
        <v>12663.980705122709</v>
      </c>
      <c r="K3704" s="55">
        <v>0.98349556984605357</v>
      </c>
      <c r="L3704" s="121">
        <v>13536.671039666195</v>
      </c>
      <c r="M3704" s="54">
        <v>12673.648838510186</v>
      </c>
      <c r="N3704" s="120">
        <v>0.98424640535162389</v>
      </c>
      <c r="O3704" s="123">
        <v>13008.471581864249</v>
      </c>
      <c r="P3704" s="53">
        <v>13537.828391832609</v>
      </c>
      <c r="Q3704" s="54">
        <v>12793.874788124618</v>
      </c>
      <c r="R3704" s="55">
        <v>0.98350330456663249</v>
      </c>
      <c r="S3704" s="121">
        <v>13675.408731607384</v>
      </c>
      <c r="T3704" s="54">
        <v>12803.640852792012</v>
      </c>
      <c r="U3704" s="55">
        <v>0.98425405107869846</v>
      </c>
    </row>
    <row r="3705" spans="1:21" ht="13" x14ac:dyDescent="0.3">
      <c r="A3705" s="44" t="s">
        <v>3615</v>
      </c>
      <c r="B3705" s="44" t="s">
        <v>9881</v>
      </c>
      <c r="C3705" s="98" t="s">
        <v>953</v>
      </c>
      <c r="D3705" s="98" t="s">
        <v>13158</v>
      </c>
      <c r="E3705" s="98" t="s">
        <v>373</v>
      </c>
      <c r="F3705" s="122">
        <v>1.0421987819625391</v>
      </c>
      <c r="G3705" s="122">
        <v>1.0529046185009885</v>
      </c>
      <c r="H3705" s="99">
        <v>13211.25</v>
      </c>
      <c r="I3705" s="53">
        <v>13768.748658202596</v>
      </c>
      <c r="J3705" s="54">
        <v>13012.002800963901</v>
      </c>
      <c r="K3705" s="55">
        <v>0.98491836888741802</v>
      </c>
      <c r="L3705" s="121">
        <v>13910.186141171183</v>
      </c>
      <c r="M3705" s="54">
        <v>13023.350712662506</v>
      </c>
      <c r="N3705" s="120">
        <v>0.98577732710095611</v>
      </c>
      <c r="O3705" s="123">
        <v>13338.792175205068</v>
      </c>
      <c r="P3705" s="53">
        <v>13901.672957850169</v>
      </c>
      <c r="Q3705" s="54">
        <v>13137.724753217732</v>
      </c>
      <c r="R3705" s="55">
        <v>0.98492611479762826</v>
      </c>
      <c r="S3705" s="121">
        <v>14044.475886498263</v>
      </c>
      <c r="T3705" s="54">
        <v>13149.18104062296</v>
      </c>
      <c r="U3705" s="55">
        <v>0.98578498472038811</v>
      </c>
    </row>
    <row r="3706" spans="1:21" ht="13" x14ac:dyDescent="0.3">
      <c r="A3706" s="44" t="s">
        <v>3614</v>
      </c>
      <c r="B3706" s="44" t="s">
        <v>9880</v>
      </c>
      <c r="C3706" s="98" t="s">
        <v>953</v>
      </c>
      <c r="D3706" s="98" t="s">
        <v>13158</v>
      </c>
      <c r="E3706" s="98" t="s">
        <v>443</v>
      </c>
      <c r="F3706" s="122">
        <v>1.0573540655835565</v>
      </c>
      <c r="G3706" s="122">
        <v>1.0586865147649653</v>
      </c>
      <c r="H3706" s="99">
        <v>573.16666666666674</v>
      </c>
      <c r="I3706" s="53">
        <v>606.04010525697515</v>
      </c>
      <c r="J3706" s="54">
        <v>572.73146186762096</v>
      </c>
      <c r="K3706" s="55">
        <v>0.99924070113571539</v>
      </c>
      <c r="L3706" s="121">
        <v>606.80382071278609</v>
      </c>
      <c r="M3706" s="54">
        <v>568.11741343533345</v>
      </c>
      <c r="N3706" s="120">
        <v>0.99119060209712129</v>
      </c>
      <c r="O3706" s="123">
        <v>578.62303379036575</v>
      </c>
      <c r="P3706" s="53">
        <v>611.8094172185348</v>
      </c>
      <c r="Q3706" s="54">
        <v>578.18823311512188</v>
      </c>
      <c r="R3706" s="55">
        <v>0.99924855968419435</v>
      </c>
      <c r="S3706" s="121">
        <v>612.58040300625305</v>
      </c>
      <c r="T3706" s="54">
        <v>573.53016845652803</v>
      </c>
      <c r="U3706" s="55">
        <v>0.99119830176742862</v>
      </c>
    </row>
    <row r="3707" spans="1:21" ht="13" x14ac:dyDescent="0.3">
      <c r="A3707" s="44" t="s">
        <v>3613</v>
      </c>
      <c r="B3707" s="44" t="s">
        <v>9879</v>
      </c>
      <c r="C3707" s="98" t="s">
        <v>953</v>
      </c>
      <c r="D3707" s="98" t="s">
        <v>13158</v>
      </c>
      <c r="E3707" s="98" t="s">
        <v>376</v>
      </c>
      <c r="F3707" s="122">
        <v>1.066118191119872</v>
      </c>
      <c r="G3707" s="122">
        <v>1.0734553403240312</v>
      </c>
      <c r="H3707" s="99">
        <v>17716.499999999993</v>
      </c>
      <c r="I3707" s="53">
        <v>18887.882932975204</v>
      </c>
      <c r="J3707" s="54">
        <v>17849.783718852115</v>
      </c>
      <c r="K3707" s="55">
        <v>1.0075231405103786</v>
      </c>
      <c r="L3707" s="121">
        <v>19017.871536850693</v>
      </c>
      <c r="M3707" s="54">
        <v>17805.398742990154</v>
      </c>
      <c r="N3707" s="120">
        <v>1.0050178501955895</v>
      </c>
      <c r="O3707" s="123">
        <v>17856.554106472606</v>
      </c>
      <c r="P3707" s="53">
        <v>19037.197163626697</v>
      </c>
      <c r="Q3707" s="54">
        <v>17991.032961772577</v>
      </c>
      <c r="R3707" s="55">
        <v>1.0075310641962676</v>
      </c>
      <c r="S3707" s="121">
        <v>19168.213365378029</v>
      </c>
      <c r="T3707" s="54">
        <v>17946.295027566714</v>
      </c>
      <c r="U3707" s="55">
        <v>1.005025657277379</v>
      </c>
    </row>
    <row r="3708" spans="1:21" ht="13" x14ac:dyDescent="0.3">
      <c r="A3708" s="44" t="s">
        <v>3612</v>
      </c>
      <c r="B3708" s="44" t="s">
        <v>9878</v>
      </c>
      <c r="C3708" s="98" t="s">
        <v>953</v>
      </c>
      <c r="D3708" s="98" t="s">
        <v>13158</v>
      </c>
      <c r="E3708" s="98" t="s">
        <v>443</v>
      </c>
      <c r="F3708" s="122">
        <v>1.0573540655835565</v>
      </c>
      <c r="G3708" s="122">
        <v>1.0586865147649653</v>
      </c>
      <c r="H3708" s="99">
        <v>4641.6666666666661</v>
      </c>
      <c r="I3708" s="53">
        <v>4907.8851210836738</v>
      </c>
      <c r="J3708" s="54">
        <v>4638.1422544382785</v>
      </c>
      <c r="K3708" s="55">
        <v>0.99924070113571539</v>
      </c>
      <c r="L3708" s="121">
        <v>4914.0699060340467</v>
      </c>
      <c r="M3708" s="54">
        <v>4600.7763780674704</v>
      </c>
      <c r="N3708" s="120">
        <v>0.99119060209712118</v>
      </c>
      <c r="O3708" s="123">
        <v>4686.3263368213193</v>
      </c>
      <c r="P3708" s="53">
        <v>4955.1062048893173</v>
      </c>
      <c r="Q3708" s="54">
        <v>4682.8048422788097</v>
      </c>
      <c r="R3708" s="55">
        <v>0.99924855968419435</v>
      </c>
      <c r="S3708" s="121">
        <v>4961.3504965806296</v>
      </c>
      <c r="T3708" s="54">
        <v>4645.0787065852664</v>
      </c>
      <c r="U3708" s="55">
        <v>0.99119830176742862</v>
      </c>
    </row>
    <row r="3709" spans="1:21" ht="13" x14ac:dyDescent="0.3">
      <c r="A3709" s="44" t="s">
        <v>3611</v>
      </c>
      <c r="B3709" s="44" t="s">
        <v>9877</v>
      </c>
      <c r="C3709" s="98" t="s">
        <v>953</v>
      </c>
      <c r="D3709" s="98" t="s">
        <v>13158</v>
      </c>
      <c r="E3709" s="98" t="s">
        <v>443</v>
      </c>
      <c r="F3709" s="122">
        <v>1.0573540655835565</v>
      </c>
      <c r="G3709" s="122">
        <v>1.0586865147649653</v>
      </c>
      <c r="H3709" s="99">
        <v>46142.916666666672</v>
      </c>
      <c r="I3709" s="53">
        <v>48789.400535383254</v>
      </c>
      <c r="J3709" s="54">
        <v>46107.880402446899</v>
      </c>
      <c r="K3709" s="55">
        <v>0.9992407011357155</v>
      </c>
      <c r="L3709" s="121">
        <v>48850.883626923569</v>
      </c>
      <c r="M3709" s="54">
        <v>45736.425353350627</v>
      </c>
      <c r="N3709" s="120">
        <v>0.99119060209712118</v>
      </c>
      <c r="O3709" s="123">
        <v>46543.853490189751</v>
      </c>
      <c r="P3709" s="53">
        <v>49213.332715777542</v>
      </c>
      <c r="Q3709" s="54">
        <v>46508.878562224272</v>
      </c>
      <c r="R3709" s="55">
        <v>0.99924855968419435</v>
      </c>
      <c r="S3709" s="121">
        <v>49275.350035260155</v>
      </c>
      <c r="T3709" s="54">
        <v>46134.188537188085</v>
      </c>
      <c r="U3709" s="55">
        <v>0.99119830176742862</v>
      </c>
    </row>
    <row r="3710" spans="1:21" ht="13" x14ac:dyDescent="0.3">
      <c r="A3710" s="44" t="s">
        <v>3610</v>
      </c>
      <c r="B3710" s="44" t="s">
        <v>9876</v>
      </c>
      <c r="C3710" s="98" t="s">
        <v>953</v>
      </c>
      <c r="D3710" s="98" t="s">
        <v>13158</v>
      </c>
      <c r="E3710" s="98" t="s">
        <v>375</v>
      </c>
      <c r="F3710" s="122">
        <v>1.0651027000653417</v>
      </c>
      <c r="G3710" s="122">
        <v>1.0762432925035508</v>
      </c>
      <c r="H3710" s="99">
        <v>4631.0833333333339</v>
      </c>
      <c r="I3710" s="53">
        <v>4932.5793625609367</v>
      </c>
      <c r="J3710" s="54">
        <v>4661.4792727284921</v>
      </c>
      <c r="K3710" s="55">
        <v>1.0065634619822916</v>
      </c>
      <c r="L3710" s="121">
        <v>4984.1723745249865</v>
      </c>
      <c r="M3710" s="54">
        <v>4666.4095064609637</v>
      </c>
      <c r="N3710" s="120">
        <v>1.0076280581852979</v>
      </c>
      <c r="O3710" s="123">
        <v>4674.8398013289743</v>
      </c>
      <c r="P3710" s="53">
        <v>4979.1844947684158</v>
      </c>
      <c r="Q3710" s="54">
        <v>4705.5599413175305</v>
      </c>
      <c r="R3710" s="55">
        <v>1.0065713781207697</v>
      </c>
      <c r="S3710" s="121">
        <v>5031.2649797089407</v>
      </c>
      <c r="T3710" s="54">
        <v>4710.5363429858908</v>
      </c>
      <c r="U3710" s="55">
        <v>1.0076358855434508</v>
      </c>
    </row>
    <row r="3711" spans="1:21" ht="13" x14ac:dyDescent="0.3">
      <c r="A3711" s="44" t="s">
        <v>3609</v>
      </c>
      <c r="B3711" s="44" t="s">
        <v>9875</v>
      </c>
      <c r="C3711" s="98" t="s">
        <v>1228</v>
      </c>
      <c r="D3711" s="98" t="s">
        <v>13158</v>
      </c>
      <c r="E3711" s="98" t="s">
        <v>371</v>
      </c>
      <c r="F3711" s="122">
        <v>1.0886543338540993</v>
      </c>
      <c r="G3711" s="122">
        <v>1.1025560995228116</v>
      </c>
      <c r="H3711" s="99">
        <v>5895.6666666666661</v>
      </c>
      <c r="I3711" s="53">
        <v>6418.3430676258176</v>
      </c>
      <c r="J3711" s="54">
        <v>6065.5837394301507</v>
      </c>
      <c r="K3711" s="55">
        <v>1.0288206715831092</v>
      </c>
      <c r="L3711" s="121">
        <v>6500.3032440866555</v>
      </c>
      <c r="M3711" s="54">
        <v>6085.8803776777258</v>
      </c>
      <c r="N3711" s="120">
        <v>1.0322633082508723</v>
      </c>
      <c r="O3711" s="123">
        <v>5946.6174792388683</v>
      </c>
      <c r="P3711" s="53">
        <v>6473.810890545933</v>
      </c>
      <c r="Q3711" s="54">
        <v>6118.0511037952519</v>
      </c>
      <c r="R3711" s="55">
        <v>1.0288287627638573</v>
      </c>
      <c r="S3711" s="121">
        <v>6556.4793732637809</v>
      </c>
      <c r="T3711" s="54">
        <v>6138.5227163255222</v>
      </c>
      <c r="U3711" s="55">
        <v>1.032271326978176</v>
      </c>
    </row>
    <row r="3712" spans="1:21" ht="13" x14ac:dyDescent="0.3">
      <c r="A3712" s="44" t="s">
        <v>3608</v>
      </c>
      <c r="B3712" s="44" t="s">
        <v>9874</v>
      </c>
      <c r="C3712" s="98" t="s">
        <v>1228</v>
      </c>
      <c r="D3712" s="98" t="s">
        <v>13158</v>
      </c>
      <c r="E3712" s="98" t="s">
        <v>368</v>
      </c>
      <c r="F3712" s="122">
        <v>1.0964056805281732</v>
      </c>
      <c r="G3712" s="122">
        <v>1.1063682186632768</v>
      </c>
      <c r="H3712" s="99">
        <v>6412.666666666667</v>
      </c>
      <c r="I3712" s="53">
        <v>7030.8841606669994</v>
      </c>
      <c r="J3712" s="54">
        <v>6644.4588875075369</v>
      </c>
      <c r="K3712" s="55">
        <v>1.0361459955568464</v>
      </c>
      <c r="L3712" s="121">
        <v>7094.7705968813734</v>
      </c>
      <c r="M3712" s="54">
        <v>6642.4478271785729</v>
      </c>
      <c r="N3712" s="120">
        <v>1.035832388061946</v>
      </c>
      <c r="O3712" s="123">
        <v>6463.1793572529132</v>
      </c>
      <c r="P3712" s="53">
        <v>7086.2665615645219</v>
      </c>
      <c r="Q3712" s="54">
        <v>6696.8500766804409</v>
      </c>
      <c r="R3712" s="55">
        <v>1.0361541443477511</v>
      </c>
      <c r="S3712" s="121">
        <v>7150.6562323851676</v>
      </c>
      <c r="T3712" s="54">
        <v>6694.8225137602449</v>
      </c>
      <c r="U3712" s="55">
        <v>1.0358404345142278</v>
      </c>
    </row>
    <row r="3713" spans="1:21" ht="13" x14ac:dyDescent="0.3">
      <c r="A3713" s="44" t="s">
        <v>3607</v>
      </c>
      <c r="B3713" s="44" t="s">
        <v>9873</v>
      </c>
      <c r="C3713" s="98" t="s">
        <v>953</v>
      </c>
      <c r="D3713" s="98" t="s">
        <v>13158</v>
      </c>
      <c r="E3713" s="98" t="s">
        <v>375</v>
      </c>
      <c r="F3713" s="122">
        <v>1.0651027000653417</v>
      </c>
      <c r="G3713" s="122">
        <v>1.0762432925035508</v>
      </c>
      <c r="H3713" s="99">
        <v>991.41666666666663</v>
      </c>
      <c r="I3713" s="53">
        <v>1055.9605685564475</v>
      </c>
      <c r="J3713" s="54">
        <v>997.92379226694368</v>
      </c>
      <c r="K3713" s="55">
        <v>1.0065634619822916</v>
      </c>
      <c r="L3713" s="121">
        <v>1067.0055375762286</v>
      </c>
      <c r="M3713" s="54">
        <v>998.97925068587392</v>
      </c>
      <c r="N3713" s="120">
        <v>1.0076280581852977</v>
      </c>
      <c r="O3713" s="123">
        <v>1000.6846370356061</v>
      </c>
      <c r="P3713" s="53">
        <v>1065.8319088205305</v>
      </c>
      <c r="Q3713" s="54">
        <v>1007.2605141652123</v>
      </c>
      <c r="R3713" s="55">
        <v>1.0065713781207697</v>
      </c>
      <c r="S3713" s="121">
        <v>1076.9801285209214</v>
      </c>
      <c r="T3713" s="54">
        <v>1008.3257503890998</v>
      </c>
      <c r="U3713" s="55">
        <v>1.0076358855434511</v>
      </c>
    </row>
    <row r="3714" spans="1:21" ht="13" x14ac:dyDescent="0.3">
      <c r="A3714" s="44" t="s">
        <v>3606</v>
      </c>
      <c r="B3714" s="44" t="s">
        <v>9872</v>
      </c>
      <c r="C3714" s="98" t="s">
        <v>953</v>
      </c>
      <c r="D3714" s="98" t="s">
        <v>13158</v>
      </c>
      <c r="E3714" s="98" t="s">
        <v>376</v>
      </c>
      <c r="F3714" s="122">
        <v>1.066118191119872</v>
      </c>
      <c r="G3714" s="122">
        <v>1.0734553403240312</v>
      </c>
      <c r="H3714" s="99">
        <v>18914.25</v>
      </c>
      <c r="I3714" s="53">
        <v>20164.825996389041</v>
      </c>
      <c r="J3714" s="54">
        <v>19056.54456039843</v>
      </c>
      <c r="K3714" s="55">
        <v>1.0075231405103786</v>
      </c>
      <c r="L3714" s="121">
        <v>20303.602670723809</v>
      </c>
      <c r="M3714" s="54">
        <v>19009.15887306193</v>
      </c>
      <c r="N3714" s="120">
        <v>1.0050178501955895</v>
      </c>
      <c r="O3714" s="123">
        <v>19091.878440980385</v>
      </c>
      <c r="P3714" s="53">
        <v>20354.198908578492</v>
      </c>
      <c r="Q3714" s="54">
        <v>19235.660603146745</v>
      </c>
      <c r="R3714" s="55">
        <v>1.0075310641962676</v>
      </c>
      <c r="S3714" s="121">
        <v>20494.278869287635</v>
      </c>
      <c r="T3714" s="54">
        <v>19187.827678806134</v>
      </c>
      <c r="U3714" s="55">
        <v>1.005025657277379</v>
      </c>
    </row>
    <row r="3715" spans="1:21" ht="13" x14ac:dyDescent="0.3">
      <c r="A3715" s="44" t="s">
        <v>3605</v>
      </c>
      <c r="B3715" s="44" t="s">
        <v>9871</v>
      </c>
      <c r="C3715" s="98" t="s">
        <v>953</v>
      </c>
      <c r="D3715" s="98" t="s">
        <v>13158</v>
      </c>
      <c r="E3715" s="98" t="s">
        <v>375</v>
      </c>
      <c r="F3715" s="122">
        <v>1.0651027000653417</v>
      </c>
      <c r="G3715" s="122">
        <v>1.0762432925035508</v>
      </c>
      <c r="H3715" s="99">
        <v>6723.666666666667</v>
      </c>
      <c r="I3715" s="53">
        <v>7161.395521006003</v>
      </c>
      <c r="J3715" s="54">
        <v>6767.7971972149362</v>
      </c>
      <c r="K3715" s="55">
        <v>1.0065634619822919</v>
      </c>
      <c r="L3715" s="121">
        <v>7236.3011510297083</v>
      </c>
      <c r="M3715" s="54">
        <v>6774.9551872185484</v>
      </c>
      <c r="N3715" s="120">
        <v>1.0076280581852979</v>
      </c>
      <c r="O3715" s="123">
        <v>6783.8121826690531</v>
      </c>
      <c r="P3715" s="53">
        <v>7225.4566724969673</v>
      </c>
      <c r="Q3715" s="54">
        <v>6828.3911776216546</v>
      </c>
      <c r="R3715" s="55">
        <v>1.0065713781207697</v>
      </c>
      <c r="S3715" s="121">
        <v>7301.0323592014411</v>
      </c>
      <c r="T3715" s="54">
        <v>6835.6125960441814</v>
      </c>
      <c r="U3715" s="55">
        <v>1.0076358855434508</v>
      </c>
    </row>
    <row r="3716" spans="1:21" ht="13" x14ac:dyDescent="0.3">
      <c r="A3716" s="44" t="s">
        <v>3604</v>
      </c>
      <c r="B3716" s="44" t="s">
        <v>13391</v>
      </c>
      <c r="C3716" s="98" t="s">
        <v>953</v>
      </c>
      <c r="D3716" s="98" t="s">
        <v>13158</v>
      </c>
      <c r="E3716" s="98" t="s">
        <v>370</v>
      </c>
      <c r="F3716" s="122">
        <v>1.0406437823304757</v>
      </c>
      <c r="G3716" s="122">
        <v>1.0512767876034805</v>
      </c>
      <c r="H3716" s="99">
        <v>16767.416666666664</v>
      </c>
      <c r="I3716" s="53">
        <v>17448.907899911053</v>
      </c>
      <c r="J3716" s="54">
        <v>16489.896366300782</v>
      </c>
      <c r="K3716" s="55">
        <v>0.98344883377785985</v>
      </c>
      <c r="L3716" s="121">
        <v>17627.195929742389</v>
      </c>
      <c r="M3716" s="54">
        <v>16503.384810530199</v>
      </c>
      <c r="N3716" s="120">
        <v>0.98425327756890801</v>
      </c>
      <c r="O3716" s="123">
        <v>16910.908092375947</v>
      </c>
      <c r="P3716" s="53">
        <v>17598.231359893154</v>
      </c>
      <c r="Q3716" s="54">
        <v>16631.14363650481</v>
      </c>
      <c r="R3716" s="55">
        <v>0.98345656813088211</v>
      </c>
      <c r="S3716" s="121">
        <v>17778.045134810687</v>
      </c>
      <c r="T3716" s="54">
        <v>16644.746013678225</v>
      </c>
      <c r="U3716" s="55">
        <v>0.98426092334936655</v>
      </c>
    </row>
    <row r="3717" spans="1:21" ht="13" x14ac:dyDescent="0.3">
      <c r="A3717" s="44" t="s">
        <v>3603</v>
      </c>
      <c r="B3717" s="44" t="s">
        <v>9870</v>
      </c>
      <c r="C3717" s="98" t="s">
        <v>953</v>
      </c>
      <c r="D3717" s="98" t="s">
        <v>13158</v>
      </c>
      <c r="E3717" s="98" t="s">
        <v>443</v>
      </c>
      <c r="F3717" s="122">
        <v>1.0573540655835565</v>
      </c>
      <c r="G3717" s="122">
        <v>1.0586865147649653</v>
      </c>
      <c r="H3717" s="99">
        <v>6195.4166666666679</v>
      </c>
      <c r="I3717" s="53">
        <v>6550.7490004841266</v>
      </c>
      <c r="J3717" s="54">
        <v>6190.7124938278985</v>
      </c>
      <c r="K3717" s="55">
        <v>0.9992407011357155</v>
      </c>
      <c r="L3717" s="121">
        <v>6559.0040783501136</v>
      </c>
      <c r="M3717" s="54">
        <v>6140.8387760758742</v>
      </c>
      <c r="N3717" s="120">
        <v>0.99119060209712118</v>
      </c>
      <c r="O3717" s="123">
        <v>6266.2111899078755</v>
      </c>
      <c r="P3717" s="53">
        <v>6625.6038774542676</v>
      </c>
      <c r="Q3717" s="54">
        <v>6261.5025061924262</v>
      </c>
      <c r="R3717" s="55">
        <v>0.99924855968419435</v>
      </c>
      <c r="S3717" s="121">
        <v>6633.9532854247946</v>
      </c>
      <c r="T3717" s="54">
        <v>6211.0578899527445</v>
      </c>
      <c r="U3717" s="55">
        <v>0.99119830176742862</v>
      </c>
    </row>
    <row r="3718" spans="1:21" ht="13" x14ac:dyDescent="0.3">
      <c r="A3718" s="44" t="s">
        <v>3602</v>
      </c>
      <c r="B3718" s="44" t="s">
        <v>9869</v>
      </c>
      <c r="C3718" s="98" t="s">
        <v>953</v>
      </c>
      <c r="D3718" s="98" t="s">
        <v>13158</v>
      </c>
      <c r="E3718" s="98" t="s">
        <v>372</v>
      </c>
      <c r="F3718" s="122">
        <v>1.0406932364526484</v>
      </c>
      <c r="G3718" s="122">
        <v>1.0512694474170927</v>
      </c>
      <c r="H3718" s="99">
        <v>9193.0833333333321</v>
      </c>
      <c r="I3718" s="53">
        <v>9567.1796471455673</v>
      </c>
      <c r="J3718" s="54">
        <v>9041.3567315589244</v>
      </c>
      <c r="K3718" s="55">
        <v>0.98349556984605369</v>
      </c>
      <c r="L3718" s="121">
        <v>9664.4076358926177</v>
      </c>
      <c r="M3718" s="54">
        <v>9048.2592249312565</v>
      </c>
      <c r="N3718" s="120">
        <v>0.98424640535162389</v>
      </c>
      <c r="O3718" s="123">
        <v>9268.0715459480198</v>
      </c>
      <c r="P3718" s="53">
        <v>9645.2193728273451</v>
      </c>
      <c r="Q3718" s="54">
        <v>9115.1789923998549</v>
      </c>
      <c r="R3718" s="55">
        <v>0.98350330456663237</v>
      </c>
      <c r="S3718" s="121">
        <v>9743.2404527308554</v>
      </c>
      <c r="T3718" s="54">
        <v>9122.136964786554</v>
      </c>
      <c r="U3718" s="55">
        <v>0.98425405107869846</v>
      </c>
    </row>
    <row r="3719" spans="1:21" ht="13" x14ac:dyDescent="0.3">
      <c r="A3719" s="44" t="s">
        <v>3601</v>
      </c>
      <c r="B3719" s="44" t="s">
        <v>9868</v>
      </c>
      <c r="C3719" s="98" t="s">
        <v>1029</v>
      </c>
      <c r="D3719" s="98" t="s">
        <v>13166</v>
      </c>
      <c r="E3719" s="98" t="s">
        <v>458</v>
      </c>
      <c r="F3719" s="122">
        <v>1.0529829869549299</v>
      </c>
      <c r="G3719" s="122">
        <v>1.0721774362789454</v>
      </c>
      <c r="H3719" s="99">
        <v>13497.333333333334</v>
      </c>
      <c r="I3719" s="53">
        <v>14212.462369259674</v>
      </c>
      <c r="J3719" s="54">
        <v>13431.329509180136</v>
      </c>
      <c r="K3719" s="55">
        <v>0.99510986188729633</v>
      </c>
      <c r="L3719" s="121">
        <v>14471.536249935685</v>
      </c>
      <c r="M3719" s="54">
        <v>13548.912287815938</v>
      </c>
      <c r="N3719" s="120">
        <v>1.003821418143036</v>
      </c>
      <c r="O3719" s="123">
        <v>13629.378006491563</v>
      </c>
      <c r="P3719" s="53">
        <v>14351.503163613314</v>
      </c>
      <c r="Q3719" s="54">
        <v>13562.835129998844</v>
      </c>
      <c r="R3719" s="55">
        <v>0.99511768794870725</v>
      </c>
      <c r="S3719" s="121">
        <v>14613.111569076767</v>
      </c>
      <c r="T3719" s="54">
        <v>13681.567837881168</v>
      </c>
      <c r="U3719" s="55">
        <v>1.0038292159308186</v>
      </c>
    </row>
    <row r="3720" spans="1:21" ht="13" x14ac:dyDescent="0.3">
      <c r="A3720" s="44" t="s">
        <v>3600</v>
      </c>
      <c r="B3720" s="44" t="s">
        <v>9867</v>
      </c>
      <c r="C3720" s="98" t="s">
        <v>1029</v>
      </c>
      <c r="D3720" s="98" t="s">
        <v>13166</v>
      </c>
      <c r="E3720" s="98" t="s">
        <v>458</v>
      </c>
      <c r="F3720" s="122">
        <v>1.0529829869549299</v>
      </c>
      <c r="G3720" s="122">
        <v>1.0721774362789454</v>
      </c>
      <c r="H3720" s="99">
        <v>47830.083333333328</v>
      </c>
      <c r="I3720" s="53">
        <v>50364.264014636537</v>
      </c>
      <c r="J3720" s="54">
        <v>47596.1876198912</v>
      </c>
      <c r="K3720" s="55">
        <v>0.99510986188729622</v>
      </c>
      <c r="L3720" s="121">
        <v>51282.336125341644</v>
      </c>
      <c r="M3720" s="54">
        <v>48012.862081566251</v>
      </c>
      <c r="N3720" s="120">
        <v>1.003821418143036</v>
      </c>
      <c r="O3720" s="123">
        <v>48225.546861938536</v>
      </c>
      <c r="P3720" s="53">
        <v>50780.680382218983</v>
      </c>
      <c r="Q3720" s="54">
        <v>47990.094693314306</v>
      </c>
      <c r="R3720" s="55">
        <v>0.99511768794870714</v>
      </c>
      <c r="S3720" s="121">
        <v>51706.343197583396</v>
      </c>
      <c r="T3720" s="54">
        <v>48410.212894254706</v>
      </c>
      <c r="U3720" s="55">
        <v>1.0038292159308184</v>
      </c>
    </row>
    <row r="3721" spans="1:21" ht="13" x14ac:dyDescent="0.3">
      <c r="A3721" s="44" t="s">
        <v>3599</v>
      </c>
      <c r="B3721" s="44" t="s">
        <v>9866</v>
      </c>
      <c r="C3721" s="98" t="s">
        <v>1029</v>
      </c>
      <c r="D3721" s="98" t="s">
        <v>13166</v>
      </c>
      <c r="E3721" s="98" t="s">
        <v>435</v>
      </c>
      <c r="F3721" s="122">
        <v>1.0373681202305529</v>
      </c>
      <c r="G3721" s="122">
        <v>1.0562145867779671</v>
      </c>
      <c r="H3721" s="99">
        <v>13048.666666666666</v>
      </c>
      <c r="I3721" s="53">
        <v>13536.270811515074</v>
      </c>
      <c r="J3721" s="54">
        <v>12792.302197274112</v>
      </c>
      <c r="K3721" s="55">
        <v>0.98035320573806617</v>
      </c>
      <c r="L3721" s="121">
        <v>13782.192071336765</v>
      </c>
      <c r="M3721" s="54">
        <v>12903.516826639878</v>
      </c>
      <c r="N3721" s="120">
        <v>0.98887627037039894</v>
      </c>
      <c r="O3721" s="123">
        <v>13179.060535346456</v>
      </c>
      <c r="P3721" s="53">
        <v>13671.537253957018</v>
      </c>
      <c r="Q3721" s="54">
        <v>12920.235855097098</v>
      </c>
      <c r="R3721" s="55">
        <v>0.98036091574545958</v>
      </c>
      <c r="S3721" s="121">
        <v>13919.915977462771</v>
      </c>
      <c r="T3721" s="54">
        <v>13032.561466667496</v>
      </c>
      <c r="U3721" s="55">
        <v>0.98888395206274016</v>
      </c>
    </row>
    <row r="3722" spans="1:21" ht="13" x14ac:dyDescent="0.3">
      <c r="A3722" s="44" t="s">
        <v>3598</v>
      </c>
      <c r="B3722" s="44" t="s">
        <v>9865</v>
      </c>
      <c r="C3722" s="98" t="s">
        <v>1029</v>
      </c>
      <c r="D3722" s="98" t="s">
        <v>13166</v>
      </c>
      <c r="E3722" s="98" t="s">
        <v>435</v>
      </c>
      <c r="F3722" s="122">
        <v>1.0373681202305529</v>
      </c>
      <c r="G3722" s="122">
        <v>1.0562145867779671</v>
      </c>
      <c r="H3722" s="99">
        <v>7514.0833333333339</v>
      </c>
      <c r="I3722" s="53">
        <v>7794.870502755728</v>
      </c>
      <c r="J3722" s="54">
        <v>7366.4556840163077</v>
      </c>
      <c r="K3722" s="55">
        <v>0.98035320573806617</v>
      </c>
      <c r="L3722" s="121">
        <v>7936.4844229318769</v>
      </c>
      <c r="M3722" s="54">
        <v>7430.498701919043</v>
      </c>
      <c r="N3722" s="120">
        <v>0.98887627037039905</v>
      </c>
      <c r="O3722" s="123">
        <v>7591.4619546568756</v>
      </c>
      <c r="P3722" s="53">
        <v>7875.1406177041617</v>
      </c>
      <c r="Q3722" s="54">
        <v>7442.3725937142308</v>
      </c>
      <c r="R3722" s="55">
        <v>0.98036091574545958</v>
      </c>
      <c r="S3722" s="121">
        <v>8018.21285147857</v>
      </c>
      <c r="T3722" s="54">
        <v>7507.0748996550246</v>
      </c>
      <c r="U3722" s="55">
        <v>0.98888395206274005</v>
      </c>
    </row>
    <row r="3723" spans="1:21" ht="13" x14ac:dyDescent="0.3">
      <c r="A3723" s="44" t="s">
        <v>3597</v>
      </c>
      <c r="B3723" s="44" t="s">
        <v>9864</v>
      </c>
      <c r="C3723" s="98" t="s">
        <v>1029</v>
      </c>
      <c r="D3723" s="98" t="s">
        <v>13166</v>
      </c>
      <c r="E3723" s="98" t="s">
        <v>435</v>
      </c>
      <c r="F3723" s="122">
        <v>1.0373681202305529</v>
      </c>
      <c r="G3723" s="122">
        <v>1.0562145867779671</v>
      </c>
      <c r="H3723" s="99">
        <v>10970.833333333332</v>
      </c>
      <c r="I3723" s="53">
        <v>11380.792752362689</v>
      </c>
      <c r="J3723" s="54">
        <v>10755.291627951365</v>
      </c>
      <c r="K3723" s="55">
        <v>0.98035320573806606</v>
      </c>
      <c r="L3723" s="121">
        <v>11587.554195776613</v>
      </c>
      <c r="M3723" s="54">
        <v>10848.796749521918</v>
      </c>
      <c r="N3723" s="120">
        <v>0.98887627037039905</v>
      </c>
      <c r="O3723" s="123">
        <v>11069.861057900996</v>
      </c>
      <c r="P3723" s="53">
        <v>11483.520956848157</v>
      </c>
      <c r="Q3723" s="54">
        <v>10852.459123898823</v>
      </c>
      <c r="R3723" s="55">
        <v>0.98036091574545958</v>
      </c>
      <c r="S3723" s="121">
        <v>11692.14872296041</v>
      </c>
      <c r="T3723" s="54">
        <v>10946.807951722561</v>
      </c>
      <c r="U3723" s="55">
        <v>0.98888395206274005</v>
      </c>
    </row>
    <row r="3724" spans="1:21" ht="13" x14ac:dyDescent="0.3">
      <c r="A3724" s="44" t="s">
        <v>3596</v>
      </c>
      <c r="B3724" s="44" t="s">
        <v>9863</v>
      </c>
      <c r="C3724" s="98" t="s">
        <v>1029</v>
      </c>
      <c r="D3724" s="98" t="s">
        <v>13166</v>
      </c>
      <c r="E3724" s="98" t="s">
        <v>435</v>
      </c>
      <c r="F3724" s="122">
        <v>1.0373681202305529</v>
      </c>
      <c r="G3724" s="122">
        <v>1.0562145867779671</v>
      </c>
      <c r="H3724" s="99">
        <v>10888.916666666666</v>
      </c>
      <c r="I3724" s="53">
        <v>11295.815013847137</v>
      </c>
      <c r="J3724" s="54">
        <v>10674.984361181323</v>
      </c>
      <c r="K3724" s="55">
        <v>0.98035320573806606</v>
      </c>
      <c r="L3724" s="121">
        <v>11501.032617543051</v>
      </c>
      <c r="M3724" s="54">
        <v>10767.79130170741</v>
      </c>
      <c r="N3724" s="120">
        <v>0.98887627037039894</v>
      </c>
      <c r="O3724" s="123">
        <v>10991.746897209288</v>
      </c>
      <c r="P3724" s="53">
        <v>11402.487816808012</v>
      </c>
      <c r="Q3724" s="54">
        <v>10775.879053790411</v>
      </c>
      <c r="R3724" s="55">
        <v>0.98036091574545958</v>
      </c>
      <c r="S3724" s="121">
        <v>11609.64340700391</v>
      </c>
      <c r="T3724" s="54">
        <v>10869.562111785683</v>
      </c>
      <c r="U3724" s="55">
        <v>0.98888395206274016</v>
      </c>
    </row>
    <row r="3725" spans="1:21" ht="13" x14ac:dyDescent="0.3">
      <c r="A3725" s="44" t="s">
        <v>3595</v>
      </c>
      <c r="B3725" s="44" t="s">
        <v>9862</v>
      </c>
      <c r="C3725" s="98" t="s">
        <v>1029</v>
      </c>
      <c r="D3725" s="98" t="s">
        <v>13166</v>
      </c>
      <c r="E3725" s="98" t="s">
        <v>435</v>
      </c>
      <c r="F3725" s="122">
        <v>1.0373681202305529</v>
      </c>
      <c r="G3725" s="122">
        <v>1.0562145867779671</v>
      </c>
      <c r="H3725" s="99">
        <v>15931</v>
      </c>
      <c r="I3725" s="53">
        <v>16526.311523392938</v>
      </c>
      <c r="J3725" s="54">
        <v>15618.00692061313</v>
      </c>
      <c r="K3725" s="55">
        <v>0.98035320573806606</v>
      </c>
      <c r="L3725" s="121">
        <v>16826.554581959794</v>
      </c>
      <c r="M3725" s="54">
        <v>15753.787863270827</v>
      </c>
      <c r="N3725" s="120">
        <v>0.98887627037039905</v>
      </c>
      <c r="O3725" s="123">
        <v>16068.7792161404</v>
      </c>
      <c r="P3725" s="53">
        <v>16669.239289847344</v>
      </c>
      <c r="Q3725" s="54">
        <v>15753.203107247011</v>
      </c>
      <c r="R3725" s="55">
        <v>0.98036091574545958</v>
      </c>
      <c r="S3725" s="121">
        <v>16972.078999802117</v>
      </c>
      <c r="T3725" s="54">
        <v>15890.157896080536</v>
      </c>
      <c r="U3725" s="55">
        <v>0.98888395206274005</v>
      </c>
    </row>
    <row r="3726" spans="1:21" ht="13" x14ac:dyDescent="0.3">
      <c r="A3726" s="44" t="s">
        <v>3594</v>
      </c>
      <c r="B3726" s="44" t="s">
        <v>9861</v>
      </c>
      <c r="C3726" s="98" t="s">
        <v>1029</v>
      </c>
      <c r="D3726" s="98" t="s">
        <v>13166</v>
      </c>
      <c r="E3726" s="98" t="s">
        <v>435</v>
      </c>
      <c r="F3726" s="122">
        <v>1.0373681202305529</v>
      </c>
      <c r="G3726" s="122">
        <v>1.0562145867779671</v>
      </c>
      <c r="H3726" s="99">
        <v>19563.5</v>
      </c>
      <c r="I3726" s="53">
        <v>20294.551220130423</v>
      </c>
      <c r="J3726" s="54">
        <v>19179.139940456655</v>
      </c>
      <c r="K3726" s="55">
        <v>0.98035320573806606</v>
      </c>
      <c r="L3726" s="121">
        <v>20663.254068430761</v>
      </c>
      <c r="M3726" s="54">
        <v>19345.880915391303</v>
      </c>
      <c r="N3726" s="120">
        <v>0.98887627037039905</v>
      </c>
      <c r="O3726" s="123">
        <v>19736.413459366446</v>
      </c>
      <c r="P3726" s="53">
        <v>20473.926130435953</v>
      </c>
      <c r="Q3726" s="54">
        <v>19348.808372555501</v>
      </c>
      <c r="R3726" s="55">
        <v>0.98036091574545947</v>
      </c>
      <c r="S3726" s="121">
        <v>20845.887786463838</v>
      </c>
      <c r="T3726" s="54">
        <v>19517.022541242546</v>
      </c>
      <c r="U3726" s="55">
        <v>0.98888395206274005</v>
      </c>
    </row>
    <row r="3727" spans="1:21" ht="13" x14ac:dyDescent="0.3">
      <c r="A3727" s="44" t="s">
        <v>3593</v>
      </c>
      <c r="B3727" s="44" t="s">
        <v>9860</v>
      </c>
      <c r="C3727" s="98" t="s">
        <v>1029</v>
      </c>
      <c r="D3727" s="98" t="s">
        <v>13166</v>
      </c>
      <c r="E3727" s="98" t="s">
        <v>458</v>
      </c>
      <c r="F3727" s="122">
        <v>1.0529829869549299</v>
      </c>
      <c r="G3727" s="122">
        <v>1.0721774362789454</v>
      </c>
      <c r="H3727" s="99">
        <v>14733.833333333332</v>
      </c>
      <c r="I3727" s="53">
        <v>15514.475832629443</v>
      </c>
      <c r="J3727" s="54">
        <v>14661.782853403774</v>
      </c>
      <c r="K3727" s="55">
        <v>0.99510986188729633</v>
      </c>
      <c r="L3727" s="121">
        <v>15797.2836498946</v>
      </c>
      <c r="M3727" s="54">
        <v>14790.137471349799</v>
      </c>
      <c r="N3727" s="120">
        <v>1.0038214181430358</v>
      </c>
      <c r="O3727" s="123">
        <v>14872.382512609351</v>
      </c>
      <c r="P3727" s="53">
        <v>15660.36576126366</v>
      </c>
      <c r="Q3727" s="54">
        <v>14799.770900236603</v>
      </c>
      <c r="R3727" s="55">
        <v>0.99511768794870725</v>
      </c>
      <c r="S3727" s="121">
        <v>15945.832953729314</v>
      </c>
      <c r="T3727" s="54">
        <v>14929.332076655863</v>
      </c>
      <c r="U3727" s="55">
        <v>1.0038292159308186</v>
      </c>
    </row>
    <row r="3728" spans="1:21" ht="13" x14ac:dyDescent="0.3">
      <c r="A3728" s="44" t="s">
        <v>3592</v>
      </c>
      <c r="B3728" s="44" t="s">
        <v>9859</v>
      </c>
      <c r="C3728" s="98" t="s">
        <v>1029</v>
      </c>
      <c r="D3728" s="98" t="s">
        <v>13166</v>
      </c>
      <c r="E3728" s="98" t="s">
        <v>435</v>
      </c>
      <c r="F3728" s="122">
        <v>1.0373681202305529</v>
      </c>
      <c r="G3728" s="122">
        <v>1.0562145867779671</v>
      </c>
      <c r="H3728" s="99">
        <v>11742.500000000002</v>
      </c>
      <c r="I3728" s="53">
        <v>12181.29515180727</v>
      </c>
      <c r="J3728" s="54">
        <v>11511.797518379242</v>
      </c>
      <c r="K3728" s="55">
        <v>0.98035320573806606</v>
      </c>
      <c r="L3728" s="121">
        <v>12402.59978524028</v>
      </c>
      <c r="M3728" s="54">
        <v>11611.879604824411</v>
      </c>
      <c r="N3728" s="120">
        <v>0.98887627037039894</v>
      </c>
      <c r="O3728" s="123">
        <v>11851.326507124886</v>
      </c>
      <c r="P3728" s="53">
        <v>12294.188300934667</v>
      </c>
      <c r="Q3728" s="54">
        <v>11618.577307323392</v>
      </c>
      <c r="R3728" s="55">
        <v>0.98036091574545958</v>
      </c>
      <c r="S3728" s="121">
        <v>12517.54392949368</v>
      </c>
      <c r="T3728" s="54">
        <v>11719.586593551569</v>
      </c>
      <c r="U3728" s="55">
        <v>0.98888395206274027</v>
      </c>
    </row>
    <row r="3729" spans="1:21" ht="13" x14ac:dyDescent="0.3">
      <c r="A3729" s="44" t="s">
        <v>3591</v>
      </c>
      <c r="B3729" s="44" t="s">
        <v>9858</v>
      </c>
      <c r="C3729" s="98" t="s">
        <v>1029</v>
      </c>
      <c r="D3729" s="98" t="s">
        <v>13166</v>
      </c>
      <c r="E3729" s="98" t="s">
        <v>435</v>
      </c>
      <c r="F3729" s="122">
        <v>1.0373681202305529</v>
      </c>
      <c r="G3729" s="122">
        <v>1.0562145867779671</v>
      </c>
      <c r="H3729" s="99">
        <v>14467.333333333334</v>
      </c>
      <c r="I3729" s="53">
        <v>15007.950384748819</v>
      </c>
      <c r="J3729" s="54">
        <v>14183.096611814515</v>
      </c>
      <c r="K3729" s="55">
        <v>0.98035320573806606</v>
      </c>
      <c r="L3729" s="121">
        <v>15280.608498445776</v>
      </c>
      <c r="M3729" s="54">
        <v>14306.40262887202</v>
      </c>
      <c r="N3729" s="120">
        <v>0.98887627037039905</v>
      </c>
      <c r="O3729" s="123">
        <v>14607.65033712558</v>
      </c>
      <c r="P3729" s="53">
        <v>15153.510771209167</v>
      </c>
      <c r="Q3729" s="54">
        <v>14320.769461393906</v>
      </c>
      <c r="R3729" s="55">
        <v>0.98036091574545958</v>
      </c>
      <c r="S3729" s="121">
        <v>15428.813364624126</v>
      </c>
      <c r="T3729" s="54">
        <v>14445.270995727362</v>
      </c>
      <c r="U3729" s="55">
        <v>0.98888395206274016</v>
      </c>
    </row>
    <row r="3730" spans="1:21" ht="13" x14ac:dyDescent="0.3">
      <c r="A3730" s="44" t="s">
        <v>3590</v>
      </c>
      <c r="B3730" s="44" t="s">
        <v>9857</v>
      </c>
      <c r="C3730" s="98" t="s">
        <v>1029</v>
      </c>
      <c r="D3730" s="98" t="s">
        <v>13166</v>
      </c>
      <c r="E3730" s="98" t="s">
        <v>435</v>
      </c>
      <c r="F3730" s="122">
        <v>1.0373681202305529</v>
      </c>
      <c r="G3730" s="122">
        <v>1.0562145867779671</v>
      </c>
      <c r="H3730" s="99">
        <v>7809.75</v>
      </c>
      <c r="I3730" s="53">
        <v>8101.5856769705606</v>
      </c>
      <c r="J3730" s="54">
        <v>7656.3134485128612</v>
      </c>
      <c r="K3730" s="55">
        <v>0.98035320573806606</v>
      </c>
      <c r="L3730" s="121">
        <v>8248.7718690892289</v>
      </c>
      <c r="M3730" s="54">
        <v>7722.8764525252236</v>
      </c>
      <c r="N3730" s="120">
        <v>0.98887627037039905</v>
      </c>
      <c r="O3730" s="123">
        <v>7882.8199708663824</v>
      </c>
      <c r="P3730" s="53">
        <v>8177.386135293521</v>
      </c>
      <c r="Q3730" s="54">
        <v>7728.0086052951629</v>
      </c>
      <c r="R3730" s="55">
        <v>0.98036091574545947</v>
      </c>
      <c r="S3730" s="121">
        <v>8325.9494381737422</v>
      </c>
      <c r="T3730" s="54">
        <v>7795.1941661894416</v>
      </c>
      <c r="U3730" s="55">
        <v>0.98888395206274005</v>
      </c>
    </row>
    <row r="3731" spans="1:21" ht="13" x14ac:dyDescent="0.3">
      <c r="A3731" s="44" t="s">
        <v>3589</v>
      </c>
      <c r="B3731" s="44" t="s">
        <v>9856</v>
      </c>
      <c r="C3731" s="98" t="s">
        <v>1029</v>
      </c>
      <c r="D3731" s="98" t="s">
        <v>13166</v>
      </c>
      <c r="E3731" s="98" t="s">
        <v>435</v>
      </c>
      <c r="F3731" s="122">
        <v>1.0373681202305529</v>
      </c>
      <c r="G3731" s="122">
        <v>1.0562145867779671</v>
      </c>
      <c r="H3731" s="99">
        <v>16146.916666666666</v>
      </c>
      <c r="I3731" s="53">
        <v>16750.296590019385</v>
      </c>
      <c r="J3731" s="54">
        <v>15829.681516952074</v>
      </c>
      <c r="K3731" s="55">
        <v>0.98035320573806606</v>
      </c>
      <c r="L3731" s="121">
        <v>17054.608914821602</v>
      </c>
      <c r="M3731" s="54">
        <v>15967.302731314967</v>
      </c>
      <c r="N3731" s="120">
        <v>0.98887627037039894</v>
      </c>
      <c r="O3731" s="123">
        <v>16276.218350097974</v>
      </c>
      <c r="P3731" s="53">
        <v>16884.430034303165</v>
      </c>
      <c r="Q3731" s="54">
        <v>15956.568326575099</v>
      </c>
      <c r="R3731" s="55">
        <v>0.98036091574545936</v>
      </c>
      <c r="S3731" s="121">
        <v>17191.179238956698</v>
      </c>
      <c r="T3731" s="54">
        <v>16095.291126680977</v>
      </c>
      <c r="U3731" s="55">
        <v>0.98888395206274016</v>
      </c>
    </row>
    <row r="3732" spans="1:21" ht="13" x14ac:dyDescent="0.3">
      <c r="A3732" s="44" t="s">
        <v>3588</v>
      </c>
      <c r="B3732" s="44" t="s">
        <v>9855</v>
      </c>
      <c r="C3732" s="98" t="s">
        <v>1029</v>
      </c>
      <c r="D3732" s="98" t="s">
        <v>13166</v>
      </c>
      <c r="E3732" s="98" t="s">
        <v>435</v>
      </c>
      <c r="F3732" s="122">
        <v>1.0373681202305529</v>
      </c>
      <c r="G3732" s="122">
        <v>1.0562145867779671</v>
      </c>
      <c r="H3732" s="99">
        <v>31502.75</v>
      </c>
      <c r="I3732" s="53">
        <v>32679.948549593049</v>
      </c>
      <c r="J3732" s="54">
        <v>30883.82195206486</v>
      </c>
      <c r="K3732" s="55">
        <v>0.98035320573806606</v>
      </c>
      <c r="L3732" s="121">
        <v>33273.664073619606</v>
      </c>
      <c r="M3732" s="54">
        <v>31152.321926411088</v>
      </c>
      <c r="N3732" s="120">
        <v>0.98887627037039905</v>
      </c>
      <c r="O3732" s="123">
        <v>31781.789694430139</v>
      </c>
      <c r="P3732" s="53">
        <v>32969.41543287375</v>
      </c>
      <c r="Q3732" s="54">
        <v>31157.624448861137</v>
      </c>
      <c r="R3732" s="55">
        <v>0.98036091574545947</v>
      </c>
      <c r="S3732" s="121">
        <v>33568.389869166786</v>
      </c>
      <c r="T3732" s="54">
        <v>31428.501796654946</v>
      </c>
      <c r="U3732" s="55">
        <v>0.98888395206274027</v>
      </c>
    </row>
    <row r="3733" spans="1:21" ht="13" x14ac:dyDescent="0.3">
      <c r="A3733" s="44" t="s">
        <v>3587</v>
      </c>
      <c r="B3733" s="44" t="s">
        <v>9854</v>
      </c>
      <c r="C3733" s="98" t="s">
        <v>1029</v>
      </c>
      <c r="D3733" s="98" t="s">
        <v>13166</v>
      </c>
      <c r="E3733" s="98" t="s">
        <v>435</v>
      </c>
      <c r="F3733" s="122">
        <v>1.0373681202305529</v>
      </c>
      <c r="G3733" s="122">
        <v>1.0562145867779671</v>
      </c>
      <c r="H3733" s="99">
        <v>18335.083333333332</v>
      </c>
      <c r="I3733" s="53">
        <v>19020.23093177054</v>
      </c>
      <c r="J3733" s="54">
        <v>17974.85772330792</v>
      </c>
      <c r="K3733" s="55">
        <v>0.98035320573806617</v>
      </c>
      <c r="L3733" s="121">
        <v>19365.782466456258</v>
      </c>
      <c r="M3733" s="54">
        <v>18131.12882359713</v>
      </c>
      <c r="N3733" s="120">
        <v>0.98887627037039905</v>
      </c>
      <c r="O3733" s="123">
        <v>18520.278212349345</v>
      </c>
      <c r="P3733" s="53">
        <v>19212.346195291706</v>
      </c>
      <c r="Q3733" s="54">
        <v>18156.556908119488</v>
      </c>
      <c r="R3733" s="55">
        <v>0.98036091574545958</v>
      </c>
      <c r="S3733" s="121">
        <v>19561.38799906955</v>
      </c>
      <c r="T3733" s="54">
        <v>18314.40591192948</v>
      </c>
      <c r="U3733" s="55">
        <v>0.98888395206274005</v>
      </c>
    </row>
    <row r="3734" spans="1:21" ht="13" x14ac:dyDescent="0.3">
      <c r="A3734" s="44" t="s">
        <v>3586</v>
      </c>
      <c r="B3734" s="44" t="s">
        <v>9853</v>
      </c>
      <c r="C3734" s="98" t="s">
        <v>1029</v>
      </c>
      <c r="D3734" s="98" t="s">
        <v>13166</v>
      </c>
      <c r="E3734" s="98" t="s">
        <v>435</v>
      </c>
      <c r="F3734" s="122">
        <v>1.0373681202305529</v>
      </c>
      <c r="G3734" s="122">
        <v>1.0562145867779671</v>
      </c>
      <c r="H3734" s="99">
        <v>12290.666666666668</v>
      </c>
      <c r="I3734" s="53">
        <v>12749.945776380317</v>
      </c>
      <c r="J3734" s="54">
        <v>12049.194467324658</v>
      </c>
      <c r="K3734" s="55">
        <v>0.98035320573806606</v>
      </c>
      <c r="L3734" s="121">
        <v>12981.581414559068</v>
      </c>
      <c r="M3734" s="54">
        <v>12153.948613699118</v>
      </c>
      <c r="N3734" s="120">
        <v>0.98887627037039894</v>
      </c>
      <c r="O3734" s="123">
        <v>12420.114923444458</v>
      </c>
      <c r="P3734" s="53">
        <v>12884.231271181015</v>
      </c>
      <c r="Q3734" s="54">
        <v>12176.195240011857</v>
      </c>
      <c r="R3734" s="55">
        <v>0.98036091574545947</v>
      </c>
      <c r="S3734" s="121">
        <v>13118.30655160075</v>
      </c>
      <c r="T3734" s="54">
        <v>12282.052330569171</v>
      </c>
      <c r="U3734" s="55">
        <v>0.98888395206274005</v>
      </c>
    </row>
    <row r="3735" spans="1:21" ht="13" x14ac:dyDescent="0.3">
      <c r="A3735" s="44" t="s">
        <v>3585</v>
      </c>
      <c r="B3735" s="44" t="s">
        <v>9852</v>
      </c>
      <c r="C3735" s="98" t="s">
        <v>1029</v>
      </c>
      <c r="D3735" s="98" t="s">
        <v>13166</v>
      </c>
      <c r="E3735" s="98" t="s">
        <v>435</v>
      </c>
      <c r="F3735" s="122">
        <v>1.0373681202305529</v>
      </c>
      <c r="G3735" s="122">
        <v>1.0562145867779671</v>
      </c>
      <c r="H3735" s="99">
        <v>23951.5</v>
      </c>
      <c r="I3735" s="53">
        <v>24846.522531702089</v>
      </c>
      <c r="J3735" s="54">
        <v>23480.92980723529</v>
      </c>
      <c r="K3735" s="55">
        <v>0.98035320573806606</v>
      </c>
      <c r="L3735" s="121">
        <v>25297.923675212478</v>
      </c>
      <c r="M3735" s="54">
        <v>23685.06998977661</v>
      </c>
      <c r="N3735" s="120">
        <v>0.98887627037039894</v>
      </c>
      <c r="O3735" s="123">
        <v>24162.108939876729</v>
      </c>
      <c r="P3735" s="53">
        <v>25065.00153176576</v>
      </c>
      <c r="Q3735" s="54">
        <v>23687.587246639105</v>
      </c>
      <c r="R3735" s="55">
        <v>0.98036091574545958</v>
      </c>
      <c r="S3735" s="121">
        <v>25520.371909616122</v>
      </c>
      <c r="T3735" s="54">
        <v>23893.521778635761</v>
      </c>
      <c r="U3735" s="55">
        <v>0.98888395206274005</v>
      </c>
    </row>
    <row r="3736" spans="1:21" ht="13" x14ac:dyDescent="0.3">
      <c r="A3736" s="44" t="s">
        <v>3584</v>
      </c>
      <c r="B3736" s="44" t="s">
        <v>9851</v>
      </c>
      <c r="C3736" s="98" t="s">
        <v>1029</v>
      </c>
      <c r="D3736" s="98" t="s">
        <v>13166</v>
      </c>
      <c r="E3736" s="98" t="s">
        <v>458</v>
      </c>
      <c r="F3736" s="122">
        <v>1.0529829869549299</v>
      </c>
      <c r="G3736" s="122">
        <v>1.0721774362789454</v>
      </c>
      <c r="H3736" s="99">
        <v>9329.5</v>
      </c>
      <c r="I3736" s="53">
        <v>9823.8047767960179</v>
      </c>
      <c r="J3736" s="54">
        <v>9283.8774564775304</v>
      </c>
      <c r="K3736" s="55">
        <v>0.99510986188729622</v>
      </c>
      <c r="L3736" s="121">
        <v>10002.87939176442</v>
      </c>
      <c r="M3736" s="54">
        <v>9365.1519205654531</v>
      </c>
      <c r="N3736" s="120">
        <v>1.0038214181430358</v>
      </c>
      <c r="O3736" s="123">
        <v>9407.4969371267543</v>
      </c>
      <c r="P3736" s="53">
        <v>9905.9342246250835</v>
      </c>
      <c r="Q3736" s="54">
        <v>9361.5666014581202</v>
      </c>
      <c r="R3736" s="55">
        <v>0.99511768794870714</v>
      </c>
      <c r="S3736" s="121">
        <v>10086.505947850594</v>
      </c>
      <c r="T3736" s="54">
        <v>9443.5202742675265</v>
      </c>
      <c r="U3736" s="55">
        <v>1.0038292159308184</v>
      </c>
    </row>
    <row r="3737" spans="1:21" ht="13" x14ac:dyDescent="0.3">
      <c r="A3737" s="44" t="s">
        <v>3583</v>
      </c>
      <c r="B3737" s="44" t="s">
        <v>9850</v>
      </c>
      <c r="C3737" s="98" t="s">
        <v>1029</v>
      </c>
      <c r="D3737" s="98" t="s">
        <v>13166</v>
      </c>
      <c r="E3737" s="98" t="s">
        <v>435</v>
      </c>
      <c r="F3737" s="122">
        <v>1.0373681202305529</v>
      </c>
      <c r="G3737" s="122">
        <v>1.0562145867779671</v>
      </c>
      <c r="H3737" s="99">
        <v>8511.6666666666679</v>
      </c>
      <c r="I3737" s="53">
        <v>8829.7316500290581</v>
      </c>
      <c r="J3737" s="54">
        <v>8344.4397028405074</v>
      </c>
      <c r="K3737" s="55">
        <v>0.98035320573806617</v>
      </c>
      <c r="L3737" s="121">
        <v>8990.1464911251314</v>
      </c>
      <c r="M3737" s="54">
        <v>8416.9851879693815</v>
      </c>
      <c r="N3737" s="120">
        <v>0.98887627037039905</v>
      </c>
      <c r="O3737" s="123">
        <v>8588.244344595716</v>
      </c>
      <c r="P3737" s="53">
        <v>8909.1708918339355</v>
      </c>
      <c r="Q3737" s="54">
        <v>8419.5790903136203</v>
      </c>
      <c r="R3737" s="55">
        <v>0.98036091574545958</v>
      </c>
      <c r="S3737" s="121">
        <v>9071.0289515753775</v>
      </c>
      <c r="T3737" s="54">
        <v>8492.7770087642893</v>
      </c>
      <c r="U3737" s="55">
        <v>0.98888395206274016</v>
      </c>
    </row>
    <row r="3738" spans="1:21" ht="13" x14ac:dyDescent="0.3">
      <c r="A3738" s="44" t="s">
        <v>3582</v>
      </c>
      <c r="B3738" s="44" t="s">
        <v>9849</v>
      </c>
      <c r="C3738" s="98" t="s">
        <v>1029</v>
      </c>
      <c r="D3738" s="98" t="s">
        <v>13166</v>
      </c>
      <c r="E3738" s="98" t="s">
        <v>458</v>
      </c>
      <c r="F3738" s="122">
        <v>1.0529829869549299</v>
      </c>
      <c r="G3738" s="122">
        <v>1.0721774362789454</v>
      </c>
      <c r="H3738" s="99">
        <v>8793.3333333333321</v>
      </c>
      <c r="I3738" s="53">
        <v>9259.230398623682</v>
      </c>
      <c r="J3738" s="54">
        <v>8750.3327188622916</v>
      </c>
      <c r="K3738" s="55">
        <v>0.99510986188729633</v>
      </c>
      <c r="L3738" s="121">
        <v>9428.0135896795255</v>
      </c>
      <c r="M3738" s="54">
        <v>8826.9363368710947</v>
      </c>
      <c r="N3738" s="120">
        <v>1.0038214181430358</v>
      </c>
      <c r="O3738" s="123">
        <v>8872.6480782663493</v>
      </c>
      <c r="P3738" s="53">
        <v>9342.747475652819</v>
      </c>
      <c r="Q3738" s="54">
        <v>8829.3290416269501</v>
      </c>
      <c r="R3738" s="55">
        <v>0.99511768794870725</v>
      </c>
      <c r="S3738" s="121">
        <v>9513.053069560925</v>
      </c>
      <c r="T3738" s="54">
        <v>8906.6233636361922</v>
      </c>
      <c r="U3738" s="55">
        <v>1.0038292159308184</v>
      </c>
    </row>
    <row r="3739" spans="1:21" ht="13" x14ac:dyDescent="0.3">
      <c r="A3739" s="44" t="s">
        <v>3581</v>
      </c>
      <c r="B3739" s="44" t="s">
        <v>9848</v>
      </c>
      <c r="C3739" s="98" t="s">
        <v>1029</v>
      </c>
      <c r="D3739" s="98" t="s">
        <v>13166</v>
      </c>
      <c r="E3739" s="98" t="s">
        <v>435</v>
      </c>
      <c r="F3739" s="122">
        <v>1.0373681202305529</v>
      </c>
      <c r="G3739" s="122">
        <v>1.0562145867779671</v>
      </c>
      <c r="H3739" s="99">
        <v>23892.25</v>
      </c>
      <c r="I3739" s="53">
        <v>24785.058470578428</v>
      </c>
      <c r="J3739" s="54">
        <v>23422.843879795309</v>
      </c>
      <c r="K3739" s="55">
        <v>0.98035320573806606</v>
      </c>
      <c r="L3739" s="121">
        <v>25235.342960945884</v>
      </c>
      <c r="M3739" s="54">
        <v>23626.479070757166</v>
      </c>
      <c r="N3739" s="120">
        <v>0.98887627037039905</v>
      </c>
      <c r="O3739" s="123">
        <v>24129.796529436637</v>
      </c>
      <c r="P3739" s="53">
        <v>25031.481667287404</v>
      </c>
      <c r="Q3739" s="54">
        <v>23655.909422350112</v>
      </c>
      <c r="R3739" s="55">
        <v>0.98036091574545958</v>
      </c>
      <c r="S3739" s="121">
        <v>25486.243070375342</v>
      </c>
      <c r="T3739" s="54">
        <v>23861.568554499092</v>
      </c>
      <c r="U3739" s="55">
        <v>0.98888395206274016</v>
      </c>
    </row>
    <row r="3740" spans="1:21" ht="13" x14ac:dyDescent="0.3">
      <c r="A3740" s="44" t="s">
        <v>3580</v>
      </c>
      <c r="B3740" s="44" t="s">
        <v>9847</v>
      </c>
      <c r="C3740" s="98" t="s">
        <v>1029</v>
      </c>
      <c r="D3740" s="98" t="s">
        <v>13166</v>
      </c>
      <c r="E3740" s="98" t="s">
        <v>458</v>
      </c>
      <c r="F3740" s="122">
        <v>1.0529829869549299</v>
      </c>
      <c r="G3740" s="122">
        <v>1.0721774362789454</v>
      </c>
      <c r="H3740" s="99">
        <v>12617.5</v>
      </c>
      <c r="I3740" s="53">
        <v>13286.012837903827</v>
      </c>
      <c r="J3740" s="54">
        <v>12555.79868236296</v>
      </c>
      <c r="K3740" s="55">
        <v>0.99510986188729622</v>
      </c>
      <c r="L3740" s="121">
        <v>13528.198802249593</v>
      </c>
      <c r="M3740" s="54">
        <v>12665.716743419756</v>
      </c>
      <c r="N3740" s="120">
        <v>1.003821418143036</v>
      </c>
      <c r="O3740" s="123">
        <v>12727.705313293158</v>
      </c>
      <c r="P3740" s="53">
        <v>13402.05715787356</v>
      </c>
      <c r="Q3740" s="54">
        <v>12665.564684256762</v>
      </c>
      <c r="R3740" s="55">
        <v>0.99511768794870714</v>
      </c>
      <c r="S3740" s="121">
        <v>13646.35845252057</v>
      </c>
      <c r="T3740" s="54">
        <v>12776.442445241584</v>
      </c>
      <c r="U3740" s="55">
        <v>1.0038292159308186</v>
      </c>
    </row>
    <row r="3741" spans="1:21" ht="13" x14ac:dyDescent="0.3">
      <c r="A3741" s="44" t="s">
        <v>3579</v>
      </c>
      <c r="B3741" s="44" t="s">
        <v>9846</v>
      </c>
      <c r="C3741" s="98" t="s">
        <v>1029</v>
      </c>
      <c r="D3741" s="98" t="s">
        <v>13166</v>
      </c>
      <c r="E3741" s="98" t="s">
        <v>435</v>
      </c>
      <c r="F3741" s="122">
        <v>1.0373681202305529</v>
      </c>
      <c r="G3741" s="122">
        <v>1.0562145867779671</v>
      </c>
      <c r="H3741" s="99">
        <v>8787.9166666666679</v>
      </c>
      <c r="I3741" s="53">
        <v>9116.3045932427485</v>
      </c>
      <c r="J3741" s="54">
        <v>8615.2622759256483</v>
      </c>
      <c r="K3741" s="55">
        <v>0.98035320573806617</v>
      </c>
      <c r="L3741" s="121">
        <v>9281.9257707225443</v>
      </c>
      <c r="M3741" s="54">
        <v>8690.1622576592035</v>
      </c>
      <c r="N3741" s="120">
        <v>0.98887627037039905</v>
      </c>
      <c r="O3741" s="123">
        <v>8874.4751972587474</v>
      </c>
      <c r="P3741" s="53">
        <v>9206.0976534129713</v>
      </c>
      <c r="Q3741" s="54">
        <v>8700.1886311449525</v>
      </c>
      <c r="R3741" s="55">
        <v>0.98036091574545947</v>
      </c>
      <c r="S3741" s="121">
        <v>9373.3501533439667</v>
      </c>
      <c r="T3741" s="54">
        <v>8775.8261055479961</v>
      </c>
      <c r="U3741" s="55">
        <v>0.98888395206274027</v>
      </c>
    </row>
    <row r="3742" spans="1:21" ht="13" x14ac:dyDescent="0.3">
      <c r="A3742" s="44" t="s">
        <v>3578</v>
      </c>
      <c r="B3742" s="44" t="s">
        <v>9845</v>
      </c>
      <c r="C3742" s="98" t="s">
        <v>1029</v>
      </c>
      <c r="D3742" s="98" t="s">
        <v>13166</v>
      </c>
      <c r="E3742" s="98" t="s">
        <v>435</v>
      </c>
      <c r="F3742" s="122">
        <v>1.0373681202305529</v>
      </c>
      <c r="G3742" s="122">
        <v>1.0562145867779671</v>
      </c>
      <c r="H3742" s="99">
        <v>19633.75</v>
      </c>
      <c r="I3742" s="53">
        <v>20367.426330576618</v>
      </c>
      <c r="J3742" s="54">
        <v>19248.009753159753</v>
      </c>
      <c r="K3742" s="55">
        <v>0.98035320573806595</v>
      </c>
      <c r="L3742" s="121">
        <v>20737.45314315191</v>
      </c>
      <c r="M3742" s="54">
        <v>19415.34947338482</v>
      </c>
      <c r="N3742" s="120">
        <v>0.98887627037039894</v>
      </c>
      <c r="O3742" s="123">
        <v>19827.012940537017</v>
      </c>
      <c r="P3742" s="53">
        <v>20567.911143911733</v>
      </c>
      <c r="Q3742" s="54">
        <v>19437.628562881946</v>
      </c>
      <c r="R3742" s="55">
        <v>0.98036091574545947</v>
      </c>
      <c r="S3742" s="121">
        <v>20941.58028003071</v>
      </c>
      <c r="T3742" s="54">
        <v>19606.614914237332</v>
      </c>
      <c r="U3742" s="55">
        <v>0.98888395206273993</v>
      </c>
    </row>
    <row r="3743" spans="1:21" ht="13" x14ac:dyDescent="0.3">
      <c r="A3743" s="44" t="s">
        <v>3577</v>
      </c>
      <c r="B3743" s="44" t="s">
        <v>9844</v>
      </c>
      <c r="C3743" s="98" t="s">
        <v>1029</v>
      </c>
      <c r="D3743" s="98" t="s">
        <v>13166</v>
      </c>
      <c r="E3743" s="98" t="s">
        <v>458</v>
      </c>
      <c r="F3743" s="122">
        <v>1.0529829869549299</v>
      </c>
      <c r="G3743" s="122">
        <v>1.0721774362789454</v>
      </c>
      <c r="H3743" s="99">
        <v>16397.166666666664</v>
      </c>
      <c r="I3743" s="53">
        <v>17265.937534264474</v>
      </c>
      <c r="J3743" s="54">
        <v>16316.982257009642</v>
      </c>
      <c r="K3743" s="55">
        <v>0.99510986188729622</v>
      </c>
      <c r="L3743" s="121">
        <v>17580.672118905244</v>
      </c>
      <c r="M3743" s="54">
        <v>16459.827096861049</v>
      </c>
      <c r="N3743" s="120">
        <v>1.003821418143036</v>
      </c>
      <c r="O3743" s="123">
        <v>16536.095872057616</v>
      </c>
      <c r="P3743" s="53">
        <v>17412.227623932315</v>
      </c>
      <c r="Q3743" s="54">
        <v>16455.361491900137</v>
      </c>
      <c r="R3743" s="55">
        <v>0.99511768794870725</v>
      </c>
      <c r="S3743" s="121">
        <v>17729.628878165586</v>
      </c>
      <c r="T3743" s="54">
        <v>16599.416153804443</v>
      </c>
      <c r="U3743" s="55">
        <v>1.0038292159308186</v>
      </c>
    </row>
    <row r="3744" spans="1:21" ht="13" x14ac:dyDescent="0.3">
      <c r="A3744" s="44" t="s">
        <v>3576</v>
      </c>
      <c r="B3744" s="44" t="s">
        <v>9843</v>
      </c>
      <c r="C3744" s="98" t="s">
        <v>1029</v>
      </c>
      <c r="D3744" s="98" t="s">
        <v>13166</v>
      </c>
      <c r="E3744" s="98" t="s">
        <v>435</v>
      </c>
      <c r="F3744" s="122">
        <v>1.0373681202305529</v>
      </c>
      <c r="G3744" s="122">
        <v>1.0562145867779671</v>
      </c>
      <c r="H3744" s="99">
        <v>6969.166666666667</v>
      </c>
      <c r="I3744" s="53">
        <v>7229.5913245734291</v>
      </c>
      <c r="J3744" s="54">
        <v>6832.2448829895393</v>
      </c>
      <c r="K3744" s="55">
        <v>0.98035320573806606</v>
      </c>
      <c r="L3744" s="121">
        <v>7360.9354910201164</v>
      </c>
      <c r="M3744" s="54">
        <v>6891.6435409230398</v>
      </c>
      <c r="N3744" s="120">
        <v>0.98887627037039905</v>
      </c>
      <c r="O3744" s="123">
        <v>7043.5163703268954</v>
      </c>
      <c r="P3744" s="53">
        <v>7306.7193368991384</v>
      </c>
      <c r="Q3744" s="54">
        <v>6905.1881588818105</v>
      </c>
      <c r="R3744" s="55">
        <v>0.98036091574545958</v>
      </c>
      <c r="S3744" s="121">
        <v>7439.4647325486685</v>
      </c>
      <c r="T3744" s="54">
        <v>6965.2203047074672</v>
      </c>
      <c r="U3744" s="55">
        <v>0.98888395206274016</v>
      </c>
    </row>
    <row r="3745" spans="1:21" ht="13" x14ac:dyDescent="0.3">
      <c r="A3745" s="44" t="s">
        <v>3575</v>
      </c>
      <c r="B3745" s="44" t="s">
        <v>9842</v>
      </c>
      <c r="C3745" s="98" t="s">
        <v>1029</v>
      </c>
      <c r="D3745" s="98" t="s">
        <v>13166</v>
      </c>
      <c r="E3745" s="98" t="s">
        <v>458</v>
      </c>
      <c r="F3745" s="122">
        <v>1.0529829869549299</v>
      </c>
      <c r="G3745" s="122">
        <v>1.0721774362789454</v>
      </c>
      <c r="H3745" s="99">
        <v>14289.583333333334</v>
      </c>
      <c r="I3745" s="53">
        <v>15046.688140674718</v>
      </c>
      <c r="J3745" s="54">
        <v>14219.705297260345</v>
      </c>
      <c r="K3745" s="55">
        <v>0.99510986188729633</v>
      </c>
      <c r="L3745" s="121">
        <v>15320.968823827679</v>
      </c>
      <c r="M3745" s="54">
        <v>14344.189806339757</v>
      </c>
      <c r="N3745" s="120">
        <v>1.0038214181430358</v>
      </c>
      <c r="O3745" s="123">
        <v>14396.052996496561</v>
      </c>
      <c r="P3745" s="53">
        <v>15158.798884612417</v>
      </c>
      <c r="Q3745" s="54">
        <v>14325.766973460715</v>
      </c>
      <c r="R3745" s="55">
        <v>0.99511768794870714</v>
      </c>
      <c r="S3745" s="121">
        <v>15435.123194319511</v>
      </c>
      <c r="T3745" s="54">
        <v>14451.178591971653</v>
      </c>
      <c r="U3745" s="55">
        <v>1.0038292159308184</v>
      </c>
    </row>
    <row r="3746" spans="1:21" ht="13" x14ac:dyDescent="0.3">
      <c r="A3746" s="44" t="s">
        <v>3574</v>
      </c>
      <c r="B3746" s="44" t="s">
        <v>9841</v>
      </c>
      <c r="C3746" s="98" t="s">
        <v>1029</v>
      </c>
      <c r="D3746" s="98" t="s">
        <v>13166</v>
      </c>
      <c r="E3746" s="98" t="s">
        <v>458</v>
      </c>
      <c r="F3746" s="122">
        <v>1.0529829869549299</v>
      </c>
      <c r="G3746" s="122">
        <v>1.0721774362789454</v>
      </c>
      <c r="H3746" s="99">
        <v>10304.333333333334</v>
      </c>
      <c r="I3746" s="53">
        <v>10850.287691912583</v>
      </c>
      <c r="J3746" s="54">
        <v>10253.943720173997</v>
      </c>
      <c r="K3746" s="55">
        <v>0.99510986188729622</v>
      </c>
      <c r="L3746" s="121">
        <v>11048.073695897014</v>
      </c>
      <c r="M3746" s="54">
        <v>10343.710499685225</v>
      </c>
      <c r="N3746" s="120">
        <v>1.003821418143036</v>
      </c>
      <c r="O3746" s="123">
        <v>10397.280914093921</v>
      </c>
      <c r="P3746" s="53">
        <v>10948.1599131321</v>
      </c>
      <c r="Q3746" s="54">
        <v>10346.518144186362</v>
      </c>
      <c r="R3746" s="55">
        <v>0.99511768794870714</v>
      </c>
      <c r="S3746" s="121">
        <v>11147.72999474523</v>
      </c>
      <c r="T3746" s="54">
        <v>10437.094347807366</v>
      </c>
      <c r="U3746" s="55">
        <v>1.0038292159308186</v>
      </c>
    </row>
    <row r="3747" spans="1:21" ht="13" x14ac:dyDescent="0.3">
      <c r="A3747" s="44" t="s">
        <v>3573</v>
      </c>
      <c r="B3747" s="44" t="s">
        <v>9840</v>
      </c>
      <c r="C3747" s="98" t="s">
        <v>1029</v>
      </c>
      <c r="D3747" s="98" t="s">
        <v>13166</v>
      </c>
      <c r="E3747" s="98" t="s">
        <v>435</v>
      </c>
      <c r="F3747" s="122">
        <v>1.0373681202305529</v>
      </c>
      <c r="G3747" s="122">
        <v>1.0562145867779671</v>
      </c>
      <c r="H3747" s="99">
        <v>17299.083333333336</v>
      </c>
      <c r="I3747" s="53">
        <v>17945.51755921169</v>
      </c>
      <c r="J3747" s="54">
        <v>16959.211802163285</v>
      </c>
      <c r="K3747" s="55">
        <v>0.98035320573806606</v>
      </c>
      <c r="L3747" s="121">
        <v>18271.544154554285</v>
      </c>
      <c r="M3747" s="54">
        <v>17106.653007493398</v>
      </c>
      <c r="N3747" s="120">
        <v>0.98887627037039894</v>
      </c>
      <c r="O3747" s="123">
        <v>17470.972676579582</v>
      </c>
      <c r="P3747" s="53">
        <v>18123.830084102712</v>
      </c>
      <c r="Q3747" s="54">
        <v>17127.858772175459</v>
      </c>
      <c r="R3747" s="55">
        <v>0.98036091574545936</v>
      </c>
      <c r="S3747" s="121">
        <v>18453.096186202656</v>
      </c>
      <c r="T3747" s="54">
        <v>17276.764506796164</v>
      </c>
      <c r="U3747" s="55">
        <v>0.98888395206274005</v>
      </c>
    </row>
    <row r="3748" spans="1:21" ht="13" x14ac:dyDescent="0.3">
      <c r="A3748" s="44" t="s">
        <v>3572</v>
      </c>
      <c r="B3748" s="44" t="s">
        <v>9709</v>
      </c>
      <c r="C3748" s="98" t="s">
        <v>1029</v>
      </c>
      <c r="D3748" s="98" t="s">
        <v>13166</v>
      </c>
      <c r="E3748" s="98" t="s">
        <v>458</v>
      </c>
      <c r="F3748" s="122">
        <v>1.0529829869549299</v>
      </c>
      <c r="G3748" s="122">
        <v>1.0721774362789454</v>
      </c>
      <c r="H3748" s="99">
        <v>28472.916666666668</v>
      </c>
      <c r="I3748" s="53">
        <v>29981.496838985473</v>
      </c>
      <c r="J3748" s="54">
        <v>28333.680171695163</v>
      </c>
      <c r="K3748" s="55">
        <v>0.99510986188729622</v>
      </c>
      <c r="L3748" s="121">
        <v>30528.018795050721</v>
      </c>
      <c r="M3748" s="54">
        <v>28581.723587001816</v>
      </c>
      <c r="N3748" s="120">
        <v>1.0038214181430358</v>
      </c>
      <c r="O3748" s="123">
        <v>28703.758316165033</v>
      </c>
      <c r="P3748" s="53">
        <v>30224.569168587863</v>
      </c>
      <c r="Q3748" s="54">
        <v>28563.617611020622</v>
      </c>
      <c r="R3748" s="55">
        <v>0.99511768794870714</v>
      </c>
      <c r="S3748" s="121">
        <v>30775.522002996284</v>
      </c>
      <c r="T3748" s="54">
        <v>28813.671204783659</v>
      </c>
      <c r="U3748" s="55">
        <v>1.0038292159308186</v>
      </c>
    </row>
    <row r="3749" spans="1:21" ht="13" x14ac:dyDescent="0.3">
      <c r="A3749" s="44" t="s">
        <v>3571</v>
      </c>
      <c r="B3749" s="44" t="s">
        <v>9839</v>
      </c>
      <c r="C3749" s="98" t="s">
        <v>1029</v>
      </c>
      <c r="D3749" s="98" t="s">
        <v>13166</v>
      </c>
      <c r="E3749" s="98" t="s">
        <v>435</v>
      </c>
      <c r="F3749" s="122">
        <v>1.0373681202305529</v>
      </c>
      <c r="G3749" s="122">
        <v>1.0562145867779671</v>
      </c>
      <c r="H3749" s="99">
        <v>13682.583333333334</v>
      </c>
      <c r="I3749" s="53">
        <v>14193.875752397893</v>
      </c>
      <c r="J3749" s="54">
        <v>13413.764433611568</v>
      </c>
      <c r="K3749" s="55">
        <v>0.98035320573806606</v>
      </c>
      <c r="L3749" s="121">
        <v>14451.744101471766</v>
      </c>
      <c r="M3749" s="54">
        <v>13530.381975698849</v>
      </c>
      <c r="N3749" s="120">
        <v>0.98887627037039894</v>
      </c>
      <c r="O3749" s="123">
        <v>13806.019203631357</v>
      </c>
      <c r="P3749" s="53">
        <v>14321.924189137975</v>
      </c>
      <c r="Q3749" s="54">
        <v>13534.881629271436</v>
      </c>
      <c r="R3749" s="55">
        <v>0.98036091574545947</v>
      </c>
      <c r="S3749" s="121">
        <v>14582.118868212172</v>
      </c>
      <c r="T3749" s="54">
        <v>13652.55083234106</v>
      </c>
      <c r="U3749" s="55">
        <v>0.98888395206274005</v>
      </c>
    </row>
    <row r="3750" spans="1:21" ht="13" x14ac:dyDescent="0.3">
      <c r="A3750" s="44" t="s">
        <v>3570</v>
      </c>
      <c r="B3750" s="44" t="s">
        <v>9838</v>
      </c>
      <c r="C3750" s="98" t="s">
        <v>1029</v>
      </c>
      <c r="D3750" s="98" t="s">
        <v>13166</v>
      </c>
      <c r="E3750" s="98" t="s">
        <v>435</v>
      </c>
      <c r="F3750" s="122">
        <v>1.0373681202305529</v>
      </c>
      <c r="G3750" s="122">
        <v>1.0562145867779671</v>
      </c>
      <c r="H3750" s="99">
        <v>24283.25</v>
      </c>
      <c r="I3750" s="53">
        <v>25190.669405588575</v>
      </c>
      <c r="J3750" s="54">
        <v>23806.161983238893</v>
      </c>
      <c r="K3750" s="55">
        <v>0.98035320573806606</v>
      </c>
      <c r="L3750" s="121">
        <v>25648.32286437607</v>
      </c>
      <c r="M3750" s="54">
        <v>24013.129692471994</v>
      </c>
      <c r="N3750" s="120">
        <v>0.98887627037039905</v>
      </c>
      <c r="O3750" s="123">
        <v>24502.149952403226</v>
      </c>
      <c r="P3750" s="53">
        <v>25417.749237731667</v>
      </c>
      <c r="Q3750" s="54">
        <v>24020.950165070593</v>
      </c>
      <c r="R3750" s="55">
        <v>0.98036091574545947</v>
      </c>
      <c r="S3750" s="121">
        <v>25879.528187149361</v>
      </c>
      <c r="T3750" s="54">
        <v>24229.782878966384</v>
      </c>
      <c r="U3750" s="55">
        <v>0.98888395206274016</v>
      </c>
    </row>
    <row r="3751" spans="1:21" ht="13" x14ac:dyDescent="0.3">
      <c r="A3751" s="44" t="s">
        <v>3569</v>
      </c>
      <c r="B3751" s="44" t="s">
        <v>9837</v>
      </c>
      <c r="C3751" s="98" t="s">
        <v>1029</v>
      </c>
      <c r="D3751" s="98" t="s">
        <v>13166</v>
      </c>
      <c r="E3751" s="98" t="s">
        <v>435</v>
      </c>
      <c r="F3751" s="122">
        <v>1.0373681202305529</v>
      </c>
      <c r="G3751" s="122">
        <v>1.0562145867779671</v>
      </c>
      <c r="H3751" s="99">
        <v>16694.833333333332</v>
      </c>
      <c r="I3751" s="53">
        <v>17318.687872562376</v>
      </c>
      <c r="J3751" s="54">
        <v>16366.833377596056</v>
      </c>
      <c r="K3751" s="55">
        <v>0.98035320573806617</v>
      </c>
      <c r="L3751" s="121">
        <v>17633.326490493695</v>
      </c>
      <c r="M3751" s="54">
        <v>16509.124521122081</v>
      </c>
      <c r="N3751" s="120">
        <v>0.98887627037039894</v>
      </c>
      <c r="O3751" s="123">
        <v>16855.05963120958</v>
      </c>
      <c r="P3751" s="53">
        <v>17484.901526001759</v>
      </c>
      <c r="Q3751" s="54">
        <v>16524.041694996951</v>
      </c>
      <c r="R3751" s="55">
        <v>0.98036091574545947</v>
      </c>
      <c r="S3751" s="121">
        <v>17802.559843496023</v>
      </c>
      <c r="T3751" s="54">
        <v>16667.697980363682</v>
      </c>
      <c r="U3751" s="55">
        <v>0.98888395206274016</v>
      </c>
    </row>
    <row r="3752" spans="1:21" ht="13" x14ac:dyDescent="0.3">
      <c r="A3752" s="44" t="s">
        <v>3568</v>
      </c>
      <c r="B3752" s="44" t="s">
        <v>9836</v>
      </c>
      <c r="C3752" s="98" t="s">
        <v>1029</v>
      </c>
      <c r="D3752" s="98" t="s">
        <v>13166</v>
      </c>
      <c r="E3752" s="98" t="s">
        <v>435</v>
      </c>
      <c r="F3752" s="122">
        <v>1.0373681202305529</v>
      </c>
      <c r="G3752" s="122">
        <v>1.0562145867779671</v>
      </c>
      <c r="H3752" s="99">
        <v>19029.416666666664</v>
      </c>
      <c r="I3752" s="53">
        <v>19740.510196583953</v>
      </c>
      <c r="J3752" s="54">
        <v>18655.54963249205</v>
      </c>
      <c r="K3752" s="55">
        <v>0.98035320573806617</v>
      </c>
      <c r="L3752" s="121">
        <v>20099.14746120909</v>
      </c>
      <c r="M3752" s="54">
        <v>18817.738580657639</v>
      </c>
      <c r="N3752" s="120">
        <v>0.98887627037039882</v>
      </c>
      <c r="O3752" s="123">
        <v>19203.710247120212</v>
      </c>
      <c r="P3752" s="53">
        <v>19921.316800507302</v>
      </c>
      <c r="Q3752" s="54">
        <v>18826.566963577236</v>
      </c>
      <c r="R3752" s="55">
        <v>0.98036091574545947</v>
      </c>
      <c r="S3752" s="121">
        <v>20283.238883265887</v>
      </c>
      <c r="T3752" s="54">
        <v>18990.240883439976</v>
      </c>
      <c r="U3752" s="55">
        <v>0.98888395206274016</v>
      </c>
    </row>
    <row r="3753" spans="1:21" ht="13" x14ac:dyDescent="0.3">
      <c r="A3753" s="44" t="s">
        <v>3567</v>
      </c>
      <c r="B3753" s="44" t="s">
        <v>9835</v>
      </c>
      <c r="C3753" s="98" t="s">
        <v>1029</v>
      </c>
      <c r="D3753" s="98" t="s">
        <v>13166</v>
      </c>
      <c r="E3753" s="98" t="s">
        <v>435</v>
      </c>
      <c r="F3753" s="122">
        <v>1.0373681202305529</v>
      </c>
      <c r="G3753" s="122">
        <v>1.0562145867779671</v>
      </c>
      <c r="H3753" s="99">
        <v>6765.5</v>
      </c>
      <c r="I3753" s="53">
        <v>7018.3140174198061</v>
      </c>
      <c r="J3753" s="54">
        <v>6632.5796134208867</v>
      </c>
      <c r="K3753" s="55">
        <v>0.98035320573806617</v>
      </c>
      <c r="L3753" s="121">
        <v>7145.8197868463367</v>
      </c>
      <c r="M3753" s="54">
        <v>6690.2424071909345</v>
      </c>
      <c r="N3753" s="120">
        <v>0.98887627037039905</v>
      </c>
      <c r="O3753" s="123">
        <v>6837.3629467519513</v>
      </c>
      <c r="P3753" s="53">
        <v>7092.862347406106</v>
      </c>
      <c r="Q3753" s="54">
        <v>6703.0833997618165</v>
      </c>
      <c r="R3753" s="55">
        <v>0.98036091574545947</v>
      </c>
      <c r="S3753" s="121">
        <v>7221.7224794545955</v>
      </c>
      <c r="T3753" s="54">
        <v>6761.3584924714123</v>
      </c>
      <c r="U3753" s="55">
        <v>0.98888395206274016</v>
      </c>
    </row>
    <row r="3754" spans="1:21" ht="13" x14ac:dyDescent="0.3">
      <c r="A3754" s="44" t="s">
        <v>3566</v>
      </c>
      <c r="B3754" s="44" t="s">
        <v>9834</v>
      </c>
      <c r="C3754" s="98" t="s">
        <v>1029</v>
      </c>
      <c r="D3754" s="98" t="s">
        <v>13166</v>
      </c>
      <c r="E3754" s="98" t="s">
        <v>435</v>
      </c>
      <c r="F3754" s="122">
        <v>1.0373681202305529</v>
      </c>
      <c r="G3754" s="122">
        <v>1.0562145867779671</v>
      </c>
      <c r="H3754" s="99">
        <v>10032.5</v>
      </c>
      <c r="I3754" s="53">
        <v>10407.395666213022</v>
      </c>
      <c r="J3754" s="54">
        <v>9835.3935365671477</v>
      </c>
      <c r="K3754" s="55">
        <v>0.98035320573806606</v>
      </c>
      <c r="L3754" s="121">
        <v>10596.472841849954</v>
      </c>
      <c r="M3754" s="54">
        <v>9920.9011824910267</v>
      </c>
      <c r="N3754" s="120">
        <v>0.98887627037039882</v>
      </c>
      <c r="O3754" s="123">
        <v>10127.469228244856</v>
      </c>
      <c r="P3754" s="53">
        <v>10505.913715997134</v>
      </c>
      <c r="Q3754" s="54">
        <v>9928.5750067860881</v>
      </c>
      <c r="R3754" s="55">
        <v>0.98036091574545947</v>
      </c>
      <c r="S3754" s="121">
        <v>10696.780726017218</v>
      </c>
      <c r="T3754" s="54">
        <v>10014.891794820562</v>
      </c>
      <c r="U3754" s="55">
        <v>0.98888395206274016</v>
      </c>
    </row>
    <row r="3755" spans="1:21" ht="13" x14ac:dyDescent="0.3">
      <c r="A3755" s="44" t="s">
        <v>3565</v>
      </c>
      <c r="B3755" s="44" t="s">
        <v>8889</v>
      </c>
      <c r="C3755" s="98" t="s">
        <v>1029</v>
      </c>
      <c r="D3755" s="98" t="s">
        <v>13166</v>
      </c>
      <c r="E3755" s="98" t="s">
        <v>435</v>
      </c>
      <c r="F3755" s="122">
        <v>1.0373681202305529</v>
      </c>
      <c r="G3755" s="122">
        <v>1.0562145867779671</v>
      </c>
      <c r="H3755" s="99">
        <v>14782.416666666666</v>
      </c>
      <c r="I3755" s="53">
        <v>15334.807789964796</v>
      </c>
      <c r="J3755" s="54">
        <v>14491.989567722483</v>
      </c>
      <c r="K3755" s="55">
        <v>0.98035320573806606</v>
      </c>
      <c r="L3755" s="121">
        <v>15613.404111163067</v>
      </c>
      <c r="M3755" s="54">
        <v>14617.981060394559</v>
      </c>
      <c r="N3755" s="120">
        <v>0.98887627037039905</v>
      </c>
      <c r="O3755" s="123">
        <v>14915.326347274842</v>
      </c>
      <c r="P3755" s="53">
        <v>15472.684055497743</v>
      </c>
      <c r="Q3755" s="54">
        <v>14622.402996456745</v>
      </c>
      <c r="R3755" s="55">
        <v>0.98036091574545958</v>
      </c>
      <c r="S3755" s="121">
        <v>15753.785254545423</v>
      </c>
      <c r="T3755" s="54">
        <v>14749.52686459866</v>
      </c>
      <c r="U3755" s="55">
        <v>0.98888395206274016</v>
      </c>
    </row>
    <row r="3756" spans="1:21" ht="13" x14ac:dyDescent="0.3">
      <c r="A3756" s="44" t="s">
        <v>3564</v>
      </c>
      <c r="B3756" s="44" t="s">
        <v>9833</v>
      </c>
      <c r="C3756" s="98" t="s">
        <v>1029</v>
      </c>
      <c r="D3756" s="98" t="s">
        <v>13166</v>
      </c>
      <c r="E3756" s="98" t="s">
        <v>458</v>
      </c>
      <c r="F3756" s="122">
        <v>1.0529829869549299</v>
      </c>
      <c r="G3756" s="122">
        <v>1.0721774362789454</v>
      </c>
      <c r="H3756" s="99">
        <v>8359.3333333333321</v>
      </c>
      <c r="I3756" s="53">
        <v>8802.2357822852427</v>
      </c>
      <c r="J3756" s="54">
        <v>8318.4550388032039</v>
      </c>
      <c r="K3756" s="55">
        <v>0.99510986188729622</v>
      </c>
      <c r="L3756" s="121">
        <v>8962.6885823344619</v>
      </c>
      <c r="M3756" s="54">
        <v>8391.2778413970173</v>
      </c>
      <c r="N3756" s="120">
        <v>1.003821418143036</v>
      </c>
      <c r="O3756" s="123">
        <v>8432.5963488632879</v>
      </c>
      <c r="P3756" s="53">
        <v>8879.380491211301</v>
      </c>
      <c r="Q3756" s="54">
        <v>8391.4257820855455</v>
      </c>
      <c r="R3756" s="55">
        <v>0.99511768794870725</v>
      </c>
      <c r="S3756" s="121">
        <v>9041.2395344994347</v>
      </c>
      <c r="T3756" s="54">
        <v>8464.8865811405176</v>
      </c>
      <c r="U3756" s="55">
        <v>1.0038292159308186</v>
      </c>
    </row>
    <row r="3757" spans="1:21" ht="13" x14ac:dyDescent="0.3">
      <c r="A3757" s="44" t="s">
        <v>3563</v>
      </c>
      <c r="B3757" s="44" t="s">
        <v>9832</v>
      </c>
      <c r="C3757" s="98" t="s">
        <v>1029</v>
      </c>
      <c r="D3757" s="98" t="s">
        <v>13166</v>
      </c>
      <c r="E3757" s="98" t="s">
        <v>435</v>
      </c>
      <c r="F3757" s="122">
        <v>1.0373681202305529</v>
      </c>
      <c r="G3757" s="122">
        <v>1.0562145867779671</v>
      </c>
      <c r="H3757" s="99">
        <v>6645.75</v>
      </c>
      <c r="I3757" s="53">
        <v>6894.0891850221969</v>
      </c>
      <c r="J3757" s="54">
        <v>6515.182317033753</v>
      </c>
      <c r="K3757" s="55">
        <v>0.98035320573806617</v>
      </c>
      <c r="L3757" s="121">
        <v>7019.3380900796747</v>
      </c>
      <c r="M3757" s="54">
        <v>6571.8244738140793</v>
      </c>
      <c r="N3757" s="120">
        <v>0.98887627037039905</v>
      </c>
      <c r="O3757" s="123">
        <v>6704.9498692616435</v>
      </c>
      <c r="P3757" s="53">
        <v>6955.5012421160427</v>
      </c>
      <c r="Q3757" s="54">
        <v>6573.2707938567437</v>
      </c>
      <c r="R3757" s="55">
        <v>0.98036091574545947</v>
      </c>
      <c r="S3757" s="121">
        <v>7081.8658555291713</v>
      </c>
      <c r="T3757" s="54">
        <v>6630.4173250980066</v>
      </c>
      <c r="U3757" s="55">
        <v>0.98888395206274016</v>
      </c>
    </row>
    <row r="3758" spans="1:21" ht="13" x14ac:dyDescent="0.3">
      <c r="A3758" s="44" t="s">
        <v>3562</v>
      </c>
      <c r="B3758" s="44" t="s">
        <v>9831</v>
      </c>
      <c r="C3758" s="98" t="s">
        <v>1029</v>
      </c>
      <c r="D3758" s="98" t="s">
        <v>13166</v>
      </c>
      <c r="E3758" s="98" t="s">
        <v>435</v>
      </c>
      <c r="F3758" s="122">
        <v>1.0373681202305529</v>
      </c>
      <c r="G3758" s="122">
        <v>1.0562145867779671</v>
      </c>
      <c r="H3758" s="99">
        <v>12280.75</v>
      </c>
      <c r="I3758" s="53">
        <v>12739.658542521363</v>
      </c>
      <c r="J3758" s="54">
        <v>12039.472631367755</v>
      </c>
      <c r="K3758" s="55">
        <v>0.98035320573806606</v>
      </c>
      <c r="L3758" s="121">
        <v>12971.107286573519</v>
      </c>
      <c r="M3758" s="54">
        <v>12144.142257351277</v>
      </c>
      <c r="N3758" s="120">
        <v>0.98887627037039894</v>
      </c>
      <c r="O3758" s="123">
        <v>12397.138998948616</v>
      </c>
      <c r="P3758" s="53">
        <v>12860.396779576204</v>
      </c>
      <c r="Q3758" s="54">
        <v>12153.670541633013</v>
      </c>
      <c r="R3758" s="55">
        <v>0.98036091574545936</v>
      </c>
      <c r="S3758" s="121">
        <v>13094.039045003534</v>
      </c>
      <c r="T3758" s="54">
        <v>12259.331807551431</v>
      </c>
      <c r="U3758" s="55">
        <v>0.98888395206274027</v>
      </c>
    </row>
    <row r="3759" spans="1:21" ht="13" x14ac:dyDescent="0.3">
      <c r="A3759" s="44" t="s">
        <v>3561</v>
      </c>
      <c r="B3759" s="44" t="s">
        <v>9830</v>
      </c>
      <c r="C3759" s="98" t="s">
        <v>1029</v>
      </c>
      <c r="D3759" s="98" t="s">
        <v>13166</v>
      </c>
      <c r="E3759" s="98" t="s">
        <v>435</v>
      </c>
      <c r="F3759" s="122">
        <v>1.0373681202305529</v>
      </c>
      <c r="G3759" s="122">
        <v>1.0562145867779671</v>
      </c>
      <c r="H3759" s="99">
        <v>14859.75</v>
      </c>
      <c r="I3759" s="53">
        <v>15415.030924595958</v>
      </c>
      <c r="J3759" s="54">
        <v>14567.803548966227</v>
      </c>
      <c r="K3759" s="55">
        <v>0.98035320573806606</v>
      </c>
      <c r="L3759" s="121">
        <v>15695.084705873896</v>
      </c>
      <c r="M3759" s="54">
        <v>14694.454158636536</v>
      </c>
      <c r="N3759" s="120">
        <v>0.98887627037039894</v>
      </c>
      <c r="O3759" s="123">
        <v>14987.383798112889</v>
      </c>
      <c r="P3759" s="53">
        <v>15547.434157822212</v>
      </c>
      <c r="Q3759" s="54">
        <v>14693.045304946614</v>
      </c>
      <c r="R3759" s="55">
        <v>0.98036091574545947</v>
      </c>
      <c r="S3759" s="121">
        <v>15829.893385206604</v>
      </c>
      <c r="T3759" s="54">
        <v>14820.783321358955</v>
      </c>
      <c r="U3759" s="55">
        <v>0.98888395206274016</v>
      </c>
    </row>
    <row r="3760" spans="1:21" ht="13" x14ac:dyDescent="0.3">
      <c r="A3760" s="44" t="s">
        <v>3560</v>
      </c>
      <c r="B3760" s="44" t="s">
        <v>13392</v>
      </c>
      <c r="C3760" s="98" t="s">
        <v>1029</v>
      </c>
      <c r="D3760" s="98" t="s">
        <v>13166</v>
      </c>
      <c r="E3760" s="98" t="s">
        <v>435</v>
      </c>
      <c r="F3760" s="122">
        <v>1.0373681202305529</v>
      </c>
      <c r="G3760" s="122">
        <v>1.0562145867779671</v>
      </c>
      <c r="H3760" s="99">
        <v>12198.916666666668</v>
      </c>
      <c r="I3760" s="53">
        <v>12654.767251349163</v>
      </c>
      <c r="J3760" s="54">
        <v>11959.247060698191</v>
      </c>
      <c r="K3760" s="55">
        <v>0.98035320573806606</v>
      </c>
      <c r="L3760" s="121">
        <v>12884.67372622219</v>
      </c>
      <c r="M3760" s="54">
        <v>12063.219215892634</v>
      </c>
      <c r="N3760" s="120">
        <v>0.98887627037039894</v>
      </c>
      <c r="O3760" s="123">
        <v>12297.670659813155</v>
      </c>
      <c r="P3760" s="53">
        <v>12757.211495584796</v>
      </c>
      <c r="Q3760" s="54">
        <v>12056.155669590495</v>
      </c>
      <c r="R3760" s="55">
        <v>0.98036091574545958</v>
      </c>
      <c r="S3760" s="121">
        <v>12988.979134286081</v>
      </c>
      <c r="T3760" s="54">
        <v>12160.969163242036</v>
      </c>
      <c r="U3760" s="55">
        <v>0.98888395206274005</v>
      </c>
    </row>
    <row r="3761" spans="1:21" ht="13" x14ac:dyDescent="0.3">
      <c r="A3761" s="44" t="s">
        <v>3559</v>
      </c>
      <c r="B3761" s="44" t="s">
        <v>9829</v>
      </c>
      <c r="C3761" s="98" t="s">
        <v>1029</v>
      </c>
      <c r="D3761" s="98" t="s">
        <v>13166</v>
      </c>
      <c r="E3761" s="98" t="s">
        <v>435</v>
      </c>
      <c r="F3761" s="122">
        <v>1.0373681202305529</v>
      </c>
      <c r="G3761" s="122">
        <v>1.0562145867779671</v>
      </c>
      <c r="H3761" s="99">
        <v>7359.25</v>
      </c>
      <c r="I3761" s="53">
        <v>7634.2513388066964</v>
      </c>
      <c r="J3761" s="54">
        <v>7214.664329327863</v>
      </c>
      <c r="K3761" s="55">
        <v>0.98035320573806606</v>
      </c>
      <c r="L3761" s="121">
        <v>7772.9471977457542</v>
      </c>
      <c r="M3761" s="54">
        <v>7277.3876927233587</v>
      </c>
      <c r="N3761" s="120">
        <v>0.98887627037039894</v>
      </c>
      <c r="O3761" s="123">
        <v>7430.2910464294719</v>
      </c>
      <c r="P3761" s="53">
        <v>7707.9470556004489</v>
      </c>
      <c r="Q3761" s="54">
        <v>7284.3669345328854</v>
      </c>
      <c r="R3761" s="55">
        <v>0.98036091574545947</v>
      </c>
      <c r="S3761" s="121">
        <v>7847.9817872445337</v>
      </c>
      <c r="T3761" s="54">
        <v>7347.695574969569</v>
      </c>
      <c r="U3761" s="55">
        <v>0.98888395206274016</v>
      </c>
    </row>
    <row r="3762" spans="1:21" ht="13" x14ac:dyDescent="0.3">
      <c r="A3762" s="44" t="s">
        <v>3558</v>
      </c>
      <c r="B3762" s="44" t="s">
        <v>9107</v>
      </c>
      <c r="C3762" s="98" t="s">
        <v>1029</v>
      </c>
      <c r="D3762" s="98" t="s">
        <v>13166</v>
      </c>
      <c r="E3762" s="98" t="s">
        <v>435</v>
      </c>
      <c r="F3762" s="122">
        <v>1.0373681202305529</v>
      </c>
      <c r="G3762" s="122">
        <v>1.0562145867779671</v>
      </c>
      <c r="H3762" s="99">
        <v>9955</v>
      </c>
      <c r="I3762" s="53">
        <v>10326.999636895154</v>
      </c>
      <c r="J3762" s="54">
        <v>9759.416163122447</v>
      </c>
      <c r="K3762" s="55">
        <v>0.98035320573806595</v>
      </c>
      <c r="L3762" s="121">
        <v>10514.616211374663</v>
      </c>
      <c r="M3762" s="54">
        <v>9844.263271537322</v>
      </c>
      <c r="N3762" s="120">
        <v>0.98887627037039905</v>
      </c>
      <c r="O3762" s="123">
        <v>10046.714022495978</v>
      </c>
      <c r="P3762" s="53">
        <v>10422.14084001059</v>
      </c>
      <c r="Q3762" s="54">
        <v>9849.4057593269063</v>
      </c>
      <c r="R3762" s="55">
        <v>0.98036091574545947</v>
      </c>
      <c r="S3762" s="121">
        <v>10611.485899746998</v>
      </c>
      <c r="T3762" s="54">
        <v>9935.0342678099732</v>
      </c>
      <c r="U3762" s="55">
        <v>0.98888395206274027</v>
      </c>
    </row>
    <row r="3763" spans="1:21" ht="13" x14ac:dyDescent="0.3">
      <c r="A3763" s="44" t="s">
        <v>3557</v>
      </c>
      <c r="B3763" s="44" t="s">
        <v>9828</v>
      </c>
      <c r="C3763" s="98" t="s">
        <v>1029</v>
      </c>
      <c r="D3763" s="98" t="s">
        <v>13166</v>
      </c>
      <c r="E3763" s="98" t="s">
        <v>435</v>
      </c>
      <c r="F3763" s="122">
        <v>1.0373681202305529</v>
      </c>
      <c r="G3763" s="122">
        <v>1.0562145867779671</v>
      </c>
      <c r="H3763" s="99">
        <v>5584.8333333333321</v>
      </c>
      <c r="I3763" s="53">
        <v>5793.5280568009321</v>
      </c>
      <c r="J3763" s="54">
        <v>5475.1092618461416</v>
      </c>
      <c r="K3763" s="55">
        <v>0.98035320573806606</v>
      </c>
      <c r="L3763" s="121">
        <v>5898.7824313904821</v>
      </c>
      <c r="M3763" s="54">
        <v>5522.7091573069492</v>
      </c>
      <c r="N3763" s="120">
        <v>0.98887627037039905</v>
      </c>
      <c r="O3763" s="123">
        <v>5641.7977256746026</v>
      </c>
      <c r="P3763" s="53">
        <v>5852.6211014040709</v>
      </c>
      <c r="Q3763" s="54">
        <v>5530.9979847930044</v>
      </c>
      <c r="R3763" s="55">
        <v>0.98036091574545958</v>
      </c>
      <c r="S3763" s="121">
        <v>5958.949053508275</v>
      </c>
      <c r="T3763" s="54">
        <v>5579.0832317036802</v>
      </c>
      <c r="U3763" s="55">
        <v>0.98888395206274016</v>
      </c>
    </row>
    <row r="3764" spans="1:21" ht="13" x14ac:dyDescent="0.3">
      <c r="A3764" s="44" t="s">
        <v>3556</v>
      </c>
      <c r="B3764" s="44" t="s">
        <v>9827</v>
      </c>
      <c r="C3764" s="98" t="s">
        <v>1029</v>
      </c>
      <c r="D3764" s="98" t="s">
        <v>13166</v>
      </c>
      <c r="E3764" s="98" t="s">
        <v>458</v>
      </c>
      <c r="F3764" s="122">
        <v>1.0529829869549299</v>
      </c>
      <c r="G3764" s="122">
        <v>1.0721774362789454</v>
      </c>
      <c r="H3764" s="99">
        <v>20201.166666666664</v>
      </c>
      <c r="I3764" s="53">
        <v>21271.484816641027</v>
      </c>
      <c r="J3764" s="54">
        <v>20102.380171628916</v>
      </c>
      <c r="K3764" s="55">
        <v>0.99510986188729622</v>
      </c>
      <c r="L3764" s="121">
        <v>21659.235086510351</v>
      </c>
      <c r="M3764" s="54">
        <v>20278.363771477154</v>
      </c>
      <c r="N3764" s="120">
        <v>1.0038214181430358</v>
      </c>
      <c r="O3764" s="123">
        <v>20379.363855650899</v>
      </c>
      <c r="P3764" s="53">
        <v>21459.123424964619</v>
      </c>
      <c r="Q3764" s="54">
        <v>20279.865441900773</v>
      </c>
      <c r="R3764" s="55">
        <v>0.99511768794870714</v>
      </c>
      <c r="S3764" s="121">
        <v>21850.294091747583</v>
      </c>
      <c r="T3764" s="54">
        <v>20457.400840386905</v>
      </c>
      <c r="U3764" s="55">
        <v>1.0038292159308184</v>
      </c>
    </row>
    <row r="3765" spans="1:21" ht="13" x14ac:dyDescent="0.3">
      <c r="A3765" s="44" t="s">
        <v>3555</v>
      </c>
      <c r="B3765" s="44" t="s">
        <v>9826</v>
      </c>
      <c r="C3765" s="98" t="s">
        <v>1029</v>
      </c>
      <c r="D3765" s="98" t="s">
        <v>13166</v>
      </c>
      <c r="E3765" s="98" t="s">
        <v>435</v>
      </c>
      <c r="F3765" s="122">
        <v>1.0373681202305529</v>
      </c>
      <c r="G3765" s="122">
        <v>1.0562145867779671</v>
      </c>
      <c r="H3765" s="99">
        <v>4197.75</v>
      </c>
      <c r="I3765" s="53">
        <v>4354.6120266978032</v>
      </c>
      <c r="J3765" s="54">
        <v>4115.2776693869664</v>
      </c>
      <c r="K3765" s="55">
        <v>0.98035320573806595</v>
      </c>
      <c r="L3765" s="121">
        <v>4433.7247816472118</v>
      </c>
      <c r="M3765" s="54">
        <v>4151.0553639473428</v>
      </c>
      <c r="N3765" s="120">
        <v>0.98887627037039905</v>
      </c>
      <c r="O3765" s="123">
        <v>4244.1489872921766</v>
      </c>
      <c r="P3765" s="53">
        <v>4402.7448569256903</v>
      </c>
      <c r="Q3765" s="54">
        <v>4160.7977877419235</v>
      </c>
      <c r="R3765" s="55">
        <v>0.98036091574545969</v>
      </c>
      <c r="S3765" s="121">
        <v>4482.7320688369336</v>
      </c>
      <c r="T3765" s="54">
        <v>4196.9708236965635</v>
      </c>
      <c r="U3765" s="55">
        <v>0.98888395206274005</v>
      </c>
    </row>
    <row r="3766" spans="1:21" ht="13" x14ac:dyDescent="0.3">
      <c r="A3766" s="44" t="s">
        <v>3554</v>
      </c>
      <c r="B3766" s="44" t="s">
        <v>9825</v>
      </c>
      <c r="C3766" s="98" t="s">
        <v>1029</v>
      </c>
      <c r="D3766" s="98" t="s">
        <v>13166</v>
      </c>
      <c r="E3766" s="98" t="s">
        <v>458</v>
      </c>
      <c r="F3766" s="122">
        <v>1.0529829869549299</v>
      </c>
      <c r="G3766" s="122">
        <v>1.0721774362789454</v>
      </c>
      <c r="H3766" s="99">
        <v>9043.3333333333358</v>
      </c>
      <c r="I3766" s="53">
        <v>9522.4761453624178</v>
      </c>
      <c r="J3766" s="54">
        <v>8999.1101843341185</v>
      </c>
      <c r="K3766" s="55">
        <v>0.99510986188729633</v>
      </c>
      <c r="L3766" s="121">
        <v>9696.0579487492651</v>
      </c>
      <c r="M3766" s="54">
        <v>9077.8916914068577</v>
      </c>
      <c r="N3766" s="120">
        <v>1.003821418143036</v>
      </c>
      <c r="O3766" s="123">
        <v>9124.9745047966353</v>
      </c>
      <c r="P3766" s="53">
        <v>9608.4429099483423</v>
      </c>
      <c r="Q3766" s="54">
        <v>9080.4235318041265</v>
      </c>
      <c r="R3766" s="55">
        <v>0.99511768794870714</v>
      </c>
      <c r="S3766" s="121">
        <v>9783.5917706635955</v>
      </c>
      <c r="T3766" s="54">
        <v>9159.9160025387155</v>
      </c>
      <c r="U3766" s="55">
        <v>1.0038292159308184</v>
      </c>
    </row>
    <row r="3767" spans="1:21" ht="13" x14ac:dyDescent="0.3">
      <c r="A3767" s="44" t="s">
        <v>3553</v>
      </c>
      <c r="B3767" s="44" t="s">
        <v>9824</v>
      </c>
      <c r="C3767" s="98" t="s">
        <v>1029</v>
      </c>
      <c r="D3767" s="98" t="s">
        <v>13166</v>
      </c>
      <c r="E3767" s="98" t="s">
        <v>435</v>
      </c>
      <c r="F3767" s="122">
        <v>1.0373681202305529</v>
      </c>
      <c r="G3767" s="122">
        <v>1.0562145867779671</v>
      </c>
      <c r="H3767" s="99">
        <v>4946</v>
      </c>
      <c r="I3767" s="53">
        <v>5130.8227226603149</v>
      </c>
      <c r="J3767" s="54">
        <v>4848.8269555804745</v>
      </c>
      <c r="K3767" s="55">
        <v>0.98035320573806606</v>
      </c>
      <c r="L3767" s="121">
        <v>5224.0373462038251</v>
      </c>
      <c r="M3767" s="54">
        <v>4890.982033251993</v>
      </c>
      <c r="N3767" s="120">
        <v>0.98887627037039894</v>
      </c>
      <c r="O3767" s="123">
        <v>4999.6355864230336</v>
      </c>
      <c r="P3767" s="53">
        <v>5186.4625701254408</v>
      </c>
      <c r="Q3767" s="54">
        <v>4901.4473218992734</v>
      </c>
      <c r="R3767" s="55">
        <v>0.98036091574545969</v>
      </c>
      <c r="S3767" s="121">
        <v>5280.6880349542234</v>
      </c>
      <c r="T3767" s="54">
        <v>4944.0593975755246</v>
      </c>
      <c r="U3767" s="55">
        <v>0.98888395206274005</v>
      </c>
    </row>
    <row r="3768" spans="1:21" ht="13" x14ac:dyDescent="0.3">
      <c r="A3768" s="44" t="s">
        <v>3552</v>
      </c>
      <c r="B3768" s="44" t="s">
        <v>9823</v>
      </c>
      <c r="C3768" s="98" t="s">
        <v>1029</v>
      </c>
      <c r="D3768" s="98" t="s">
        <v>13166</v>
      </c>
      <c r="E3768" s="98" t="s">
        <v>458</v>
      </c>
      <c r="F3768" s="122">
        <v>1.0529829869549299</v>
      </c>
      <c r="G3768" s="122">
        <v>1.0721774362789454</v>
      </c>
      <c r="H3768" s="99">
        <v>11911.666666666668</v>
      </c>
      <c r="I3768" s="53">
        <v>12542.782346278142</v>
      </c>
      <c r="J3768" s="54">
        <v>11853.41697151418</v>
      </c>
      <c r="K3768" s="55">
        <v>0.99510986188729633</v>
      </c>
      <c r="L3768" s="121">
        <v>12771.420228476039</v>
      </c>
      <c r="M3768" s="54">
        <v>11957.186125780465</v>
      </c>
      <c r="N3768" s="120">
        <v>1.003821418143036</v>
      </c>
      <c r="O3768" s="123">
        <v>12012.919129738826</v>
      </c>
      <c r="P3768" s="53">
        <v>12649.399467280406</v>
      </c>
      <c r="Q3768" s="54">
        <v>11954.268309900495</v>
      </c>
      <c r="R3768" s="55">
        <v>0.99511768794870714</v>
      </c>
      <c r="S3768" s="121">
        <v>12879.980834749675</v>
      </c>
      <c r="T3768" s="54">
        <v>12058.919191046058</v>
      </c>
      <c r="U3768" s="55">
        <v>1.0038292159308186</v>
      </c>
    </row>
    <row r="3769" spans="1:21" ht="13" x14ac:dyDescent="0.3">
      <c r="A3769" s="44" t="s">
        <v>3551</v>
      </c>
      <c r="B3769" s="44" t="s">
        <v>9822</v>
      </c>
      <c r="C3769" s="98" t="s">
        <v>1029</v>
      </c>
      <c r="D3769" s="98" t="s">
        <v>13166</v>
      </c>
      <c r="E3769" s="98" t="s">
        <v>435</v>
      </c>
      <c r="F3769" s="122">
        <v>1.0373681202305529</v>
      </c>
      <c r="G3769" s="122">
        <v>1.0562145867779671</v>
      </c>
      <c r="H3769" s="99">
        <v>4162.75</v>
      </c>
      <c r="I3769" s="53">
        <v>4318.3041424897337</v>
      </c>
      <c r="J3769" s="54">
        <v>4080.9653071861339</v>
      </c>
      <c r="K3769" s="55">
        <v>0.98035320573806595</v>
      </c>
      <c r="L3769" s="121">
        <v>4396.7572711099829</v>
      </c>
      <c r="M3769" s="54">
        <v>4116.4446944843785</v>
      </c>
      <c r="N3769" s="120">
        <v>0.98887627037039905</v>
      </c>
      <c r="O3769" s="123">
        <v>4202.3324720965102</v>
      </c>
      <c r="P3769" s="53">
        <v>4359.3657371625695</v>
      </c>
      <c r="Q3769" s="54">
        <v>4119.8025106114155</v>
      </c>
      <c r="R3769" s="55">
        <v>0.98036091574545958</v>
      </c>
      <c r="S3769" s="121">
        <v>4438.5648555190483</v>
      </c>
      <c r="T3769" s="54">
        <v>4155.6191428883812</v>
      </c>
      <c r="U3769" s="55">
        <v>0.98888395206274005</v>
      </c>
    </row>
    <row r="3770" spans="1:21" ht="13" x14ac:dyDescent="0.3">
      <c r="A3770" s="44" t="s">
        <v>3550</v>
      </c>
      <c r="B3770" s="44" t="s">
        <v>9821</v>
      </c>
      <c r="C3770" s="98" t="s">
        <v>1029</v>
      </c>
      <c r="D3770" s="98" t="s">
        <v>13166</v>
      </c>
      <c r="E3770" s="98" t="s">
        <v>435</v>
      </c>
      <c r="F3770" s="122">
        <v>1.0373681202305529</v>
      </c>
      <c r="G3770" s="122">
        <v>1.0562145867779671</v>
      </c>
      <c r="H3770" s="99">
        <v>4877.0833333333321</v>
      </c>
      <c r="I3770" s="53">
        <v>5059.330769707758</v>
      </c>
      <c r="J3770" s="54">
        <v>4781.2642804850257</v>
      </c>
      <c r="K3770" s="55">
        <v>0.98035320573806617</v>
      </c>
      <c r="L3770" s="121">
        <v>5151.2465575983761</v>
      </c>
      <c r="M3770" s="54">
        <v>4822.8319769522996</v>
      </c>
      <c r="N3770" s="120">
        <v>0.98887627037039916</v>
      </c>
      <c r="O3770" s="123">
        <v>4922.9650192473737</v>
      </c>
      <c r="P3770" s="53">
        <v>5106.9269679774161</v>
      </c>
      <c r="Q3770" s="54">
        <v>4826.282494452219</v>
      </c>
      <c r="R3770" s="55">
        <v>0.98036091574545947</v>
      </c>
      <c r="S3770" s="121">
        <v>5199.7074635267518</v>
      </c>
      <c r="T3770" s="54">
        <v>4868.2411040999668</v>
      </c>
      <c r="U3770" s="55">
        <v>0.98888395206274027</v>
      </c>
    </row>
    <row r="3771" spans="1:21" ht="13" x14ac:dyDescent="0.3">
      <c r="A3771" s="44" t="s">
        <v>3549</v>
      </c>
      <c r="B3771" s="44" t="s">
        <v>9820</v>
      </c>
      <c r="C3771" s="98" t="s">
        <v>1029</v>
      </c>
      <c r="D3771" s="98" t="s">
        <v>13166</v>
      </c>
      <c r="E3771" s="98" t="s">
        <v>435</v>
      </c>
      <c r="F3771" s="122">
        <v>1.0373681202305529</v>
      </c>
      <c r="G3771" s="122">
        <v>1.0562145867779671</v>
      </c>
      <c r="H3771" s="99">
        <v>3379.6666666666665</v>
      </c>
      <c r="I3771" s="53">
        <v>3505.9584570058587</v>
      </c>
      <c r="J3771" s="54">
        <v>3313.2670509927507</v>
      </c>
      <c r="K3771" s="55">
        <v>0.98035320573806617</v>
      </c>
      <c r="L3771" s="121">
        <v>3569.6532317806027</v>
      </c>
      <c r="M3771" s="54">
        <v>3342.0721684284918</v>
      </c>
      <c r="N3771" s="120">
        <v>0.98887627037039905</v>
      </c>
      <c r="O3771" s="123">
        <v>3408.8192799762191</v>
      </c>
      <c r="P3771" s="53">
        <v>3536.2004486745973</v>
      </c>
      <c r="Q3771" s="54">
        <v>3341.8731909282642</v>
      </c>
      <c r="R3771" s="55">
        <v>0.98036091574545958</v>
      </c>
      <c r="S3771" s="121">
        <v>3600.4446472008494</v>
      </c>
      <c r="T3771" s="54">
        <v>3370.9266814505477</v>
      </c>
      <c r="U3771" s="55">
        <v>0.98888395206274005</v>
      </c>
    </row>
    <row r="3772" spans="1:21" ht="13" x14ac:dyDescent="0.3">
      <c r="A3772" s="44" t="s">
        <v>3548</v>
      </c>
      <c r="B3772" s="44" t="s">
        <v>9819</v>
      </c>
      <c r="C3772" s="98" t="s">
        <v>1029</v>
      </c>
      <c r="D3772" s="98" t="s">
        <v>13166</v>
      </c>
      <c r="E3772" s="98" t="s">
        <v>435</v>
      </c>
      <c r="F3772" s="122">
        <v>1.0373681202305529</v>
      </c>
      <c r="G3772" s="122">
        <v>1.0562145867779671</v>
      </c>
      <c r="H3772" s="99">
        <v>3525.1666666666665</v>
      </c>
      <c r="I3772" s="53">
        <v>3656.8955184994038</v>
      </c>
      <c r="J3772" s="54">
        <v>3455.9084424276389</v>
      </c>
      <c r="K3772" s="55">
        <v>0.98035320573806606</v>
      </c>
      <c r="L3772" s="121">
        <v>3723.3324541567968</v>
      </c>
      <c r="M3772" s="54">
        <v>3485.9536657673848</v>
      </c>
      <c r="N3772" s="120">
        <v>0.98887627037039905</v>
      </c>
      <c r="O3772" s="123">
        <v>3557.9701078545104</v>
      </c>
      <c r="P3772" s="53">
        <v>3690.924762621531</v>
      </c>
      <c r="Q3772" s="54">
        <v>3488.0948331312193</v>
      </c>
      <c r="R3772" s="55">
        <v>0.98036091574545958</v>
      </c>
      <c r="S3772" s="121">
        <v>3757.9799272359105</v>
      </c>
      <c r="T3772" s="54">
        <v>3518.419541576262</v>
      </c>
      <c r="U3772" s="55">
        <v>0.98888395206274016</v>
      </c>
    </row>
    <row r="3773" spans="1:21" ht="13" x14ac:dyDescent="0.3">
      <c r="A3773" s="44" t="s">
        <v>3547</v>
      </c>
      <c r="B3773" s="44" t="s">
        <v>13393</v>
      </c>
      <c r="C3773" s="98" t="s">
        <v>1029</v>
      </c>
      <c r="D3773" s="98" t="s">
        <v>13166</v>
      </c>
      <c r="E3773" s="98" t="s">
        <v>435</v>
      </c>
      <c r="F3773" s="122">
        <v>1.0373681202305529</v>
      </c>
      <c r="G3773" s="122">
        <v>1.0562145867779671</v>
      </c>
      <c r="H3773" s="99">
        <v>3427.3333333333335</v>
      </c>
      <c r="I3773" s="53">
        <v>3555.406337403515</v>
      </c>
      <c r="J3773" s="54">
        <v>3359.9972204662649</v>
      </c>
      <c r="K3773" s="55">
        <v>0.98035320573806595</v>
      </c>
      <c r="L3773" s="121">
        <v>3619.9994604170192</v>
      </c>
      <c r="M3773" s="54">
        <v>3389.2086039828141</v>
      </c>
      <c r="N3773" s="120">
        <v>0.98887627037039894</v>
      </c>
      <c r="O3773" s="123">
        <v>3459.6014923978773</v>
      </c>
      <c r="P3773" s="53">
        <v>3588.8802969156013</v>
      </c>
      <c r="Q3773" s="54">
        <v>3391.6580872015411</v>
      </c>
      <c r="R3773" s="55">
        <v>0.98036091574545947</v>
      </c>
      <c r="S3773" s="121">
        <v>3654.0815607094623</v>
      </c>
      <c r="T3773" s="54">
        <v>3421.1443963645665</v>
      </c>
      <c r="U3773" s="55">
        <v>0.98888395206274005</v>
      </c>
    </row>
    <row r="3774" spans="1:21" ht="13" x14ac:dyDescent="0.3">
      <c r="A3774" s="44" t="s">
        <v>3546</v>
      </c>
      <c r="B3774" s="44" t="s">
        <v>9818</v>
      </c>
      <c r="C3774" s="98" t="s">
        <v>1029</v>
      </c>
      <c r="D3774" s="98" t="s">
        <v>13166</v>
      </c>
      <c r="E3774" s="98" t="s">
        <v>435</v>
      </c>
      <c r="F3774" s="122">
        <v>1.0373681202305529</v>
      </c>
      <c r="G3774" s="122">
        <v>1.0562145867779671</v>
      </c>
      <c r="H3774" s="99">
        <v>3083.916666666667</v>
      </c>
      <c r="I3774" s="53">
        <v>3199.1568354476731</v>
      </c>
      <c r="J3774" s="54">
        <v>3023.3275903957178</v>
      </c>
      <c r="K3774" s="55">
        <v>0.98035320573806606</v>
      </c>
      <c r="L3774" s="121">
        <v>3257.2777677410195</v>
      </c>
      <c r="M3774" s="54">
        <v>3049.6120114664468</v>
      </c>
      <c r="N3774" s="120">
        <v>0.98887627037039905</v>
      </c>
      <c r="O3774" s="123">
        <v>3114.9449678692654</v>
      </c>
      <c r="P3774" s="53">
        <v>3231.3446059401599</v>
      </c>
      <c r="Q3774" s="54">
        <v>3053.7703011970239</v>
      </c>
      <c r="R3774" s="55">
        <v>0.98036091574545947</v>
      </c>
      <c r="S3774" s="121">
        <v>3290.0503120741441</v>
      </c>
      <c r="T3774" s="54">
        <v>3080.319090284504</v>
      </c>
      <c r="U3774" s="55">
        <v>0.98888395206274005</v>
      </c>
    </row>
    <row r="3775" spans="1:21" ht="13" x14ac:dyDescent="0.3">
      <c r="A3775" s="44" t="s">
        <v>3545</v>
      </c>
      <c r="B3775" s="44" t="s">
        <v>9817</v>
      </c>
      <c r="C3775" s="98" t="s">
        <v>1029</v>
      </c>
      <c r="D3775" s="98" t="s">
        <v>13166</v>
      </c>
      <c r="E3775" s="98" t="s">
        <v>435</v>
      </c>
      <c r="F3775" s="122">
        <v>1.0373681202305529</v>
      </c>
      <c r="G3775" s="122">
        <v>1.0562145867779671</v>
      </c>
      <c r="H3775" s="99">
        <v>8333.6666666666661</v>
      </c>
      <c r="I3775" s="53">
        <v>8645.0801246280171</v>
      </c>
      <c r="J3775" s="54">
        <v>8169.9368322191294</v>
      </c>
      <c r="K3775" s="55">
        <v>0.98035320573806606</v>
      </c>
      <c r="L3775" s="121">
        <v>8802.1402946786511</v>
      </c>
      <c r="M3775" s="54">
        <v>8240.9652118434478</v>
      </c>
      <c r="N3775" s="120">
        <v>0.98887627037039905</v>
      </c>
      <c r="O3775" s="123">
        <v>8407.0785026526883</v>
      </c>
      <c r="P3775" s="53">
        <v>8721.2352229275111</v>
      </c>
      <c r="Q3775" s="54">
        <v>8241.9711796045558</v>
      </c>
      <c r="R3775" s="55">
        <v>0.98036091574545947</v>
      </c>
      <c r="S3775" s="121">
        <v>8879.6789466892387</v>
      </c>
      <c r="T3775" s="54">
        <v>8313.6250150048927</v>
      </c>
      <c r="U3775" s="55">
        <v>0.98888395206273993</v>
      </c>
    </row>
    <row r="3776" spans="1:21" ht="13" x14ac:dyDescent="0.3">
      <c r="A3776" s="44" t="s">
        <v>3544</v>
      </c>
      <c r="B3776" s="44" t="s">
        <v>9816</v>
      </c>
      <c r="C3776" s="98" t="s">
        <v>1029</v>
      </c>
      <c r="D3776" s="98" t="s">
        <v>13166</v>
      </c>
      <c r="E3776" s="98" t="s">
        <v>430</v>
      </c>
      <c r="F3776" s="122">
        <v>1.0211574890744564</v>
      </c>
      <c r="G3776" s="122">
        <v>1.0459058216832209</v>
      </c>
      <c r="H3776" s="99">
        <v>2226.833333333333</v>
      </c>
      <c r="I3776" s="53">
        <v>2273.9475352539685</v>
      </c>
      <c r="J3776" s="54">
        <v>2148.9688302460568</v>
      </c>
      <c r="K3776" s="55">
        <v>0.9650335290379719</v>
      </c>
      <c r="L3776" s="121">
        <v>2329.0579472515856</v>
      </c>
      <c r="M3776" s="54">
        <v>2180.5702791707836</v>
      </c>
      <c r="N3776" s="120">
        <v>0.97922473430317369</v>
      </c>
      <c r="O3776" s="123">
        <v>2251.0576255181395</v>
      </c>
      <c r="P3776" s="53">
        <v>2298.6843526360112</v>
      </c>
      <c r="Q3776" s="54">
        <v>2172.363168880835</v>
      </c>
      <c r="R3776" s="55">
        <v>0.96504111856346153</v>
      </c>
      <c r="S3776" s="121">
        <v>2354.39427547383</v>
      </c>
      <c r="T3776" s="54">
        <v>2204.3084284101842</v>
      </c>
      <c r="U3776" s="55">
        <v>0.97923234102139223</v>
      </c>
    </row>
    <row r="3777" spans="1:21" ht="13" x14ac:dyDescent="0.3">
      <c r="A3777" s="44" t="s">
        <v>3543</v>
      </c>
      <c r="B3777" s="44" t="s">
        <v>9815</v>
      </c>
      <c r="C3777" s="98" t="s">
        <v>1029</v>
      </c>
      <c r="D3777" s="98" t="s">
        <v>13166</v>
      </c>
      <c r="E3777" s="98" t="s">
        <v>435</v>
      </c>
      <c r="F3777" s="122">
        <v>1.0373681202305529</v>
      </c>
      <c r="G3777" s="122">
        <v>1.0562145867779671</v>
      </c>
      <c r="H3777" s="99">
        <v>2536.583333333333</v>
      </c>
      <c r="I3777" s="53">
        <v>2631.3706843081495</v>
      </c>
      <c r="J3777" s="54">
        <v>2486.7476024550824</v>
      </c>
      <c r="K3777" s="55">
        <v>0.98035320573806606</v>
      </c>
      <c r="L3777" s="121">
        <v>2679.1763172445449</v>
      </c>
      <c r="M3777" s="54">
        <v>2508.3670661503811</v>
      </c>
      <c r="N3777" s="120">
        <v>0.98887627037039905</v>
      </c>
      <c r="O3777" s="123">
        <v>2563.573439547913</v>
      </c>
      <c r="P3777" s="53">
        <v>2659.3693600567917</v>
      </c>
      <c r="Q3777" s="54">
        <v>2513.2272047759297</v>
      </c>
      <c r="R3777" s="55">
        <v>0.98036091574545969</v>
      </c>
      <c r="S3777" s="121">
        <v>2707.683661127071</v>
      </c>
      <c r="T3777" s="54">
        <v>2535.0766343032124</v>
      </c>
      <c r="U3777" s="55">
        <v>0.98888395206274016</v>
      </c>
    </row>
    <row r="3778" spans="1:21" ht="13" x14ac:dyDescent="0.3">
      <c r="A3778" s="44" t="s">
        <v>3542</v>
      </c>
      <c r="B3778" s="44" t="s">
        <v>9814</v>
      </c>
      <c r="C3778" s="98" t="s">
        <v>1029</v>
      </c>
      <c r="D3778" s="98" t="s">
        <v>13166</v>
      </c>
      <c r="E3778" s="98" t="s">
        <v>458</v>
      </c>
      <c r="F3778" s="122">
        <v>1.0529829869549299</v>
      </c>
      <c r="G3778" s="122">
        <v>1.0721774362789454</v>
      </c>
      <c r="H3778" s="99">
        <v>10156.166666666666</v>
      </c>
      <c r="I3778" s="53">
        <v>10694.270712678759</v>
      </c>
      <c r="J3778" s="54">
        <v>10106.501608971028</v>
      </c>
      <c r="K3778" s="55">
        <v>0.99510986188729622</v>
      </c>
      <c r="L3778" s="121">
        <v>10889.212739088349</v>
      </c>
      <c r="M3778" s="54">
        <v>10194.977626230364</v>
      </c>
      <c r="N3778" s="120">
        <v>1.003821418143036</v>
      </c>
      <c r="O3778" s="123">
        <v>10246.529531366283</v>
      </c>
      <c r="P3778" s="53">
        <v>10789.421271859967</v>
      </c>
      <c r="Q3778" s="54">
        <v>10196.502776751366</v>
      </c>
      <c r="R3778" s="55">
        <v>0.99511768794870725</v>
      </c>
      <c r="S3778" s="121">
        <v>10986.097763696804</v>
      </c>
      <c r="T3778" s="54">
        <v>10285.765705483393</v>
      </c>
      <c r="U3778" s="55">
        <v>1.0038292159308184</v>
      </c>
    </row>
    <row r="3779" spans="1:21" ht="13" x14ac:dyDescent="0.3">
      <c r="A3779" s="44" t="s">
        <v>3541</v>
      </c>
      <c r="B3779" s="44" t="s">
        <v>9813</v>
      </c>
      <c r="C3779" s="98" t="s">
        <v>1029</v>
      </c>
      <c r="D3779" s="98" t="s">
        <v>13166</v>
      </c>
      <c r="E3779" s="98" t="s">
        <v>458</v>
      </c>
      <c r="F3779" s="122">
        <v>1.0529829869549299</v>
      </c>
      <c r="G3779" s="122">
        <v>1.0721774362789454</v>
      </c>
      <c r="H3779" s="99">
        <v>4300.083333333333</v>
      </c>
      <c r="I3779" s="53">
        <v>4527.9145924884442</v>
      </c>
      <c r="J3779" s="54">
        <v>4279.0553319371975</v>
      </c>
      <c r="K3779" s="55">
        <v>0.99510986188729622</v>
      </c>
      <c r="L3779" s="121">
        <v>4610.4523241191546</v>
      </c>
      <c r="M3779" s="54">
        <v>4316.5157497998998</v>
      </c>
      <c r="N3779" s="120">
        <v>1.003821418143036</v>
      </c>
      <c r="O3779" s="123">
        <v>4335.4733344485885</v>
      </c>
      <c r="P3779" s="53">
        <v>4565.1796615711246</v>
      </c>
      <c r="Q3779" s="54">
        <v>4314.3062007397521</v>
      </c>
      <c r="R3779" s="55">
        <v>0.99511768794870736</v>
      </c>
      <c r="S3779" s="121">
        <v>4648.3966847848178</v>
      </c>
      <c r="T3779" s="54">
        <v>4352.074798008498</v>
      </c>
      <c r="U3779" s="55">
        <v>1.0038292159308184</v>
      </c>
    </row>
    <row r="3780" spans="1:21" ht="13" x14ac:dyDescent="0.3">
      <c r="A3780" s="44" t="s">
        <v>3540</v>
      </c>
      <c r="B3780" s="44" t="s">
        <v>9812</v>
      </c>
      <c r="C3780" s="98" t="s">
        <v>1029</v>
      </c>
      <c r="D3780" s="98" t="s">
        <v>13166</v>
      </c>
      <c r="E3780" s="98" t="s">
        <v>458</v>
      </c>
      <c r="F3780" s="122">
        <v>1.0529829869549299</v>
      </c>
      <c r="G3780" s="122">
        <v>1.0721774362789454</v>
      </c>
      <c r="H3780" s="99">
        <v>7388.6666666666661</v>
      </c>
      <c r="I3780" s="53">
        <v>7780.1402962809916</v>
      </c>
      <c r="J3780" s="54">
        <v>7352.5350661979364</v>
      </c>
      <c r="K3780" s="55">
        <v>0.99510986188729633</v>
      </c>
      <c r="L3780" s="121">
        <v>7921.9616841863672</v>
      </c>
      <c r="M3780" s="54">
        <v>7416.9018515195112</v>
      </c>
      <c r="N3780" s="120">
        <v>1.003821418143036</v>
      </c>
      <c r="O3780" s="123">
        <v>7449.4414537123394</v>
      </c>
      <c r="P3780" s="53">
        <v>7844.135113075894</v>
      </c>
      <c r="Q3780" s="54">
        <v>7413.0709559274792</v>
      </c>
      <c r="R3780" s="55">
        <v>0.99511768794870714</v>
      </c>
      <c r="S3780" s="121">
        <v>7987.1230395513958</v>
      </c>
      <c r="T3780" s="54">
        <v>7477.9669736025944</v>
      </c>
      <c r="U3780" s="55">
        <v>1.0038292159308184</v>
      </c>
    </row>
    <row r="3781" spans="1:21" ht="13" x14ac:dyDescent="0.3">
      <c r="A3781" s="44" t="s">
        <v>3539</v>
      </c>
      <c r="B3781" s="44" t="s">
        <v>9811</v>
      </c>
      <c r="C3781" s="98" t="s">
        <v>953</v>
      </c>
      <c r="D3781" s="98" t="s">
        <v>13158</v>
      </c>
      <c r="E3781" s="98" t="s">
        <v>442</v>
      </c>
      <c r="F3781" s="122">
        <v>1.017900744279379</v>
      </c>
      <c r="G3781" s="122">
        <v>1.0561829780272491</v>
      </c>
      <c r="H3781" s="99">
        <v>8317.75</v>
      </c>
      <c r="I3781" s="53">
        <v>8466.6439157298046</v>
      </c>
      <c r="J3781" s="54">
        <v>8001.3076773399225</v>
      </c>
      <c r="K3781" s="55">
        <v>0.96195577858674797</v>
      </c>
      <c r="L3781" s="121">
        <v>8785.065965486152</v>
      </c>
      <c r="M3781" s="54">
        <v>8224.9794460887242</v>
      </c>
      <c r="N3781" s="120">
        <v>0.98884667681629335</v>
      </c>
      <c r="O3781" s="123">
        <v>8406.4306183738045</v>
      </c>
      <c r="P3781" s="53">
        <v>8556.9119831756561</v>
      </c>
      <c r="Q3781" s="54">
        <v>8086.6781079747998</v>
      </c>
      <c r="R3781" s="55">
        <v>0.96196334390720761</v>
      </c>
      <c r="S3781" s="121">
        <v>8878.7289250934937</v>
      </c>
      <c r="T3781" s="54">
        <v>8312.7355545468527</v>
      </c>
      <c r="U3781" s="55">
        <v>0.98885435827874868</v>
      </c>
    </row>
    <row r="3782" spans="1:21" ht="13" x14ac:dyDescent="0.3">
      <c r="A3782" s="44" t="s">
        <v>3538</v>
      </c>
      <c r="B3782" s="44" t="s">
        <v>9810</v>
      </c>
      <c r="C3782" s="98" t="s">
        <v>953</v>
      </c>
      <c r="D3782" s="98" t="s">
        <v>13158</v>
      </c>
      <c r="E3782" s="98" t="s">
        <v>442</v>
      </c>
      <c r="F3782" s="122">
        <v>1.017900744279379</v>
      </c>
      <c r="G3782" s="122">
        <v>1.0561829780272491</v>
      </c>
      <c r="H3782" s="99">
        <v>8745.1666666666642</v>
      </c>
      <c r="I3782" s="53">
        <v>8901.7116588472145</v>
      </c>
      <c r="J3782" s="54">
        <v>8412.4636097042076</v>
      </c>
      <c r="K3782" s="55">
        <v>0.96195577858674808</v>
      </c>
      <c r="L3782" s="121">
        <v>9236.4961733446289</v>
      </c>
      <c r="M3782" s="54">
        <v>8647.628996537951</v>
      </c>
      <c r="N3782" s="120">
        <v>0.98884667681629324</v>
      </c>
      <c r="O3782" s="123">
        <v>8828.5242261325602</v>
      </c>
      <c r="P3782" s="53">
        <v>8986.5613806688616</v>
      </c>
      <c r="Q3782" s="54">
        <v>8492.716686336269</v>
      </c>
      <c r="R3782" s="55">
        <v>0.9619633439072075</v>
      </c>
      <c r="S3782" s="121">
        <v>9324.5370087424035</v>
      </c>
      <c r="T3782" s="54">
        <v>8730.124658180699</v>
      </c>
      <c r="U3782" s="55">
        <v>0.98885435827874868</v>
      </c>
    </row>
    <row r="3783" spans="1:21" ht="13" x14ac:dyDescent="0.3">
      <c r="A3783" s="44" t="s">
        <v>3537</v>
      </c>
      <c r="B3783" s="44" t="s">
        <v>9809</v>
      </c>
      <c r="C3783" s="98" t="s">
        <v>953</v>
      </c>
      <c r="D3783" s="98" t="s">
        <v>13158</v>
      </c>
      <c r="E3783" s="98" t="s">
        <v>442</v>
      </c>
      <c r="F3783" s="122">
        <v>1.017900744279379</v>
      </c>
      <c r="G3783" s="122">
        <v>1.0561829780272491</v>
      </c>
      <c r="H3783" s="99">
        <v>8862.6666666666679</v>
      </c>
      <c r="I3783" s="53">
        <v>9021.3149963000451</v>
      </c>
      <c r="J3783" s="54">
        <v>8525.4934136881529</v>
      </c>
      <c r="K3783" s="55">
        <v>0.96195577858674797</v>
      </c>
      <c r="L3783" s="121">
        <v>9360.5976732628351</v>
      </c>
      <c r="M3783" s="54">
        <v>8763.8184810638704</v>
      </c>
      <c r="N3783" s="120">
        <v>0.98884667681629335</v>
      </c>
      <c r="O3783" s="123">
        <v>8950.3332719892696</v>
      </c>
      <c r="P3783" s="53">
        <v>9110.5508991063671</v>
      </c>
      <c r="Q3783" s="54">
        <v>8609.8925234067356</v>
      </c>
      <c r="R3783" s="55">
        <v>0.9619633439072075</v>
      </c>
      <c r="S3783" s="121">
        <v>9453.1896495460005</v>
      </c>
      <c r="T3783" s="54">
        <v>8850.5760640538829</v>
      </c>
      <c r="U3783" s="55">
        <v>0.98885435827874879</v>
      </c>
    </row>
    <row r="3784" spans="1:21" ht="13" x14ac:dyDescent="0.3">
      <c r="A3784" s="44" t="s">
        <v>3536</v>
      </c>
      <c r="B3784" s="44" t="s">
        <v>9808</v>
      </c>
      <c r="C3784" s="98" t="s">
        <v>953</v>
      </c>
      <c r="D3784" s="98" t="s">
        <v>13158</v>
      </c>
      <c r="E3784" s="98" t="s">
        <v>442</v>
      </c>
      <c r="F3784" s="122">
        <v>1.017900744279379</v>
      </c>
      <c r="G3784" s="122">
        <v>1.0561829780272491</v>
      </c>
      <c r="H3784" s="99">
        <v>6475.75</v>
      </c>
      <c r="I3784" s="53">
        <v>6591.6707447671888</v>
      </c>
      <c r="J3784" s="54">
        <v>6229.3851331831329</v>
      </c>
      <c r="K3784" s="55">
        <v>0.96195577858674797</v>
      </c>
      <c r="L3784" s="121">
        <v>6839.576919959959</v>
      </c>
      <c r="M3784" s="54">
        <v>6403.5238673931117</v>
      </c>
      <c r="N3784" s="120">
        <v>0.98884667681629335</v>
      </c>
      <c r="O3784" s="123">
        <v>6551.4745873069487</v>
      </c>
      <c r="P3784" s="53">
        <v>6668.7508585471805</v>
      </c>
      <c r="Q3784" s="54">
        <v>6302.2784015288853</v>
      </c>
      <c r="R3784" s="55">
        <v>0.96196334390720761</v>
      </c>
      <c r="S3784" s="121">
        <v>6919.5559400916964</v>
      </c>
      <c r="T3784" s="54">
        <v>6478.4541988109431</v>
      </c>
      <c r="U3784" s="55">
        <v>0.98885435827874879</v>
      </c>
    </row>
    <row r="3785" spans="1:21" ht="13" x14ac:dyDescent="0.3">
      <c r="A3785" s="44" t="s">
        <v>3535</v>
      </c>
      <c r="B3785" s="44" t="s">
        <v>9807</v>
      </c>
      <c r="C3785" s="98" t="s">
        <v>953</v>
      </c>
      <c r="D3785" s="98" t="s">
        <v>13158</v>
      </c>
      <c r="E3785" s="98" t="s">
        <v>442</v>
      </c>
      <c r="F3785" s="122">
        <v>1.017900744279379</v>
      </c>
      <c r="G3785" s="122">
        <v>1.0561829780272491</v>
      </c>
      <c r="H3785" s="99">
        <v>5256.8333333333339</v>
      </c>
      <c r="I3785" s="53">
        <v>5350.9345625526494</v>
      </c>
      <c r="J3785" s="54">
        <v>5056.8412020674359</v>
      </c>
      <c r="K3785" s="55">
        <v>0.96195577858674775</v>
      </c>
      <c r="L3785" s="121">
        <v>5552.1778849929115</v>
      </c>
      <c r="M3785" s="54">
        <v>5198.2021722437848</v>
      </c>
      <c r="N3785" s="120">
        <v>0.98884667681629324</v>
      </c>
      <c r="O3785" s="123">
        <v>5309.601292385636</v>
      </c>
      <c r="P3785" s="53">
        <v>5404.6471073460916</v>
      </c>
      <c r="Q3785" s="54">
        <v>5107.6418140373171</v>
      </c>
      <c r="R3785" s="55">
        <v>0.9619633439072075</v>
      </c>
      <c r="S3785" s="121">
        <v>5607.9105051291917</v>
      </c>
      <c r="T3785" s="54">
        <v>5250.4223786980128</v>
      </c>
      <c r="U3785" s="55">
        <v>0.98885435827874868</v>
      </c>
    </row>
    <row r="3786" spans="1:21" ht="13" x14ac:dyDescent="0.3">
      <c r="A3786" s="44" t="s">
        <v>3534</v>
      </c>
      <c r="B3786" s="44" t="s">
        <v>9806</v>
      </c>
      <c r="C3786" s="98" t="s">
        <v>953</v>
      </c>
      <c r="D3786" s="98" t="s">
        <v>13158</v>
      </c>
      <c r="E3786" s="98" t="s">
        <v>442</v>
      </c>
      <c r="F3786" s="122">
        <v>1.017900744279379</v>
      </c>
      <c r="G3786" s="122">
        <v>1.0561829780272491</v>
      </c>
      <c r="H3786" s="99">
        <v>24635.416666666664</v>
      </c>
      <c r="I3786" s="53">
        <v>25076.408960632616</v>
      </c>
      <c r="J3786" s="54">
        <v>23698.181420392277</v>
      </c>
      <c r="K3786" s="55">
        <v>0.96195577858674786</v>
      </c>
      <c r="L3786" s="121">
        <v>26019.507739942124</v>
      </c>
      <c r="M3786" s="54">
        <v>24360.649902818055</v>
      </c>
      <c r="N3786" s="120">
        <v>0.98884667681629324</v>
      </c>
      <c r="O3786" s="123">
        <v>24857.988552656054</v>
      </c>
      <c r="P3786" s="53">
        <v>25302.96504903688</v>
      </c>
      <c r="Q3786" s="54">
        <v>23912.473790920103</v>
      </c>
      <c r="R3786" s="55">
        <v>0.9619633439072075</v>
      </c>
      <c r="S3786" s="121">
        <v>26254.584377311541</v>
      </c>
      <c r="T3786" s="54">
        <v>24580.930318337185</v>
      </c>
      <c r="U3786" s="55">
        <v>0.98885435827874879</v>
      </c>
    </row>
    <row r="3787" spans="1:21" ht="13" x14ac:dyDescent="0.3">
      <c r="A3787" s="44" t="s">
        <v>3533</v>
      </c>
      <c r="B3787" s="44" t="s">
        <v>9719</v>
      </c>
      <c r="C3787" s="98" t="s">
        <v>953</v>
      </c>
      <c r="D3787" s="98" t="s">
        <v>13158</v>
      </c>
      <c r="E3787" s="98" t="s">
        <v>442</v>
      </c>
      <c r="F3787" s="122">
        <v>1.017900744279379</v>
      </c>
      <c r="G3787" s="122">
        <v>1.0561829780272491</v>
      </c>
      <c r="H3787" s="99">
        <v>14467</v>
      </c>
      <c r="I3787" s="53">
        <v>14725.970067489776</v>
      </c>
      <c r="J3787" s="54">
        <v>13916.614248814481</v>
      </c>
      <c r="K3787" s="55">
        <v>0.96195577858674786</v>
      </c>
      <c r="L3787" s="121">
        <v>15279.799143120214</v>
      </c>
      <c r="M3787" s="54">
        <v>14305.644873501316</v>
      </c>
      <c r="N3787" s="120">
        <v>0.98884667681629335</v>
      </c>
      <c r="O3787" s="123">
        <v>14600.436569913354</v>
      </c>
      <c r="P3787" s="53">
        <v>14861.795251318666</v>
      </c>
      <c r="Q3787" s="54">
        <v>14045.08478529893</v>
      </c>
      <c r="R3787" s="55">
        <v>0.96196334390720761</v>
      </c>
      <c r="S3787" s="121">
        <v>15420.73257690904</v>
      </c>
      <c r="T3787" s="54">
        <v>14437.705334931243</v>
      </c>
      <c r="U3787" s="55">
        <v>0.98885435827874857</v>
      </c>
    </row>
    <row r="3788" spans="1:21" ht="13" x14ac:dyDescent="0.3">
      <c r="A3788" s="44" t="s">
        <v>3532</v>
      </c>
      <c r="B3788" s="44" t="s">
        <v>9805</v>
      </c>
      <c r="C3788" s="98" t="s">
        <v>953</v>
      </c>
      <c r="D3788" s="98" t="s">
        <v>13158</v>
      </c>
      <c r="E3788" s="98" t="s">
        <v>442</v>
      </c>
      <c r="F3788" s="122">
        <v>1.017900744279379</v>
      </c>
      <c r="G3788" s="122">
        <v>1.0561829780272491</v>
      </c>
      <c r="H3788" s="99">
        <v>27428.083333333336</v>
      </c>
      <c r="I3788" s="53">
        <v>27919.066439156835</v>
      </c>
      <c r="J3788" s="54">
        <v>26384.603258058876</v>
      </c>
      <c r="K3788" s="55">
        <v>0.96195577858674808</v>
      </c>
      <c r="L3788" s="121">
        <v>28969.074736579561</v>
      </c>
      <c r="M3788" s="54">
        <v>27122.169055607032</v>
      </c>
      <c r="N3788" s="120">
        <v>0.98884667681629335</v>
      </c>
      <c r="O3788" s="123">
        <v>27714.255457178224</v>
      </c>
      <c r="P3788" s="53">
        <v>28210.361257010558</v>
      </c>
      <c r="Q3788" s="54">
        <v>26660.097853485742</v>
      </c>
      <c r="R3788" s="55">
        <v>0.96196334390720761</v>
      </c>
      <c r="S3788" s="121">
        <v>29271.324862570436</v>
      </c>
      <c r="T3788" s="54">
        <v>27405.36229528128</v>
      </c>
      <c r="U3788" s="55">
        <v>0.98885435827874868</v>
      </c>
    </row>
    <row r="3789" spans="1:21" ht="13" x14ac:dyDescent="0.3">
      <c r="A3789" s="44" t="s">
        <v>3531</v>
      </c>
      <c r="B3789" s="44" t="s">
        <v>9804</v>
      </c>
      <c r="C3789" s="98" t="s">
        <v>953</v>
      </c>
      <c r="D3789" s="98" t="s">
        <v>13158</v>
      </c>
      <c r="E3789" s="98" t="s">
        <v>442</v>
      </c>
      <c r="F3789" s="122">
        <v>1.017900744279379</v>
      </c>
      <c r="G3789" s="122">
        <v>1.0561829780272491</v>
      </c>
      <c r="H3789" s="99">
        <v>15518.166666666666</v>
      </c>
      <c r="I3789" s="53">
        <v>15795.953399851451</v>
      </c>
      <c r="J3789" s="54">
        <v>14927.790098072252</v>
      </c>
      <c r="K3789" s="55">
        <v>0.96195577858674797</v>
      </c>
      <c r="L3789" s="121">
        <v>16390.023483523189</v>
      </c>
      <c r="M3789" s="54">
        <v>15345.087538614709</v>
      </c>
      <c r="N3789" s="120">
        <v>0.98884667681629335</v>
      </c>
      <c r="O3789" s="123">
        <v>15664.778511489987</v>
      </c>
      <c r="P3789" s="53">
        <v>15945.189705817282</v>
      </c>
      <c r="Q3789" s="54">
        <v>15068.942718478678</v>
      </c>
      <c r="R3789" s="55">
        <v>0.96196334390720761</v>
      </c>
      <c r="S3789" s="121">
        <v>16544.872418402752</v>
      </c>
      <c r="T3789" s="54">
        <v>15490.184502558162</v>
      </c>
      <c r="U3789" s="55">
        <v>0.98885435827874868</v>
      </c>
    </row>
    <row r="3790" spans="1:21" ht="13" x14ac:dyDescent="0.3">
      <c r="A3790" s="44" t="s">
        <v>3530</v>
      </c>
      <c r="B3790" s="44" t="s">
        <v>9803</v>
      </c>
      <c r="C3790" s="98" t="s">
        <v>953</v>
      </c>
      <c r="D3790" s="98" t="s">
        <v>13158</v>
      </c>
      <c r="E3790" s="98" t="s">
        <v>442</v>
      </c>
      <c r="F3790" s="122">
        <v>1.017900744279379</v>
      </c>
      <c r="G3790" s="122">
        <v>1.0561829780272491</v>
      </c>
      <c r="H3790" s="99">
        <v>6415.1666666666679</v>
      </c>
      <c r="I3790" s="53">
        <v>6530.0029246762642</v>
      </c>
      <c r="J3790" s="54">
        <v>6171.1066455970868</v>
      </c>
      <c r="K3790" s="55">
        <v>0.96195577858674786</v>
      </c>
      <c r="L3790" s="121">
        <v>6775.5898345411424</v>
      </c>
      <c r="M3790" s="54">
        <v>6343.6162395559923</v>
      </c>
      <c r="N3790" s="120">
        <v>0.98884667681629335</v>
      </c>
      <c r="O3790" s="123">
        <v>6485.7708033125364</v>
      </c>
      <c r="P3790" s="53">
        <v>6601.8709279172972</v>
      </c>
      <c r="Q3790" s="54">
        <v>6239.0737697702643</v>
      </c>
      <c r="R3790" s="55">
        <v>0.96196334390720772</v>
      </c>
      <c r="S3790" s="121">
        <v>6850.1607218448189</v>
      </c>
      <c r="T3790" s="54">
        <v>6413.4827256526623</v>
      </c>
      <c r="U3790" s="55">
        <v>0.98885435827874868</v>
      </c>
    </row>
    <row r="3791" spans="1:21" ht="13" x14ac:dyDescent="0.3">
      <c r="A3791" s="44" t="s">
        <v>3529</v>
      </c>
      <c r="B3791" s="44" t="s">
        <v>9802</v>
      </c>
      <c r="C3791" s="98" t="s">
        <v>953</v>
      </c>
      <c r="D3791" s="98" t="s">
        <v>13158</v>
      </c>
      <c r="E3791" s="98" t="s">
        <v>442</v>
      </c>
      <c r="F3791" s="122">
        <v>1.017900744279379</v>
      </c>
      <c r="G3791" s="122">
        <v>1.0561829780272491</v>
      </c>
      <c r="H3791" s="99">
        <v>8822.8333333333321</v>
      </c>
      <c r="I3791" s="53">
        <v>8980.7686166529129</v>
      </c>
      <c r="J3791" s="54">
        <v>8487.1755085077766</v>
      </c>
      <c r="K3791" s="55">
        <v>0.96195577858674775</v>
      </c>
      <c r="L3791" s="121">
        <v>9318.5263846380803</v>
      </c>
      <c r="M3791" s="54">
        <v>8724.4294217706847</v>
      </c>
      <c r="N3791" s="120">
        <v>0.98884667681629324</v>
      </c>
      <c r="O3791" s="123">
        <v>8912.3456253437325</v>
      </c>
      <c r="P3791" s="53">
        <v>9071.8832453124523</v>
      </c>
      <c r="Q3791" s="54">
        <v>8573.3497998124294</v>
      </c>
      <c r="R3791" s="55">
        <v>0.9619633439072075</v>
      </c>
      <c r="S3791" s="121">
        <v>9413.0677437836694</v>
      </c>
      <c r="T3791" s="54">
        <v>8813.0118141076891</v>
      </c>
      <c r="U3791" s="55">
        <v>0.98885435827874857</v>
      </c>
    </row>
    <row r="3792" spans="1:21" ht="13" x14ac:dyDescent="0.3">
      <c r="A3792" s="44" t="s">
        <v>3528</v>
      </c>
      <c r="B3792" s="44" t="s">
        <v>9801</v>
      </c>
      <c r="C3792" s="98" t="s">
        <v>953</v>
      </c>
      <c r="D3792" s="98" t="s">
        <v>13158</v>
      </c>
      <c r="E3792" s="98" t="s">
        <v>442</v>
      </c>
      <c r="F3792" s="122">
        <v>1.017900744279379</v>
      </c>
      <c r="G3792" s="122">
        <v>1.0561829780272491</v>
      </c>
      <c r="H3792" s="99">
        <v>11148.083333333334</v>
      </c>
      <c r="I3792" s="53">
        <v>11347.642322288542</v>
      </c>
      <c r="J3792" s="54">
        <v>10723.963182666615</v>
      </c>
      <c r="K3792" s="55">
        <v>0.96195577858674797</v>
      </c>
      <c r="L3792" s="121">
        <v>11774.415854295943</v>
      </c>
      <c r="M3792" s="54">
        <v>11023.745157037773</v>
      </c>
      <c r="N3792" s="120">
        <v>0.98884667681629324</v>
      </c>
      <c r="O3792" s="123">
        <v>11276.522038846302</v>
      </c>
      <c r="P3792" s="53">
        <v>11478.380176224471</v>
      </c>
      <c r="Q3792" s="54">
        <v>10847.600848131911</v>
      </c>
      <c r="R3792" s="55">
        <v>0.96196334390720761</v>
      </c>
      <c r="S3792" s="121">
        <v>11910.070628778594</v>
      </c>
      <c r="T3792" s="54">
        <v>11150.837964339526</v>
      </c>
      <c r="U3792" s="55">
        <v>0.98885435827874857</v>
      </c>
    </row>
    <row r="3793" spans="1:21" ht="13" x14ac:dyDescent="0.3">
      <c r="A3793" s="44" t="s">
        <v>3527</v>
      </c>
      <c r="B3793" s="44" t="s">
        <v>9800</v>
      </c>
      <c r="C3793" s="98" t="s">
        <v>1228</v>
      </c>
      <c r="D3793" s="98" t="s">
        <v>13158</v>
      </c>
      <c r="E3793" s="98" t="s">
        <v>452</v>
      </c>
      <c r="F3793" s="122">
        <v>1.0973227743021341</v>
      </c>
      <c r="G3793" s="122">
        <v>1.1057749386237417</v>
      </c>
      <c r="H3793" s="99">
        <v>15718.75</v>
      </c>
      <c r="I3793" s="53">
        <v>17248.54235856167</v>
      </c>
      <c r="J3793" s="54">
        <v>16300.543139658675</v>
      </c>
      <c r="K3793" s="55">
        <v>1.0370126848291801</v>
      </c>
      <c r="L3793" s="121">
        <v>17381.399816491939</v>
      </c>
      <c r="M3793" s="54">
        <v>16273.259278478878</v>
      </c>
      <c r="N3793" s="120">
        <v>1.0352769322292725</v>
      </c>
      <c r="O3793" s="123">
        <v>15855.821539581792</v>
      </c>
      <c r="P3793" s="53">
        <v>17398.954080653428</v>
      </c>
      <c r="Q3793" s="54">
        <v>16442.817378783198</v>
      </c>
      <c r="R3793" s="55">
        <v>1.0370208404361803</v>
      </c>
      <c r="S3793" s="121">
        <v>17532.970089760056</v>
      </c>
      <c r="T3793" s="54">
        <v>16415.293796169164</v>
      </c>
      <c r="U3793" s="55">
        <v>1.0352849743667163</v>
      </c>
    </row>
    <row r="3794" spans="1:21" ht="13" x14ac:dyDescent="0.3">
      <c r="A3794" s="44" t="s">
        <v>3526</v>
      </c>
      <c r="B3794" s="44" t="s">
        <v>9799</v>
      </c>
      <c r="C3794" s="98" t="s">
        <v>1148</v>
      </c>
      <c r="D3794" s="98" t="s">
        <v>13158</v>
      </c>
      <c r="E3794" s="98" t="s">
        <v>451</v>
      </c>
      <c r="F3794" s="122">
        <v>1.0880668916966798</v>
      </c>
      <c r="G3794" s="122">
        <v>1.0904234448399832</v>
      </c>
      <c r="H3794" s="99">
        <v>15369.833333333332</v>
      </c>
      <c r="I3794" s="53">
        <v>16723.406780896017</v>
      </c>
      <c r="J3794" s="54">
        <v>15804.269601874214</v>
      </c>
      <c r="K3794" s="55">
        <v>1.0282655159050227</v>
      </c>
      <c r="L3794" s="121">
        <v>16759.626609949733</v>
      </c>
      <c r="M3794" s="54">
        <v>15691.126843272363</v>
      </c>
      <c r="N3794" s="120">
        <v>1.0209041635631939</v>
      </c>
      <c r="O3794" s="123">
        <v>15498.54143323379</v>
      </c>
      <c r="P3794" s="53">
        <v>16863.449803090894</v>
      </c>
      <c r="Q3794" s="54">
        <v>15936.741036452437</v>
      </c>
      <c r="R3794" s="55">
        <v>1.0282736027197377</v>
      </c>
      <c r="S3794" s="121">
        <v>16899.972939621999</v>
      </c>
      <c r="T3794" s="54">
        <v>15822.648389346581</v>
      </c>
      <c r="U3794" s="55">
        <v>1.020912094051496</v>
      </c>
    </row>
    <row r="3795" spans="1:21" ht="13" x14ac:dyDescent="0.3">
      <c r="A3795" s="44" t="s">
        <v>3525</v>
      </c>
      <c r="B3795" s="44" t="s">
        <v>9798</v>
      </c>
      <c r="C3795" s="98" t="s">
        <v>1148</v>
      </c>
      <c r="D3795" s="98" t="s">
        <v>13158</v>
      </c>
      <c r="E3795" s="98" t="s">
        <v>447</v>
      </c>
      <c r="F3795" s="122">
        <v>1.0997047714003432</v>
      </c>
      <c r="G3795" s="122">
        <v>1.0967122778681488</v>
      </c>
      <c r="H3795" s="99">
        <v>15874.416666666668</v>
      </c>
      <c r="I3795" s="53">
        <v>17457.171751530466</v>
      </c>
      <c r="J3795" s="54">
        <v>16497.706027373686</v>
      </c>
      <c r="K3795" s="55">
        <v>1.0392637646973075</v>
      </c>
      <c r="L3795" s="121">
        <v>17409.667662328109</v>
      </c>
      <c r="M3795" s="54">
        <v>16299.724925054685</v>
      </c>
      <c r="N3795" s="120">
        <v>1.0267920558795136</v>
      </c>
      <c r="O3795" s="123">
        <v>16005.659446295755</v>
      </c>
      <c r="P3795" s="53">
        <v>17601.500062500418</v>
      </c>
      <c r="Q3795" s="54">
        <v>16634.232711847366</v>
      </c>
      <c r="R3795" s="55">
        <v>1.0392719380079702</v>
      </c>
      <c r="S3795" s="121">
        <v>17553.603230128872</v>
      </c>
      <c r="T3795" s="54">
        <v>16434.611633327258</v>
      </c>
      <c r="U3795" s="55">
        <v>1.0268000321055675</v>
      </c>
    </row>
    <row r="3796" spans="1:21" ht="13" x14ac:dyDescent="0.3">
      <c r="A3796" s="44" t="s">
        <v>3524</v>
      </c>
      <c r="B3796" s="44" t="s">
        <v>13394</v>
      </c>
      <c r="C3796" s="98" t="s">
        <v>1148</v>
      </c>
      <c r="D3796" s="98" t="s">
        <v>13158</v>
      </c>
      <c r="E3796" s="98" t="s">
        <v>450</v>
      </c>
      <c r="F3796" s="122">
        <v>1.0999693845098273</v>
      </c>
      <c r="G3796" s="122">
        <v>1.0945694163227342</v>
      </c>
      <c r="H3796" s="99">
        <v>14648.916666666668</v>
      </c>
      <c r="I3796" s="53">
        <v>16113.359849569086</v>
      </c>
      <c r="J3796" s="54">
        <v>15227.751533587993</v>
      </c>
      <c r="K3796" s="55">
        <v>1.0395138343737358</v>
      </c>
      <c r="L3796" s="121">
        <v>16034.256165593708</v>
      </c>
      <c r="M3796" s="54">
        <v>15012.001948926918</v>
      </c>
      <c r="N3796" s="120">
        <v>1.0247858111642101</v>
      </c>
      <c r="O3796" s="123">
        <v>14785.927613697073</v>
      </c>
      <c r="P3796" s="53">
        <v>16264.067696645228</v>
      </c>
      <c r="Q3796" s="54">
        <v>15370.297187545724</v>
      </c>
      <c r="R3796" s="55">
        <v>1.0395220096510762</v>
      </c>
      <c r="S3796" s="121">
        <v>16184.224157914603</v>
      </c>
      <c r="T3796" s="54">
        <v>15152.526528884442</v>
      </c>
      <c r="U3796" s="55">
        <v>1.0247937718055489</v>
      </c>
    </row>
    <row r="3797" spans="1:21" ht="13" x14ac:dyDescent="0.3">
      <c r="A3797" s="44" t="s">
        <v>3523</v>
      </c>
      <c r="B3797" s="44" t="s">
        <v>9797</v>
      </c>
      <c r="C3797" s="98" t="s">
        <v>1228</v>
      </c>
      <c r="D3797" s="98" t="s">
        <v>13158</v>
      </c>
      <c r="E3797" s="98" t="s">
        <v>449</v>
      </c>
      <c r="F3797" s="122">
        <v>1.0977818383454283</v>
      </c>
      <c r="G3797" s="122">
        <v>1.1088610254194635</v>
      </c>
      <c r="H3797" s="99">
        <v>5034.5</v>
      </c>
      <c r="I3797" s="53">
        <v>5526.7826651500591</v>
      </c>
      <c r="J3797" s="54">
        <v>5223.024495868689</v>
      </c>
      <c r="K3797" s="55">
        <v>1.0374465181981705</v>
      </c>
      <c r="L3797" s="121">
        <v>5582.5608324742889</v>
      </c>
      <c r="M3797" s="54">
        <v>5226.6480734501847</v>
      </c>
      <c r="N3797" s="120">
        <v>1.0381662674446688</v>
      </c>
      <c r="O3797" s="123">
        <v>5077.3316678388437</v>
      </c>
      <c r="P3797" s="53">
        <v>5573.8024922095856</v>
      </c>
      <c r="Q3797" s="54">
        <v>5267.501486581712</v>
      </c>
      <c r="R3797" s="55">
        <v>1.0374546772170614</v>
      </c>
      <c r="S3797" s="121">
        <v>5630.0551995944952</v>
      </c>
      <c r="T3797" s="54">
        <v>5271.1554127369327</v>
      </c>
      <c r="U3797" s="55">
        <v>1.0381743320267651</v>
      </c>
    </row>
    <row r="3798" spans="1:21" ht="13" x14ac:dyDescent="0.3">
      <c r="A3798" s="44" t="s">
        <v>3522</v>
      </c>
      <c r="B3798" s="44" t="s">
        <v>9796</v>
      </c>
      <c r="C3798" s="98" t="s">
        <v>1148</v>
      </c>
      <c r="D3798" s="98" t="s">
        <v>13158</v>
      </c>
      <c r="E3798" s="98" t="s">
        <v>450</v>
      </c>
      <c r="F3798" s="122">
        <v>1.0999693845098273</v>
      </c>
      <c r="G3798" s="122">
        <v>1.0945694163227342</v>
      </c>
      <c r="H3798" s="99">
        <v>5844.833333333333</v>
      </c>
      <c r="I3798" s="53">
        <v>6429.1377242291883</v>
      </c>
      <c r="J3798" s="54">
        <v>6075.7851096087561</v>
      </c>
      <c r="K3798" s="55">
        <v>1.0395138343737358</v>
      </c>
      <c r="L3798" s="121">
        <v>6397.5758101703268</v>
      </c>
      <c r="M3798" s="54">
        <v>5989.7022686196133</v>
      </c>
      <c r="N3798" s="120">
        <v>1.0247858111642101</v>
      </c>
      <c r="O3798" s="123">
        <v>5898.0096947192587</v>
      </c>
      <c r="P3798" s="53">
        <v>6487.6300937333372</v>
      </c>
      <c r="Q3798" s="54">
        <v>6131.1108907960952</v>
      </c>
      <c r="R3798" s="55">
        <v>1.0395220096510764</v>
      </c>
      <c r="S3798" s="121">
        <v>6455.7810290146863</v>
      </c>
      <c r="T3798" s="54">
        <v>6044.2436011970431</v>
      </c>
      <c r="U3798" s="55">
        <v>1.0247937718055489</v>
      </c>
    </row>
    <row r="3799" spans="1:21" ht="13" x14ac:dyDescent="0.3">
      <c r="A3799" s="44" t="s">
        <v>3521</v>
      </c>
      <c r="B3799" s="44" t="s">
        <v>9795</v>
      </c>
      <c r="C3799" s="98" t="s">
        <v>1228</v>
      </c>
      <c r="D3799" s="98" t="s">
        <v>13158</v>
      </c>
      <c r="E3799" s="98" t="s">
        <v>448</v>
      </c>
      <c r="F3799" s="122">
        <v>1.0978221840713966</v>
      </c>
      <c r="G3799" s="122">
        <v>1.1072116988368796</v>
      </c>
      <c r="H3799" s="99">
        <v>7294.4166666666679</v>
      </c>
      <c r="I3799" s="53">
        <v>8007.9724365267984</v>
      </c>
      <c r="J3799" s="54">
        <v>7567.8452966786081</v>
      </c>
      <c r="K3799" s="55">
        <v>1.0374846464778229</v>
      </c>
      <c r="L3799" s="121">
        <v>8076.4634695240502</v>
      </c>
      <c r="M3799" s="54">
        <v>7561.5534698202655</v>
      </c>
      <c r="N3799" s="120">
        <v>1.0366220926718286</v>
      </c>
      <c r="O3799" s="123">
        <v>7358.3260837346479</v>
      </c>
      <c r="P3799" s="53">
        <v>8078.1336123550982</v>
      </c>
      <c r="Q3799" s="54">
        <v>7634.2103745799823</v>
      </c>
      <c r="R3799" s="55">
        <v>1.0374928057965749</v>
      </c>
      <c r="S3799" s="121">
        <v>8147.2247237675629</v>
      </c>
      <c r="T3799" s="54">
        <v>7627.8626370421171</v>
      </c>
      <c r="U3799" s="55">
        <v>1.0366301452586169</v>
      </c>
    </row>
    <row r="3800" spans="1:21" ht="13" x14ac:dyDescent="0.3">
      <c r="A3800" s="44" t="s">
        <v>3520</v>
      </c>
      <c r="B3800" s="44" t="s">
        <v>9794</v>
      </c>
      <c r="C3800" s="98" t="s">
        <v>1148</v>
      </c>
      <c r="D3800" s="98" t="s">
        <v>13158</v>
      </c>
      <c r="E3800" s="98" t="s">
        <v>451</v>
      </c>
      <c r="F3800" s="122">
        <v>1.0880668916966798</v>
      </c>
      <c r="G3800" s="122">
        <v>1.0904234448399832</v>
      </c>
      <c r="H3800" s="99">
        <v>12139.75</v>
      </c>
      <c r="I3800" s="53">
        <v>13208.860048474769</v>
      </c>
      <c r="J3800" s="54">
        <v>12482.886296708</v>
      </c>
      <c r="K3800" s="55">
        <v>1.0282655159050227</v>
      </c>
      <c r="L3800" s="121">
        <v>13237.468014496186</v>
      </c>
      <c r="M3800" s="54">
        <v>12393.521319616284</v>
      </c>
      <c r="N3800" s="120">
        <v>1.0209041635631939</v>
      </c>
      <c r="O3800" s="123">
        <v>12253.945140122996</v>
      </c>
      <c r="P3800" s="53">
        <v>13333.111999635265</v>
      </c>
      <c r="Q3800" s="54">
        <v>12600.408316764297</v>
      </c>
      <c r="R3800" s="55">
        <v>1.0282736027197379</v>
      </c>
      <c r="S3800" s="121">
        <v>13361.989072573087</v>
      </c>
      <c r="T3800" s="54">
        <v>12510.200793395119</v>
      </c>
      <c r="U3800" s="55">
        <v>1.020912094051496</v>
      </c>
    </row>
    <row r="3801" spans="1:21" ht="13" x14ac:dyDescent="0.3">
      <c r="A3801" s="44" t="s">
        <v>3519</v>
      </c>
      <c r="B3801" s="44" t="s">
        <v>9793</v>
      </c>
      <c r="C3801" s="98" t="s">
        <v>1148</v>
      </c>
      <c r="D3801" s="98" t="s">
        <v>13158</v>
      </c>
      <c r="E3801" s="98" t="s">
        <v>450</v>
      </c>
      <c r="F3801" s="122">
        <v>1.0999693845098273</v>
      </c>
      <c r="G3801" s="122">
        <v>1.0945694163227342</v>
      </c>
      <c r="H3801" s="99">
        <v>20777.166666666664</v>
      </c>
      <c r="I3801" s="53">
        <v>22854.247230191431</v>
      </c>
      <c r="J3801" s="54">
        <v>21598.152189088836</v>
      </c>
      <c r="K3801" s="55">
        <v>1.0395138343737358</v>
      </c>
      <c r="L3801" s="121">
        <v>22742.051191173501</v>
      </c>
      <c r="M3801" s="54">
        <v>21292.145596193986</v>
      </c>
      <c r="N3801" s="120">
        <v>1.0247858111642101</v>
      </c>
      <c r="O3801" s="123">
        <v>20966.439803118243</v>
      </c>
      <c r="P3801" s="53">
        <v>23062.441885598317</v>
      </c>
      <c r="Q3801" s="54">
        <v>21795.075639365794</v>
      </c>
      <c r="R3801" s="55">
        <v>1.0395220096510764</v>
      </c>
      <c r="S3801" s="121">
        <v>22949.223777664876</v>
      </c>
      <c r="T3801" s="54">
        <v>21486.276927171533</v>
      </c>
      <c r="U3801" s="55">
        <v>1.0247937718055489</v>
      </c>
    </row>
    <row r="3802" spans="1:21" ht="13" x14ac:dyDescent="0.3">
      <c r="A3802" s="44" t="s">
        <v>3518</v>
      </c>
      <c r="B3802" s="44" t="s">
        <v>9792</v>
      </c>
      <c r="C3802" s="98" t="s">
        <v>1228</v>
      </c>
      <c r="D3802" s="98" t="s">
        <v>13158</v>
      </c>
      <c r="E3802" s="98" t="s">
        <v>448</v>
      </c>
      <c r="F3802" s="122">
        <v>1.0978221840713966</v>
      </c>
      <c r="G3802" s="122">
        <v>1.1072116988368796</v>
      </c>
      <c r="H3802" s="99">
        <v>3598.75</v>
      </c>
      <c r="I3802" s="53">
        <v>3950.7875849269385</v>
      </c>
      <c r="J3802" s="54">
        <v>3733.6478715120652</v>
      </c>
      <c r="K3802" s="55">
        <v>1.0374846464778229</v>
      </c>
      <c r="L3802" s="121">
        <v>3984.5781011892204</v>
      </c>
      <c r="M3802" s="54">
        <v>3730.5437560027431</v>
      </c>
      <c r="N3802" s="120">
        <v>1.0366220926718286</v>
      </c>
      <c r="O3802" s="123">
        <v>3629.4487799226408</v>
      </c>
      <c r="P3802" s="53">
        <v>3984.4893865499394</v>
      </c>
      <c r="Q3802" s="54">
        <v>3765.5269981768956</v>
      </c>
      <c r="R3802" s="55">
        <v>1.0374928057965747</v>
      </c>
      <c r="S3802" s="121">
        <v>4018.5681494595874</v>
      </c>
      <c r="T3802" s="54">
        <v>3762.3960159399167</v>
      </c>
      <c r="U3802" s="55">
        <v>1.0366301452586169</v>
      </c>
    </row>
    <row r="3803" spans="1:21" ht="13" x14ac:dyDescent="0.3">
      <c r="A3803" s="44" t="s">
        <v>3517</v>
      </c>
      <c r="B3803" s="44" t="s">
        <v>9791</v>
      </c>
      <c r="C3803" s="98" t="s">
        <v>1148</v>
      </c>
      <c r="D3803" s="98" t="s">
        <v>13158</v>
      </c>
      <c r="E3803" s="98" t="s">
        <v>451</v>
      </c>
      <c r="F3803" s="122">
        <v>1.0880668916966798</v>
      </c>
      <c r="G3803" s="122">
        <v>1.0904234448399832</v>
      </c>
      <c r="H3803" s="99">
        <v>14205.166666666668</v>
      </c>
      <c r="I3803" s="53">
        <v>15456.171541033287</v>
      </c>
      <c r="J3803" s="54">
        <v>14606.683031016833</v>
      </c>
      <c r="K3803" s="55">
        <v>1.0282655159050227</v>
      </c>
      <c r="L3803" s="121">
        <v>15489.646771192769</v>
      </c>
      <c r="M3803" s="54">
        <v>14502.113794109098</v>
      </c>
      <c r="N3803" s="120">
        <v>1.0209041635631939</v>
      </c>
      <c r="O3803" s="123">
        <v>14341.050677486952</v>
      </c>
      <c r="P3803" s="53">
        <v>15604.022434317792</v>
      </c>
      <c r="Q3803" s="54">
        <v>14746.523846925846</v>
      </c>
      <c r="R3803" s="55">
        <v>1.0282736027197379</v>
      </c>
      <c r="S3803" s="121">
        <v>15637.817882370096</v>
      </c>
      <c r="T3803" s="54">
        <v>14640.952078051829</v>
      </c>
      <c r="U3803" s="55">
        <v>1.020912094051496</v>
      </c>
    </row>
    <row r="3804" spans="1:21" ht="13" x14ac:dyDescent="0.3">
      <c r="A3804" s="44" t="s">
        <v>3516</v>
      </c>
      <c r="B3804" s="44" t="s">
        <v>9790</v>
      </c>
      <c r="C3804" s="98" t="s">
        <v>1228</v>
      </c>
      <c r="D3804" s="98" t="s">
        <v>13158</v>
      </c>
      <c r="E3804" s="98" t="s">
        <v>448</v>
      </c>
      <c r="F3804" s="122">
        <v>1.0978221840713966</v>
      </c>
      <c r="G3804" s="122">
        <v>1.1072116988368796</v>
      </c>
      <c r="H3804" s="99">
        <v>10451.166666666668</v>
      </c>
      <c r="I3804" s="53">
        <v>11473.52261609418</v>
      </c>
      <c r="J3804" s="54">
        <v>10842.924954447477</v>
      </c>
      <c r="K3804" s="55">
        <v>1.0374846464778231</v>
      </c>
      <c r="L3804" s="121">
        <v>11571.653999827369</v>
      </c>
      <c r="M3804" s="54">
        <v>10833.91026086206</v>
      </c>
      <c r="N3804" s="120">
        <v>1.0366220926718286</v>
      </c>
      <c r="O3804" s="123">
        <v>10546.158584119268</v>
      </c>
      <c r="P3804" s="53">
        <v>11577.806850381123</v>
      </c>
      <c r="Q3804" s="54">
        <v>10941.563659813532</v>
      </c>
      <c r="R3804" s="55">
        <v>1.0374928057965747</v>
      </c>
      <c r="S3804" s="121">
        <v>11676.830162125836</v>
      </c>
      <c r="T3804" s="54">
        <v>10932.465904975965</v>
      </c>
      <c r="U3804" s="55">
        <v>1.0366301452586166</v>
      </c>
    </row>
    <row r="3805" spans="1:21" ht="13" x14ac:dyDescent="0.3">
      <c r="A3805" s="44" t="s">
        <v>3515</v>
      </c>
      <c r="B3805" s="44" t="s">
        <v>9789</v>
      </c>
      <c r="C3805" s="98" t="s">
        <v>1228</v>
      </c>
      <c r="D3805" s="98" t="s">
        <v>13158</v>
      </c>
      <c r="E3805" s="98" t="s">
        <v>448</v>
      </c>
      <c r="F3805" s="122">
        <v>1.0978221840713966</v>
      </c>
      <c r="G3805" s="122">
        <v>1.1072116988368796</v>
      </c>
      <c r="H3805" s="99">
        <v>5349.25</v>
      </c>
      <c r="I3805" s="53">
        <v>5872.5253181439184</v>
      </c>
      <c r="J3805" s="54">
        <v>5549.7647451714947</v>
      </c>
      <c r="K3805" s="55">
        <v>1.0374846464778229</v>
      </c>
      <c r="L3805" s="121">
        <v>5922.7521800031782</v>
      </c>
      <c r="M3805" s="54">
        <v>5545.1507292247788</v>
      </c>
      <c r="N3805" s="120">
        <v>1.0366220926718286</v>
      </c>
      <c r="O3805" s="123">
        <v>5393.489513369158</v>
      </c>
      <c r="P3805" s="53">
        <v>5921.0924373331036</v>
      </c>
      <c r="Q3805" s="54">
        <v>5595.7065682597704</v>
      </c>
      <c r="R3805" s="55">
        <v>1.0374928057965749</v>
      </c>
      <c r="S3805" s="121">
        <v>5971.734686756361</v>
      </c>
      <c r="T3805" s="54">
        <v>5591.0538176946966</v>
      </c>
      <c r="U3805" s="55">
        <v>1.0366301452586169</v>
      </c>
    </row>
    <row r="3806" spans="1:21" ht="13" x14ac:dyDescent="0.3">
      <c r="A3806" s="44" t="s">
        <v>3514</v>
      </c>
      <c r="B3806" s="44" t="s">
        <v>9788</v>
      </c>
      <c r="C3806" s="98" t="s">
        <v>1228</v>
      </c>
      <c r="D3806" s="98" t="s">
        <v>13158</v>
      </c>
      <c r="E3806" s="98" t="s">
        <v>448</v>
      </c>
      <c r="F3806" s="122">
        <v>1.0978221840713966</v>
      </c>
      <c r="G3806" s="122">
        <v>1.1072116988368796</v>
      </c>
      <c r="H3806" s="99">
        <v>19471.416666666664</v>
      </c>
      <c r="I3806" s="53">
        <v>21376.15317196419</v>
      </c>
      <c r="J3806" s="54">
        <v>20201.295836839054</v>
      </c>
      <c r="K3806" s="55">
        <v>1.0374846464778229</v>
      </c>
      <c r="L3806" s="121">
        <v>21558.980326260731</v>
      </c>
      <c r="M3806" s="54">
        <v>20184.500692285121</v>
      </c>
      <c r="N3806" s="120">
        <v>1.0366220926718288</v>
      </c>
      <c r="O3806" s="123">
        <v>19650.097864735879</v>
      </c>
      <c r="P3806" s="53">
        <v>21572.313355081031</v>
      </c>
      <c r="Q3806" s="54">
        <v>20386.835167862111</v>
      </c>
      <c r="R3806" s="55">
        <v>1.0374928057965749</v>
      </c>
      <c r="S3806" s="121">
        <v>21756.818239125154</v>
      </c>
      <c r="T3806" s="54">
        <v>20369.883803867189</v>
      </c>
      <c r="U3806" s="55">
        <v>1.0366301452586169</v>
      </c>
    </row>
    <row r="3807" spans="1:21" ht="13" x14ac:dyDescent="0.3">
      <c r="A3807" s="44" t="s">
        <v>3513</v>
      </c>
      <c r="B3807" s="44" t="s">
        <v>9787</v>
      </c>
      <c r="C3807" s="98" t="s">
        <v>1228</v>
      </c>
      <c r="D3807" s="98" t="s">
        <v>13158</v>
      </c>
      <c r="E3807" s="98" t="s">
        <v>448</v>
      </c>
      <c r="F3807" s="122">
        <v>1.0978221840713966</v>
      </c>
      <c r="G3807" s="122">
        <v>1.1072116988368796</v>
      </c>
      <c r="H3807" s="99">
        <v>10077.416666666666</v>
      </c>
      <c r="I3807" s="53">
        <v>11063.211574797493</v>
      </c>
      <c r="J3807" s="54">
        <v>10455.165067826387</v>
      </c>
      <c r="K3807" s="55">
        <v>1.0374846464778229</v>
      </c>
      <c r="L3807" s="121">
        <v>11157.833627387085</v>
      </c>
      <c r="M3807" s="54">
        <v>10446.472753725964</v>
      </c>
      <c r="N3807" s="120">
        <v>1.0366220926718288</v>
      </c>
      <c r="O3807" s="123">
        <v>10169.52113553999</v>
      </c>
      <c r="P3807" s="53">
        <v>11164.325903978741</v>
      </c>
      <c r="Q3807" s="54">
        <v>10550.805016518952</v>
      </c>
      <c r="R3807" s="55">
        <v>1.0374928057965747</v>
      </c>
      <c r="S3807" s="121">
        <v>11259.812772838786</v>
      </c>
      <c r="T3807" s="54">
        <v>10542.032171945393</v>
      </c>
      <c r="U3807" s="55">
        <v>1.0366301452586169</v>
      </c>
    </row>
    <row r="3808" spans="1:21" ht="13" x14ac:dyDescent="0.3">
      <c r="A3808" s="44" t="s">
        <v>3512</v>
      </c>
      <c r="B3808" s="44" t="s">
        <v>9786</v>
      </c>
      <c r="C3808" s="98" t="s">
        <v>1148</v>
      </c>
      <c r="D3808" s="98" t="s">
        <v>13158</v>
      </c>
      <c r="E3808" s="98" t="s">
        <v>447</v>
      </c>
      <c r="F3808" s="122">
        <v>1.0997047714003432</v>
      </c>
      <c r="G3808" s="122">
        <v>1.0967122778681488</v>
      </c>
      <c r="H3808" s="99">
        <v>27618.499999999996</v>
      </c>
      <c r="I3808" s="53">
        <v>30372.196228920373</v>
      </c>
      <c r="J3808" s="54">
        <v>28702.906285292582</v>
      </c>
      <c r="K3808" s="55">
        <v>1.0392637646973075</v>
      </c>
      <c r="L3808" s="121">
        <v>30289.548046301465</v>
      </c>
      <c r="M3808" s="54">
        <v>28358.456395308342</v>
      </c>
      <c r="N3808" s="120">
        <v>1.0267920558795136</v>
      </c>
      <c r="O3808" s="123">
        <v>27863.945329028124</v>
      </c>
      <c r="P3808" s="53">
        <v>30642.113628370531</v>
      </c>
      <c r="Q3808" s="54">
        <v>28958.216462647182</v>
      </c>
      <c r="R3808" s="55">
        <v>1.03927193800797</v>
      </c>
      <c r="S3808" s="121">
        <v>30558.730952192</v>
      </c>
      <c r="T3808" s="54">
        <v>28610.699958433848</v>
      </c>
      <c r="U3808" s="55">
        <v>1.0268000321055673</v>
      </c>
    </row>
    <row r="3809" spans="1:21" ht="13" x14ac:dyDescent="0.3">
      <c r="A3809" s="44" t="s">
        <v>3511</v>
      </c>
      <c r="B3809" s="44" t="s">
        <v>9785</v>
      </c>
      <c r="C3809" s="98" t="s">
        <v>1228</v>
      </c>
      <c r="D3809" s="98" t="s">
        <v>13158</v>
      </c>
      <c r="E3809" s="98" t="s">
        <v>449</v>
      </c>
      <c r="F3809" s="122">
        <v>1.0977818383454283</v>
      </c>
      <c r="G3809" s="122">
        <v>1.1088610254194635</v>
      </c>
      <c r="H3809" s="99">
        <v>22256.583333333328</v>
      </c>
      <c r="I3809" s="53">
        <v>24432.872966954881</v>
      </c>
      <c r="J3809" s="54">
        <v>23090.014886154087</v>
      </c>
      <c r="K3809" s="55">
        <v>1.0374465181981702</v>
      </c>
      <c r="L3809" s="121">
        <v>24679.457817333736</v>
      </c>
      <c r="M3809" s="54">
        <v>23106.034045237884</v>
      </c>
      <c r="N3809" s="120">
        <v>1.0381662674446688</v>
      </c>
      <c r="O3809" s="123">
        <v>22448.244219738353</v>
      </c>
      <c r="P3809" s="53">
        <v>24643.274807171503</v>
      </c>
      <c r="Q3809" s="54">
        <v>23289.035961078418</v>
      </c>
      <c r="R3809" s="55">
        <v>1.0374546772170614</v>
      </c>
      <c r="S3809" s="121">
        <v>24891.983104365616</v>
      </c>
      <c r="T3809" s="54">
        <v>23305.190948000556</v>
      </c>
      <c r="U3809" s="55">
        <v>1.0381743320267651</v>
      </c>
    </row>
    <row r="3810" spans="1:21" ht="13" x14ac:dyDescent="0.3">
      <c r="A3810" s="44" t="s">
        <v>3510</v>
      </c>
      <c r="B3810" s="44" t="s">
        <v>9784</v>
      </c>
      <c r="C3810" s="98" t="s">
        <v>1148</v>
      </c>
      <c r="D3810" s="98" t="s">
        <v>13158</v>
      </c>
      <c r="E3810" s="98" t="s">
        <v>447</v>
      </c>
      <c r="F3810" s="122">
        <v>1.0997047714003432</v>
      </c>
      <c r="G3810" s="122">
        <v>1.0967122778681488</v>
      </c>
      <c r="H3810" s="99">
        <v>18410</v>
      </c>
      <c r="I3810" s="53">
        <v>20245.564841480318</v>
      </c>
      <c r="J3810" s="54">
        <v>19132.84590807743</v>
      </c>
      <c r="K3810" s="55">
        <v>1.0392637646973075</v>
      </c>
      <c r="L3810" s="121">
        <v>20190.473035552619</v>
      </c>
      <c r="M3810" s="54">
        <v>18903.241748741842</v>
      </c>
      <c r="N3810" s="120">
        <v>1.0267920558795134</v>
      </c>
      <c r="O3810" s="123">
        <v>18569.529525771723</v>
      </c>
      <c r="P3810" s="53">
        <v>20421.000222150717</v>
      </c>
      <c r="Q3810" s="54">
        <v>19298.790938145001</v>
      </c>
      <c r="R3810" s="55">
        <v>1.0392719380079702</v>
      </c>
      <c r="S3810" s="121">
        <v>20365.431025148951</v>
      </c>
      <c r="T3810" s="54">
        <v>19067.193513247683</v>
      </c>
      <c r="U3810" s="55">
        <v>1.0268000321055673</v>
      </c>
    </row>
    <row r="3811" spans="1:21" ht="13" x14ac:dyDescent="0.3">
      <c r="A3811" s="44" t="s">
        <v>3509</v>
      </c>
      <c r="B3811" s="44" t="s">
        <v>9783</v>
      </c>
      <c r="C3811" s="98" t="s">
        <v>1148</v>
      </c>
      <c r="D3811" s="98" t="s">
        <v>13158</v>
      </c>
      <c r="E3811" s="98" t="s">
        <v>450</v>
      </c>
      <c r="F3811" s="122">
        <v>1.0999693845098273</v>
      </c>
      <c r="G3811" s="122">
        <v>1.0945694163227342</v>
      </c>
      <c r="H3811" s="99">
        <v>7797.75</v>
      </c>
      <c r="I3811" s="53">
        <v>8577.2862680615053</v>
      </c>
      <c r="J3811" s="54">
        <v>8105.8690019877977</v>
      </c>
      <c r="K3811" s="55">
        <v>1.0395138343737358</v>
      </c>
      <c r="L3811" s="121">
        <v>8535.1786661306014</v>
      </c>
      <c r="M3811" s="54">
        <v>7991.02355900572</v>
      </c>
      <c r="N3811" s="120">
        <v>1.0247858111642101</v>
      </c>
      <c r="O3811" s="123">
        <v>7864.9938292899224</v>
      </c>
      <c r="P3811" s="53">
        <v>8651.2524215776248</v>
      </c>
      <c r="Q3811" s="54">
        <v>8175.8341913167742</v>
      </c>
      <c r="R3811" s="55">
        <v>1.0395220096510762</v>
      </c>
      <c r="S3811" s="121">
        <v>8608.7817051077764</v>
      </c>
      <c r="T3811" s="54">
        <v>8059.996691545387</v>
      </c>
      <c r="U3811" s="55">
        <v>1.0247937718055489</v>
      </c>
    </row>
    <row r="3812" spans="1:21" ht="13" x14ac:dyDescent="0.3">
      <c r="A3812" s="44" t="s">
        <v>3508</v>
      </c>
      <c r="B3812" s="44" t="s">
        <v>9782</v>
      </c>
      <c r="C3812" s="98" t="s">
        <v>1148</v>
      </c>
      <c r="D3812" s="98" t="s">
        <v>13158</v>
      </c>
      <c r="E3812" s="98" t="s">
        <v>451</v>
      </c>
      <c r="F3812" s="122">
        <v>1.0880668916966798</v>
      </c>
      <c r="G3812" s="122">
        <v>1.0904234448399832</v>
      </c>
      <c r="H3812" s="99">
        <v>11138.75</v>
      </c>
      <c r="I3812" s="53">
        <v>12119.705089886393</v>
      </c>
      <c r="J3812" s="54">
        <v>11453.592515287073</v>
      </c>
      <c r="K3812" s="55">
        <v>1.0282655159050229</v>
      </c>
      <c r="L3812" s="121">
        <v>12145.954146211363</v>
      </c>
      <c r="M3812" s="54">
        <v>11371.596251889527</v>
      </c>
      <c r="N3812" s="120">
        <v>1.0209041635631939</v>
      </c>
      <c r="O3812" s="123">
        <v>11240.887731721903</v>
      </c>
      <c r="P3812" s="53">
        <v>12230.837774165993</v>
      </c>
      <c r="Q3812" s="54">
        <v>11558.708125665784</v>
      </c>
      <c r="R3812" s="55">
        <v>1.0282736027197379</v>
      </c>
      <c r="S3812" s="121">
        <v>12257.327523483702</v>
      </c>
      <c r="T3812" s="54">
        <v>11475.958233189978</v>
      </c>
      <c r="U3812" s="55">
        <v>1.020912094051496</v>
      </c>
    </row>
    <row r="3813" spans="1:21" ht="13" x14ac:dyDescent="0.3">
      <c r="A3813" s="44" t="s">
        <v>3507</v>
      </c>
      <c r="B3813" s="44" t="s">
        <v>9781</v>
      </c>
      <c r="C3813" s="98" t="s">
        <v>1228</v>
      </c>
      <c r="D3813" s="98" t="s">
        <v>13158</v>
      </c>
      <c r="E3813" s="98" t="s">
        <v>448</v>
      </c>
      <c r="F3813" s="122">
        <v>1.0978221840713966</v>
      </c>
      <c r="G3813" s="122">
        <v>1.1072116988368796</v>
      </c>
      <c r="H3813" s="99">
        <v>9422.6666666666679</v>
      </c>
      <c r="I3813" s="53">
        <v>10344.412499776749</v>
      </c>
      <c r="J3813" s="54">
        <v>9775.8719955450342</v>
      </c>
      <c r="K3813" s="55">
        <v>1.0374846464778229</v>
      </c>
      <c r="L3813" s="121">
        <v>10432.88676757364</v>
      </c>
      <c r="M3813" s="54">
        <v>9767.7444385490853</v>
      </c>
      <c r="N3813" s="120">
        <v>1.0366220926718286</v>
      </c>
      <c r="O3813" s="123">
        <v>9512.9756357251172</v>
      </c>
      <c r="P3813" s="53">
        <v>10443.555689429732</v>
      </c>
      <c r="Q3813" s="54">
        <v>9869.6437837829071</v>
      </c>
      <c r="R3813" s="55">
        <v>1.0374928057965749</v>
      </c>
      <c r="S3813" s="121">
        <v>10532.877914625053</v>
      </c>
      <c r="T3813" s="54">
        <v>9861.4373151034106</v>
      </c>
      <c r="U3813" s="55">
        <v>1.0366301452586169</v>
      </c>
    </row>
    <row r="3814" spans="1:21" ht="13" x14ac:dyDescent="0.3">
      <c r="A3814" s="44" t="s">
        <v>3506</v>
      </c>
      <c r="B3814" s="44" t="s">
        <v>9780</v>
      </c>
      <c r="C3814" s="98" t="s">
        <v>1228</v>
      </c>
      <c r="D3814" s="98" t="s">
        <v>13158</v>
      </c>
      <c r="E3814" s="98" t="s">
        <v>452</v>
      </c>
      <c r="F3814" s="122">
        <v>1.0973227743021341</v>
      </c>
      <c r="G3814" s="122">
        <v>1.1057749386237417</v>
      </c>
      <c r="H3814" s="99">
        <v>40559.083333333328</v>
      </c>
      <c r="I3814" s="53">
        <v>44506.405846484777</v>
      </c>
      <c r="J3814" s="54">
        <v>42060.283901710449</v>
      </c>
      <c r="K3814" s="55">
        <v>1.0370126848291801</v>
      </c>
      <c r="L3814" s="121">
        <v>44849.217883551886</v>
      </c>
      <c r="M3814" s="54">
        <v>41989.883367364746</v>
      </c>
      <c r="N3814" s="120">
        <v>1.0352769322292725</v>
      </c>
      <c r="O3814" s="123">
        <v>40928.607380892907</v>
      </c>
      <c r="P3814" s="53">
        <v>44911.892999524207</v>
      </c>
      <c r="Q3814" s="54">
        <v>42443.818824016009</v>
      </c>
      <c r="R3814" s="55">
        <v>1.0370208404361803</v>
      </c>
      <c r="S3814" s="121">
        <v>45257.828314562074</v>
      </c>
      <c r="T3814" s="54">
        <v>42372.772243193111</v>
      </c>
      <c r="U3814" s="55">
        <v>1.0352849743667163</v>
      </c>
    </row>
    <row r="3815" spans="1:21" ht="13" x14ac:dyDescent="0.3">
      <c r="A3815" s="44" t="s">
        <v>3505</v>
      </c>
      <c r="B3815" s="44" t="s">
        <v>9779</v>
      </c>
      <c r="C3815" s="98" t="s">
        <v>1228</v>
      </c>
      <c r="D3815" s="98" t="s">
        <v>13158</v>
      </c>
      <c r="E3815" s="98" t="s">
        <v>449</v>
      </c>
      <c r="F3815" s="122">
        <v>1.0977818383454283</v>
      </c>
      <c r="G3815" s="122">
        <v>1.1088610254194635</v>
      </c>
      <c r="H3815" s="99">
        <v>12056.25</v>
      </c>
      <c r="I3815" s="53">
        <v>13235.132288552069</v>
      </c>
      <c r="J3815" s="54">
        <v>12507.71458502669</v>
      </c>
      <c r="K3815" s="55">
        <v>1.0374465181981702</v>
      </c>
      <c r="L3815" s="121">
        <v>13368.705737713408</v>
      </c>
      <c r="M3815" s="54">
        <v>12516.392061879789</v>
      </c>
      <c r="N3815" s="120">
        <v>1.0381662674446688</v>
      </c>
      <c r="O3815" s="123">
        <v>12164.82638888885</v>
      </c>
      <c r="P3815" s="53">
        <v>13354.32547634738</v>
      </c>
      <c r="Q3815" s="54">
        <v>12620.456034686273</v>
      </c>
      <c r="R3815" s="55">
        <v>1.0374546772170614</v>
      </c>
      <c r="S3815" s="121">
        <v>13489.101863633041</v>
      </c>
      <c r="T3815" s="54">
        <v>12629.210510506247</v>
      </c>
      <c r="U3815" s="55">
        <v>1.0381743320267651</v>
      </c>
    </row>
    <row r="3816" spans="1:21" ht="13" x14ac:dyDescent="0.3">
      <c r="A3816" s="44" t="s">
        <v>3504</v>
      </c>
      <c r="B3816" s="44" t="s">
        <v>9460</v>
      </c>
      <c r="C3816" s="98" t="s">
        <v>1228</v>
      </c>
      <c r="D3816" s="98" t="s">
        <v>13158</v>
      </c>
      <c r="E3816" s="98" t="s">
        <v>448</v>
      </c>
      <c r="F3816" s="122">
        <v>1.0978221840713966</v>
      </c>
      <c r="G3816" s="122">
        <v>1.1072116988368796</v>
      </c>
      <c r="H3816" s="99">
        <v>11685.499999999998</v>
      </c>
      <c r="I3816" s="53">
        <v>12828.601131966303</v>
      </c>
      <c r="J3816" s="54">
        <v>12123.526836416599</v>
      </c>
      <c r="K3816" s="55">
        <v>1.0374846464778229</v>
      </c>
      <c r="L3816" s="121">
        <v>12938.322306758355</v>
      </c>
      <c r="M3816" s="54">
        <v>12113.447463916651</v>
      </c>
      <c r="N3816" s="120">
        <v>1.0366220926718286</v>
      </c>
      <c r="O3816" s="123">
        <v>11788.59887233637</v>
      </c>
      <c r="P3816" s="53">
        <v>12941.785361169917</v>
      </c>
      <c r="Q3816" s="54">
        <v>12230.586520470597</v>
      </c>
      <c r="R3816" s="55">
        <v>1.0374928057965747</v>
      </c>
      <c r="S3816" s="121">
        <v>13052.474584346075</v>
      </c>
      <c r="T3816" s="54">
        <v>12220.416961425617</v>
      </c>
      <c r="U3816" s="55">
        <v>1.0366301452586169</v>
      </c>
    </row>
    <row r="3817" spans="1:21" ht="13" x14ac:dyDescent="0.3">
      <c r="A3817" s="44" t="s">
        <v>3503</v>
      </c>
      <c r="B3817" s="44" t="s">
        <v>9778</v>
      </c>
      <c r="C3817" s="98" t="s">
        <v>1148</v>
      </c>
      <c r="D3817" s="98" t="s">
        <v>13158</v>
      </c>
      <c r="E3817" s="98" t="s">
        <v>450</v>
      </c>
      <c r="F3817" s="122">
        <v>1.0999693845098273</v>
      </c>
      <c r="G3817" s="122">
        <v>1.0945694163227342</v>
      </c>
      <c r="H3817" s="99">
        <v>20221.916666666668</v>
      </c>
      <c r="I3817" s="53">
        <v>22243.489229442352</v>
      </c>
      <c r="J3817" s="54">
        <v>21020.962132552821</v>
      </c>
      <c r="K3817" s="55">
        <v>1.0395138343737358</v>
      </c>
      <c r="L3817" s="121">
        <v>22134.291522760304</v>
      </c>
      <c r="M3817" s="54">
        <v>20723.13327454506</v>
      </c>
      <c r="N3817" s="120">
        <v>1.0247858111642101</v>
      </c>
      <c r="O3817" s="123">
        <v>20399.944820860688</v>
      </c>
      <c r="P3817" s="53">
        <v>22439.314748636571</v>
      </c>
      <c r="Q3817" s="54">
        <v>21206.191636952171</v>
      </c>
      <c r="R3817" s="55">
        <v>1.0395220096510764</v>
      </c>
      <c r="S3817" s="121">
        <v>22329.155695585468</v>
      </c>
      <c r="T3817" s="54">
        <v>20905.736397594897</v>
      </c>
      <c r="U3817" s="55">
        <v>1.0247937718055489</v>
      </c>
    </row>
    <row r="3818" spans="1:21" ht="13" x14ac:dyDescent="0.3">
      <c r="A3818" s="44" t="s">
        <v>3502</v>
      </c>
      <c r="B3818" s="44" t="s">
        <v>9777</v>
      </c>
      <c r="C3818" s="98" t="s">
        <v>1148</v>
      </c>
      <c r="D3818" s="98" t="s">
        <v>13158</v>
      </c>
      <c r="E3818" s="98" t="s">
        <v>450</v>
      </c>
      <c r="F3818" s="122">
        <v>1.0999693845098273</v>
      </c>
      <c r="G3818" s="122">
        <v>1.0945694163227342</v>
      </c>
      <c r="H3818" s="99">
        <v>11643.583333333334</v>
      </c>
      <c r="I3818" s="53">
        <v>12807.58519265555</v>
      </c>
      <c r="J3818" s="54">
        <v>12103.665956683457</v>
      </c>
      <c r="K3818" s="55">
        <v>1.0395138343737358</v>
      </c>
      <c r="L3818" s="121">
        <v>12744.710213071783</v>
      </c>
      <c r="M3818" s="54">
        <v>11932.178991108078</v>
      </c>
      <c r="N3818" s="120">
        <v>1.0247858111642101</v>
      </c>
      <c r="O3818" s="123">
        <v>11753.531261762571</v>
      </c>
      <c r="P3818" s="53">
        <v>12928.52454781799</v>
      </c>
      <c r="Q3818" s="54">
        <v>12218.05443772418</v>
      </c>
      <c r="R3818" s="55">
        <v>1.0395220096510764</v>
      </c>
      <c r="S3818" s="121">
        <v>12865.055852918467</v>
      </c>
      <c r="T3818" s="54">
        <v>12044.945633776097</v>
      </c>
      <c r="U3818" s="55">
        <v>1.0247937718055489</v>
      </c>
    </row>
    <row r="3819" spans="1:21" ht="13" x14ac:dyDescent="0.3">
      <c r="A3819" s="44" t="s">
        <v>3501</v>
      </c>
      <c r="B3819" s="44" t="s">
        <v>9776</v>
      </c>
      <c r="C3819" s="98" t="s">
        <v>1228</v>
      </c>
      <c r="D3819" s="98" t="s">
        <v>13158</v>
      </c>
      <c r="E3819" s="98" t="s">
        <v>448</v>
      </c>
      <c r="F3819" s="122">
        <v>1.0978221840713966</v>
      </c>
      <c r="G3819" s="122">
        <v>1.1072116988368796</v>
      </c>
      <c r="H3819" s="99">
        <v>8005.5833333333339</v>
      </c>
      <c r="I3819" s="53">
        <v>8788.7069797655731</v>
      </c>
      <c r="J3819" s="54">
        <v>8305.6697944320858</v>
      </c>
      <c r="K3819" s="55">
        <v>1.0374846464778229</v>
      </c>
      <c r="L3819" s="121">
        <v>8863.8755226802095</v>
      </c>
      <c r="M3819" s="54">
        <v>8298.7645480587125</v>
      </c>
      <c r="N3819" s="120">
        <v>1.0366220926718284</v>
      </c>
      <c r="O3819" s="123">
        <v>8078.4701264718806</v>
      </c>
      <c r="P3819" s="53">
        <v>8868.7237181988912</v>
      </c>
      <c r="Q3819" s="54">
        <v>8381.3546380571206</v>
      </c>
      <c r="R3819" s="55">
        <v>1.0374928057965747</v>
      </c>
      <c r="S3819" s="121">
        <v>8944.5766327339134</v>
      </c>
      <c r="T3819" s="54">
        <v>8374.3856606719419</v>
      </c>
      <c r="U3819" s="55">
        <v>1.0366301452586169</v>
      </c>
    </row>
    <row r="3820" spans="1:21" ht="13" x14ac:dyDescent="0.3">
      <c r="A3820" s="44" t="s">
        <v>3500</v>
      </c>
      <c r="B3820" s="44" t="s">
        <v>9775</v>
      </c>
      <c r="C3820" s="98" t="s">
        <v>1228</v>
      </c>
      <c r="D3820" s="98" t="s">
        <v>13158</v>
      </c>
      <c r="E3820" s="98" t="s">
        <v>449</v>
      </c>
      <c r="F3820" s="122">
        <v>1.0977818383454283</v>
      </c>
      <c r="G3820" s="122">
        <v>1.1088610254194635</v>
      </c>
      <c r="H3820" s="99">
        <v>17311</v>
      </c>
      <c r="I3820" s="53">
        <v>19003.701403597708</v>
      </c>
      <c r="J3820" s="54">
        <v>17959.236676528526</v>
      </c>
      <c r="K3820" s="55">
        <v>1.0374465181981702</v>
      </c>
      <c r="L3820" s="121">
        <v>19195.493211036333</v>
      </c>
      <c r="M3820" s="54">
        <v>17971.69625573466</v>
      </c>
      <c r="N3820" s="120">
        <v>1.0381662674446688</v>
      </c>
      <c r="O3820" s="123">
        <v>17456.878556846546</v>
      </c>
      <c r="P3820" s="53">
        <v>19163.84423390789</v>
      </c>
      <c r="Q3820" s="54">
        <v>18110.720308410677</v>
      </c>
      <c r="R3820" s="55">
        <v>1.0374546772170616</v>
      </c>
      <c r="S3820" s="121">
        <v>19357.252257167907</v>
      </c>
      <c r="T3820" s="54">
        <v>18123.283235026523</v>
      </c>
      <c r="U3820" s="55">
        <v>1.0381743320267651</v>
      </c>
    </row>
    <row r="3821" spans="1:21" ht="13" x14ac:dyDescent="0.3">
      <c r="A3821" s="44" t="s">
        <v>3499</v>
      </c>
      <c r="B3821" s="44" t="s">
        <v>9774</v>
      </c>
      <c r="C3821" s="98" t="s">
        <v>1148</v>
      </c>
      <c r="D3821" s="98" t="s">
        <v>13158</v>
      </c>
      <c r="E3821" s="98" t="s">
        <v>450</v>
      </c>
      <c r="F3821" s="122">
        <v>1.0999693845098273</v>
      </c>
      <c r="G3821" s="122">
        <v>1.0945694163227342</v>
      </c>
      <c r="H3821" s="99">
        <v>17341.166666666668</v>
      </c>
      <c r="I3821" s="53">
        <v>19074.752425015668</v>
      </c>
      <c r="J3821" s="54">
        <v>18026.382654180681</v>
      </c>
      <c r="K3821" s="55">
        <v>1.0395138343737358</v>
      </c>
      <c r="L3821" s="121">
        <v>18981.11067668859</v>
      </c>
      <c r="M3821" s="54">
        <v>17770.981549033764</v>
      </c>
      <c r="N3821" s="120">
        <v>1.0247858111642101</v>
      </c>
      <c r="O3821" s="123">
        <v>17492.738151963567</v>
      </c>
      <c r="P3821" s="53">
        <v>19241.476418406939</v>
      </c>
      <c r="Q3821" s="54">
        <v>18184.086318029222</v>
      </c>
      <c r="R3821" s="55">
        <v>1.0395220096510762</v>
      </c>
      <c r="S3821" s="121">
        <v>19147.016188881185</v>
      </c>
      <c r="T3821" s="54">
        <v>17926.449109957572</v>
      </c>
      <c r="U3821" s="55">
        <v>1.0247937718055489</v>
      </c>
    </row>
    <row r="3822" spans="1:21" ht="13" x14ac:dyDescent="0.3">
      <c r="A3822" s="44" t="s">
        <v>3498</v>
      </c>
      <c r="B3822" s="44" t="s">
        <v>9773</v>
      </c>
      <c r="C3822" s="98" t="s">
        <v>1228</v>
      </c>
      <c r="D3822" s="98" t="s">
        <v>13158</v>
      </c>
      <c r="E3822" s="98" t="s">
        <v>448</v>
      </c>
      <c r="F3822" s="122">
        <v>1.0978221840713966</v>
      </c>
      <c r="G3822" s="122">
        <v>1.1072116988368796</v>
      </c>
      <c r="H3822" s="99">
        <v>7970.916666666667</v>
      </c>
      <c r="I3822" s="53">
        <v>8750.6491440510963</v>
      </c>
      <c r="J3822" s="54">
        <v>8269.7036600208539</v>
      </c>
      <c r="K3822" s="55">
        <v>1.0374846464778229</v>
      </c>
      <c r="L3822" s="121">
        <v>8825.4921837871989</v>
      </c>
      <c r="M3822" s="54">
        <v>8262.8283155127574</v>
      </c>
      <c r="N3822" s="120">
        <v>1.0366220926718286</v>
      </c>
      <c r="O3822" s="123">
        <v>8038.9444099513385</v>
      </c>
      <c r="P3822" s="53">
        <v>8825.3315097613231</v>
      </c>
      <c r="Q3822" s="54">
        <v>8340.3469915231035</v>
      </c>
      <c r="R3822" s="55">
        <v>1.0374928057965747</v>
      </c>
      <c r="S3822" s="121">
        <v>8900.8132969974577</v>
      </c>
      <c r="T3822" s="54">
        <v>8333.4121114138015</v>
      </c>
      <c r="U3822" s="55">
        <v>1.0366301452586169</v>
      </c>
    </row>
    <row r="3823" spans="1:21" ht="13" x14ac:dyDescent="0.3">
      <c r="A3823" s="44" t="s">
        <v>3497</v>
      </c>
      <c r="B3823" s="44" t="s">
        <v>13395</v>
      </c>
      <c r="C3823" s="98" t="s">
        <v>1148</v>
      </c>
      <c r="D3823" s="98" t="s">
        <v>13158</v>
      </c>
      <c r="E3823" s="98" t="s">
        <v>447</v>
      </c>
      <c r="F3823" s="122">
        <v>1.0997047714003432</v>
      </c>
      <c r="G3823" s="122">
        <v>1.0967122778681488</v>
      </c>
      <c r="H3823" s="99">
        <v>30638.25</v>
      </c>
      <c r="I3823" s="53">
        <v>33693.029712356562</v>
      </c>
      <c r="J3823" s="54">
        <v>31841.22303873728</v>
      </c>
      <c r="K3823" s="55">
        <v>1.0392637646973075</v>
      </c>
      <c r="L3823" s="121">
        <v>33601.344947393809</v>
      </c>
      <c r="M3823" s="54">
        <v>31459.111706050506</v>
      </c>
      <c r="N3823" s="120">
        <v>1.0267920558795136</v>
      </c>
      <c r="O3823" s="123">
        <v>30909.740442274902</v>
      </c>
      <c r="P3823" s="53">
        <v>33991.589047115864</v>
      </c>
      <c r="Q3823" s="54">
        <v>32123.62585276637</v>
      </c>
      <c r="R3823" s="55">
        <v>1.0392719380079702</v>
      </c>
      <c r="S3823" s="121">
        <v>33899.091848760552</v>
      </c>
      <c r="T3823" s="54">
        <v>31738.122478502621</v>
      </c>
      <c r="U3823" s="55">
        <v>1.0268000321055673</v>
      </c>
    </row>
    <row r="3824" spans="1:21" ht="13" x14ac:dyDescent="0.3">
      <c r="A3824" s="44" t="s">
        <v>3496</v>
      </c>
      <c r="B3824" s="44" t="s">
        <v>9772</v>
      </c>
      <c r="C3824" s="98" t="s">
        <v>1148</v>
      </c>
      <c r="D3824" s="98" t="s">
        <v>13158</v>
      </c>
      <c r="E3824" s="98" t="s">
        <v>450</v>
      </c>
      <c r="F3824" s="122">
        <v>1.0999693845098273</v>
      </c>
      <c r="G3824" s="122">
        <v>1.0945694163227342</v>
      </c>
      <c r="H3824" s="99">
        <v>8594.1666666666679</v>
      </c>
      <c r="I3824" s="53">
        <v>9453.3202187082079</v>
      </c>
      <c r="J3824" s="54">
        <v>8933.7551449136154</v>
      </c>
      <c r="K3824" s="55">
        <v>1.0395138343737358</v>
      </c>
      <c r="L3824" s="121">
        <v>9406.9119921136335</v>
      </c>
      <c r="M3824" s="54">
        <v>8807.1800587804173</v>
      </c>
      <c r="N3824" s="120">
        <v>1.0247858111642101</v>
      </c>
      <c r="O3824" s="123">
        <v>8668.4742492787045</v>
      </c>
      <c r="P3824" s="53">
        <v>9535.0562846183839</v>
      </c>
      <c r="Q3824" s="54">
        <v>9011.0697722188052</v>
      </c>
      <c r="R3824" s="55">
        <v>1.0395220096510764</v>
      </c>
      <c r="S3824" s="121">
        <v>9488.2467994416438</v>
      </c>
      <c r="T3824" s="54">
        <v>8883.3984217175985</v>
      </c>
      <c r="U3824" s="55">
        <v>1.0247937718055491</v>
      </c>
    </row>
    <row r="3825" spans="1:21" ht="13" x14ac:dyDescent="0.3">
      <c r="A3825" s="44" t="s">
        <v>3495</v>
      </c>
      <c r="B3825" s="44" t="s">
        <v>9771</v>
      </c>
      <c r="C3825" s="98" t="s">
        <v>1148</v>
      </c>
      <c r="D3825" s="98" t="s">
        <v>13158</v>
      </c>
      <c r="E3825" s="98" t="s">
        <v>451</v>
      </c>
      <c r="F3825" s="122">
        <v>1.0880668916966798</v>
      </c>
      <c r="G3825" s="122">
        <v>1.0904234448399832</v>
      </c>
      <c r="H3825" s="99">
        <v>11145.583333333332</v>
      </c>
      <c r="I3825" s="53">
        <v>12127.140213646318</v>
      </c>
      <c r="J3825" s="54">
        <v>11460.618996312422</v>
      </c>
      <c r="K3825" s="55">
        <v>1.0282655159050227</v>
      </c>
      <c r="L3825" s="121">
        <v>12153.405373084435</v>
      </c>
      <c r="M3825" s="54">
        <v>11378.572430340542</v>
      </c>
      <c r="N3825" s="120">
        <v>1.0209041635631941</v>
      </c>
      <c r="O3825" s="123">
        <v>11240.685305385698</v>
      </c>
      <c r="P3825" s="53">
        <v>12230.617520771561</v>
      </c>
      <c r="Q3825" s="54">
        <v>11558.499976007768</v>
      </c>
      <c r="R3825" s="55">
        <v>1.0282736027197379</v>
      </c>
      <c r="S3825" s="121">
        <v>12257.106793060851</v>
      </c>
      <c r="T3825" s="54">
        <v>11475.751573695192</v>
      </c>
      <c r="U3825" s="55">
        <v>1.020912094051496</v>
      </c>
    </row>
    <row r="3826" spans="1:21" ht="13" x14ac:dyDescent="0.3">
      <c r="A3826" s="44" t="s">
        <v>3494</v>
      </c>
      <c r="B3826" s="44" t="s">
        <v>9770</v>
      </c>
      <c r="C3826" s="98" t="s">
        <v>1148</v>
      </c>
      <c r="D3826" s="98" t="s">
        <v>13158</v>
      </c>
      <c r="E3826" s="98" t="s">
        <v>447</v>
      </c>
      <c r="F3826" s="122">
        <v>1.0997047714003432</v>
      </c>
      <c r="G3826" s="122">
        <v>1.0967122778681488</v>
      </c>
      <c r="H3826" s="99">
        <v>13875</v>
      </c>
      <c r="I3826" s="53">
        <v>15258.403703179762</v>
      </c>
      <c r="J3826" s="54">
        <v>14419.784735175142</v>
      </c>
      <c r="K3826" s="55">
        <v>1.0392637646973075</v>
      </c>
      <c r="L3826" s="121">
        <v>15216.882855420565</v>
      </c>
      <c r="M3826" s="54">
        <v>14246.739775328249</v>
      </c>
      <c r="N3826" s="120">
        <v>1.0267920558795134</v>
      </c>
      <c r="O3826" s="123">
        <v>13990.413932523241</v>
      </c>
      <c r="P3826" s="53">
        <v>15385.324955461647</v>
      </c>
      <c r="Q3826" s="54">
        <v>14539.844601187135</v>
      </c>
      <c r="R3826" s="55">
        <v>1.03927193800797</v>
      </c>
      <c r="S3826" s="121">
        <v>15343.458732255849</v>
      </c>
      <c r="T3826" s="54">
        <v>14365.357475085038</v>
      </c>
      <c r="U3826" s="55">
        <v>1.0268000321055673</v>
      </c>
    </row>
    <row r="3827" spans="1:21" ht="13" x14ac:dyDescent="0.3">
      <c r="A3827" s="44" t="s">
        <v>3493</v>
      </c>
      <c r="B3827" s="44" t="s">
        <v>9769</v>
      </c>
      <c r="C3827" s="98" t="s">
        <v>1148</v>
      </c>
      <c r="D3827" s="98" t="s">
        <v>13158</v>
      </c>
      <c r="E3827" s="98" t="s">
        <v>451</v>
      </c>
      <c r="F3827" s="122">
        <v>1.0880668916966798</v>
      </c>
      <c r="G3827" s="122">
        <v>1.0904234448399832</v>
      </c>
      <c r="H3827" s="99">
        <v>6334.6666666666679</v>
      </c>
      <c r="I3827" s="53">
        <v>6892.5410699345694</v>
      </c>
      <c r="J3827" s="54">
        <v>6513.7192880863522</v>
      </c>
      <c r="K3827" s="55">
        <v>1.0282655159050227</v>
      </c>
      <c r="L3827" s="121">
        <v>6907.4690485796818</v>
      </c>
      <c r="M3827" s="54">
        <v>6467.0875747849814</v>
      </c>
      <c r="N3827" s="120">
        <v>1.0209041635631941</v>
      </c>
      <c r="O3827" s="123">
        <v>6395.1030865175053</v>
      </c>
      <c r="P3827" s="53">
        <v>6958.2999374269448</v>
      </c>
      <c r="Q3827" s="54">
        <v>6575.9156905374693</v>
      </c>
      <c r="R3827" s="55">
        <v>1.0282736027197377</v>
      </c>
      <c r="S3827" s="121">
        <v>6973.370337707227</v>
      </c>
      <c r="T3827" s="54">
        <v>6528.8380837317709</v>
      </c>
      <c r="U3827" s="55">
        <v>1.020912094051496</v>
      </c>
    </row>
    <row r="3828" spans="1:21" ht="13" x14ac:dyDescent="0.3">
      <c r="A3828" s="44" t="s">
        <v>3492</v>
      </c>
      <c r="B3828" s="44" t="s">
        <v>9768</v>
      </c>
      <c r="C3828" s="98" t="s">
        <v>1148</v>
      </c>
      <c r="D3828" s="98" t="s">
        <v>13158</v>
      </c>
      <c r="E3828" s="98" t="s">
        <v>447</v>
      </c>
      <c r="F3828" s="122">
        <v>1.0997047714003432</v>
      </c>
      <c r="G3828" s="122">
        <v>1.0967122778681488</v>
      </c>
      <c r="H3828" s="99">
        <v>7740</v>
      </c>
      <c r="I3828" s="53">
        <v>8511.7149306386564</v>
      </c>
      <c r="J3828" s="54">
        <v>8043.9015387571599</v>
      </c>
      <c r="K3828" s="55">
        <v>1.0392637646973075</v>
      </c>
      <c r="L3828" s="121">
        <v>8488.5530306994715</v>
      </c>
      <c r="M3828" s="54">
        <v>7947.3705125074348</v>
      </c>
      <c r="N3828" s="120">
        <v>1.0267920558795136</v>
      </c>
      <c r="O3828" s="123">
        <v>7811.8283468768295</v>
      </c>
      <c r="P3828" s="53">
        <v>8590.7049064209041</v>
      </c>
      <c r="Q3828" s="54">
        <v>8118.6139854442799</v>
      </c>
      <c r="R3828" s="55">
        <v>1.03927193800797</v>
      </c>
      <c r="S3828" s="121">
        <v>8567.3280606182634</v>
      </c>
      <c r="T3828" s="54">
        <v>8021.1855973763086</v>
      </c>
      <c r="U3828" s="55">
        <v>1.0268000321055673</v>
      </c>
    </row>
    <row r="3829" spans="1:21" ht="13" x14ac:dyDescent="0.3">
      <c r="A3829" s="44" t="s">
        <v>3491</v>
      </c>
      <c r="B3829" s="44" t="s">
        <v>9767</v>
      </c>
      <c r="C3829" s="98" t="s">
        <v>1148</v>
      </c>
      <c r="D3829" s="98" t="s">
        <v>13158</v>
      </c>
      <c r="E3829" s="98" t="s">
        <v>450</v>
      </c>
      <c r="F3829" s="122">
        <v>1.0999693845098273</v>
      </c>
      <c r="G3829" s="122">
        <v>1.0945694163227342</v>
      </c>
      <c r="H3829" s="99">
        <v>4905</v>
      </c>
      <c r="I3829" s="53">
        <v>5395.3498310207033</v>
      </c>
      <c r="J3829" s="54">
        <v>5098.8153576031746</v>
      </c>
      <c r="K3829" s="55">
        <v>1.0395138343737358</v>
      </c>
      <c r="L3829" s="121">
        <v>5368.8629870630111</v>
      </c>
      <c r="M3829" s="54">
        <v>5026.57440376045</v>
      </c>
      <c r="N3829" s="120">
        <v>1.0247858111642101</v>
      </c>
      <c r="O3829" s="123">
        <v>4951.108439484884</v>
      </c>
      <c r="P3829" s="53">
        <v>5446.0677028215996</v>
      </c>
      <c r="Q3829" s="54">
        <v>5146.7861950137312</v>
      </c>
      <c r="R3829" s="55">
        <v>1.0395220096510764</v>
      </c>
      <c r="S3829" s="121">
        <v>5419.3318747575331</v>
      </c>
      <c r="T3829" s="54">
        <v>5073.8650923179994</v>
      </c>
      <c r="U3829" s="55">
        <v>1.0247937718055489</v>
      </c>
    </row>
    <row r="3830" spans="1:21" ht="13" x14ac:dyDescent="0.3">
      <c r="A3830" s="44" t="s">
        <v>3490</v>
      </c>
      <c r="B3830" s="44" t="s">
        <v>9766</v>
      </c>
      <c r="C3830" s="98" t="s">
        <v>1148</v>
      </c>
      <c r="D3830" s="98" t="s">
        <v>13158</v>
      </c>
      <c r="E3830" s="98" t="s">
        <v>451</v>
      </c>
      <c r="F3830" s="122">
        <v>1.0880668916966798</v>
      </c>
      <c r="G3830" s="122">
        <v>1.0904234448399832</v>
      </c>
      <c r="H3830" s="99">
        <v>7235.6666666666661</v>
      </c>
      <c r="I3830" s="53">
        <v>7872.8893393532753</v>
      </c>
      <c r="J3830" s="54">
        <v>7440.1865179167753</v>
      </c>
      <c r="K3830" s="55">
        <v>1.0282655159050227</v>
      </c>
      <c r="L3830" s="121">
        <v>7889.9405723805048</v>
      </c>
      <c r="M3830" s="54">
        <v>7386.9222261554169</v>
      </c>
      <c r="N3830" s="120">
        <v>1.0209041635631939</v>
      </c>
      <c r="O3830" s="123">
        <v>7304.8121863779961</v>
      </c>
      <c r="P3830" s="53">
        <v>7948.1242900603338</v>
      </c>
      <c r="Q3830" s="54">
        <v>7511.3455440779462</v>
      </c>
      <c r="R3830" s="55">
        <v>1.0282736027197377</v>
      </c>
      <c r="S3830" s="121">
        <v>7965.3384681793841</v>
      </c>
      <c r="T3830" s="54">
        <v>7457.5711058480465</v>
      </c>
      <c r="U3830" s="55">
        <v>1.020912094051496</v>
      </c>
    </row>
    <row r="3831" spans="1:21" ht="13" x14ac:dyDescent="0.3">
      <c r="A3831" s="44" t="s">
        <v>3489</v>
      </c>
      <c r="B3831" s="44" t="s">
        <v>9765</v>
      </c>
      <c r="C3831" s="98" t="s">
        <v>1228</v>
      </c>
      <c r="D3831" s="98" t="s">
        <v>13158</v>
      </c>
      <c r="E3831" s="98" t="s">
        <v>452</v>
      </c>
      <c r="F3831" s="122">
        <v>1.0973227743021341</v>
      </c>
      <c r="G3831" s="122">
        <v>1.1057749386237417</v>
      </c>
      <c r="H3831" s="99">
        <v>12435.25</v>
      </c>
      <c r="I3831" s="53">
        <v>13645.483029140612</v>
      </c>
      <c r="J3831" s="54">
        <v>12895.511989022063</v>
      </c>
      <c r="K3831" s="55">
        <v>1.0370126848291803</v>
      </c>
      <c r="L3831" s="121">
        <v>13750.587805520883</v>
      </c>
      <c r="M3831" s="54">
        <v>12873.927471504061</v>
      </c>
      <c r="N3831" s="120">
        <v>1.0352769322292725</v>
      </c>
      <c r="O3831" s="123">
        <v>12541.177108350359</v>
      </c>
      <c r="P3831" s="53">
        <v>13761.719257549432</v>
      </c>
      <c r="Q3831" s="54">
        <v>13005.462024960474</v>
      </c>
      <c r="R3831" s="55">
        <v>1.0370208404361803</v>
      </c>
      <c r="S3831" s="121">
        <v>13867.719347255592</v>
      </c>
      <c r="T3831" s="54">
        <v>12983.69222114695</v>
      </c>
      <c r="U3831" s="55">
        <v>1.0352849743667163</v>
      </c>
    </row>
    <row r="3832" spans="1:21" ht="13" x14ac:dyDescent="0.3">
      <c r="A3832" s="44" t="s">
        <v>3488</v>
      </c>
      <c r="B3832" s="44" t="s">
        <v>9764</v>
      </c>
      <c r="C3832" s="98" t="s">
        <v>1148</v>
      </c>
      <c r="D3832" s="98" t="s">
        <v>13158</v>
      </c>
      <c r="E3832" s="98" t="s">
        <v>450</v>
      </c>
      <c r="F3832" s="122">
        <v>1.0999693845098273</v>
      </c>
      <c r="G3832" s="122">
        <v>1.0945694163227342</v>
      </c>
      <c r="H3832" s="99">
        <v>28011.083333333332</v>
      </c>
      <c r="I3832" s="53">
        <v>30811.334093620146</v>
      </c>
      <c r="J3832" s="54">
        <v>29117.908640795577</v>
      </c>
      <c r="K3832" s="55">
        <v>1.0395138343737358</v>
      </c>
      <c r="L3832" s="121">
        <v>30660.075134734132</v>
      </c>
      <c r="M3832" s="54">
        <v>28705.360755338283</v>
      </c>
      <c r="N3832" s="120">
        <v>1.0247858111642101</v>
      </c>
      <c r="O3832" s="123">
        <v>28263.787861554785</v>
      </c>
      <c r="P3832" s="53">
        <v>31089.301337990746</v>
      </c>
      <c r="Q3832" s="54">
        <v>29380.829558195128</v>
      </c>
      <c r="R3832" s="55">
        <v>1.0395220096510764</v>
      </c>
      <c r="S3832" s="121">
        <v>30936.6777826916</v>
      </c>
      <c r="T3832" s="54">
        <v>28964.553768154616</v>
      </c>
      <c r="U3832" s="55">
        <v>1.0247937718055489</v>
      </c>
    </row>
    <row r="3833" spans="1:21" ht="13" x14ac:dyDescent="0.3">
      <c r="A3833" s="44" t="s">
        <v>3487</v>
      </c>
      <c r="B3833" s="44" t="s">
        <v>9763</v>
      </c>
      <c r="C3833" s="98" t="s">
        <v>1148</v>
      </c>
      <c r="D3833" s="98" t="s">
        <v>13158</v>
      </c>
      <c r="E3833" s="98" t="s">
        <v>451</v>
      </c>
      <c r="F3833" s="122">
        <v>1.0880668916966798</v>
      </c>
      <c r="G3833" s="122">
        <v>1.0904234448399832</v>
      </c>
      <c r="H3833" s="99">
        <v>22327.000000000004</v>
      </c>
      <c r="I3833" s="53">
        <v>24293.269490911774</v>
      </c>
      <c r="J3833" s="54">
        <v>22958.084173611449</v>
      </c>
      <c r="K3833" s="55">
        <v>1.0282655159050229</v>
      </c>
      <c r="L3833" s="121">
        <v>24345.884252942309</v>
      </c>
      <c r="M3833" s="54">
        <v>22793.727259875435</v>
      </c>
      <c r="N3833" s="120">
        <v>1.0209041635631939</v>
      </c>
      <c r="O3833" s="123">
        <v>22532.708728631387</v>
      </c>
      <c r="P3833" s="53">
        <v>24517.094347868599</v>
      </c>
      <c r="Q3833" s="54">
        <v>23169.789583424277</v>
      </c>
      <c r="R3833" s="55">
        <v>1.0282736027197377</v>
      </c>
      <c r="S3833" s="121">
        <v>24570.193873450196</v>
      </c>
      <c r="T3833" s="54">
        <v>23003.914852799491</v>
      </c>
      <c r="U3833" s="55">
        <v>1.020912094051496</v>
      </c>
    </row>
    <row r="3834" spans="1:21" ht="13" x14ac:dyDescent="0.3">
      <c r="A3834" s="44" t="s">
        <v>3486</v>
      </c>
      <c r="B3834" s="44" t="s">
        <v>9762</v>
      </c>
      <c r="C3834" s="98" t="s">
        <v>1228</v>
      </c>
      <c r="D3834" s="98" t="s">
        <v>13158</v>
      </c>
      <c r="E3834" s="98" t="s">
        <v>448</v>
      </c>
      <c r="F3834" s="122">
        <v>1.0978221840713966</v>
      </c>
      <c r="G3834" s="122">
        <v>1.1072116988368796</v>
      </c>
      <c r="H3834" s="99">
        <v>11592.25</v>
      </c>
      <c r="I3834" s="53">
        <v>12726.229213301647</v>
      </c>
      <c r="J3834" s="54">
        <v>12026.781393132544</v>
      </c>
      <c r="K3834" s="55">
        <v>1.0374846464778229</v>
      </c>
      <c r="L3834" s="121">
        <v>12835.074815841817</v>
      </c>
      <c r="M3834" s="54">
        <v>12016.782453775004</v>
      </c>
      <c r="N3834" s="120">
        <v>1.0366220926718286</v>
      </c>
      <c r="O3834" s="123">
        <v>11690.613317048104</v>
      </c>
      <c r="P3834" s="53">
        <v>12834.214644855905</v>
      </c>
      <c r="Q3834" s="54">
        <v>12128.927211787041</v>
      </c>
      <c r="R3834" s="55">
        <v>1.0374928057965749</v>
      </c>
      <c r="S3834" s="121">
        <v>12943.98383121388</v>
      </c>
      <c r="T3834" s="54">
        <v>12118.842181013895</v>
      </c>
      <c r="U3834" s="55">
        <v>1.0366301452586166</v>
      </c>
    </row>
    <row r="3835" spans="1:21" ht="13" x14ac:dyDescent="0.3">
      <c r="A3835" s="44" t="s">
        <v>3485</v>
      </c>
      <c r="B3835" s="44" t="s">
        <v>9761</v>
      </c>
      <c r="C3835" s="98" t="s">
        <v>1228</v>
      </c>
      <c r="D3835" s="98" t="s">
        <v>13158</v>
      </c>
      <c r="E3835" s="98" t="s">
        <v>448</v>
      </c>
      <c r="F3835" s="122">
        <v>1.0978221840713966</v>
      </c>
      <c r="G3835" s="122">
        <v>1.1072116988368796</v>
      </c>
      <c r="H3835" s="99">
        <v>9176.9166666666679</v>
      </c>
      <c r="I3835" s="53">
        <v>10074.622698041203</v>
      </c>
      <c r="J3835" s="54">
        <v>9520.9101436731107</v>
      </c>
      <c r="K3835" s="55">
        <v>1.0374846464778231</v>
      </c>
      <c r="L3835" s="121">
        <v>10160.789492584476</v>
      </c>
      <c r="M3835" s="54">
        <v>9512.9945592749827</v>
      </c>
      <c r="N3835" s="120">
        <v>1.0366220926718286</v>
      </c>
      <c r="O3835" s="123">
        <v>9259.5152722631574</v>
      </c>
      <c r="P3835" s="53">
        <v>10165.301279638392</v>
      </c>
      <c r="Q3835" s="54">
        <v>9606.6804801365379</v>
      </c>
      <c r="R3835" s="55">
        <v>1.0374928057965747</v>
      </c>
      <c r="S3835" s="121">
        <v>10252.243635008523</v>
      </c>
      <c r="T3835" s="54">
        <v>9598.6926617105382</v>
      </c>
      <c r="U3835" s="55">
        <v>1.0366301452586169</v>
      </c>
    </row>
    <row r="3836" spans="1:21" ht="13" x14ac:dyDescent="0.3">
      <c r="A3836" s="44" t="s">
        <v>3484</v>
      </c>
      <c r="B3836" s="44" t="s">
        <v>9760</v>
      </c>
      <c r="C3836" s="98" t="s">
        <v>1148</v>
      </c>
      <c r="D3836" s="98" t="s">
        <v>13158</v>
      </c>
      <c r="E3836" s="98" t="s">
        <v>447</v>
      </c>
      <c r="F3836" s="122">
        <v>1.0997047714003432</v>
      </c>
      <c r="G3836" s="122">
        <v>1.0967122778681488</v>
      </c>
      <c r="H3836" s="99">
        <v>14693.083333333332</v>
      </c>
      <c r="I3836" s="53">
        <v>16158.053848249525</v>
      </c>
      <c r="J3836" s="54">
        <v>15269.989100011264</v>
      </c>
      <c r="K3836" s="55">
        <v>1.0392637646973075</v>
      </c>
      <c r="L3836" s="121">
        <v>16114.084891406532</v>
      </c>
      <c r="M3836" s="54">
        <v>15086.741243042348</v>
      </c>
      <c r="N3836" s="120">
        <v>1.0267920558795136</v>
      </c>
      <c r="O3836" s="123">
        <v>14829.395485355664</v>
      </c>
      <c r="P3836" s="53">
        <v>16307.956972228332</v>
      </c>
      <c r="Q3836" s="54">
        <v>15411.774585552224</v>
      </c>
      <c r="R3836" s="55">
        <v>1.0392719380079702</v>
      </c>
      <c r="S3836" s="121">
        <v>16263.580102152053</v>
      </c>
      <c r="T3836" s="54">
        <v>15226.82376046935</v>
      </c>
      <c r="U3836" s="55">
        <v>1.0268000321055673</v>
      </c>
    </row>
    <row r="3837" spans="1:21" ht="13" x14ac:dyDescent="0.3">
      <c r="A3837" s="44" t="s">
        <v>3483</v>
      </c>
      <c r="B3837" s="44" t="s">
        <v>9759</v>
      </c>
      <c r="C3837" s="98" t="s">
        <v>1148</v>
      </c>
      <c r="D3837" s="98" t="s">
        <v>13158</v>
      </c>
      <c r="E3837" s="98" t="s">
        <v>447</v>
      </c>
      <c r="F3837" s="122">
        <v>1.0997047714003432</v>
      </c>
      <c r="G3837" s="122">
        <v>1.0967122778681488</v>
      </c>
      <c r="H3837" s="99">
        <v>12318.416666666664</v>
      </c>
      <c r="I3837" s="53">
        <v>13546.621584430841</v>
      </c>
      <c r="J3837" s="54">
        <v>12802.084080110055</v>
      </c>
      <c r="K3837" s="55">
        <v>1.0392637646973075</v>
      </c>
      <c r="L3837" s="121">
        <v>13509.758802228967</v>
      </c>
      <c r="M3837" s="54">
        <v>12648.452374347129</v>
      </c>
      <c r="N3837" s="120">
        <v>1.0267920558795136</v>
      </c>
      <c r="O3837" s="123">
        <v>12423.876999911063</v>
      </c>
      <c r="P3837" s="53">
        <v>13662.596816093177</v>
      </c>
      <c r="Q3837" s="54">
        <v>12911.786727270215</v>
      </c>
      <c r="R3837" s="55">
        <v>1.03927193800797</v>
      </c>
      <c r="S3837" s="121">
        <v>13625.418444526165</v>
      </c>
      <c r="T3837" s="54">
        <v>12756.837302384298</v>
      </c>
      <c r="U3837" s="55">
        <v>1.0268000321055673</v>
      </c>
    </row>
    <row r="3838" spans="1:21" ht="13" x14ac:dyDescent="0.3">
      <c r="A3838" s="44" t="s">
        <v>3482</v>
      </c>
      <c r="B3838" s="44" t="s">
        <v>9758</v>
      </c>
      <c r="C3838" s="98" t="s">
        <v>1148</v>
      </c>
      <c r="D3838" s="98" t="s">
        <v>13158</v>
      </c>
      <c r="E3838" s="98" t="s">
        <v>451</v>
      </c>
      <c r="F3838" s="122">
        <v>1.0880668916966798</v>
      </c>
      <c r="G3838" s="122">
        <v>1.0904234448399832</v>
      </c>
      <c r="H3838" s="99">
        <v>18449.5</v>
      </c>
      <c r="I3838" s="53">
        <v>20074.290118357894</v>
      </c>
      <c r="J3838" s="54">
        <v>18970.984635689718</v>
      </c>
      <c r="K3838" s="55">
        <v>1.0282655159050227</v>
      </c>
      <c r="L3838" s="121">
        <v>20117.76734557527</v>
      </c>
      <c r="M3838" s="54">
        <v>18835.171365659149</v>
      </c>
      <c r="N3838" s="120">
        <v>1.0209041635631941</v>
      </c>
      <c r="O3838" s="123">
        <v>18616.620451328192</v>
      </c>
      <c r="P3838" s="53">
        <v>20256.128348373506</v>
      </c>
      <c r="Q3838" s="54">
        <v>19142.979381953191</v>
      </c>
      <c r="R3838" s="55">
        <v>1.0282736027197379</v>
      </c>
      <c r="S3838" s="121">
        <v>20299.999403815771</v>
      </c>
      <c r="T3838" s="54">
        <v>19005.932969127371</v>
      </c>
      <c r="U3838" s="55">
        <v>1.020912094051496</v>
      </c>
    </row>
    <row r="3839" spans="1:21" ht="13" x14ac:dyDescent="0.3">
      <c r="A3839" s="44" t="s">
        <v>3481</v>
      </c>
      <c r="B3839" s="44" t="s">
        <v>9757</v>
      </c>
      <c r="C3839" s="98" t="s">
        <v>1228</v>
      </c>
      <c r="D3839" s="98" t="s">
        <v>13158</v>
      </c>
      <c r="E3839" s="98" t="s">
        <v>448</v>
      </c>
      <c r="F3839" s="122">
        <v>1.0978221840713966</v>
      </c>
      <c r="G3839" s="122">
        <v>1.1072116988368796</v>
      </c>
      <c r="H3839" s="99">
        <v>16695.166666666664</v>
      </c>
      <c r="I3839" s="53">
        <v>18328.324333435976</v>
      </c>
      <c r="J3839" s="54">
        <v>17320.979087054999</v>
      </c>
      <c r="K3839" s="55">
        <v>1.0374846464778229</v>
      </c>
      <c r="L3839" s="121">
        <v>18485.083847364844</v>
      </c>
      <c r="M3839" s="54">
        <v>17306.578607504955</v>
      </c>
      <c r="N3839" s="120">
        <v>1.0366220926718286</v>
      </c>
      <c r="O3839" s="123">
        <v>16867.689059584744</v>
      </c>
      <c r="P3839" s="53">
        <v>18517.723243630524</v>
      </c>
      <c r="Q3839" s="54">
        <v>17500.10604973276</v>
      </c>
      <c r="R3839" s="55">
        <v>1.0374928057965747</v>
      </c>
      <c r="S3839" s="121">
        <v>18676.102659115073</v>
      </c>
      <c r="T3839" s="54">
        <v>17485.554960014513</v>
      </c>
      <c r="U3839" s="55">
        <v>1.0366301452586169</v>
      </c>
    </row>
    <row r="3840" spans="1:21" ht="13" x14ac:dyDescent="0.3">
      <c r="A3840" s="44" t="s">
        <v>3480</v>
      </c>
      <c r="B3840" s="44" t="s">
        <v>9756</v>
      </c>
      <c r="C3840" s="98" t="s">
        <v>1228</v>
      </c>
      <c r="D3840" s="98" t="s">
        <v>13158</v>
      </c>
      <c r="E3840" s="98" t="s">
        <v>449</v>
      </c>
      <c r="F3840" s="122">
        <v>1.0977818383454283</v>
      </c>
      <c r="G3840" s="122">
        <v>1.1088610254194635</v>
      </c>
      <c r="H3840" s="99">
        <v>33213</v>
      </c>
      <c r="I3840" s="53">
        <v>36460.628196966711</v>
      </c>
      <c r="J3840" s="54">
        <v>34456.711208915833</v>
      </c>
      <c r="K3840" s="55">
        <v>1.0374465181981705</v>
      </c>
      <c r="L3840" s="121">
        <v>36828.60123725664</v>
      </c>
      <c r="M3840" s="54">
        <v>34480.616240639785</v>
      </c>
      <c r="N3840" s="120">
        <v>1.0381662674446688</v>
      </c>
      <c r="O3840" s="123">
        <v>33494.819316344088</v>
      </c>
      <c r="P3840" s="53">
        <v>36770.004324144174</v>
      </c>
      <c r="Q3840" s="54">
        <v>34749.356962281548</v>
      </c>
      <c r="R3840" s="55">
        <v>1.0374546772170614</v>
      </c>
      <c r="S3840" s="121">
        <v>37141.099693360957</v>
      </c>
      <c r="T3840" s="54">
        <v>34773.461670102704</v>
      </c>
      <c r="U3840" s="55">
        <v>1.0381743320267649</v>
      </c>
    </row>
    <row r="3841" spans="1:21" ht="13" x14ac:dyDescent="0.3">
      <c r="A3841" s="44" t="s">
        <v>3479</v>
      </c>
      <c r="B3841" s="44" t="s">
        <v>9755</v>
      </c>
      <c r="C3841" s="98" t="s">
        <v>1228</v>
      </c>
      <c r="D3841" s="98" t="s">
        <v>13158</v>
      </c>
      <c r="E3841" s="98" t="s">
        <v>448</v>
      </c>
      <c r="F3841" s="122">
        <v>1.0978221840713966</v>
      </c>
      <c r="G3841" s="122">
        <v>1.1072116988368796</v>
      </c>
      <c r="H3841" s="99">
        <v>9250.0833333333321</v>
      </c>
      <c r="I3841" s="53">
        <v>10154.946687842423</v>
      </c>
      <c r="J3841" s="54">
        <v>9596.8194369737339</v>
      </c>
      <c r="K3841" s="55">
        <v>1.0374846464778229</v>
      </c>
      <c r="L3841" s="121">
        <v>10241.800481882705</v>
      </c>
      <c r="M3841" s="54">
        <v>9588.840742388802</v>
      </c>
      <c r="N3841" s="120">
        <v>1.0366220926718286</v>
      </c>
      <c r="O3841" s="123">
        <v>9339.1933584285835</v>
      </c>
      <c r="P3841" s="53">
        <v>10252.773650215149</v>
      </c>
      <c r="Q3841" s="54">
        <v>9689.3459213128062</v>
      </c>
      <c r="R3841" s="55">
        <v>1.0374928057965747</v>
      </c>
      <c r="S3841" s="121">
        <v>10340.464144151816</v>
      </c>
      <c r="T3841" s="54">
        <v>9681.2893677461325</v>
      </c>
      <c r="U3841" s="55">
        <v>1.0366301452586169</v>
      </c>
    </row>
    <row r="3842" spans="1:21" ht="13" x14ac:dyDescent="0.3">
      <c r="A3842" s="44" t="s">
        <v>3478</v>
      </c>
      <c r="B3842" s="44" t="s">
        <v>9754</v>
      </c>
      <c r="C3842" s="98" t="s">
        <v>1148</v>
      </c>
      <c r="D3842" s="98" t="s">
        <v>13158</v>
      </c>
      <c r="E3842" s="98" t="s">
        <v>451</v>
      </c>
      <c r="F3842" s="122">
        <v>1.0880668916966798</v>
      </c>
      <c r="G3842" s="122">
        <v>1.0904234448399832</v>
      </c>
      <c r="H3842" s="99">
        <v>11177.333333333332</v>
      </c>
      <c r="I3842" s="53">
        <v>12161.686337457688</v>
      </c>
      <c r="J3842" s="54">
        <v>11493.266426442407</v>
      </c>
      <c r="K3842" s="55">
        <v>1.0282655159050229</v>
      </c>
      <c r="L3842" s="121">
        <v>12188.026317458105</v>
      </c>
      <c r="M3842" s="54">
        <v>11410.986137533673</v>
      </c>
      <c r="N3842" s="120">
        <v>1.0209041635631941</v>
      </c>
      <c r="O3842" s="123">
        <v>11276.270961891885</v>
      </c>
      <c r="P3842" s="53">
        <v>12269.337095435234</v>
      </c>
      <c r="Q3842" s="54">
        <v>11595.091767228532</v>
      </c>
      <c r="R3842" s="55">
        <v>1.0282736027197379</v>
      </c>
      <c r="S3842" s="121">
        <v>12295.910227215221</v>
      </c>
      <c r="T3842" s="54">
        <v>11512.081400797122</v>
      </c>
      <c r="U3842" s="55">
        <v>1.020912094051496</v>
      </c>
    </row>
    <row r="3843" spans="1:21" ht="13" x14ac:dyDescent="0.3">
      <c r="A3843" s="44" t="s">
        <v>3477</v>
      </c>
      <c r="B3843" s="44" t="s">
        <v>9753</v>
      </c>
      <c r="C3843" s="98" t="s">
        <v>1148</v>
      </c>
      <c r="D3843" s="98" t="s">
        <v>13158</v>
      </c>
      <c r="E3843" s="98" t="s">
        <v>450</v>
      </c>
      <c r="F3843" s="122">
        <v>1.0999693845098273</v>
      </c>
      <c r="G3843" s="122">
        <v>1.0945694163227342</v>
      </c>
      <c r="H3843" s="99">
        <v>13972.083333333332</v>
      </c>
      <c r="I3843" s="53">
        <v>15368.863904486681</v>
      </c>
      <c r="J3843" s="54">
        <v>14524.1739200227</v>
      </c>
      <c r="K3843" s="55">
        <v>1.0395138343737358</v>
      </c>
      <c r="L3843" s="121">
        <v>15293.415098979267</v>
      </c>
      <c r="M3843" s="54">
        <v>14318.392752403937</v>
      </c>
      <c r="N3843" s="120">
        <v>1.0247858111642099</v>
      </c>
      <c r="O3843" s="123">
        <v>14096.507670935196</v>
      </c>
      <c r="P3843" s="53">
        <v>15505.726866536646</v>
      </c>
      <c r="Q3843" s="54">
        <v>14653.629983152368</v>
      </c>
      <c r="R3843" s="55">
        <v>1.0395220096510762</v>
      </c>
      <c r="S3843" s="121">
        <v>15429.606173564483</v>
      </c>
      <c r="T3843" s="54">
        <v>14446.013265383534</v>
      </c>
      <c r="U3843" s="55">
        <v>1.0247937718055489</v>
      </c>
    </row>
    <row r="3844" spans="1:21" ht="13" x14ac:dyDescent="0.3">
      <c r="A3844" s="44" t="s">
        <v>3476</v>
      </c>
      <c r="B3844" s="44" t="s">
        <v>9752</v>
      </c>
      <c r="C3844" s="98" t="s">
        <v>1148</v>
      </c>
      <c r="D3844" s="98" t="s">
        <v>13158</v>
      </c>
      <c r="E3844" s="98" t="s">
        <v>452</v>
      </c>
      <c r="F3844" s="122">
        <v>1.0973227743021341</v>
      </c>
      <c r="G3844" s="122">
        <v>1.1057749386237417</v>
      </c>
      <c r="H3844" s="99">
        <v>9475.5833333333321</v>
      </c>
      <c r="I3844" s="53">
        <v>10397.773391464396</v>
      </c>
      <c r="J3844" s="54">
        <v>9826.3001128226315</v>
      </c>
      <c r="K3844" s="55">
        <v>1.0370126848291803</v>
      </c>
      <c r="L3844" s="121">
        <v>10477.862578840815</v>
      </c>
      <c r="M3844" s="54">
        <v>9809.8528444161566</v>
      </c>
      <c r="N3844" s="120">
        <v>1.0352769322292725</v>
      </c>
      <c r="O3844" s="123">
        <v>9562.4628777177604</v>
      </c>
      <c r="P3844" s="53">
        <v>10493.108294138421</v>
      </c>
      <c r="Q3844" s="54">
        <v>9916.4732900906456</v>
      </c>
      <c r="R3844" s="55">
        <v>1.03702084043618</v>
      </c>
      <c r="S3844" s="121">
        <v>10573.931801700164</v>
      </c>
      <c r="T3844" s="54">
        <v>9899.8741352407069</v>
      </c>
      <c r="U3844" s="55">
        <v>1.0352849743667163</v>
      </c>
    </row>
    <row r="3845" spans="1:21" ht="13" x14ac:dyDescent="0.3">
      <c r="A3845" s="44" t="s">
        <v>3475</v>
      </c>
      <c r="B3845" s="44" t="s">
        <v>8902</v>
      </c>
      <c r="C3845" s="98" t="s">
        <v>1148</v>
      </c>
      <c r="D3845" s="98" t="s">
        <v>13158</v>
      </c>
      <c r="E3845" s="98" t="s">
        <v>450</v>
      </c>
      <c r="F3845" s="122">
        <v>1.0999693845098273</v>
      </c>
      <c r="G3845" s="122">
        <v>1.0945694163227342</v>
      </c>
      <c r="H3845" s="99">
        <v>2458.5833333333335</v>
      </c>
      <c r="I3845" s="53">
        <v>2704.3663959327864</v>
      </c>
      <c r="J3845" s="54">
        <v>2555.7313879606941</v>
      </c>
      <c r="K3845" s="55">
        <v>1.0395138343737358</v>
      </c>
      <c r="L3845" s="121">
        <v>2691.0901241474689</v>
      </c>
      <c r="M3845" s="54">
        <v>2519.5213155648075</v>
      </c>
      <c r="N3845" s="120">
        <v>1.0247858111642101</v>
      </c>
      <c r="O3845" s="123">
        <v>2479.6713777897185</v>
      </c>
      <c r="P3845" s="53">
        <v>2727.5625992139921</v>
      </c>
      <c r="Q3845" s="54">
        <v>2577.6729739142215</v>
      </c>
      <c r="R3845" s="55">
        <v>1.0395220096510764</v>
      </c>
      <c r="S3845" s="121">
        <v>2714.1724526594821</v>
      </c>
      <c r="T3845" s="54">
        <v>2541.1517840833876</v>
      </c>
      <c r="U3845" s="55">
        <v>1.0247937718055489</v>
      </c>
    </row>
    <row r="3846" spans="1:21" ht="13" x14ac:dyDescent="0.3">
      <c r="A3846" s="44" t="s">
        <v>3474</v>
      </c>
      <c r="B3846" s="44" t="s">
        <v>8199</v>
      </c>
      <c r="C3846" s="98" t="s">
        <v>1228</v>
      </c>
      <c r="D3846" s="98" t="s">
        <v>13158</v>
      </c>
      <c r="E3846" s="98" t="s">
        <v>449</v>
      </c>
      <c r="F3846" s="122">
        <v>1.0977818383454283</v>
      </c>
      <c r="G3846" s="122">
        <v>1.1088610254194635</v>
      </c>
      <c r="H3846" s="99">
        <v>10993.916666666666</v>
      </c>
      <c r="I3846" s="53">
        <v>12068.922048949777</v>
      </c>
      <c r="J3846" s="54">
        <v>11405.600567194168</v>
      </c>
      <c r="K3846" s="55">
        <v>1.0374465181981702</v>
      </c>
      <c r="L3846" s="121">
        <v>12190.725708376129</v>
      </c>
      <c r="M3846" s="54">
        <v>11413.513430431067</v>
      </c>
      <c r="N3846" s="120">
        <v>1.0381662674446688</v>
      </c>
      <c r="O3846" s="123">
        <v>11082.969438572149</v>
      </c>
      <c r="P3846" s="53">
        <v>12166.682564601933</v>
      </c>
      <c r="Q3846" s="54">
        <v>11498.078481500426</v>
      </c>
      <c r="R3846" s="55">
        <v>1.0374546772170616</v>
      </c>
      <c r="S3846" s="121">
        <v>12289.472856347689</v>
      </c>
      <c r="T3846" s="54">
        <v>11506.054393762692</v>
      </c>
      <c r="U3846" s="55">
        <v>1.0381743320267651</v>
      </c>
    </row>
    <row r="3847" spans="1:21" ht="13" x14ac:dyDescent="0.3">
      <c r="A3847" s="44" t="s">
        <v>3473</v>
      </c>
      <c r="B3847" s="44" t="s">
        <v>9751</v>
      </c>
      <c r="C3847" s="98" t="s">
        <v>1228</v>
      </c>
      <c r="D3847" s="98" t="s">
        <v>13158</v>
      </c>
      <c r="E3847" s="98" t="s">
        <v>449</v>
      </c>
      <c r="F3847" s="122">
        <v>1.0977818383454283</v>
      </c>
      <c r="G3847" s="122">
        <v>1.1088610254194635</v>
      </c>
      <c r="H3847" s="99">
        <v>16275.833333333332</v>
      </c>
      <c r="I3847" s="53">
        <v>17867.314237270464</v>
      </c>
      <c r="J3847" s="54">
        <v>16885.306622440385</v>
      </c>
      <c r="K3847" s="55">
        <v>1.0374465181981702</v>
      </c>
      <c r="L3847" s="121">
        <v>18047.637239556283</v>
      </c>
      <c r="M3847" s="54">
        <v>16897.021141218185</v>
      </c>
      <c r="N3847" s="120">
        <v>1.0381662674446688</v>
      </c>
      <c r="O3847" s="123">
        <v>16412.496525651266</v>
      </c>
      <c r="P3847" s="53">
        <v>18017.340607767401</v>
      </c>
      <c r="Q3847" s="54">
        <v>17027.221285345677</v>
      </c>
      <c r="R3847" s="55">
        <v>1.0374546772170614</v>
      </c>
      <c r="S3847" s="121">
        <v>18199.177727127044</v>
      </c>
      <c r="T3847" s="54">
        <v>17039.032617409604</v>
      </c>
      <c r="U3847" s="55">
        <v>1.0381743320267649</v>
      </c>
    </row>
    <row r="3848" spans="1:21" ht="13" x14ac:dyDescent="0.3">
      <c r="A3848" s="44" t="s">
        <v>3472</v>
      </c>
      <c r="B3848" s="44" t="s">
        <v>9750</v>
      </c>
      <c r="C3848" s="98" t="s">
        <v>1228</v>
      </c>
      <c r="D3848" s="98" t="s">
        <v>13158</v>
      </c>
      <c r="E3848" s="98" t="s">
        <v>448</v>
      </c>
      <c r="F3848" s="122">
        <v>1.0978221840713966</v>
      </c>
      <c r="G3848" s="122">
        <v>1.1072116988368796</v>
      </c>
      <c r="H3848" s="99">
        <v>7490.6666666666679</v>
      </c>
      <c r="I3848" s="53">
        <v>8223.4200401508097</v>
      </c>
      <c r="J3848" s="54">
        <v>7771.4516585498804</v>
      </c>
      <c r="K3848" s="55">
        <v>1.0374846464778229</v>
      </c>
      <c r="L3848" s="121">
        <v>8293.7537654207881</v>
      </c>
      <c r="M3848" s="54">
        <v>7764.9905555071127</v>
      </c>
      <c r="N3848" s="120">
        <v>1.0366220926718286</v>
      </c>
      <c r="O3848" s="123">
        <v>7558.6649770480726</v>
      </c>
      <c r="P3848" s="53">
        <v>8298.070093766888</v>
      </c>
      <c r="Q3848" s="54">
        <v>7842.0605351139066</v>
      </c>
      <c r="R3848" s="55">
        <v>1.0374928057965747</v>
      </c>
      <c r="S3848" s="121">
        <v>8369.0422901762195</v>
      </c>
      <c r="T3848" s="54">
        <v>7835.5399731185616</v>
      </c>
      <c r="U3848" s="55">
        <v>1.0366301452586166</v>
      </c>
    </row>
    <row r="3849" spans="1:21" ht="13" x14ac:dyDescent="0.3">
      <c r="A3849" s="44" t="s">
        <v>3471</v>
      </c>
      <c r="B3849" s="44" t="s">
        <v>9749</v>
      </c>
      <c r="C3849" s="98" t="s">
        <v>1228</v>
      </c>
      <c r="D3849" s="98" t="s">
        <v>13158</v>
      </c>
      <c r="E3849" s="98" t="s">
        <v>449</v>
      </c>
      <c r="F3849" s="122">
        <v>1.0977818383454283</v>
      </c>
      <c r="G3849" s="122">
        <v>1.1088610254194635</v>
      </c>
      <c r="H3849" s="99">
        <v>9268.1666666666679</v>
      </c>
      <c r="I3849" s="53">
        <v>10174.425041425155</v>
      </c>
      <c r="J3849" s="54">
        <v>9615.2272384136759</v>
      </c>
      <c r="K3849" s="55">
        <v>1.0374465181981702</v>
      </c>
      <c r="L3849" s="121">
        <v>10277.108793758493</v>
      </c>
      <c r="M3849" s="54">
        <v>9621.8979943884315</v>
      </c>
      <c r="N3849" s="120">
        <v>1.0381662674446688</v>
      </c>
      <c r="O3849" s="123">
        <v>9355.0371082879537</v>
      </c>
      <c r="P3849" s="53">
        <v>10269.789834526049</v>
      </c>
      <c r="Q3849" s="54">
        <v>9705.4270035325117</v>
      </c>
      <c r="R3849" s="55">
        <v>1.0374546772170614</v>
      </c>
      <c r="S3849" s="121">
        <v>10373.436040733313</v>
      </c>
      <c r="T3849" s="54">
        <v>9712.1594009824457</v>
      </c>
      <c r="U3849" s="55">
        <v>1.0381743320267651</v>
      </c>
    </row>
    <row r="3850" spans="1:21" ht="13" x14ac:dyDescent="0.3">
      <c r="A3850" s="44" t="s">
        <v>3470</v>
      </c>
      <c r="B3850" s="44" t="s">
        <v>9748</v>
      </c>
      <c r="C3850" s="98" t="s">
        <v>1228</v>
      </c>
      <c r="D3850" s="98" t="s">
        <v>13158</v>
      </c>
      <c r="E3850" s="98" t="s">
        <v>449</v>
      </c>
      <c r="F3850" s="122">
        <v>1.0977818383454283</v>
      </c>
      <c r="G3850" s="122">
        <v>1.1088610254194635</v>
      </c>
      <c r="H3850" s="99">
        <v>11499.666666666666</v>
      </c>
      <c r="I3850" s="53">
        <v>12624.125213692976</v>
      </c>
      <c r="J3850" s="54">
        <v>11930.289143772892</v>
      </c>
      <c r="K3850" s="55">
        <v>1.0374465181981702</v>
      </c>
      <c r="L3850" s="121">
        <v>12751.532171982024</v>
      </c>
      <c r="M3850" s="54">
        <v>11938.566020191209</v>
      </c>
      <c r="N3850" s="120">
        <v>1.0381662674446688</v>
      </c>
      <c r="O3850" s="123">
        <v>11604.875929468857</v>
      </c>
      <c r="P3850" s="53">
        <v>12739.622031622934</v>
      </c>
      <c r="Q3850" s="54">
        <v>12039.53281155116</v>
      </c>
      <c r="R3850" s="55">
        <v>1.0374546772170616</v>
      </c>
      <c r="S3850" s="121">
        <v>12868.194623016487</v>
      </c>
      <c r="T3850" s="54">
        <v>12047.884316329815</v>
      </c>
      <c r="U3850" s="55">
        <v>1.0381743320267651</v>
      </c>
    </row>
    <row r="3851" spans="1:21" ht="13" x14ac:dyDescent="0.3">
      <c r="A3851" s="44" t="s">
        <v>3469</v>
      </c>
      <c r="B3851" s="44" t="s">
        <v>9747</v>
      </c>
      <c r="C3851" s="98" t="s">
        <v>1228</v>
      </c>
      <c r="D3851" s="98" t="s">
        <v>13158</v>
      </c>
      <c r="E3851" s="98" t="s">
        <v>452</v>
      </c>
      <c r="F3851" s="122">
        <v>1.0973227743021341</v>
      </c>
      <c r="G3851" s="122">
        <v>1.1057749386237417</v>
      </c>
      <c r="H3851" s="99">
        <v>6469.916666666667</v>
      </c>
      <c r="I3851" s="53">
        <v>7099.5869061702824</v>
      </c>
      <c r="J3851" s="54">
        <v>6709.3856531210604</v>
      </c>
      <c r="K3851" s="55">
        <v>1.0370126848291803</v>
      </c>
      <c r="L3851" s="121">
        <v>7154.2717049840567</v>
      </c>
      <c r="M3851" s="54">
        <v>6698.1554784457076</v>
      </c>
      <c r="N3851" s="120">
        <v>1.0352769322292725</v>
      </c>
      <c r="O3851" s="123">
        <v>6523.6299967158466</v>
      </c>
      <c r="P3851" s="53">
        <v>7158.5277665168551</v>
      </c>
      <c r="Q3851" s="54">
        <v>6765.1402618889433</v>
      </c>
      <c r="R3851" s="55">
        <v>1.0370208404361803</v>
      </c>
      <c r="S3851" s="121">
        <v>7213.6665592224654</v>
      </c>
      <c r="T3851" s="54">
        <v>6753.8161139279073</v>
      </c>
      <c r="U3851" s="55">
        <v>1.0352849743667163</v>
      </c>
    </row>
    <row r="3852" spans="1:21" ht="13" x14ac:dyDescent="0.3">
      <c r="A3852" s="44" t="s">
        <v>3468</v>
      </c>
      <c r="B3852" s="44" t="s">
        <v>9746</v>
      </c>
      <c r="C3852" s="98" t="s">
        <v>1228</v>
      </c>
      <c r="D3852" s="98" t="s">
        <v>13158</v>
      </c>
      <c r="E3852" s="98" t="s">
        <v>449</v>
      </c>
      <c r="F3852" s="122">
        <v>1.0977818383454283</v>
      </c>
      <c r="G3852" s="122">
        <v>1.1088610254194635</v>
      </c>
      <c r="H3852" s="99">
        <v>1513.5</v>
      </c>
      <c r="I3852" s="53">
        <v>1661.4928123358056</v>
      </c>
      <c r="J3852" s="54">
        <v>1570.1753052929307</v>
      </c>
      <c r="K3852" s="55">
        <v>1.0374465181981702</v>
      </c>
      <c r="L3852" s="121">
        <v>1678.261161972358</v>
      </c>
      <c r="M3852" s="54">
        <v>1571.2646457775061</v>
      </c>
      <c r="N3852" s="120">
        <v>1.0381662674446688</v>
      </c>
      <c r="O3852" s="123">
        <v>1527.2874067958674</v>
      </c>
      <c r="P3852" s="53">
        <v>1676.6283771141893</v>
      </c>
      <c r="Q3852" s="54">
        <v>1584.4914636350895</v>
      </c>
      <c r="R3852" s="55">
        <v>1.0374546772170616</v>
      </c>
      <c r="S3852" s="121">
        <v>1693.5494800098988</v>
      </c>
      <c r="T3852" s="54">
        <v>1585.5905833631898</v>
      </c>
      <c r="U3852" s="55">
        <v>1.0381743320267651</v>
      </c>
    </row>
    <row r="3853" spans="1:21" ht="13" x14ac:dyDescent="0.3">
      <c r="A3853" s="44" t="s">
        <v>3467</v>
      </c>
      <c r="B3853" s="44" t="s">
        <v>9745</v>
      </c>
      <c r="C3853" s="98" t="s">
        <v>1148</v>
      </c>
      <c r="D3853" s="98" t="s">
        <v>13158</v>
      </c>
      <c r="E3853" s="98" t="s">
        <v>447</v>
      </c>
      <c r="F3853" s="122">
        <v>1.0997047714003432</v>
      </c>
      <c r="G3853" s="122">
        <v>1.0967122778681488</v>
      </c>
      <c r="H3853" s="99">
        <v>15199.5</v>
      </c>
      <c r="I3853" s="53">
        <v>16714.962672899517</v>
      </c>
      <c r="J3853" s="54">
        <v>15796.289591516726</v>
      </c>
      <c r="K3853" s="55">
        <v>1.0392637646973075</v>
      </c>
      <c r="L3853" s="121">
        <v>16669.478267456929</v>
      </c>
      <c r="M3853" s="54">
        <v>15606.725853340668</v>
      </c>
      <c r="N3853" s="120">
        <v>1.0267920558795136</v>
      </c>
      <c r="O3853" s="123">
        <v>15324.76718563344</v>
      </c>
      <c r="P3853" s="53">
        <v>16852.719594640501</v>
      </c>
      <c r="Q3853" s="54">
        <v>15926.600492534209</v>
      </c>
      <c r="R3853" s="55">
        <v>1.03927193800797</v>
      </c>
      <c r="S3853" s="121">
        <v>16806.86032795511</v>
      </c>
      <c r="T3853" s="54">
        <v>15735.471438218758</v>
      </c>
      <c r="U3853" s="55">
        <v>1.026800032105567</v>
      </c>
    </row>
    <row r="3854" spans="1:21" ht="13" x14ac:dyDescent="0.3">
      <c r="A3854" s="44" t="s">
        <v>3466</v>
      </c>
      <c r="B3854" s="44" t="s">
        <v>9744</v>
      </c>
      <c r="C3854" s="98" t="s">
        <v>1228</v>
      </c>
      <c r="D3854" s="98" t="s">
        <v>13158</v>
      </c>
      <c r="E3854" s="98" t="s">
        <v>452</v>
      </c>
      <c r="F3854" s="122">
        <v>1.0973227743021341</v>
      </c>
      <c r="G3854" s="122">
        <v>1.1057749386237417</v>
      </c>
      <c r="H3854" s="99">
        <v>4433.1666666666661</v>
      </c>
      <c r="I3854" s="53">
        <v>4864.61474561041</v>
      </c>
      <c r="J3854" s="54">
        <v>4597.2500672952265</v>
      </c>
      <c r="K3854" s="55">
        <v>1.0370126848291801</v>
      </c>
      <c r="L3854" s="121">
        <v>4902.0845987421499</v>
      </c>
      <c r="M3854" s="54">
        <v>4589.5551867277354</v>
      </c>
      <c r="N3854" s="120">
        <v>1.0352769322292723</v>
      </c>
      <c r="O3854" s="123">
        <v>4470.2967314838243</v>
      </c>
      <c r="P3854" s="53">
        <v>4905.3584113455927</v>
      </c>
      <c r="Q3854" s="54">
        <v>4635.790873482465</v>
      </c>
      <c r="R3854" s="55">
        <v>1.0370208404361803</v>
      </c>
      <c r="S3854" s="121">
        <v>4943.1420938864385</v>
      </c>
      <c r="T3854" s="54">
        <v>4628.0310370658462</v>
      </c>
      <c r="U3854" s="55">
        <v>1.0352849743667163</v>
      </c>
    </row>
    <row r="3855" spans="1:21" ht="13" x14ac:dyDescent="0.3">
      <c r="A3855" s="44" t="s">
        <v>3465</v>
      </c>
      <c r="B3855" s="44" t="s">
        <v>9743</v>
      </c>
      <c r="C3855" s="98" t="s">
        <v>1228</v>
      </c>
      <c r="D3855" s="98" t="s">
        <v>13158</v>
      </c>
      <c r="E3855" s="98" t="s">
        <v>448</v>
      </c>
      <c r="F3855" s="122">
        <v>1.0978221840713966</v>
      </c>
      <c r="G3855" s="122">
        <v>1.1072116988368796</v>
      </c>
      <c r="H3855" s="99">
        <v>5857</v>
      </c>
      <c r="I3855" s="53">
        <v>6429.9445321061703</v>
      </c>
      <c r="J3855" s="54">
        <v>6076.5475744206096</v>
      </c>
      <c r="K3855" s="55">
        <v>1.0374846464778231</v>
      </c>
      <c r="L3855" s="121">
        <v>6484.9389200876039</v>
      </c>
      <c r="M3855" s="54">
        <v>6071.4955967789001</v>
      </c>
      <c r="N3855" s="120">
        <v>1.0366220926718286</v>
      </c>
      <c r="O3855" s="123">
        <v>5907.4565329993293</v>
      </c>
      <c r="P3855" s="53">
        <v>6485.3368333641647</v>
      </c>
      <c r="Q3855" s="54">
        <v>6128.9436535427803</v>
      </c>
      <c r="R3855" s="55">
        <v>1.0374928057965749</v>
      </c>
      <c r="S3855" s="121">
        <v>6540.8049837072103</v>
      </c>
      <c r="T3855" s="54">
        <v>6123.8475239120589</v>
      </c>
      <c r="U3855" s="55">
        <v>1.0366301452586166</v>
      </c>
    </row>
    <row r="3856" spans="1:21" ht="13" x14ac:dyDescent="0.3">
      <c r="A3856" s="44" t="s">
        <v>3464</v>
      </c>
      <c r="B3856" s="44" t="s">
        <v>9742</v>
      </c>
      <c r="C3856" s="98" t="s">
        <v>1148</v>
      </c>
      <c r="D3856" s="98" t="s">
        <v>13158</v>
      </c>
      <c r="E3856" s="98" t="s">
        <v>450</v>
      </c>
      <c r="F3856" s="122">
        <v>1.0999693845098273</v>
      </c>
      <c r="G3856" s="122">
        <v>1.0945694163227342</v>
      </c>
      <c r="H3856" s="99">
        <v>6852.1666666666661</v>
      </c>
      <c r="I3856" s="53">
        <v>7537.1735508920874</v>
      </c>
      <c r="J3856" s="54">
        <v>7122.9220454345659</v>
      </c>
      <c r="K3856" s="55">
        <v>1.0395138343737358</v>
      </c>
      <c r="L3856" s="121">
        <v>7500.1720688794276</v>
      </c>
      <c r="M3856" s="54">
        <v>7022.0031757323604</v>
      </c>
      <c r="N3856" s="120">
        <v>1.0247858111642101</v>
      </c>
      <c r="O3856" s="123">
        <v>6911.2186104049124</v>
      </c>
      <c r="P3856" s="53">
        <v>7602.1288810999549</v>
      </c>
      <c r="Q3856" s="54">
        <v>7184.3638590260334</v>
      </c>
      <c r="R3856" s="55">
        <v>1.0395220096510762</v>
      </c>
      <c r="S3856" s="121">
        <v>7564.8085204697227</v>
      </c>
      <c r="T3856" s="54">
        <v>7082.5737875295545</v>
      </c>
      <c r="U3856" s="55">
        <v>1.0247937718055489</v>
      </c>
    </row>
    <row r="3857" spans="1:21" ht="13" x14ac:dyDescent="0.3">
      <c r="A3857" s="44" t="s">
        <v>3463</v>
      </c>
      <c r="B3857" s="44" t="s">
        <v>9741</v>
      </c>
      <c r="C3857" s="98" t="s">
        <v>1148</v>
      </c>
      <c r="D3857" s="98" t="s">
        <v>13158</v>
      </c>
      <c r="E3857" s="98" t="s">
        <v>451</v>
      </c>
      <c r="F3857" s="122">
        <v>1.0880668916966798</v>
      </c>
      <c r="G3857" s="122">
        <v>1.0904234448399832</v>
      </c>
      <c r="H3857" s="99">
        <v>10334.5</v>
      </c>
      <c r="I3857" s="53">
        <v>11244.627292239338</v>
      </c>
      <c r="J3857" s="54">
        <v>10626.609974120458</v>
      </c>
      <c r="K3857" s="55">
        <v>1.0282655159050227</v>
      </c>
      <c r="L3857" s="121">
        <v>11268.981090698806</v>
      </c>
      <c r="M3857" s="54">
        <v>10550.534078343828</v>
      </c>
      <c r="N3857" s="120">
        <v>1.0209041635631939</v>
      </c>
      <c r="O3857" s="123">
        <v>10422.128075655521</v>
      </c>
      <c r="P3857" s="53">
        <v>11339.972500143202</v>
      </c>
      <c r="Q3857" s="54">
        <v>10716.799184360831</v>
      </c>
      <c r="R3857" s="55">
        <v>1.0282736027197379</v>
      </c>
      <c r="S3857" s="121">
        <v>11364.532798819799</v>
      </c>
      <c r="T3857" s="54">
        <v>10640.076598190366</v>
      </c>
      <c r="U3857" s="55">
        <v>1.020912094051496</v>
      </c>
    </row>
    <row r="3858" spans="1:21" ht="13" x14ac:dyDescent="0.3">
      <c r="A3858" s="44" t="s">
        <v>3462</v>
      </c>
      <c r="B3858" s="44" t="s">
        <v>9740</v>
      </c>
      <c r="C3858" s="98" t="s">
        <v>1148</v>
      </c>
      <c r="D3858" s="98" t="s">
        <v>13158</v>
      </c>
      <c r="E3858" s="98" t="s">
        <v>451</v>
      </c>
      <c r="F3858" s="122">
        <v>1.0880668916966798</v>
      </c>
      <c r="G3858" s="122">
        <v>1.0904234448399832</v>
      </c>
      <c r="H3858" s="99">
        <v>8777.4166666666679</v>
      </c>
      <c r="I3858" s="53">
        <v>9550.4164696266344</v>
      </c>
      <c r="J3858" s="54">
        <v>9025.5148770633477</v>
      </c>
      <c r="K3858" s="55">
        <v>1.0282655159050229</v>
      </c>
      <c r="L3858" s="121">
        <v>9571.1009184625509</v>
      </c>
      <c r="M3858" s="54">
        <v>8960.9012203289731</v>
      </c>
      <c r="N3858" s="120">
        <v>1.0209041635631939</v>
      </c>
      <c r="O3858" s="123">
        <v>8861.3259555510413</v>
      </c>
      <c r="P3858" s="53">
        <v>9641.7153887675322</v>
      </c>
      <c r="Q3858" s="54">
        <v>9111.8675651883914</v>
      </c>
      <c r="R3858" s="55">
        <v>1.0282736027197377</v>
      </c>
      <c r="S3858" s="121">
        <v>9662.5975743019226</v>
      </c>
      <c r="T3858" s="54">
        <v>9046.6348373544879</v>
      </c>
      <c r="U3858" s="55">
        <v>1.020912094051496</v>
      </c>
    </row>
    <row r="3859" spans="1:21" ht="13" x14ac:dyDescent="0.3">
      <c r="A3859" s="44" t="s">
        <v>3461</v>
      </c>
      <c r="B3859" s="44" t="s">
        <v>9739</v>
      </c>
      <c r="C3859" s="98" t="s">
        <v>1148</v>
      </c>
      <c r="D3859" s="98" t="s">
        <v>13158</v>
      </c>
      <c r="E3859" s="98" t="s">
        <v>450</v>
      </c>
      <c r="F3859" s="122">
        <v>1.0999693845098273</v>
      </c>
      <c r="G3859" s="122">
        <v>1.0945694163227342</v>
      </c>
      <c r="H3859" s="99">
        <v>31394.833333333332</v>
      </c>
      <c r="I3859" s="53">
        <v>34533.355498455276</v>
      </c>
      <c r="J3859" s="54">
        <v>32635.363577857705</v>
      </c>
      <c r="K3859" s="55">
        <v>1.0395138343737358</v>
      </c>
      <c r="L3859" s="121">
        <v>34363.824397216187</v>
      </c>
      <c r="M3859" s="54">
        <v>32172.97974386518</v>
      </c>
      <c r="N3859" s="120">
        <v>1.0247858111642101</v>
      </c>
      <c r="O3859" s="123">
        <v>31711.953349420583</v>
      </c>
      <c r="P3859" s="53">
        <v>34882.177807366512</v>
      </c>
      <c r="Q3859" s="54">
        <v>32965.273475750866</v>
      </c>
      <c r="R3859" s="55">
        <v>1.0395220096510764</v>
      </c>
      <c r="S3859" s="121">
        <v>34710.934268129065</v>
      </c>
      <c r="T3859" s="54">
        <v>32498.21228427433</v>
      </c>
      <c r="U3859" s="55">
        <v>1.0247937718055489</v>
      </c>
    </row>
    <row r="3860" spans="1:21" ht="13" x14ac:dyDescent="0.3">
      <c r="A3860" s="44" t="s">
        <v>3460</v>
      </c>
      <c r="B3860" s="44" t="s">
        <v>9738</v>
      </c>
      <c r="C3860" s="98" t="s">
        <v>1228</v>
      </c>
      <c r="D3860" s="98" t="s">
        <v>13158</v>
      </c>
      <c r="E3860" s="98" t="s">
        <v>448</v>
      </c>
      <c r="F3860" s="122">
        <v>1.0978221840713966</v>
      </c>
      <c r="G3860" s="122">
        <v>1.1072116988368796</v>
      </c>
      <c r="H3860" s="99">
        <v>3365.6666666666661</v>
      </c>
      <c r="I3860" s="53">
        <v>3694.9035308562966</v>
      </c>
      <c r="J3860" s="54">
        <v>3491.8274918288589</v>
      </c>
      <c r="K3860" s="55">
        <v>1.0374846464778229</v>
      </c>
      <c r="L3860" s="121">
        <v>3726.5055077186571</v>
      </c>
      <c r="M3860" s="54">
        <v>3488.9244232358169</v>
      </c>
      <c r="N3860" s="120">
        <v>1.0366220926718286</v>
      </c>
      <c r="O3860" s="123">
        <v>3394.2685628589934</v>
      </c>
      <c r="P3860" s="53">
        <v>3726.3033270027408</v>
      </c>
      <c r="Q3860" s="54">
        <v>3521.5292149076845</v>
      </c>
      <c r="R3860" s="55">
        <v>1.0374928057965747</v>
      </c>
      <c r="S3860" s="121">
        <v>3758.1738617917199</v>
      </c>
      <c r="T3860" s="54">
        <v>3518.6011133632746</v>
      </c>
      <c r="U3860" s="55">
        <v>1.0366301452586169</v>
      </c>
    </row>
    <row r="3861" spans="1:21" ht="13" x14ac:dyDescent="0.3">
      <c r="A3861" s="44" t="s">
        <v>3459</v>
      </c>
      <c r="B3861" s="44" t="s">
        <v>9737</v>
      </c>
      <c r="C3861" s="98" t="s">
        <v>1228</v>
      </c>
      <c r="D3861" s="98" t="s">
        <v>13158</v>
      </c>
      <c r="E3861" s="98" t="s">
        <v>449</v>
      </c>
      <c r="F3861" s="122">
        <v>1.0977818383454283</v>
      </c>
      <c r="G3861" s="122">
        <v>1.1088610254194635</v>
      </c>
      <c r="H3861" s="99">
        <v>5175.1666666666679</v>
      </c>
      <c r="I3861" s="53">
        <v>5681.2039770773172</v>
      </c>
      <c r="J3861" s="54">
        <v>5368.9586394285661</v>
      </c>
      <c r="K3861" s="55">
        <v>1.0374465181981705</v>
      </c>
      <c r="L3861" s="121">
        <v>5738.5406167166284</v>
      </c>
      <c r="M3861" s="54">
        <v>5372.6834617374034</v>
      </c>
      <c r="N3861" s="120">
        <v>1.0381662674446688</v>
      </c>
      <c r="O3861" s="123">
        <v>5219.6110505087399</v>
      </c>
      <c r="P3861" s="53">
        <v>5729.9942144755969</v>
      </c>
      <c r="Q3861" s="54">
        <v>5415.1098976041521</v>
      </c>
      <c r="R3861" s="55">
        <v>1.0374546772170614</v>
      </c>
      <c r="S3861" s="121">
        <v>5787.8232617578842</v>
      </c>
      <c r="T3861" s="54">
        <v>5418.8662158014322</v>
      </c>
      <c r="U3861" s="55">
        <v>1.0381743320267649</v>
      </c>
    </row>
    <row r="3862" spans="1:21" ht="13" x14ac:dyDescent="0.3">
      <c r="A3862" s="44" t="s">
        <v>3458</v>
      </c>
      <c r="B3862" s="44" t="s">
        <v>9736</v>
      </c>
      <c r="C3862" s="98" t="s">
        <v>1228</v>
      </c>
      <c r="D3862" s="98" t="s">
        <v>13158</v>
      </c>
      <c r="E3862" s="98" t="s">
        <v>452</v>
      </c>
      <c r="F3862" s="122">
        <v>1.0973227743021341</v>
      </c>
      <c r="G3862" s="122">
        <v>1.1057749386237417</v>
      </c>
      <c r="H3862" s="99">
        <v>30990.75</v>
      </c>
      <c r="I3862" s="53">
        <v>34006.855767703863</v>
      </c>
      <c r="J3862" s="54">
        <v>32137.800862369917</v>
      </c>
      <c r="K3862" s="55">
        <v>1.0370126848291803</v>
      </c>
      <c r="L3862" s="121">
        <v>34268.794679153725</v>
      </c>
      <c r="M3862" s="54">
        <v>32084.008587484332</v>
      </c>
      <c r="N3862" s="120">
        <v>1.0352769322292728</v>
      </c>
      <c r="O3862" s="123">
        <v>31255.751355960201</v>
      </c>
      <c r="P3862" s="53">
        <v>34297.647790819938</v>
      </c>
      <c r="Q3862" s="54">
        <v>32412.865539622126</v>
      </c>
      <c r="R3862" s="55">
        <v>1.0370208404361803</v>
      </c>
      <c r="S3862" s="121">
        <v>34561.826537275818</v>
      </c>
      <c r="T3862" s="54">
        <v>32358.609741367713</v>
      </c>
      <c r="U3862" s="55">
        <v>1.0352849743667163</v>
      </c>
    </row>
    <row r="3863" spans="1:21" ht="13" x14ac:dyDescent="0.3">
      <c r="A3863" s="44" t="s">
        <v>3457</v>
      </c>
      <c r="B3863" s="44" t="s">
        <v>9735</v>
      </c>
      <c r="C3863" s="98" t="s">
        <v>1228</v>
      </c>
      <c r="D3863" s="98" t="s">
        <v>13158</v>
      </c>
      <c r="E3863" s="98" t="s">
        <v>449</v>
      </c>
      <c r="F3863" s="122">
        <v>1.0977818383454283</v>
      </c>
      <c r="G3863" s="122">
        <v>1.1088610254194635</v>
      </c>
      <c r="H3863" s="99">
        <v>5553.5833333333339</v>
      </c>
      <c r="I3863" s="53">
        <v>6096.622921071199</v>
      </c>
      <c r="J3863" s="54">
        <v>5761.5456926900561</v>
      </c>
      <c r="K3863" s="55">
        <v>1.0374465181981702</v>
      </c>
      <c r="L3863" s="121">
        <v>6158.1521097524428</v>
      </c>
      <c r="M3863" s="54">
        <v>5765.5428801095886</v>
      </c>
      <c r="N3863" s="120">
        <v>1.0381662674446688</v>
      </c>
      <c r="O3863" s="123">
        <v>5606.2305437720624</v>
      </c>
      <c r="P3863" s="53">
        <v>6154.418072530385</v>
      </c>
      <c r="Q3863" s="54">
        <v>5816.2100991934767</v>
      </c>
      <c r="R3863" s="55">
        <v>1.0374546772170616</v>
      </c>
      <c r="S3863" s="121">
        <v>6216.5305495050061</v>
      </c>
      <c r="T3863" s="54">
        <v>5820.2446499686084</v>
      </c>
      <c r="U3863" s="55">
        <v>1.0381743320267649</v>
      </c>
    </row>
    <row r="3864" spans="1:21" ht="13" x14ac:dyDescent="0.3">
      <c r="A3864" s="44" t="s">
        <v>3456</v>
      </c>
      <c r="B3864" s="44" t="s">
        <v>9734</v>
      </c>
      <c r="C3864" s="98" t="s">
        <v>1228</v>
      </c>
      <c r="D3864" s="98" t="s">
        <v>13158</v>
      </c>
      <c r="E3864" s="98" t="s">
        <v>448</v>
      </c>
      <c r="F3864" s="122">
        <v>1.0978221840713966</v>
      </c>
      <c r="G3864" s="122">
        <v>1.1072116988368796</v>
      </c>
      <c r="H3864" s="99">
        <v>14104.583333333334</v>
      </c>
      <c r="I3864" s="53">
        <v>15484.324480417021</v>
      </c>
      <c r="J3864" s="54">
        <v>14633.288653300327</v>
      </c>
      <c r="K3864" s="55">
        <v>1.0374846464778229</v>
      </c>
      <c r="L3864" s="121">
        <v>15616.759673886339</v>
      </c>
      <c r="M3864" s="54">
        <v>14621.122691264198</v>
      </c>
      <c r="N3864" s="120">
        <v>1.0366220926718286</v>
      </c>
      <c r="O3864" s="123">
        <v>14231.136982175356</v>
      </c>
      <c r="P3864" s="53">
        <v>15623.257883590974</v>
      </c>
      <c r="Q3864" s="54">
        <v>14764.702237312509</v>
      </c>
      <c r="R3864" s="55">
        <v>1.0374928057965747</v>
      </c>
      <c r="S3864" s="121">
        <v>15756.88135441472</v>
      </c>
      <c r="T3864" s="54">
        <v>14752.425597027712</v>
      </c>
      <c r="U3864" s="55">
        <v>1.0366301452586166</v>
      </c>
    </row>
    <row r="3865" spans="1:21" ht="13" x14ac:dyDescent="0.3">
      <c r="A3865" s="44" t="s">
        <v>3455</v>
      </c>
      <c r="B3865" s="44" t="s">
        <v>9733</v>
      </c>
      <c r="C3865" s="98" t="s">
        <v>1148</v>
      </c>
      <c r="D3865" s="98" t="s">
        <v>13158</v>
      </c>
      <c r="E3865" s="98" t="s">
        <v>447</v>
      </c>
      <c r="F3865" s="122">
        <v>1.0997047714003432</v>
      </c>
      <c r="G3865" s="122">
        <v>1.0967122778681488</v>
      </c>
      <c r="H3865" s="99">
        <v>11183.833333333332</v>
      </c>
      <c r="I3865" s="53">
        <v>12298.914879212871</v>
      </c>
      <c r="J3865" s="54">
        <v>11622.952733747237</v>
      </c>
      <c r="K3865" s="55">
        <v>1.0392637646973075</v>
      </c>
      <c r="L3865" s="121">
        <v>12265.447330297731</v>
      </c>
      <c r="M3865" s="54">
        <v>11483.471220947165</v>
      </c>
      <c r="N3865" s="120">
        <v>1.0267920558795136</v>
      </c>
      <c r="O3865" s="123">
        <v>11274.791195493835</v>
      </c>
      <c r="P3865" s="53">
        <v>12398.94167422715</v>
      </c>
      <c r="Q3865" s="54">
        <v>11717.574096376076</v>
      </c>
      <c r="R3865" s="55">
        <v>1.03927193800797</v>
      </c>
      <c r="S3865" s="121">
        <v>12365.201934497793</v>
      </c>
      <c r="T3865" s="54">
        <v>11576.955961516636</v>
      </c>
      <c r="U3865" s="55">
        <v>1.0268000321055673</v>
      </c>
    </row>
    <row r="3866" spans="1:21" ht="13" x14ac:dyDescent="0.3">
      <c r="A3866" s="44" t="s">
        <v>3454</v>
      </c>
      <c r="B3866" s="44" t="s">
        <v>9732</v>
      </c>
      <c r="C3866" s="98" t="s">
        <v>1148</v>
      </c>
      <c r="D3866" s="98" t="s">
        <v>13158</v>
      </c>
      <c r="E3866" s="98" t="s">
        <v>450</v>
      </c>
      <c r="F3866" s="122">
        <v>1.0999693845098273</v>
      </c>
      <c r="G3866" s="122">
        <v>1.0945694163227342</v>
      </c>
      <c r="H3866" s="99">
        <v>8796.8333333333321</v>
      </c>
      <c r="I3866" s="53">
        <v>9676.2473473021982</v>
      </c>
      <c r="J3866" s="54">
        <v>9144.4299486800246</v>
      </c>
      <c r="K3866" s="55">
        <v>1.039513834373736</v>
      </c>
      <c r="L3866" s="121">
        <v>9628.7447271550373</v>
      </c>
      <c r="M3866" s="54">
        <v>9014.8699831763606</v>
      </c>
      <c r="N3866" s="120">
        <v>1.0247858111642101</v>
      </c>
      <c r="O3866" s="123">
        <v>8866.8657794833089</v>
      </c>
      <c r="P3866" s="53">
        <v>9753.2808939895058</v>
      </c>
      <c r="Q3866" s="54">
        <v>9217.3021343948476</v>
      </c>
      <c r="R3866" s="55">
        <v>1.0395220096510764</v>
      </c>
      <c r="S3866" s="121">
        <v>9705.4001008610703</v>
      </c>
      <c r="T3866" s="54">
        <v>9086.7088262502475</v>
      </c>
      <c r="U3866" s="55">
        <v>1.0247937718055489</v>
      </c>
    </row>
    <row r="3867" spans="1:21" ht="13" x14ac:dyDescent="0.3">
      <c r="A3867" s="44" t="s">
        <v>3453</v>
      </c>
      <c r="B3867" s="44" t="s">
        <v>9731</v>
      </c>
      <c r="C3867" s="98" t="s">
        <v>1148</v>
      </c>
      <c r="D3867" s="98" t="s">
        <v>13158</v>
      </c>
      <c r="E3867" s="98" t="s">
        <v>447</v>
      </c>
      <c r="F3867" s="122">
        <v>1.0997047714003432</v>
      </c>
      <c r="G3867" s="122">
        <v>1.0967122778681488</v>
      </c>
      <c r="H3867" s="99">
        <v>1646</v>
      </c>
      <c r="I3867" s="53">
        <v>1810.1140537249648</v>
      </c>
      <c r="J3867" s="54">
        <v>1710.628156691768</v>
      </c>
      <c r="K3867" s="55">
        <v>1.0392637646973075</v>
      </c>
      <c r="L3867" s="121">
        <v>1805.188409370973</v>
      </c>
      <c r="M3867" s="54">
        <v>1690.0997239776793</v>
      </c>
      <c r="N3867" s="120">
        <v>1.0267920558795136</v>
      </c>
      <c r="O3867" s="123">
        <v>1657.8820503890734</v>
      </c>
      <c r="P3867" s="53">
        <v>1823.1808012318481</v>
      </c>
      <c r="Q3867" s="54">
        <v>1722.9902914964794</v>
      </c>
      <c r="R3867" s="55">
        <v>1.03927193800797</v>
      </c>
      <c r="S3867" s="121">
        <v>1818.2195999189178</v>
      </c>
      <c r="T3867" s="54">
        <v>1702.313342566744</v>
      </c>
      <c r="U3867" s="55">
        <v>1.0268000321055673</v>
      </c>
    </row>
    <row r="3868" spans="1:21" ht="13" x14ac:dyDescent="0.3">
      <c r="A3868" s="44" t="s">
        <v>3452</v>
      </c>
      <c r="B3868" s="44" t="s">
        <v>9730</v>
      </c>
      <c r="C3868" s="98" t="s">
        <v>1148</v>
      </c>
      <c r="D3868" s="98" t="s">
        <v>13158</v>
      </c>
      <c r="E3868" s="98" t="s">
        <v>450</v>
      </c>
      <c r="F3868" s="122">
        <v>1.0999693845098273</v>
      </c>
      <c r="G3868" s="122">
        <v>1.0945694163227342</v>
      </c>
      <c r="H3868" s="99">
        <v>15757.416666666664</v>
      </c>
      <c r="I3868" s="53">
        <v>17332.675912298226</v>
      </c>
      <c r="J3868" s="54">
        <v>16380.052618991276</v>
      </c>
      <c r="K3868" s="55">
        <v>1.0395138343737358</v>
      </c>
      <c r="L3868" s="121">
        <v>17247.586363587456</v>
      </c>
      <c r="M3868" s="54">
        <v>16147.97702060244</v>
      </c>
      <c r="N3868" s="120">
        <v>1.0247858111642101</v>
      </c>
      <c r="O3868" s="123">
        <v>15907.730607391637</v>
      </c>
      <c r="P3868" s="53">
        <v>17498.016645160718</v>
      </c>
      <c r="Q3868" s="54">
        <v>16536.43608998369</v>
      </c>
      <c r="R3868" s="55">
        <v>1.0395220096510762</v>
      </c>
      <c r="S3868" s="121">
        <v>17412.115405951958</v>
      </c>
      <c r="T3868" s="54">
        <v>16302.14325001545</v>
      </c>
      <c r="U3868" s="55">
        <v>1.0247937718055489</v>
      </c>
    </row>
    <row r="3869" spans="1:21" ht="13" x14ac:dyDescent="0.3">
      <c r="A3869" s="44" t="s">
        <v>3451</v>
      </c>
      <c r="B3869" s="44" t="s">
        <v>9729</v>
      </c>
      <c r="C3869" s="98" t="s">
        <v>1228</v>
      </c>
      <c r="D3869" s="98" t="s">
        <v>13158</v>
      </c>
      <c r="E3869" s="98" t="s">
        <v>449</v>
      </c>
      <c r="F3869" s="122">
        <v>1.0977818383454283</v>
      </c>
      <c r="G3869" s="122">
        <v>1.1088610254194635</v>
      </c>
      <c r="H3869" s="99">
        <v>7606.0833333333321</v>
      </c>
      <c r="I3869" s="53">
        <v>8349.8201442751888</v>
      </c>
      <c r="J3869" s="54">
        <v>7890.9046712917989</v>
      </c>
      <c r="K3869" s="55">
        <v>1.0374465181981702</v>
      </c>
      <c r="L3869" s="121">
        <v>8434.0893644258904</v>
      </c>
      <c r="M3869" s="54">
        <v>7896.3791440397699</v>
      </c>
      <c r="N3869" s="120">
        <v>1.0381662674446688</v>
      </c>
      <c r="O3869" s="123">
        <v>7671.0760982824195</v>
      </c>
      <c r="P3869" s="53">
        <v>8421.1680212601495</v>
      </c>
      <c r="Q3869" s="54">
        <v>7958.3937774511023</v>
      </c>
      <c r="R3869" s="55">
        <v>1.0374546772170614</v>
      </c>
      <c r="S3869" s="121">
        <v>8506.157308412181</v>
      </c>
      <c r="T3869" s="54">
        <v>7963.9143042608339</v>
      </c>
      <c r="U3869" s="55">
        <v>1.0381743320267651</v>
      </c>
    </row>
    <row r="3870" spans="1:21" ht="13" x14ac:dyDescent="0.3">
      <c r="A3870" s="44" t="s">
        <v>3450</v>
      </c>
      <c r="B3870" s="44" t="s">
        <v>9728</v>
      </c>
      <c r="C3870" s="98" t="s">
        <v>1148</v>
      </c>
      <c r="D3870" s="98" t="s">
        <v>13158</v>
      </c>
      <c r="E3870" s="98" t="s">
        <v>450</v>
      </c>
      <c r="F3870" s="122">
        <v>1.0999693845098273</v>
      </c>
      <c r="G3870" s="122">
        <v>1.0945694163227342</v>
      </c>
      <c r="H3870" s="99">
        <v>15614.25</v>
      </c>
      <c r="I3870" s="53">
        <v>17175.196962082569</v>
      </c>
      <c r="J3870" s="54">
        <v>16231.228888370102</v>
      </c>
      <c r="K3870" s="55">
        <v>1.0395138343737356</v>
      </c>
      <c r="L3870" s="121">
        <v>17090.880508817252</v>
      </c>
      <c r="M3870" s="54">
        <v>16001.261851970767</v>
      </c>
      <c r="N3870" s="120">
        <v>1.0247858111642101</v>
      </c>
      <c r="O3870" s="123">
        <v>15747.462901433251</v>
      </c>
      <c r="P3870" s="53">
        <v>17321.727075280873</v>
      </c>
      <c r="Q3870" s="54">
        <v>16369.834282203663</v>
      </c>
      <c r="R3870" s="55">
        <v>1.0395220096510764</v>
      </c>
      <c r="S3870" s="121">
        <v>17236.691276585705</v>
      </c>
      <c r="T3870" s="54">
        <v>16137.901903127735</v>
      </c>
      <c r="U3870" s="55">
        <v>1.0247937718055489</v>
      </c>
    </row>
    <row r="3871" spans="1:21" ht="13" x14ac:dyDescent="0.3">
      <c r="A3871" s="44" t="s">
        <v>3449</v>
      </c>
      <c r="B3871" s="44" t="s">
        <v>9727</v>
      </c>
      <c r="C3871" s="98" t="s">
        <v>1228</v>
      </c>
      <c r="D3871" s="98" t="s">
        <v>13158</v>
      </c>
      <c r="E3871" s="98" t="s">
        <v>448</v>
      </c>
      <c r="F3871" s="122">
        <v>1.0978221840713966</v>
      </c>
      <c r="G3871" s="122">
        <v>1.1072116988368796</v>
      </c>
      <c r="H3871" s="99">
        <v>6357.2499999999991</v>
      </c>
      <c r="I3871" s="53">
        <v>6979.130079687885</v>
      </c>
      <c r="J3871" s="54">
        <v>6595.5492688211389</v>
      </c>
      <c r="K3871" s="55">
        <v>1.0374846464778229</v>
      </c>
      <c r="L3871" s="121">
        <v>7038.821572430752</v>
      </c>
      <c r="M3871" s="54">
        <v>6590.0657986379811</v>
      </c>
      <c r="N3871" s="120">
        <v>1.0366220926718286</v>
      </c>
      <c r="O3871" s="123">
        <v>6410.7775662551976</v>
      </c>
      <c r="P3871" s="53">
        <v>7037.8938293821939</v>
      </c>
      <c r="Q3871" s="54">
        <v>6651.1356045518423</v>
      </c>
      <c r="R3871" s="55">
        <v>1.0374928057965749</v>
      </c>
      <c r="S3871" s="121">
        <v>7098.0879199987739</v>
      </c>
      <c r="T3871" s="54">
        <v>6645.6052797278071</v>
      </c>
      <c r="U3871" s="55">
        <v>1.0366301452586169</v>
      </c>
    </row>
    <row r="3872" spans="1:21" ht="13" x14ac:dyDescent="0.3">
      <c r="A3872" s="44" t="s">
        <v>3448</v>
      </c>
      <c r="B3872" s="44" t="s">
        <v>9726</v>
      </c>
      <c r="C3872" s="98" t="s">
        <v>1228</v>
      </c>
      <c r="D3872" s="98" t="s">
        <v>13158</v>
      </c>
      <c r="E3872" s="98" t="s">
        <v>452</v>
      </c>
      <c r="F3872" s="122">
        <v>1.0973227743021341</v>
      </c>
      <c r="G3872" s="122">
        <v>1.1057749386237417</v>
      </c>
      <c r="H3872" s="99">
        <v>6678.25</v>
      </c>
      <c r="I3872" s="53">
        <v>7328.1958174832271</v>
      </c>
      <c r="J3872" s="54">
        <v>6925.4299624604728</v>
      </c>
      <c r="K3872" s="55">
        <v>1.0370126848291803</v>
      </c>
      <c r="L3872" s="121">
        <v>7384.641483864003</v>
      </c>
      <c r="M3872" s="54">
        <v>6913.8381726601392</v>
      </c>
      <c r="N3872" s="120">
        <v>1.0352769322292725</v>
      </c>
      <c r="O3872" s="123">
        <v>6736.2101413637301</v>
      </c>
      <c r="P3872" s="53">
        <v>7391.7968006034189</v>
      </c>
      <c r="Q3872" s="54">
        <v>6985.5903021517352</v>
      </c>
      <c r="R3872" s="55">
        <v>1.03702084043618</v>
      </c>
      <c r="S3872" s="121">
        <v>7448.7323556231049</v>
      </c>
      <c r="T3872" s="54">
        <v>6973.8971435305639</v>
      </c>
      <c r="U3872" s="55">
        <v>1.0352849743667163</v>
      </c>
    </row>
    <row r="3873" spans="1:21" ht="13" x14ac:dyDescent="0.3">
      <c r="A3873" s="44" t="s">
        <v>3447</v>
      </c>
      <c r="B3873" s="44" t="s">
        <v>9725</v>
      </c>
      <c r="C3873" s="98" t="s">
        <v>1228</v>
      </c>
      <c r="D3873" s="98" t="s">
        <v>13158</v>
      </c>
      <c r="E3873" s="98" t="s">
        <v>452</v>
      </c>
      <c r="F3873" s="122">
        <v>1.0973227743021341</v>
      </c>
      <c r="G3873" s="122">
        <v>1.1057749386237417</v>
      </c>
      <c r="H3873" s="99">
        <v>5890.5</v>
      </c>
      <c r="I3873" s="53">
        <v>6463.779802026721</v>
      </c>
      <c r="J3873" s="54">
        <v>6108.5232199862858</v>
      </c>
      <c r="K3873" s="55">
        <v>1.0370126848291801</v>
      </c>
      <c r="L3873" s="121">
        <v>6513.5672759631498</v>
      </c>
      <c r="M3873" s="54">
        <v>6098.2987692965289</v>
      </c>
      <c r="N3873" s="120">
        <v>1.0352769322292723</v>
      </c>
      <c r="O3873" s="123">
        <v>5938.0462304210323</v>
      </c>
      <c r="P3873" s="53">
        <v>6515.953363499937</v>
      </c>
      <c r="Q3873" s="54">
        <v>6157.8776924201111</v>
      </c>
      <c r="R3873" s="55">
        <v>1.0370208404361803</v>
      </c>
      <c r="S3873" s="121">
        <v>6566.1427059887574</v>
      </c>
      <c r="T3873" s="54">
        <v>6147.5700394498144</v>
      </c>
      <c r="U3873" s="55">
        <v>1.0352849743667163</v>
      </c>
    </row>
    <row r="3874" spans="1:21" ht="13" x14ac:dyDescent="0.3">
      <c r="A3874" s="44" t="s">
        <v>3446</v>
      </c>
      <c r="B3874" s="44" t="s">
        <v>9724</v>
      </c>
      <c r="C3874" s="98" t="s">
        <v>1148</v>
      </c>
      <c r="D3874" s="98" t="s">
        <v>13158</v>
      </c>
      <c r="E3874" s="98" t="s">
        <v>429</v>
      </c>
      <c r="F3874" s="122">
        <v>1.0902735840408662</v>
      </c>
      <c r="G3874" s="122">
        <v>1.0962146607448979</v>
      </c>
      <c r="H3874" s="99">
        <v>10615.083333333334</v>
      </c>
      <c r="I3874" s="53">
        <v>11573.344950725799</v>
      </c>
      <c r="J3874" s="54">
        <v>10937.260941694334</v>
      </c>
      <c r="K3874" s="55">
        <v>1.0303509259648771</v>
      </c>
      <c r="L3874" s="121">
        <v>11636.409975028821</v>
      </c>
      <c r="M3874" s="54">
        <v>10894.53775838295</v>
      </c>
      <c r="N3874" s="120">
        <v>1.0263261640322763</v>
      </c>
      <c r="O3874" s="123">
        <v>10714.00653677724</v>
      </c>
      <c r="P3874" s="53">
        <v>11681.198306289391</v>
      </c>
      <c r="Q3874" s="54">
        <v>11039.273373865626</v>
      </c>
      <c r="R3874" s="55">
        <v>1.0303590291803411</v>
      </c>
      <c r="S3874" s="121">
        <v>11744.851040931881</v>
      </c>
      <c r="T3874" s="54">
        <v>10996.150648870382</v>
      </c>
      <c r="U3874" s="55">
        <v>1.0263341366392342</v>
      </c>
    </row>
    <row r="3875" spans="1:21" ht="13" x14ac:dyDescent="0.3">
      <c r="A3875" s="44" t="s">
        <v>3445</v>
      </c>
      <c r="B3875" s="44" t="s">
        <v>9723</v>
      </c>
      <c r="C3875" s="98" t="s">
        <v>955</v>
      </c>
      <c r="D3875" s="98" t="s">
        <v>13143</v>
      </c>
      <c r="E3875" s="98" t="s">
        <v>446</v>
      </c>
      <c r="F3875" s="122">
        <v>1.0633627334440778</v>
      </c>
      <c r="G3875" s="122">
        <v>1.079611145461393</v>
      </c>
      <c r="H3875" s="99">
        <v>16371.083333333334</v>
      </c>
      <c r="I3875" s="53">
        <v>17408.399922774119</v>
      </c>
      <c r="J3875" s="54">
        <v>16451.614752985606</v>
      </c>
      <c r="K3875" s="55">
        <v>1.0049191258765571</v>
      </c>
      <c r="L3875" s="121">
        <v>17674.404029943922</v>
      </c>
      <c r="M3875" s="54">
        <v>16547.583187112908</v>
      </c>
      <c r="N3875" s="120">
        <v>1.010781195733101</v>
      </c>
      <c r="O3875" s="123">
        <v>16503.062983182514</v>
      </c>
      <c r="P3875" s="53">
        <v>17548.742163996736</v>
      </c>
      <c r="Q3875" s="54">
        <v>16584.374054461226</v>
      </c>
      <c r="R3875" s="55">
        <v>1.0049270290831207</v>
      </c>
      <c r="S3875" s="121">
        <v>17816.890730895186</v>
      </c>
      <c r="T3875" s="54">
        <v>16681.115315008796</v>
      </c>
      <c r="U3875" s="55">
        <v>1.01078904758515</v>
      </c>
    </row>
    <row r="3876" spans="1:21" ht="13" x14ac:dyDescent="0.3">
      <c r="A3876" s="44" t="s">
        <v>3444</v>
      </c>
      <c r="B3876" s="44" t="s">
        <v>9722</v>
      </c>
      <c r="C3876" s="98" t="s">
        <v>1148</v>
      </c>
      <c r="D3876" s="98" t="s">
        <v>13158</v>
      </c>
      <c r="E3876" s="98" t="s">
        <v>429</v>
      </c>
      <c r="F3876" s="122">
        <v>1.0902735840408662</v>
      </c>
      <c r="G3876" s="122">
        <v>1.0962146607448979</v>
      </c>
      <c r="H3876" s="99">
        <v>14273.416666666666</v>
      </c>
      <c r="I3876" s="53">
        <v>15561.9291456753</v>
      </c>
      <c r="J3876" s="54">
        <v>14706.628079182507</v>
      </c>
      <c r="K3876" s="55">
        <v>1.0303509259648769</v>
      </c>
      <c r="L3876" s="121">
        <v>15646.728608920572</v>
      </c>
      <c r="M3876" s="54">
        <v>14649.180975134361</v>
      </c>
      <c r="N3876" s="120">
        <v>1.0263261640322765</v>
      </c>
      <c r="O3876" s="123">
        <v>14398.505832542653</v>
      </c>
      <c r="P3876" s="53">
        <v>15698.310558879593</v>
      </c>
      <c r="Q3876" s="54">
        <v>14835.630491266125</v>
      </c>
      <c r="R3876" s="55">
        <v>1.0303590291803411</v>
      </c>
      <c r="S3876" s="121">
        <v>15783.853186454178</v>
      </c>
      <c r="T3876" s="54">
        <v>14777.678052537645</v>
      </c>
      <c r="U3876" s="55">
        <v>1.0263341366392345</v>
      </c>
    </row>
    <row r="3877" spans="1:21" ht="13" x14ac:dyDescent="0.3">
      <c r="A3877" s="44" t="s">
        <v>3443</v>
      </c>
      <c r="B3877" s="44" t="s">
        <v>13396</v>
      </c>
      <c r="C3877" s="98" t="s">
        <v>1148</v>
      </c>
      <c r="D3877" s="98" t="s">
        <v>13158</v>
      </c>
      <c r="E3877" s="98" t="s">
        <v>429</v>
      </c>
      <c r="F3877" s="122">
        <v>1.0902735840408662</v>
      </c>
      <c r="G3877" s="122">
        <v>1.0962146607448979</v>
      </c>
      <c r="H3877" s="99">
        <v>9313.6666666666642</v>
      </c>
      <c r="I3877" s="53">
        <v>10154.44473722861</v>
      </c>
      <c r="J3877" s="54">
        <v>9596.3450741282049</v>
      </c>
      <c r="K3877" s="55">
        <v>1.0303509259648769</v>
      </c>
      <c r="L3877" s="121">
        <v>10209.777945291062</v>
      </c>
      <c r="M3877" s="54">
        <v>9558.8597830752751</v>
      </c>
      <c r="N3877" s="120">
        <v>1.0263261640322763</v>
      </c>
      <c r="O3877" s="123">
        <v>9397.7017384688988</v>
      </c>
      <c r="P3877" s="53">
        <v>10246.065956147566</v>
      </c>
      <c r="Q3877" s="54">
        <v>9683.0068397752184</v>
      </c>
      <c r="R3877" s="55">
        <v>1.0303590291803411</v>
      </c>
      <c r="S3877" s="121">
        <v>10301.898423017421</v>
      </c>
      <c r="T3877" s="54">
        <v>9645.1821001445096</v>
      </c>
      <c r="U3877" s="55">
        <v>1.0263341366392345</v>
      </c>
    </row>
    <row r="3878" spans="1:21" ht="13" x14ac:dyDescent="0.3">
      <c r="A3878" s="44" t="s">
        <v>3442</v>
      </c>
      <c r="B3878" s="44" t="s">
        <v>9721</v>
      </c>
      <c r="C3878" s="98" t="s">
        <v>1148</v>
      </c>
      <c r="D3878" s="98" t="s">
        <v>13158</v>
      </c>
      <c r="E3878" s="98" t="s">
        <v>429</v>
      </c>
      <c r="F3878" s="122">
        <v>1.0902735840408662</v>
      </c>
      <c r="G3878" s="122">
        <v>1.0962146607448979</v>
      </c>
      <c r="H3878" s="99">
        <v>31294.25</v>
      </c>
      <c r="I3878" s="53">
        <v>34119.294107370879</v>
      </c>
      <c r="J3878" s="54">
        <v>32244.059464876351</v>
      </c>
      <c r="K3878" s="55">
        <v>1.0303509259648769</v>
      </c>
      <c r="L3878" s="121">
        <v>34305.215647016019</v>
      </c>
      <c r="M3878" s="54">
        <v>32118.107558767064</v>
      </c>
      <c r="N3878" s="120">
        <v>1.0263261640322763</v>
      </c>
      <c r="O3878" s="123">
        <v>31578.474362393234</v>
      </c>
      <c r="P3878" s="53">
        <v>34429.176421629076</v>
      </c>
      <c r="Q3878" s="54">
        <v>32537.16618703178</v>
      </c>
      <c r="R3878" s="55">
        <v>1.0303590291803411</v>
      </c>
      <c r="S3878" s="121">
        <v>34616.786560012355</v>
      </c>
      <c r="T3878" s="54">
        <v>32410.066221111058</v>
      </c>
      <c r="U3878" s="55">
        <v>1.0263341366392345</v>
      </c>
    </row>
    <row r="3879" spans="1:21" ht="13" x14ac:dyDescent="0.3">
      <c r="A3879" s="44" t="s">
        <v>3441</v>
      </c>
      <c r="B3879" s="44" t="s">
        <v>9720</v>
      </c>
      <c r="C3879" s="98" t="s">
        <v>1148</v>
      </c>
      <c r="D3879" s="98" t="s">
        <v>13158</v>
      </c>
      <c r="E3879" s="98" t="s">
        <v>429</v>
      </c>
      <c r="F3879" s="122">
        <v>1.0902735840408662</v>
      </c>
      <c r="G3879" s="122">
        <v>1.0962146607448979</v>
      </c>
      <c r="H3879" s="99">
        <v>10289.333333333332</v>
      </c>
      <c r="I3879" s="53">
        <v>11218.188330724484</v>
      </c>
      <c r="J3879" s="54">
        <v>10601.624127561272</v>
      </c>
      <c r="K3879" s="55">
        <v>1.0303509259648769</v>
      </c>
      <c r="L3879" s="121">
        <v>11279.318049291169</v>
      </c>
      <c r="M3879" s="54">
        <v>10560.212010449435</v>
      </c>
      <c r="N3879" s="120">
        <v>1.0263261640322765</v>
      </c>
      <c r="O3879" s="123">
        <v>10387.927388800872</v>
      </c>
      <c r="P3879" s="53">
        <v>11325.682824944202</v>
      </c>
      <c r="Q3879" s="54">
        <v>10703.29477952074</v>
      </c>
      <c r="R3879" s="55">
        <v>1.0303590291803408</v>
      </c>
      <c r="S3879" s="121">
        <v>11387.398298356982</v>
      </c>
      <c r="T3879" s="54">
        <v>10661.484488055999</v>
      </c>
      <c r="U3879" s="55">
        <v>1.0263341366392345</v>
      </c>
    </row>
    <row r="3880" spans="1:21" ht="13" x14ac:dyDescent="0.3">
      <c r="A3880" s="44" t="s">
        <v>3440</v>
      </c>
      <c r="B3880" s="44" t="s">
        <v>13397</v>
      </c>
      <c r="C3880" s="98" t="s">
        <v>955</v>
      </c>
      <c r="D3880" s="98" t="s">
        <v>13143</v>
      </c>
      <c r="E3880" s="98" t="s">
        <v>446</v>
      </c>
      <c r="F3880" s="122">
        <v>1.0633627334440778</v>
      </c>
      <c r="G3880" s="122">
        <v>1.079611145461393</v>
      </c>
      <c r="H3880" s="99">
        <v>18014.25</v>
      </c>
      <c r="I3880" s="53">
        <v>19155.682120944981</v>
      </c>
      <c r="J3880" s="54">
        <v>18102.864363321769</v>
      </c>
      <c r="K3880" s="55">
        <v>1.0049191258765571</v>
      </c>
      <c r="L3880" s="121">
        <v>19448.385077127899</v>
      </c>
      <c r="M3880" s="54">
        <v>18208.465155235011</v>
      </c>
      <c r="N3880" s="120">
        <v>1.0107811957331008</v>
      </c>
      <c r="O3880" s="123">
        <v>18176.534689658569</v>
      </c>
      <c r="P3880" s="53">
        <v>19328.249612136438</v>
      </c>
      <c r="Q3880" s="54">
        <v>18266.091004704867</v>
      </c>
      <c r="R3880" s="55">
        <v>1.0049270290831207</v>
      </c>
      <c r="S3880" s="121">
        <v>19623.589436821032</v>
      </c>
      <c r="T3880" s="54">
        <v>18372.642187358422</v>
      </c>
      <c r="U3880" s="55">
        <v>1.0107890475851498</v>
      </c>
    </row>
    <row r="3881" spans="1:21" ht="13" x14ac:dyDescent="0.3">
      <c r="A3881" s="44" t="s">
        <v>3439</v>
      </c>
      <c r="B3881" s="44" t="s">
        <v>9719</v>
      </c>
      <c r="C3881" s="98" t="s">
        <v>1148</v>
      </c>
      <c r="D3881" s="98" t="s">
        <v>13158</v>
      </c>
      <c r="E3881" s="98" t="s">
        <v>429</v>
      </c>
      <c r="F3881" s="122">
        <v>1.0902735840408662</v>
      </c>
      <c r="G3881" s="122">
        <v>1.0962146607448979</v>
      </c>
      <c r="H3881" s="99">
        <v>10285.083333333332</v>
      </c>
      <c r="I3881" s="53">
        <v>11213.55466799231</v>
      </c>
      <c r="J3881" s="54">
        <v>10597.245136125921</v>
      </c>
      <c r="K3881" s="55">
        <v>1.0303509259648769</v>
      </c>
      <c r="L3881" s="121">
        <v>11274.659136983002</v>
      </c>
      <c r="M3881" s="54">
        <v>10555.850124252298</v>
      </c>
      <c r="N3881" s="120">
        <v>1.0263261640322765</v>
      </c>
      <c r="O3881" s="123">
        <v>10371.768318524391</v>
      </c>
      <c r="P3881" s="53">
        <v>11308.065017479095</v>
      </c>
      <c r="Q3881" s="54">
        <v>10686.645135558208</v>
      </c>
      <c r="R3881" s="55">
        <v>1.0303590291803408</v>
      </c>
      <c r="S3881" s="121">
        <v>11369.684488615896</v>
      </c>
      <c r="T3881" s="54">
        <v>10644.899882614895</v>
      </c>
      <c r="U3881" s="55">
        <v>1.0263341366392345</v>
      </c>
    </row>
    <row r="3882" spans="1:21" ht="13" x14ac:dyDescent="0.3">
      <c r="A3882" s="44" t="s">
        <v>3438</v>
      </c>
      <c r="B3882" s="44" t="s">
        <v>9718</v>
      </c>
      <c r="C3882" s="98" t="s">
        <v>1148</v>
      </c>
      <c r="D3882" s="98" t="s">
        <v>13158</v>
      </c>
      <c r="E3882" s="98" t="s">
        <v>429</v>
      </c>
      <c r="F3882" s="122">
        <v>1.0902735840408662</v>
      </c>
      <c r="G3882" s="122">
        <v>1.0962146607448979</v>
      </c>
      <c r="H3882" s="99">
        <v>9254.9166666666679</v>
      </c>
      <c r="I3882" s="53">
        <v>10090.391164166214</v>
      </c>
      <c r="J3882" s="54">
        <v>9535.8119572277737</v>
      </c>
      <c r="K3882" s="55">
        <v>1.0303509259648769</v>
      </c>
      <c r="L3882" s="121">
        <v>10145.375333972303</v>
      </c>
      <c r="M3882" s="54">
        <v>9498.5631209383828</v>
      </c>
      <c r="N3882" s="120">
        <v>1.0263261640322763</v>
      </c>
      <c r="O3882" s="123">
        <v>9333.2377275361287</v>
      </c>
      <c r="P3882" s="53">
        <v>10175.782547906245</v>
      </c>
      <c r="Q3882" s="54">
        <v>9616.5857640534578</v>
      </c>
      <c r="R3882" s="55">
        <v>1.0303590291803411</v>
      </c>
      <c r="S3882" s="121">
        <v>10231.232029142499</v>
      </c>
      <c r="T3882" s="54">
        <v>9579.020485139521</v>
      </c>
      <c r="U3882" s="55">
        <v>1.0263341366392342</v>
      </c>
    </row>
    <row r="3883" spans="1:21" ht="13" x14ac:dyDescent="0.3">
      <c r="A3883" s="44" t="s">
        <v>3437</v>
      </c>
      <c r="B3883" s="44" t="s">
        <v>8144</v>
      </c>
      <c r="C3883" s="98" t="s">
        <v>1148</v>
      </c>
      <c r="D3883" s="98" t="s">
        <v>13158</v>
      </c>
      <c r="E3883" s="98" t="s">
        <v>429</v>
      </c>
      <c r="F3883" s="122">
        <v>1.0902735840408662</v>
      </c>
      <c r="G3883" s="122">
        <v>1.0962146607448979</v>
      </c>
      <c r="H3883" s="99">
        <v>7051.6666666666661</v>
      </c>
      <c r="I3883" s="53">
        <v>7688.2458901281743</v>
      </c>
      <c r="J3883" s="54">
        <v>7265.6912795956569</v>
      </c>
      <c r="K3883" s="55">
        <v>1.0303509259648769</v>
      </c>
      <c r="L3883" s="121">
        <v>7730.1403826861042</v>
      </c>
      <c r="M3883" s="54">
        <v>7237.3100000342683</v>
      </c>
      <c r="N3883" s="120">
        <v>1.0263261640322763</v>
      </c>
      <c r="O3883" s="123">
        <v>7120.7322645087852</v>
      </c>
      <c r="P3883" s="53">
        <v>7763.546287021426</v>
      </c>
      <c r="Q3883" s="54">
        <v>7336.9107831124029</v>
      </c>
      <c r="R3883" s="55">
        <v>1.0303590291803411</v>
      </c>
      <c r="S3883" s="121">
        <v>7805.8511035937463</v>
      </c>
      <c r="T3883" s="54">
        <v>7308.250600933764</v>
      </c>
      <c r="U3883" s="55">
        <v>1.0263341366392342</v>
      </c>
    </row>
    <row r="3884" spans="1:21" ht="13" x14ac:dyDescent="0.3">
      <c r="A3884" s="44" t="s">
        <v>3436</v>
      </c>
      <c r="B3884" s="44" t="s">
        <v>9717</v>
      </c>
      <c r="C3884" s="98" t="s">
        <v>955</v>
      </c>
      <c r="D3884" s="98" t="s">
        <v>13143</v>
      </c>
      <c r="E3884" s="98" t="s">
        <v>446</v>
      </c>
      <c r="F3884" s="122">
        <v>1.0633627334440778</v>
      </c>
      <c r="G3884" s="122">
        <v>1.079611145461393</v>
      </c>
      <c r="H3884" s="99">
        <v>13777.833333333334</v>
      </c>
      <c r="I3884" s="53">
        <v>14650.834514270264</v>
      </c>
      <c r="J3884" s="54">
        <v>13845.608229806223</v>
      </c>
      <c r="K3884" s="55">
        <v>1.0049191258765569</v>
      </c>
      <c r="L3884" s="121">
        <v>14874.702426976164</v>
      </c>
      <c r="M3884" s="54">
        <v>13926.374851278044</v>
      </c>
      <c r="N3884" s="120">
        <v>1.010781195733101</v>
      </c>
      <c r="O3884" s="123">
        <v>13905.076728940563</v>
      </c>
      <c r="P3884" s="53">
        <v>14786.140399235874</v>
      </c>
      <c r="Q3884" s="54">
        <v>13973.587446387079</v>
      </c>
      <c r="R3884" s="55">
        <v>1.0049270290831207</v>
      </c>
      <c r="S3884" s="121">
        <v>15012.075815060081</v>
      </c>
      <c r="T3884" s="54">
        <v>14055.099263444265</v>
      </c>
      <c r="U3884" s="55">
        <v>1.01078904758515</v>
      </c>
    </row>
    <row r="3885" spans="1:21" ht="13" x14ac:dyDescent="0.3">
      <c r="A3885" s="44" t="s">
        <v>3435</v>
      </c>
      <c r="B3885" s="44" t="s">
        <v>9716</v>
      </c>
      <c r="C3885" s="98" t="s">
        <v>1148</v>
      </c>
      <c r="D3885" s="98" t="s">
        <v>13158</v>
      </c>
      <c r="E3885" s="98" t="s">
        <v>429</v>
      </c>
      <c r="F3885" s="122">
        <v>1.0902735840408662</v>
      </c>
      <c r="G3885" s="122">
        <v>1.0962146607448979</v>
      </c>
      <c r="H3885" s="99">
        <v>5841.9166666666661</v>
      </c>
      <c r="I3885" s="53">
        <v>6369.2874218347361</v>
      </c>
      <c r="J3885" s="54">
        <v>6019.2242469096464</v>
      </c>
      <c r="K3885" s="55">
        <v>1.0303509259648769</v>
      </c>
      <c r="L3885" s="121">
        <v>6403.9946968499644</v>
      </c>
      <c r="M3885" s="54">
        <v>5995.7119230962226</v>
      </c>
      <c r="N3885" s="120">
        <v>1.0263261640322765</v>
      </c>
      <c r="O3885" s="123">
        <v>5891.7485833588544</v>
      </c>
      <c r="P3885" s="53">
        <v>6423.6178442463543</v>
      </c>
      <c r="Q3885" s="54">
        <v>6070.6163505242785</v>
      </c>
      <c r="R3885" s="55">
        <v>1.0303590291803411</v>
      </c>
      <c r="S3885" s="121">
        <v>6458.6211745009596</v>
      </c>
      <c r="T3885" s="54">
        <v>6046.9026955970421</v>
      </c>
      <c r="U3885" s="55">
        <v>1.0263341366392345</v>
      </c>
    </row>
    <row r="3886" spans="1:21" ht="13" x14ac:dyDescent="0.3">
      <c r="A3886" s="44" t="s">
        <v>3434</v>
      </c>
      <c r="B3886" s="44" t="s">
        <v>9715</v>
      </c>
      <c r="C3886" s="98" t="s">
        <v>955</v>
      </c>
      <c r="D3886" s="98" t="s">
        <v>13143</v>
      </c>
      <c r="E3886" s="98" t="s">
        <v>446</v>
      </c>
      <c r="F3886" s="122">
        <v>1.0633627334440778</v>
      </c>
      <c r="G3886" s="122">
        <v>1.079611145461393</v>
      </c>
      <c r="H3886" s="99">
        <v>10487.833333333332</v>
      </c>
      <c r="I3886" s="53">
        <v>11152.371121239246</v>
      </c>
      <c r="J3886" s="54">
        <v>10539.42430567235</v>
      </c>
      <c r="K3886" s="55">
        <v>1.0049191258765571</v>
      </c>
      <c r="L3886" s="121">
        <v>11322.781758408179</v>
      </c>
      <c r="M3886" s="54">
        <v>10600.90471731614</v>
      </c>
      <c r="N3886" s="120">
        <v>1.010781195733101</v>
      </c>
      <c r="O3886" s="123">
        <v>10579.231023227076</v>
      </c>
      <c r="P3886" s="53">
        <v>11249.560018595132</v>
      </c>
      <c r="Q3886" s="54">
        <v>10631.355202155568</v>
      </c>
      <c r="R3886" s="55">
        <v>1.0049270290831207</v>
      </c>
      <c r="S3886" s="121">
        <v>11421.455723086889</v>
      </c>
      <c r="T3886" s="54">
        <v>10693.370850150968</v>
      </c>
      <c r="U3886" s="55">
        <v>1.01078904758515</v>
      </c>
    </row>
    <row r="3887" spans="1:21" ht="13" x14ac:dyDescent="0.3">
      <c r="A3887" s="44" t="s">
        <v>3433</v>
      </c>
      <c r="B3887" s="44" t="s">
        <v>9714</v>
      </c>
      <c r="C3887" s="98" t="s">
        <v>955</v>
      </c>
      <c r="D3887" s="98" t="s">
        <v>13143</v>
      </c>
      <c r="E3887" s="98" t="s">
        <v>446</v>
      </c>
      <c r="F3887" s="122">
        <v>1.0633627334440778</v>
      </c>
      <c r="G3887" s="122">
        <v>1.079611145461393</v>
      </c>
      <c r="H3887" s="99">
        <v>25641.083333333336</v>
      </c>
      <c r="I3887" s="53">
        <v>27265.772461800723</v>
      </c>
      <c r="J3887" s="54">
        <v>25767.21504986129</v>
      </c>
      <c r="K3887" s="55">
        <v>1.0049191258765571</v>
      </c>
      <c r="L3887" s="121">
        <v>27682.399348371036</v>
      </c>
      <c r="M3887" s="54">
        <v>25917.524871558755</v>
      </c>
      <c r="N3887" s="120">
        <v>1.010781195733101</v>
      </c>
      <c r="O3887" s="123">
        <v>25872.404147575136</v>
      </c>
      <c r="P3887" s="53">
        <v>27511.750395135394</v>
      </c>
      <c r="Q3887" s="54">
        <v>25999.878235260494</v>
      </c>
      <c r="R3887" s="55">
        <v>1.0049270290831207</v>
      </c>
      <c r="S3887" s="121">
        <v>27932.13587760369</v>
      </c>
      <c r="T3887" s="54">
        <v>26151.54274706556</v>
      </c>
      <c r="U3887" s="55">
        <v>1.0107890475851502</v>
      </c>
    </row>
    <row r="3888" spans="1:21" ht="13" x14ac:dyDescent="0.3">
      <c r="A3888" s="44" t="s">
        <v>3432</v>
      </c>
      <c r="B3888" s="44" t="s">
        <v>9713</v>
      </c>
      <c r="C3888" s="98" t="s">
        <v>1148</v>
      </c>
      <c r="D3888" s="98" t="s">
        <v>13158</v>
      </c>
      <c r="E3888" s="98" t="s">
        <v>429</v>
      </c>
      <c r="F3888" s="122">
        <v>1.0902735840408662</v>
      </c>
      <c r="G3888" s="122">
        <v>1.0962146607448979</v>
      </c>
      <c r="H3888" s="99">
        <v>13899.916666666668</v>
      </c>
      <c r="I3888" s="53">
        <v>15154.711962036037</v>
      </c>
      <c r="J3888" s="54">
        <v>14321.792008334625</v>
      </c>
      <c r="K3888" s="55">
        <v>1.0303509259648769</v>
      </c>
      <c r="L3888" s="121">
        <v>15237.292433132354</v>
      </c>
      <c r="M3888" s="54">
        <v>14265.848152868308</v>
      </c>
      <c r="N3888" s="120">
        <v>1.0263261640322765</v>
      </c>
      <c r="O3888" s="123">
        <v>14022.494924867337</v>
      </c>
      <c r="P3888" s="53">
        <v>15288.355798929968</v>
      </c>
      <c r="Q3888" s="54">
        <v>14448.204257472569</v>
      </c>
      <c r="R3888" s="55">
        <v>1.0303590291803411</v>
      </c>
      <c r="S3888" s="121">
        <v>15371.664516860501</v>
      </c>
      <c r="T3888" s="54">
        <v>14391.765222241764</v>
      </c>
      <c r="U3888" s="55">
        <v>1.0263341366392345</v>
      </c>
    </row>
    <row r="3889" spans="1:21" ht="13" x14ac:dyDescent="0.3">
      <c r="A3889" s="44" t="s">
        <v>3431</v>
      </c>
      <c r="B3889" s="44" t="s">
        <v>9712</v>
      </c>
      <c r="C3889" s="98" t="s">
        <v>1148</v>
      </c>
      <c r="D3889" s="98" t="s">
        <v>13158</v>
      </c>
      <c r="E3889" s="98" t="s">
        <v>429</v>
      </c>
      <c r="F3889" s="122">
        <v>1.0902735840408662</v>
      </c>
      <c r="G3889" s="122">
        <v>1.0962146607448979</v>
      </c>
      <c r="H3889" s="99">
        <v>15869.666666666664</v>
      </c>
      <c r="I3889" s="53">
        <v>17302.278354200531</v>
      </c>
      <c r="J3889" s="54">
        <v>16351.32574475394</v>
      </c>
      <c r="K3889" s="55">
        <v>1.0303509259648769</v>
      </c>
      <c r="L3889" s="121">
        <v>17396.561261134611</v>
      </c>
      <c r="M3889" s="54">
        <v>16287.454114470878</v>
      </c>
      <c r="N3889" s="120">
        <v>1.0263261640322763</v>
      </c>
      <c r="O3889" s="123">
        <v>15999.165382342706</v>
      </c>
      <c r="P3889" s="53">
        <v>17443.467383069335</v>
      </c>
      <c r="Q3889" s="54">
        <v>16484.884511046348</v>
      </c>
      <c r="R3889" s="55">
        <v>1.0303590291803408</v>
      </c>
      <c r="S3889" s="121">
        <v>17538.519651806324</v>
      </c>
      <c r="T3889" s="54">
        <v>16420.489589635028</v>
      </c>
      <c r="U3889" s="55">
        <v>1.0263341366392345</v>
      </c>
    </row>
    <row r="3890" spans="1:21" ht="13" x14ac:dyDescent="0.3">
      <c r="A3890" s="44" t="s">
        <v>3430</v>
      </c>
      <c r="B3890" s="44" t="s">
        <v>9711</v>
      </c>
      <c r="C3890" s="98" t="s">
        <v>1148</v>
      </c>
      <c r="D3890" s="98" t="s">
        <v>13158</v>
      </c>
      <c r="E3890" s="98" t="s">
        <v>429</v>
      </c>
      <c r="F3890" s="122">
        <v>1.0902735840408662</v>
      </c>
      <c r="G3890" s="122">
        <v>1.0962146607448979</v>
      </c>
      <c r="H3890" s="99">
        <v>6261.0833333333339</v>
      </c>
      <c r="I3890" s="53">
        <v>6826.2937658118672</v>
      </c>
      <c r="J3890" s="54">
        <v>6451.1130100432583</v>
      </c>
      <c r="K3890" s="55">
        <v>1.0303509259648769</v>
      </c>
      <c r="L3890" s="121">
        <v>6863.4913421455358</v>
      </c>
      <c r="M3890" s="54">
        <v>6425.9136401864198</v>
      </c>
      <c r="N3890" s="120">
        <v>1.0263261640322765</v>
      </c>
      <c r="O3890" s="123">
        <v>6319.9667472287292</v>
      </c>
      <c r="P3890" s="53">
        <v>6890.4927965201614</v>
      </c>
      <c r="Q3890" s="54">
        <v>6511.8348021266311</v>
      </c>
      <c r="R3890" s="55">
        <v>1.0303590291803411</v>
      </c>
      <c r="S3890" s="121">
        <v>6928.0402037323774</v>
      </c>
      <c r="T3890" s="54">
        <v>6486.3976151056686</v>
      </c>
      <c r="U3890" s="55">
        <v>1.0263341366392345</v>
      </c>
    </row>
    <row r="3891" spans="1:21" ht="13" x14ac:dyDescent="0.3">
      <c r="A3891" s="44" t="s">
        <v>3429</v>
      </c>
      <c r="B3891" s="44" t="s">
        <v>9710</v>
      </c>
      <c r="C3891" s="98" t="s">
        <v>1148</v>
      </c>
      <c r="D3891" s="98" t="s">
        <v>13158</v>
      </c>
      <c r="E3891" s="98" t="s">
        <v>429</v>
      </c>
      <c r="F3891" s="122">
        <v>1.0902735840408662</v>
      </c>
      <c r="G3891" s="122">
        <v>1.0962146607448979</v>
      </c>
      <c r="H3891" s="99">
        <v>14996.833333333334</v>
      </c>
      <c r="I3891" s="53">
        <v>16350.651227596863</v>
      </c>
      <c r="J3891" s="54">
        <v>15452.001111540932</v>
      </c>
      <c r="K3891" s="55">
        <v>1.0303509259648769</v>
      </c>
      <c r="L3891" s="121">
        <v>16439.748564747777</v>
      </c>
      <c r="M3891" s="54">
        <v>15391.642427631377</v>
      </c>
      <c r="N3891" s="120">
        <v>1.0263261640322763</v>
      </c>
      <c r="O3891" s="123">
        <v>15143.113072033946</v>
      </c>
      <c r="P3891" s="53">
        <v>16510.136162582541</v>
      </c>
      <c r="Q3891" s="54">
        <v>15602.843283669028</v>
      </c>
      <c r="R3891" s="55">
        <v>1.0303590291803411</v>
      </c>
      <c r="S3891" s="121">
        <v>16600.102558881321</v>
      </c>
      <c r="T3891" s="54">
        <v>15541.893880816264</v>
      </c>
      <c r="U3891" s="55">
        <v>1.0263341366392345</v>
      </c>
    </row>
    <row r="3892" spans="1:21" ht="13" x14ac:dyDescent="0.3">
      <c r="A3892" s="44" t="s">
        <v>3428</v>
      </c>
      <c r="B3892" s="44" t="s">
        <v>9709</v>
      </c>
      <c r="C3892" s="98" t="s">
        <v>1148</v>
      </c>
      <c r="D3892" s="98" t="s">
        <v>13158</v>
      </c>
      <c r="E3892" s="98" t="s">
        <v>429</v>
      </c>
      <c r="F3892" s="122">
        <v>1.0902735840408662</v>
      </c>
      <c r="G3892" s="122">
        <v>1.0962146607448979</v>
      </c>
      <c r="H3892" s="99">
        <v>10343</v>
      </c>
      <c r="I3892" s="53">
        <v>11276.699679734678</v>
      </c>
      <c r="J3892" s="54">
        <v>10656.919627254721</v>
      </c>
      <c r="K3892" s="55">
        <v>1.0303509259648769</v>
      </c>
      <c r="L3892" s="121">
        <v>11338.148236084478</v>
      </c>
      <c r="M3892" s="54">
        <v>10615.291514585833</v>
      </c>
      <c r="N3892" s="120">
        <v>1.0263261640322763</v>
      </c>
      <c r="O3892" s="123">
        <v>10428.317109698077</v>
      </c>
      <c r="P3892" s="53">
        <v>11369.718670705208</v>
      </c>
      <c r="Q3892" s="54">
        <v>10744.91069313325</v>
      </c>
      <c r="R3892" s="55">
        <v>1.0303590291803411</v>
      </c>
      <c r="S3892" s="121">
        <v>11431.674102547891</v>
      </c>
      <c r="T3892" s="54">
        <v>10702.937837382131</v>
      </c>
      <c r="U3892" s="55">
        <v>1.0263341366392342</v>
      </c>
    </row>
    <row r="3893" spans="1:21" ht="13" x14ac:dyDescent="0.3">
      <c r="A3893" s="44" t="s">
        <v>3427</v>
      </c>
      <c r="B3893" s="44" t="s">
        <v>9708</v>
      </c>
      <c r="C3893" s="98" t="s">
        <v>1148</v>
      </c>
      <c r="D3893" s="98" t="s">
        <v>13158</v>
      </c>
      <c r="E3893" s="98" t="s">
        <v>429</v>
      </c>
      <c r="F3893" s="122">
        <v>1.0902735840408662</v>
      </c>
      <c r="G3893" s="122">
        <v>1.0962146607448979</v>
      </c>
      <c r="H3893" s="99">
        <v>27317.666666666668</v>
      </c>
      <c r="I3893" s="53">
        <v>29783.730344300369</v>
      </c>
      <c r="J3893" s="54">
        <v>28146.783145199854</v>
      </c>
      <c r="K3893" s="55">
        <v>1.0303509259648769</v>
      </c>
      <c r="L3893" s="121">
        <v>29946.026697342208</v>
      </c>
      <c r="M3893" s="54">
        <v>28036.836040312384</v>
      </c>
      <c r="N3893" s="120">
        <v>1.0263261640322765</v>
      </c>
      <c r="O3893" s="123">
        <v>27572.736948640253</v>
      </c>
      <c r="P3893" s="53">
        <v>30061.826734810023</v>
      </c>
      <c r="Q3893" s="54">
        <v>28409.818474245887</v>
      </c>
      <c r="R3893" s="55">
        <v>1.0303590291803408</v>
      </c>
      <c r="S3893" s="121">
        <v>30225.638479961988</v>
      </c>
      <c r="T3893" s="54">
        <v>28298.841170963413</v>
      </c>
      <c r="U3893" s="55">
        <v>1.0263341366392345</v>
      </c>
    </row>
    <row r="3894" spans="1:21" ht="13" x14ac:dyDescent="0.3">
      <c r="A3894" s="44" t="s">
        <v>3426</v>
      </c>
      <c r="B3894" s="44" t="s">
        <v>13398</v>
      </c>
      <c r="C3894" s="98" t="s">
        <v>1148</v>
      </c>
      <c r="D3894" s="98" t="s">
        <v>13158</v>
      </c>
      <c r="E3894" s="98" t="s">
        <v>429</v>
      </c>
      <c r="F3894" s="122">
        <v>1.0902735840408662</v>
      </c>
      <c r="G3894" s="122">
        <v>1.0962146607448979</v>
      </c>
      <c r="H3894" s="99">
        <v>10944.5</v>
      </c>
      <c r="I3894" s="53">
        <v>11932.49924053526</v>
      </c>
      <c r="J3894" s="54">
        <v>11276.675709222596</v>
      </c>
      <c r="K3894" s="55">
        <v>1.0303509259648771</v>
      </c>
      <c r="L3894" s="121">
        <v>11997.521354522536</v>
      </c>
      <c r="M3894" s="54">
        <v>11232.626702251249</v>
      </c>
      <c r="N3894" s="120">
        <v>1.0263261640322765</v>
      </c>
      <c r="O3894" s="123">
        <v>11041.685023902501</v>
      </c>
      <c r="P3894" s="53">
        <v>12038.457504860537</v>
      </c>
      <c r="Q3894" s="54">
        <v>11376.899861743292</v>
      </c>
      <c r="R3894" s="55">
        <v>1.0303590291803411</v>
      </c>
      <c r="S3894" s="121">
        <v>12104.0570025293</v>
      </c>
      <c r="T3894" s="54">
        <v>11332.458266049338</v>
      </c>
      <c r="U3894" s="55">
        <v>1.0263341366392345</v>
      </c>
    </row>
    <row r="3895" spans="1:21" ht="13" x14ac:dyDescent="0.3">
      <c r="A3895" s="44" t="s">
        <v>3425</v>
      </c>
      <c r="B3895" s="44" t="s">
        <v>9707</v>
      </c>
      <c r="C3895" s="98" t="s">
        <v>955</v>
      </c>
      <c r="D3895" s="98" t="s">
        <v>13143</v>
      </c>
      <c r="E3895" s="98" t="s">
        <v>446</v>
      </c>
      <c r="F3895" s="122">
        <v>1.0633627334440778</v>
      </c>
      <c r="G3895" s="122">
        <v>1.079611145461393</v>
      </c>
      <c r="H3895" s="99">
        <v>11351.416666666664</v>
      </c>
      <c r="I3895" s="53">
        <v>12070.673455129327</v>
      </c>
      <c r="J3895" s="54">
        <v>11407.255714127245</v>
      </c>
      <c r="K3895" s="55">
        <v>1.0049191258765571</v>
      </c>
      <c r="L3895" s="121">
        <v>12255.115950109544</v>
      </c>
      <c r="M3895" s="54">
        <v>11473.798511597981</v>
      </c>
      <c r="N3895" s="120">
        <v>1.0107811957331008</v>
      </c>
      <c r="O3895" s="123">
        <v>11458.011112486525</v>
      </c>
      <c r="P3895" s="53">
        <v>12184.02201640629</v>
      </c>
      <c r="Q3895" s="54">
        <v>11514.465066472467</v>
      </c>
      <c r="R3895" s="55">
        <v>1.0049270290831207</v>
      </c>
      <c r="S3895" s="121">
        <v>12370.196501860948</v>
      </c>
      <c r="T3895" s="54">
        <v>11581.632139610319</v>
      </c>
      <c r="U3895" s="55">
        <v>1.01078904758515</v>
      </c>
    </row>
    <row r="3896" spans="1:21" ht="13" x14ac:dyDescent="0.3">
      <c r="A3896" s="44" t="s">
        <v>3424</v>
      </c>
      <c r="B3896" s="44" t="s">
        <v>9706</v>
      </c>
      <c r="C3896" s="98" t="s">
        <v>955</v>
      </c>
      <c r="D3896" s="98" t="s">
        <v>13143</v>
      </c>
      <c r="E3896" s="98" t="s">
        <v>446</v>
      </c>
      <c r="F3896" s="122">
        <v>1.0633627334440778</v>
      </c>
      <c r="G3896" s="122">
        <v>1.079611145461393</v>
      </c>
      <c r="H3896" s="99">
        <v>21999.25</v>
      </c>
      <c r="I3896" s="53">
        <v>23393.182613719629</v>
      </c>
      <c r="J3896" s="54">
        <v>22107.467079939848</v>
      </c>
      <c r="K3896" s="55">
        <v>1.0049191258765571</v>
      </c>
      <c r="L3896" s="121">
        <v>23750.635491791552</v>
      </c>
      <c r="M3896" s="54">
        <v>22236.428220231421</v>
      </c>
      <c r="N3896" s="120">
        <v>1.010781195733101</v>
      </c>
      <c r="O3896" s="123">
        <v>22178.691696430582</v>
      </c>
      <c r="P3896" s="53">
        <v>23583.994226529896</v>
      </c>
      <c r="Q3896" s="54">
        <v>22287.966755444464</v>
      </c>
      <c r="R3896" s="55">
        <v>1.0049270290831207</v>
      </c>
      <c r="S3896" s="121">
        <v>23944.362747218507</v>
      </c>
      <c r="T3896" s="54">
        <v>22417.978656519743</v>
      </c>
      <c r="U3896" s="55">
        <v>1.01078904758515</v>
      </c>
    </row>
    <row r="3897" spans="1:21" ht="13" x14ac:dyDescent="0.3">
      <c r="A3897" s="44" t="s">
        <v>3423</v>
      </c>
      <c r="B3897" s="44" t="s">
        <v>9705</v>
      </c>
      <c r="C3897" s="98" t="s">
        <v>955</v>
      </c>
      <c r="D3897" s="98" t="s">
        <v>13143</v>
      </c>
      <c r="E3897" s="98" t="s">
        <v>446</v>
      </c>
      <c r="F3897" s="122">
        <v>1.0633627334440778</v>
      </c>
      <c r="G3897" s="122">
        <v>1.079611145461393</v>
      </c>
      <c r="H3897" s="99">
        <v>6001.0833333333339</v>
      </c>
      <c r="I3897" s="53">
        <v>6381.3283769590316</v>
      </c>
      <c r="J3897" s="54">
        <v>6030.6034176457088</v>
      </c>
      <c r="K3897" s="55">
        <v>1.0049191258765571</v>
      </c>
      <c r="L3897" s="121">
        <v>6478.8364515092753</v>
      </c>
      <c r="M3897" s="54">
        <v>6065.7821873606499</v>
      </c>
      <c r="N3897" s="120">
        <v>1.0107811957331008</v>
      </c>
      <c r="O3897" s="123">
        <v>6053.5226632723043</v>
      </c>
      <c r="P3897" s="53">
        <v>6437.0904061829115</v>
      </c>
      <c r="Q3897" s="54">
        <v>6083.3485454895772</v>
      </c>
      <c r="R3897" s="55">
        <v>1.0049270290831207</v>
      </c>
      <c r="S3897" s="121">
        <v>6535.4505365719151</v>
      </c>
      <c r="T3897" s="54">
        <v>6118.8344073441331</v>
      </c>
      <c r="U3897" s="55">
        <v>1.01078904758515</v>
      </c>
    </row>
    <row r="3898" spans="1:21" ht="13" x14ac:dyDescent="0.3">
      <c r="A3898" s="44" t="s">
        <v>3422</v>
      </c>
      <c r="B3898" s="44" t="s">
        <v>9704</v>
      </c>
      <c r="C3898" s="98" t="s">
        <v>1148</v>
      </c>
      <c r="D3898" s="98" t="s">
        <v>13158</v>
      </c>
      <c r="E3898" s="98" t="s">
        <v>429</v>
      </c>
      <c r="F3898" s="122">
        <v>1.0902735840408662</v>
      </c>
      <c r="G3898" s="122">
        <v>1.0962146607448979</v>
      </c>
      <c r="H3898" s="99">
        <v>9694.5833333333321</v>
      </c>
      <c r="I3898" s="53">
        <v>10569.74811661618</v>
      </c>
      <c r="J3898" s="54">
        <v>9988.822914343662</v>
      </c>
      <c r="K3898" s="55">
        <v>1.0303509259648769</v>
      </c>
      <c r="L3898" s="121">
        <v>10627.344379813141</v>
      </c>
      <c r="M3898" s="54">
        <v>9949.8045243912384</v>
      </c>
      <c r="N3898" s="120">
        <v>1.0263261640322765</v>
      </c>
      <c r="O3898" s="123">
        <v>9783.3600918834527</v>
      </c>
      <c r="P3898" s="53">
        <v>10666.53907134015</v>
      </c>
      <c r="Q3898" s="54">
        <v>10080.373406394727</v>
      </c>
      <c r="R3898" s="55">
        <v>1.0303590291803411</v>
      </c>
      <c r="S3898" s="121">
        <v>10724.662764069193</v>
      </c>
      <c r="T3898" s="54">
        <v>10040.996433333945</v>
      </c>
      <c r="U3898" s="55">
        <v>1.0263341366392345</v>
      </c>
    </row>
    <row r="3899" spans="1:21" ht="13" x14ac:dyDescent="0.3">
      <c r="A3899" s="44" t="s">
        <v>3421</v>
      </c>
      <c r="B3899" s="44" t="s">
        <v>9703</v>
      </c>
      <c r="C3899" s="98" t="s">
        <v>1148</v>
      </c>
      <c r="D3899" s="98" t="s">
        <v>13158</v>
      </c>
      <c r="E3899" s="98" t="s">
        <v>429</v>
      </c>
      <c r="F3899" s="122">
        <v>1.0902735840408662</v>
      </c>
      <c r="G3899" s="122">
        <v>1.0962146607448979</v>
      </c>
      <c r="H3899" s="99">
        <v>11399.25</v>
      </c>
      <c r="I3899" s="53">
        <v>12428.301152877844</v>
      </c>
      <c r="J3899" s="54">
        <v>11745.227792805124</v>
      </c>
      <c r="K3899" s="55">
        <v>1.0303509259648771</v>
      </c>
      <c r="L3899" s="121">
        <v>12496.024971496277</v>
      </c>
      <c r="M3899" s="54">
        <v>11699.348525344927</v>
      </c>
      <c r="N3899" s="120">
        <v>1.0263261640322765</v>
      </c>
      <c r="O3899" s="123">
        <v>11498.785661325579</v>
      </c>
      <c r="P3899" s="53">
        <v>12536.82225509116</v>
      </c>
      <c r="Q3899" s="54">
        <v>11847.877630756248</v>
      </c>
      <c r="R3899" s="55">
        <v>1.0303590291803408</v>
      </c>
      <c r="S3899" s="121">
        <v>12605.137422708316</v>
      </c>
      <c r="T3899" s="54">
        <v>11801.596254116195</v>
      </c>
      <c r="U3899" s="55">
        <v>1.0263341366392342</v>
      </c>
    </row>
    <row r="3900" spans="1:21" ht="13" x14ac:dyDescent="0.3">
      <c r="A3900" s="44" t="s">
        <v>3420</v>
      </c>
      <c r="B3900" s="44" t="s">
        <v>9702</v>
      </c>
      <c r="C3900" s="98" t="s">
        <v>1148</v>
      </c>
      <c r="D3900" s="98" t="s">
        <v>13158</v>
      </c>
      <c r="E3900" s="98" t="s">
        <v>429</v>
      </c>
      <c r="F3900" s="122">
        <v>1.0902735840408662</v>
      </c>
      <c r="G3900" s="122">
        <v>1.0962146607448979</v>
      </c>
      <c r="H3900" s="99">
        <v>11651.333333333332</v>
      </c>
      <c r="I3900" s="53">
        <v>12703.140952188143</v>
      </c>
      <c r="J3900" s="54">
        <v>12004.962088725433</v>
      </c>
      <c r="K3900" s="55">
        <v>1.0303509259648769</v>
      </c>
      <c r="L3900" s="121">
        <v>12772.362417225719</v>
      </c>
      <c r="M3900" s="54">
        <v>11958.068245861394</v>
      </c>
      <c r="N3900" s="120">
        <v>1.0263261640322763</v>
      </c>
      <c r="O3900" s="123">
        <v>11753.541979750738</v>
      </c>
      <c r="P3900" s="53">
        <v>12814.576339437615</v>
      </c>
      <c r="Q3900" s="54">
        <v>12110.368103686355</v>
      </c>
      <c r="R3900" s="55">
        <v>1.0303590291803411</v>
      </c>
      <c r="S3900" s="121">
        <v>12884.405033883371</v>
      </c>
      <c r="T3900" s="54">
        <v>12063.061360240472</v>
      </c>
      <c r="U3900" s="55">
        <v>1.0263341366392345</v>
      </c>
    </row>
    <row r="3901" spans="1:21" ht="13" x14ac:dyDescent="0.3">
      <c r="A3901" s="44" t="s">
        <v>3419</v>
      </c>
      <c r="B3901" s="44" t="s">
        <v>9701</v>
      </c>
      <c r="C3901" s="98" t="s">
        <v>1148</v>
      </c>
      <c r="D3901" s="98" t="s">
        <v>13158</v>
      </c>
      <c r="E3901" s="98" t="s">
        <v>429</v>
      </c>
      <c r="F3901" s="122">
        <v>1.0902735840408662</v>
      </c>
      <c r="G3901" s="122">
        <v>1.0962146607448979</v>
      </c>
      <c r="H3901" s="99">
        <v>6236.1666666666661</v>
      </c>
      <c r="I3901" s="53">
        <v>6799.1277823428472</v>
      </c>
      <c r="J3901" s="54">
        <v>6425.4400994712987</v>
      </c>
      <c r="K3901" s="55">
        <v>1.0303509259648769</v>
      </c>
      <c r="L3901" s="121">
        <v>6836.1773268486404</v>
      </c>
      <c r="M3901" s="54">
        <v>6400.3410132659474</v>
      </c>
      <c r="N3901" s="120">
        <v>1.0263261640322765</v>
      </c>
      <c r="O3901" s="123">
        <v>6293.8359246032724</v>
      </c>
      <c r="P3901" s="53">
        <v>6862.0030508823684</v>
      </c>
      <c r="Q3901" s="54">
        <v>6484.9106730945814</v>
      </c>
      <c r="R3901" s="55">
        <v>1.0303590291803411</v>
      </c>
      <c r="S3901" s="121">
        <v>6899.395212873027</v>
      </c>
      <c r="T3901" s="54">
        <v>6459.5786598266968</v>
      </c>
      <c r="U3901" s="55">
        <v>1.0263341366392345</v>
      </c>
    </row>
    <row r="3902" spans="1:21" ht="13" x14ac:dyDescent="0.3">
      <c r="A3902" s="44" t="s">
        <v>3418</v>
      </c>
      <c r="B3902" s="44" t="s">
        <v>9700</v>
      </c>
      <c r="C3902" s="98" t="s">
        <v>955</v>
      </c>
      <c r="D3902" s="98" t="s">
        <v>13143</v>
      </c>
      <c r="E3902" s="98" t="s">
        <v>446</v>
      </c>
      <c r="F3902" s="122">
        <v>1.0633627334440778</v>
      </c>
      <c r="G3902" s="122">
        <v>1.079611145461393</v>
      </c>
      <c r="H3902" s="99">
        <v>12042.583333333332</v>
      </c>
      <c r="I3902" s="53">
        <v>12805.634331061427</v>
      </c>
      <c r="J3902" s="54">
        <v>12101.822316628926</v>
      </c>
      <c r="K3902" s="55">
        <v>1.0049191258765571</v>
      </c>
      <c r="L3902" s="121">
        <v>13001.30718681428</v>
      </c>
      <c r="M3902" s="54">
        <v>12172.416781382179</v>
      </c>
      <c r="N3902" s="120">
        <v>1.010781195733101</v>
      </c>
      <c r="O3902" s="123">
        <v>12144.14274216868</v>
      </c>
      <c r="P3902" s="53">
        <v>12913.628821647548</v>
      </c>
      <c r="Q3902" s="54">
        <v>12203.977286648917</v>
      </c>
      <c r="R3902" s="55">
        <v>1.0049270290831209</v>
      </c>
      <c r="S3902" s="121">
        <v>13110.951856519392</v>
      </c>
      <c r="T3902" s="54">
        <v>12275.166476094793</v>
      </c>
      <c r="U3902" s="55">
        <v>1.01078904758515</v>
      </c>
    </row>
    <row r="3903" spans="1:21" ht="13" x14ac:dyDescent="0.3">
      <c r="A3903" s="44" t="s">
        <v>3417</v>
      </c>
      <c r="B3903" s="44" t="s">
        <v>9699</v>
      </c>
      <c r="C3903" s="98" t="s">
        <v>1148</v>
      </c>
      <c r="D3903" s="98" t="s">
        <v>13158</v>
      </c>
      <c r="E3903" s="98" t="s">
        <v>429</v>
      </c>
      <c r="F3903" s="122">
        <v>1.0902735840408662</v>
      </c>
      <c r="G3903" s="122">
        <v>1.0962146607448979</v>
      </c>
      <c r="H3903" s="99">
        <v>19368.833333333332</v>
      </c>
      <c r="I3903" s="53">
        <v>21117.327337023529</v>
      </c>
      <c r="J3903" s="54">
        <v>19956.695359859372</v>
      </c>
      <c r="K3903" s="55">
        <v>1.0303509259648769</v>
      </c>
      <c r="L3903" s="121">
        <v>21232.399061524469</v>
      </c>
      <c r="M3903" s="54">
        <v>19878.740416780489</v>
      </c>
      <c r="N3903" s="120">
        <v>1.0263261640322765</v>
      </c>
      <c r="O3903" s="123">
        <v>19542.25305318016</v>
      </c>
      <c r="P3903" s="53">
        <v>21306.402276524292</v>
      </c>
      <c r="Q3903" s="54">
        <v>20135.536883871264</v>
      </c>
      <c r="R3903" s="55">
        <v>1.0303590291803411</v>
      </c>
      <c r="S3903" s="121">
        <v>21422.504300882836</v>
      </c>
      <c r="T3903" s="54">
        <v>20056.881415321102</v>
      </c>
      <c r="U3903" s="55">
        <v>1.0263341366392345</v>
      </c>
    </row>
    <row r="3904" spans="1:21" ht="13" x14ac:dyDescent="0.3">
      <c r="A3904" s="44" t="s">
        <v>3416</v>
      </c>
      <c r="B3904" s="44" t="s">
        <v>9698</v>
      </c>
      <c r="C3904" s="98" t="s">
        <v>1148</v>
      </c>
      <c r="D3904" s="98" t="s">
        <v>13158</v>
      </c>
      <c r="E3904" s="98" t="s">
        <v>429</v>
      </c>
      <c r="F3904" s="122">
        <v>1.0902735840408662</v>
      </c>
      <c r="G3904" s="122">
        <v>1.0962146607448979</v>
      </c>
      <c r="H3904" s="99">
        <v>3729.8333333333339</v>
      </c>
      <c r="I3904" s="53">
        <v>4066.5387562084247</v>
      </c>
      <c r="J3904" s="54">
        <v>3843.037228694664</v>
      </c>
      <c r="K3904" s="55">
        <v>1.0303509259648769</v>
      </c>
      <c r="L3904" s="121">
        <v>4088.6979821350124</v>
      </c>
      <c r="M3904" s="54">
        <v>3828.0255374797193</v>
      </c>
      <c r="N3904" s="120">
        <v>1.0263261640322763</v>
      </c>
      <c r="O3904" s="123">
        <v>3762.2545551078028</v>
      </c>
      <c r="P3904" s="53">
        <v>4101.8867578714589</v>
      </c>
      <c r="Q3904" s="54">
        <v>3876.4729509301919</v>
      </c>
      <c r="R3904" s="55">
        <v>1.0303590291803411</v>
      </c>
      <c r="S3904" s="121">
        <v>4124.2386007634468</v>
      </c>
      <c r="T3904" s="54">
        <v>3861.3302806335937</v>
      </c>
      <c r="U3904" s="55">
        <v>1.0263341366392345</v>
      </c>
    </row>
    <row r="3905" spans="1:21" ht="13" x14ac:dyDescent="0.3">
      <c r="A3905" s="44" t="s">
        <v>3415</v>
      </c>
      <c r="B3905" s="44" t="s">
        <v>8223</v>
      </c>
      <c r="C3905" s="98" t="s">
        <v>1148</v>
      </c>
      <c r="D3905" s="98" t="s">
        <v>13158</v>
      </c>
      <c r="E3905" s="98" t="s">
        <v>429</v>
      </c>
      <c r="F3905" s="122">
        <v>1.0902735840408662</v>
      </c>
      <c r="G3905" s="122">
        <v>1.0962146607448979</v>
      </c>
      <c r="H3905" s="99">
        <v>10538.25</v>
      </c>
      <c r="I3905" s="53">
        <v>11489.575597018658</v>
      </c>
      <c r="J3905" s="54">
        <v>10858.095645549365</v>
      </c>
      <c r="K3905" s="55">
        <v>1.0303509259648771</v>
      </c>
      <c r="L3905" s="121">
        <v>11552.184148594921</v>
      </c>
      <c r="M3905" s="54">
        <v>10815.681698113138</v>
      </c>
      <c r="N3905" s="120">
        <v>1.0263261640322765</v>
      </c>
      <c r="O3905" s="123">
        <v>10632.821487482464</v>
      </c>
      <c r="P3905" s="53">
        <v>11592.68439162424</v>
      </c>
      <c r="Q3905" s="54">
        <v>10955.623625290302</v>
      </c>
      <c r="R3905" s="55">
        <v>1.0303590291803411</v>
      </c>
      <c r="S3905" s="121">
        <v>11655.854799661651</v>
      </c>
      <c r="T3905" s="54">
        <v>10912.827661394414</v>
      </c>
      <c r="U3905" s="55">
        <v>1.0263341366392342</v>
      </c>
    </row>
    <row r="3906" spans="1:21" ht="13" x14ac:dyDescent="0.3">
      <c r="A3906" s="44" t="s">
        <v>3414</v>
      </c>
      <c r="B3906" s="44" t="s">
        <v>9697</v>
      </c>
      <c r="C3906" s="98" t="s">
        <v>1148</v>
      </c>
      <c r="D3906" s="98" t="s">
        <v>13158</v>
      </c>
      <c r="E3906" s="98" t="s">
        <v>429</v>
      </c>
      <c r="F3906" s="122">
        <v>1.0902735840408662</v>
      </c>
      <c r="G3906" s="122">
        <v>1.0962146607448979</v>
      </c>
      <c r="H3906" s="99">
        <v>13458.333333333332</v>
      </c>
      <c r="I3906" s="53">
        <v>14673.265318549989</v>
      </c>
      <c r="J3906" s="54">
        <v>13866.806211943967</v>
      </c>
      <c r="K3906" s="55">
        <v>1.0303509259648769</v>
      </c>
      <c r="L3906" s="121">
        <v>14753.222309191749</v>
      </c>
      <c r="M3906" s="54">
        <v>13812.639624267718</v>
      </c>
      <c r="N3906" s="120">
        <v>1.0263261640322763</v>
      </c>
      <c r="O3906" s="123">
        <v>13580.875391356982</v>
      </c>
      <c r="P3906" s="53">
        <v>14806.869687347178</v>
      </c>
      <c r="Q3906" s="54">
        <v>13993.177583657764</v>
      </c>
      <c r="R3906" s="55">
        <v>1.0303590291803411</v>
      </c>
      <c r="S3906" s="121">
        <v>14887.554709755126</v>
      </c>
      <c r="T3906" s="54">
        <v>13938.516019593391</v>
      </c>
      <c r="U3906" s="55">
        <v>1.0263341366392342</v>
      </c>
    </row>
    <row r="3907" spans="1:21" ht="13" x14ac:dyDescent="0.3">
      <c r="A3907" s="44" t="s">
        <v>3413</v>
      </c>
      <c r="B3907" s="44" t="s">
        <v>9696</v>
      </c>
      <c r="C3907" s="98" t="s">
        <v>1148</v>
      </c>
      <c r="D3907" s="98" t="s">
        <v>13158</v>
      </c>
      <c r="E3907" s="98" t="s">
        <v>429</v>
      </c>
      <c r="F3907" s="122">
        <v>1.0902735840408662</v>
      </c>
      <c r="G3907" s="122">
        <v>1.0962146607448979</v>
      </c>
      <c r="H3907" s="99">
        <v>23357.583333333328</v>
      </c>
      <c r="I3907" s="53">
        <v>25466.156095366528</v>
      </c>
      <c r="J3907" s="54">
        <v>24066.507615801769</v>
      </c>
      <c r="K3907" s="55">
        <v>1.0303509259648769</v>
      </c>
      <c r="L3907" s="121">
        <v>25604.925289570678</v>
      </c>
      <c r="M3907" s="54">
        <v>23972.498903564228</v>
      </c>
      <c r="N3907" s="120">
        <v>1.0263261640322765</v>
      </c>
      <c r="O3907" s="123">
        <v>23554.399010841702</v>
      </c>
      <c r="P3907" s="53">
        <v>25680.739029479017</v>
      </c>
      <c r="Q3907" s="54">
        <v>24269.487697737241</v>
      </c>
      <c r="R3907" s="55">
        <v>1.0303590291803411</v>
      </c>
      <c r="S3907" s="121">
        <v>25820.677520719797</v>
      </c>
      <c r="T3907" s="54">
        <v>24174.683772848257</v>
      </c>
      <c r="U3907" s="55">
        <v>1.0263341366392345</v>
      </c>
    </row>
    <row r="3908" spans="1:21" ht="13" x14ac:dyDescent="0.3">
      <c r="A3908" s="44" t="s">
        <v>3412</v>
      </c>
      <c r="B3908" s="44" t="s">
        <v>9695</v>
      </c>
      <c r="C3908" s="98" t="s">
        <v>955</v>
      </c>
      <c r="D3908" s="98" t="s">
        <v>13143</v>
      </c>
      <c r="E3908" s="98" t="s">
        <v>446</v>
      </c>
      <c r="F3908" s="122">
        <v>1.0633627334440778</v>
      </c>
      <c r="G3908" s="122">
        <v>1.079611145461393</v>
      </c>
      <c r="H3908" s="99">
        <v>15503.166666666668</v>
      </c>
      <c r="I3908" s="53">
        <v>16485.489683705782</v>
      </c>
      <c r="J3908" s="54">
        <v>15579.428694985245</v>
      </c>
      <c r="K3908" s="55">
        <v>1.0049191258765571</v>
      </c>
      <c r="L3908" s="121">
        <v>16737.391523278886</v>
      </c>
      <c r="M3908" s="54">
        <v>15670.309340982885</v>
      </c>
      <c r="N3908" s="120">
        <v>1.0107811957331008</v>
      </c>
      <c r="O3908" s="123">
        <v>15629.966004735959</v>
      </c>
      <c r="P3908" s="53">
        <v>16620.323374434043</v>
      </c>
      <c r="Q3908" s="54">
        <v>15706.975301809483</v>
      </c>
      <c r="R3908" s="55">
        <v>1.0049270290831209</v>
      </c>
      <c r="S3908" s="121">
        <v>16874.285501895622</v>
      </c>
      <c r="T3908" s="54">
        <v>15798.598451715332</v>
      </c>
      <c r="U3908" s="55">
        <v>1.01078904758515</v>
      </c>
    </row>
    <row r="3909" spans="1:21" ht="13" x14ac:dyDescent="0.3">
      <c r="A3909" s="44" t="s">
        <v>3411</v>
      </c>
      <c r="B3909" s="44" t="s">
        <v>9694</v>
      </c>
      <c r="C3909" s="98" t="s">
        <v>1148</v>
      </c>
      <c r="D3909" s="98" t="s">
        <v>13158</v>
      </c>
      <c r="E3909" s="98" t="s">
        <v>429</v>
      </c>
      <c r="F3909" s="122">
        <v>1.0902735840408662</v>
      </c>
      <c r="G3909" s="122">
        <v>1.0962146607448979</v>
      </c>
      <c r="H3909" s="99">
        <v>14472.583333333334</v>
      </c>
      <c r="I3909" s="53">
        <v>15779.075301163439</v>
      </c>
      <c r="J3909" s="54">
        <v>14911.839638603844</v>
      </c>
      <c r="K3909" s="55">
        <v>1.0303509259648769</v>
      </c>
      <c r="L3909" s="121">
        <v>15865.058028852265</v>
      </c>
      <c r="M3909" s="54">
        <v>14853.590936137458</v>
      </c>
      <c r="N3909" s="120">
        <v>1.0263261640322765</v>
      </c>
      <c r="O3909" s="123">
        <v>14588.838995657541</v>
      </c>
      <c r="P3909" s="53">
        <v>15905.825778790697</v>
      </c>
      <c r="Q3909" s="54">
        <v>15031.741984434004</v>
      </c>
      <c r="R3909" s="55">
        <v>1.0303590291803408</v>
      </c>
      <c r="S3909" s="121">
        <v>15992.49919028667</v>
      </c>
      <c r="T3909" s="54">
        <v>14973.023475176979</v>
      </c>
      <c r="U3909" s="55">
        <v>1.0263341366392345</v>
      </c>
    </row>
    <row r="3910" spans="1:21" ht="13" x14ac:dyDescent="0.3">
      <c r="A3910" s="44" t="s">
        <v>3410</v>
      </c>
      <c r="B3910" s="44" t="s">
        <v>9693</v>
      </c>
      <c r="C3910" s="98" t="s">
        <v>1148</v>
      </c>
      <c r="D3910" s="98" t="s">
        <v>13158</v>
      </c>
      <c r="E3910" s="98" t="s">
        <v>429</v>
      </c>
      <c r="F3910" s="122">
        <v>1.0902735840408662</v>
      </c>
      <c r="G3910" s="122">
        <v>1.0962146607448979</v>
      </c>
      <c r="H3910" s="99">
        <v>10362.25</v>
      </c>
      <c r="I3910" s="53">
        <v>11297.687446227465</v>
      </c>
      <c r="J3910" s="54">
        <v>10676.753882579545</v>
      </c>
      <c r="K3910" s="55">
        <v>1.0303509259648769</v>
      </c>
      <c r="L3910" s="121">
        <v>11359.250368303819</v>
      </c>
      <c r="M3910" s="54">
        <v>10635.048293243457</v>
      </c>
      <c r="N3910" s="120">
        <v>1.0263261640322765</v>
      </c>
      <c r="O3910" s="123">
        <v>10447.507326757157</v>
      </c>
      <c r="P3910" s="53">
        <v>11390.641257436735</v>
      </c>
      <c r="Q3910" s="54">
        <v>10764.683506552004</v>
      </c>
      <c r="R3910" s="55">
        <v>1.0303590291803411</v>
      </c>
      <c r="S3910" s="121">
        <v>11452.710699830932</v>
      </c>
      <c r="T3910" s="54">
        <v>10722.633412239382</v>
      </c>
      <c r="U3910" s="55">
        <v>1.0263341366392345</v>
      </c>
    </row>
    <row r="3911" spans="1:21" ht="13" x14ac:dyDescent="0.3">
      <c r="A3911" s="44" t="s">
        <v>3409</v>
      </c>
      <c r="B3911" s="44" t="s">
        <v>9692</v>
      </c>
      <c r="C3911" s="98" t="s">
        <v>1148</v>
      </c>
      <c r="D3911" s="98" t="s">
        <v>13158</v>
      </c>
      <c r="E3911" s="98" t="s">
        <v>429</v>
      </c>
      <c r="F3911" s="122">
        <v>1.0902735840408662</v>
      </c>
      <c r="G3911" s="122">
        <v>1.0962146607448979</v>
      </c>
      <c r="H3911" s="99">
        <v>6878.75</v>
      </c>
      <c r="I3911" s="53">
        <v>7499.7194162211081</v>
      </c>
      <c r="J3911" s="54">
        <v>7087.5264319808966</v>
      </c>
      <c r="K3911" s="55">
        <v>1.0303509259648769</v>
      </c>
      <c r="L3911" s="121">
        <v>7540.5865975989664</v>
      </c>
      <c r="M3911" s="54">
        <v>7059.8411008370213</v>
      </c>
      <c r="N3911" s="120">
        <v>1.0263261640322765</v>
      </c>
      <c r="O3911" s="123">
        <v>6945.4898408496229</v>
      </c>
      <c r="P3911" s="53">
        <v>7572.4841017025437</v>
      </c>
      <c r="Q3911" s="54">
        <v>7156.3481695997389</v>
      </c>
      <c r="R3911" s="55">
        <v>1.0303590291803411</v>
      </c>
      <c r="S3911" s="121">
        <v>7613.7477895941047</v>
      </c>
      <c r="T3911" s="54">
        <v>7128.3933193449711</v>
      </c>
      <c r="U3911" s="55">
        <v>1.0263341366392345</v>
      </c>
    </row>
    <row r="3912" spans="1:21" ht="13" x14ac:dyDescent="0.3">
      <c r="A3912" s="44" t="s">
        <v>3408</v>
      </c>
      <c r="B3912" s="44" t="s">
        <v>9691</v>
      </c>
      <c r="C3912" s="98" t="s">
        <v>1148</v>
      </c>
      <c r="D3912" s="98" t="s">
        <v>13158</v>
      </c>
      <c r="E3912" s="98" t="s">
        <v>429</v>
      </c>
      <c r="F3912" s="122">
        <v>1.0902735840408662</v>
      </c>
      <c r="G3912" s="122">
        <v>1.0962146607448979</v>
      </c>
      <c r="H3912" s="99">
        <v>18407.166666666664</v>
      </c>
      <c r="I3912" s="53">
        <v>20068.847573704228</v>
      </c>
      <c r="J3912" s="54">
        <v>18965.841219389815</v>
      </c>
      <c r="K3912" s="55">
        <v>1.0303509259648769</v>
      </c>
      <c r="L3912" s="121">
        <v>20178.205962774791</v>
      </c>
      <c r="M3912" s="54">
        <v>18891.756755702783</v>
      </c>
      <c r="N3912" s="120">
        <v>1.0263261640322765</v>
      </c>
      <c r="O3912" s="123">
        <v>18573.052389732919</v>
      </c>
      <c r="P3912" s="53">
        <v>20249.708395532882</v>
      </c>
      <c r="Q3912" s="54">
        <v>19136.912229200821</v>
      </c>
      <c r="R3912" s="55">
        <v>1.0303590291803411</v>
      </c>
      <c r="S3912" s="121">
        <v>20360.052324408287</v>
      </c>
      <c r="T3912" s="54">
        <v>19062.157689171803</v>
      </c>
      <c r="U3912" s="55">
        <v>1.0263341366392345</v>
      </c>
    </row>
    <row r="3913" spans="1:21" ht="13" x14ac:dyDescent="0.3">
      <c r="A3913" s="44" t="s">
        <v>3407</v>
      </c>
      <c r="B3913" s="44" t="s">
        <v>9690</v>
      </c>
      <c r="C3913" s="98" t="s">
        <v>1148</v>
      </c>
      <c r="D3913" s="98" t="s">
        <v>13158</v>
      </c>
      <c r="E3913" s="98" t="s">
        <v>429</v>
      </c>
      <c r="F3913" s="122">
        <v>1.0902735840408662</v>
      </c>
      <c r="G3913" s="122">
        <v>1.0962146607448979</v>
      </c>
      <c r="H3913" s="99">
        <v>22873.166666666668</v>
      </c>
      <c r="I3913" s="53">
        <v>24938.00940003074</v>
      </c>
      <c r="J3913" s="54">
        <v>23567.388454748958</v>
      </c>
      <c r="K3913" s="55">
        <v>1.0303509259648769</v>
      </c>
      <c r="L3913" s="121">
        <v>25073.900637661511</v>
      </c>
      <c r="M3913" s="54">
        <v>23475.329404270931</v>
      </c>
      <c r="N3913" s="120">
        <v>1.0263261640322765</v>
      </c>
      <c r="O3913" s="123">
        <v>23083.970686336725</v>
      </c>
      <c r="P3913" s="53">
        <v>25167.843454086633</v>
      </c>
      <c r="Q3913" s="54">
        <v>23784.777626001356</v>
      </c>
      <c r="R3913" s="55">
        <v>1.0303590291803408</v>
      </c>
      <c r="S3913" s="121">
        <v>25304.987094567779</v>
      </c>
      <c r="T3913" s="54">
        <v>23691.867124566794</v>
      </c>
      <c r="U3913" s="55">
        <v>1.0263341366392342</v>
      </c>
    </row>
    <row r="3914" spans="1:21" ht="13" x14ac:dyDescent="0.3">
      <c r="A3914" s="44" t="s">
        <v>3406</v>
      </c>
      <c r="B3914" s="44" t="s">
        <v>9689</v>
      </c>
      <c r="C3914" s="98" t="s">
        <v>1148</v>
      </c>
      <c r="D3914" s="98" t="s">
        <v>13158</v>
      </c>
      <c r="E3914" s="98" t="s">
        <v>429</v>
      </c>
      <c r="F3914" s="122">
        <v>1.0902735840408662</v>
      </c>
      <c r="G3914" s="122">
        <v>1.0962146607448979</v>
      </c>
      <c r="H3914" s="99">
        <v>6757.166666666667</v>
      </c>
      <c r="I3914" s="53">
        <v>7367.1603196281394</v>
      </c>
      <c r="J3914" s="54">
        <v>6962.2529318990009</v>
      </c>
      <c r="K3914" s="55">
        <v>1.0303509259648769</v>
      </c>
      <c r="L3914" s="121">
        <v>7407.3051650967327</v>
      </c>
      <c r="M3914" s="54">
        <v>6935.0569447267635</v>
      </c>
      <c r="N3914" s="120">
        <v>1.0263261640322763</v>
      </c>
      <c r="O3914" s="123">
        <v>6819.6281503983328</v>
      </c>
      <c r="P3914" s="53">
        <v>7435.2604253607733</v>
      </c>
      <c r="Q3914" s="54">
        <v>7026.6654404153505</v>
      </c>
      <c r="R3914" s="55">
        <v>1.0303590291803411</v>
      </c>
      <c r="S3914" s="121">
        <v>7475.7763592952642</v>
      </c>
      <c r="T3914" s="54">
        <v>6999.2171699396922</v>
      </c>
      <c r="U3914" s="55">
        <v>1.0263341366392345</v>
      </c>
    </row>
    <row r="3915" spans="1:21" ht="13" x14ac:dyDescent="0.3">
      <c r="A3915" s="44" t="s">
        <v>3405</v>
      </c>
      <c r="B3915" s="44" t="s">
        <v>9688</v>
      </c>
      <c r="C3915" s="98" t="s">
        <v>1148</v>
      </c>
      <c r="D3915" s="98" t="s">
        <v>13158</v>
      </c>
      <c r="E3915" s="98" t="s">
        <v>429</v>
      </c>
      <c r="F3915" s="122">
        <v>1.0902735840408662</v>
      </c>
      <c r="G3915" s="122">
        <v>1.0962146607448979</v>
      </c>
      <c r="H3915" s="99">
        <v>12306.333333333334</v>
      </c>
      <c r="I3915" s="53">
        <v>13417.270149734914</v>
      </c>
      <c r="J3915" s="54">
        <v>12679.841945232431</v>
      </c>
      <c r="K3915" s="55">
        <v>1.0303509259648769</v>
      </c>
      <c r="L3915" s="121">
        <v>13490.383020013629</v>
      </c>
      <c r="M3915" s="54">
        <v>12630.311883302538</v>
      </c>
      <c r="N3915" s="120">
        <v>1.0263261640322765</v>
      </c>
      <c r="O3915" s="123">
        <v>12428.747395905142</v>
      </c>
      <c r="P3915" s="53">
        <v>13550.734968472081</v>
      </c>
      <c r="Q3915" s="54">
        <v>12806.072100772513</v>
      </c>
      <c r="R3915" s="55">
        <v>1.0303590291803411</v>
      </c>
      <c r="S3915" s="121">
        <v>13624.575110086189</v>
      </c>
      <c r="T3915" s="54">
        <v>12756.047728083437</v>
      </c>
      <c r="U3915" s="55">
        <v>1.0263341366392345</v>
      </c>
    </row>
    <row r="3916" spans="1:21" ht="13" x14ac:dyDescent="0.3">
      <c r="A3916" s="44" t="s">
        <v>3404</v>
      </c>
      <c r="B3916" s="44" t="s">
        <v>9687</v>
      </c>
      <c r="C3916" s="98" t="s">
        <v>1148</v>
      </c>
      <c r="D3916" s="98" t="s">
        <v>13158</v>
      </c>
      <c r="E3916" s="98" t="s">
        <v>429</v>
      </c>
      <c r="F3916" s="122">
        <v>1.0902735840408662</v>
      </c>
      <c r="G3916" s="122">
        <v>1.0962146607448979</v>
      </c>
      <c r="H3916" s="99">
        <v>11412.416666666664</v>
      </c>
      <c r="I3916" s="53">
        <v>12442.656421734378</v>
      </c>
      <c r="J3916" s="54">
        <v>11758.794079996991</v>
      </c>
      <c r="K3916" s="55">
        <v>1.0303509259648769</v>
      </c>
      <c r="L3916" s="121">
        <v>12510.458464529416</v>
      </c>
      <c r="M3916" s="54">
        <v>11712.861819838015</v>
      </c>
      <c r="N3916" s="120">
        <v>1.0263261640322763</v>
      </c>
      <c r="O3916" s="123">
        <v>11523.485330313797</v>
      </c>
      <c r="P3916" s="53">
        <v>12563.751651723567</v>
      </c>
      <c r="Q3916" s="54">
        <v>11873.327157716025</v>
      </c>
      <c r="R3916" s="55">
        <v>1.0303590291803411</v>
      </c>
      <c r="S3916" s="121">
        <v>12632.213561968747</v>
      </c>
      <c r="T3916" s="54">
        <v>11826.946367562494</v>
      </c>
      <c r="U3916" s="55">
        <v>1.0263341366392345</v>
      </c>
    </row>
    <row r="3917" spans="1:21" ht="13" x14ac:dyDescent="0.3">
      <c r="A3917" s="44" t="s">
        <v>3403</v>
      </c>
      <c r="B3917" s="44" t="s">
        <v>9484</v>
      </c>
      <c r="C3917" s="98" t="s">
        <v>1148</v>
      </c>
      <c r="D3917" s="98" t="s">
        <v>13158</v>
      </c>
      <c r="E3917" s="98" t="s">
        <v>429</v>
      </c>
      <c r="F3917" s="122">
        <v>1.0902735840408662</v>
      </c>
      <c r="G3917" s="122">
        <v>1.0962146607448979</v>
      </c>
      <c r="H3917" s="99">
        <v>11956.916666666668</v>
      </c>
      <c r="I3917" s="53">
        <v>13036.310388244634</v>
      </c>
      <c r="J3917" s="54">
        <v>12319.82015918487</v>
      </c>
      <c r="K3917" s="55">
        <v>1.0303509259648769</v>
      </c>
      <c r="L3917" s="121">
        <v>13107.347347305016</v>
      </c>
      <c r="M3917" s="54">
        <v>12271.696416153593</v>
      </c>
      <c r="N3917" s="120">
        <v>1.0263261640322763</v>
      </c>
      <c r="O3917" s="123">
        <v>12058.772648971382</v>
      </c>
      <c r="P3917" s="53">
        <v>13147.361275127998</v>
      </c>
      <c r="Q3917" s="54">
        <v>12424.865279700602</v>
      </c>
      <c r="R3917" s="55">
        <v>1.0303590291803408</v>
      </c>
      <c r="S3917" s="121">
        <v>13219.003368392017</v>
      </c>
      <c r="T3917" s="54">
        <v>12376.330015610856</v>
      </c>
      <c r="U3917" s="55">
        <v>1.0263341366392342</v>
      </c>
    </row>
    <row r="3918" spans="1:21" ht="13" x14ac:dyDescent="0.3">
      <c r="A3918" s="44" t="s">
        <v>3402</v>
      </c>
      <c r="B3918" s="44" t="s">
        <v>9686</v>
      </c>
      <c r="C3918" s="98" t="s">
        <v>955</v>
      </c>
      <c r="D3918" s="98" t="s">
        <v>13143</v>
      </c>
      <c r="E3918" s="98" t="s">
        <v>446</v>
      </c>
      <c r="F3918" s="122">
        <v>1.0633627334440778</v>
      </c>
      <c r="G3918" s="122">
        <v>1.079611145461393</v>
      </c>
      <c r="H3918" s="99">
        <v>10543.166666666668</v>
      </c>
      <c r="I3918" s="53">
        <v>11211.210525823155</v>
      </c>
      <c r="J3918" s="54">
        <v>10595.029830637523</v>
      </c>
      <c r="K3918" s="55">
        <v>1.0049191258765571</v>
      </c>
      <c r="L3918" s="121">
        <v>11382.520241790378</v>
      </c>
      <c r="M3918" s="54">
        <v>10656.834610146707</v>
      </c>
      <c r="N3918" s="120">
        <v>1.010781195733101</v>
      </c>
      <c r="O3918" s="123">
        <v>10631.752976511849</v>
      </c>
      <c r="P3918" s="53">
        <v>11305.40990640585</v>
      </c>
      <c r="Q3918" s="54">
        <v>10684.135932631678</v>
      </c>
      <c r="R3918" s="55">
        <v>1.0049270290831207</v>
      </c>
      <c r="S3918" s="121">
        <v>11478.159009234532</v>
      </c>
      <c r="T3918" s="54">
        <v>10746.459465288995</v>
      </c>
      <c r="U3918" s="55">
        <v>1.01078904758515</v>
      </c>
    </row>
    <row r="3919" spans="1:21" ht="13" x14ac:dyDescent="0.3">
      <c r="A3919" s="44" t="s">
        <v>3401</v>
      </c>
      <c r="B3919" s="44" t="s">
        <v>9685</v>
      </c>
      <c r="C3919" s="98" t="s">
        <v>1148</v>
      </c>
      <c r="D3919" s="98" t="s">
        <v>13158</v>
      </c>
      <c r="E3919" s="98" t="s">
        <v>429</v>
      </c>
      <c r="F3919" s="122">
        <v>1.0902735840408662</v>
      </c>
      <c r="G3919" s="122">
        <v>1.0962146607448979</v>
      </c>
      <c r="H3919" s="99">
        <v>10538.5</v>
      </c>
      <c r="I3919" s="53">
        <v>11489.848165414667</v>
      </c>
      <c r="J3919" s="54">
        <v>10858.353233280854</v>
      </c>
      <c r="K3919" s="55">
        <v>1.0303509259648767</v>
      </c>
      <c r="L3919" s="121">
        <v>11552.458202260106</v>
      </c>
      <c r="M3919" s="54">
        <v>10815.938279654145</v>
      </c>
      <c r="N3919" s="120">
        <v>1.0263261640322765</v>
      </c>
      <c r="O3919" s="123">
        <v>10636.739065088932</v>
      </c>
      <c r="P3919" s="53">
        <v>11596.955623002003</v>
      </c>
      <c r="Q3919" s="54">
        <v>10959.660136749641</v>
      </c>
      <c r="R3919" s="55">
        <v>1.0303590291803411</v>
      </c>
      <c r="S3919" s="121">
        <v>11660.149305668467</v>
      </c>
      <c r="T3919" s="54">
        <v>10916.848405024866</v>
      </c>
      <c r="U3919" s="55">
        <v>1.0263341366392345</v>
      </c>
    </row>
    <row r="3920" spans="1:21" ht="13" x14ac:dyDescent="0.3">
      <c r="A3920" s="44" t="s">
        <v>3400</v>
      </c>
      <c r="B3920" s="44" t="s">
        <v>9684</v>
      </c>
      <c r="C3920" s="98" t="s">
        <v>955</v>
      </c>
      <c r="D3920" s="98" t="s">
        <v>13143</v>
      </c>
      <c r="E3920" s="98" t="s">
        <v>446</v>
      </c>
      <c r="F3920" s="122">
        <v>1.0633627334440778</v>
      </c>
      <c r="G3920" s="122">
        <v>1.079611145461393</v>
      </c>
      <c r="H3920" s="99">
        <v>8607.5</v>
      </c>
      <c r="I3920" s="53">
        <v>9152.8947281198998</v>
      </c>
      <c r="J3920" s="54">
        <v>8649.8413759824653</v>
      </c>
      <c r="K3920" s="55">
        <v>1.0049191258765571</v>
      </c>
      <c r="L3920" s="121">
        <v>9292.752934558941</v>
      </c>
      <c r="M3920" s="54">
        <v>8700.2991422726664</v>
      </c>
      <c r="N3920" s="120">
        <v>1.010781195733101</v>
      </c>
      <c r="O3920" s="123">
        <v>8688.478701605065</v>
      </c>
      <c r="P3920" s="53">
        <v>9239.0044616094146</v>
      </c>
      <c r="Q3920" s="54">
        <v>8731.2870888559482</v>
      </c>
      <c r="R3920" s="55">
        <v>1.0049270290831207</v>
      </c>
      <c r="S3920" s="121">
        <v>9380.1784433567609</v>
      </c>
      <c r="T3920" s="54">
        <v>8782.2191117592447</v>
      </c>
      <c r="U3920" s="55">
        <v>1.01078904758515</v>
      </c>
    </row>
    <row r="3921" spans="1:21" ht="13" x14ac:dyDescent="0.3">
      <c r="A3921" s="44" t="s">
        <v>3399</v>
      </c>
      <c r="B3921" s="44" t="s">
        <v>9683</v>
      </c>
      <c r="C3921" s="98" t="s">
        <v>1148</v>
      </c>
      <c r="D3921" s="98" t="s">
        <v>13158</v>
      </c>
      <c r="E3921" s="98" t="s">
        <v>429</v>
      </c>
      <c r="F3921" s="122">
        <v>1.0902735840408662</v>
      </c>
      <c r="G3921" s="122">
        <v>1.0962146607448979</v>
      </c>
      <c r="H3921" s="99">
        <v>5901.6666666666661</v>
      </c>
      <c r="I3921" s="53">
        <v>6434.4312684811775</v>
      </c>
      <c r="J3921" s="54">
        <v>6080.7877147360477</v>
      </c>
      <c r="K3921" s="55">
        <v>1.0303509259648769</v>
      </c>
      <c r="L3921" s="121">
        <v>6469.4935228294717</v>
      </c>
      <c r="M3921" s="54">
        <v>6057.0349113971506</v>
      </c>
      <c r="N3921" s="120">
        <v>1.0263261640322765</v>
      </c>
      <c r="O3921" s="123">
        <v>5953.6729743019132</v>
      </c>
      <c r="P3921" s="53">
        <v>6491.1323718993908</v>
      </c>
      <c r="Q3921" s="54">
        <v>6134.4207058589527</v>
      </c>
      <c r="R3921" s="55">
        <v>1.0303590291803411</v>
      </c>
      <c r="S3921" s="121">
        <v>6526.5035997104396</v>
      </c>
      <c r="T3921" s="54">
        <v>6110.4578119124972</v>
      </c>
      <c r="U3921" s="55">
        <v>1.0263341366392345</v>
      </c>
    </row>
    <row r="3922" spans="1:21" ht="13" x14ac:dyDescent="0.3">
      <c r="A3922" s="44" t="s">
        <v>3398</v>
      </c>
      <c r="B3922" s="44" t="s">
        <v>9682</v>
      </c>
      <c r="C3922" s="98" t="s">
        <v>955</v>
      </c>
      <c r="D3922" s="98" t="s">
        <v>13143</v>
      </c>
      <c r="E3922" s="98" t="s">
        <v>446</v>
      </c>
      <c r="F3922" s="122">
        <v>1.0633627334440778</v>
      </c>
      <c r="G3922" s="122">
        <v>1.079611145461393</v>
      </c>
      <c r="H3922" s="99">
        <v>8493.5833333333321</v>
      </c>
      <c r="I3922" s="53">
        <v>9031.7599900683945</v>
      </c>
      <c r="J3922" s="54">
        <v>8535.3643388930268</v>
      </c>
      <c r="K3922" s="55">
        <v>1.0049191258765571</v>
      </c>
      <c r="L3922" s="121">
        <v>9169.7672315717955</v>
      </c>
      <c r="M3922" s="54">
        <v>8585.1543177254025</v>
      </c>
      <c r="N3922" s="120">
        <v>1.010781195733101</v>
      </c>
      <c r="O3922" s="123">
        <v>8563.3688207873565</v>
      </c>
      <c r="P3922" s="53">
        <v>9105.9672767622324</v>
      </c>
      <c r="Q3922" s="54">
        <v>8605.5607880168645</v>
      </c>
      <c r="R3922" s="55">
        <v>1.0049270290831207</v>
      </c>
      <c r="S3922" s="121">
        <v>9245.1084216186173</v>
      </c>
      <c r="T3922" s="54">
        <v>8655.7594144840223</v>
      </c>
      <c r="U3922" s="55">
        <v>1.0107890475851502</v>
      </c>
    </row>
    <row r="3923" spans="1:21" ht="13" x14ac:dyDescent="0.3">
      <c r="A3923" s="44" t="s">
        <v>3397</v>
      </c>
      <c r="B3923" s="44" t="s">
        <v>7935</v>
      </c>
      <c r="C3923" s="98" t="s">
        <v>1148</v>
      </c>
      <c r="D3923" s="98" t="s">
        <v>13158</v>
      </c>
      <c r="E3923" s="98" t="s">
        <v>429</v>
      </c>
      <c r="F3923" s="122">
        <v>1.0902735840408662</v>
      </c>
      <c r="G3923" s="122">
        <v>1.0962146607448979</v>
      </c>
      <c r="H3923" s="99">
        <v>4557.916666666667</v>
      </c>
      <c r="I3923" s="53">
        <v>4969.3761399262648</v>
      </c>
      <c r="J3923" s="54">
        <v>4696.2536579707457</v>
      </c>
      <c r="K3923" s="55">
        <v>1.0303509259648769</v>
      </c>
      <c r="L3923" s="121">
        <v>4996.4550724535166</v>
      </c>
      <c r="M3923" s="54">
        <v>4677.9091284787801</v>
      </c>
      <c r="N3923" s="120">
        <v>1.0263261640322765</v>
      </c>
      <c r="O3923" s="123">
        <v>4598.2012356065225</v>
      </c>
      <c r="P3923" s="53">
        <v>5013.2973412858628</v>
      </c>
      <c r="Q3923" s="54">
        <v>4737.7981610953811</v>
      </c>
      <c r="R3923" s="55">
        <v>1.0303590291803411</v>
      </c>
      <c r="S3923" s="121">
        <v>5040.6156075271747</v>
      </c>
      <c r="T3923" s="54">
        <v>4719.290895239681</v>
      </c>
      <c r="U3923" s="55">
        <v>1.0263341366392345</v>
      </c>
    </row>
    <row r="3924" spans="1:21" ht="13" x14ac:dyDescent="0.3">
      <c r="A3924" s="44" t="s">
        <v>3396</v>
      </c>
      <c r="B3924" s="44" t="s">
        <v>9681</v>
      </c>
      <c r="C3924" s="98" t="s">
        <v>955</v>
      </c>
      <c r="D3924" s="98" t="s">
        <v>13143</v>
      </c>
      <c r="E3924" s="98" t="s">
        <v>446</v>
      </c>
      <c r="F3924" s="122">
        <v>1.0633627334440778</v>
      </c>
      <c r="G3924" s="122">
        <v>1.079611145461393</v>
      </c>
      <c r="H3924" s="99">
        <v>7363.833333333333</v>
      </c>
      <c r="I3924" s="53">
        <v>7830.4259419599484</v>
      </c>
      <c r="J3924" s="54">
        <v>7400.0569564339867</v>
      </c>
      <c r="K3924" s="55">
        <v>1.0049191258765571</v>
      </c>
      <c r="L3924" s="121">
        <v>7950.0765399867878</v>
      </c>
      <c r="M3924" s="54">
        <v>7443.2242618459331</v>
      </c>
      <c r="N3924" s="120">
        <v>1.010781195733101</v>
      </c>
      <c r="O3924" s="123">
        <v>7423.2477076002197</v>
      </c>
      <c r="P3924" s="53">
        <v>7893.6049733862546</v>
      </c>
      <c r="Q3924" s="54">
        <v>7459.8222649467752</v>
      </c>
      <c r="R3924" s="55">
        <v>1.0049270290831207</v>
      </c>
      <c r="S3924" s="121">
        <v>8014.2209606459328</v>
      </c>
      <c r="T3924" s="54">
        <v>7503.3374803538736</v>
      </c>
      <c r="U3924" s="55">
        <v>1.01078904758515</v>
      </c>
    </row>
    <row r="3925" spans="1:21" ht="13" x14ac:dyDescent="0.3">
      <c r="A3925" s="44" t="s">
        <v>3395</v>
      </c>
      <c r="B3925" s="44" t="s">
        <v>9680</v>
      </c>
      <c r="C3925" s="98" t="s">
        <v>955</v>
      </c>
      <c r="D3925" s="98" t="s">
        <v>13143</v>
      </c>
      <c r="E3925" s="98" t="s">
        <v>446</v>
      </c>
      <c r="F3925" s="122">
        <v>1.0633627334440778</v>
      </c>
      <c r="G3925" s="122">
        <v>1.079611145461393</v>
      </c>
      <c r="H3925" s="99">
        <v>21394.166666666664</v>
      </c>
      <c r="I3925" s="53">
        <v>22749.759546424841</v>
      </c>
      <c r="J3925" s="54">
        <v>21499.407265524038</v>
      </c>
      <c r="K3925" s="55">
        <v>1.0049191258765571</v>
      </c>
      <c r="L3925" s="121">
        <v>23097.380781191951</v>
      </c>
      <c r="M3925" s="54">
        <v>21624.82136504658</v>
      </c>
      <c r="N3925" s="120">
        <v>1.010781195733101</v>
      </c>
      <c r="O3925" s="123">
        <v>21581.584191510279</v>
      </c>
      <c r="P3925" s="53">
        <v>22949.052357937868</v>
      </c>
      <c r="Q3925" s="54">
        <v>21687.917284481668</v>
      </c>
      <c r="R3925" s="55">
        <v>1.0049270290831207</v>
      </c>
      <c r="S3925" s="121">
        <v>23299.718829867903</v>
      </c>
      <c r="T3925" s="54">
        <v>21814.428930315404</v>
      </c>
      <c r="U3925" s="55">
        <v>1.01078904758515</v>
      </c>
    </row>
    <row r="3926" spans="1:21" ht="13" x14ac:dyDescent="0.3">
      <c r="A3926" s="44" t="s">
        <v>3394</v>
      </c>
      <c r="B3926" s="44" t="s">
        <v>9679</v>
      </c>
      <c r="C3926" s="98" t="s">
        <v>1148</v>
      </c>
      <c r="D3926" s="98" t="s">
        <v>13158</v>
      </c>
      <c r="E3926" s="98" t="s">
        <v>429</v>
      </c>
      <c r="F3926" s="122">
        <v>1.0902735840408662</v>
      </c>
      <c r="G3926" s="122">
        <v>1.0962146607448979</v>
      </c>
      <c r="H3926" s="99">
        <v>13861</v>
      </c>
      <c r="I3926" s="53">
        <v>15112.282148390446</v>
      </c>
      <c r="J3926" s="54">
        <v>14281.694184799158</v>
      </c>
      <c r="K3926" s="55">
        <v>1.0303509259648769</v>
      </c>
      <c r="L3926" s="121">
        <v>15194.631412585029</v>
      </c>
      <c r="M3926" s="54">
        <v>14225.906959651382</v>
      </c>
      <c r="N3926" s="120">
        <v>1.0263261640322763</v>
      </c>
      <c r="O3926" s="123">
        <v>13991.810186164446</v>
      </c>
      <c r="P3926" s="53">
        <v>15254.901038889009</v>
      </c>
      <c r="Q3926" s="54">
        <v>14416.587959892006</v>
      </c>
      <c r="R3926" s="55">
        <v>1.0303590291803411</v>
      </c>
      <c r="S3926" s="121">
        <v>15338.027456433265</v>
      </c>
      <c r="T3926" s="54">
        <v>14360.272427437132</v>
      </c>
      <c r="U3926" s="55">
        <v>1.0263341366392345</v>
      </c>
    </row>
    <row r="3927" spans="1:21" ht="13" x14ac:dyDescent="0.3">
      <c r="A3927" s="44" t="s">
        <v>3393</v>
      </c>
      <c r="B3927" s="44" t="s">
        <v>9678</v>
      </c>
      <c r="C3927" s="98" t="s">
        <v>955</v>
      </c>
      <c r="D3927" s="98" t="s">
        <v>13143</v>
      </c>
      <c r="E3927" s="98" t="s">
        <v>446</v>
      </c>
      <c r="F3927" s="122">
        <v>1.0633627334440778</v>
      </c>
      <c r="G3927" s="122">
        <v>1.079611145461393</v>
      </c>
      <c r="H3927" s="99">
        <v>12130.916666666664</v>
      </c>
      <c r="I3927" s="53">
        <v>12899.564705848985</v>
      </c>
      <c r="J3927" s="54">
        <v>12190.590172748021</v>
      </c>
      <c r="K3927" s="55">
        <v>1.0049191258765571</v>
      </c>
      <c r="L3927" s="121">
        <v>13096.672837996701</v>
      </c>
      <c r="M3927" s="54">
        <v>12261.702453671933</v>
      </c>
      <c r="N3927" s="120">
        <v>1.0107811957331008</v>
      </c>
      <c r="O3927" s="123">
        <v>12233.393047239757</v>
      </c>
      <c r="P3927" s="53">
        <v>13008.534270008644</v>
      </c>
      <c r="Q3927" s="54">
        <v>12293.667330568753</v>
      </c>
      <c r="R3927" s="55">
        <v>1.0049270290831207</v>
      </c>
      <c r="S3927" s="121">
        <v>13207.307480609956</v>
      </c>
      <c r="T3927" s="54">
        <v>12365.379706954271</v>
      </c>
      <c r="U3927" s="55">
        <v>1.01078904758515</v>
      </c>
    </row>
    <row r="3928" spans="1:21" ht="13" x14ac:dyDescent="0.3">
      <c r="A3928" s="44" t="s">
        <v>3392</v>
      </c>
      <c r="B3928" s="44" t="s">
        <v>9677</v>
      </c>
      <c r="C3928" s="98" t="s">
        <v>1148</v>
      </c>
      <c r="D3928" s="98" t="s">
        <v>13158</v>
      </c>
      <c r="E3928" s="98" t="s">
        <v>429</v>
      </c>
      <c r="F3928" s="122">
        <v>1.0902735840408662</v>
      </c>
      <c r="G3928" s="122">
        <v>1.0962146607448979</v>
      </c>
      <c r="H3928" s="99">
        <v>5546.75</v>
      </c>
      <c r="I3928" s="53">
        <v>6047.4750022786748</v>
      </c>
      <c r="J3928" s="54">
        <v>5715.0989985956812</v>
      </c>
      <c r="K3928" s="55">
        <v>1.0303509259648769</v>
      </c>
      <c r="L3928" s="121">
        <v>6080.4286694867624</v>
      </c>
      <c r="M3928" s="54">
        <v>5692.7746503460294</v>
      </c>
      <c r="N3928" s="120">
        <v>1.0263261640322765</v>
      </c>
      <c r="O3928" s="123">
        <v>5595.5008772192077</v>
      </c>
      <c r="P3928" s="53">
        <v>6100.6267959095958</v>
      </c>
      <c r="Q3928" s="54">
        <v>5765.374851629329</v>
      </c>
      <c r="R3928" s="55">
        <v>1.0303590291803408</v>
      </c>
      <c r="S3928" s="121">
        <v>6133.8700958186328</v>
      </c>
      <c r="T3928" s="54">
        <v>5742.8535618848546</v>
      </c>
      <c r="U3928" s="55">
        <v>1.0263341366392345</v>
      </c>
    </row>
    <row r="3929" spans="1:21" ht="13" x14ac:dyDescent="0.3">
      <c r="A3929" s="44" t="s">
        <v>3391</v>
      </c>
      <c r="B3929" s="44" t="s">
        <v>9676</v>
      </c>
      <c r="C3929" s="98" t="s">
        <v>1148</v>
      </c>
      <c r="D3929" s="98" t="s">
        <v>13158</v>
      </c>
      <c r="E3929" s="98" t="s">
        <v>429</v>
      </c>
      <c r="F3929" s="122">
        <v>1.0902735840408662</v>
      </c>
      <c r="G3929" s="122">
        <v>1.0962146607448979</v>
      </c>
      <c r="H3929" s="99">
        <v>19501.166666666664</v>
      </c>
      <c r="I3929" s="53">
        <v>21261.606874644935</v>
      </c>
      <c r="J3929" s="54">
        <v>20093.045132395389</v>
      </c>
      <c r="K3929" s="55">
        <v>1.0303509259648769</v>
      </c>
      <c r="L3929" s="121">
        <v>21377.464801629711</v>
      </c>
      <c r="M3929" s="54">
        <v>20014.557579154094</v>
      </c>
      <c r="N3929" s="120">
        <v>1.0263261640322765</v>
      </c>
      <c r="O3929" s="123">
        <v>19683.847280893038</v>
      </c>
      <c r="P3929" s="53">
        <v>21460.778722652311</v>
      </c>
      <c r="Q3929" s="54">
        <v>20281.429774875047</v>
      </c>
      <c r="R3929" s="55">
        <v>1.0303590291803411</v>
      </c>
      <c r="S3929" s="121">
        <v>21577.721969178543</v>
      </c>
      <c r="T3929" s="54">
        <v>20202.204404773896</v>
      </c>
      <c r="U3929" s="55">
        <v>1.0263341366392342</v>
      </c>
    </row>
    <row r="3930" spans="1:21" ht="13" x14ac:dyDescent="0.3">
      <c r="A3930" s="44" t="s">
        <v>3390</v>
      </c>
      <c r="B3930" s="44" t="s">
        <v>9675</v>
      </c>
      <c r="C3930" s="98" t="s">
        <v>1148</v>
      </c>
      <c r="D3930" s="98" t="s">
        <v>13158</v>
      </c>
      <c r="E3930" s="98" t="s">
        <v>429</v>
      </c>
      <c r="F3930" s="122">
        <v>1.0902735840408662</v>
      </c>
      <c r="G3930" s="122">
        <v>1.0962146607448979</v>
      </c>
      <c r="H3930" s="99">
        <v>32662.333333333336</v>
      </c>
      <c r="I3930" s="53">
        <v>35610.879226470788</v>
      </c>
      <c r="J3930" s="54">
        <v>33653.665394173469</v>
      </c>
      <c r="K3930" s="55">
        <v>1.0303509259648769</v>
      </c>
      <c r="L3930" s="121">
        <v>35804.928654136776</v>
      </c>
      <c r="M3930" s="54">
        <v>33522.207278343558</v>
      </c>
      <c r="N3930" s="120">
        <v>1.0263261640322763</v>
      </c>
      <c r="O3930" s="123">
        <v>32960.266460175371</v>
      </c>
      <c r="P3930" s="53">
        <v>35935.707844477358</v>
      </c>
      <c r="Q3930" s="54">
        <v>33960.908151431657</v>
      </c>
      <c r="R3930" s="55">
        <v>1.0303590291803413</v>
      </c>
      <c r="S3930" s="121">
        <v>36131.52731570258</v>
      </c>
      <c r="T3930" s="54">
        <v>33828.246620803206</v>
      </c>
      <c r="U3930" s="55">
        <v>1.0263341366392345</v>
      </c>
    </row>
    <row r="3931" spans="1:21" ht="13" x14ac:dyDescent="0.3">
      <c r="A3931" s="44" t="s">
        <v>3389</v>
      </c>
      <c r="B3931" s="44" t="s">
        <v>9674</v>
      </c>
      <c r="C3931" s="98" t="s">
        <v>955</v>
      </c>
      <c r="D3931" s="98" t="s">
        <v>13143</v>
      </c>
      <c r="E3931" s="98" t="s">
        <v>446</v>
      </c>
      <c r="F3931" s="122">
        <v>1.0633627334440778</v>
      </c>
      <c r="G3931" s="122">
        <v>1.079611145461393</v>
      </c>
      <c r="H3931" s="99">
        <v>3767.8333333333339</v>
      </c>
      <c r="I3931" s="53">
        <v>4006.5735524950451</v>
      </c>
      <c r="J3931" s="54">
        <v>3786.3677797818877</v>
      </c>
      <c r="K3931" s="55">
        <v>1.0049191258765569</v>
      </c>
      <c r="L3931" s="121">
        <v>4067.7948609076193</v>
      </c>
      <c r="M3931" s="54">
        <v>3808.4550819897026</v>
      </c>
      <c r="N3931" s="120">
        <v>1.010781195733101</v>
      </c>
      <c r="O3931" s="123">
        <v>3801.1872187609811</v>
      </c>
      <c r="P3931" s="53">
        <v>4042.0408312743689</v>
      </c>
      <c r="Q3931" s="54">
        <v>3819.9157787382032</v>
      </c>
      <c r="R3931" s="55">
        <v>1.0049270290831207</v>
      </c>
      <c r="S3931" s="121">
        <v>4103.8040873597492</v>
      </c>
      <c r="T3931" s="54">
        <v>3842.1984085442568</v>
      </c>
      <c r="U3931" s="55">
        <v>1.01078904758515</v>
      </c>
    </row>
    <row r="3932" spans="1:21" ht="13" x14ac:dyDescent="0.3">
      <c r="A3932" s="44" t="s">
        <v>3388</v>
      </c>
      <c r="B3932" s="44" t="s">
        <v>9673</v>
      </c>
      <c r="C3932" s="98" t="s">
        <v>955</v>
      </c>
      <c r="D3932" s="98" t="s">
        <v>13143</v>
      </c>
      <c r="E3932" s="98" t="s">
        <v>446</v>
      </c>
      <c r="F3932" s="122">
        <v>1.0633627334440778</v>
      </c>
      <c r="G3932" s="122">
        <v>1.079611145461393</v>
      </c>
      <c r="H3932" s="99">
        <v>8917.25</v>
      </c>
      <c r="I3932" s="53">
        <v>9482.2713348042034</v>
      </c>
      <c r="J3932" s="54">
        <v>8961.1150752227277</v>
      </c>
      <c r="K3932" s="55">
        <v>1.0049191258765571</v>
      </c>
      <c r="L3932" s="121">
        <v>9627.1624868656072</v>
      </c>
      <c r="M3932" s="54">
        <v>9013.388617650995</v>
      </c>
      <c r="N3932" s="120">
        <v>1.010781195733101</v>
      </c>
      <c r="O3932" s="123">
        <v>8989.3032385412043</v>
      </c>
      <c r="P3932" s="53">
        <v>9558.8900634928759</v>
      </c>
      <c r="Q3932" s="54">
        <v>9033.5937970344876</v>
      </c>
      <c r="R3932" s="55">
        <v>1.0049270290831207</v>
      </c>
      <c r="S3932" s="121">
        <v>9704.9519662612802</v>
      </c>
      <c r="T3932" s="54">
        <v>9086.2892589391686</v>
      </c>
      <c r="U3932" s="55">
        <v>1.01078904758515</v>
      </c>
    </row>
    <row r="3933" spans="1:21" ht="13" x14ac:dyDescent="0.3">
      <c r="A3933" s="44" t="s">
        <v>3387</v>
      </c>
      <c r="B3933" s="44" t="s">
        <v>9672</v>
      </c>
      <c r="C3933" s="98" t="s">
        <v>1148</v>
      </c>
      <c r="D3933" s="98" t="s">
        <v>13158</v>
      </c>
      <c r="E3933" s="98" t="s">
        <v>429</v>
      </c>
      <c r="F3933" s="122">
        <v>1.0902735840408662</v>
      </c>
      <c r="G3933" s="122">
        <v>1.0962146607448979</v>
      </c>
      <c r="H3933" s="99">
        <v>9689.3333333333339</v>
      </c>
      <c r="I3933" s="53">
        <v>10564.024180299966</v>
      </c>
      <c r="J3933" s="54">
        <v>9983.413571982348</v>
      </c>
      <c r="K3933" s="55">
        <v>1.0303509259648769</v>
      </c>
      <c r="L3933" s="121">
        <v>10621.589252844231</v>
      </c>
      <c r="M3933" s="54">
        <v>9944.4163120300709</v>
      </c>
      <c r="N3933" s="120">
        <v>1.0263261640322765</v>
      </c>
      <c r="O3933" s="123">
        <v>9785.4674141318501</v>
      </c>
      <c r="P3933" s="53">
        <v>10668.836629120638</v>
      </c>
      <c r="Q3933" s="54">
        <v>10082.544704900754</v>
      </c>
      <c r="R3933" s="55">
        <v>1.0303590291803408</v>
      </c>
      <c r="S3933" s="121">
        <v>10726.9728416128</v>
      </c>
      <c r="T3933" s="54">
        <v>10043.159250094373</v>
      </c>
      <c r="U3933" s="55">
        <v>1.0263341366392345</v>
      </c>
    </row>
    <row r="3934" spans="1:21" ht="13" x14ac:dyDescent="0.3">
      <c r="A3934" s="44" t="s">
        <v>3386</v>
      </c>
      <c r="B3934" s="44" t="s">
        <v>9671</v>
      </c>
      <c r="C3934" s="98" t="s">
        <v>1148</v>
      </c>
      <c r="D3934" s="98" t="s">
        <v>13158</v>
      </c>
      <c r="E3934" s="98" t="s">
        <v>429</v>
      </c>
      <c r="F3934" s="122">
        <v>1.0902735840408662</v>
      </c>
      <c r="G3934" s="122">
        <v>1.0962146607448979</v>
      </c>
      <c r="H3934" s="99">
        <v>8650.8333333333339</v>
      </c>
      <c r="I3934" s="53">
        <v>9431.7750632735278</v>
      </c>
      <c r="J3934" s="54">
        <v>8913.3941353678238</v>
      </c>
      <c r="K3934" s="55">
        <v>1.0303509259648769</v>
      </c>
      <c r="L3934" s="121">
        <v>9483.1703276606549</v>
      </c>
      <c r="M3934" s="54">
        <v>8878.5765906825509</v>
      </c>
      <c r="N3934" s="120">
        <v>1.0263261640322763</v>
      </c>
      <c r="O3934" s="123">
        <v>8730.9177068076388</v>
      </c>
      <c r="P3934" s="53">
        <v>9519.0889401670247</v>
      </c>
      <c r="Q3934" s="54">
        <v>8995.9798922397677</v>
      </c>
      <c r="R3934" s="55">
        <v>1.0303590291803411</v>
      </c>
      <c r="S3934" s="121">
        <v>9570.9599919597586</v>
      </c>
      <c r="T3934" s="54">
        <v>8960.8388866846235</v>
      </c>
      <c r="U3934" s="55">
        <v>1.0263341366392345</v>
      </c>
    </row>
    <row r="3935" spans="1:21" ht="13" x14ac:dyDescent="0.3">
      <c r="A3935" s="44" t="s">
        <v>3385</v>
      </c>
      <c r="B3935" s="44" t="s">
        <v>9670</v>
      </c>
      <c r="C3935" s="98" t="s">
        <v>1148</v>
      </c>
      <c r="D3935" s="98" t="s">
        <v>13158</v>
      </c>
      <c r="E3935" s="98" t="s">
        <v>429</v>
      </c>
      <c r="F3935" s="122">
        <v>1.0902735840408662</v>
      </c>
      <c r="G3935" s="122">
        <v>1.0962146607448979</v>
      </c>
      <c r="H3935" s="99">
        <v>11050.250000000002</v>
      </c>
      <c r="I3935" s="53">
        <v>12047.795672047583</v>
      </c>
      <c r="J3935" s="54">
        <v>11385.635319643383</v>
      </c>
      <c r="K3935" s="55">
        <v>1.0303509259648769</v>
      </c>
      <c r="L3935" s="121">
        <v>12113.446054896311</v>
      </c>
      <c r="M3935" s="54">
        <v>11341.160694097665</v>
      </c>
      <c r="N3935" s="120">
        <v>1.0263261640322765</v>
      </c>
      <c r="O3935" s="123">
        <v>11139.339330211562</v>
      </c>
      <c r="P3935" s="53">
        <v>12144.927415397142</v>
      </c>
      <c r="Q3935" s="54">
        <v>11477.518857987176</v>
      </c>
      <c r="R3935" s="55">
        <v>1.0303590291803411</v>
      </c>
      <c r="S3935" s="121">
        <v>12211.107084790166</v>
      </c>
      <c r="T3935" s="54">
        <v>11432.684214204151</v>
      </c>
      <c r="U3935" s="55">
        <v>1.0263341366392345</v>
      </c>
    </row>
    <row r="3936" spans="1:21" ht="13" x14ac:dyDescent="0.3">
      <c r="A3936" s="44" t="s">
        <v>3384</v>
      </c>
      <c r="B3936" s="44" t="s">
        <v>9669</v>
      </c>
      <c r="C3936" s="98" t="s">
        <v>955</v>
      </c>
      <c r="D3936" s="98" t="s">
        <v>13143</v>
      </c>
      <c r="E3936" s="98" t="s">
        <v>446</v>
      </c>
      <c r="F3936" s="122">
        <v>1.0633627334440778</v>
      </c>
      <c r="G3936" s="122">
        <v>1.079611145461393</v>
      </c>
      <c r="H3936" s="99">
        <v>8925</v>
      </c>
      <c r="I3936" s="53">
        <v>9490.5123959883949</v>
      </c>
      <c r="J3936" s="54">
        <v>8968.9031984482717</v>
      </c>
      <c r="K3936" s="55">
        <v>1.0049191258765571</v>
      </c>
      <c r="L3936" s="121">
        <v>9635.529473242932</v>
      </c>
      <c r="M3936" s="54">
        <v>9021.2221719179252</v>
      </c>
      <c r="N3936" s="120">
        <v>1.0107811957331008</v>
      </c>
      <c r="O3936" s="123">
        <v>8993.5379476702019</v>
      </c>
      <c r="P3936" s="53">
        <v>9563.3930953676281</v>
      </c>
      <c r="Q3936" s="54">
        <v>9037.8493706985228</v>
      </c>
      <c r="R3936" s="55">
        <v>1.0049270290831207</v>
      </c>
      <c r="S3936" s="121">
        <v>9709.5238054347319</v>
      </c>
      <c r="T3936" s="54">
        <v>9090.5696565464677</v>
      </c>
      <c r="U3936" s="55">
        <v>1.01078904758515</v>
      </c>
    </row>
    <row r="3937" spans="1:21" ht="13" x14ac:dyDescent="0.3">
      <c r="A3937" s="44" t="s">
        <v>3383</v>
      </c>
      <c r="B3937" s="44" t="s">
        <v>9668</v>
      </c>
      <c r="C3937" s="98" t="s">
        <v>955</v>
      </c>
      <c r="D3937" s="98" t="s">
        <v>13143</v>
      </c>
      <c r="E3937" s="98" t="s">
        <v>446</v>
      </c>
      <c r="F3937" s="122">
        <v>1.0633627334440778</v>
      </c>
      <c r="G3937" s="122">
        <v>1.079611145461393</v>
      </c>
      <c r="H3937" s="99">
        <v>14238.083333333332</v>
      </c>
      <c r="I3937" s="53">
        <v>15140.247212337899</v>
      </c>
      <c r="J3937" s="54">
        <v>14308.122257490908</v>
      </c>
      <c r="K3937" s="55">
        <v>1.0049191258765571</v>
      </c>
      <c r="L3937" s="121">
        <v>15371.593456674767</v>
      </c>
      <c r="M3937" s="54">
        <v>14391.586896614201</v>
      </c>
      <c r="N3937" s="120">
        <v>1.010781195733101</v>
      </c>
      <c r="O3937" s="123">
        <v>14346.053059630705</v>
      </c>
      <c r="P3937" s="53">
        <v>15255.058195622683</v>
      </c>
      <c r="Q3937" s="54">
        <v>14416.7364802835</v>
      </c>
      <c r="R3937" s="55">
        <v>1.0049270290831207</v>
      </c>
      <c r="S3937" s="121">
        <v>15488.158776557828</v>
      </c>
      <c r="T3937" s="54">
        <v>14500.833308750149</v>
      </c>
      <c r="U3937" s="55">
        <v>1.01078904758515</v>
      </c>
    </row>
    <row r="3938" spans="1:21" ht="13" x14ac:dyDescent="0.3">
      <c r="A3938" s="44" t="s">
        <v>3382</v>
      </c>
      <c r="B3938" s="44" t="s">
        <v>9667</v>
      </c>
      <c r="C3938" s="98" t="s">
        <v>955</v>
      </c>
      <c r="D3938" s="98" t="s">
        <v>13143</v>
      </c>
      <c r="E3938" s="98" t="s">
        <v>446</v>
      </c>
      <c r="F3938" s="122">
        <v>1.0633627334440778</v>
      </c>
      <c r="G3938" s="122">
        <v>1.079611145461393</v>
      </c>
      <c r="H3938" s="99">
        <v>7969.9166666666661</v>
      </c>
      <c r="I3938" s="53">
        <v>8474.9123719881791</v>
      </c>
      <c r="J3938" s="54">
        <v>8009.1216899756691</v>
      </c>
      <c r="K3938" s="55">
        <v>1.0049191258765571</v>
      </c>
      <c r="L3938" s="121">
        <v>8604.410861731847</v>
      </c>
      <c r="M3938" s="54">
        <v>8055.841898226503</v>
      </c>
      <c r="N3938" s="120">
        <v>1.010781195733101</v>
      </c>
      <c r="O3938" s="123">
        <v>8036.9538856681011</v>
      </c>
      <c r="P3938" s="53">
        <v>8546.1972524280354</v>
      </c>
      <c r="Q3938" s="54">
        <v>8076.5521912024888</v>
      </c>
      <c r="R3938" s="55">
        <v>1.0049270290831209</v>
      </c>
      <c r="S3938" s="121">
        <v>8676.7849905265321</v>
      </c>
      <c r="T3938" s="54">
        <v>8123.6649635802305</v>
      </c>
      <c r="U3938" s="55">
        <v>1.01078904758515</v>
      </c>
    </row>
    <row r="3939" spans="1:21" ht="13" x14ac:dyDescent="0.3">
      <c r="A3939" s="44" t="s">
        <v>3381</v>
      </c>
      <c r="B3939" s="44" t="s">
        <v>9666</v>
      </c>
      <c r="C3939" s="98" t="s">
        <v>1148</v>
      </c>
      <c r="D3939" s="98" t="s">
        <v>13158</v>
      </c>
      <c r="E3939" s="98" t="s">
        <v>429</v>
      </c>
      <c r="F3939" s="122">
        <v>1.0902735840408662</v>
      </c>
      <c r="G3939" s="122">
        <v>1.0962146607448979</v>
      </c>
      <c r="H3939" s="99">
        <v>3530.75</v>
      </c>
      <c r="I3939" s="53">
        <v>3849.4834568522883</v>
      </c>
      <c r="J3939" s="54">
        <v>3637.9115318504892</v>
      </c>
      <c r="K3939" s="55">
        <v>1.0303509259648769</v>
      </c>
      <c r="L3939" s="121">
        <v>3870.4599134250484</v>
      </c>
      <c r="M3939" s="54">
        <v>3623.7011036569602</v>
      </c>
      <c r="N3939" s="120">
        <v>1.0263261640322765</v>
      </c>
      <c r="O3939" s="123">
        <v>3563.4819724725135</v>
      </c>
      <c r="P3939" s="53">
        <v>3885.1702617926226</v>
      </c>
      <c r="Q3939" s="54">
        <v>3671.665825658426</v>
      </c>
      <c r="R3939" s="55">
        <v>1.0303590291803411</v>
      </c>
      <c r="S3939" s="121">
        <v>3906.3411815245158</v>
      </c>
      <c r="T3939" s="54">
        <v>3657.3231936470529</v>
      </c>
      <c r="U3939" s="55">
        <v>1.0263341366392342</v>
      </c>
    </row>
    <row r="3940" spans="1:21" ht="13" x14ac:dyDescent="0.3">
      <c r="A3940" s="44" t="s">
        <v>3380</v>
      </c>
      <c r="B3940" s="44" t="s">
        <v>9665</v>
      </c>
      <c r="C3940" s="98" t="s">
        <v>1148</v>
      </c>
      <c r="D3940" s="98" t="s">
        <v>13158</v>
      </c>
      <c r="E3940" s="98" t="s">
        <v>429</v>
      </c>
      <c r="F3940" s="122">
        <v>1.0902735840408662</v>
      </c>
      <c r="G3940" s="122">
        <v>1.0962146607448979</v>
      </c>
      <c r="H3940" s="99">
        <v>4808.25</v>
      </c>
      <c r="I3940" s="53">
        <v>5242.3079604644945</v>
      </c>
      <c r="J3940" s="54">
        <v>4954.184839770619</v>
      </c>
      <c r="K3940" s="55">
        <v>1.0303509259648769</v>
      </c>
      <c r="L3940" s="121">
        <v>5270.8741425266553</v>
      </c>
      <c r="M3940" s="54">
        <v>4934.8327782081933</v>
      </c>
      <c r="N3940" s="120">
        <v>1.0263261640322765</v>
      </c>
      <c r="O3940" s="123">
        <v>4849.5042186114497</v>
      </c>
      <c r="P3940" s="53">
        <v>5287.2863452468055</v>
      </c>
      <c r="Q3940" s="54">
        <v>4996.730458694462</v>
      </c>
      <c r="R3940" s="55">
        <v>1.0303590291803411</v>
      </c>
      <c r="S3940" s="121">
        <v>5316.0976217861016</v>
      </c>
      <c r="T3940" s="54">
        <v>4977.211725336907</v>
      </c>
      <c r="U3940" s="55">
        <v>1.0263341366392345</v>
      </c>
    </row>
    <row r="3941" spans="1:21" ht="13" x14ac:dyDescent="0.3">
      <c r="A3941" s="44" t="s">
        <v>3379</v>
      </c>
      <c r="B3941" s="44" t="s">
        <v>9664</v>
      </c>
      <c r="C3941" s="98" t="s">
        <v>955</v>
      </c>
      <c r="D3941" s="98" t="s">
        <v>13143</v>
      </c>
      <c r="E3941" s="98" t="s">
        <v>446</v>
      </c>
      <c r="F3941" s="122">
        <v>1.0633627334440778</v>
      </c>
      <c r="G3941" s="122">
        <v>1.079611145461393</v>
      </c>
      <c r="H3941" s="99">
        <v>16304.666666666664</v>
      </c>
      <c r="I3941" s="53">
        <v>17337.774914561207</v>
      </c>
      <c r="J3941" s="54">
        <v>16384.871374375303</v>
      </c>
      <c r="K3941" s="55">
        <v>1.0049191258765571</v>
      </c>
      <c r="L3941" s="121">
        <v>17602.699856366191</v>
      </c>
      <c r="M3941" s="54">
        <v>16480.450469362964</v>
      </c>
      <c r="N3941" s="120">
        <v>1.010781195733101</v>
      </c>
      <c r="O3941" s="123">
        <v>16425.541975721626</v>
      </c>
      <c r="P3941" s="53">
        <v>17466.309213603789</v>
      </c>
      <c r="Q3941" s="54">
        <v>16506.471098742029</v>
      </c>
      <c r="R3941" s="55">
        <v>1.0049270290831209</v>
      </c>
      <c r="S3941" s="121">
        <v>17733.198187233018</v>
      </c>
      <c r="T3941" s="54">
        <v>16602.757929709565</v>
      </c>
      <c r="U3941" s="55">
        <v>1.01078904758515</v>
      </c>
    </row>
    <row r="3942" spans="1:21" ht="13" x14ac:dyDescent="0.3">
      <c r="A3942" s="44" t="s">
        <v>3378</v>
      </c>
      <c r="B3942" s="44" t="s">
        <v>9663</v>
      </c>
      <c r="C3942" s="98" t="s">
        <v>955</v>
      </c>
      <c r="D3942" s="98" t="s">
        <v>13143</v>
      </c>
      <c r="E3942" s="98" t="s">
        <v>446</v>
      </c>
      <c r="F3942" s="122">
        <v>1.0633627334440778</v>
      </c>
      <c r="G3942" s="122">
        <v>1.079611145461393</v>
      </c>
      <c r="H3942" s="99">
        <v>15976.583333333332</v>
      </c>
      <c r="I3942" s="53">
        <v>16988.90332443043</v>
      </c>
      <c r="J3942" s="54">
        <v>16055.174157827303</v>
      </c>
      <c r="K3942" s="55">
        <v>1.0049191258765571</v>
      </c>
      <c r="L3942" s="121">
        <v>17248.497433059398</v>
      </c>
      <c r="M3942" s="54">
        <v>16148.830005396196</v>
      </c>
      <c r="N3942" s="120">
        <v>1.0107811957331008</v>
      </c>
      <c r="O3942" s="123">
        <v>16095.450513170523</v>
      </c>
      <c r="P3942" s="53">
        <v>17115.302253698894</v>
      </c>
      <c r="Q3942" s="54">
        <v>16174.753265954845</v>
      </c>
      <c r="R3942" s="55">
        <v>1.0049270290831207</v>
      </c>
      <c r="S3942" s="121">
        <v>17376.827765241193</v>
      </c>
      <c r="T3942" s="54">
        <v>16269.105094661545</v>
      </c>
      <c r="U3942" s="55">
        <v>1.01078904758515</v>
      </c>
    </row>
    <row r="3943" spans="1:21" ht="13" x14ac:dyDescent="0.3">
      <c r="A3943" s="44" t="s">
        <v>3377</v>
      </c>
      <c r="B3943" s="44" t="s">
        <v>9662</v>
      </c>
      <c r="C3943" s="98" t="s">
        <v>1233</v>
      </c>
      <c r="D3943" s="98" t="s">
        <v>13130</v>
      </c>
      <c r="E3943" s="98" t="s">
        <v>428</v>
      </c>
      <c r="F3943" s="122">
        <v>1.0381617318423324</v>
      </c>
      <c r="G3943" s="122">
        <v>1.048038126110981</v>
      </c>
      <c r="H3943" s="99">
        <v>47250.416666666672</v>
      </c>
      <c r="I3943" s="53">
        <v>49053.574396938478</v>
      </c>
      <c r="J3943" s="54">
        <v>46357.534972504742</v>
      </c>
      <c r="K3943" s="55">
        <v>0.98110319956624159</v>
      </c>
      <c r="L3943" s="121">
        <v>49520.238141296402</v>
      </c>
      <c r="M3943" s="54">
        <v>46363.105579144307</v>
      </c>
      <c r="N3943" s="120">
        <v>0.98122109496341592</v>
      </c>
      <c r="O3943" s="123">
        <v>47669.468733861926</v>
      </c>
      <c r="P3943" s="53">
        <v>49488.618216750016</v>
      </c>
      <c r="Q3943" s="54">
        <v>46769.036109542038</v>
      </c>
      <c r="R3943" s="55">
        <v>0.9811109154719766</v>
      </c>
      <c r="S3943" s="121">
        <v>49959.420684542652</v>
      </c>
      <c r="T3943" s="54">
        <v>46774.651654835608</v>
      </c>
      <c r="U3943" s="55">
        <v>0.98122871718956906</v>
      </c>
    </row>
    <row r="3944" spans="1:21" ht="13" x14ac:dyDescent="0.3">
      <c r="A3944" s="44" t="s">
        <v>3376</v>
      </c>
      <c r="B3944" s="44" t="s">
        <v>9661</v>
      </c>
      <c r="C3944" s="98" t="s">
        <v>1233</v>
      </c>
      <c r="D3944" s="98" t="s">
        <v>13130</v>
      </c>
      <c r="E3944" s="98" t="s">
        <v>427</v>
      </c>
      <c r="F3944" s="122">
        <v>1.0454281540442512</v>
      </c>
      <c r="G3944" s="122">
        <v>1.0589568593676679</v>
      </c>
      <c r="H3944" s="99">
        <v>9463.0833333333321</v>
      </c>
      <c r="I3944" s="53">
        <v>9892.9737407335851</v>
      </c>
      <c r="J3944" s="54">
        <v>9349.2448166376871</v>
      </c>
      <c r="K3944" s="55">
        <v>0.98797025106028036</v>
      </c>
      <c r="L3944" s="121">
        <v>10020.997006601188</v>
      </c>
      <c r="M3944" s="54">
        <v>9382.1144579248776</v>
      </c>
      <c r="N3944" s="120">
        <v>0.99144371104466078</v>
      </c>
      <c r="O3944" s="123">
        <v>9548.9248363065381</v>
      </c>
      <c r="P3944" s="53">
        <v>9982.7148647272479</v>
      </c>
      <c r="Q3944" s="54">
        <v>9434.1278621852671</v>
      </c>
      <c r="R3944" s="55">
        <v>0.98797802097207899</v>
      </c>
      <c r="S3944" s="121">
        <v>10111.899454993094</v>
      </c>
      <c r="T3944" s="54">
        <v>9467.2950185421832</v>
      </c>
      <c r="U3944" s="55">
        <v>0.99145141268114445</v>
      </c>
    </row>
    <row r="3945" spans="1:21" ht="13" x14ac:dyDescent="0.3">
      <c r="A3945" s="44" t="s">
        <v>3375</v>
      </c>
      <c r="B3945" s="44" t="s">
        <v>8087</v>
      </c>
      <c r="C3945" s="98" t="s">
        <v>1233</v>
      </c>
      <c r="D3945" s="98" t="s">
        <v>13130</v>
      </c>
      <c r="E3945" s="98" t="s">
        <v>428</v>
      </c>
      <c r="F3945" s="122">
        <v>1.0381617318423324</v>
      </c>
      <c r="G3945" s="122">
        <v>1.048038126110981</v>
      </c>
      <c r="H3945" s="99">
        <v>14414.916666666666</v>
      </c>
      <c r="I3945" s="53">
        <v>14965.014851029568</v>
      </c>
      <c r="J3945" s="54">
        <v>14142.520863147409</v>
      </c>
      <c r="K3945" s="55">
        <v>0.98110319956624159</v>
      </c>
      <c r="L3945" s="121">
        <v>15107.382251379282</v>
      </c>
      <c r="M3945" s="54">
        <v>14144.220315473061</v>
      </c>
      <c r="N3945" s="120">
        <v>0.98122109496341603</v>
      </c>
      <c r="O3945" s="123">
        <v>14537.703967550915</v>
      </c>
      <c r="P3945" s="53">
        <v>15092.487927963804</v>
      </c>
      <c r="Q3945" s="54">
        <v>14263.100048464463</v>
      </c>
      <c r="R3945" s="55">
        <v>0.98111091547197649</v>
      </c>
      <c r="S3945" s="121">
        <v>15236.068024108235</v>
      </c>
      <c r="T3945" s="54">
        <v>14264.812614961693</v>
      </c>
      <c r="U3945" s="55">
        <v>0.98122871718956906</v>
      </c>
    </row>
    <row r="3946" spans="1:21" ht="13" x14ac:dyDescent="0.3">
      <c r="A3946" s="44" t="s">
        <v>3374</v>
      </c>
      <c r="B3946" s="44" t="s">
        <v>9660</v>
      </c>
      <c r="C3946" s="98" t="s">
        <v>1233</v>
      </c>
      <c r="D3946" s="98" t="s">
        <v>13130</v>
      </c>
      <c r="E3946" s="98" t="s">
        <v>428</v>
      </c>
      <c r="F3946" s="122">
        <v>1.0381617318423324</v>
      </c>
      <c r="G3946" s="122">
        <v>1.048038126110981</v>
      </c>
      <c r="H3946" s="99">
        <v>9807.25</v>
      </c>
      <c r="I3946" s="53">
        <v>10181.511644610715</v>
      </c>
      <c r="J3946" s="54">
        <v>9621.924353946024</v>
      </c>
      <c r="K3946" s="55">
        <v>0.9811031995662417</v>
      </c>
      <c r="L3946" s="121">
        <v>10278.371912301918</v>
      </c>
      <c r="M3946" s="54">
        <v>9623.0805835799601</v>
      </c>
      <c r="N3946" s="120">
        <v>0.98122109496341581</v>
      </c>
      <c r="O3946" s="123">
        <v>9892.1411564212576</v>
      </c>
      <c r="P3946" s="53">
        <v>10269.642394579105</v>
      </c>
      <c r="Q3946" s="54">
        <v>9705.2876659544763</v>
      </c>
      <c r="R3946" s="55">
        <v>0.98111091547197649</v>
      </c>
      <c r="S3946" s="121">
        <v>10367.341080801047</v>
      </c>
      <c r="T3946" s="54">
        <v>9706.4529771733687</v>
      </c>
      <c r="U3946" s="55">
        <v>0.98122871718956883</v>
      </c>
    </row>
    <row r="3947" spans="1:21" ht="13" x14ac:dyDescent="0.3">
      <c r="A3947" s="44" t="s">
        <v>3373</v>
      </c>
      <c r="B3947" s="44" t="s">
        <v>9659</v>
      </c>
      <c r="C3947" s="98" t="s">
        <v>1233</v>
      </c>
      <c r="D3947" s="98" t="s">
        <v>13130</v>
      </c>
      <c r="E3947" s="98" t="s">
        <v>428</v>
      </c>
      <c r="F3947" s="122">
        <v>1.0381617318423324</v>
      </c>
      <c r="G3947" s="122">
        <v>1.048038126110981</v>
      </c>
      <c r="H3947" s="99">
        <v>13658.5</v>
      </c>
      <c r="I3947" s="53">
        <v>14179.732014368497</v>
      </c>
      <c r="J3947" s="54">
        <v>13400.398051275512</v>
      </c>
      <c r="K3947" s="55">
        <v>0.9811031995662417</v>
      </c>
      <c r="L3947" s="121">
        <v>14314.628745486834</v>
      </c>
      <c r="M3947" s="54">
        <v>13402.008325557817</v>
      </c>
      <c r="N3947" s="120">
        <v>0.98122109496341603</v>
      </c>
      <c r="O3947" s="123">
        <v>13775.179797546827</v>
      </c>
      <c r="P3947" s="53">
        <v>14300.864515060724</v>
      </c>
      <c r="Q3947" s="54">
        <v>13514.979261962244</v>
      </c>
      <c r="R3947" s="55">
        <v>0.98111091547197649</v>
      </c>
      <c r="S3947" s="121">
        <v>14436.913621862819</v>
      </c>
      <c r="T3947" s="54">
        <v>13516.602001802539</v>
      </c>
      <c r="U3947" s="55">
        <v>0.98122871718956894</v>
      </c>
    </row>
    <row r="3948" spans="1:21" ht="13" x14ac:dyDescent="0.3">
      <c r="A3948" s="44" t="s">
        <v>3372</v>
      </c>
      <c r="B3948" s="44" t="s">
        <v>9658</v>
      </c>
      <c r="C3948" s="98" t="s">
        <v>1233</v>
      </c>
      <c r="D3948" s="98" t="s">
        <v>13130</v>
      </c>
      <c r="E3948" s="98" t="s">
        <v>427</v>
      </c>
      <c r="F3948" s="122">
        <v>1.0454281540442512</v>
      </c>
      <c r="G3948" s="122">
        <v>1.0589568593676679</v>
      </c>
      <c r="H3948" s="99">
        <v>10023.916666666668</v>
      </c>
      <c r="I3948" s="53">
        <v>10479.284697126737</v>
      </c>
      <c r="J3948" s="54">
        <v>9903.3314657739957</v>
      </c>
      <c r="K3948" s="55">
        <v>0.98797025106028025</v>
      </c>
      <c r="L3948" s="121">
        <v>10614.895311896556</v>
      </c>
      <c r="M3948" s="54">
        <v>9938.1491392024254</v>
      </c>
      <c r="N3948" s="120">
        <v>0.99144371104466056</v>
      </c>
      <c r="O3948" s="123">
        <v>10115.833624078365</v>
      </c>
      <c r="P3948" s="53">
        <v>10575.377272239011</v>
      </c>
      <c r="Q3948" s="54">
        <v>9994.2212843997568</v>
      </c>
      <c r="R3948" s="55">
        <v>0.98797802097207899</v>
      </c>
      <c r="S3948" s="121">
        <v>10712.231404439879</v>
      </c>
      <c r="T3948" s="54">
        <v>10029.357537039916</v>
      </c>
      <c r="U3948" s="55">
        <v>0.99145141268114445</v>
      </c>
    </row>
    <row r="3949" spans="1:21" ht="13" x14ac:dyDescent="0.3">
      <c r="A3949" s="44" t="s">
        <v>3371</v>
      </c>
      <c r="B3949" s="44" t="s">
        <v>9657</v>
      </c>
      <c r="C3949" s="98" t="s">
        <v>1233</v>
      </c>
      <c r="D3949" s="98" t="s">
        <v>13130</v>
      </c>
      <c r="E3949" s="98" t="s">
        <v>427</v>
      </c>
      <c r="F3949" s="122">
        <v>1.0454281540442512</v>
      </c>
      <c r="G3949" s="122">
        <v>1.0589568593676679</v>
      </c>
      <c r="H3949" s="99">
        <v>13640.25</v>
      </c>
      <c r="I3949" s="53">
        <v>14259.901378202097</v>
      </c>
      <c r="J3949" s="54">
        <v>13476.161217024988</v>
      </c>
      <c r="K3949" s="55">
        <v>0.98797025106028025</v>
      </c>
      <c r="L3949" s="121">
        <v>14444.436300989832</v>
      </c>
      <c r="M3949" s="54">
        <v>13523.540079576933</v>
      </c>
      <c r="N3949" s="120">
        <v>0.99144371104466067</v>
      </c>
      <c r="O3949" s="123">
        <v>13776.741387080792</v>
      </c>
      <c r="P3949" s="53">
        <v>14402.593317040908</v>
      </c>
      <c r="Q3949" s="54">
        <v>13611.117691052215</v>
      </c>
      <c r="R3949" s="55">
        <v>0.98797802097207899</v>
      </c>
      <c r="S3949" s="121">
        <v>14588.974791583645</v>
      </c>
      <c r="T3949" s="54">
        <v>13658.969710364041</v>
      </c>
      <c r="U3949" s="55">
        <v>0.99145141268114445</v>
      </c>
    </row>
    <row r="3950" spans="1:21" ht="13" x14ac:dyDescent="0.3">
      <c r="A3950" s="44" t="s">
        <v>3370</v>
      </c>
      <c r="B3950" s="44" t="s">
        <v>9656</v>
      </c>
      <c r="C3950" s="98" t="s">
        <v>1233</v>
      </c>
      <c r="D3950" s="98" t="s">
        <v>13130</v>
      </c>
      <c r="E3950" s="98" t="s">
        <v>427</v>
      </c>
      <c r="F3950" s="122">
        <v>1.0454281540442512</v>
      </c>
      <c r="G3950" s="122">
        <v>1.0589568593676679</v>
      </c>
      <c r="H3950" s="99">
        <v>19536.166666666664</v>
      </c>
      <c r="I3950" s="53">
        <v>20423.658655434163</v>
      </c>
      <c r="J3950" s="54">
        <v>19301.151486422143</v>
      </c>
      <c r="K3950" s="55">
        <v>0.98797025106028025</v>
      </c>
      <c r="L3950" s="121">
        <v>20687.957697416652</v>
      </c>
      <c r="M3950" s="54">
        <v>19369.009579586997</v>
      </c>
      <c r="N3950" s="120">
        <v>0.99144371104466067</v>
      </c>
      <c r="O3950" s="123">
        <v>19698.554372935709</v>
      </c>
      <c r="P3950" s="53">
        <v>20593.423335438489</v>
      </c>
      <c r="Q3950" s="54">
        <v>19461.738765383914</v>
      </c>
      <c r="R3950" s="55">
        <v>0.98797802097207899</v>
      </c>
      <c r="S3950" s="121">
        <v>20859.919272847241</v>
      </c>
      <c r="T3950" s="54">
        <v>19530.159560823446</v>
      </c>
      <c r="U3950" s="55">
        <v>0.99145141268114456</v>
      </c>
    </row>
    <row r="3951" spans="1:21" ht="13" x14ac:dyDescent="0.3">
      <c r="A3951" s="44" t="s">
        <v>3369</v>
      </c>
      <c r="B3951" s="44" t="s">
        <v>9655</v>
      </c>
      <c r="C3951" s="98" t="s">
        <v>1233</v>
      </c>
      <c r="D3951" s="98" t="s">
        <v>13130</v>
      </c>
      <c r="E3951" s="98" t="s">
        <v>428</v>
      </c>
      <c r="F3951" s="122">
        <v>1.0381617318423324</v>
      </c>
      <c r="G3951" s="122">
        <v>1.048038126110981</v>
      </c>
      <c r="H3951" s="99">
        <v>12200.166666666668</v>
      </c>
      <c r="I3951" s="53">
        <v>12665.746155431763</v>
      </c>
      <c r="J3951" s="54">
        <v>11969.622551908076</v>
      </c>
      <c r="K3951" s="55">
        <v>0.98110319956624159</v>
      </c>
      <c r="L3951" s="121">
        <v>12786.239811574987</v>
      </c>
      <c r="M3951" s="54">
        <v>11971.060895402836</v>
      </c>
      <c r="N3951" s="120">
        <v>0.98122109496341592</v>
      </c>
      <c r="O3951" s="123">
        <v>12310.87751150801</v>
      </c>
      <c r="P3951" s="53">
        <v>12780.681917845979</v>
      </c>
      <c r="Q3951" s="54">
        <v>12078.336305578992</v>
      </c>
      <c r="R3951" s="55">
        <v>0.9811109154719766</v>
      </c>
      <c r="S3951" s="121">
        <v>12902.268997942672</v>
      </c>
      <c r="T3951" s="54">
        <v>12079.786548094919</v>
      </c>
      <c r="U3951" s="55">
        <v>0.98122871718956906</v>
      </c>
    </row>
    <row r="3952" spans="1:21" ht="13" x14ac:dyDescent="0.3">
      <c r="A3952" s="44" t="s">
        <v>3368</v>
      </c>
      <c r="B3952" s="44" t="s">
        <v>9654</v>
      </c>
      <c r="C3952" s="98" t="s">
        <v>1233</v>
      </c>
      <c r="D3952" s="98" t="s">
        <v>13130</v>
      </c>
      <c r="E3952" s="98" t="s">
        <v>427</v>
      </c>
      <c r="F3952" s="122">
        <v>1.0454281540442512</v>
      </c>
      <c r="G3952" s="122">
        <v>1.0589568593676679</v>
      </c>
      <c r="H3952" s="99">
        <v>12145.833333333332</v>
      </c>
      <c r="I3952" s="53">
        <v>12697.596120995799</v>
      </c>
      <c r="J3952" s="54">
        <v>11999.722007669652</v>
      </c>
      <c r="K3952" s="55">
        <v>0.98797025106028025</v>
      </c>
      <c r="L3952" s="121">
        <v>12861.913521069799</v>
      </c>
      <c r="M3952" s="54">
        <v>12041.910073729941</v>
      </c>
      <c r="N3952" s="120">
        <v>0.99144371104466078</v>
      </c>
      <c r="O3952" s="123">
        <v>12249.927698948904</v>
      </c>
      <c r="P3952" s="53">
        <v>12806.419301487695</v>
      </c>
      <c r="Q3952" s="54">
        <v>12102.659325058592</v>
      </c>
      <c r="R3952" s="55">
        <v>0.98797802097207899</v>
      </c>
      <c r="S3952" s="121">
        <v>12972.144963559935</v>
      </c>
      <c r="T3952" s="54">
        <v>12145.208122364773</v>
      </c>
      <c r="U3952" s="55">
        <v>0.99145141268114445</v>
      </c>
    </row>
    <row r="3953" spans="1:21" ht="13" x14ac:dyDescent="0.3">
      <c r="A3953" s="44" t="s">
        <v>3367</v>
      </c>
      <c r="B3953" s="44" t="s">
        <v>9653</v>
      </c>
      <c r="C3953" s="98" t="s">
        <v>1233</v>
      </c>
      <c r="D3953" s="98" t="s">
        <v>13130</v>
      </c>
      <c r="E3953" s="98" t="s">
        <v>428</v>
      </c>
      <c r="F3953" s="122">
        <v>1.0381617318423324</v>
      </c>
      <c r="G3953" s="122">
        <v>1.048038126110981</v>
      </c>
      <c r="H3953" s="99">
        <v>14823.583333333336</v>
      </c>
      <c r="I3953" s="53">
        <v>15389.276945442471</v>
      </c>
      <c r="J3953" s="54">
        <v>14543.46503737015</v>
      </c>
      <c r="K3953" s="55">
        <v>0.9811031995662417</v>
      </c>
      <c r="L3953" s="121">
        <v>15535.680498916639</v>
      </c>
      <c r="M3953" s="54">
        <v>14545.212669614779</v>
      </c>
      <c r="N3953" s="120">
        <v>0.98122109496341592</v>
      </c>
      <c r="O3953" s="123">
        <v>14951.646353396929</v>
      </c>
      <c r="P3953" s="53">
        <v>15522.227072136649</v>
      </c>
      <c r="Q3953" s="54">
        <v>14669.2234415945</v>
      </c>
      <c r="R3953" s="55">
        <v>0.98111091547197649</v>
      </c>
      <c r="S3953" s="121">
        <v>15669.8954264882</v>
      </c>
      <c r="T3953" s="54">
        <v>14670.984771215764</v>
      </c>
      <c r="U3953" s="55">
        <v>0.98122871718956894</v>
      </c>
    </row>
    <row r="3954" spans="1:21" ht="13" x14ac:dyDescent="0.3">
      <c r="A3954" s="44" t="s">
        <v>3366</v>
      </c>
      <c r="B3954" s="44" t="s">
        <v>9652</v>
      </c>
      <c r="C3954" s="98" t="s">
        <v>1233</v>
      </c>
      <c r="D3954" s="98" t="s">
        <v>13130</v>
      </c>
      <c r="E3954" s="98" t="s">
        <v>427</v>
      </c>
      <c r="F3954" s="122">
        <v>1.0454281540442512</v>
      </c>
      <c r="G3954" s="122">
        <v>1.0589568593676679</v>
      </c>
      <c r="H3954" s="99">
        <v>18305.333333333332</v>
      </c>
      <c r="I3954" s="53">
        <v>19136.910835831364</v>
      </c>
      <c r="J3954" s="54">
        <v>18085.12476907545</v>
      </c>
      <c r="K3954" s="55">
        <v>0.98797025106028036</v>
      </c>
      <c r="L3954" s="121">
        <v>19384.558296344949</v>
      </c>
      <c r="M3954" s="54">
        <v>18148.707611909529</v>
      </c>
      <c r="N3954" s="120">
        <v>0.99144371104466078</v>
      </c>
      <c r="O3954" s="123">
        <v>18462.407661075289</v>
      </c>
      <c r="P3954" s="53">
        <v>19301.120760330381</v>
      </c>
      <c r="Q3954" s="54">
        <v>18240.452983368916</v>
      </c>
      <c r="R3954" s="55">
        <v>0.9879780209720791</v>
      </c>
      <c r="S3954" s="121">
        <v>19550.89323313786</v>
      </c>
      <c r="T3954" s="54">
        <v>18304.580157068282</v>
      </c>
      <c r="U3954" s="55">
        <v>0.99145141268114456</v>
      </c>
    </row>
    <row r="3955" spans="1:21" ht="13" x14ac:dyDescent="0.3">
      <c r="A3955" s="44" t="s">
        <v>3365</v>
      </c>
      <c r="B3955" s="44" t="s">
        <v>9651</v>
      </c>
      <c r="C3955" s="98" t="s">
        <v>1233</v>
      </c>
      <c r="D3955" s="98" t="s">
        <v>13130</v>
      </c>
      <c r="E3955" s="98" t="s">
        <v>427</v>
      </c>
      <c r="F3955" s="122">
        <v>1.0454281540442512</v>
      </c>
      <c r="G3955" s="122">
        <v>1.0589568593676679</v>
      </c>
      <c r="H3955" s="99">
        <v>12488.416666666666</v>
      </c>
      <c r="I3955" s="53">
        <v>13055.742382768793</v>
      </c>
      <c r="J3955" s="54">
        <v>12338.184149512055</v>
      </c>
      <c r="K3955" s="55">
        <v>0.98797025106028036</v>
      </c>
      <c r="L3955" s="121">
        <v>13224.694491808174</v>
      </c>
      <c r="M3955" s="54">
        <v>12381.562165071991</v>
      </c>
      <c r="N3955" s="120">
        <v>0.99144371104466078</v>
      </c>
      <c r="O3955" s="123">
        <v>12599.884169138157</v>
      </c>
      <c r="P3955" s="53">
        <v>13172.273648113487</v>
      </c>
      <c r="Q3955" s="54">
        <v>12448.408625902544</v>
      </c>
      <c r="R3955" s="55">
        <v>0.98797802097207899</v>
      </c>
      <c r="S3955" s="121">
        <v>13342.73376814694</v>
      </c>
      <c r="T3955" s="54">
        <v>12492.172959110814</v>
      </c>
      <c r="U3955" s="55">
        <v>0.99145141268114456</v>
      </c>
    </row>
    <row r="3956" spans="1:21" ht="13" x14ac:dyDescent="0.3">
      <c r="A3956" s="44" t="s">
        <v>3364</v>
      </c>
      <c r="B3956" s="44" t="s">
        <v>9650</v>
      </c>
      <c r="C3956" s="98" t="s">
        <v>1092</v>
      </c>
      <c r="D3956" s="98" t="s">
        <v>13143</v>
      </c>
      <c r="E3956" s="98" t="s">
        <v>428</v>
      </c>
      <c r="F3956" s="122">
        <v>1.0381617318423324</v>
      </c>
      <c r="G3956" s="122">
        <v>1.048038126110981</v>
      </c>
      <c r="H3956" s="99">
        <v>10409.416666666668</v>
      </c>
      <c r="I3956" s="53">
        <v>10806.658034135107</v>
      </c>
      <c r="J3956" s="54">
        <v>10212.71199728483</v>
      </c>
      <c r="K3956" s="55">
        <v>0.9811031995662417</v>
      </c>
      <c r="L3956" s="121">
        <v>10909.465537241749</v>
      </c>
      <c r="M3956" s="54">
        <v>10213.9392195971</v>
      </c>
      <c r="N3956" s="120">
        <v>0.98122109496341603</v>
      </c>
      <c r="O3956" s="123">
        <v>10506.919794255922</v>
      </c>
      <c r="P3956" s="53">
        <v>10907.882049933211</v>
      </c>
      <c r="Q3956" s="54">
        <v>10308.453698133058</v>
      </c>
      <c r="R3956" s="55">
        <v>0.98111091547197649</v>
      </c>
      <c r="S3956" s="121">
        <v>11011.652532370352</v>
      </c>
      <c r="T3956" s="54">
        <v>10309.69143133143</v>
      </c>
      <c r="U3956" s="55">
        <v>0.98122871718956917</v>
      </c>
    </row>
    <row r="3957" spans="1:21" ht="13" x14ac:dyDescent="0.3">
      <c r="A3957" s="44" t="s">
        <v>3363</v>
      </c>
      <c r="B3957" s="44" t="s">
        <v>7794</v>
      </c>
      <c r="C3957" s="98" t="s">
        <v>1233</v>
      </c>
      <c r="D3957" s="98" t="s">
        <v>13130</v>
      </c>
      <c r="E3957" s="98" t="s">
        <v>427</v>
      </c>
      <c r="F3957" s="122">
        <v>1.0454281540442512</v>
      </c>
      <c r="G3957" s="122">
        <v>1.0589568593676679</v>
      </c>
      <c r="H3957" s="99">
        <v>12163.833333333332</v>
      </c>
      <c r="I3957" s="53">
        <v>12716.413827768596</v>
      </c>
      <c r="J3957" s="54">
        <v>12017.505472188739</v>
      </c>
      <c r="K3957" s="55">
        <v>0.98797025106028036</v>
      </c>
      <c r="L3957" s="121">
        <v>12880.974744538416</v>
      </c>
      <c r="M3957" s="54">
        <v>12059.756060528745</v>
      </c>
      <c r="N3957" s="120">
        <v>0.99144371104466078</v>
      </c>
      <c r="O3957" s="123">
        <v>12267.691133379443</v>
      </c>
      <c r="P3957" s="53">
        <v>12824.989695953898</v>
      </c>
      <c r="Q3957" s="54">
        <v>12120.209207852942</v>
      </c>
      <c r="R3957" s="55">
        <v>0.98797802097207887</v>
      </c>
      <c r="S3957" s="121">
        <v>12990.955674296081</v>
      </c>
      <c r="T3957" s="54">
        <v>12162.819704525</v>
      </c>
      <c r="U3957" s="55">
        <v>0.99145141268114456</v>
      </c>
    </row>
    <row r="3958" spans="1:21" ht="13" x14ac:dyDescent="0.3">
      <c r="A3958" s="44" t="s">
        <v>3362</v>
      </c>
      <c r="B3958" s="44" t="s">
        <v>9649</v>
      </c>
      <c r="C3958" s="98" t="s">
        <v>1233</v>
      </c>
      <c r="D3958" s="98" t="s">
        <v>13130</v>
      </c>
      <c r="E3958" s="98" t="s">
        <v>427</v>
      </c>
      <c r="F3958" s="122">
        <v>1.0454281540442512</v>
      </c>
      <c r="G3958" s="122">
        <v>1.0589568593676679</v>
      </c>
      <c r="H3958" s="99">
        <v>6553.4166666666661</v>
      </c>
      <c r="I3958" s="53">
        <v>6851.1262885161623</v>
      </c>
      <c r="J3958" s="54">
        <v>6474.5807094692909</v>
      </c>
      <c r="K3958" s="55">
        <v>0.98797025106028025</v>
      </c>
      <c r="L3958" s="121">
        <v>6939.7855314610642</v>
      </c>
      <c r="M3958" s="54">
        <v>6497.34374002193</v>
      </c>
      <c r="N3958" s="120">
        <v>0.99144371104466078</v>
      </c>
      <c r="O3958" s="123">
        <v>6613.9933895484828</v>
      </c>
      <c r="P3958" s="53">
        <v>6914.4549000965499</v>
      </c>
      <c r="Q3958" s="54">
        <v>6534.4800997285229</v>
      </c>
      <c r="R3958" s="55">
        <v>0.98797802097207899</v>
      </c>
      <c r="S3958" s="121">
        <v>7003.933667674778</v>
      </c>
      <c r="T3958" s="54">
        <v>6557.4530895315947</v>
      </c>
      <c r="U3958" s="55">
        <v>0.99145141268114456</v>
      </c>
    </row>
    <row r="3959" spans="1:21" ht="13" x14ac:dyDescent="0.3">
      <c r="A3959" s="44" t="s">
        <v>3361</v>
      </c>
      <c r="B3959" s="44" t="s">
        <v>9648</v>
      </c>
      <c r="C3959" s="98" t="s">
        <v>1233</v>
      </c>
      <c r="D3959" s="98" t="s">
        <v>13130</v>
      </c>
      <c r="E3959" s="98" t="s">
        <v>427</v>
      </c>
      <c r="F3959" s="122">
        <v>1.0454281540442512</v>
      </c>
      <c r="G3959" s="122">
        <v>1.0589568593676679</v>
      </c>
      <c r="H3959" s="99">
        <v>3998.333333333333</v>
      </c>
      <c r="I3959" s="53">
        <v>4179.9702359202638</v>
      </c>
      <c r="J3959" s="54">
        <v>3950.2343871560201</v>
      </c>
      <c r="K3959" s="55">
        <v>0.98797025106028025</v>
      </c>
      <c r="L3959" s="121">
        <v>4234.0625093717254</v>
      </c>
      <c r="M3959" s="54">
        <v>3964.1224379935684</v>
      </c>
      <c r="N3959" s="120">
        <v>0.99144371104466078</v>
      </c>
      <c r="O3959" s="123">
        <v>4030.5061695350337</v>
      </c>
      <c r="P3959" s="53">
        <v>4213.6046246809756</v>
      </c>
      <c r="Q3959" s="54">
        <v>3982.0515088929769</v>
      </c>
      <c r="R3959" s="55">
        <v>0.98797802097207887</v>
      </c>
      <c r="S3959" s="121">
        <v>4268.1321549528284</v>
      </c>
      <c r="T3959" s="54">
        <v>3996.0510356055775</v>
      </c>
      <c r="U3959" s="55">
        <v>0.99145141268114445</v>
      </c>
    </row>
    <row r="3960" spans="1:21" ht="13" x14ac:dyDescent="0.3">
      <c r="A3960" s="44" t="s">
        <v>3360</v>
      </c>
      <c r="B3960" s="44" t="s">
        <v>9647</v>
      </c>
      <c r="C3960" s="98" t="s">
        <v>1233</v>
      </c>
      <c r="D3960" s="98" t="s">
        <v>13130</v>
      </c>
      <c r="E3960" s="98" t="s">
        <v>428</v>
      </c>
      <c r="F3960" s="122">
        <v>1.0381617318423324</v>
      </c>
      <c r="G3960" s="122">
        <v>1.048038126110981</v>
      </c>
      <c r="H3960" s="99">
        <v>21219.083333333332</v>
      </c>
      <c r="I3960" s="53">
        <v>22028.840301440105</v>
      </c>
      <c r="J3960" s="54">
        <v>20818.110550196045</v>
      </c>
      <c r="K3960" s="55">
        <v>0.9811031995662417</v>
      </c>
      <c r="L3960" s="121">
        <v>22238.408334459415</v>
      </c>
      <c r="M3960" s="54">
        <v>20820.612182453304</v>
      </c>
      <c r="N3960" s="120">
        <v>0.98122109496341603</v>
      </c>
      <c r="O3960" s="123">
        <v>21408.622870267223</v>
      </c>
      <c r="P3960" s="53">
        <v>22225.612995355987</v>
      </c>
      <c r="Q3960" s="54">
        <v>21004.23358324217</v>
      </c>
      <c r="R3960" s="55">
        <v>0.9811109154719766</v>
      </c>
      <c r="S3960" s="121">
        <v>22437.052995571554</v>
      </c>
      <c r="T3960" s="54">
        <v>21006.755555787578</v>
      </c>
      <c r="U3960" s="55">
        <v>0.98122871718956906</v>
      </c>
    </row>
    <row r="3961" spans="1:21" ht="13" x14ac:dyDescent="0.3">
      <c r="A3961" s="44" t="s">
        <v>3359</v>
      </c>
      <c r="B3961" s="44" t="s">
        <v>9646</v>
      </c>
      <c r="C3961" s="98" t="s">
        <v>1233</v>
      </c>
      <c r="D3961" s="98" t="s">
        <v>13130</v>
      </c>
      <c r="E3961" s="98" t="s">
        <v>427</v>
      </c>
      <c r="F3961" s="122">
        <v>1.0454281540442512</v>
      </c>
      <c r="G3961" s="122">
        <v>1.0589568593676679</v>
      </c>
      <c r="H3961" s="99">
        <v>11051.833333333332</v>
      </c>
      <c r="I3961" s="53">
        <v>11553.897720471388</v>
      </c>
      <c r="J3961" s="54">
        <v>10918.882553009706</v>
      </c>
      <c r="K3961" s="55">
        <v>0.98797025106028025</v>
      </c>
      <c r="L3961" s="121">
        <v>11703.41471692157</v>
      </c>
      <c r="M3961" s="54">
        <v>10957.270653847083</v>
      </c>
      <c r="N3961" s="120">
        <v>0.99144371104466089</v>
      </c>
      <c r="O3961" s="123">
        <v>11145.227101764707</v>
      </c>
      <c r="P3961" s="53">
        <v>11651.534195401837</v>
      </c>
      <c r="Q3961" s="54">
        <v>11011.239415285874</v>
      </c>
      <c r="R3961" s="55">
        <v>0.98797802097207887</v>
      </c>
      <c r="S3961" s="121">
        <v>11802.31468862417</v>
      </c>
      <c r="T3961" s="54">
        <v>11049.951154696797</v>
      </c>
      <c r="U3961" s="55">
        <v>0.99145141268114456</v>
      </c>
    </row>
    <row r="3962" spans="1:21" ht="13" x14ac:dyDescent="0.3">
      <c r="A3962" s="44" t="s">
        <v>3358</v>
      </c>
      <c r="B3962" s="44" t="s">
        <v>9645</v>
      </c>
      <c r="C3962" s="98" t="s">
        <v>1233</v>
      </c>
      <c r="D3962" s="98" t="s">
        <v>13130</v>
      </c>
      <c r="E3962" s="98" t="s">
        <v>428</v>
      </c>
      <c r="F3962" s="122">
        <v>1.0381617318423324</v>
      </c>
      <c r="G3962" s="122">
        <v>1.048038126110981</v>
      </c>
      <c r="H3962" s="99">
        <v>10524</v>
      </c>
      <c r="I3962" s="53">
        <v>10925.614065908707</v>
      </c>
      <c r="J3962" s="54">
        <v>10325.130072235128</v>
      </c>
      <c r="K3962" s="55">
        <v>0.9811031995662417</v>
      </c>
      <c r="L3962" s="121">
        <v>11029.553239191964</v>
      </c>
      <c r="M3962" s="54">
        <v>10326.37080339499</v>
      </c>
      <c r="N3962" s="120">
        <v>0.98122109496341592</v>
      </c>
      <c r="O3962" s="123">
        <v>10628.086392111138</v>
      </c>
      <c r="P3962" s="53">
        <v>11033.672575004024</v>
      </c>
      <c r="Q3962" s="54">
        <v>10427.331569879414</v>
      </c>
      <c r="R3962" s="55">
        <v>0.98111091547197649</v>
      </c>
      <c r="S3962" s="121">
        <v>11138.639746533774</v>
      </c>
      <c r="T3962" s="54">
        <v>10428.583576711126</v>
      </c>
      <c r="U3962" s="55">
        <v>0.98122871718956894</v>
      </c>
    </row>
    <row r="3963" spans="1:21" ht="13" x14ac:dyDescent="0.3">
      <c r="A3963" s="44" t="s">
        <v>3357</v>
      </c>
      <c r="B3963" s="44" t="s">
        <v>9644</v>
      </c>
      <c r="C3963" s="98" t="s">
        <v>1233</v>
      </c>
      <c r="D3963" s="98" t="s">
        <v>13130</v>
      </c>
      <c r="E3963" s="98" t="s">
        <v>428</v>
      </c>
      <c r="F3963" s="122">
        <v>1.0381617318423324</v>
      </c>
      <c r="G3963" s="122">
        <v>1.048038126110981</v>
      </c>
      <c r="H3963" s="99">
        <v>10097.5</v>
      </c>
      <c r="I3963" s="53">
        <v>10482.838087277951</v>
      </c>
      <c r="J3963" s="54">
        <v>9906.6895576201241</v>
      </c>
      <c r="K3963" s="55">
        <v>0.98110319956624159</v>
      </c>
      <c r="L3963" s="121">
        <v>10582.564978405631</v>
      </c>
      <c r="M3963" s="54">
        <v>9907.8800063930939</v>
      </c>
      <c r="N3963" s="120">
        <v>0.98122109496341614</v>
      </c>
      <c r="O3963" s="123">
        <v>10186.28219511015</v>
      </c>
      <c r="P3963" s="53">
        <v>10575.008364710269</v>
      </c>
      <c r="Q3963" s="54">
        <v>9993.8726497004136</v>
      </c>
      <c r="R3963" s="55">
        <v>0.98111091547197649</v>
      </c>
      <c r="S3963" s="121">
        <v>10675.612103800893</v>
      </c>
      <c r="T3963" s="54">
        <v>9995.0726112388802</v>
      </c>
      <c r="U3963" s="55">
        <v>0.98122871718956906</v>
      </c>
    </row>
    <row r="3964" spans="1:21" ht="13" x14ac:dyDescent="0.3">
      <c r="A3964" s="44" t="s">
        <v>3356</v>
      </c>
      <c r="B3964" s="44" t="s">
        <v>9643</v>
      </c>
      <c r="C3964" s="98" t="s">
        <v>1233</v>
      </c>
      <c r="D3964" s="98" t="s">
        <v>13130</v>
      </c>
      <c r="E3964" s="98" t="s">
        <v>427</v>
      </c>
      <c r="F3964" s="122">
        <v>1.0454281540442512</v>
      </c>
      <c r="G3964" s="122">
        <v>1.0589568593676679</v>
      </c>
      <c r="H3964" s="99">
        <v>17574.083333333332</v>
      </c>
      <c r="I3964" s="53">
        <v>18372.441498186505</v>
      </c>
      <c r="J3964" s="54">
        <v>17362.671522987617</v>
      </c>
      <c r="K3964" s="55">
        <v>0.98797025106028014</v>
      </c>
      <c r="L3964" s="121">
        <v>18610.196092932343</v>
      </c>
      <c r="M3964" s="54">
        <v>17423.714398208122</v>
      </c>
      <c r="N3964" s="120">
        <v>0.99144371104466078</v>
      </c>
      <c r="O3964" s="123">
        <v>17720.888499192988</v>
      </c>
      <c r="P3964" s="53">
        <v>18525.915751735327</v>
      </c>
      <c r="Q3964" s="54">
        <v>17507.848349299566</v>
      </c>
      <c r="R3964" s="55">
        <v>0.9879780209720791</v>
      </c>
      <c r="S3964" s="121">
        <v>18765.656430310031</v>
      </c>
      <c r="T3964" s="54">
        <v>17569.399936489932</v>
      </c>
      <c r="U3964" s="55">
        <v>0.99145141268114434</v>
      </c>
    </row>
    <row r="3965" spans="1:21" ht="13" x14ac:dyDescent="0.3">
      <c r="A3965" s="44" t="s">
        <v>3355</v>
      </c>
      <c r="B3965" s="44" t="s">
        <v>9642</v>
      </c>
      <c r="C3965" s="98" t="s">
        <v>1233</v>
      </c>
      <c r="D3965" s="98" t="s">
        <v>13130</v>
      </c>
      <c r="E3965" s="98" t="s">
        <v>428</v>
      </c>
      <c r="F3965" s="122">
        <v>1.0381617318423324</v>
      </c>
      <c r="G3965" s="122">
        <v>1.048038126110981</v>
      </c>
      <c r="H3965" s="99">
        <v>20141.083333333332</v>
      </c>
      <c r="I3965" s="53">
        <v>20909.701954514068</v>
      </c>
      <c r="J3965" s="54">
        <v>19760.481301063635</v>
      </c>
      <c r="K3965" s="55">
        <v>0.98110319956624159</v>
      </c>
      <c r="L3965" s="121">
        <v>21108.623234511775</v>
      </c>
      <c r="M3965" s="54">
        <v>19762.855842082739</v>
      </c>
      <c r="N3965" s="120">
        <v>0.98122109496341592</v>
      </c>
      <c r="O3965" s="123">
        <v>20313.793205211856</v>
      </c>
      <c r="P3965" s="53">
        <v>21089.002734209746</v>
      </c>
      <c r="Q3965" s="54">
        <v>19930.084248273823</v>
      </c>
      <c r="R3965" s="55">
        <v>0.9811109154719766</v>
      </c>
      <c r="S3965" s="121">
        <v>21289.629764996211</v>
      </c>
      <c r="T3965" s="54">
        <v>19932.477248004212</v>
      </c>
      <c r="U3965" s="55">
        <v>0.98122871718956894</v>
      </c>
    </row>
    <row r="3966" spans="1:21" ht="13" x14ac:dyDescent="0.3">
      <c r="A3966" s="44" t="s">
        <v>3354</v>
      </c>
      <c r="B3966" s="44" t="s">
        <v>9641</v>
      </c>
      <c r="C3966" s="98" t="s">
        <v>1233</v>
      </c>
      <c r="D3966" s="98" t="s">
        <v>13130</v>
      </c>
      <c r="E3966" s="98" t="s">
        <v>427</v>
      </c>
      <c r="F3966" s="122">
        <v>1.0454281540442512</v>
      </c>
      <c r="G3966" s="122">
        <v>1.0589568593676679</v>
      </c>
      <c r="H3966" s="99">
        <v>10313.5</v>
      </c>
      <c r="I3966" s="53">
        <v>10782.023266735385</v>
      </c>
      <c r="J3966" s="54">
        <v>10189.4311843102</v>
      </c>
      <c r="K3966" s="55">
        <v>0.98797025106028025</v>
      </c>
      <c r="L3966" s="121">
        <v>10921.551569088444</v>
      </c>
      <c r="M3966" s="54">
        <v>10225.254713859109</v>
      </c>
      <c r="N3966" s="120">
        <v>0.99144371104466078</v>
      </c>
      <c r="O3966" s="123">
        <v>10400.829814324736</v>
      </c>
      <c r="P3966" s="53">
        <v>10873.320313317919</v>
      </c>
      <c r="Q3966" s="54">
        <v>10275.791256423949</v>
      </c>
      <c r="R3966" s="55">
        <v>0.98797802097207899</v>
      </c>
      <c r="S3966" s="121">
        <v>11014.030074994927</v>
      </c>
      <c r="T3966" s="54">
        <v>10311.917412468425</v>
      </c>
      <c r="U3966" s="55">
        <v>0.99145141268114445</v>
      </c>
    </row>
    <row r="3967" spans="1:21" ht="13" x14ac:dyDescent="0.3">
      <c r="A3967" s="44" t="s">
        <v>3353</v>
      </c>
      <c r="B3967" s="44" t="s">
        <v>9640</v>
      </c>
      <c r="C3967" s="98" t="s">
        <v>1233</v>
      </c>
      <c r="D3967" s="98" t="s">
        <v>13130</v>
      </c>
      <c r="E3967" s="98" t="s">
        <v>428</v>
      </c>
      <c r="F3967" s="122">
        <v>1.0381617318423324</v>
      </c>
      <c r="G3967" s="122">
        <v>1.048038126110981</v>
      </c>
      <c r="H3967" s="99">
        <v>11557.166666666666</v>
      </c>
      <c r="I3967" s="53">
        <v>11998.208161857143</v>
      </c>
      <c r="J3967" s="54">
        <v>11338.773194586982</v>
      </c>
      <c r="K3967" s="55">
        <v>0.9811031995662417</v>
      </c>
      <c r="L3967" s="121">
        <v>12112.351296485625</v>
      </c>
      <c r="M3967" s="54">
        <v>11340.135731341357</v>
      </c>
      <c r="N3967" s="120">
        <v>0.98122109496341592</v>
      </c>
      <c r="O3967" s="123">
        <v>11661.110381118913</v>
      </c>
      <c r="P3967" s="53">
        <v>12106.118548467011</v>
      </c>
      <c r="Q3967" s="54">
        <v>11440.842681439346</v>
      </c>
      <c r="R3967" s="55">
        <v>0.98111091547197649</v>
      </c>
      <c r="S3967" s="121">
        <v>12221.288272201173</v>
      </c>
      <c r="T3967" s="54">
        <v>11442.216380271277</v>
      </c>
      <c r="U3967" s="55">
        <v>0.98122871718956894</v>
      </c>
    </row>
    <row r="3968" spans="1:21" ht="13" x14ac:dyDescent="0.3">
      <c r="A3968" s="44" t="s">
        <v>3352</v>
      </c>
      <c r="B3968" s="44" t="s">
        <v>9639</v>
      </c>
      <c r="C3968" s="98" t="s">
        <v>1233</v>
      </c>
      <c r="D3968" s="98" t="s">
        <v>13130</v>
      </c>
      <c r="E3968" s="98" t="s">
        <v>427</v>
      </c>
      <c r="F3968" s="122">
        <v>1.0454281540442512</v>
      </c>
      <c r="G3968" s="122">
        <v>1.0589568593676679</v>
      </c>
      <c r="H3968" s="99">
        <v>12739.666666666668</v>
      </c>
      <c r="I3968" s="53">
        <v>13318.406206472413</v>
      </c>
      <c r="J3968" s="54">
        <v>12586.411675090952</v>
      </c>
      <c r="K3968" s="55">
        <v>0.98797025106028036</v>
      </c>
      <c r="L3968" s="121">
        <v>13490.757402724301</v>
      </c>
      <c r="M3968" s="54">
        <v>12630.662397471964</v>
      </c>
      <c r="N3968" s="120">
        <v>0.99144371104466078</v>
      </c>
      <c r="O3968" s="123">
        <v>12851.420606134136</v>
      </c>
      <c r="P3968" s="53">
        <v>13435.236921117061</v>
      </c>
      <c r="Q3968" s="54">
        <v>12696.921097128199</v>
      </c>
      <c r="R3968" s="55">
        <v>0.98797802097207899</v>
      </c>
      <c r="S3968" s="121">
        <v>13609.100003484735</v>
      </c>
      <c r="T3968" s="54">
        <v>12741.559114911259</v>
      </c>
      <c r="U3968" s="55">
        <v>0.99145141268114445</v>
      </c>
    </row>
    <row r="3969" spans="1:21" ht="13" x14ac:dyDescent="0.3">
      <c r="A3969" s="44" t="s">
        <v>3351</v>
      </c>
      <c r="B3969" s="44" t="s">
        <v>9638</v>
      </c>
      <c r="C3969" s="98" t="s">
        <v>1233</v>
      </c>
      <c r="D3969" s="98" t="s">
        <v>13130</v>
      </c>
      <c r="E3969" s="98" t="s">
        <v>428</v>
      </c>
      <c r="F3969" s="122">
        <v>1.0381617318423324</v>
      </c>
      <c r="G3969" s="122">
        <v>1.048038126110981</v>
      </c>
      <c r="H3969" s="99">
        <v>9857.6666666666661</v>
      </c>
      <c r="I3969" s="53">
        <v>10233.852298591099</v>
      </c>
      <c r="J3969" s="54">
        <v>9671.3883069241547</v>
      </c>
      <c r="K3969" s="55">
        <v>0.9811031995662417</v>
      </c>
      <c r="L3969" s="121">
        <v>10331.210501160012</v>
      </c>
      <c r="M3969" s="54">
        <v>9672.5504804510329</v>
      </c>
      <c r="N3969" s="120">
        <v>0.98122109496341592</v>
      </c>
      <c r="O3969" s="123">
        <v>9944.1023532940417</v>
      </c>
      <c r="P3969" s="53">
        <v>10323.586520713156</v>
      </c>
      <c r="Q3969" s="54">
        <v>9756.2673633873528</v>
      </c>
      <c r="R3969" s="55">
        <v>0.98111091547197649</v>
      </c>
      <c r="S3969" s="121">
        <v>10421.798396202084</v>
      </c>
      <c r="T3969" s="54">
        <v>9757.4387957244871</v>
      </c>
      <c r="U3969" s="55">
        <v>0.98122871718956906</v>
      </c>
    </row>
    <row r="3970" spans="1:21" ht="13" x14ac:dyDescent="0.3">
      <c r="A3970" s="44" t="s">
        <v>3350</v>
      </c>
      <c r="B3970" s="44" t="s">
        <v>9637</v>
      </c>
      <c r="C3970" s="98" t="s">
        <v>1233</v>
      </c>
      <c r="D3970" s="98" t="s">
        <v>13130</v>
      </c>
      <c r="E3970" s="98" t="s">
        <v>427</v>
      </c>
      <c r="F3970" s="122">
        <v>1.0454281540442512</v>
      </c>
      <c r="G3970" s="122">
        <v>1.0589568593676679</v>
      </c>
      <c r="H3970" s="99">
        <v>8235.5</v>
      </c>
      <c r="I3970" s="53">
        <v>8609.6235626314301</v>
      </c>
      <c r="J3970" s="54">
        <v>8136.4290026069384</v>
      </c>
      <c r="K3970" s="55">
        <v>0.98797025106028025</v>
      </c>
      <c r="L3970" s="121">
        <v>8721.0392153224293</v>
      </c>
      <c r="M3970" s="54">
        <v>8165.0346823083037</v>
      </c>
      <c r="N3970" s="120">
        <v>0.99144371104466078</v>
      </c>
      <c r="O3970" s="123">
        <v>8309.0478160047132</v>
      </c>
      <c r="P3970" s="53">
        <v>8686.5125201512237</v>
      </c>
      <c r="Q3970" s="54">
        <v>8209.1566174187119</v>
      </c>
      <c r="R3970" s="55">
        <v>0.98797802097207899</v>
      </c>
      <c r="S3970" s="121">
        <v>8798.9231795721316</v>
      </c>
      <c r="T3970" s="54">
        <v>8238.0171952130513</v>
      </c>
      <c r="U3970" s="55">
        <v>0.99145141268114445</v>
      </c>
    </row>
    <row r="3971" spans="1:21" ht="13" x14ac:dyDescent="0.3">
      <c r="A3971" s="44" t="s">
        <v>3349</v>
      </c>
      <c r="B3971" s="44" t="s">
        <v>9636</v>
      </c>
      <c r="C3971" s="98" t="s">
        <v>1233</v>
      </c>
      <c r="D3971" s="98" t="s">
        <v>13130</v>
      </c>
      <c r="E3971" s="98" t="s">
        <v>427</v>
      </c>
      <c r="F3971" s="122">
        <v>1.0454281540442512</v>
      </c>
      <c r="G3971" s="122">
        <v>1.0589568593676679</v>
      </c>
      <c r="H3971" s="99">
        <v>22269.916666666664</v>
      </c>
      <c r="I3971" s="53">
        <v>23281.597871552633</v>
      </c>
      <c r="J3971" s="54">
        <v>22002.015160258183</v>
      </c>
      <c r="K3971" s="55">
        <v>0.98797025106028025</v>
      </c>
      <c r="L3971" s="121">
        <v>23582.881011713016</v>
      </c>
      <c r="M3971" s="54">
        <v>22079.368824655339</v>
      </c>
      <c r="N3971" s="120">
        <v>0.99144371104466078</v>
      </c>
      <c r="O3971" s="123">
        <v>22460.624985671238</v>
      </c>
      <c r="P3971" s="53">
        <v>23480.969717450469</v>
      </c>
      <c r="Q3971" s="54">
        <v>22190.603823139503</v>
      </c>
      <c r="R3971" s="55">
        <v>0.9879780209720791</v>
      </c>
      <c r="S3971" s="121">
        <v>23784.832894261384</v>
      </c>
      <c r="T3971" s="54">
        <v>22268.61837174516</v>
      </c>
      <c r="U3971" s="55">
        <v>0.99145141268114456</v>
      </c>
    </row>
    <row r="3972" spans="1:21" ht="13" x14ac:dyDescent="0.3">
      <c r="A3972" s="44" t="s">
        <v>3348</v>
      </c>
      <c r="B3972" s="44" t="s">
        <v>9635</v>
      </c>
      <c r="C3972" s="98" t="s">
        <v>1233</v>
      </c>
      <c r="D3972" s="98" t="s">
        <v>13130</v>
      </c>
      <c r="E3972" s="98" t="s">
        <v>427</v>
      </c>
      <c r="F3972" s="122">
        <v>1.0454281540442512</v>
      </c>
      <c r="G3972" s="122">
        <v>1.0589568593676679</v>
      </c>
      <c r="H3972" s="99">
        <v>6926.9166666666679</v>
      </c>
      <c r="I3972" s="53">
        <v>7241.5937040516919</v>
      </c>
      <c r="J3972" s="54">
        <v>6843.5875982403077</v>
      </c>
      <c r="K3972" s="55">
        <v>0.98797025106028025</v>
      </c>
      <c r="L3972" s="121">
        <v>7335.3059184348895</v>
      </c>
      <c r="M3972" s="54">
        <v>6867.6479660971127</v>
      </c>
      <c r="N3972" s="120">
        <v>0.99144371104466078</v>
      </c>
      <c r="O3972" s="123">
        <v>6986.4376726707333</v>
      </c>
      <c r="P3972" s="53">
        <v>7303.8186394853792</v>
      </c>
      <c r="Q3972" s="54">
        <v>6902.4468654900093</v>
      </c>
      <c r="R3972" s="55">
        <v>0.9879780209720791</v>
      </c>
      <c r="S3972" s="121">
        <v>7398.3360960193586</v>
      </c>
      <c r="T3972" s="54">
        <v>6926.7135001781653</v>
      </c>
      <c r="U3972" s="55">
        <v>0.99145141268114445</v>
      </c>
    </row>
    <row r="3973" spans="1:21" ht="13" x14ac:dyDescent="0.3">
      <c r="A3973" s="44" t="s">
        <v>3347</v>
      </c>
      <c r="B3973" s="44" t="s">
        <v>13399</v>
      </c>
      <c r="C3973" s="98" t="s">
        <v>1233</v>
      </c>
      <c r="D3973" s="98" t="s">
        <v>13130</v>
      </c>
      <c r="E3973" s="98" t="s">
        <v>428</v>
      </c>
      <c r="F3973" s="122">
        <v>1.0381617318423324</v>
      </c>
      <c r="G3973" s="122">
        <v>1.048038126110981</v>
      </c>
      <c r="H3973" s="99">
        <v>17014.75</v>
      </c>
      <c r="I3973" s="53">
        <v>17664.062326864325</v>
      </c>
      <c r="J3973" s="54">
        <v>16693.225664819711</v>
      </c>
      <c r="K3973" s="55">
        <v>0.9811031995662417</v>
      </c>
      <c r="L3973" s="121">
        <v>17832.106706246814</v>
      </c>
      <c r="M3973" s="54">
        <v>16695.231625528781</v>
      </c>
      <c r="N3973" s="120">
        <v>0.98122109496341592</v>
      </c>
      <c r="O3973" s="123">
        <v>17162.209620630212</v>
      </c>
      <c r="P3973" s="53">
        <v>17817.1492619946</v>
      </c>
      <c r="Q3973" s="54">
        <v>16838.031192418472</v>
      </c>
      <c r="R3973" s="55">
        <v>0.9811109154719766</v>
      </c>
      <c r="S3973" s="121">
        <v>17986.650010729139</v>
      </c>
      <c r="T3973" s="54">
        <v>16840.052930189464</v>
      </c>
      <c r="U3973" s="55">
        <v>0.98122871718956906</v>
      </c>
    </row>
    <row r="3974" spans="1:21" ht="13" x14ac:dyDescent="0.3">
      <c r="A3974" s="44" t="s">
        <v>3346</v>
      </c>
      <c r="B3974" s="44" t="s">
        <v>9634</v>
      </c>
      <c r="C3974" s="98" t="s">
        <v>1233</v>
      </c>
      <c r="D3974" s="98" t="s">
        <v>13130</v>
      </c>
      <c r="E3974" s="98" t="s">
        <v>428</v>
      </c>
      <c r="F3974" s="122">
        <v>1.0381617318423324</v>
      </c>
      <c r="G3974" s="122">
        <v>1.048038126110981</v>
      </c>
      <c r="H3974" s="99">
        <v>14151.916666666666</v>
      </c>
      <c r="I3974" s="53">
        <v>14691.978315555034</v>
      </c>
      <c r="J3974" s="54">
        <v>13884.490721661487</v>
      </c>
      <c r="K3974" s="55">
        <v>0.98110319956624159</v>
      </c>
      <c r="L3974" s="121">
        <v>14831.748224212093</v>
      </c>
      <c r="M3974" s="54">
        <v>13886.159167497681</v>
      </c>
      <c r="N3974" s="120">
        <v>0.98122109496341592</v>
      </c>
      <c r="O3974" s="123">
        <v>14275.857375088679</v>
      </c>
      <c r="P3974" s="53">
        <v>14820.648816056197</v>
      </c>
      <c r="Q3974" s="54">
        <v>14006.199498420621</v>
      </c>
      <c r="R3974" s="55">
        <v>0.98111091547197649</v>
      </c>
      <c r="S3974" s="121">
        <v>14961.642812015567</v>
      </c>
      <c r="T3974" s="54">
        <v>14007.881218939512</v>
      </c>
      <c r="U3974" s="55">
        <v>0.98122871718956894</v>
      </c>
    </row>
    <row r="3975" spans="1:21" ht="13" x14ac:dyDescent="0.3">
      <c r="A3975" s="44" t="s">
        <v>3345</v>
      </c>
      <c r="B3975" s="44" t="s">
        <v>9633</v>
      </c>
      <c r="C3975" s="98" t="s">
        <v>1233</v>
      </c>
      <c r="D3975" s="98" t="s">
        <v>13130</v>
      </c>
      <c r="E3975" s="98" t="s">
        <v>428</v>
      </c>
      <c r="F3975" s="122">
        <v>1.0381617318423324</v>
      </c>
      <c r="G3975" s="122">
        <v>1.048038126110981</v>
      </c>
      <c r="H3975" s="99">
        <v>11664.75</v>
      </c>
      <c r="I3975" s="53">
        <v>12109.897061507847</v>
      </c>
      <c r="J3975" s="54">
        <v>11444.323547140317</v>
      </c>
      <c r="K3975" s="55">
        <v>0.98110319956624159</v>
      </c>
      <c r="L3975" s="121">
        <v>12225.102731553066</v>
      </c>
      <c r="M3975" s="54">
        <v>11445.698767474507</v>
      </c>
      <c r="N3975" s="120">
        <v>0.98122109496341603</v>
      </c>
      <c r="O3975" s="123">
        <v>11775.661705786448</v>
      </c>
      <c r="P3975" s="53">
        <v>12225.041350068694</v>
      </c>
      <c r="Q3975" s="54">
        <v>11553.230236452438</v>
      </c>
      <c r="R3975" s="55">
        <v>0.98111091547197649</v>
      </c>
      <c r="S3975" s="121">
        <v>12341.342427849268</v>
      </c>
      <c r="T3975" s="54">
        <v>11554.617429627167</v>
      </c>
      <c r="U3975" s="55">
        <v>0.98122871718956894</v>
      </c>
    </row>
    <row r="3976" spans="1:21" ht="13" x14ac:dyDescent="0.3">
      <c r="A3976" s="44" t="s">
        <v>3344</v>
      </c>
      <c r="B3976" s="44" t="s">
        <v>9632</v>
      </c>
      <c r="C3976" s="98" t="s">
        <v>1233</v>
      </c>
      <c r="D3976" s="98" t="s">
        <v>13130</v>
      </c>
      <c r="E3976" s="98" t="s">
        <v>427</v>
      </c>
      <c r="F3976" s="122">
        <v>1.0454281540442512</v>
      </c>
      <c r="G3976" s="122">
        <v>1.0589568593676679</v>
      </c>
      <c r="H3976" s="99">
        <v>10478.75</v>
      </c>
      <c r="I3976" s="53">
        <v>10954.780269191197</v>
      </c>
      <c r="J3976" s="54">
        <v>10352.693268297911</v>
      </c>
      <c r="K3976" s="55">
        <v>0.98797025106028025</v>
      </c>
      <c r="L3976" s="121">
        <v>11096.54419009895</v>
      </c>
      <c r="M3976" s="54">
        <v>10389.090787109239</v>
      </c>
      <c r="N3976" s="120">
        <v>0.99144371104466078</v>
      </c>
      <c r="O3976" s="123">
        <v>10564.346697712775</v>
      </c>
      <c r="P3976" s="53">
        <v>11044.265466873347</v>
      </c>
      <c r="Q3976" s="54">
        <v>10437.342343269185</v>
      </c>
      <c r="R3976" s="55">
        <v>0.98797802097207887</v>
      </c>
      <c r="S3976" s="121">
        <v>11187.187400281115</v>
      </c>
      <c r="T3976" s="54">
        <v>10474.036457500715</v>
      </c>
      <c r="U3976" s="55">
        <v>0.99145141268114456</v>
      </c>
    </row>
    <row r="3977" spans="1:21" ht="13" x14ac:dyDescent="0.3">
      <c r="A3977" s="44" t="s">
        <v>3343</v>
      </c>
      <c r="B3977" s="44" t="s">
        <v>9631</v>
      </c>
      <c r="C3977" s="98" t="s">
        <v>1233</v>
      </c>
      <c r="D3977" s="98" t="s">
        <v>13130</v>
      </c>
      <c r="E3977" s="98" t="s">
        <v>427</v>
      </c>
      <c r="F3977" s="122">
        <v>1.0454281540442512</v>
      </c>
      <c r="G3977" s="122">
        <v>1.0589568593676679</v>
      </c>
      <c r="H3977" s="99">
        <v>23289.000000000004</v>
      </c>
      <c r="I3977" s="53">
        <v>24346.976279536568</v>
      </c>
      <c r="J3977" s="54">
        <v>23008.839176942871</v>
      </c>
      <c r="K3977" s="55">
        <v>0.98797025106028025</v>
      </c>
      <c r="L3977" s="121">
        <v>24662.046297813624</v>
      </c>
      <c r="M3977" s="54">
        <v>23089.732586519109</v>
      </c>
      <c r="N3977" s="120">
        <v>0.99144371104466078</v>
      </c>
      <c r="O3977" s="123">
        <v>23492.211064945914</v>
      </c>
      <c r="P3977" s="53">
        <v>24559.418848044337</v>
      </c>
      <c r="Q3977" s="54">
        <v>23209.788196203641</v>
      </c>
      <c r="R3977" s="55">
        <v>0.98797802097207899</v>
      </c>
      <c r="S3977" s="121">
        <v>24877.238048937503</v>
      </c>
      <c r="T3977" s="54">
        <v>23291.385847344241</v>
      </c>
      <c r="U3977" s="55">
        <v>0.99145141268114456</v>
      </c>
    </row>
    <row r="3978" spans="1:21" ht="13" x14ac:dyDescent="0.3">
      <c r="A3978" s="44" t="s">
        <v>3342</v>
      </c>
      <c r="B3978" s="44" t="s">
        <v>9630</v>
      </c>
      <c r="C3978" s="98" t="s">
        <v>1233</v>
      </c>
      <c r="D3978" s="98" t="s">
        <v>13130</v>
      </c>
      <c r="E3978" s="98" t="s">
        <v>427</v>
      </c>
      <c r="F3978" s="122">
        <v>1.0454281540442512</v>
      </c>
      <c r="G3978" s="122">
        <v>1.0589568593676679</v>
      </c>
      <c r="H3978" s="99">
        <v>15174.833333333332</v>
      </c>
      <c r="I3978" s="53">
        <v>15864.197999595835</v>
      </c>
      <c r="J3978" s="54">
        <v>14992.283898131242</v>
      </c>
      <c r="K3978" s="55">
        <v>0.98797025106028025</v>
      </c>
      <c r="L3978" s="121">
        <v>16069.493848094466</v>
      </c>
      <c r="M3978" s="54">
        <v>15044.993074484219</v>
      </c>
      <c r="N3978" s="120">
        <v>0.99144371104466078</v>
      </c>
      <c r="O3978" s="123">
        <v>15302.735112293063</v>
      </c>
      <c r="P3978" s="53">
        <v>15997.910120272683</v>
      </c>
      <c r="Q3978" s="54">
        <v>15118.765951703246</v>
      </c>
      <c r="R3978" s="55">
        <v>0.98797802097207899</v>
      </c>
      <c r="S3978" s="121">
        <v>16204.936314249198</v>
      </c>
      <c r="T3978" s="54">
        <v>15171.91834496831</v>
      </c>
      <c r="U3978" s="55">
        <v>0.99145141268114445</v>
      </c>
    </row>
    <row r="3979" spans="1:21" ht="13" x14ac:dyDescent="0.3">
      <c r="A3979" s="44" t="s">
        <v>3341</v>
      </c>
      <c r="B3979" s="44" t="s">
        <v>9629</v>
      </c>
      <c r="C3979" s="98" t="s">
        <v>1233</v>
      </c>
      <c r="D3979" s="98" t="s">
        <v>13130</v>
      </c>
      <c r="E3979" s="98" t="s">
        <v>427</v>
      </c>
      <c r="F3979" s="122">
        <v>1.0454281540442512</v>
      </c>
      <c r="G3979" s="122">
        <v>1.0589568593676679</v>
      </c>
      <c r="H3979" s="99">
        <v>14478.5</v>
      </c>
      <c r="I3979" s="53">
        <v>15136.23152832969</v>
      </c>
      <c r="J3979" s="54">
        <v>14304.327279976267</v>
      </c>
      <c r="K3979" s="55">
        <v>0.98797025106028025</v>
      </c>
      <c r="L3979" s="121">
        <v>15332.10688835478</v>
      </c>
      <c r="M3979" s="54">
        <v>14354.617770360121</v>
      </c>
      <c r="N3979" s="120">
        <v>0.99144371104466078</v>
      </c>
      <c r="O3979" s="123">
        <v>14603.288280073935</v>
      </c>
      <c r="P3979" s="53">
        <v>15266.688709613742</v>
      </c>
      <c r="Q3979" s="54">
        <v>14427.727854632201</v>
      </c>
      <c r="R3979" s="55">
        <v>0.98797802097207899</v>
      </c>
      <c r="S3979" s="121">
        <v>15464.252293507767</v>
      </c>
      <c r="T3979" s="54">
        <v>14478.450795069304</v>
      </c>
      <c r="U3979" s="55">
        <v>0.99145141268114445</v>
      </c>
    </row>
    <row r="3980" spans="1:21" ht="13" x14ac:dyDescent="0.3">
      <c r="A3980" s="44" t="s">
        <v>3340</v>
      </c>
      <c r="B3980" s="44" t="s">
        <v>9628</v>
      </c>
      <c r="C3980" s="98" t="s">
        <v>1233</v>
      </c>
      <c r="D3980" s="98" t="s">
        <v>13130</v>
      </c>
      <c r="E3980" s="98" t="s">
        <v>428</v>
      </c>
      <c r="F3980" s="122">
        <v>1.0381617318423324</v>
      </c>
      <c r="G3980" s="122">
        <v>1.048038126110981</v>
      </c>
      <c r="H3980" s="99">
        <v>13225.583333333336</v>
      </c>
      <c r="I3980" s="53">
        <v>13730.294497958423</v>
      </c>
      <c r="J3980" s="54">
        <v>12975.662124463293</v>
      </c>
      <c r="K3980" s="55">
        <v>0.98110319956624148</v>
      </c>
      <c r="L3980" s="121">
        <v>13860.915573391292</v>
      </c>
      <c r="M3980" s="54">
        <v>12977.221359863241</v>
      </c>
      <c r="N3980" s="120">
        <v>0.98122109496341603</v>
      </c>
      <c r="O3980" s="123">
        <v>13346.559992063627</v>
      </c>
      <c r="P3980" s="53">
        <v>13855.887835498361</v>
      </c>
      <c r="Q3980" s="54">
        <v>13094.455692215201</v>
      </c>
      <c r="R3980" s="55">
        <v>0.98111091547197649</v>
      </c>
      <c r="S3980" s="121">
        <v>13987.703724110153</v>
      </c>
      <c r="T3980" s="54">
        <v>13096.027939906216</v>
      </c>
      <c r="U3980" s="55">
        <v>0.98122871718956894</v>
      </c>
    </row>
    <row r="3981" spans="1:21" ht="13" x14ac:dyDescent="0.3">
      <c r="A3981" s="44" t="s">
        <v>3339</v>
      </c>
      <c r="B3981" s="44" t="s">
        <v>9115</v>
      </c>
      <c r="C3981" s="98" t="s">
        <v>1233</v>
      </c>
      <c r="D3981" s="98" t="s">
        <v>13130</v>
      </c>
      <c r="E3981" s="98" t="s">
        <v>428</v>
      </c>
      <c r="F3981" s="122">
        <v>1.0381617318423324</v>
      </c>
      <c r="G3981" s="122">
        <v>1.048038126110981</v>
      </c>
      <c r="H3981" s="99">
        <v>26062.083333333328</v>
      </c>
      <c r="I3981" s="53">
        <v>27056.657568752515</v>
      </c>
      <c r="J3981" s="54">
        <v>25569.593345695346</v>
      </c>
      <c r="K3981" s="55">
        <v>0.98110319956624159</v>
      </c>
      <c r="L3981" s="121">
        <v>27314.056979214893</v>
      </c>
      <c r="M3981" s="54">
        <v>25572.665945361125</v>
      </c>
      <c r="N3981" s="120">
        <v>0.98122109496341603</v>
      </c>
      <c r="O3981" s="123">
        <v>26293.027678794642</v>
      </c>
      <c r="P3981" s="53">
        <v>27296.415150395827</v>
      </c>
      <c r="Q3981" s="54">
        <v>25796.37645647223</v>
      </c>
      <c r="R3981" s="55">
        <v>0.98111091547197649</v>
      </c>
      <c r="S3981" s="121">
        <v>27556.095458268093</v>
      </c>
      <c r="T3981" s="54">
        <v>25799.473820293497</v>
      </c>
      <c r="U3981" s="55">
        <v>0.98122871718956894</v>
      </c>
    </row>
    <row r="3982" spans="1:21" ht="13" x14ac:dyDescent="0.3">
      <c r="A3982" s="44" t="s">
        <v>3338</v>
      </c>
      <c r="B3982" s="44" t="s">
        <v>8992</v>
      </c>
      <c r="C3982" s="98" t="s">
        <v>1233</v>
      </c>
      <c r="D3982" s="98" t="s">
        <v>13130</v>
      </c>
      <c r="E3982" s="98" t="s">
        <v>427</v>
      </c>
      <c r="F3982" s="122">
        <v>1.0454281540442512</v>
      </c>
      <c r="G3982" s="122">
        <v>1.0589568593676679</v>
      </c>
      <c r="H3982" s="99">
        <v>6288.3333333333339</v>
      </c>
      <c r="I3982" s="53">
        <v>6574.0007086816004</v>
      </c>
      <c r="J3982" s="54">
        <v>6212.6862620840639</v>
      </c>
      <c r="K3982" s="55">
        <v>0.98797025106028036</v>
      </c>
      <c r="L3982" s="121">
        <v>6659.0737173236857</v>
      </c>
      <c r="M3982" s="54">
        <v>6234.5285362858422</v>
      </c>
      <c r="N3982" s="120">
        <v>0.99144371104466078</v>
      </c>
      <c r="O3982" s="123">
        <v>6342.8971446684482</v>
      </c>
      <c r="P3982" s="53">
        <v>6631.0432532432869</v>
      </c>
      <c r="Q3982" s="54">
        <v>6266.6429682189837</v>
      </c>
      <c r="R3982" s="55">
        <v>0.98797802097207899</v>
      </c>
      <c r="S3982" s="121">
        <v>6716.8544396102479</v>
      </c>
      <c r="T3982" s="54">
        <v>6288.67433457273</v>
      </c>
      <c r="U3982" s="55">
        <v>0.99145141268114434</v>
      </c>
    </row>
    <row r="3983" spans="1:21" ht="13" x14ac:dyDescent="0.3">
      <c r="A3983" s="44" t="s">
        <v>3337</v>
      </c>
      <c r="B3983" s="44" t="s">
        <v>9627</v>
      </c>
      <c r="C3983" s="98" t="s">
        <v>1233</v>
      </c>
      <c r="D3983" s="98" t="s">
        <v>13130</v>
      </c>
      <c r="E3983" s="98" t="s">
        <v>427</v>
      </c>
      <c r="F3983" s="122">
        <v>1.0454281540442512</v>
      </c>
      <c r="G3983" s="122">
        <v>1.0589568593676679</v>
      </c>
      <c r="H3983" s="99">
        <v>16351.333333333332</v>
      </c>
      <c r="I3983" s="53">
        <v>17094.144222828898</v>
      </c>
      <c r="J3983" s="54">
        <v>16154.630898503663</v>
      </c>
      <c r="K3983" s="55">
        <v>0.98797025106028036</v>
      </c>
      <c r="L3983" s="121">
        <v>17315.356593140525</v>
      </c>
      <c r="M3983" s="54">
        <v>16211.426600528261</v>
      </c>
      <c r="N3983" s="120">
        <v>0.99144371104466067</v>
      </c>
      <c r="O3983" s="123">
        <v>16495.11211093812</v>
      </c>
      <c r="P3983" s="53">
        <v>17244.454604891009</v>
      </c>
      <c r="Q3983" s="54">
        <v>16296.808219077215</v>
      </c>
      <c r="R3983" s="55">
        <v>0.98797802097207887</v>
      </c>
      <c r="S3983" s="121">
        <v>17467.612115916614</v>
      </c>
      <c r="T3983" s="54">
        <v>16354.102204723455</v>
      </c>
      <c r="U3983" s="55">
        <v>0.99145141268114445</v>
      </c>
    </row>
    <row r="3984" spans="1:21" ht="13" x14ac:dyDescent="0.3">
      <c r="A3984" s="44" t="s">
        <v>3336</v>
      </c>
      <c r="B3984" s="44" t="s">
        <v>9626</v>
      </c>
      <c r="C3984" s="98" t="s">
        <v>1233</v>
      </c>
      <c r="D3984" s="98" t="s">
        <v>13130</v>
      </c>
      <c r="E3984" s="98" t="s">
        <v>427</v>
      </c>
      <c r="F3984" s="122">
        <v>1.0454281540442512</v>
      </c>
      <c r="G3984" s="122">
        <v>1.0589568593676679</v>
      </c>
      <c r="H3984" s="99">
        <v>6784.5833333333339</v>
      </c>
      <c r="I3984" s="53">
        <v>7092.7944301260595</v>
      </c>
      <c r="J3984" s="54">
        <v>6702.9664991727268</v>
      </c>
      <c r="K3984" s="55">
        <v>0.98797025106028025</v>
      </c>
      <c r="L3984" s="121">
        <v>7184.581058784891</v>
      </c>
      <c r="M3984" s="54">
        <v>6726.5324778917557</v>
      </c>
      <c r="N3984" s="120">
        <v>0.99144371104466078</v>
      </c>
      <c r="O3984" s="123">
        <v>6844.1431259410092</v>
      </c>
      <c r="P3984" s="53">
        <v>7155.0599141671601</v>
      </c>
      <c r="Q3984" s="54">
        <v>6761.8629808168571</v>
      </c>
      <c r="R3984" s="55">
        <v>0.9879780209720791</v>
      </c>
      <c r="S3984" s="121">
        <v>7247.6523097093041</v>
      </c>
      <c r="T3984" s="54">
        <v>6785.6353708061579</v>
      </c>
      <c r="U3984" s="55">
        <v>0.99145141268114445</v>
      </c>
    </row>
    <row r="3985" spans="1:21" ht="13" x14ac:dyDescent="0.3">
      <c r="A3985" s="44" t="s">
        <v>3335</v>
      </c>
      <c r="B3985" s="44" t="s">
        <v>9625</v>
      </c>
      <c r="C3985" s="98" t="s">
        <v>1233</v>
      </c>
      <c r="D3985" s="98" t="s">
        <v>13130</v>
      </c>
      <c r="E3985" s="98" t="s">
        <v>428</v>
      </c>
      <c r="F3985" s="122">
        <v>1.0381617318423324</v>
      </c>
      <c r="G3985" s="122">
        <v>1.048038126110981</v>
      </c>
      <c r="H3985" s="99">
        <v>23504.833333333332</v>
      </c>
      <c r="I3985" s="53">
        <v>24401.818479998714</v>
      </c>
      <c r="J3985" s="54">
        <v>23060.667188604581</v>
      </c>
      <c r="K3985" s="55">
        <v>0.98110319956624159</v>
      </c>
      <c r="L3985" s="121">
        <v>24633.96148121759</v>
      </c>
      <c r="M3985" s="54">
        <v>23063.438300265931</v>
      </c>
      <c r="N3985" s="120">
        <v>0.98122109496341592</v>
      </c>
      <c r="O3985" s="123">
        <v>23707.286074759388</v>
      </c>
      <c r="P3985" s="53">
        <v>24611.997168653816</v>
      </c>
      <c r="Q3985" s="54">
        <v>23259.477144163222</v>
      </c>
      <c r="R3985" s="55">
        <v>0.98111091547197649</v>
      </c>
      <c r="S3985" s="121">
        <v>24846.139672967784</v>
      </c>
      <c r="T3985" s="54">
        <v>23262.269903182285</v>
      </c>
      <c r="U3985" s="55">
        <v>0.98122871718956894</v>
      </c>
    </row>
    <row r="3986" spans="1:21" ht="13" x14ac:dyDescent="0.3">
      <c r="A3986" s="44" t="s">
        <v>3334</v>
      </c>
      <c r="B3986" s="44" t="s">
        <v>9624</v>
      </c>
      <c r="C3986" s="98" t="s">
        <v>1233</v>
      </c>
      <c r="D3986" s="98" t="s">
        <v>13130</v>
      </c>
      <c r="E3986" s="98" t="s">
        <v>427</v>
      </c>
      <c r="F3986" s="122">
        <v>1.0454281540442512</v>
      </c>
      <c r="G3986" s="122">
        <v>1.0589568593676679</v>
      </c>
      <c r="H3986" s="99">
        <v>22687.583333333332</v>
      </c>
      <c r="I3986" s="53">
        <v>23718.238363891785</v>
      </c>
      <c r="J3986" s="54">
        <v>22414.657401784363</v>
      </c>
      <c r="K3986" s="55">
        <v>0.98797025106028025</v>
      </c>
      <c r="L3986" s="121">
        <v>24025.171993308912</v>
      </c>
      <c r="M3986" s="54">
        <v>22493.461814634993</v>
      </c>
      <c r="N3986" s="120">
        <v>0.99144371104466078</v>
      </c>
      <c r="O3986" s="123">
        <v>22878.126258199449</v>
      </c>
      <c r="P3986" s="53">
        <v>23917.43730210076</v>
      </c>
      <c r="Q3986" s="54">
        <v>22603.085904125244</v>
      </c>
      <c r="R3986" s="55">
        <v>0.98797802097207887</v>
      </c>
      <c r="S3986" s="121">
        <v>24226.948730599863</v>
      </c>
      <c r="T3986" s="54">
        <v>22682.550598189428</v>
      </c>
      <c r="U3986" s="55">
        <v>0.99145141268114445</v>
      </c>
    </row>
    <row r="3987" spans="1:21" ht="13" x14ac:dyDescent="0.3">
      <c r="A3987" s="44" t="s">
        <v>3333</v>
      </c>
      <c r="B3987" s="44" t="s">
        <v>9623</v>
      </c>
      <c r="C3987" s="98" t="s">
        <v>1233</v>
      </c>
      <c r="D3987" s="98" t="s">
        <v>13130</v>
      </c>
      <c r="E3987" s="98" t="s">
        <v>427</v>
      </c>
      <c r="F3987" s="122">
        <v>1.0454281540442512</v>
      </c>
      <c r="G3987" s="122">
        <v>1.0589568593676679</v>
      </c>
      <c r="H3987" s="99">
        <v>6144.3333333333339</v>
      </c>
      <c r="I3987" s="53">
        <v>6423.4590544992279</v>
      </c>
      <c r="J3987" s="54">
        <v>6070.4185459313831</v>
      </c>
      <c r="K3987" s="55">
        <v>0.98797025106028036</v>
      </c>
      <c r="L3987" s="121">
        <v>6506.5839295747419</v>
      </c>
      <c r="M3987" s="54">
        <v>6091.7606418954119</v>
      </c>
      <c r="N3987" s="120">
        <v>0.99144371104466089</v>
      </c>
      <c r="O3987" s="123">
        <v>6200.8370123708219</v>
      </c>
      <c r="P3987" s="53">
        <v>6482.5295913720975</v>
      </c>
      <c r="Q3987" s="54">
        <v>6126.2906798525437</v>
      </c>
      <c r="R3987" s="55">
        <v>0.98797802097207899</v>
      </c>
      <c r="S3987" s="121">
        <v>6566.4188880709989</v>
      </c>
      <c r="T3987" s="54">
        <v>6147.8286157205794</v>
      </c>
      <c r="U3987" s="55">
        <v>0.99145141268114456</v>
      </c>
    </row>
    <row r="3988" spans="1:21" ht="13" x14ac:dyDescent="0.3">
      <c r="A3988" s="44" t="s">
        <v>3332</v>
      </c>
      <c r="B3988" s="44" t="s">
        <v>9622</v>
      </c>
      <c r="C3988" s="98" t="s">
        <v>1233</v>
      </c>
      <c r="D3988" s="98" t="s">
        <v>13130</v>
      </c>
      <c r="E3988" s="98" t="s">
        <v>427</v>
      </c>
      <c r="F3988" s="122">
        <v>1.0454281540442512</v>
      </c>
      <c r="G3988" s="122">
        <v>1.0589568593676679</v>
      </c>
      <c r="H3988" s="99">
        <v>7690.0833333333339</v>
      </c>
      <c r="I3988" s="53">
        <v>8039.4296236131295</v>
      </c>
      <c r="J3988" s="54">
        <v>7597.5735615078111</v>
      </c>
      <c r="K3988" s="55">
        <v>0.98797025106028025</v>
      </c>
      <c r="L3988" s="121">
        <v>8143.4664949423141</v>
      </c>
      <c r="M3988" s="54">
        <v>7624.2847582426957</v>
      </c>
      <c r="N3988" s="120">
        <v>0.99144371104466078</v>
      </c>
      <c r="O3988" s="123">
        <v>7752.3508309122808</v>
      </c>
      <c r="P3988" s="53">
        <v>8104.5258186640422</v>
      </c>
      <c r="Q3988" s="54">
        <v>7659.1522318059669</v>
      </c>
      <c r="R3988" s="55">
        <v>0.98797802097207899</v>
      </c>
      <c r="S3988" s="121">
        <v>8209.4050886191999</v>
      </c>
      <c r="T3988" s="54">
        <v>7686.0791829078253</v>
      </c>
      <c r="U3988" s="55">
        <v>0.99145141268114456</v>
      </c>
    </row>
    <row r="3989" spans="1:21" ht="13" x14ac:dyDescent="0.3">
      <c r="A3989" s="44" t="s">
        <v>3331</v>
      </c>
      <c r="B3989" s="44" t="s">
        <v>9621</v>
      </c>
      <c r="C3989" s="98" t="s">
        <v>1233</v>
      </c>
      <c r="D3989" s="98" t="s">
        <v>13130</v>
      </c>
      <c r="E3989" s="98" t="s">
        <v>427</v>
      </c>
      <c r="F3989" s="122">
        <v>1.0454281540442512</v>
      </c>
      <c r="G3989" s="122">
        <v>1.0589568593676679</v>
      </c>
      <c r="H3989" s="99">
        <v>4461.333333333333</v>
      </c>
      <c r="I3989" s="53">
        <v>4664.0034712427523</v>
      </c>
      <c r="J3989" s="54">
        <v>4407.6646133969307</v>
      </c>
      <c r="K3989" s="55">
        <v>0.98797025106028036</v>
      </c>
      <c r="L3989" s="121">
        <v>4724.3595352589555</v>
      </c>
      <c r="M3989" s="54">
        <v>4423.1608762072465</v>
      </c>
      <c r="N3989" s="120">
        <v>0.99144371104466078</v>
      </c>
      <c r="O3989" s="123">
        <v>4499.1367040821524</v>
      </c>
      <c r="P3989" s="53">
        <v>4703.5241793413406</v>
      </c>
      <c r="Q3989" s="54">
        <v>4445.0481769819271</v>
      </c>
      <c r="R3989" s="55">
        <v>0.98797802097207899</v>
      </c>
      <c r="S3989" s="121">
        <v>4764.3916740206369</v>
      </c>
      <c r="T3989" s="54">
        <v>4460.6754411078382</v>
      </c>
      <c r="U3989" s="55">
        <v>0.99145141268114445</v>
      </c>
    </row>
    <row r="3990" spans="1:21" ht="13" x14ac:dyDescent="0.3">
      <c r="A3990" s="44" t="s">
        <v>3330</v>
      </c>
      <c r="B3990" s="44" t="s">
        <v>13400</v>
      </c>
      <c r="C3990" s="98" t="s">
        <v>1233</v>
      </c>
      <c r="D3990" s="98" t="s">
        <v>13130</v>
      </c>
      <c r="E3990" s="98" t="s">
        <v>428</v>
      </c>
      <c r="F3990" s="122">
        <v>1.0381617318423324</v>
      </c>
      <c r="G3990" s="122">
        <v>1.048038126110981</v>
      </c>
      <c r="H3990" s="99">
        <v>22235.833333333336</v>
      </c>
      <c r="I3990" s="53">
        <v>23084.3912422908</v>
      </c>
      <c r="J3990" s="54">
        <v>21815.647228355025</v>
      </c>
      <c r="K3990" s="55">
        <v>0.9811031995662417</v>
      </c>
      <c r="L3990" s="121">
        <v>23304.001099182758</v>
      </c>
      <c r="M3990" s="54">
        <v>21818.268730757358</v>
      </c>
      <c r="N3990" s="120">
        <v>0.98122109496341592</v>
      </c>
      <c r="O3990" s="123">
        <v>22420.367654397218</v>
      </c>
      <c r="P3990" s="53">
        <v>23275.967712630827</v>
      </c>
      <c r="Q3990" s="54">
        <v>21996.867434623946</v>
      </c>
      <c r="R3990" s="55">
        <v>0.9811109154719766</v>
      </c>
      <c r="S3990" s="121">
        <v>23497.400103233711</v>
      </c>
      <c r="T3990" s="54">
        <v>21999.508592442689</v>
      </c>
      <c r="U3990" s="55">
        <v>0.98122871718956906</v>
      </c>
    </row>
    <row r="3991" spans="1:21" ht="13" x14ac:dyDescent="0.3">
      <c r="A3991" s="44" t="s">
        <v>3329</v>
      </c>
      <c r="B3991" s="44" t="s">
        <v>9620</v>
      </c>
      <c r="C3991" s="98" t="s">
        <v>1233</v>
      </c>
      <c r="D3991" s="98" t="s">
        <v>13130</v>
      </c>
      <c r="E3991" s="98" t="s">
        <v>427</v>
      </c>
      <c r="F3991" s="122">
        <v>1.0454281540442512</v>
      </c>
      <c r="G3991" s="122">
        <v>1.0589568593676679</v>
      </c>
      <c r="H3991" s="99">
        <v>16335.916666666668</v>
      </c>
      <c r="I3991" s="53">
        <v>17078.027205454051</v>
      </c>
      <c r="J3991" s="54">
        <v>16139.399690466485</v>
      </c>
      <c r="K3991" s="55">
        <v>0.98797025106028036</v>
      </c>
      <c r="L3991" s="121">
        <v>17299.031008225276</v>
      </c>
      <c r="M3991" s="54">
        <v>16196.141843316325</v>
      </c>
      <c r="N3991" s="120">
        <v>0.99144371104466078</v>
      </c>
      <c r="O3991" s="123">
        <v>16479.035065228192</v>
      </c>
      <c r="P3991" s="53">
        <v>17227.647208671995</v>
      </c>
      <c r="Q3991" s="54">
        <v>16280.924451273644</v>
      </c>
      <c r="R3991" s="55">
        <v>0.98797802097207899</v>
      </c>
      <c r="S3991" s="121">
        <v>17450.587218083718</v>
      </c>
      <c r="T3991" s="54">
        <v>16338.162595042606</v>
      </c>
      <c r="U3991" s="55">
        <v>0.99145141268114445</v>
      </c>
    </row>
    <row r="3992" spans="1:21" ht="13" x14ac:dyDescent="0.3">
      <c r="A3992" s="44" t="s">
        <v>3328</v>
      </c>
      <c r="B3992" s="44" t="s">
        <v>9619</v>
      </c>
      <c r="C3992" s="98" t="s">
        <v>1233</v>
      </c>
      <c r="D3992" s="98" t="s">
        <v>13130</v>
      </c>
      <c r="E3992" s="98" t="s">
        <v>428</v>
      </c>
      <c r="F3992" s="122">
        <v>1.0381617318423324</v>
      </c>
      <c r="G3992" s="122">
        <v>1.048038126110981</v>
      </c>
      <c r="H3992" s="99">
        <v>7261.4166666666661</v>
      </c>
      <c r="I3992" s="53">
        <v>7538.5249022954422</v>
      </c>
      <c r="J3992" s="54">
        <v>7124.1991250502988</v>
      </c>
      <c r="K3992" s="55">
        <v>0.98110319956624159</v>
      </c>
      <c r="L3992" s="121">
        <v>7610.2415162443785</v>
      </c>
      <c r="M3992" s="54">
        <v>7125.0552126522634</v>
      </c>
      <c r="N3992" s="120">
        <v>0.98122109496341592</v>
      </c>
      <c r="O3992" s="123">
        <v>7326.0129728835836</v>
      </c>
      <c r="P3992" s="53">
        <v>7605.5863154282151</v>
      </c>
      <c r="Q3992" s="54">
        <v>7187.6312945853888</v>
      </c>
      <c r="R3992" s="55">
        <v>0.98111091547197649</v>
      </c>
      <c r="S3992" s="121">
        <v>7677.940907965648</v>
      </c>
      <c r="T3992" s="54">
        <v>7188.4943114966991</v>
      </c>
      <c r="U3992" s="55">
        <v>0.98122871718956894</v>
      </c>
    </row>
    <row r="3993" spans="1:21" ht="13" x14ac:dyDescent="0.3">
      <c r="A3993" s="44" t="s">
        <v>3327</v>
      </c>
      <c r="B3993" s="44" t="s">
        <v>9618</v>
      </c>
      <c r="C3993" s="98" t="s">
        <v>1233</v>
      </c>
      <c r="D3993" s="98" t="s">
        <v>13130</v>
      </c>
      <c r="E3993" s="98" t="s">
        <v>427</v>
      </c>
      <c r="F3993" s="122">
        <v>1.0454281540442512</v>
      </c>
      <c r="G3993" s="122">
        <v>1.0589568593676679</v>
      </c>
      <c r="H3993" s="99">
        <v>14550.75</v>
      </c>
      <c r="I3993" s="53">
        <v>15211.763712459388</v>
      </c>
      <c r="J3993" s="54">
        <v>14375.708130615374</v>
      </c>
      <c r="K3993" s="55">
        <v>0.98797025106028036</v>
      </c>
      <c r="L3993" s="121">
        <v>15408.616521444093</v>
      </c>
      <c r="M3993" s="54">
        <v>14426.249578483097</v>
      </c>
      <c r="N3993" s="120">
        <v>0.99144371104466078</v>
      </c>
      <c r="O3993" s="123">
        <v>14688.460195422045</v>
      </c>
      <c r="P3993" s="53">
        <v>15355.729827852529</v>
      </c>
      <c r="Q3993" s="54">
        <v>14511.875835000228</v>
      </c>
      <c r="R3993" s="55">
        <v>0.98797802097207899</v>
      </c>
      <c r="S3993" s="121">
        <v>15554.44567749113</v>
      </c>
      <c r="T3993" s="54">
        <v>14562.894610861946</v>
      </c>
      <c r="U3993" s="55">
        <v>0.99145141268114445</v>
      </c>
    </row>
    <row r="3994" spans="1:21" ht="13" x14ac:dyDescent="0.3">
      <c r="A3994" s="44" t="s">
        <v>3326</v>
      </c>
      <c r="B3994" s="44" t="s">
        <v>9617</v>
      </c>
      <c r="C3994" s="98" t="s">
        <v>1233</v>
      </c>
      <c r="D3994" s="98" t="s">
        <v>13130</v>
      </c>
      <c r="E3994" s="98" t="s">
        <v>427</v>
      </c>
      <c r="F3994" s="122">
        <v>1.0454281540442512</v>
      </c>
      <c r="G3994" s="122">
        <v>1.0589568593676679</v>
      </c>
      <c r="H3994" s="99">
        <v>6219.0000000000009</v>
      </c>
      <c r="I3994" s="53">
        <v>6501.5176900011993</v>
      </c>
      <c r="J3994" s="54">
        <v>6144.1869913438841</v>
      </c>
      <c r="K3994" s="55">
        <v>0.98797025106028025</v>
      </c>
      <c r="L3994" s="121">
        <v>6585.6527084075278</v>
      </c>
      <c r="M3994" s="54">
        <v>6165.7884389867459</v>
      </c>
      <c r="N3994" s="120">
        <v>0.99144371104466067</v>
      </c>
      <c r="O3994" s="123">
        <v>6278.0983878282514</v>
      </c>
      <c r="P3994" s="53">
        <v>6563.3008084954781</v>
      </c>
      <c r="Q3994" s="54">
        <v>6202.6232206745553</v>
      </c>
      <c r="R3994" s="55">
        <v>0.98797802097207899</v>
      </c>
      <c r="S3994" s="121">
        <v>6648.2353515758241</v>
      </c>
      <c r="T3994" s="54">
        <v>6224.4295155635355</v>
      </c>
      <c r="U3994" s="55">
        <v>0.99145141268114445</v>
      </c>
    </row>
    <row r="3995" spans="1:21" ht="13" x14ac:dyDescent="0.3">
      <c r="A3995" s="44" t="s">
        <v>3325</v>
      </c>
      <c r="B3995" s="44" t="s">
        <v>9616</v>
      </c>
      <c r="C3995" s="98" t="s">
        <v>1233</v>
      </c>
      <c r="D3995" s="98" t="s">
        <v>13130</v>
      </c>
      <c r="E3995" s="98" t="s">
        <v>428</v>
      </c>
      <c r="F3995" s="122">
        <v>1.0381617318423324</v>
      </c>
      <c r="G3995" s="122">
        <v>1.048038126110981</v>
      </c>
      <c r="H3995" s="99">
        <v>2936</v>
      </c>
      <c r="I3995" s="53">
        <v>3048.0428446890878</v>
      </c>
      <c r="J3995" s="54">
        <v>2880.5189939264851</v>
      </c>
      <c r="K3995" s="55">
        <v>0.98110319956624148</v>
      </c>
      <c r="L3995" s="121">
        <v>3077.0399382618402</v>
      </c>
      <c r="M3995" s="54">
        <v>2880.8651348125891</v>
      </c>
      <c r="N3995" s="120">
        <v>0.98122109496341592</v>
      </c>
      <c r="O3995" s="123">
        <v>2963.0012892325449</v>
      </c>
      <c r="P3995" s="53">
        <v>3076.0745498807223</v>
      </c>
      <c r="Q3995" s="54">
        <v>2907.0329074235888</v>
      </c>
      <c r="R3995" s="55">
        <v>0.98111091547197649</v>
      </c>
      <c r="S3995" s="121">
        <v>3105.3383188316971</v>
      </c>
      <c r="T3995" s="54">
        <v>2907.3819540646891</v>
      </c>
      <c r="U3995" s="55">
        <v>0.98122871718956906</v>
      </c>
    </row>
    <row r="3996" spans="1:21" ht="13" x14ac:dyDescent="0.3">
      <c r="A3996" s="44" t="s">
        <v>3324</v>
      </c>
      <c r="B3996" s="44" t="s">
        <v>9615</v>
      </c>
      <c r="C3996" s="98" t="s">
        <v>1233</v>
      </c>
      <c r="D3996" s="98" t="s">
        <v>13130</v>
      </c>
      <c r="E3996" s="98" t="s">
        <v>427</v>
      </c>
      <c r="F3996" s="122">
        <v>1.0454281540442512</v>
      </c>
      <c r="G3996" s="122">
        <v>1.0589568593676679</v>
      </c>
      <c r="H3996" s="99">
        <v>10745.416666666666</v>
      </c>
      <c r="I3996" s="53">
        <v>11233.561110269664</v>
      </c>
      <c r="J3996" s="54">
        <v>10616.152001913986</v>
      </c>
      <c r="K3996" s="55">
        <v>0.98797025106028025</v>
      </c>
      <c r="L3996" s="121">
        <v>11378.932685930327</v>
      </c>
      <c r="M3996" s="54">
        <v>10653.475776721147</v>
      </c>
      <c r="N3996" s="120">
        <v>0.99144371104466067</v>
      </c>
      <c r="O3996" s="123">
        <v>10841.130260965925</v>
      </c>
      <c r="P3996" s="53">
        <v>11333.622796474878</v>
      </c>
      <c r="Q3996" s="54">
        <v>10710.798420329633</v>
      </c>
      <c r="R3996" s="55">
        <v>0.98797802097207899</v>
      </c>
      <c r="S3996" s="121">
        <v>11480.289253148263</v>
      </c>
      <c r="T3996" s="54">
        <v>10748.453912294972</v>
      </c>
      <c r="U3996" s="55">
        <v>0.99145141268114456</v>
      </c>
    </row>
    <row r="3997" spans="1:21" ht="13" x14ac:dyDescent="0.3">
      <c r="A3997" s="44" t="s">
        <v>3323</v>
      </c>
      <c r="B3997" s="44" t="s">
        <v>9056</v>
      </c>
      <c r="C3997" s="98" t="s">
        <v>1233</v>
      </c>
      <c r="D3997" s="98" t="s">
        <v>13130</v>
      </c>
      <c r="E3997" s="98" t="s">
        <v>427</v>
      </c>
      <c r="F3997" s="122">
        <v>1.0454281540442512</v>
      </c>
      <c r="G3997" s="122">
        <v>1.0589568593676679</v>
      </c>
      <c r="H3997" s="99">
        <v>9058.9166666666642</v>
      </c>
      <c r="I3997" s="53">
        <v>9470.4465284740309</v>
      </c>
      <c r="J3997" s="54">
        <v>8949.9401735008214</v>
      </c>
      <c r="K3997" s="55">
        <v>0.98797025106028025</v>
      </c>
      <c r="L3997" s="121">
        <v>9593.0019426067538</v>
      </c>
      <c r="M3997" s="54">
        <v>8981.4059580443263</v>
      </c>
      <c r="N3997" s="120">
        <v>0.99144371104466078</v>
      </c>
      <c r="O3997" s="123">
        <v>9133.2429570938802</v>
      </c>
      <c r="P3997" s="53">
        <v>9548.1493250723124</v>
      </c>
      <c r="Q3997" s="54">
        <v>9023.4433018067903</v>
      </c>
      <c r="R3997" s="55">
        <v>0.98797802097207899</v>
      </c>
      <c r="S3997" s="121">
        <v>9671.7102776860083</v>
      </c>
      <c r="T3997" s="54">
        <v>9055.1666321708417</v>
      </c>
      <c r="U3997" s="55">
        <v>0.99145141268114456</v>
      </c>
    </row>
    <row r="3998" spans="1:21" ht="13" x14ac:dyDescent="0.3">
      <c r="A3998" s="44" t="s">
        <v>3322</v>
      </c>
      <c r="B3998" s="44" t="s">
        <v>9614</v>
      </c>
      <c r="C3998" s="98" t="s">
        <v>1233</v>
      </c>
      <c r="D3998" s="98" t="s">
        <v>13130</v>
      </c>
      <c r="E3998" s="98" t="s">
        <v>427</v>
      </c>
      <c r="F3998" s="122">
        <v>1.0454281540442512</v>
      </c>
      <c r="G3998" s="122">
        <v>1.0589568593676679</v>
      </c>
      <c r="H3998" s="99">
        <v>9665.1666666666661</v>
      </c>
      <c r="I3998" s="53">
        <v>10104.237346863361</v>
      </c>
      <c r="J3998" s="54">
        <v>9548.8971382061191</v>
      </c>
      <c r="K3998" s="55">
        <v>0.98797025106028036</v>
      </c>
      <c r="L3998" s="121">
        <v>10234.994538598405</v>
      </c>
      <c r="M3998" s="54">
        <v>9582.4687078651532</v>
      </c>
      <c r="N3998" s="120">
        <v>0.99144371104466078</v>
      </c>
      <c r="O3998" s="123">
        <v>9752.0719630536223</v>
      </c>
      <c r="P3998" s="53">
        <v>10195.090590441845</v>
      </c>
      <c r="Q3998" s="54">
        <v>9634.8327584350154</v>
      </c>
      <c r="R3998" s="55">
        <v>0.98797802097207899</v>
      </c>
      <c r="S3998" s="121">
        <v>10327.023498322753</v>
      </c>
      <c r="T3998" s="54">
        <v>9668.7055243376963</v>
      </c>
      <c r="U3998" s="55">
        <v>0.99145141268114456</v>
      </c>
    </row>
    <row r="3999" spans="1:21" ht="13" x14ac:dyDescent="0.3">
      <c r="A3999" s="44" t="s">
        <v>3321</v>
      </c>
      <c r="B3999" s="44" t="s">
        <v>9613</v>
      </c>
      <c r="C3999" s="98" t="s">
        <v>1233</v>
      </c>
      <c r="D3999" s="98" t="s">
        <v>13130</v>
      </c>
      <c r="E3999" s="98" t="s">
        <v>428</v>
      </c>
      <c r="F3999" s="122">
        <v>1.0381617318423324</v>
      </c>
      <c r="G3999" s="122">
        <v>1.048038126110981</v>
      </c>
      <c r="H3999" s="99">
        <v>5654.0833333333321</v>
      </c>
      <c r="I3999" s="53">
        <v>5869.8529453142</v>
      </c>
      <c r="J3999" s="54">
        <v>5547.2392489474933</v>
      </c>
      <c r="K3999" s="55">
        <v>0.9811031995662417</v>
      </c>
      <c r="L3999" s="121">
        <v>5925.694901541995</v>
      </c>
      <c r="M3999" s="54">
        <v>5547.9058393477335</v>
      </c>
      <c r="N3999" s="120">
        <v>0.98122109496341603</v>
      </c>
      <c r="O3999" s="123">
        <v>5701.5889727817794</v>
      </c>
      <c r="P3999" s="53">
        <v>5919.1714822362774</v>
      </c>
      <c r="Q3999" s="54">
        <v>5593.8911767308582</v>
      </c>
      <c r="R3999" s="55">
        <v>0.9811109154719766</v>
      </c>
      <c r="S3999" s="121">
        <v>5975.4826228892489</v>
      </c>
      <c r="T3999" s="54">
        <v>5594.5628337048574</v>
      </c>
      <c r="U3999" s="55">
        <v>0.98122871718956894</v>
      </c>
    </row>
    <row r="4000" spans="1:21" ht="13" x14ac:dyDescent="0.3">
      <c r="A4000" s="44" t="s">
        <v>3320</v>
      </c>
      <c r="B4000" s="44" t="s">
        <v>9612</v>
      </c>
      <c r="C4000" s="98" t="s">
        <v>1233</v>
      </c>
      <c r="D4000" s="98" t="s">
        <v>13130</v>
      </c>
      <c r="E4000" s="98" t="s">
        <v>428</v>
      </c>
      <c r="F4000" s="122">
        <v>1.0381617318423324</v>
      </c>
      <c r="G4000" s="122">
        <v>1.048038126110981</v>
      </c>
      <c r="H4000" s="99">
        <v>1689.4166666666667</v>
      </c>
      <c r="I4000" s="53">
        <v>1753.8877324699672</v>
      </c>
      <c r="J4000" s="54">
        <v>1657.4920970672015</v>
      </c>
      <c r="K4000" s="55">
        <v>0.9811031995662417</v>
      </c>
      <c r="L4000" s="121">
        <v>1770.5730775539932</v>
      </c>
      <c r="M4000" s="54">
        <v>1657.6912715161111</v>
      </c>
      <c r="N4000" s="120">
        <v>0.98122109496341603</v>
      </c>
      <c r="O4000" s="123">
        <v>1703.2706390855351</v>
      </c>
      <c r="P4000" s="53">
        <v>1768.2703964692355</v>
      </c>
      <c r="Q4000" s="54">
        <v>1671.097416009748</v>
      </c>
      <c r="R4000" s="55">
        <v>0.9811109154719766</v>
      </c>
      <c r="S4000" s="121">
        <v>1785.0925688470572</v>
      </c>
      <c r="T4000" s="54">
        <v>1671.2980642165569</v>
      </c>
      <c r="U4000" s="55">
        <v>0.98122871718956894</v>
      </c>
    </row>
    <row r="4001" spans="1:21" ht="13" x14ac:dyDescent="0.3">
      <c r="A4001" s="44" t="s">
        <v>3319</v>
      </c>
      <c r="B4001" s="44" t="s">
        <v>9611</v>
      </c>
      <c r="C4001" s="98" t="s">
        <v>1233</v>
      </c>
      <c r="D4001" s="98" t="s">
        <v>13130</v>
      </c>
      <c r="E4001" s="98" t="s">
        <v>428</v>
      </c>
      <c r="F4001" s="122">
        <v>1.0381617318423324</v>
      </c>
      <c r="G4001" s="122">
        <v>1.048038126110981</v>
      </c>
      <c r="H4001" s="99">
        <v>8745.75</v>
      </c>
      <c r="I4001" s="53">
        <v>9079.5029662600791</v>
      </c>
      <c r="J4001" s="54">
        <v>8580.4833076064588</v>
      </c>
      <c r="K4001" s="55">
        <v>0.9811031995662417</v>
      </c>
      <c r="L4001" s="121">
        <v>9165.8794414351123</v>
      </c>
      <c r="M4001" s="54">
        <v>8581.514391276296</v>
      </c>
      <c r="N4001" s="120">
        <v>0.98122109496341603</v>
      </c>
      <c r="O4001" s="123">
        <v>8822.5503159247855</v>
      </c>
      <c r="P4001" s="53">
        <v>9159.2341152465924</v>
      </c>
      <c r="Q4001" s="54">
        <v>8655.9004172545428</v>
      </c>
      <c r="R4001" s="55">
        <v>0.9811109154719766</v>
      </c>
      <c r="S4001" s="121">
        <v>9246.3691006216559</v>
      </c>
      <c r="T4001" s="54">
        <v>8656.9397288353048</v>
      </c>
      <c r="U4001" s="55">
        <v>0.98122871718956906</v>
      </c>
    </row>
    <row r="4002" spans="1:21" ht="13" x14ac:dyDescent="0.3">
      <c r="A4002" s="44" t="s">
        <v>3318</v>
      </c>
      <c r="B4002" s="44" t="s">
        <v>9610</v>
      </c>
      <c r="C4002" s="98" t="s">
        <v>1233</v>
      </c>
      <c r="D4002" s="98" t="s">
        <v>13130</v>
      </c>
      <c r="E4002" s="98" t="s">
        <v>427</v>
      </c>
      <c r="F4002" s="122">
        <v>1.0454281540442512</v>
      </c>
      <c r="G4002" s="122">
        <v>1.0589568593676679</v>
      </c>
      <c r="H4002" s="99">
        <v>10240.583333333332</v>
      </c>
      <c r="I4002" s="53">
        <v>10705.794130502989</v>
      </c>
      <c r="J4002" s="54">
        <v>10117.391686837052</v>
      </c>
      <c r="K4002" s="55">
        <v>0.98797025106028014</v>
      </c>
      <c r="L4002" s="121">
        <v>10844.33596475955</v>
      </c>
      <c r="M4002" s="54">
        <v>10152.961943262102</v>
      </c>
      <c r="N4002" s="120">
        <v>0.99144371104466089</v>
      </c>
      <c r="O4002" s="123">
        <v>10322.347448727978</v>
      </c>
      <c r="P4002" s="53">
        <v>10791.272638727076</v>
      </c>
      <c r="Q4002" s="54">
        <v>10198.252404180457</v>
      </c>
      <c r="R4002" s="55">
        <v>0.9879780209720791</v>
      </c>
      <c r="S4002" s="121">
        <v>10930.920635606839</v>
      </c>
      <c r="T4002" s="54">
        <v>10234.105960226962</v>
      </c>
      <c r="U4002" s="55">
        <v>0.99145141268114445</v>
      </c>
    </row>
    <row r="4003" spans="1:21" ht="13" x14ac:dyDescent="0.3">
      <c r="A4003" s="44" t="s">
        <v>3317</v>
      </c>
      <c r="B4003" s="44" t="s">
        <v>13401</v>
      </c>
      <c r="C4003" s="98" t="s">
        <v>1233</v>
      </c>
      <c r="D4003" s="98" t="s">
        <v>13130</v>
      </c>
      <c r="E4003" s="98" t="s">
        <v>428</v>
      </c>
      <c r="F4003" s="122">
        <v>1.0381617318423324</v>
      </c>
      <c r="G4003" s="122">
        <v>1.048038126110981</v>
      </c>
      <c r="H4003" s="99">
        <v>7607.4166666666652</v>
      </c>
      <c r="I4003" s="53">
        <v>7897.7288615128882</v>
      </c>
      <c r="J4003" s="54">
        <v>7463.6608321002177</v>
      </c>
      <c r="K4003" s="55">
        <v>0.98110319956624159</v>
      </c>
      <c r="L4003" s="121">
        <v>7972.8627078787777</v>
      </c>
      <c r="M4003" s="54">
        <v>7464.5577115096057</v>
      </c>
      <c r="N4003" s="120">
        <v>0.98122109496341603</v>
      </c>
      <c r="O4003" s="123">
        <v>7673.5100879161137</v>
      </c>
      <c r="P4003" s="53">
        <v>7966.3445221806005</v>
      </c>
      <c r="Q4003" s="54">
        <v>7528.5645072388252</v>
      </c>
      <c r="R4003" s="55">
        <v>0.98111091547197649</v>
      </c>
      <c r="S4003" s="121">
        <v>8042.1311332333125</v>
      </c>
      <c r="T4003" s="54">
        <v>7529.4684599071443</v>
      </c>
      <c r="U4003" s="55">
        <v>0.98122871718956894</v>
      </c>
    </row>
    <row r="4004" spans="1:21" ht="13" x14ac:dyDescent="0.3">
      <c r="A4004" s="44" t="s">
        <v>3316</v>
      </c>
      <c r="B4004" s="44" t="s">
        <v>9189</v>
      </c>
      <c r="C4004" s="98" t="s">
        <v>1233</v>
      </c>
      <c r="D4004" s="98" t="s">
        <v>13130</v>
      </c>
      <c r="E4004" s="98" t="s">
        <v>428</v>
      </c>
      <c r="F4004" s="122">
        <v>1.0381617318423324</v>
      </c>
      <c r="G4004" s="122">
        <v>1.048038126110981</v>
      </c>
      <c r="H4004" s="99">
        <v>5630.333333333333</v>
      </c>
      <c r="I4004" s="53">
        <v>5845.1966041829455</v>
      </c>
      <c r="J4004" s="54">
        <v>5523.9380479577958</v>
      </c>
      <c r="K4004" s="55">
        <v>0.9811031995662417</v>
      </c>
      <c r="L4004" s="121">
        <v>5900.8039960468595</v>
      </c>
      <c r="M4004" s="54">
        <v>5524.6018383423525</v>
      </c>
      <c r="N4004" s="120">
        <v>0.98122109496341592</v>
      </c>
      <c r="O4004" s="123">
        <v>5675.3982657695678</v>
      </c>
      <c r="P4004" s="53">
        <v>5891.9812924863045</v>
      </c>
      <c r="Q4004" s="54">
        <v>5568.1951881972491</v>
      </c>
      <c r="R4004" s="55">
        <v>0.9811109154719766</v>
      </c>
      <c r="S4004" s="121">
        <v>5948.0337633906493</v>
      </c>
      <c r="T4004" s="54">
        <v>5568.8637598609776</v>
      </c>
      <c r="U4004" s="55">
        <v>0.98122871718956894</v>
      </c>
    </row>
    <row r="4005" spans="1:21" ht="13" x14ac:dyDescent="0.3">
      <c r="A4005" s="44" t="s">
        <v>3315</v>
      </c>
      <c r="B4005" s="44" t="s">
        <v>9609</v>
      </c>
      <c r="C4005" s="98" t="s">
        <v>1233</v>
      </c>
      <c r="D4005" s="98" t="s">
        <v>13130</v>
      </c>
      <c r="E4005" s="98" t="s">
        <v>427</v>
      </c>
      <c r="F4005" s="122">
        <v>1.0454281540442512</v>
      </c>
      <c r="G4005" s="122">
        <v>1.0589568593676679</v>
      </c>
      <c r="H4005" s="99">
        <v>12831.833333333332</v>
      </c>
      <c r="I4005" s="53">
        <v>13414.759834670156</v>
      </c>
      <c r="J4005" s="54">
        <v>12677.469599897006</v>
      </c>
      <c r="K4005" s="55">
        <v>0.98797025106028025</v>
      </c>
      <c r="L4005" s="121">
        <v>13588.35792659602</v>
      </c>
      <c r="M4005" s="54">
        <v>12722.040459506579</v>
      </c>
      <c r="N4005" s="120">
        <v>0.99144371104466089</v>
      </c>
      <c r="O4005" s="123">
        <v>12934.012442548366</v>
      </c>
      <c r="P4005" s="53">
        <v>13521.580752198715</v>
      </c>
      <c r="Q4005" s="54">
        <v>12778.520016217182</v>
      </c>
      <c r="R4005" s="55">
        <v>0.9879780209720791</v>
      </c>
      <c r="S4005" s="121">
        <v>13696.561195183358</v>
      </c>
      <c r="T4005" s="54">
        <v>12823.444907800078</v>
      </c>
      <c r="U4005" s="55">
        <v>0.99145141268114445</v>
      </c>
    </row>
    <row r="4006" spans="1:21" ht="13" x14ac:dyDescent="0.3">
      <c r="A4006" s="44" t="s">
        <v>3314</v>
      </c>
      <c r="B4006" s="44" t="s">
        <v>9608</v>
      </c>
      <c r="C4006" s="98" t="s">
        <v>1233</v>
      </c>
      <c r="D4006" s="98" t="s">
        <v>13130</v>
      </c>
      <c r="E4006" s="98" t="s">
        <v>427</v>
      </c>
      <c r="F4006" s="122">
        <v>1.0454281540442512</v>
      </c>
      <c r="G4006" s="122">
        <v>1.0589568593676679</v>
      </c>
      <c r="H4006" s="99">
        <v>8930.0833333333358</v>
      </c>
      <c r="I4006" s="53">
        <v>9335.7605346280016</v>
      </c>
      <c r="J4006" s="54">
        <v>8822.6566728225589</v>
      </c>
      <c r="K4006" s="55">
        <v>0.98797025106028014</v>
      </c>
      <c r="L4006" s="121">
        <v>9456.5730005582245</v>
      </c>
      <c r="M4006" s="54">
        <v>8853.6749599380764</v>
      </c>
      <c r="N4006" s="120">
        <v>0.99144371104466078</v>
      </c>
      <c r="O4006" s="123">
        <v>9008.7833634277449</v>
      </c>
      <c r="P4006" s="53">
        <v>9418.0357618128273</v>
      </c>
      <c r="Q4006" s="54">
        <v>8900.4799587655325</v>
      </c>
      <c r="R4006" s="55">
        <v>0.98797802097207899</v>
      </c>
      <c r="S4006" s="121">
        <v>9539.9129372591415</v>
      </c>
      <c r="T4006" s="54">
        <v>8931.7709922088306</v>
      </c>
      <c r="U4006" s="55">
        <v>0.99145141268114456</v>
      </c>
    </row>
    <row r="4007" spans="1:21" ht="13" x14ac:dyDescent="0.3">
      <c r="A4007" s="44" t="s">
        <v>3313</v>
      </c>
      <c r="B4007" s="44" t="s">
        <v>9607</v>
      </c>
      <c r="C4007" s="98" t="s">
        <v>1233</v>
      </c>
      <c r="D4007" s="98" t="s">
        <v>13130</v>
      </c>
      <c r="E4007" s="98" t="s">
        <v>427</v>
      </c>
      <c r="F4007" s="122">
        <v>1.0454281540442512</v>
      </c>
      <c r="G4007" s="122">
        <v>1.0589568593676679</v>
      </c>
      <c r="H4007" s="99">
        <v>14880.833333333332</v>
      </c>
      <c r="I4007" s="53">
        <v>15556.842122306825</v>
      </c>
      <c r="J4007" s="54">
        <v>14701.820644319519</v>
      </c>
      <c r="K4007" s="55">
        <v>0.98797025106028025</v>
      </c>
      <c r="L4007" s="121">
        <v>15758.16053144037</v>
      </c>
      <c r="M4007" s="54">
        <v>14753.508623437086</v>
      </c>
      <c r="N4007" s="120">
        <v>0.99144371104466067</v>
      </c>
      <c r="O4007" s="123">
        <v>14997.419096674563</v>
      </c>
      <c r="P4007" s="53">
        <v>15678.72416166449</v>
      </c>
      <c r="Q4007" s="54">
        <v>14817.120438821401</v>
      </c>
      <c r="R4007" s="55">
        <v>0.9879780209720791</v>
      </c>
      <c r="S4007" s="121">
        <v>15881.619825235182</v>
      </c>
      <c r="T4007" s="54">
        <v>14869.21234996917</v>
      </c>
      <c r="U4007" s="55">
        <v>0.99145141268114456</v>
      </c>
    </row>
    <row r="4008" spans="1:21" ht="13" x14ac:dyDescent="0.3">
      <c r="A4008" s="44" t="s">
        <v>3312</v>
      </c>
      <c r="B4008" s="44" t="s">
        <v>9606</v>
      </c>
      <c r="C4008" s="98" t="s">
        <v>1233</v>
      </c>
      <c r="D4008" s="98" t="s">
        <v>13130</v>
      </c>
      <c r="E4008" s="98" t="s">
        <v>428</v>
      </c>
      <c r="F4008" s="122">
        <v>1.0381617318423324</v>
      </c>
      <c r="G4008" s="122">
        <v>1.048038126110981</v>
      </c>
      <c r="H4008" s="99">
        <v>14655.75</v>
      </c>
      <c r="I4008" s="53">
        <v>15215.038801448263</v>
      </c>
      <c r="J4008" s="54">
        <v>14378.803217042945</v>
      </c>
      <c r="K4008" s="55">
        <v>0.98110319956624159</v>
      </c>
      <c r="L4008" s="121">
        <v>15359.78476675101</v>
      </c>
      <c r="M4008" s="54">
        <v>14380.531062510085</v>
      </c>
      <c r="N4008" s="120">
        <v>0.98122109496341603</v>
      </c>
      <c r="O4008" s="123">
        <v>14776.127193021017</v>
      </c>
      <c r="P4008" s="53">
        <v>15340.009796629281</v>
      </c>
      <c r="Q4008" s="54">
        <v>14497.019677475217</v>
      </c>
      <c r="R4008" s="55">
        <v>0.98111091547197649</v>
      </c>
      <c r="S4008" s="121">
        <v>15485.944654551256</v>
      </c>
      <c r="T4008" s="54">
        <v>14498.760330637919</v>
      </c>
      <c r="U4008" s="55">
        <v>0.98122871718956894</v>
      </c>
    </row>
    <row r="4009" spans="1:21" ht="13" x14ac:dyDescent="0.3">
      <c r="A4009" s="44" t="s">
        <v>3311</v>
      </c>
      <c r="B4009" s="44" t="s">
        <v>13402</v>
      </c>
      <c r="C4009" s="98" t="s">
        <v>1233</v>
      </c>
      <c r="D4009" s="98" t="s">
        <v>13130</v>
      </c>
      <c r="E4009" s="98" t="s">
        <v>428</v>
      </c>
      <c r="F4009" s="122">
        <v>1.0381617318423324</v>
      </c>
      <c r="G4009" s="122">
        <v>1.048038126110981</v>
      </c>
      <c r="H4009" s="99">
        <v>4827.8333333333339</v>
      </c>
      <c r="I4009" s="53">
        <v>5012.0718143794747</v>
      </c>
      <c r="J4009" s="54">
        <v>4736.6027303058872</v>
      </c>
      <c r="K4009" s="55">
        <v>0.98110319956624159</v>
      </c>
      <c r="L4009" s="121">
        <v>5059.7533998427989</v>
      </c>
      <c r="M4009" s="54">
        <v>4737.1719096342131</v>
      </c>
      <c r="N4009" s="120">
        <v>0.98122109496341614</v>
      </c>
      <c r="O4009" s="123">
        <v>4864.8830278282549</v>
      </c>
      <c r="P4009" s="53">
        <v>5050.5353893805504</v>
      </c>
      <c r="Q4009" s="54">
        <v>4772.9898410966598</v>
      </c>
      <c r="R4009" s="55">
        <v>0.98111091547197649</v>
      </c>
      <c r="S4009" s="121">
        <v>5098.5828922342398</v>
      </c>
      <c r="T4009" s="54">
        <v>4773.5629326732251</v>
      </c>
      <c r="U4009" s="55">
        <v>0.98122871718956906</v>
      </c>
    </row>
    <row r="4010" spans="1:21" ht="13" x14ac:dyDescent="0.3">
      <c r="A4010" s="44" t="s">
        <v>3310</v>
      </c>
      <c r="B4010" s="44" t="s">
        <v>9605</v>
      </c>
      <c r="C4010" s="98" t="s">
        <v>1148</v>
      </c>
      <c r="D4010" s="98" t="s">
        <v>13158</v>
      </c>
      <c r="E4010" s="98" t="s">
        <v>298</v>
      </c>
      <c r="F4010" s="122">
        <v>1.0812627077805603</v>
      </c>
      <c r="G4010" s="122">
        <v>1.0789899569133961</v>
      </c>
      <c r="H4010" s="99">
        <v>10639.5</v>
      </c>
      <c r="I4010" s="53">
        <v>11504.094579431272</v>
      </c>
      <c r="J4010" s="54">
        <v>10871.81664841679</v>
      </c>
      <c r="K4010" s="55">
        <v>1.0218352975625538</v>
      </c>
      <c r="L4010" s="121">
        <v>11479.913646580077</v>
      </c>
      <c r="M4010" s="54">
        <v>10748.018757849977</v>
      </c>
      <c r="N4010" s="120">
        <v>1.0101996106818909</v>
      </c>
      <c r="O4010" s="123">
        <v>10740.847740930969</v>
      </c>
      <c r="P4010" s="53">
        <v>11613.678112217734</v>
      </c>
      <c r="Q4010" s="54">
        <v>10975.463663502935</v>
      </c>
      <c r="R4010" s="55">
        <v>1.0218433338066879</v>
      </c>
      <c r="S4010" s="121">
        <v>11589.266841200453</v>
      </c>
      <c r="T4010" s="54">
        <v>10850.48449330414</v>
      </c>
      <c r="U4010" s="55">
        <v>1.0102074580161275</v>
      </c>
    </row>
    <row r="4011" spans="1:21" ht="13" x14ac:dyDescent="0.3">
      <c r="A4011" s="44" t="s">
        <v>3309</v>
      </c>
      <c r="B4011" s="44" t="s">
        <v>9604</v>
      </c>
      <c r="C4011" s="98" t="s">
        <v>1148</v>
      </c>
      <c r="D4011" s="98" t="s">
        <v>13158</v>
      </c>
      <c r="E4011" s="98" t="s">
        <v>298</v>
      </c>
      <c r="F4011" s="122">
        <v>1.0812627077805603</v>
      </c>
      <c r="G4011" s="122">
        <v>1.0789899569133961</v>
      </c>
      <c r="H4011" s="99">
        <v>19253.833333333332</v>
      </c>
      <c r="I4011" s="53">
        <v>20818.451965155611</v>
      </c>
      <c r="J4011" s="54">
        <v>19674.246513386483</v>
      </c>
      <c r="K4011" s="55">
        <v>1.0218352975625538</v>
      </c>
      <c r="L4011" s="121">
        <v>20774.692798751039</v>
      </c>
      <c r="M4011" s="54">
        <v>19450.214937467343</v>
      </c>
      <c r="N4011" s="120">
        <v>1.0101996106818907</v>
      </c>
      <c r="O4011" s="123">
        <v>19414.222572854509</v>
      </c>
      <c r="P4011" s="53">
        <v>20991.874868579143</v>
      </c>
      <c r="Q4011" s="54">
        <v>19838.293917110706</v>
      </c>
      <c r="R4011" s="55">
        <v>1.0218433338066879</v>
      </c>
      <c r="S4011" s="121">
        <v>20947.751177391368</v>
      </c>
      <c r="T4011" s="54">
        <v>19612.392434682679</v>
      </c>
      <c r="U4011" s="55">
        <v>1.0102074580161275</v>
      </c>
    </row>
    <row r="4012" spans="1:21" ht="13" x14ac:dyDescent="0.3">
      <c r="A4012" s="44" t="s">
        <v>3308</v>
      </c>
      <c r="B4012" s="44" t="s">
        <v>9603</v>
      </c>
      <c r="C4012" s="98" t="s">
        <v>1148</v>
      </c>
      <c r="D4012" s="98" t="s">
        <v>13158</v>
      </c>
      <c r="E4012" s="98" t="s">
        <v>300</v>
      </c>
      <c r="F4012" s="122">
        <v>1.072652328329829</v>
      </c>
      <c r="G4012" s="122">
        <v>1.0741471264280431</v>
      </c>
      <c r="H4012" s="99">
        <v>6837.3333333333321</v>
      </c>
      <c r="I4012" s="53">
        <v>7334.0815195671494</v>
      </c>
      <c r="J4012" s="54">
        <v>6930.992179761608</v>
      </c>
      <c r="K4012" s="55">
        <v>1.0136981542163039</v>
      </c>
      <c r="L4012" s="121">
        <v>7344.3019524306719</v>
      </c>
      <c r="M4012" s="54">
        <v>6876.0704634354724</v>
      </c>
      <c r="N4012" s="120">
        <v>1.005665531898714</v>
      </c>
      <c r="O4012" s="123">
        <v>6905.1553195314982</v>
      </c>
      <c r="P4012" s="53">
        <v>7406.8309309745664</v>
      </c>
      <c r="Q4012" s="54">
        <v>6999.7982516063794</v>
      </c>
      <c r="R4012" s="55">
        <v>1.0137061264657117</v>
      </c>
      <c r="S4012" s="121">
        <v>7417.1527440140744</v>
      </c>
      <c r="T4012" s="54">
        <v>6944.3306411138456</v>
      </c>
      <c r="U4012" s="55">
        <v>1.0056733440117616</v>
      </c>
    </row>
    <row r="4013" spans="1:21" ht="13" x14ac:dyDescent="0.3">
      <c r="A4013" s="44" t="s">
        <v>3307</v>
      </c>
      <c r="B4013" s="44" t="s">
        <v>9602</v>
      </c>
      <c r="C4013" s="98" t="s">
        <v>1148</v>
      </c>
      <c r="D4013" s="98" t="s">
        <v>13158</v>
      </c>
      <c r="E4013" s="98" t="s">
        <v>299</v>
      </c>
      <c r="F4013" s="122">
        <v>1.0732646383003916</v>
      </c>
      <c r="G4013" s="122">
        <v>1.0755445370419721</v>
      </c>
      <c r="H4013" s="99">
        <v>13381.999999999998</v>
      </c>
      <c r="I4013" s="53">
        <v>14362.42738973584</v>
      </c>
      <c r="J4013" s="54">
        <v>13573.05228406135</v>
      </c>
      <c r="K4013" s="55">
        <v>1.0142768109446534</v>
      </c>
      <c r="L4013" s="121">
        <v>14392.936994695669</v>
      </c>
      <c r="M4013" s="54">
        <v>13475.32408012725</v>
      </c>
      <c r="N4013" s="120">
        <v>1.006973851451745</v>
      </c>
      <c r="O4013" s="123">
        <v>13499.647533037563</v>
      </c>
      <c r="P4013" s="53">
        <v>14488.694326728335</v>
      </c>
      <c r="Q4013" s="54">
        <v>13692.487132678216</v>
      </c>
      <c r="R4013" s="55">
        <v>1.0142847877449184</v>
      </c>
      <c r="S4013" s="121">
        <v>14519.472156150687</v>
      </c>
      <c r="T4013" s="54">
        <v>13593.897667555597</v>
      </c>
      <c r="U4013" s="55">
        <v>1.0069816737279529</v>
      </c>
    </row>
    <row r="4014" spans="1:21" ht="13" x14ac:dyDescent="0.3">
      <c r="A4014" s="44" t="s">
        <v>3306</v>
      </c>
      <c r="B4014" s="44" t="s">
        <v>9601</v>
      </c>
      <c r="C4014" s="98" t="s">
        <v>1148</v>
      </c>
      <c r="D4014" s="98" t="s">
        <v>13158</v>
      </c>
      <c r="E4014" s="98" t="s">
        <v>296</v>
      </c>
      <c r="F4014" s="122">
        <v>1.0725291441446407</v>
      </c>
      <c r="G4014" s="122">
        <v>1.0737091215824228</v>
      </c>
      <c r="H4014" s="99">
        <v>16159.250000000002</v>
      </c>
      <c r="I4014" s="53">
        <v>17331.266572519289</v>
      </c>
      <c r="J4014" s="54">
        <v>16378.720738106073</v>
      </c>
      <c r="K4014" s="55">
        <v>1.0135817403719896</v>
      </c>
      <c r="L4014" s="121">
        <v>17350.334122930766</v>
      </c>
      <c r="M4014" s="54">
        <v>16244.174159252343</v>
      </c>
      <c r="N4014" s="120">
        <v>1.0052554517847265</v>
      </c>
      <c r="O4014" s="123">
        <v>16314.811890240049</v>
      </c>
      <c r="P4014" s="53">
        <v>17498.111233519969</v>
      </c>
      <c r="Q4014" s="54">
        <v>16536.525480363714</v>
      </c>
      <c r="R4014" s="55">
        <v>1.0135897117058579</v>
      </c>
      <c r="S4014" s="121">
        <v>17517.362343452111</v>
      </c>
      <c r="T4014" s="54">
        <v>16400.680998689368</v>
      </c>
      <c r="U4014" s="55">
        <v>1.0052632607122296</v>
      </c>
    </row>
    <row r="4015" spans="1:21" ht="13" x14ac:dyDescent="0.3">
      <c r="A4015" s="44" t="s">
        <v>3305</v>
      </c>
      <c r="B4015" s="44" t="s">
        <v>9600</v>
      </c>
      <c r="C4015" s="98" t="s">
        <v>1148</v>
      </c>
      <c r="D4015" s="98" t="s">
        <v>13158</v>
      </c>
      <c r="E4015" s="98" t="s">
        <v>299</v>
      </c>
      <c r="F4015" s="122">
        <v>1.0732646383003916</v>
      </c>
      <c r="G4015" s="122">
        <v>1.0755445370419721</v>
      </c>
      <c r="H4015" s="99">
        <v>8189.7499999999991</v>
      </c>
      <c r="I4015" s="53">
        <v>8789.7690715206318</v>
      </c>
      <c r="J4015" s="54">
        <v>8306.6735124339739</v>
      </c>
      <c r="K4015" s="55">
        <v>1.0142768109446534</v>
      </c>
      <c r="L4015" s="121">
        <v>8808.4408722394892</v>
      </c>
      <c r="M4015" s="54">
        <v>8246.8640999269264</v>
      </c>
      <c r="N4015" s="120">
        <v>1.0069738514517448</v>
      </c>
      <c r="O4015" s="123">
        <v>8265.7484449877265</v>
      </c>
      <c r="P4015" s="53">
        <v>8871.3355150917778</v>
      </c>
      <c r="Q4015" s="54">
        <v>8383.8229070772668</v>
      </c>
      <c r="R4015" s="55">
        <v>1.0142847877449186</v>
      </c>
      <c r="S4015" s="121">
        <v>8890.1805845697254</v>
      </c>
      <c r="T4015" s="54">
        <v>8323.4572037479666</v>
      </c>
      <c r="U4015" s="55">
        <v>1.0069816737279531</v>
      </c>
    </row>
    <row r="4016" spans="1:21" ht="13" x14ac:dyDescent="0.3">
      <c r="A4016" s="44" t="s">
        <v>3304</v>
      </c>
      <c r="B4016" s="44" t="s">
        <v>9599</v>
      </c>
      <c r="C4016" s="98" t="s">
        <v>1148</v>
      </c>
      <c r="D4016" s="98" t="s">
        <v>13158</v>
      </c>
      <c r="E4016" s="98" t="s">
        <v>298</v>
      </c>
      <c r="F4016" s="122">
        <v>1.0812627077805603</v>
      </c>
      <c r="G4016" s="122">
        <v>1.0789899569133961</v>
      </c>
      <c r="H4016" s="99">
        <v>7661.25</v>
      </c>
      <c r="I4016" s="53">
        <v>8283.8239199838172</v>
      </c>
      <c r="J4016" s="54">
        <v>7828.5356734511142</v>
      </c>
      <c r="K4016" s="55">
        <v>1.0218352975625538</v>
      </c>
      <c r="L4016" s="121">
        <v>8266.4118074027556</v>
      </c>
      <c r="M4016" s="54">
        <v>7739.3917673366368</v>
      </c>
      <c r="N4016" s="120">
        <v>1.0101996106818909</v>
      </c>
      <c r="O4016" s="123">
        <v>7732.1142940322161</v>
      </c>
      <c r="P4016" s="53">
        <v>8360.4468384340489</v>
      </c>
      <c r="Q4016" s="54">
        <v>7901.0094475882252</v>
      </c>
      <c r="R4016" s="55">
        <v>1.0218433338066879</v>
      </c>
      <c r="S4016" s="121">
        <v>8342.8736689672751</v>
      </c>
      <c r="T4016" s="54">
        <v>7811.0395260644509</v>
      </c>
      <c r="U4016" s="55">
        <v>1.0102074580161278</v>
      </c>
    </row>
    <row r="4017" spans="1:21" ht="13" x14ac:dyDescent="0.3">
      <c r="A4017" s="44" t="s">
        <v>3303</v>
      </c>
      <c r="B4017" s="44" t="s">
        <v>9598</v>
      </c>
      <c r="C4017" s="98" t="s">
        <v>1148</v>
      </c>
      <c r="D4017" s="98" t="s">
        <v>13158</v>
      </c>
      <c r="E4017" s="98" t="s">
        <v>299</v>
      </c>
      <c r="F4017" s="122">
        <v>1.0732646383003916</v>
      </c>
      <c r="G4017" s="122">
        <v>1.0755445370419721</v>
      </c>
      <c r="H4017" s="99">
        <v>26806.916666666664</v>
      </c>
      <c r="I4017" s="53">
        <v>28770.915720198736</v>
      </c>
      <c r="J4017" s="54">
        <v>27189.63394792574</v>
      </c>
      <c r="K4017" s="55">
        <v>1.0142768109446534</v>
      </c>
      <c r="L4017" s="121">
        <v>28832.032775772721</v>
      </c>
      <c r="M4017" s="54">
        <v>26993.864121379302</v>
      </c>
      <c r="N4017" s="120">
        <v>1.0069738514517448</v>
      </c>
      <c r="O4017" s="123">
        <v>27068.194959032917</v>
      </c>
      <c r="P4017" s="53">
        <v>29051.33647215095</v>
      </c>
      <c r="Q4017" s="54">
        <v>27454.858378660774</v>
      </c>
      <c r="R4017" s="55">
        <v>1.0142847877449184</v>
      </c>
      <c r="S4017" s="121">
        <v>29113.049215774899</v>
      </c>
      <c r="T4017" s="54">
        <v>27257.176264641505</v>
      </c>
      <c r="U4017" s="55">
        <v>1.0069816737279529</v>
      </c>
    </row>
    <row r="4018" spans="1:21" ht="13" x14ac:dyDescent="0.3">
      <c r="A4018" s="44" t="s">
        <v>3302</v>
      </c>
      <c r="B4018" s="44" t="s">
        <v>9597</v>
      </c>
      <c r="C4018" s="98" t="s">
        <v>1148</v>
      </c>
      <c r="D4018" s="98" t="s">
        <v>13158</v>
      </c>
      <c r="E4018" s="98" t="s">
        <v>296</v>
      </c>
      <c r="F4018" s="122">
        <v>1.0725291441446407</v>
      </c>
      <c r="G4018" s="122">
        <v>1.0737091215824228</v>
      </c>
      <c r="H4018" s="99">
        <v>9223.5</v>
      </c>
      <c r="I4018" s="53">
        <v>9892.472561018094</v>
      </c>
      <c r="J4018" s="54">
        <v>9348.7711823210429</v>
      </c>
      <c r="K4018" s="55">
        <v>1.0135817403719893</v>
      </c>
      <c r="L4018" s="121">
        <v>9903.3560829154776</v>
      </c>
      <c r="M4018" s="54">
        <v>9271.9736595364266</v>
      </c>
      <c r="N4018" s="120">
        <v>1.0052554517847268</v>
      </c>
      <c r="O4018" s="123">
        <v>9313.9591470332762</v>
      </c>
      <c r="P4018" s="53">
        <v>9989.492632565747</v>
      </c>
      <c r="Q4018" s="54">
        <v>9440.5331666815964</v>
      </c>
      <c r="R4018" s="55">
        <v>1.0135897117058579</v>
      </c>
      <c r="S4018" s="121">
        <v>10000.482894215671</v>
      </c>
      <c r="T4018" s="54">
        <v>9362.9809422871676</v>
      </c>
      <c r="U4018" s="55">
        <v>1.0052632607122296</v>
      </c>
    </row>
    <row r="4019" spans="1:21" ht="13" x14ac:dyDescent="0.3">
      <c r="A4019" s="44" t="s">
        <v>3301</v>
      </c>
      <c r="B4019" s="44" t="s">
        <v>9596</v>
      </c>
      <c r="C4019" s="98" t="s">
        <v>1148</v>
      </c>
      <c r="D4019" s="98" t="s">
        <v>13158</v>
      </c>
      <c r="E4019" s="98" t="s">
        <v>299</v>
      </c>
      <c r="F4019" s="122">
        <v>1.0732646383003916</v>
      </c>
      <c r="G4019" s="122">
        <v>1.0755445370419721</v>
      </c>
      <c r="H4019" s="99">
        <v>18726.25</v>
      </c>
      <c r="I4019" s="53">
        <v>20098.221932972709</v>
      </c>
      <c r="J4019" s="54">
        <v>18993.601130952313</v>
      </c>
      <c r="K4019" s="55">
        <v>1.0142768109446532</v>
      </c>
      <c r="L4019" s="121">
        <v>20140.91588678223</v>
      </c>
      <c r="M4019" s="54">
        <v>18856.844085748238</v>
      </c>
      <c r="N4019" s="120">
        <v>1.006973851451745</v>
      </c>
      <c r="O4019" s="123">
        <v>18903.61995225216</v>
      </c>
      <c r="P4019" s="53">
        <v>20288.586830621982</v>
      </c>
      <c r="Q4019" s="54">
        <v>19173.654150880688</v>
      </c>
      <c r="R4019" s="55">
        <v>1.0142847877449184</v>
      </c>
      <c r="S4019" s="121">
        <v>20331.685169962435</v>
      </c>
      <c r="T4019" s="54">
        <v>19035.598859036007</v>
      </c>
      <c r="U4019" s="55">
        <v>1.0069816737279529</v>
      </c>
    </row>
    <row r="4020" spans="1:21" ht="13" x14ac:dyDescent="0.3">
      <c r="A4020" s="44" t="s">
        <v>3300</v>
      </c>
      <c r="B4020" s="44" t="s">
        <v>9595</v>
      </c>
      <c r="C4020" s="98" t="s">
        <v>1029</v>
      </c>
      <c r="D4020" s="98" t="s">
        <v>13166</v>
      </c>
      <c r="E4020" s="98" t="s">
        <v>297</v>
      </c>
      <c r="F4020" s="122">
        <v>1.0708704754693774</v>
      </c>
      <c r="G4020" s="122">
        <v>1.0725106974968097</v>
      </c>
      <c r="H4020" s="99">
        <v>8416.6666666666679</v>
      </c>
      <c r="I4020" s="53">
        <v>9013.1598352005949</v>
      </c>
      <c r="J4020" s="54">
        <v>8517.7864693824231</v>
      </c>
      <c r="K4020" s="55">
        <v>1.0120142339860303</v>
      </c>
      <c r="L4020" s="121">
        <v>9026.9650372648157</v>
      </c>
      <c r="M4020" s="54">
        <v>8451.4563901690581</v>
      </c>
      <c r="N4020" s="120">
        <v>1.0041334324953335</v>
      </c>
      <c r="O4020" s="123">
        <v>8488.4403708666032</v>
      </c>
      <c r="P4020" s="53">
        <v>9090.0201759433785</v>
      </c>
      <c r="Q4020" s="54">
        <v>8590.4900392080599</v>
      </c>
      <c r="R4020" s="55">
        <v>1.0120221929922137</v>
      </c>
      <c r="S4020" s="121">
        <v>9103.9431028182189</v>
      </c>
      <c r="T4020" s="54">
        <v>8523.5929777607998</v>
      </c>
      <c r="U4020" s="55">
        <v>1.0041412327068757</v>
      </c>
    </row>
    <row r="4021" spans="1:21" ht="13" x14ac:dyDescent="0.3">
      <c r="A4021" s="44" t="s">
        <v>3299</v>
      </c>
      <c r="B4021" s="44" t="s">
        <v>13403</v>
      </c>
      <c r="C4021" s="98" t="s">
        <v>1148</v>
      </c>
      <c r="D4021" s="98" t="s">
        <v>13158</v>
      </c>
      <c r="E4021" s="98" t="s">
        <v>299</v>
      </c>
      <c r="F4021" s="122">
        <v>1.0732646383003916</v>
      </c>
      <c r="G4021" s="122">
        <v>1.0755445370419721</v>
      </c>
      <c r="H4021" s="99">
        <v>26326.75</v>
      </c>
      <c r="I4021" s="53">
        <v>28255.569816374835</v>
      </c>
      <c r="J4021" s="54">
        <v>26702.612032537152</v>
      </c>
      <c r="K4021" s="55">
        <v>1.0142768109446534</v>
      </c>
      <c r="L4021" s="121">
        <v>28315.592140569737</v>
      </c>
      <c r="M4021" s="54">
        <v>26510.348843707226</v>
      </c>
      <c r="N4021" s="120">
        <v>1.006973851451745</v>
      </c>
      <c r="O4021" s="123">
        <v>26597.559119119636</v>
      </c>
      <c r="P4021" s="53">
        <v>28546.219667655219</v>
      </c>
      <c r="Q4021" s="54">
        <v>26977.499605669178</v>
      </c>
      <c r="R4021" s="55">
        <v>1.0142847877449184</v>
      </c>
      <c r="S4021" s="121">
        <v>28606.859409220011</v>
      </c>
      <c r="T4021" s="54">
        <v>26783.254598849267</v>
      </c>
      <c r="U4021" s="55">
        <v>1.0069816737279529</v>
      </c>
    </row>
    <row r="4022" spans="1:21" ht="13" x14ac:dyDescent="0.3">
      <c r="A4022" s="44" t="s">
        <v>3298</v>
      </c>
      <c r="B4022" s="44" t="s">
        <v>9594</v>
      </c>
      <c r="C4022" s="98" t="s">
        <v>1148</v>
      </c>
      <c r="D4022" s="98" t="s">
        <v>13158</v>
      </c>
      <c r="E4022" s="98" t="s">
        <v>298</v>
      </c>
      <c r="F4022" s="122">
        <v>1.0812627077805603</v>
      </c>
      <c r="G4022" s="122">
        <v>1.0789899569133961</v>
      </c>
      <c r="H4022" s="99">
        <v>11331.25</v>
      </c>
      <c r="I4022" s="53">
        <v>12252.058057538474</v>
      </c>
      <c r="J4022" s="54">
        <v>11578.671215505687</v>
      </c>
      <c r="K4022" s="55">
        <v>1.0218352975625538</v>
      </c>
      <c r="L4022" s="121">
        <v>12226.30494927492</v>
      </c>
      <c r="M4022" s="54">
        <v>11446.824338539176</v>
      </c>
      <c r="N4022" s="120">
        <v>1.0101996106818909</v>
      </c>
      <c r="O4022" s="123">
        <v>11436.635279686187</v>
      </c>
      <c r="P4022" s="53">
        <v>12366.007230412171</v>
      </c>
      <c r="Q4022" s="54">
        <v>11686.449521725715</v>
      </c>
      <c r="R4022" s="55">
        <v>1.0218433338066879</v>
      </c>
      <c r="S4022" s="121">
        <v>12340.014607662824</v>
      </c>
      <c r="T4022" s="54">
        <v>11553.374254149348</v>
      </c>
      <c r="U4022" s="55">
        <v>1.0102074580161278</v>
      </c>
    </row>
    <row r="4023" spans="1:21" ht="13" x14ac:dyDescent="0.3">
      <c r="A4023" s="44" t="s">
        <v>3297</v>
      </c>
      <c r="B4023" s="44" t="s">
        <v>9593</v>
      </c>
      <c r="C4023" s="98" t="s">
        <v>1148</v>
      </c>
      <c r="D4023" s="98" t="s">
        <v>13158</v>
      </c>
      <c r="E4023" s="98" t="s">
        <v>298</v>
      </c>
      <c r="F4023" s="122">
        <v>1.0812627077805603</v>
      </c>
      <c r="G4023" s="122">
        <v>1.0789899569133961</v>
      </c>
      <c r="H4023" s="99">
        <v>4155.833333333333</v>
      </c>
      <c r="I4023" s="53">
        <v>4493.5476030847112</v>
      </c>
      <c r="J4023" s="54">
        <v>4246.5771907870458</v>
      </c>
      <c r="K4023" s="55">
        <v>1.0218352975625538</v>
      </c>
      <c r="L4023" s="121">
        <v>4484.1024292725879</v>
      </c>
      <c r="M4023" s="54">
        <v>4198.2212153921573</v>
      </c>
      <c r="N4023" s="120">
        <v>1.0101996106818907</v>
      </c>
      <c r="O4023" s="123">
        <v>4196.8158536347037</v>
      </c>
      <c r="P4023" s="53">
        <v>4537.860473957443</v>
      </c>
      <c r="Q4023" s="54">
        <v>4288.488303250846</v>
      </c>
      <c r="R4023" s="55">
        <v>1.0218433338066879</v>
      </c>
      <c r="S4023" s="121">
        <v>4528.3221570867663</v>
      </c>
      <c r="T4023" s="54">
        <v>4239.6546752620989</v>
      </c>
      <c r="U4023" s="55">
        <v>1.0102074580161275</v>
      </c>
    </row>
    <row r="4024" spans="1:21" ht="13" x14ac:dyDescent="0.3">
      <c r="A4024" s="44" t="s">
        <v>3296</v>
      </c>
      <c r="B4024" s="44" t="s">
        <v>13404</v>
      </c>
      <c r="C4024" s="98" t="s">
        <v>1148</v>
      </c>
      <c r="D4024" s="98" t="s">
        <v>13158</v>
      </c>
      <c r="E4024" s="98" t="s">
        <v>299</v>
      </c>
      <c r="F4024" s="122">
        <v>1.0732646383003916</v>
      </c>
      <c r="G4024" s="122">
        <v>1.0755445370419721</v>
      </c>
      <c r="H4024" s="99">
        <v>24031.166666666672</v>
      </c>
      <c r="I4024" s="53">
        <v>25791.801400436434</v>
      </c>
      <c r="J4024" s="54">
        <v>24374.255089946128</v>
      </c>
      <c r="K4024" s="55">
        <v>1.0142768109446534</v>
      </c>
      <c r="L4024" s="121">
        <v>25846.590027078477</v>
      </c>
      <c r="M4024" s="54">
        <v>24198.756453212129</v>
      </c>
      <c r="N4024" s="120">
        <v>1.006973851451745</v>
      </c>
      <c r="O4024" s="123">
        <v>24285.53032782799</v>
      </c>
      <c r="P4024" s="53">
        <v>26064.800923229501</v>
      </c>
      <c r="Q4024" s="54">
        <v>24632.443973833793</v>
      </c>
      <c r="R4024" s="55">
        <v>1.0142847877449186</v>
      </c>
      <c r="S4024" s="121">
        <v>26120.169473262526</v>
      </c>
      <c r="T4024" s="54">
        <v>24455.083976887188</v>
      </c>
      <c r="U4024" s="55">
        <v>1.0069816737279529</v>
      </c>
    </row>
    <row r="4025" spans="1:21" ht="13" x14ac:dyDescent="0.3">
      <c r="A4025" s="44" t="s">
        <v>3295</v>
      </c>
      <c r="B4025" s="44" t="s">
        <v>9592</v>
      </c>
      <c r="C4025" s="98" t="s">
        <v>1148</v>
      </c>
      <c r="D4025" s="98" t="s">
        <v>13158</v>
      </c>
      <c r="E4025" s="98" t="s">
        <v>296</v>
      </c>
      <c r="F4025" s="122">
        <v>1.0725291441446407</v>
      </c>
      <c r="G4025" s="122">
        <v>1.0737091215824228</v>
      </c>
      <c r="H4025" s="99">
        <v>20974.666666666664</v>
      </c>
      <c r="I4025" s="53">
        <v>22495.941288719121</v>
      </c>
      <c r="J4025" s="54">
        <v>21259.539143722348</v>
      </c>
      <c r="K4025" s="55">
        <v>1.0135817403719893</v>
      </c>
      <c r="L4025" s="121">
        <v>22520.690922150789</v>
      </c>
      <c r="M4025" s="54">
        <v>21084.898016034043</v>
      </c>
      <c r="N4025" s="120">
        <v>1.0052554517847265</v>
      </c>
      <c r="O4025" s="123">
        <v>21167.142920561429</v>
      </c>
      <c r="P4025" s="53">
        <v>22702.377680577039</v>
      </c>
      <c r="Q4025" s="54">
        <v>21454.79829048855</v>
      </c>
      <c r="R4025" s="55">
        <v>1.0135897117058579</v>
      </c>
      <c r="S4025" s="121">
        <v>22727.354431645614</v>
      </c>
      <c r="T4025" s="54">
        <v>21278.551112285371</v>
      </c>
      <c r="U4025" s="55">
        <v>1.0052632607122296</v>
      </c>
    </row>
    <row r="4026" spans="1:21" ht="13" x14ac:dyDescent="0.3">
      <c r="A4026" s="44" t="s">
        <v>3294</v>
      </c>
      <c r="B4026" s="44" t="s">
        <v>9591</v>
      </c>
      <c r="C4026" s="98" t="s">
        <v>1148</v>
      </c>
      <c r="D4026" s="98" t="s">
        <v>13158</v>
      </c>
      <c r="E4026" s="98" t="s">
        <v>297</v>
      </c>
      <c r="F4026" s="122">
        <v>1.0708704754693774</v>
      </c>
      <c r="G4026" s="122">
        <v>1.0725106974968097</v>
      </c>
      <c r="H4026" s="99">
        <v>15919.333333333332</v>
      </c>
      <c r="I4026" s="53">
        <v>17047.544055822174</v>
      </c>
      <c r="J4026" s="54">
        <v>16110.591928901611</v>
      </c>
      <c r="K4026" s="55">
        <v>1.0120142339860303</v>
      </c>
      <c r="L4026" s="121">
        <v>17073.655297017543</v>
      </c>
      <c r="M4026" s="54">
        <v>15985.134823037377</v>
      </c>
      <c r="N4026" s="120">
        <v>1.0041334324953335</v>
      </c>
      <c r="O4026" s="123">
        <v>16072.104725029998</v>
      </c>
      <c r="P4026" s="53">
        <v>17211.1424286865</v>
      </c>
      <c r="Q4026" s="54">
        <v>16265.326669825376</v>
      </c>
      <c r="R4026" s="55">
        <v>1.0120221929922135</v>
      </c>
      <c r="S4026" s="121">
        <v>17237.504248883695</v>
      </c>
      <c r="T4026" s="54">
        <v>16138.663050785624</v>
      </c>
      <c r="U4026" s="55">
        <v>1.0041412327068757</v>
      </c>
    </row>
    <row r="4027" spans="1:21" ht="13" x14ac:dyDescent="0.3">
      <c r="A4027" s="44" t="s">
        <v>3293</v>
      </c>
      <c r="B4027" s="44" t="s">
        <v>9590</v>
      </c>
      <c r="C4027" s="98" t="s">
        <v>1148</v>
      </c>
      <c r="D4027" s="98" t="s">
        <v>13158</v>
      </c>
      <c r="E4027" s="98" t="s">
        <v>298</v>
      </c>
      <c r="F4027" s="122">
        <v>1.0812627077805603</v>
      </c>
      <c r="G4027" s="122">
        <v>1.0789899569133961</v>
      </c>
      <c r="H4027" s="99">
        <v>9730.6666666666679</v>
      </c>
      <c r="I4027" s="53">
        <v>10521.40698851004</v>
      </c>
      <c r="J4027" s="54">
        <v>9943.138668815358</v>
      </c>
      <c r="K4027" s="55">
        <v>1.0218352975625538</v>
      </c>
      <c r="L4027" s="121">
        <v>10499.291607405286</v>
      </c>
      <c r="M4027" s="54">
        <v>9829.9156783419203</v>
      </c>
      <c r="N4027" s="120">
        <v>1.0101996106818909</v>
      </c>
      <c r="O4027" s="123">
        <v>9821.7540678386649</v>
      </c>
      <c r="P4027" s="53">
        <v>10619.896398545969</v>
      </c>
      <c r="Q4027" s="54">
        <v>10036.293920509661</v>
      </c>
      <c r="R4027" s="55">
        <v>1.0218433338066881</v>
      </c>
      <c r="S4027" s="121">
        <v>10597.573998471213</v>
      </c>
      <c r="T4027" s="54">
        <v>9922.0092101308583</v>
      </c>
      <c r="U4027" s="55">
        <v>1.0102074580161275</v>
      </c>
    </row>
    <row r="4028" spans="1:21" ht="13" x14ac:dyDescent="0.3">
      <c r="A4028" s="44" t="s">
        <v>3292</v>
      </c>
      <c r="B4028" s="44" t="s">
        <v>9589</v>
      </c>
      <c r="C4028" s="98" t="s">
        <v>1148</v>
      </c>
      <c r="D4028" s="98" t="s">
        <v>13158</v>
      </c>
      <c r="E4028" s="98" t="s">
        <v>299</v>
      </c>
      <c r="F4028" s="122">
        <v>1.0732646383003916</v>
      </c>
      <c r="G4028" s="122">
        <v>1.0755445370419721</v>
      </c>
      <c r="H4028" s="99">
        <v>10424.166666666668</v>
      </c>
      <c r="I4028" s="53">
        <v>11187.889467083001</v>
      </c>
      <c r="J4028" s="54">
        <v>10572.990523422226</v>
      </c>
      <c r="K4028" s="55">
        <v>1.0142768109446534</v>
      </c>
      <c r="L4028" s="121">
        <v>11211.655511548359</v>
      </c>
      <c r="M4028" s="54">
        <v>10496.863256508233</v>
      </c>
      <c r="N4028" s="120">
        <v>1.006973851451745</v>
      </c>
      <c r="O4028" s="123">
        <v>10538.617309247153</v>
      </c>
      <c r="P4028" s="53">
        <v>11310.725294595391</v>
      </c>
      <c r="Q4028" s="54">
        <v>10689.15922063467</v>
      </c>
      <c r="R4028" s="55">
        <v>1.0142847877449184</v>
      </c>
      <c r="S4028" s="121">
        <v>11334.752274936742</v>
      </c>
      <c r="T4028" s="54">
        <v>10612.194496844073</v>
      </c>
      <c r="U4028" s="55">
        <v>1.0069816737279529</v>
      </c>
    </row>
    <row r="4029" spans="1:21" ht="13" x14ac:dyDescent="0.3">
      <c r="A4029" s="44" t="s">
        <v>3291</v>
      </c>
      <c r="B4029" s="44" t="s">
        <v>9588</v>
      </c>
      <c r="C4029" s="98" t="s">
        <v>1148</v>
      </c>
      <c r="D4029" s="98" t="s">
        <v>13158</v>
      </c>
      <c r="E4029" s="98" t="s">
        <v>298</v>
      </c>
      <c r="F4029" s="122">
        <v>1.0812627077805603</v>
      </c>
      <c r="G4029" s="122">
        <v>1.0789899569133961</v>
      </c>
      <c r="H4029" s="99">
        <v>5907.5833333333339</v>
      </c>
      <c r="I4029" s="53">
        <v>6387.6495514393091</v>
      </c>
      <c r="J4029" s="54">
        <v>6036.5771732922503</v>
      </c>
      <c r="K4029" s="55">
        <v>1.0218352975625538</v>
      </c>
      <c r="L4029" s="121">
        <v>6374.2230862956303</v>
      </c>
      <c r="M4029" s="54">
        <v>5967.8383834041606</v>
      </c>
      <c r="N4029" s="120">
        <v>1.0101996106818907</v>
      </c>
      <c r="O4029" s="123">
        <v>5962.4714978752963</v>
      </c>
      <c r="P4029" s="53">
        <v>6446.9980768570567</v>
      </c>
      <c r="Q4029" s="54">
        <v>6092.7117531162494</v>
      </c>
      <c r="R4029" s="55">
        <v>1.0218433338066879</v>
      </c>
      <c r="S4029" s="121">
        <v>6433.4468645898178</v>
      </c>
      <c r="T4029" s="54">
        <v>6023.333175362216</v>
      </c>
      <c r="U4029" s="55">
        <v>1.0102074580161275</v>
      </c>
    </row>
    <row r="4030" spans="1:21" ht="13" x14ac:dyDescent="0.3">
      <c r="A4030" s="44" t="s">
        <v>3290</v>
      </c>
      <c r="B4030" s="44" t="s">
        <v>9587</v>
      </c>
      <c r="C4030" s="98" t="s">
        <v>1148</v>
      </c>
      <c r="D4030" s="98" t="s">
        <v>13158</v>
      </c>
      <c r="E4030" s="98" t="s">
        <v>300</v>
      </c>
      <c r="F4030" s="122">
        <v>1.072652328329829</v>
      </c>
      <c r="G4030" s="122">
        <v>1.0741471264280431</v>
      </c>
      <c r="H4030" s="99">
        <v>8947.25</v>
      </c>
      <c r="I4030" s="53">
        <v>9597.2885446490636</v>
      </c>
      <c r="J4030" s="54">
        <v>9069.8108103118266</v>
      </c>
      <c r="K4030" s="55">
        <v>1.0136981542163042</v>
      </c>
      <c r="L4030" s="121">
        <v>9610.6628769333092</v>
      </c>
      <c r="M4030" s="54">
        <v>8997.940930280769</v>
      </c>
      <c r="N4030" s="120">
        <v>1.005665531898714</v>
      </c>
      <c r="O4030" s="123">
        <v>9027.3880973319501</v>
      </c>
      <c r="P4030" s="53">
        <v>9683.2488613401019</v>
      </c>
      <c r="Q4030" s="54">
        <v>9151.1186202490426</v>
      </c>
      <c r="R4030" s="55">
        <v>1.0137061264657117</v>
      </c>
      <c r="S4030" s="121">
        <v>9696.7429838998341</v>
      </c>
      <c r="T4030" s="54">
        <v>9078.6035755357952</v>
      </c>
      <c r="U4030" s="55">
        <v>1.0056733440117616</v>
      </c>
    </row>
    <row r="4031" spans="1:21" ht="13" x14ac:dyDescent="0.3">
      <c r="A4031" s="44" t="s">
        <v>3289</v>
      </c>
      <c r="B4031" s="44" t="s">
        <v>9586</v>
      </c>
      <c r="C4031" s="98" t="s">
        <v>1148</v>
      </c>
      <c r="D4031" s="98" t="s">
        <v>13158</v>
      </c>
      <c r="E4031" s="98" t="s">
        <v>297</v>
      </c>
      <c r="F4031" s="122">
        <v>1.0708704754693774</v>
      </c>
      <c r="G4031" s="122">
        <v>1.0725106974968097</v>
      </c>
      <c r="H4031" s="99">
        <v>112.83333333333334</v>
      </c>
      <c r="I4031" s="53">
        <v>120.82988531546142</v>
      </c>
      <c r="J4031" s="54">
        <v>114.18893940142375</v>
      </c>
      <c r="K4031" s="55">
        <v>1.0120142339860303</v>
      </c>
      <c r="L4031" s="121">
        <v>121.01495703422337</v>
      </c>
      <c r="M4031" s="54">
        <v>113.29972229989013</v>
      </c>
      <c r="N4031" s="120">
        <v>1.0041334324953335</v>
      </c>
      <c r="O4031" s="123">
        <v>113.9944615044941</v>
      </c>
      <c r="P4031" s="53">
        <v>122.07330319219324</v>
      </c>
      <c r="Q4031" s="54">
        <v>115.3649249207446</v>
      </c>
      <c r="R4031" s="55">
        <v>1.0120221929922137</v>
      </c>
      <c r="S4031" s="121">
        <v>122.26027941895819</v>
      </c>
      <c r="T4031" s="54">
        <v>114.46653909687919</v>
      </c>
      <c r="U4031" s="55">
        <v>1.0041412327068757</v>
      </c>
    </row>
    <row r="4032" spans="1:21" ht="13" x14ac:dyDescent="0.3">
      <c r="A4032" s="44" t="s">
        <v>3288</v>
      </c>
      <c r="B4032" s="44" t="s">
        <v>9585</v>
      </c>
      <c r="C4032" s="98" t="s">
        <v>1148</v>
      </c>
      <c r="D4032" s="98" t="s">
        <v>13158</v>
      </c>
      <c r="E4032" s="98" t="s">
        <v>299</v>
      </c>
      <c r="F4032" s="122">
        <v>1.0732646383003916</v>
      </c>
      <c r="G4032" s="122">
        <v>1.0755445370419721</v>
      </c>
      <c r="H4032" s="99">
        <v>12747.916666666664</v>
      </c>
      <c r="I4032" s="53">
        <v>13681.888170333532</v>
      </c>
      <c r="J4032" s="54">
        <v>12929.91626285486</v>
      </c>
      <c r="K4032" s="55">
        <v>1.0142768109446534</v>
      </c>
      <c r="L4032" s="121">
        <v>13710.952129499638</v>
      </c>
      <c r="M4032" s="54">
        <v>12836.818743819222</v>
      </c>
      <c r="N4032" s="120">
        <v>1.006973851451745</v>
      </c>
      <c r="O4032" s="123">
        <v>12868.005998178869</v>
      </c>
      <c r="P4032" s="53">
        <v>13810.775803282713</v>
      </c>
      <c r="Q4032" s="54">
        <v>13051.822732563191</v>
      </c>
      <c r="R4032" s="55">
        <v>1.0142847877449184</v>
      </c>
      <c r="S4032" s="121">
        <v>13840.113553964611</v>
      </c>
      <c r="T4032" s="54">
        <v>12957.846217587496</v>
      </c>
      <c r="U4032" s="55">
        <v>1.0069816737279529</v>
      </c>
    </row>
    <row r="4033" spans="1:21" ht="13" x14ac:dyDescent="0.3">
      <c r="A4033" s="44" t="s">
        <v>3287</v>
      </c>
      <c r="B4033" s="44" t="s">
        <v>9584</v>
      </c>
      <c r="C4033" s="98" t="s">
        <v>1148</v>
      </c>
      <c r="D4033" s="98" t="s">
        <v>13158</v>
      </c>
      <c r="E4033" s="98" t="s">
        <v>297</v>
      </c>
      <c r="F4033" s="122">
        <v>1.0708704754693774</v>
      </c>
      <c r="G4033" s="122">
        <v>1.0725106974968097</v>
      </c>
      <c r="H4033" s="99">
        <v>15507.166666666668</v>
      </c>
      <c r="I4033" s="53">
        <v>16606.166941516214</v>
      </c>
      <c r="J4033" s="54">
        <v>15693.473395460371</v>
      </c>
      <c r="K4033" s="55">
        <v>1.0120142339860303</v>
      </c>
      <c r="L4033" s="121">
        <v>16631.602137865946</v>
      </c>
      <c r="M4033" s="54">
        <v>15571.264493277222</v>
      </c>
      <c r="N4033" s="120">
        <v>1.0041334324953335</v>
      </c>
      <c r="O4033" s="123">
        <v>15663.530706902482</v>
      </c>
      <c r="P4033" s="53">
        <v>16773.612575629853</v>
      </c>
      <c r="Q4033" s="54">
        <v>15851.840696000327</v>
      </c>
      <c r="R4033" s="55">
        <v>1.0120221929922135</v>
      </c>
      <c r="S4033" s="121">
        <v>16799.30424372268</v>
      </c>
      <c r="T4033" s="54">
        <v>15728.39703257106</v>
      </c>
      <c r="U4033" s="55">
        <v>1.0041412327068757</v>
      </c>
    </row>
    <row r="4034" spans="1:21" ht="13" x14ac:dyDescent="0.3">
      <c r="A4034" s="44" t="s">
        <v>3286</v>
      </c>
      <c r="B4034" s="44" t="s">
        <v>9583</v>
      </c>
      <c r="C4034" s="98" t="s">
        <v>1148</v>
      </c>
      <c r="D4034" s="98" t="s">
        <v>13158</v>
      </c>
      <c r="E4034" s="98" t="s">
        <v>300</v>
      </c>
      <c r="F4034" s="122">
        <v>1.072652328329829</v>
      </c>
      <c r="G4034" s="122">
        <v>1.0741471264280431</v>
      </c>
      <c r="H4034" s="99">
        <v>42069.166666666672</v>
      </c>
      <c r="I4034" s="53">
        <v>45125.589575895639</v>
      </c>
      <c r="J4034" s="54">
        <v>42645.43659941807</v>
      </c>
      <c r="K4034" s="55">
        <v>1.0136981542163042</v>
      </c>
      <c r="L4034" s="121">
        <v>45188.474486222425</v>
      </c>
      <c r="M4034" s="54">
        <v>42307.510872368992</v>
      </c>
      <c r="N4034" s="120">
        <v>1.0056655318987142</v>
      </c>
      <c r="O4034" s="123">
        <v>42445.98897321221</v>
      </c>
      <c r="P4034" s="53">
        <v>45529.788900378328</v>
      </c>
      <c r="Q4034" s="54">
        <v>43027.759066041261</v>
      </c>
      <c r="R4034" s="55">
        <v>1.0137061264657117</v>
      </c>
      <c r="S4034" s="121">
        <v>45593.237083972301</v>
      </c>
      <c r="T4034" s="54">
        <v>42686.799670576678</v>
      </c>
      <c r="U4034" s="55">
        <v>1.0056733440117616</v>
      </c>
    </row>
    <row r="4035" spans="1:21" ht="13" x14ac:dyDescent="0.3">
      <c r="A4035" s="44" t="s">
        <v>3285</v>
      </c>
      <c r="B4035" s="44" t="s">
        <v>9582</v>
      </c>
      <c r="C4035" s="98" t="s">
        <v>1148</v>
      </c>
      <c r="D4035" s="98" t="s">
        <v>13158</v>
      </c>
      <c r="E4035" s="98" t="s">
        <v>296</v>
      </c>
      <c r="F4035" s="122">
        <v>1.0725291441446407</v>
      </c>
      <c r="G4035" s="122">
        <v>1.0737091215824228</v>
      </c>
      <c r="H4035" s="99">
        <v>15587.666666666666</v>
      </c>
      <c r="I4035" s="53">
        <v>16718.226789211945</v>
      </c>
      <c r="J4035" s="54">
        <v>15799.374308338445</v>
      </c>
      <c r="K4035" s="55">
        <v>1.0135817403719893</v>
      </c>
      <c r="L4035" s="121">
        <v>16736.619884186279</v>
      </c>
      <c r="M4035" s="54">
        <v>15669.586897269723</v>
      </c>
      <c r="N4035" s="120">
        <v>1.0052554517847265</v>
      </c>
      <c r="O4035" s="123">
        <v>15740.946205504853</v>
      </c>
      <c r="P4035" s="53">
        <v>16882.623561816952</v>
      </c>
      <c r="Q4035" s="54">
        <v>15954.861126415086</v>
      </c>
      <c r="R4035" s="55">
        <v>1.0135897117058581</v>
      </c>
      <c r="S4035" s="121">
        <v>16901.197523188788</v>
      </c>
      <c r="T4035" s="54">
        <v>15823.794909241607</v>
      </c>
      <c r="U4035" s="55">
        <v>1.0052632607122296</v>
      </c>
    </row>
    <row r="4036" spans="1:21" ht="13" x14ac:dyDescent="0.3">
      <c r="A4036" s="44" t="s">
        <v>3284</v>
      </c>
      <c r="B4036" s="44" t="s">
        <v>9581</v>
      </c>
      <c r="C4036" s="98" t="s">
        <v>1148</v>
      </c>
      <c r="D4036" s="98" t="s">
        <v>13158</v>
      </c>
      <c r="E4036" s="98" t="s">
        <v>299</v>
      </c>
      <c r="F4036" s="122">
        <v>1.0732646383003916</v>
      </c>
      <c r="G4036" s="122">
        <v>1.0755445370419721</v>
      </c>
      <c r="H4036" s="99">
        <v>12069.333333333334</v>
      </c>
      <c r="I4036" s="53">
        <v>12953.588674526862</v>
      </c>
      <c r="J4036" s="54">
        <v>12241.644923561338</v>
      </c>
      <c r="K4036" s="55">
        <v>1.0142768109446534</v>
      </c>
      <c r="L4036" s="121">
        <v>12981.105532405241</v>
      </c>
      <c r="M4036" s="54">
        <v>12153.503071121593</v>
      </c>
      <c r="N4036" s="120">
        <v>1.0069738514517448</v>
      </c>
      <c r="O4036" s="123">
        <v>12173.184977604396</v>
      </c>
      <c r="P4036" s="53">
        <v>13065.048971952343</v>
      </c>
      <c r="Q4036" s="54">
        <v>12347.076341189104</v>
      </c>
      <c r="R4036" s="55">
        <v>1.0142847877449184</v>
      </c>
      <c r="S4036" s="121">
        <v>13092.80260106381</v>
      </c>
      <c r="T4036" s="54">
        <v>12258.174183348048</v>
      </c>
      <c r="U4036" s="55">
        <v>1.0069816737279529</v>
      </c>
    </row>
    <row r="4037" spans="1:21" ht="13" x14ac:dyDescent="0.3">
      <c r="A4037" s="44" t="s">
        <v>3283</v>
      </c>
      <c r="B4037" s="44" t="s">
        <v>9580</v>
      </c>
      <c r="C4037" s="98" t="s">
        <v>1148</v>
      </c>
      <c r="D4037" s="98" t="s">
        <v>13158</v>
      </c>
      <c r="E4037" s="98" t="s">
        <v>299</v>
      </c>
      <c r="F4037" s="122">
        <v>1.0732646383003916</v>
      </c>
      <c r="G4037" s="122">
        <v>1.0755445370419721</v>
      </c>
      <c r="H4037" s="99">
        <v>10171.166666666668</v>
      </c>
      <c r="I4037" s="53">
        <v>10916.353513593001</v>
      </c>
      <c r="J4037" s="54">
        <v>10316.378490253228</v>
      </c>
      <c r="K4037" s="55">
        <v>1.0142768109446534</v>
      </c>
      <c r="L4037" s="121">
        <v>10939.542743676739</v>
      </c>
      <c r="M4037" s="54">
        <v>10242.098872090941</v>
      </c>
      <c r="N4037" s="120">
        <v>1.006973851451745</v>
      </c>
      <c r="O4037" s="123">
        <v>10259.246951392572</v>
      </c>
      <c r="P4037" s="53">
        <v>11010.886968520745</v>
      </c>
      <c r="Q4037" s="54">
        <v>10405.798116515916</v>
      </c>
      <c r="R4037" s="55">
        <v>1.0142847877449184</v>
      </c>
      <c r="S4037" s="121">
        <v>11034.277012734787</v>
      </c>
      <c r="T4037" s="54">
        <v>10330.87366630169</v>
      </c>
      <c r="U4037" s="55">
        <v>1.0069816737279529</v>
      </c>
    </row>
    <row r="4038" spans="1:21" ht="13" x14ac:dyDescent="0.3">
      <c r="A4038" s="44" t="s">
        <v>3282</v>
      </c>
      <c r="B4038" s="44" t="s">
        <v>9280</v>
      </c>
      <c r="C4038" s="98" t="s">
        <v>1148</v>
      </c>
      <c r="D4038" s="98" t="s">
        <v>13158</v>
      </c>
      <c r="E4038" s="98" t="s">
        <v>297</v>
      </c>
      <c r="F4038" s="122">
        <v>1.0708704754693774</v>
      </c>
      <c r="G4038" s="122">
        <v>1.0725106974968097</v>
      </c>
      <c r="H4038" s="99">
        <v>18742.916666666672</v>
      </c>
      <c r="I4038" s="53">
        <v>20071.236082516258</v>
      </c>
      <c r="J4038" s="54">
        <v>18968.098453080675</v>
      </c>
      <c r="K4038" s="55">
        <v>1.0120142339860305</v>
      </c>
      <c r="L4038" s="121">
        <v>20101.978627291253</v>
      </c>
      <c r="M4038" s="54">
        <v>18820.389247474002</v>
      </c>
      <c r="N4038" s="120">
        <v>1.0041334324953337</v>
      </c>
      <c r="O4038" s="123">
        <v>18917.665603746256</v>
      </c>
      <c r="P4038" s="53">
        <v>20258.36955985444</v>
      </c>
      <c r="Q4038" s="54">
        <v>19145.097430596656</v>
      </c>
      <c r="R4038" s="55">
        <v>1.0120221929922137</v>
      </c>
      <c r="S4038" s="121">
        <v>20289.398731685302</v>
      </c>
      <c r="T4038" s="54">
        <v>18996.008059282227</v>
      </c>
      <c r="U4038" s="55">
        <v>1.0041412327068757</v>
      </c>
    </row>
    <row r="4039" spans="1:21" ht="13" x14ac:dyDescent="0.3">
      <c r="A4039" s="44" t="s">
        <v>3281</v>
      </c>
      <c r="B4039" s="44" t="s">
        <v>9579</v>
      </c>
      <c r="C4039" s="98" t="s">
        <v>1148</v>
      </c>
      <c r="D4039" s="98" t="s">
        <v>13158</v>
      </c>
      <c r="E4039" s="98" t="s">
        <v>298</v>
      </c>
      <c r="F4039" s="122">
        <v>1.0812627077805603</v>
      </c>
      <c r="G4039" s="122">
        <v>1.0789899569133961</v>
      </c>
      <c r="H4039" s="99">
        <v>3504</v>
      </c>
      <c r="I4039" s="53">
        <v>3788.7445280630832</v>
      </c>
      <c r="J4039" s="54">
        <v>3580.5108826591882</v>
      </c>
      <c r="K4039" s="55">
        <v>1.0218352975625538</v>
      </c>
      <c r="L4039" s="121">
        <v>3780.7808090245398</v>
      </c>
      <c r="M4039" s="54">
        <v>3539.7394358293459</v>
      </c>
      <c r="N4039" s="120">
        <v>1.0101996106818909</v>
      </c>
      <c r="O4039" s="123">
        <v>3537.519685654418</v>
      </c>
      <c r="P4039" s="53">
        <v>3824.9881141377327</v>
      </c>
      <c r="Q4039" s="54">
        <v>3614.7909089958976</v>
      </c>
      <c r="R4039" s="55">
        <v>1.0218433338066881</v>
      </c>
      <c r="S4039" s="121">
        <v>3816.9482132045509</v>
      </c>
      <c r="T4039" s="54">
        <v>3573.6287693269605</v>
      </c>
      <c r="U4039" s="55">
        <v>1.0102074580161275</v>
      </c>
    </row>
    <row r="4040" spans="1:21" ht="13" x14ac:dyDescent="0.3">
      <c r="A4040" s="44" t="s">
        <v>3280</v>
      </c>
      <c r="B4040" s="44" t="s">
        <v>9578</v>
      </c>
      <c r="C4040" s="98" t="s">
        <v>1148</v>
      </c>
      <c r="D4040" s="98" t="s">
        <v>13158</v>
      </c>
      <c r="E4040" s="98" t="s">
        <v>298</v>
      </c>
      <c r="F4040" s="122">
        <v>1.0812627077805603</v>
      </c>
      <c r="G4040" s="122">
        <v>1.0789899569133961</v>
      </c>
      <c r="H4040" s="99">
        <v>10638.833333333334</v>
      </c>
      <c r="I4040" s="53">
        <v>11503.373737626085</v>
      </c>
      <c r="J4040" s="54">
        <v>10871.135424885082</v>
      </c>
      <c r="K4040" s="55">
        <v>1.0218352975625538</v>
      </c>
      <c r="L4040" s="121">
        <v>11479.194319942135</v>
      </c>
      <c r="M4040" s="54">
        <v>10747.345291442856</v>
      </c>
      <c r="N4040" s="120">
        <v>1.0101996106818907</v>
      </c>
      <c r="O4040" s="123">
        <v>10739.735842421549</v>
      </c>
      <c r="P4040" s="53">
        <v>11612.475857824662</v>
      </c>
      <c r="Q4040" s="54">
        <v>10974.327477423216</v>
      </c>
      <c r="R4040" s="55">
        <v>1.0218433338066881</v>
      </c>
      <c r="S4040" s="121">
        <v>11588.067113875682</v>
      </c>
      <c r="T4040" s="54">
        <v>10849.361245137368</v>
      </c>
      <c r="U4040" s="55">
        <v>1.0102074580161275</v>
      </c>
    </row>
    <row r="4041" spans="1:21" ht="13" x14ac:dyDescent="0.3">
      <c r="A4041" s="44" t="s">
        <v>3279</v>
      </c>
      <c r="B4041" s="44" t="s">
        <v>9577</v>
      </c>
      <c r="C4041" s="98" t="s">
        <v>1148</v>
      </c>
      <c r="D4041" s="98" t="s">
        <v>13158</v>
      </c>
      <c r="E4041" s="98" t="s">
        <v>298</v>
      </c>
      <c r="F4041" s="122">
        <v>1.0812627077805603</v>
      </c>
      <c r="G4041" s="122">
        <v>1.0789899569133961</v>
      </c>
      <c r="H4041" s="99">
        <v>5638.3333333333339</v>
      </c>
      <c r="I4041" s="53">
        <v>6096.5195673693934</v>
      </c>
      <c r="J4041" s="54">
        <v>5761.448019423533</v>
      </c>
      <c r="K4041" s="55">
        <v>1.0218352975625538</v>
      </c>
      <c r="L4041" s="121">
        <v>6083.7050403966987</v>
      </c>
      <c r="M4041" s="54">
        <v>5695.8421382280621</v>
      </c>
      <c r="N4041" s="120">
        <v>1.0101996106818909</v>
      </c>
      <c r="O4041" s="123">
        <v>5692.2074461785869</v>
      </c>
      <c r="P4041" s="53">
        <v>6154.7716365037268</v>
      </c>
      <c r="Q4041" s="54">
        <v>5816.5442335223806</v>
      </c>
      <c r="R4041" s="55">
        <v>1.0218433338066879</v>
      </c>
      <c r="S4041" s="121">
        <v>6141.8346670943456</v>
      </c>
      <c r="T4041" s="54">
        <v>5750.3104147045442</v>
      </c>
      <c r="U4041" s="55">
        <v>1.0102074580161278</v>
      </c>
    </row>
    <row r="4042" spans="1:21" ht="13" x14ac:dyDescent="0.3">
      <c r="A4042" s="44" t="s">
        <v>3278</v>
      </c>
      <c r="B4042" s="44" t="s">
        <v>9576</v>
      </c>
      <c r="C4042" s="98" t="s">
        <v>1148</v>
      </c>
      <c r="D4042" s="98" t="s">
        <v>13158</v>
      </c>
      <c r="E4042" s="98" t="s">
        <v>298</v>
      </c>
      <c r="F4042" s="122">
        <v>1.0812627077805603</v>
      </c>
      <c r="G4042" s="122">
        <v>1.0789899569133961</v>
      </c>
      <c r="H4042" s="99">
        <v>18773.916666666664</v>
      </c>
      <c r="I4042" s="53">
        <v>20299.53597064659</v>
      </c>
      <c r="J4042" s="54">
        <v>19183.850723497919</v>
      </c>
      <c r="K4042" s="55">
        <v>1.0218352975625538</v>
      </c>
      <c r="L4042" s="121">
        <v>20256.86753526235</v>
      </c>
      <c r="M4042" s="54">
        <v>18965.403307640925</v>
      </c>
      <c r="N4042" s="120">
        <v>1.0101996106818907</v>
      </c>
      <c r="O4042" s="123">
        <v>18939.010886812797</v>
      </c>
      <c r="P4042" s="53">
        <v>20478.046194160717</v>
      </c>
      <c r="Q4042" s="54">
        <v>19352.702023581947</v>
      </c>
      <c r="R4042" s="55">
        <v>1.0218433338066879</v>
      </c>
      <c r="S4042" s="121">
        <v>20435.002540744477</v>
      </c>
      <c r="T4042" s="54">
        <v>19132.330045306921</v>
      </c>
      <c r="U4042" s="55">
        <v>1.0102074580161275</v>
      </c>
    </row>
    <row r="4043" spans="1:21" ht="13" x14ac:dyDescent="0.3">
      <c r="A4043" s="44" t="s">
        <v>3277</v>
      </c>
      <c r="B4043" s="44" t="s">
        <v>9575</v>
      </c>
      <c r="C4043" s="98" t="s">
        <v>1148</v>
      </c>
      <c r="D4043" s="98" t="s">
        <v>13158</v>
      </c>
      <c r="E4043" s="98" t="s">
        <v>300</v>
      </c>
      <c r="F4043" s="122">
        <v>1.072652328329829</v>
      </c>
      <c r="G4043" s="122">
        <v>1.0741471264280431</v>
      </c>
      <c r="H4043" s="99">
        <v>16843.833333333332</v>
      </c>
      <c r="I4043" s="53">
        <v>18067.577042999583</v>
      </c>
      <c r="J4043" s="54">
        <v>17074.562759927056</v>
      </c>
      <c r="K4043" s="55">
        <v>1.0136981542163042</v>
      </c>
      <c r="L4043" s="121">
        <v>18092.755173032885</v>
      </c>
      <c r="M4043" s="54">
        <v>16939.262608379955</v>
      </c>
      <c r="N4043" s="120">
        <v>1.005665531898714</v>
      </c>
      <c r="O4043" s="123">
        <v>16995.161990475135</v>
      </c>
      <c r="P4043" s="53">
        <v>18229.900079425766</v>
      </c>
      <c r="Q4043" s="54">
        <v>17228.099830021845</v>
      </c>
      <c r="R4043" s="55">
        <v>1.0137061264657117</v>
      </c>
      <c r="S4043" s="121">
        <v>18255.304415247967</v>
      </c>
      <c r="T4043" s="54">
        <v>17091.581390982712</v>
      </c>
      <c r="U4043" s="55">
        <v>1.0056733440117613</v>
      </c>
    </row>
    <row r="4044" spans="1:21" ht="13" x14ac:dyDescent="0.3">
      <c r="A4044" s="44" t="s">
        <v>3276</v>
      </c>
      <c r="B4044" s="44" t="s">
        <v>9574</v>
      </c>
      <c r="C4044" s="98" t="s">
        <v>1148</v>
      </c>
      <c r="D4044" s="98" t="s">
        <v>13158</v>
      </c>
      <c r="E4044" s="98" t="s">
        <v>297</v>
      </c>
      <c r="F4044" s="122">
        <v>1.0708704754693774</v>
      </c>
      <c r="G4044" s="122">
        <v>1.0725106974968097</v>
      </c>
      <c r="H4044" s="99">
        <v>14547</v>
      </c>
      <c r="I4044" s="53">
        <v>15577.952806653033</v>
      </c>
      <c r="J4044" s="54">
        <v>14721.771061794783</v>
      </c>
      <c r="K4044" s="55">
        <v>1.0120142339860303</v>
      </c>
      <c r="L4044" s="121">
        <v>15601.813116486092</v>
      </c>
      <c r="M4044" s="54">
        <v>14607.129042509618</v>
      </c>
      <c r="N4044" s="120">
        <v>1.0041334324953335</v>
      </c>
      <c r="O4044" s="123">
        <v>14684.327641693528</v>
      </c>
      <c r="P4044" s="53">
        <v>15725.01292360847</v>
      </c>
      <c r="Q4044" s="54">
        <v>14860.865462562866</v>
      </c>
      <c r="R4044" s="55">
        <v>1.0120221929922137</v>
      </c>
      <c r="S4044" s="121">
        <v>15749.098481264409</v>
      </c>
      <c r="T4044" s="54">
        <v>14745.138859601788</v>
      </c>
      <c r="U4044" s="55">
        <v>1.0041412327068757</v>
      </c>
    </row>
    <row r="4045" spans="1:21" ht="13" x14ac:dyDescent="0.3">
      <c r="A4045" s="44" t="s">
        <v>3275</v>
      </c>
      <c r="B4045" s="44" t="s">
        <v>9573</v>
      </c>
      <c r="C4045" s="98" t="s">
        <v>1148</v>
      </c>
      <c r="D4045" s="98" t="s">
        <v>13158</v>
      </c>
      <c r="E4045" s="98" t="s">
        <v>296</v>
      </c>
      <c r="F4045" s="122">
        <v>1.0725291441446407</v>
      </c>
      <c r="G4045" s="122">
        <v>1.0737091215824228</v>
      </c>
      <c r="H4045" s="99">
        <v>9582.9999999999982</v>
      </c>
      <c r="I4045" s="53">
        <v>10278.04678833809</v>
      </c>
      <c r="J4045" s="54">
        <v>9713.1538179847721</v>
      </c>
      <c r="K4045" s="55">
        <v>1.0135817403719893</v>
      </c>
      <c r="L4045" s="121">
        <v>10289.354512124355</v>
      </c>
      <c r="M4045" s="54">
        <v>9633.3629944530312</v>
      </c>
      <c r="N4045" s="120">
        <v>1.0052554517847263</v>
      </c>
      <c r="O4045" s="123">
        <v>9674.6688298877143</v>
      </c>
      <c r="P4045" s="53">
        <v>10376.364280002303</v>
      </c>
      <c r="Q4045" s="54">
        <v>9806.1447901355386</v>
      </c>
      <c r="R4045" s="55">
        <v>1.0135897117058579</v>
      </c>
      <c r="S4045" s="121">
        <v>10387.780170939584</v>
      </c>
      <c r="T4045" s="54">
        <v>9725.5891342438954</v>
      </c>
      <c r="U4045" s="55">
        <v>1.0052632607122296</v>
      </c>
    </row>
    <row r="4046" spans="1:21" ht="13" x14ac:dyDescent="0.3">
      <c r="A4046" s="44" t="s">
        <v>3274</v>
      </c>
      <c r="B4046" s="44" t="s">
        <v>9572</v>
      </c>
      <c r="C4046" s="98" t="s">
        <v>1148</v>
      </c>
      <c r="D4046" s="98" t="s">
        <v>13158</v>
      </c>
      <c r="E4046" s="98" t="s">
        <v>298</v>
      </c>
      <c r="F4046" s="122">
        <v>1.0812627077805603</v>
      </c>
      <c r="G4046" s="122">
        <v>1.0789899569133961</v>
      </c>
      <c r="H4046" s="99">
        <v>17902.75</v>
      </c>
      <c r="I4046" s="53">
        <v>19357.575941718427</v>
      </c>
      <c r="J4046" s="54">
        <v>18293.66187343801</v>
      </c>
      <c r="K4046" s="55">
        <v>1.0218352975625538</v>
      </c>
      <c r="L4046" s="121">
        <v>19316.887451131301</v>
      </c>
      <c r="M4046" s="54">
        <v>18085.35108013522</v>
      </c>
      <c r="N4046" s="120">
        <v>1.0101996106818909</v>
      </c>
      <c r="O4046" s="123">
        <v>18057.762094787449</v>
      </c>
      <c r="P4046" s="53">
        <v>19525.184739067041</v>
      </c>
      <c r="Q4046" s="54">
        <v>18452.20382002565</v>
      </c>
      <c r="R4046" s="55">
        <v>1.0218433338066881</v>
      </c>
      <c r="S4046" s="121">
        <v>19484.143944607065</v>
      </c>
      <c r="T4046" s="54">
        <v>18242.085943235212</v>
      </c>
      <c r="U4046" s="55">
        <v>1.0102074580161275</v>
      </c>
    </row>
    <row r="4047" spans="1:21" ht="13" x14ac:dyDescent="0.3">
      <c r="A4047" s="44" t="s">
        <v>3273</v>
      </c>
      <c r="B4047" s="44" t="s">
        <v>9571</v>
      </c>
      <c r="C4047" s="98" t="s">
        <v>1148</v>
      </c>
      <c r="D4047" s="98" t="s">
        <v>13158</v>
      </c>
      <c r="E4047" s="98" t="s">
        <v>299</v>
      </c>
      <c r="F4047" s="122">
        <v>1.0732646383003916</v>
      </c>
      <c r="G4047" s="122">
        <v>1.0755445370419721</v>
      </c>
      <c r="H4047" s="99">
        <v>25140.25</v>
      </c>
      <c r="I4047" s="53">
        <v>26982.141323031421</v>
      </c>
      <c r="J4047" s="54">
        <v>25499.17259635132</v>
      </c>
      <c r="K4047" s="55">
        <v>1.0142768109446534</v>
      </c>
      <c r="L4047" s="121">
        <v>27039.458547369439</v>
      </c>
      <c r="M4047" s="54">
        <v>25315.574368959729</v>
      </c>
      <c r="N4047" s="120">
        <v>1.0069738514517448</v>
      </c>
      <c r="O4047" s="123">
        <v>25364.575275873001</v>
      </c>
      <c r="P4047" s="53">
        <v>27222.901709102895</v>
      </c>
      <c r="Q4047" s="54">
        <v>25726.902849928854</v>
      </c>
      <c r="R4047" s="55">
        <v>1.0142847877449184</v>
      </c>
      <c r="S4047" s="121">
        <v>27280.730372355079</v>
      </c>
      <c r="T4047" s="54">
        <v>25541.662464697249</v>
      </c>
      <c r="U4047" s="55">
        <v>1.0069816737279529</v>
      </c>
    </row>
    <row r="4048" spans="1:21" ht="13" x14ac:dyDescent="0.3">
      <c r="A4048" s="44" t="s">
        <v>3272</v>
      </c>
      <c r="B4048" s="44" t="s">
        <v>9570</v>
      </c>
      <c r="C4048" s="98" t="s">
        <v>1148</v>
      </c>
      <c r="D4048" s="98" t="s">
        <v>13158</v>
      </c>
      <c r="E4048" s="98" t="s">
        <v>300</v>
      </c>
      <c r="F4048" s="122">
        <v>1.072652328329829</v>
      </c>
      <c r="G4048" s="122">
        <v>1.0741471264280431</v>
      </c>
      <c r="H4048" s="99">
        <v>7395.916666666667</v>
      </c>
      <c r="I4048" s="53">
        <v>7933.2472326333882</v>
      </c>
      <c r="J4048" s="54">
        <v>7497.2270737376002</v>
      </c>
      <c r="K4048" s="55">
        <v>1.0136981542163039</v>
      </c>
      <c r="L4048" s="121">
        <v>7944.3026348012718</v>
      </c>
      <c r="M4048" s="54">
        <v>7437.8184684618982</v>
      </c>
      <c r="N4048" s="120">
        <v>1.005665531898714</v>
      </c>
      <c r="O4048" s="123">
        <v>7470.7600126126408</v>
      </c>
      <c r="P4048" s="53">
        <v>8013.5281219223325</v>
      </c>
      <c r="Q4048" s="54">
        <v>7573.1551941404923</v>
      </c>
      <c r="R4048" s="55">
        <v>1.0137061264657119</v>
      </c>
      <c r="S4048" s="121">
        <v>8024.6953997813989</v>
      </c>
      <c r="T4048" s="54">
        <v>7513.1442041935043</v>
      </c>
      <c r="U4048" s="55">
        <v>1.0056733440117616</v>
      </c>
    </row>
    <row r="4049" spans="1:21" ht="13" x14ac:dyDescent="0.3">
      <c r="A4049" s="44" t="s">
        <v>3271</v>
      </c>
      <c r="B4049" s="44" t="s">
        <v>9569</v>
      </c>
      <c r="C4049" s="98" t="s">
        <v>1148</v>
      </c>
      <c r="D4049" s="98" t="s">
        <v>13158</v>
      </c>
      <c r="E4049" s="98" t="s">
        <v>296</v>
      </c>
      <c r="F4049" s="122">
        <v>1.0725291441446407</v>
      </c>
      <c r="G4049" s="122">
        <v>1.0737091215824228</v>
      </c>
      <c r="H4049" s="99">
        <v>6190.75</v>
      </c>
      <c r="I4049" s="53">
        <v>6639.7597991134344</v>
      </c>
      <c r="J4049" s="54">
        <v>6274.8311592078926</v>
      </c>
      <c r="K4049" s="55">
        <v>1.0135817403719893</v>
      </c>
      <c r="L4049" s="121">
        <v>6647.064744436384</v>
      </c>
      <c r="M4049" s="54">
        <v>6223.2851881362958</v>
      </c>
      <c r="N4049" s="120">
        <v>1.0052554517847265</v>
      </c>
      <c r="O4049" s="123">
        <v>6251.0812684086923</v>
      </c>
      <c r="P4049" s="53">
        <v>6704.4668427849701</v>
      </c>
      <c r="Q4049" s="54">
        <v>6336.031660696256</v>
      </c>
      <c r="R4049" s="55">
        <v>1.0135897117058581</v>
      </c>
      <c r="S4049" s="121">
        <v>6711.8429776434341</v>
      </c>
      <c r="T4049" s="54">
        <v>6283.9823388576624</v>
      </c>
      <c r="U4049" s="55">
        <v>1.0052632607122296</v>
      </c>
    </row>
    <row r="4050" spans="1:21" ht="13" x14ac:dyDescent="0.3">
      <c r="A4050" s="44" t="s">
        <v>3270</v>
      </c>
      <c r="B4050" s="44" t="s">
        <v>9568</v>
      </c>
      <c r="C4050" s="98" t="s">
        <v>1148</v>
      </c>
      <c r="D4050" s="98" t="s">
        <v>13158</v>
      </c>
      <c r="E4050" s="98" t="s">
        <v>296</v>
      </c>
      <c r="F4050" s="122">
        <v>1.0725291441446407</v>
      </c>
      <c r="G4050" s="122">
        <v>1.0737091215824228</v>
      </c>
      <c r="H4050" s="99">
        <v>7491.75</v>
      </c>
      <c r="I4050" s="53">
        <v>8035.120215645612</v>
      </c>
      <c r="J4050" s="54">
        <v>7593.5010034318511</v>
      </c>
      <c r="K4050" s="55">
        <v>1.0135817403719893</v>
      </c>
      <c r="L4050" s="121">
        <v>8043.9603116151166</v>
      </c>
      <c r="M4050" s="54">
        <v>7531.1225309082256</v>
      </c>
      <c r="N4050" s="120">
        <v>1.0052554517847265</v>
      </c>
      <c r="O4050" s="123">
        <v>7565.6685878868411</v>
      </c>
      <c r="P4050" s="53">
        <v>8114.4000554482664</v>
      </c>
      <c r="Q4050" s="54">
        <v>7668.4838428582889</v>
      </c>
      <c r="R4050" s="55">
        <v>1.0135897117058579</v>
      </c>
      <c r="S4050" s="121">
        <v>8123.3273736837091</v>
      </c>
      <c r="T4050" s="54">
        <v>7605.4886741272157</v>
      </c>
      <c r="U4050" s="55">
        <v>1.0052632607122296</v>
      </c>
    </row>
    <row r="4051" spans="1:21" ht="13" x14ac:dyDescent="0.3">
      <c r="A4051" s="44" t="s">
        <v>3269</v>
      </c>
      <c r="B4051" s="44" t="s">
        <v>9567</v>
      </c>
      <c r="C4051" s="98" t="s">
        <v>1148</v>
      </c>
      <c r="D4051" s="98" t="s">
        <v>13158</v>
      </c>
      <c r="E4051" s="98" t="s">
        <v>299</v>
      </c>
      <c r="F4051" s="122">
        <v>1.0732646383003916</v>
      </c>
      <c r="G4051" s="122">
        <v>1.0755445370419721</v>
      </c>
      <c r="H4051" s="99">
        <v>3546.3333333333335</v>
      </c>
      <c r="I4051" s="53">
        <v>3806.1541622926225</v>
      </c>
      <c r="J4051" s="54">
        <v>3596.9636638800557</v>
      </c>
      <c r="K4051" s="55">
        <v>1.0142768109446534</v>
      </c>
      <c r="L4051" s="121">
        <v>3814.2394431965135</v>
      </c>
      <c r="M4051" s="54">
        <v>3571.0649351983716</v>
      </c>
      <c r="N4051" s="120">
        <v>1.006973851451745</v>
      </c>
      <c r="O4051" s="123">
        <v>3576.6681453481056</v>
      </c>
      <c r="P4051" s="53">
        <v>3838.7114433375673</v>
      </c>
      <c r="Q4051" s="54">
        <v>3627.7600906384146</v>
      </c>
      <c r="R4051" s="55">
        <v>1.0142847877449186</v>
      </c>
      <c r="S4051" s="121">
        <v>3846.8658845411969</v>
      </c>
      <c r="T4051" s="54">
        <v>3601.6392753720884</v>
      </c>
      <c r="U4051" s="55">
        <v>1.0069816737279529</v>
      </c>
    </row>
    <row r="4052" spans="1:21" ht="13" x14ac:dyDescent="0.3">
      <c r="A4052" s="44" t="s">
        <v>3268</v>
      </c>
      <c r="B4052" s="44" t="s">
        <v>13405</v>
      </c>
      <c r="C4052" s="98" t="s">
        <v>1148</v>
      </c>
      <c r="D4052" s="98" t="s">
        <v>13158</v>
      </c>
      <c r="E4052" s="98" t="s">
        <v>299</v>
      </c>
      <c r="F4052" s="122">
        <v>1.0732646383003916</v>
      </c>
      <c r="G4052" s="122">
        <v>1.0755445370419721</v>
      </c>
      <c r="H4052" s="99">
        <v>4407.416666666667</v>
      </c>
      <c r="I4052" s="53">
        <v>4730.3244545891184</v>
      </c>
      <c r="J4052" s="54">
        <v>4470.3405211709814</v>
      </c>
      <c r="K4052" s="55">
        <v>1.0142768109446534</v>
      </c>
      <c r="L4052" s="121">
        <v>4740.3729183010719</v>
      </c>
      <c r="M4052" s="54">
        <v>4438.1533357859453</v>
      </c>
      <c r="N4052" s="120">
        <v>1.006973851451745</v>
      </c>
      <c r="O4052" s="123">
        <v>4455.6020151715338</v>
      </c>
      <c r="P4052" s="53">
        <v>4782.0400852235725</v>
      </c>
      <c r="Q4052" s="54">
        <v>4519.2493442340901</v>
      </c>
      <c r="R4052" s="55">
        <v>1.0142847877449184</v>
      </c>
      <c r="S4052" s="121">
        <v>4792.1984066509449</v>
      </c>
      <c r="T4052" s="54">
        <v>4486.7095747030708</v>
      </c>
      <c r="U4052" s="55">
        <v>1.0069816737279529</v>
      </c>
    </row>
    <row r="4053" spans="1:21" ht="13" x14ac:dyDescent="0.3">
      <c r="A4053" s="44" t="s">
        <v>3267</v>
      </c>
      <c r="B4053" s="44" t="s">
        <v>9566</v>
      </c>
      <c r="C4053" s="98" t="s">
        <v>1148</v>
      </c>
      <c r="D4053" s="98" t="s">
        <v>13158</v>
      </c>
      <c r="E4053" s="98" t="s">
        <v>298</v>
      </c>
      <c r="F4053" s="122">
        <v>1.0812627077805603</v>
      </c>
      <c r="G4053" s="122">
        <v>1.0789899569133961</v>
      </c>
      <c r="H4053" s="99">
        <v>13191</v>
      </c>
      <c r="I4053" s="53">
        <v>14262.936378333372</v>
      </c>
      <c r="J4053" s="54">
        <v>13479.029410147647</v>
      </c>
      <c r="K4053" s="55">
        <v>1.0218352975625538</v>
      </c>
      <c r="L4053" s="121">
        <v>14232.956521644608</v>
      </c>
      <c r="M4053" s="54">
        <v>13325.543064504824</v>
      </c>
      <c r="N4053" s="120">
        <v>1.0101996106818909</v>
      </c>
      <c r="O4053" s="123">
        <v>13313.47127560493</v>
      </c>
      <c r="P4053" s="53">
        <v>14395.360001419298</v>
      </c>
      <c r="Q4053" s="54">
        <v>13604.281872803722</v>
      </c>
      <c r="R4053" s="55">
        <v>1.0218433338066881</v>
      </c>
      <c r="S4053" s="121">
        <v>14365.1017980327</v>
      </c>
      <c r="T4053" s="54">
        <v>13449.367974699588</v>
      </c>
      <c r="U4053" s="55">
        <v>1.0102074580161275</v>
      </c>
    </row>
    <row r="4054" spans="1:21" ht="13" x14ac:dyDescent="0.3">
      <c r="A4054" s="44" t="s">
        <v>3266</v>
      </c>
      <c r="B4054" s="44" t="s">
        <v>9565</v>
      </c>
      <c r="C4054" s="98" t="s">
        <v>1148</v>
      </c>
      <c r="D4054" s="98" t="s">
        <v>13158</v>
      </c>
      <c r="E4054" s="98" t="s">
        <v>297</v>
      </c>
      <c r="F4054" s="122">
        <v>1.0708704754693774</v>
      </c>
      <c r="G4054" s="122">
        <v>1.0725106974968097</v>
      </c>
      <c r="H4054" s="99">
        <v>18783.333333333328</v>
      </c>
      <c r="I4054" s="53">
        <v>20114.517097566466</v>
      </c>
      <c r="J4054" s="54">
        <v>19009.000695037597</v>
      </c>
      <c r="K4054" s="55">
        <v>1.0120142339860303</v>
      </c>
      <c r="L4054" s="121">
        <v>20145.325934648405</v>
      </c>
      <c r="M4054" s="54">
        <v>18860.972973704011</v>
      </c>
      <c r="N4054" s="120">
        <v>1.0041334324953335</v>
      </c>
      <c r="O4054" s="123">
        <v>18956.365714577929</v>
      </c>
      <c r="P4054" s="53">
        <v>20299.81236594147</v>
      </c>
      <c r="Q4054" s="54">
        <v>19184.262801629568</v>
      </c>
      <c r="R4054" s="55">
        <v>1.0120221929922137</v>
      </c>
      <c r="S4054" s="121">
        <v>20330.905014546584</v>
      </c>
      <c r="T4054" s="54">
        <v>19034.868436278633</v>
      </c>
      <c r="U4054" s="55">
        <v>1.0041412327068755</v>
      </c>
    </row>
    <row r="4055" spans="1:21" ht="13" x14ac:dyDescent="0.3">
      <c r="A4055" s="44" t="s">
        <v>3265</v>
      </c>
      <c r="B4055" s="44" t="s">
        <v>9564</v>
      </c>
      <c r="C4055" s="98" t="s">
        <v>1148</v>
      </c>
      <c r="D4055" s="98" t="s">
        <v>13158</v>
      </c>
      <c r="E4055" s="98" t="s">
        <v>300</v>
      </c>
      <c r="F4055" s="122">
        <v>1.072652328329829</v>
      </c>
      <c r="G4055" s="122">
        <v>1.0741471264280431</v>
      </c>
      <c r="H4055" s="99">
        <v>18183.5</v>
      </c>
      <c r="I4055" s="53">
        <v>19504.573612185446</v>
      </c>
      <c r="J4055" s="54">
        <v>18432.580387192163</v>
      </c>
      <c r="K4055" s="55">
        <v>1.0136981542163039</v>
      </c>
      <c r="L4055" s="121">
        <v>19531.754273404324</v>
      </c>
      <c r="M4055" s="54">
        <v>18286.519199280268</v>
      </c>
      <c r="N4055" s="120">
        <v>1.0056655318987142</v>
      </c>
      <c r="O4055" s="123">
        <v>18350.554541294943</v>
      </c>
      <c r="P4055" s="53">
        <v>19683.765054863539</v>
      </c>
      <c r="Q4055" s="54">
        <v>18602.069562553872</v>
      </c>
      <c r="R4055" s="55">
        <v>1.0137061264657117</v>
      </c>
      <c r="S4055" s="121">
        <v>19711.195428893039</v>
      </c>
      <c r="T4055" s="54">
        <v>18454.663550014302</v>
      </c>
      <c r="U4055" s="55">
        <v>1.0056733440117616</v>
      </c>
    </row>
    <row r="4056" spans="1:21" ht="13" x14ac:dyDescent="0.3">
      <c r="A4056" s="44" t="s">
        <v>3264</v>
      </c>
      <c r="B4056" s="44" t="s">
        <v>9563</v>
      </c>
      <c r="C4056" s="98" t="s">
        <v>1148</v>
      </c>
      <c r="D4056" s="98" t="s">
        <v>13158</v>
      </c>
      <c r="E4056" s="98" t="s">
        <v>297</v>
      </c>
      <c r="F4056" s="122">
        <v>1.0708704754693774</v>
      </c>
      <c r="G4056" s="122">
        <v>1.0725106974968097</v>
      </c>
      <c r="H4056" s="99">
        <v>18694.833333333336</v>
      </c>
      <c r="I4056" s="53">
        <v>20019.745060487436</v>
      </c>
      <c r="J4056" s="54">
        <v>18919.437435329841</v>
      </c>
      <c r="K4056" s="55">
        <v>1.0120142339860303</v>
      </c>
      <c r="L4056" s="121">
        <v>20050.408737919945</v>
      </c>
      <c r="M4056" s="54">
        <v>18772.10716492818</v>
      </c>
      <c r="N4056" s="120">
        <v>1.0041334324953335</v>
      </c>
      <c r="O4056" s="123">
        <v>18865.578940775995</v>
      </c>
      <c r="P4056" s="53">
        <v>20202.591490313862</v>
      </c>
      <c r="Q4056" s="54">
        <v>19092.384571711846</v>
      </c>
      <c r="R4056" s="55">
        <v>1.0120221929922137</v>
      </c>
      <c r="S4056" s="121">
        <v>20233.535228452787</v>
      </c>
      <c r="T4056" s="54">
        <v>18943.70569331968</v>
      </c>
      <c r="U4056" s="55">
        <v>1.0041412327068755</v>
      </c>
    </row>
    <row r="4057" spans="1:21" ht="13" x14ac:dyDescent="0.3">
      <c r="A4057" s="44" t="s">
        <v>3263</v>
      </c>
      <c r="B4057" s="44" t="s">
        <v>9562</v>
      </c>
      <c r="C4057" s="98" t="s">
        <v>1148</v>
      </c>
      <c r="D4057" s="98" t="s">
        <v>13158</v>
      </c>
      <c r="E4057" s="98" t="s">
        <v>300</v>
      </c>
      <c r="F4057" s="122">
        <v>1.072652328329829</v>
      </c>
      <c r="G4057" s="122">
        <v>1.0741471264280431</v>
      </c>
      <c r="H4057" s="99">
        <v>12079.25</v>
      </c>
      <c r="I4057" s="53">
        <v>12956.835636978087</v>
      </c>
      <c r="J4057" s="54">
        <v>12244.713429317289</v>
      </c>
      <c r="K4057" s="55">
        <v>1.0136981542163039</v>
      </c>
      <c r="L4057" s="121">
        <v>12974.89167690594</v>
      </c>
      <c r="M4057" s="54">
        <v>12147.685376187541</v>
      </c>
      <c r="N4057" s="120">
        <v>1.005665531898714</v>
      </c>
      <c r="O4057" s="123">
        <v>12190.99631498626</v>
      </c>
      <c r="P4057" s="53">
        <v>13076.700581930378</v>
      </c>
      <c r="Q4057" s="54">
        <v>12358.087652222488</v>
      </c>
      <c r="R4057" s="55">
        <v>1.0137061264657119</v>
      </c>
      <c r="S4057" s="121">
        <v>13094.923660037353</v>
      </c>
      <c r="T4057" s="54">
        <v>12260.160030927293</v>
      </c>
      <c r="U4057" s="55">
        <v>1.0056733440117613</v>
      </c>
    </row>
    <row r="4058" spans="1:21" ht="13" x14ac:dyDescent="0.3">
      <c r="A4058" s="44" t="s">
        <v>3262</v>
      </c>
      <c r="B4058" s="44" t="s">
        <v>9561</v>
      </c>
      <c r="C4058" s="98" t="s">
        <v>1148</v>
      </c>
      <c r="D4058" s="98" t="s">
        <v>13158</v>
      </c>
      <c r="E4058" s="98" t="s">
        <v>300</v>
      </c>
      <c r="F4058" s="122">
        <v>1.072652328329829</v>
      </c>
      <c r="G4058" s="122">
        <v>1.0741471264280431</v>
      </c>
      <c r="H4058" s="99">
        <v>5100.416666666667</v>
      </c>
      <c r="I4058" s="53">
        <v>5470.9738129522657</v>
      </c>
      <c r="J4058" s="54">
        <v>5170.2829607340745</v>
      </c>
      <c r="K4058" s="55">
        <v>1.0136981542163042</v>
      </c>
      <c r="L4058" s="121">
        <v>5478.5979060856989</v>
      </c>
      <c r="M4058" s="54">
        <v>5129.3132399883998</v>
      </c>
      <c r="N4058" s="120">
        <v>1.005665531898714</v>
      </c>
      <c r="O4058" s="123">
        <v>5150.7590949676614</v>
      </c>
      <c r="P4058" s="53">
        <v>5524.9737358831053</v>
      </c>
      <c r="Q4058" s="54">
        <v>5221.3560505177029</v>
      </c>
      <c r="R4058" s="55">
        <v>1.0137061264657117</v>
      </c>
      <c r="S4058" s="121">
        <v>5532.6730807826216</v>
      </c>
      <c r="T4058" s="54">
        <v>5179.9811232351221</v>
      </c>
      <c r="U4058" s="55">
        <v>1.0056733440117616</v>
      </c>
    </row>
    <row r="4059" spans="1:21" ht="13" x14ac:dyDescent="0.3">
      <c r="A4059" s="44" t="s">
        <v>3261</v>
      </c>
      <c r="B4059" s="44" t="s">
        <v>9560</v>
      </c>
      <c r="C4059" s="98" t="s">
        <v>1148</v>
      </c>
      <c r="D4059" s="98" t="s">
        <v>13158</v>
      </c>
      <c r="E4059" s="98" t="s">
        <v>300</v>
      </c>
      <c r="F4059" s="122">
        <v>1.072652328329829</v>
      </c>
      <c r="G4059" s="122">
        <v>1.0741471264280431</v>
      </c>
      <c r="H4059" s="99">
        <v>8096.4999999999991</v>
      </c>
      <c r="I4059" s="53">
        <v>8684.7295763224593</v>
      </c>
      <c r="J4059" s="54">
        <v>8207.4071056123048</v>
      </c>
      <c r="K4059" s="55">
        <v>1.0136981542163039</v>
      </c>
      <c r="L4059" s="121">
        <v>8696.83220912465</v>
      </c>
      <c r="M4059" s="54">
        <v>8142.3709790179373</v>
      </c>
      <c r="N4059" s="120">
        <v>1.005665531898714</v>
      </c>
      <c r="O4059" s="123">
        <v>8173.1444709141324</v>
      </c>
      <c r="P4059" s="53">
        <v>8766.9424465021129</v>
      </c>
      <c r="Q4059" s="54">
        <v>8285.1666226550151</v>
      </c>
      <c r="R4059" s="55">
        <v>1.0137061264657119</v>
      </c>
      <c r="S4059" s="121">
        <v>8779.1596473136633</v>
      </c>
      <c r="T4059" s="54">
        <v>8219.513531155455</v>
      </c>
      <c r="U4059" s="55">
        <v>1.0056733440117616</v>
      </c>
    </row>
    <row r="4060" spans="1:21" ht="13" x14ac:dyDescent="0.3">
      <c r="A4060" s="44" t="s">
        <v>3260</v>
      </c>
      <c r="B4060" s="44" t="s">
        <v>9559</v>
      </c>
      <c r="C4060" s="98" t="s">
        <v>1148</v>
      </c>
      <c r="D4060" s="98" t="s">
        <v>13158</v>
      </c>
      <c r="E4060" s="98" t="s">
        <v>300</v>
      </c>
      <c r="F4060" s="122">
        <v>1.072652328329829</v>
      </c>
      <c r="G4060" s="122">
        <v>1.0741471264280431</v>
      </c>
      <c r="H4060" s="99">
        <v>12194.083333333332</v>
      </c>
      <c r="I4060" s="53">
        <v>13080.011879347961</v>
      </c>
      <c r="J4060" s="54">
        <v>12361.119767359794</v>
      </c>
      <c r="K4060" s="55">
        <v>1.0136981542163039</v>
      </c>
      <c r="L4060" s="121">
        <v>13098.239571924092</v>
      </c>
      <c r="M4060" s="54">
        <v>12263.169301433909</v>
      </c>
      <c r="N4060" s="120">
        <v>1.005665531898714</v>
      </c>
      <c r="O4060" s="123">
        <v>12305.589781874392</v>
      </c>
      <c r="P4060" s="53">
        <v>13199.61953099932</v>
      </c>
      <c r="Q4060" s="54">
        <v>12474.251751659933</v>
      </c>
      <c r="R4060" s="55">
        <v>1.0137061264657117</v>
      </c>
      <c r="S4060" s="121">
        <v>13218.013903202669</v>
      </c>
      <c r="T4060" s="54">
        <v>12375.403625974584</v>
      </c>
      <c r="U4060" s="55">
        <v>1.0056733440117616</v>
      </c>
    </row>
    <row r="4061" spans="1:21" ht="13" x14ac:dyDescent="0.3">
      <c r="A4061" s="44" t="s">
        <v>3259</v>
      </c>
      <c r="B4061" s="44" t="s">
        <v>9558</v>
      </c>
      <c r="C4061" s="98" t="s">
        <v>1148</v>
      </c>
      <c r="D4061" s="98" t="s">
        <v>13158</v>
      </c>
      <c r="E4061" s="98" t="s">
        <v>299</v>
      </c>
      <c r="F4061" s="122">
        <v>1.0732646383003916</v>
      </c>
      <c r="G4061" s="122">
        <v>1.0755445370419721</v>
      </c>
      <c r="H4061" s="99">
        <v>5963.583333333333</v>
      </c>
      <c r="I4061" s="53">
        <v>6400.5031092242434</v>
      </c>
      <c r="J4061" s="54">
        <v>6048.7242851360179</v>
      </c>
      <c r="K4061" s="55">
        <v>1.0142768109446532</v>
      </c>
      <c r="L4061" s="121">
        <v>6414.0994753612204</v>
      </c>
      <c r="M4061" s="54">
        <v>6005.1724776201017</v>
      </c>
      <c r="N4061" s="120">
        <v>1.006973851451745</v>
      </c>
      <c r="O4061" s="123">
        <v>6021.3945218301305</v>
      </c>
      <c r="P4061" s="53">
        <v>6462.5498135359749</v>
      </c>
      <c r="Q4061" s="54">
        <v>6107.4088645028887</v>
      </c>
      <c r="R4061" s="55">
        <v>1.0142847877449184</v>
      </c>
      <c r="S4061" s="121">
        <v>6476.2779833288541</v>
      </c>
      <c r="T4061" s="54">
        <v>6063.4339337688316</v>
      </c>
      <c r="U4061" s="55">
        <v>1.0069816737279529</v>
      </c>
    </row>
    <row r="4062" spans="1:21" ht="13" x14ac:dyDescent="0.3">
      <c r="A4062" s="44" t="s">
        <v>3258</v>
      </c>
      <c r="B4062" s="44" t="s">
        <v>8878</v>
      </c>
      <c r="C4062" s="98" t="s">
        <v>1148</v>
      </c>
      <c r="D4062" s="98" t="s">
        <v>13158</v>
      </c>
      <c r="E4062" s="98" t="s">
        <v>300</v>
      </c>
      <c r="F4062" s="122">
        <v>1.072652328329829</v>
      </c>
      <c r="G4062" s="122">
        <v>1.0741471264280431</v>
      </c>
      <c r="H4062" s="99">
        <v>8946.8333333333321</v>
      </c>
      <c r="I4062" s="53">
        <v>9596.8416061789248</v>
      </c>
      <c r="J4062" s="54">
        <v>9069.3884360809025</v>
      </c>
      <c r="K4062" s="55">
        <v>1.0136981542163042</v>
      </c>
      <c r="L4062" s="121">
        <v>9610.2153156306285</v>
      </c>
      <c r="M4062" s="54">
        <v>8997.52190297581</v>
      </c>
      <c r="N4062" s="120">
        <v>1.005665531898714</v>
      </c>
      <c r="O4062" s="123">
        <v>9021.8347274120533</v>
      </c>
      <c r="P4062" s="53">
        <v>9677.2920261654472</v>
      </c>
      <c r="Q4062" s="54">
        <v>9145.4891351387123</v>
      </c>
      <c r="R4062" s="55">
        <v>1.0137061264657117</v>
      </c>
      <c r="S4062" s="121">
        <v>9690.7778475583855</v>
      </c>
      <c r="T4062" s="54">
        <v>9073.0186994379201</v>
      </c>
      <c r="U4062" s="55">
        <v>1.0056733440117618</v>
      </c>
    </row>
    <row r="4063" spans="1:21" ht="13" x14ac:dyDescent="0.3">
      <c r="A4063" s="44" t="s">
        <v>3257</v>
      </c>
      <c r="B4063" s="44" t="s">
        <v>9557</v>
      </c>
      <c r="C4063" s="98" t="s">
        <v>1148</v>
      </c>
      <c r="D4063" s="98" t="s">
        <v>13158</v>
      </c>
      <c r="E4063" s="98" t="s">
        <v>299</v>
      </c>
      <c r="F4063" s="122">
        <v>1.0732646383003916</v>
      </c>
      <c r="G4063" s="122">
        <v>1.0755445370419721</v>
      </c>
      <c r="H4063" s="99">
        <v>11908.583333333334</v>
      </c>
      <c r="I4063" s="53">
        <v>12781.061383920072</v>
      </c>
      <c r="J4063" s="54">
        <v>12078.599926201983</v>
      </c>
      <c r="K4063" s="55">
        <v>1.0142768109446534</v>
      </c>
      <c r="L4063" s="121">
        <v>12808.211748075744</v>
      </c>
      <c r="M4063" s="54">
        <v>11991.632024500725</v>
      </c>
      <c r="N4063" s="120">
        <v>1.0069738514517448</v>
      </c>
      <c r="O4063" s="123">
        <v>12013.863966125044</v>
      </c>
      <c r="P4063" s="53">
        <v>12894.055364193304</v>
      </c>
      <c r="Q4063" s="54">
        <v>12185.479462877463</v>
      </c>
      <c r="R4063" s="55">
        <v>1.0142847877449184</v>
      </c>
      <c r="S4063" s="121">
        <v>12921.44575753119</v>
      </c>
      <c r="T4063" s="54">
        <v>12097.74084454854</v>
      </c>
      <c r="U4063" s="55">
        <v>1.0069816737279529</v>
      </c>
    </row>
    <row r="4064" spans="1:21" ht="13" x14ac:dyDescent="0.3">
      <c r="A4064" s="44" t="s">
        <v>3256</v>
      </c>
      <c r="B4064" s="44" t="s">
        <v>9556</v>
      </c>
      <c r="C4064" s="98" t="s">
        <v>1148</v>
      </c>
      <c r="D4064" s="98" t="s">
        <v>13158</v>
      </c>
      <c r="E4064" s="98" t="s">
        <v>300</v>
      </c>
      <c r="F4064" s="122">
        <v>1.072652328329829</v>
      </c>
      <c r="G4064" s="122">
        <v>1.0741471264280431</v>
      </c>
      <c r="H4064" s="99">
        <v>3185.4166666666665</v>
      </c>
      <c r="I4064" s="53">
        <v>3416.8446042006426</v>
      </c>
      <c r="J4064" s="54">
        <v>3229.0509954098516</v>
      </c>
      <c r="K4064" s="55">
        <v>1.0136981542163039</v>
      </c>
      <c r="L4064" s="121">
        <v>3421.6061589759956</v>
      </c>
      <c r="M4064" s="54">
        <v>3203.4637464023622</v>
      </c>
      <c r="N4064" s="120">
        <v>1.0056655318987142</v>
      </c>
      <c r="O4064" s="123">
        <v>3218.0411432560159</v>
      </c>
      <c r="P4064" s="53">
        <v>3451.8393249747505</v>
      </c>
      <c r="Q4064" s="54">
        <v>3262.1480221373467</v>
      </c>
      <c r="R4064" s="55">
        <v>1.0137061264657119</v>
      </c>
      <c r="S4064" s="121">
        <v>3456.649646755664</v>
      </c>
      <c r="T4064" s="54">
        <v>3236.2981977057093</v>
      </c>
      <c r="U4064" s="55">
        <v>1.0056733440117613</v>
      </c>
    </row>
    <row r="4065" spans="1:21" ht="13" x14ac:dyDescent="0.3">
      <c r="A4065" s="44" t="s">
        <v>3255</v>
      </c>
      <c r="B4065" s="44" t="s">
        <v>9555</v>
      </c>
      <c r="C4065" s="98" t="s">
        <v>1148</v>
      </c>
      <c r="D4065" s="98" t="s">
        <v>13158</v>
      </c>
      <c r="E4065" s="98" t="s">
        <v>299</v>
      </c>
      <c r="F4065" s="122">
        <v>1.0732646383003916</v>
      </c>
      <c r="G4065" s="122">
        <v>1.0755445370419721</v>
      </c>
      <c r="H4065" s="99">
        <v>492.33333333333331</v>
      </c>
      <c r="I4065" s="53">
        <v>528.40395692322613</v>
      </c>
      <c r="J4065" s="54">
        <v>499.36228325508432</v>
      </c>
      <c r="K4065" s="55">
        <v>1.0142768109446534</v>
      </c>
      <c r="L4065" s="121">
        <v>529.5264270703309</v>
      </c>
      <c r="M4065" s="54">
        <v>495.7667928647424</v>
      </c>
      <c r="N4065" s="120">
        <v>1.006973851451745</v>
      </c>
      <c r="O4065" s="123">
        <v>496.49632061788452</v>
      </c>
      <c r="P4065" s="53">
        <v>532.87194396542907</v>
      </c>
      <c r="Q4065" s="54">
        <v>503.58866517404391</v>
      </c>
      <c r="R4065" s="55">
        <v>1.0142847877449184</v>
      </c>
      <c r="S4065" s="121">
        <v>534.00390530200514</v>
      </c>
      <c r="T4065" s="54">
        <v>499.96269593556769</v>
      </c>
      <c r="U4065" s="55">
        <v>1.0069816737279529</v>
      </c>
    </row>
    <row r="4066" spans="1:21" ht="13" x14ac:dyDescent="0.3">
      <c r="A4066" s="44" t="s">
        <v>3254</v>
      </c>
      <c r="B4066" s="44" t="s">
        <v>9554</v>
      </c>
      <c r="C4066" s="98" t="s">
        <v>1148</v>
      </c>
      <c r="D4066" s="98" t="s">
        <v>13158</v>
      </c>
      <c r="E4066" s="98" t="s">
        <v>298</v>
      </c>
      <c r="F4066" s="122">
        <v>1.0812627077805603</v>
      </c>
      <c r="G4066" s="122">
        <v>1.0789899569133961</v>
      </c>
      <c r="H4066" s="99">
        <v>10558.666666666668</v>
      </c>
      <c r="I4066" s="53">
        <v>11416.692510552344</v>
      </c>
      <c r="J4066" s="54">
        <v>10789.218295197152</v>
      </c>
      <c r="K4066" s="55">
        <v>1.0218352975625538</v>
      </c>
      <c r="L4066" s="121">
        <v>11392.695291729578</v>
      </c>
      <c r="M4066" s="54">
        <v>10666.360955986525</v>
      </c>
      <c r="N4066" s="120">
        <v>1.0101996106818907</v>
      </c>
      <c r="O4066" s="123">
        <v>10657.526132286057</v>
      </c>
      <c r="P4066" s="53">
        <v>11523.585564037705</v>
      </c>
      <c r="Q4066" s="54">
        <v>10890.322033147082</v>
      </c>
      <c r="R4066" s="55">
        <v>1.0218433338066881</v>
      </c>
      <c r="S4066" s="121">
        <v>11499.363662278725</v>
      </c>
      <c r="T4066" s="54">
        <v>10766.31238283715</v>
      </c>
      <c r="U4066" s="55">
        <v>1.0102074580161275</v>
      </c>
    </row>
    <row r="4067" spans="1:21" ht="13" x14ac:dyDescent="0.3">
      <c r="A4067" s="44" t="s">
        <v>3253</v>
      </c>
      <c r="B4067" s="44" t="s">
        <v>9553</v>
      </c>
      <c r="C4067" s="98" t="s">
        <v>1148</v>
      </c>
      <c r="D4067" s="98" t="s">
        <v>13158</v>
      </c>
      <c r="E4067" s="98" t="s">
        <v>296</v>
      </c>
      <c r="F4067" s="122">
        <v>1.0725291441446407</v>
      </c>
      <c r="G4067" s="122">
        <v>1.0737091215824228</v>
      </c>
      <c r="H4067" s="99">
        <v>12142</v>
      </c>
      <c r="I4067" s="53">
        <v>13022.648868204227</v>
      </c>
      <c r="J4067" s="54">
        <v>12306.909491596694</v>
      </c>
      <c r="K4067" s="55">
        <v>1.0135817403719893</v>
      </c>
      <c r="L4067" s="121">
        <v>13036.976154253778</v>
      </c>
      <c r="M4067" s="54">
        <v>12205.81169557015</v>
      </c>
      <c r="N4067" s="120">
        <v>1.0052554517847265</v>
      </c>
      <c r="O4067" s="123">
        <v>12264.579528840321</v>
      </c>
      <c r="P4067" s="53">
        <v>13154.11898536099</v>
      </c>
      <c r="Q4067" s="54">
        <v>12431.251628830829</v>
      </c>
      <c r="R4067" s="55">
        <v>1.0135897117058581</v>
      </c>
      <c r="S4067" s="121">
        <v>13168.590912488906</v>
      </c>
      <c r="T4067" s="54">
        <v>12329.131208426481</v>
      </c>
      <c r="U4067" s="55">
        <v>1.0052632607122296</v>
      </c>
    </row>
    <row r="4068" spans="1:21" ht="13" x14ac:dyDescent="0.3">
      <c r="A4068" s="44" t="s">
        <v>3252</v>
      </c>
      <c r="B4068" s="44" t="s">
        <v>9552</v>
      </c>
      <c r="C4068" s="98" t="s">
        <v>1148</v>
      </c>
      <c r="D4068" s="98" t="s">
        <v>13158</v>
      </c>
      <c r="E4068" s="98" t="s">
        <v>296</v>
      </c>
      <c r="F4068" s="122">
        <v>1.0725291441446407</v>
      </c>
      <c r="G4068" s="122">
        <v>1.0737091215824228</v>
      </c>
      <c r="H4068" s="99">
        <v>11828.083333333336</v>
      </c>
      <c r="I4068" s="53">
        <v>12685.964094371491</v>
      </c>
      <c r="J4068" s="54">
        <v>11988.729290264922</v>
      </c>
      <c r="K4068" s="55">
        <v>1.0135817403719893</v>
      </c>
      <c r="L4068" s="121">
        <v>12699.920965837031</v>
      </c>
      <c r="M4068" s="54">
        <v>11890.245254997397</v>
      </c>
      <c r="N4068" s="120">
        <v>1.0052554517847265</v>
      </c>
      <c r="O4068" s="123">
        <v>11917.555191151916</v>
      </c>
      <c r="P4068" s="53">
        <v>12781.925269462685</v>
      </c>
      <c r="Q4068" s="54">
        <v>12079.511330438321</v>
      </c>
      <c r="R4068" s="55">
        <v>1.0135897117058579</v>
      </c>
      <c r="S4068" s="121">
        <v>12795.987715701767</v>
      </c>
      <c r="T4068" s="54">
        <v>11980.280391175334</v>
      </c>
      <c r="U4068" s="55">
        <v>1.0052632607122296</v>
      </c>
    </row>
    <row r="4069" spans="1:21" ht="13" x14ac:dyDescent="0.3">
      <c r="A4069" s="44" t="s">
        <v>3251</v>
      </c>
      <c r="B4069" s="44" t="s">
        <v>9551</v>
      </c>
      <c r="C4069" s="98" t="s">
        <v>1148</v>
      </c>
      <c r="D4069" s="98" t="s">
        <v>13158</v>
      </c>
      <c r="E4069" s="98" t="s">
        <v>299</v>
      </c>
      <c r="F4069" s="122">
        <v>1.0732646383003916</v>
      </c>
      <c r="G4069" s="122">
        <v>1.0755445370419721</v>
      </c>
      <c r="H4069" s="99">
        <v>10799.916666666668</v>
      </c>
      <c r="I4069" s="53">
        <v>11591.168654924373</v>
      </c>
      <c r="J4069" s="54">
        <v>10954.105035134678</v>
      </c>
      <c r="K4069" s="55">
        <v>1.0142768109446534</v>
      </c>
      <c r="L4069" s="121">
        <v>11615.79137134188</v>
      </c>
      <c r="M4069" s="54">
        <v>10875.233681191226</v>
      </c>
      <c r="N4069" s="120">
        <v>1.006973851451745</v>
      </c>
      <c r="O4069" s="123">
        <v>10918.996280890318</v>
      </c>
      <c r="P4069" s="53">
        <v>11718.972594013068</v>
      </c>
      <c r="Q4069" s="54">
        <v>11074.971825150389</v>
      </c>
      <c r="R4069" s="55">
        <v>1.0142847877449184</v>
      </c>
      <c r="S4069" s="121">
        <v>11743.866799893192</v>
      </c>
      <c r="T4069" s="54">
        <v>10995.229150360226</v>
      </c>
      <c r="U4069" s="55">
        <v>1.0069816737279529</v>
      </c>
    </row>
    <row r="4070" spans="1:21" ht="13" x14ac:dyDescent="0.3">
      <c r="A4070" s="44" t="s">
        <v>3250</v>
      </c>
      <c r="B4070" s="44" t="s">
        <v>9550</v>
      </c>
      <c r="C4070" s="98" t="s">
        <v>1148</v>
      </c>
      <c r="D4070" s="98" t="s">
        <v>13158</v>
      </c>
      <c r="E4070" s="98" t="s">
        <v>297</v>
      </c>
      <c r="F4070" s="122">
        <v>1.0708704754693774</v>
      </c>
      <c r="G4070" s="122">
        <v>1.0725106974968097</v>
      </c>
      <c r="H4070" s="99">
        <v>9283.3333333333321</v>
      </c>
      <c r="I4070" s="53">
        <v>9941.2475806073853</v>
      </c>
      <c r="J4070" s="54">
        <v>9394.8654721703133</v>
      </c>
      <c r="K4070" s="55">
        <v>1.0120142339860303</v>
      </c>
      <c r="L4070" s="121">
        <v>9956.4743084287147</v>
      </c>
      <c r="M4070" s="54">
        <v>9321.7053649983445</v>
      </c>
      <c r="N4070" s="120">
        <v>1.0041334324953335</v>
      </c>
      <c r="O4070" s="123">
        <v>9370.4589620255174</v>
      </c>
      <c r="P4070" s="53">
        <v>10034.547844030554</v>
      </c>
      <c r="Q4070" s="54">
        <v>9483.1124280926051</v>
      </c>
      <c r="R4070" s="55">
        <v>1.0120221929922135</v>
      </c>
      <c r="S4070" s="121">
        <v>10049.91747722722</v>
      </c>
      <c r="T4070" s="54">
        <v>9409.2642131574939</v>
      </c>
      <c r="U4070" s="55">
        <v>1.0041412327068757</v>
      </c>
    </row>
    <row r="4071" spans="1:21" ht="13" x14ac:dyDescent="0.3">
      <c r="A4071" s="44" t="s">
        <v>3249</v>
      </c>
      <c r="B4071" s="44" t="s">
        <v>13406</v>
      </c>
      <c r="C4071" s="98" t="s">
        <v>1148</v>
      </c>
      <c r="D4071" s="98" t="s">
        <v>13158</v>
      </c>
      <c r="E4071" s="98" t="s">
        <v>299</v>
      </c>
      <c r="F4071" s="122">
        <v>1.0732646383003916</v>
      </c>
      <c r="G4071" s="122">
        <v>1.0755445370419721</v>
      </c>
      <c r="H4071" s="99">
        <v>9003.6666666666679</v>
      </c>
      <c r="I4071" s="53">
        <v>9663.3170483772938</v>
      </c>
      <c r="J4071" s="54">
        <v>9132.2103134753452</v>
      </c>
      <c r="K4071" s="55">
        <v>1.0142768109446534</v>
      </c>
      <c r="L4071" s="121">
        <v>9683.8444966802363</v>
      </c>
      <c r="M4071" s="54">
        <v>9066.4569005210287</v>
      </c>
      <c r="N4071" s="120">
        <v>1.006973851451745</v>
      </c>
      <c r="O4071" s="123">
        <v>9105.2055031527052</v>
      </c>
      <c r="P4071" s="53">
        <v>9772.2950909919236</v>
      </c>
      <c r="Q4071" s="54">
        <v>9235.2714311391046</v>
      </c>
      <c r="R4071" s="55">
        <v>1.0142847877449184</v>
      </c>
      <c r="S4071" s="121">
        <v>9793.0540375603923</v>
      </c>
      <c r="T4071" s="54">
        <v>9168.7750772016789</v>
      </c>
      <c r="U4071" s="55">
        <v>1.0069816737279529</v>
      </c>
    </row>
    <row r="4072" spans="1:21" ht="13" x14ac:dyDescent="0.3">
      <c r="A4072" s="44" t="s">
        <v>3248</v>
      </c>
      <c r="B4072" s="44" t="s">
        <v>9549</v>
      </c>
      <c r="C4072" s="98" t="s">
        <v>1148</v>
      </c>
      <c r="D4072" s="98" t="s">
        <v>13158</v>
      </c>
      <c r="E4072" s="98" t="s">
        <v>300</v>
      </c>
      <c r="F4072" s="122">
        <v>1.072652328329829</v>
      </c>
      <c r="G4072" s="122">
        <v>1.0741471264280431</v>
      </c>
      <c r="H4072" s="99">
        <v>12965.083333333332</v>
      </c>
      <c r="I4072" s="53">
        <v>13907.02682449026</v>
      </c>
      <c r="J4072" s="54">
        <v>13142.681044260566</v>
      </c>
      <c r="K4072" s="55">
        <v>1.0136981542163042</v>
      </c>
      <c r="L4072" s="121">
        <v>13926.407006400113</v>
      </c>
      <c r="M4072" s="54">
        <v>13038.537426527817</v>
      </c>
      <c r="N4072" s="120">
        <v>1.005665531898714</v>
      </c>
      <c r="O4072" s="123">
        <v>13089.53040382172</v>
      </c>
      <c r="P4072" s="53">
        <v>14040.515264403455</v>
      </c>
      <c r="Q4072" s="54">
        <v>13268.937162913278</v>
      </c>
      <c r="R4072" s="55">
        <v>1.0137061264657117</v>
      </c>
      <c r="S4072" s="121">
        <v>14060.081469557603</v>
      </c>
      <c r="T4072" s="54">
        <v>13163.791812755011</v>
      </c>
      <c r="U4072" s="55">
        <v>1.0056733440117613</v>
      </c>
    </row>
    <row r="4073" spans="1:21" ht="13" x14ac:dyDescent="0.3">
      <c r="A4073" s="44" t="s">
        <v>3247</v>
      </c>
      <c r="B4073" s="44" t="s">
        <v>13407</v>
      </c>
      <c r="C4073" s="98" t="s">
        <v>1148</v>
      </c>
      <c r="D4073" s="98" t="s">
        <v>13158</v>
      </c>
      <c r="E4073" s="98" t="s">
        <v>299</v>
      </c>
      <c r="F4073" s="122">
        <v>1.0732646383003916</v>
      </c>
      <c r="G4073" s="122">
        <v>1.0755445370419721</v>
      </c>
      <c r="H4073" s="99">
        <v>6347.8333333333339</v>
      </c>
      <c r="I4073" s="53">
        <v>6812.9050464911697</v>
      </c>
      <c r="J4073" s="54">
        <v>6438.4601497415024</v>
      </c>
      <c r="K4073" s="55">
        <v>1.0142768109446534</v>
      </c>
      <c r="L4073" s="121">
        <v>6827.3774637195993</v>
      </c>
      <c r="M4073" s="54">
        <v>6392.102180040436</v>
      </c>
      <c r="N4073" s="120">
        <v>1.006973851451745</v>
      </c>
      <c r="O4073" s="123">
        <v>6420.9929971957754</v>
      </c>
      <c r="P4073" s="53">
        <v>6891.4247266646717</v>
      </c>
      <c r="Q4073" s="54">
        <v>6512.7155192723249</v>
      </c>
      <c r="R4073" s="55">
        <v>1.0142847877449184</v>
      </c>
      <c r="S4073" s="121">
        <v>6906.0639405186748</v>
      </c>
      <c r="T4073" s="54">
        <v>6465.822275311667</v>
      </c>
      <c r="U4073" s="55">
        <v>1.0069816737279529</v>
      </c>
    </row>
    <row r="4074" spans="1:21" ht="13" x14ac:dyDescent="0.3">
      <c r="A4074" s="44" t="s">
        <v>3246</v>
      </c>
      <c r="B4074" s="44" t="s">
        <v>9548</v>
      </c>
      <c r="C4074" s="98" t="s">
        <v>1148</v>
      </c>
      <c r="D4074" s="98" t="s">
        <v>13158</v>
      </c>
      <c r="E4074" s="98" t="s">
        <v>296</v>
      </c>
      <c r="F4074" s="122">
        <v>1.0725291441446407</v>
      </c>
      <c r="G4074" s="122">
        <v>1.0737091215824228</v>
      </c>
      <c r="H4074" s="99">
        <v>5480.5</v>
      </c>
      <c r="I4074" s="53">
        <v>5877.9959744847038</v>
      </c>
      <c r="J4074" s="54">
        <v>5554.9347281086875</v>
      </c>
      <c r="K4074" s="55">
        <v>1.0135817403719893</v>
      </c>
      <c r="L4074" s="121">
        <v>5884.4628408324679</v>
      </c>
      <c r="M4074" s="54">
        <v>5509.3025035061937</v>
      </c>
      <c r="N4074" s="120">
        <v>1.0052554517847265</v>
      </c>
      <c r="O4074" s="123">
        <v>5534.8273324351021</v>
      </c>
      <c r="P4074" s="53">
        <v>5936.2636218449852</v>
      </c>
      <c r="Q4074" s="54">
        <v>5610.0440402245986</v>
      </c>
      <c r="R4074" s="55">
        <v>1.0135897117058581</v>
      </c>
      <c r="S4074" s="121">
        <v>5942.7945932192779</v>
      </c>
      <c r="T4074" s="54">
        <v>5563.9585716828824</v>
      </c>
      <c r="U4074" s="55">
        <v>1.0052632607122296</v>
      </c>
    </row>
    <row r="4075" spans="1:21" ht="13" x14ac:dyDescent="0.3">
      <c r="A4075" s="44" t="s">
        <v>3245</v>
      </c>
      <c r="B4075" s="44" t="s">
        <v>9547</v>
      </c>
      <c r="C4075" s="98" t="s">
        <v>1148</v>
      </c>
      <c r="D4075" s="98" t="s">
        <v>13158</v>
      </c>
      <c r="E4075" s="98" t="s">
        <v>300</v>
      </c>
      <c r="F4075" s="122">
        <v>1.072652328329829</v>
      </c>
      <c r="G4075" s="122">
        <v>1.0741471264280431</v>
      </c>
      <c r="H4075" s="99">
        <v>21723.916666666664</v>
      </c>
      <c r="I4075" s="53">
        <v>23302.209792943177</v>
      </c>
      <c r="J4075" s="54">
        <v>22021.494227348801</v>
      </c>
      <c r="K4075" s="55">
        <v>1.0136981542163039</v>
      </c>
      <c r="L4075" s="121">
        <v>23334.682662262268</v>
      </c>
      <c r="M4075" s="54">
        <v>21846.994209506669</v>
      </c>
      <c r="N4075" s="120">
        <v>1.005665531898714</v>
      </c>
      <c r="O4075" s="123">
        <v>21901.920473788461</v>
      </c>
      <c r="P4075" s="53">
        <v>23493.145991103946</v>
      </c>
      <c r="Q4075" s="54">
        <v>22202.110965644166</v>
      </c>
      <c r="R4075" s="55">
        <v>1.0137061264657117</v>
      </c>
      <c r="S4075" s="121">
        <v>23525.884940175401</v>
      </c>
      <c r="T4075" s="54">
        <v>22026.177603154509</v>
      </c>
      <c r="U4075" s="55">
        <v>1.0056733440117616</v>
      </c>
    </row>
    <row r="4076" spans="1:21" ht="13" x14ac:dyDescent="0.3">
      <c r="A4076" s="44" t="s">
        <v>3244</v>
      </c>
      <c r="B4076" s="44" t="s">
        <v>9546</v>
      </c>
      <c r="C4076" s="98" t="s">
        <v>1148</v>
      </c>
      <c r="D4076" s="98" t="s">
        <v>13158</v>
      </c>
      <c r="E4076" s="98" t="s">
        <v>296</v>
      </c>
      <c r="F4076" s="122">
        <v>1.0725291441446407</v>
      </c>
      <c r="G4076" s="122">
        <v>1.0737091215824228</v>
      </c>
      <c r="H4076" s="99">
        <v>8409.9166666666679</v>
      </c>
      <c r="I4076" s="53">
        <v>9019.8807248277517</v>
      </c>
      <c r="J4076" s="54">
        <v>8524.1379713834012</v>
      </c>
      <c r="K4076" s="55">
        <v>1.0135817403719893</v>
      </c>
      <c r="L4076" s="121">
        <v>9029.8042367480448</v>
      </c>
      <c r="M4076" s="54">
        <v>8454.1145782219028</v>
      </c>
      <c r="N4076" s="120">
        <v>1.0052554517847265</v>
      </c>
      <c r="O4076" s="123">
        <v>8481.6231506141194</v>
      </c>
      <c r="P4076" s="53">
        <v>9096.7880186855327</v>
      </c>
      <c r="Q4076" s="54">
        <v>8596.8859640286955</v>
      </c>
      <c r="R4076" s="55">
        <v>1.0135897117058579</v>
      </c>
      <c r="S4076" s="121">
        <v>9106.7961426390284</v>
      </c>
      <c r="T4076" s="54">
        <v>8526.2641445186855</v>
      </c>
      <c r="U4076" s="55">
        <v>1.0052632607122298</v>
      </c>
    </row>
    <row r="4077" spans="1:21" ht="13" x14ac:dyDescent="0.3">
      <c r="A4077" s="44" t="s">
        <v>3243</v>
      </c>
      <c r="B4077" s="44" t="s">
        <v>9545</v>
      </c>
      <c r="C4077" s="98" t="s">
        <v>1148</v>
      </c>
      <c r="D4077" s="98" t="s">
        <v>13158</v>
      </c>
      <c r="E4077" s="98" t="s">
        <v>298</v>
      </c>
      <c r="F4077" s="122">
        <v>1.0812627077805603</v>
      </c>
      <c r="G4077" s="122">
        <v>1.0789899569133961</v>
      </c>
      <c r="H4077" s="99">
        <v>10635.25</v>
      </c>
      <c r="I4077" s="53">
        <v>11499.499212923205</v>
      </c>
      <c r="J4077" s="54">
        <v>10867.473848402151</v>
      </c>
      <c r="K4077" s="55">
        <v>1.0218352975625538</v>
      </c>
      <c r="L4077" s="121">
        <v>11475.327939263196</v>
      </c>
      <c r="M4077" s="54">
        <v>10743.725409504581</v>
      </c>
      <c r="N4077" s="120">
        <v>1.0101996106818909</v>
      </c>
      <c r="O4077" s="123">
        <v>10712.047993326367</v>
      </c>
      <c r="P4077" s="53">
        <v>11582.538019139385</v>
      </c>
      <c r="Q4077" s="54">
        <v>10946.034833397856</v>
      </c>
      <c r="R4077" s="55">
        <v>1.0218433338066879</v>
      </c>
      <c r="S4077" s="121">
        <v>11558.192202773447</v>
      </c>
      <c r="T4077" s="54">
        <v>10821.390773484989</v>
      </c>
      <c r="U4077" s="55">
        <v>1.0102074580161275</v>
      </c>
    </row>
    <row r="4078" spans="1:21" ht="13" x14ac:dyDescent="0.3">
      <c r="A4078" s="44" t="s">
        <v>3242</v>
      </c>
      <c r="B4078" s="44" t="s">
        <v>9544</v>
      </c>
      <c r="C4078" s="98" t="s">
        <v>1077</v>
      </c>
      <c r="D4078" s="98" t="s">
        <v>13166</v>
      </c>
      <c r="E4078" s="98" t="s">
        <v>462</v>
      </c>
      <c r="F4078" s="122">
        <v>1.0524680486729021</v>
      </c>
      <c r="G4078" s="122">
        <v>1.0534831561393325</v>
      </c>
      <c r="H4078" s="99">
        <v>18009</v>
      </c>
      <c r="I4078" s="53">
        <v>18953.897088550293</v>
      </c>
      <c r="J4078" s="54">
        <v>17912.169662453067</v>
      </c>
      <c r="K4078" s="55">
        <v>0.99462322519035296</v>
      </c>
      <c r="L4078" s="121">
        <v>18972.178158913241</v>
      </c>
      <c r="M4078" s="54">
        <v>17762.618518477964</v>
      </c>
      <c r="N4078" s="120">
        <v>0.98631898042522981</v>
      </c>
      <c r="O4078" s="123">
        <v>18190.800752514195</v>
      </c>
      <c r="P4078" s="53">
        <v>19145.236571796173</v>
      </c>
      <c r="Q4078" s="54">
        <v>18093.135205965395</v>
      </c>
      <c r="R4078" s="55">
        <v>0.99463104742459996</v>
      </c>
      <c r="S4078" s="121">
        <v>19163.7021894604</v>
      </c>
      <c r="T4078" s="54">
        <v>17942.071426107577</v>
      </c>
      <c r="U4078" s="55">
        <v>0.98632664225228017</v>
      </c>
    </row>
    <row r="4079" spans="1:21" ht="13" x14ac:dyDescent="0.3">
      <c r="A4079" s="44" t="s">
        <v>3241</v>
      </c>
      <c r="B4079" s="44" t="s">
        <v>9543</v>
      </c>
      <c r="C4079" s="98" t="s">
        <v>1077</v>
      </c>
      <c r="D4079" s="98" t="s">
        <v>13166</v>
      </c>
      <c r="E4079" s="98" t="s">
        <v>463</v>
      </c>
      <c r="F4079" s="122">
        <v>1.0533745578722127</v>
      </c>
      <c r="G4079" s="122">
        <v>1.053881029104351</v>
      </c>
      <c r="H4079" s="99">
        <v>38852.416666666664</v>
      </c>
      <c r="I4079" s="53">
        <v>40926.147228516988</v>
      </c>
      <c r="J4079" s="54">
        <v>38676.800309872306</v>
      </c>
      <c r="K4079" s="55">
        <v>0.99547991162812199</v>
      </c>
      <c r="L4079" s="121">
        <v>40945.824859857705</v>
      </c>
      <c r="M4079" s="54">
        <v>38335.348783785885</v>
      </c>
      <c r="N4079" s="120">
        <v>0.98669148724217204</v>
      </c>
      <c r="O4079" s="123">
        <v>39193.034742334581</v>
      </c>
      <c r="P4079" s="53">
        <v>41284.945643376959</v>
      </c>
      <c r="Q4079" s="54">
        <v>39016.185602895974</v>
      </c>
      <c r="R4079" s="55">
        <v>0.99548774059979639</v>
      </c>
      <c r="S4079" s="121">
        <v>41304.795787974152</v>
      </c>
      <c r="T4079" s="54">
        <v>38671.734143113761</v>
      </c>
      <c r="U4079" s="55">
        <v>0.98669915196289371</v>
      </c>
    </row>
    <row r="4080" spans="1:21" ht="13" x14ac:dyDescent="0.3">
      <c r="A4080" s="44" t="s">
        <v>3240</v>
      </c>
      <c r="B4080" s="44" t="s">
        <v>9542</v>
      </c>
      <c r="C4080" s="98" t="s">
        <v>1077</v>
      </c>
      <c r="D4080" s="98" t="s">
        <v>13166</v>
      </c>
      <c r="E4080" s="98" t="s">
        <v>463</v>
      </c>
      <c r="F4080" s="122">
        <v>1.0533745578722127</v>
      </c>
      <c r="G4080" s="122">
        <v>1.053881029104351</v>
      </c>
      <c r="H4080" s="99">
        <v>11329.083333333334</v>
      </c>
      <c r="I4080" s="53">
        <v>11933.768147347455</v>
      </c>
      <c r="J4080" s="54">
        <v>11277.874875494295</v>
      </c>
      <c r="K4080" s="55">
        <v>0.99547991162812188</v>
      </c>
      <c r="L4080" s="121">
        <v>11939.506002142285</v>
      </c>
      <c r="M4080" s="54">
        <v>11178.310083257171</v>
      </c>
      <c r="N4080" s="120">
        <v>0.98669148724217204</v>
      </c>
      <c r="O4080" s="123">
        <v>11429.256254652177</v>
      </c>
      <c r="P4080" s="53">
        <v>12039.287754052459</v>
      </c>
      <c r="Q4080" s="54">
        <v>11377.684485679787</v>
      </c>
      <c r="R4080" s="55">
        <v>0.99548774059979639</v>
      </c>
      <c r="S4080" s="121">
        <v>12045.076343550176</v>
      </c>
      <c r="T4080" s="54">
        <v>11277.2374540319</v>
      </c>
      <c r="U4080" s="55">
        <v>0.98669915196289359</v>
      </c>
    </row>
    <row r="4081" spans="1:21" ht="13" x14ac:dyDescent="0.3">
      <c r="A4081" s="44" t="s">
        <v>3239</v>
      </c>
      <c r="B4081" s="44" t="s">
        <v>9541</v>
      </c>
      <c r="C4081" s="98" t="s">
        <v>1077</v>
      </c>
      <c r="D4081" s="98" t="s">
        <v>13166</v>
      </c>
      <c r="E4081" s="98" t="s">
        <v>463</v>
      </c>
      <c r="F4081" s="122">
        <v>1.0533745578722127</v>
      </c>
      <c r="G4081" s="122">
        <v>1.053881029104351</v>
      </c>
      <c r="H4081" s="99">
        <v>10639.166666666664</v>
      </c>
      <c r="I4081" s="53">
        <v>11207.027483628781</v>
      </c>
      <c r="J4081" s="54">
        <v>10591.076693130191</v>
      </c>
      <c r="K4081" s="55">
        <v>0.99547991162812188</v>
      </c>
      <c r="L4081" s="121">
        <v>11212.415915479372</v>
      </c>
      <c r="M4081" s="54">
        <v>10497.575181350674</v>
      </c>
      <c r="N4081" s="120">
        <v>0.98669148724217215</v>
      </c>
      <c r="O4081" s="123">
        <v>10739.016856537746</v>
      </c>
      <c r="P4081" s="53">
        <v>11312.207133237687</v>
      </c>
      <c r="Q4081" s="54">
        <v>10690.559626777887</v>
      </c>
      <c r="R4081" s="55">
        <v>0.99548774059979628</v>
      </c>
      <c r="S4081" s="121">
        <v>11317.646136336973</v>
      </c>
      <c r="T4081" s="54">
        <v>10596.178825261015</v>
      </c>
      <c r="U4081" s="55">
        <v>0.98669915196289371</v>
      </c>
    </row>
    <row r="4082" spans="1:21" ht="13" x14ac:dyDescent="0.3">
      <c r="A4082" s="44" t="s">
        <v>3238</v>
      </c>
      <c r="B4082" s="44" t="s">
        <v>9540</v>
      </c>
      <c r="C4082" s="98" t="s">
        <v>1029</v>
      </c>
      <c r="D4082" s="98" t="s">
        <v>13166</v>
      </c>
      <c r="E4082" s="98" t="s">
        <v>464</v>
      </c>
      <c r="F4082" s="122">
        <v>1.0426441650551987</v>
      </c>
      <c r="G4082" s="122">
        <v>1.0539694070444938</v>
      </c>
      <c r="H4082" s="99">
        <v>7703.3333333333339</v>
      </c>
      <c r="I4082" s="53">
        <v>8031.8355514752147</v>
      </c>
      <c r="J4082" s="54">
        <v>7590.396868085465</v>
      </c>
      <c r="K4082" s="55">
        <v>0.98533927322615289</v>
      </c>
      <c r="L4082" s="121">
        <v>8119.0776655994177</v>
      </c>
      <c r="M4082" s="54">
        <v>7601.4508238308681</v>
      </c>
      <c r="N4082" s="120">
        <v>0.98677423070067516</v>
      </c>
      <c r="O4082" s="123">
        <v>7769.729121041948</v>
      </c>
      <c r="P4082" s="53">
        <v>8101.0627321138454</v>
      </c>
      <c r="Q4082" s="54">
        <v>7655.8794546351191</v>
      </c>
      <c r="R4082" s="55">
        <v>0.98534702244657391</v>
      </c>
      <c r="S4082" s="121">
        <v>8189.0567946009178</v>
      </c>
      <c r="T4082" s="54">
        <v>7667.0280339666651</v>
      </c>
      <c r="U4082" s="55">
        <v>0.98678189606415645</v>
      </c>
    </row>
    <row r="4083" spans="1:21" ht="13" x14ac:dyDescent="0.3">
      <c r="A4083" s="44" t="s">
        <v>3237</v>
      </c>
      <c r="B4083" s="44" t="s">
        <v>9539</v>
      </c>
      <c r="C4083" s="98" t="s">
        <v>1077</v>
      </c>
      <c r="D4083" s="98" t="s">
        <v>13166</v>
      </c>
      <c r="E4083" s="98" t="s">
        <v>463</v>
      </c>
      <c r="F4083" s="122">
        <v>1.0533745578722127</v>
      </c>
      <c r="G4083" s="122">
        <v>1.053881029104351</v>
      </c>
      <c r="H4083" s="99">
        <v>20444.916666666668</v>
      </c>
      <c r="I4083" s="53">
        <v>21536.155054484232</v>
      </c>
      <c r="J4083" s="54">
        <v>20352.503836577649</v>
      </c>
      <c r="K4083" s="55">
        <v>0.99547991162812177</v>
      </c>
      <c r="L4083" s="121">
        <v>21546.509816619364</v>
      </c>
      <c r="M4083" s="54">
        <v>20172.825232375602</v>
      </c>
      <c r="N4083" s="120">
        <v>0.98669148724217193</v>
      </c>
      <c r="O4083" s="123">
        <v>20619.272750035194</v>
      </c>
      <c r="P4083" s="53">
        <v>21719.817316714885</v>
      </c>
      <c r="Q4083" s="54">
        <v>20526.233242743485</v>
      </c>
      <c r="R4083" s="55">
        <v>0.99548774059979639</v>
      </c>
      <c r="S4083" s="121">
        <v>21730.260385190391</v>
      </c>
      <c r="T4083" s="54">
        <v>20345.018936551329</v>
      </c>
      <c r="U4083" s="55">
        <v>0.98669915196289371</v>
      </c>
    </row>
    <row r="4084" spans="1:21" ht="13" x14ac:dyDescent="0.3">
      <c r="A4084" s="44" t="s">
        <v>3236</v>
      </c>
      <c r="B4084" s="44" t="s">
        <v>9538</v>
      </c>
      <c r="C4084" s="98" t="s">
        <v>1077</v>
      </c>
      <c r="D4084" s="98" t="s">
        <v>13166</v>
      </c>
      <c r="E4084" s="98" t="s">
        <v>463</v>
      </c>
      <c r="F4084" s="122">
        <v>1.0533745578722127</v>
      </c>
      <c r="G4084" s="122">
        <v>1.053881029104351</v>
      </c>
      <c r="H4084" s="99">
        <v>13303.166666666666</v>
      </c>
      <c r="I4084" s="53">
        <v>14013.217305800357</v>
      </c>
      <c r="J4084" s="54">
        <v>13243.03517770751</v>
      </c>
      <c r="K4084" s="55">
        <v>0.99547991162812188</v>
      </c>
      <c r="L4084" s="121">
        <v>14019.954977013365</v>
      </c>
      <c r="M4084" s="54">
        <v>13126.121303363821</v>
      </c>
      <c r="N4084" s="120">
        <v>0.98669148724217204</v>
      </c>
      <c r="O4084" s="123">
        <v>13425.117256919071</v>
      </c>
      <c r="P4084" s="53">
        <v>14141.676954889739</v>
      </c>
      <c r="Q4084" s="54">
        <v>13364.539645377701</v>
      </c>
      <c r="R4084" s="55">
        <v>0.99548774059979628</v>
      </c>
      <c r="S4084" s="121">
        <v>14148.476390568452</v>
      </c>
      <c r="T4084" s="54">
        <v>13246.551812404456</v>
      </c>
      <c r="U4084" s="55">
        <v>0.98669915196289359</v>
      </c>
    </row>
    <row r="4085" spans="1:21" ht="13" x14ac:dyDescent="0.3">
      <c r="A4085" s="44" t="s">
        <v>3235</v>
      </c>
      <c r="B4085" s="44" t="s">
        <v>9537</v>
      </c>
      <c r="C4085" s="98" t="s">
        <v>1077</v>
      </c>
      <c r="D4085" s="98" t="s">
        <v>13166</v>
      </c>
      <c r="E4085" s="98" t="s">
        <v>461</v>
      </c>
      <c r="F4085" s="122">
        <v>1.0536550118220742</v>
      </c>
      <c r="G4085" s="122">
        <v>1.0536901738036555</v>
      </c>
      <c r="H4085" s="99">
        <v>14508.75</v>
      </c>
      <c r="I4085" s="53">
        <v>15287.217152773519</v>
      </c>
      <c r="J4085" s="54">
        <v>14447.014565287267</v>
      </c>
      <c r="K4085" s="55">
        <v>0.9957449515145872</v>
      </c>
      <c r="L4085" s="121">
        <v>15287.727309173786</v>
      </c>
      <c r="M4085" s="54">
        <v>14313.067584166438</v>
      </c>
      <c r="N4085" s="120">
        <v>0.98651279980469975</v>
      </c>
      <c r="O4085" s="123">
        <v>14654.166522094554</v>
      </c>
      <c r="P4085" s="53">
        <v>15440.436000080183</v>
      </c>
      <c r="Q4085" s="54">
        <v>14591.927090629657</v>
      </c>
      <c r="R4085" s="55">
        <v>0.99575278257067323</v>
      </c>
      <c r="S4085" s="121">
        <v>15440.951269613521</v>
      </c>
      <c r="T4085" s="54">
        <v>14456.635144268701</v>
      </c>
      <c r="U4085" s="55">
        <v>0.98652046313735897</v>
      </c>
    </row>
    <row r="4086" spans="1:21" ht="13" x14ac:dyDescent="0.3">
      <c r="A4086" s="44" t="s">
        <v>3234</v>
      </c>
      <c r="B4086" s="44" t="s">
        <v>9536</v>
      </c>
      <c r="C4086" s="98" t="s">
        <v>1077</v>
      </c>
      <c r="D4086" s="98" t="s">
        <v>13166</v>
      </c>
      <c r="E4086" s="98" t="s">
        <v>463</v>
      </c>
      <c r="F4086" s="122">
        <v>1.0533745578722127</v>
      </c>
      <c r="G4086" s="122">
        <v>1.053881029104351</v>
      </c>
      <c r="H4086" s="99">
        <v>19769.833333333336</v>
      </c>
      <c r="I4086" s="53">
        <v>20825.039446707335</v>
      </c>
      <c r="J4086" s="54">
        <v>19680.471939569365</v>
      </c>
      <c r="K4086" s="55">
        <v>0.99547991162812177</v>
      </c>
      <c r="L4086" s="121">
        <v>20835.052298554838</v>
      </c>
      <c r="M4086" s="54">
        <v>19506.726254196536</v>
      </c>
      <c r="N4086" s="120">
        <v>0.98669148724217204</v>
      </c>
      <c r="O4086" s="123">
        <v>19938.248852845267</v>
      </c>
      <c r="P4086" s="53">
        <v>21002.444070112033</v>
      </c>
      <c r="Q4086" s="54">
        <v>19848.282302035415</v>
      </c>
      <c r="R4086" s="55">
        <v>0.99548774059979628</v>
      </c>
      <c r="S4086" s="121">
        <v>21012.542219575214</v>
      </c>
      <c r="T4086" s="54">
        <v>19673.053234727562</v>
      </c>
      <c r="U4086" s="55">
        <v>0.98669915196289371</v>
      </c>
    </row>
    <row r="4087" spans="1:21" ht="13" x14ac:dyDescent="0.3">
      <c r="A4087" s="44" t="s">
        <v>3233</v>
      </c>
      <c r="B4087" s="44" t="s">
        <v>9535</v>
      </c>
      <c r="C4087" s="98" t="s">
        <v>1077</v>
      </c>
      <c r="D4087" s="98" t="s">
        <v>13166</v>
      </c>
      <c r="E4087" s="98" t="s">
        <v>462</v>
      </c>
      <c r="F4087" s="122">
        <v>1.0524680486729021</v>
      </c>
      <c r="G4087" s="122">
        <v>1.0534831561393325</v>
      </c>
      <c r="H4087" s="99">
        <v>10007.25</v>
      </c>
      <c r="I4087" s="53">
        <v>10532.310880081899</v>
      </c>
      <c r="J4087" s="54">
        <v>9953.4432702861614</v>
      </c>
      <c r="K4087" s="55">
        <v>0.99462322519035318</v>
      </c>
      <c r="L4087" s="121">
        <v>10542.469314275335</v>
      </c>
      <c r="M4087" s="54">
        <v>9870.3406168603797</v>
      </c>
      <c r="N4087" s="120">
        <v>0.9863189804252297</v>
      </c>
      <c r="O4087" s="123">
        <v>10103.428762376476</v>
      </c>
      <c r="P4087" s="53">
        <v>10633.535954444043</v>
      </c>
      <c r="Q4087" s="54">
        <v>10049.183932502343</v>
      </c>
      <c r="R4087" s="55">
        <v>0.99463104742459985</v>
      </c>
      <c r="S4087" s="121">
        <v>10643.792020417281</v>
      </c>
      <c r="T4087" s="54">
        <v>9965.2809664299002</v>
      </c>
      <c r="U4087" s="55">
        <v>0.98632664225228017</v>
      </c>
    </row>
    <row r="4088" spans="1:21" ht="13" x14ac:dyDescent="0.3">
      <c r="A4088" s="44" t="s">
        <v>3232</v>
      </c>
      <c r="B4088" s="44" t="s">
        <v>9534</v>
      </c>
      <c r="C4088" s="98" t="s">
        <v>1077</v>
      </c>
      <c r="D4088" s="98" t="s">
        <v>13166</v>
      </c>
      <c r="E4088" s="98" t="s">
        <v>463</v>
      </c>
      <c r="F4088" s="122">
        <v>1.0533745578722127</v>
      </c>
      <c r="G4088" s="122">
        <v>1.053881029104351</v>
      </c>
      <c r="H4088" s="99">
        <v>11968.166666666668</v>
      </c>
      <c r="I4088" s="53">
        <v>12606.962271040955</v>
      </c>
      <c r="J4088" s="54">
        <v>11914.069495683969</v>
      </c>
      <c r="K4088" s="55">
        <v>0.99547991162812188</v>
      </c>
      <c r="L4088" s="121">
        <v>12613.023803159058</v>
      </c>
      <c r="M4088" s="54">
        <v>11808.888167895524</v>
      </c>
      <c r="N4088" s="120">
        <v>0.98669148724217215</v>
      </c>
      <c r="O4088" s="123">
        <v>12074.893265818493</v>
      </c>
      <c r="P4088" s="53">
        <v>12719.385355235714</v>
      </c>
      <c r="Q4088" s="54">
        <v>12020.408215173347</v>
      </c>
      <c r="R4088" s="55">
        <v>0.99548774059979628</v>
      </c>
      <c r="S4088" s="121">
        <v>12725.500941305991</v>
      </c>
      <c r="T4088" s="54">
        <v>11914.286945425561</v>
      </c>
      <c r="U4088" s="55">
        <v>0.98669915196289359</v>
      </c>
    </row>
    <row r="4089" spans="1:21" ht="13" x14ac:dyDescent="0.3">
      <c r="A4089" s="44" t="s">
        <v>3231</v>
      </c>
      <c r="B4089" s="44" t="s">
        <v>13408</v>
      </c>
      <c r="C4089" s="98" t="s">
        <v>1077</v>
      </c>
      <c r="D4089" s="98" t="s">
        <v>13166</v>
      </c>
      <c r="E4089" s="98" t="s">
        <v>461</v>
      </c>
      <c r="F4089" s="122">
        <v>1.0536550118220742</v>
      </c>
      <c r="G4089" s="122">
        <v>1.0536901738036555</v>
      </c>
      <c r="H4089" s="99">
        <v>8829.0833333333321</v>
      </c>
      <c r="I4089" s="53">
        <v>9302.8079039614113</v>
      </c>
      <c r="J4089" s="54">
        <v>8791.5151556682486</v>
      </c>
      <c r="K4089" s="55">
        <v>0.9957449515145872</v>
      </c>
      <c r="L4089" s="121">
        <v>9303.1183520269569</v>
      </c>
      <c r="M4089" s="54">
        <v>8710.0037188756778</v>
      </c>
      <c r="N4089" s="120">
        <v>0.98651279980469986</v>
      </c>
      <c r="O4089" s="123">
        <v>8921.9527960698833</v>
      </c>
      <c r="P4089" s="53">
        <v>9400.6602788190012</v>
      </c>
      <c r="Q4089" s="54">
        <v>8884.0593226507845</v>
      </c>
      <c r="R4089" s="55">
        <v>0.99575278257067323</v>
      </c>
      <c r="S4089" s="121">
        <v>9400.9739923588859</v>
      </c>
      <c r="T4089" s="54">
        <v>8801.6890044685169</v>
      </c>
      <c r="U4089" s="55">
        <v>0.98652046313735908</v>
      </c>
    </row>
    <row r="4090" spans="1:21" ht="13" x14ac:dyDescent="0.3">
      <c r="A4090" s="44" t="s">
        <v>3230</v>
      </c>
      <c r="B4090" s="44" t="s">
        <v>9533</v>
      </c>
      <c r="C4090" s="98" t="s">
        <v>1077</v>
      </c>
      <c r="D4090" s="98" t="s">
        <v>13166</v>
      </c>
      <c r="E4090" s="98" t="s">
        <v>461</v>
      </c>
      <c r="F4090" s="122">
        <v>1.0536550118220742</v>
      </c>
      <c r="G4090" s="122">
        <v>1.0536901738036555</v>
      </c>
      <c r="H4090" s="99">
        <v>18115.75</v>
      </c>
      <c r="I4090" s="53">
        <v>19087.750780415739</v>
      </c>
      <c r="J4090" s="54">
        <v>18038.66660540038</v>
      </c>
      <c r="K4090" s="55">
        <v>0.99574495151458697</v>
      </c>
      <c r="L4090" s="121">
        <v>19088.387766083571</v>
      </c>
      <c r="M4090" s="54">
        <v>17871.419253061991</v>
      </c>
      <c r="N4090" s="120">
        <v>0.98651279980469986</v>
      </c>
      <c r="O4090" s="123">
        <v>18273.932886432885</v>
      </c>
      <c r="P4090" s="53">
        <v>19254.420971490232</v>
      </c>
      <c r="Q4090" s="54">
        <v>18196.319520175279</v>
      </c>
      <c r="R4090" s="55">
        <v>0.99575278257067312</v>
      </c>
      <c r="S4090" s="121">
        <v>19255.063519181804</v>
      </c>
      <c r="T4090" s="54">
        <v>18027.608734464786</v>
      </c>
      <c r="U4090" s="55">
        <v>0.98652046313735897</v>
      </c>
    </row>
    <row r="4091" spans="1:21" ht="13" x14ac:dyDescent="0.3">
      <c r="A4091" s="44" t="s">
        <v>3229</v>
      </c>
      <c r="B4091" s="44" t="s">
        <v>9532</v>
      </c>
      <c r="C4091" s="98" t="s">
        <v>1029</v>
      </c>
      <c r="D4091" s="98" t="s">
        <v>13166</v>
      </c>
      <c r="E4091" s="98" t="s">
        <v>464</v>
      </c>
      <c r="F4091" s="122">
        <v>1.0426441650551987</v>
      </c>
      <c r="G4091" s="122">
        <v>1.0539694070444938</v>
      </c>
      <c r="H4091" s="99">
        <v>9154</v>
      </c>
      <c r="I4091" s="53">
        <v>9544.364686915289</v>
      </c>
      <c r="J4091" s="54">
        <v>9019.7957071122037</v>
      </c>
      <c r="K4091" s="55">
        <v>0.98533927322615289</v>
      </c>
      <c r="L4091" s="121">
        <v>9648.0359520852962</v>
      </c>
      <c r="M4091" s="54">
        <v>9032.9313078339801</v>
      </c>
      <c r="N4091" s="120">
        <v>0.98677423070067516</v>
      </c>
      <c r="O4091" s="123">
        <v>9234.8968465174494</v>
      </c>
      <c r="P4091" s="53">
        <v>9628.7113119080732</v>
      </c>
      <c r="Q4091" s="54">
        <v>9099.578110317223</v>
      </c>
      <c r="R4091" s="55">
        <v>0.98534702244657379</v>
      </c>
      <c r="S4091" s="121">
        <v>9733.2987534410622</v>
      </c>
      <c r="T4091" s="54">
        <v>9112.8290201633881</v>
      </c>
      <c r="U4091" s="55">
        <v>0.98678189606415645</v>
      </c>
    </row>
    <row r="4092" spans="1:21" ht="13" x14ac:dyDescent="0.3">
      <c r="A4092" s="44" t="s">
        <v>3228</v>
      </c>
      <c r="B4092" s="44" t="s">
        <v>9531</v>
      </c>
      <c r="C4092" s="98" t="s">
        <v>1077</v>
      </c>
      <c r="D4092" s="98" t="s">
        <v>13166</v>
      </c>
      <c r="E4092" s="98" t="s">
        <v>462</v>
      </c>
      <c r="F4092" s="122">
        <v>1.0524680486729021</v>
      </c>
      <c r="G4092" s="122">
        <v>1.0534831561393325</v>
      </c>
      <c r="H4092" s="99">
        <v>10965.333333333332</v>
      </c>
      <c r="I4092" s="53">
        <v>11540.662976381262</v>
      </c>
      <c r="J4092" s="54">
        <v>10906.375205287284</v>
      </c>
      <c r="K4092" s="55">
        <v>0.99462322519035307</v>
      </c>
      <c r="L4092" s="121">
        <v>11551.793968119826</v>
      </c>
      <c r="M4092" s="54">
        <v>10815.316393356117</v>
      </c>
      <c r="N4092" s="120">
        <v>0.9863189804252297</v>
      </c>
      <c r="O4092" s="123">
        <v>11077.397078995687</v>
      </c>
      <c r="P4092" s="53">
        <v>11658.606488105497</v>
      </c>
      <c r="Q4092" s="54">
        <v>11017.923059419685</v>
      </c>
      <c r="R4092" s="55">
        <v>0.99463104742459996</v>
      </c>
      <c r="S4092" s="121">
        <v>11669.851236589</v>
      </c>
      <c r="T4092" s="54">
        <v>10925.931865821032</v>
      </c>
      <c r="U4092" s="55">
        <v>0.98632664225228017</v>
      </c>
    </row>
    <row r="4093" spans="1:21" ht="13" x14ac:dyDescent="0.3">
      <c r="A4093" s="44" t="s">
        <v>3227</v>
      </c>
      <c r="B4093" s="44" t="s">
        <v>9530</v>
      </c>
      <c r="C4093" s="98" t="s">
        <v>1077</v>
      </c>
      <c r="D4093" s="98" t="s">
        <v>13166</v>
      </c>
      <c r="E4093" s="98" t="s">
        <v>463</v>
      </c>
      <c r="F4093" s="122">
        <v>1.0533745578722127</v>
      </c>
      <c r="G4093" s="122">
        <v>1.053881029104351</v>
      </c>
      <c r="H4093" s="99">
        <v>17895.583333333332</v>
      </c>
      <c r="I4093" s="53">
        <v>18850.752181615338</v>
      </c>
      <c r="J4093" s="54">
        <v>17814.693715200356</v>
      </c>
      <c r="K4093" s="55">
        <v>0.99547991162812188</v>
      </c>
      <c r="L4093" s="121">
        <v>18859.815779756005</v>
      </c>
      <c r="M4093" s="54">
        <v>17657.419734232892</v>
      </c>
      <c r="N4093" s="120">
        <v>0.98669148724217204</v>
      </c>
      <c r="O4093" s="123">
        <v>18057.65892427693</v>
      </c>
      <c r="P4093" s="53">
        <v>19021.478485567426</v>
      </c>
      <c r="Q4093" s="54">
        <v>17976.178083050188</v>
      </c>
      <c r="R4093" s="55">
        <v>0.99548774059979628</v>
      </c>
      <c r="S4093" s="121">
        <v>19030.624170332339</v>
      </c>
      <c r="T4093" s="54">
        <v>17817.476747019227</v>
      </c>
      <c r="U4093" s="55">
        <v>0.98669915196289382</v>
      </c>
    </row>
    <row r="4094" spans="1:21" ht="13" x14ac:dyDescent="0.3">
      <c r="A4094" s="44" t="s">
        <v>3226</v>
      </c>
      <c r="B4094" s="44" t="s">
        <v>9529</v>
      </c>
      <c r="C4094" s="98" t="s">
        <v>1077</v>
      </c>
      <c r="D4094" s="98" t="s">
        <v>13166</v>
      </c>
      <c r="E4094" s="98" t="s">
        <v>463</v>
      </c>
      <c r="F4094" s="122">
        <v>1.0533745578722127</v>
      </c>
      <c r="G4094" s="122">
        <v>1.053881029104351</v>
      </c>
      <c r="H4094" s="99">
        <v>15615.75</v>
      </c>
      <c r="I4094" s="53">
        <v>16449.233752093005</v>
      </c>
      <c r="J4094" s="54">
        <v>15545.165430006844</v>
      </c>
      <c r="K4094" s="55">
        <v>0.99547991162812188</v>
      </c>
      <c r="L4094" s="121">
        <v>16457.142680236269</v>
      </c>
      <c r="M4094" s="54">
        <v>15407.927591901949</v>
      </c>
      <c r="N4094" s="120">
        <v>0.98669148724217215</v>
      </c>
      <c r="O4094" s="123">
        <v>15750.252975345937</v>
      </c>
      <c r="P4094" s="53">
        <v>16590.915764280529</v>
      </c>
      <c r="Q4094" s="54">
        <v>15679.183748302346</v>
      </c>
      <c r="R4094" s="55">
        <v>0.99548774059979639</v>
      </c>
      <c r="S4094" s="121">
        <v>16598.892814311443</v>
      </c>
      <c r="T4094" s="54">
        <v>15540.761253974879</v>
      </c>
      <c r="U4094" s="55">
        <v>0.98669915196289371</v>
      </c>
    </row>
    <row r="4095" spans="1:21" ht="13" x14ac:dyDescent="0.3">
      <c r="A4095" s="44" t="s">
        <v>3225</v>
      </c>
      <c r="B4095" s="44" t="s">
        <v>9528</v>
      </c>
      <c r="C4095" s="98" t="s">
        <v>1077</v>
      </c>
      <c r="D4095" s="98" t="s">
        <v>13166</v>
      </c>
      <c r="E4095" s="98" t="s">
        <v>461</v>
      </c>
      <c r="F4095" s="122">
        <v>1.0536550118220742</v>
      </c>
      <c r="G4095" s="122">
        <v>1.0536901738036555</v>
      </c>
      <c r="H4095" s="99">
        <v>15346.416666666668</v>
      </c>
      <c r="I4095" s="53">
        <v>16169.828834343145</v>
      </c>
      <c r="J4095" s="54">
        <v>15281.116919672653</v>
      </c>
      <c r="K4095" s="55">
        <v>0.9957449515145872</v>
      </c>
      <c r="L4095" s="121">
        <v>16170.368444763317</v>
      </c>
      <c r="M4095" s="54">
        <v>15139.436472802843</v>
      </c>
      <c r="N4095" s="120">
        <v>0.98651279980469986</v>
      </c>
      <c r="O4095" s="123">
        <v>15488.867435985227</v>
      </c>
      <c r="P4095" s="53">
        <v>16319.922801373554</v>
      </c>
      <c r="Q4095" s="54">
        <v>15423.082848250577</v>
      </c>
      <c r="R4095" s="55">
        <v>0.99575278257067312</v>
      </c>
      <c r="S4095" s="121">
        <v>16320.467420645053</v>
      </c>
      <c r="T4095" s="54">
        <v>15280.084676421304</v>
      </c>
      <c r="U4095" s="55">
        <v>0.98652046313735897</v>
      </c>
    </row>
    <row r="4096" spans="1:21" ht="13" x14ac:dyDescent="0.3">
      <c r="A4096" s="44" t="s">
        <v>3224</v>
      </c>
      <c r="B4096" s="44" t="s">
        <v>13409</v>
      </c>
      <c r="C4096" s="98" t="s">
        <v>1029</v>
      </c>
      <c r="D4096" s="98" t="s">
        <v>13166</v>
      </c>
      <c r="E4096" s="98" t="s">
        <v>464</v>
      </c>
      <c r="F4096" s="122">
        <v>1.0426441650551987</v>
      </c>
      <c r="G4096" s="122">
        <v>1.0539694070444938</v>
      </c>
      <c r="H4096" s="99">
        <v>15822.749999999998</v>
      </c>
      <c r="I4096" s="53">
        <v>16497.497962627145</v>
      </c>
      <c r="J4096" s="54">
        <v>15590.77698543911</v>
      </c>
      <c r="K4096" s="55">
        <v>0.985339273226153</v>
      </c>
      <c r="L4096" s="121">
        <v>16676.694435313264</v>
      </c>
      <c r="M4096" s="54">
        <v>15613.481958819108</v>
      </c>
      <c r="N4096" s="120">
        <v>0.98677423070067527</v>
      </c>
      <c r="O4096" s="123">
        <v>15972.827058298009</v>
      </c>
      <c r="P4096" s="53">
        <v>16653.974931770215</v>
      </c>
      <c r="Q4096" s="54">
        <v>15738.77758194801</v>
      </c>
      <c r="R4096" s="55">
        <v>0.98534702244657379</v>
      </c>
      <c r="S4096" s="121">
        <v>16834.871063458599</v>
      </c>
      <c r="T4096" s="54">
        <v>15761.696570092172</v>
      </c>
      <c r="U4096" s="55">
        <v>0.98678189606415645</v>
      </c>
    </row>
    <row r="4097" spans="1:21" ht="13" x14ac:dyDescent="0.3">
      <c r="A4097" s="44" t="s">
        <v>3223</v>
      </c>
      <c r="B4097" s="44" t="s">
        <v>9527</v>
      </c>
      <c r="C4097" s="98" t="s">
        <v>1077</v>
      </c>
      <c r="D4097" s="98" t="s">
        <v>13166</v>
      </c>
      <c r="E4097" s="98" t="s">
        <v>461</v>
      </c>
      <c r="F4097" s="122">
        <v>1.0536550118220742</v>
      </c>
      <c r="G4097" s="122">
        <v>1.0536901738036555</v>
      </c>
      <c r="H4097" s="99">
        <v>27600.166666666672</v>
      </c>
      <c r="I4097" s="53">
        <v>29081.05393545789</v>
      </c>
      <c r="J4097" s="54">
        <v>27482.726619294532</v>
      </c>
      <c r="K4097" s="55">
        <v>0.9957449515145872</v>
      </c>
      <c r="L4097" s="121">
        <v>29082.024412009865</v>
      </c>
      <c r="M4097" s="54">
        <v>27227.917693409687</v>
      </c>
      <c r="N4097" s="120">
        <v>0.98651279980469975</v>
      </c>
      <c r="O4097" s="123">
        <v>27855.430996651543</v>
      </c>
      <c r="P4097" s="53">
        <v>29350.014476085853</v>
      </c>
      <c r="Q4097" s="54">
        <v>27737.122924621151</v>
      </c>
      <c r="R4097" s="55">
        <v>0.99575278257067312</v>
      </c>
      <c r="S4097" s="121">
        <v>29350.993928237498</v>
      </c>
      <c r="T4097" s="54">
        <v>27479.952687707428</v>
      </c>
      <c r="U4097" s="55">
        <v>0.98652046313735908</v>
      </c>
    </row>
    <row r="4098" spans="1:21" ht="13" x14ac:dyDescent="0.3">
      <c r="A4098" s="44" t="s">
        <v>3222</v>
      </c>
      <c r="B4098" s="44" t="s">
        <v>9526</v>
      </c>
      <c r="C4098" s="98" t="s">
        <v>1029</v>
      </c>
      <c r="D4098" s="98" t="s">
        <v>13166</v>
      </c>
      <c r="E4098" s="98" t="s">
        <v>464</v>
      </c>
      <c r="F4098" s="122">
        <v>1.0426441650551987</v>
      </c>
      <c r="G4098" s="122">
        <v>1.0539694070444938</v>
      </c>
      <c r="H4098" s="99">
        <v>8513.8333333333339</v>
      </c>
      <c r="I4098" s="53">
        <v>8876.8986472524539</v>
      </c>
      <c r="J4098" s="54">
        <v>8389.0143490352621</v>
      </c>
      <c r="K4098" s="55">
        <v>0.98533927322615289</v>
      </c>
      <c r="L4098" s="121">
        <v>8973.3198700089797</v>
      </c>
      <c r="M4098" s="54">
        <v>8401.2313378137642</v>
      </c>
      <c r="N4098" s="120">
        <v>0.98677423070067505</v>
      </c>
      <c r="O4098" s="123">
        <v>8591.761674274796</v>
      </c>
      <c r="P4098" s="53">
        <v>8958.1501772275005</v>
      </c>
      <c r="Q4098" s="54">
        <v>8465.8667833172585</v>
      </c>
      <c r="R4098" s="55">
        <v>0.98534702244657368</v>
      </c>
      <c r="S4098" s="121">
        <v>9055.4539573030142</v>
      </c>
      <c r="T4098" s="54">
        <v>8478.1948754722343</v>
      </c>
      <c r="U4098" s="55">
        <v>0.98678189606415645</v>
      </c>
    </row>
    <row r="4099" spans="1:21" ht="13" x14ac:dyDescent="0.3">
      <c r="A4099" s="44" t="s">
        <v>3221</v>
      </c>
      <c r="B4099" s="44" t="s">
        <v>9525</v>
      </c>
      <c r="C4099" s="98" t="s">
        <v>1077</v>
      </c>
      <c r="D4099" s="98" t="s">
        <v>13166</v>
      </c>
      <c r="E4099" s="98" t="s">
        <v>461</v>
      </c>
      <c r="F4099" s="122">
        <v>1.0536550118220742</v>
      </c>
      <c r="G4099" s="122">
        <v>1.0536901738036555</v>
      </c>
      <c r="H4099" s="99">
        <v>9660.0833333333321</v>
      </c>
      <c r="I4099" s="53">
        <v>10178.395218785554</v>
      </c>
      <c r="J4099" s="54">
        <v>9618.9792103768705</v>
      </c>
      <c r="K4099" s="55">
        <v>0.9957449515145872</v>
      </c>
      <c r="L4099" s="121">
        <v>10178.734886457794</v>
      </c>
      <c r="M4099" s="54">
        <v>9529.7958555133828</v>
      </c>
      <c r="N4099" s="120">
        <v>0.98651279980469986</v>
      </c>
      <c r="O4099" s="123">
        <v>9758.5198399824185</v>
      </c>
      <c r="P4099" s="53">
        <v>10282.113337362622</v>
      </c>
      <c r="Q4099" s="54">
        <v>9717.0732844336144</v>
      </c>
      <c r="R4099" s="55">
        <v>0.99575278257067323</v>
      </c>
      <c r="S4099" s="121">
        <v>10282.456466257494</v>
      </c>
      <c r="T4099" s="54">
        <v>9626.9795120745603</v>
      </c>
      <c r="U4099" s="55">
        <v>0.98652046313735886</v>
      </c>
    </row>
    <row r="4100" spans="1:21" ht="13" x14ac:dyDescent="0.3">
      <c r="A4100" s="44" t="s">
        <v>3220</v>
      </c>
      <c r="B4100" s="44" t="s">
        <v>9524</v>
      </c>
      <c r="C4100" s="98" t="s">
        <v>1029</v>
      </c>
      <c r="D4100" s="98" t="s">
        <v>13166</v>
      </c>
      <c r="E4100" s="98" t="s">
        <v>464</v>
      </c>
      <c r="F4100" s="122">
        <v>1.0426441650551987</v>
      </c>
      <c r="G4100" s="122">
        <v>1.0539694070444938</v>
      </c>
      <c r="H4100" s="99">
        <v>6738.5</v>
      </c>
      <c r="I4100" s="53">
        <v>7025.8577062244567</v>
      </c>
      <c r="J4100" s="54">
        <v>6639.7086926344309</v>
      </c>
      <c r="K4100" s="55">
        <v>0.98533927322615289</v>
      </c>
      <c r="L4100" s="121">
        <v>7102.1728493693217</v>
      </c>
      <c r="M4100" s="54">
        <v>6649.3781535765002</v>
      </c>
      <c r="N4100" s="120">
        <v>0.98677423070067527</v>
      </c>
      <c r="O4100" s="123">
        <v>6800.4527457184467</v>
      </c>
      <c r="P4100" s="53">
        <v>7090.4523750569433</v>
      </c>
      <c r="Q4100" s="54">
        <v>6700.8058642822989</v>
      </c>
      <c r="R4100" s="55">
        <v>0.98534702244657379</v>
      </c>
      <c r="S4100" s="121">
        <v>7167.4691480389711</v>
      </c>
      <c r="T4100" s="54">
        <v>6710.5636545147472</v>
      </c>
      <c r="U4100" s="55">
        <v>0.98678189606415634</v>
      </c>
    </row>
    <row r="4101" spans="1:21" ht="13" x14ac:dyDescent="0.3">
      <c r="A4101" s="44" t="s">
        <v>3219</v>
      </c>
      <c r="B4101" s="44" t="s">
        <v>9523</v>
      </c>
      <c r="C4101" s="98" t="s">
        <v>1077</v>
      </c>
      <c r="D4101" s="98" t="s">
        <v>13166</v>
      </c>
      <c r="E4101" s="98" t="s">
        <v>463</v>
      </c>
      <c r="F4101" s="122">
        <v>1.0533745578722127</v>
      </c>
      <c r="G4101" s="122">
        <v>1.053881029104351</v>
      </c>
      <c r="H4101" s="99">
        <v>16259</v>
      </c>
      <c r="I4101" s="53">
        <v>17126.816936444306</v>
      </c>
      <c r="J4101" s="54">
        <v>16185.507883161632</v>
      </c>
      <c r="K4101" s="55">
        <v>0.99547991162812177</v>
      </c>
      <c r="L4101" s="121">
        <v>17135.051652207643</v>
      </c>
      <c r="M4101" s="54">
        <v>16042.616891070476</v>
      </c>
      <c r="N4101" s="120">
        <v>0.98669148724217215</v>
      </c>
      <c r="O4101" s="123">
        <v>16417.607931611135</v>
      </c>
      <c r="P4101" s="53">
        <v>17293.890496280212</v>
      </c>
      <c r="Q4101" s="54">
        <v>16343.527425892864</v>
      </c>
      <c r="R4101" s="55">
        <v>0.99548774059979628</v>
      </c>
      <c r="S4101" s="121">
        <v>17302.2055423981</v>
      </c>
      <c r="T4101" s="54">
        <v>16199.239823379985</v>
      </c>
      <c r="U4101" s="55">
        <v>0.98669915196289371</v>
      </c>
    </row>
    <row r="4102" spans="1:21" ht="13" x14ac:dyDescent="0.3">
      <c r="A4102" s="44" t="s">
        <v>3218</v>
      </c>
      <c r="B4102" s="44" t="s">
        <v>9522</v>
      </c>
      <c r="C4102" s="98" t="s">
        <v>1077</v>
      </c>
      <c r="D4102" s="98" t="s">
        <v>13166</v>
      </c>
      <c r="E4102" s="98" t="s">
        <v>463</v>
      </c>
      <c r="F4102" s="122">
        <v>1.0533745578722127</v>
      </c>
      <c r="G4102" s="122">
        <v>1.053881029104351</v>
      </c>
      <c r="H4102" s="99">
        <v>15031.666666666664</v>
      </c>
      <c r="I4102" s="53">
        <v>15833.975229082474</v>
      </c>
      <c r="J4102" s="54">
        <v>14963.722204956715</v>
      </c>
      <c r="K4102" s="55">
        <v>0.99547991162812177</v>
      </c>
      <c r="L4102" s="121">
        <v>15841.588335820234</v>
      </c>
      <c r="M4102" s="54">
        <v>14831.617539061914</v>
      </c>
      <c r="N4102" s="120">
        <v>0.98669148724217204</v>
      </c>
      <c r="O4102" s="123">
        <v>15162.659830947472</v>
      </c>
      <c r="P4102" s="53">
        <v>15971.960095591052</v>
      </c>
      <c r="Q4102" s="54">
        <v>15094.241976593188</v>
      </c>
      <c r="R4102" s="55">
        <v>0.99548774059979628</v>
      </c>
      <c r="S4102" s="121">
        <v>15979.639546598126</v>
      </c>
      <c r="T4102" s="54">
        <v>14960.983596697703</v>
      </c>
      <c r="U4102" s="55">
        <v>0.98669915196289359</v>
      </c>
    </row>
    <row r="4103" spans="1:21" ht="13" x14ac:dyDescent="0.3">
      <c r="A4103" s="44" t="s">
        <v>3217</v>
      </c>
      <c r="B4103" s="44" t="s">
        <v>9521</v>
      </c>
      <c r="C4103" s="98" t="s">
        <v>1077</v>
      </c>
      <c r="D4103" s="98" t="s">
        <v>13166</v>
      </c>
      <c r="E4103" s="98" t="s">
        <v>462</v>
      </c>
      <c r="F4103" s="122">
        <v>1.0524680486729021</v>
      </c>
      <c r="G4103" s="122">
        <v>1.0534831561393325</v>
      </c>
      <c r="H4103" s="99">
        <v>33904.75</v>
      </c>
      <c r="I4103" s="53">
        <v>35683.666073242581</v>
      </c>
      <c r="J4103" s="54">
        <v>33722.451794272631</v>
      </c>
      <c r="K4103" s="55">
        <v>0.99462322519035329</v>
      </c>
      <c r="L4103" s="121">
        <v>35718.083038115037</v>
      </c>
      <c r="M4103" s="54">
        <v>33440.898451572313</v>
      </c>
      <c r="N4103" s="120">
        <v>0.98631898042522992</v>
      </c>
      <c r="O4103" s="123">
        <v>34236.778731919345</v>
      </c>
      <c r="P4103" s="53">
        <v>36033.11570482907</v>
      </c>
      <c r="Q4103" s="54">
        <v>34052.963090573205</v>
      </c>
      <c r="R4103" s="55">
        <v>0.99463104742459996</v>
      </c>
      <c r="S4103" s="121">
        <v>36067.869714546367</v>
      </c>
      <c r="T4103" s="54">
        <v>33768.647008188287</v>
      </c>
      <c r="U4103" s="55">
        <v>0.98632664225228017</v>
      </c>
    </row>
    <row r="4104" spans="1:21" ht="13" x14ac:dyDescent="0.3">
      <c r="A4104" s="44" t="s">
        <v>3216</v>
      </c>
      <c r="B4104" s="44" t="s">
        <v>9520</v>
      </c>
      <c r="C4104" s="98" t="s">
        <v>1077</v>
      </c>
      <c r="D4104" s="98" t="s">
        <v>13166</v>
      </c>
      <c r="E4104" s="98" t="s">
        <v>461</v>
      </c>
      <c r="F4104" s="122">
        <v>1.0536550118220742</v>
      </c>
      <c r="G4104" s="122">
        <v>1.0536901738036555</v>
      </c>
      <c r="H4104" s="99">
        <v>2434.25</v>
      </c>
      <c r="I4104" s="53">
        <v>2564.8597125278843</v>
      </c>
      <c r="J4104" s="54">
        <v>2423.8921482243841</v>
      </c>
      <c r="K4104" s="55">
        <v>0.99574495151458731</v>
      </c>
      <c r="L4104" s="121">
        <v>2564.9453055815484</v>
      </c>
      <c r="M4104" s="54">
        <v>2401.4187829245902</v>
      </c>
      <c r="N4104" s="120">
        <v>0.98651279980469975</v>
      </c>
      <c r="O4104" s="123">
        <v>2456.2555206135858</v>
      </c>
      <c r="P4104" s="53">
        <v>2588.0459396101428</v>
      </c>
      <c r="Q4104" s="54">
        <v>2445.8232693555556</v>
      </c>
      <c r="R4104" s="55">
        <v>0.99575278257067323</v>
      </c>
      <c r="S4104" s="121">
        <v>2588.1323064215176</v>
      </c>
      <c r="T4104" s="54">
        <v>2423.1463337794094</v>
      </c>
      <c r="U4104" s="55">
        <v>0.98652046313735897</v>
      </c>
    </row>
    <row r="4105" spans="1:21" ht="13" x14ac:dyDescent="0.3">
      <c r="A4105" s="44" t="s">
        <v>3215</v>
      </c>
      <c r="B4105" s="44" t="s">
        <v>9519</v>
      </c>
      <c r="C4105" s="98" t="s">
        <v>1077</v>
      </c>
      <c r="D4105" s="98" t="s">
        <v>13166</v>
      </c>
      <c r="E4105" s="98" t="s">
        <v>463</v>
      </c>
      <c r="F4105" s="122">
        <v>1.0533745578722127</v>
      </c>
      <c r="G4105" s="122">
        <v>1.053881029104351</v>
      </c>
      <c r="H4105" s="99">
        <v>22684.333333333336</v>
      </c>
      <c r="I4105" s="53">
        <v>23895.099595625899</v>
      </c>
      <c r="J4105" s="54">
        <v>22581.798142009528</v>
      </c>
      <c r="K4105" s="55">
        <v>0.99547991162812188</v>
      </c>
      <c r="L4105" s="121">
        <v>23906.58855787947</v>
      </c>
      <c r="M4105" s="54">
        <v>22382.438593763847</v>
      </c>
      <c r="N4105" s="120">
        <v>0.98669148724217204</v>
      </c>
      <c r="O4105" s="123">
        <v>22876.668434486866</v>
      </c>
      <c r="P4105" s="53">
        <v>24097.700497766808</v>
      </c>
      <c r="Q4105" s="54">
        <v>22773.442972298009</v>
      </c>
      <c r="R4105" s="55">
        <v>0.99548774059979628</v>
      </c>
      <c r="S4105" s="121">
        <v>24109.286872216042</v>
      </c>
      <c r="T4105" s="54">
        <v>22572.389344044488</v>
      </c>
      <c r="U4105" s="55">
        <v>0.98669915196289359</v>
      </c>
    </row>
    <row r="4106" spans="1:21" ht="13" x14ac:dyDescent="0.3">
      <c r="A4106" s="44" t="s">
        <v>3214</v>
      </c>
      <c r="B4106" s="44" t="s">
        <v>9518</v>
      </c>
      <c r="C4106" s="98" t="s">
        <v>1077</v>
      </c>
      <c r="D4106" s="98" t="s">
        <v>13166</v>
      </c>
      <c r="E4106" s="98" t="s">
        <v>463</v>
      </c>
      <c r="F4106" s="122">
        <v>1.0533745578722127</v>
      </c>
      <c r="G4106" s="122">
        <v>1.053881029104351</v>
      </c>
      <c r="H4106" s="99">
        <v>13299.5</v>
      </c>
      <c r="I4106" s="53">
        <v>14009.354932421493</v>
      </c>
      <c r="J4106" s="54">
        <v>13239.385084698208</v>
      </c>
      <c r="K4106" s="55">
        <v>0.99547991162812188</v>
      </c>
      <c r="L4106" s="121">
        <v>14016.090746573316</v>
      </c>
      <c r="M4106" s="54">
        <v>13122.503434577267</v>
      </c>
      <c r="N4106" s="120">
        <v>0.98669148724217204</v>
      </c>
      <c r="O4106" s="123">
        <v>13420.115453694138</v>
      </c>
      <c r="P4106" s="53">
        <v>14136.408182629111</v>
      </c>
      <c r="Q4106" s="54">
        <v>13359.560411586388</v>
      </c>
      <c r="R4106" s="55">
        <v>0.99548774059979639</v>
      </c>
      <c r="S4106" s="121">
        <v>14143.205085038382</v>
      </c>
      <c r="T4106" s="54">
        <v>13241.616537404128</v>
      </c>
      <c r="U4106" s="55">
        <v>0.98669915196289359</v>
      </c>
    </row>
    <row r="4107" spans="1:21" ht="13" x14ac:dyDescent="0.3">
      <c r="A4107" s="44" t="s">
        <v>3213</v>
      </c>
      <c r="B4107" s="44" t="s">
        <v>9517</v>
      </c>
      <c r="C4107" s="98" t="s">
        <v>1029</v>
      </c>
      <c r="D4107" s="98" t="s">
        <v>13166</v>
      </c>
      <c r="E4107" s="98" t="s">
        <v>464</v>
      </c>
      <c r="F4107" s="122">
        <v>1.0426441650551987</v>
      </c>
      <c r="G4107" s="122">
        <v>1.0539694070444938</v>
      </c>
      <c r="H4107" s="99">
        <v>26158.333333333336</v>
      </c>
      <c r="I4107" s="53">
        <v>27273.833617568911</v>
      </c>
      <c r="J4107" s="54">
        <v>25774.83315547412</v>
      </c>
      <c r="K4107" s="55">
        <v>0.985339273226153</v>
      </c>
      <c r="L4107" s="121">
        <v>27570.083072605554</v>
      </c>
      <c r="M4107" s="54">
        <v>25812.36925141183</v>
      </c>
      <c r="N4107" s="120">
        <v>0.98677423070067516</v>
      </c>
      <c r="O4107" s="123">
        <v>26405.360645658468</v>
      </c>
      <c r="P4107" s="53">
        <v>27531.395203373977</v>
      </c>
      <c r="Q4107" s="54">
        <v>26018.44348882751</v>
      </c>
      <c r="R4107" s="55">
        <v>0.98534702244657379</v>
      </c>
      <c r="S4107" s="121">
        <v>27830.442302500669</v>
      </c>
      <c r="T4107" s="54">
        <v>26056.331844180721</v>
      </c>
      <c r="U4107" s="55">
        <v>0.98678189606415645</v>
      </c>
    </row>
    <row r="4108" spans="1:21" ht="13" x14ac:dyDescent="0.3">
      <c r="A4108" s="44" t="s">
        <v>3212</v>
      </c>
      <c r="B4108" s="44" t="s">
        <v>9516</v>
      </c>
      <c r="C4108" s="98" t="s">
        <v>1077</v>
      </c>
      <c r="D4108" s="98" t="s">
        <v>13166</v>
      </c>
      <c r="E4108" s="98" t="s">
        <v>462</v>
      </c>
      <c r="F4108" s="122">
        <v>1.0524680486729021</v>
      </c>
      <c r="G4108" s="122">
        <v>1.0534831561393325</v>
      </c>
      <c r="H4108" s="99">
        <v>16549.416666666664</v>
      </c>
      <c r="I4108" s="53">
        <v>17417.732265841467</v>
      </c>
      <c r="J4108" s="54">
        <v>16460.43418001898</v>
      </c>
      <c r="K4108" s="55">
        <v>0.99462322519035307</v>
      </c>
      <c r="L4108" s="121">
        <v>17434.531702264871</v>
      </c>
      <c r="M4108" s="54">
        <v>16323.003773298969</v>
      </c>
      <c r="N4108" s="120">
        <v>0.98631898042522981</v>
      </c>
      <c r="O4108" s="123">
        <v>16717.874806803251</v>
      </c>
      <c r="P4108" s="53">
        <v>17595.029075874088</v>
      </c>
      <c r="Q4108" s="54">
        <v>16628.117329804048</v>
      </c>
      <c r="R4108" s="55">
        <v>0.99463104742459996</v>
      </c>
      <c r="S4108" s="121">
        <v>17611.999515413321</v>
      </c>
      <c r="T4108" s="54">
        <v>16489.285323788237</v>
      </c>
      <c r="U4108" s="55">
        <v>0.98632664225228017</v>
      </c>
    </row>
    <row r="4109" spans="1:21" ht="13" x14ac:dyDescent="0.3">
      <c r="A4109" s="44" t="s">
        <v>3211</v>
      </c>
      <c r="B4109" s="44" t="s">
        <v>9515</v>
      </c>
      <c r="C4109" s="98" t="s">
        <v>1077</v>
      </c>
      <c r="D4109" s="98" t="s">
        <v>13166</v>
      </c>
      <c r="E4109" s="98" t="s">
        <v>463</v>
      </c>
      <c r="F4109" s="122">
        <v>1.0533745578722127</v>
      </c>
      <c r="G4109" s="122">
        <v>1.053881029104351</v>
      </c>
      <c r="H4109" s="99">
        <v>7322.3333333333339</v>
      </c>
      <c r="I4109" s="53">
        <v>7713.1596375929657</v>
      </c>
      <c r="J4109" s="54">
        <v>7289.2357395783183</v>
      </c>
      <c r="K4109" s="55">
        <v>0.99547991162812188</v>
      </c>
      <c r="L4109" s="121">
        <v>7716.8681887784269</v>
      </c>
      <c r="M4109" s="54">
        <v>7224.8839667495986</v>
      </c>
      <c r="N4109" s="120">
        <v>0.98669148724217204</v>
      </c>
      <c r="O4109" s="123">
        <v>7378.3047086629376</v>
      </c>
      <c r="P4109" s="53">
        <v>7772.1184603342872</v>
      </c>
      <c r="Q4109" s="54">
        <v>7345.0118838837061</v>
      </c>
      <c r="R4109" s="55">
        <v>0.99548774059979628</v>
      </c>
      <c r="S4109" s="121">
        <v>7775.8553594111754</v>
      </c>
      <c r="T4109" s="54">
        <v>7280.1669989615457</v>
      </c>
      <c r="U4109" s="55">
        <v>0.98669915196289371</v>
      </c>
    </row>
    <row r="4110" spans="1:21" ht="13" x14ac:dyDescent="0.3">
      <c r="A4110" s="44" t="s">
        <v>3210</v>
      </c>
      <c r="B4110" s="44" t="s">
        <v>9514</v>
      </c>
      <c r="C4110" s="98" t="s">
        <v>1077</v>
      </c>
      <c r="D4110" s="98" t="s">
        <v>13166</v>
      </c>
      <c r="E4110" s="98" t="s">
        <v>461</v>
      </c>
      <c r="F4110" s="122">
        <v>1.0536550118220742</v>
      </c>
      <c r="G4110" s="122">
        <v>1.0536901738036555</v>
      </c>
      <c r="H4110" s="99">
        <v>12329.916666666668</v>
      </c>
      <c r="I4110" s="53">
        <v>12991.478491181859</v>
      </c>
      <c r="J4110" s="54">
        <v>12277.452273428902</v>
      </c>
      <c r="K4110" s="55">
        <v>0.9957449515145872</v>
      </c>
      <c r="L4110" s="121">
        <v>12991.912035484589</v>
      </c>
      <c r="M4110" s="54">
        <v>12163.620612191964</v>
      </c>
      <c r="N4110" s="120">
        <v>0.98651279980469964</v>
      </c>
      <c r="O4110" s="123">
        <v>12447.049899958867</v>
      </c>
      <c r="P4110" s="53">
        <v>13114.896509491107</v>
      </c>
      <c r="Q4110" s="54">
        <v>12394.18457268006</v>
      </c>
      <c r="R4110" s="55">
        <v>0.99575278257067312</v>
      </c>
      <c r="S4110" s="121">
        <v>13115.334172430432</v>
      </c>
      <c r="T4110" s="54">
        <v>12279.26943200124</v>
      </c>
      <c r="U4110" s="55">
        <v>0.98652046313735897</v>
      </c>
    </row>
    <row r="4111" spans="1:21" ht="13" x14ac:dyDescent="0.3">
      <c r="A4111" s="44" t="s">
        <v>3209</v>
      </c>
      <c r="B4111" s="44" t="s">
        <v>9513</v>
      </c>
      <c r="C4111" s="98" t="s">
        <v>1077</v>
      </c>
      <c r="D4111" s="98" t="s">
        <v>13166</v>
      </c>
      <c r="E4111" s="98" t="s">
        <v>462</v>
      </c>
      <c r="F4111" s="122">
        <v>1.0524680486729021</v>
      </c>
      <c r="G4111" s="122">
        <v>1.0534831561393325</v>
      </c>
      <c r="H4111" s="99">
        <v>12068.25</v>
      </c>
      <c r="I4111" s="53">
        <v>12701.447528396751</v>
      </c>
      <c r="J4111" s="54">
        <v>12003.36173740348</v>
      </c>
      <c r="K4111" s="55">
        <v>0.99462322519035318</v>
      </c>
      <c r="L4111" s="121">
        <v>12713.6980990785</v>
      </c>
      <c r="M4111" s="54">
        <v>11903.14403551678</v>
      </c>
      <c r="N4111" s="120">
        <v>0.98631898042522981</v>
      </c>
      <c r="O4111" s="123">
        <v>12184.389302272724</v>
      </c>
      <c r="P4111" s="53">
        <v>12823.680433233958</v>
      </c>
      <c r="Q4111" s="54">
        <v>12118.97189394861</v>
      </c>
      <c r="R4111" s="55">
        <v>0.99463104742459996</v>
      </c>
      <c r="S4111" s="121">
        <v>12836.048897788589</v>
      </c>
      <c r="T4111" s="54">
        <v>12017.787788405258</v>
      </c>
      <c r="U4111" s="55">
        <v>0.98632664225228006</v>
      </c>
    </row>
    <row r="4112" spans="1:21" ht="13" x14ac:dyDescent="0.3">
      <c r="A4112" s="44" t="s">
        <v>3208</v>
      </c>
      <c r="B4112" s="44" t="s">
        <v>13410</v>
      </c>
      <c r="C4112" s="98" t="s">
        <v>1029</v>
      </c>
      <c r="D4112" s="98" t="s">
        <v>13166</v>
      </c>
      <c r="E4112" s="98" t="s">
        <v>464</v>
      </c>
      <c r="F4112" s="122">
        <v>1.0426441650551987</v>
      </c>
      <c r="G4112" s="122">
        <v>1.0539694070444938</v>
      </c>
      <c r="H4112" s="99">
        <v>15638.833333333332</v>
      </c>
      <c r="I4112" s="53">
        <v>16305.738323270743</v>
      </c>
      <c r="J4112" s="54">
        <v>15409.556670771599</v>
      </c>
      <c r="K4112" s="55">
        <v>0.98533927322615289</v>
      </c>
      <c r="L4112" s="121">
        <v>16482.851895200998</v>
      </c>
      <c r="M4112" s="54">
        <v>15431.997731556075</v>
      </c>
      <c r="N4112" s="120">
        <v>0.98677423070067527</v>
      </c>
      <c r="O4112" s="123">
        <v>15789.613664132419</v>
      </c>
      <c r="P4112" s="53">
        <v>16462.948555383504</v>
      </c>
      <c r="Q4112" s="54">
        <v>15558.248809534616</v>
      </c>
      <c r="R4112" s="55">
        <v>0.98534702244657391</v>
      </c>
      <c r="S4112" s="121">
        <v>16641.769751047283</v>
      </c>
      <c r="T4112" s="54">
        <v>15580.9049096131</v>
      </c>
      <c r="U4112" s="55">
        <v>0.98678189606415634</v>
      </c>
    </row>
    <row r="4113" spans="1:21" ht="13" x14ac:dyDescent="0.3">
      <c r="A4113" s="44" t="s">
        <v>3207</v>
      </c>
      <c r="B4113" s="44" t="s">
        <v>9512</v>
      </c>
      <c r="C4113" s="98" t="s">
        <v>1077</v>
      </c>
      <c r="D4113" s="98" t="s">
        <v>13166</v>
      </c>
      <c r="E4113" s="98" t="s">
        <v>461</v>
      </c>
      <c r="F4113" s="122">
        <v>1.0536550118220742</v>
      </c>
      <c r="G4113" s="122">
        <v>1.0536901738036555</v>
      </c>
      <c r="H4113" s="99">
        <v>7917.0833333333339</v>
      </c>
      <c r="I4113" s="53">
        <v>8341.8745331796799</v>
      </c>
      <c r="J4113" s="54">
        <v>7883.3957598869465</v>
      </c>
      <c r="K4113" s="55">
        <v>0.99574495151458708</v>
      </c>
      <c r="L4113" s="121">
        <v>8342.1529135180244</v>
      </c>
      <c r="M4113" s="54">
        <v>7810.3040454537922</v>
      </c>
      <c r="N4113" s="120">
        <v>0.98651279980469975</v>
      </c>
      <c r="O4113" s="123">
        <v>7991.8291067710852</v>
      </c>
      <c r="P4113" s="53">
        <v>8420.6307919748851</v>
      </c>
      <c r="Q4113" s="54">
        <v>7957.8860708966058</v>
      </c>
      <c r="R4113" s="55">
        <v>0.99575278257067323</v>
      </c>
      <c r="S4113" s="121">
        <v>8420.9118005227374</v>
      </c>
      <c r="T4113" s="54">
        <v>7884.1029517264369</v>
      </c>
      <c r="U4113" s="55">
        <v>0.98652046313735897</v>
      </c>
    </row>
    <row r="4114" spans="1:21" ht="13" x14ac:dyDescent="0.3">
      <c r="A4114" s="44" t="s">
        <v>3206</v>
      </c>
      <c r="B4114" s="44" t="s">
        <v>9511</v>
      </c>
      <c r="C4114" s="98" t="s">
        <v>1077</v>
      </c>
      <c r="D4114" s="98" t="s">
        <v>13166</v>
      </c>
      <c r="E4114" s="98" t="s">
        <v>461</v>
      </c>
      <c r="F4114" s="122">
        <v>1.0536550118220742</v>
      </c>
      <c r="G4114" s="122">
        <v>1.0536901738036555</v>
      </c>
      <c r="H4114" s="99">
        <v>14712.666666666668</v>
      </c>
      <c r="I4114" s="53">
        <v>15502.074970600905</v>
      </c>
      <c r="J4114" s="54">
        <v>14650.063556650284</v>
      </c>
      <c r="K4114" s="55">
        <v>0.9957449515145872</v>
      </c>
      <c r="L4114" s="121">
        <v>15502.59229711525</v>
      </c>
      <c r="M4114" s="54">
        <v>14514.233985926614</v>
      </c>
      <c r="N4114" s="120">
        <v>0.98651279980469975</v>
      </c>
      <c r="O4114" s="123">
        <v>14854.525087034275</v>
      </c>
      <c r="P4114" s="53">
        <v>15651.544806190397</v>
      </c>
      <c r="Q4114" s="54">
        <v>14791.434689180251</v>
      </c>
      <c r="R4114" s="55">
        <v>0.99575278257067312</v>
      </c>
      <c r="S4114" s="121">
        <v>15652.067120727907</v>
      </c>
      <c r="T4114" s="54">
        <v>14654.292968546572</v>
      </c>
      <c r="U4114" s="55">
        <v>0.98652046313735897</v>
      </c>
    </row>
    <row r="4115" spans="1:21" ht="13" x14ac:dyDescent="0.3">
      <c r="A4115" s="44" t="s">
        <v>3205</v>
      </c>
      <c r="B4115" s="44" t="s">
        <v>9510</v>
      </c>
      <c r="C4115" s="98" t="s">
        <v>1077</v>
      </c>
      <c r="D4115" s="98" t="s">
        <v>13166</v>
      </c>
      <c r="E4115" s="98" t="s">
        <v>461</v>
      </c>
      <c r="F4115" s="122">
        <v>1.0536550118220742</v>
      </c>
      <c r="G4115" s="122">
        <v>1.0536901738036555</v>
      </c>
      <c r="H4115" s="99">
        <v>7332.0833333333339</v>
      </c>
      <c r="I4115" s="53">
        <v>7725.4863512637676</v>
      </c>
      <c r="J4115" s="54">
        <v>7300.8849632509136</v>
      </c>
      <c r="K4115" s="55">
        <v>0.9957449515145872</v>
      </c>
      <c r="L4115" s="121">
        <v>7725.7441618428866</v>
      </c>
      <c r="M4115" s="54">
        <v>7233.1940575680428</v>
      </c>
      <c r="N4115" s="120">
        <v>0.98651279980469975</v>
      </c>
      <c r="O4115" s="123">
        <v>7405.6261603027815</v>
      </c>
      <c r="P4115" s="53">
        <v>7802.975119483689</v>
      </c>
      <c r="Q4115" s="54">
        <v>7374.1728557996639</v>
      </c>
      <c r="R4115" s="55">
        <v>0.99575278257067301</v>
      </c>
      <c r="S4115" s="121">
        <v>7803.2355159743356</v>
      </c>
      <c r="T4115" s="54">
        <v>7305.8017494840415</v>
      </c>
      <c r="U4115" s="55">
        <v>0.98652046313735897</v>
      </c>
    </row>
    <row r="4116" spans="1:21" ht="13" x14ac:dyDescent="0.3">
      <c r="A4116" s="44" t="s">
        <v>3204</v>
      </c>
      <c r="B4116" s="44" t="s">
        <v>9509</v>
      </c>
      <c r="C4116" s="98" t="s">
        <v>1077</v>
      </c>
      <c r="D4116" s="98" t="s">
        <v>13166</v>
      </c>
      <c r="E4116" s="98" t="s">
        <v>462</v>
      </c>
      <c r="F4116" s="122">
        <v>1.0524680486729021</v>
      </c>
      <c r="G4116" s="122">
        <v>1.0534831561393325</v>
      </c>
      <c r="H4116" s="99">
        <v>23119.5</v>
      </c>
      <c r="I4116" s="53">
        <v>24332.535051293162</v>
      </c>
      <c r="J4116" s="54">
        <v>22995.19165478837</v>
      </c>
      <c r="K4116" s="55">
        <v>0.99462322519035318</v>
      </c>
      <c r="L4116" s="121">
        <v>24356.003828363297</v>
      </c>
      <c r="M4116" s="54">
        <v>22803.201667941099</v>
      </c>
      <c r="N4116" s="120">
        <v>0.9863189804252297</v>
      </c>
      <c r="O4116" s="123">
        <v>23344.232605554644</v>
      </c>
      <c r="P4116" s="53">
        <v>24569.058938134433</v>
      </c>
      <c r="Q4116" s="54">
        <v>23218.898527786314</v>
      </c>
      <c r="R4116" s="55">
        <v>0.99463104742459996</v>
      </c>
      <c r="S4116" s="121">
        <v>24592.755842950421</v>
      </c>
      <c r="T4116" s="54">
        <v>23025.03856179291</v>
      </c>
      <c r="U4116" s="55">
        <v>0.98632664225228017</v>
      </c>
    </row>
    <row r="4117" spans="1:21" ht="13" x14ac:dyDescent="0.3">
      <c r="A4117" s="44" t="s">
        <v>3203</v>
      </c>
      <c r="B4117" s="44" t="s">
        <v>9508</v>
      </c>
      <c r="C4117" s="98" t="s">
        <v>1077</v>
      </c>
      <c r="D4117" s="98" t="s">
        <v>13166</v>
      </c>
      <c r="E4117" s="98" t="s">
        <v>463</v>
      </c>
      <c r="F4117" s="122">
        <v>1.0533745578722127</v>
      </c>
      <c r="G4117" s="122">
        <v>1.053881029104351</v>
      </c>
      <c r="H4117" s="99">
        <v>8592.8333333333321</v>
      </c>
      <c r="I4117" s="53">
        <v>9051.4720133696101</v>
      </c>
      <c r="J4117" s="54">
        <v>8553.9929673018451</v>
      </c>
      <c r="K4117" s="55">
        <v>0.99547991162812188</v>
      </c>
      <c r="L4117" s="121">
        <v>9055.8240362555025</v>
      </c>
      <c r="M4117" s="54">
        <v>8478.4755012907754</v>
      </c>
      <c r="N4117" s="120">
        <v>0.98669148724217193</v>
      </c>
      <c r="O4117" s="123">
        <v>8673.0072222690815</v>
      </c>
      <c r="P4117" s="53">
        <v>9135.9251481802003</v>
      </c>
      <c r="Q4117" s="54">
        <v>8633.8723639023628</v>
      </c>
      <c r="R4117" s="55">
        <v>0.99548774059979628</v>
      </c>
      <c r="S4117" s="121">
        <v>9140.3177768344085</v>
      </c>
      <c r="T4117" s="54">
        <v>8557.6488711809543</v>
      </c>
      <c r="U4117" s="55">
        <v>0.98669915196289359</v>
      </c>
    </row>
    <row r="4118" spans="1:21" ht="13" x14ac:dyDescent="0.3">
      <c r="A4118" s="44" t="s">
        <v>3202</v>
      </c>
      <c r="B4118" s="44" t="s">
        <v>9507</v>
      </c>
      <c r="C4118" s="98" t="s">
        <v>1077</v>
      </c>
      <c r="D4118" s="98" t="s">
        <v>13166</v>
      </c>
      <c r="E4118" s="98" t="s">
        <v>463</v>
      </c>
      <c r="F4118" s="122">
        <v>1.0533745578722127</v>
      </c>
      <c r="G4118" s="122">
        <v>1.053881029104351</v>
      </c>
      <c r="H4118" s="99">
        <v>11964.250000000002</v>
      </c>
      <c r="I4118" s="53">
        <v>12602.836554022622</v>
      </c>
      <c r="J4118" s="54">
        <v>11910.170532696759</v>
      </c>
      <c r="K4118" s="55">
        <v>0.99547991162812188</v>
      </c>
      <c r="L4118" s="121">
        <v>12608.896102461733</v>
      </c>
      <c r="M4118" s="54">
        <v>11805.023626237158</v>
      </c>
      <c r="N4118" s="120">
        <v>0.98669148724217204</v>
      </c>
      <c r="O4118" s="123">
        <v>12066.040030121741</v>
      </c>
      <c r="P4118" s="53">
        <v>12710.05958199791</v>
      </c>
      <c r="Q4118" s="54">
        <v>12011.594927572591</v>
      </c>
      <c r="R4118" s="55">
        <v>0.99548774059979628</v>
      </c>
      <c r="S4118" s="121">
        <v>12716.170684158995</v>
      </c>
      <c r="T4118" s="54">
        <v>11905.55146527145</v>
      </c>
      <c r="U4118" s="55">
        <v>0.98669915196289371</v>
      </c>
    </row>
    <row r="4119" spans="1:21" ht="13" x14ac:dyDescent="0.3">
      <c r="A4119" s="44" t="s">
        <v>3201</v>
      </c>
      <c r="B4119" s="44" t="s">
        <v>9506</v>
      </c>
      <c r="C4119" s="98" t="s">
        <v>1077</v>
      </c>
      <c r="D4119" s="98" t="s">
        <v>13166</v>
      </c>
      <c r="E4119" s="98" t="s">
        <v>461</v>
      </c>
      <c r="F4119" s="122">
        <v>1.0536550118220742</v>
      </c>
      <c r="G4119" s="122">
        <v>1.0536901738036555</v>
      </c>
      <c r="H4119" s="99">
        <v>12483.833333333334</v>
      </c>
      <c r="I4119" s="53">
        <v>13153.653558418138</v>
      </c>
      <c r="J4119" s="54">
        <v>12430.714017216189</v>
      </c>
      <c r="K4119" s="55">
        <v>0.99574495151458731</v>
      </c>
      <c r="L4119" s="121">
        <v>13154.092514735868</v>
      </c>
      <c r="M4119" s="54">
        <v>12315.461373961905</v>
      </c>
      <c r="N4119" s="120">
        <v>0.98651279980469975</v>
      </c>
      <c r="O4119" s="123">
        <v>12600.359702539312</v>
      </c>
      <c r="P4119" s="53">
        <v>13276.432151341447</v>
      </c>
      <c r="Q4119" s="54">
        <v>12546.8432351949</v>
      </c>
      <c r="R4119" s="55">
        <v>0.99575278257067312</v>
      </c>
      <c r="S4119" s="121">
        <v>13276.875204957225</v>
      </c>
      <c r="T4119" s="54">
        <v>12430.512689446397</v>
      </c>
      <c r="U4119" s="55">
        <v>0.98652046313735908</v>
      </c>
    </row>
    <row r="4120" spans="1:21" ht="13" x14ac:dyDescent="0.3">
      <c r="A4120" s="44" t="s">
        <v>3200</v>
      </c>
      <c r="B4120" s="44" t="s">
        <v>9505</v>
      </c>
      <c r="C4120" s="98" t="s">
        <v>1077</v>
      </c>
      <c r="D4120" s="98" t="s">
        <v>13166</v>
      </c>
      <c r="E4120" s="98" t="s">
        <v>462</v>
      </c>
      <c r="F4120" s="122">
        <v>1.0524680486729021</v>
      </c>
      <c r="G4120" s="122">
        <v>1.0534831561393325</v>
      </c>
      <c r="H4120" s="99">
        <v>9224.3333333333339</v>
      </c>
      <c r="I4120" s="53">
        <v>9708.3161036417405</v>
      </c>
      <c r="J4120" s="54">
        <v>9174.7361702308808</v>
      </c>
      <c r="K4120" s="55">
        <v>0.99462322519035307</v>
      </c>
      <c r="L4120" s="121">
        <v>9717.6797932812497</v>
      </c>
      <c r="M4120" s="54">
        <v>9098.1350484357936</v>
      </c>
      <c r="N4120" s="120">
        <v>0.98631898042522959</v>
      </c>
      <c r="O4120" s="123">
        <v>9314.9280316964287</v>
      </c>
      <c r="P4120" s="53">
        <v>9803.6641290480566</v>
      </c>
      <c r="Q4120" s="54">
        <v>9264.9166248509864</v>
      </c>
      <c r="R4120" s="55">
        <v>0.99463104742459996</v>
      </c>
      <c r="S4120" s="121">
        <v>9813.1197820422949</v>
      </c>
      <c r="T4120" s="54">
        <v>9187.5616883247803</v>
      </c>
      <c r="U4120" s="55">
        <v>0.98632664225228028</v>
      </c>
    </row>
    <row r="4121" spans="1:21" ht="13" x14ac:dyDescent="0.3">
      <c r="A4121" s="44" t="s">
        <v>3199</v>
      </c>
      <c r="B4121" s="44" t="s">
        <v>9504</v>
      </c>
      <c r="C4121" s="98" t="s">
        <v>1029</v>
      </c>
      <c r="D4121" s="98" t="s">
        <v>13166</v>
      </c>
      <c r="E4121" s="98" t="s">
        <v>464</v>
      </c>
      <c r="F4121" s="122">
        <v>1.0426441650551987</v>
      </c>
      <c r="G4121" s="122">
        <v>1.0539694070444938</v>
      </c>
      <c r="H4121" s="99">
        <v>9000.9166666666679</v>
      </c>
      <c r="I4121" s="53">
        <v>9384.7532426480902</v>
      </c>
      <c r="J4121" s="54">
        <v>8868.9566867025005</v>
      </c>
      <c r="K4121" s="55">
        <v>0.98533927322615278</v>
      </c>
      <c r="L4121" s="121">
        <v>9486.6908020235696</v>
      </c>
      <c r="M4121" s="54">
        <v>8881.8726193508865</v>
      </c>
      <c r="N4121" s="120">
        <v>0.98677423070067516</v>
      </c>
      <c r="O4121" s="123">
        <v>9081.3482670067351</v>
      </c>
      <c r="P4121" s="53">
        <v>9468.6147814287142</v>
      </c>
      <c r="Q4121" s="54">
        <v>8948.2794746954405</v>
      </c>
      <c r="R4121" s="55">
        <v>0.98534702244657391</v>
      </c>
      <c r="S4121" s="121">
        <v>9571.4632481416302</v>
      </c>
      <c r="T4121" s="54">
        <v>8961.3100617358468</v>
      </c>
      <c r="U4121" s="55">
        <v>0.98678189606415634</v>
      </c>
    </row>
    <row r="4122" spans="1:21" ht="13" x14ac:dyDescent="0.3">
      <c r="A4122" s="44" t="s">
        <v>3198</v>
      </c>
      <c r="B4122" s="44" t="s">
        <v>9503</v>
      </c>
      <c r="C4122" s="98" t="s">
        <v>1077</v>
      </c>
      <c r="D4122" s="98" t="s">
        <v>13166</v>
      </c>
      <c r="E4122" s="98" t="s">
        <v>463</v>
      </c>
      <c r="F4122" s="122">
        <v>1.0533745578722127</v>
      </c>
      <c r="G4122" s="122">
        <v>1.053881029104351</v>
      </c>
      <c r="H4122" s="99">
        <v>11347.583333333332</v>
      </c>
      <c r="I4122" s="53">
        <v>11953.255576668089</v>
      </c>
      <c r="J4122" s="54">
        <v>11296.291253859414</v>
      </c>
      <c r="K4122" s="55">
        <v>0.99547991162812188</v>
      </c>
      <c r="L4122" s="121">
        <v>11959.002801180714</v>
      </c>
      <c r="M4122" s="54">
        <v>11196.563875771149</v>
      </c>
      <c r="N4122" s="120">
        <v>0.98669148724217204</v>
      </c>
      <c r="O4122" s="123">
        <v>11440.118321348831</v>
      </c>
      <c r="P4122" s="53">
        <v>12050.729578756625</v>
      </c>
      <c r="Q4122" s="54">
        <v>11388.497539913884</v>
      </c>
      <c r="R4122" s="55">
        <v>0.99548774059979639</v>
      </c>
      <c r="S4122" s="121">
        <v>12056.523669578646</v>
      </c>
      <c r="T4122" s="54">
        <v>11287.955046030054</v>
      </c>
      <c r="U4122" s="55">
        <v>0.98669915196289371</v>
      </c>
    </row>
    <row r="4123" spans="1:21" ht="13" x14ac:dyDescent="0.3">
      <c r="A4123" s="44" t="s">
        <v>3197</v>
      </c>
      <c r="B4123" s="44" t="s">
        <v>9502</v>
      </c>
      <c r="C4123" s="98" t="s">
        <v>1077</v>
      </c>
      <c r="D4123" s="98" t="s">
        <v>13166</v>
      </c>
      <c r="E4123" s="98" t="s">
        <v>463</v>
      </c>
      <c r="F4123" s="122">
        <v>1.0533745578722127</v>
      </c>
      <c r="G4123" s="122">
        <v>1.053881029104351</v>
      </c>
      <c r="H4123" s="99">
        <v>24344.166666666664</v>
      </c>
      <c r="I4123" s="53">
        <v>25643.525799267456</v>
      </c>
      <c r="J4123" s="54">
        <v>24234.128881993602</v>
      </c>
      <c r="K4123" s="55">
        <v>0.99547991162812188</v>
      </c>
      <c r="L4123" s="121">
        <v>25655.855419354502</v>
      </c>
      <c r="M4123" s="54">
        <v>24020.18201400464</v>
      </c>
      <c r="N4123" s="120">
        <v>0.98669148724217204</v>
      </c>
      <c r="O4123" s="123">
        <v>24553.136690721651</v>
      </c>
      <c r="P4123" s="53">
        <v>25863.649505964921</v>
      </c>
      <c r="Q4123" s="54">
        <v>24442.346568884455</v>
      </c>
      <c r="R4123" s="55">
        <v>0.99548774059979628</v>
      </c>
      <c r="S4123" s="121">
        <v>25876.084963357531</v>
      </c>
      <c r="T4123" s="54">
        <v>24226.55915076406</v>
      </c>
      <c r="U4123" s="55">
        <v>0.98669915196289359</v>
      </c>
    </row>
    <row r="4124" spans="1:21" ht="13" x14ac:dyDescent="0.3">
      <c r="A4124" s="44" t="s">
        <v>3196</v>
      </c>
      <c r="B4124" s="44" t="s">
        <v>9501</v>
      </c>
      <c r="C4124" s="98" t="s">
        <v>1077</v>
      </c>
      <c r="D4124" s="98" t="s">
        <v>13166</v>
      </c>
      <c r="E4124" s="98" t="s">
        <v>461</v>
      </c>
      <c r="F4124" s="122">
        <v>1.0536550118220742</v>
      </c>
      <c r="G4124" s="122">
        <v>1.0536901738036555</v>
      </c>
      <c r="H4124" s="99">
        <v>13103.5</v>
      </c>
      <c r="I4124" s="53">
        <v>13806.568447410549</v>
      </c>
      <c r="J4124" s="54">
        <v>13047.743972171393</v>
      </c>
      <c r="K4124" s="55">
        <v>0.9957449515145872</v>
      </c>
      <c r="L4124" s="121">
        <v>13807.029192436199</v>
      </c>
      <c r="M4124" s="54">
        <v>12926.770472240883</v>
      </c>
      <c r="N4124" s="120">
        <v>0.98651279980469975</v>
      </c>
      <c r="O4124" s="123">
        <v>13228.524407570001</v>
      </c>
      <c r="P4124" s="53">
        <v>13938.301041046767</v>
      </c>
      <c r="Q4124" s="54">
        <v>13172.339988141894</v>
      </c>
      <c r="R4124" s="55">
        <v>0.99575278257067312</v>
      </c>
      <c r="S4124" s="121">
        <v>13938.766182178333</v>
      </c>
      <c r="T4124" s="54">
        <v>13050.210025179815</v>
      </c>
      <c r="U4124" s="55">
        <v>0.98652046313735897</v>
      </c>
    </row>
    <row r="4125" spans="1:21" ht="13" x14ac:dyDescent="0.3">
      <c r="A4125" s="44" t="s">
        <v>3195</v>
      </c>
      <c r="B4125" s="44" t="s">
        <v>9500</v>
      </c>
      <c r="C4125" s="98" t="s">
        <v>1029</v>
      </c>
      <c r="D4125" s="98" t="s">
        <v>13166</v>
      </c>
      <c r="E4125" s="98" t="s">
        <v>464</v>
      </c>
      <c r="F4125" s="122">
        <v>1.0426441650551987</v>
      </c>
      <c r="G4125" s="122">
        <v>1.0539694070444938</v>
      </c>
      <c r="H4125" s="99">
        <v>4019.333333333333</v>
      </c>
      <c r="I4125" s="53">
        <v>4190.7344474118618</v>
      </c>
      <c r="J4125" s="54">
        <v>3960.4069855203165</v>
      </c>
      <c r="K4125" s="55">
        <v>0.98533927322615278</v>
      </c>
      <c r="L4125" s="121">
        <v>4236.2543700475017</v>
      </c>
      <c r="M4125" s="54">
        <v>3966.1745579295798</v>
      </c>
      <c r="N4125" s="120">
        <v>0.98677423070067505</v>
      </c>
      <c r="O4125" s="123">
        <v>4055.2049956380247</v>
      </c>
      <c r="P4125" s="53">
        <v>4228.1358268046788</v>
      </c>
      <c r="Q4125" s="54">
        <v>3995.7841678623986</v>
      </c>
      <c r="R4125" s="55">
        <v>0.98534702244657368</v>
      </c>
      <c r="S4125" s="121">
        <v>4274.0620046964777</v>
      </c>
      <c r="T4125" s="54">
        <v>4001.6028745245289</v>
      </c>
      <c r="U4125" s="55">
        <v>0.98678189606415634</v>
      </c>
    </row>
    <row r="4126" spans="1:21" ht="13" x14ac:dyDescent="0.3">
      <c r="A4126" s="44" t="s">
        <v>3194</v>
      </c>
      <c r="B4126" s="44" t="s">
        <v>9499</v>
      </c>
      <c r="C4126" s="98" t="s">
        <v>1029</v>
      </c>
      <c r="D4126" s="98" t="s">
        <v>13166</v>
      </c>
      <c r="E4126" s="98" t="s">
        <v>464</v>
      </c>
      <c r="F4126" s="122">
        <v>1.0426441650551987</v>
      </c>
      <c r="G4126" s="122">
        <v>1.0539694070444938</v>
      </c>
      <c r="H4126" s="99">
        <v>13450.166666666666</v>
      </c>
      <c r="I4126" s="53">
        <v>14023.737794019931</v>
      </c>
      <c r="J4126" s="54">
        <v>13252.977448103959</v>
      </c>
      <c r="K4126" s="55">
        <v>0.98533927322615278</v>
      </c>
      <c r="L4126" s="121">
        <v>14176.064186316282</v>
      </c>
      <c r="M4126" s="54">
        <v>13272.277865295864</v>
      </c>
      <c r="N4126" s="120">
        <v>0.98677423070067516</v>
      </c>
      <c r="O4126" s="123">
        <v>13569.202341573859</v>
      </c>
      <c r="P4126" s="53">
        <v>14147.849645895323</v>
      </c>
      <c r="Q4126" s="54">
        <v>13370.373124244878</v>
      </c>
      <c r="R4126" s="55">
        <v>0.98534702244657368</v>
      </c>
      <c r="S4126" s="121">
        <v>14301.524146015357</v>
      </c>
      <c r="T4126" s="54">
        <v>13389.843214696444</v>
      </c>
      <c r="U4126" s="55">
        <v>0.98678189606415645</v>
      </c>
    </row>
    <row r="4127" spans="1:21" ht="13" x14ac:dyDescent="0.3">
      <c r="A4127" s="44" t="s">
        <v>3193</v>
      </c>
      <c r="B4127" s="44" t="s">
        <v>9498</v>
      </c>
      <c r="C4127" s="98" t="s">
        <v>1077</v>
      </c>
      <c r="D4127" s="98" t="s">
        <v>13166</v>
      </c>
      <c r="E4127" s="98" t="s">
        <v>462</v>
      </c>
      <c r="F4127" s="122">
        <v>1.0524680486729021</v>
      </c>
      <c r="G4127" s="122">
        <v>1.0534831561393325</v>
      </c>
      <c r="H4127" s="99">
        <v>11141.25</v>
      </c>
      <c r="I4127" s="53">
        <v>11725.80964727697</v>
      </c>
      <c r="J4127" s="54">
        <v>11081.34600765202</v>
      </c>
      <c r="K4127" s="55">
        <v>0.99462322519035307</v>
      </c>
      <c r="L4127" s="121">
        <v>11737.119213337339</v>
      </c>
      <c r="M4127" s="54">
        <v>10988.826340662592</v>
      </c>
      <c r="N4127" s="120">
        <v>0.98631898042522981</v>
      </c>
      <c r="O4127" s="123">
        <v>11230.374760909872</v>
      </c>
      <c r="P4127" s="53">
        <v>11819.610610480222</v>
      </c>
      <c r="Q4127" s="54">
        <v>11170.079411414577</v>
      </c>
      <c r="R4127" s="55">
        <v>0.99463104742459996</v>
      </c>
      <c r="S4127" s="121">
        <v>11831.010647750834</v>
      </c>
      <c r="T4127" s="54">
        <v>11076.817829162988</v>
      </c>
      <c r="U4127" s="55">
        <v>0.98632664225228028</v>
      </c>
    </row>
    <row r="4128" spans="1:21" ht="13" x14ac:dyDescent="0.3">
      <c r="A4128" s="44" t="s">
        <v>3192</v>
      </c>
      <c r="B4128" s="44" t="s">
        <v>9497</v>
      </c>
      <c r="C4128" s="98" t="s">
        <v>1077</v>
      </c>
      <c r="D4128" s="98" t="s">
        <v>13166</v>
      </c>
      <c r="E4128" s="98" t="s">
        <v>463</v>
      </c>
      <c r="F4128" s="122">
        <v>1.0533745578722127</v>
      </c>
      <c r="G4128" s="122">
        <v>1.053881029104351</v>
      </c>
      <c r="H4128" s="99">
        <v>10262.916666666668</v>
      </c>
      <c r="I4128" s="53">
        <v>10810.695306229363</v>
      </c>
      <c r="J4128" s="54">
        <v>10216.527376380112</v>
      </c>
      <c r="K4128" s="55">
        <v>0.99547991162812177</v>
      </c>
      <c r="L4128" s="121">
        <v>10815.893178278864</v>
      </c>
      <c r="M4128" s="54">
        <v>10126.33250927581</v>
      </c>
      <c r="N4128" s="120">
        <v>0.98669148724217204</v>
      </c>
      <c r="O4128" s="123">
        <v>10354.383370427493</v>
      </c>
      <c r="P4128" s="53">
        <v>10907.044004863452</v>
      </c>
      <c r="Q4128" s="54">
        <v>10307.661706730969</v>
      </c>
      <c r="R4128" s="55">
        <v>0.99548774059979628</v>
      </c>
      <c r="S4128" s="121">
        <v>10912.288202167105</v>
      </c>
      <c r="T4128" s="54">
        <v>10216.661290699496</v>
      </c>
      <c r="U4128" s="55">
        <v>0.98669915196289371</v>
      </c>
    </row>
    <row r="4129" spans="1:21" ht="13" x14ac:dyDescent="0.3">
      <c r="A4129" s="44" t="s">
        <v>3191</v>
      </c>
      <c r="B4129" s="44" t="s">
        <v>9496</v>
      </c>
      <c r="C4129" s="98" t="s">
        <v>1029</v>
      </c>
      <c r="D4129" s="98" t="s">
        <v>13166</v>
      </c>
      <c r="E4129" s="98" t="s">
        <v>464</v>
      </c>
      <c r="F4129" s="122">
        <v>1.0426441650551987</v>
      </c>
      <c r="G4129" s="122">
        <v>1.0539694070444938</v>
      </c>
      <c r="H4129" s="99">
        <v>12943.500000000002</v>
      </c>
      <c r="I4129" s="53">
        <v>13495.464750391968</v>
      </c>
      <c r="J4129" s="54">
        <v>12753.738883002712</v>
      </c>
      <c r="K4129" s="55">
        <v>0.98533927322615289</v>
      </c>
      <c r="L4129" s="121">
        <v>13642.053020080408</v>
      </c>
      <c r="M4129" s="54">
        <v>12772.31225507419</v>
      </c>
      <c r="N4129" s="120">
        <v>0.98677423070067516</v>
      </c>
      <c r="O4129" s="123">
        <v>13065.994295101595</v>
      </c>
      <c r="P4129" s="53">
        <v>13623.182712432192</v>
      </c>
      <c r="Q4129" s="54">
        <v>12874.538573982276</v>
      </c>
      <c r="R4129" s="55">
        <v>0.98534702244657379</v>
      </c>
      <c r="S4129" s="121">
        <v>13771.158259654967</v>
      </c>
      <c r="T4129" s="54">
        <v>12893.286624483802</v>
      </c>
      <c r="U4129" s="55">
        <v>0.98678189606415645</v>
      </c>
    </row>
    <row r="4130" spans="1:21" ht="13" x14ac:dyDescent="0.3">
      <c r="A4130" s="44" t="s">
        <v>3190</v>
      </c>
      <c r="B4130" s="44" t="s">
        <v>9495</v>
      </c>
      <c r="C4130" s="98" t="s">
        <v>1029</v>
      </c>
      <c r="D4130" s="98" t="s">
        <v>13166</v>
      </c>
      <c r="E4130" s="98" t="s">
        <v>464</v>
      </c>
      <c r="F4130" s="122">
        <v>1.0426441650551987</v>
      </c>
      <c r="G4130" s="122">
        <v>1.0539694070444938</v>
      </c>
      <c r="H4130" s="99">
        <v>8164.6666666666661</v>
      </c>
      <c r="I4130" s="53">
        <v>8512.8420596206779</v>
      </c>
      <c r="J4130" s="54">
        <v>8044.9667194671283</v>
      </c>
      <c r="K4130" s="55">
        <v>0.98533927322615278</v>
      </c>
      <c r="L4130" s="121">
        <v>8605.3088853826102</v>
      </c>
      <c r="M4130" s="54">
        <v>8056.6826689274458</v>
      </c>
      <c r="N4130" s="120">
        <v>0.98677423070067527</v>
      </c>
      <c r="O4130" s="123">
        <v>8233.9203490058353</v>
      </c>
      <c r="P4130" s="53">
        <v>8585.0490074201989</v>
      </c>
      <c r="Q4130" s="54">
        <v>8113.2688989551525</v>
      </c>
      <c r="R4130" s="55">
        <v>0.98534702244657368</v>
      </c>
      <c r="S4130" s="121">
        <v>8678.3001478932711</v>
      </c>
      <c r="T4130" s="54">
        <v>8125.0835340332178</v>
      </c>
      <c r="U4130" s="55">
        <v>0.98678189606415634</v>
      </c>
    </row>
    <row r="4131" spans="1:21" ht="13" x14ac:dyDescent="0.3">
      <c r="A4131" s="44" t="s">
        <v>3189</v>
      </c>
      <c r="B4131" s="44" t="s">
        <v>8531</v>
      </c>
      <c r="C4131" s="98" t="s">
        <v>1029</v>
      </c>
      <c r="D4131" s="98" t="s">
        <v>13166</v>
      </c>
      <c r="E4131" s="98" t="s">
        <v>464</v>
      </c>
      <c r="F4131" s="122">
        <v>1.0426441650551987</v>
      </c>
      <c r="G4131" s="122">
        <v>1.0539694070444938</v>
      </c>
      <c r="H4131" s="99">
        <v>8853.75</v>
      </c>
      <c r="I4131" s="53">
        <v>9231.3107763574662</v>
      </c>
      <c r="J4131" s="54">
        <v>8723.9475903260518</v>
      </c>
      <c r="K4131" s="55">
        <v>0.985339273226153</v>
      </c>
      <c r="L4131" s="121">
        <v>9331.5816376201874</v>
      </c>
      <c r="M4131" s="54">
        <v>8736.6523450661025</v>
      </c>
      <c r="N4131" s="120">
        <v>0.98677423070067516</v>
      </c>
      <c r="O4131" s="123">
        <v>8935.1224970803341</v>
      </c>
      <c r="P4131" s="53">
        <v>9316.1533356342479</v>
      </c>
      <c r="Q4131" s="54">
        <v>8804.1963476935034</v>
      </c>
      <c r="R4131" s="55">
        <v>0.98534702244657391</v>
      </c>
      <c r="S4131" s="121">
        <v>9417.345760117676</v>
      </c>
      <c r="T4131" s="54">
        <v>8817.0171192344314</v>
      </c>
      <c r="U4131" s="55">
        <v>0.98678189606415634</v>
      </c>
    </row>
    <row r="4132" spans="1:21" ht="13" x14ac:dyDescent="0.3">
      <c r="A4132" s="44" t="s">
        <v>3188</v>
      </c>
      <c r="B4132" s="44" t="s">
        <v>9494</v>
      </c>
      <c r="C4132" s="98" t="s">
        <v>1029</v>
      </c>
      <c r="D4132" s="98" t="s">
        <v>13166</v>
      </c>
      <c r="E4132" s="98" t="s">
        <v>464</v>
      </c>
      <c r="F4132" s="122">
        <v>1.0426441650551987</v>
      </c>
      <c r="G4132" s="122">
        <v>1.0539694070444938</v>
      </c>
      <c r="H4132" s="99">
        <v>13860.666666666668</v>
      </c>
      <c r="I4132" s="53">
        <v>14451.743223775093</v>
      </c>
      <c r="J4132" s="54">
        <v>13657.459219763297</v>
      </c>
      <c r="K4132" s="55">
        <v>0.98533927322615289</v>
      </c>
      <c r="L4132" s="121">
        <v>14608.718627908049</v>
      </c>
      <c r="M4132" s="54">
        <v>13677.348686998494</v>
      </c>
      <c r="N4132" s="120">
        <v>0.98677423070067527</v>
      </c>
      <c r="O4132" s="123">
        <v>13997.359795817747</v>
      </c>
      <c r="P4132" s="53">
        <v>14594.265517287602</v>
      </c>
      <c r="Q4132" s="54">
        <v>13792.2567969224</v>
      </c>
      <c r="R4132" s="55">
        <v>0.98534702244657391</v>
      </c>
      <c r="S4132" s="121">
        <v>14752.789004186468</v>
      </c>
      <c r="T4132" s="54">
        <v>13812.34123920923</v>
      </c>
      <c r="U4132" s="55">
        <v>0.98678189606415645</v>
      </c>
    </row>
    <row r="4133" spans="1:21" ht="13" x14ac:dyDescent="0.3">
      <c r="A4133" s="44" t="s">
        <v>3187</v>
      </c>
      <c r="B4133" s="44" t="s">
        <v>9493</v>
      </c>
      <c r="C4133" s="98" t="s">
        <v>1029</v>
      </c>
      <c r="D4133" s="98" t="s">
        <v>13166</v>
      </c>
      <c r="E4133" s="98" t="s">
        <v>464</v>
      </c>
      <c r="F4133" s="122">
        <v>1.0426441650551987</v>
      </c>
      <c r="G4133" s="122">
        <v>1.0539694070444938</v>
      </c>
      <c r="H4133" s="99">
        <v>10359.666666666666</v>
      </c>
      <c r="I4133" s="53">
        <v>10801.44600191684</v>
      </c>
      <c r="J4133" s="54">
        <v>10207.786424198535</v>
      </c>
      <c r="K4133" s="55">
        <v>0.985339273226153</v>
      </c>
      <c r="L4133" s="121">
        <v>10918.771733845273</v>
      </c>
      <c r="M4133" s="54">
        <v>10222.652105315427</v>
      </c>
      <c r="N4133" s="120">
        <v>0.98677423070067505</v>
      </c>
      <c r="O4133" s="123">
        <v>10458.337136666003</v>
      </c>
      <c r="P4133" s="53">
        <v>10904.324191724903</v>
      </c>
      <c r="Q4133" s="54">
        <v>10305.091357356274</v>
      </c>
      <c r="R4133" s="55">
        <v>0.98534702244657391</v>
      </c>
      <c r="S4133" s="121">
        <v>11022.767390603276</v>
      </c>
      <c r="T4133" s="54">
        <v>10320.097749397459</v>
      </c>
      <c r="U4133" s="55">
        <v>0.98678189606415634</v>
      </c>
    </row>
    <row r="4134" spans="1:21" ht="13" x14ac:dyDescent="0.3">
      <c r="A4134" s="44" t="s">
        <v>3186</v>
      </c>
      <c r="B4134" s="44" t="s">
        <v>9492</v>
      </c>
      <c r="C4134" s="98" t="s">
        <v>1029</v>
      </c>
      <c r="D4134" s="98" t="s">
        <v>13166</v>
      </c>
      <c r="E4134" s="98" t="s">
        <v>464</v>
      </c>
      <c r="F4134" s="122">
        <v>1.0426441650551987</v>
      </c>
      <c r="G4134" s="122">
        <v>1.0539694070444938</v>
      </c>
      <c r="H4134" s="99">
        <v>7963</v>
      </c>
      <c r="I4134" s="53">
        <v>8302.5754863345483</v>
      </c>
      <c r="J4134" s="54">
        <v>7846.2566326998558</v>
      </c>
      <c r="K4134" s="55">
        <v>0.98533927322615289</v>
      </c>
      <c r="L4134" s="121">
        <v>8392.758388295304</v>
      </c>
      <c r="M4134" s="54">
        <v>7857.6831990694764</v>
      </c>
      <c r="N4134" s="120">
        <v>0.98677423070067516</v>
      </c>
      <c r="O4134" s="123">
        <v>8038.0148936428195</v>
      </c>
      <c r="P4134" s="53">
        <v>8380.7893274834696</v>
      </c>
      <c r="Q4134" s="54">
        <v>7920.2340418321655</v>
      </c>
      <c r="R4134" s="55">
        <v>0.98534702244657379</v>
      </c>
      <c r="S4134" s="121">
        <v>8471.8217912675318</v>
      </c>
      <c r="T4134" s="54">
        <v>7931.7675773407891</v>
      </c>
      <c r="U4134" s="55">
        <v>0.98678189606415634</v>
      </c>
    </row>
    <row r="4135" spans="1:21" ht="13" x14ac:dyDescent="0.3">
      <c r="A4135" s="44" t="s">
        <v>3185</v>
      </c>
      <c r="B4135" s="44" t="s">
        <v>9491</v>
      </c>
      <c r="C4135" s="98" t="s">
        <v>1077</v>
      </c>
      <c r="D4135" s="98" t="s">
        <v>13166</v>
      </c>
      <c r="E4135" s="98" t="s">
        <v>463</v>
      </c>
      <c r="F4135" s="122">
        <v>1.0533745578722127</v>
      </c>
      <c r="G4135" s="122">
        <v>1.053881029104351</v>
      </c>
      <c r="H4135" s="99">
        <v>30687.916666666664</v>
      </c>
      <c r="I4135" s="53">
        <v>32325.870650769306</v>
      </c>
      <c r="J4135" s="54">
        <v>30549.2045713845</v>
      </c>
      <c r="K4135" s="55">
        <v>0.99547991162812188</v>
      </c>
      <c r="L4135" s="121">
        <v>32341.41319773523</v>
      </c>
      <c r="M4135" s="54">
        <v>30279.506136197171</v>
      </c>
      <c r="N4135" s="120">
        <v>0.98669148724217204</v>
      </c>
      <c r="O4135" s="123">
        <v>31046.836621181988</v>
      </c>
      <c r="P4135" s="53">
        <v>32703.9477991684</v>
      </c>
      <c r="Q4135" s="54">
        <v>30906.745240791472</v>
      </c>
      <c r="R4135" s="55">
        <v>0.99548774059979628</v>
      </c>
      <c r="S4135" s="121">
        <v>32719.672128765924</v>
      </c>
      <c r="T4135" s="54">
        <v>30633.887365250775</v>
      </c>
      <c r="U4135" s="55">
        <v>0.98669915196289359</v>
      </c>
    </row>
    <row r="4136" spans="1:21" ht="13" x14ac:dyDescent="0.3">
      <c r="A4136" s="44" t="s">
        <v>3184</v>
      </c>
      <c r="B4136" s="44" t="s">
        <v>9490</v>
      </c>
      <c r="C4136" s="98" t="s">
        <v>1077</v>
      </c>
      <c r="D4136" s="98" t="s">
        <v>13166</v>
      </c>
      <c r="E4136" s="98" t="s">
        <v>463</v>
      </c>
      <c r="F4136" s="122">
        <v>1.0533745578722127</v>
      </c>
      <c r="G4136" s="122">
        <v>1.053881029104351</v>
      </c>
      <c r="H4136" s="99">
        <v>6991.0833333333321</v>
      </c>
      <c r="I4136" s="53">
        <v>7364.2293152977936</v>
      </c>
      <c r="J4136" s="54">
        <v>6959.4830188515007</v>
      </c>
      <c r="K4136" s="55">
        <v>0.99547991162812177</v>
      </c>
      <c r="L4136" s="121">
        <v>7367.7700978876082</v>
      </c>
      <c r="M4136" s="54">
        <v>6898.042411600627</v>
      </c>
      <c r="N4136" s="120">
        <v>0.98669148724217204</v>
      </c>
      <c r="O4136" s="123">
        <v>7057.2590879974359</v>
      </c>
      <c r="P4136" s="53">
        <v>7433.9371716089536</v>
      </c>
      <c r="Q4136" s="54">
        <v>7025.4149043379466</v>
      </c>
      <c r="R4136" s="55">
        <v>0.99548774059979628</v>
      </c>
      <c r="S4136" s="121">
        <v>7437.511470314771</v>
      </c>
      <c r="T4136" s="54">
        <v>6963.3915573094937</v>
      </c>
      <c r="U4136" s="55">
        <v>0.98669915196289359</v>
      </c>
    </row>
    <row r="4137" spans="1:21" ht="13" x14ac:dyDescent="0.3">
      <c r="A4137" s="44" t="s">
        <v>3183</v>
      </c>
      <c r="B4137" s="44" t="s">
        <v>9489</v>
      </c>
      <c r="C4137" s="98" t="s">
        <v>1077</v>
      </c>
      <c r="D4137" s="98" t="s">
        <v>13166</v>
      </c>
      <c r="E4137" s="98" t="s">
        <v>463</v>
      </c>
      <c r="F4137" s="122">
        <v>1.0533745578722127</v>
      </c>
      <c r="G4137" s="122">
        <v>1.053881029104351</v>
      </c>
      <c r="H4137" s="99">
        <v>22034.416666666664</v>
      </c>
      <c r="I4137" s="53">
        <v>23210.493914222112</v>
      </c>
      <c r="J4137" s="54">
        <v>21934.819156110545</v>
      </c>
      <c r="K4137" s="55">
        <v>0.99547991162812177</v>
      </c>
      <c r="L4137" s="121">
        <v>23221.653712380728</v>
      </c>
      <c r="M4137" s="54">
        <v>21741.171351347035</v>
      </c>
      <c r="N4137" s="120">
        <v>0.98669148724217204</v>
      </c>
      <c r="O4137" s="123">
        <v>22220.742856894707</v>
      </c>
      <c r="P4137" s="53">
        <v>23406.765182473591</v>
      </c>
      <c r="Q4137" s="54">
        <v>22120.477101059176</v>
      </c>
      <c r="R4137" s="55">
        <v>0.99548774059979639</v>
      </c>
      <c r="S4137" s="121">
        <v>23418.019349487349</v>
      </c>
      <c r="T4137" s="54">
        <v>21925.188132883533</v>
      </c>
      <c r="U4137" s="55">
        <v>0.98669915196289359</v>
      </c>
    </row>
    <row r="4138" spans="1:21" ht="13" x14ac:dyDescent="0.3">
      <c r="A4138" s="44" t="s">
        <v>3182</v>
      </c>
      <c r="B4138" s="44" t="s">
        <v>9488</v>
      </c>
      <c r="C4138" s="98" t="s">
        <v>1077</v>
      </c>
      <c r="D4138" s="98" t="s">
        <v>13166</v>
      </c>
      <c r="E4138" s="98" t="s">
        <v>461</v>
      </c>
      <c r="F4138" s="122">
        <v>1.0536550118220742</v>
      </c>
      <c r="G4138" s="122">
        <v>1.0536901738036555</v>
      </c>
      <c r="H4138" s="99">
        <v>21470.25</v>
      </c>
      <c r="I4138" s="53">
        <v>22622.236517572888</v>
      </c>
      <c r="J4138" s="54">
        <v>21378.893045256063</v>
      </c>
      <c r="K4138" s="55">
        <v>0.99574495151458708</v>
      </c>
      <c r="L4138" s="121">
        <v>22622.991454107934</v>
      </c>
      <c r="M4138" s="54">
        <v>21180.676440006857</v>
      </c>
      <c r="N4138" s="120">
        <v>0.98651279980469986</v>
      </c>
      <c r="O4138" s="123">
        <v>21674.368918126769</v>
      </c>
      <c r="P4138" s="53">
        <v>22837.307438664859</v>
      </c>
      <c r="Q4138" s="54">
        <v>21582.313160688042</v>
      </c>
      <c r="R4138" s="55">
        <v>0.99575278257067312</v>
      </c>
      <c r="S4138" s="121">
        <v>22838.069552425542</v>
      </c>
      <c r="T4138" s="54">
        <v>21382.208463320399</v>
      </c>
      <c r="U4138" s="55">
        <v>0.98652046313735897</v>
      </c>
    </row>
    <row r="4139" spans="1:21" ht="13" x14ac:dyDescent="0.3">
      <c r="A4139" s="44" t="s">
        <v>3181</v>
      </c>
      <c r="B4139" s="44" t="s">
        <v>9487</v>
      </c>
      <c r="C4139" s="98" t="s">
        <v>1077</v>
      </c>
      <c r="D4139" s="98" t="s">
        <v>13166</v>
      </c>
      <c r="E4139" s="98" t="s">
        <v>463</v>
      </c>
      <c r="F4139" s="122">
        <v>1.0533745578722127</v>
      </c>
      <c r="G4139" s="122">
        <v>1.053881029104351</v>
      </c>
      <c r="H4139" s="99">
        <v>19957.75</v>
      </c>
      <c r="I4139" s="53">
        <v>21022.986082374151</v>
      </c>
      <c r="J4139" s="54">
        <v>19867.539206296147</v>
      </c>
      <c r="K4139" s="55">
        <v>0.99547991162812177</v>
      </c>
      <c r="L4139" s="121">
        <v>21033.094108607362</v>
      </c>
      <c r="M4139" s="54">
        <v>19692.14202950746</v>
      </c>
      <c r="N4139" s="120">
        <v>0.98669148724217215</v>
      </c>
      <c r="O4139" s="123">
        <v>20134.199389231271</v>
      </c>
      <c r="P4139" s="53">
        <v>21208.853379742464</v>
      </c>
      <c r="Q4139" s="54">
        <v>20043.348658771636</v>
      </c>
      <c r="R4139" s="55">
        <v>0.99548774059979628</v>
      </c>
      <c r="S4139" s="121">
        <v>21219.050772515246</v>
      </c>
      <c r="T4139" s="54">
        <v>19866.397462806304</v>
      </c>
      <c r="U4139" s="55">
        <v>0.98669915196289348</v>
      </c>
    </row>
    <row r="4140" spans="1:21" ht="13" x14ac:dyDescent="0.3">
      <c r="A4140" s="44" t="s">
        <v>3180</v>
      </c>
      <c r="B4140" s="44" t="s">
        <v>9486</v>
      </c>
      <c r="C4140" s="98" t="s">
        <v>1077</v>
      </c>
      <c r="D4140" s="98" t="s">
        <v>13166</v>
      </c>
      <c r="E4140" s="98" t="s">
        <v>463</v>
      </c>
      <c r="F4140" s="122">
        <v>1.0533745578722127</v>
      </c>
      <c r="G4140" s="122">
        <v>1.053881029104351</v>
      </c>
      <c r="H4140" s="99">
        <v>13382.499999999998</v>
      </c>
      <c r="I4140" s="53">
        <v>14096.785020724885</v>
      </c>
      <c r="J4140" s="54">
        <v>13322.009917363339</v>
      </c>
      <c r="K4140" s="55">
        <v>0.99547991162812188</v>
      </c>
      <c r="L4140" s="121">
        <v>14103.562871988976</v>
      </c>
      <c r="M4140" s="54">
        <v>13204.398828018366</v>
      </c>
      <c r="N4140" s="120">
        <v>0.98669148724217204</v>
      </c>
      <c r="O4140" s="123">
        <v>13496.509770934928</v>
      </c>
      <c r="P4140" s="53">
        <v>14216.880012776579</v>
      </c>
      <c r="Q4140" s="54">
        <v>13435.610017851086</v>
      </c>
      <c r="R4140" s="55">
        <v>0.99548774059979628</v>
      </c>
      <c r="S4140" s="121">
        <v>14223.715606709831</v>
      </c>
      <c r="T4140" s="54">
        <v>13316.994745440403</v>
      </c>
      <c r="U4140" s="55">
        <v>0.98669915196289371</v>
      </c>
    </row>
    <row r="4141" spans="1:21" ht="13" x14ac:dyDescent="0.3">
      <c r="A4141" s="44" t="s">
        <v>3179</v>
      </c>
      <c r="B4141" s="44" t="s">
        <v>9485</v>
      </c>
      <c r="C4141" s="98" t="s">
        <v>1077</v>
      </c>
      <c r="D4141" s="98" t="s">
        <v>13166</v>
      </c>
      <c r="E4141" s="98" t="s">
        <v>463</v>
      </c>
      <c r="F4141" s="122">
        <v>1.0533745578722127</v>
      </c>
      <c r="G4141" s="122">
        <v>1.053881029104351</v>
      </c>
      <c r="H4141" s="99">
        <v>8533.9166666666679</v>
      </c>
      <c r="I4141" s="53">
        <v>8989.4106956683081</v>
      </c>
      <c r="J4141" s="54">
        <v>8495.3426091750898</v>
      </c>
      <c r="K4141" s="55">
        <v>0.99547991162812177</v>
      </c>
      <c r="L4141" s="121">
        <v>8993.7328789574403</v>
      </c>
      <c r="M4141" s="54">
        <v>8420.3429278340936</v>
      </c>
      <c r="N4141" s="120">
        <v>0.98669148724217204</v>
      </c>
      <c r="O4141" s="123">
        <v>8605.6075240834398</v>
      </c>
      <c r="P4141" s="53">
        <v>9064.9280209031804</v>
      </c>
      <c r="Q4141" s="54">
        <v>8566.7767906384306</v>
      </c>
      <c r="R4141" s="55">
        <v>0.99548774059979628</v>
      </c>
      <c r="S4141" s="121">
        <v>9069.2865135492011</v>
      </c>
      <c r="T4141" s="54">
        <v>8491.145646138626</v>
      </c>
      <c r="U4141" s="55">
        <v>0.98669915196289359</v>
      </c>
    </row>
    <row r="4142" spans="1:21" ht="13" x14ac:dyDescent="0.3">
      <c r="A4142" s="44" t="s">
        <v>3178</v>
      </c>
      <c r="B4142" s="44" t="s">
        <v>9484</v>
      </c>
      <c r="C4142" s="98" t="s">
        <v>1077</v>
      </c>
      <c r="D4142" s="98" t="s">
        <v>13166</v>
      </c>
      <c r="E4142" s="98" t="s">
        <v>463</v>
      </c>
      <c r="F4142" s="122">
        <v>1.0533745578722127</v>
      </c>
      <c r="G4142" s="122">
        <v>1.053881029104351</v>
      </c>
      <c r="H4142" s="99">
        <v>11482</v>
      </c>
      <c r="I4142" s="53">
        <v>12094.846673488746</v>
      </c>
      <c r="J4142" s="54">
        <v>11430.100345314095</v>
      </c>
      <c r="K4142" s="55">
        <v>0.99547991162812177</v>
      </c>
      <c r="L4142" s="121">
        <v>12100.661976176158</v>
      </c>
      <c r="M4142" s="54">
        <v>11329.191656514618</v>
      </c>
      <c r="N4142" s="120">
        <v>0.98669148724217193</v>
      </c>
      <c r="O4142" s="123">
        <v>11586.935547573748</v>
      </c>
      <c r="P4142" s="53">
        <v>12205.383109519322</v>
      </c>
      <c r="Q4142" s="54">
        <v>11534.652288729654</v>
      </c>
      <c r="R4142" s="55">
        <v>0.99548774059979628</v>
      </c>
      <c r="S4142" s="121">
        <v>12211.251559042808</v>
      </c>
      <c r="T4142" s="54">
        <v>11432.819478639723</v>
      </c>
      <c r="U4142" s="55">
        <v>0.98669915196289359</v>
      </c>
    </row>
    <row r="4143" spans="1:21" ht="13" x14ac:dyDescent="0.3">
      <c r="A4143" s="44" t="s">
        <v>3177</v>
      </c>
      <c r="B4143" s="44" t="s">
        <v>9483</v>
      </c>
      <c r="C4143" s="98" t="s">
        <v>1077</v>
      </c>
      <c r="D4143" s="98" t="s">
        <v>13166</v>
      </c>
      <c r="E4143" s="98" t="s">
        <v>462</v>
      </c>
      <c r="F4143" s="122">
        <v>1.0524680486729021</v>
      </c>
      <c r="G4143" s="122">
        <v>1.0534831561393325</v>
      </c>
      <c r="H4143" s="99">
        <v>6716.916666666667</v>
      </c>
      <c r="I4143" s="53">
        <v>7069.3401772651614</v>
      </c>
      <c r="J4143" s="54">
        <v>6680.8013183348367</v>
      </c>
      <c r="K4143" s="55">
        <v>0.99462322519035318</v>
      </c>
      <c r="L4143" s="121">
        <v>7076.158569524885</v>
      </c>
      <c r="M4143" s="54">
        <v>6625.0223982678999</v>
      </c>
      <c r="N4143" s="120">
        <v>0.98631898042522981</v>
      </c>
      <c r="O4143" s="123">
        <v>6783.9846162132508</v>
      </c>
      <c r="P4143" s="53">
        <v>7139.9270512529465</v>
      </c>
      <c r="Q4143" s="54">
        <v>6747.5617245365584</v>
      </c>
      <c r="R4143" s="55">
        <v>0.99463104742459996</v>
      </c>
      <c r="S4143" s="121">
        <v>7146.8135246890142</v>
      </c>
      <c r="T4143" s="54">
        <v>6691.2247676007391</v>
      </c>
      <c r="U4143" s="55">
        <v>0.98632664225228017</v>
      </c>
    </row>
    <row r="4144" spans="1:21" ht="13" x14ac:dyDescent="0.3">
      <c r="A4144" s="44" t="s">
        <v>3176</v>
      </c>
      <c r="B4144" s="44" t="s">
        <v>9482</v>
      </c>
      <c r="C4144" s="98" t="s">
        <v>1077</v>
      </c>
      <c r="D4144" s="98" t="s">
        <v>13166</v>
      </c>
      <c r="E4144" s="98" t="s">
        <v>462</v>
      </c>
      <c r="F4144" s="122">
        <v>1.0524680486729021</v>
      </c>
      <c r="G4144" s="122">
        <v>1.0534831561393325</v>
      </c>
      <c r="H4144" s="99">
        <v>46195.666666666672</v>
      </c>
      <c r="I4144" s="53">
        <v>48619.463153810502</v>
      </c>
      <c r="J4144" s="54">
        <v>45947.282969818494</v>
      </c>
      <c r="K4144" s="55">
        <v>0.99462322519035307</v>
      </c>
      <c r="L4144" s="121">
        <v>48666.35671996056</v>
      </c>
      <c r="M4144" s="54">
        <v>45563.66284673044</v>
      </c>
      <c r="N4144" s="120">
        <v>0.9863189804252297</v>
      </c>
      <c r="O4144" s="123">
        <v>46624.525842595081</v>
      </c>
      <c r="P4144" s="53">
        <v>49070.823733855344</v>
      </c>
      <c r="Q4144" s="54">
        <v>46374.200974495674</v>
      </c>
      <c r="R4144" s="55">
        <v>0.99463104742459996</v>
      </c>
      <c r="S4144" s="121">
        <v>49118.152638156942</v>
      </c>
      <c r="T4144" s="54">
        <v>45987.01202093147</v>
      </c>
      <c r="U4144" s="55">
        <v>0.98632664225228017</v>
      </c>
    </row>
    <row r="4145" spans="1:21" ht="13" x14ac:dyDescent="0.3">
      <c r="A4145" s="44" t="s">
        <v>3175</v>
      </c>
      <c r="B4145" s="44" t="s">
        <v>9481</v>
      </c>
      <c r="C4145" s="98" t="s">
        <v>1077</v>
      </c>
      <c r="D4145" s="98" t="s">
        <v>13166</v>
      </c>
      <c r="E4145" s="98" t="s">
        <v>463</v>
      </c>
      <c r="F4145" s="122">
        <v>1.0533745578722127</v>
      </c>
      <c r="G4145" s="122">
        <v>1.053881029104351</v>
      </c>
      <c r="H4145" s="99">
        <v>12630.166666666664</v>
      </c>
      <c r="I4145" s="53">
        <v>13304.296228352356</v>
      </c>
      <c r="J4145" s="54">
        <v>12573.077197181781</v>
      </c>
      <c r="K4145" s="55">
        <v>0.99547991162812188</v>
      </c>
      <c r="L4145" s="121">
        <v>13310.693044426134</v>
      </c>
      <c r="M4145" s="54">
        <v>12462.077932449838</v>
      </c>
      <c r="N4145" s="120">
        <v>0.98669148724217204</v>
      </c>
      <c r="O4145" s="123">
        <v>12743.641406569201</v>
      </c>
      <c r="P4145" s="53">
        <v>13423.827632326855</v>
      </c>
      <c r="Q4145" s="54">
        <v>12686.138790839585</v>
      </c>
      <c r="R4145" s="55">
        <v>0.99548774059979639</v>
      </c>
      <c r="S4145" s="121">
        <v>13430.281920091968</v>
      </c>
      <c r="T4145" s="54">
        <v>12574.140168781047</v>
      </c>
      <c r="U4145" s="55">
        <v>0.98669915196289359</v>
      </c>
    </row>
    <row r="4146" spans="1:21" ht="13" x14ac:dyDescent="0.3">
      <c r="A4146" s="44" t="s">
        <v>3174</v>
      </c>
      <c r="B4146" s="44" t="s">
        <v>9480</v>
      </c>
      <c r="C4146" s="98" t="s">
        <v>1077</v>
      </c>
      <c r="D4146" s="98" t="s">
        <v>13166</v>
      </c>
      <c r="E4146" s="98" t="s">
        <v>463</v>
      </c>
      <c r="F4146" s="122">
        <v>1.0533745578722127</v>
      </c>
      <c r="G4146" s="122">
        <v>1.053881029104351</v>
      </c>
      <c r="H4146" s="99">
        <v>10661.416666666666</v>
      </c>
      <c r="I4146" s="53">
        <v>11230.46506754144</v>
      </c>
      <c r="J4146" s="54">
        <v>10613.22612116392</v>
      </c>
      <c r="K4146" s="55">
        <v>0.99547991162812199</v>
      </c>
      <c r="L4146" s="121">
        <v>11235.864768376945</v>
      </c>
      <c r="M4146" s="54">
        <v>10519.529066941812</v>
      </c>
      <c r="N4146" s="120">
        <v>0.98669148724217193</v>
      </c>
      <c r="O4146" s="123">
        <v>10751.197776976114</v>
      </c>
      <c r="P4146" s="53">
        <v>11325.03820491893</v>
      </c>
      <c r="Q4146" s="54">
        <v>10702.685583743505</v>
      </c>
      <c r="R4146" s="55">
        <v>0.99548774059979639</v>
      </c>
      <c r="S4146" s="121">
        <v>11330.483377303997</v>
      </c>
      <c r="T4146" s="54">
        <v>10608.197729127678</v>
      </c>
      <c r="U4146" s="55">
        <v>0.98669915196289348</v>
      </c>
    </row>
    <row r="4147" spans="1:21" ht="13" x14ac:dyDescent="0.3">
      <c r="A4147" s="44" t="s">
        <v>3173</v>
      </c>
      <c r="B4147" s="44" t="s">
        <v>9479</v>
      </c>
      <c r="C4147" s="98" t="s">
        <v>1077</v>
      </c>
      <c r="D4147" s="98" t="s">
        <v>13166</v>
      </c>
      <c r="E4147" s="98" t="s">
        <v>463</v>
      </c>
      <c r="F4147" s="122">
        <v>1.0533745578722127</v>
      </c>
      <c r="G4147" s="122">
        <v>1.053881029104351</v>
      </c>
      <c r="H4147" s="99">
        <v>17506.166666666664</v>
      </c>
      <c r="I4147" s="53">
        <v>18440.550572537264</v>
      </c>
      <c r="J4147" s="54">
        <v>17427.037246280503</v>
      </c>
      <c r="K4147" s="55">
        <v>0.99547991162812177</v>
      </c>
      <c r="L4147" s="121">
        <v>18449.41694233895</v>
      </c>
      <c r="M4147" s="54">
        <v>17273.185624242669</v>
      </c>
      <c r="N4147" s="120">
        <v>0.98669148724217204</v>
      </c>
      <c r="O4147" s="123">
        <v>17662.281441620107</v>
      </c>
      <c r="P4147" s="53">
        <v>18604.997904581167</v>
      </c>
      <c r="Q4147" s="54">
        <v>17582.584646156112</v>
      </c>
      <c r="R4147" s="55">
        <v>0.99548774059979628</v>
      </c>
      <c r="S4147" s="121">
        <v>18613.943342025279</v>
      </c>
      <c r="T4147" s="54">
        <v>17427.358120176516</v>
      </c>
      <c r="U4147" s="55">
        <v>0.98669915196289371</v>
      </c>
    </row>
    <row r="4148" spans="1:21" ht="13" x14ac:dyDescent="0.3">
      <c r="A4148" s="44" t="s">
        <v>3172</v>
      </c>
      <c r="B4148" s="44" t="s">
        <v>9478</v>
      </c>
      <c r="C4148" s="98" t="s">
        <v>1077</v>
      </c>
      <c r="D4148" s="98" t="s">
        <v>13166</v>
      </c>
      <c r="E4148" s="98" t="s">
        <v>463</v>
      </c>
      <c r="F4148" s="122">
        <v>1.0533745578722127</v>
      </c>
      <c r="G4148" s="122">
        <v>1.053881029104351</v>
      </c>
      <c r="H4148" s="99">
        <v>16005.833333333334</v>
      </c>
      <c r="I4148" s="53">
        <v>16860.137610876325</v>
      </c>
      <c r="J4148" s="54">
        <v>15933.485552201115</v>
      </c>
      <c r="K4148" s="55">
        <v>0.99547991162812188</v>
      </c>
      <c r="L4148" s="121">
        <v>16868.244105006059</v>
      </c>
      <c r="M4148" s="54">
        <v>15792.819496217</v>
      </c>
      <c r="N4148" s="120">
        <v>0.98669148724217204</v>
      </c>
      <c r="O4148" s="123">
        <v>16156.92284991023</v>
      </c>
      <c r="P4148" s="53">
        <v>17019.291463599639</v>
      </c>
      <c r="Q4148" s="54">
        <v>16084.018622902357</v>
      </c>
      <c r="R4148" s="55">
        <v>0.99548774059979628</v>
      </c>
      <c r="S4148" s="121">
        <v>17027.474480222998</v>
      </c>
      <c r="T4148" s="54">
        <v>15942.022074336324</v>
      </c>
      <c r="U4148" s="55">
        <v>0.98669915196289371</v>
      </c>
    </row>
    <row r="4149" spans="1:21" ht="13" x14ac:dyDescent="0.3">
      <c r="A4149" s="44" t="s">
        <v>3171</v>
      </c>
      <c r="B4149" s="44" t="s">
        <v>9477</v>
      </c>
      <c r="C4149" s="98" t="s">
        <v>1077</v>
      </c>
      <c r="D4149" s="98" t="s">
        <v>13166</v>
      </c>
      <c r="E4149" s="98" t="s">
        <v>463</v>
      </c>
      <c r="F4149" s="122">
        <v>1.0533745578722127</v>
      </c>
      <c r="G4149" s="122">
        <v>1.053881029104351</v>
      </c>
      <c r="H4149" s="99">
        <v>1827.6666666666667</v>
      </c>
      <c r="I4149" s="53">
        <v>1925.2175669377807</v>
      </c>
      <c r="J4149" s="54">
        <v>1819.4054518189973</v>
      </c>
      <c r="K4149" s="55">
        <v>0.99547991162812177</v>
      </c>
      <c r="L4149" s="121">
        <v>1926.1432275263855</v>
      </c>
      <c r="M4149" s="54">
        <v>1803.3431415162765</v>
      </c>
      <c r="N4149" s="120">
        <v>0.98669148724217204</v>
      </c>
      <c r="O4149" s="123">
        <v>1843.4207527082733</v>
      </c>
      <c r="P4149" s="53">
        <v>1941.8125203565389</v>
      </c>
      <c r="Q4149" s="54">
        <v>1835.1027600883349</v>
      </c>
      <c r="R4149" s="55">
        <v>0.99548774059979639</v>
      </c>
      <c r="S4149" s="121">
        <v>1942.7461599365124</v>
      </c>
      <c r="T4149" s="54">
        <v>1818.9016934080523</v>
      </c>
      <c r="U4149" s="55">
        <v>0.98669915196289359</v>
      </c>
    </row>
    <row r="4150" spans="1:21" ht="13" x14ac:dyDescent="0.3">
      <c r="A4150" s="44" t="s">
        <v>3170</v>
      </c>
      <c r="B4150" s="44" t="s">
        <v>13411</v>
      </c>
      <c r="C4150" s="98" t="s">
        <v>1077</v>
      </c>
      <c r="D4150" s="98" t="s">
        <v>13166</v>
      </c>
      <c r="E4150" s="98" t="s">
        <v>463</v>
      </c>
      <c r="F4150" s="122">
        <v>1.0533745578722127</v>
      </c>
      <c r="G4150" s="122">
        <v>1.053881029104351</v>
      </c>
      <c r="H4150" s="99">
        <v>12727.583333333332</v>
      </c>
      <c r="I4150" s="53">
        <v>13406.912466531741</v>
      </c>
      <c r="J4150" s="54">
        <v>12670.053531906222</v>
      </c>
      <c r="K4150" s="55">
        <v>0.99547991162812188</v>
      </c>
      <c r="L4150" s="121">
        <v>13413.358621344718</v>
      </c>
      <c r="M4150" s="54">
        <v>12558.198128165346</v>
      </c>
      <c r="N4150" s="120">
        <v>0.98669148724217193</v>
      </c>
      <c r="O4150" s="123">
        <v>12832.535710515443</v>
      </c>
      <c r="P4150" s="53">
        <v>13517.466630443585</v>
      </c>
      <c r="Q4150" s="54">
        <v>12774.63198062722</v>
      </c>
      <c r="R4150" s="55">
        <v>0.99548774059979628</v>
      </c>
      <c r="S4150" s="121">
        <v>13523.96594061635</v>
      </c>
      <c r="T4150" s="54">
        <v>12661.852103099138</v>
      </c>
      <c r="U4150" s="55">
        <v>0.98669915196289371</v>
      </c>
    </row>
    <row r="4151" spans="1:21" ht="13" x14ac:dyDescent="0.3">
      <c r="A4151" s="44" t="s">
        <v>3169</v>
      </c>
      <c r="B4151" s="44" t="s">
        <v>9476</v>
      </c>
      <c r="C4151" s="98" t="s">
        <v>1077</v>
      </c>
      <c r="D4151" s="98" t="s">
        <v>13166</v>
      </c>
      <c r="E4151" s="98" t="s">
        <v>463</v>
      </c>
      <c r="F4151" s="122">
        <v>1.0533745578722127</v>
      </c>
      <c r="G4151" s="122">
        <v>1.053881029104351</v>
      </c>
      <c r="H4151" s="99">
        <v>11218.666666666668</v>
      </c>
      <c r="I4151" s="53">
        <v>11817.458039915731</v>
      </c>
      <c r="J4151" s="54">
        <v>11167.95730191869</v>
      </c>
      <c r="K4151" s="55">
        <v>0.99547991162812177</v>
      </c>
      <c r="L4151" s="121">
        <v>11823.139971845347</v>
      </c>
      <c r="M4151" s="54">
        <v>11069.362898207515</v>
      </c>
      <c r="N4151" s="120">
        <v>0.98669148724217204</v>
      </c>
      <c r="O4151" s="123">
        <v>11316.560145417603</v>
      </c>
      <c r="P4151" s="53">
        <v>11920.57653981357</v>
      </c>
      <c r="Q4151" s="54">
        <v>11265.496890523471</v>
      </c>
      <c r="R4151" s="55">
        <v>0.99548774059979617</v>
      </c>
      <c r="S4151" s="121">
        <v>11926.308051973987</v>
      </c>
      <c r="T4151" s="54">
        <v>11166.040298620628</v>
      </c>
      <c r="U4151" s="55">
        <v>0.98669915196289359</v>
      </c>
    </row>
    <row r="4152" spans="1:21" ht="13" x14ac:dyDescent="0.3">
      <c r="A4152" s="44" t="s">
        <v>3168</v>
      </c>
      <c r="B4152" s="44" t="s">
        <v>9475</v>
      </c>
      <c r="C4152" s="98" t="s">
        <v>1029</v>
      </c>
      <c r="D4152" s="98" t="s">
        <v>13166</v>
      </c>
      <c r="E4152" s="98" t="s">
        <v>464</v>
      </c>
      <c r="F4152" s="122">
        <v>1.0426441650551987</v>
      </c>
      <c r="G4152" s="122">
        <v>1.0539694070444938</v>
      </c>
      <c r="H4152" s="99">
        <v>3239.3333333333339</v>
      </c>
      <c r="I4152" s="53">
        <v>3377.4719986688078</v>
      </c>
      <c r="J4152" s="54">
        <v>3191.8423524039185</v>
      </c>
      <c r="K4152" s="55">
        <v>0.98533927322615289</v>
      </c>
      <c r="L4152" s="121">
        <v>3414.1582325527975</v>
      </c>
      <c r="M4152" s="54">
        <v>3196.490657983054</v>
      </c>
      <c r="N4152" s="120">
        <v>0.98677423070067505</v>
      </c>
      <c r="O4152" s="123">
        <v>3268.0253332927382</v>
      </c>
      <c r="P4152" s="53">
        <v>3407.3875450102446</v>
      </c>
      <c r="Q4152" s="54">
        <v>3220.1390314399714</v>
      </c>
      <c r="R4152" s="55">
        <v>0.98534702244657379</v>
      </c>
      <c r="S4152" s="121">
        <v>3444.3987227369316</v>
      </c>
      <c r="T4152" s="54">
        <v>3224.8282347723052</v>
      </c>
      <c r="U4152" s="55">
        <v>0.98678189606415656</v>
      </c>
    </row>
    <row r="4153" spans="1:21" ht="13" x14ac:dyDescent="0.3">
      <c r="A4153" s="44" t="s">
        <v>3167</v>
      </c>
      <c r="B4153" s="44" t="s">
        <v>9474</v>
      </c>
      <c r="C4153" s="98" t="s">
        <v>1077</v>
      </c>
      <c r="D4153" s="98" t="s">
        <v>13166</v>
      </c>
      <c r="E4153" s="98" t="s">
        <v>461</v>
      </c>
      <c r="F4153" s="122">
        <v>1.0536550118220742</v>
      </c>
      <c r="G4153" s="122">
        <v>1.0536901738036555</v>
      </c>
      <c r="H4153" s="99">
        <v>8757.6666666666679</v>
      </c>
      <c r="I4153" s="53">
        <v>9227.5593752004534</v>
      </c>
      <c r="J4153" s="54">
        <v>8720.402370380918</v>
      </c>
      <c r="K4153" s="55">
        <v>0.9957449515145872</v>
      </c>
      <c r="L4153" s="121">
        <v>9227.867312114482</v>
      </c>
      <c r="M4153" s="54">
        <v>8639.5502630896281</v>
      </c>
      <c r="N4153" s="120">
        <v>0.98651279980469986</v>
      </c>
      <c r="O4153" s="123">
        <v>8843.9836374774532</v>
      </c>
      <c r="P4153" s="53">
        <v>9318.5076841005375</v>
      </c>
      <c r="Q4153" s="54">
        <v>8806.4213160276777</v>
      </c>
      <c r="R4153" s="55">
        <v>0.99575278257067312</v>
      </c>
      <c r="S4153" s="121">
        <v>9318.8186560903032</v>
      </c>
      <c r="T4153" s="54">
        <v>8724.7708340234822</v>
      </c>
      <c r="U4153" s="55">
        <v>0.98652046313735897</v>
      </c>
    </row>
    <row r="4154" spans="1:21" ht="13" x14ac:dyDescent="0.3">
      <c r="A4154" s="44" t="s">
        <v>3166</v>
      </c>
      <c r="B4154" s="44" t="s">
        <v>9473</v>
      </c>
      <c r="C4154" s="98" t="s">
        <v>1077</v>
      </c>
      <c r="D4154" s="98" t="s">
        <v>13166</v>
      </c>
      <c r="E4154" s="98" t="s">
        <v>461</v>
      </c>
      <c r="F4154" s="122">
        <v>1.0536550118220742</v>
      </c>
      <c r="G4154" s="122">
        <v>1.0536901738036555</v>
      </c>
      <c r="H4154" s="99">
        <v>5620.333333333333</v>
      </c>
      <c r="I4154" s="53">
        <v>5921.8923847773312</v>
      </c>
      <c r="J4154" s="54">
        <v>5596.4185424958187</v>
      </c>
      <c r="K4154" s="55">
        <v>0.99574495151458731</v>
      </c>
      <c r="L4154" s="121">
        <v>5922.0900068344781</v>
      </c>
      <c r="M4154" s="54">
        <v>5544.5307725023476</v>
      </c>
      <c r="N4154" s="120">
        <v>0.98651279980469986</v>
      </c>
      <c r="O4154" s="123">
        <v>5674.7138109723237</v>
      </c>
      <c r="P4154" s="53">
        <v>5979.1906475869318</v>
      </c>
      <c r="Q4154" s="54">
        <v>5650.6120675679203</v>
      </c>
      <c r="R4154" s="55">
        <v>0.99575278257067312</v>
      </c>
      <c r="S4154" s="121">
        <v>5979.3901817694323</v>
      </c>
      <c r="T4154" s="54">
        <v>5598.2212969723842</v>
      </c>
      <c r="U4154" s="55">
        <v>0.98652046313735897</v>
      </c>
    </row>
    <row r="4155" spans="1:21" ht="13" x14ac:dyDescent="0.3">
      <c r="A4155" s="44" t="s">
        <v>3165</v>
      </c>
      <c r="B4155" s="44" t="s">
        <v>9472</v>
      </c>
      <c r="C4155" s="98" t="s">
        <v>1077</v>
      </c>
      <c r="D4155" s="98" t="s">
        <v>13166</v>
      </c>
      <c r="E4155" s="98" t="s">
        <v>461</v>
      </c>
      <c r="F4155" s="122">
        <v>1.0536550118220742</v>
      </c>
      <c r="G4155" s="122">
        <v>1.0536901738036555</v>
      </c>
      <c r="H4155" s="99">
        <v>4330.0833333333339</v>
      </c>
      <c r="I4155" s="53">
        <v>4562.4140057739005</v>
      </c>
      <c r="J4155" s="54">
        <v>4311.6586188041229</v>
      </c>
      <c r="K4155" s="55">
        <v>0.9957449515145872</v>
      </c>
      <c r="L4155" s="121">
        <v>4562.5662600843125</v>
      </c>
      <c r="M4155" s="54">
        <v>4271.6826325543343</v>
      </c>
      <c r="N4155" s="120">
        <v>0.98651279980469975</v>
      </c>
      <c r="O4155" s="123">
        <v>4371.7983723362386</v>
      </c>
      <c r="P4155" s="53">
        <v>4606.3672656876643</v>
      </c>
      <c r="Q4155" s="54">
        <v>4353.2303940917491</v>
      </c>
      <c r="R4155" s="55">
        <v>0.99575278257067312</v>
      </c>
      <c r="S4155" s="121">
        <v>4606.5209867815092</v>
      </c>
      <c r="T4155" s="54">
        <v>4312.8685550202981</v>
      </c>
      <c r="U4155" s="55">
        <v>0.98652046313735897</v>
      </c>
    </row>
    <row r="4156" spans="1:21" ht="13" x14ac:dyDescent="0.3">
      <c r="A4156" s="44" t="s">
        <v>3164</v>
      </c>
      <c r="B4156" s="44" t="s">
        <v>9471</v>
      </c>
      <c r="C4156" s="98" t="s">
        <v>1077</v>
      </c>
      <c r="D4156" s="98" t="s">
        <v>13166</v>
      </c>
      <c r="E4156" s="98" t="s">
        <v>461</v>
      </c>
      <c r="F4156" s="122">
        <v>1.0536550118220742</v>
      </c>
      <c r="G4156" s="122">
        <v>1.0536901738036555</v>
      </c>
      <c r="H4156" s="99">
        <v>19514.750000000004</v>
      </c>
      <c r="I4156" s="53">
        <v>20561.814141954826</v>
      </c>
      <c r="J4156" s="54">
        <v>19431.713792569295</v>
      </c>
      <c r="K4156" s="55">
        <v>0.9957449515145872</v>
      </c>
      <c r="L4156" s="121">
        <v>20562.500319234889</v>
      </c>
      <c r="M4156" s="54">
        <v>19251.550659988767</v>
      </c>
      <c r="N4156" s="120">
        <v>0.98651279980469964</v>
      </c>
      <c r="O4156" s="123">
        <v>19690.197612090033</v>
      </c>
      <c r="P4156" s="53">
        <v>20746.675397745701</v>
      </c>
      <c r="Q4156" s="54">
        <v>19606.569061605074</v>
      </c>
      <c r="R4156" s="55">
        <v>0.99575278257067312</v>
      </c>
      <c r="S4156" s="121">
        <v>20747.367744111467</v>
      </c>
      <c r="T4156" s="54">
        <v>19424.782867545178</v>
      </c>
      <c r="U4156" s="55">
        <v>0.98652046313735897</v>
      </c>
    </row>
    <row r="4157" spans="1:21" ht="13" x14ac:dyDescent="0.3">
      <c r="A4157" s="44" t="s">
        <v>3163</v>
      </c>
      <c r="B4157" s="44" t="s">
        <v>9470</v>
      </c>
      <c r="C4157" s="98" t="s">
        <v>1077</v>
      </c>
      <c r="D4157" s="98" t="s">
        <v>13166</v>
      </c>
      <c r="E4157" s="98" t="s">
        <v>463</v>
      </c>
      <c r="F4157" s="122">
        <v>1.0533745578722127</v>
      </c>
      <c r="G4157" s="122">
        <v>1.053881029104351</v>
      </c>
      <c r="H4157" s="99">
        <v>9355.75</v>
      </c>
      <c r="I4157" s="53">
        <v>9855.1090198129532</v>
      </c>
      <c r="J4157" s="54">
        <v>9313.4611832148003</v>
      </c>
      <c r="K4157" s="55">
        <v>0.99547991162812177</v>
      </c>
      <c r="L4157" s="121">
        <v>9859.8474380430325</v>
      </c>
      <c r="M4157" s="54">
        <v>9231.2388817659521</v>
      </c>
      <c r="N4157" s="120">
        <v>0.98669148724217215</v>
      </c>
      <c r="O4157" s="123">
        <v>9440.0425565307542</v>
      </c>
      <c r="P4157" s="53">
        <v>9943.9006542804545</v>
      </c>
      <c r="Q4157" s="54">
        <v>9397.4466357667243</v>
      </c>
      <c r="R4157" s="55">
        <v>0.99548774059979617</v>
      </c>
      <c r="S4157" s="121">
        <v>9948.6817642655005</v>
      </c>
      <c r="T4157" s="54">
        <v>9314.4819850225231</v>
      </c>
      <c r="U4157" s="55">
        <v>0.98669915196289382</v>
      </c>
    </row>
    <row r="4158" spans="1:21" ht="13" x14ac:dyDescent="0.3">
      <c r="A4158" s="44" t="s">
        <v>3162</v>
      </c>
      <c r="B4158" s="44" t="s">
        <v>9469</v>
      </c>
      <c r="C4158" s="98" t="s">
        <v>1029</v>
      </c>
      <c r="D4158" s="98" t="s">
        <v>13166</v>
      </c>
      <c r="E4158" s="98" t="s">
        <v>464</v>
      </c>
      <c r="F4158" s="122">
        <v>1.0426441650551987</v>
      </c>
      <c r="G4158" s="122">
        <v>1.0539694070444938</v>
      </c>
      <c r="H4158" s="99">
        <v>5556.166666666667</v>
      </c>
      <c r="I4158" s="53">
        <v>5793.1047550741941</v>
      </c>
      <c r="J4158" s="54">
        <v>5474.7092252567099</v>
      </c>
      <c r="K4158" s="55">
        <v>0.98533927322615289</v>
      </c>
      <c r="L4158" s="121">
        <v>5856.0296871070486</v>
      </c>
      <c r="M4158" s="54">
        <v>5482.6820881447347</v>
      </c>
      <c r="N4158" s="120">
        <v>0.98677423070067516</v>
      </c>
      <c r="O4158" s="123">
        <v>5611.3324841079921</v>
      </c>
      <c r="P4158" s="53">
        <v>5850.6230727398915</v>
      </c>
      <c r="Q4158" s="54">
        <v>5529.1097551735465</v>
      </c>
      <c r="R4158" s="55">
        <v>0.98534702244657379</v>
      </c>
      <c r="S4158" s="121">
        <v>5914.1727710048071</v>
      </c>
      <c r="T4158" s="54">
        <v>5537.1613081144778</v>
      </c>
      <c r="U4158" s="55">
        <v>0.98678189606415656</v>
      </c>
    </row>
    <row r="4159" spans="1:21" ht="13" x14ac:dyDescent="0.3">
      <c r="A4159" s="44" t="s">
        <v>3161</v>
      </c>
      <c r="B4159" s="44" t="s">
        <v>8861</v>
      </c>
      <c r="C4159" s="98" t="s">
        <v>1029</v>
      </c>
      <c r="D4159" s="98" t="s">
        <v>13166</v>
      </c>
      <c r="E4159" s="98" t="s">
        <v>464</v>
      </c>
      <c r="F4159" s="122">
        <v>1.0426441650551987</v>
      </c>
      <c r="G4159" s="122">
        <v>1.0539694070444938</v>
      </c>
      <c r="H4159" s="99">
        <v>6003.1666666666679</v>
      </c>
      <c r="I4159" s="53">
        <v>6259.1666968538684</v>
      </c>
      <c r="J4159" s="54">
        <v>5915.1558803888011</v>
      </c>
      <c r="K4159" s="55">
        <v>0.98533927322615289</v>
      </c>
      <c r="L4159" s="121">
        <v>6327.1540120559384</v>
      </c>
      <c r="M4159" s="54">
        <v>5923.7701692679375</v>
      </c>
      <c r="N4159" s="120">
        <v>0.98677423070067516</v>
      </c>
      <c r="O4159" s="123">
        <v>6054.7207444018859</v>
      </c>
      <c r="P4159" s="53">
        <v>6312.9192551892957</v>
      </c>
      <c r="Q4159" s="54">
        <v>5966.0010572419014</v>
      </c>
      <c r="R4159" s="55">
        <v>0.98534702244657391</v>
      </c>
      <c r="S4159" s="121">
        <v>6381.4904327972517</v>
      </c>
      <c r="T4159" s="54">
        <v>5974.6888162998739</v>
      </c>
      <c r="U4159" s="55">
        <v>0.98678189606415645</v>
      </c>
    </row>
    <row r="4160" spans="1:21" ht="13" x14ac:dyDescent="0.3">
      <c r="A4160" s="44" t="s">
        <v>3160</v>
      </c>
      <c r="B4160" s="44" t="s">
        <v>9468</v>
      </c>
      <c r="C4160" s="98" t="s">
        <v>1077</v>
      </c>
      <c r="D4160" s="98" t="s">
        <v>13166</v>
      </c>
      <c r="E4160" s="98" t="s">
        <v>463</v>
      </c>
      <c r="F4160" s="122">
        <v>1.0533745578722127</v>
      </c>
      <c r="G4160" s="122">
        <v>1.053881029104351</v>
      </c>
      <c r="H4160" s="99">
        <v>9378.5833333333321</v>
      </c>
      <c r="I4160" s="53">
        <v>9879.1610722177011</v>
      </c>
      <c r="J4160" s="54">
        <v>9336.1913078636426</v>
      </c>
      <c r="K4160" s="55">
        <v>0.99547991162812188</v>
      </c>
      <c r="L4160" s="121">
        <v>9883.9110548742465</v>
      </c>
      <c r="M4160" s="54">
        <v>9253.7683373913133</v>
      </c>
      <c r="N4160" s="120">
        <v>0.98669148724217204</v>
      </c>
      <c r="O4160" s="123">
        <v>9460.1823254391747</v>
      </c>
      <c r="P4160" s="53">
        <v>9965.1153744500116</v>
      </c>
      <c r="Q4160" s="54">
        <v>9417.4955288135716</v>
      </c>
      <c r="R4160" s="55">
        <v>0.99548774059979639</v>
      </c>
      <c r="S4160" s="121">
        <v>9969.9066846486294</v>
      </c>
      <c r="T4160" s="54">
        <v>9334.3538779251885</v>
      </c>
      <c r="U4160" s="55">
        <v>0.98669915196289359</v>
      </c>
    </row>
    <row r="4161" spans="1:21" ht="13" x14ac:dyDescent="0.3">
      <c r="A4161" s="44" t="s">
        <v>3159</v>
      </c>
      <c r="B4161" s="44" t="s">
        <v>9467</v>
      </c>
      <c r="C4161" s="98" t="s">
        <v>1077</v>
      </c>
      <c r="D4161" s="98" t="s">
        <v>13166</v>
      </c>
      <c r="E4161" s="98" t="s">
        <v>461</v>
      </c>
      <c r="F4161" s="122">
        <v>1.0536550118220742</v>
      </c>
      <c r="G4161" s="122">
        <v>1.0536901738036555</v>
      </c>
      <c r="H4161" s="99">
        <v>5850.666666666667</v>
      </c>
      <c r="I4161" s="53">
        <v>6164.5842558336826</v>
      </c>
      <c r="J4161" s="54">
        <v>5825.771796328012</v>
      </c>
      <c r="K4161" s="55">
        <v>0.9957449515145872</v>
      </c>
      <c r="L4161" s="121">
        <v>6164.7899768672542</v>
      </c>
      <c r="M4161" s="54">
        <v>5771.7575540573634</v>
      </c>
      <c r="N4161" s="120">
        <v>0.98651279980469975</v>
      </c>
      <c r="O4161" s="123">
        <v>5906.3268595093514</v>
      </c>
      <c r="P4161" s="53">
        <v>6223.2308969813603</v>
      </c>
      <c r="Q4161" s="54">
        <v>5881.2414051283422</v>
      </c>
      <c r="R4161" s="55">
        <v>0.99575278257067323</v>
      </c>
      <c r="S4161" s="121">
        <v>6223.4385751376067</v>
      </c>
      <c r="T4161" s="54">
        <v>5826.712308883788</v>
      </c>
      <c r="U4161" s="55">
        <v>0.98652046313735897</v>
      </c>
    </row>
    <row r="4162" spans="1:21" ht="13" x14ac:dyDescent="0.3">
      <c r="A4162" s="44" t="s">
        <v>3158</v>
      </c>
      <c r="B4162" s="44" t="s">
        <v>9466</v>
      </c>
      <c r="C4162" s="98" t="s">
        <v>1077</v>
      </c>
      <c r="D4162" s="98" t="s">
        <v>13166</v>
      </c>
      <c r="E4162" s="98" t="s">
        <v>461</v>
      </c>
      <c r="F4162" s="122">
        <v>1.0536550118220742</v>
      </c>
      <c r="G4162" s="122">
        <v>1.0536901738036555</v>
      </c>
      <c r="H4162" s="99">
        <v>12805.166666666668</v>
      </c>
      <c r="I4162" s="53">
        <v>13492.228035550299</v>
      </c>
      <c r="J4162" s="54">
        <v>12750.680061636209</v>
      </c>
      <c r="K4162" s="55">
        <v>0.9957449515145872</v>
      </c>
      <c r="L4162" s="121">
        <v>13492.678290584778</v>
      </c>
      <c r="M4162" s="54">
        <v>12632.460820299149</v>
      </c>
      <c r="N4162" s="120">
        <v>0.98651279980469975</v>
      </c>
      <c r="O4162" s="123">
        <v>12920.918909228434</v>
      </c>
      <c r="P4162" s="53">
        <v>13614.190966055148</v>
      </c>
      <c r="Q4162" s="54">
        <v>12866.04095723424</v>
      </c>
      <c r="R4162" s="55">
        <v>0.99575278257067312</v>
      </c>
      <c r="S4162" s="121">
        <v>13614.645291167848</v>
      </c>
      <c r="T4162" s="54">
        <v>12746.750906492294</v>
      </c>
      <c r="U4162" s="55">
        <v>0.98652046313735897</v>
      </c>
    </row>
    <row r="4163" spans="1:21" ht="13" x14ac:dyDescent="0.3">
      <c r="A4163" s="44" t="s">
        <v>3157</v>
      </c>
      <c r="B4163" s="44" t="s">
        <v>9465</v>
      </c>
      <c r="C4163" s="98" t="s">
        <v>1077</v>
      </c>
      <c r="D4163" s="98" t="s">
        <v>13166</v>
      </c>
      <c r="E4163" s="98" t="s">
        <v>463</v>
      </c>
      <c r="F4163" s="122">
        <v>1.0533745578722127</v>
      </c>
      <c r="G4163" s="122">
        <v>1.053881029104351</v>
      </c>
      <c r="H4163" s="99">
        <v>11606.5</v>
      </c>
      <c r="I4163" s="53">
        <v>12225.991805943837</v>
      </c>
      <c r="J4163" s="54">
        <v>11554.037594311796</v>
      </c>
      <c r="K4163" s="55">
        <v>0.99547991162812188</v>
      </c>
      <c r="L4163" s="121">
        <v>12231.870164299649</v>
      </c>
      <c r="M4163" s="54">
        <v>11452.034746676269</v>
      </c>
      <c r="N4163" s="120">
        <v>0.98669148724217193</v>
      </c>
      <c r="O4163" s="123">
        <v>11709.205633117363</v>
      </c>
      <c r="P4163" s="53">
        <v>12334.179306819824</v>
      </c>
      <c r="Q4163" s="54">
        <v>11656.370659930411</v>
      </c>
      <c r="R4163" s="55">
        <v>0.99548774059979639</v>
      </c>
      <c r="S4163" s="121">
        <v>12340.10968262419</v>
      </c>
      <c r="T4163" s="54">
        <v>11553.463268356039</v>
      </c>
      <c r="U4163" s="55">
        <v>0.98669915196289371</v>
      </c>
    </row>
    <row r="4164" spans="1:21" ht="13" x14ac:dyDescent="0.3">
      <c r="A4164" s="44" t="s">
        <v>3156</v>
      </c>
      <c r="B4164" s="44" t="s">
        <v>9177</v>
      </c>
      <c r="C4164" s="98" t="s">
        <v>1029</v>
      </c>
      <c r="D4164" s="98" t="s">
        <v>13166</v>
      </c>
      <c r="E4164" s="98" t="s">
        <v>464</v>
      </c>
      <c r="F4164" s="122">
        <v>1.0426441650551987</v>
      </c>
      <c r="G4164" s="122">
        <v>1.0539694070444938</v>
      </c>
      <c r="H4164" s="99">
        <v>5252.583333333333</v>
      </c>
      <c r="I4164" s="53">
        <v>5476.5753639661853</v>
      </c>
      <c r="J4164" s="54">
        <v>5175.5766442264694</v>
      </c>
      <c r="K4164" s="55">
        <v>0.98533927322615278</v>
      </c>
      <c r="L4164" s="121">
        <v>5536.0621412851242</v>
      </c>
      <c r="M4164" s="54">
        <v>5183.1138779411876</v>
      </c>
      <c r="N4164" s="120">
        <v>0.98677423070067516</v>
      </c>
      <c r="O4164" s="123">
        <v>5292.6194830058066</v>
      </c>
      <c r="P4164" s="53">
        <v>5518.3188218134665</v>
      </c>
      <c r="Q4164" s="54">
        <v>5215.066848522496</v>
      </c>
      <c r="R4164" s="55">
        <v>0.98534702244657368</v>
      </c>
      <c r="S4164" s="121">
        <v>5578.2590182157655</v>
      </c>
      <c r="T4164" s="54">
        <v>5222.6610885865657</v>
      </c>
      <c r="U4164" s="55">
        <v>0.98678189606415656</v>
      </c>
    </row>
    <row r="4165" spans="1:21" ht="13" x14ac:dyDescent="0.3">
      <c r="A4165" s="44" t="s">
        <v>3155</v>
      </c>
      <c r="B4165" s="44" t="s">
        <v>9464</v>
      </c>
      <c r="C4165" s="98" t="s">
        <v>1077</v>
      </c>
      <c r="D4165" s="98" t="s">
        <v>13166</v>
      </c>
      <c r="E4165" s="98" t="s">
        <v>463</v>
      </c>
      <c r="F4165" s="122">
        <v>1.0533745578722127</v>
      </c>
      <c r="G4165" s="122">
        <v>1.053881029104351</v>
      </c>
      <c r="H4165" s="99">
        <v>20037.25</v>
      </c>
      <c r="I4165" s="53">
        <v>21106.729359724992</v>
      </c>
      <c r="J4165" s="54">
        <v>19946.679859270582</v>
      </c>
      <c r="K4165" s="55">
        <v>0.99547991162812166</v>
      </c>
      <c r="L4165" s="121">
        <v>21116.877650421156</v>
      </c>
      <c r="M4165" s="54">
        <v>19770.58400274321</v>
      </c>
      <c r="N4165" s="120">
        <v>0.98669148724217193</v>
      </c>
      <c r="O4165" s="123">
        <v>20332.397968772071</v>
      </c>
      <c r="P4165" s="53">
        <v>21417.630720837155</v>
      </c>
      <c r="Q4165" s="54">
        <v>20240.652914908795</v>
      </c>
      <c r="R4165" s="55">
        <v>0.99548774059979617</v>
      </c>
      <c r="S4165" s="121">
        <v>21427.928495488726</v>
      </c>
      <c r="T4165" s="54">
        <v>20061.959833159464</v>
      </c>
      <c r="U4165" s="55">
        <v>0.98669915196289371</v>
      </c>
    </row>
    <row r="4166" spans="1:21" ht="13" x14ac:dyDescent="0.3">
      <c r="A4166" s="44" t="s">
        <v>3154</v>
      </c>
      <c r="B4166" s="44" t="s">
        <v>9463</v>
      </c>
      <c r="C4166" s="98" t="s">
        <v>1077</v>
      </c>
      <c r="D4166" s="98" t="s">
        <v>13166</v>
      </c>
      <c r="E4166" s="98" t="s">
        <v>462</v>
      </c>
      <c r="F4166" s="122">
        <v>1.0524680486729021</v>
      </c>
      <c r="G4166" s="122">
        <v>1.0534831561393325</v>
      </c>
      <c r="H4166" s="99">
        <v>11257.416666666668</v>
      </c>
      <c r="I4166" s="53">
        <v>11848.071352264475</v>
      </c>
      <c r="J4166" s="54">
        <v>11196.888072311636</v>
      </c>
      <c r="K4166" s="55">
        <v>0.99462322519035318</v>
      </c>
      <c r="L4166" s="121">
        <v>11859.498839975526</v>
      </c>
      <c r="M4166" s="54">
        <v>11103.403728888656</v>
      </c>
      <c r="N4166" s="120">
        <v>0.9863189804252297</v>
      </c>
      <c r="O4166" s="123">
        <v>11351.700789387756</v>
      </c>
      <c r="P4166" s="53">
        <v>11947.302378925575</v>
      </c>
      <c r="Q4166" s="54">
        <v>11290.754046199403</v>
      </c>
      <c r="R4166" s="55">
        <v>0.99463104742460007</v>
      </c>
      <c r="S4166" s="121">
        <v>11958.825575153565</v>
      </c>
      <c r="T4166" s="54">
        <v>11196.484923449383</v>
      </c>
      <c r="U4166" s="55">
        <v>0.98632664225228006</v>
      </c>
    </row>
    <row r="4167" spans="1:21" ht="13" x14ac:dyDescent="0.3">
      <c r="A4167" s="44" t="s">
        <v>3153</v>
      </c>
      <c r="B4167" s="44" t="s">
        <v>9462</v>
      </c>
      <c r="C4167" s="98" t="s">
        <v>1029</v>
      </c>
      <c r="D4167" s="98" t="s">
        <v>13166</v>
      </c>
      <c r="E4167" s="98" t="s">
        <v>464</v>
      </c>
      <c r="F4167" s="122">
        <v>1.0426441650551987</v>
      </c>
      <c r="G4167" s="122">
        <v>1.0539694070444938</v>
      </c>
      <c r="H4167" s="99">
        <v>13902.583333333332</v>
      </c>
      <c r="I4167" s="53">
        <v>14495.447391693653</v>
      </c>
      <c r="J4167" s="54">
        <v>13698.761357632691</v>
      </c>
      <c r="K4167" s="55">
        <v>0.98533927322615289</v>
      </c>
      <c r="L4167" s="121">
        <v>14652.897512219994</v>
      </c>
      <c r="M4167" s="54">
        <v>13718.710973502026</v>
      </c>
      <c r="N4167" s="120">
        <v>0.98677423070067505</v>
      </c>
      <c r="O4167" s="123">
        <v>14100.569333588988</v>
      </c>
      <c r="P4167" s="53">
        <v>14701.876339622831</v>
      </c>
      <c r="Q4167" s="54">
        <v>13893.954007653379</v>
      </c>
      <c r="R4167" s="55">
        <v>0.98534702244657379</v>
      </c>
      <c r="S4167" s="121">
        <v>14861.56869951256</v>
      </c>
      <c r="T4167" s="54">
        <v>13914.18654258304</v>
      </c>
      <c r="U4167" s="55">
        <v>0.98678189606415645</v>
      </c>
    </row>
    <row r="4168" spans="1:21" ht="13" x14ac:dyDescent="0.3">
      <c r="A4168" s="44" t="s">
        <v>3152</v>
      </c>
      <c r="B4168" s="44" t="s">
        <v>9461</v>
      </c>
      <c r="C4168" s="98" t="s">
        <v>1077</v>
      </c>
      <c r="D4168" s="98" t="s">
        <v>13166</v>
      </c>
      <c r="E4168" s="98" t="s">
        <v>461</v>
      </c>
      <c r="F4168" s="122">
        <v>1.0536550118220742</v>
      </c>
      <c r="G4168" s="122">
        <v>1.0536901738036555</v>
      </c>
      <c r="H4168" s="99">
        <v>11996.583333333332</v>
      </c>
      <c r="I4168" s="53">
        <v>12640.260153907831</v>
      </c>
      <c r="J4168" s="54">
        <v>11945.537289590704</v>
      </c>
      <c r="K4168" s="55">
        <v>0.9957449515145872</v>
      </c>
      <c r="L4168" s="121">
        <v>12640.681977550035</v>
      </c>
      <c r="M4168" s="54">
        <v>11834.783012257063</v>
      </c>
      <c r="N4168" s="120">
        <v>0.98651279980469975</v>
      </c>
      <c r="O4168" s="123">
        <v>12086.336292131382</v>
      </c>
      <c r="P4168" s="53">
        <v>12734.828808771255</v>
      </c>
      <c r="Q4168" s="54">
        <v>12035.002993974735</v>
      </c>
      <c r="R4168" s="55">
        <v>0.99575278257067301</v>
      </c>
      <c r="S4168" s="121">
        <v>12735.253788305345</v>
      </c>
      <c r="T4168" s="54">
        <v>11923.418076547321</v>
      </c>
      <c r="U4168" s="55">
        <v>0.98652046313735897</v>
      </c>
    </row>
    <row r="4169" spans="1:21" ht="13" x14ac:dyDescent="0.3">
      <c r="A4169" s="44" t="s">
        <v>3151</v>
      </c>
      <c r="B4169" s="44" t="s">
        <v>9082</v>
      </c>
      <c r="C4169" s="98" t="s">
        <v>1077</v>
      </c>
      <c r="D4169" s="98" t="s">
        <v>13166</v>
      </c>
      <c r="E4169" s="98" t="s">
        <v>461</v>
      </c>
      <c r="F4169" s="122">
        <v>1.0536550118220742</v>
      </c>
      <c r="G4169" s="122">
        <v>1.0536901738036555</v>
      </c>
      <c r="H4169" s="99">
        <v>5163.0833333333339</v>
      </c>
      <c r="I4169" s="53">
        <v>5440.1086306216885</v>
      </c>
      <c r="J4169" s="54">
        <v>5141.1141634157739</v>
      </c>
      <c r="K4169" s="55">
        <v>0.9957449515145872</v>
      </c>
      <c r="L4169" s="121">
        <v>5440.2901748627573</v>
      </c>
      <c r="M4169" s="54">
        <v>5093.4477947916494</v>
      </c>
      <c r="N4169" s="120">
        <v>0.98651279980469975</v>
      </c>
      <c r="O4169" s="123">
        <v>5210.4129027162398</v>
      </c>
      <c r="P4169" s="53">
        <v>5489.9776686093674</v>
      </c>
      <c r="Q4169" s="54">
        <v>5188.2831462218337</v>
      </c>
      <c r="R4169" s="55">
        <v>0.99575278257067312</v>
      </c>
      <c r="S4169" s="121">
        <v>5490.1608770518842</v>
      </c>
      <c r="T4169" s="54">
        <v>5140.178949924496</v>
      </c>
      <c r="U4169" s="55">
        <v>0.98652046313735897</v>
      </c>
    </row>
    <row r="4170" spans="1:21" ht="13" x14ac:dyDescent="0.3">
      <c r="A4170" s="44" t="s">
        <v>3150</v>
      </c>
      <c r="B4170" s="44" t="s">
        <v>9460</v>
      </c>
      <c r="C4170" s="98" t="s">
        <v>1077</v>
      </c>
      <c r="D4170" s="98" t="s">
        <v>13166</v>
      </c>
      <c r="E4170" s="98" t="s">
        <v>462</v>
      </c>
      <c r="F4170" s="122">
        <v>1.0524680486729021</v>
      </c>
      <c r="G4170" s="122">
        <v>1.0534831561393325</v>
      </c>
      <c r="H4170" s="99">
        <v>16627.166666666668</v>
      </c>
      <c r="I4170" s="53">
        <v>17499.561656625789</v>
      </c>
      <c r="J4170" s="54">
        <v>16537.766135777532</v>
      </c>
      <c r="K4170" s="55">
        <v>0.99462322519035296</v>
      </c>
      <c r="L4170" s="121">
        <v>17516.440017654706</v>
      </c>
      <c r="M4170" s="54">
        <v>16399.690074027032</v>
      </c>
      <c r="N4170" s="120">
        <v>0.9863189804252297</v>
      </c>
      <c r="O4170" s="123">
        <v>16784.855240337707</v>
      </c>
      <c r="P4170" s="53">
        <v>17665.523842055361</v>
      </c>
      <c r="Q4170" s="54">
        <v>16694.73814856738</v>
      </c>
      <c r="R4170" s="55">
        <v>0.99463104742459996</v>
      </c>
      <c r="S4170" s="121">
        <v>17682.562273932781</v>
      </c>
      <c r="T4170" s="54">
        <v>16555.349909892877</v>
      </c>
      <c r="U4170" s="55">
        <v>0.98632664225227995</v>
      </c>
    </row>
    <row r="4171" spans="1:21" ht="13" x14ac:dyDescent="0.3">
      <c r="A4171" s="44" t="s">
        <v>3149</v>
      </c>
      <c r="B4171" s="44" t="s">
        <v>9459</v>
      </c>
      <c r="C4171" s="98" t="s">
        <v>1029</v>
      </c>
      <c r="D4171" s="98" t="s">
        <v>13166</v>
      </c>
      <c r="E4171" s="98" t="s">
        <v>464</v>
      </c>
      <c r="F4171" s="122">
        <v>1.0426441650551987</v>
      </c>
      <c r="G4171" s="122">
        <v>1.0539694070444938</v>
      </c>
      <c r="H4171" s="99">
        <v>9175.1666666666679</v>
      </c>
      <c r="I4171" s="53">
        <v>9566.4339884089586</v>
      </c>
      <c r="J4171" s="54">
        <v>9040.6520550621572</v>
      </c>
      <c r="K4171" s="55">
        <v>0.98533927322615278</v>
      </c>
      <c r="L4171" s="121">
        <v>9670.3449712010733</v>
      </c>
      <c r="M4171" s="54">
        <v>9053.8180290504806</v>
      </c>
      <c r="N4171" s="120">
        <v>0.98677423070067527</v>
      </c>
      <c r="O4171" s="123">
        <v>9252.609846636602</v>
      </c>
      <c r="P4171" s="53">
        <v>9647.1796681279302</v>
      </c>
      <c r="Q4171" s="54">
        <v>9117.0315622432263</v>
      </c>
      <c r="R4171" s="55">
        <v>0.98534702244657391</v>
      </c>
      <c r="S4171" s="121">
        <v>9751.9677136736245</v>
      </c>
      <c r="T4171" s="54">
        <v>9130.3078880059493</v>
      </c>
      <c r="U4171" s="55">
        <v>0.98678189606415634</v>
      </c>
    </row>
    <row r="4172" spans="1:21" ht="13" x14ac:dyDescent="0.3">
      <c r="A4172" s="44" t="s">
        <v>3148</v>
      </c>
      <c r="B4172" s="44" t="s">
        <v>9458</v>
      </c>
      <c r="C4172" s="98" t="s">
        <v>1077</v>
      </c>
      <c r="D4172" s="98" t="s">
        <v>13166</v>
      </c>
      <c r="E4172" s="98" t="s">
        <v>461</v>
      </c>
      <c r="F4172" s="122">
        <v>1.0536550118220742</v>
      </c>
      <c r="G4172" s="122">
        <v>1.0536901738036555</v>
      </c>
      <c r="H4172" s="99">
        <v>18591.666666666664</v>
      </c>
      <c r="I4172" s="53">
        <v>19589.202761458728</v>
      </c>
      <c r="J4172" s="54">
        <v>18512.558223575365</v>
      </c>
      <c r="K4172" s="55">
        <v>0.9957449515145872</v>
      </c>
      <c r="L4172" s="121">
        <v>19589.856481299626</v>
      </c>
      <c r="M4172" s="54">
        <v>18340.91713636904</v>
      </c>
      <c r="N4172" s="120">
        <v>0.98651279980469975</v>
      </c>
      <c r="O4172" s="123">
        <v>18733.698102772942</v>
      </c>
      <c r="P4172" s="53">
        <v>19738.854895948392</v>
      </c>
      <c r="Q4172" s="54">
        <v>18654.132013675095</v>
      </c>
      <c r="R4172" s="55">
        <v>0.99575278257067301</v>
      </c>
      <c r="S4172" s="121">
        <v>19739.513609896032</v>
      </c>
      <c r="T4172" s="54">
        <v>18481.176528623026</v>
      </c>
      <c r="U4172" s="55">
        <v>0.98652046313735897</v>
      </c>
    </row>
    <row r="4173" spans="1:21" ht="13" x14ac:dyDescent="0.3">
      <c r="A4173" s="44" t="s">
        <v>3147</v>
      </c>
      <c r="B4173" s="44" t="s">
        <v>13412</v>
      </c>
      <c r="C4173" s="98" t="s">
        <v>1077</v>
      </c>
      <c r="D4173" s="98" t="s">
        <v>13166</v>
      </c>
      <c r="E4173" s="98" t="s">
        <v>463</v>
      </c>
      <c r="F4173" s="122">
        <v>1.0533745578722127</v>
      </c>
      <c r="G4173" s="122">
        <v>1.053881029104351</v>
      </c>
      <c r="H4173" s="99">
        <v>18629.75</v>
      </c>
      <c r="I4173" s="53">
        <v>19624.104669519853</v>
      </c>
      <c r="J4173" s="54">
        <v>18545.541883654001</v>
      </c>
      <c r="K4173" s="55">
        <v>0.99547991162812177</v>
      </c>
      <c r="L4173" s="121">
        <v>19633.540101956783</v>
      </c>
      <c r="M4173" s="54">
        <v>18381.815734449854</v>
      </c>
      <c r="N4173" s="120">
        <v>0.98669148724217204</v>
      </c>
      <c r="O4173" s="123">
        <v>18798.479304214561</v>
      </c>
      <c r="P4173" s="53">
        <v>19801.839825746953</v>
      </c>
      <c r="Q4173" s="54">
        <v>18713.655689264582</v>
      </c>
      <c r="R4173" s="55">
        <v>0.99548774059979617</v>
      </c>
      <c r="S4173" s="121">
        <v>19811.360714722487</v>
      </c>
      <c r="T4173" s="54">
        <v>18548.443587660517</v>
      </c>
      <c r="U4173" s="55">
        <v>0.98669915196289382</v>
      </c>
    </row>
    <row r="4174" spans="1:21" ht="13" x14ac:dyDescent="0.3">
      <c r="A4174" s="44" t="s">
        <v>3146</v>
      </c>
      <c r="B4174" s="44" t="s">
        <v>9457</v>
      </c>
      <c r="C4174" s="98" t="s">
        <v>1077</v>
      </c>
      <c r="D4174" s="98" t="s">
        <v>13166</v>
      </c>
      <c r="E4174" s="98" t="s">
        <v>462</v>
      </c>
      <c r="F4174" s="122">
        <v>1.0524680486729021</v>
      </c>
      <c r="G4174" s="122">
        <v>1.0534831561393325</v>
      </c>
      <c r="H4174" s="99">
        <v>5689.3333333333339</v>
      </c>
      <c r="I4174" s="53">
        <v>5987.841551583032</v>
      </c>
      <c r="J4174" s="54">
        <v>5658.7430691829832</v>
      </c>
      <c r="K4174" s="55">
        <v>0.99462322519035318</v>
      </c>
      <c r="L4174" s="121">
        <v>5993.6168363287097</v>
      </c>
      <c r="M4174" s="54">
        <v>5611.4974526326077</v>
      </c>
      <c r="N4174" s="120">
        <v>0.98631898042522981</v>
      </c>
      <c r="O4174" s="123">
        <v>5731.8616891066285</v>
      </c>
      <c r="P4174" s="53">
        <v>6032.6012871970179</v>
      </c>
      <c r="Q4174" s="54">
        <v>5701.0875955290621</v>
      </c>
      <c r="R4174" s="55">
        <v>0.99463104742459985</v>
      </c>
      <c r="S4174" s="121">
        <v>6038.4197427941763</v>
      </c>
      <c r="T4174" s="54">
        <v>5653.4878936710238</v>
      </c>
      <c r="U4174" s="55">
        <v>0.98632664225228017</v>
      </c>
    </row>
    <row r="4175" spans="1:21" ht="13" x14ac:dyDescent="0.3">
      <c r="A4175" s="44" t="s">
        <v>3145</v>
      </c>
      <c r="B4175" s="44" t="s">
        <v>9456</v>
      </c>
      <c r="C4175" s="98" t="s">
        <v>1019</v>
      </c>
      <c r="D4175" s="98" t="s">
        <v>13166</v>
      </c>
      <c r="E4175" s="98" t="s">
        <v>437</v>
      </c>
      <c r="F4175" s="122">
        <v>1.0230786589714838</v>
      </c>
      <c r="G4175" s="122">
        <v>1.0203067490160613</v>
      </c>
      <c r="H4175" s="99">
        <v>19495.166666666664</v>
      </c>
      <c r="I4175" s="53">
        <v>19945.088969758901</v>
      </c>
      <c r="J4175" s="54">
        <v>18848.884527016711</v>
      </c>
      <c r="K4175" s="55">
        <v>0.96684910928435497</v>
      </c>
      <c r="L4175" s="121">
        <v>19891.050123192948</v>
      </c>
      <c r="M4175" s="54">
        <v>18622.908361431866</v>
      </c>
      <c r="N4175" s="120">
        <v>0.95525771489165012</v>
      </c>
      <c r="O4175" s="123">
        <v>19667.525973504511</v>
      </c>
      <c r="P4175" s="53">
        <v>20121.426098259821</v>
      </c>
      <c r="Q4175" s="54">
        <v>19015.679517325505</v>
      </c>
      <c r="R4175" s="55">
        <v>0.96685671308851184</v>
      </c>
      <c r="S4175" s="121">
        <v>20066.909487215333</v>
      </c>
      <c r="T4175" s="54">
        <v>18787.701862684349</v>
      </c>
      <c r="U4175" s="55">
        <v>0.95526513543160263</v>
      </c>
    </row>
    <row r="4176" spans="1:21" ht="13" x14ac:dyDescent="0.3">
      <c r="A4176" s="44" t="s">
        <v>3144</v>
      </c>
      <c r="B4176" s="44" t="s">
        <v>9455</v>
      </c>
      <c r="C4176" s="98" t="s">
        <v>1019</v>
      </c>
      <c r="D4176" s="98" t="s">
        <v>13166</v>
      </c>
      <c r="E4176" s="98" t="s">
        <v>437</v>
      </c>
      <c r="F4176" s="122">
        <v>1.0230786589714838</v>
      </c>
      <c r="G4176" s="122">
        <v>1.0203067490160613</v>
      </c>
      <c r="H4176" s="99">
        <v>8729.9166666666679</v>
      </c>
      <c r="I4176" s="53">
        <v>8931.3914362661399</v>
      </c>
      <c r="J4176" s="54">
        <v>8440.5121532933135</v>
      </c>
      <c r="K4176" s="55">
        <v>0.96684910928435508</v>
      </c>
      <c r="L4176" s="121">
        <v>8907.1928933477993</v>
      </c>
      <c r="M4176" s="54">
        <v>8339.3202461945348</v>
      </c>
      <c r="N4176" s="120">
        <v>0.95525771489165034</v>
      </c>
      <c r="O4176" s="123">
        <v>8818.8055958879522</v>
      </c>
      <c r="P4176" s="53">
        <v>9022.331802771263</v>
      </c>
      <c r="Q4176" s="54">
        <v>8526.5213918068002</v>
      </c>
      <c r="R4176" s="55">
        <v>0.96685671308851184</v>
      </c>
      <c r="S4176" s="121">
        <v>8997.8868677450864</v>
      </c>
      <c r="T4176" s="54">
        <v>8424.2975219008804</v>
      </c>
      <c r="U4176" s="55">
        <v>0.95526513543160274</v>
      </c>
    </row>
    <row r="4177" spans="1:21" ht="13" x14ac:dyDescent="0.3">
      <c r="A4177" s="44" t="s">
        <v>3143</v>
      </c>
      <c r="B4177" s="44" t="s">
        <v>9454</v>
      </c>
      <c r="C4177" s="98" t="s">
        <v>1019</v>
      </c>
      <c r="D4177" s="98" t="s">
        <v>13166</v>
      </c>
      <c r="E4177" s="98" t="s">
        <v>437</v>
      </c>
      <c r="F4177" s="122">
        <v>1.0230786589714838</v>
      </c>
      <c r="G4177" s="122">
        <v>1.0203067490160613</v>
      </c>
      <c r="H4177" s="99">
        <v>7893.9166666666679</v>
      </c>
      <c r="I4177" s="53">
        <v>8076.0976773659795</v>
      </c>
      <c r="J4177" s="54">
        <v>7632.2262979315919</v>
      </c>
      <c r="K4177" s="55">
        <v>0.96684910928435497</v>
      </c>
      <c r="L4177" s="121">
        <v>8054.2164511703713</v>
      </c>
      <c r="M4177" s="54">
        <v>7540.7247965451143</v>
      </c>
      <c r="N4177" s="120">
        <v>0.95525771489165034</v>
      </c>
      <c r="O4177" s="123">
        <v>7973.7465791327595</v>
      </c>
      <c r="P4177" s="53">
        <v>8157.7699571575995</v>
      </c>
      <c r="Q4177" s="54">
        <v>7709.4704085010644</v>
      </c>
      <c r="R4177" s="55">
        <v>0.96685671308851173</v>
      </c>
      <c r="S4177" s="121">
        <v>8135.667449632886</v>
      </c>
      <c r="T4177" s="54">
        <v>7617.0421058125339</v>
      </c>
      <c r="U4177" s="55">
        <v>0.95526513543160263</v>
      </c>
    </row>
    <row r="4178" spans="1:21" ht="13" x14ac:dyDescent="0.3">
      <c r="A4178" s="44" t="s">
        <v>3142</v>
      </c>
      <c r="B4178" s="44" t="s">
        <v>9453</v>
      </c>
      <c r="C4178" s="98" t="s">
        <v>1019</v>
      </c>
      <c r="D4178" s="98" t="s">
        <v>13166</v>
      </c>
      <c r="E4178" s="98" t="s">
        <v>437</v>
      </c>
      <c r="F4178" s="122">
        <v>1.0230786589714838</v>
      </c>
      <c r="G4178" s="122">
        <v>1.0203067490160613</v>
      </c>
      <c r="H4178" s="99">
        <v>21458.083333333332</v>
      </c>
      <c r="I4178" s="53">
        <v>21953.30712076501</v>
      </c>
      <c r="J4178" s="54">
        <v>20746.728757782792</v>
      </c>
      <c r="K4178" s="55">
        <v>0.96684910928435486</v>
      </c>
      <c r="L4178" s="121">
        <v>21893.827245949062</v>
      </c>
      <c r="M4178" s="54">
        <v>20497.999650954607</v>
      </c>
      <c r="N4178" s="120">
        <v>0.95525771489165034</v>
      </c>
      <c r="O4178" s="123">
        <v>21693.452378104361</v>
      </c>
      <c r="P4178" s="53">
        <v>22194.108167452756</v>
      </c>
      <c r="Q4178" s="54">
        <v>20974.460061836144</v>
      </c>
      <c r="R4178" s="55">
        <v>0.96685671308851184</v>
      </c>
      <c r="S4178" s="121">
        <v>22133.975870838403</v>
      </c>
      <c r="T4178" s="54">
        <v>20722.998723948884</v>
      </c>
      <c r="U4178" s="55">
        <v>0.95526513543160263</v>
      </c>
    </row>
    <row r="4179" spans="1:21" ht="13" x14ac:dyDescent="0.3">
      <c r="A4179" s="44" t="s">
        <v>3141</v>
      </c>
      <c r="B4179" s="44" t="s">
        <v>9452</v>
      </c>
      <c r="C4179" s="98" t="s">
        <v>1019</v>
      </c>
      <c r="D4179" s="98" t="s">
        <v>13166</v>
      </c>
      <c r="E4179" s="98" t="s">
        <v>437</v>
      </c>
      <c r="F4179" s="122">
        <v>1.0230786589714838</v>
      </c>
      <c r="G4179" s="122">
        <v>1.0203067490160613</v>
      </c>
      <c r="H4179" s="99">
        <v>6619.2499999999991</v>
      </c>
      <c r="I4179" s="53">
        <v>6772.0134133969932</v>
      </c>
      <c r="J4179" s="54">
        <v>6399.8159666304664</v>
      </c>
      <c r="K4179" s="55">
        <v>0.96684910928435508</v>
      </c>
      <c r="L4179" s="121">
        <v>6753.6654484245628</v>
      </c>
      <c r="M4179" s="54">
        <v>6323.0896292965554</v>
      </c>
      <c r="N4179" s="120">
        <v>0.95525771489165034</v>
      </c>
      <c r="O4179" s="123">
        <v>6682.7686216224429</v>
      </c>
      <c r="P4179" s="53">
        <v>6836.9979596262001</v>
      </c>
      <c r="Q4179" s="54">
        <v>6461.2797038329199</v>
      </c>
      <c r="R4179" s="55">
        <v>0.96685671308851184</v>
      </c>
      <c r="S4179" s="121">
        <v>6818.4739267541399</v>
      </c>
      <c r="T4179" s="54">
        <v>6383.8158723922279</v>
      </c>
      <c r="U4179" s="55">
        <v>0.95526513543160274</v>
      </c>
    </row>
    <row r="4180" spans="1:21" ht="13" x14ac:dyDescent="0.3">
      <c r="A4180" s="44" t="s">
        <v>3140</v>
      </c>
      <c r="B4180" s="44" t="s">
        <v>9451</v>
      </c>
      <c r="C4180" s="98" t="s">
        <v>1019</v>
      </c>
      <c r="D4180" s="98" t="s">
        <v>13166</v>
      </c>
      <c r="E4180" s="98" t="s">
        <v>437</v>
      </c>
      <c r="F4180" s="122">
        <v>1.0230786589714838</v>
      </c>
      <c r="G4180" s="122">
        <v>1.0203067490160613</v>
      </c>
      <c r="H4180" s="99">
        <v>10713.333333333332</v>
      </c>
      <c r="I4180" s="53">
        <v>10960.582699781162</v>
      </c>
      <c r="J4180" s="54">
        <v>10358.176790799722</v>
      </c>
      <c r="K4180" s="55">
        <v>0.96684910928435497</v>
      </c>
      <c r="L4180" s="121">
        <v>10930.886304458736</v>
      </c>
      <c r="M4180" s="54">
        <v>10233.994318872547</v>
      </c>
      <c r="N4180" s="120">
        <v>0.95525771489165034</v>
      </c>
      <c r="O4180" s="123">
        <v>10818.60652358783</v>
      </c>
      <c r="P4180" s="53">
        <v>11068.285454092384</v>
      </c>
      <c r="Q4180" s="54">
        <v>10460.042343594061</v>
      </c>
      <c r="R4180" s="55">
        <v>0.96685671308851184</v>
      </c>
      <c r="S4180" s="121">
        <v>11038.297250965852</v>
      </c>
      <c r="T4180" s="54">
        <v>10334.63762593635</v>
      </c>
      <c r="U4180" s="55">
        <v>0.95526513543160274</v>
      </c>
    </row>
    <row r="4181" spans="1:21" ht="13" x14ac:dyDescent="0.3">
      <c r="A4181" s="44" t="s">
        <v>3139</v>
      </c>
      <c r="B4181" s="44" t="s">
        <v>13413</v>
      </c>
      <c r="C4181" s="98" t="s">
        <v>1019</v>
      </c>
      <c r="D4181" s="98" t="s">
        <v>13166</v>
      </c>
      <c r="E4181" s="98" t="s">
        <v>437</v>
      </c>
      <c r="F4181" s="122">
        <v>1.0230786589714838</v>
      </c>
      <c r="G4181" s="122">
        <v>1.0203067490160613</v>
      </c>
      <c r="H4181" s="99">
        <v>23856.166666666664</v>
      </c>
      <c r="I4181" s="53">
        <v>24406.735001533543</v>
      </c>
      <c r="J4181" s="54">
        <v>23065.313492605786</v>
      </c>
      <c r="K4181" s="55">
        <v>0.96684910928435508</v>
      </c>
      <c r="L4181" s="121">
        <v>24340.607855651993</v>
      </c>
      <c r="M4181" s="54">
        <v>22788.787256074356</v>
      </c>
      <c r="N4181" s="120">
        <v>0.95525771489165034</v>
      </c>
      <c r="O4181" s="123">
        <v>24074.945944035971</v>
      </c>
      <c r="P4181" s="53">
        <v>24630.563411235285</v>
      </c>
      <c r="Q4181" s="54">
        <v>23277.02310323422</v>
      </c>
      <c r="R4181" s="55">
        <v>0.96685671308851184</v>
      </c>
      <c r="S4181" s="121">
        <v>24563.829828896753</v>
      </c>
      <c r="T4181" s="54">
        <v>22997.956497738036</v>
      </c>
      <c r="U4181" s="55">
        <v>0.95526513543160263</v>
      </c>
    </row>
    <row r="4182" spans="1:21" ht="13" x14ac:dyDescent="0.3">
      <c r="A4182" s="44" t="s">
        <v>3138</v>
      </c>
      <c r="B4182" s="44" t="s">
        <v>9450</v>
      </c>
      <c r="C4182" s="98" t="s">
        <v>1019</v>
      </c>
      <c r="D4182" s="98" t="s">
        <v>13166</v>
      </c>
      <c r="E4182" s="98" t="s">
        <v>437</v>
      </c>
      <c r="F4182" s="122">
        <v>1.0230786589714838</v>
      </c>
      <c r="G4182" s="122">
        <v>1.0203067490160613</v>
      </c>
      <c r="H4182" s="99">
        <v>5991.1666666666661</v>
      </c>
      <c r="I4182" s="53">
        <v>6129.4347590079869</v>
      </c>
      <c r="J4182" s="54">
        <v>5792.554155240784</v>
      </c>
      <c r="K4182" s="55">
        <v>0.96684910928435497</v>
      </c>
      <c r="L4182" s="121">
        <v>6112.8277844800587</v>
      </c>
      <c r="M4182" s="54">
        <v>5723.1081795350246</v>
      </c>
      <c r="N4182" s="120">
        <v>0.95525771489165023</v>
      </c>
      <c r="O4182" s="123">
        <v>6043.9249427970717</v>
      </c>
      <c r="P4182" s="53">
        <v>6183.4106254011294</v>
      </c>
      <c r="Q4182" s="54">
        <v>5843.6094043464482</v>
      </c>
      <c r="R4182" s="55">
        <v>0.96685671308851173</v>
      </c>
      <c r="S4182" s="121">
        <v>6166.6574096823642</v>
      </c>
      <c r="T4182" s="54">
        <v>5773.5507790194861</v>
      </c>
      <c r="U4182" s="55">
        <v>0.95526513543160263</v>
      </c>
    </row>
    <row r="4183" spans="1:21" ht="13" x14ac:dyDescent="0.3">
      <c r="A4183" s="44" t="s">
        <v>3137</v>
      </c>
      <c r="B4183" s="44" t="s">
        <v>9449</v>
      </c>
      <c r="C4183" s="98" t="s">
        <v>1019</v>
      </c>
      <c r="D4183" s="98" t="s">
        <v>13166</v>
      </c>
      <c r="E4183" s="98" t="s">
        <v>437</v>
      </c>
      <c r="F4183" s="122">
        <v>1.0230786589714838</v>
      </c>
      <c r="G4183" s="122">
        <v>1.0203067490160613</v>
      </c>
      <c r="H4183" s="99">
        <v>16928</v>
      </c>
      <c r="I4183" s="53">
        <v>17318.675539069278</v>
      </c>
      <c r="J4183" s="54">
        <v>16366.821721965562</v>
      </c>
      <c r="K4183" s="55">
        <v>0.96684910928435497</v>
      </c>
      <c r="L4183" s="121">
        <v>17271.752647343885</v>
      </c>
      <c r="M4183" s="54">
        <v>16170.602597685855</v>
      </c>
      <c r="N4183" s="120">
        <v>0.95525771489165023</v>
      </c>
      <c r="O4183" s="123">
        <v>17103.992514424455</v>
      </c>
      <c r="P4183" s="53">
        <v>17498.729724715668</v>
      </c>
      <c r="Q4183" s="54">
        <v>16537.10998318694</v>
      </c>
      <c r="R4183" s="55">
        <v>0.96685671308851184</v>
      </c>
      <c r="S4183" s="121">
        <v>17451.318997587463</v>
      </c>
      <c r="T4183" s="54">
        <v>16338.847725712794</v>
      </c>
      <c r="U4183" s="55">
        <v>0.95526513543160263</v>
      </c>
    </row>
    <row r="4184" spans="1:21" ht="13" x14ac:dyDescent="0.3">
      <c r="A4184" s="44" t="s">
        <v>3136</v>
      </c>
      <c r="B4184" s="44" t="s">
        <v>9448</v>
      </c>
      <c r="C4184" s="98" t="s">
        <v>1019</v>
      </c>
      <c r="D4184" s="98" t="s">
        <v>13166</v>
      </c>
      <c r="E4184" s="98" t="s">
        <v>437</v>
      </c>
      <c r="F4184" s="122">
        <v>1.0230786589714838</v>
      </c>
      <c r="G4184" s="122">
        <v>1.0203067490160613</v>
      </c>
      <c r="H4184" s="99">
        <v>7827.4166666666661</v>
      </c>
      <c r="I4184" s="53">
        <v>8008.0629465443744</v>
      </c>
      <c r="J4184" s="54">
        <v>7567.9308321641811</v>
      </c>
      <c r="K4184" s="55">
        <v>0.96684910928435497</v>
      </c>
      <c r="L4184" s="121">
        <v>7986.3660523608014</v>
      </c>
      <c r="M4184" s="54">
        <v>7477.2001585048174</v>
      </c>
      <c r="N4184" s="120">
        <v>0.95525771489165023</v>
      </c>
      <c r="O4184" s="123">
        <v>7900.2467277296118</v>
      </c>
      <c r="P4184" s="53">
        <v>8082.5738277494638</v>
      </c>
      <c r="Q4184" s="54">
        <v>7638.4065837609232</v>
      </c>
      <c r="R4184" s="55">
        <v>0.96685671308851173</v>
      </c>
      <c r="S4184" s="121">
        <v>8060.675055194577</v>
      </c>
      <c r="T4184" s="54">
        <v>7546.8302603077036</v>
      </c>
      <c r="U4184" s="55">
        <v>0.95526513543160274</v>
      </c>
    </row>
    <row r="4185" spans="1:21" ht="13" x14ac:dyDescent="0.3">
      <c r="A4185" s="44" t="s">
        <v>3135</v>
      </c>
      <c r="B4185" s="44" t="s">
        <v>9447</v>
      </c>
      <c r="C4185" s="98" t="s">
        <v>1019</v>
      </c>
      <c r="D4185" s="98" t="s">
        <v>13166</v>
      </c>
      <c r="E4185" s="98" t="s">
        <v>437</v>
      </c>
      <c r="F4185" s="122">
        <v>1.0230786589714838</v>
      </c>
      <c r="G4185" s="122">
        <v>1.0203067490160613</v>
      </c>
      <c r="H4185" s="99">
        <v>6704.3333333333339</v>
      </c>
      <c r="I4185" s="53">
        <v>6859.0603559644851</v>
      </c>
      <c r="J4185" s="54">
        <v>6482.0787116787451</v>
      </c>
      <c r="K4185" s="55">
        <v>0.96684910928435508</v>
      </c>
      <c r="L4185" s="121">
        <v>6840.4765476533476</v>
      </c>
      <c r="M4185" s="54">
        <v>6404.3661398719214</v>
      </c>
      <c r="N4185" s="120">
        <v>0.95525771489165034</v>
      </c>
      <c r="O4185" s="123">
        <v>6768.1420401854994</v>
      </c>
      <c r="P4185" s="53">
        <v>6924.3416822015024</v>
      </c>
      <c r="Q4185" s="54">
        <v>6543.8235666899254</v>
      </c>
      <c r="R4185" s="55">
        <v>0.96685671308851173</v>
      </c>
      <c r="S4185" s="121">
        <v>6905.5810019005994</v>
      </c>
      <c r="T4185" s="54">
        <v>6465.3701226381245</v>
      </c>
      <c r="U4185" s="55">
        <v>0.95526513543160263</v>
      </c>
    </row>
    <row r="4186" spans="1:21" ht="13" x14ac:dyDescent="0.3">
      <c r="A4186" s="44" t="s">
        <v>3134</v>
      </c>
      <c r="B4186" s="44" t="s">
        <v>9446</v>
      </c>
      <c r="C4186" s="98" t="s">
        <v>1019</v>
      </c>
      <c r="D4186" s="98" t="s">
        <v>13166</v>
      </c>
      <c r="E4186" s="98" t="s">
        <v>437</v>
      </c>
      <c r="F4186" s="122">
        <v>1.0230786589714838</v>
      </c>
      <c r="G4186" s="122">
        <v>1.0203067490160613</v>
      </c>
      <c r="H4186" s="99">
        <v>16854.083333333332</v>
      </c>
      <c r="I4186" s="53">
        <v>17243.0529748603</v>
      </c>
      <c r="J4186" s="54">
        <v>16295.355458637625</v>
      </c>
      <c r="K4186" s="55">
        <v>0.96684910928435497</v>
      </c>
      <c r="L4186" s="121">
        <v>17196.334973479115</v>
      </c>
      <c r="M4186" s="54">
        <v>16099.993131593448</v>
      </c>
      <c r="N4186" s="120">
        <v>0.95525771489165034</v>
      </c>
      <c r="O4186" s="123">
        <v>17010.060321037607</v>
      </c>
      <c r="P4186" s="53">
        <v>17402.629702271202</v>
      </c>
      <c r="Q4186" s="54">
        <v>16446.291011435736</v>
      </c>
      <c r="R4186" s="55">
        <v>0.96685671308851184</v>
      </c>
      <c r="S4186" s="121">
        <v>17355.47934672498</v>
      </c>
      <c r="T4186" s="54">
        <v>16249.117576275719</v>
      </c>
      <c r="U4186" s="55">
        <v>0.95526513543160263</v>
      </c>
    </row>
    <row r="4187" spans="1:21" ht="13" x14ac:dyDescent="0.3">
      <c r="A4187" s="44" t="s">
        <v>3133</v>
      </c>
      <c r="B4187" s="44" t="s">
        <v>9445</v>
      </c>
      <c r="C4187" s="98" t="s">
        <v>1019</v>
      </c>
      <c r="D4187" s="98" t="s">
        <v>13166</v>
      </c>
      <c r="E4187" s="98" t="s">
        <v>436</v>
      </c>
      <c r="F4187" s="122">
        <v>1.0276910035310352</v>
      </c>
      <c r="G4187" s="122">
        <v>1.0140106335711387</v>
      </c>
      <c r="H4187" s="99">
        <v>2453.083333333333</v>
      </c>
      <c r="I4187" s="53">
        <v>2521.0116725785897</v>
      </c>
      <c r="J4187" s="54">
        <v>2382.4540456923069</v>
      </c>
      <c r="K4187" s="55">
        <v>0.97120795421774253</v>
      </c>
      <c r="L4187" s="121">
        <v>2487.4525850361338</v>
      </c>
      <c r="M4187" s="54">
        <v>2328.8665634863314</v>
      </c>
      <c r="N4187" s="120">
        <v>0.94936300444460986</v>
      </c>
      <c r="O4187" s="123">
        <v>2495.9102352135415</v>
      </c>
      <c r="P4187" s="53">
        <v>2565.0244943499865</v>
      </c>
      <c r="Q4187" s="54">
        <v>2424.0669374258496</v>
      </c>
      <c r="R4187" s="55">
        <v>0.97121559230212251</v>
      </c>
      <c r="S4187" s="121">
        <v>2530.8795189455732</v>
      </c>
      <c r="T4187" s="54">
        <v>2369.543246438483</v>
      </c>
      <c r="U4187" s="55">
        <v>0.9493703791938467</v>
      </c>
    </row>
    <row r="4188" spans="1:21" ht="13" x14ac:dyDescent="0.3">
      <c r="A4188" s="44" t="s">
        <v>3132</v>
      </c>
      <c r="B4188" s="44" t="s">
        <v>9444</v>
      </c>
      <c r="C4188" s="98" t="s">
        <v>1019</v>
      </c>
      <c r="D4188" s="98" t="s">
        <v>13166</v>
      </c>
      <c r="E4188" s="98" t="s">
        <v>437</v>
      </c>
      <c r="F4188" s="122">
        <v>1.0230786589714838</v>
      </c>
      <c r="G4188" s="122">
        <v>1.0203067490160613</v>
      </c>
      <c r="H4188" s="99">
        <v>14283.666666666668</v>
      </c>
      <c r="I4188" s="53">
        <v>14613.314538529017</v>
      </c>
      <c r="J4188" s="54">
        <v>13810.150393981299</v>
      </c>
      <c r="K4188" s="55">
        <v>0.96684910928435497</v>
      </c>
      <c r="L4188" s="121">
        <v>14573.721500695749</v>
      </c>
      <c r="M4188" s="54">
        <v>13644.582780274035</v>
      </c>
      <c r="N4188" s="120">
        <v>0.95525771489165012</v>
      </c>
      <c r="O4188" s="123">
        <v>14417.962999879886</v>
      </c>
      <c r="P4188" s="53">
        <v>14750.710251017585</v>
      </c>
      <c r="Q4188" s="54">
        <v>13940.104315495646</v>
      </c>
      <c r="R4188" s="55">
        <v>0.96685671308851173</v>
      </c>
      <c r="S4188" s="121">
        <v>14710.744955841306</v>
      </c>
      <c r="T4188" s="54">
        <v>13772.977377728097</v>
      </c>
      <c r="U4188" s="55">
        <v>0.95526513543160274</v>
      </c>
    </row>
    <row r="4189" spans="1:21" ht="13" x14ac:dyDescent="0.3">
      <c r="A4189" s="44" t="s">
        <v>3131</v>
      </c>
      <c r="B4189" s="44" t="s">
        <v>9443</v>
      </c>
      <c r="C4189" s="98" t="s">
        <v>1019</v>
      </c>
      <c r="D4189" s="98" t="s">
        <v>13166</v>
      </c>
      <c r="E4189" s="98" t="s">
        <v>437</v>
      </c>
      <c r="F4189" s="122">
        <v>1.0230786589714838</v>
      </c>
      <c r="G4189" s="122">
        <v>1.0203067490160613</v>
      </c>
      <c r="H4189" s="99">
        <v>9852.3333333333339</v>
      </c>
      <c r="I4189" s="53">
        <v>10079.711974406715</v>
      </c>
      <c r="J4189" s="54">
        <v>9525.7197077058936</v>
      </c>
      <c r="K4189" s="55">
        <v>0.96684910928435497</v>
      </c>
      <c r="L4189" s="121">
        <v>10052.402193555909</v>
      </c>
      <c r="M4189" s="54">
        <v>9411.5174263508361</v>
      </c>
      <c r="N4189" s="120">
        <v>0.95525771489165023</v>
      </c>
      <c r="O4189" s="123">
        <v>9955.5629886722545</v>
      </c>
      <c r="P4189" s="53">
        <v>10185.324031756947</v>
      </c>
      <c r="Q4189" s="54">
        <v>9625.6029081732977</v>
      </c>
      <c r="R4189" s="55">
        <v>0.96685671308851184</v>
      </c>
      <c r="S4189" s="121">
        <v>10157.728107596811</v>
      </c>
      <c r="T4189" s="54">
        <v>9510.2022266718523</v>
      </c>
      <c r="U4189" s="55">
        <v>0.95526513543160263</v>
      </c>
    </row>
    <row r="4190" spans="1:21" ht="13" x14ac:dyDescent="0.3">
      <c r="A4190" s="44" t="s">
        <v>3130</v>
      </c>
      <c r="B4190" s="44" t="s">
        <v>9442</v>
      </c>
      <c r="C4190" s="98" t="s">
        <v>1019</v>
      </c>
      <c r="D4190" s="98" t="s">
        <v>13166</v>
      </c>
      <c r="E4190" s="98" t="s">
        <v>437</v>
      </c>
      <c r="F4190" s="122">
        <v>1.0230786589714838</v>
      </c>
      <c r="G4190" s="122">
        <v>1.0203067490160613</v>
      </c>
      <c r="H4190" s="99">
        <v>16819.25</v>
      </c>
      <c r="I4190" s="53">
        <v>17207.415734906128</v>
      </c>
      <c r="J4190" s="54">
        <v>16261.676881330886</v>
      </c>
      <c r="K4190" s="55">
        <v>0.96684910928435486</v>
      </c>
      <c r="L4190" s="121">
        <v>17160.794288388388</v>
      </c>
      <c r="M4190" s="54">
        <v>16066.718321191387</v>
      </c>
      <c r="N4190" s="120">
        <v>0.95525771489165012</v>
      </c>
      <c r="O4190" s="123">
        <v>16972.1836774449</v>
      </c>
      <c r="P4190" s="53">
        <v>17363.878916538033</v>
      </c>
      <c r="Q4190" s="54">
        <v>16409.669724308867</v>
      </c>
      <c r="R4190" s="55">
        <v>0.96685671308851184</v>
      </c>
      <c r="S4190" s="121">
        <v>17316.833551637268</v>
      </c>
      <c r="T4190" s="54">
        <v>16212.935339204441</v>
      </c>
      <c r="U4190" s="55">
        <v>0.95526513543160285</v>
      </c>
    </row>
    <row r="4191" spans="1:21" ht="13" x14ac:dyDescent="0.3">
      <c r="A4191" s="44" t="s">
        <v>3129</v>
      </c>
      <c r="B4191" s="44" t="s">
        <v>9441</v>
      </c>
      <c r="C4191" s="98" t="s">
        <v>1019</v>
      </c>
      <c r="D4191" s="98" t="s">
        <v>13166</v>
      </c>
      <c r="E4191" s="98" t="s">
        <v>437</v>
      </c>
      <c r="F4191" s="122">
        <v>1.0230786589714838</v>
      </c>
      <c r="G4191" s="122">
        <v>1.0203067490160613</v>
      </c>
      <c r="H4191" s="99">
        <v>4840.0833333333339</v>
      </c>
      <c r="I4191" s="53">
        <v>4951.7859659768965</v>
      </c>
      <c r="J4191" s="54">
        <v>4679.6302596953856</v>
      </c>
      <c r="K4191" s="55">
        <v>0.96684910928435497</v>
      </c>
      <c r="L4191" s="121">
        <v>4938.3696908001557</v>
      </c>
      <c r="M4191" s="54">
        <v>4623.5269448851623</v>
      </c>
      <c r="N4191" s="120">
        <v>0.95525771489165023</v>
      </c>
      <c r="O4191" s="123">
        <v>4891.1956775821254</v>
      </c>
      <c r="P4191" s="53">
        <v>5004.0779145878387</v>
      </c>
      <c r="Q4191" s="54">
        <v>4729.0853758997901</v>
      </c>
      <c r="R4191" s="55">
        <v>0.96685671308851173</v>
      </c>
      <c r="S4191" s="121">
        <v>4990.5199605952293</v>
      </c>
      <c r="T4191" s="54">
        <v>4672.3887013679587</v>
      </c>
      <c r="U4191" s="55">
        <v>0.95526513543160263</v>
      </c>
    </row>
    <row r="4192" spans="1:21" ht="13" x14ac:dyDescent="0.3">
      <c r="A4192" s="44" t="s">
        <v>3128</v>
      </c>
      <c r="B4192" s="44" t="s">
        <v>9440</v>
      </c>
      <c r="C4192" s="98" t="s">
        <v>1019</v>
      </c>
      <c r="D4192" s="98" t="s">
        <v>13166</v>
      </c>
      <c r="E4192" s="98" t="s">
        <v>437</v>
      </c>
      <c r="F4192" s="122">
        <v>1.0230786589714838</v>
      </c>
      <c r="G4192" s="122">
        <v>1.0203067490160613</v>
      </c>
      <c r="H4192" s="99">
        <v>6702.083333333333</v>
      </c>
      <c r="I4192" s="53">
        <v>6856.7584289817978</v>
      </c>
      <c r="J4192" s="54">
        <v>6479.9033011828533</v>
      </c>
      <c r="K4192" s="55">
        <v>0.96684910928435486</v>
      </c>
      <c r="L4192" s="121">
        <v>6838.1808574680608</v>
      </c>
      <c r="M4192" s="54">
        <v>6402.216810013414</v>
      </c>
      <c r="N4192" s="120">
        <v>0.95525771489165023</v>
      </c>
      <c r="O4192" s="123">
        <v>6765.2187052038535</v>
      </c>
      <c r="P4192" s="53">
        <v>6921.3508805687561</v>
      </c>
      <c r="Q4192" s="54">
        <v>6540.9971206383152</v>
      </c>
      <c r="R4192" s="55">
        <v>0.96685671308851173</v>
      </c>
      <c r="S4192" s="121">
        <v>6902.5983034891915</v>
      </c>
      <c r="T4192" s="54">
        <v>6462.5775626509712</v>
      </c>
      <c r="U4192" s="55">
        <v>0.95526513543160274</v>
      </c>
    </row>
    <row r="4193" spans="1:21" ht="13" x14ac:dyDescent="0.3">
      <c r="A4193" s="44" t="s">
        <v>3127</v>
      </c>
      <c r="B4193" s="44" t="s">
        <v>9439</v>
      </c>
      <c r="C4193" s="98" t="s">
        <v>1019</v>
      </c>
      <c r="D4193" s="98" t="s">
        <v>13166</v>
      </c>
      <c r="E4193" s="98" t="s">
        <v>437</v>
      </c>
      <c r="F4193" s="122">
        <v>1.0230786589714838</v>
      </c>
      <c r="G4193" s="122">
        <v>1.0203067490160613</v>
      </c>
      <c r="H4193" s="99">
        <v>17772.916666666664</v>
      </c>
      <c r="I4193" s="53">
        <v>18183.091749345265</v>
      </c>
      <c r="J4193" s="54">
        <v>17183.728648551732</v>
      </c>
      <c r="K4193" s="55">
        <v>0.96684910928435508</v>
      </c>
      <c r="L4193" s="121">
        <v>18133.826824700038</v>
      </c>
      <c r="M4193" s="54">
        <v>16977.715761959724</v>
      </c>
      <c r="N4193" s="120">
        <v>0.95525771489165023</v>
      </c>
      <c r="O4193" s="123">
        <v>17941.396173427533</v>
      </c>
      <c r="P4193" s="53">
        <v>18355.459537186351</v>
      </c>
      <c r="Q4193" s="54">
        <v>17346.759332458947</v>
      </c>
      <c r="R4193" s="55">
        <v>0.96685671308851173</v>
      </c>
      <c r="S4193" s="121">
        <v>18305.727602519048</v>
      </c>
      <c r="T4193" s="54">
        <v>17138.790245441291</v>
      </c>
      <c r="U4193" s="55">
        <v>0.95526513543160274</v>
      </c>
    </row>
    <row r="4194" spans="1:21" ht="13" x14ac:dyDescent="0.3">
      <c r="A4194" s="44" t="s">
        <v>3126</v>
      </c>
      <c r="B4194" s="44" t="s">
        <v>9438</v>
      </c>
      <c r="C4194" s="98" t="s">
        <v>1019</v>
      </c>
      <c r="D4194" s="98" t="s">
        <v>13166</v>
      </c>
      <c r="E4194" s="98" t="s">
        <v>437</v>
      </c>
      <c r="F4194" s="122">
        <v>1.0230786589714838</v>
      </c>
      <c r="G4194" s="122">
        <v>1.0203067490160613</v>
      </c>
      <c r="H4194" s="99">
        <v>16038.583333333334</v>
      </c>
      <c r="I4194" s="53">
        <v>16408.732328469057</v>
      </c>
      <c r="J4194" s="54">
        <v>15506.890010016235</v>
      </c>
      <c r="K4194" s="55">
        <v>0.96684910928435497</v>
      </c>
      <c r="L4194" s="121">
        <v>16364.274819656519</v>
      </c>
      <c r="M4194" s="54">
        <v>15320.980465099308</v>
      </c>
      <c r="N4194" s="120">
        <v>0.95525771489165034</v>
      </c>
      <c r="O4194" s="123">
        <v>16181.996899131855</v>
      </c>
      <c r="P4194" s="53">
        <v>16555.455687044527</v>
      </c>
      <c r="Q4194" s="54">
        <v>15645.672333103115</v>
      </c>
      <c r="R4194" s="55">
        <v>0.96685671308851184</v>
      </c>
      <c r="S4194" s="121">
        <v>16510.600648741209</v>
      </c>
      <c r="T4194" s="54">
        <v>15458.097459402967</v>
      </c>
      <c r="U4194" s="55">
        <v>0.95526513543160274</v>
      </c>
    </row>
    <row r="4195" spans="1:21" ht="13" x14ac:dyDescent="0.3">
      <c r="A4195" s="44" t="s">
        <v>3125</v>
      </c>
      <c r="B4195" s="44" t="s">
        <v>9437</v>
      </c>
      <c r="C4195" s="98" t="s">
        <v>1019</v>
      </c>
      <c r="D4195" s="98" t="s">
        <v>13166</v>
      </c>
      <c r="E4195" s="98" t="s">
        <v>437</v>
      </c>
      <c r="F4195" s="122">
        <v>1.0230786589714838</v>
      </c>
      <c r="G4195" s="122">
        <v>1.0203067490160613</v>
      </c>
      <c r="H4195" s="99">
        <v>18818.166666666664</v>
      </c>
      <c r="I4195" s="53">
        <v>19252.464717635208</v>
      </c>
      <c r="J4195" s="54">
        <v>18194.327680031205</v>
      </c>
      <c r="K4195" s="55">
        <v>0.96684910928435508</v>
      </c>
      <c r="L4195" s="121">
        <v>19200.302454109074</v>
      </c>
      <c r="M4195" s="54">
        <v>17976.198888450221</v>
      </c>
      <c r="N4195" s="120">
        <v>0.95525771489165023</v>
      </c>
      <c r="O4195" s="123">
        <v>18995.780110106221</v>
      </c>
      <c r="P4195" s="53">
        <v>19434.177241164656</v>
      </c>
      <c r="Q4195" s="54">
        <v>18366.19751980943</v>
      </c>
      <c r="R4195" s="55">
        <v>0.96685671308851173</v>
      </c>
      <c r="S4195" s="121">
        <v>19381.52264916644</v>
      </c>
      <c r="T4195" s="54">
        <v>18146.006459509565</v>
      </c>
      <c r="U4195" s="55">
        <v>0.95526513543160274</v>
      </c>
    </row>
    <row r="4196" spans="1:21" ht="13" x14ac:dyDescent="0.3">
      <c r="A4196" s="44" t="s">
        <v>3124</v>
      </c>
      <c r="B4196" s="44" t="s">
        <v>9436</v>
      </c>
      <c r="C4196" s="98" t="s">
        <v>1019</v>
      </c>
      <c r="D4196" s="98" t="s">
        <v>13166</v>
      </c>
      <c r="E4196" s="98" t="s">
        <v>437</v>
      </c>
      <c r="F4196" s="122">
        <v>1.0230786589714838</v>
      </c>
      <c r="G4196" s="122">
        <v>1.0203067490160613</v>
      </c>
      <c r="H4196" s="99">
        <v>8223.8333333333321</v>
      </c>
      <c r="I4196" s="53">
        <v>8413.6283782716528</v>
      </c>
      <c r="J4196" s="54">
        <v>7951.2059332363206</v>
      </c>
      <c r="K4196" s="55">
        <v>0.96684910928435508</v>
      </c>
      <c r="L4196" s="121">
        <v>8390.8326527832505</v>
      </c>
      <c r="M4196" s="54">
        <v>7855.8802376497815</v>
      </c>
      <c r="N4196" s="120">
        <v>0.95525771489165023</v>
      </c>
      <c r="O4196" s="123">
        <v>8308.4673984339661</v>
      </c>
      <c r="P4196" s="53">
        <v>8500.2156840981152</v>
      </c>
      <c r="Q4196" s="54">
        <v>8033.0974796529235</v>
      </c>
      <c r="R4196" s="55">
        <v>0.96685671308851184</v>
      </c>
      <c r="S4196" s="121">
        <v>8477.1853606020923</v>
      </c>
      <c r="T4196" s="54">
        <v>7936.7892345940782</v>
      </c>
      <c r="U4196" s="55">
        <v>0.95526513543160263</v>
      </c>
    </row>
    <row r="4197" spans="1:21" ht="13" x14ac:dyDescent="0.3">
      <c r="A4197" s="44" t="s">
        <v>3123</v>
      </c>
      <c r="B4197" s="44" t="s">
        <v>9435</v>
      </c>
      <c r="C4197" s="98" t="s">
        <v>1019</v>
      </c>
      <c r="D4197" s="98" t="s">
        <v>13166</v>
      </c>
      <c r="E4197" s="98" t="s">
        <v>437</v>
      </c>
      <c r="F4197" s="122">
        <v>1.0230786589714838</v>
      </c>
      <c r="G4197" s="122">
        <v>1.0203067490160613</v>
      </c>
      <c r="H4197" s="99">
        <v>12370.416666666668</v>
      </c>
      <c r="I4197" s="53">
        <v>12655.909294251827</v>
      </c>
      <c r="J4197" s="54">
        <v>11960.326335643007</v>
      </c>
      <c r="K4197" s="55">
        <v>0.96684910928435497</v>
      </c>
      <c r="L4197" s="121">
        <v>12621.619613140771</v>
      </c>
      <c r="M4197" s="54">
        <v>11816.935957257587</v>
      </c>
      <c r="N4197" s="120">
        <v>0.95525771489165034</v>
      </c>
      <c r="O4197" s="123">
        <v>12485.651047515477</v>
      </c>
      <c r="P4197" s="53">
        <v>12773.803130078037</v>
      </c>
      <c r="Q4197" s="54">
        <v>12071.835532570949</v>
      </c>
      <c r="R4197" s="55">
        <v>0.96685671308851184</v>
      </c>
      <c r="S4197" s="121">
        <v>12739.194029639497</v>
      </c>
      <c r="T4197" s="54">
        <v>11927.107138856603</v>
      </c>
      <c r="U4197" s="55">
        <v>0.95526513543160263</v>
      </c>
    </row>
    <row r="4198" spans="1:21" ht="13" x14ac:dyDescent="0.3">
      <c r="A4198" s="44" t="s">
        <v>3122</v>
      </c>
      <c r="B4198" s="44" t="s">
        <v>9434</v>
      </c>
      <c r="C4198" s="98" t="s">
        <v>1019</v>
      </c>
      <c r="D4198" s="98" t="s">
        <v>13166</v>
      </c>
      <c r="E4198" s="98" t="s">
        <v>437</v>
      </c>
      <c r="F4198" s="122">
        <v>1.0230786589714838</v>
      </c>
      <c r="G4198" s="122">
        <v>1.0203067490160613</v>
      </c>
      <c r="H4198" s="99">
        <v>11900.416666666668</v>
      </c>
      <c r="I4198" s="53">
        <v>12175.062324535229</v>
      </c>
      <c r="J4198" s="54">
        <v>11505.90725427936</v>
      </c>
      <c r="K4198" s="55">
        <v>0.96684910928435497</v>
      </c>
      <c r="L4198" s="121">
        <v>12142.075441103221</v>
      </c>
      <c r="M4198" s="54">
        <v>11367.96483125851</v>
      </c>
      <c r="N4198" s="120">
        <v>0.95525771489165023</v>
      </c>
      <c r="O4198" s="123">
        <v>12021.380791186632</v>
      </c>
      <c r="P4198" s="53">
        <v>12298.818138832774</v>
      </c>
      <c r="Q4198" s="54">
        <v>11622.95271855208</v>
      </c>
      <c r="R4198" s="55">
        <v>0.96685671308851184</v>
      </c>
      <c r="S4198" s="121">
        <v>12265.495953739759</v>
      </c>
      <c r="T4198" s="54">
        <v>11483.605949567764</v>
      </c>
      <c r="U4198" s="55">
        <v>0.95526513543160263</v>
      </c>
    </row>
    <row r="4199" spans="1:21" ht="13" x14ac:dyDescent="0.3">
      <c r="A4199" s="44" t="s">
        <v>3121</v>
      </c>
      <c r="B4199" s="44" t="s">
        <v>9433</v>
      </c>
      <c r="C4199" s="98" t="s">
        <v>1019</v>
      </c>
      <c r="D4199" s="98" t="s">
        <v>13166</v>
      </c>
      <c r="E4199" s="98" t="s">
        <v>437</v>
      </c>
      <c r="F4199" s="122">
        <v>1.0230786589714838</v>
      </c>
      <c r="G4199" s="122">
        <v>1.0203067490160613</v>
      </c>
      <c r="H4199" s="99">
        <v>5195.75</v>
      </c>
      <c r="I4199" s="53">
        <v>5315.6609423510863</v>
      </c>
      <c r="J4199" s="54">
        <v>5023.5062595641866</v>
      </c>
      <c r="K4199" s="55">
        <v>0.96684910928435486</v>
      </c>
      <c r="L4199" s="121">
        <v>5301.2587912002009</v>
      </c>
      <c r="M4199" s="54">
        <v>4963.2802721482922</v>
      </c>
      <c r="N4199" s="120">
        <v>0.95525771489165034</v>
      </c>
      <c r="O4199" s="123">
        <v>5250.2101090476226</v>
      </c>
      <c r="P4199" s="53">
        <v>5371.3779176829694</v>
      </c>
      <c r="Q4199" s="54">
        <v>5076.2008890578618</v>
      </c>
      <c r="R4199" s="55">
        <v>0.96685671308851184</v>
      </c>
      <c r="S4199" s="121">
        <v>5356.8248080136409</v>
      </c>
      <c r="T4199" s="54">
        <v>5015.3426708637471</v>
      </c>
      <c r="U4199" s="55">
        <v>0.95526513543160274</v>
      </c>
    </row>
    <row r="4200" spans="1:21" ht="13" x14ac:dyDescent="0.3">
      <c r="A4200" s="44" t="s">
        <v>3120</v>
      </c>
      <c r="B4200" s="44" t="s">
        <v>9432</v>
      </c>
      <c r="C4200" s="98" t="s">
        <v>1019</v>
      </c>
      <c r="D4200" s="98" t="s">
        <v>13166</v>
      </c>
      <c r="E4200" s="98" t="s">
        <v>437</v>
      </c>
      <c r="F4200" s="122">
        <v>1.0230786589714838</v>
      </c>
      <c r="G4200" s="122">
        <v>1.0203067490160613</v>
      </c>
      <c r="H4200" s="99">
        <v>30299.083333333332</v>
      </c>
      <c r="I4200" s="53">
        <v>30998.345544731899</v>
      </c>
      <c r="J4200" s="54">
        <v>29294.641732965778</v>
      </c>
      <c r="K4200" s="55">
        <v>0.96684910928435497</v>
      </c>
      <c r="L4200" s="121">
        <v>30914.359214000058</v>
      </c>
      <c r="M4200" s="54">
        <v>28943.433108311685</v>
      </c>
      <c r="N4200" s="120">
        <v>0.95525771489165023</v>
      </c>
      <c r="O4200" s="123">
        <v>30564.695814101127</v>
      </c>
      <c r="P4200" s="53">
        <v>31270.088005361904</v>
      </c>
      <c r="Q4200" s="54">
        <v>29551.681331372012</v>
      </c>
      <c r="R4200" s="55">
        <v>0.96685671308851184</v>
      </c>
      <c r="S4200" s="121">
        <v>31185.365420750339</v>
      </c>
      <c r="T4200" s="54">
        <v>29197.388286283054</v>
      </c>
      <c r="U4200" s="55">
        <v>0.95526513543160274</v>
      </c>
    </row>
    <row r="4201" spans="1:21" ht="13" x14ac:dyDescent="0.3">
      <c r="A4201" s="44" t="s">
        <v>3119</v>
      </c>
      <c r="B4201" s="44" t="s">
        <v>9431</v>
      </c>
      <c r="C4201" s="98" t="s">
        <v>1019</v>
      </c>
      <c r="D4201" s="98" t="s">
        <v>13166</v>
      </c>
      <c r="E4201" s="98" t="s">
        <v>437</v>
      </c>
      <c r="F4201" s="122">
        <v>1.0230786589714838</v>
      </c>
      <c r="G4201" s="122">
        <v>1.0203067490160613</v>
      </c>
      <c r="H4201" s="99">
        <v>16585.25</v>
      </c>
      <c r="I4201" s="53">
        <v>16968.015328706802</v>
      </c>
      <c r="J4201" s="54">
        <v>16035.434189758349</v>
      </c>
      <c r="K4201" s="55">
        <v>0.96684910928435497</v>
      </c>
      <c r="L4201" s="121">
        <v>16922.04250911863</v>
      </c>
      <c r="M4201" s="54">
        <v>15843.188015906742</v>
      </c>
      <c r="N4201" s="120">
        <v>0.95525771489165023</v>
      </c>
      <c r="O4201" s="123">
        <v>16740.867990614261</v>
      </c>
      <c r="P4201" s="53">
        <v>17127.224773856276</v>
      </c>
      <c r="Q4201" s="54">
        <v>16186.020599653984</v>
      </c>
      <c r="R4201" s="55">
        <v>0.96685671308851184</v>
      </c>
      <c r="S4201" s="121">
        <v>17080.82059521068</v>
      </c>
      <c r="T4201" s="54">
        <v>15991.967528296715</v>
      </c>
      <c r="U4201" s="55">
        <v>0.95526513543160274</v>
      </c>
    </row>
    <row r="4202" spans="1:21" ht="13" x14ac:dyDescent="0.3">
      <c r="A4202" s="44" t="s">
        <v>3118</v>
      </c>
      <c r="B4202" s="44" t="s">
        <v>9430</v>
      </c>
      <c r="C4202" s="98" t="s">
        <v>1019</v>
      </c>
      <c r="D4202" s="98" t="s">
        <v>13166</v>
      </c>
      <c r="E4202" s="98" t="s">
        <v>437</v>
      </c>
      <c r="F4202" s="122">
        <v>1.0230786589714838</v>
      </c>
      <c r="G4202" s="122">
        <v>1.0203067490160613</v>
      </c>
      <c r="H4202" s="99">
        <v>4581.25</v>
      </c>
      <c r="I4202" s="53">
        <v>4686.9791064131095</v>
      </c>
      <c r="J4202" s="54">
        <v>4429.3774819089513</v>
      </c>
      <c r="K4202" s="55">
        <v>0.96684910928435497</v>
      </c>
      <c r="L4202" s="121">
        <v>4674.2802939298308</v>
      </c>
      <c r="M4202" s="54">
        <v>4376.2744063473729</v>
      </c>
      <c r="N4202" s="120">
        <v>0.95525771489165023</v>
      </c>
      <c r="O4202" s="123">
        <v>4628.0810240750016</v>
      </c>
      <c r="P4202" s="53">
        <v>4734.8909277220237</v>
      </c>
      <c r="Q4202" s="54">
        <v>4474.6912068444699</v>
      </c>
      <c r="R4202" s="55">
        <v>0.96685671308851184</v>
      </c>
      <c r="S4202" s="121">
        <v>4722.0623038568883</v>
      </c>
      <c r="T4202" s="54">
        <v>4421.0444462514361</v>
      </c>
      <c r="U4202" s="55">
        <v>0.95526513543160252</v>
      </c>
    </row>
    <row r="4203" spans="1:21" ht="13" x14ac:dyDescent="0.3">
      <c r="A4203" s="44" t="s">
        <v>3117</v>
      </c>
      <c r="B4203" s="44" t="s">
        <v>9429</v>
      </c>
      <c r="C4203" s="98" t="s">
        <v>1019</v>
      </c>
      <c r="D4203" s="98" t="s">
        <v>13166</v>
      </c>
      <c r="E4203" s="98" t="s">
        <v>437</v>
      </c>
      <c r="F4203" s="122">
        <v>1.0230786589714838</v>
      </c>
      <c r="G4203" s="122">
        <v>1.0203067490160613</v>
      </c>
      <c r="H4203" s="99">
        <v>8756.9166666666679</v>
      </c>
      <c r="I4203" s="53">
        <v>8959.014560058371</v>
      </c>
      <c r="J4203" s="54">
        <v>8466.6170792439916</v>
      </c>
      <c r="K4203" s="55">
        <v>0.96684910928435508</v>
      </c>
      <c r="L4203" s="121">
        <v>8934.7411755712328</v>
      </c>
      <c r="M4203" s="54">
        <v>8365.1122044966087</v>
      </c>
      <c r="N4203" s="120">
        <v>0.95525771489165034</v>
      </c>
      <c r="O4203" s="123">
        <v>8842.9566566727517</v>
      </c>
      <c r="P4203" s="53">
        <v>9047.0402376517141</v>
      </c>
      <c r="Q4203" s="54">
        <v>8549.8720070547915</v>
      </c>
      <c r="R4203" s="55">
        <v>0.96685671308851173</v>
      </c>
      <c r="S4203" s="121">
        <v>9022.5283580597134</v>
      </c>
      <c r="T4203" s="54">
        <v>8447.3681882522887</v>
      </c>
      <c r="U4203" s="55">
        <v>0.95526513543160274</v>
      </c>
    </row>
    <row r="4204" spans="1:21" ht="13" x14ac:dyDescent="0.3">
      <c r="A4204" s="44" t="s">
        <v>3116</v>
      </c>
      <c r="B4204" s="44" t="s">
        <v>9428</v>
      </c>
      <c r="C4204" s="98" t="s">
        <v>1019</v>
      </c>
      <c r="D4204" s="98" t="s">
        <v>13166</v>
      </c>
      <c r="E4204" s="98" t="s">
        <v>437</v>
      </c>
      <c r="F4204" s="122">
        <v>1.0230786589714838</v>
      </c>
      <c r="G4204" s="122">
        <v>1.0203067490160613</v>
      </c>
      <c r="H4204" s="99">
        <v>9476</v>
      </c>
      <c r="I4204" s="53">
        <v>9694.6933724137798</v>
      </c>
      <c r="J4204" s="54">
        <v>9161.862159578548</v>
      </c>
      <c r="K4204" s="55">
        <v>0.96684910928435497</v>
      </c>
      <c r="L4204" s="121">
        <v>9668.4267536761963</v>
      </c>
      <c r="M4204" s="54">
        <v>9052.0221063132776</v>
      </c>
      <c r="N4204" s="120">
        <v>0.95525771489165023</v>
      </c>
      <c r="O4204" s="123">
        <v>9568.551822030151</v>
      </c>
      <c r="P4204" s="53">
        <v>9789.3811663817542</v>
      </c>
      <c r="Q4204" s="54">
        <v>9251.4185636651619</v>
      </c>
      <c r="R4204" s="55">
        <v>0.96685671308851173</v>
      </c>
      <c r="S4204" s="121">
        <v>9762.8580023272934</v>
      </c>
      <c r="T4204" s="54">
        <v>9140.5039521559411</v>
      </c>
      <c r="U4204" s="55">
        <v>0.95526513543160274</v>
      </c>
    </row>
    <row r="4205" spans="1:21" ht="13" x14ac:dyDescent="0.3">
      <c r="A4205" s="44" t="s">
        <v>3115</v>
      </c>
      <c r="B4205" s="44" t="s">
        <v>9427</v>
      </c>
      <c r="C4205" s="98" t="s">
        <v>1019</v>
      </c>
      <c r="D4205" s="98" t="s">
        <v>13166</v>
      </c>
      <c r="E4205" s="98" t="s">
        <v>437</v>
      </c>
      <c r="F4205" s="122">
        <v>1.0230786589714838</v>
      </c>
      <c r="G4205" s="122">
        <v>1.0203067490160613</v>
      </c>
      <c r="H4205" s="99">
        <v>12249.583333333332</v>
      </c>
      <c r="I4205" s="53">
        <v>12532.287289626103</v>
      </c>
      <c r="J4205" s="54">
        <v>11843.498734937812</v>
      </c>
      <c r="K4205" s="55">
        <v>0.96684910928435497</v>
      </c>
      <c r="L4205" s="121">
        <v>12498.33254763466</v>
      </c>
      <c r="M4205" s="54">
        <v>11701.508983374843</v>
      </c>
      <c r="N4205" s="120">
        <v>0.95525771489165023</v>
      </c>
      <c r="O4205" s="123">
        <v>12363.881030515604</v>
      </c>
      <c r="P4205" s="53">
        <v>12649.22282438287</v>
      </c>
      <c r="Q4205" s="54">
        <v>11954.101374181719</v>
      </c>
      <c r="R4205" s="55">
        <v>0.96685671308851173</v>
      </c>
      <c r="S4205" s="121">
        <v>12614.951259466727</v>
      </c>
      <c r="T4205" s="54">
        <v>11810.784487075713</v>
      </c>
      <c r="U4205" s="55">
        <v>0.95526513543160274</v>
      </c>
    </row>
    <row r="4206" spans="1:21" ht="13" x14ac:dyDescent="0.3">
      <c r="A4206" s="44" t="s">
        <v>3114</v>
      </c>
      <c r="B4206" s="44" t="s">
        <v>9426</v>
      </c>
      <c r="C4206" s="98" t="s">
        <v>1019</v>
      </c>
      <c r="D4206" s="98" t="s">
        <v>13166</v>
      </c>
      <c r="E4206" s="98" t="s">
        <v>437</v>
      </c>
      <c r="F4206" s="122">
        <v>1.0230786589714838</v>
      </c>
      <c r="G4206" s="122">
        <v>1.0203067490160613</v>
      </c>
      <c r="H4206" s="99">
        <v>7615.25</v>
      </c>
      <c r="I4206" s="53">
        <v>7790.9997577325921</v>
      </c>
      <c r="J4206" s="54">
        <v>7362.7976794776851</v>
      </c>
      <c r="K4206" s="55">
        <v>0.96684910928435508</v>
      </c>
      <c r="L4206" s="121">
        <v>7769.8909704445614</v>
      </c>
      <c r="M4206" s="54">
        <v>7274.5263133286398</v>
      </c>
      <c r="N4206" s="120">
        <v>0.95525771489165023</v>
      </c>
      <c r="O4206" s="123">
        <v>7694.5141474431648</v>
      </c>
      <c r="P4206" s="53">
        <v>7872.0932154032625</v>
      </c>
      <c r="Q4206" s="54">
        <v>7439.4926574099509</v>
      </c>
      <c r="R4206" s="55">
        <v>0.96685671308851184</v>
      </c>
      <c r="S4206" s="121">
        <v>7850.7647150358262</v>
      </c>
      <c r="T4206" s="54">
        <v>7350.3010991376777</v>
      </c>
      <c r="U4206" s="55">
        <v>0.95526513543160274</v>
      </c>
    </row>
    <row r="4207" spans="1:21" ht="13" x14ac:dyDescent="0.3">
      <c r="A4207" s="44" t="s">
        <v>3113</v>
      </c>
      <c r="B4207" s="44" t="s">
        <v>9425</v>
      </c>
      <c r="C4207" s="98" t="s">
        <v>1019</v>
      </c>
      <c r="D4207" s="98" t="s">
        <v>13166</v>
      </c>
      <c r="E4207" s="98" t="s">
        <v>437</v>
      </c>
      <c r="F4207" s="122">
        <v>1.0230786589714838</v>
      </c>
      <c r="G4207" s="122">
        <v>1.0203067490160613</v>
      </c>
      <c r="H4207" s="99">
        <v>3848.2500000000005</v>
      </c>
      <c r="I4207" s="53">
        <v>3937.0624493870127</v>
      </c>
      <c r="J4207" s="54">
        <v>3720.6770848035194</v>
      </c>
      <c r="K4207" s="55">
        <v>0.96684910928435497</v>
      </c>
      <c r="L4207" s="121">
        <v>3926.3954469010587</v>
      </c>
      <c r="M4207" s="54">
        <v>3676.0705013317938</v>
      </c>
      <c r="N4207" s="120">
        <v>0.95525771489165034</v>
      </c>
      <c r="O4207" s="123">
        <v>3890.3625864075034</v>
      </c>
      <c r="P4207" s="53">
        <v>3980.1469378146217</v>
      </c>
      <c r="Q4207" s="54">
        <v>3761.4231830164804</v>
      </c>
      <c r="R4207" s="55">
        <v>0.96685671308851184</v>
      </c>
      <c r="S4207" s="121">
        <v>3969.363203031156</v>
      </c>
      <c r="T4207" s="54">
        <v>3716.3277429826039</v>
      </c>
      <c r="U4207" s="55">
        <v>0.95526513543160274</v>
      </c>
    </row>
    <row r="4208" spans="1:21" ht="13" x14ac:dyDescent="0.3">
      <c r="A4208" s="44" t="s">
        <v>3112</v>
      </c>
      <c r="B4208" s="44" t="s">
        <v>9424</v>
      </c>
      <c r="C4208" s="98" t="s">
        <v>1019</v>
      </c>
      <c r="D4208" s="98" t="s">
        <v>13166</v>
      </c>
      <c r="E4208" s="98" t="s">
        <v>437</v>
      </c>
      <c r="F4208" s="122">
        <v>1.0230786589714838</v>
      </c>
      <c r="G4208" s="122">
        <v>1.0203067490160613</v>
      </c>
      <c r="H4208" s="99">
        <v>10015.833333333332</v>
      </c>
      <c r="I4208" s="53">
        <v>10246.985335148551</v>
      </c>
      <c r="J4208" s="54">
        <v>9683.7995370738845</v>
      </c>
      <c r="K4208" s="55">
        <v>0.96684910928435497</v>
      </c>
      <c r="L4208" s="121">
        <v>10219.222347020033</v>
      </c>
      <c r="M4208" s="54">
        <v>9567.7020627356196</v>
      </c>
      <c r="N4208" s="120">
        <v>0.95525771489165034</v>
      </c>
      <c r="O4208" s="123">
        <v>10111.48575827575</v>
      </c>
      <c r="P4208" s="53">
        <v>10344.845289786012</v>
      </c>
      <c r="Q4208" s="54">
        <v>9776.3578846877899</v>
      </c>
      <c r="R4208" s="55">
        <v>0.96685671308851173</v>
      </c>
      <c r="S4208" s="121">
        <v>10316.817161748535</v>
      </c>
      <c r="T4208" s="54">
        <v>9659.1498122940066</v>
      </c>
      <c r="U4208" s="55">
        <v>0.95526513543160274</v>
      </c>
    </row>
    <row r="4209" spans="1:21" ht="13" x14ac:dyDescent="0.3">
      <c r="A4209" s="44" t="s">
        <v>3111</v>
      </c>
      <c r="B4209" s="44" t="s">
        <v>9423</v>
      </c>
      <c r="C4209" s="98" t="s">
        <v>1019</v>
      </c>
      <c r="D4209" s="98" t="s">
        <v>13166</v>
      </c>
      <c r="E4209" s="98" t="s">
        <v>437</v>
      </c>
      <c r="F4209" s="122">
        <v>1.0230786589714838</v>
      </c>
      <c r="G4209" s="122">
        <v>1.0203067490160613</v>
      </c>
      <c r="H4209" s="99">
        <v>9835.0833333333358</v>
      </c>
      <c r="I4209" s="53">
        <v>10062.06386753946</v>
      </c>
      <c r="J4209" s="54">
        <v>9509.0415605707421</v>
      </c>
      <c r="K4209" s="55">
        <v>0.96684910928435519</v>
      </c>
      <c r="L4209" s="121">
        <v>10034.801902135383</v>
      </c>
      <c r="M4209" s="54">
        <v>9395.0392307689563</v>
      </c>
      <c r="N4209" s="120">
        <v>0.95525771489165023</v>
      </c>
      <c r="O4209" s="123">
        <v>9929.2832608341196</v>
      </c>
      <c r="P4209" s="53">
        <v>10158.437803042172</v>
      </c>
      <c r="Q4209" s="54">
        <v>9600.1941768948564</v>
      </c>
      <c r="R4209" s="55">
        <v>0.96685671308851173</v>
      </c>
      <c r="S4209" s="121">
        <v>10130.914723921258</v>
      </c>
      <c r="T4209" s="54">
        <v>9485.0981188994519</v>
      </c>
      <c r="U4209" s="55">
        <v>0.95526513543160285</v>
      </c>
    </row>
    <row r="4210" spans="1:21" ht="13" x14ac:dyDescent="0.3">
      <c r="A4210" s="44" t="s">
        <v>3110</v>
      </c>
      <c r="B4210" s="44" t="s">
        <v>9422</v>
      </c>
      <c r="C4210" s="98" t="s">
        <v>1019</v>
      </c>
      <c r="D4210" s="98" t="s">
        <v>13166</v>
      </c>
      <c r="E4210" s="98" t="s">
        <v>437</v>
      </c>
      <c r="F4210" s="122">
        <v>1.0230786589714838</v>
      </c>
      <c r="G4210" s="122">
        <v>1.0203067490160613</v>
      </c>
      <c r="H4210" s="99">
        <v>13221</v>
      </c>
      <c r="I4210" s="53">
        <v>13526.122950261986</v>
      </c>
      <c r="J4210" s="54">
        <v>12782.712073848457</v>
      </c>
      <c r="K4210" s="55">
        <v>0.96684910928435497</v>
      </c>
      <c r="L4210" s="121">
        <v>13489.475528741346</v>
      </c>
      <c r="M4210" s="54">
        <v>12629.462248582508</v>
      </c>
      <c r="N4210" s="120">
        <v>0.95525771489165023</v>
      </c>
      <c r="O4210" s="123">
        <v>13336.207580151011</v>
      </c>
      <c r="P4210" s="53">
        <v>13643.989366866233</v>
      </c>
      <c r="Q4210" s="54">
        <v>12894.201826010903</v>
      </c>
      <c r="R4210" s="55">
        <v>0.96685671308851184</v>
      </c>
      <c r="S4210" s="121">
        <v>13607.022600307233</v>
      </c>
      <c r="T4210" s="54">
        <v>12739.614140196923</v>
      </c>
      <c r="U4210" s="55">
        <v>0.95526513543160285</v>
      </c>
    </row>
    <row r="4211" spans="1:21" ht="13" x14ac:dyDescent="0.3">
      <c r="A4211" s="44" t="s">
        <v>3109</v>
      </c>
      <c r="B4211" s="44" t="s">
        <v>9421</v>
      </c>
      <c r="C4211" s="98" t="s">
        <v>1019</v>
      </c>
      <c r="D4211" s="98" t="s">
        <v>13166</v>
      </c>
      <c r="E4211" s="98" t="s">
        <v>437</v>
      </c>
      <c r="F4211" s="122">
        <v>1.0230786589714838</v>
      </c>
      <c r="G4211" s="122">
        <v>1.0203067490160613</v>
      </c>
      <c r="H4211" s="99">
        <v>10723.416666666668</v>
      </c>
      <c r="I4211" s="53">
        <v>10970.898742925792</v>
      </c>
      <c r="J4211" s="54">
        <v>10367.925852651673</v>
      </c>
      <c r="K4211" s="55">
        <v>0.96684910928435486</v>
      </c>
      <c r="L4211" s="121">
        <v>10941.174397511317</v>
      </c>
      <c r="M4211" s="54">
        <v>10243.626500831038</v>
      </c>
      <c r="N4211" s="120">
        <v>0.95525771489165023</v>
      </c>
      <c r="O4211" s="123">
        <v>10827.721142038083</v>
      </c>
      <c r="P4211" s="53">
        <v>11077.610425713505</v>
      </c>
      <c r="Q4211" s="54">
        <v>10468.854873629929</v>
      </c>
      <c r="R4211" s="55">
        <v>0.96685671308851195</v>
      </c>
      <c r="S4211" s="121">
        <v>11047.596957685351</v>
      </c>
      <c r="T4211" s="54">
        <v>10343.344503164637</v>
      </c>
      <c r="U4211" s="55">
        <v>0.95526513543160274</v>
      </c>
    </row>
    <row r="4212" spans="1:21" ht="13" x14ac:dyDescent="0.3">
      <c r="A4212" s="44" t="s">
        <v>3108</v>
      </c>
      <c r="B4212" s="44" t="s">
        <v>9420</v>
      </c>
      <c r="C4212" s="98" t="s">
        <v>1019</v>
      </c>
      <c r="D4212" s="98" t="s">
        <v>13166</v>
      </c>
      <c r="E4212" s="98" t="s">
        <v>437</v>
      </c>
      <c r="F4212" s="122">
        <v>1.0230786589714838</v>
      </c>
      <c r="G4212" s="122">
        <v>1.0203067490160613</v>
      </c>
      <c r="H4212" s="99">
        <v>9065.5833333333339</v>
      </c>
      <c r="I4212" s="53">
        <v>9274.8048394609013</v>
      </c>
      <c r="J4212" s="54">
        <v>8765.0511709764287</v>
      </c>
      <c r="K4212" s="55">
        <v>0.96684910928435508</v>
      </c>
      <c r="L4212" s="121">
        <v>9249.6758587675231</v>
      </c>
      <c r="M4212" s="54">
        <v>8659.9684191598317</v>
      </c>
      <c r="N4212" s="120">
        <v>0.95525771489165046</v>
      </c>
      <c r="O4212" s="123">
        <v>9147.1387609542835</v>
      </c>
      <c r="P4212" s="53">
        <v>9358.2424569831874</v>
      </c>
      <c r="Q4212" s="54">
        <v>8843.9725165807813</v>
      </c>
      <c r="R4212" s="55">
        <v>0.96685671308851184</v>
      </c>
      <c r="S4212" s="121">
        <v>9332.8874119880675</v>
      </c>
      <c r="T4212" s="54">
        <v>8737.9427472946554</v>
      </c>
      <c r="U4212" s="55">
        <v>0.95526513543160263</v>
      </c>
    </row>
    <row r="4213" spans="1:21" ht="13" x14ac:dyDescent="0.3">
      <c r="A4213" s="44" t="s">
        <v>3107</v>
      </c>
      <c r="B4213" s="44" t="s">
        <v>9419</v>
      </c>
      <c r="C4213" s="98" t="s">
        <v>1019</v>
      </c>
      <c r="D4213" s="98" t="s">
        <v>13166</v>
      </c>
      <c r="E4213" s="98" t="s">
        <v>437</v>
      </c>
      <c r="F4213" s="122">
        <v>1.0230786589714838</v>
      </c>
      <c r="G4213" s="122">
        <v>1.0203067490160613</v>
      </c>
      <c r="H4213" s="99">
        <v>8352.3333333333321</v>
      </c>
      <c r="I4213" s="53">
        <v>8545.0939859494883</v>
      </c>
      <c r="J4213" s="54">
        <v>8075.4460437793596</v>
      </c>
      <c r="K4213" s="55">
        <v>0.96684910928435497</v>
      </c>
      <c r="L4213" s="121">
        <v>8521.9420700318151</v>
      </c>
      <c r="M4213" s="54">
        <v>7978.6308540133596</v>
      </c>
      <c r="N4213" s="120">
        <v>0.95525771489165034</v>
      </c>
      <c r="O4213" s="123">
        <v>8437.3623635586282</v>
      </c>
      <c r="P4213" s="53">
        <v>8632.0853721660296</v>
      </c>
      <c r="Q4213" s="54">
        <v>8157.7204419670124</v>
      </c>
      <c r="R4213" s="55">
        <v>0.96685671308851184</v>
      </c>
      <c r="S4213" s="121">
        <v>8608.697763432976</v>
      </c>
      <c r="T4213" s="54">
        <v>8059.9181009103413</v>
      </c>
      <c r="U4213" s="55">
        <v>0.95526513543160285</v>
      </c>
    </row>
    <row r="4214" spans="1:21" ht="13" x14ac:dyDescent="0.3">
      <c r="A4214" s="44" t="s">
        <v>3106</v>
      </c>
      <c r="B4214" s="44" t="s">
        <v>9418</v>
      </c>
      <c r="C4214" s="98" t="s">
        <v>1019</v>
      </c>
      <c r="D4214" s="98" t="s">
        <v>13166</v>
      </c>
      <c r="E4214" s="98" t="s">
        <v>437</v>
      </c>
      <c r="F4214" s="122">
        <v>1.0230786589714838</v>
      </c>
      <c r="G4214" s="122">
        <v>1.0203067490160613</v>
      </c>
      <c r="H4214" s="99">
        <v>2945.5</v>
      </c>
      <c r="I4214" s="53">
        <v>3013.4781900005055</v>
      </c>
      <c r="J4214" s="54">
        <v>2847.8540513970675</v>
      </c>
      <c r="K4214" s="55">
        <v>0.96684910928435497</v>
      </c>
      <c r="L4214" s="121">
        <v>3005.3135292268084</v>
      </c>
      <c r="M4214" s="54">
        <v>2813.7115992133558</v>
      </c>
      <c r="N4214" s="120">
        <v>0.95525771489165023</v>
      </c>
      <c r="O4214" s="123">
        <v>2977.2498393184096</v>
      </c>
      <c r="P4214" s="53">
        <v>3045.960773032944</v>
      </c>
      <c r="Q4214" s="54">
        <v>2878.5739936866976</v>
      </c>
      <c r="R4214" s="55">
        <v>0.96685671308851184</v>
      </c>
      <c r="S4214" s="121">
        <v>3037.7081045635573</v>
      </c>
      <c r="T4214" s="54">
        <v>2844.0629709702175</v>
      </c>
      <c r="U4214" s="55">
        <v>0.95526513543160252</v>
      </c>
    </row>
    <row r="4215" spans="1:21" ht="13" x14ac:dyDescent="0.3">
      <c r="A4215" s="44" t="s">
        <v>3105</v>
      </c>
      <c r="B4215" s="44" t="s">
        <v>9417</v>
      </c>
      <c r="C4215" s="98" t="s">
        <v>1019</v>
      </c>
      <c r="D4215" s="98" t="s">
        <v>13166</v>
      </c>
      <c r="E4215" s="98" t="s">
        <v>437</v>
      </c>
      <c r="F4215" s="122">
        <v>1.0230786589714838</v>
      </c>
      <c r="G4215" s="122">
        <v>1.0203067490160613</v>
      </c>
      <c r="H4215" s="99">
        <v>4750.6666666666661</v>
      </c>
      <c r="I4215" s="53">
        <v>4860.3056825538615</v>
      </c>
      <c r="J4215" s="54">
        <v>4593.177835173542</v>
      </c>
      <c r="K4215" s="55">
        <v>0.96684910928435497</v>
      </c>
      <c r="L4215" s="121">
        <v>4847.1372623256348</v>
      </c>
      <c r="M4215" s="54">
        <v>4538.1109842119331</v>
      </c>
      <c r="N4215" s="120">
        <v>0.95525771489165034</v>
      </c>
      <c r="O4215" s="123">
        <v>4800.5132978784941</v>
      </c>
      <c r="P4215" s="53">
        <v>4911.3027071683046</v>
      </c>
      <c r="Q4215" s="54">
        <v>4641.4085083244927</v>
      </c>
      <c r="R4215" s="55">
        <v>0.96685671308851184</v>
      </c>
      <c r="S4215" s="121">
        <v>4897.9961165667773</v>
      </c>
      <c r="T4215" s="54">
        <v>4585.7629856391095</v>
      </c>
      <c r="U4215" s="55">
        <v>0.95526513543160274</v>
      </c>
    </row>
    <row r="4216" spans="1:21" ht="13" x14ac:dyDescent="0.3">
      <c r="A4216" s="44" t="s">
        <v>3104</v>
      </c>
      <c r="B4216" s="44" t="s">
        <v>9416</v>
      </c>
      <c r="C4216" s="98" t="s">
        <v>1019</v>
      </c>
      <c r="D4216" s="98" t="s">
        <v>13166</v>
      </c>
      <c r="E4216" s="98" t="s">
        <v>437</v>
      </c>
      <c r="F4216" s="122">
        <v>1.0230786589714838</v>
      </c>
      <c r="G4216" s="122">
        <v>1.0203067490160613</v>
      </c>
      <c r="H4216" s="99">
        <v>5624</v>
      </c>
      <c r="I4216" s="53">
        <v>5753.7943780556243</v>
      </c>
      <c r="J4216" s="54">
        <v>5437.5593906152117</v>
      </c>
      <c r="K4216" s="55">
        <v>0.96684910928435486</v>
      </c>
      <c r="L4216" s="121">
        <v>5738.2051564663288</v>
      </c>
      <c r="M4216" s="54">
        <v>5372.3693885506409</v>
      </c>
      <c r="N4216" s="120">
        <v>0.95525771489165023</v>
      </c>
      <c r="O4216" s="123">
        <v>5679.2318699540556</v>
      </c>
      <c r="P4216" s="53">
        <v>5810.3009255007073</v>
      </c>
      <c r="Q4216" s="54">
        <v>5491.0034586513011</v>
      </c>
      <c r="R4216" s="55">
        <v>0.96685671308851184</v>
      </c>
      <c r="S4216" s="121">
        <v>5794.5586061412296</v>
      </c>
      <c r="T4216" s="54">
        <v>5425.1722013991357</v>
      </c>
      <c r="U4216" s="55">
        <v>0.95526513543160274</v>
      </c>
    </row>
    <row r="4217" spans="1:21" ht="13" x14ac:dyDescent="0.3">
      <c r="A4217" s="44" t="s">
        <v>3103</v>
      </c>
      <c r="B4217" s="44" t="s">
        <v>9415</v>
      </c>
      <c r="C4217" s="98" t="s">
        <v>1019</v>
      </c>
      <c r="D4217" s="98" t="s">
        <v>13166</v>
      </c>
      <c r="E4217" s="98" t="s">
        <v>437</v>
      </c>
      <c r="F4217" s="122">
        <v>1.0230786589714838</v>
      </c>
      <c r="G4217" s="122">
        <v>1.0203067490160613</v>
      </c>
      <c r="H4217" s="99">
        <v>6093.25</v>
      </c>
      <c r="I4217" s="53">
        <v>6233.8740387779935</v>
      </c>
      <c r="J4217" s="54">
        <v>5891.2533351468965</v>
      </c>
      <c r="K4217" s="55">
        <v>0.96684910928435508</v>
      </c>
      <c r="L4217" s="121">
        <v>6216.9840984421153</v>
      </c>
      <c r="M4217" s="54">
        <v>5820.6240712635481</v>
      </c>
      <c r="N4217" s="120">
        <v>0.95525771489165023</v>
      </c>
      <c r="O4217" s="123">
        <v>6161.1568054145464</v>
      </c>
      <c r="P4217" s="53">
        <v>6303.3480421965451</v>
      </c>
      <c r="Q4217" s="54">
        <v>5956.9558177060244</v>
      </c>
      <c r="R4217" s="55">
        <v>0.96685671308851184</v>
      </c>
      <c r="S4217" s="121">
        <v>6286.269870310698</v>
      </c>
      <c r="T4217" s="54">
        <v>5885.5382901396679</v>
      </c>
      <c r="U4217" s="55">
        <v>0.95526513543160274</v>
      </c>
    </row>
    <row r="4218" spans="1:21" ht="13" x14ac:dyDescent="0.3">
      <c r="A4218" s="44" t="s">
        <v>3102</v>
      </c>
      <c r="B4218" s="44" t="s">
        <v>9414</v>
      </c>
      <c r="C4218" s="98" t="s">
        <v>1019</v>
      </c>
      <c r="D4218" s="98" t="s">
        <v>13166</v>
      </c>
      <c r="E4218" s="98" t="s">
        <v>437</v>
      </c>
      <c r="F4218" s="122">
        <v>1.0230786589714838</v>
      </c>
      <c r="G4218" s="122">
        <v>1.0203067490160613</v>
      </c>
      <c r="H4218" s="99">
        <v>6902.333333333333</v>
      </c>
      <c r="I4218" s="53">
        <v>7061.6299304408376</v>
      </c>
      <c r="J4218" s="54">
        <v>6673.5148353170462</v>
      </c>
      <c r="K4218" s="55">
        <v>0.96684910928435497</v>
      </c>
      <c r="L4218" s="121">
        <v>7042.4972839585271</v>
      </c>
      <c r="M4218" s="54">
        <v>6593.5071674204673</v>
      </c>
      <c r="N4218" s="120">
        <v>0.95525771489165034</v>
      </c>
      <c r="O4218" s="123">
        <v>6970.2183415878881</v>
      </c>
      <c r="P4218" s="53">
        <v>7131.0816336501757</v>
      </c>
      <c r="Q4218" s="54">
        <v>6739.2023952569225</v>
      </c>
      <c r="R4218" s="55">
        <v>0.96685671308851173</v>
      </c>
      <c r="S4218" s="121">
        <v>7111.7608160376603</v>
      </c>
      <c r="T4218" s="54">
        <v>6658.4065680647946</v>
      </c>
      <c r="U4218" s="55">
        <v>0.95526513543160263</v>
      </c>
    </row>
    <row r="4219" spans="1:21" ht="13" x14ac:dyDescent="0.3">
      <c r="A4219" s="44" t="s">
        <v>3101</v>
      </c>
      <c r="B4219" s="44" t="s">
        <v>13414</v>
      </c>
      <c r="C4219" s="98" t="s">
        <v>1019</v>
      </c>
      <c r="D4219" s="98" t="s">
        <v>13166</v>
      </c>
      <c r="E4219" s="98" t="s">
        <v>437</v>
      </c>
      <c r="F4219" s="122">
        <v>1.0230786589714838</v>
      </c>
      <c r="G4219" s="122">
        <v>1.0203067490160613</v>
      </c>
      <c r="H4219" s="99">
        <v>8604.5833333333339</v>
      </c>
      <c r="I4219" s="53">
        <v>8803.1655776750467</v>
      </c>
      <c r="J4219" s="54">
        <v>8319.3337315963399</v>
      </c>
      <c r="K4219" s="55">
        <v>0.96684910928435497</v>
      </c>
      <c r="L4219" s="121">
        <v>8779.3144474711189</v>
      </c>
      <c r="M4219" s="54">
        <v>8219.5946125947794</v>
      </c>
      <c r="N4219" s="120">
        <v>0.95525771489165023</v>
      </c>
      <c r="O4219" s="123">
        <v>8683.6071068082147</v>
      </c>
      <c r="P4219" s="53">
        <v>8884.0131138685938</v>
      </c>
      <c r="Q4219" s="54">
        <v>8395.8038250406316</v>
      </c>
      <c r="R4219" s="55">
        <v>0.96685671308851173</v>
      </c>
      <c r="S4219" s="121">
        <v>8859.9429368802557</v>
      </c>
      <c r="T4219" s="54">
        <v>8295.1471189199765</v>
      </c>
      <c r="U4219" s="55">
        <v>0.95526513543160263</v>
      </c>
    </row>
    <row r="4220" spans="1:21" ht="13" x14ac:dyDescent="0.3">
      <c r="A4220" s="44" t="s">
        <v>3100</v>
      </c>
      <c r="B4220" s="44" t="s">
        <v>9413</v>
      </c>
      <c r="C4220" s="98" t="s">
        <v>1019</v>
      </c>
      <c r="D4220" s="98" t="s">
        <v>13166</v>
      </c>
      <c r="E4220" s="98" t="s">
        <v>437</v>
      </c>
      <c r="F4220" s="122">
        <v>1.0230786589714838</v>
      </c>
      <c r="G4220" s="122">
        <v>1.0203067490160613</v>
      </c>
      <c r="H4220" s="99">
        <v>6577.583333333333</v>
      </c>
      <c r="I4220" s="53">
        <v>6729.3851359398486</v>
      </c>
      <c r="J4220" s="54">
        <v>6359.5305870769516</v>
      </c>
      <c r="K4220" s="55">
        <v>0.96684910928435497</v>
      </c>
      <c r="L4220" s="121">
        <v>6711.1526672155615</v>
      </c>
      <c r="M4220" s="54">
        <v>6283.287224509404</v>
      </c>
      <c r="N4220" s="120">
        <v>0.95525771489165034</v>
      </c>
      <c r="O4220" s="123">
        <v>6645.5438082744076</v>
      </c>
      <c r="P4220" s="53">
        <v>6798.9140475056283</v>
      </c>
      <c r="Q4220" s="54">
        <v>6425.2886431539055</v>
      </c>
      <c r="R4220" s="55">
        <v>0.96685671308851184</v>
      </c>
      <c r="S4220" s="121">
        <v>6780.4931984642762</v>
      </c>
      <c r="T4220" s="54">
        <v>6348.2563060279008</v>
      </c>
      <c r="U4220" s="55">
        <v>0.95526513543160274</v>
      </c>
    </row>
    <row r="4221" spans="1:21" ht="13" x14ac:dyDescent="0.3">
      <c r="A4221" s="44" t="s">
        <v>3099</v>
      </c>
      <c r="B4221" s="44" t="s">
        <v>9412</v>
      </c>
      <c r="C4221" s="98" t="s">
        <v>1019</v>
      </c>
      <c r="D4221" s="98" t="s">
        <v>13166</v>
      </c>
      <c r="E4221" s="98" t="s">
        <v>437</v>
      </c>
      <c r="F4221" s="122">
        <v>1.0230786589714838</v>
      </c>
      <c r="G4221" s="122">
        <v>1.0203067490160613</v>
      </c>
      <c r="H4221" s="99">
        <v>6178.9166666666661</v>
      </c>
      <c r="I4221" s="53">
        <v>6321.517777229883</v>
      </c>
      <c r="J4221" s="54">
        <v>5974.0800755089213</v>
      </c>
      <c r="K4221" s="55">
        <v>0.96684910928435486</v>
      </c>
      <c r="L4221" s="121">
        <v>6304.3903766078247</v>
      </c>
      <c r="M4221" s="54">
        <v>5902.4578155059326</v>
      </c>
      <c r="N4221" s="120">
        <v>0.95525771489165034</v>
      </c>
      <c r="O4221" s="123">
        <v>6233.6515602718728</v>
      </c>
      <c r="P4221" s="53">
        <v>6377.5158787784449</v>
      </c>
      <c r="Q4221" s="54">
        <v>6027.0478581035359</v>
      </c>
      <c r="R4221" s="55">
        <v>0.96685671308851173</v>
      </c>
      <c r="S4221" s="121">
        <v>6360.2367579598931</v>
      </c>
      <c r="T4221" s="54">
        <v>5954.7900019565323</v>
      </c>
      <c r="U4221" s="55">
        <v>0.95526513543160274</v>
      </c>
    </row>
    <row r="4222" spans="1:21" ht="13" x14ac:dyDescent="0.3">
      <c r="A4222" s="44" t="s">
        <v>3098</v>
      </c>
      <c r="B4222" s="44" t="s">
        <v>9411</v>
      </c>
      <c r="C4222" s="98" t="s">
        <v>1019</v>
      </c>
      <c r="D4222" s="98" t="s">
        <v>13166</v>
      </c>
      <c r="E4222" s="98" t="s">
        <v>437</v>
      </c>
      <c r="F4222" s="122">
        <v>1.0230786589714838</v>
      </c>
      <c r="G4222" s="122">
        <v>1.0203067490160613</v>
      </c>
      <c r="H4222" s="99">
        <v>7307</v>
      </c>
      <c r="I4222" s="53">
        <v>7475.6357611046315</v>
      </c>
      <c r="J4222" s="54">
        <v>7064.7664415407817</v>
      </c>
      <c r="K4222" s="55">
        <v>0.96684910928435497</v>
      </c>
      <c r="L4222" s="121">
        <v>7455.3814150603603</v>
      </c>
      <c r="M4222" s="54">
        <v>6980.0681227132891</v>
      </c>
      <c r="N4222" s="120">
        <v>0.95525771489165034</v>
      </c>
      <c r="O4222" s="123">
        <v>7377.4678276932682</v>
      </c>
      <c r="P4222" s="53">
        <v>7547.7298917616945</v>
      </c>
      <c r="Q4222" s="54">
        <v>7132.954294799757</v>
      </c>
      <c r="R4222" s="55">
        <v>0.96685671308851184</v>
      </c>
      <c r="S4222" s="121">
        <v>7527.2802152443028</v>
      </c>
      <c r="T4222" s="54">
        <v>7047.4378035637019</v>
      </c>
      <c r="U4222" s="55">
        <v>0.95526513543160274</v>
      </c>
    </row>
    <row r="4223" spans="1:21" ht="13" x14ac:dyDescent="0.3">
      <c r="A4223" s="44" t="s">
        <v>3097</v>
      </c>
      <c r="B4223" s="44" t="s">
        <v>9410</v>
      </c>
      <c r="C4223" s="98" t="s">
        <v>1027</v>
      </c>
      <c r="D4223" s="98" t="s">
        <v>13166</v>
      </c>
      <c r="E4223" s="98" t="s">
        <v>407</v>
      </c>
      <c r="F4223" s="122">
        <v>1.0160167753943297</v>
      </c>
      <c r="G4223" s="122">
        <v>1.0209906869896124</v>
      </c>
      <c r="H4223" s="99">
        <v>17925.999999999996</v>
      </c>
      <c r="I4223" s="53">
        <v>18213.116715718748</v>
      </c>
      <c r="J4223" s="54">
        <v>17212.103409123592</v>
      </c>
      <c r="K4223" s="55">
        <v>0.96017535474303228</v>
      </c>
      <c r="L4223" s="121">
        <v>18302.279054975788</v>
      </c>
      <c r="M4223" s="54">
        <v>17135.428423095011</v>
      </c>
      <c r="N4223" s="120">
        <v>0.95589804881708207</v>
      </c>
      <c r="O4223" s="123">
        <v>18103.986730496559</v>
      </c>
      <c r="P4223" s="53">
        <v>18393.954219700849</v>
      </c>
      <c r="Q4223" s="54">
        <v>17383.138590183637</v>
      </c>
      <c r="R4223" s="55">
        <v>0.96018290606131307</v>
      </c>
      <c r="S4223" s="121">
        <v>18484.001849220509</v>
      </c>
      <c r="T4223" s="54">
        <v>17305.700022901321</v>
      </c>
      <c r="U4223" s="55">
        <v>0.9559054743312142</v>
      </c>
    </row>
    <row r="4224" spans="1:21" ht="13" x14ac:dyDescent="0.3">
      <c r="A4224" s="44" t="s">
        <v>3096</v>
      </c>
      <c r="B4224" s="44" t="s">
        <v>9409</v>
      </c>
      <c r="C4224" s="98" t="s">
        <v>1027</v>
      </c>
      <c r="D4224" s="98" t="s">
        <v>13166</v>
      </c>
      <c r="E4224" s="98" t="s">
        <v>404</v>
      </c>
      <c r="F4224" s="122">
        <v>1.015981478408744</v>
      </c>
      <c r="G4224" s="122">
        <v>1.020203688405251</v>
      </c>
      <c r="H4224" s="99">
        <v>10542.666666666668</v>
      </c>
      <c r="I4224" s="53">
        <v>10711.154066370585</v>
      </c>
      <c r="J4224" s="54">
        <v>10122.457034622352</v>
      </c>
      <c r="K4224" s="55">
        <v>0.96014199771933262</v>
      </c>
      <c r="L4224" s="121">
        <v>10755.667418960427</v>
      </c>
      <c r="M4224" s="54">
        <v>10069.946406488953</v>
      </c>
      <c r="N4224" s="120">
        <v>0.9551612248471878</v>
      </c>
      <c r="O4224" s="123">
        <v>10639.050542250941</v>
      </c>
      <c r="P4224" s="53">
        <v>10809.07829878146</v>
      </c>
      <c r="Q4224" s="54">
        <v>10215.0795775396</v>
      </c>
      <c r="R4224" s="55">
        <v>0.96014954877527625</v>
      </c>
      <c r="S4224" s="121">
        <v>10853.998604334296</v>
      </c>
      <c r="T4224" s="54">
        <v>10162.087486672708</v>
      </c>
      <c r="U4224" s="55">
        <v>0.95516864463759554</v>
      </c>
    </row>
    <row r="4225" spans="1:21" ht="13" x14ac:dyDescent="0.3">
      <c r="A4225" s="44" t="s">
        <v>3095</v>
      </c>
      <c r="B4225" s="44" t="s">
        <v>9408</v>
      </c>
      <c r="C4225" s="98" t="s">
        <v>1027</v>
      </c>
      <c r="D4225" s="98" t="s">
        <v>13166</v>
      </c>
      <c r="E4225" s="98" t="s">
        <v>402</v>
      </c>
      <c r="F4225" s="122">
        <v>1.012067649664262</v>
      </c>
      <c r="G4225" s="122">
        <v>1.0161065214883207</v>
      </c>
      <c r="H4225" s="99">
        <v>11528.083333333334</v>
      </c>
      <c r="I4225" s="53">
        <v>11667.200204300418</v>
      </c>
      <c r="J4225" s="54">
        <v>11025.957805346541</v>
      </c>
      <c r="K4225" s="55">
        <v>0.95644327738897394</v>
      </c>
      <c r="L4225" s="121">
        <v>11713.760655260819</v>
      </c>
      <c r="M4225" s="54">
        <v>10966.956993201293</v>
      </c>
      <c r="N4225" s="120">
        <v>0.95132527030668224</v>
      </c>
      <c r="O4225" s="123">
        <v>11639.649075237736</v>
      </c>
      <c r="P4225" s="53">
        <v>11780.112282492655</v>
      </c>
      <c r="Q4225" s="54">
        <v>11132.751662237457</v>
      </c>
      <c r="R4225" s="55">
        <v>0.95645079935625754</v>
      </c>
      <c r="S4225" s="121">
        <v>11827.123333184565</v>
      </c>
      <c r="T4225" s="54">
        <v>11073.17831969273</v>
      </c>
      <c r="U4225" s="55">
        <v>0.95133266029900165</v>
      </c>
    </row>
    <row r="4226" spans="1:21" ht="13" x14ac:dyDescent="0.3">
      <c r="A4226" s="44" t="s">
        <v>3094</v>
      </c>
      <c r="B4226" s="44" t="s">
        <v>9407</v>
      </c>
      <c r="C4226" s="98" t="s">
        <v>1027</v>
      </c>
      <c r="D4226" s="98" t="s">
        <v>13166</v>
      </c>
      <c r="E4226" s="98" t="s">
        <v>402</v>
      </c>
      <c r="F4226" s="122">
        <v>1.012067649664262</v>
      </c>
      <c r="G4226" s="122">
        <v>1.0161065214883207</v>
      </c>
      <c r="H4226" s="99">
        <v>15155.666666666668</v>
      </c>
      <c r="I4226" s="53">
        <v>15338.559942428334</v>
      </c>
      <c r="J4226" s="54">
        <v>14495.535497681494</v>
      </c>
      <c r="K4226" s="55">
        <v>0.95644327738897394</v>
      </c>
      <c r="L4226" s="121">
        <v>15399.771737503161</v>
      </c>
      <c r="M4226" s="54">
        <v>14417.968688344643</v>
      </c>
      <c r="N4226" s="120">
        <v>0.95132527030668235</v>
      </c>
      <c r="O4226" s="123">
        <v>15315.048095795406</v>
      </c>
      <c r="P4226" s="53">
        <v>15499.864730806788</v>
      </c>
      <c r="Q4226" s="54">
        <v>14648.089993403049</v>
      </c>
      <c r="R4226" s="55">
        <v>0.95645079935625776</v>
      </c>
      <c r="S4226" s="121">
        <v>15561.720247044999</v>
      </c>
      <c r="T4226" s="54">
        <v>14569.705447580202</v>
      </c>
      <c r="U4226" s="55">
        <v>0.95133266029900154</v>
      </c>
    </row>
    <row r="4227" spans="1:21" ht="13" x14ac:dyDescent="0.3">
      <c r="A4227" s="44" t="s">
        <v>3093</v>
      </c>
      <c r="B4227" s="44" t="s">
        <v>9406</v>
      </c>
      <c r="C4227" s="98" t="s">
        <v>1027</v>
      </c>
      <c r="D4227" s="98" t="s">
        <v>13166</v>
      </c>
      <c r="E4227" s="98" t="s">
        <v>460</v>
      </c>
      <c r="F4227" s="122">
        <v>1.0011905910001069</v>
      </c>
      <c r="G4227" s="122">
        <v>1.0057489640966426</v>
      </c>
      <c r="H4227" s="99">
        <v>34580.833333333328</v>
      </c>
      <c r="I4227" s="53">
        <v>34622.004962276194</v>
      </c>
      <c r="J4227" s="54">
        <v>32719.140767795336</v>
      </c>
      <c r="K4227" s="55">
        <v>0.9461640340591948</v>
      </c>
      <c r="L4227" s="121">
        <v>34779.637302598647</v>
      </c>
      <c r="M4227" s="54">
        <v>32562.282751221701</v>
      </c>
      <c r="N4227" s="120">
        <v>0.94162805266563965</v>
      </c>
      <c r="O4227" s="123">
        <v>34898.311058642779</v>
      </c>
      <c r="P4227" s="53">
        <v>34939.860673708128</v>
      </c>
      <c r="Q4227" s="54">
        <v>33019.786455826754</v>
      </c>
      <c r="R4227" s="55">
        <v>0.94617147518516376</v>
      </c>
      <c r="S4227" s="121">
        <v>35098.940195952382</v>
      </c>
      <c r="T4227" s="54">
        <v>32861.483952866001</v>
      </c>
      <c r="U4227" s="55">
        <v>0.94163536732897724</v>
      </c>
    </row>
    <row r="4228" spans="1:21" ht="13" x14ac:dyDescent="0.3">
      <c r="A4228" s="44" t="s">
        <v>3092</v>
      </c>
      <c r="B4228" s="44" t="s">
        <v>9405</v>
      </c>
      <c r="C4228" s="98" t="s">
        <v>1027</v>
      </c>
      <c r="D4228" s="98" t="s">
        <v>13166</v>
      </c>
      <c r="E4228" s="98" t="s">
        <v>407</v>
      </c>
      <c r="F4228" s="122">
        <v>1.0160167753943297</v>
      </c>
      <c r="G4228" s="122">
        <v>1.0209906869896124</v>
      </c>
      <c r="H4228" s="99">
        <v>9025.5</v>
      </c>
      <c r="I4228" s="53">
        <v>9170.0594063215231</v>
      </c>
      <c r="J4228" s="54">
        <v>8666.062664233239</v>
      </c>
      <c r="K4228" s="55">
        <v>0.96017535474303239</v>
      </c>
      <c r="L4228" s="121">
        <v>9214.9514454247474</v>
      </c>
      <c r="M4228" s="54">
        <v>8627.4578395985754</v>
      </c>
      <c r="N4228" s="120">
        <v>0.95589804881708218</v>
      </c>
      <c r="O4228" s="123">
        <v>9127.9884803188197</v>
      </c>
      <c r="P4228" s="53">
        <v>9274.1894216101155</v>
      </c>
      <c r="Q4228" s="54">
        <v>8764.5385055267143</v>
      </c>
      <c r="R4228" s="55">
        <v>0.96018290606131318</v>
      </c>
      <c r="S4228" s="121">
        <v>9319.5912293539805</v>
      </c>
      <c r="T4228" s="54">
        <v>8725.4941579690203</v>
      </c>
      <c r="U4228" s="55">
        <v>0.9559054743312142</v>
      </c>
    </row>
    <row r="4229" spans="1:21" ht="13" x14ac:dyDescent="0.3">
      <c r="A4229" s="44" t="s">
        <v>3091</v>
      </c>
      <c r="B4229" s="44" t="s">
        <v>9404</v>
      </c>
      <c r="C4229" s="98" t="s">
        <v>1027</v>
      </c>
      <c r="D4229" s="98" t="s">
        <v>13166</v>
      </c>
      <c r="E4229" s="98" t="s">
        <v>460</v>
      </c>
      <c r="F4229" s="122">
        <v>1.0011905910001069</v>
      </c>
      <c r="G4229" s="122">
        <v>1.0057489640966426</v>
      </c>
      <c r="H4229" s="99">
        <v>19382.499999999996</v>
      </c>
      <c r="I4229" s="53">
        <v>19405.576630059568</v>
      </c>
      <c r="J4229" s="54">
        <v>18339.024390152339</v>
      </c>
      <c r="K4229" s="55">
        <v>0.9461640340591948</v>
      </c>
      <c r="L4229" s="121">
        <v>19493.929296603172</v>
      </c>
      <c r="M4229" s="54">
        <v>18251.105730791754</v>
      </c>
      <c r="N4229" s="120">
        <v>0.94162805266563954</v>
      </c>
      <c r="O4229" s="123">
        <v>19552.217181577496</v>
      </c>
      <c r="P4229" s="53">
        <v>19575.495875386019</v>
      </c>
      <c r="Q4229" s="54">
        <v>18499.750173833887</v>
      </c>
      <c r="R4229" s="55">
        <v>0.94617147518516387</v>
      </c>
      <c r="S4229" s="121">
        <v>19664.622176164143</v>
      </c>
      <c r="T4229" s="54">
        <v>18411.059207870661</v>
      </c>
      <c r="U4229" s="55">
        <v>0.94163536732897701</v>
      </c>
    </row>
    <row r="4230" spans="1:21" ht="13" x14ac:dyDescent="0.3">
      <c r="A4230" s="44" t="s">
        <v>3090</v>
      </c>
      <c r="B4230" s="44" t="s">
        <v>9403</v>
      </c>
      <c r="C4230" s="98" t="s">
        <v>1027</v>
      </c>
      <c r="D4230" s="98" t="s">
        <v>13166</v>
      </c>
      <c r="E4230" s="98" t="s">
        <v>402</v>
      </c>
      <c r="F4230" s="122">
        <v>1.012067649664262</v>
      </c>
      <c r="G4230" s="122">
        <v>1.0161065214883207</v>
      </c>
      <c r="H4230" s="99">
        <v>7156</v>
      </c>
      <c r="I4230" s="53">
        <v>7242.3561009974592</v>
      </c>
      <c r="J4230" s="54">
        <v>6844.3080929954976</v>
      </c>
      <c r="K4230" s="55">
        <v>0.95644327738897394</v>
      </c>
      <c r="L4230" s="121">
        <v>7271.2582677704231</v>
      </c>
      <c r="M4230" s="54">
        <v>6807.6836343146188</v>
      </c>
      <c r="N4230" s="120">
        <v>0.95132527030668235</v>
      </c>
      <c r="O4230" s="123">
        <v>7222.4125130047078</v>
      </c>
      <c r="P4230" s="53">
        <v>7309.5700569424307</v>
      </c>
      <c r="Q4230" s="54">
        <v>6907.8822213439908</v>
      </c>
      <c r="R4230" s="55">
        <v>0.95645079935625765</v>
      </c>
      <c r="S4230" s="121">
        <v>7338.7404553429342</v>
      </c>
      <c r="T4230" s="54">
        <v>6870.9169097735657</v>
      </c>
      <c r="U4230" s="55">
        <v>0.95133266029900154</v>
      </c>
    </row>
    <row r="4231" spans="1:21" ht="13" x14ac:dyDescent="0.3">
      <c r="A4231" s="44" t="s">
        <v>3089</v>
      </c>
      <c r="B4231" s="44" t="s">
        <v>9402</v>
      </c>
      <c r="C4231" s="98" t="s">
        <v>1027</v>
      </c>
      <c r="D4231" s="98" t="s">
        <v>13166</v>
      </c>
      <c r="E4231" s="98" t="s">
        <v>407</v>
      </c>
      <c r="F4231" s="122">
        <v>1.0160167753943297</v>
      </c>
      <c r="G4231" s="122">
        <v>1.0209906869896124</v>
      </c>
      <c r="H4231" s="99">
        <v>8319.0833333333339</v>
      </c>
      <c r="I4231" s="53">
        <v>8452.3282225700459</v>
      </c>
      <c r="J4231" s="54">
        <v>7987.7787907201819</v>
      </c>
      <c r="K4231" s="55">
        <v>0.96017535474303228</v>
      </c>
      <c r="L4231" s="121">
        <v>8493.7066076238352</v>
      </c>
      <c r="M4231" s="54">
        <v>7952.1955262800411</v>
      </c>
      <c r="N4231" s="120">
        <v>0.95589804881708207</v>
      </c>
      <c r="O4231" s="123">
        <v>8417.3875261172652</v>
      </c>
      <c r="P4231" s="53">
        <v>8552.2069315301178</v>
      </c>
      <c r="Q4231" s="54">
        <v>8082.2316162715224</v>
      </c>
      <c r="R4231" s="55">
        <v>0.96018290606131307</v>
      </c>
      <c r="S4231" s="121">
        <v>8594.0742729482608</v>
      </c>
      <c r="T4231" s="54">
        <v>8046.2268157827693</v>
      </c>
      <c r="U4231" s="55">
        <v>0.95590547433121409</v>
      </c>
    </row>
    <row r="4232" spans="1:21" ht="13" x14ac:dyDescent="0.3">
      <c r="A4232" s="44" t="s">
        <v>3088</v>
      </c>
      <c r="B4232" s="44" t="s">
        <v>9401</v>
      </c>
      <c r="C4232" s="98" t="s">
        <v>1027</v>
      </c>
      <c r="D4232" s="98" t="s">
        <v>13166</v>
      </c>
      <c r="E4232" s="98" t="s">
        <v>401</v>
      </c>
      <c r="F4232" s="122">
        <v>1.0158684218814644</v>
      </c>
      <c r="G4232" s="122">
        <v>1.0183450593552477</v>
      </c>
      <c r="H4232" s="99">
        <v>3103.083333333333</v>
      </c>
      <c r="I4232" s="53">
        <v>3152.3243688000071</v>
      </c>
      <c r="J4232" s="54">
        <v>2979.0690886013344</v>
      </c>
      <c r="K4232" s="55">
        <v>0.96003515490549762</v>
      </c>
      <c r="L4232" s="121">
        <v>3160.0095812676127</v>
      </c>
      <c r="M4232" s="54">
        <v>2958.5450988621287</v>
      </c>
      <c r="N4232" s="120">
        <v>0.95342109155800814</v>
      </c>
      <c r="O4232" s="123">
        <v>3133.6658910777328</v>
      </c>
      <c r="P4232" s="53">
        <v>3183.3922234729093</v>
      </c>
      <c r="Q4232" s="54">
        <v>3008.4530790162207</v>
      </c>
      <c r="R4232" s="55">
        <v>0.96004270512117396</v>
      </c>
      <c r="S4232" s="121">
        <v>3191.1531778490689</v>
      </c>
      <c r="T4232" s="54">
        <v>2987.7263632341151</v>
      </c>
      <c r="U4232" s="55">
        <v>0.95342849783088202</v>
      </c>
    </row>
    <row r="4233" spans="1:21" ht="13" x14ac:dyDescent="0.3">
      <c r="A4233" s="44" t="s">
        <v>3087</v>
      </c>
      <c r="B4233" s="44" t="s">
        <v>9400</v>
      </c>
      <c r="C4233" s="98" t="s">
        <v>1027</v>
      </c>
      <c r="D4233" s="98" t="s">
        <v>13166</v>
      </c>
      <c r="E4233" s="98" t="s">
        <v>459</v>
      </c>
      <c r="F4233" s="122">
        <v>1.0113102640623479</v>
      </c>
      <c r="G4233" s="122">
        <v>1.0172433265633689</v>
      </c>
      <c r="H4233" s="99">
        <v>15864.166666666668</v>
      </c>
      <c r="I4233" s="53">
        <v>16043.594580795765</v>
      </c>
      <c r="J4233" s="54">
        <v>15161.820642174151</v>
      </c>
      <c r="K4233" s="55">
        <v>0.95572751854856219</v>
      </c>
      <c r="L4233" s="121">
        <v>16137.717673155712</v>
      </c>
      <c r="M4233" s="54">
        <v>15108.867331213405</v>
      </c>
      <c r="N4233" s="120">
        <v>0.95238959906792486</v>
      </c>
      <c r="O4233" s="123">
        <v>16017.091953905125</v>
      </c>
      <c r="P4233" s="53">
        <v>16198.2494934147</v>
      </c>
      <c r="Q4233" s="54">
        <v>15308.095937349737</v>
      </c>
      <c r="R4233" s="55">
        <v>0.95573503488674627</v>
      </c>
      <c r="S4233" s="121">
        <v>16293.27990106182</v>
      </c>
      <c r="T4233" s="54">
        <v>15254.63028282666</v>
      </c>
      <c r="U4233" s="55">
        <v>0.95239699732805938</v>
      </c>
    </row>
    <row r="4234" spans="1:21" ht="13" x14ac:dyDescent="0.3">
      <c r="A4234" s="44" t="s">
        <v>3086</v>
      </c>
      <c r="B4234" s="44" t="s">
        <v>9399</v>
      </c>
      <c r="C4234" s="98" t="s">
        <v>1027</v>
      </c>
      <c r="D4234" s="98" t="s">
        <v>13166</v>
      </c>
      <c r="E4234" s="98" t="s">
        <v>459</v>
      </c>
      <c r="F4234" s="122">
        <v>1.0113102640623479</v>
      </c>
      <c r="G4234" s="122">
        <v>1.0172433265633689</v>
      </c>
      <c r="H4234" s="99">
        <v>20968.583333333332</v>
      </c>
      <c r="I4234" s="53">
        <v>21205.74354784668</v>
      </c>
      <c r="J4234" s="54">
        <v>20040.252116645406</v>
      </c>
      <c r="K4234" s="55">
        <v>0.9557275185485623</v>
      </c>
      <c r="L4234" s="121">
        <v>21330.151463321214</v>
      </c>
      <c r="M4234" s="54">
        <v>19970.260673855704</v>
      </c>
      <c r="N4234" s="120">
        <v>0.95238959906792486</v>
      </c>
      <c r="O4234" s="123">
        <v>21185.103398896568</v>
      </c>
      <c r="P4234" s="53">
        <v>21424.712512526232</v>
      </c>
      <c r="Q4234" s="54">
        <v>20247.345536023739</v>
      </c>
      <c r="R4234" s="55">
        <v>0.95573503488674627</v>
      </c>
      <c r="S4234" s="121">
        <v>21550.40505508248</v>
      </c>
      <c r="T4234" s="54">
        <v>20176.628865193557</v>
      </c>
      <c r="U4234" s="55">
        <v>0.95239699732805938</v>
      </c>
    </row>
    <row r="4235" spans="1:21" ht="13" x14ac:dyDescent="0.3">
      <c r="A4235" s="44" t="s">
        <v>3085</v>
      </c>
      <c r="B4235" s="44" t="s">
        <v>9398</v>
      </c>
      <c r="C4235" s="98" t="s">
        <v>1027</v>
      </c>
      <c r="D4235" s="98" t="s">
        <v>13166</v>
      </c>
      <c r="E4235" s="98" t="s">
        <v>460</v>
      </c>
      <c r="F4235" s="122">
        <v>1.0011905910001069</v>
      </c>
      <c r="G4235" s="122">
        <v>1.0057489640966426</v>
      </c>
      <c r="H4235" s="99">
        <v>7773.8333333333339</v>
      </c>
      <c r="I4235" s="53">
        <v>7783.0887893363315</v>
      </c>
      <c r="J4235" s="54">
        <v>7355.3215067705041</v>
      </c>
      <c r="K4235" s="55">
        <v>0.9461640340591948</v>
      </c>
      <c r="L4235" s="121">
        <v>7818.5248220599506</v>
      </c>
      <c r="M4235" s="54">
        <v>7320.0595434139041</v>
      </c>
      <c r="N4235" s="120">
        <v>0.94162805266563943</v>
      </c>
      <c r="O4235" s="123">
        <v>7837.2680597198523</v>
      </c>
      <c r="P4235" s="53">
        <v>7846.5990405371795</v>
      </c>
      <c r="Q4235" s="54">
        <v>7415.3994814866983</v>
      </c>
      <c r="R4235" s="55">
        <v>0.94617147518516365</v>
      </c>
      <c r="S4235" s="121">
        <v>7882.324232410946</v>
      </c>
      <c r="T4235" s="54">
        <v>7379.8487882699637</v>
      </c>
      <c r="U4235" s="55">
        <v>0.94163536732897724</v>
      </c>
    </row>
    <row r="4236" spans="1:21" ht="13" x14ac:dyDescent="0.3">
      <c r="A4236" s="44" t="s">
        <v>3084</v>
      </c>
      <c r="B4236" s="44" t="s">
        <v>9397</v>
      </c>
      <c r="C4236" s="98" t="s">
        <v>1027</v>
      </c>
      <c r="D4236" s="98" t="s">
        <v>13166</v>
      </c>
      <c r="E4236" s="98" t="s">
        <v>406</v>
      </c>
      <c r="F4236" s="122">
        <v>1.0163557783048445</v>
      </c>
      <c r="G4236" s="122">
        <v>1.0219007325946867</v>
      </c>
      <c r="H4236" s="99">
        <v>41574.000000000015</v>
      </c>
      <c r="I4236" s="53">
        <v>42253.97512724562</v>
      </c>
      <c r="J4236" s="54">
        <v>39931.649299156597</v>
      </c>
      <c r="K4236" s="55">
        <v>0.96049572567365626</v>
      </c>
      <c r="L4236" s="121">
        <v>42484.501056891524</v>
      </c>
      <c r="M4236" s="54">
        <v>39775.927618880472</v>
      </c>
      <c r="N4236" s="120">
        <v>0.95675007501997544</v>
      </c>
      <c r="O4236" s="123">
        <v>42078.420188117452</v>
      </c>
      <c r="P4236" s="53">
        <v>42766.645500132392</v>
      </c>
      <c r="Q4236" s="54">
        <v>40416.460587349742</v>
      </c>
      <c r="R4236" s="55">
        <v>0.9605032795115005</v>
      </c>
      <c r="S4236" s="121">
        <v>42999.968416664276</v>
      </c>
      <c r="T4236" s="54">
        <v>40258.844404108539</v>
      </c>
      <c r="U4236" s="55">
        <v>0.95675750715273422</v>
      </c>
    </row>
    <row r="4237" spans="1:21" ht="13" x14ac:dyDescent="0.3">
      <c r="A4237" s="44" t="s">
        <v>3083</v>
      </c>
      <c r="B4237" s="44" t="s">
        <v>9396</v>
      </c>
      <c r="C4237" s="98" t="s">
        <v>1027</v>
      </c>
      <c r="D4237" s="98" t="s">
        <v>13166</v>
      </c>
      <c r="E4237" s="98" t="s">
        <v>460</v>
      </c>
      <c r="F4237" s="122">
        <v>1.0011905910001069</v>
      </c>
      <c r="G4237" s="122">
        <v>1.0057489640966426</v>
      </c>
      <c r="H4237" s="99">
        <v>10741.666666666668</v>
      </c>
      <c r="I4237" s="53">
        <v>10754.455598326149</v>
      </c>
      <c r="J4237" s="54">
        <v>10163.378665852519</v>
      </c>
      <c r="K4237" s="55">
        <v>0.9461640340591948</v>
      </c>
      <c r="L4237" s="121">
        <v>10803.420122671438</v>
      </c>
      <c r="M4237" s="54">
        <v>10114.654665716746</v>
      </c>
      <c r="N4237" s="120">
        <v>0.94162805266563954</v>
      </c>
      <c r="O4237" s="123">
        <v>10834.604652403264</v>
      </c>
      <c r="P4237" s="53">
        <v>10847.504235192131</v>
      </c>
      <c r="Q4237" s="54">
        <v>10251.393867012435</v>
      </c>
      <c r="R4237" s="55">
        <v>0.94617147518516376</v>
      </c>
      <c r="S4237" s="121">
        <v>10896.892405551247</v>
      </c>
      <c r="T4237" s="54">
        <v>10202.246931729993</v>
      </c>
      <c r="U4237" s="55">
        <v>0.94163536732897712</v>
      </c>
    </row>
    <row r="4238" spans="1:21" ht="13" x14ac:dyDescent="0.3">
      <c r="A4238" s="44" t="s">
        <v>3082</v>
      </c>
      <c r="B4238" s="44" t="s">
        <v>9395</v>
      </c>
      <c r="C4238" s="98" t="s">
        <v>1027</v>
      </c>
      <c r="D4238" s="98" t="s">
        <v>13166</v>
      </c>
      <c r="E4238" s="98" t="s">
        <v>460</v>
      </c>
      <c r="F4238" s="122">
        <v>1.0011905910001069</v>
      </c>
      <c r="G4238" s="122">
        <v>1.0057489640966426</v>
      </c>
      <c r="H4238" s="99">
        <v>9845</v>
      </c>
      <c r="I4238" s="53">
        <v>9856.7213683960526</v>
      </c>
      <c r="J4238" s="54">
        <v>9314.9849153127725</v>
      </c>
      <c r="K4238" s="55">
        <v>0.9461640340591948</v>
      </c>
      <c r="L4238" s="121">
        <v>9901.598551531446</v>
      </c>
      <c r="M4238" s="54">
        <v>9270.3281784932205</v>
      </c>
      <c r="N4238" s="120">
        <v>0.94162805266563943</v>
      </c>
      <c r="O4238" s="123">
        <v>9942.4927799963752</v>
      </c>
      <c r="P4238" s="53">
        <v>9954.3302224188665</v>
      </c>
      <c r="Q4238" s="54">
        <v>9407.3030606670109</v>
      </c>
      <c r="R4238" s="55">
        <v>0.94617147518516387</v>
      </c>
      <c r="S4238" s="121">
        <v>9999.6518140197022</v>
      </c>
      <c r="T4238" s="54">
        <v>9362.2028410575895</v>
      </c>
      <c r="U4238" s="55">
        <v>0.94163536732897712</v>
      </c>
    </row>
    <row r="4239" spans="1:21" ht="13" x14ac:dyDescent="0.3">
      <c r="A4239" s="44" t="s">
        <v>3081</v>
      </c>
      <c r="B4239" s="44" t="s">
        <v>9394</v>
      </c>
      <c r="C4239" s="98" t="s">
        <v>1027</v>
      </c>
      <c r="D4239" s="98" t="s">
        <v>13166</v>
      </c>
      <c r="E4239" s="98" t="s">
        <v>407</v>
      </c>
      <c r="F4239" s="122">
        <v>1.0160167753943297</v>
      </c>
      <c r="G4239" s="122">
        <v>1.0209906869896124</v>
      </c>
      <c r="H4239" s="99">
        <v>12717.416666666668</v>
      </c>
      <c r="I4239" s="53">
        <v>12921.108673012772</v>
      </c>
      <c r="J4239" s="54">
        <v>12210.950059331619</v>
      </c>
      <c r="K4239" s="55">
        <v>0.96017535474303228</v>
      </c>
      <c r="L4239" s="121">
        <v>12984.363979233147</v>
      </c>
      <c r="M4239" s="54">
        <v>12156.553777660507</v>
      </c>
      <c r="N4239" s="120">
        <v>0.95589804881708207</v>
      </c>
      <c r="O4239" s="123">
        <v>12849.633696971385</v>
      </c>
      <c r="P4239" s="53">
        <v>13055.443393795185</v>
      </c>
      <c r="Q4239" s="54">
        <v>12337.998624981357</v>
      </c>
      <c r="R4239" s="55">
        <v>0.96018290606131296</v>
      </c>
      <c r="S4239" s="121">
        <v>13119.356335835686</v>
      </c>
      <c r="T4239" s="54">
        <v>12283.035194085784</v>
      </c>
      <c r="U4239" s="55">
        <v>0.95590547433121409</v>
      </c>
    </row>
    <row r="4240" spans="1:21" ht="13" x14ac:dyDescent="0.3">
      <c r="A4240" s="44" t="s">
        <v>3080</v>
      </c>
      <c r="B4240" s="44" t="s">
        <v>9393</v>
      </c>
      <c r="C4240" s="98" t="s">
        <v>1027</v>
      </c>
      <c r="D4240" s="98" t="s">
        <v>13166</v>
      </c>
      <c r="E4240" s="98" t="s">
        <v>460</v>
      </c>
      <c r="F4240" s="122">
        <v>1.0011905910001069</v>
      </c>
      <c r="G4240" s="122">
        <v>1.0057489640966426</v>
      </c>
      <c r="H4240" s="99">
        <v>10052.25</v>
      </c>
      <c r="I4240" s="53">
        <v>10064.218118380824</v>
      </c>
      <c r="J4240" s="54">
        <v>9511.0774113715415</v>
      </c>
      <c r="K4240" s="55">
        <v>0.94616403405919491</v>
      </c>
      <c r="L4240" s="121">
        <v>10110.040024340477</v>
      </c>
      <c r="M4240" s="54">
        <v>9465.4805924081757</v>
      </c>
      <c r="N4240" s="120">
        <v>0.94162805266563965</v>
      </c>
      <c r="O4240" s="123">
        <v>10153.360824738498</v>
      </c>
      <c r="P4240" s="53">
        <v>10165.44932475727</v>
      </c>
      <c r="Q4240" s="54">
        <v>9606.8203896300765</v>
      </c>
      <c r="R4240" s="55">
        <v>0.94617147518516387</v>
      </c>
      <c r="S4240" s="121">
        <v>10211.732131580178</v>
      </c>
      <c r="T4240" s="54">
        <v>9560.7636498262837</v>
      </c>
      <c r="U4240" s="55">
        <v>0.94163536732897735</v>
      </c>
    </row>
    <row r="4241" spans="1:21" ht="13" x14ac:dyDescent="0.3">
      <c r="A4241" s="44" t="s">
        <v>3079</v>
      </c>
      <c r="B4241" s="44" t="s">
        <v>9392</v>
      </c>
      <c r="C4241" s="98" t="s">
        <v>1027</v>
      </c>
      <c r="D4241" s="98" t="s">
        <v>13166</v>
      </c>
      <c r="E4241" s="98" t="s">
        <v>404</v>
      </c>
      <c r="F4241" s="122">
        <v>1.015981478408744</v>
      </c>
      <c r="G4241" s="122">
        <v>1.020203688405251</v>
      </c>
      <c r="H4241" s="99">
        <v>5607.3333333333339</v>
      </c>
      <c r="I4241" s="53">
        <v>5696.9468099306314</v>
      </c>
      <c r="J4241" s="54">
        <v>5383.836228544872</v>
      </c>
      <c r="K4241" s="55">
        <v>0.96014199771933273</v>
      </c>
      <c r="L4241" s="121">
        <v>5720.6221487843777</v>
      </c>
      <c r="M4241" s="54">
        <v>5355.9073747931307</v>
      </c>
      <c r="N4241" s="120">
        <v>0.95516122484718757</v>
      </c>
      <c r="O4241" s="123">
        <v>5664.5558467148003</v>
      </c>
      <c r="P4241" s="53">
        <v>5755.0838236741974</v>
      </c>
      <c r="Q4241" s="54">
        <v>5438.8207402355692</v>
      </c>
      <c r="R4241" s="55">
        <v>0.96014954877527636</v>
      </c>
      <c r="S4241" s="121">
        <v>5779.000767995969</v>
      </c>
      <c r="T4241" s="54">
        <v>5410.6061305805433</v>
      </c>
      <c r="U4241" s="55">
        <v>0.95516864463759554</v>
      </c>
    </row>
    <row r="4242" spans="1:21" ht="13" x14ac:dyDescent="0.3">
      <c r="A4242" s="44" t="s">
        <v>3078</v>
      </c>
      <c r="B4242" s="44" t="s">
        <v>9391</v>
      </c>
      <c r="C4242" s="98" t="s">
        <v>1027</v>
      </c>
      <c r="D4242" s="98" t="s">
        <v>13166</v>
      </c>
      <c r="E4242" s="98" t="s">
        <v>406</v>
      </c>
      <c r="F4242" s="122">
        <v>1.0163557783048445</v>
      </c>
      <c r="G4242" s="122">
        <v>1.0219007325946867</v>
      </c>
      <c r="H4242" s="99">
        <v>8352</v>
      </c>
      <c r="I4242" s="53">
        <v>8488.6034604020606</v>
      </c>
      <c r="J4242" s="54">
        <v>8022.0603008263752</v>
      </c>
      <c r="K4242" s="55">
        <v>0.96049572567365604</v>
      </c>
      <c r="L4242" s="121">
        <v>8534.9149186308241</v>
      </c>
      <c r="M4242" s="54">
        <v>7990.7766265668342</v>
      </c>
      <c r="N4242" s="120">
        <v>0.95675007501997533</v>
      </c>
      <c r="O4242" s="123">
        <v>8428.4595362607652</v>
      </c>
      <c r="P4242" s="53">
        <v>8566.3135518871986</v>
      </c>
      <c r="Q4242" s="54">
        <v>8095.5630258084457</v>
      </c>
      <c r="R4242" s="55">
        <v>0.9605032795115005</v>
      </c>
      <c r="S4242" s="121">
        <v>8613.0489747495503</v>
      </c>
      <c r="T4242" s="54">
        <v>8063.9919350505415</v>
      </c>
      <c r="U4242" s="55">
        <v>0.95675750715273444</v>
      </c>
    </row>
    <row r="4243" spans="1:21" ht="13" x14ac:dyDescent="0.3">
      <c r="A4243" s="44" t="s">
        <v>3077</v>
      </c>
      <c r="B4243" s="44" t="s">
        <v>9390</v>
      </c>
      <c r="C4243" s="98" t="s">
        <v>1027</v>
      </c>
      <c r="D4243" s="98" t="s">
        <v>13166</v>
      </c>
      <c r="E4243" s="98" t="s">
        <v>404</v>
      </c>
      <c r="F4243" s="122">
        <v>1.015981478408744</v>
      </c>
      <c r="G4243" s="122">
        <v>1.020203688405251</v>
      </c>
      <c r="H4243" s="99">
        <v>7399.0833333333339</v>
      </c>
      <c r="I4243" s="53">
        <v>7517.3316238694979</v>
      </c>
      <c r="J4243" s="54">
        <v>7104.1706529584862</v>
      </c>
      <c r="K4243" s="55">
        <v>0.96014199771933262</v>
      </c>
      <c r="L4243" s="121">
        <v>7548.5721074844869</v>
      </c>
      <c r="M4243" s="54">
        <v>7067.3174994130804</v>
      </c>
      <c r="N4243" s="120">
        <v>0.9551612248471878</v>
      </c>
      <c r="O4243" s="123">
        <v>7474.893599528149</v>
      </c>
      <c r="P4243" s="53">
        <v>7594.3534501966669</v>
      </c>
      <c r="Q4243" s="54">
        <v>7177.0157167301541</v>
      </c>
      <c r="R4243" s="55">
        <v>0.96014954877527647</v>
      </c>
      <c r="S4243" s="121">
        <v>7625.9140206754209</v>
      </c>
      <c r="T4243" s="54">
        <v>7139.7839882715407</v>
      </c>
      <c r="U4243" s="55">
        <v>0.95516864463759565</v>
      </c>
    </row>
    <row r="4244" spans="1:21" ht="13" x14ac:dyDescent="0.3">
      <c r="A4244" s="44" t="s">
        <v>3076</v>
      </c>
      <c r="B4244" s="44" t="s">
        <v>9389</v>
      </c>
      <c r="C4244" s="98" t="s">
        <v>1027</v>
      </c>
      <c r="D4244" s="98" t="s">
        <v>13166</v>
      </c>
      <c r="E4244" s="98" t="s">
        <v>401</v>
      </c>
      <c r="F4244" s="122">
        <v>1.0158684218814644</v>
      </c>
      <c r="G4244" s="122">
        <v>1.0183450593552477</v>
      </c>
      <c r="H4244" s="99">
        <v>5154.583333333333</v>
      </c>
      <c r="I4244" s="53">
        <v>5236.3784362898314</v>
      </c>
      <c r="J4244" s="54">
        <v>4948.5812088899629</v>
      </c>
      <c r="K4244" s="55">
        <v>0.96003515490549762</v>
      </c>
      <c r="L4244" s="121">
        <v>5249.1444705349031</v>
      </c>
      <c r="M4244" s="54">
        <v>4914.4884681933827</v>
      </c>
      <c r="N4244" s="120">
        <v>0.95342109155800814</v>
      </c>
      <c r="O4244" s="123">
        <v>5206.1880828303019</v>
      </c>
      <c r="P4244" s="53">
        <v>5288.8020717229056</v>
      </c>
      <c r="Q4244" s="54">
        <v>4998.1628904100216</v>
      </c>
      <c r="R4244" s="55">
        <v>0.96004270512117396</v>
      </c>
      <c r="S4244" s="121">
        <v>5301.695912224407</v>
      </c>
      <c r="T4244" s="54">
        <v>4963.7280832379347</v>
      </c>
      <c r="U4244" s="55">
        <v>0.95342849783088213</v>
      </c>
    </row>
    <row r="4245" spans="1:21" ht="13" x14ac:dyDescent="0.3">
      <c r="A4245" s="44" t="s">
        <v>3075</v>
      </c>
      <c r="B4245" s="44" t="s">
        <v>9388</v>
      </c>
      <c r="C4245" s="98" t="s">
        <v>1027</v>
      </c>
      <c r="D4245" s="98" t="s">
        <v>13166</v>
      </c>
      <c r="E4245" s="98" t="s">
        <v>459</v>
      </c>
      <c r="F4245" s="122">
        <v>1.0113102640623479</v>
      </c>
      <c r="G4245" s="122">
        <v>1.0172433265633689</v>
      </c>
      <c r="H4245" s="99">
        <v>8013.75</v>
      </c>
      <c r="I4245" s="53">
        <v>8104.3876286296409</v>
      </c>
      <c r="J4245" s="54">
        <v>7658.9614017685408</v>
      </c>
      <c r="K4245" s="55">
        <v>0.9557275185485623</v>
      </c>
      <c r="L4245" s="121">
        <v>8151.9337082471975</v>
      </c>
      <c r="M4245" s="54">
        <v>7632.2121495305837</v>
      </c>
      <c r="N4245" s="120">
        <v>0.95238959906792497</v>
      </c>
      <c r="O4245" s="123">
        <v>8086.8886756964584</v>
      </c>
      <c r="P4245" s="53">
        <v>8178.3535220613967</v>
      </c>
      <c r="Q4245" s="54">
        <v>7728.9228305919887</v>
      </c>
      <c r="R4245" s="55">
        <v>0.95573503488674638</v>
      </c>
      <c r="S4245" s="121">
        <v>8226.333538013103</v>
      </c>
      <c r="T4245" s="54">
        <v>7701.9284924595931</v>
      </c>
      <c r="U4245" s="55">
        <v>0.95239699732805927</v>
      </c>
    </row>
    <row r="4246" spans="1:21" ht="13" x14ac:dyDescent="0.3">
      <c r="A4246" s="44" t="s">
        <v>3074</v>
      </c>
      <c r="B4246" s="44" t="s">
        <v>9387</v>
      </c>
      <c r="C4246" s="98" t="s">
        <v>1027</v>
      </c>
      <c r="D4246" s="98" t="s">
        <v>13166</v>
      </c>
      <c r="E4246" s="98" t="s">
        <v>460</v>
      </c>
      <c r="F4246" s="122">
        <v>1.0011905910001069</v>
      </c>
      <c r="G4246" s="122">
        <v>1.0057489640966426</v>
      </c>
      <c r="H4246" s="99">
        <v>11358.666666666666</v>
      </c>
      <c r="I4246" s="53">
        <v>11372.190192973214</v>
      </c>
      <c r="J4246" s="54">
        <v>10747.161874867041</v>
      </c>
      <c r="K4246" s="55">
        <v>0.9461640340591948</v>
      </c>
      <c r="L4246" s="121">
        <v>11423.967233519064</v>
      </c>
      <c r="M4246" s="54">
        <v>10695.639174211445</v>
      </c>
      <c r="N4246" s="120">
        <v>0.94162805266563965</v>
      </c>
      <c r="O4246" s="123">
        <v>11459.88508092214</v>
      </c>
      <c r="P4246" s="53">
        <v>11473.529116961745</v>
      </c>
      <c r="Q4246" s="54">
        <v>10843.016372468552</v>
      </c>
      <c r="R4246" s="55">
        <v>0.94617147518516376</v>
      </c>
      <c r="S4246" s="121">
        <v>11525.767548804011</v>
      </c>
      <c r="T4246" s="54">
        <v>10791.033097721984</v>
      </c>
      <c r="U4246" s="55">
        <v>0.94163536732897712</v>
      </c>
    </row>
    <row r="4247" spans="1:21" ht="13" x14ac:dyDescent="0.3">
      <c r="A4247" s="44" t="s">
        <v>3073</v>
      </c>
      <c r="B4247" s="44" t="s">
        <v>9386</v>
      </c>
      <c r="C4247" s="98" t="s">
        <v>1027</v>
      </c>
      <c r="D4247" s="98" t="s">
        <v>13166</v>
      </c>
      <c r="E4247" s="98" t="s">
        <v>459</v>
      </c>
      <c r="F4247" s="122">
        <v>1.0113102640623479</v>
      </c>
      <c r="G4247" s="122">
        <v>1.0172433265633689</v>
      </c>
      <c r="H4247" s="99">
        <v>8329.25</v>
      </c>
      <c r="I4247" s="53">
        <v>8423.4560169413107</v>
      </c>
      <c r="J4247" s="54">
        <v>7960.4934338706116</v>
      </c>
      <c r="K4247" s="55">
        <v>0.95572751854856219</v>
      </c>
      <c r="L4247" s="121">
        <v>8472.873977777941</v>
      </c>
      <c r="M4247" s="54">
        <v>7932.6910680365145</v>
      </c>
      <c r="N4247" s="120">
        <v>0.95238959906792497</v>
      </c>
      <c r="O4247" s="123">
        <v>8405.4371612651084</v>
      </c>
      <c r="P4247" s="53">
        <v>8500.5048751184895</v>
      </c>
      <c r="Q4247" s="54">
        <v>8033.3707785600627</v>
      </c>
      <c r="R4247" s="55">
        <v>0.95573503488674638</v>
      </c>
      <c r="S4247" s="121">
        <v>8550.3748591446802</v>
      </c>
      <c r="T4247" s="54">
        <v>8005.3131136185766</v>
      </c>
      <c r="U4247" s="55">
        <v>0.95239699732805938</v>
      </c>
    </row>
    <row r="4248" spans="1:21" ht="13" x14ac:dyDescent="0.3">
      <c r="A4248" s="44" t="s">
        <v>3072</v>
      </c>
      <c r="B4248" s="44" t="s">
        <v>9385</v>
      </c>
      <c r="C4248" s="98" t="s">
        <v>1027</v>
      </c>
      <c r="D4248" s="98" t="s">
        <v>13166</v>
      </c>
      <c r="E4248" s="98" t="s">
        <v>460</v>
      </c>
      <c r="F4248" s="122">
        <v>1.0011905910001069</v>
      </c>
      <c r="G4248" s="122">
        <v>1.0057489640966426</v>
      </c>
      <c r="H4248" s="99">
        <v>9544.3333333333321</v>
      </c>
      <c r="I4248" s="53">
        <v>9555.6967307020186</v>
      </c>
      <c r="J4248" s="54">
        <v>9030.5049290723073</v>
      </c>
      <c r="K4248" s="55">
        <v>0.9461640340591948</v>
      </c>
      <c r="L4248" s="121">
        <v>9599.2033629930538</v>
      </c>
      <c r="M4248" s="54">
        <v>8987.2120106584171</v>
      </c>
      <c r="N4248" s="120">
        <v>0.94162805266563943</v>
      </c>
      <c r="O4248" s="123">
        <v>9635.1838645324751</v>
      </c>
      <c r="P4248" s="53">
        <v>9646.655427725962</v>
      </c>
      <c r="Q4248" s="54">
        <v>9116.5361307849798</v>
      </c>
      <c r="R4248" s="55">
        <v>0.94617147518516387</v>
      </c>
      <c r="S4248" s="121">
        <v>9690.5761906342232</v>
      </c>
      <c r="T4248" s="54">
        <v>9072.8298975612706</v>
      </c>
      <c r="U4248" s="55">
        <v>0.94163536732897712</v>
      </c>
    </row>
    <row r="4249" spans="1:21" ht="13" x14ac:dyDescent="0.3">
      <c r="A4249" s="44" t="s">
        <v>3071</v>
      </c>
      <c r="B4249" s="44" t="s">
        <v>9384</v>
      </c>
      <c r="C4249" s="98" t="s">
        <v>1027</v>
      </c>
      <c r="D4249" s="98" t="s">
        <v>13166</v>
      </c>
      <c r="E4249" s="98" t="s">
        <v>402</v>
      </c>
      <c r="F4249" s="122">
        <v>1.012067649664262</v>
      </c>
      <c r="G4249" s="122">
        <v>1.0161065214883207</v>
      </c>
      <c r="H4249" s="99">
        <v>11999.333333333336</v>
      </c>
      <c r="I4249" s="53">
        <v>12144.137084204704</v>
      </c>
      <c r="J4249" s="54">
        <v>11476.681699816098</v>
      </c>
      <c r="K4249" s="55">
        <v>0.95644327738897394</v>
      </c>
      <c r="L4249" s="121">
        <v>12192.600853512193</v>
      </c>
      <c r="M4249" s="54">
        <v>11415.269026833319</v>
      </c>
      <c r="N4249" s="120">
        <v>0.95132527030668235</v>
      </c>
      <c r="O4249" s="123">
        <v>12119.154184827232</v>
      </c>
      <c r="P4249" s="53">
        <v>12265.403891756901</v>
      </c>
      <c r="Q4249" s="54">
        <v>11591.374707599742</v>
      </c>
      <c r="R4249" s="55">
        <v>0.95645079935625776</v>
      </c>
      <c r="S4249" s="121">
        <v>12314.351602125424</v>
      </c>
      <c r="T4249" s="54">
        <v>11529.34719122547</v>
      </c>
      <c r="U4249" s="55">
        <v>0.95133266029900176</v>
      </c>
    </row>
    <row r="4250" spans="1:21" ht="13" x14ac:dyDescent="0.3">
      <c r="A4250" s="44" t="s">
        <v>3070</v>
      </c>
      <c r="B4250" s="44" t="s">
        <v>9383</v>
      </c>
      <c r="C4250" s="98" t="s">
        <v>1027</v>
      </c>
      <c r="D4250" s="98" t="s">
        <v>13166</v>
      </c>
      <c r="E4250" s="98" t="s">
        <v>402</v>
      </c>
      <c r="F4250" s="122">
        <v>1.012067649664262</v>
      </c>
      <c r="G4250" s="122">
        <v>1.0161065214883207</v>
      </c>
      <c r="H4250" s="99">
        <v>10132.916666666666</v>
      </c>
      <c r="I4250" s="53">
        <v>10255.197155077161</v>
      </c>
      <c r="J4250" s="54">
        <v>9691.5600261760246</v>
      </c>
      <c r="K4250" s="55">
        <v>0.95644327738897406</v>
      </c>
      <c r="L4250" s="121">
        <v>10296.122706697695</v>
      </c>
      <c r="M4250" s="54">
        <v>9639.699686911752</v>
      </c>
      <c r="N4250" s="120">
        <v>0.95132527030668224</v>
      </c>
      <c r="O4250" s="123">
        <v>10225.260565043944</v>
      </c>
      <c r="P4250" s="53">
        <v>10348.655427268688</v>
      </c>
      <c r="Q4250" s="54">
        <v>9779.9586410622996</v>
      </c>
      <c r="R4250" s="55">
        <v>0.95645079935625776</v>
      </c>
      <c r="S4250" s="121">
        <v>10389.953944058503</v>
      </c>
      <c r="T4250" s="54">
        <v>9727.6243355937277</v>
      </c>
      <c r="U4250" s="55">
        <v>0.95133266029900165</v>
      </c>
    </row>
    <row r="4251" spans="1:21" ht="13" x14ac:dyDescent="0.3">
      <c r="A4251" s="44" t="s">
        <v>3069</v>
      </c>
      <c r="B4251" s="44" t="s">
        <v>9382</v>
      </c>
      <c r="C4251" s="98" t="s">
        <v>1027</v>
      </c>
      <c r="D4251" s="98" t="s">
        <v>13166</v>
      </c>
      <c r="E4251" s="98" t="s">
        <v>404</v>
      </c>
      <c r="F4251" s="122">
        <v>1.015981478408744</v>
      </c>
      <c r="G4251" s="122">
        <v>1.020203688405251</v>
      </c>
      <c r="H4251" s="99">
        <v>16469.916666666668</v>
      </c>
      <c r="I4251" s="53">
        <v>16733.130284268813</v>
      </c>
      <c r="J4251" s="54">
        <v>15813.458690604266</v>
      </c>
      <c r="K4251" s="55">
        <v>0.96014199771933262</v>
      </c>
      <c r="L4251" s="121">
        <v>16802.66973106045</v>
      </c>
      <c r="M4251" s="54">
        <v>15731.425776464444</v>
      </c>
      <c r="N4251" s="120">
        <v>0.95516122484718768</v>
      </c>
      <c r="O4251" s="123">
        <v>16625.69459044173</v>
      </c>
      <c r="P4251" s="53">
        <v>16891.397769569245</v>
      </c>
      <c r="Q4251" s="54">
        <v>15963.15315908818</v>
      </c>
      <c r="R4251" s="55">
        <v>0.96014954877527636</v>
      </c>
      <c r="S4251" s="121">
        <v>16961.594943467881</v>
      </c>
      <c r="T4251" s="54">
        <v>15880.34216811083</v>
      </c>
      <c r="U4251" s="55">
        <v>0.95516864463759543</v>
      </c>
    </row>
    <row r="4252" spans="1:21" ht="13" x14ac:dyDescent="0.3">
      <c r="A4252" s="44" t="s">
        <v>3068</v>
      </c>
      <c r="B4252" s="44" t="s">
        <v>9381</v>
      </c>
      <c r="C4252" s="98" t="s">
        <v>1027</v>
      </c>
      <c r="D4252" s="98" t="s">
        <v>13166</v>
      </c>
      <c r="E4252" s="98" t="s">
        <v>406</v>
      </c>
      <c r="F4252" s="122">
        <v>1.0163557783048445</v>
      </c>
      <c r="G4252" s="122">
        <v>1.0219007325946867</v>
      </c>
      <c r="H4252" s="99">
        <v>11767.666666666668</v>
      </c>
      <c r="I4252" s="53">
        <v>11960.136013831976</v>
      </c>
      <c r="J4252" s="54">
        <v>11302.793534485694</v>
      </c>
      <c r="K4252" s="55">
        <v>0.96049572567365604</v>
      </c>
      <c r="L4252" s="121">
        <v>12025.387187596743</v>
      </c>
      <c r="M4252" s="54">
        <v>11258.715966143398</v>
      </c>
      <c r="N4252" s="120">
        <v>0.95675007501997533</v>
      </c>
      <c r="O4252" s="123">
        <v>11880.980629182384</v>
      </c>
      <c r="P4252" s="53">
        <v>12075.303314397443</v>
      </c>
      <c r="Q4252" s="54">
        <v>11411.720858142289</v>
      </c>
      <c r="R4252" s="55">
        <v>0.96050327951150039</v>
      </c>
      <c r="S4252" s="121">
        <v>12141.182808904761</v>
      </c>
      <c r="T4252" s="54">
        <v>11367.217409306464</v>
      </c>
      <c r="U4252" s="55">
        <v>0.95675750715273444</v>
      </c>
    </row>
    <row r="4253" spans="1:21" ht="13" x14ac:dyDescent="0.3">
      <c r="A4253" s="44" t="s">
        <v>3067</v>
      </c>
      <c r="B4253" s="44" t="s">
        <v>9380</v>
      </c>
      <c r="C4253" s="98" t="s">
        <v>1027</v>
      </c>
      <c r="D4253" s="98" t="s">
        <v>13166</v>
      </c>
      <c r="E4253" s="98" t="s">
        <v>400</v>
      </c>
      <c r="F4253" s="122">
        <v>1.0071136196108994</v>
      </c>
      <c r="G4253" s="122">
        <v>1.0087522043060033</v>
      </c>
      <c r="H4253" s="99">
        <v>13705.333333333332</v>
      </c>
      <c r="I4253" s="53">
        <v>13802.827861307245</v>
      </c>
      <c r="J4253" s="54">
        <v>13044.208972872495</v>
      </c>
      <c r="K4253" s="55">
        <v>0.95176152637945055</v>
      </c>
      <c r="L4253" s="121">
        <v>13825.285210748543</v>
      </c>
      <c r="M4253" s="54">
        <v>12943.862589246761</v>
      </c>
      <c r="N4253" s="120">
        <v>0.94443982312822949</v>
      </c>
      <c r="O4253" s="123">
        <v>13844.182379983846</v>
      </c>
      <c r="P4253" s="53">
        <v>13942.664627258966</v>
      </c>
      <c r="Q4253" s="54">
        <v>13176.463779196873</v>
      </c>
      <c r="R4253" s="55">
        <v>0.95176901152700988</v>
      </c>
      <c r="S4253" s="121">
        <v>13965.349492623036</v>
      </c>
      <c r="T4253" s="54">
        <v>13075.098726226504</v>
      </c>
      <c r="U4253" s="55">
        <v>0.94444715963368875</v>
      </c>
    </row>
    <row r="4254" spans="1:21" ht="13" x14ac:dyDescent="0.3">
      <c r="A4254" s="44" t="s">
        <v>3066</v>
      </c>
      <c r="B4254" s="44" t="s">
        <v>9379</v>
      </c>
      <c r="C4254" s="98" t="s">
        <v>1027</v>
      </c>
      <c r="D4254" s="98" t="s">
        <v>13166</v>
      </c>
      <c r="E4254" s="98" t="s">
        <v>460</v>
      </c>
      <c r="F4254" s="122">
        <v>1.0011905910001069</v>
      </c>
      <c r="G4254" s="122">
        <v>1.0057489640966426</v>
      </c>
      <c r="H4254" s="99">
        <v>5701.916666666667</v>
      </c>
      <c r="I4254" s="53">
        <v>5708.7053173333597</v>
      </c>
      <c r="J4254" s="54">
        <v>5394.948475202691</v>
      </c>
      <c r="K4254" s="55">
        <v>0.9461640340591948</v>
      </c>
      <c r="L4254" s="121">
        <v>5734.6967808653817</v>
      </c>
      <c r="M4254" s="54">
        <v>5369.0846872950879</v>
      </c>
      <c r="N4254" s="120">
        <v>0.94162805266563954</v>
      </c>
      <c r="O4254" s="123">
        <v>5749.7537572286528</v>
      </c>
      <c r="P4254" s="53">
        <v>5756.5993623048398</v>
      </c>
      <c r="Q4254" s="54">
        <v>5440.2529944284724</v>
      </c>
      <c r="R4254" s="55">
        <v>0.94617147518516376</v>
      </c>
      <c r="S4254" s="121">
        <v>5782.8088851434959</v>
      </c>
      <c r="T4254" s="54">
        <v>5414.171491239169</v>
      </c>
      <c r="U4254" s="55">
        <v>0.94163536732897712</v>
      </c>
    </row>
    <row r="4255" spans="1:21" ht="13" x14ac:dyDescent="0.3">
      <c r="A4255" s="44" t="s">
        <v>3065</v>
      </c>
      <c r="B4255" s="44" t="s">
        <v>9378</v>
      </c>
      <c r="C4255" s="98" t="s">
        <v>1027</v>
      </c>
      <c r="D4255" s="98" t="s">
        <v>13166</v>
      </c>
      <c r="E4255" s="98" t="s">
        <v>406</v>
      </c>
      <c r="F4255" s="122">
        <v>1.0163557783048445</v>
      </c>
      <c r="G4255" s="122">
        <v>1.0219007325946867</v>
      </c>
      <c r="H4255" s="99">
        <v>17364.333333333332</v>
      </c>
      <c r="I4255" s="53">
        <v>17648.340519744754</v>
      </c>
      <c r="J4255" s="54">
        <v>16678.367945839254</v>
      </c>
      <c r="K4255" s="55">
        <v>0.96049572567365604</v>
      </c>
      <c r="L4255" s="121">
        <v>17744.624954351671</v>
      </c>
      <c r="M4255" s="54">
        <v>16613.327219338524</v>
      </c>
      <c r="N4255" s="120">
        <v>0.95675007501997533</v>
      </c>
      <c r="O4255" s="123">
        <v>17505.546008909376</v>
      </c>
      <c r="P4255" s="53">
        <v>17791.862838536352</v>
      </c>
      <c r="Q4255" s="54">
        <v>16814.134351196913</v>
      </c>
      <c r="R4255" s="55">
        <v>0.9605032795115005</v>
      </c>
      <c r="S4255" s="121">
        <v>17888.930290974484</v>
      </c>
      <c r="T4255" s="54">
        <v>16748.56256083163</v>
      </c>
      <c r="U4255" s="55">
        <v>0.95675750715273422</v>
      </c>
    </row>
    <row r="4256" spans="1:21" ht="13" x14ac:dyDescent="0.3">
      <c r="A4256" s="44" t="s">
        <v>3064</v>
      </c>
      <c r="B4256" s="44" t="s">
        <v>9377</v>
      </c>
      <c r="C4256" s="98" t="s">
        <v>1027</v>
      </c>
      <c r="D4256" s="98" t="s">
        <v>13166</v>
      </c>
      <c r="E4256" s="98" t="s">
        <v>402</v>
      </c>
      <c r="F4256" s="122">
        <v>1.012067649664262</v>
      </c>
      <c r="G4256" s="122">
        <v>1.0161065214883207</v>
      </c>
      <c r="H4256" s="99">
        <v>9199.75</v>
      </c>
      <c r="I4256" s="53">
        <v>9310.7693599987942</v>
      </c>
      <c r="J4256" s="54">
        <v>8799.0390411592125</v>
      </c>
      <c r="K4256" s="55">
        <v>0.95644327738897383</v>
      </c>
      <c r="L4256" s="121">
        <v>9347.9259710621791</v>
      </c>
      <c r="M4256" s="54">
        <v>8751.9546555039014</v>
      </c>
      <c r="N4256" s="120">
        <v>0.95132527030668246</v>
      </c>
      <c r="O4256" s="123">
        <v>9284.7260875974353</v>
      </c>
      <c r="P4256" s="53">
        <v>9396.7709092511941</v>
      </c>
      <c r="Q4256" s="54">
        <v>8880.3836882864653</v>
      </c>
      <c r="R4256" s="55">
        <v>0.95645079935625765</v>
      </c>
      <c r="S4256" s="121">
        <v>9434.270727840496</v>
      </c>
      <c r="T4256" s="54">
        <v>8832.8631690616094</v>
      </c>
      <c r="U4256" s="55">
        <v>0.95133266029900165</v>
      </c>
    </row>
    <row r="4257" spans="1:21" ht="13" x14ac:dyDescent="0.3">
      <c r="A4257" s="44" t="s">
        <v>3063</v>
      </c>
      <c r="B4257" s="44" t="s">
        <v>9376</v>
      </c>
      <c r="C4257" s="98" t="s">
        <v>1027</v>
      </c>
      <c r="D4257" s="98" t="s">
        <v>13166</v>
      </c>
      <c r="E4257" s="98" t="s">
        <v>406</v>
      </c>
      <c r="F4257" s="122">
        <v>1.0163557783048445</v>
      </c>
      <c r="G4257" s="122">
        <v>1.0219007325946867</v>
      </c>
      <c r="H4257" s="99">
        <v>9592.3333333333358</v>
      </c>
      <c r="I4257" s="53">
        <v>9749.223410759505</v>
      </c>
      <c r="J4257" s="54">
        <v>9213.3951659036029</v>
      </c>
      <c r="K4257" s="55">
        <v>0.96049572567365615</v>
      </c>
      <c r="L4257" s="121">
        <v>9802.4124606257683</v>
      </c>
      <c r="M4257" s="54">
        <v>9177.4656362832775</v>
      </c>
      <c r="N4257" s="120">
        <v>0.95675007501997522</v>
      </c>
      <c r="O4257" s="123">
        <v>9677.0570805079078</v>
      </c>
      <c r="P4257" s="53">
        <v>9835.332880760021</v>
      </c>
      <c r="Q4257" s="54">
        <v>9294.8450618478328</v>
      </c>
      <c r="R4257" s="55">
        <v>0.96050327951150061</v>
      </c>
      <c r="S4257" s="121">
        <v>9888.9917199316315</v>
      </c>
      <c r="T4257" s="54">
        <v>9258.5970089214625</v>
      </c>
      <c r="U4257" s="55">
        <v>0.95675750715273422</v>
      </c>
    </row>
    <row r="4258" spans="1:21" ht="13" x14ac:dyDescent="0.3">
      <c r="A4258" s="44" t="s">
        <v>3062</v>
      </c>
      <c r="B4258" s="44" t="s">
        <v>9375</v>
      </c>
      <c r="C4258" s="98" t="s">
        <v>1027</v>
      </c>
      <c r="D4258" s="98" t="s">
        <v>13166</v>
      </c>
      <c r="E4258" s="98" t="s">
        <v>403</v>
      </c>
      <c r="F4258" s="122">
        <v>1.0076047169526587</v>
      </c>
      <c r="G4258" s="122">
        <v>1.0132362759280893</v>
      </c>
      <c r="H4258" s="99">
        <v>14862.583333333334</v>
      </c>
      <c r="I4258" s="53">
        <v>14975.609072768637</v>
      </c>
      <c r="J4258" s="54">
        <v>14152.532814586488</v>
      </c>
      <c r="K4258" s="55">
        <v>0.95222563246092173</v>
      </c>
      <c r="L4258" s="121">
        <v>15059.308587337555</v>
      </c>
      <c r="M4258" s="54">
        <v>14099.211558544563</v>
      </c>
      <c r="N4258" s="120">
        <v>0.9486380155005284</v>
      </c>
      <c r="O4258" s="123">
        <v>15010.07461344275</v>
      </c>
      <c r="P4258" s="53">
        <v>15124.22198231627</v>
      </c>
      <c r="Q4258" s="54">
        <v>14293.09019948085</v>
      </c>
      <c r="R4258" s="55">
        <v>0.9522331212584525</v>
      </c>
      <c r="S4258" s="121">
        <v>15208.752102727487</v>
      </c>
      <c r="T4258" s="54">
        <v>14239.238004813928</v>
      </c>
      <c r="U4258" s="55">
        <v>0.94864538461797687</v>
      </c>
    </row>
    <row r="4259" spans="1:21" ht="13" x14ac:dyDescent="0.3">
      <c r="A4259" s="44" t="s">
        <v>3061</v>
      </c>
      <c r="B4259" s="44" t="s">
        <v>9374</v>
      </c>
      <c r="C4259" s="98" t="s">
        <v>1027</v>
      </c>
      <c r="D4259" s="98" t="s">
        <v>13166</v>
      </c>
      <c r="E4259" s="98" t="s">
        <v>405</v>
      </c>
      <c r="F4259" s="122">
        <v>1.0167788093543801</v>
      </c>
      <c r="G4259" s="122">
        <v>1.0210982532647908</v>
      </c>
      <c r="H4259" s="99">
        <v>8225.3333333333321</v>
      </c>
      <c r="I4259" s="53">
        <v>8363.3446332095609</v>
      </c>
      <c r="J4259" s="54">
        <v>7903.6858391571022</v>
      </c>
      <c r="K4259" s="55">
        <v>0.9608955064626078</v>
      </c>
      <c r="L4259" s="121">
        <v>8398.8734991873243</v>
      </c>
      <c r="M4259" s="54">
        <v>7863.4084447984233</v>
      </c>
      <c r="N4259" s="120">
        <v>0.95599875727003047</v>
      </c>
      <c r="O4259" s="123">
        <v>8306.7964924655316</v>
      </c>
      <c r="P4259" s="53">
        <v>8446.1746471582446</v>
      </c>
      <c r="Q4259" s="54">
        <v>7982.0261970204565</v>
      </c>
      <c r="R4259" s="55">
        <v>0.96090306344453613</v>
      </c>
      <c r="S4259" s="121">
        <v>8482.0553886826456</v>
      </c>
      <c r="T4259" s="54">
        <v>7941.3488124253645</v>
      </c>
      <c r="U4259" s="55">
        <v>0.95600618356647626</v>
      </c>
    </row>
    <row r="4260" spans="1:21" ht="13" x14ac:dyDescent="0.3">
      <c r="A4260" s="44" t="s">
        <v>3060</v>
      </c>
      <c r="B4260" s="44" t="s">
        <v>9373</v>
      </c>
      <c r="C4260" s="98" t="s">
        <v>1027</v>
      </c>
      <c r="D4260" s="98" t="s">
        <v>13166</v>
      </c>
      <c r="E4260" s="98" t="s">
        <v>402</v>
      </c>
      <c r="F4260" s="122">
        <v>1.012067649664262</v>
      </c>
      <c r="G4260" s="122">
        <v>1.0161065214883207</v>
      </c>
      <c r="H4260" s="99">
        <v>14921.250000000002</v>
      </c>
      <c r="I4260" s="53">
        <v>15101.314417552871</v>
      </c>
      <c r="J4260" s="54">
        <v>14271.329252740228</v>
      </c>
      <c r="K4260" s="55">
        <v>0.95644327738897383</v>
      </c>
      <c r="L4260" s="121">
        <v>15161.579433757606</v>
      </c>
      <c r="M4260" s="54">
        <v>14194.962189563585</v>
      </c>
      <c r="N4260" s="120">
        <v>0.95132527030668224</v>
      </c>
      <c r="O4260" s="123">
        <v>15071.758869235053</v>
      </c>
      <c r="P4260" s="53">
        <v>15253.639575093215</v>
      </c>
      <c r="Q4260" s="54">
        <v>14415.395818184634</v>
      </c>
      <c r="R4260" s="55">
        <v>0.95645079935625776</v>
      </c>
      <c r="S4260" s="121">
        <v>15314.512477329175</v>
      </c>
      <c r="T4260" s="54">
        <v>14338.256460454455</v>
      </c>
      <c r="U4260" s="55">
        <v>0.95133266029900165</v>
      </c>
    </row>
    <row r="4261" spans="1:21" ht="13" x14ac:dyDescent="0.3">
      <c r="A4261" s="44" t="s">
        <v>3059</v>
      </c>
      <c r="B4261" s="44" t="s">
        <v>9372</v>
      </c>
      <c r="C4261" s="98" t="s">
        <v>1027</v>
      </c>
      <c r="D4261" s="98" t="s">
        <v>13166</v>
      </c>
      <c r="E4261" s="98" t="s">
        <v>402</v>
      </c>
      <c r="F4261" s="122">
        <v>1.012067649664262</v>
      </c>
      <c r="G4261" s="122">
        <v>1.0161065214883207</v>
      </c>
      <c r="H4261" s="99">
        <v>9663.0833333333339</v>
      </c>
      <c r="I4261" s="53">
        <v>9779.6940376765688</v>
      </c>
      <c r="J4261" s="54">
        <v>9242.1910930161048</v>
      </c>
      <c r="K4261" s="55">
        <v>0.95644327738897394</v>
      </c>
      <c r="L4261" s="121">
        <v>9818.7219926851012</v>
      </c>
      <c r="M4261" s="54">
        <v>9192.7353640793299</v>
      </c>
      <c r="N4261" s="120">
        <v>0.95132527030668224</v>
      </c>
      <c r="O4261" s="123">
        <v>9752.325978865385</v>
      </c>
      <c r="P4261" s="53">
        <v>9870.0136321900136</v>
      </c>
      <c r="Q4261" s="54">
        <v>9327.6199780685965</v>
      </c>
      <c r="R4261" s="55">
        <v>0.95645079935625776</v>
      </c>
      <c r="S4261" s="121">
        <v>9909.4020268050881</v>
      </c>
      <c r="T4261" s="54">
        <v>9277.7062175770716</v>
      </c>
      <c r="U4261" s="55">
        <v>0.95133266029900165</v>
      </c>
    </row>
    <row r="4262" spans="1:21" ht="13" x14ac:dyDescent="0.3">
      <c r="A4262" s="44" t="s">
        <v>3058</v>
      </c>
      <c r="B4262" s="44" t="s">
        <v>9371</v>
      </c>
      <c r="C4262" s="98" t="s">
        <v>1027</v>
      </c>
      <c r="D4262" s="98" t="s">
        <v>13166</v>
      </c>
      <c r="E4262" s="98" t="s">
        <v>460</v>
      </c>
      <c r="F4262" s="122">
        <v>1.0011905910001069</v>
      </c>
      <c r="G4262" s="122">
        <v>1.0057489640966426</v>
      </c>
      <c r="H4262" s="99">
        <v>11150.166666666666</v>
      </c>
      <c r="I4262" s="53">
        <v>11163.441954749691</v>
      </c>
      <c r="J4262" s="54">
        <v>10549.886673765697</v>
      </c>
      <c r="K4262" s="55">
        <v>0.94616403405919469</v>
      </c>
      <c r="L4262" s="121">
        <v>11214.268574504915</v>
      </c>
      <c r="M4262" s="54">
        <v>10499.309725230658</v>
      </c>
      <c r="N4262" s="120">
        <v>0.94162805266563954</v>
      </c>
      <c r="O4262" s="123">
        <v>11259.181913358083</v>
      </c>
      <c r="P4262" s="53">
        <v>11272.586994012694</v>
      </c>
      <c r="Q4262" s="54">
        <v>10653.116760340134</v>
      </c>
      <c r="R4262" s="55">
        <v>0.94617147518516387</v>
      </c>
      <c r="S4262" s="121">
        <v>11323.910545935547</v>
      </c>
      <c r="T4262" s="54">
        <v>10602.043896808715</v>
      </c>
      <c r="U4262" s="55">
        <v>0.94163536732897724</v>
      </c>
    </row>
    <row r="4263" spans="1:21" ht="13" x14ac:dyDescent="0.3">
      <c r="A4263" s="44" t="s">
        <v>3057</v>
      </c>
      <c r="B4263" s="44" t="s">
        <v>9370</v>
      </c>
      <c r="C4263" s="98" t="s">
        <v>1027</v>
      </c>
      <c r="D4263" s="98" t="s">
        <v>13166</v>
      </c>
      <c r="E4263" s="98" t="s">
        <v>402</v>
      </c>
      <c r="F4263" s="122">
        <v>1.012067649664262</v>
      </c>
      <c r="G4263" s="122">
        <v>1.0161065214883207</v>
      </c>
      <c r="H4263" s="99">
        <v>3338.75</v>
      </c>
      <c r="I4263" s="53">
        <v>3379.0408653165546</v>
      </c>
      <c r="J4263" s="54">
        <v>3193.3249923824364</v>
      </c>
      <c r="K4263" s="55">
        <v>0.95644327738897383</v>
      </c>
      <c r="L4263" s="121">
        <v>3392.5256486191306</v>
      </c>
      <c r="M4263" s="54">
        <v>3176.2372462364351</v>
      </c>
      <c r="N4263" s="120">
        <v>0.95132527030668212</v>
      </c>
      <c r="O4263" s="123">
        <v>3374.690770858535</v>
      </c>
      <c r="P4263" s="53">
        <v>3415.4153568064739</v>
      </c>
      <c r="Q4263" s="54">
        <v>3227.7256853678314</v>
      </c>
      <c r="R4263" s="55">
        <v>0.95645079935625776</v>
      </c>
      <c r="S4263" s="121">
        <v>3429.0453002758054</v>
      </c>
      <c r="T4263" s="54">
        <v>3210.4535487273383</v>
      </c>
      <c r="U4263" s="55">
        <v>0.95133266029900154</v>
      </c>
    </row>
    <row r="4264" spans="1:21" ht="13" x14ac:dyDescent="0.3">
      <c r="A4264" s="44" t="s">
        <v>3056</v>
      </c>
      <c r="B4264" s="44" t="s">
        <v>9369</v>
      </c>
      <c r="C4264" s="98" t="s">
        <v>1027</v>
      </c>
      <c r="D4264" s="98" t="s">
        <v>13166</v>
      </c>
      <c r="E4264" s="98" t="s">
        <v>401</v>
      </c>
      <c r="F4264" s="122">
        <v>1.0158684218814644</v>
      </c>
      <c r="G4264" s="122">
        <v>1.0183450593552477</v>
      </c>
      <c r="H4264" s="99">
        <v>12946.833333333332</v>
      </c>
      <c r="I4264" s="53">
        <v>13152.279146695671</v>
      </c>
      <c r="J4264" s="54">
        <v>12429.415144702325</v>
      </c>
      <c r="K4264" s="55">
        <v>0.96003515490549762</v>
      </c>
      <c r="L4264" s="121">
        <v>13184.343759295831</v>
      </c>
      <c r="M4264" s="54">
        <v>12343.78396888627</v>
      </c>
      <c r="N4264" s="120">
        <v>0.95342109155800803</v>
      </c>
      <c r="O4264" s="123">
        <v>13084.260575004813</v>
      </c>
      <c r="P4264" s="53">
        <v>13291.887141816002</v>
      </c>
      <c r="Q4264" s="54">
        <v>12561.448916937949</v>
      </c>
      <c r="R4264" s="55">
        <v>0.96004270512117396</v>
      </c>
      <c r="S4264" s="121">
        <v>13324.292111872803</v>
      </c>
      <c r="T4264" s="54">
        <v>12474.906905254671</v>
      </c>
      <c r="U4264" s="55">
        <v>0.95342849783088202</v>
      </c>
    </row>
    <row r="4265" spans="1:21" ht="13" x14ac:dyDescent="0.3">
      <c r="A4265" s="44" t="s">
        <v>3055</v>
      </c>
      <c r="B4265" s="44" t="s">
        <v>9368</v>
      </c>
      <c r="C4265" s="98" t="s">
        <v>1027</v>
      </c>
      <c r="D4265" s="98" t="s">
        <v>13166</v>
      </c>
      <c r="E4265" s="98" t="s">
        <v>402</v>
      </c>
      <c r="F4265" s="122">
        <v>1.012067649664262</v>
      </c>
      <c r="G4265" s="122">
        <v>1.0161065214883207</v>
      </c>
      <c r="H4265" s="99">
        <v>10319.500000000002</v>
      </c>
      <c r="I4265" s="53">
        <v>10444.032110710354</v>
      </c>
      <c r="J4265" s="54">
        <v>9870.0164010155186</v>
      </c>
      <c r="K4265" s="55">
        <v>0.95644327738897394</v>
      </c>
      <c r="L4265" s="121">
        <v>10485.711248498726</v>
      </c>
      <c r="M4265" s="54">
        <v>9817.2011269298091</v>
      </c>
      <c r="N4265" s="120">
        <v>0.95132527030668224</v>
      </c>
      <c r="O4265" s="123">
        <v>10417.632596837149</v>
      </c>
      <c r="P4265" s="53">
        <v>10543.348937346776</v>
      </c>
      <c r="Q4265" s="54">
        <v>9963.9530246446993</v>
      </c>
      <c r="R4265" s="55">
        <v>0.95645079935625776</v>
      </c>
      <c r="S4265" s="121">
        <v>10585.424420115538</v>
      </c>
      <c r="T4265" s="54">
        <v>9910.634132366682</v>
      </c>
      <c r="U4265" s="55">
        <v>0.95133266029900165</v>
      </c>
    </row>
    <row r="4266" spans="1:21" ht="13" x14ac:dyDescent="0.3">
      <c r="A4266" s="44" t="s">
        <v>3054</v>
      </c>
      <c r="B4266" s="44" t="s">
        <v>9367</v>
      </c>
      <c r="C4266" s="98" t="s">
        <v>1027</v>
      </c>
      <c r="D4266" s="98" t="s">
        <v>13166</v>
      </c>
      <c r="E4266" s="98" t="s">
        <v>405</v>
      </c>
      <c r="F4266" s="122">
        <v>1.0167788093543801</v>
      </c>
      <c r="G4266" s="122">
        <v>1.0210982532647908</v>
      </c>
      <c r="H4266" s="99">
        <v>13336.166666666668</v>
      </c>
      <c r="I4266" s="53">
        <v>13559.931664684907</v>
      </c>
      <c r="J4266" s="54">
        <v>12814.662623436416</v>
      </c>
      <c r="K4266" s="55">
        <v>0.9608955064626078</v>
      </c>
      <c r="L4266" s="121">
        <v>13617.536488581462</v>
      </c>
      <c r="M4266" s="54">
        <v>12749.35876007934</v>
      </c>
      <c r="N4266" s="120">
        <v>0.95599875727003047</v>
      </c>
      <c r="O4266" s="123">
        <v>13464.936492303001</v>
      </c>
      <c r="P4266" s="53">
        <v>13690.862094676189</v>
      </c>
      <c r="Q4266" s="54">
        <v>12938.498724540081</v>
      </c>
      <c r="R4266" s="55">
        <v>0.96090306344453613</v>
      </c>
      <c r="S4266" s="121">
        <v>13749.023132611932</v>
      </c>
      <c r="T4266" s="54">
        <v>12872.562547971565</v>
      </c>
      <c r="U4266" s="55">
        <v>0.95600618356647615</v>
      </c>
    </row>
    <row r="4267" spans="1:21" ht="13" x14ac:dyDescent="0.3">
      <c r="A4267" s="44" t="s">
        <v>3053</v>
      </c>
      <c r="B4267" s="44" t="s">
        <v>9366</v>
      </c>
      <c r="C4267" s="98" t="s">
        <v>1027</v>
      </c>
      <c r="D4267" s="98" t="s">
        <v>13166</v>
      </c>
      <c r="E4267" s="98" t="s">
        <v>407</v>
      </c>
      <c r="F4267" s="122">
        <v>1.0160167753943297</v>
      </c>
      <c r="G4267" s="122">
        <v>1.0209906869896124</v>
      </c>
      <c r="H4267" s="99">
        <v>6189.333333333333</v>
      </c>
      <c r="I4267" s="53">
        <v>6288.4664951739705</v>
      </c>
      <c r="J4267" s="54">
        <v>5942.8453289562076</v>
      </c>
      <c r="K4267" s="55">
        <v>0.96017535474303228</v>
      </c>
      <c r="L4267" s="121">
        <v>6319.2516920077069</v>
      </c>
      <c r="M4267" s="54">
        <v>5916.3716568118589</v>
      </c>
      <c r="N4267" s="120">
        <v>0.95589804881708196</v>
      </c>
      <c r="O4267" s="123">
        <v>6252.704583406231</v>
      </c>
      <c r="P4267" s="53">
        <v>6352.852748325744</v>
      </c>
      <c r="Q4267" s="54">
        <v>6003.7400576378868</v>
      </c>
      <c r="R4267" s="55">
        <v>0.96018290606131307</v>
      </c>
      <c r="S4267" s="121">
        <v>6383.9531481550257</v>
      </c>
      <c r="T4267" s="54">
        <v>5976.99454065389</v>
      </c>
      <c r="U4267" s="55">
        <v>0.9559054743312142</v>
      </c>
    </row>
    <row r="4268" spans="1:21" ht="13" x14ac:dyDescent="0.3">
      <c r="A4268" s="44" t="s">
        <v>3052</v>
      </c>
      <c r="B4268" s="44" t="s">
        <v>9365</v>
      </c>
      <c r="C4268" s="98" t="s">
        <v>1027</v>
      </c>
      <c r="D4268" s="98" t="s">
        <v>13166</v>
      </c>
      <c r="E4268" s="98" t="s">
        <v>407</v>
      </c>
      <c r="F4268" s="122">
        <v>1.0160167753943297</v>
      </c>
      <c r="G4268" s="122">
        <v>1.0209906869896124</v>
      </c>
      <c r="H4268" s="99">
        <v>5690.3333333333339</v>
      </c>
      <c r="I4268" s="53">
        <v>5781.4741242522014</v>
      </c>
      <c r="J4268" s="54">
        <v>5463.7178269394353</v>
      </c>
      <c r="K4268" s="55">
        <v>0.96017535474303228</v>
      </c>
      <c r="L4268" s="121">
        <v>5809.7773391998917</v>
      </c>
      <c r="M4268" s="54">
        <v>5439.3785304521371</v>
      </c>
      <c r="N4268" s="120">
        <v>0.95589804881708218</v>
      </c>
      <c r="O4268" s="123">
        <v>5757.1293987884819</v>
      </c>
      <c r="P4268" s="53">
        <v>5849.3400472849689</v>
      </c>
      <c r="Q4268" s="54">
        <v>5527.8972366997441</v>
      </c>
      <c r="R4268" s="55">
        <v>0.96018290606131296</v>
      </c>
      <c r="S4268" s="121">
        <v>5877.975499957146</v>
      </c>
      <c r="T4268" s="54">
        <v>5503.2715087350807</v>
      </c>
      <c r="U4268" s="55">
        <v>0.95590547433121398</v>
      </c>
    </row>
    <row r="4269" spans="1:21" ht="13" x14ac:dyDescent="0.3">
      <c r="A4269" s="44" t="s">
        <v>3051</v>
      </c>
      <c r="B4269" s="44" t="s">
        <v>9364</v>
      </c>
      <c r="C4269" s="98" t="s">
        <v>1027</v>
      </c>
      <c r="D4269" s="98" t="s">
        <v>13166</v>
      </c>
      <c r="E4269" s="98" t="s">
        <v>459</v>
      </c>
      <c r="F4269" s="122">
        <v>1.0113102640623479</v>
      </c>
      <c r="G4269" s="122">
        <v>1.0172433265633689</v>
      </c>
      <c r="H4269" s="99">
        <v>15202.999999999998</v>
      </c>
      <c r="I4269" s="53">
        <v>15374.949944539874</v>
      </c>
      <c r="J4269" s="54">
        <v>14529.92546449379</v>
      </c>
      <c r="K4269" s="55">
        <v>0.95572751854856219</v>
      </c>
      <c r="L4269" s="121">
        <v>15465.150293742896</v>
      </c>
      <c r="M4269" s="54">
        <v>14479.179074629661</v>
      </c>
      <c r="N4269" s="120">
        <v>0.95238959906792497</v>
      </c>
      <c r="O4269" s="123">
        <v>15367.328874709197</v>
      </c>
      <c r="P4269" s="53">
        <v>15541.137422215103</v>
      </c>
      <c r="Q4269" s="54">
        <v>14687.094598186299</v>
      </c>
      <c r="R4269" s="55">
        <v>0.95573503488674627</v>
      </c>
      <c r="S4269" s="121">
        <v>15632.312744902496</v>
      </c>
      <c r="T4269" s="54">
        <v>14635.797877225823</v>
      </c>
      <c r="U4269" s="55">
        <v>0.95239699732805927</v>
      </c>
    </row>
    <row r="4270" spans="1:21" ht="13" x14ac:dyDescent="0.3">
      <c r="A4270" s="44" t="s">
        <v>3050</v>
      </c>
      <c r="B4270" s="44" t="s">
        <v>9366</v>
      </c>
      <c r="C4270" s="98" t="s">
        <v>1027</v>
      </c>
      <c r="D4270" s="98" t="s">
        <v>13166</v>
      </c>
      <c r="E4270" s="98" t="s">
        <v>407</v>
      </c>
      <c r="F4270" s="122">
        <v>1.0160167753943297</v>
      </c>
      <c r="G4270" s="122">
        <v>1.0209906869896124</v>
      </c>
      <c r="H4270" s="99">
        <v>21216.999999999996</v>
      </c>
      <c r="I4270" s="53">
        <v>21556.827923541488</v>
      </c>
      <c r="J4270" s="54">
        <v>20372.040501582913</v>
      </c>
      <c r="K4270" s="55">
        <v>0.96017535474303228</v>
      </c>
      <c r="L4270" s="121">
        <v>21662.359405858602</v>
      </c>
      <c r="M4270" s="54">
        <v>20281.288901752028</v>
      </c>
      <c r="N4270" s="120">
        <v>0.95589804881708218</v>
      </c>
      <c r="O4270" s="123">
        <v>21430.928159059011</v>
      </c>
      <c r="P4270" s="53">
        <v>21774.182521874674</v>
      </c>
      <c r="Q4270" s="54">
        <v>20577.610879356507</v>
      </c>
      <c r="R4270" s="55">
        <v>0.96018290606131307</v>
      </c>
      <c r="S4270" s="121">
        <v>21880.778063942689</v>
      </c>
      <c r="T4270" s="54">
        <v>20485.941547243478</v>
      </c>
      <c r="U4270" s="55">
        <v>0.95590547433121409</v>
      </c>
    </row>
    <row r="4271" spans="1:21" ht="13" x14ac:dyDescent="0.3">
      <c r="A4271" s="44" t="s">
        <v>3049</v>
      </c>
      <c r="B4271" s="44" t="s">
        <v>9363</v>
      </c>
      <c r="C4271" s="98" t="s">
        <v>1027</v>
      </c>
      <c r="D4271" s="98" t="s">
        <v>13166</v>
      </c>
      <c r="E4271" s="98" t="s">
        <v>404</v>
      </c>
      <c r="F4271" s="122">
        <v>1.015981478408744</v>
      </c>
      <c r="G4271" s="122">
        <v>1.020203688405251</v>
      </c>
      <c r="H4271" s="99">
        <v>7744.4999999999991</v>
      </c>
      <c r="I4271" s="53">
        <v>7868.2685595365165</v>
      </c>
      <c r="J4271" s="54">
        <v>7435.8197013373701</v>
      </c>
      <c r="K4271" s="55">
        <v>0.96014199771933251</v>
      </c>
      <c r="L4271" s="121">
        <v>7900.9674648544651</v>
      </c>
      <c r="M4271" s="54">
        <v>7397.2461058290437</v>
      </c>
      <c r="N4271" s="120">
        <v>0.95516122484718757</v>
      </c>
      <c r="O4271" s="123">
        <v>7829.0682676222596</v>
      </c>
      <c r="P4271" s="53">
        <v>7954.1883531018475</v>
      </c>
      <c r="Q4271" s="54">
        <v>7517.0763644883473</v>
      </c>
      <c r="R4271" s="55">
        <v>0.96014954877527636</v>
      </c>
      <c r="S4271" s="121">
        <v>7987.2443234047378</v>
      </c>
      <c r="T4271" s="54">
        <v>7478.080525959962</v>
      </c>
      <c r="U4271" s="55">
        <v>0.95516864463759554</v>
      </c>
    </row>
    <row r="4272" spans="1:21" ht="13" x14ac:dyDescent="0.3">
      <c r="A4272" s="44" t="s">
        <v>3048</v>
      </c>
      <c r="B4272" s="44" t="s">
        <v>9362</v>
      </c>
      <c r="C4272" s="98" t="s">
        <v>1027</v>
      </c>
      <c r="D4272" s="98" t="s">
        <v>13166</v>
      </c>
      <c r="E4272" s="98" t="s">
        <v>406</v>
      </c>
      <c r="F4272" s="122">
        <v>1.0163557783048445</v>
      </c>
      <c r="G4272" s="122">
        <v>1.0219007325946867</v>
      </c>
      <c r="H4272" s="99">
        <v>8065.9166666666661</v>
      </c>
      <c r="I4272" s="53">
        <v>8197.8410114920152</v>
      </c>
      <c r="J4272" s="54">
        <v>7747.278481973236</v>
      </c>
      <c r="K4272" s="55">
        <v>0.96049572567365604</v>
      </c>
      <c r="L4272" s="121">
        <v>8242.5661507143595</v>
      </c>
      <c r="M4272" s="54">
        <v>7717.0663759382023</v>
      </c>
      <c r="N4272" s="120">
        <v>0.95675007501997533</v>
      </c>
      <c r="O4272" s="123">
        <v>8140.9513237875617</v>
      </c>
      <c r="P4272" s="53">
        <v>8274.1029188299617</v>
      </c>
      <c r="Q4272" s="54">
        <v>7819.4104448414446</v>
      </c>
      <c r="R4272" s="55">
        <v>0.9605032795115005</v>
      </c>
      <c r="S4272" s="121">
        <v>8319.2441217961932</v>
      </c>
      <c r="T4272" s="54">
        <v>7788.9162943987394</v>
      </c>
      <c r="U4272" s="55">
        <v>0.95675750715273422</v>
      </c>
    </row>
    <row r="4273" spans="1:21" ht="13" x14ac:dyDescent="0.3">
      <c r="A4273" s="44" t="s">
        <v>3047</v>
      </c>
      <c r="B4273" s="44" t="s">
        <v>9361</v>
      </c>
      <c r="C4273" s="98" t="s">
        <v>1027</v>
      </c>
      <c r="D4273" s="98" t="s">
        <v>13166</v>
      </c>
      <c r="E4273" s="98" t="s">
        <v>403</v>
      </c>
      <c r="F4273" s="122">
        <v>1.0076047169526587</v>
      </c>
      <c r="G4273" s="122">
        <v>1.0132362759280893</v>
      </c>
      <c r="H4273" s="99">
        <v>10132.416666666668</v>
      </c>
      <c r="I4273" s="53">
        <v>10209.47082746307</v>
      </c>
      <c r="J4273" s="54">
        <v>9648.3468687742516</v>
      </c>
      <c r="K4273" s="55">
        <v>0.95222563246092162</v>
      </c>
      <c r="L4273" s="121">
        <v>10266.532129485038</v>
      </c>
      <c r="M4273" s="54">
        <v>9611.9956388911469</v>
      </c>
      <c r="N4273" s="120">
        <v>0.9486380155005284</v>
      </c>
      <c r="O4273" s="123">
        <v>10237.781853626264</v>
      </c>
      <c r="P4273" s="53">
        <v>10315.637286846157</v>
      </c>
      <c r="Q4273" s="54">
        <v>9748.7549692416833</v>
      </c>
      <c r="R4273" s="55">
        <v>0.9522331212584525</v>
      </c>
      <c r="S4273" s="121">
        <v>10373.291959132446</v>
      </c>
      <c r="T4273" s="54">
        <v>9712.0245041682301</v>
      </c>
      <c r="U4273" s="55">
        <v>0.94864538461797676</v>
      </c>
    </row>
    <row r="4274" spans="1:21" ht="13" x14ac:dyDescent="0.3">
      <c r="A4274" s="44" t="s">
        <v>3046</v>
      </c>
      <c r="B4274" s="44" t="s">
        <v>8634</v>
      </c>
      <c r="C4274" s="98" t="s">
        <v>1027</v>
      </c>
      <c r="D4274" s="98" t="s">
        <v>13166</v>
      </c>
      <c r="E4274" s="98" t="s">
        <v>460</v>
      </c>
      <c r="F4274" s="122">
        <v>1.0011905910001069</v>
      </c>
      <c r="G4274" s="122">
        <v>1.0057489640966426</v>
      </c>
      <c r="H4274" s="99">
        <v>12090.916666666668</v>
      </c>
      <c r="I4274" s="53">
        <v>12105.312003233043</v>
      </c>
      <c r="J4274" s="54">
        <v>11439.990488806887</v>
      </c>
      <c r="K4274" s="55">
        <v>0.9461640340591948</v>
      </c>
      <c r="L4274" s="121">
        <v>12160.426912478832</v>
      </c>
      <c r="M4274" s="54">
        <v>11385.146315775859</v>
      </c>
      <c r="N4274" s="120">
        <v>0.94162805266563943</v>
      </c>
      <c r="O4274" s="123">
        <v>12211.836828462965</v>
      </c>
      <c r="P4274" s="53">
        <v>12226.376131485707</v>
      </c>
      <c r="Q4274" s="54">
        <v>11554.491666707316</v>
      </c>
      <c r="R4274" s="55">
        <v>0.94617147518516376</v>
      </c>
      <c r="S4274" s="121">
        <v>12282.042239943856</v>
      </c>
      <c r="T4274" s="54">
        <v>11499.097457731255</v>
      </c>
      <c r="U4274" s="55">
        <v>0.94163536732897712</v>
      </c>
    </row>
    <row r="4275" spans="1:21" ht="13" x14ac:dyDescent="0.3">
      <c r="A4275" s="44" t="s">
        <v>3045</v>
      </c>
      <c r="B4275" s="44" t="s">
        <v>9360</v>
      </c>
      <c r="C4275" s="98" t="s">
        <v>1027</v>
      </c>
      <c r="D4275" s="98" t="s">
        <v>13166</v>
      </c>
      <c r="E4275" s="98" t="s">
        <v>406</v>
      </c>
      <c r="F4275" s="122">
        <v>1.0163557783048445</v>
      </c>
      <c r="G4275" s="122">
        <v>1.0219007325946867</v>
      </c>
      <c r="H4275" s="99">
        <v>17355.166666666664</v>
      </c>
      <c r="I4275" s="53">
        <v>17639.02392511029</v>
      </c>
      <c r="J4275" s="54">
        <v>16669.563401687246</v>
      </c>
      <c r="K4275" s="55">
        <v>0.96049572567365615</v>
      </c>
      <c r="L4275" s="121">
        <v>17735.257530969553</v>
      </c>
      <c r="M4275" s="54">
        <v>16604.557010317509</v>
      </c>
      <c r="N4275" s="120">
        <v>0.95675007501997544</v>
      </c>
      <c r="O4275" s="123">
        <v>17510.511194769024</v>
      </c>
      <c r="P4275" s="53">
        <v>17796.909233875162</v>
      </c>
      <c r="Q4275" s="54">
        <v>16818.903428498488</v>
      </c>
      <c r="R4275" s="55">
        <v>0.96050327951150039</v>
      </c>
      <c r="S4275" s="121">
        <v>17894.00421804193</v>
      </c>
      <c r="T4275" s="54">
        <v>16753.313039677261</v>
      </c>
      <c r="U4275" s="55">
        <v>0.95675750715273444</v>
      </c>
    </row>
    <row r="4276" spans="1:21" ht="13" x14ac:dyDescent="0.3">
      <c r="A4276" s="44" t="s">
        <v>3044</v>
      </c>
      <c r="B4276" s="44" t="s">
        <v>9359</v>
      </c>
      <c r="C4276" s="98" t="s">
        <v>1027</v>
      </c>
      <c r="D4276" s="98" t="s">
        <v>13166</v>
      </c>
      <c r="E4276" s="98" t="s">
        <v>407</v>
      </c>
      <c r="F4276" s="122">
        <v>1.0160167753943297</v>
      </c>
      <c r="G4276" s="122">
        <v>1.0209906869896124</v>
      </c>
      <c r="H4276" s="99">
        <v>14743.916666666668</v>
      </c>
      <c r="I4276" s="53">
        <v>14980.066668349382</v>
      </c>
      <c r="J4276" s="54">
        <v>14156.745415718375</v>
      </c>
      <c r="K4276" s="55">
        <v>0.96017535474303239</v>
      </c>
      <c r="L4276" s="121">
        <v>15053.401606417598</v>
      </c>
      <c r="M4276" s="54">
        <v>14093.681173588326</v>
      </c>
      <c r="N4276" s="120">
        <v>0.95589804881708218</v>
      </c>
      <c r="O4276" s="123">
        <v>14921.549635313026</v>
      </c>
      <c r="P4276" s="53">
        <v>15160.544744357176</v>
      </c>
      <c r="Q4276" s="54">
        <v>14327.416891772988</v>
      </c>
      <c r="R4276" s="55">
        <v>0.96018290606131307</v>
      </c>
      <c r="S4276" s="121">
        <v>15234.763213107846</v>
      </c>
      <c r="T4276" s="54">
        <v>14263.590981900654</v>
      </c>
      <c r="U4276" s="55">
        <v>0.9559054743312142</v>
      </c>
    </row>
    <row r="4277" spans="1:21" ht="13" x14ac:dyDescent="0.3">
      <c r="A4277" s="44" t="s">
        <v>3043</v>
      </c>
      <c r="B4277" s="44" t="s">
        <v>9358</v>
      </c>
      <c r="C4277" s="98" t="s">
        <v>1027</v>
      </c>
      <c r="D4277" s="98" t="s">
        <v>13166</v>
      </c>
      <c r="E4277" s="98" t="s">
        <v>404</v>
      </c>
      <c r="F4277" s="122">
        <v>1.015981478408744</v>
      </c>
      <c r="G4277" s="122">
        <v>1.020203688405251</v>
      </c>
      <c r="H4277" s="99">
        <v>1632.916666666667</v>
      </c>
      <c r="I4277" s="53">
        <v>1659.0130891182785</v>
      </c>
      <c r="J4277" s="54">
        <v>1567.8318704425271</v>
      </c>
      <c r="K4277" s="55">
        <v>0.96014199771933262</v>
      </c>
      <c r="L4277" s="121">
        <v>1665.9076061917415</v>
      </c>
      <c r="M4277" s="54">
        <v>1559.6986834067206</v>
      </c>
      <c r="N4277" s="120">
        <v>0.9551612248471878</v>
      </c>
      <c r="O4277" s="123">
        <v>1649.5858364189685</v>
      </c>
      <c r="P4277" s="53">
        <v>1675.9486568470682</v>
      </c>
      <c r="Q4277" s="54">
        <v>1583.8490965037595</v>
      </c>
      <c r="R4277" s="55">
        <v>0.96014954877527636</v>
      </c>
      <c r="S4277" s="121">
        <v>1682.9135546556927</v>
      </c>
      <c r="T4277" s="54">
        <v>1575.6326675856806</v>
      </c>
      <c r="U4277" s="55">
        <v>0.95516864463759554</v>
      </c>
    </row>
    <row r="4278" spans="1:21" ht="13" x14ac:dyDescent="0.3">
      <c r="A4278" s="44" t="s">
        <v>3042</v>
      </c>
      <c r="B4278" s="44" t="s">
        <v>9357</v>
      </c>
      <c r="C4278" s="98" t="s">
        <v>1027</v>
      </c>
      <c r="D4278" s="98" t="s">
        <v>13166</v>
      </c>
      <c r="E4278" s="98" t="s">
        <v>401</v>
      </c>
      <c r="F4278" s="122">
        <v>1.0158684218814644</v>
      </c>
      <c r="G4278" s="122">
        <v>1.0183450593552477</v>
      </c>
      <c r="H4278" s="99">
        <v>15383.166666666668</v>
      </c>
      <c r="I4278" s="53">
        <v>15627.273245206216</v>
      </c>
      <c r="J4278" s="54">
        <v>14768.380793770422</v>
      </c>
      <c r="K4278" s="55">
        <v>0.96003515490549762</v>
      </c>
      <c r="L4278" s="121">
        <v>15665.371772238335</v>
      </c>
      <c r="M4278" s="54">
        <v>14666.635554952099</v>
      </c>
      <c r="N4278" s="120">
        <v>0.95342109155800814</v>
      </c>
      <c r="O4278" s="123">
        <v>15538.348131410545</v>
      </c>
      <c r="P4278" s="53">
        <v>15784.917194900832</v>
      </c>
      <c r="Q4278" s="54">
        <v>14917.477773193919</v>
      </c>
      <c r="R4278" s="55">
        <v>0.96004270512117407</v>
      </c>
      <c r="S4278" s="121">
        <v>15823.400050163773</v>
      </c>
      <c r="T4278" s="54">
        <v>14814.703917704048</v>
      </c>
      <c r="U4278" s="55">
        <v>0.95342849783088202</v>
      </c>
    </row>
    <row r="4279" spans="1:21" ht="13" x14ac:dyDescent="0.3">
      <c r="A4279" s="44" t="s">
        <v>3041</v>
      </c>
      <c r="B4279" s="44" t="s">
        <v>9356</v>
      </c>
      <c r="C4279" s="98" t="s">
        <v>1027</v>
      </c>
      <c r="D4279" s="98" t="s">
        <v>13166</v>
      </c>
      <c r="E4279" s="98" t="s">
        <v>402</v>
      </c>
      <c r="F4279" s="122">
        <v>1.012067649664262</v>
      </c>
      <c r="G4279" s="122">
        <v>1.0161065214883207</v>
      </c>
      <c r="H4279" s="99">
        <v>4998.8333333333339</v>
      </c>
      <c r="I4279" s="53">
        <v>5059.157502730036</v>
      </c>
      <c r="J4279" s="54">
        <v>4781.1005364545836</v>
      </c>
      <c r="K4279" s="55">
        <v>0.95644327738897406</v>
      </c>
      <c r="L4279" s="121">
        <v>5079.347149833201</v>
      </c>
      <c r="M4279" s="54">
        <v>4755.5164720513876</v>
      </c>
      <c r="N4279" s="120">
        <v>0.95132527030668235</v>
      </c>
      <c r="O4279" s="123">
        <v>5045.3372965455728</v>
      </c>
      <c r="P4279" s="53">
        <v>5106.2226594783197</v>
      </c>
      <c r="Q4279" s="54">
        <v>4825.6168903029538</v>
      </c>
      <c r="R4279" s="55">
        <v>0.95645079935625776</v>
      </c>
      <c r="S4279" s="121">
        <v>5126.6001301282104</v>
      </c>
      <c r="T4279" s="54">
        <v>4799.7941524284734</v>
      </c>
      <c r="U4279" s="55">
        <v>0.95133266029900176</v>
      </c>
    </row>
    <row r="4280" spans="1:21" ht="13" x14ac:dyDescent="0.3">
      <c r="A4280" s="44" t="s">
        <v>3040</v>
      </c>
      <c r="B4280" s="44" t="s">
        <v>9355</v>
      </c>
      <c r="C4280" s="98" t="s">
        <v>1027</v>
      </c>
      <c r="D4280" s="98" t="s">
        <v>13166</v>
      </c>
      <c r="E4280" s="98" t="s">
        <v>460</v>
      </c>
      <c r="F4280" s="122">
        <v>1.0011905910001069</v>
      </c>
      <c r="G4280" s="122">
        <v>1.0057489640966426</v>
      </c>
      <c r="H4280" s="99">
        <v>8135.333333333333</v>
      </c>
      <c r="I4280" s="53">
        <v>8145.019187982869</v>
      </c>
      <c r="J4280" s="54">
        <v>7697.3598050829023</v>
      </c>
      <c r="K4280" s="55">
        <v>0.9461640340591948</v>
      </c>
      <c r="L4280" s="121">
        <v>8182.103072580886</v>
      </c>
      <c r="M4280" s="54">
        <v>7660.4580844525326</v>
      </c>
      <c r="N4280" s="120">
        <v>0.94162805266563954</v>
      </c>
      <c r="O4280" s="123">
        <v>8207.6260443615683</v>
      </c>
      <c r="P4280" s="53">
        <v>8217.3979700622276</v>
      </c>
      <c r="Q4280" s="54">
        <v>7765.8216421617553</v>
      </c>
      <c r="R4280" s="55">
        <v>0.94617147518516376</v>
      </c>
      <c r="S4280" s="121">
        <v>8254.8113918092713</v>
      </c>
      <c r="T4280" s="54">
        <v>7728.5909651812844</v>
      </c>
      <c r="U4280" s="55">
        <v>0.94163536732897701</v>
      </c>
    </row>
    <row r="4281" spans="1:21" ht="13" x14ac:dyDescent="0.3">
      <c r="A4281" s="44" t="s">
        <v>3039</v>
      </c>
      <c r="B4281" s="44" t="s">
        <v>9354</v>
      </c>
      <c r="C4281" s="98" t="s">
        <v>1027</v>
      </c>
      <c r="D4281" s="98" t="s">
        <v>13166</v>
      </c>
      <c r="E4281" s="98" t="s">
        <v>460</v>
      </c>
      <c r="F4281" s="122">
        <v>1.0011905910001069</v>
      </c>
      <c r="G4281" s="122">
        <v>1.0057489640966426</v>
      </c>
      <c r="H4281" s="99">
        <v>12826.083333333334</v>
      </c>
      <c r="I4281" s="53">
        <v>12841.353952716621</v>
      </c>
      <c r="J4281" s="54">
        <v>12135.578747846072</v>
      </c>
      <c r="K4281" s="55">
        <v>0.9461640340591948</v>
      </c>
      <c r="L4281" s="121">
        <v>12899.820025917214</v>
      </c>
      <c r="M4281" s="54">
        <v>12077.399872493881</v>
      </c>
      <c r="N4281" s="120">
        <v>0.94162805266563943</v>
      </c>
      <c r="O4281" s="123">
        <v>12939.145075449769</v>
      </c>
      <c r="P4281" s="53">
        <v>12954.550305125676</v>
      </c>
      <c r="Q4281" s="54">
        <v>12242.649983673155</v>
      </c>
      <c r="R4281" s="55">
        <v>0.94617147518516376</v>
      </c>
      <c r="S4281" s="121">
        <v>13013.53175592978</v>
      </c>
      <c r="T4281" s="54">
        <v>12183.95662604407</v>
      </c>
      <c r="U4281" s="55">
        <v>0.94163536732897724</v>
      </c>
    </row>
    <row r="4282" spans="1:21" ht="13" x14ac:dyDescent="0.3">
      <c r="A4282" s="44" t="s">
        <v>3038</v>
      </c>
      <c r="B4282" s="44" t="s">
        <v>9353</v>
      </c>
      <c r="C4282" s="98" t="s">
        <v>1027</v>
      </c>
      <c r="D4282" s="98" t="s">
        <v>13166</v>
      </c>
      <c r="E4282" s="98" t="s">
        <v>404</v>
      </c>
      <c r="F4282" s="122">
        <v>1.015981478408744</v>
      </c>
      <c r="G4282" s="122">
        <v>1.020203688405251</v>
      </c>
      <c r="H4282" s="99">
        <v>19220.500000000004</v>
      </c>
      <c r="I4282" s="53">
        <v>19527.672005755267</v>
      </c>
      <c r="J4282" s="54">
        <v>18454.409267164436</v>
      </c>
      <c r="K4282" s="55">
        <v>0.96014199771933262</v>
      </c>
      <c r="L4282" s="121">
        <v>19608.82499299313</v>
      </c>
      <c r="M4282" s="54">
        <v>18358.676322175375</v>
      </c>
      <c r="N4282" s="120">
        <v>0.95516122484718768</v>
      </c>
      <c r="O4282" s="123">
        <v>19399.216583334819</v>
      </c>
      <c r="P4282" s="53">
        <v>19709.244744307933</v>
      </c>
      <c r="Q4282" s="54">
        <v>18626.149049082785</v>
      </c>
      <c r="R4282" s="55">
        <v>0.96014954877527636</v>
      </c>
      <c r="S4282" s="121">
        <v>19791.152310490492</v>
      </c>
      <c r="T4282" s="54">
        <v>18529.523410935086</v>
      </c>
      <c r="U4282" s="55">
        <v>0.95516864463759554</v>
      </c>
    </row>
    <row r="4283" spans="1:21" ht="13" x14ac:dyDescent="0.3">
      <c r="A4283" s="44" t="s">
        <v>3037</v>
      </c>
      <c r="B4283" s="44" t="s">
        <v>9352</v>
      </c>
      <c r="C4283" s="98" t="s">
        <v>1027</v>
      </c>
      <c r="D4283" s="98" t="s">
        <v>13166</v>
      </c>
      <c r="E4283" s="98" t="s">
        <v>403</v>
      </c>
      <c r="F4283" s="122">
        <v>1.0076047169526587</v>
      </c>
      <c r="G4283" s="122">
        <v>1.0132362759280893</v>
      </c>
      <c r="H4283" s="99">
        <v>5936.6666666666661</v>
      </c>
      <c r="I4283" s="53">
        <v>5981.8133363089501</v>
      </c>
      <c r="J4283" s="54">
        <v>5653.046171376338</v>
      </c>
      <c r="K4283" s="55">
        <v>0.95222563246092173</v>
      </c>
      <c r="L4283" s="121">
        <v>6015.2460247597564</v>
      </c>
      <c r="M4283" s="54">
        <v>5631.7476853548042</v>
      </c>
      <c r="N4283" s="120">
        <v>0.94863801550052862</v>
      </c>
      <c r="O4283" s="123">
        <v>5993.6212145346854</v>
      </c>
      <c r="P4283" s="53">
        <v>6039.2010073926722</v>
      </c>
      <c r="Q4283" s="54">
        <v>5707.3246367572401</v>
      </c>
      <c r="R4283" s="55">
        <v>0.9522331212584525</v>
      </c>
      <c r="S4283" s="121">
        <v>6072.9544387387159</v>
      </c>
      <c r="T4283" s="54">
        <v>5685.8211023167214</v>
      </c>
      <c r="U4283" s="55">
        <v>0.94864538461797676</v>
      </c>
    </row>
    <row r="4284" spans="1:21" ht="13" x14ac:dyDescent="0.3">
      <c r="A4284" s="44" t="s">
        <v>3036</v>
      </c>
      <c r="B4284" s="44" t="s">
        <v>9351</v>
      </c>
      <c r="C4284" s="98" t="s">
        <v>1027</v>
      </c>
      <c r="D4284" s="98" t="s">
        <v>13166</v>
      </c>
      <c r="E4284" s="98" t="s">
        <v>460</v>
      </c>
      <c r="F4284" s="122">
        <v>1.0011905910001069</v>
      </c>
      <c r="G4284" s="122">
        <v>1.0057489640966426</v>
      </c>
      <c r="H4284" s="99">
        <v>11174.666666666668</v>
      </c>
      <c r="I4284" s="53">
        <v>11187.971124229196</v>
      </c>
      <c r="J4284" s="54">
        <v>10573.067692600151</v>
      </c>
      <c r="K4284" s="55">
        <v>0.9461640340591948</v>
      </c>
      <c r="L4284" s="121">
        <v>11238.909424125284</v>
      </c>
      <c r="M4284" s="54">
        <v>10522.379612520968</v>
      </c>
      <c r="N4284" s="120">
        <v>0.94162805266563954</v>
      </c>
      <c r="O4284" s="123">
        <v>11270.148194510515</v>
      </c>
      <c r="P4284" s="53">
        <v>11283.566331520769</v>
      </c>
      <c r="Q4284" s="54">
        <v>10663.492742755423</v>
      </c>
      <c r="R4284" s="55">
        <v>0.94617147518516365</v>
      </c>
      <c r="S4284" s="121">
        <v>11334.939871844597</v>
      </c>
      <c r="T4284" s="54">
        <v>10612.370134989917</v>
      </c>
      <c r="U4284" s="55">
        <v>0.94163536732897701</v>
      </c>
    </row>
    <row r="4285" spans="1:21" ht="13" x14ac:dyDescent="0.3">
      <c r="A4285" s="44" t="s">
        <v>3035</v>
      </c>
      <c r="B4285" s="44" t="s">
        <v>9350</v>
      </c>
      <c r="C4285" s="98" t="s">
        <v>1027</v>
      </c>
      <c r="D4285" s="98" t="s">
        <v>13166</v>
      </c>
      <c r="E4285" s="98" t="s">
        <v>406</v>
      </c>
      <c r="F4285" s="122">
        <v>1.0163557783048445</v>
      </c>
      <c r="G4285" s="122">
        <v>1.0219007325946867</v>
      </c>
      <c r="H4285" s="99">
        <v>8065.9166666666661</v>
      </c>
      <c r="I4285" s="53">
        <v>8197.8410114920152</v>
      </c>
      <c r="J4285" s="54">
        <v>7747.278481973236</v>
      </c>
      <c r="K4285" s="55">
        <v>0.96049572567365604</v>
      </c>
      <c r="L4285" s="121">
        <v>8242.5661507143595</v>
      </c>
      <c r="M4285" s="54">
        <v>7717.0663759382023</v>
      </c>
      <c r="N4285" s="120">
        <v>0.95675007501997533</v>
      </c>
      <c r="O4285" s="123">
        <v>8142.5462337047138</v>
      </c>
      <c r="P4285" s="53">
        <v>8275.7239147401342</v>
      </c>
      <c r="Q4285" s="54">
        <v>7820.9423610473941</v>
      </c>
      <c r="R4285" s="55">
        <v>0.9605032795115005</v>
      </c>
      <c r="S4285" s="121">
        <v>8320.8739614089536</v>
      </c>
      <c r="T4285" s="54">
        <v>7790.4422364352076</v>
      </c>
      <c r="U4285" s="55">
        <v>0.95675750715273433</v>
      </c>
    </row>
    <row r="4286" spans="1:21" ht="13" x14ac:dyDescent="0.3">
      <c r="A4286" s="44" t="s">
        <v>3034</v>
      </c>
      <c r="B4286" s="44" t="s">
        <v>9349</v>
      </c>
      <c r="C4286" s="98" t="s">
        <v>1027</v>
      </c>
      <c r="D4286" s="98" t="s">
        <v>13166</v>
      </c>
      <c r="E4286" s="98" t="s">
        <v>406</v>
      </c>
      <c r="F4286" s="122">
        <v>1.0163557783048445</v>
      </c>
      <c r="G4286" s="122">
        <v>1.0219007325946867</v>
      </c>
      <c r="H4286" s="99">
        <v>8356.9166666666661</v>
      </c>
      <c r="I4286" s="53">
        <v>8493.6005429787256</v>
      </c>
      <c r="J4286" s="54">
        <v>8026.7827381442703</v>
      </c>
      <c r="K4286" s="55">
        <v>0.96049572567365604</v>
      </c>
      <c r="L4286" s="121">
        <v>8539.9392638994141</v>
      </c>
      <c r="M4286" s="54">
        <v>7995.4806477690154</v>
      </c>
      <c r="N4286" s="120">
        <v>0.95675007501997533</v>
      </c>
      <c r="O4286" s="123">
        <v>8434.3281093798505</v>
      </c>
      <c r="P4286" s="53">
        <v>8572.2781100871853</v>
      </c>
      <c r="Q4286" s="54">
        <v>8101.1998095353792</v>
      </c>
      <c r="R4286" s="55">
        <v>0.96050327951150039</v>
      </c>
      <c r="S4286" s="121">
        <v>8619.0460739192276</v>
      </c>
      <c r="T4286" s="54">
        <v>8069.6067364384999</v>
      </c>
      <c r="U4286" s="55">
        <v>0.95675750715273422</v>
      </c>
    </row>
    <row r="4287" spans="1:21" ht="13" x14ac:dyDescent="0.3">
      <c r="A4287" s="44" t="s">
        <v>3033</v>
      </c>
      <c r="B4287" s="44" t="s">
        <v>9348</v>
      </c>
      <c r="C4287" s="98" t="s">
        <v>1027</v>
      </c>
      <c r="D4287" s="98" t="s">
        <v>13166</v>
      </c>
      <c r="E4287" s="98" t="s">
        <v>403</v>
      </c>
      <c r="F4287" s="122">
        <v>1.0076047169526587</v>
      </c>
      <c r="G4287" s="122">
        <v>1.0132362759280893</v>
      </c>
      <c r="H4287" s="99">
        <v>6470.75</v>
      </c>
      <c r="I4287" s="53">
        <v>6519.9582222214167</v>
      </c>
      <c r="J4287" s="54">
        <v>6161.6140112465091</v>
      </c>
      <c r="K4287" s="55">
        <v>0.95222563246092173</v>
      </c>
      <c r="L4287" s="121">
        <v>6556.3986324616835</v>
      </c>
      <c r="M4287" s="54">
        <v>6138.3994388000447</v>
      </c>
      <c r="N4287" s="120">
        <v>0.94863801550052851</v>
      </c>
      <c r="O4287" s="123">
        <v>6536.4622541713734</v>
      </c>
      <c r="P4287" s="53">
        <v>6586.1701994860841</v>
      </c>
      <c r="Q4287" s="54">
        <v>6224.2358542776674</v>
      </c>
      <c r="R4287" s="55">
        <v>0.9522331212584525</v>
      </c>
      <c r="S4287" s="121">
        <v>6622.9806721611258</v>
      </c>
      <c r="T4287" s="54">
        <v>6200.7847491492894</v>
      </c>
      <c r="U4287" s="55">
        <v>0.94864538461797665</v>
      </c>
    </row>
    <row r="4288" spans="1:21" ht="13" x14ac:dyDescent="0.3">
      <c r="A4288" s="44" t="s">
        <v>3032</v>
      </c>
      <c r="B4288" s="44" t="s">
        <v>9347</v>
      </c>
      <c r="C4288" s="98" t="s">
        <v>1027</v>
      </c>
      <c r="D4288" s="98" t="s">
        <v>13166</v>
      </c>
      <c r="E4288" s="98" t="s">
        <v>400</v>
      </c>
      <c r="F4288" s="122">
        <v>1.0071136196108994</v>
      </c>
      <c r="G4288" s="122">
        <v>1.0087522043060033</v>
      </c>
      <c r="H4288" s="99">
        <v>3268.9166666666665</v>
      </c>
      <c r="I4288" s="53">
        <v>3292.1704963730626</v>
      </c>
      <c r="J4288" s="54">
        <v>3111.2291162738925</v>
      </c>
      <c r="K4288" s="55">
        <v>0.95176152637945066</v>
      </c>
      <c r="L4288" s="121">
        <v>3297.5268931926325</v>
      </c>
      <c r="M4288" s="54">
        <v>3087.2950784875884</v>
      </c>
      <c r="N4288" s="120">
        <v>0.94443982312822961</v>
      </c>
      <c r="O4288" s="123">
        <v>3303.6195933179019</v>
      </c>
      <c r="P4288" s="53">
        <v>3327.1202864438796</v>
      </c>
      <c r="Q4288" s="54">
        <v>3144.2827547934421</v>
      </c>
      <c r="R4288" s="55">
        <v>0.95176901152700999</v>
      </c>
      <c r="S4288" s="121">
        <v>3332.533546947936</v>
      </c>
      <c r="T4288" s="54">
        <v>3120.0941414192944</v>
      </c>
      <c r="U4288" s="55">
        <v>0.94444715963368875</v>
      </c>
    </row>
    <row r="4289" spans="1:21" ht="13" x14ac:dyDescent="0.3">
      <c r="A4289" s="44" t="s">
        <v>3031</v>
      </c>
      <c r="B4289" s="44" t="s">
        <v>9346</v>
      </c>
      <c r="C4289" s="98" t="s">
        <v>1027</v>
      </c>
      <c r="D4289" s="98" t="s">
        <v>13166</v>
      </c>
      <c r="E4289" s="98" t="s">
        <v>401</v>
      </c>
      <c r="F4289" s="122">
        <v>1.0158684218814644</v>
      </c>
      <c r="G4289" s="122">
        <v>1.0183450593552477</v>
      </c>
      <c r="H4289" s="99">
        <v>15374.5</v>
      </c>
      <c r="I4289" s="53">
        <v>15618.469052216575</v>
      </c>
      <c r="J4289" s="54">
        <v>14760.060489094574</v>
      </c>
      <c r="K4289" s="55">
        <v>0.96003515490549773</v>
      </c>
      <c r="L4289" s="121">
        <v>15656.546115057256</v>
      </c>
      <c r="M4289" s="54">
        <v>14658.372572158596</v>
      </c>
      <c r="N4289" s="120">
        <v>0.95342109155800814</v>
      </c>
      <c r="O4289" s="123">
        <v>15522.155733962238</v>
      </c>
      <c r="P4289" s="53">
        <v>15768.467849658542</v>
      </c>
      <c r="Q4289" s="54">
        <v>14901.932380145248</v>
      </c>
      <c r="R4289" s="55">
        <v>0.96004270512117396</v>
      </c>
      <c r="S4289" s="121">
        <v>15806.910602223174</v>
      </c>
      <c r="T4289" s="54">
        <v>14799.265624528629</v>
      </c>
      <c r="U4289" s="55">
        <v>0.95342849783088202</v>
      </c>
    </row>
    <row r="4290" spans="1:21" ht="13" x14ac:dyDescent="0.3">
      <c r="A4290" s="44" t="s">
        <v>3030</v>
      </c>
      <c r="B4290" s="44" t="s">
        <v>9345</v>
      </c>
      <c r="C4290" s="98" t="s">
        <v>1027</v>
      </c>
      <c r="D4290" s="98" t="s">
        <v>13166</v>
      </c>
      <c r="E4290" s="98" t="s">
        <v>406</v>
      </c>
      <c r="F4290" s="122">
        <v>1.0163557783048445</v>
      </c>
      <c r="G4290" s="122">
        <v>1.0219007325946867</v>
      </c>
      <c r="H4290" s="99">
        <v>8149.4166666666661</v>
      </c>
      <c r="I4290" s="53">
        <v>8282.7067189804711</v>
      </c>
      <c r="J4290" s="54">
        <v>7827.4798750669879</v>
      </c>
      <c r="K4290" s="55">
        <v>0.96049572567365626</v>
      </c>
      <c r="L4290" s="121">
        <v>8327.8948618860159</v>
      </c>
      <c r="M4290" s="54">
        <v>7796.9550072023694</v>
      </c>
      <c r="N4290" s="120">
        <v>0.95675007501997522</v>
      </c>
      <c r="O4290" s="123">
        <v>8225.2781334956599</v>
      </c>
      <c r="P4290" s="53">
        <v>8359.8089591427997</v>
      </c>
      <c r="Q4290" s="54">
        <v>7900.4066221168141</v>
      </c>
      <c r="R4290" s="55">
        <v>0.96050327951150039</v>
      </c>
      <c r="S4290" s="121">
        <v>8405.4177504142717</v>
      </c>
      <c r="T4290" s="54">
        <v>7869.5966026412025</v>
      </c>
      <c r="U4290" s="55">
        <v>0.95675750715273422</v>
      </c>
    </row>
    <row r="4291" spans="1:21" ht="13" x14ac:dyDescent="0.3">
      <c r="A4291" s="44" t="s">
        <v>3029</v>
      </c>
      <c r="B4291" s="44" t="s">
        <v>9344</v>
      </c>
      <c r="C4291" s="98" t="s">
        <v>1027</v>
      </c>
      <c r="D4291" s="98" t="s">
        <v>13166</v>
      </c>
      <c r="E4291" s="98" t="s">
        <v>405</v>
      </c>
      <c r="F4291" s="122">
        <v>1.0167788093543801</v>
      </c>
      <c r="G4291" s="122">
        <v>1.0210982532647908</v>
      </c>
      <c r="H4291" s="99">
        <v>18452.916666666668</v>
      </c>
      <c r="I4291" s="53">
        <v>18762.534637448931</v>
      </c>
      <c r="J4291" s="54">
        <v>17731.324706128962</v>
      </c>
      <c r="K4291" s="55">
        <v>0.96089550646260768</v>
      </c>
      <c r="L4291" s="121">
        <v>18842.24097597408</v>
      </c>
      <c r="M4291" s="54">
        <v>17640.965401340771</v>
      </c>
      <c r="N4291" s="120">
        <v>0.9559987572700307</v>
      </c>
      <c r="O4291" s="123">
        <v>18637.645720262677</v>
      </c>
      <c r="P4291" s="53">
        <v>18950.363224617442</v>
      </c>
      <c r="Q4291" s="54">
        <v>17908.970867994351</v>
      </c>
      <c r="R4291" s="55">
        <v>0.96090306344453591</v>
      </c>
      <c r="S4291" s="121">
        <v>19030.867489928223</v>
      </c>
      <c r="T4291" s="54">
        <v>17817.704555692391</v>
      </c>
      <c r="U4291" s="55">
        <v>0.95600618356647626</v>
      </c>
    </row>
    <row r="4292" spans="1:21" ht="13" x14ac:dyDescent="0.3">
      <c r="A4292" s="44" t="s">
        <v>3028</v>
      </c>
      <c r="B4292" s="44" t="s">
        <v>9343</v>
      </c>
      <c r="C4292" s="98" t="s">
        <v>1027</v>
      </c>
      <c r="D4292" s="98" t="s">
        <v>13166</v>
      </c>
      <c r="E4292" s="98" t="s">
        <v>403</v>
      </c>
      <c r="F4292" s="122">
        <v>1.0076047169526587</v>
      </c>
      <c r="G4292" s="122">
        <v>1.0132362759280893</v>
      </c>
      <c r="H4292" s="99">
        <v>4956.0833333333321</v>
      </c>
      <c r="I4292" s="53">
        <v>4993.7729442771215</v>
      </c>
      <c r="J4292" s="54">
        <v>4719.3095866123649</v>
      </c>
      <c r="K4292" s="55">
        <v>0.95222563246092162</v>
      </c>
      <c r="L4292" s="121">
        <v>5021.6834198559363</v>
      </c>
      <c r="M4292" s="54">
        <v>4701.5290579885759</v>
      </c>
      <c r="N4292" s="120">
        <v>0.9486380155005284</v>
      </c>
      <c r="O4292" s="123">
        <v>5006.1528585574424</v>
      </c>
      <c r="P4292" s="53">
        <v>5044.223234068515</v>
      </c>
      <c r="Q4292" s="54">
        <v>4767.0245620010774</v>
      </c>
      <c r="R4292" s="55">
        <v>0.95223312125845239</v>
      </c>
      <c r="S4292" s="121">
        <v>5072.4156791315017</v>
      </c>
      <c r="T4292" s="54">
        <v>4749.0638039626092</v>
      </c>
      <c r="U4292" s="55">
        <v>0.94864538461797687</v>
      </c>
    </row>
    <row r="4293" spans="1:21" ht="13" x14ac:dyDescent="0.3">
      <c r="A4293" s="44" t="s">
        <v>3027</v>
      </c>
      <c r="B4293" s="44" t="s">
        <v>9342</v>
      </c>
      <c r="C4293" s="98" t="s">
        <v>1027</v>
      </c>
      <c r="D4293" s="98" t="s">
        <v>13166</v>
      </c>
      <c r="E4293" s="98" t="s">
        <v>400</v>
      </c>
      <c r="F4293" s="122">
        <v>1.0071136196108994</v>
      </c>
      <c r="G4293" s="122">
        <v>1.0087522043060033</v>
      </c>
      <c r="H4293" s="99">
        <v>15015.833333333336</v>
      </c>
      <c r="I4293" s="53">
        <v>15122.650259807333</v>
      </c>
      <c r="J4293" s="54">
        <v>14291.49245319277</v>
      </c>
      <c r="K4293" s="55">
        <v>0.95176152637945066</v>
      </c>
      <c r="L4293" s="121">
        <v>15147.254974491563</v>
      </c>
      <c r="M4293" s="54">
        <v>14181.550977456309</v>
      </c>
      <c r="N4293" s="120">
        <v>0.94443982312822949</v>
      </c>
      <c r="O4293" s="123">
        <v>15160.689416079285</v>
      </c>
      <c r="P4293" s="53">
        <v>15268.536793624262</v>
      </c>
      <c r="Q4293" s="54">
        <v>14429.474379609783</v>
      </c>
      <c r="R4293" s="55">
        <v>0.95176901152700988</v>
      </c>
      <c r="S4293" s="121">
        <v>15293.378867268673</v>
      </c>
      <c r="T4293" s="54">
        <v>14318.470057104607</v>
      </c>
      <c r="U4293" s="55">
        <v>0.94444715963368864</v>
      </c>
    </row>
    <row r="4294" spans="1:21" ht="13" x14ac:dyDescent="0.3">
      <c r="A4294" s="44" t="s">
        <v>3026</v>
      </c>
      <c r="B4294" s="44" t="s">
        <v>9341</v>
      </c>
      <c r="C4294" s="98" t="s">
        <v>1027</v>
      </c>
      <c r="D4294" s="98" t="s">
        <v>13166</v>
      </c>
      <c r="E4294" s="98" t="s">
        <v>403</v>
      </c>
      <c r="F4294" s="122">
        <v>1.0076047169526587</v>
      </c>
      <c r="G4294" s="122">
        <v>1.0132362759280893</v>
      </c>
      <c r="H4294" s="99">
        <v>5173.1666666666679</v>
      </c>
      <c r="I4294" s="53">
        <v>5212.5071349155969</v>
      </c>
      <c r="J4294" s="54">
        <v>4926.0219009924258</v>
      </c>
      <c r="K4294" s="55">
        <v>0.95222563246092162</v>
      </c>
      <c r="L4294" s="121">
        <v>5241.6401280886621</v>
      </c>
      <c r="M4294" s="54">
        <v>4907.4625605201518</v>
      </c>
      <c r="N4294" s="120">
        <v>0.94863801550052851</v>
      </c>
      <c r="O4294" s="123">
        <v>5229.0755736006176</v>
      </c>
      <c r="P4294" s="53">
        <v>5268.8412132619123</v>
      </c>
      <c r="Q4294" s="54">
        <v>4979.2989547460493</v>
      </c>
      <c r="R4294" s="55">
        <v>0.9522331212584525</v>
      </c>
      <c r="S4294" s="121">
        <v>5298.2890607416275</v>
      </c>
      <c r="T4294" s="54">
        <v>4960.5384087148259</v>
      </c>
      <c r="U4294" s="55">
        <v>0.94864538461797687</v>
      </c>
    </row>
    <row r="4295" spans="1:21" ht="13" x14ac:dyDescent="0.3">
      <c r="A4295" s="44" t="s">
        <v>3025</v>
      </c>
      <c r="B4295" s="44" t="s">
        <v>9340</v>
      </c>
      <c r="C4295" s="98" t="s">
        <v>1027</v>
      </c>
      <c r="D4295" s="98" t="s">
        <v>13166</v>
      </c>
      <c r="E4295" s="98" t="s">
        <v>460</v>
      </c>
      <c r="F4295" s="122">
        <v>1.0011905910001069</v>
      </c>
      <c r="G4295" s="122">
        <v>1.0057489640966426</v>
      </c>
      <c r="H4295" s="99">
        <v>13483.5</v>
      </c>
      <c r="I4295" s="53">
        <v>13499.553333749942</v>
      </c>
      <c r="J4295" s="54">
        <v>12757.602753237154</v>
      </c>
      <c r="K4295" s="55">
        <v>0.9461640340591948</v>
      </c>
      <c r="L4295" s="121">
        <v>13561.01615739708</v>
      </c>
      <c r="M4295" s="54">
        <v>12696.441848117151</v>
      </c>
      <c r="N4295" s="120">
        <v>0.94162805266563954</v>
      </c>
      <c r="O4295" s="123">
        <v>13608.770299382708</v>
      </c>
      <c r="P4295" s="53">
        <v>13624.972778823674</v>
      </c>
      <c r="Q4295" s="54">
        <v>12876.23026962298</v>
      </c>
      <c r="R4295" s="55">
        <v>0.94617147518516376</v>
      </c>
      <c r="S4295" s="121">
        <v>13687.006631233315</v>
      </c>
      <c r="T4295" s="54">
        <v>12814.499419754909</v>
      </c>
      <c r="U4295" s="55">
        <v>0.94163536732897712</v>
      </c>
    </row>
    <row r="4296" spans="1:21" ht="13" x14ac:dyDescent="0.3">
      <c r="A4296" s="44" t="s">
        <v>3024</v>
      </c>
      <c r="B4296" s="44" t="s">
        <v>9339</v>
      </c>
      <c r="C4296" s="98" t="s">
        <v>1027</v>
      </c>
      <c r="D4296" s="98" t="s">
        <v>13166</v>
      </c>
      <c r="E4296" s="98" t="s">
        <v>405</v>
      </c>
      <c r="F4296" s="122">
        <v>1.0167788093543801</v>
      </c>
      <c r="G4296" s="122">
        <v>1.0210982532647908</v>
      </c>
      <c r="H4296" s="99">
        <v>15972.416666666668</v>
      </c>
      <c r="I4296" s="53">
        <v>16240.414800845392</v>
      </c>
      <c r="J4296" s="54">
        <v>15347.823402348466</v>
      </c>
      <c r="K4296" s="55">
        <v>0.9608955064626078</v>
      </c>
      <c r="L4296" s="121">
        <v>16309.406758750767</v>
      </c>
      <c r="M4296" s="54">
        <v>15269.61048393246</v>
      </c>
      <c r="N4296" s="120">
        <v>0.9559987572700307</v>
      </c>
      <c r="O4296" s="123">
        <v>16119.861626497153</v>
      </c>
      <c r="P4296" s="53">
        <v>16390.333711547137</v>
      </c>
      <c r="Q4296" s="54">
        <v>15489.624419203137</v>
      </c>
      <c r="R4296" s="55">
        <v>0.96090306344453613</v>
      </c>
      <c r="S4296" s="121">
        <v>16459.962549686374</v>
      </c>
      <c r="T4296" s="54">
        <v>15410.687393167234</v>
      </c>
      <c r="U4296" s="55">
        <v>0.95600618356647626</v>
      </c>
    </row>
    <row r="4297" spans="1:21" ht="13" x14ac:dyDescent="0.3">
      <c r="A4297" s="44" t="s">
        <v>3023</v>
      </c>
      <c r="B4297" s="44" t="s">
        <v>9338</v>
      </c>
      <c r="C4297" s="98" t="s">
        <v>1027</v>
      </c>
      <c r="D4297" s="98" t="s">
        <v>13166</v>
      </c>
      <c r="E4297" s="98" t="s">
        <v>403</v>
      </c>
      <c r="F4297" s="122">
        <v>1.0076047169526587</v>
      </c>
      <c r="G4297" s="122">
        <v>1.0132362759280893</v>
      </c>
      <c r="H4297" s="99">
        <v>8304.9166666666679</v>
      </c>
      <c r="I4297" s="53">
        <v>8368.0732072320861</v>
      </c>
      <c r="J4297" s="54">
        <v>7908.1545254519169</v>
      </c>
      <c r="K4297" s="55">
        <v>0.95222563246092162</v>
      </c>
      <c r="L4297" s="121">
        <v>8414.8428352264546</v>
      </c>
      <c r="M4297" s="54">
        <v>7878.3596655639312</v>
      </c>
      <c r="N4297" s="120">
        <v>0.9486380155005284</v>
      </c>
      <c r="O4297" s="123">
        <v>8396.9004614993555</v>
      </c>
      <c r="P4297" s="53">
        <v>8460.7565127887083</v>
      </c>
      <c r="Q4297" s="54">
        <v>7995.8067353500728</v>
      </c>
      <c r="R4297" s="55">
        <v>0.95223312125845261</v>
      </c>
      <c r="S4297" s="121">
        <v>8508.0441529484615</v>
      </c>
      <c r="T4297" s="54">
        <v>7965.6808678979223</v>
      </c>
      <c r="U4297" s="55">
        <v>0.94864538461797676</v>
      </c>
    </row>
    <row r="4298" spans="1:21" ht="13" x14ac:dyDescent="0.3">
      <c r="A4298" s="44" t="s">
        <v>3022</v>
      </c>
      <c r="B4298" s="44" t="s">
        <v>9337</v>
      </c>
      <c r="C4298" s="98" t="s">
        <v>1027</v>
      </c>
      <c r="D4298" s="98" t="s">
        <v>13166</v>
      </c>
      <c r="E4298" s="98" t="s">
        <v>407</v>
      </c>
      <c r="F4298" s="122">
        <v>1.0160167753943297</v>
      </c>
      <c r="G4298" s="122">
        <v>1.0209906869896124</v>
      </c>
      <c r="H4298" s="99">
        <v>16000</v>
      </c>
      <c r="I4298" s="53">
        <v>16256.268406309275</v>
      </c>
      <c r="J4298" s="54">
        <v>15362.805675888518</v>
      </c>
      <c r="K4298" s="55">
        <v>0.96017535474303239</v>
      </c>
      <c r="L4298" s="121">
        <v>16335.850991833799</v>
      </c>
      <c r="M4298" s="54">
        <v>15294.368781073314</v>
      </c>
      <c r="N4298" s="120">
        <v>0.95589804881708207</v>
      </c>
      <c r="O4298" s="123">
        <v>16156.846363726494</v>
      </c>
      <c r="P4298" s="53">
        <v>16415.626943014991</v>
      </c>
      <c r="Q4298" s="54">
        <v>15513.527694309061</v>
      </c>
      <c r="R4298" s="55">
        <v>0.96018290606131296</v>
      </c>
      <c r="S4298" s="121">
        <v>16495.989668486734</v>
      </c>
      <c r="T4298" s="54">
        <v>15444.417887014526</v>
      </c>
      <c r="U4298" s="55">
        <v>0.95590547433121409</v>
      </c>
    </row>
    <row r="4299" spans="1:21" ht="13" x14ac:dyDescent="0.3">
      <c r="A4299" s="44" t="s">
        <v>3021</v>
      </c>
      <c r="B4299" s="44" t="s">
        <v>9336</v>
      </c>
      <c r="C4299" s="98" t="s">
        <v>1027</v>
      </c>
      <c r="D4299" s="98" t="s">
        <v>13166</v>
      </c>
      <c r="E4299" s="98" t="s">
        <v>404</v>
      </c>
      <c r="F4299" s="122">
        <v>1.015981478408744</v>
      </c>
      <c r="G4299" s="122">
        <v>1.020203688405251</v>
      </c>
      <c r="H4299" s="99">
        <v>18292.083333333332</v>
      </c>
      <c r="I4299" s="53">
        <v>18584.417868175944</v>
      </c>
      <c r="J4299" s="54">
        <v>17562.997434115176</v>
      </c>
      <c r="K4299" s="55">
        <v>0.96014199771933273</v>
      </c>
      <c r="L4299" s="121">
        <v>18661.650885282885</v>
      </c>
      <c r="M4299" s="54">
        <v>17471.888721673495</v>
      </c>
      <c r="N4299" s="120">
        <v>0.9551612248471878</v>
      </c>
      <c r="O4299" s="123">
        <v>18468.942339928064</v>
      </c>
      <c r="P4299" s="53">
        <v>18764.103343165963</v>
      </c>
      <c r="Q4299" s="54">
        <v>17732.946654038529</v>
      </c>
      <c r="R4299" s="55">
        <v>0.96014954877527647</v>
      </c>
      <c r="S4299" s="121">
        <v>18842.083096138518</v>
      </c>
      <c r="T4299" s="54">
        <v>17640.954622718993</v>
      </c>
      <c r="U4299" s="55">
        <v>0.95516864463759565</v>
      </c>
    </row>
    <row r="4300" spans="1:21" ht="13" x14ac:dyDescent="0.3">
      <c r="A4300" s="44" t="s">
        <v>3020</v>
      </c>
      <c r="B4300" s="44" t="s">
        <v>9335</v>
      </c>
      <c r="C4300" s="98" t="s">
        <v>1027</v>
      </c>
      <c r="D4300" s="98" t="s">
        <v>13166</v>
      </c>
      <c r="E4300" s="98" t="s">
        <v>404</v>
      </c>
      <c r="F4300" s="122">
        <v>1.015981478408744</v>
      </c>
      <c r="G4300" s="122">
        <v>1.020203688405251</v>
      </c>
      <c r="H4300" s="99">
        <v>12863.666666666664</v>
      </c>
      <c r="I4300" s="53">
        <v>13069.247077757278</v>
      </c>
      <c r="J4300" s="54">
        <v>12350.94661132892</v>
      </c>
      <c r="K4300" s="55">
        <v>0.96014199771933262</v>
      </c>
      <c r="L4300" s="121">
        <v>13123.560179749011</v>
      </c>
      <c r="M4300" s="54">
        <v>12286.875609359271</v>
      </c>
      <c r="N4300" s="120">
        <v>0.95516122484718768</v>
      </c>
      <c r="O4300" s="123">
        <v>12984.68069783811</v>
      </c>
      <c r="P4300" s="53">
        <v>13192.195092055044</v>
      </c>
      <c r="Q4300" s="54">
        <v>12467.235313020303</v>
      </c>
      <c r="R4300" s="55">
        <v>0.96014954877527647</v>
      </c>
      <c r="S4300" s="121">
        <v>13247.019140698909</v>
      </c>
      <c r="T4300" s="54">
        <v>12402.559863205977</v>
      </c>
      <c r="U4300" s="55">
        <v>0.95516864463759565</v>
      </c>
    </row>
    <row r="4301" spans="1:21" ht="13" x14ac:dyDescent="0.3">
      <c r="A4301" s="44" t="s">
        <v>3019</v>
      </c>
      <c r="B4301" s="44" t="s">
        <v>9334</v>
      </c>
      <c r="C4301" s="98" t="s">
        <v>1027</v>
      </c>
      <c r="D4301" s="98" t="s">
        <v>13166</v>
      </c>
      <c r="E4301" s="98" t="s">
        <v>405</v>
      </c>
      <c r="F4301" s="122">
        <v>1.0167788093543801</v>
      </c>
      <c r="G4301" s="122">
        <v>1.0210982532647908</v>
      </c>
      <c r="H4301" s="99">
        <v>5412.666666666667</v>
      </c>
      <c r="I4301" s="53">
        <v>5503.4847687654756</v>
      </c>
      <c r="J4301" s="54">
        <v>5201.0070779799416</v>
      </c>
      <c r="K4301" s="55">
        <v>0.96089550646260768</v>
      </c>
      <c r="L4301" s="121">
        <v>5526.8644788378915</v>
      </c>
      <c r="M4301" s="54">
        <v>5174.502606850253</v>
      </c>
      <c r="N4301" s="120">
        <v>0.9559987572700307</v>
      </c>
      <c r="O4301" s="123">
        <v>5467.2258756813771</v>
      </c>
      <c r="P4301" s="53">
        <v>5558.9594163467691</v>
      </c>
      <c r="Q4301" s="54">
        <v>5253.4740924854714</v>
      </c>
      <c r="R4301" s="55">
        <v>0.96090306344453602</v>
      </c>
      <c r="S4301" s="121">
        <v>5582.5747918623201</v>
      </c>
      <c r="T4301" s="54">
        <v>5226.7017441060389</v>
      </c>
      <c r="U4301" s="55">
        <v>0.95600618356647615</v>
      </c>
    </row>
    <row r="4302" spans="1:21" ht="13" x14ac:dyDescent="0.3">
      <c r="A4302" s="44" t="s">
        <v>3018</v>
      </c>
      <c r="B4302" s="44" t="s">
        <v>9333</v>
      </c>
      <c r="C4302" s="98" t="s">
        <v>1027</v>
      </c>
      <c r="D4302" s="98" t="s">
        <v>13166</v>
      </c>
      <c r="E4302" s="98" t="s">
        <v>406</v>
      </c>
      <c r="F4302" s="122">
        <v>1.0163557783048445</v>
      </c>
      <c r="G4302" s="122">
        <v>1.0219007325946867</v>
      </c>
      <c r="H4302" s="99">
        <v>5593.9166666666661</v>
      </c>
      <c r="I4302" s="53">
        <v>5685.4095275224408</v>
      </c>
      <c r="J4302" s="54">
        <v>5372.9330481079587</v>
      </c>
      <c r="K4302" s="55">
        <v>0.96049572567365604</v>
      </c>
      <c r="L4302" s="121">
        <v>5716.4275397402944</v>
      </c>
      <c r="M4302" s="54">
        <v>5351.9801904888236</v>
      </c>
      <c r="N4302" s="120">
        <v>0.95675007501997544</v>
      </c>
      <c r="O4302" s="123">
        <v>5646.4788746811773</v>
      </c>
      <c r="P4302" s="53">
        <v>5738.8314313584506</v>
      </c>
      <c r="Q4302" s="54">
        <v>5423.4614768236779</v>
      </c>
      <c r="R4302" s="55">
        <v>0.9605032795115005</v>
      </c>
      <c r="S4302" s="121">
        <v>5770.1408986171173</v>
      </c>
      <c r="T4302" s="54">
        <v>5402.3110523305395</v>
      </c>
      <c r="U4302" s="55">
        <v>0.95675750715273422</v>
      </c>
    </row>
    <row r="4303" spans="1:21" ht="13" x14ac:dyDescent="0.3">
      <c r="A4303" s="44" t="s">
        <v>3017</v>
      </c>
      <c r="B4303" s="44" t="s">
        <v>9332</v>
      </c>
      <c r="C4303" s="98" t="s">
        <v>1027</v>
      </c>
      <c r="D4303" s="98" t="s">
        <v>13166</v>
      </c>
      <c r="E4303" s="98" t="s">
        <v>460</v>
      </c>
      <c r="F4303" s="122">
        <v>1.0011905910001069</v>
      </c>
      <c r="G4303" s="122">
        <v>1.0057489640966426</v>
      </c>
      <c r="H4303" s="99">
        <v>43402.249999999993</v>
      </c>
      <c r="I4303" s="53">
        <v>43453.924328234381</v>
      </c>
      <c r="J4303" s="54">
        <v>41065.647947245678</v>
      </c>
      <c r="K4303" s="55">
        <v>0.94616403405919469</v>
      </c>
      <c r="L4303" s="121">
        <v>43651.7679769635</v>
      </c>
      <c r="M4303" s="54">
        <v>40868.776148807243</v>
      </c>
      <c r="N4303" s="120">
        <v>0.94162805266563943</v>
      </c>
      <c r="O4303" s="123">
        <v>43802.660386471936</v>
      </c>
      <c r="P4303" s="53">
        <v>43854.811439708807</v>
      </c>
      <c r="Q4303" s="54">
        <v>41444.827794902885</v>
      </c>
      <c r="R4303" s="55">
        <v>0.94617147518516376</v>
      </c>
      <c r="S4303" s="121">
        <v>44054.480308371196</v>
      </c>
      <c r="T4303" s="54">
        <v>41246.134203001944</v>
      </c>
      <c r="U4303" s="55">
        <v>0.94163536732897724</v>
      </c>
    </row>
    <row r="4304" spans="1:21" ht="13" x14ac:dyDescent="0.3">
      <c r="A4304" s="44" t="s">
        <v>3016</v>
      </c>
      <c r="B4304" s="44" t="s">
        <v>9331</v>
      </c>
      <c r="C4304" s="98" t="s">
        <v>1027</v>
      </c>
      <c r="D4304" s="98" t="s">
        <v>13166</v>
      </c>
      <c r="E4304" s="98" t="s">
        <v>400</v>
      </c>
      <c r="F4304" s="122">
        <v>1.0071136196108994</v>
      </c>
      <c r="G4304" s="122">
        <v>1.0087522043060033</v>
      </c>
      <c r="H4304" s="99">
        <v>15147.083333333332</v>
      </c>
      <c r="I4304" s="53">
        <v>15254.83392238126</v>
      </c>
      <c r="J4304" s="54">
        <v>14416.411153530069</v>
      </c>
      <c r="K4304" s="55">
        <v>0.95176152637945066</v>
      </c>
      <c r="L4304" s="121">
        <v>15279.653701306723</v>
      </c>
      <c r="M4304" s="54">
        <v>14305.508704241885</v>
      </c>
      <c r="N4304" s="120">
        <v>0.94443982312822949</v>
      </c>
      <c r="O4304" s="123">
        <v>15305.35582742927</v>
      </c>
      <c r="P4304" s="53">
        <v>15414.232306795064</v>
      </c>
      <c r="Q4304" s="54">
        <v>14567.163386941516</v>
      </c>
      <c r="R4304" s="55">
        <v>0.95176901152700988</v>
      </c>
      <c r="S4304" s="121">
        <v>15439.311428607009</v>
      </c>
      <c r="T4304" s="54">
        <v>14455.099838398499</v>
      </c>
      <c r="U4304" s="55">
        <v>0.94444715963368864</v>
      </c>
    </row>
    <row r="4305" spans="1:21" ht="13" x14ac:dyDescent="0.3">
      <c r="A4305" s="44" t="s">
        <v>3015</v>
      </c>
      <c r="B4305" s="44" t="s">
        <v>9330</v>
      </c>
      <c r="C4305" s="98" t="s">
        <v>1027</v>
      </c>
      <c r="D4305" s="98" t="s">
        <v>13166</v>
      </c>
      <c r="E4305" s="98" t="s">
        <v>400</v>
      </c>
      <c r="F4305" s="122">
        <v>1.0071136196108994</v>
      </c>
      <c r="G4305" s="122">
        <v>1.0087522043060033</v>
      </c>
      <c r="H4305" s="99">
        <v>7597.5</v>
      </c>
      <c r="I4305" s="53">
        <v>7651.5457249938081</v>
      </c>
      <c r="J4305" s="54">
        <v>7231.0081966678763</v>
      </c>
      <c r="K4305" s="55">
        <v>0.95176152637945066</v>
      </c>
      <c r="L4305" s="121">
        <v>7663.9948722148602</v>
      </c>
      <c r="M4305" s="54">
        <v>7175.3815562167238</v>
      </c>
      <c r="N4305" s="120">
        <v>0.94443982312822949</v>
      </c>
      <c r="O4305" s="123">
        <v>7680.7237073663882</v>
      </c>
      <c r="P4305" s="53">
        <v>7735.3614541570096</v>
      </c>
      <c r="Q4305" s="54">
        <v>7310.2748107721782</v>
      </c>
      <c r="R4305" s="55">
        <v>0.95176901152700988</v>
      </c>
      <c r="S4305" s="121">
        <v>7747.9469704712219</v>
      </c>
      <c r="T4305" s="54">
        <v>7254.0376893533203</v>
      </c>
      <c r="U4305" s="55">
        <v>0.94444715963368864</v>
      </c>
    </row>
    <row r="4306" spans="1:21" ht="13" x14ac:dyDescent="0.3">
      <c r="A4306" s="44" t="s">
        <v>3014</v>
      </c>
      <c r="B4306" s="44" t="s">
        <v>9329</v>
      </c>
      <c r="C4306" s="98" t="s">
        <v>1027</v>
      </c>
      <c r="D4306" s="98" t="s">
        <v>13166</v>
      </c>
      <c r="E4306" s="98" t="s">
        <v>459</v>
      </c>
      <c r="F4306" s="122">
        <v>1.0113102640623479</v>
      </c>
      <c r="G4306" s="122">
        <v>1.0172433265633689</v>
      </c>
      <c r="H4306" s="99">
        <v>15957.916666666668</v>
      </c>
      <c r="I4306" s="53">
        <v>16138.40491805161</v>
      </c>
      <c r="J4306" s="54">
        <v>15251.420097038077</v>
      </c>
      <c r="K4306" s="55">
        <v>0.95572751854856219</v>
      </c>
      <c r="L4306" s="121">
        <v>16233.08423502103</v>
      </c>
      <c r="M4306" s="54">
        <v>15198.153856126026</v>
      </c>
      <c r="N4306" s="120">
        <v>0.95238959906792497</v>
      </c>
      <c r="O4306" s="123">
        <v>16117.501449756975</v>
      </c>
      <c r="P4306" s="53">
        <v>16299.794647179002</v>
      </c>
      <c r="Q4306" s="54">
        <v>15404.060810370665</v>
      </c>
      <c r="R4306" s="55">
        <v>0.95573503488674616</v>
      </c>
      <c r="S4306" s="121">
        <v>16395.420790640706</v>
      </c>
      <c r="T4306" s="54">
        <v>15350.259985179186</v>
      </c>
      <c r="U4306" s="55">
        <v>0.95239699732805927</v>
      </c>
    </row>
    <row r="4307" spans="1:21" ht="13" x14ac:dyDescent="0.3">
      <c r="A4307" s="44" t="s">
        <v>3013</v>
      </c>
      <c r="B4307" s="44" t="s">
        <v>9328</v>
      </c>
      <c r="C4307" s="98" t="s">
        <v>1027</v>
      </c>
      <c r="D4307" s="98" t="s">
        <v>13166</v>
      </c>
      <c r="E4307" s="98" t="s">
        <v>401</v>
      </c>
      <c r="F4307" s="122">
        <v>1.0158684218814644</v>
      </c>
      <c r="G4307" s="122">
        <v>1.0183450593552477</v>
      </c>
      <c r="H4307" s="99">
        <v>6822.2499999999991</v>
      </c>
      <c r="I4307" s="53">
        <v>6930.50834118082</v>
      </c>
      <c r="J4307" s="54">
        <v>6549.5998355540305</v>
      </c>
      <c r="K4307" s="55">
        <v>0.96003515490549762</v>
      </c>
      <c r="L4307" s="121">
        <v>6947.4045811863371</v>
      </c>
      <c r="M4307" s="54">
        <v>6504.4770418816197</v>
      </c>
      <c r="N4307" s="120">
        <v>0.95342109155800803</v>
      </c>
      <c r="O4307" s="123">
        <v>6891.8570908819393</v>
      </c>
      <c r="P4307" s="53">
        <v>7001.2199867468162</v>
      </c>
      <c r="Q4307" s="54">
        <v>6616.4771248388415</v>
      </c>
      <c r="R4307" s="55">
        <v>0.96004270512117396</v>
      </c>
      <c r="S4307" s="121">
        <v>7018.288618282053</v>
      </c>
      <c r="T4307" s="54">
        <v>6570.8929534246799</v>
      </c>
      <c r="U4307" s="55">
        <v>0.95342849783088202</v>
      </c>
    </row>
    <row r="4308" spans="1:21" ht="13" x14ac:dyDescent="0.3">
      <c r="A4308" s="44" t="s">
        <v>3012</v>
      </c>
      <c r="B4308" s="44" t="s">
        <v>9327</v>
      </c>
      <c r="C4308" s="98" t="s">
        <v>1027</v>
      </c>
      <c r="D4308" s="98" t="s">
        <v>13166</v>
      </c>
      <c r="E4308" s="98" t="s">
        <v>401</v>
      </c>
      <c r="F4308" s="122">
        <v>1.0158684218814644</v>
      </c>
      <c r="G4308" s="122">
        <v>1.0183450593552477</v>
      </c>
      <c r="H4308" s="99">
        <v>9390.75</v>
      </c>
      <c r="I4308" s="53">
        <v>9539.7663827833621</v>
      </c>
      <c r="J4308" s="54">
        <v>9015.4501309288025</v>
      </c>
      <c r="K4308" s="55">
        <v>0.96003515490549773</v>
      </c>
      <c r="L4308" s="121">
        <v>9563.0238661402927</v>
      </c>
      <c r="M4308" s="54">
        <v>8953.339115548366</v>
      </c>
      <c r="N4308" s="120">
        <v>0.95342109155800825</v>
      </c>
      <c r="O4308" s="123">
        <v>9480.6053931032475</v>
      </c>
      <c r="P4308" s="53">
        <v>9631.047639172697</v>
      </c>
      <c r="Q4308" s="54">
        <v>9101.7860477812337</v>
      </c>
      <c r="R4308" s="55">
        <v>0.96004270512117407</v>
      </c>
      <c r="S4308" s="121">
        <v>9654.5276617634081</v>
      </c>
      <c r="T4308" s="54">
        <v>9039.0793584737894</v>
      </c>
      <c r="U4308" s="55">
        <v>0.95342849783088213</v>
      </c>
    </row>
    <row r="4309" spans="1:21" ht="13" x14ac:dyDescent="0.3">
      <c r="A4309" s="44" t="s">
        <v>3011</v>
      </c>
      <c r="B4309" s="44" t="s">
        <v>9326</v>
      </c>
      <c r="C4309" s="98" t="s">
        <v>1027</v>
      </c>
      <c r="D4309" s="98" t="s">
        <v>13166</v>
      </c>
      <c r="E4309" s="98" t="s">
        <v>459</v>
      </c>
      <c r="F4309" s="122">
        <v>1.0113102640623479</v>
      </c>
      <c r="G4309" s="122">
        <v>1.0172433265633689</v>
      </c>
      <c r="H4309" s="99">
        <v>14974.916666666668</v>
      </c>
      <c r="I4309" s="53">
        <v>15144.286928478323</v>
      </c>
      <c r="J4309" s="54">
        <v>14311.939946304841</v>
      </c>
      <c r="K4309" s="55">
        <v>0.95572751854856219</v>
      </c>
      <c r="L4309" s="121">
        <v>15233.134045009238</v>
      </c>
      <c r="M4309" s="54">
        <v>14261.954880242254</v>
      </c>
      <c r="N4309" s="120">
        <v>0.95238959906792486</v>
      </c>
      <c r="O4309" s="123">
        <v>15123.137059827253</v>
      </c>
      <c r="P4309" s="53">
        <v>15294.183733424979</v>
      </c>
      <c r="Q4309" s="54">
        <v>14453.711925471045</v>
      </c>
      <c r="R4309" s="55">
        <v>0.95573503488674627</v>
      </c>
      <c r="S4309" s="121">
        <v>15383.910250812442</v>
      </c>
      <c r="T4309" s="54">
        <v>14403.230325960172</v>
      </c>
      <c r="U4309" s="55">
        <v>0.95239699732805938</v>
      </c>
    </row>
    <row r="4310" spans="1:21" ht="13" x14ac:dyDescent="0.3">
      <c r="A4310" s="44" t="s">
        <v>3010</v>
      </c>
      <c r="B4310" s="44" t="s">
        <v>9325</v>
      </c>
      <c r="C4310" s="98" t="s">
        <v>1027</v>
      </c>
      <c r="D4310" s="98" t="s">
        <v>13166</v>
      </c>
      <c r="E4310" s="98" t="s">
        <v>460</v>
      </c>
      <c r="F4310" s="122">
        <v>1.0011905910001069</v>
      </c>
      <c r="G4310" s="122">
        <v>1.0057489640966426</v>
      </c>
      <c r="H4310" s="99">
        <v>5775.5</v>
      </c>
      <c r="I4310" s="53">
        <v>5782.3762583211173</v>
      </c>
      <c r="J4310" s="54">
        <v>5464.5703787088796</v>
      </c>
      <c r="K4310" s="55">
        <v>0.9461640340591948</v>
      </c>
      <c r="L4310" s="121">
        <v>5808.7031421401598</v>
      </c>
      <c r="M4310" s="54">
        <v>5438.3728181704018</v>
      </c>
      <c r="N4310" s="120">
        <v>0.94162805266563965</v>
      </c>
      <c r="O4310" s="123">
        <v>5835.254736522691</v>
      </c>
      <c r="P4310" s="53">
        <v>5842.2021382953262</v>
      </c>
      <c r="Q4310" s="54">
        <v>5521.1515821368894</v>
      </c>
      <c r="R4310" s="55">
        <v>0.94617147518516387</v>
      </c>
      <c r="S4310" s="121">
        <v>5868.8014064977233</v>
      </c>
      <c r="T4310" s="54">
        <v>5494.6822372836978</v>
      </c>
      <c r="U4310" s="55">
        <v>0.94163536732897712</v>
      </c>
    </row>
    <row r="4311" spans="1:21" ht="13" x14ac:dyDescent="0.3">
      <c r="A4311" s="44" t="s">
        <v>3009</v>
      </c>
      <c r="B4311" s="44" t="s">
        <v>9324</v>
      </c>
      <c r="C4311" s="98" t="s">
        <v>1027</v>
      </c>
      <c r="D4311" s="98" t="s">
        <v>13166</v>
      </c>
      <c r="E4311" s="98" t="s">
        <v>460</v>
      </c>
      <c r="F4311" s="122">
        <v>1.0011905910001069</v>
      </c>
      <c r="G4311" s="122">
        <v>1.0057489640966426</v>
      </c>
      <c r="H4311" s="99">
        <v>7771.8333333333339</v>
      </c>
      <c r="I4311" s="53">
        <v>7781.0864081543314</v>
      </c>
      <c r="J4311" s="54">
        <v>7353.4291787023858</v>
      </c>
      <c r="K4311" s="55">
        <v>0.9461640340591948</v>
      </c>
      <c r="L4311" s="121">
        <v>7816.5133241317571</v>
      </c>
      <c r="M4311" s="54">
        <v>7318.1762873085727</v>
      </c>
      <c r="N4311" s="120">
        <v>0.94162805266563943</v>
      </c>
      <c r="O4311" s="123">
        <v>7835.6140891430132</v>
      </c>
      <c r="P4311" s="53">
        <v>7844.9431007578578</v>
      </c>
      <c r="Q4311" s="54">
        <v>7413.8345417060982</v>
      </c>
      <c r="R4311" s="55">
        <v>0.94617147518516376</v>
      </c>
      <c r="S4311" s="121">
        <v>7880.6607532166436</v>
      </c>
      <c r="T4311" s="54">
        <v>7378.2913510782901</v>
      </c>
      <c r="U4311" s="55">
        <v>0.94163536732897712</v>
      </c>
    </row>
    <row r="4312" spans="1:21" ht="13" x14ac:dyDescent="0.3">
      <c r="A4312" s="44" t="s">
        <v>3008</v>
      </c>
      <c r="B4312" s="44" t="s">
        <v>9323</v>
      </c>
      <c r="C4312" s="98" t="s">
        <v>1027</v>
      </c>
      <c r="D4312" s="98" t="s">
        <v>13166</v>
      </c>
      <c r="E4312" s="98" t="s">
        <v>406</v>
      </c>
      <c r="F4312" s="122">
        <v>1.0163557783048445</v>
      </c>
      <c r="G4312" s="122">
        <v>1.0219007325946867</v>
      </c>
      <c r="H4312" s="99">
        <v>4827.0833333333339</v>
      </c>
      <c r="I4312" s="53">
        <v>4906.0340381923434</v>
      </c>
      <c r="J4312" s="54">
        <v>4636.3929091372111</v>
      </c>
      <c r="K4312" s="55">
        <v>0.96049572567365604</v>
      </c>
      <c r="L4312" s="121">
        <v>4932.7999946289365</v>
      </c>
      <c r="M4312" s="54">
        <v>4618.3123412943396</v>
      </c>
      <c r="N4312" s="120">
        <v>0.95675007501997533</v>
      </c>
      <c r="O4312" s="123">
        <v>4866.8557971668733</v>
      </c>
      <c r="P4312" s="53">
        <v>4946.4570116269815</v>
      </c>
      <c r="Q4312" s="54">
        <v>4674.6309540883394</v>
      </c>
      <c r="R4312" s="55">
        <v>0.96050327951150039</v>
      </c>
      <c r="S4312" s="121">
        <v>4973.4435045575256</v>
      </c>
      <c r="T4312" s="54">
        <v>4656.4008201692113</v>
      </c>
      <c r="U4312" s="55">
        <v>0.95675750715273433</v>
      </c>
    </row>
    <row r="4313" spans="1:21" ht="13" x14ac:dyDescent="0.3">
      <c r="A4313" s="44" t="s">
        <v>3007</v>
      </c>
      <c r="B4313" s="44" t="s">
        <v>9322</v>
      </c>
      <c r="C4313" s="98" t="s">
        <v>1027</v>
      </c>
      <c r="D4313" s="98" t="s">
        <v>13166</v>
      </c>
      <c r="E4313" s="98" t="s">
        <v>407</v>
      </c>
      <c r="F4313" s="122">
        <v>1.0160167753943297</v>
      </c>
      <c r="G4313" s="122">
        <v>1.0209906869896124</v>
      </c>
      <c r="H4313" s="99">
        <v>5115.5</v>
      </c>
      <c r="I4313" s="53">
        <v>5197.4338145296933</v>
      </c>
      <c r="J4313" s="54">
        <v>4911.7770271879817</v>
      </c>
      <c r="K4313" s="55">
        <v>0.96017535474303228</v>
      </c>
      <c r="L4313" s="121">
        <v>5222.8778592953622</v>
      </c>
      <c r="M4313" s="54">
        <v>4889.8964687237831</v>
      </c>
      <c r="N4313" s="120">
        <v>0.95589804881708207</v>
      </c>
      <c r="O4313" s="123">
        <v>5164.5805308173803</v>
      </c>
      <c r="P4313" s="53">
        <v>5247.3004571854099</v>
      </c>
      <c r="Q4313" s="54">
        <v>4958.9419426679106</v>
      </c>
      <c r="R4313" s="55">
        <v>0.96018290606131296</v>
      </c>
      <c r="S4313" s="121">
        <v>5272.9886241724143</v>
      </c>
      <c r="T4313" s="54">
        <v>4936.8508020327417</v>
      </c>
      <c r="U4313" s="55">
        <v>0.9559054743312142</v>
      </c>
    </row>
    <row r="4314" spans="1:21" ht="13" x14ac:dyDescent="0.3">
      <c r="A4314" s="44" t="s">
        <v>3006</v>
      </c>
      <c r="B4314" s="44" t="s">
        <v>9321</v>
      </c>
      <c r="C4314" s="98" t="s">
        <v>1027</v>
      </c>
      <c r="D4314" s="98" t="s">
        <v>13166</v>
      </c>
      <c r="E4314" s="98" t="s">
        <v>459</v>
      </c>
      <c r="F4314" s="122">
        <v>1.0113102640623479</v>
      </c>
      <c r="G4314" s="122">
        <v>1.0172433265633689</v>
      </c>
      <c r="H4314" s="99">
        <v>18257.499999999996</v>
      </c>
      <c r="I4314" s="53">
        <v>18463.997146118312</v>
      </c>
      <c r="J4314" s="54">
        <v>17449.195169900369</v>
      </c>
      <c r="K4314" s="55">
        <v>0.95572751854856208</v>
      </c>
      <c r="L4314" s="121">
        <v>18572.320034730703</v>
      </c>
      <c r="M4314" s="54">
        <v>17388.253104982636</v>
      </c>
      <c r="N4314" s="120">
        <v>0.95238959906792486</v>
      </c>
      <c r="O4314" s="123">
        <v>18418.039377849454</v>
      </c>
      <c r="P4314" s="53">
        <v>18626.352266723654</v>
      </c>
      <c r="Q4314" s="54">
        <v>17602.765507334414</v>
      </c>
      <c r="R4314" s="55">
        <v>0.95573503488674627</v>
      </c>
      <c r="S4314" s="121">
        <v>18735.627645498702</v>
      </c>
      <c r="T4314" s="54">
        <v>17541.28540013378</v>
      </c>
      <c r="U4314" s="55">
        <v>0.95239699732805938</v>
      </c>
    </row>
    <row r="4315" spans="1:21" ht="13" x14ac:dyDescent="0.3">
      <c r="A4315" s="44" t="s">
        <v>3005</v>
      </c>
      <c r="B4315" s="44" t="s">
        <v>9320</v>
      </c>
      <c r="C4315" s="98" t="s">
        <v>1027</v>
      </c>
      <c r="D4315" s="98" t="s">
        <v>13166</v>
      </c>
      <c r="E4315" s="98" t="s">
        <v>402</v>
      </c>
      <c r="F4315" s="122">
        <v>1.012067649664262</v>
      </c>
      <c r="G4315" s="122">
        <v>1.0161065214883207</v>
      </c>
      <c r="H4315" s="99">
        <v>17235</v>
      </c>
      <c r="I4315" s="53">
        <v>17442.985941963554</v>
      </c>
      <c r="J4315" s="54">
        <v>16484.299885798966</v>
      </c>
      <c r="K4315" s="55">
        <v>0.95644327738897394</v>
      </c>
      <c r="L4315" s="121">
        <v>17512.595897851206</v>
      </c>
      <c r="M4315" s="54">
        <v>16396.091033735669</v>
      </c>
      <c r="N4315" s="120">
        <v>0.95132527030668224</v>
      </c>
      <c r="O4315" s="123">
        <v>17420.020434086611</v>
      </c>
      <c r="P4315" s="53">
        <v>17630.239137829452</v>
      </c>
      <c r="Q4315" s="54">
        <v>16661.392468984483</v>
      </c>
      <c r="R4315" s="55">
        <v>0.95645079935625765</v>
      </c>
      <c r="S4315" s="121">
        <v>17700.596367535214</v>
      </c>
      <c r="T4315" s="54">
        <v>16572.234382022587</v>
      </c>
      <c r="U4315" s="55">
        <v>0.95133266029900176</v>
      </c>
    </row>
    <row r="4316" spans="1:21" ht="13" x14ac:dyDescent="0.3">
      <c r="A4316" s="44" t="s">
        <v>3004</v>
      </c>
      <c r="B4316" s="44" t="s">
        <v>9319</v>
      </c>
      <c r="C4316" s="98" t="s">
        <v>1027</v>
      </c>
      <c r="D4316" s="98" t="s">
        <v>13166</v>
      </c>
      <c r="E4316" s="98" t="s">
        <v>405</v>
      </c>
      <c r="F4316" s="122">
        <v>1.0167788093543801</v>
      </c>
      <c r="G4316" s="122">
        <v>1.0210982532647908</v>
      </c>
      <c r="H4316" s="99">
        <v>16320.000000000004</v>
      </c>
      <c r="I4316" s="53">
        <v>16593.830168663488</v>
      </c>
      <c r="J4316" s="54">
        <v>15681.814665469761</v>
      </c>
      <c r="K4316" s="55">
        <v>0.96089550646260768</v>
      </c>
      <c r="L4316" s="121">
        <v>16664.32349328139</v>
      </c>
      <c r="M4316" s="54">
        <v>15601.899718646904</v>
      </c>
      <c r="N4316" s="120">
        <v>0.9559987572700307</v>
      </c>
      <c r="O4316" s="123">
        <v>16475.719046382568</v>
      </c>
      <c r="P4316" s="53">
        <v>16752.161995238152</v>
      </c>
      <c r="Q4316" s="54">
        <v>15831.568904120501</v>
      </c>
      <c r="R4316" s="55">
        <v>0.96090306344453613</v>
      </c>
      <c r="S4316" s="121">
        <v>16823.327939542683</v>
      </c>
      <c r="T4316" s="54">
        <v>15750.8892870457</v>
      </c>
      <c r="U4316" s="55">
        <v>0.95600618356647615</v>
      </c>
    </row>
    <row r="4317" spans="1:21" ht="13" x14ac:dyDescent="0.3">
      <c r="A4317" s="44" t="s">
        <v>3003</v>
      </c>
      <c r="B4317" s="44" t="s">
        <v>9318</v>
      </c>
      <c r="C4317" s="98" t="s">
        <v>1027</v>
      </c>
      <c r="D4317" s="98" t="s">
        <v>13166</v>
      </c>
      <c r="E4317" s="98" t="s">
        <v>405</v>
      </c>
      <c r="F4317" s="122">
        <v>1.0167788093543801</v>
      </c>
      <c r="G4317" s="122">
        <v>1.0210982532647908</v>
      </c>
      <c r="H4317" s="99">
        <v>7495.833333333333</v>
      </c>
      <c r="I4317" s="53">
        <v>7621.6044917855406</v>
      </c>
      <c r="J4317" s="54">
        <v>7202.7125671926296</v>
      </c>
      <c r="K4317" s="55">
        <v>0.96089550646260768</v>
      </c>
      <c r="L4317" s="121">
        <v>7653.9823234306605</v>
      </c>
      <c r="M4317" s="54">
        <v>7166.0073513699372</v>
      </c>
      <c r="N4317" s="120">
        <v>0.95599875727003059</v>
      </c>
      <c r="O4317" s="123">
        <v>7566.740595055182</v>
      </c>
      <c r="P4317" s="53">
        <v>7693.7014929336619</v>
      </c>
      <c r="Q4317" s="54">
        <v>7270.9042180786564</v>
      </c>
      <c r="R4317" s="55">
        <v>0.96090306344453613</v>
      </c>
      <c r="S4317" s="121">
        <v>7726.3856045186294</v>
      </c>
      <c r="T4317" s="54">
        <v>7233.8507983162317</v>
      </c>
      <c r="U4317" s="55">
        <v>0.95600618356647615</v>
      </c>
    </row>
    <row r="4318" spans="1:21" ht="13" x14ac:dyDescent="0.3">
      <c r="A4318" s="44" t="s">
        <v>3002</v>
      </c>
      <c r="B4318" s="44" t="s">
        <v>9317</v>
      </c>
      <c r="C4318" s="98" t="s">
        <v>1027</v>
      </c>
      <c r="D4318" s="98" t="s">
        <v>13166</v>
      </c>
      <c r="E4318" s="98" t="s">
        <v>401</v>
      </c>
      <c r="F4318" s="122">
        <v>1.0158684218814644</v>
      </c>
      <c r="G4318" s="122">
        <v>1.0183450593552477</v>
      </c>
      <c r="H4318" s="99">
        <v>3027.583333333333</v>
      </c>
      <c r="I4318" s="53">
        <v>3075.6263029479569</v>
      </c>
      <c r="J4318" s="54">
        <v>2906.5864344059696</v>
      </c>
      <c r="K4318" s="55">
        <v>0.96003515490549773</v>
      </c>
      <c r="L4318" s="121">
        <v>3083.1245292862918</v>
      </c>
      <c r="M4318" s="54">
        <v>2886.5618064494993</v>
      </c>
      <c r="N4318" s="120">
        <v>0.95342109155800814</v>
      </c>
      <c r="O4318" s="123">
        <v>3058.6537923623164</v>
      </c>
      <c r="P4318" s="53">
        <v>3107.1898011288627</v>
      </c>
      <c r="Q4318" s="54">
        <v>2936.4382608486558</v>
      </c>
      <c r="R4318" s="55">
        <v>0.96004270512117396</v>
      </c>
      <c r="S4318" s="121">
        <v>3114.7649777303563</v>
      </c>
      <c r="T4318" s="54">
        <v>2916.2076906367338</v>
      </c>
      <c r="U4318" s="55">
        <v>0.95342849783088202</v>
      </c>
    </row>
    <row r="4319" spans="1:21" ht="13" x14ac:dyDescent="0.3">
      <c r="A4319" s="44" t="s">
        <v>3001</v>
      </c>
      <c r="B4319" s="44" t="s">
        <v>9316</v>
      </c>
      <c r="C4319" s="98" t="s">
        <v>1027</v>
      </c>
      <c r="D4319" s="98" t="s">
        <v>13166</v>
      </c>
      <c r="E4319" s="98" t="s">
        <v>459</v>
      </c>
      <c r="F4319" s="122">
        <v>1.0113102640623479</v>
      </c>
      <c r="G4319" s="122">
        <v>1.0172433265633689</v>
      </c>
      <c r="H4319" s="99">
        <v>25860.166666666664</v>
      </c>
      <c r="I4319" s="53">
        <v>26152.651980362993</v>
      </c>
      <c r="J4319" s="54">
        <v>24715.272917585575</v>
      </c>
      <c r="K4319" s="55">
        <v>0.95572751854856219</v>
      </c>
      <c r="L4319" s="121">
        <v>26306.081965483143</v>
      </c>
      <c r="M4319" s="54">
        <v>24628.953763496378</v>
      </c>
      <c r="N4319" s="120">
        <v>0.95238959906792486</v>
      </c>
      <c r="O4319" s="123">
        <v>26116.560756352515</v>
      </c>
      <c r="P4319" s="53">
        <v>26411.945954907216</v>
      </c>
      <c r="Q4319" s="54">
        <v>24960.5121055944</v>
      </c>
      <c r="R4319" s="55">
        <v>0.95573503488674627</v>
      </c>
      <c r="S4319" s="121">
        <v>26566.897142186368</v>
      </c>
      <c r="T4319" s="54">
        <v>24873.334044885967</v>
      </c>
      <c r="U4319" s="55">
        <v>0.95239699732805938</v>
      </c>
    </row>
    <row r="4320" spans="1:21" ht="13" x14ac:dyDescent="0.3">
      <c r="A4320" s="44" t="s">
        <v>3000</v>
      </c>
      <c r="B4320" s="44" t="s">
        <v>9315</v>
      </c>
      <c r="C4320" s="98" t="s">
        <v>1027</v>
      </c>
      <c r="D4320" s="98" t="s">
        <v>13166</v>
      </c>
      <c r="E4320" s="98" t="s">
        <v>405</v>
      </c>
      <c r="F4320" s="122">
        <v>1.0167788093543801</v>
      </c>
      <c r="G4320" s="122">
        <v>1.0210982532647908</v>
      </c>
      <c r="H4320" s="99">
        <v>3931.4166666666661</v>
      </c>
      <c r="I4320" s="53">
        <v>3997.3811574092988</v>
      </c>
      <c r="J4320" s="54">
        <v>3777.6806090322034</v>
      </c>
      <c r="K4320" s="55">
        <v>0.9608955064626078</v>
      </c>
      <c r="L4320" s="121">
        <v>4014.3626911894189</v>
      </c>
      <c r="M4320" s="54">
        <v>3758.4294476440186</v>
      </c>
      <c r="N4320" s="120">
        <v>0.95599875727003059</v>
      </c>
      <c r="O4320" s="123">
        <v>3970.9649128931924</v>
      </c>
      <c r="P4320" s="53">
        <v>4037.5929761195598</v>
      </c>
      <c r="Q4320" s="54">
        <v>3815.7123496298336</v>
      </c>
      <c r="R4320" s="55">
        <v>0.96090306344453602</v>
      </c>
      <c r="S4320" s="121">
        <v>4054.7453363310105</v>
      </c>
      <c r="T4320" s="54">
        <v>3796.2670114514053</v>
      </c>
      <c r="U4320" s="55">
        <v>0.95600618356647615</v>
      </c>
    </row>
    <row r="4321" spans="1:21" ht="13" x14ac:dyDescent="0.3">
      <c r="A4321" s="44" t="s">
        <v>2999</v>
      </c>
      <c r="B4321" s="44" t="s">
        <v>9314</v>
      </c>
      <c r="C4321" s="98" t="s">
        <v>1027</v>
      </c>
      <c r="D4321" s="98" t="s">
        <v>13166</v>
      </c>
      <c r="E4321" s="98" t="s">
        <v>407</v>
      </c>
      <c r="F4321" s="122">
        <v>1.0160167753943297</v>
      </c>
      <c r="G4321" s="122">
        <v>1.0209906869896124</v>
      </c>
      <c r="H4321" s="99">
        <v>5824.333333333333</v>
      </c>
      <c r="I4321" s="53">
        <v>5917.6203721550401</v>
      </c>
      <c r="J4321" s="54">
        <v>5592.3813244750008</v>
      </c>
      <c r="K4321" s="55">
        <v>0.96017535474303228</v>
      </c>
      <c r="L4321" s="121">
        <v>5946.5900912564985</v>
      </c>
      <c r="M4321" s="54">
        <v>5567.4688689936247</v>
      </c>
      <c r="N4321" s="120">
        <v>0.95589804881708207</v>
      </c>
      <c r="O4321" s="123">
        <v>5884.678130730048</v>
      </c>
      <c r="P4321" s="53">
        <v>5978.9316986178746</v>
      </c>
      <c r="Q4321" s="54">
        <v>5650.3673487998331</v>
      </c>
      <c r="R4321" s="55">
        <v>0.96018290606131307</v>
      </c>
      <c r="S4321" s="121">
        <v>6008.2015674068198</v>
      </c>
      <c r="T4321" s="54">
        <v>5625.1960398420288</v>
      </c>
      <c r="U4321" s="55">
        <v>0.95590547433121409</v>
      </c>
    </row>
    <row r="4322" spans="1:21" ht="13" x14ac:dyDescent="0.3">
      <c r="A4322" s="44" t="s">
        <v>2998</v>
      </c>
      <c r="B4322" s="44" t="s">
        <v>9313</v>
      </c>
      <c r="C4322" s="98" t="s">
        <v>1027</v>
      </c>
      <c r="D4322" s="98" t="s">
        <v>13166</v>
      </c>
      <c r="E4322" s="98" t="s">
        <v>404</v>
      </c>
      <c r="F4322" s="122">
        <v>1.015981478408744</v>
      </c>
      <c r="G4322" s="122">
        <v>1.020203688405251</v>
      </c>
      <c r="H4322" s="99">
        <v>12605.333333333334</v>
      </c>
      <c r="I4322" s="53">
        <v>12806.785195835022</v>
      </c>
      <c r="J4322" s="54">
        <v>12102.909928584762</v>
      </c>
      <c r="K4322" s="55">
        <v>0.96014199771933273</v>
      </c>
      <c r="L4322" s="121">
        <v>12860.007560244325</v>
      </c>
      <c r="M4322" s="54">
        <v>12040.125626273752</v>
      </c>
      <c r="N4322" s="120">
        <v>0.9551612248471878</v>
      </c>
      <c r="O4322" s="123">
        <v>12736.526936820534</v>
      </c>
      <c r="P4322" s="53">
        <v>12940.075467063716</v>
      </c>
      <c r="Q4322" s="54">
        <v>12228.970591352389</v>
      </c>
      <c r="R4322" s="55">
        <v>0.96014954877527636</v>
      </c>
      <c r="S4322" s="121">
        <v>12993.851758417142</v>
      </c>
      <c r="T4322" s="54">
        <v>12165.531171633096</v>
      </c>
      <c r="U4322" s="55">
        <v>0.95516864463759554</v>
      </c>
    </row>
    <row r="4323" spans="1:21" ht="13" x14ac:dyDescent="0.3">
      <c r="A4323" s="44" t="s">
        <v>2997</v>
      </c>
      <c r="B4323" s="44" t="s">
        <v>9312</v>
      </c>
      <c r="C4323" s="98" t="s">
        <v>1027</v>
      </c>
      <c r="D4323" s="98" t="s">
        <v>13166</v>
      </c>
      <c r="E4323" s="98" t="s">
        <v>406</v>
      </c>
      <c r="F4323" s="122">
        <v>1.0163557783048445</v>
      </c>
      <c r="G4323" s="122">
        <v>1.0219007325946867</v>
      </c>
      <c r="H4323" s="99">
        <v>4501.666666666667</v>
      </c>
      <c r="I4323" s="53">
        <v>4575.2949286689754</v>
      </c>
      <c r="J4323" s="54">
        <v>4323.8315917409091</v>
      </c>
      <c r="K4323" s="55">
        <v>0.96049572567365615</v>
      </c>
      <c r="L4323" s="121">
        <v>4600.2564645637485</v>
      </c>
      <c r="M4323" s="54">
        <v>4306.9699210482559</v>
      </c>
      <c r="N4323" s="120">
        <v>0.95675007501997533</v>
      </c>
      <c r="O4323" s="123">
        <v>4538.3784589546067</v>
      </c>
      <c r="P4323" s="53">
        <v>4612.6071708927502</v>
      </c>
      <c r="Q4323" s="54">
        <v>4359.1273934902492</v>
      </c>
      <c r="R4323" s="55">
        <v>0.9605032795115005</v>
      </c>
      <c r="S4323" s="121">
        <v>4637.7722719976582</v>
      </c>
      <c r="T4323" s="54">
        <v>4342.1276609050774</v>
      </c>
      <c r="U4323" s="55">
        <v>0.95675750715273433</v>
      </c>
    </row>
    <row r="4324" spans="1:21" ht="13" x14ac:dyDescent="0.3">
      <c r="A4324" s="44" t="s">
        <v>2996</v>
      </c>
      <c r="B4324" s="44" t="s">
        <v>9311</v>
      </c>
      <c r="C4324" s="98" t="s">
        <v>1027</v>
      </c>
      <c r="D4324" s="98" t="s">
        <v>13166</v>
      </c>
      <c r="E4324" s="98" t="s">
        <v>403</v>
      </c>
      <c r="F4324" s="122">
        <v>1.0076047169526587</v>
      </c>
      <c r="G4324" s="122">
        <v>1.0132362759280893</v>
      </c>
      <c r="H4324" s="99">
        <v>4701.25</v>
      </c>
      <c r="I4324" s="53">
        <v>4737.001675573687</v>
      </c>
      <c r="J4324" s="54">
        <v>4476.6507546069079</v>
      </c>
      <c r="K4324" s="55">
        <v>0.95222563246092162</v>
      </c>
      <c r="L4324" s="121">
        <v>4763.4770422069296</v>
      </c>
      <c r="M4324" s="54">
        <v>4459.7844703718592</v>
      </c>
      <c r="N4324" s="120">
        <v>0.9486380155005284</v>
      </c>
      <c r="O4324" s="123">
        <v>4746.5579253672986</v>
      </c>
      <c r="P4324" s="53">
        <v>4782.6541548891164</v>
      </c>
      <c r="Q4324" s="54">
        <v>4519.8296685065479</v>
      </c>
      <c r="R4324" s="55">
        <v>0.95223312125845261</v>
      </c>
      <c r="S4324" s="121">
        <v>4809.3846757761194</v>
      </c>
      <c r="T4324" s="54">
        <v>4502.8002687215667</v>
      </c>
      <c r="U4324" s="55">
        <v>0.94864538461797676</v>
      </c>
    </row>
    <row r="4325" spans="1:21" ht="13" x14ac:dyDescent="0.3">
      <c r="A4325" s="44" t="s">
        <v>2995</v>
      </c>
      <c r="B4325" s="44" t="s">
        <v>9310</v>
      </c>
      <c r="C4325" s="98" t="s">
        <v>1027</v>
      </c>
      <c r="D4325" s="98" t="s">
        <v>13166</v>
      </c>
      <c r="E4325" s="98" t="s">
        <v>460</v>
      </c>
      <c r="F4325" s="122">
        <v>1.0011905910001069</v>
      </c>
      <c r="G4325" s="122">
        <v>1.0057489640966426</v>
      </c>
      <c r="H4325" s="99">
        <v>13535.833333333334</v>
      </c>
      <c r="I4325" s="53">
        <v>13551.948974678948</v>
      </c>
      <c r="J4325" s="54">
        <v>12807.118671019585</v>
      </c>
      <c r="K4325" s="55">
        <v>0.9461640340591948</v>
      </c>
      <c r="L4325" s="121">
        <v>13613.650353184805</v>
      </c>
      <c r="M4325" s="54">
        <v>12745.720382873318</v>
      </c>
      <c r="N4325" s="120">
        <v>0.94162805266563943</v>
      </c>
      <c r="O4325" s="123">
        <v>13657.041121071592</v>
      </c>
      <c r="P4325" s="53">
        <v>13673.301071318429</v>
      </c>
      <c r="Q4325" s="54">
        <v>12921.90274418875</v>
      </c>
      <c r="R4325" s="55">
        <v>0.94617147518516376</v>
      </c>
      <c r="S4325" s="121">
        <v>13735.554960143005</v>
      </c>
      <c r="T4325" s="54">
        <v>12859.952932667195</v>
      </c>
      <c r="U4325" s="55">
        <v>0.94163536732897712</v>
      </c>
    </row>
    <row r="4326" spans="1:21" ht="13" x14ac:dyDescent="0.3">
      <c r="A4326" s="44" t="s">
        <v>2994</v>
      </c>
      <c r="B4326" s="44" t="s">
        <v>9309</v>
      </c>
      <c r="C4326" s="98" t="s">
        <v>1027</v>
      </c>
      <c r="D4326" s="98" t="s">
        <v>13166</v>
      </c>
      <c r="E4326" s="98" t="s">
        <v>403</v>
      </c>
      <c r="F4326" s="122">
        <v>1.0076047169526587</v>
      </c>
      <c r="G4326" s="122">
        <v>1.0132362759280893</v>
      </c>
      <c r="H4326" s="99">
        <v>3709.1666666666665</v>
      </c>
      <c r="I4326" s="53">
        <v>3737.3738292969033</v>
      </c>
      <c r="J4326" s="54">
        <v>3531.9635750696352</v>
      </c>
      <c r="K4326" s="55">
        <v>0.95222563246092173</v>
      </c>
      <c r="L4326" s="121">
        <v>3758.2622201299378</v>
      </c>
      <c r="M4326" s="54">
        <v>3518.6565058273768</v>
      </c>
      <c r="N4326" s="120">
        <v>0.94863801550052851</v>
      </c>
      <c r="O4326" s="123">
        <v>3750.9570177990026</v>
      </c>
      <c r="P4326" s="53">
        <v>3779.4819842209531</v>
      </c>
      <c r="Q4326" s="54">
        <v>3571.7855087650414</v>
      </c>
      <c r="R4326" s="55">
        <v>0.95223312125845261</v>
      </c>
      <c r="S4326" s="121">
        <v>3800.6057198809931</v>
      </c>
      <c r="T4326" s="54">
        <v>3558.3280628354337</v>
      </c>
      <c r="U4326" s="55">
        <v>0.94864538461797665</v>
      </c>
    </row>
    <row r="4327" spans="1:21" ht="13" x14ac:dyDescent="0.3">
      <c r="A4327" s="44" t="s">
        <v>2993</v>
      </c>
      <c r="B4327" s="44" t="s">
        <v>9308</v>
      </c>
      <c r="C4327" s="98" t="s">
        <v>1027</v>
      </c>
      <c r="D4327" s="98" t="s">
        <v>13166</v>
      </c>
      <c r="E4327" s="98" t="s">
        <v>459</v>
      </c>
      <c r="F4327" s="122">
        <v>1.0113102640623479</v>
      </c>
      <c r="G4327" s="122">
        <v>1.0172433265633689</v>
      </c>
      <c r="H4327" s="99">
        <v>5555.5833333333339</v>
      </c>
      <c r="I4327" s="53">
        <v>5618.4184478537127</v>
      </c>
      <c r="J4327" s="54">
        <v>5309.623873256417</v>
      </c>
      <c r="K4327" s="55">
        <v>0.95572751854856219</v>
      </c>
      <c r="L4327" s="121">
        <v>5651.3800710000105</v>
      </c>
      <c r="M4327" s="54">
        <v>5291.0797834217801</v>
      </c>
      <c r="N4327" s="120">
        <v>0.95238959906792497</v>
      </c>
      <c r="O4327" s="123">
        <v>5603.0515162613574</v>
      </c>
      <c r="P4327" s="53">
        <v>5666.4235084652119</v>
      </c>
      <c r="Q4327" s="54">
        <v>5355.0326363662844</v>
      </c>
      <c r="R4327" s="55">
        <v>0.95573503488674616</v>
      </c>
      <c r="S4327" s="121">
        <v>5699.6667633076313</v>
      </c>
      <c r="T4327" s="54">
        <v>5336.3294399617471</v>
      </c>
      <c r="U4327" s="55">
        <v>0.95239699732805938</v>
      </c>
    </row>
    <row r="4328" spans="1:21" ht="13" x14ac:dyDescent="0.3">
      <c r="A4328" s="44" t="s">
        <v>2992</v>
      </c>
      <c r="B4328" s="44" t="s">
        <v>9307</v>
      </c>
      <c r="C4328" s="98" t="s">
        <v>1027</v>
      </c>
      <c r="D4328" s="98" t="s">
        <v>13166</v>
      </c>
      <c r="E4328" s="98" t="s">
        <v>405</v>
      </c>
      <c r="F4328" s="122">
        <v>1.0167788093543801</v>
      </c>
      <c r="G4328" s="122">
        <v>1.0210982532647908</v>
      </c>
      <c r="H4328" s="99">
        <v>2346.666666666667</v>
      </c>
      <c r="I4328" s="53">
        <v>2386.0409392849456</v>
      </c>
      <c r="J4328" s="54">
        <v>2254.9014551655864</v>
      </c>
      <c r="K4328" s="55">
        <v>0.96089550646260768</v>
      </c>
      <c r="L4328" s="121">
        <v>2396.1772343280427</v>
      </c>
      <c r="M4328" s="54">
        <v>2243.4104170603387</v>
      </c>
      <c r="N4328" s="120">
        <v>0.95599875727003059</v>
      </c>
      <c r="O4328" s="123">
        <v>2368.6441958744831</v>
      </c>
      <c r="P4328" s="53">
        <v>2408.3872252654201</v>
      </c>
      <c r="Q4328" s="54">
        <v>2276.0374640259106</v>
      </c>
      <c r="R4328" s="55">
        <v>0.96090306344453613</v>
      </c>
      <c r="S4328" s="121">
        <v>2418.6184510132198</v>
      </c>
      <c r="T4328" s="54">
        <v>2264.4384979248498</v>
      </c>
      <c r="U4328" s="55">
        <v>0.95600618356647638</v>
      </c>
    </row>
    <row r="4329" spans="1:21" ht="13" x14ac:dyDescent="0.3">
      <c r="A4329" s="44" t="s">
        <v>2991</v>
      </c>
      <c r="B4329" s="44" t="s">
        <v>9306</v>
      </c>
      <c r="C4329" s="98" t="s">
        <v>1027</v>
      </c>
      <c r="D4329" s="98" t="s">
        <v>13166</v>
      </c>
      <c r="E4329" s="98" t="s">
        <v>460</v>
      </c>
      <c r="F4329" s="122">
        <v>1.0011905910001069</v>
      </c>
      <c r="G4329" s="122">
        <v>1.0057489640966426</v>
      </c>
      <c r="H4329" s="99">
        <v>7982.166666666667</v>
      </c>
      <c r="I4329" s="53">
        <v>7991.6701624613534</v>
      </c>
      <c r="J4329" s="54">
        <v>7552.4390138661693</v>
      </c>
      <c r="K4329" s="55">
        <v>0.94616403405919469</v>
      </c>
      <c r="L4329" s="121">
        <v>8028.0558562467513</v>
      </c>
      <c r="M4329" s="54">
        <v>7516.2320543859123</v>
      </c>
      <c r="N4329" s="120">
        <v>0.94162805266563954</v>
      </c>
      <c r="O4329" s="123">
        <v>8048.3914402601549</v>
      </c>
      <c r="P4329" s="53">
        <v>8057.9737826742657</v>
      </c>
      <c r="Q4329" s="54">
        <v>7615.1584018985959</v>
      </c>
      <c r="R4329" s="55">
        <v>0.94617147518516376</v>
      </c>
      <c r="S4329" s="121">
        <v>8094.6613536859359</v>
      </c>
      <c r="T4329" s="54">
        <v>7578.6500302567665</v>
      </c>
      <c r="U4329" s="55">
        <v>0.94163536732897712</v>
      </c>
    </row>
    <row r="4330" spans="1:21" ht="13" x14ac:dyDescent="0.3">
      <c r="A4330" s="44" t="s">
        <v>2990</v>
      </c>
      <c r="B4330" s="44" t="s">
        <v>9305</v>
      </c>
      <c r="C4330" s="98" t="s">
        <v>1027</v>
      </c>
      <c r="D4330" s="98" t="s">
        <v>13166</v>
      </c>
      <c r="E4330" s="98" t="s">
        <v>407</v>
      </c>
      <c r="F4330" s="122">
        <v>1.0160167753943297</v>
      </c>
      <c r="G4330" s="122">
        <v>1.0209906869896124</v>
      </c>
      <c r="H4330" s="99">
        <v>5919.5</v>
      </c>
      <c r="I4330" s="53">
        <v>6014.3113019467346</v>
      </c>
      <c r="J4330" s="54">
        <v>5683.7580124013803</v>
      </c>
      <c r="K4330" s="55">
        <v>0.96017535474303239</v>
      </c>
      <c r="L4330" s="121">
        <v>6043.7543716350101</v>
      </c>
      <c r="M4330" s="54">
        <v>5658.4384999727172</v>
      </c>
      <c r="N4330" s="120">
        <v>0.95589804881708207</v>
      </c>
      <c r="O4330" s="123">
        <v>5978.2264183516727</v>
      </c>
      <c r="P4330" s="53">
        <v>6073.9783281508589</v>
      </c>
      <c r="Q4330" s="54">
        <v>5740.1908154654238</v>
      </c>
      <c r="R4330" s="55">
        <v>0.96018290606131296</v>
      </c>
      <c r="S4330" s="121">
        <v>6103.7134978523245</v>
      </c>
      <c r="T4330" s="54">
        <v>5714.6193600938514</v>
      </c>
      <c r="U4330" s="55">
        <v>0.9559054743312142</v>
      </c>
    </row>
    <row r="4331" spans="1:21" ht="13" x14ac:dyDescent="0.3">
      <c r="A4331" s="44" t="s">
        <v>2989</v>
      </c>
      <c r="B4331" s="44" t="s">
        <v>9304</v>
      </c>
      <c r="C4331" s="98" t="s">
        <v>1027</v>
      </c>
      <c r="D4331" s="98" t="s">
        <v>13166</v>
      </c>
      <c r="E4331" s="98" t="s">
        <v>403</v>
      </c>
      <c r="F4331" s="122">
        <v>1.0076047169526587</v>
      </c>
      <c r="G4331" s="122">
        <v>1.0132362759280893</v>
      </c>
      <c r="H4331" s="99">
        <v>2856.1666666666661</v>
      </c>
      <c r="I4331" s="53">
        <v>2877.8870057362847</v>
      </c>
      <c r="J4331" s="54">
        <v>2719.7151105804683</v>
      </c>
      <c r="K4331" s="55">
        <v>0.95222563246092162</v>
      </c>
      <c r="L4331" s="121">
        <v>2893.9716767632772</v>
      </c>
      <c r="M4331" s="54">
        <v>2709.4682786054254</v>
      </c>
      <c r="N4331" s="120">
        <v>0.9486380155005284</v>
      </c>
      <c r="O4331" s="123">
        <v>2886.9658830029266</v>
      </c>
      <c r="P4331" s="53">
        <v>2908.9204413951466</v>
      </c>
      <c r="Q4331" s="54">
        <v>2749.0645337385413</v>
      </c>
      <c r="R4331" s="55">
        <v>0.9522331212584525</v>
      </c>
      <c r="S4331" s="121">
        <v>2925.1785600253334</v>
      </c>
      <c r="T4331" s="54">
        <v>2738.7068604602882</v>
      </c>
      <c r="U4331" s="55">
        <v>0.94864538461797676</v>
      </c>
    </row>
    <row r="4332" spans="1:21" ht="13" x14ac:dyDescent="0.3">
      <c r="A4332" s="44" t="s">
        <v>2988</v>
      </c>
      <c r="B4332" s="44" t="s">
        <v>9303</v>
      </c>
      <c r="C4332" s="98" t="s">
        <v>1027</v>
      </c>
      <c r="D4332" s="98" t="s">
        <v>13166</v>
      </c>
      <c r="E4332" s="98" t="s">
        <v>460</v>
      </c>
      <c r="F4332" s="122">
        <v>1.0011905910001069</v>
      </c>
      <c r="G4332" s="122">
        <v>1.0057489640966426</v>
      </c>
      <c r="H4332" s="99">
        <v>8469.6666666666661</v>
      </c>
      <c r="I4332" s="53">
        <v>8479.7505755739039</v>
      </c>
      <c r="J4332" s="54">
        <v>8013.693980470026</v>
      </c>
      <c r="K4332" s="55">
        <v>0.9461640340591948</v>
      </c>
      <c r="L4332" s="121">
        <v>8518.3584762438641</v>
      </c>
      <c r="M4332" s="54">
        <v>7975.2757300604117</v>
      </c>
      <c r="N4332" s="120">
        <v>0.94162805266563965</v>
      </c>
      <c r="O4332" s="123">
        <v>8540.4295509576368</v>
      </c>
      <c r="P4332" s="53">
        <v>8550.5977095180533</v>
      </c>
      <c r="Q4332" s="54">
        <v>8080.7108269445525</v>
      </c>
      <c r="R4332" s="55">
        <v>0.94617147518516376</v>
      </c>
      <c r="S4332" s="121">
        <v>8589.5281738159974</v>
      </c>
      <c r="T4332" s="54">
        <v>8041.9705173632456</v>
      </c>
      <c r="U4332" s="55">
        <v>0.94163536732897712</v>
      </c>
    </row>
    <row r="4333" spans="1:21" ht="13" x14ac:dyDescent="0.3">
      <c r="A4333" s="44" t="s">
        <v>2987</v>
      </c>
      <c r="B4333" s="44" t="s">
        <v>9302</v>
      </c>
      <c r="C4333" s="98" t="s">
        <v>1027</v>
      </c>
      <c r="D4333" s="98" t="s">
        <v>13166</v>
      </c>
      <c r="E4333" s="98" t="s">
        <v>460</v>
      </c>
      <c r="F4333" s="122">
        <v>1.0011905910001069</v>
      </c>
      <c r="G4333" s="122">
        <v>1.0057489640966426</v>
      </c>
      <c r="H4333" s="99">
        <v>24907.25</v>
      </c>
      <c r="I4333" s="53">
        <v>24936.90434768741</v>
      </c>
      <c r="J4333" s="54">
        <v>23566.344137320877</v>
      </c>
      <c r="K4333" s="55">
        <v>0.94616403405919469</v>
      </c>
      <c r="L4333" s="121">
        <v>25050.4408859961</v>
      </c>
      <c r="M4333" s="54">
        <v>23453.365314756247</v>
      </c>
      <c r="N4333" s="120">
        <v>0.94162805266563943</v>
      </c>
      <c r="O4333" s="123">
        <v>25174.447427968502</v>
      </c>
      <c r="P4333" s="53">
        <v>25204.419898508906</v>
      </c>
      <c r="Q4333" s="54">
        <v>23819.344059892312</v>
      </c>
      <c r="R4333" s="55">
        <v>0.94617147518516387</v>
      </c>
      <c r="S4333" s="121">
        <v>25319.174422384709</v>
      </c>
      <c r="T4333" s="54">
        <v>23705.150051139142</v>
      </c>
      <c r="U4333" s="55">
        <v>0.94163536732897712</v>
      </c>
    </row>
    <row r="4334" spans="1:21" ht="13" x14ac:dyDescent="0.3">
      <c r="A4334" s="44" t="s">
        <v>2986</v>
      </c>
      <c r="B4334" s="44" t="s">
        <v>8166</v>
      </c>
      <c r="C4334" s="98" t="s">
        <v>1027</v>
      </c>
      <c r="D4334" s="98" t="s">
        <v>13166</v>
      </c>
      <c r="E4334" s="98" t="s">
        <v>460</v>
      </c>
      <c r="F4334" s="122">
        <v>1.0011905910001069</v>
      </c>
      <c r="G4334" s="122">
        <v>1.0057489640966426</v>
      </c>
      <c r="H4334" s="99">
        <v>4442</v>
      </c>
      <c r="I4334" s="53">
        <v>4447.2886052224749</v>
      </c>
      <c r="J4334" s="54">
        <v>4202.8606392909433</v>
      </c>
      <c r="K4334" s="55">
        <v>0.9461640340591948</v>
      </c>
      <c r="L4334" s="121">
        <v>4467.5368985172863</v>
      </c>
      <c r="M4334" s="54">
        <v>4182.7118099407708</v>
      </c>
      <c r="N4334" s="120">
        <v>0.94162805266563954</v>
      </c>
      <c r="O4334" s="123">
        <v>4477.7561589741017</v>
      </c>
      <c r="P4334" s="53">
        <v>4483.0873351576492</v>
      </c>
      <c r="Q4334" s="54">
        <v>4236.7251504559781</v>
      </c>
      <c r="R4334" s="55">
        <v>0.94617147518516365</v>
      </c>
      <c r="S4334" s="121">
        <v>4503.4986183655637</v>
      </c>
      <c r="T4334" s="54">
        <v>4216.413565565168</v>
      </c>
      <c r="U4334" s="55">
        <v>0.94163536732897712</v>
      </c>
    </row>
    <row r="4335" spans="1:21" ht="13" x14ac:dyDescent="0.3">
      <c r="A4335" s="44" t="s">
        <v>2985</v>
      </c>
      <c r="B4335" s="44" t="s">
        <v>9301</v>
      </c>
      <c r="C4335" s="98" t="s">
        <v>1027</v>
      </c>
      <c r="D4335" s="98" t="s">
        <v>13166</v>
      </c>
      <c r="E4335" s="98" t="s">
        <v>406</v>
      </c>
      <c r="F4335" s="122">
        <v>1.0163557783048445</v>
      </c>
      <c r="G4335" s="122">
        <v>1.0219007325946867</v>
      </c>
      <c r="H4335" s="99">
        <v>7275.9166666666661</v>
      </c>
      <c r="I4335" s="53">
        <v>7394.9199466311893</v>
      </c>
      <c r="J4335" s="54">
        <v>6988.4868586910488</v>
      </c>
      <c r="K4335" s="55">
        <v>0.96049572567365615</v>
      </c>
      <c r="L4335" s="121">
        <v>7435.264571964557</v>
      </c>
      <c r="M4335" s="54">
        <v>6961.2338166724212</v>
      </c>
      <c r="N4335" s="120">
        <v>0.95675007501997522</v>
      </c>
      <c r="O4335" s="123">
        <v>7331.2247856938557</v>
      </c>
      <c r="P4335" s="53">
        <v>7451.1326729916454</v>
      </c>
      <c r="Q4335" s="54">
        <v>7041.6654494949453</v>
      </c>
      <c r="R4335" s="55">
        <v>0.96050327951150039</v>
      </c>
      <c r="S4335" s="121">
        <v>7491.783979316876</v>
      </c>
      <c r="T4335" s="54">
        <v>7014.2043503367922</v>
      </c>
      <c r="U4335" s="55">
        <v>0.95675750715273433</v>
      </c>
    </row>
    <row r="4336" spans="1:21" ht="13" x14ac:dyDescent="0.3">
      <c r="A4336" s="44" t="s">
        <v>2984</v>
      </c>
      <c r="B4336" s="44" t="s">
        <v>9300</v>
      </c>
      <c r="C4336" s="98" t="s">
        <v>1027</v>
      </c>
      <c r="D4336" s="98" t="s">
        <v>13166</v>
      </c>
      <c r="E4336" s="98" t="s">
        <v>402</v>
      </c>
      <c r="F4336" s="122">
        <v>1.012067649664262</v>
      </c>
      <c r="G4336" s="122">
        <v>1.0161065214883207</v>
      </c>
      <c r="H4336" s="99">
        <v>5316.25</v>
      </c>
      <c r="I4336" s="53">
        <v>5380.4046425276329</v>
      </c>
      <c r="J4336" s="54">
        <v>5084.6915734191325</v>
      </c>
      <c r="K4336" s="55">
        <v>0.95644327738897394</v>
      </c>
      <c r="L4336" s="121">
        <v>5401.8762948622852</v>
      </c>
      <c r="M4336" s="54">
        <v>5057.4829682679001</v>
      </c>
      <c r="N4336" s="120">
        <v>0.95132527030668235</v>
      </c>
      <c r="O4336" s="123">
        <v>5372.7093906662085</v>
      </c>
      <c r="P4336" s="53">
        <v>5437.5453653406585</v>
      </c>
      <c r="Q4336" s="54">
        <v>5138.7321914115673</v>
      </c>
      <c r="R4336" s="55">
        <v>0.95645079935625765</v>
      </c>
      <c r="S4336" s="121">
        <v>5459.2450499174765</v>
      </c>
      <c r="T4336" s="54">
        <v>5111.2339176359128</v>
      </c>
      <c r="U4336" s="55">
        <v>0.95133266029900176</v>
      </c>
    </row>
    <row r="4337" spans="1:21" ht="13" x14ac:dyDescent="0.3">
      <c r="A4337" s="44" t="s">
        <v>2983</v>
      </c>
      <c r="B4337" s="44" t="s">
        <v>9299</v>
      </c>
      <c r="C4337" s="98" t="s">
        <v>1027</v>
      </c>
      <c r="D4337" s="98" t="s">
        <v>13166</v>
      </c>
      <c r="E4337" s="98" t="s">
        <v>401</v>
      </c>
      <c r="F4337" s="122">
        <v>1.0158684218814644</v>
      </c>
      <c r="G4337" s="122">
        <v>1.0183450593552477</v>
      </c>
      <c r="H4337" s="99">
        <v>2994.5833333333335</v>
      </c>
      <c r="I4337" s="53">
        <v>3042.1026450258687</v>
      </c>
      <c r="J4337" s="54">
        <v>2874.905274294088</v>
      </c>
      <c r="K4337" s="55">
        <v>0.96003515490549751</v>
      </c>
      <c r="L4337" s="121">
        <v>3049.5191423275687</v>
      </c>
      <c r="M4337" s="54">
        <v>2855.0989104280852</v>
      </c>
      <c r="N4337" s="120">
        <v>0.95342109155800814</v>
      </c>
      <c r="O4337" s="123">
        <v>3025.8882513812227</v>
      </c>
      <c r="P4337" s="53">
        <v>3073.9043227203065</v>
      </c>
      <c r="Q4337" s="54">
        <v>2904.9819422504079</v>
      </c>
      <c r="R4337" s="55">
        <v>0.96004270512117396</v>
      </c>
      <c r="S4337" s="121">
        <v>3081.3983509551576</v>
      </c>
      <c r="T4337" s="54">
        <v>2884.9680901185134</v>
      </c>
      <c r="U4337" s="55">
        <v>0.95342849783088202</v>
      </c>
    </row>
    <row r="4338" spans="1:21" ht="13" x14ac:dyDescent="0.3">
      <c r="A4338" s="44" t="s">
        <v>2982</v>
      </c>
      <c r="B4338" s="44" t="s">
        <v>9298</v>
      </c>
      <c r="C4338" s="98" t="s">
        <v>1027</v>
      </c>
      <c r="D4338" s="98" t="s">
        <v>13166</v>
      </c>
      <c r="E4338" s="98" t="s">
        <v>402</v>
      </c>
      <c r="F4338" s="122">
        <v>1.012067649664262</v>
      </c>
      <c r="G4338" s="122">
        <v>1.0161065214883207</v>
      </c>
      <c r="H4338" s="99">
        <v>3990.416666666667</v>
      </c>
      <c r="I4338" s="53">
        <v>4038.5716170144324</v>
      </c>
      <c r="J4338" s="54">
        <v>3816.6071948142517</v>
      </c>
      <c r="K4338" s="55">
        <v>0.95644327738897394</v>
      </c>
      <c r="L4338" s="121">
        <v>4054.6883984556866</v>
      </c>
      <c r="M4338" s="54">
        <v>3796.184214052957</v>
      </c>
      <c r="N4338" s="120">
        <v>0.95132527030668224</v>
      </c>
      <c r="O4338" s="123">
        <v>4024.7355986909533</v>
      </c>
      <c r="P4338" s="53">
        <v>4073.3046978872394</v>
      </c>
      <c r="Q4338" s="54">
        <v>3849.4615805655485</v>
      </c>
      <c r="R4338" s="55">
        <v>0.95645079935625765</v>
      </c>
      <c r="S4338" s="121">
        <v>4089.5600890960786</v>
      </c>
      <c r="T4338" s="54">
        <v>3828.8624241027596</v>
      </c>
      <c r="U4338" s="55">
        <v>0.95133266029900165</v>
      </c>
    </row>
    <row r="4339" spans="1:21" ht="13" x14ac:dyDescent="0.3">
      <c r="A4339" s="44" t="s">
        <v>2981</v>
      </c>
      <c r="B4339" s="44" t="s">
        <v>9297</v>
      </c>
      <c r="C4339" s="98" t="s">
        <v>1027</v>
      </c>
      <c r="D4339" s="98" t="s">
        <v>13166</v>
      </c>
      <c r="E4339" s="98" t="s">
        <v>406</v>
      </c>
      <c r="F4339" s="122">
        <v>1.0163557783048445</v>
      </c>
      <c r="G4339" s="122">
        <v>1.0219007325946867</v>
      </c>
      <c r="H4339" s="99">
        <v>641.58333333333337</v>
      </c>
      <c r="I4339" s="53">
        <v>652.0769280974165</v>
      </c>
      <c r="J4339" s="54">
        <v>616.2380493301232</v>
      </c>
      <c r="K4339" s="55">
        <v>0.96049572567365604</v>
      </c>
      <c r="L4339" s="121">
        <v>655.63447835387444</v>
      </c>
      <c r="M4339" s="54">
        <v>613.83490229823246</v>
      </c>
      <c r="N4339" s="120">
        <v>0.95675007501997522</v>
      </c>
      <c r="O4339" s="123">
        <v>646.73857760736917</v>
      </c>
      <c r="P4339" s="53">
        <v>657.31649040390573</v>
      </c>
      <c r="Q4339" s="54">
        <v>621.19452477848108</v>
      </c>
      <c r="R4339" s="55">
        <v>0.96050327951150039</v>
      </c>
      <c r="S4339" s="121">
        <v>660.90262625421622</v>
      </c>
      <c r="T4339" s="54">
        <v>618.77198929113172</v>
      </c>
      <c r="U4339" s="55">
        <v>0.95675750715273433</v>
      </c>
    </row>
    <row r="4340" spans="1:21" ht="13" x14ac:dyDescent="0.3">
      <c r="A4340" s="44" t="s">
        <v>2980</v>
      </c>
      <c r="B4340" s="44" t="s">
        <v>9296</v>
      </c>
      <c r="C4340" s="98" t="s">
        <v>1008</v>
      </c>
      <c r="D4340" s="98" t="s">
        <v>13166</v>
      </c>
      <c r="E4340" s="98" t="s">
        <v>382</v>
      </c>
      <c r="F4340" s="122">
        <v>1.033531402998682</v>
      </c>
      <c r="G4340" s="122">
        <v>1.0442473175688975</v>
      </c>
      <c r="H4340" s="99">
        <v>11343.833333333332</v>
      </c>
      <c r="I4340" s="53">
        <v>11724.207980383213</v>
      </c>
      <c r="J4340" s="54">
        <v>11079.832370165774</v>
      </c>
      <c r="K4340" s="55">
        <v>0.97672735878516448</v>
      </c>
      <c r="L4340" s="121">
        <v>11845.767529281979</v>
      </c>
      <c r="M4340" s="54">
        <v>11090.547849528617</v>
      </c>
      <c r="N4340" s="120">
        <v>0.97767196710652937</v>
      </c>
      <c r="O4340" s="123">
        <v>11461.379082464638</v>
      </c>
      <c r="P4340" s="53">
        <v>11845.695203399424</v>
      </c>
      <c r="Q4340" s="54">
        <v>11194.730559741203</v>
      </c>
      <c r="R4340" s="55">
        <v>0.97673504027701219</v>
      </c>
      <c r="S4340" s="121">
        <v>11968.514362503971</v>
      </c>
      <c r="T4340" s="54">
        <v>11205.556078540123</v>
      </c>
      <c r="U4340" s="55">
        <v>0.97767956176269288</v>
      </c>
    </row>
    <row r="4341" spans="1:21" ht="13" x14ac:dyDescent="0.3">
      <c r="A4341" s="44" t="s">
        <v>2979</v>
      </c>
      <c r="B4341" s="44" t="s">
        <v>9295</v>
      </c>
      <c r="C4341" s="98" t="s">
        <v>1008</v>
      </c>
      <c r="D4341" s="98" t="s">
        <v>13166</v>
      </c>
      <c r="E4341" s="98" t="s">
        <v>377</v>
      </c>
      <c r="F4341" s="122">
        <v>1.0332740381050172</v>
      </c>
      <c r="G4341" s="122">
        <v>1.045058541012311</v>
      </c>
      <c r="H4341" s="99">
        <v>7871.083333333333</v>
      </c>
      <c r="I4341" s="53">
        <v>8132.9860600944321</v>
      </c>
      <c r="J4341" s="54">
        <v>7685.9880313890435</v>
      </c>
      <c r="K4341" s="55">
        <v>0.97648413895449082</v>
      </c>
      <c r="L4341" s="121">
        <v>8225.7428645196505</v>
      </c>
      <c r="M4341" s="54">
        <v>7701.3156480881471</v>
      </c>
      <c r="N4341" s="120">
        <v>0.97843147149437038</v>
      </c>
      <c r="O4341" s="123">
        <v>7951.0811517816728</v>
      </c>
      <c r="P4341" s="53">
        <v>8215.6457290021408</v>
      </c>
      <c r="Q4341" s="54">
        <v>7764.1656932109709</v>
      </c>
      <c r="R4341" s="55">
        <v>0.9764918185335314</v>
      </c>
      <c r="S4341" s="121">
        <v>8309.3452679514394</v>
      </c>
      <c r="T4341" s="54">
        <v>7779.6484639470191</v>
      </c>
      <c r="U4341" s="55">
        <v>0.97843907205044189</v>
      </c>
    </row>
    <row r="4342" spans="1:21" ht="13" x14ac:dyDescent="0.3">
      <c r="A4342" s="44" t="s">
        <v>2978</v>
      </c>
      <c r="B4342" s="44" t="s">
        <v>9294</v>
      </c>
      <c r="C4342" s="98" t="s">
        <v>1008</v>
      </c>
      <c r="D4342" s="98" t="s">
        <v>13166</v>
      </c>
      <c r="E4342" s="98" t="s">
        <v>378</v>
      </c>
      <c r="F4342" s="122">
        <v>1.0345685532714695</v>
      </c>
      <c r="G4342" s="122">
        <v>1.0455194699933779</v>
      </c>
      <c r="H4342" s="99">
        <v>7701.5833333333339</v>
      </c>
      <c r="I4342" s="53">
        <v>7967.8159270663282</v>
      </c>
      <c r="J4342" s="54">
        <v>7529.8958339824985</v>
      </c>
      <c r="K4342" s="55">
        <v>0.97770750611659918</v>
      </c>
      <c r="L4342" s="121">
        <v>8052.1553247764996</v>
      </c>
      <c r="M4342" s="54">
        <v>7538.7950760066469</v>
      </c>
      <c r="N4342" s="120">
        <v>0.97886301422953892</v>
      </c>
      <c r="O4342" s="123">
        <v>7779.3851587991576</v>
      </c>
      <c r="P4342" s="53">
        <v>8048.3072490803852</v>
      </c>
      <c r="Q4342" s="54">
        <v>7606.0230799802057</v>
      </c>
      <c r="R4342" s="55">
        <v>0.97771519531683504</v>
      </c>
      <c r="S4342" s="121">
        <v>8133.4986481020451</v>
      </c>
      <c r="T4342" s="54">
        <v>7615.011559126372</v>
      </c>
      <c r="U4342" s="55">
        <v>0.97887061813787879</v>
      </c>
    </row>
    <row r="4343" spans="1:21" ht="13" x14ac:dyDescent="0.3">
      <c r="A4343" s="44" t="s">
        <v>2977</v>
      </c>
      <c r="B4343" s="44" t="s">
        <v>9293</v>
      </c>
      <c r="C4343" s="98" t="s">
        <v>1008</v>
      </c>
      <c r="D4343" s="98" t="s">
        <v>13166</v>
      </c>
      <c r="E4343" s="98" t="s">
        <v>380</v>
      </c>
      <c r="F4343" s="122">
        <v>1.033007119174624</v>
      </c>
      <c r="G4343" s="122">
        <v>1.0437607644785634</v>
      </c>
      <c r="H4343" s="99">
        <v>6746.8333333333339</v>
      </c>
      <c r="I4343" s="53">
        <v>6969.526865217993</v>
      </c>
      <c r="J4343" s="54">
        <v>6586.4738577810767</v>
      </c>
      <c r="K4343" s="55">
        <v>0.97623189018765488</v>
      </c>
      <c r="L4343" s="121">
        <v>7042.0799178094549</v>
      </c>
      <c r="M4343" s="54">
        <v>6593.1164101955246</v>
      </c>
      <c r="N4343" s="120">
        <v>0.97721643391154234</v>
      </c>
      <c r="O4343" s="123">
        <v>6820.994794347017</v>
      </c>
      <c r="P4343" s="53">
        <v>7046.1361824135183</v>
      </c>
      <c r="Q4343" s="54">
        <v>6658.9250098826042</v>
      </c>
      <c r="R4343" s="55">
        <v>0.97623956778287968</v>
      </c>
      <c r="S4343" s="121">
        <v>7119.4867410519437</v>
      </c>
      <c r="T4343" s="54">
        <v>6665.6399876341757</v>
      </c>
      <c r="U4343" s="55">
        <v>0.97722402502907735</v>
      </c>
    </row>
    <row r="4344" spans="1:21" ht="13" x14ac:dyDescent="0.3">
      <c r="A4344" s="44" t="s">
        <v>2976</v>
      </c>
      <c r="B4344" s="44" t="s">
        <v>9292</v>
      </c>
      <c r="C4344" s="98" t="s">
        <v>1008</v>
      </c>
      <c r="D4344" s="98" t="s">
        <v>13166</v>
      </c>
      <c r="E4344" s="98" t="s">
        <v>378</v>
      </c>
      <c r="F4344" s="122">
        <v>1.0345685532714695</v>
      </c>
      <c r="G4344" s="122">
        <v>1.0455194699933779</v>
      </c>
      <c r="H4344" s="99">
        <v>12144.833333333332</v>
      </c>
      <c r="I4344" s="53">
        <v>12564.662651389783</v>
      </c>
      <c r="J4344" s="54">
        <v>11874.094710535075</v>
      </c>
      <c r="K4344" s="55">
        <v>0.97770750611659907</v>
      </c>
      <c r="L4344" s="121">
        <v>12697.659709824575</v>
      </c>
      <c r="M4344" s="54">
        <v>11888.128163982044</v>
      </c>
      <c r="N4344" s="120">
        <v>0.97886301422953892</v>
      </c>
      <c r="O4344" s="123">
        <v>12249.551865721927</v>
      </c>
      <c r="P4344" s="53">
        <v>12673.001151943763</v>
      </c>
      <c r="Q4344" s="54">
        <v>11976.572994938015</v>
      </c>
      <c r="R4344" s="55">
        <v>0.97771519531683504</v>
      </c>
      <c r="S4344" s="121">
        <v>12807.144974305982</v>
      </c>
      <c r="T4344" s="54">
        <v>11990.72640671123</v>
      </c>
      <c r="U4344" s="55">
        <v>0.9788706181378789</v>
      </c>
    </row>
    <row r="4345" spans="1:21" ht="13" x14ac:dyDescent="0.3">
      <c r="A4345" s="44" t="s">
        <v>2975</v>
      </c>
      <c r="B4345" s="44" t="s">
        <v>9291</v>
      </c>
      <c r="C4345" s="98" t="s">
        <v>1008</v>
      </c>
      <c r="D4345" s="98" t="s">
        <v>13166</v>
      </c>
      <c r="E4345" s="98" t="s">
        <v>382</v>
      </c>
      <c r="F4345" s="122">
        <v>1.033531402998682</v>
      </c>
      <c r="G4345" s="122">
        <v>1.0442473175688975</v>
      </c>
      <c r="H4345" s="99">
        <v>11745.666666666668</v>
      </c>
      <c r="I4345" s="53">
        <v>12139.515349154854</v>
      </c>
      <c r="J4345" s="54">
        <v>11472.313980504283</v>
      </c>
      <c r="K4345" s="55">
        <v>0.97672735878516459</v>
      </c>
      <c r="L4345" s="121">
        <v>12265.380909725081</v>
      </c>
      <c r="M4345" s="54">
        <v>11483.409034977591</v>
      </c>
      <c r="N4345" s="120">
        <v>0.97767196710652915</v>
      </c>
      <c r="O4345" s="123">
        <v>11854.351220462264</v>
      </c>
      <c r="P4345" s="53">
        <v>12251.844248523501</v>
      </c>
      <c r="Q4345" s="54">
        <v>11578.560216776057</v>
      </c>
      <c r="R4345" s="55">
        <v>0.97673504027701208</v>
      </c>
      <c r="S4345" s="121">
        <v>12378.874463487306</v>
      </c>
      <c r="T4345" s="54">
        <v>11589.75690620259</v>
      </c>
      <c r="U4345" s="55">
        <v>0.97767956176269299</v>
      </c>
    </row>
    <row r="4346" spans="1:21" ht="13" x14ac:dyDescent="0.3">
      <c r="A4346" s="44" t="s">
        <v>2974</v>
      </c>
      <c r="B4346" s="44" t="s">
        <v>9290</v>
      </c>
      <c r="C4346" s="98" t="s">
        <v>1008</v>
      </c>
      <c r="D4346" s="98" t="s">
        <v>13166</v>
      </c>
      <c r="E4346" s="98" t="s">
        <v>379</v>
      </c>
      <c r="F4346" s="122">
        <v>1.0332209554501994</v>
      </c>
      <c r="G4346" s="122">
        <v>1.0455443885020219</v>
      </c>
      <c r="H4346" s="99">
        <v>19011.749999999996</v>
      </c>
      <c r="I4346" s="53">
        <v>19643.338499780326</v>
      </c>
      <c r="J4346" s="54">
        <v>18563.71860104752</v>
      </c>
      <c r="K4346" s="55">
        <v>0.97643397378187291</v>
      </c>
      <c r="L4346" s="121">
        <v>19877.628528103312</v>
      </c>
      <c r="M4346" s="54">
        <v>18610.342451946421</v>
      </c>
      <c r="N4346" s="120">
        <v>0.97888634407387143</v>
      </c>
      <c r="O4346" s="123">
        <v>19181.474555931578</v>
      </c>
      <c r="P4346" s="53">
        <v>19818.701467623316</v>
      </c>
      <c r="Q4346" s="54">
        <v>18729.590721726552</v>
      </c>
      <c r="R4346" s="55">
        <v>0.97644165296638852</v>
      </c>
      <c r="S4346" s="121">
        <v>20055.083085148573</v>
      </c>
      <c r="T4346" s="54">
        <v>18776.629359652427</v>
      </c>
      <c r="U4346" s="55">
        <v>0.97889394816343989</v>
      </c>
    </row>
    <row r="4347" spans="1:21" ht="13" x14ac:dyDescent="0.3">
      <c r="A4347" s="44" t="s">
        <v>2973</v>
      </c>
      <c r="B4347" s="44" t="s">
        <v>9289</v>
      </c>
      <c r="C4347" s="98" t="s">
        <v>1008</v>
      </c>
      <c r="D4347" s="98" t="s">
        <v>13166</v>
      </c>
      <c r="E4347" s="98" t="s">
        <v>381</v>
      </c>
      <c r="F4347" s="122">
        <v>1.0397848637462737</v>
      </c>
      <c r="G4347" s="122">
        <v>1.0523951269331195</v>
      </c>
      <c r="H4347" s="99">
        <v>11439.25</v>
      </c>
      <c r="I4347" s="53">
        <v>11894.359002609561</v>
      </c>
      <c r="J4347" s="54">
        <v>11240.631701518019</v>
      </c>
      <c r="K4347" s="55">
        <v>0.98263712232165734</v>
      </c>
      <c r="L4347" s="121">
        <v>12038.610955769687</v>
      </c>
      <c r="M4347" s="54">
        <v>11271.096661046498</v>
      </c>
      <c r="N4347" s="120">
        <v>0.98530031785707095</v>
      </c>
      <c r="O4347" s="123">
        <v>11553.942773679762</v>
      </c>
      <c r="P4347" s="53">
        <v>12013.614812662854</v>
      </c>
      <c r="Q4347" s="54">
        <v>11353.422367112851</v>
      </c>
      <c r="R4347" s="55">
        <v>0.98264485029095838</v>
      </c>
      <c r="S4347" s="121">
        <v>12159.313071884713</v>
      </c>
      <c r="T4347" s="54">
        <v>11384.191920293142</v>
      </c>
      <c r="U4347" s="55">
        <v>0.98530797177104612</v>
      </c>
    </row>
    <row r="4348" spans="1:21" ht="13" x14ac:dyDescent="0.3">
      <c r="A4348" s="44" t="s">
        <v>2972</v>
      </c>
      <c r="B4348" s="44" t="s">
        <v>9288</v>
      </c>
      <c r="C4348" s="98" t="s">
        <v>1008</v>
      </c>
      <c r="D4348" s="98" t="s">
        <v>13166</v>
      </c>
      <c r="E4348" s="98" t="s">
        <v>380</v>
      </c>
      <c r="F4348" s="122">
        <v>1.033007119174624</v>
      </c>
      <c r="G4348" s="122">
        <v>1.0437607644785634</v>
      </c>
      <c r="H4348" s="99">
        <v>8317.8333333333339</v>
      </c>
      <c r="I4348" s="53">
        <v>8592.3810494413265</v>
      </c>
      <c r="J4348" s="54">
        <v>8120.1341572658821</v>
      </c>
      <c r="K4348" s="55">
        <v>0.97623189018765477</v>
      </c>
      <c r="L4348" s="121">
        <v>8681.828078805278</v>
      </c>
      <c r="M4348" s="54">
        <v>8128.3234278705577</v>
      </c>
      <c r="N4348" s="120">
        <v>0.97721643391154234</v>
      </c>
      <c r="O4348" s="123">
        <v>8393.8960692269084</v>
      </c>
      <c r="P4348" s="53">
        <v>8670.9543971232888</v>
      </c>
      <c r="Q4348" s="54">
        <v>8194.4534706364902</v>
      </c>
      <c r="R4348" s="55">
        <v>0.97623956778287979</v>
      </c>
      <c r="S4348" s="121">
        <v>8761.2193781698861</v>
      </c>
      <c r="T4348" s="54">
        <v>8202.7169024456707</v>
      </c>
      <c r="U4348" s="55">
        <v>0.97722402502907735</v>
      </c>
    </row>
    <row r="4349" spans="1:21" ht="13" x14ac:dyDescent="0.3">
      <c r="A4349" s="44" t="s">
        <v>2971</v>
      </c>
      <c r="B4349" s="44" t="s">
        <v>9287</v>
      </c>
      <c r="C4349" s="98" t="s">
        <v>1008</v>
      </c>
      <c r="D4349" s="98" t="s">
        <v>13166</v>
      </c>
      <c r="E4349" s="98" t="s">
        <v>381</v>
      </c>
      <c r="F4349" s="122">
        <v>1.0397848637462737</v>
      </c>
      <c r="G4349" s="122">
        <v>1.0523951269331195</v>
      </c>
      <c r="H4349" s="99">
        <v>24635.666666666668</v>
      </c>
      <c r="I4349" s="53">
        <v>25615.793308298616</v>
      </c>
      <c r="J4349" s="54">
        <v>24207.920599808913</v>
      </c>
      <c r="K4349" s="55">
        <v>0.98263712232165745</v>
      </c>
      <c r="L4349" s="121">
        <v>25926.45554874869</v>
      </c>
      <c r="M4349" s="54">
        <v>24273.530197287517</v>
      </c>
      <c r="N4349" s="120">
        <v>0.98530031785707095</v>
      </c>
      <c r="O4349" s="123">
        <v>24872.364928395917</v>
      </c>
      <c r="P4349" s="53">
        <v>25861.908578119743</v>
      </c>
      <c r="Q4349" s="54">
        <v>24440.701311445689</v>
      </c>
      <c r="R4349" s="55">
        <v>0.98264485029095838</v>
      </c>
      <c r="S4349" s="121">
        <v>26175.555645946093</v>
      </c>
      <c r="T4349" s="54">
        <v>24506.939440747083</v>
      </c>
      <c r="U4349" s="55">
        <v>0.98530797177104612</v>
      </c>
    </row>
    <row r="4350" spans="1:21" ht="13" x14ac:dyDescent="0.3">
      <c r="A4350" s="44" t="s">
        <v>2970</v>
      </c>
      <c r="B4350" s="44" t="s">
        <v>9286</v>
      </c>
      <c r="C4350" s="98" t="s">
        <v>1008</v>
      </c>
      <c r="D4350" s="98" t="s">
        <v>13166</v>
      </c>
      <c r="E4350" s="98" t="s">
        <v>379</v>
      </c>
      <c r="F4350" s="122">
        <v>1.0332209554501994</v>
      </c>
      <c r="G4350" s="122">
        <v>1.0455443885020219</v>
      </c>
      <c r="H4350" s="99">
        <v>8983.5833333333358</v>
      </c>
      <c r="I4350" s="53">
        <v>9282.0265550331569</v>
      </c>
      <c r="J4350" s="54">
        <v>8771.8759729672729</v>
      </c>
      <c r="K4350" s="55">
        <v>0.97643397378187291</v>
      </c>
      <c r="L4350" s="121">
        <v>9392.7351428069578</v>
      </c>
      <c r="M4350" s="54">
        <v>8793.9070458496317</v>
      </c>
      <c r="N4350" s="120">
        <v>0.97888634407387132</v>
      </c>
      <c r="O4350" s="123">
        <v>9076.5199077073321</v>
      </c>
      <c r="P4350" s="53">
        <v>9378.0505712041249</v>
      </c>
      <c r="Q4350" s="54">
        <v>8862.6921018640769</v>
      </c>
      <c r="R4350" s="55">
        <v>0.97644165296638818</v>
      </c>
      <c r="S4350" s="121">
        <v>9489.904456630291</v>
      </c>
      <c r="T4350" s="54">
        <v>8884.950408039691</v>
      </c>
      <c r="U4350" s="55">
        <v>0.97889394816343989</v>
      </c>
    </row>
    <row r="4351" spans="1:21" ht="13" x14ac:dyDescent="0.3">
      <c r="A4351" s="44" t="s">
        <v>2969</v>
      </c>
      <c r="B4351" s="44" t="s">
        <v>9285</v>
      </c>
      <c r="C4351" s="98" t="s">
        <v>1008</v>
      </c>
      <c r="D4351" s="98" t="s">
        <v>13166</v>
      </c>
      <c r="E4351" s="98" t="s">
        <v>382</v>
      </c>
      <c r="F4351" s="122">
        <v>1.033531402998682</v>
      </c>
      <c r="G4351" s="122">
        <v>1.0442473175688975</v>
      </c>
      <c r="H4351" s="99">
        <v>11024.75</v>
      </c>
      <c r="I4351" s="53">
        <v>11394.425335209718</v>
      </c>
      <c r="J4351" s="54">
        <v>10768.174948766742</v>
      </c>
      <c r="K4351" s="55">
        <v>0.97672735878516448</v>
      </c>
      <c r="L4351" s="121">
        <v>11512.565614367702</v>
      </c>
      <c r="M4351" s="54">
        <v>10778.589019357707</v>
      </c>
      <c r="N4351" s="120">
        <v>0.97767196710652915</v>
      </c>
      <c r="O4351" s="123">
        <v>11125.45788732855</v>
      </c>
      <c r="P4351" s="53">
        <v>11498.510099293428</v>
      </c>
      <c r="Q4351" s="54">
        <v>10866.624557680052</v>
      </c>
      <c r="R4351" s="55">
        <v>0.97673504027701197</v>
      </c>
      <c r="S4351" s="121">
        <v>11617.729555568572</v>
      </c>
      <c r="T4351" s="54">
        <v>10877.132791692671</v>
      </c>
      <c r="U4351" s="55">
        <v>0.97767956176269288</v>
      </c>
    </row>
    <row r="4352" spans="1:21" ht="13" x14ac:dyDescent="0.3">
      <c r="A4352" s="44" t="s">
        <v>2968</v>
      </c>
      <c r="B4352" s="44" t="s">
        <v>9284</v>
      </c>
      <c r="C4352" s="98" t="s">
        <v>1008</v>
      </c>
      <c r="D4352" s="98" t="s">
        <v>13166</v>
      </c>
      <c r="E4352" s="98" t="s">
        <v>378</v>
      </c>
      <c r="F4352" s="122">
        <v>1.0345685532714695</v>
      </c>
      <c r="G4352" s="122">
        <v>1.0455194699933779</v>
      </c>
      <c r="H4352" s="99">
        <v>6774</v>
      </c>
      <c r="I4352" s="53">
        <v>7008.1673798609345</v>
      </c>
      <c r="J4352" s="54">
        <v>6622.9906464338428</v>
      </c>
      <c r="K4352" s="55">
        <v>0.97770750611659918</v>
      </c>
      <c r="L4352" s="121">
        <v>7082.3488897351417</v>
      </c>
      <c r="M4352" s="54">
        <v>6630.818058390897</v>
      </c>
      <c r="N4352" s="120">
        <v>0.97886301422953903</v>
      </c>
      <c r="O4352" s="123">
        <v>6836.313524943921</v>
      </c>
      <c r="P4352" s="53">
        <v>7072.6349932114117</v>
      </c>
      <c r="Q4352" s="54">
        <v>6683.9676132876666</v>
      </c>
      <c r="R4352" s="55">
        <v>0.97771519531683504</v>
      </c>
      <c r="S4352" s="121">
        <v>7147.4988933079294</v>
      </c>
      <c r="T4352" s="54">
        <v>6691.8664459461979</v>
      </c>
      <c r="U4352" s="55">
        <v>0.9788706181378789</v>
      </c>
    </row>
    <row r="4353" spans="1:21" ht="13" x14ac:dyDescent="0.3">
      <c r="A4353" s="44" t="s">
        <v>2967</v>
      </c>
      <c r="B4353" s="44" t="s">
        <v>9283</v>
      </c>
      <c r="C4353" s="98" t="s">
        <v>1008</v>
      </c>
      <c r="D4353" s="98" t="s">
        <v>13166</v>
      </c>
      <c r="E4353" s="98" t="s">
        <v>381</v>
      </c>
      <c r="F4353" s="122">
        <v>1.0397848637462737</v>
      </c>
      <c r="G4353" s="122">
        <v>1.0523951269331195</v>
      </c>
      <c r="H4353" s="99">
        <v>12801.750000000002</v>
      </c>
      <c r="I4353" s="53">
        <v>13311.06587946386</v>
      </c>
      <c r="J4353" s="54">
        <v>12579.474780681279</v>
      </c>
      <c r="K4353" s="55">
        <v>0.98263712232165734</v>
      </c>
      <c r="L4353" s="121">
        <v>13472.499316216064</v>
      </c>
      <c r="M4353" s="54">
        <v>12613.568344126761</v>
      </c>
      <c r="N4353" s="120">
        <v>0.98530031785707106</v>
      </c>
      <c r="O4353" s="123">
        <v>12923.704913563233</v>
      </c>
      <c r="P4353" s="53">
        <v>13437.872752646394</v>
      </c>
      <c r="Q4353" s="54">
        <v>12699.412079992868</v>
      </c>
      <c r="R4353" s="55">
        <v>0.98264485029095849</v>
      </c>
      <c r="S4353" s="121">
        <v>13600.84407295556</v>
      </c>
      <c r="T4353" s="54">
        <v>12733.829476150493</v>
      </c>
      <c r="U4353" s="55">
        <v>0.98530797177104623</v>
      </c>
    </row>
    <row r="4354" spans="1:21" ht="13" x14ac:dyDescent="0.3">
      <c r="A4354" s="44" t="s">
        <v>2966</v>
      </c>
      <c r="B4354" s="44" t="s">
        <v>9282</v>
      </c>
      <c r="C4354" s="98" t="s">
        <v>1008</v>
      </c>
      <c r="D4354" s="98" t="s">
        <v>13166</v>
      </c>
      <c r="E4354" s="98" t="s">
        <v>380</v>
      </c>
      <c r="F4354" s="122">
        <v>1.033007119174624</v>
      </c>
      <c r="G4354" s="122">
        <v>1.0437607644785634</v>
      </c>
      <c r="H4354" s="99">
        <v>8759.75</v>
      </c>
      <c r="I4354" s="53">
        <v>9048.8841121899113</v>
      </c>
      <c r="J4354" s="54">
        <v>8551.5473000713082</v>
      </c>
      <c r="K4354" s="55">
        <v>0.97623189018765466</v>
      </c>
      <c r="L4354" s="121">
        <v>9143.0833566410947</v>
      </c>
      <c r="M4354" s="54">
        <v>8560.1716569566306</v>
      </c>
      <c r="N4354" s="120">
        <v>0.97721643391154211</v>
      </c>
      <c r="O4354" s="123">
        <v>8836.4652529253472</v>
      </c>
      <c r="P4354" s="53">
        <v>9128.1315146110774</v>
      </c>
      <c r="Q4354" s="54">
        <v>8626.5070192442763</v>
      </c>
      <c r="R4354" s="55">
        <v>0.97623956778287979</v>
      </c>
      <c r="S4354" s="121">
        <v>9223.155727681622</v>
      </c>
      <c r="T4354" s="54">
        <v>8635.2061414932905</v>
      </c>
      <c r="U4354" s="55">
        <v>0.97722402502907724</v>
      </c>
    </row>
    <row r="4355" spans="1:21" ht="13" x14ac:dyDescent="0.3">
      <c r="A4355" s="44" t="s">
        <v>2965</v>
      </c>
      <c r="B4355" s="44" t="s">
        <v>9281</v>
      </c>
      <c r="C4355" s="98" t="s">
        <v>1008</v>
      </c>
      <c r="D4355" s="98" t="s">
        <v>13166</v>
      </c>
      <c r="E4355" s="98" t="s">
        <v>382</v>
      </c>
      <c r="F4355" s="122">
        <v>1.033531402998682</v>
      </c>
      <c r="G4355" s="122">
        <v>1.0442473175688975</v>
      </c>
      <c r="H4355" s="99">
        <v>8085.416666666667</v>
      </c>
      <c r="I4355" s="53">
        <v>8356.5320313289267</v>
      </c>
      <c r="J4355" s="54">
        <v>7897.2476655108821</v>
      </c>
      <c r="K4355" s="55">
        <v>0.97672735878516448</v>
      </c>
      <c r="L4355" s="121">
        <v>8443.174665593524</v>
      </c>
      <c r="M4355" s="54">
        <v>7904.8852173759169</v>
      </c>
      <c r="N4355" s="120">
        <v>0.97767196710652926</v>
      </c>
      <c r="O4355" s="123">
        <v>8161.0175533412767</v>
      </c>
      <c r="P4355" s="53">
        <v>8434.6679218016798</v>
      </c>
      <c r="Q4355" s="54">
        <v>7971.1518086641936</v>
      </c>
      <c r="R4355" s="55">
        <v>0.97673504027701197</v>
      </c>
      <c r="S4355" s="121">
        <v>8522.1206887093158</v>
      </c>
      <c r="T4355" s="54">
        <v>7978.8600650883436</v>
      </c>
      <c r="U4355" s="55">
        <v>0.97767956176269288</v>
      </c>
    </row>
    <row r="4356" spans="1:21" ht="13" x14ac:dyDescent="0.3">
      <c r="A4356" s="44" t="s">
        <v>2964</v>
      </c>
      <c r="B4356" s="44" t="s">
        <v>9280</v>
      </c>
      <c r="C4356" s="98" t="s">
        <v>1008</v>
      </c>
      <c r="D4356" s="98" t="s">
        <v>13166</v>
      </c>
      <c r="E4356" s="98" t="s">
        <v>377</v>
      </c>
      <c r="F4356" s="122">
        <v>1.0332740381050172</v>
      </c>
      <c r="G4356" s="122">
        <v>1.045058541012311</v>
      </c>
      <c r="H4356" s="99">
        <v>13194.166666666668</v>
      </c>
      <c r="I4356" s="53">
        <v>13633.189871097282</v>
      </c>
      <c r="J4356" s="54">
        <v>12883.894476722046</v>
      </c>
      <c r="K4356" s="55">
        <v>0.97648413895449082</v>
      </c>
      <c r="L4356" s="121">
        <v>13788.676566539934</v>
      </c>
      <c r="M4356" s="54">
        <v>12909.58790680864</v>
      </c>
      <c r="N4356" s="120">
        <v>0.97843147149437038</v>
      </c>
      <c r="O4356" s="123">
        <v>13321.627462505552</v>
      </c>
      <c r="P4356" s="53">
        <v>13764.891802313805</v>
      </c>
      <c r="Q4356" s="54">
        <v>13008.460226688278</v>
      </c>
      <c r="R4356" s="55">
        <v>0.97649181853353118</v>
      </c>
      <c r="S4356" s="121">
        <v>13921.880559875586</v>
      </c>
      <c r="T4356" s="54">
        <v>13034.400812615617</v>
      </c>
      <c r="U4356" s="55">
        <v>0.978439072050442</v>
      </c>
    </row>
    <row r="4357" spans="1:21" ht="13" x14ac:dyDescent="0.3">
      <c r="A4357" s="44" t="s">
        <v>2963</v>
      </c>
      <c r="B4357" s="44" t="s">
        <v>9279</v>
      </c>
      <c r="C4357" s="98" t="s">
        <v>1008</v>
      </c>
      <c r="D4357" s="98" t="s">
        <v>13166</v>
      </c>
      <c r="E4357" s="98" t="s">
        <v>380</v>
      </c>
      <c r="F4357" s="122">
        <v>1.033007119174624</v>
      </c>
      <c r="G4357" s="122">
        <v>1.0437607644785634</v>
      </c>
      <c r="H4357" s="99">
        <v>3623</v>
      </c>
      <c r="I4357" s="53">
        <v>3742.5847927696627</v>
      </c>
      <c r="J4357" s="54">
        <v>3536.8881381498736</v>
      </c>
      <c r="K4357" s="55">
        <v>0.97623189018765488</v>
      </c>
      <c r="L4357" s="121">
        <v>3781.545249705835</v>
      </c>
      <c r="M4357" s="54">
        <v>3540.4551400615173</v>
      </c>
      <c r="N4357" s="120">
        <v>0.97721643391154223</v>
      </c>
      <c r="O4357" s="123">
        <v>3656.4772186524774</v>
      </c>
      <c r="P4357" s="53">
        <v>3777.1669979678372</v>
      </c>
      <c r="Q4357" s="54">
        <v>3569.5977395452405</v>
      </c>
      <c r="R4357" s="55">
        <v>0.97623956778287968</v>
      </c>
      <c r="S4357" s="121">
        <v>3816.4874570391607</v>
      </c>
      <c r="T4357" s="54">
        <v>3573.1973850386994</v>
      </c>
      <c r="U4357" s="55">
        <v>0.97722402502907724</v>
      </c>
    </row>
    <row r="4358" spans="1:21" ht="13" x14ac:dyDescent="0.3">
      <c r="A4358" s="44" t="s">
        <v>2962</v>
      </c>
      <c r="B4358" s="44" t="s">
        <v>9278</v>
      </c>
      <c r="C4358" s="98" t="s">
        <v>1008</v>
      </c>
      <c r="D4358" s="98" t="s">
        <v>13166</v>
      </c>
      <c r="E4358" s="98" t="s">
        <v>378</v>
      </c>
      <c r="F4358" s="122">
        <v>1.0345685532714695</v>
      </c>
      <c r="G4358" s="122">
        <v>1.0455194699933779</v>
      </c>
      <c r="H4358" s="99">
        <v>4765.5833333333339</v>
      </c>
      <c r="I4358" s="53">
        <v>4930.3226546612941</v>
      </c>
      <c r="J4358" s="54">
        <v>4659.3465960241638</v>
      </c>
      <c r="K4358" s="55">
        <v>0.97770750611659918</v>
      </c>
      <c r="L4358" s="121">
        <v>4982.5101608759423</v>
      </c>
      <c r="M4358" s="54">
        <v>4664.8532662287207</v>
      </c>
      <c r="N4358" s="120">
        <v>0.97886301422953892</v>
      </c>
      <c r="O4358" s="123">
        <v>4817.5392634882319</v>
      </c>
      <c r="P4358" s="53">
        <v>4984.0746261555205</v>
      </c>
      <c r="Q4358" s="54">
        <v>4710.1813419479176</v>
      </c>
      <c r="R4358" s="55">
        <v>0.97771519531683493</v>
      </c>
      <c r="S4358" s="121">
        <v>5036.831097434504</v>
      </c>
      <c r="T4358" s="54">
        <v>4715.7476367542267</v>
      </c>
      <c r="U4358" s="55">
        <v>0.97887061813787879</v>
      </c>
    </row>
    <row r="4359" spans="1:21" ht="13" x14ac:dyDescent="0.3">
      <c r="A4359" s="44" t="s">
        <v>2961</v>
      </c>
      <c r="B4359" s="44" t="s">
        <v>9277</v>
      </c>
      <c r="C4359" s="98" t="s">
        <v>1008</v>
      </c>
      <c r="D4359" s="98" t="s">
        <v>13166</v>
      </c>
      <c r="E4359" s="98" t="s">
        <v>379</v>
      </c>
      <c r="F4359" s="122">
        <v>1.0332209554501994</v>
      </c>
      <c r="G4359" s="122">
        <v>1.0455443885020219</v>
      </c>
      <c r="H4359" s="99">
        <v>31408</v>
      </c>
      <c r="I4359" s="53">
        <v>32451.403768779863</v>
      </c>
      <c r="J4359" s="54">
        <v>30667.838248541066</v>
      </c>
      <c r="K4359" s="55">
        <v>0.97643397378187291</v>
      </c>
      <c r="L4359" s="121">
        <v>32838.458154071501</v>
      </c>
      <c r="M4359" s="54">
        <v>30744.862294672148</v>
      </c>
      <c r="N4359" s="120">
        <v>0.97888634407387121</v>
      </c>
      <c r="O4359" s="123">
        <v>31702.124192272131</v>
      </c>
      <c r="P4359" s="53">
        <v>32755.299047740293</v>
      </c>
      <c r="Q4359" s="54">
        <v>30955.274548847927</v>
      </c>
      <c r="R4359" s="55">
        <v>0.9764416529663883</v>
      </c>
      <c r="S4359" s="121">
        <v>33145.978052824321</v>
      </c>
      <c r="T4359" s="54">
        <v>31033.017515740969</v>
      </c>
      <c r="U4359" s="55">
        <v>0.97889394816343989</v>
      </c>
    </row>
    <row r="4360" spans="1:21" ht="13" x14ac:dyDescent="0.3">
      <c r="A4360" s="44" t="s">
        <v>2960</v>
      </c>
      <c r="B4360" s="44" t="s">
        <v>9276</v>
      </c>
      <c r="C4360" s="98" t="s">
        <v>1008</v>
      </c>
      <c r="D4360" s="98" t="s">
        <v>13166</v>
      </c>
      <c r="E4360" s="98" t="s">
        <v>378</v>
      </c>
      <c r="F4360" s="122">
        <v>1.0345685532714695</v>
      </c>
      <c r="G4360" s="122">
        <v>1.0455194699933779</v>
      </c>
      <c r="H4360" s="99">
        <v>17920.166666666664</v>
      </c>
      <c r="I4360" s="53">
        <v>18539.640902716943</v>
      </c>
      <c r="J4360" s="54">
        <v>17520.681460860473</v>
      </c>
      <c r="K4360" s="55">
        <v>0.97770750611659907</v>
      </c>
      <c r="L4360" s="121">
        <v>18735.883155526328</v>
      </c>
      <c r="M4360" s="54">
        <v>17541.388358829041</v>
      </c>
      <c r="N4360" s="120">
        <v>0.97886301422953892</v>
      </c>
      <c r="O4360" s="123">
        <v>18085.128302570396</v>
      </c>
      <c r="P4360" s="53">
        <v>18710.30502371916</v>
      </c>
      <c r="Q4360" s="54">
        <v>17682.104750677634</v>
      </c>
      <c r="R4360" s="55">
        <v>0.97771519531683493</v>
      </c>
      <c r="S4360" s="121">
        <v>18908.353757665638</v>
      </c>
      <c r="T4360" s="54">
        <v>17703.000720639931</v>
      </c>
      <c r="U4360" s="55">
        <v>0.9788706181378789</v>
      </c>
    </row>
    <row r="4361" spans="1:21" ht="13" x14ac:dyDescent="0.3">
      <c r="A4361" s="44" t="s">
        <v>2959</v>
      </c>
      <c r="B4361" s="44" t="s">
        <v>9275</v>
      </c>
      <c r="C4361" s="98" t="s">
        <v>1008</v>
      </c>
      <c r="D4361" s="98" t="s">
        <v>13166</v>
      </c>
      <c r="E4361" s="98" t="s">
        <v>380</v>
      </c>
      <c r="F4361" s="122">
        <v>1.033007119174624</v>
      </c>
      <c r="G4361" s="122">
        <v>1.0437607644785634</v>
      </c>
      <c r="H4361" s="99">
        <v>11676.166666666668</v>
      </c>
      <c r="I4361" s="53">
        <v>12061.563291336106</v>
      </c>
      <c r="J4361" s="54">
        <v>11398.64625514609</v>
      </c>
      <c r="K4361" s="55">
        <v>0.97623189018765477</v>
      </c>
      <c r="L4361" s="121">
        <v>12187.12464617912</v>
      </c>
      <c r="M4361" s="54">
        <v>11410.141951756819</v>
      </c>
      <c r="N4361" s="120">
        <v>0.97721643391154211</v>
      </c>
      <c r="O4361" s="123">
        <v>11780.773331273531</v>
      </c>
      <c r="P4361" s="53">
        <v>12169.622720588108</v>
      </c>
      <c r="Q4361" s="54">
        <v>11500.857065070548</v>
      </c>
      <c r="R4361" s="55">
        <v>0.97623956778287968</v>
      </c>
      <c r="S4361" s="121">
        <v>12296.308978398733</v>
      </c>
      <c r="T4361" s="54">
        <v>11512.454732742332</v>
      </c>
      <c r="U4361" s="55">
        <v>0.97722402502907735</v>
      </c>
    </row>
    <row r="4362" spans="1:21" ht="13" x14ac:dyDescent="0.3">
      <c r="A4362" s="44" t="s">
        <v>2958</v>
      </c>
      <c r="B4362" s="44" t="s">
        <v>9274</v>
      </c>
      <c r="C4362" s="98" t="s">
        <v>1008</v>
      </c>
      <c r="D4362" s="98" t="s">
        <v>13166</v>
      </c>
      <c r="E4362" s="98" t="s">
        <v>380</v>
      </c>
      <c r="F4362" s="122">
        <v>1.033007119174624</v>
      </c>
      <c r="G4362" s="122">
        <v>1.0437607644785634</v>
      </c>
      <c r="H4362" s="99">
        <v>3244.5</v>
      </c>
      <c r="I4362" s="53">
        <v>3351.5915981620674</v>
      </c>
      <c r="J4362" s="54">
        <v>3167.3843677138461</v>
      </c>
      <c r="K4362" s="55">
        <v>0.97623189018765488</v>
      </c>
      <c r="L4362" s="121">
        <v>3386.4818003506989</v>
      </c>
      <c r="M4362" s="54">
        <v>3170.5787198259991</v>
      </c>
      <c r="N4362" s="120">
        <v>0.97721643391154234</v>
      </c>
      <c r="O4362" s="123">
        <v>3273.1196803777239</v>
      </c>
      <c r="P4362" s="53">
        <v>3381.1559317407587</v>
      </c>
      <c r="Q4362" s="54">
        <v>3195.3489420735868</v>
      </c>
      <c r="R4362" s="55">
        <v>0.97623956778287979</v>
      </c>
      <c r="S4362" s="121">
        <v>3416.3538998208842</v>
      </c>
      <c r="T4362" s="54">
        <v>3198.5711884606062</v>
      </c>
      <c r="U4362" s="55">
        <v>0.97722402502907724</v>
      </c>
    </row>
    <row r="4363" spans="1:21" ht="13" x14ac:dyDescent="0.3">
      <c r="A4363" s="44" t="s">
        <v>2957</v>
      </c>
      <c r="B4363" s="44" t="s">
        <v>9273</v>
      </c>
      <c r="C4363" s="98" t="s">
        <v>1008</v>
      </c>
      <c r="D4363" s="98" t="s">
        <v>13166</v>
      </c>
      <c r="E4363" s="98" t="s">
        <v>382</v>
      </c>
      <c r="F4363" s="122">
        <v>1.033531402998682</v>
      </c>
      <c r="G4363" s="122">
        <v>1.0442473175688975</v>
      </c>
      <c r="H4363" s="99">
        <v>17043.416666666668</v>
      </c>
      <c r="I4363" s="53">
        <v>17614.90633939112</v>
      </c>
      <c r="J4363" s="54">
        <v>16646.771345508387</v>
      </c>
      <c r="K4363" s="55">
        <v>0.97672735878516448</v>
      </c>
      <c r="L4363" s="121">
        <v>17797.542136375709</v>
      </c>
      <c r="M4363" s="54">
        <v>16662.870698716208</v>
      </c>
      <c r="N4363" s="120">
        <v>0.97767196710652926</v>
      </c>
      <c r="O4363" s="123">
        <v>17204.643036714428</v>
      </c>
      <c r="P4363" s="53">
        <v>17781.538855826966</v>
      </c>
      <c r="Q4363" s="54">
        <v>16804.37770941688</v>
      </c>
      <c r="R4363" s="55">
        <v>0.97673504027701197</v>
      </c>
      <c r="S4363" s="121">
        <v>17965.902340819452</v>
      </c>
      <c r="T4363" s="54">
        <v>16820.627864418526</v>
      </c>
      <c r="U4363" s="55">
        <v>0.97767956176269277</v>
      </c>
    </row>
    <row r="4364" spans="1:21" ht="13" x14ac:dyDescent="0.3">
      <c r="A4364" s="44" t="s">
        <v>2956</v>
      </c>
      <c r="B4364" s="44" t="s">
        <v>9272</v>
      </c>
      <c r="C4364" s="98" t="s">
        <v>1008</v>
      </c>
      <c r="D4364" s="98" t="s">
        <v>13166</v>
      </c>
      <c r="E4364" s="98" t="s">
        <v>381</v>
      </c>
      <c r="F4364" s="122">
        <v>1.0397848637462737</v>
      </c>
      <c r="G4364" s="122">
        <v>1.0523951269331195</v>
      </c>
      <c r="H4364" s="99">
        <v>5740.083333333333</v>
      </c>
      <c r="I4364" s="53">
        <v>5968.4517666422562</v>
      </c>
      <c r="J4364" s="54">
        <v>5640.4189685531737</v>
      </c>
      <c r="K4364" s="55">
        <v>0.98263712232165745</v>
      </c>
      <c r="L4364" s="121">
        <v>6040.8357281900171</v>
      </c>
      <c r="M4364" s="54">
        <v>5655.7059328594087</v>
      </c>
      <c r="N4364" s="120">
        <v>0.98530031785707095</v>
      </c>
      <c r="O4364" s="123">
        <v>5799.9503591389976</v>
      </c>
      <c r="P4364" s="53">
        <v>6030.7005939124938</v>
      </c>
      <c r="Q4364" s="54">
        <v>5699.2913523511315</v>
      </c>
      <c r="R4364" s="55">
        <v>0.9826448502909586</v>
      </c>
      <c r="S4364" s="121">
        <v>6103.8394944118772</v>
      </c>
      <c r="T4364" s="54">
        <v>5714.7373247359956</v>
      </c>
      <c r="U4364" s="55">
        <v>0.98530797177104601</v>
      </c>
    </row>
    <row r="4365" spans="1:21" ht="13" x14ac:dyDescent="0.3">
      <c r="A4365" s="44" t="s">
        <v>2955</v>
      </c>
      <c r="B4365" s="44" t="s">
        <v>9271</v>
      </c>
      <c r="C4365" s="98" t="s">
        <v>1008</v>
      </c>
      <c r="D4365" s="98" t="s">
        <v>13166</v>
      </c>
      <c r="E4365" s="98" t="s">
        <v>382</v>
      </c>
      <c r="F4365" s="122">
        <v>1.033531402998682</v>
      </c>
      <c r="G4365" s="122">
        <v>1.0442473175688975</v>
      </c>
      <c r="H4365" s="99">
        <v>19497.166666666672</v>
      </c>
      <c r="I4365" s="53">
        <v>20150.934019499142</v>
      </c>
      <c r="J4365" s="54">
        <v>19043.416102127489</v>
      </c>
      <c r="K4365" s="55">
        <v>0.97672735878516459</v>
      </c>
      <c r="L4365" s="121">
        <v>20359.863991860395</v>
      </c>
      <c r="M4365" s="54">
        <v>19061.833288003858</v>
      </c>
      <c r="N4365" s="120">
        <v>0.97767196710652926</v>
      </c>
      <c r="O4365" s="123">
        <v>19682.095764276004</v>
      </c>
      <c r="P4365" s="53">
        <v>20342.064049206594</v>
      </c>
      <c r="Q4365" s="54">
        <v>19224.192599056132</v>
      </c>
      <c r="R4365" s="55">
        <v>0.97673504027701208</v>
      </c>
      <c r="S4365" s="121">
        <v>20552.975705979377</v>
      </c>
      <c r="T4365" s="54">
        <v>19242.782761388717</v>
      </c>
      <c r="U4365" s="55">
        <v>0.97767956176269288</v>
      </c>
    </row>
    <row r="4366" spans="1:21" ht="13" x14ac:dyDescent="0.3">
      <c r="A4366" s="44" t="s">
        <v>2954</v>
      </c>
      <c r="B4366" s="44" t="s">
        <v>9270</v>
      </c>
      <c r="C4366" s="98" t="s">
        <v>1008</v>
      </c>
      <c r="D4366" s="98" t="s">
        <v>13166</v>
      </c>
      <c r="E4366" s="98" t="s">
        <v>379</v>
      </c>
      <c r="F4366" s="122">
        <v>1.0332209554501994</v>
      </c>
      <c r="G4366" s="122">
        <v>1.0455443885020219</v>
      </c>
      <c r="H4366" s="99">
        <v>12320.25</v>
      </c>
      <c r="I4366" s="53">
        <v>12729.54047638532</v>
      </c>
      <c r="J4366" s="54">
        <v>12029.910665486121</v>
      </c>
      <c r="K4366" s="55">
        <v>0.97643397378187302</v>
      </c>
      <c r="L4366" s="121">
        <v>12881.368252442035</v>
      </c>
      <c r="M4366" s="54">
        <v>12060.124480576113</v>
      </c>
      <c r="N4366" s="120">
        <v>0.97888634407387132</v>
      </c>
      <c r="O4366" s="123">
        <v>12427.432354991251</v>
      </c>
      <c r="P4366" s="53">
        <v>12840.283531616782</v>
      </c>
      <c r="Q4366" s="54">
        <v>12134.662590835633</v>
      </c>
      <c r="R4366" s="55">
        <v>0.9764416529663883</v>
      </c>
      <c r="S4366" s="121">
        <v>12993.43216224957</v>
      </c>
      <c r="T4366" s="54">
        <v>12165.138323511461</v>
      </c>
      <c r="U4366" s="55">
        <v>0.97889394816343978</v>
      </c>
    </row>
    <row r="4367" spans="1:21" ht="13" x14ac:dyDescent="0.3">
      <c r="A4367" s="44" t="s">
        <v>2953</v>
      </c>
      <c r="B4367" s="44" t="s">
        <v>9269</v>
      </c>
      <c r="C4367" s="98" t="s">
        <v>1008</v>
      </c>
      <c r="D4367" s="98" t="s">
        <v>13166</v>
      </c>
      <c r="E4367" s="98" t="s">
        <v>377</v>
      </c>
      <c r="F4367" s="122">
        <v>1.0332740381050172</v>
      </c>
      <c r="G4367" s="122">
        <v>1.045058541012311</v>
      </c>
      <c r="H4367" s="99">
        <v>11345.583333333336</v>
      </c>
      <c r="I4367" s="53">
        <v>11723.096705490318</v>
      </c>
      <c r="J4367" s="54">
        <v>11078.782172186426</v>
      </c>
      <c r="K4367" s="55">
        <v>0.97648413895449093</v>
      </c>
      <c r="L4367" s="121">
        <v>11856.798765266927</v>
      </c>
      <c r="M4367" s="54">
        <v>11100.875795795338</v>
      </c>
      <c r="N4367" s="120">
        <v>0.97843147149437026</v>
      </c>
      <c r="O4367" s="123">
        <v>11450.372052514747</v>
      </c>
      <c r="P4367" s="53">
        <v>11831.372168506747</v>
      </c>
      <c r="Q4367" s="54">
        <v>11181.194628445648</v>
      </c>
      <c r="R4367" s="55">
        <v>0.97649181853353118</v>
      </c>
      <c r="S4367" s="121">
        <v>11966.309111249202</v>
      </c>
      <c r="T4367" s="54">
        <v>11203.491405694846</v>
      </c>
      <c r="U4367" s="55">
        <v>0.97843907205044212</v>
      </c>
    </row>
    <row r="4368" spans="1:21" ht="13" x14ac:dyDescent="0.3">
      <c r="A4368" s="44" t="s">
        <v>2952</v>
      </c>
      <c r="B4368" s="44" t="s">
        <v>9268</v>
      </c>
      <c r="C4368" s="98" t="s">
        <v>1008</v>
      </c>
      <c r="D4368" s="98" t="s">
        <v>13166</v>
      </c>
      <c r="E4368" s="98" t="s">
        <v>380</v>
      </c>
      <c r="F4368" s="122">
        <v>1.033007119174624</v>
      </c>
      <c r="G4368" s="122">
        <v>1.0437607644785634</v>
      </c>
      <c r="H4368" s="99">
        <v>12064.083333333334</v>
      </c>
      <c r="I4368" s="53">
        <v>12462.283969649261</v>
      </c>
      <c r="J4368" s="54">
        <v>11777.342875881382</v>
      </c>
      <c r="K4368" s="55">
        <v>0.97623189018765466</v>
      </c>
      <c r="L4368" s="121">
        <v>12592.016842733095</v>
      </c>
      <c r="M4368" s="54">
        <v>11789.220493411673</v>
      </c>
      <c r="N4368" s="120">
        <v>0.97721643391154223</v>
      </c>
      <c r="O4368" s="123">
        <v>12180.205671824426</v>
      </c>
      <c r="P4368" s="53">
        <v>12582.239172005766</v>
      </c>
      <c r="Q4368" s="54">
        <v>11890.798720568459</v>
      </c>
      <c r="R4368" s="55">
        <v>0.97623956778287979</v>
      </c>
      <c r="S4368" s="121">
        <v>12713.220783529596</v>
      </c>
      <c r="T4368" s="54">
        <v>11902.789612302262</v>
      </c>
      <c r="U4368" s="55">
        <v>0.97722402502907735</v>
      </c>
    </row>
    <row r="4369" spans="1:21" ht="13" x14ac:dyDescent="0.3">
      <c r="A4369" s="44" t="s">
        <v>2951</v>
      </c>
      <c r="B4369" s="44" t="s">
        <v>9267</v>
      </c>
      <c r="C4369" s="98" t="s">
        <v>1008</v>
      </c>
      <c r="D4369" s="98" t="s">
        <v>13166</v>
      </c>
      <c r="E4369" s="98" t="s">
        <v>381</v>
      </c>
      <c r="F4369" s="122">
        <v>1.0397848637462737</v>
      </c>
      <c r="G4369" s="122">
        <v>1.0523951269331195</v>
      </c>
      <c r="H4369" s="99">
        <v>11527.666666666668</v>
      </c>
      <c r="I4369" s="53">
        <v>11986.293314312461</v>
      </c>
      <c r="J4369" s="54">
        <v>11327.513200416626</v>
      </c>
      <c r="K4369" s="55">
        <v>0.98263712232165734</v>
      </c>
      <c r="L4369" s="121">
        <v>12131.660224909359</v>
      </c>
      <c r="M4369" s="54">
        <v>11358.21363081703</v>
      </c>
      <c r="N4369" s="120">
        <v>0.98530031785707106</v>
      </c>
      <c r="O4369" s="123">
        <v>11641.104541423949</v>
      </c>
      <c r="P4369" s="53">
        <v>12104.244299460628</v>
      </c>
      <c r="Q4369" s="54">
        <v>11439.071429328933</v>
      </c>
      <c r="R4369" s="55">
        <v>0.98264485029095849</v>
      </c>
      <c r="S4369" s="121">
        <v>12251.04169151357</v>
      </c>
      <c r="T4369" s="54">
        <v>11470.073104885143</v>
      </c>
      <c r="U4369" s="55">
        <v>0.98530797177104601</v>
      </c>
    </row>
    <row r="4370" spans="1:21" ht="13" x14ac:dyDescent="0.3">
      <c r="A4370" s="44" t="s">
        <v>2950</v>
      </c>
      <c r="B4370" s="44" t="s">
        <v>9266</v>
      </c>
      <c r="C4370" s="98" t="s">
        <v>1008</v>
      </c>
      <c r="D4370" s="98" t="s">
        <v>13166</v>
      </c>
      <c r="E4370" s="98" t="s">
        <v>378</v>
      </c>
      <c r="F4370" s="122">
        <v>1.0345685532714695</v>
      </c>
      <c r="G4370" s="122">
        <v>1.0455194699933779</v>
      </c>
      <c r="H4370" s="99">
        <v>8844.4166666666661</v>
      </c>
      <c r="I4370" s="53">
        <v>9150.1553553634058</v>
      </c>
      <c r="J4370" s="54">
        <v>8647.2525622227513</v>
      </c>
      <c r="K4370" s="55">
        <v>0.97770750611659918</v>
      </c>
      <c r="L4370" s="121">
        <v>9247.0098257339305</v>
      </c>
      <c r="M4370" s="54">
        <v>8657.4723574353047</v>
      </c>
      <c r="N4370" s="120">
        <v>0.97886301422953903</v>
      </c>
      <c r="O4370" s="123">
        <v>8922.0175950927332</v>
      </c>
      <c r="P4370" s="53">
        <v>9230.4388356176842</v>
      </c>
      <c r="Q4370" s="54">
        <v>8723.1921756063293</v>
      </c>
      <c r="R4370" s="55">
        <v>0.97771519531683493</v>
      </c>
      <c r="S4370" s="121">
        <v>9328.1431072929463</v>
      </c>
      <c r="T4370" s="54">
        <v>8733.5008783454559</v>
      </c>
      <c r="U4370" s="55">
        <v>0.9788706181378789</v>
      </c>
    </row>
    <row r="4371" spans="1:21" ht="13" x14ac:dyDescent="0.3">
      <c r="A4371" s="44" t="s">
        <v>2949</v>
      </c>
      <c r="B4371" s="44" t="s">
        <v>9265</v>
      </c>
      <c r="C4371" s="98" t="s">
        <v>1008</v>
      </c>
      <c r="D4371" s="98" t="s">
        <v>13166</v>
      </c>
      <c r="E4371" s="98" t="s">
        <v>382</v>
      </c>
      <c r="F4371" s="122">
        <v>1.033531402998682</v>
      </c>
      <c r="G4371" s="122">
        <v>1.0442473175688975</v>
      </c>
      <c r="H4371" s="99">
        <v>13164.416666666666</v>
      </c>
      <c r="I4371" s="53">
        <v>13605.838027159232</v>
      </c>
      <c r="J4371" s="54">
        <v>12858.045920780733</v>
      </c>
      <c r="K4371" s="55">
        <v>0.97672735878516459</v>
      </c>
      <c r="L4371" s="121">
        <v>13746.906791525953</v>
      </c>
      <c r="M4371" s="54">
        <v>12870.481138309977</v>
      </c>
      <c r="N4371" s="120">
        <v>0.97767196710652915</v>
      </c>
      <c r="O4371" s="123">
        <v>13290.151488909394</v>
      </c>
      <c r="P4371" s="53">
        <v>13735.788914397548</v>
      </c>
      <c r="Q4371" s="54">
        <v>12980.956649807509</v>
      </c>
      <c r="R4371" s="55">
        <v>0.97673504027701208</v>
      </c>
      <c r="S4371" s="121">
        <v>13878.205042377926</v>
      </c>
      <c r="T4371" s="54">
        <v>12993.509483436737</v>
      </c>
      <c r="U4371" s="55">
        <v>0.97767956176269288</v>
      </c>
    </row>
    <row r="4372" spans="1:21" ht="13" x14ac:dyDescent="0.3">
      <c r="A4372" s="44" t="s">
        <v>2948</v>
      </c>
      <c r="B4372" s="44" t="s">
        <v>9264</v>
      </c>
      <c r="C4372" s="98" t="s">
        <v>1008</v>
      </c>
      <c r="D4372" s="98" t="s">
        <v>13166</v>
      </c>
      <c r="E4372" s="98" t="s">
        <v>382</v>
      </c>
      <c r="F4372" s="122">
        <v>1.033531402998682</v>
      </c>
      <c r="G4372" s="122">
        <v>1.0442473175688975</v>
      </c>
      <c r="H4372" s="99">
        <v>13072.416666666666</v>
      </c>
      <c r="I4372" s="53">
        <v>13510.753138083353</v>
      </c>
      <c r="J4372" s="54">
        <v>12768.187003772498</v>
      </c>
      <c r="K4372" s="55">
        <v>0.97672735878516459</v>
      </c>
      <c r="L4372" s="121">
        <v>13650.836038309615</v>
      </c>
      <c r="M4372" s="54">
        <v>12780.535317336178</v>
      </c>
      <c r="N4372" s="120">
        <v>0.97767196710652926</v>
      </c>
      <c r="O4372" s="123">
        <v>13195.35051838369</v>
      </c>
      <c r="P4372" s="53">
        <v>13637.80913432448</v>
      </c>
      <c r="Q4372" s="54">
        <v>12888.361220042785</v>
      </c>
      <c r="R4372" s="55">
        <v>0.97673504027701208</v>
      </c>
      <c r="S4372" s="121">
        <v>13779.20938320353</v>
      </c>
      <c r="T4372" s="54">
        <v>12900.824512118488</v>
      </c>
      <c r="U4372" s="55">
        <v>0.97767956176269288</v>
      </c>
    </row>
    <row r="4373" spans="1:21" ht="13" x14ac:dyDescent="0.3">
      <c r="A4373" s="44" t="s">
        <v>2947</v>
      </c>
      <c r="B4373" s="44" t="s">
        <v>9263</v>
      </c>
      <c r="C4373" s="98" t="s">
        <v>1008</v>
      </c>
      <c r="D4373" s="98" t="s">
        <v>13166</v>
      </c>
      <c r="E4373" s="98" t="s">
        <v>381</v>
      </c>
      <c r="F4373" s="122">
        <v>1.0397848637462737</v>
      </c>
      <c r="G4373" s="122">
        <v>1.0523951269331195</v>
      </c>
      <c r="H4373" s="99">
        <v>5110.9166666666661</v>
      </c>
      <c r="I4373" s="53">
        <v>5314.2537898685587</v>
      </c>
      <c r="J4373" s="54">
        <v>5022.1764457591307</v>
      </c>
      <c r="K4373" s="55">
        <v>0.98263712232165745</v>
      </c>
      <c r="L4373" s="121">
        <v>5378.7037941612625</v>
      </c>
      <c r="M4373" s="54">
        <v>5035.7878162076686</v>
      </c>
      <c r="N4373" s="120">
        <v>0.98530031785707117</v>
      </c>
      <c r="O4373" s="123">
        <v>5163.5242349529035</v>
      </c>
      <c r="P4373" s="53">
        <v>5368.9543430910871</v>
      </c>
      <c r="Q4373" s="54">
        <v>5073.9104988290319</v>
      </c>
      <c r="R4373" s="55">
        <v>0.98264485029095849</v>
      </c>
      <c r="S4373" s="121">
        <v>5434.0677426655002</v>
      </c>
      <c r="T4373" s="54">
        <v>5087.6615911320878</v>
      </c>
      <c r="U4373" s="55">
        <v>0.98530797177104612</v>
      </c>
    </row>
    <row r="4374" spans="1:21" ht="13" x14ac:dyDescent="0.3">
      <c r="A4374" s="44" t="s">
        <v>2946</v>
      </c>
      <c r="B4374" s="44" t="s">
        <v>9262</v>
      </c>
      <c r="C4374" s="98" t="s">
        <v>1008</v>
      </c>
      <c r="D4374" s="98" t="s">
        <v>13166</v>
      </c>
      <c r="E4374" s="98" t="s">
        <v>380</v>
      </c>
      <c r="F4374" s="122">
        <v>1.033007119174624</v>
      </c>
      <c r="G4374" s="122">
        <v>1.0437607644785634</v>
      </c>
      <c r="H4374" s="99">
        <v>7136.5833333333339</v>
      </c>
      <c r="I4374" s="53">
        <v>7372.1413899163026</v>
      </c>
      <c r="J4374" s="54">
        <v>6966.9602369817148</v>
      </c>
      <c r="K4374" s="55">
        <v>0.97623189018765477</v>
      </c>
      <c r="L4374" s="121">
        <v>7448.8856757649746</v>
      </c>
      <c r="M4374" s="54">
        <v>6973.9865153125475</v>
      </c>
      <c r="N4374" s="120">
        <v>0.97721643391154223</v>
      </c>
      <c r="O4374" s="123">
        <v>7204.9731834423637</v>
      </c>
      <c r="P4374" s="53">
        <v>7442.7885919582159</v>
      </c>
      <c r="Q4374" s="54">
        <v>7033.7799064910123</v>
      </c>
      <c r="R4374" s="55">
        <v>0.97623956778287979</v>
      </c>
      <c r="S4374" s="121">
        <v>7520.2683179973501</v>
      </c>
      <c r="T4374" s="54">
        <v>7040.8728945501116</v>
      </c>
      <c r="U4374" s="55">
        <v>0.97722402502907735</v>
      </c>
    </row>
    <row r="4375" spans="1:21" ht="13" x14ac:dyDescent="0.3">
      <c r="A4375" s="44" t="s">
        <v>2945</v>
      </c>
      <c r="B4375" s="44" t="s">
        <v>9261</v>
      </c>
      <c r="C4375" s="98" t="s">
        <v>1008</v>
      </c>
      <c r="D4375" s="98" t="s">
        <v>13166</v>
      </c>
      <c r="E4375" s="98" t="s">
        <v>380</v>
      </c>
      <c r="F4375" s="122">
        <v>1.033007119174624</v>
      </c>
      <c r="G4375" s="122">
        <v>1.0437607644785634</v>
      </c>
      <c r="H4375" s="99">
        <v>6442.3333333333339</v>
      </c>
      <c r="I4375" s="53">
        <v>6654.9761974293197</v>
      </c>
      <c r="J4375" s="54">
        <v>6289.2112472189356</v>
      </c>
      <c r="K4375" s="55">
        <v>0.97623189018765488</v>
      </c>
      <c r="L4375" s="121">
        <v>6724.254765025732</v>
      </c>
      <c r="M4375" s="54">
        <v>6295.5540060694593</v>
      </c>
      <c r="N4375" s="120">
        <v>0.97721643391154223</v>
      </c>
      <c r="O4375" s="123">
        <v>6502.7616597061569</v>
      </c>
      <c r="P4375" s="53">
        <v>6717.3990887722539</v>
      </c>
      <c r="Q4375" s="54">
        <v>6348.2532320666205</v>
      </c>
      <c r="R4375" s="55">
        <v>0.97623956778287979</v>
      </c>
      <c r="S4375" s="121">
        <v>6787.3274811567899</v>
      </c>
      <c r="T4375" s="54">
        <v>6354.6549229028133</v>
      </c>
      <c r="U4375" s="55">
        <v>0.97722402502907724</v>
      </c>
    </row>
    <row r="4376" spans="1:21" ht="13" x14ac:dyDescent="0.3">
      <c r="A4376" s="44" t="s">
        <v>2944</v>
      </c>
      <c r="B4376" s="44" t="s">
        <v>9260</v>
      </c>
      <c r="C4376" s="98" t="s">
        <v>1008</v>
      </c>
      <c r="D4376" s="98" t="s">
        <v>13166</v>
      </c>
      <c r="E4376" s="98" t="s">
        <v>377</v>
      </c>
      <c r="F4376" s="122">
        <v>1.0332740381050172</v>
      </c>
      <c r="G4376" s="122">
        <v>1.045058541012311</v>
      </c>
      <c r="H4376" s="99">
        <v>15325.916666666664</v>
      </c>
      <c r="I4376" s="53">
        <v>15835.871801827649</v>
      </c>
      <c r="J4376" s="54">
        <v>14965.514539938278</v>
      </c>
      <c r="K4376" s="55">
        <v>0.97648413895449082</v>
      </c>
      <c r="L4376" s="121">
        <v>16016.480111342924</v>
      </c>
      <c r="M4376" s="54">
        <v>14995.359196166761</v>
      </c>
      <c r="N4376" s="120">
        <v>0.97843147149437038</v>
      </c>
      <c r="O4376" s="123">
        <v>15466.857685034662</v>
      </c>
      <c r="P4376" s="53">
        <v>15981.502497011383</v>
      </c>
      <c r="Q4376" s="54">
        <v>15103.259987858819</v>
      </c>
      <c r="R4376" s="55">
        <v>0.97649181853353118</v>
      </c>
      <c r="S4376" s="121">
        <v>16163.771726367373</v>
      </c>
      <c r="T4376" s="54">
        <v>15133.377880881562</v>
      </c>
      <c r="U4376" s="55">
        <v>0.978439072050442</v>
      </c>
    </row>
    <row r="4377" spans="1:21" ht="13" x14ac:dyDescent="0.3">
      <c r="A4377" s="44" t="s">
        <v>2943</v>
      </c>
      <c r="B4377" s="44" t="s">
        <v>9259</v>
      </c>
      <c r="C4377" s="98" t="s">
        <v>1008</v>
      </c>
      <c r="D4377" s="98" t="s">
        <v>13166</v>
      </c>
      <c r="E4377" s="98" t="s">
        <v>377</v>
      </c>
      <c r="F4377" s="122">
        <v>1.0332740381050172</v>
      </c>
      <c r="G4377" s="122">
        <v>1.045058541012311</v>
      </c>
      <c r="H4377" s="99">
        <v>10520.833333333334</v>
      </c>
      <c r="I4377" s="53">
        <v>10870.903942563202</v>
      </c>
      <c r="J4377" s="54">
        <v>10273.426878583707</v>
      </c>
      <c r="K4377" s="55">
        <v>0.97648413895449082</v>
      </c>
      <c r="L4377" s="121">
        <v>10994.886733567022</v>
      </c>
      <c r="M4377" s="54">
        <v>10293.914439680355</v>
      </c>
      <c r="N4377" s="120">
        <v>0.97843147149437026</v>
      </c>
      <c r="O4377" s="123">
        <v>10624.078212199</v>
      </c>
      <c r="P4377" s="53">
        <v>10977.584195462392</v>
      </c>
      <c r="Q4377" s="54">
        <v>10374.325453672669</v>
      </c>
      <c r="R4377" s="55">
        <v>0.97649181853353129</v>
      </c>
      <c r="S4377" s="121">
        <v>11102.783676041368</v>
      </c>
      <c r="T4377" s="54">
        <v>10395.01322733531</v>
      </c>
      <c r="U4377" s="55">
        <v>0.97843907205044223</v>
      </c>
    </row>
    <row r="4378" spans="1:21" ht="13" x14ac:dyDescent="0.3">
      <c r="A4378" s="44" t="s">
        <v>2942</v>
      </c>
      <c r="B4378" s="44" t="s">
        <v>9258</v>
      </c>
      <c r="C4378" s="98" t="s">
        <v>1008</v>
      </c>
      <c r="D4378" s="98" t="s">
        <v>13166</v>
      </c>
      <c r="E4378" s="98" t="s">
        <v>382</v>
      </c>
      <c r="F4378" s="122">
        <v>1.033531402998682</v>
      </c>
      <c r="G4378" s="122">
        <v>1.0442473175688975</v>
      </c>
      <c r="H4378" s="99">
        <v>7858.833333333333</v>
      </c>
      <c r="I4378" s="53">
        <v>8122.3510409328082</v>
      </c>
      <c r="J4378" s="54">
        <v>7675.9375247994767</v>
      </c>
      <c r="K4378" s="55">
        <v>0.97672735878516448</v>
      </c>
      <c r="L4378" s="121">
        <v>8206.5656275543715</v>
      </c>
      <c r="M4378" s="54">
        <v>7683.3610441623632</v>
      </c>
      <c r="N4378" s="120">
        <v>0.97767196710652937</v>
      </c>
      <c r="O4378" s="123">
        <v>7932.3189321730515</v>
      </c>
      <c r="P4378" s="53">
        <v>8198.3007150018202</v>
      </c>
      <c r="Q4378" s="54">
        <v>7747.7738517061507</v>
      </c>
      <c r="R4378" s="55">
        <v>0.97673504027701208</v>
      </c>
      <c r="S4378" s="121">
        <v>8283.3027670226911</v>
      </c>
      <c r="T4378" s="54">
        <v>7755.2660973688617</v>
      </c>
      <c r="U4378" s="55">
        <v>0.97767956176269299</v>
      </c>
    </row>
    <row r="4379" spans="1:21" ht="13" x14ac:dyDescent="0.3">
      <c r="A4379" s="44" t="s">
        <v>2941</v>
      </c>
      <c r="B4379" s="44" t="s">
        <v>9257</v>
      </c>
      <c r="C4379" s="98" t="s">
        <v>1008</v>
      </c>
      <c r="D4379" s="98" t="s">
        <v>13166</v>
      </c>
      <c r="E4379" s="98" t="s">
        <v>379</v>
      </c>
      <c r="F4379" s="122">
        <v>1.0332209554501994</v>
      </c>
      <c r="G4379" s="122">
        <v>1.0455443885020219</v>
      </c>
      <c r="H4379" s="99">
        <v>39884.5</v>
      </c>
      <c r="I4379" s="53">
        <v>41209.501197653481</v>
      </c>
      <c r="J4379" s="54">
        <v>38944.580827303114</v>
      </c>
      <c r="K4379" s="55">
        <v>0.97643397378187302</v>
      </c>
      <c r="L4379" s="121">
        <v>41701.015163208896</v>
      </c>
      <c r="M4379" s="54">
        <v>39042.392390214321</v>
      </c>
      <c r="N4379" s="120">
        <v>0.97888634407387132</v>
      </c>
      <c r="O4379" s="123">
        <v>40217.661555058978</v>
      </c>
      <c r="P4379" s="53">
        <v>41553.730697890787</v>
      </c>
      <c r="Q4379" s="54">
        <v>39270.199927264555</v>
      </c>
      <c r="R4379" s="55">
        <v>0.9764416529663883</v>
      </c>
      <c r="S4379" s="121">
        <v>42049.350357565418</v>
      </c>
      <c r="T4379" s="54">
        <v>39368.825505532674</v>
      </c>
      <c r="U4379" s="55">
        <v>0.97889394816343989</v>
      </c>
    </row>
    <row r="4380" spans="1:21" ht="13" x14ac:dyDescent="0.3">
      <c r="A4380" s="44" t="s">
        <v>2940</v>
      </c>
      <c r="B4380" s="44" t="s">
        <v>9256</v>
      </c>
      <c r="C4380" s="98" t="s">
        <v>1008</v>
      </c>
      <c r="D4380" s="98" t="s">
        <v>13166</v>
      </c>
      <c r="E4380" s="98" t="s">
        <v>378</v>
      </c>
      <c r="F4380" s="122">
        <v>1.0345685532714695</v>
      </c>
      <c r="G4380" s="122">
        <v>1.0455194699933779</v>
      </c>
      <c r="H4380" s="99">
        <v>9643.6666666666679</v>
      </c>
      <c r="I4380" s="53">
        <v>9977.0342715656298</v>
      </c>
      <c r="J4380" s="54">
        <v>9428.685286486445</v>
      </c>
      <c r="K4380" s="55">
        <v>0.97770750611659918</v>
      </c>
      <c r="L4380" s="121">
        <v>10082.641262126139</v>
      </c>
      <c r="M4380" s="54">
        <v>9439.8286215582648</v>
      </c>
      <c r="N4380" s="120">
        <v>0.97886301422953892</v>
      </c>
      <c r="O4380" s="123">
        <v>9729.8212439476447</v>
      </c>
      <c r="P4380" s="53">
        <v>10066.167087940925</v>
      </c>
      <c r="Q4380" s="54">
        <v>9512.9940779241624</v>
      </c>
      <c r="R4380" s="55">
        <v>0.97771519531683504</v>
      </c>
      <c r="S4380" s="121">
        <v>10172.71755010245</v>
      </c>
      <c r="T4380" s="54">
        <v>9524.2361354340974</v>
      </c>
      <c r="U4380" s="55">
        <v>0.97887061813787901</v>
      </c>
    </row>
    <row r="4381" spans="1:21" ht="13" x14ac:dyDescent="0.3">
      <c r="A4381" s="44" t="s">
        <v>2939</v>
      </c>
      <c r="B4381" s="44" t="s">
        <v>9255</v>
      </c>
      <c r="C4381" s="98" t="s">
        <v>1008</v>
      </c>
      <c r="D4381" s="98" t="s">
        <v>13166</v>
      </c>
      <c r="E4381" s="98" t="s">
        <v>379</v>
      </c>
      <c r="F4381" s="122">
        <v>1.0332209554501994</v>
      </c>
      <c r="G4381" s="122">
        <v>1.0455443885020219</v>
      </c>
      <c r="H4381" s="99">
        <v>9272.5</v>
      </c>
      <c r="I4381" s="53">
        <v>9580.541309411974</v>
      </c>
      <c r="J4381" s="54">
        <v>9053.9840218924164</v>
      </c>
      <c r="K4381" s="55">
        <v>0.97643397378187291</v>
      </c>
      <c r="L4381" s="121">
        <v>9694.8103423849989</v>
      </c>
      <c r="M4381" s="54">
        <v>9076.7236254249729</v>
      </c>
      <c r="N4381" s="120">
        <v>0.97888634407387143</v>
      </c>
      <c r="O4381" s="123">
        <v>9358.3605049883081</v>
      </c>
      <c r="P4381" s="53">
        <v>9669.2541824114305</v>
      </c>
      <c r="Q4381" s="54">
        <v>9137.893000546148</v>
      </c>
      <c r="R4381" s="55">
        <v>0.9764416529663883</v>
      </c>
      <c r="S4381" s="121">
        <v>9784.5813115694727</v>
      </c>
      <c r="T4381" s="54">
        <v>9160.8424630648078</v>
      </c>
      <c r="U4381" s="55">
        <v>0.97889394816343989</v>
      </c>
    </row>
    <row r="4382" spans="1:21" ht="13" x14ac:dyDescent="0.3">
      <c r="A4382" s="44" t="s">
        <v>2938</v>
      </c>
      <c r="B4382" s="44" t="s">
        <v>9254</v>
      </c>
      <c r="C4382" s="98" t="s">
        <v>1008</v>
      </c>
      <c r="D4382" s="98" t="s">
        <v>13166</v>
      </c>
      <c r="E4382" s="98" t="s">
        <v>381</v>
      </c>
      <c r="F4382" s="122">
        <v>1.0397848637462737</v>
      </c>
      <c r="G4382" s="122">
        <v>1.0523951269331195</v>
      </c>
      <c r="H4382" s="99">
        <v>7851.75</v>
      </c>
      <c r="I4382" s="53">
        <v>8164.1308039198038</v>
      </c>
      <c r="J4382" s="54">
        <v>7715.4210251890727</v>
      </c>
      <c r="K4382" s="55">
        <v>0.98263712232165734</v>
      </c>
      <c r="L4382" s="121">
        <v>8263.1434378971207</v>
      </c>
      <c r="M4382" s="54">
        <v>7736.3317707342567</v>
      </c>
      <c r="N4382" s="120">
        <v>0.98530031785707095</v>
      </c>
      <c r="O4382" s="123">
        <v>7925.5243762523423</v>
      </c>
      <c r="P4382" s="53">
        <v>8240.8402836793121</v>
      </c>
      <c r="Q4382" s="54">
        <v>7787.9757141798245</v>
      </c>
      <c r="R4382" s="55">
        <v>0.98264485029095838</v>
      </c>
      <c r="S4382" s="121">
        <v>8340.7832319576173</v>
      </c>
      <c r="T4382" s="54">
        <v>7809.0823483871809</v>
      </c>
      <c r="U4382" s="55">
        <v>0.98530797177104612</v>
      </c>
    </row>
    <row r="4383" spans="1:21" ht="13" x14ac:dyDescent="0.3">
      <c r="A4383" s="44" t="s">
        <v>2937</v>
      </c>
      <c r="B4383" s="44" t="s">
        <v>9253</v>
      </c>
      <c r="C4383" s="98" t="s">
        <v>1008</v>
      </c>
      <c r="D4383" s="98" t="s">
        <v>13166</v>
      </c>
      <c r="E4383" s="98" t="s">
        <v>377</v>
      </c>
      <c r="F4383" s="122">
        <v>1.0332740381050172</v>
      </c>
      <c r="G4383" s="122">
        <v>1.045058541012311</v>
      </c>
      <c r="H4383" s="99">
        <v>13748.833333333334</v>
      </c>
      <c r="I4383" s="53">
        <v>14206.312537566197</v>
      </c>
      <c r="J4383" s="54">
        <v>13425.517679128801</v>
      </c>
      <c r="K4383" s="55">
        <v>0.97648413895449071</v>
      </c>
      <c r="L4383" s="121">
        <v>14368.335703954763</v>
      </c>
      <c r="M4383" s="54">
        <v>13452.291229664184</v>
      </c>
      <c r="N4383" s="120">
        <v>0.97843147149437049</v>
      </c>
      <c r="O4383" s="123">
        <v>13873.835409695686</v>
      </c>
      <c r="P4383" s="53">
        <v>14335.473937780636</v>
      </c>
      <c r="Q4383" s="54">
        <v>13547.686769248639</v>
      </c>
      <c r="R4383" s="55">
        <v>0.97649181853353118</v>
      </c>
      <c r="S4383" s="121">
        <v>14498.970191501512</v>
      </c>
      <c r="T4383" s="54">
        <v>13574.702644043213</v>
      </c>
      <c r="U4383" s="55">
        <v>0.97843907205044212</v>
      </c>
    </row>
    <row r="4384" spans="1:21" ht="13" x14ac:dyDescent="0.3">
      <c r="A4384" s="44" t="s">
        <v>2936</v>
      </c>
      <c r="B4384" s="44" t="s">
        <v>9252</v>
      </c>
      <c r="C4384" s="98" t="s">
        <v>1008</v>
      </c>
      <c r="D4384" s="98" t="s">
        <v>13166</v>
      </c>
      <c r="E4384" s="98" t="s">
        <v>382</v>
      </c>
      <c r="F4384" s="122">
        <v>1.033531402998682</v>
      </c>
      <c r="G4384" s="122">
        <v>1.0442473175688975</v>
      </c>
      <c r="H4384" s="99">
        <v>9229.6666666666661</v>
      </c>
      <c r="I4384" s="53">
        <v>9539.1503392101677</v>
      </c>
      <c r="J4384" s="54">
        <v>9014.8679458008064</v>
      </c>
      <c r="K4384" s="55">
        <v>0.97672735878516459</v>
      </c>
      <c r="L4384" s="121">
        <v>9638.0546587217341</v>
      </c>
      <c r="M4384" s="54">
        <v>9023.586365737563</v>
      </c>
      <c r="N4384" s="120">
        <v>0.97767196710652937</v>
      </c>
      <c r="O4384" s="123">
        <v>9316.8617979333194</v>
      </c>
      <c r="P4384" s="53">
        <v>9629.2692455628458</v>
      </c>
      <c r="Q4384" s="54">
        <v>9100.1053834597551</v>
      </c>
      <c r="R4384" s="55">
        <v>0.97673504027701197</v>
      </c>
      <c r="S4384" s="121">
        <v>9729.1079406520039</v>
      </c>
      <c r="T4384" s="54">
        <v>9108.9053596070225</v>
      </c>
      <c r="U4384" s="55">
        <v>0.97767956176269288</v>
      </c>
    </row>
    <row r="4385" spans="1:21" ht="13" x14ac:dyDescent="0.3">
      <c r="A4385" s="44" t="s">
        <v>2935</v>
      </c>
      <c r="B4385" s="44" t="s">
        <v>10036</v>
      </c>
      <c r="C4385" s="98" t="s">
        <v>1008</v>
      </c>
      <c r="D4385" s="98" t="s">
        <v>13166</v>
      </c>
      <c r="E4385" s="98" t="s">
        <v>382</v>
      </c>
      <c r="F4385" s="122">
        <v>1.033531402998682</v>
      </c>
      <c r="G4385" s="122">
        <v>1.0442473175688975</v>
      </c>
      <c r="H4385" s="99">
        <v>8259.75</v>
      </c>
      <c r="I4385" s="53">
        <v>8536.7110059183633</v>
      </c>
      <c r="J4385" s="54">
        <v>8067.5238017257625</v>
      </c>
      <c r="K4385" s="55">
        <v>0.97672735878516448</v>
      </c>
      <c r="L4385" s="121">
        <v>8625.2217812897015</v>
      </c>
      <c r="M4385" s="54">
        <v>8075.3260303081552</v>
      </c>
      <c r="N4385" s="120">
        <v>0.97767196710652926</v>
      </c>
      <c r="O4385" s="123">
        <v>8339.3136516505765</v>
      </c>
      <c r="P4385" s="53">
        <v>8618.9425384364822</v>
      </c>
      <c r="Q4385" s="54">
        <v>8145.2998554275628</v>
      </c>
      <c r="R4385" s="55">
        <v>0.97673504027701208</v>
      </c>
      <c r="S4385" s="121">
        <v>8708.3059111018028</v>
      </c>
      <c r="T4385" s="54">
        <v>8153.1765163473783</v>
      </c>
      <c r="U4385" s="55">
        <v>0.97767956176269299</v>
      </c>
    </row>
    <row r="4386" spans="1:21" ht="13" x14ac:dyDescent="0.3">
      <c r="A4386" s="44" t="s">
        <v>2934</v>
      </c>
      <c r="B4386" s="44" t="s">
        <v>9251</v>
      </c>
      <c r="C4386" s="98" t="s">
        <v>1008</v>
      </c>
      <c r="D4386" s="98" t="s">
        <v>13166</v>
      </c>
      <c r="E4386" s="98" t="s">
        <v>378</v>
      </c>
      <c r="F4386" s="122">
        <v>1.0345685532714695</v>
      </c>
      <c r="G4386" s="122">
        <v>1.0455194699933779</v>
      </c>
      <c r="H4386" s="99">
        <v>10945.666666666666</v>
      </c>
      <c r="I4386" s="53">
        <v>11324.042527925079</v>
      </c>
      <c r="J4386" s="54">
        <v>10701.660459450253</v>
      </c>
      <c r="K4386" s="55">
        <v>0.97770750611659896</v>
      </c>
      <c r="L4386" s="121">
        <v>11443.907612057516</v>
      </c>
      <c r="M4386" s="54">
        <v>10714.308266085123</v>
      </c>
      <c r="N4386" s="120">
        <v>0.97886301422953903</v>
      </c>
      <c r="O4386" s="123">
        <v>11053.277715315868</v>
      </c>
      <c r="P4386" s="53">
        <v>11435.373534842111</v>
      </c>
      <c r="Q4386" s="54">
        <v>10806.957580321274</v>
      </c>
      <c r="R4386" s="55">
        <v>0.97771519531683504</v>
      </c>
      <c r="S4386" s="121">
        <v>11556.417058606661</v>
      </c>
      <c r="T4386" s="54">
        <v>10819.728789640885</v>
      </c>
      <c r="U4386" s="55">
        <v>0.9788706181378789</v>
      </c>
    </row>
    <row r="4387" spans="1:21" ht="13" x14ac:dyDescent="0.3">
      <c r="A4387" s="44" t="s">
        <v>2933</v>
      </c>
      <c r="B4387" s="44" t="s">
        <v>9250</v>
      </c>
      <c r="C4387" s="98" t="s">
        <v>1008</v>
      </c>
      <c r="D4387" s="98" t="s">
        <v>13166</v>
      </c>
      <c r="E4387" s="98" t="s">
        <v>381</v>
      </c>
      <c r="F4387" s="122">
        <v>1.0397848637462737</v>
      </c>
      <c r="G4387" s="122">
        <v>1.0523951269331195</v>
      </c>
      <c r="H4387" s="99">
        <v>4829.666666666667</v>
      </c>
      <c r="I4387" s="53">
        <v>5021.8142969399196</v>
      </c>
      <c r="J4387" s="54">
        <v>4745.8097551061646</v>
      </c>
      <c r="K4387" s="55">
        <v>0.98263712232165734</v>
      </c>
      <c r="L4387" s="121">
        <v>5082.7176647113238</v>
      </c>
      <c r="M4387" s="54">
        <v>4758.6721018103681</v>
      </c>
      <c r="N4387" s="120">
        <v>0.98530031785707106</v>
      </c>
      <c r="O4387" s="123">
        <v>4875.0975858894672</v>
      </c>
      <c r="P4387" s="53">
        <v>5069.0526790938675</v>
      </c>
      <c r="Q4387" s="54">
        <v>4790.4895374401685</v>
      </c>
      <c r="R4387" s="55">
        <v>0.98264485029095849</v>
      </c>
      <c r="S4387" s="121">
        <v>5130.5289427134903</v>
      </c>
      <c r="T4387" s="54">
        <v>4803.4725145386737</v>
      </c>
      <c r="U4387" s="55">
        <v>0.98530797177104601</v>
      </c>
    </row>
    <row r="4388" spans="1:21" ht="13" x14ac:dyDescent="0.3">
      <c r="A4388" s="44" t="s">
        <v>2932</v>
      </c>
      <c r="B4388" s="44" t="s">
        <v>9249</v>
      </c>
      <c r="C4388" s="98" t="s">
        <v>1008</v>
      </c>
      <c r="D4388" s="98" t="s">
        <v>13166</v>
      </c>
      <c r="E4388" s="98" t="s">
        <v>378</v>
      </c>
      <c r="F4388" s="122">
        <v>1.0345685532714695</v>
      </c>
      <c r="G4388" s="122">
        <v>1.0455194699933779</v>
      </c>
      <c r="H4388" s="99">
        <v>9382.5833333333321</v>
      </c>
      <c r="I4388" s="53">
        <v>9706.9256651156666</v>
      </c>
      <c r="J4388" s="54">
        <v>9173.4221517645001</v>
      </c>
      <c r="K4388" s="55">
        <v>0.97770750611659918</v>
      </c>
      <c r="L4388" s="121">
        <v>9809.673553835366</v>
      </c>
      <c r="M4388" s="54">
        <v>9184.2638029264999</v>
      </c>
      <c r="N4388" s="120">
        <v>0.97886301422953892</v>
      </c>
      <c r="O4388" s="123">
        <v>9470.6081017107845</v>
      </c>
      <c r="P4388" s="53">
        <v>9797.9933223879834</v>
      </c>
      <c r="Q4388" s="54">
        <v>9259.5574499333597</v>
      </c>
      <c r="R4388" s="55">
        <v>0.97771519531683504</v>
      </c>
      <c r="S4388" s="121">
        <v>9901.7051630156493</v>
      </c>
      <c r="T4388" s="54">
        <v>9270.5000066632383</v>
      </c>
      <c r="U4388" s="55">
        <v>0.97887061813787879</v>
      </c>
    </row>
    <row r="4389" spans="1:21" ht="13" x14ac:dyDescent="0.3">
      <c r="A4389" s="44" t="s">
        <v>2931</v>
      </c>
      <c r="B4389" s="44" t="s">
        <v>9248</v>
      </c>
      <c r="C4389" s="98" t="s">
        <v>1008</v>
      </c>
      <c r="D4389" s="98" t="s">
        <v>13166</v>
      </c>
      <c r="E4389" s="98" t="s">
        <v>379</v>
      </c>
      <c r="F4389" s="122">
        <v>1.0332209554501994</v>
      </c>
      <c r="G4389" s="122">
        <v>1.0455443885020219</v>
      </c>
      <c r="H4389" s="99">
        <v>10003.25</v>
      </c>
      <c r="I4389" s="53">
        <v>10335.567522607207</v>
      </c>
      <c r="J4389" s="54">
        <v>9767.51314823352</v>
      </c>
      <c r="K4389" s="55">
        <v>0.97643397378187291</v>
      </c>
      <c r="L4389" s="121">
        <v>10458.84190428285</v>
      </c>
      <c r="M4389" s="54">
        <v>9792.0448213569525</v>
      </c>
      <c r="N4389" s="120">
        <v>0.97888634407387121</v>
      </c>
      <c r="O4389" s="123">
        <v>10091.865948948103</v>
      </c>
      <c r="P4389" s="53">
        <v>10427.127378047493</v>
      </c>
      <c r="Q4389" s="54">
        <v>9854.1182687060955</v>
      </c>
      <c r="R4389" s="55">
        <v>0.97644165296638841</v>
      </c>
      <c r="S4389" s="121">
        <v>10551.493812437322</v>
      </c>
      <c r="T4389" s="54">
        <v>9878.8665031019882</v>
      </c>
      <c r="U4389" s="55">
        <v>0.97889394816343989</v>
      </c>
    </row>
    <row r="4390" spans="1:21" ht="13" x14ac:dyDescent="0.3">
      <c r="A4390" s="44" t="s">
        <v>2930</v>
      </c>
      <c r="B4390" s="44" t="s">
        <v>9247</v>
      </c>
      <c r="C4390" s="98" t="s">
        <v>1008</v>
      </c>
      <c r="D4390" s="98" t="s">
        <v>13166</v>
      </c>
      <c r="E4390" s="98" t="s">
        <v>381</v>
      </c>
      <c r="F4390" s="122">
        <v>1.0397848637462737</v>
      </c>
      <c r="G4390" s="122">
        <v>1.0523951269331195</v>
      </c>
      <c r="H4390" s="99">
        <v>5475.5</v>
      </c>
      <c r="I4390" s="53">
        <v>5693.3420214427215</v>
      </c>
      <c r="J4390" s="54">
        <v>5380.4295632722351</v>
      </c>
      <c r="K4390" s="55">
        <v>0.98263712232165745</v>
      </c>
      <c r="L4390" s="121">
        <v>5762.389517522296</v>
      </c>
      <c r="M4390" s="54">
        <v>5395.0118904263927</v>
      </c>
      <c r="N4390" s="120">
        <v>0.98530031785707106</v>
      </c>
      <c r="O4390" s="123">
        <v>5531.3245042861745</v>
      </c>
      <c r="P4390" s="53">
        <v>5751.3874960256244</v>
      </c>
      <c r="Q4390" s="54">
        <v>5435.3275394249977</v>
      </c>
      <c r="R4390" s="55">
        <v>0.98264485029095838</v>
      </c>
      <c r="S4390" s="121">
        <v>5821.1389537965233</v>
      </c>
      <c r="T4390" s="54">
        <v>5450.0581285256976</v>
      </c>
      <c r="U4390" s="55">
        <v>0.98530797177104612</v>
      </c>
    </row>
    <row r="4391" spans="1:21" ht="13" x14ac:dyDescent="0.3">
      <c r="A4391" s="44" t="s">
        <v>2929</v>
      </c>
      <c r="B4391" s="44" t="s">
        <v>13415</v>
      </c>
      <c r="C4391" s="98" t="s">
        <v>1008</v>
      </c>
      <c r="D4391" s="98" t="s">
        <v>13166</v>
      </c>
      <c r="E4391" s="98" t="s">
        <v>380</v>
      </c>
      <c r="F4391" s="122">
        <v>1.033007119174624</v>
      </c>
      <c r="G4391" s="122">
        <v>1.0437607644785634</v>
      </c>
      <c r="H4391" s="99">
        <v>10369.083333333332</v>
      </c>
      <c r="I4391" s="53">
        <v>10711.336902648272</v>
      </c>
      <c r="J4391" s="54">
        <v>10122.629822013307</v>
      </c>
      <c r="K4391" s="55">
        <v>0.97623189018765477</v>
      </c>
      <c r="L4391" s="121">
        <v>10822.842346941929</v>
      </c>
      <c r="M4391" s="54">
        <v>10132.838637931605</v>
      </c>
      <c r="N4391" s="120">
        <v>0.97721643391154211</v>
      </c>
      <c r="O4391" s="123">
        <v>10471.052473172269</v>
      </c>
      <c r="P4391" s="53">
        <v>10816.671750038007</v>
      </c>
      <c r="Q4391" s="54">
        <v>10222.255740641551</v>
      </c>
      <c r="R4391" s="55">
        <v>0.97623956778287979</v>
      </c>
      <c r="S4391" s="121">
        <v>10929.27373429344</v>
      </c>
      <c r="T4391" s="54">
        <v>10232.564044124079</v>
      </c>
      <c r="U4391" s="55">
        <v>0.97722402502907735</v>
      </c>
    </row>
    <row r="4392" spans="1:21" ht="13" x14ac:dyDescent="0.3">
      <c r="A4392" s="44" t="s">
        <v>2928</v>
      </c>
      <c r="B4392" s="44" t="s">
        <v>7725</v>
      </c>
      <c r="C4392" s="98" t="s">
        <v>1008</v>
      </c>
      <c r="D4392" s="98" t="s">
        <v>13166</v>
      </c>
      <c r="E4392" s="98" t="s">
        <v>378</v>
      </c>
      <c r="F4392" s="122">
        <v>1.0345685532714695</v>
      </c>
      <c r="G4392" s="122">
        <v>1.0455194699933779</v>
      </c>
      <c r="H4392" s="99">
        <v>3504.75</v>
      </c>
      <c r="I4392" s="53">
        <v>3625.9041370781824</v>
      </c>
      <c r="J4392" s="54">
        <v>3426.6203820621508</v>
      </c>
      <c r="K4392" s="55">
        <v>0.97770750611659918</v>
      </c>
      <c r="L4392" s="121">
        <v>3664.2843624592911</v>
      </c>
      <c r="M4392" s="54">
        <v>3430.6701491209765</v>
      </c>
      <c r="N4392" s="120">
        <v>0.97886301422953892</v>
      </c>
      <c r="O4392" s="123">
        <v>3535.7688501137518</v>
      </c>
      <c r="P4392" s="53">
        <v>3657.9952639645112</v>
      </c>
      <c r="Q4392" s="54">
        <v>3456.9749318841477</v>
      </c>
      <c r="R4392" s="55">
        <v>0.97771519531683493</v>
      </c>
      <c r="S4392" s="121">
        <v>3696.7151741900248</v>
      </c>
      <c r="T4392" s="54">
        <v>3461.0602399035051</v>
      </c>
      <c r="U4392" s="55">
        <v>0.97887061813787879</v>
      </c>
    </row>
    <row r="4393" spans="1:21" ht="13" x14ac:dyDescent="0.3">
      <c r="A4393" s="44" t="s">
        <v>2927</v>
      </c>
      <c r="B4393" s="44" t="s">
        <v>9246</v>
      </c>
      <c r="C4393" s="98" t="s">
        <v>1008</v>
      </c>
      <c r="D4393" s="98" t="s">
        <v>13166</v>
      </c>
      <c r="E4393" s="98" t="s">
        <v>380</v>
      </c>
      <c r="F4393" s="122">
        <v>1.033007119174624</v>
      </c>
      <c r="G4393" s="122">
        <v>1.0437607644785634</v>
      </c>
      <c r="H4393" s="99">
        <v>3060.583333333333</v>
      </c>
      <c r="I4393" s="53">
        <v>3161.6043721605342</v>
      </c>
      <c r="J4393" s="54">
        <v>2987.8390525768332</v>
      </c>
      <c r="K4393" s="55">
        <v>0.97623189018765488</v>
      </c>
      <c r="L4393" s="121">
        <v>3194.5167997503495</v>
      </c>
      <c r="M4393" s="54">
        <v>2990.8523306891007</v>
      </c>
      <c r="N4393" s="120">
        <v>0.97721643391154223</v>
      </c>
      <c r="O4393" s="123">
        <v>3089.7225254197738</v>
      </c>
      <c r="P4393" s="53">
        <v>3191.7053650328244</v>
      </c>
      <c r="Q4393" s="54">
        <v>3016.3093827848274</v>
      </c>
      <c r="R4393" s="55">
        <v>0.97623956778287968</v>
      </c>
      <c r="S4393" s="121">
        <v>3224.9311451587805</v>
      </c>
      <c r="T4393" s="54">
        <v>3019.3510825137168</v>
      </c>
      <c r="U4393" s="55">
        <v>0.97722402502907724</v>
      </c>
    </row>
    <row r="4394" spans="1:21" ht="13" x14ac:dyDescent="0.3">
      <c r="A4394" s="44" t="s">
        <v>2926</v>
      </c>
      <c r="B4394" s="44" t="s">
        <v>9245</v>
      </c>
      <c r="C4394" s="98" t="s">
        <v>1008</v>
      </c>
      <c r="D4394" s="98" t="s">
        <v>13166</v>
      </c>
      <c r="E4394" s="98" t="s">
        <v>381</v>
      </c>
      <c r="F4394" s="122">
        <v>1.0397848637462737</v>
      </c>
      <c r="G4394" s="122">
        <v>1.0523951269331195</v>
      </c>
      <c r="H4394" s="99">
        <v>5098.0833333333339</v>
      </c>
      <c r="I4394" s="53">
        <v>5300.909884117149</v>
      </c>
      <c r="J4394" s="54">
        <v>5009.56593602267</v>
      </c>
      <c r="K4394" s="55">
        <v>0.98263712232165734</v>
      </c>
      <c r="L4394" s="121">
        <v>5365.198056698955</v>
      </c>
      <c r="M4394" s="54">
        <v>5023.14312879517</v>
      </c>
      <c r="N4394" s="120">
        <v>0.98530031785707106</v>
      </c>
      <c r="O4394" s="123">
        <v>5149.7604304287288</v>
      </c>
      <c r="P4394" s="53">
        <v>5354.6429474792876</v>
      </c>
      <c r="Q4394" s="54">
        <v>5060.3855671929405</v>
      </c>
      <c r="R4394" s="55">
        <v>0.9826448502909586</v>
      </c>
      <c r="S4394" s="121">
        <v>5419.5827818561984</v>
      </c>
      <c r="T4394" s="54">
        <v>5074.1000048125197</v>
      </c>
      <c r="U4394" s="55">
        <v>0.98530797177104601</v>
      </c>
    </row>
    <row r="4395" spans="1:21" ht="13" x14ac:dyDescent="0.3">
      <c r="A4395" s="44" t="s">
        <v>2925</v>
      </c>
      <c r="B4395" s="44" t="s">
        <v>13416</v>
      </c>
      <c r="C4395" s="98" t="s">
        <v>1008</v>
      </c>
      <c r="D4395" s="98" t="s">
        <v>13166</v>
      </c>
      <c r="E4395" s="98" t="s">
        <v>378</v>
      </c>
      <c r="F4395" s="122">
        <v>1.0345685532714695</v>
      </c>
      <c r="G4395" s="122">
        <v>1.0455194699933779</v>
      </c>
      <c r="H4395" s="99">
        <v>9665</v>
      </c>
      <c r="I4395" s="53">
        <v>9999.1050673687532</v>
      </c>
      <c r="J4395" s="54">
        <v>9449.543046616931</v>
      </c>
      <c r="K4395" s="55">
        <v>0.97770750611659918</v>
      </c>
      <c r="L4395" s="121">
        <v>10104.945677485997</v>
      </c>
      <c r="M4395" s="54">
        <v>9460.7110325284939</v>
      </c>
      <c r="N4395" s="120">
        <v>0.97886301422953892</v>
      </c>
      <c r="O4395" s="123">
        <v>9752.3097099121296</v>
      </c>
      <c r="P4395" s="53">
        <v>10089.432947639096</v>
      </c>
      <c r="Q4395" s="54">
        <v>9534.9813928170042</v>
      </c>
      <c r="R4395" s="55">
        <v>0.97771519531683504</v>
      </c>
      <c r="S4395" s="121">
        <v>10196.229679118602</v>
      </c>
      <c r="T4395" s="54">
        <v>9546.2494340137237</v>
      </c>
      <c r="U4395" s="55">
        <v>0.97887061813787879</v>
      </c>
    </row>
    <row r="4396" spans="1:21" ht="13" x14ac:dyDescent="0.3">
      <c r="A4396" s="44" t="s">
        <v>2924</v>
      </c>
      <c r="B4396" s="44" t="s">
        <v>13417</v>
      </c>
      <c r="C4396" s="98" t="s">
        <v>1008</v>
      </c>
      <c r="D4396" s="98" t="s">
        <v>13166</v>
      </c>
      <c r="E4396" s="98" t="s">
        <v>378</v>
      </c>
      <c r="F4396" s="122">
        <v>1.0345685532714695</v>
      </c>
      <c r="G4396" s="122">
        <v>1.0455194699933779</v>
      </c>
      <c r="H4396" s="99">
        <v>14815.666666666666</v>
      </c>
      <c r="I4396" s="53">
        <v>15327.822829085668</v>
      </c>
      <c r="J4396" s="54">
        <v>14485.388508121494</v>
      </c>
      <c r="K4396" s="55">
        <v>0.97770750611659918</v>
      </c>
      <c r="L4396" s="121">
        <v>15490.067960931889</v>
      </c>
      <c r="M4396" s="54">
        <v>14502.50813115344</v>
      </c>
      <c r="N4396" s="120">
        <v>0.97886301422953903</v>
      </c>
      <c r="O4396" s="123">
        <v>14954.451282006874</v>
      </c>
      <c r="P4396" s="53">
        <v>15471.405027794523</v>
      </c>
      <c r="Q4396" s="54">
        <v>14621.194256043444</v>
      </c>
      <c r="R4396" s="55">
        <v>0.97771519531683493</v>
      </c>
      <c r="S4396" s="121">
        <v>15635.169978405616</v>
      </c>
      <c r="T4396" s="54">
        <v>14638.472970330862</v>
      </c>
      <c r="U4396" s="55">
        <v>0.97887061813787879</v>
      </c>
    </row>
    <row r="4397" spans="1:21" ht="13" x14ac:dyDescent="0.3">
      <c r="A4397" s="44" t="s">
        <v>2923</v>
      </c>
      <c r="B4397" s="44" t="s">
        <v>13418</v>
      </c>
      <c r="C4397" s="98" t="s">
        <v>1008</v>
      </c>
      <c r="D4397" s="98" t="s">
        <v>13166</v>
      </c>
      <c r="E4397" s="98" t="s">
        <v>378</v>
      </c>
      <c r="F4397" s="122">
        <v>1.0345685532714695</v>
      </c>
      <c r="G4397" s="122">
        <v>1.0455194699933779</v>
      </c>
      <c r="H4397" s="99">
        <v>8273.5833333333321</v>
      </c>
      <c r="I4397" s="53">
        <v>8559.5891395376075</v>
      </c>
      <c r="J4397" s="54">
        <v>8089.1445274811913</v>
      </c>
      <c r="K4397" s="55">
        <v>0.97770750611659907</v>
      </c>
      <c r="L4397" s="121">
        <v>8650.1924616127108</v>
      </c>
      <c r="M4397" s="54">
        <v>8098.7047201459427</v>
      </c>
      <c r="N4397" s="120">
        <v>0.97886301422953903</v>
      </c>
      <c r="O4397" s="123">
        <v>8349.3404148466507</v>
      </c>
      <c r="P4397" s="53">
        <v>8637.9650337589101</v>
      </c>
      <c r="Q4397" s="54">
        <v>8163.2769944685369</v>
      </c>
      <c r="R4397" s="55">
        <v>0.97771519531683493</v>
      </c>
      <c r="S4397" s="121">
        <v>8729.3979653247607</v>
      </c>
      <c r="T4397" s="54">
        <v>8172.9240129245154</v>
      </c>
      <c r="U4397" s="55">
        <v>0.9788706181378789</v>
      </c>
    </row>
    <row r="4398" spans="1:21" ht="13" x14ac:dyDescent="0.3">
      <c r="A4398" s="44" t="s">
        <v>2922</v>
      </c>
      <c r="B4398" s="44" t="s">
        <v>9244</v>
      </c>
      <c r="C4398" s="98" t="s">
        <v>1008</v>
      </c>
      <c r="D4398" s="98" t="s">
        <v>13166</v>
      </c>
      <c r="E4398" s="98" t="s">
        <v>379</v>
      </c>
      <c r="F4398" s="122">
        <v>1.0332209554501994</v>
      </c>
      <c r="G4398" s="122">
        <v>1.0455443885020219</v>
      </c>
      <c r="H4398" s="99">
        <v>4478.4166666666661</v>
      </c>
      <c r="I4398" s="53">
        <v>4627.1939472374297</v>
      </c>
      <c r="J4398" s="54">
        <v>4372.8781820843024</v>
      </c>
      <c r="K4398" s="55">
        <v>0.97643397378187302</v>
      </c>
      <c r="L4398" s="121">
        <v>4682.3834152072623</v>
      </c>
      <c r="M4398" s="54">
        <v>4383.8609180728254</v>
      </c>
      <c r="N4398" s="120">
        <v>0.97888634407387121</v>
      </c>
      <c r="O4398" s="123">
        <v>4519.7882933948367</v>
      </c>
      <c r="P4398" s="53">
        <v>4669.9399789340396</v>
      </c>
      <c r="Q4398" s="54">
        <v>4413.3095522605854</v>
      </c>
      <c r="R4398" s="55">
        <v>0.9764416529663883</v>
      </c>
      <c r="S4398" s="121">
        <v>4725.6392873761015</v>
      </c>
      <c r="T4398" s="54">
        <v>4424.3934073841674</v>
      </c>
      <c r="U4398" s="55">
        <v>0.97889394816343978</v>
      </c>
    </row>
    <row r="4399" spans="1:21" ht="13" x14ac:dyDescent="0.3">
      <c r="A4399" s="44" t="s">
        <v>2921</v>
      </c>
      <c r="B4399" s="44" t="s">
        <v>9243</v>
      </c>
      <c r="C4399" s="98" t="s">
        <v>1008</v>
      </c>
      <c r="D4399" s="98" t="s">
        <v>13166</v>
      </c>
      <c r="E4399" s="98" t="s">
        <v>377</v>
      </c>
      <c r="F4399" s="122">
        <v>1.0332740381050172</v>
      </c>
      <c r="G4399" s="122">
        <v>1.045058541012311</v>
      </c>
      <c r="H4399" s="99">
        <v>11214.833333333334</v>
      </c>
      <c r="I4399" s="53">
        <v>11587.996125008083</v>
      </c>
      <c r="J4399" s="54">
        <v>10951.106871018123</v>
      </c>
      <c r="K4399" s="55">
        <v>0.97648413895449082</v>
      </c>
      <c r="L4399" s="121">
        <v>11720.157361029567</v>
      </c>
      <c r="M4399" s="54">
        <v>10972.94588089745</v>
      </c>
      <c r="N4399" s="120">
        <v>0.97843147149437049</v>
      </c>
      <c r="O4399" s="123">
        <v>11312.119297256058</v>
      </c>
      <c r="P4399" s="53">
        <v>11688.519185801457</v>
      </c>
      <c r="Q4399" s="54">
        <v>11046.19194404582</v>
      </c>
      <c r="R4399" s="55">
        <v>0.97649181853353129</v>
      </c>
      <c r="S4399" s="121">
        <v>11821.826888547625</v>
      </c>
      <c r="T4399" s="54">
        <v>11068.219508131117</v>
      </c>
      <c r="U4399" s="55">
        <v>0.978439072050442</v>
      </c>
    </row>
    <row r="4400" spans="1:21" ht="13" x14ac:dyDescent="0.3">
      <c r="A4400" s="44" t="s">
        <v>2920</v>
      </c>
      <c r="B4400" s="44" t="s">
        <v>9242</v>
      </c>
      <c r="C4400" s="98" t="s">
        <v>1008</v>
      </c>
      <c r="D4400" s="98" t="s">
        <v>13166</v>
      </c>
      <c r="E4400" s="98" t="s">
        <v>380</v>
      </c>
      <c r="F4400" s="122">
        <v>1.033007119174624</v>
      </c>
      <c r="G4400" s="122">
        <v>1.0437607644785634</v>
      </c>
      <c r="H4400" s="99">
        <v>3830.5</v>
      </c>
      <c r="I4400" s="53">
        <v>3956.9337699983971</v>
      </c>
      <c r="J4400" s="54">
        <v>3739.456255363812</v>
      </c>
      <c r="K4400" s="55">
        <v>0.97623189018765488</v>
      </c>
      <c r="L4400" s="121">
        <v>3998.1256083351368</v>
      </c>
      <c r="M4400" s="54">
        <v>3743.2275500981623</v>
      </c>
      <c r="N4400" s="120">
        <v>0.97721643391154211</v>
      </c>
      <c r="O4400" s="123">
        <v>3866.4967142335427</v>
      </c>
      <c r="P4400" s="53">
        <v>3994.118632068541</v>
      </c>
      <c r="Q4400" s="54">
        <v>3774.6270811372783</v>
      </c>
      <c r="R4400" s="55">
        <v>0.97623956778287968</v>
      </c>
      <c r="S4400" s="121">
        <v>4035.6975663022558</v>
      </c>
      <c r="T4400" s="54">
        <v>3778.4334818450047</v>
      </c>
      <c r="U4400" s="55">
        <v>0.97722402502907735</v>
      </c>
    </row>
    <row r="4401" spans="1:21" ht="13" x14ac:dyDescent="0.3">
      <c r="A4401" s="44" t="s">
        <v>2919</v>
      </c>
      <c r="B4401" s="44" t="s">
        <v>9241</v>
      </c>
      <c r="C4401" s="98" t="s">
        <v>1008</v>
      </c>
      <c r="D4401" s="98" t="s">
        <v>13166</v>
      </c>
      <c r="E4401" s="98" t="s">
        <v>377</v>
      </c>
      <c r="F4401" s="122">
        <v>1.0332740381050172</v>
      </c>
      <c r="G4401" s="122">
        <v>1.045058541012311</v>
      </c>
      <c r="H4401" s="99">
        <v>11829.75</v>
      </c>
      <c r="I4401" s="53">
        <v>12223.373552272828</v>
      </c>
      <c r="J4401" s="54">
        <v>11551.563242796889</v>
      </c>
      <c r="K4401" s="55">
        <v>0.97648413895449093</v>
      </c>
      <c r="L4401" s="121">
        <v>12362.781275540387</v>
      </c>
      <c r="M4401" s="54">
        <v>11574.59969991053</v>
      </c>
      <c r="N4401" s="120">
        <v>0.9784314714943706</v>
      </c>
      <c r="O4401" s="123">
        <v>11948.955003702002</v>
      </c>
      <c r="P4401" s="53">
        <v>12346.544987810317</v>
      </c>
      <c r="Q4401" s="54">
        <v>11668.056801140305</v>
      </c>
      <c r="R4401" s="55">
        <v>0.97649181853353118</v>
      </c>
      <c r="S4401" s="121">
        <v>12487.357482790567</v>
      </c>
      <c r="T4401" s="54">
        <v>11691.324445794673</v>
      </c>
      <c r="U4401" s="55">
        <v>0.978439072050442</v>
      </c>
    </row>
    <row r="4402" spans="1:21" ht="13" x14ac:dyDescent="0.3">
      <c r="A4402" s="44" t="s">
        <v>2918</v>
      </c>
      <c r="B4402" s="44" t="s">
        <v>9240</v>
      </c>
      <c r="C4402" s="98" t="s">
        <v>1008</v>
      </c>
      <c r="D4402" s="98" t="s">
        <v>13166</v>
      </c>
      <c r="E4402" s="98" t="s">
        <v>378</v>
      </c>
      <c r="F4402" s="122">
        <v>1.0345685532714695</v>
      </c>
      <c r="G4402" s="122">
        <v>1.0455194699933779</v>
      </c>
      <c r="H4402" s="99">
        <v>3272.8333333333339</v>
      </c>
      <c r="I4402" s="53">
        <v>3385.9704467653082</v>
      </c>
      <c r="J4402" s="54">
        <v>3199.8737162686102</v>
      </c>
      <c r="K4402" s="55">
        <v>0.97770750611659918</v>
      </c>
      <c r="L4402" s="121">
        <v>3421.8109720433276</v>
      </c>
      <c r="M4402" s="54">
        <v>3203.6555017375767</v>
      </c>
      <c r="N4402" s="120">
        <v>0.97886301422953903</v>
      </c>
      <c r="O4402" s="123">
        <v>3302.9071722707477</v>
      </c>
      <c r="P4402" s="53">
        <v>3417.0838948061078</v>
      </c>
      <c r="Q4402" s="54">
        <v>3229.3025310500693</v>
      </c>
      <c r="R4402" s="55">
        <v>0.97771519531683504</v>
      </c>
      <c r="S4402" s="121">
        <v>3453.2537561898384</v>
      </c>
      <c r="T4402" s="54">
        <v>3233.1187853727001</v>
      </c>
      <c r="U4402" s="55">
        <v>0.97887061813787879</v>
      </c>
    </row>
    <row r="4403" spans="1:21" ht="13" x14ac:dyDescent="0.3">
      <c r="A4403" s="44" t="s">
        <v>2917</v>
      </c>
      <c r="B4403" s="44" t="s">
        <v>13419</v>
      </c>
      <c r="C4403" s="98" t="s">
        <v>1008</v>
      </c>
      <c r="D4403" s="98" t="s">
        <v>13166</v>
      </c>
      <c r="E4403" s="98" t="s">
        <v>382</v>
      </c>
      <c r="F4403" s="122">
        <v>1.033531402998682</v>
      </c>
      <c r="G4403" s="122">
        <v>1.0442473175688975</v>
      </c>
      <c r="H4403" s="99">
        <v>468.16666666666663</v>
      </c>
      <c r="I4403" s="53">
        <v>483.86495183721621</v>
      </c>
      <c r="J4403" s="54">
        <v>457.27119180458777</v>
      </c>
      <c r="K4403" s="55">
        <v>0.97672735878516437</v>
      </c>
      <c r="L4403" s="121">
        <v>488.88178584183885</v>
      </c>
      <c r="M4403" s="54">
        <v>457.71342593370679</v>
      </c>
      <c r="N4403" s="120">
        <v>0.97767196710652937</v>
      </c>
      <c r="O4403" s="123">
        <v>472.48954361834706</v>
      </c>
      <c r="P4403" s="53">
        <v>488.33278091807716</v>
      </c>
      <c r="Q4403" s="54">
        <v>461.49709341653329</v>
      </c>
      <c r="R4403" s="55">
        <v>0.97673504027701208</v>
      </c>
      <c r="S4403" s="121">
        <v>493.39593850281153</v>
      </c>
      <c r="T4403" s="54">
        <v>461.94336994224034</v>
      </c>
      <c r="U4403" s="55">
        <v>0.97767956176269288</v>
      </c>
    </row>
    <row r="4404" spans="1:21" ht="13" x14ac:dyDescent="0.3">
      <c r="A4404" s="44" t="s">
        <v>2916</v>
      </c>
      <c r="B4404" s="44" t="s">
        <v>9239</v>
      </c>
      <c r="C4404" s="98" t="s">
        <v>1008</v>
      </c>
      <c r="D4404" s="98" t="s">
        <v>13166</v>
      </c>
      <c r="E4404" s="98" t="s">
        <v>379</v>
      </c>
      <c r="F4404" s="122">
        <v>1.0332209554501994</v>
      </c>
      <c r="G4404" s="122">
        <v>1.0455443885020219</v>
      </c>
      <c r="H4404" s="99">
        <v>6735.0000000000009</v>
      </c>
      <c r="I4404" s="53">
        <v>6958.7431349570943</v>
      </c>
      <c r="J4404" s="54">
        <v>6576.2828134209158</v>
      </c>
      <c r="K4404" s="55">
        <v>0.97643397378187302</v>
      </c>
      <c r="L4404" s="121">
        <v>7041.7414565611189</v>
      </c>
      <c r="M4404" s="54">
        <v>6592.7995273375245</v>
      </c>
      <c r="N4404" s="120">
        <v>0.97888634407387132</v>
      </c>
      <c r="O4404" s="123">
        <v>6789.2723707350915</v>
      </c>
      <c r="P4404" s="53">
        <v>7014.8184857025517</v>
      </c>
      <c r="Q4404" s="54">
        <v>6629.3283361196027</v>
      </c>
      <c r="R4404" s="55">
        <v>0.9764416529663883</v>
      </c>
      <c r="S4404" s="121">
        <v>7098.4856292338936</v>
      </c>
      <c r="T4404" s="54">
        <v>6645.9776361458307</v>
      </c>
      <c r="U4404" s="55">
        <v>0.97889394816343978</v>
      </c>
    </row>
    <row r="4405" spans="1:21" ht="13" x14ac:dyDescent="0.3">
      <c r="A4405" s="44" t="s">
        <v>2915</v>
      </c>
      <c r="B4405" s="44" t="s">
        <v>9238</v>
      </c>
      <c r="C4405" s="98" t="s">
        <v>1192</v>
      </c>
      <c r="D4405" s="98" t="s">
        <v>13166</v>
      </c>
      <c r="E4405" s="98" t="s">
        <v>246</v>
      </c>
      <c r="F4405" s="122">
        <v>1.0246435462142054</v>
      </c>
      <c r="G4405" s="122">
        <v>1.0404239856591935</v>
      </c>
      <c r="H4405" s="99">
        <v>17017.333333333336</v>
      </c>
      <c r="I4405" s="53">
        <v>17436.700773775872</v>
      </c>
      <c r="J4405" s="54">
        <v>16478.360157498824</v>
      </c>
      <c r="K4405" s="55">
        <v>0.96832798857040792</v>
      </c>
      <c r="L4405" s="121">
        <v>17705.241771957717</v>
      </c>
      <c r="M4405" s="54">
        <v>16576.454887703858</v>
      </c>
      <c r="N4405" s="120">
        <v>0.97409238938947673</v>
      </c>
      <c r="O4405" s="123">
        <v>17177.931647875546</v>
      </c>
      <c r="P4405" s="53">
        <v>17601.256800304429</v>
      </c>
      <c r="Q4405" s="54">
        <v>16634.002817806304</v>
      </c>
      <c r="R4405" s="55">
        <v>0.96833560400524055</v>
      </c>
      <c r="S4405" s="121">
        <v>17872.332110463874</v>
      </c>
      <c r="T4405" s="54">
        <v>16733.022466474049</v>
      </c>
      <c r="U4405" s="55">
        <v>0.97409995623911327</v>
      </c>
    </row>
    <row r="4406" spans="1:21" ht="13" x14ac:dyDescent="0.3">
      <c r="A4406" s="44" t="s">
        <v>2914</v>
      </c>
      <c r="B4406" s="44" t="s">
        <v>9237</v>
      </c>
      <c r="C4406" s="98" t="s">
        <v>1192</v>
      </c>
      <c r="D4406" s="98" t="s">
        <v>13166</v>
      </c>
      <c r="E4406" s="98" t="s">
        <v>295</v>
      </c>
      <c r="F4406" s="122">
        <v>1.0344229746991274</v>
      </c>
      <c r="G4406" s="122">
        <v>1.0484291830026395</v>
      </c>
      <c r="H4406" s="99">
        <v>11958.416666666664</v>
      </c>
      <c r="I4406" s="53">
        <v>12370.060941024954</v>
      </c>
      <c r="J4406" s="54">
        <v>11690.188528266943</v>
      </c>
      <c r="K4406" s="55">
        <v>0.97756992870574655</v>
      </c>
      <c r="L4406" s="121">
        <v>12537.553015838479</v>
      </c>
      <c r="M4406" s="54">
        <v>11738.228974563268</v>
      </c>
      <c r="N4406" s="120">
        <v>0.98158722026159573</v>
      </c>
      <c r="O4406" s="123">
        <v>12085.631153443917</v>
      </c>
      <c r="P4406" s="53">
        <v>12501.654528861904</v>
      </c>
      <c r="Q4406" s="54">
        <v>11814.642500797621</v>
      </c>
      <c r="R4406" s="55">
        <v>0.97757761682400213</v>
      </c>
      <c r="S4406" s="121">
        <v>12670.928396276455</v>
      </c>
      <c r="T4406" s="54">
        <v>11863.193242802541</v>
      </c>
      <c r="U4406" s="55">
        <v>0.9815948453318476</v>
      </c>
    </row>
    <row r="4407" spans="1:21" ht="13" x14ac:dyDescent="0.3">
      <c r="A4407" s="44" t="s">
        <v>2913</v>
      </c>
      <c r="B4407" s="44" t="s">
        <v>9236</v>
      </c>
      <c r="C4407" s="98" t="s">
        <v>1192</v>
      </c>
      <c r="D4407" s="98" t="s">
        <v>13166</v>
      </c>
      <c r="E4407" s="98" t="s">
        <v>246</v>
      </c>
      <c r="F4407" s="122">
        <v>1.0246435462142054</v>
      </c>
      <c r="G4407" s="122">
        <v>1.0404239856591935</v>
      </c>
      <c r="H4407" s="99">
        <v>3914.833333333333</v>
      </c>
      <c r="I4407" s="53">
        <v>4011.3087095042447</v>
      </c>
      <c r="J4407" s="54">
        <v>3790.8426872550522</v>
      </c>
      <c r="K4407" s="55">
        <v>0.96832798857040803</v>
      </c>
      <c r="L4407" s="121">
        <v>4073.0864998581324</v>
      </c>
      <c r="M4407" s="54">
        <v>3813.4093557282363</v>
      </c>
      <c r="N4407" s="120">
        <v>0.97409238938947673</v>
      </c>
      <c r="O4407" s="123">
        <v>3960.0353442318219</v>
      </c>
      <c r="P4407" s="53">
        <v>4057.6246582472854</v>
      </c>
      <c r="Q4407" s="54">
        <v>3834.6432169388218</v>
      </c>
      <c r="R4407" s="55">
        <v>0.96833560400524055</v>
      </c>
      <c r="S4407" s="121">
        <v>4120.1157561969485</v>
      </c>
      <c r="T4407" s="54">
        <v>3857.4702555215599</v>
      </c>
      <c r="U4407" s="55">
        <v>0.97409995623911338</v>
      </c>
    </row>
    <row r="4408" spans="1:21" ht="13" x14ac:dyDescent="0.3">
      <c r="A4408" s="44" t="s">
        <v>2912</v>
      </c>
      <c r="B4408" s="44" t="s">
        <v>9235</v>
      </c>
      <c r="C4408" s="98" t="s">
        <v>1192</v>
      </c>
      <c r="D4408" s="98" t="s">
        <v>13166</v>
      </c>
      <c r="E4408" s="98" t="s">
        <v>293</v>
      </c>
      <c r="F4408" s="122">
        <v>1.0246595201464421</v>
      </c>
      <c r="G4408" s="122">
        <v>1.0415751879237554</v>
      </c>
      <c r="H4408" s="99">
        <v>12582.916666666666</v>
      </c>
      <c r="I4408" s="53">
        <v>12893.205353709334</v>
      </c>
      <c r="J4408" s="54">
        <v>12184.580337729052</v>
      </c>
      <c r="K4408" s="55">
        <v>0.96834308455742668</v>
      </c>
      <c r="L4408" s="121">
        <v>13106.053791712286</v>
      </c>
      <c r="M4408" s="54">
        <v>12270.485330408264</v>
      </c>
      <c r="N4408" s="120">
        <v>0.9751701974562017</v>
      </c>
      <c r="O4408" s="123">
        <v>12714.169263871359</v>
      </c>
      <c r="P4408" s="53">
        <v>13027.694576979071</v>
      </c>
      <c r="Q4408" s="54">
        <v>12311.774707999359</v>
      </c>
      <c r="R4408" s="55">
        <v>0.9683507001109819</v>
      </c>
      <c r="S4408" s="121">
        <v>13242.763240311246</v>
      </c>
      <c r="T4408" s="54">
        <v>12398.575264197761</v>
      </c>
      <c r="U4408" s="55">
        <v>0.97517777267836203</v>
      </c>
    </row>
    <row r="4409" spans="1:21" ht="13" x14ac:dyDescent="0.3">
      <c r="A4409" s="44" t="s">
        <v>2911</v>
      </c>
      <c r="B4409" s="44" t="s">
        <v>9234</v>
      </c>
      <c r="C4409" s="98" t="s">
        <v>1192</v>
      </c>
      <c r="D4409" s="98" t="s">
        <v>13166</v>
      </c>
      <c r="E4409" s="98" t="s">
        <v>246</v>
      </c>
      <c r="F4409" s="122">
        <v>1.0246435462142054</v>
      </c>
      <c r="G4409" s="122">
        <v>1.0404239856591935</v>
      </c>
      <c r="H4409" s="99">
        <v>10492.166666666668</v>
      </c>
      <c r="I4409" s="53">
        <v>10750.730860803813</v>
      </c>
      <c r="J4409" s="54">
        <v>10159.858644078817</v>
      </c>
      <c r="K4409" s="55">
        <v>0.96832798857040803</v>
      </c>
      <c r="L4409" s="121">
        <v>10916.30186153387</v>
      </c>
      <c r="M4409" s="54">
        <v>10220.339698205957</v>
      </c>
      <c r="N4409" s="120">
        <v>0.97409238938947684</v>
      </c>
      <c r="O4409" s="123">
        <v>10583.040384225391</v>
      </c>
      <c r="P4409" s="53">
        <v>10843.844029020851</v>
      </c>
      <c r="Q4409" s="54">
        <v>10247.934802670747</v>
      </c>
      <c r="R4409" s="55">
        <v>0.96833560400524055</v>
      </c>
      <c r="S4409" s="121">
        <v>11010.849056947984</v>
      </c>
      <c r="T4409" s="54">
        <v>10308.939175150723</v>
      </c>
      <c r="U4409" s="55">
        <v>0.97409995623911338</v>
      </c>
    </row>
    <row r="4410" spans="1:21" ht="13" x14ac:dyDescent="0.3">
      <c r="A4410" s="44" t="s">
        <v>2910</v>
      </c>
      <c r="B4410" s="44" t="s">
        <v>9233</v>
      </c>
      <c r="C4410" s="98" t="s">
        <v>1192</v>
      </c>
      <c r="D4410" s="98" t="s">
        <v>13166</v>
      </c>
      <c r="E4410" s="98" t="s">
        <v>293</v>
      </c>
      <c r="F4410" s="122">
        <v>1.0246595201464421</v>
      </c>
      <c r="G4410" s="122">
        <v>1.0415751879237554</v>
      </c>
      <c r="H4410" s="99">
        <v>10617</v>
      </c>
      <c r="I4410" s="53">
        <v>10878.810125394775</v>
      </c>
      <c r="J4410" s="54">
        <v>10280.898528746198</v>
      </c>
      <c r="K4410" s="55">
        <v>0.96834308455742657</v>
      </c>
      <c r="L4410" s="121">
        <v>11058.403770186511</v>
      </c>
      <c r="M4410" s="54">
        <v>10353.381986392493</v>
      </c>
      <c r="N4410" s="120">
        <v>0.97517019745620159</v>
      </c>
      <c r="O4410" s="123">
        <v>10729.565665012546</v>
      </c>
      <c r="P4410" s="53">
        <v>10994.151605691497</v>
      </c>
      <c r="Q4410" s="54">
        <v>10389.982423601652</v>
      </c>
      <c r="R4410" s="55">
        <v>0.9683507001109819</v>
      </c>
      <c r="S4410" s="121">
        <v>11175.649373875716</v>
      </c>
      <c r="T4410" s="54">
        <v>10463.233947013163</v>
      </c>
      <c r="U4410" s="55">
        <v>0.97517777267836203</v>
      </c>
    </row>
    <row r="4411" spans="1:21" ht="13" x14ac:dyDescent="0.3">
      <c r="A4411" s="44" t="s">
        <v>2909</v>
      </c>
      <c r="B4411" s="44" t="s">
        <v>9232</v>
      </c>
      <c r="C4411" s="98" t="s">
        <v>1192</v>
      </c>
      <c r="D4411" s="98" t="s">
        <v>13166</v>
      </c>
      <c r="E4411" s="98" t="s">
        <v>295</v>
      </c>
      <c r="F4411" s="122">
        <v>1.0344229746991274</v>
      </c>
      <c r="G4411" s="122">
        <v>1.0484291830026395</v>
      </c>
      <c r="H4411" s="99">
        <v>29224.666666666664</v>
      </c>
      <c r="I4411" s="53">
        <v>30230.666627923762</v>
      </c>
      <c r="J4411" s="54">
        <v>28569.155309782538</v>
      </c>
      <c r="K4411" s="55">
        <v>0.97756992870574655</v>
      </c>
      <c r="L4411" s="121">
        <v>30639.993396857804</v>
      </c>
      <c r="M4411" s="54">
        <v>28686.559316405048</v>
      </c>
      <c r="N4411" s="120">
        <v>0.98158722026159584</v>
      </c>
      <c r="O4411" s="123">
        <v>29489.35501476737</v>
      </c>
      <c r="P4411" s="53">
        <v>30504.466336334292</v>
      </c>
      <c r="Q4411" s="54">
        <v>28828.133397013222</v>
      </c>
      <c r="R4411" s="55">
        <v>0.97757761682400213</v>
      </c>
      <c r="S4411" s="121">
        <v>30917.500385407344</v>
      </c>
      <c r="T4411" s="54">
        <v>28946.59887465652</v>
      </c>
      <c r="U4411" s="55">
        <v>0.9815948453318476</v>
      </c>
    </row>
    <row r="4412" spans="1:21" ht="13" x14ac:dyDescent="0.3">
      <c r="A4412" s="44" t="s">
        <v>2908</v>
      </c>
      <c r="B4412" s="44" t="s">
        <v>9231</v>
      </c>
      <c r="C4412" s="98" t="s">
        <v>1192</v>
      </c>
      <c r="D4412" s="98" t="s">
        <v>13166</v>
      </c>
      <c r="E4412" s="98" t="s">
        <v>246</v>
      </c>
      <c r="F4412" s="122">
        <v>1.0246435462142054</v>
      </c>
      <c r="G4412" s="122">
        <v>1.0404239856591935</v>
      </c>
      <c r="H4412" s="99">
        <v>10604.333333333332</v>
      </c>
      <c r="I4412" s="53">
        <v>10865.661711904171</v>
      </c>
      <c r="J4412" s="54">
        <v>10268.472766796796</v>
      </c>
      <c r="K4412" s="55">
        <v>0.96832798857040814</v>
      </c>
      <c r="L4412" s="121">
        <v>11033.002751925305</v>
      </c>
      <c r="M4412" s="54">
        <v>10329.600394549139</v>
      </c>
      <c r="N4412" s="120">
        <v>0.97409238938947662</v>
      </c>
      <c r="O4412" s="123">
        <v>10719.489507601751</v>
      </c>
      <c r="P4412" s="53">
        <v>10983.655742675024</v>
      </c>
      <c r="Q4412" s="54">
        <v>10380.063346971379</v>
      </c>
      <c r="R4412" s="55">
        <v>0.96833560400524044</v>
      </c>
      <c r="S4412" s="121">
        <v>11152.813997730918</v>
      </c>
      <c r="T4412" s="54">
        <v>10441.854260260499</v>
      </c>
      <c r="U4412" s="55">
        <v>0.97409995623911327</v>
      </c>
    </row>
    <row r="4413" spans="1:21" ht="13" x14ac:dyDescent="0.3">
      <c r="A4413" s="44" t="s">
        <v>2907</v>
      </c>
      <c r="B4413" s="44" t="s">
        <v>9230</v>
      </c>
      <c r="C4413" s="98" t="s">
        <v>1192</v>
      </c>
      <c r="D4413" s="98" t="s">
        <v>13166</v>
      </c>
      <c r="E4413" s="98" t="s">
        <v>294</v>
      </c>
      <c r="F4413" s="122">
        <v>1.0308120304534465</v>
      </c>
      <c r="G4413" s="122">
        <v>1.0446000667249395</v>
      </c>
      <c r="H4413" s="99">
        <v>13544.25</v>
      </c>
      <c r="I4413" s="53">
        <v>13961.575843469092</v>
      </c>
      <c r="J4413" s="54">
        <v>13194.23198802186</v>
      </c>
      <c r="K4413" s="55">
        <v>0.9741574460026845</v>
      </c>
      <c r="L4413" s="121">
        <v>14148.324453739262</v>
      </c>
      <c r="M4413" s="54">
        <v>13246.30666244066</v>
      </c>
      <c r="N4413" s="120">
        <v>0.97800222695539885</v>
      </c>
      <c r="O4413" s="123">
        <v>13678.663494213037</v>
      </c>
      <c r="P4413" s="53">
        <v>14100.130890359176</v>
      </c>
      <c r="Q4413" s="54">
        <v>13325.276690333594</v>
      </c>
      <c r="R4413" s="55">
        <v>0.97416510728340178</v>
      </c>
      <c r="S4413" s="121">
        <v>14288.732798762932</v>
      </c>
      <c r="T4413" s="54">
        <v>13377.86727895239</v>
      </c>
      <c r="U4413" s="55">
        <v>0.97800982417705473</v>
      </c>
    </row>
    <row r="4414" spans="1:21" ht="13" x14ac:dyDescent="0.3">
      <c r="A4414" s="44" t="s">
        <v>2906</v>
      </c>
      <c r="B4414" s="44" t="s">
        <v>9229</v>
      </c>
      <c r="C4414" s="98" t="s">
        <v>1192</v>
      </c>
      <c r="D4414" s="98" t="s">
        <v>13166</v>
      </c>
      <c r="E4414" s="98" t="s">
        <v>294</v>
      </c>
      <c r="F4414" s="122">
        <v>1.0308120304534465</v>
      </c>
      <c r="G4414" s="122">
        <v>1.0446000667249395</v>
      </c>
      <c r="H4414" s="99">
        <v>8222.25</v>
      </c>
      <c r="I4414" s="53">
        <v>8475.5942173958501</v>
      </c>
      <c r="J4414" s="54">
        <v>8009.7660603955728</v>
      </c>
      <c r="K4414" s="55">
        <v>0.9741574460026845</v>
      </c>
      <c r="L4414" s="121">
        <v>8588.9628986291336</v>
      </c>
      <c r="M4414" s="54">
        <v>8041.3788105840276</v>
      </c>
      <c r="N4414" s="120">
        <v>0.97800222695539873</v>
      </c>
      <c r="O4414" s="123">
        <v>8302.3340649096644</v>
      </c>
      <c r="P4414" s="53">
        <v>8558.1458349523473</v>
      </c>
      <c r="Q4414" s="54">
        <v>8087.8441550453636</v>
      </c>
      <c r="R4414" s="55">
        <v>0.97416510728340167</v>
      </c>
      <c r="S4414" s="121">
        <v>8672.6187181773748</v>
      </c>
      <c r="T4414" s="54">
        <v>8119.7642790814753</v>
      </c>
      <c r="U4414" s="55">
        <v>0.97800982417705495</v>
      </c>
    </row>
    <row r="4415" spans="1:21" ht="13" x14ac:dyDescent="0.3">
      <c r="A4415" s="44" t="s">
        <v>2905</v>
      </c>
      <c r="B4415" s="44" t="s">
        <v>9228</v>
      </c>
      <c r="C4415" s="98" t="s">
        <v>1192</v>
      </c>
      <c r="D4415" s="98" t="s">
        <v>13166</v>
      </c>
      <c r="E4415" s="98" t="s">
        <v>246</v>
      </c>
      <c r="F4415" s="122">
        <v>1.0246435462142054</v>
      </c>
      <c r="G4415" s="122">
        <v>1.0404239856591935</v>
      </c>
      <c r="H4415" s="99">
        <v>16156.916666666666</v>
      </c>
      <c r="I4415" s="53">
        <v>16555.080389220733</v>
      </c>
      <c r="J4415" s="54">
        <v>15645.194617333036</v>
      </c>
      <c r="K4415" s="55">
        <v>0.96832798857040814</v>
      </c>
      <c r="L4415" s="121">
        <v>16810.043634296784</v>
      </c>
      <c r="M4415" s="54">
        <v>15738.329560999993</v>
      </c>
      <c r="N4415" s="120">
        <v>0.97409238938947673</v>
      </c>
      <c r="O4415" s="123">
        <v>16309.751019765783</v>
      </c>
      <c r="P4415" s="53">
        <v>16711.681122763566</v>
      </c>
      <c r="Q4415" s="54">
        <v>15793.312604899989</v>
      </c>
      <c r="R4415" s="55">
        <v>0.96833560400524066</v>
      </c>
      <c r="S4415" s="121">
        <v>16969.056161093809</v>
      </c>
      <c r="T4415" s="54">
        <v>15887.327754624681</v>
      </c>
      <c r="U4415" s="55">
        <v>0.97409995623911316</v>
      </c>
    </row>
    <row r="4416" spans="1:21" ht="13" x14ac:dyDescent="0.3">
      <c r="A4416" s="44" t="s">
        <v>2904</v>
      </c>
      <c r="B4416" s="44" t="s">
        <v>9227</v>
      </c>
      <c r="C4416" s="98" t="s">
        <v>1192</v>
      </c>
      <c r="D4416" s="98" t="s">
        <v>13166</v>
      </c>
      <c r="E4416" s="98" t="s">
        <v>294</v>
      </c>
      <c r="F4416" s="122">
        <v>1.0308120304534465</v>
      </c>
      <c r="G4416" s="122">
        <v>1.0446000667249395</v>
      </c>
      <c r="H4416" s="99">
        <v>4088.333333333333</v>
      </c>
      <c r="I4416" s="53">
        <v>4214.3031845038404</v>
      </c>
      <c r="J4416" s="54">
        <v>3982.680358407642</v>
      </c>
      <c r="K4416" s="55">
        <v>0.97415744600268461</v>
      </c>
      <c r="L4416" s="121">
        <v>4270.6732727937942</v>
      </c>
      <c r="M4416" s="54">
        <v>3998.3991045359885</v>
      </c>
      <c r="N4416" s="120">
        <v>0.97800222695539885</v>
      </c>
      <c r="O4416" s="123">
        <v>4130.5023349800222</v>
      </c>
      <c r="P4416" s="53">
        <v>4257.7714987134586</v>
      </c>
      <c r="Q4416" s="54">
        <v>4023.7912502901545</v>
      </c>
      <c r="R4416" s="55">
        <v>0.97416510728340167</v>
      </c>
      <c r="S4416" s="121">
        <v>4314.7230147276496</v>
      </c>
      <c r="T4416" s="54">
        <v>4039.6718623967258</v>
      </c>
      <c r="U4416" s="55">
        <v>0.97800982417705484</v>
      </c>
    </row>
    <row r="4417" spans="1:21" ht="13" x14ac:dyDescent="0.3">
      <c r="A4417" s="44" t="s">
        <v>2903</v>
      </c>
      <c r="B4417" s="44" t="s">
        <v>9226</v>
      </c>
      <c r="C4417" s="98" t="s">
        <v>1192</v>
      </c>
      <c r="D4417" s="98" t="s">
        <v>13166</v>
      </c>
      <c r="E4417" s="98" t="s">
        <v>246</v>
      </c>
      <c r="F4417" s="122">
        <v>1.0246435462142054</v>
      </c>
      <c r="G4417" s="122">
        <v>1.0404239856591935</v>
      </c>
      <c r="H4417" s="99">
        <v>13433.166666666664</v>
      </c>
      <c r="I4417" s="53">
        <v>13764.207530219788</v>
      </c>
      <c r="J4417" s="54">
        <v>13007.711258464384</v>
      </c>
      <c r="K4417" s="55">
        <v>0.96832798857040803</v>
      </c>
      <c r="L4417" s="121">
        <v>13976.188803357552</v>
      </c>
      <c r="M4417" s="54">
        <v>13085.145415400402</v>
      </c>
      <c r="N4417" s="120">
        <v>0.97409238938947662</v>
      </c>
      <c r="O4417" s="123">
        <v>13552.200157933174</v>
      </c>
      <c r="P4417" s="53">
        <v>13886.174428829361</v>
      </c>
      <c r="Q4417" s="54">
        <v>13123.077925532136</v>
      </c>
      <c r="R4417" s="55">
        <v>0.96833560400524055</v>
      </c>
      <c r="S4417" s="121">
        <v>14100.034102767984</v>
      </c>
      <c r="T4417" s="54">
        <v>13201.197580786409</v>
      </c>
      <c r="U4417" s="55">
        <v>0.97409995623911327</v>
      </c>
    </row>
    <row r="4418" spans="1:21" ht="13" x14ac:dyDescent="0.3">
      <c r="A4418" s="44" t="s">
        <v>2902</v>
      </c>
      <c r="B4418" s="44" t="s">
        <v>9225</v>
      </c>
      <c r="C4418" s="98" t="s">
        <v>1192</v>
      </c>
      <c r="D4418" s="98" t="s">
        <v>13166</v>
      </c>
      <c r="E4418" s="98" t="s">
        <v>293</v>
      </c>
      <c r="F4418" s="122">
        <v>1.0246595201464421</v>
      </c>
      <c r="G4418" s="122">
        <v>1.0415751879237554</v>
      </c>
      <c r="H4418" s="99">
        <v>14569.333333333332</v>
      </c>
      <c r="I4418" s="53">
        <v>14928.606102186895</v>
      </c>
      <c r="J4418" s="54">
        <v>14108.113179945332</v>
      </c>
      <c r="K4418" s="55">
        <v>0.96834308455742657</v>
      </c>
      <c r="L4418" s="121">
        <v>15175.056104590498</v>
      </c>
      <c r="M4418" s="54">
        <v>14207.579663471886</v>
      </c>
      <c r="N4418" s="120">
        <v>0.9751701974562017</v>
      </c>
      <c r="O4418" s="123">
        <v>14703.838343101012</v>
      </c>
      <c r="P4418" s="53">
        <v>15066.427940952739</v>
      </c>
      <c r="Q4418" s="54">
        <v>14238.472153860565</v>
      </c>
      <c r="R4418" s="55">
        <v>0.9683507001109819</v>
      </c>
      <c r="S4418" s="121">
        <v>15315.153185415957</v>
      </c>
      <c r="T4418" s="54">
        <v>14338.856325247942</v>
      </c>
      <c r="U4418" s="55">
        <v>0.97517777267836203</v>
      </c>
    </row>
    <row r="4419" spans="1:21" ht="13" x14ac:dyDescent="0.3">
      <c r="A4419" s="44" t="s">
        <v>2901</v>
      </c>
      <c r="B4419" s="44" t="s">
        <v>9224</v>
      </c>
      <c r="C4419" s="98" t="s">
        <v>1192</v>
      </c>
      <c r="D4419" s="98" t="s">
        <v>13166</v>
      </c>
      <c r="E4419" s="98" t="s">
        <v>294</v>
      </c>
      <c r="F4419" s="122">
        <v>1.0308120304534465</v>
      </c>
      <c r="G4419" s="122">
        <v>1.0446000667249395</v>
      </c>
      <c r="H4419" s="99">
        <v>14636.75</v>
      </c>
      <c r="I4419" s="53">
        <v>15087.737986739483</v>
      </c>
      <c r="J4419" s="54">
        <v>14258.498997779794</v>
      </c>
      <c r="K4419" s="55">
        <v>0.97415744600268461</v>
      </c>
      <c r="L4419" s="121">
        <v>15289.55002663626</v>
      </c>
      <c r="M4419" s="54">
        <v>14314.774095389434</v>
      </c>
      <c r="N4419" s="120">
        <v>0.97800222695539885</v>
      </c>
      <c r="O4419" s="123">
        <v>14794.608460166357</v>
      </c>
      <c r="P4419" s="53">
        <v>15250.46038658782</v>
      </c>
      <c r="Q4419" s="54">
        <v>14412.39133781388</v>
      </c>
      <c r="R4419" s="55">
        <v>0.97416510728340167</v>
      </c>
      <c r="S4419" s="121">
        <v>15454.448984659131</v>
      </c>
      <c r="T4419" s="54">
        <v>14469.272418895667</v>
      </c>
      <c r="U4419" s="55">
        <v>0.97800982417705484</v>
      </c>
    </row>
    <row r="4420" spans="1:21" ht="13" x14ac:dyDescent="0.3">
      <c r="A4420" s="44" t="s">
        <v>2900</v>
      </c>
      <c r="B4420" s="44" t="s">
        <v>9223</v>
      </c>
      <c r="C4420" s="98" t="s">
        <v>1192</v>
      </c>
      <c r="D4420" s="98" t="s">
        <v>13166</v>
      </c>
      <c r="E4420" s="98" t="s">
        <v>293</v>
      </c>
      <c r="F4420" s="122">
        <v>1.0246595201464421</v>
      </c>
      <c r="G4420" s="122">
        <v>1.0415751879237554</v>
      </c>
      <c r="H4420" s="99">
        <v>10297.333333333336</v>
      </c>
      <c r="I4420" s="53">
        <v>10551.260632121299</v>
      </c>
      <c r="J4420" s="54">
        <v>9971.3515227160096</v>
      </c>
      <c r="K4420" s="55">
        <v>0.96834308455742657</v>
      </c>
      <c r="L4420" s="121">
        <v>10725.44690178022</v>
      </c>
      <c r="M4420" s="54">
        <v>10041.652579938998</v>
      </c>
      <c r="N4420" s="120">
        <v>0.97517019745620181</v>
      </c>
      <c r="O4420" s="123">
        <v>10397.042990110447</v>
      </c>
      <c r="P4420" s="53">
        <v>10653.4290811885</v>
      </c>
      <c r="Q4420" s="54">
        <v>10067.983858557427</v>
      </c>
      <c r="R4420" s="55">
        <v>0.96835070011098179</v>
      </c>
      <c r="S4420" s="121">
        <v>10829.302006275653</v>
      </c>
      <c r="T4420" s="54">
        <v>10138.965225537084</v>
      </c>
      <c r="U4420" s="55">
        <v>0.97517777267836214</v>
      </c>
    </row>
    <row r="4421" spans="1:21" ht="13" x14ac:dyDescent="0.3">
      <c r="A4421" s="44" t="s">
        <v>2899</v>
      </c>
      <c r="B4421" s="44" t="s">
        <v>9222</v>
      </c>
      <c r="C4421" s="98" t="s">
        <v>1192</v>
      </c>
      <c r="D4421" s="98" t="s">
        <v>13166</v>
      </c>
      <c r="E4421" s="98" t="s">
        <v>294</v>
      </c>
      <c r="F4421" s="122">
        <v>1.0308120304534465</v>
      </c>
      <c r="G4421" s="122">
        <v>1.0446000667249395</v>
      </c>
      <c r="H4421" s="99">
        <v>5230.9166666666661</v>
      </c>
      <c r="I4421" s="53">
        <v>5392.0918302994405</v>
      </c>
      <c r="J4421" s="54">
        <v>5095.7364202528761</v>
      </c>
      <c r="K4421" s="55">
        <v>0.97415744600268472</v>
      </c>
      <c r="L4421" s="121">
        <v>5464.2158990325979</v>
      </c>
      <c r="M4421" s="54">
        <v>5115.8481490181111</v>
      </c>
      <c r="N4421" s="120">
        <v>0.97800222695539885</v>
      </c>
      <c r="O4421" s="123">
        <v>5283.6784279350595</v>
      </c>
      <c r="P4421" s="53">
        <v>5446.4792885628131</v>
      </c>
      <c r="Q4421" s="54">
        <v>5147.1751626003525</v>
      </c>
      <c r="R4421" s="55">
        <v>0.97416510728340167</v>
      </c>
      <c r="S4421" s="121">
        <v>5519.3308383740869</v>
      </c>
      <c r="T4421" s="54">
        <v>5167.4894103128654</v>
      </c>
      <c r="U4421" s="55">
        <v>0.97800982417705495</v>
      </c>
    </row>
    <row r="4422" spans="1:21" ht="13" x14ac:dyDescent="0.3">
      <c r="A4422" s="44" t="s">
        <v>2898</v>
      </c>
      <c r="B4422" s="44" t="s">
        <v>9221</v>
      </c>
      <c r="C4422" s="98" t="s">
        <v>1192</v>
      </c>
      <c r="D4422" s="98" t="s">
        <v>13166</v>
      </c>
      <c r="E4422" s="98" t="s">
        <v>246</v>
      </c>
      <c r="F4422" s="122">
        <v>1.0246435462142054</v>
      </c>
      <c r="G4422" s="122">
        <v>1.0404239856591935</v>
      </c>
      <c r="H4422" s="99">
        <v>12172.25</v>
      </c>
      <c r="I4422" s="53">
        <v>12472.217405405861</v>
      </c>
      <c r="J4422" s="54">
        <v>11786.73035887615</v>
      </c>
      <c r="K4422" s="55">
        <v>0.96832798857040803</v>
      </c>
      <c r="L4422" s="121">
        <v>12664.300859440118</v>
      </c>
      <c r="M4422" s="54">
        <v>11856.896086746057</v>
      </c>
      <c r="N4422" s="120">
        <v>0.97409238938947662</v>
      </c>
      <c r="O4422" s="123">
        <v>12308.503999718037</v>
      </c>
      <c r="P4422" s="53">
        <v>12611.82918686282</v>
      </c>
      <c r="Q4422" s="54">
        <v>11918.762654967884</v>
      </c>
      <c r="R4422" s="55">
        <v>0.96833560400524055</v>
      </c>
      <c r="S4422" s="121">
        <v>12806.062788888765</v>
      </c>
      <c r="T4422" s="54">
        <v>11989.713207494291</v>
      </c>
      <c r="U4422" s="55">
        <v>0.97409995623911327</v>
      </c>
    </row>
    <row r="4423" spans="1:21" ht="13" x14ac:dyDescent="0.3">
      <c r="A4423" s="44" t="s">
        <v>2897</v>
      </c>
      <c r="B4423" s="44" t="s">
        <v>9220</v>
      </c>
      <c r="C4423" s="98" t="s">
        <v>1192</v>
      </c>
      <c r="D4423" s="98" t="s">
        <v>13166</v>
      </c>
      <c r="E4423" s="98" t="s">
        <v>295</v>
      </c>
      <c r="F4423" s="122">
        <v>1.0344229746991274</v>
      </c>
      <c r="G4423" s="122">
        <v>1.0484291830026395</v>
      </c>
      <c r="H4423" s="99">
        <v>11412.416666666666</v>
      </c>
      <c r="I4423" s="53">
        <v>11805.265996839233</v>
      </c>
      <c r="J4423" s="54">
        <v>11156.435347193607</v>
      </c>
      <c r="K4423" s="55">
        <v>0.97756992870574655</v>
      </c>
      <c r="L4423" s="121">
        <v>11965.110681919039</v>
      </c>
      <c r="M4423" s="54">
        <v>11202.282352300439</v>
      </c>
      <c r="N4423" s="120">
        <v>0.98158722026159573</v>
      </c>
      <c r="O4423" s="123">
        <v>11521.755569862418</v>
      </c>
      <c r="P4423" s="53">
        <v>11918.368670333322</v>
      </c>
      <c r="Q4423" s="54">
        <v>11263.410351614775</v>
      </c>
      <c r="R4423" s="55">
        <v>0.97757761682400213</v>
      </c>
      <c r="S4423" s="121">
        <v>12079.744778866967</v>
      </c>
      <c r="T4423" s="54">
        <v>11309.695876550455</v>
      </c>
      <c r="U4423" s="55">
        <v>0.98159484533184771</v>
      </c>
    </row>
    <row r="4424" spans="1:21" ht="13" x14ac:dyDescent="0.3">
      <c r="A4424" s="44" t="s">
        <v>2896</v>
      </c>
      <c r="B4424" s="44" t="s">
        <v>9219</v>
      </c>
      <c r="C4424" s="98" t="s">
        <v>1192</v>
      </c>
      <c r="D4424" s="98" t="s">
        <v>13166</v>
      </c>
      <c r="E4424" s="98" t="s">
        <v>246</v>
      </c>
      <c r="F4424" s="122">
        <v>1.0246435462142054</v>
      </c>
      <c r="G4424" s="122">
        <v>1.0404239856591935</v>
      </c>
      <c r="H4424" s="99">
        <v>14115.916666666668</v>
      </c>
      <c r="I4424" s="53">
        <v>14463.78291139754</v>
      </c>
      <c r="J4424" s="54">
        <v>13668.837192660834</v>
      </c>
      <c r="K4424" s="55">
        <v>0.96832798857040814</v>
      </c>
      <c r="L4424" s="121">
        <v>14686.538279566372</v>
      </c>
      <c r="M4424" s="54">
        <v>13750.206994256072</v>
      </c>
      <c r="N4424" s="120">
        <v>0.97409238938947673</v>
      </c>
      <c r="O4424" s="123">
        <v>14261.063210687522</v>
      </c>
      <c r="P4424" s="53">
        <v>14612.506380983805</v>
      </c>
      <c r="Q4424" s="54">
        <v>13809.495257878018</v>
      </c>
      <c r="R4424" s="55">
        <v>0.96833560400524066</v>
      </c>
      <c r="S4424" s="121">
        <v>14837.552225401207</v>
      </c>
      <c r="T4424" s="54">
        <v>13891.701049453945</v>
      </c>
      <c r="U4424" s="55">
        <v>0.97409995623911338</v>
      </c>
    </row>
    <row r="4425" spans="1:21" ht="13" x14ac:dyDescent="0.3">
      <c r="A4425" s="44" t="s">
        <v>2895</v>
      </c>
      <c r="B4425" s="44" t="s">
        <v>9218</v>
      </c>
      <c r="C4425" s="98" t="s">
        <v>1192</v>
      </c>
      <c r="D4425" s="98" t="s">
        <v>13166</v>
      </c>
      <c r="E4425" s="98" t="s">
        <v>293</v>
      </c>
      <c r="F4425" s="122">
        <v>1.0246595201464421</v>
      </c>
      <c r="G4425" s="122">
        <v>1.0415751879237554</v>
      </c>
      <c r="H4425" s="99">
        <v>14087.416666666668</v>
      </c>
      <c r="I4425" s="53">
        <v>14434.80560176966</v>
      </c>
      <c r="J4425" s="54">
        <v>13641.452508445704</v>
      </c>
      <c r="K4425" s="55">
        <v>0.96834308455742668</v>
      </c>
      <c r="L4425" s="121">
        <v>14673.103661943578</v>
      </c>
      <c r="M4425" s="54">
        <v>13737.628892481122</v>
      </c>
      <c r="N4425" s="120">
        <v>0.9751701974562017</v>
      </c>
      <c r="O4425" s="123">
        <v>14218.513221262127</v>
      </c>
      <c r="P4425" s="53">
        <v>14569.134934494294</v>
      </c>
      <c r="Q4425" s="54">
        <v>13768.507232346432</v>
      </c>
      <c r="R4425" s="55">
        <v>0.96835070011098179</v>
      </c>
      <c r="S4425" s="121">
        <v>14809.650580432499</v>
      </c>
      <c r="T4425" s="54">
        <v>13865.578053908243</v>
      </c>
      <c r="U4425" s="55">
        <v>0.97517777267836203</v>
      </c>
    </row>
    <row r="4426" spans="1:21" ht="13" x14ac:dyDescent="0.3">
      <c r="A4426" s="44" t="s">
        <v>2894</v>
      </c>
      <c r="B4426" s="44" t="s">
        <v>9217</v>
      </c>
      <c r="C4426" s="98" t="s">
        <v>1192</v>
      </c>
      <c r="D4426" s="98" t="s">
        <v>13166</v>
      </c>
      <c r="E4426" s="98" t="s">
        <v>246</v>
      </c>
      <c r="F4426" s="122">
        <v>1.0246435462142054</v>
      </c>
      <c r="G4426" s="122">
        <v>1.0404239856591935</v>
      </c>
      <c r="H4426" s="99">
        <v>18135.583333333332</v>
      </c>
      <c r="I4426" s="53">
        <v>18582.508419329904</v>
      </c>
      <c r="J4426" s="54">
        <v>17561.19293071768</v>
      </c>
      <c r="K4426" s="55">
        <v>0.96832798857040792</v>
      </c>
      <c r="L4426" s="121">
        <v>18868.695893921107</v>
      </c>
      <c r="M4426" s="54">
        <v>17665.733702138637</v>
      </c>
      <c r="N4426" s="120">
        <v>0.97409238938947673</v>
      </c>
      <c r="O4426" s="123">
        <v>18297.411711374363</v>
      </c>
      <c r="P4426" s="53">
        <v>18748.324822483959</v>
      </c>
      <c r="Q4426" s="54">
        <v>17718.035221266255</v>
      </c>
      <c r="R4426" s="55">
        <v>0.96833560400524044</v>
      </c>
      <c r="S4426" s="121">
        <v>19037.06601999532</v>
      </c>
      <c r="T4426" s="54">
        <v>17823.507947338807</v>
      </c>
      <c r="U4426" s="55">
        <v>0.97409995623911327</v>
      </c>
    </row>
    <row r="4427" spans="1:21" ht="13" x14ac:dyDescent="0.3">
      <c r="A4427" s="44" t="s">
        <v>2893</v>
      </c>
      <c r="B4427" s="44" t="s">
        <v>9216</v>
      </c>
      <c r="C4427" s="98" t="s">
        <v>1192</v>
      </c>
      <c r="D4427" s="98" t="s">
        <v>13166</v>
      </c>
      <c r="E4427" s="98" t="s">
        <v>294</v>
      </c>
      <c r="F4427" s="122">
        <v>1.0308120304534465</v>
      </c>
      <c r="G4427" s="122">
        <v>1.0446000667249395</v>
      </c>
      <c r="H4427" s="99">
        <v>10699.833333333332</v>
      </c>
      <c r="I4427" s="53">
        <v>11029.516923846801</v>
      </c>
      <c r="J4427" s="54">
        <v>10423.322312654391</v>
      </c>
      <c r="K4427" s="55">
        <v>0.97415744600268461</v>
      </c>
      <c r="L4427" s="121">
        <v>11177.046613945731</v>
      </c>
      <c r="M4427" s="54">
        <v>10464.460828051608</v>
      </c>
      <c r="N4427" s="120">
        <v>0.97800222695539885</v>
      </c>
      <c r="O4427" s="123">
        <v>10806.65940363855</v>
      </c>
      <c r="P4427" s="53">
        <v>11139.634522283486</v>
      </c>
      <c r="Q4427" s="54">
        <v>10527.470517320731</v>
      </c>
      <c r="R4427" s="55">
        <v>0.97416510728340178</v>
      </c>
      <c r="S4427" s="121">
        <v>11288.637134114526</v>
      </c>
      <c r="T4427" s="54">
        <v>10569.019063293856</v>
      </c>
      <c r="U4427" s="55">
        <v>0.97800982417705495</v>
      </c>
    </row>
    <row r="4428" spans="1:21" ht="13" x14ac:dyDescent="0.3">
      <c r="A4428" s="44" t="s">
        <v>2892</v>
      </c>
      <c r="B4428" s="44" t="s">
        <v>9215</v>
      </c>
      <c r="C4428" s="98" t="s">
        <v>1192</v>
      </c>
      <c r="D4428" s="98" t="s">
        <v>13166</v>
      </c>
      <c r="E4428" s="98" t="s">
        <v>294</v>
      </c>
      <c r="F4428" s="122">
        <v>1.0308120304534465</v>
      </c>
      <c r="G4428" s="122">
        <v>1.0446000667249395</v>
      </c>
      <c r="H4428" s="99">
        <v>13599.250000000002</v>
      </c>
      <c r="I4428" s="53">
        <v>14018.270505144033</v>
      </c>
      <c r="J4428" s="54">
        <v>13247.810647552009</v>
      </c>
      <c r="K4428" s="55">
        <v>0.9741574460026845</v>
      </c>
      <c r="L4428" s="121">
        <v>14205.777457409136</v>
      </c>
      <c r="M4428" s="54">
        <v>13300.096784923209</v>
      </c>
      <c r="N4428" s="120">
        <v>0.97800222695539885</v>
      </c>
      <c r="O4428" s="123">
        <v>13715.161620332881</v>
      </c>
      <c r="P4428" s="53">
        <v>14137.753597852519</v>
      </c>
      <c r="Q4428" s="54">
        <v>13360.831891280775</v>
      </c>
      <c r="R4428" s="55">
        <v>0.97416510728340178</v>
      </c>
      <c r="S4428" s="121">
        <v>14326.858743743058</v>
      </c>
      <c r="T4428" s="54">
        <v>13413.562804861653</v>
      </c>
      <c r="U4428" s="55">
        <v>0.97800982417705495</v>
      </c>
    </row>
    <row r="4429" spans="1:21" ht="13" x14ac:dyDescent="0.3">
      <c r="A4429" s="44" t="s">
        <v>2891</v>
      </c>
      <c r="B4429" s="44" t="s">
        <v>9214</v>
      </c>
      <c r="C4429" s="98" t="s">
        <v>1192</v>
      </c>
      <c r="D4429" s="98" t="s">
        <v>13166</v>
      </c>
      <c r="E4429" s="98" t="s">
        <v>293</v>
      </c>
      <c r="F4429" s="122">
        <v>1.0246595201464421</v>
      </c>
      <c r="G4429" s="122">
        <v>1.0415751879237554</v>
      </c>
      <c r="H4429" s="99">
        <v>6081.4166666666661</v>
      </c>
      <c r="I4429" s="53">
        <v>6231.381483477242</v>
      </c>
      <c r="J4429" s="54">
        <v>5888.8977734789432</v>
      </c>
      <c r="K4429" s="55">
        <v>0.96834308455742668</v>
      </c>
      <c r="L4429" s="121">
        <v>6334.2527074259906</v>
      </c>
      <c r="M4429" s="54">
        <v>5930.4162916467685</v>
      </c>
      <c r="N4429" s="120">
        <v>0.9751701974562017</v>
      </c>
      <c r="O4429" s="123">
        <v>6140.9330932514113</v>
      </c>
      <c r="P4429" s="53">
        <v>6292.3655565823974</v>
      </c>
      <c r="Q4429" s="54">
        <v>5946.5768601847012</v>
      </c>
      <c r="R4429" s="55">
        <v>0.96835070011098179</v>
      </c>
      <c r="S4429" s="121">
        <v>6396.2435406305467</v>
      </c>
      <c r="T4429" s="54">
        <v>5988.5014560437548</v>
      </c>
      <c r="U4429" s="55">
        <v>0.97517777267836192</v>
      </c>
    </row>
    <row r="4430" spans="1:21" ht="13" x14ac:dyDescent="0.3">
      <c r="A4430" s="44" t="s">
        <v>2890</v>
      </c>
      <c r="B4430" s="44" t="s">
        <v>9213</v>
      </c>
      <c r="C4430" s="98" t="s">
        <v>1192</v>
      </c>
      <c r="D4430" s="98" t="s">
        <v>13166</v>
      </c>
      <c r="E4430" s="98" t="s">
        <v>293</v>
      </c>
      <c r="F4430" s="122">
        <v>1.0246595201464421</v>
      </c>
      <c r="G4430" s="122">
        <v>1.0415751879237554</v>
      </c>
      <c r="H4430" s="99">
        <v>8902.9166666666679</v>
      </c>
      <c r="I4430" s="53">
        <v>9122.4583195704308</v>
      </c>
      <c r="J4430" s="54">
        <v>8621.0777865577256</v>
      </c>
      <c r="K4430" s="55">
        <v>0.96834308455742679</v>
      </c>
      <c r="L4430" s="121">
        <v>9273.0571001528679</v>
      </c>
      <c r="M4430" s="54">
        <v>8681.859003769443</v>
      </c>
      <c r="N4430" s="120">
        <v>0.97517019745620159</v>
      </c>
      <c r="O4430" s="123">
        <v>8987.9944893341253</v>
      </c>
      <c r="P4430" s="53">
        <v>9209.6341205199715</v>
      </c>
      <c r="Q4430" s="54">
        <v>8703.5307563403476</v>
      </c>
      <c r="R4430" s="55">
        <v>0.9683507001109819</v>
      </c>
      <c r="S4430" s="121">
        <v>9361.6720492858694</v>
      </c>
      <c r="T4430" s="54">
        <v>8764.8924469542435</v>
      </c>
      <c r="U4430" s="55">
        <v>0.97517777267836192</v>
      </c>
    </row>
    <row r="4431" spans="1:21" ht="13" x14ac:dyDescent="0.3">
      <c r="A4431" s="44" t="s">
        <v>2889</v>
      </c>
      <c r="B4431" s="44" t="s">
        <v>9212</v>
      </c>
      <c r="C4431" s="98" t="s">
        <v>1192</v>
      </c>
      <c r="D4431" s="98" t="s">
        <v>13166</v>
      </c>
      <c r="E4431" s="98" t="s">
        <v>295</v>
      </c>
      <c r="F4431" s="122">
        <v>1.0344229746991274</v>
      </c>
      <c r="G4431" s="122">
        <v>1.0484291830026395</v>
      </c>
      <c r="H4431" s="99">
        <v>13161.5</v>
      </c>
      <c r="I4431" s="53">
        <v>13614.557981502565</v>
      </c>
      <c r="J4431" s="54">
        <v>12866.286616660684</v>
      </c>
      <c r="K4431" s="55">
        <v>0.97756992870574655</v>
      </c>
      <c r="L4431" s="121">
        <v>13798.900692089241</v>
      </c>
      <c r="M4431" s="54">
        <v>12919.160199472994</v>
      </c>
      <c r="N4431" s="120">
        <v>0.98158722026159584</v>
      </c>
      <c r="O4431" s="123">
        <v>13289.522409446126</v>
      </c>
      <c r="P4431" s="53">
        <v>13746.987303109976</v>
      </c>
      <c r="Q4431" s="54">
        <v>12991.539645755514</v>
      </c>
      <c r="R4431" s="55">
        <v>0.97757761682400213</v>
      </c>
      <c r="S4431" s="121">
        <v>13933.123122230872</v>
      </c>
      <c r="T4431" s="54">
        <v>13044.926694034395</v>
      </c>
      <c r="U4431" s="55">
        <v>0.98159484533184771</v>
      </c>
    </row>
    <row r="4432" spans="1:21" ht="13" x14ac:dyDescent="0.3">
      <c r="A4432" s="44" t="s">
        <v>2888</v>
      </c>
      <c r="B4432" s="44" t="s">
        <v>13420</v>
      </c>
      <c r="C4432" s="98" t="s">
        <v>1192</v>
      </c>
      <c r="D4432" s="98" t="s">
        <v>13166</v>
      </c>
      <c r="E4432" s="98" t="s">
        <v>293</v>
      </c>
      <c r="F4432" s="122">
        <v>1.0246595201464421</v>
      </c>
      <c r="G4432" s="122">
        <v>1.0415751879237554</v>
      </c>
      <c r="H4432" s="99">
        <v>20332.166666666668</v>
      </c>
      <c r="I4432" s="53">
        <v>20833.548140204155</v>
      </c>
      <c r="J4432" s="54">
        <v>19688.512985735695</v>
      </c>
      <c r="K4432" s="55">
        <v>0.96834308455742679</v>
      </c>
      <c r="L4432" s="121">
        <v>21177.480316730449</v>
      </c>
      <c r="M4432" s="54">
        <v>19827.322983045735</v>
      </c>
      <c r="N4432" s="120">
        <v>0.97517019745620159</v>
      </c>
      <c r="O4432" s="123">
        <v>20533.179603866447</v>
      </c>
      <c r="P4432" s="53">
        <v>21039.517959978508</v>
      </c>
      <c r="Q4432" s="54">
        <v>19883.318844908608</v>
      </c>
      <c r="R4432" s="55">
        <v>0.9683507001109819</v>
      </c>
      <c r="S4432" s="121">
        <v>21386.850404569414</v>
      </c>
      <c r="T4432" s="54">
        <v>20023.500352103252</v>
      </c>
      <c r="U4432" s="55">
        <v>0.97517777267836192</v>
      </c>
    </row>
    <row r="4433" spans="1:21" ht="13" x14ac:dyDescent="0.3">
      <c r="A4433" s="44" t="s">
        <v>2887</v>
      </c>
      <c r="B4433" s="44" t="s">
        <v>9211</v>
      </c>
      <c r="C4433" s="98" t="s">
        <v>1192</v>
      </c>
      <c r="D4433" s="98" t="s">
        <v>13166</v>
      </c>
      <c r="E4433" s="98" t="s">
        <v>293</v>
      </c>
      <c r="F4433" s="122">
        <v>1.0246595201464421</v>
      </c>
      <c r="G4433" s="122">
        <v>1.0415751879237554</v>
      </c>
      <c r="H4433" s="99">
        <v>7358.1666666666679</v>
      </c>
      <c r="I4433" s="53">
        <v>7539.6155258242134</v>
      </c>
      <c r="J4433" s="54">
        <v>7125.2298066876392</v>
      </c>
      <c r="K4433" s="55">
        <v>0.96834308455742668</v>
      </c>
      <c r="L4433" s="121">
        <v>7664.0838286076469</v>
      </c>
      <c r="M4433" s="54">
        <v>7175.464841248976</v>
      </c>
      <c r="N4433" s="120">
        <v>0.9751701974562017</v>
      </c>
      <c r="O4433" s="123">
        <v>7433.2714969610097</v>
      </c>
      <c r="P4433" s="53">
        <v>7616.5724051942934</v>
      </c>
      <c r="Q4433" s="54">
        <v>7198.0136581972001</v>
      </c>
      <c r="R4433" s="55">
        <v>0.9683507001109819</v>
      </c>
      <c r="S4433" s="121">
        <v>7742.3111563354578</v>
      </c>
      <c r="T4433" s="54">
        <v>7248.7611421199908</v>
      </c>
      <c r="U4433" s="55">
        <v>0.97517777267836192</v>
      </c>
    </row>
    <row r="4434" spans="1:21" ht="13" x14ac:dyDescent="0.3">
      <c r="A4434" s="44" t="s">
        <v>2886</v>
      </c>
      <c r="B4434" s="44" t="s">
        <v>9210</v>
      </c>
      <c r="C4434" s="98" t="s">
        <v>1192</v>
      </c>
      <c r="D4434" s="98" t="s">
        <v>13166</v>
      </c>
      <c r="E4434" s="98" t="s">
        <v>293</v>
      </c>
      <c r="F4434" s="122">
        <v>1.0246595201464421</v>
      </c>
      <c r="G4434" s="122">
        <v>1.0415751879237554</v>
      </c>
      <c r="H4434" s="99">
        <v>5384.25</v>
      </c>
      <c r="I4434" s="53">
        <v>5517.0230213484811</v>
      </c>
      <c r="J4434" s="54">
        <v>5213.801253028324</v>
      </c>
      <c r="K4434" s="55">
        <v>0.96834308455742657</v>
      </c>
      <c r="L4434" s="121">
        <v>5608.1012055784795</v>
      </c>
      <c r="M4434" s="54">
        <v>5250.5601356535535</v>
      </c>
      <c r="N4434" s="120">
        <v>0.97517019745620159</v>
      </c>
      <c r="O4434" s="123">
        <v>5437.8881950889327</v>
      </c>
      <c r="P4434" s="53">
        <v>5571.9839085898284</v>
      </c>
      <c r="Q4434" s="54">
        <v>5265.7828408396117</v>
      </c>
      <c r="R4434" s="55">
        <v>0.9683507001109819</v>
      </c>
      <c r="S4434" s="121">
        <v>5663.9694187081259</v>
      </c>
      <c r="T4434" s="54">
        <v>5302.9076981607832</v>
      </c>
      <c r="U4434" s="55">
        <v>0.97517777267836192</v>
      </c>
    </row>
    <row r="4435" spans="1:21" ht="13" x14ac:dyDescent="0.3">
      <c r="A4435" s="44" t="s">
        <v>2885</v>
      </c>
      <c r="B4435" s="44" t="s">
        <v>9209</v>
      </c>
      <c r="C4435" s="98" t="s">
        <v>1192</v>
      </c>
      <c r="D4435" s="98" t="s">
        <v>13166</v>
      </c>
      <c r="E4435" s="98" t="s">
        <v>293</v>
      </c>
      <c r="F4435" s="122">
        <v>1.0246595201464421</v>
      </c>
      <c r="G4435" s="122">
        <v>1.0415751879237554</v>
      </c>
      <c r="H4435" s="99">
        <v>13930.333333333332</v>
      </c>
      <c r="I4435" s="53">
        <v>14273.84866881332</v>
      </c>
      <c r="J4435" s="54">
        <v>13489.341948913137</v>
      </c>
      <c r="K4435" s="55">
        <v>0.96834308455742657</v>
      </c>
      <c r="L4435" s="121">
        <v>14509.489559507219</v>
      </c>
      <c r="M4435" s="54">
        <v>13584.445907297375</v>
      </c>
      <c r="N4435" s="120">
        <v>0.97517019745620181</v>
      </c>
      <c r="O4435" s="123">
        <v>14073.854776686845</v>
      </c>
      <c r="P4435" s="53">
        <v>14420.909282090655</v>
      </c>
      <c r="Q4435" s="54">
        <v>13628.427126264993</v>
      </c>
      <c r="R4435" s="55">
        <v>0.9683507001109819</v>
      </c>
      <c r="S4435" s="121">
        <v>14658.977933839244</v>
      </c>
      <c r="T4435" s="54">
        <v>13724.510354128204</v>
      </c>
      <c r="U4435" s="55">
        <v>0.97517777267836203</v>
      </c>
    </row>
    <row r="4436" spans="1:21" ht="13" x14ac:dyDescent="0.3">
      <c r="A4436" s="44" t="s">
        <v>2884</v>
      </c>
      <c r="B4436" s="44" t="s">
        <v>9208</v>
      </c>
      <c r="C4436" s="98" t="s">
        <v>1192</v>
      </c>
      <c r="D4436" s="98" t="s">
        <v>13166</v>
      </c>
      <c r="E4436" s="98" t="s">
        <v>295</v>
      </c>
      <c r="F4436" s="122">
        <v>1.0344229746991274</v>
      </c>
      <c r="G4436" s="122">
        <v>1.0484291830026395</v>
      </c>
      <c r="H4436" s="99">
        <v>8425.2500000000018</v>
      </c>
      <c r="I4436" s="53">
        <v>8715.2721675838238</v>
      </c>
      <c r="J4436" s="54">
        <v>8236.2710418280913</v>
      </c>
      <c r="K4436" s="55">
        <v>0.97756992870574633</v>
      </c>
      <c r="L4436" s="121">
        <v>8833.2779740929909</v>
      </c>
      <c r="M4436" s="54">
        <v>8270.1177275090122</v>
      </c>
      <c r="N4436" s="120">
        <v>0.98158722026159584</v>
      </c>
      <c r="O4436" s="123">
        <v>8510.5246841482258</v>
      </c>
      <c r="P4436" s="53">
        <v>8803.4822600269599</v>
      </c>
      <c r="Q4436" s="54">
        <v>8319.6984386514669</v>
      </c>
      <c r="R4436" s="55">
        <v>0.97757761682400224</v>
      </c>
      <c r="S4436" s="121">
        <v>8922.6824415253213</v>
      </c>
      <c r="T4436" s="54">
        <v>8353.88716102935</v>
      </c>
      <c r="U4436" s="55">
        <v>0.98159484533184771</v>
      </c>
    </row>
    <row r="4437" spans="1:21" ht="13" x14ac:dyDescent="0.3">
      <c r="A4437" s="44" t="s">
        <v>2883</v>
      </c>
      <c r="B4437" s="44" t="s">
        <v>9207</v>
      </c>
      <c r="C4437" s="98" t="s">
        <v>1192</v>
      </c>
      <c r="D4437" s="98" t="s">
        <v>13166</v>
      </c>
      <c r="E4437" s="98" t="s">
        <v>294</v>
      </c>
      <c r="F4437" s="122">
        <v>1.0308120304534465</v>
      </c>
      <c r="G4437" s="122">
        <v>1.0446000667249395</v>
      </c>
      <c r="H4437" s="99">
        <v>17517.083333333332</v>
      </c>
      <c r="I4437" s="53">
        <v>18056.820238455559</v>
      </c>
      <c r="J4437" s="54">
        <v>17064.397161416193</v>
      </c>
      <c r="K4437" s="55">
        <v>0.97415744600268461</v>
      </c>
      <c r="L4437" s="121">
        <v>18298.346418826324</v>
      </c>
      <c r="M4437" s="54">
        <v>17131.746509763299</v>
      </c>
      <c r="N4437" s="120">
        <v>0.97800222695539885</v>
      </c>
      <c r="O4437" s="123">
        <v>17673.723493292688</v>
      </c>
      <c r="P4437" s="53">
        <v>18218.286799793816</v>
      </c>
      <c r="Q4437" s="54">
        <v>17217.12474294065</v>
      </c>
      <c r="R4437" s="55">
        <v>0.97416510728340178</v>
      </c>
      <c r="S4437" s="121">
        <v>18461.972740371672</v>
      </c>
      <c r="T4437" s="54">
        <v>17285.075206229063</v>
      </c>
      <c r="U4437" s="55">
        <v>0.97800982417705473</v>
      </c>
    </row>
    <row r="4438" spans="1:21" ht="13" x14ac:dyDescent="0.3">
      <c r="A4438" s="44" t="s">
        <v>2882</v>
      </c>
      <c r="B4438" s="44" t="s">
        <v>9206</v>
      </c>
      <c r="C4438" s="98" t="s">
        <v>1192</v>
      </c>
      <c r="D4438" s="98" t="s">
        <v>13166</v>
      </c>
      <c r="E4438" s="98" t="s">
        <v>246</v>
      </c>
      <c r="F4438" s="122">
        <v>1.0246435462142054</v>
      </c>
      <c r="G4438" s="122">
        <v>1.0404239856591935</v>
      </c>
      <c r="H4438" s="99">
        <v>5939.6666666666661</v>
      </c>
      <c r="I4438" s="53">
        <v>6086.0411166636413</v>
      </c>
      <c r="J4438" s="54">
        <v>5751.5454761120327</v>
      </c>
      <c r="K4438" s="55">
        <v>0.96832798857040803</v>
      </c>
      <c r="L4438" s="121">
        <v>6179.7716668203884</v>
      </c>
      <c r="M4438" s="54">
        <v>5785.7840955103611</v>
      </c>
      <c r="N4438" s="120">
        <v>0.97409238938947673</v>
      </c>
      <c r="O4438" s="123">
        <v>5996.5080266327004</v>
      </c>
      <c r="P4438" s="53">
        <v>6144.2832493108772</v>
      </c>
      <c r="Q4438" s="54">
        <v>5806.6322218916494</v>
      </c>
      <c r="R4438" s="55">
        <v>0.96833560400524055</v>
      </c>
      <c r="S4438" s="121">
        <v>6238.9107811065396</v>
      </c>
      <c r="T4438" s="54">
        <v>5841.1982063304058</v>
      </c>
      <c r="U4438" s="55">
        <v>0.97409995623911338</v>
      </c>
    </row>
    <row r="4439" spans="1:21" ht="13" x14ac:dyDescent="0.3">
      <c r="A4439" s="44" t="s">
        <v>2881</v>
      </c>
      <c r="B4439" s="44" t="s">
        <v>9205</v>
      </c>
      <c r="C4439" s="98" t="s">
        <v>1192</v>
      </c>
      <c r="D4439" s="98" t="s">
        <v>13166</v>
      </c>
      <c r="E4439" s="98" t="s">
        <v>246</v>
      </c>
      <c r="F4439" s="122">
        <v>1.0246435462142054</v>
      </c>
      <c r="G4439" s="122">
        <v>1.0404239856591935</v>
      </c>
      <c r="H4439" s="99">
        <v>4149.166666666667</v>
      </c>
      <c r="I4439" s="53">
        <v>4251.4168471671073</v>
      </c>
      <c r="J4439" s="54">
        <v>4017.7542125767181</v>
      </c>
      <c r="K4439" s="55">
        <v>0.96832798857040803</v>
      </c>
      <c r="L4439" s="121">
        <v>4316.892520497604</v>
      </c>
      <c r="M4439" s="54">
        <v>4041.6716723085042</v>
      </c>
      <c r="N4439" s="120">
        <v>0.97409238938947673</v>
      </c>
      <c r="O4439" s="123">
        <v>4189.4962296774211</v>
      </c>
      <c r="P4439" s="53">
        <v>4292.7402736277154</v>
      </c>
      <c r="Q4439" s="54">
        <v>4056.8383620423633</v>
      </c>
      <c r="R4439" s="55">
        <v>0.96833560400524055</v>
      </c>
      <c r="S4439" s="121">
        <v>4358.8523651851465</v>
      </c>
      <c r="T4439" s="54">
        <v>4080.9880939927061</v>
      </c>
      <c r="U4439" s="55">
        <v>0.97409995623911327</v>
      </c>
    </row>
    <row r="4440" spans="1:21" ht="13" x14ac:dyDescent="0.3">
      <c r="A4440" s="44" t="s">
        <v>2880</v>
      </c>
      <c r="B4440" s="44" t="s">
        <v>9204</v>
      </c>
      <c r="C4440" s="98" t="s">
        <v>1192</v>
      </c>
      <c r="D4440" s="98" t="s">
        <v>13166</v>
      </c>
      <c r="E4440" s="98" t="s">
        <v>246</v>
      </c>
      <c r="F4440" s="122">
        <v>1.0246435462142054</v>
      </c>
      <c r="G4440" s="122">
        <v>1.0404239856591935</v>
      </c>
      <c r="H4440" s="99">
        <v>6815.666666666667</v>
      </c>
      <c r="I4440" s="53">
        <v>6983.6288631472862</v>
      </c>
      <c r="J4440" s="54">
        <v>6599.8007940997113</v>
      </c>
      <c r="K4440" s="55">
        <v>0.96832798857040803</v>
      </c>
      <c r="L4440" s="121">
        <v>7091.1830782578436</v>
      </c>
      <c r="M4440" s="54">
        <v>6639.0890286155436</v>
      </c>
      <c r="N4440" s="120">
        <v>0.97409238938947673</v>
      </c>
      <c r="O4440" s="123">
        <v>6886.0872090050807</v>
      </c>
      <c r="P4440" s="53">
        <v>7055.7848173752463</v>
      </c>
      <c r="Q4440" s="54">
        <v>6668.0434167646963</v>
      </c>
      <c r="R4440" s="55">
        <v>0.96833560400524066</v>
      </c>
      <c r="S4440" s="121">
        <v>7164.4502995898574</v>
      </c>
      <c r="T4440" s="54">
        <v>6707.7372489505669</v>
      </c>
      <c r="U4440" s="55">
        <v>0.97409995623911327</v>
      </c>
    </row>
    <row r="4441" spans="1:21" ht="13" x14ac:dyDescent="0.3">
      <c r="A4441" s="44" t="s">
        <v>2879</v>
      </c>
      <c r="B4441" s="44" t="s">
        <v>9203</v>
      </c>
      <c r="C4441" s="98" t="s">
        <v>1192</v>
      </c>
      <c r="D4441" s="98" t="s">
        <v>13166</v>
      </c>
      <c r="E4441" s="98" t="s">
        <v>295</v>
      </c>
      <c r="F4441" s="122">
        <v>1.0344229746991274</v>
      </c>
      <c r="G4441" s="122">
        <v>1.0484291830026395</v>
      </c>
      <c r="H4441" s="99">
        <v>14034.333333333336</v>
      </c>
      <c r="I4441" s="53">
        <v>14517.436834585789</v>
      </c>
      <c r="J4441" s="54">
        <v>13719.542236099351</v>
      </c>
      <c r="K4441" s="55">
        <v>0.97756992870574655</v>
      </c>
      <c r="L4441" s="121">
        <v>14714.00463065338</v>
      </c>
      <c r="M4441" s="54">
        <v>13775.922244891324</v>
      </c>
      <c r="N4441" s="120">
        <v>0.98158722026159573</v>
      </c>
      <c r="O4441" s="123">
        <v>14170.49181429274</v>
      </c>
      <c r="P4441" s="53">
        <v>14658.282295490329</v>
      </c>
      <c r="Q4441" s="54">
        <v>13852.755617040326</v>
      </c>
      <c r="R4441" s="55">
        <v>0.97757761682400202</v>
      </c>
      <c r="S4441" s="121">
        <v>14856.75715560453</v>
      </c>
      <c r="T4441" s="54">
        <v>13909.681720726896</v>
      </c>
      <c r="U4441" s="55">
        <v>0.98159484533184771</v>
      </c>
    </row>
    <row r="4442" spans="1:21" ht="13" x14ac:dyDescent="0.3">
      <c r="A4442" s="44" t="s">
        <v>2878</v>
      </c>
      <c r="B4442" s="44" t="s">
        <v>9202</v>
      </c>
      <c r="C4442" s="98" t="s">
        <v>1192</v>
      </c>
      <c r="D4442" s="98" t="s">
        <v>13166</v>
      </c>
      <c r="E4442" s="98" t="s">
        <v>293</v>
      </c>
      <c r="F4442" s="122">
        <v>1.0246595201464421</v>
      </c>
      <c r="G4442" s="122">
        <v>1.0415751879237554</v>
      </c>
      <c r="H4442" s="99">
        <v>6871.1666666666661</v>
      </c>
      <c r="I4442" s="53">
        <v>7040.606339512894</v>
      </c>
      <c r="J4442" s="54">
        <v>6653.6467245081703</v>
      </c>
      <c r="K4442" s="55">
        <v>0.96834308455742657</v>
      </c>
      <c r="L4442" s="121">
        <v>7156.836712088776</v>
      </c>
      <c r="M4442" s="54">
        <v>6700.5569550878035</v>
      </c>
      <c r="N4442" s="120">
        <v>0.97517019745620159</v>
      </c>
      <c r="O4442" s="123">
        <v>6937.5002390926466</v>
      </c>
      <c r="P4442" s="53">
        <v>7108.575666004499</v>
      </c>
      <c r="Q4442" s="54">
        <v>6717.9332135454688</v>
      </c>
      <c r="R4442" s="55">
        <v>0.9683507001109819</v>
      </c>
      <c r="S4442" s="121">
        <v>7225.9281152540207</v>
      </c>
      <c r="T4442" s="54">
        <v>6765.2960311139705</v>
      </c>
      <c r="U4442" s="55">
        <v>0.97517777267836192</v>
      </c>
    </row>
    <row r="4443" spans="1:21" ht="13" x14ac:dyDescent="0.3">
      <c r="A4443" s="44" t="s">
        <v>2877</v>
      </c>
      <c r="B4443" s="44" t="s">
        <v>9201</v>
      </c>
      <c r="C4443" s="98" t="s">
        <v>1192</v>
      </c>
      <c r="D4443" s="98" t="s">
        <v>13166</v>
      </c>
      <c r="E4443" s="98" t="s">
        <v>294</v>
      </c>
      <c r="F4443" s="122">
        <v>1.0308120304534465</v>
      </c>
      <c r="G4443" s="122">
        <v>1.0446000667249395</v>
      </c>
      <c r="H4443" s="99">
        <v>15745.416666666666</v>
      </c>
      <c r="I4443" s="53">
        <v>16230.564924502203</v>
      </c>
      <c r="J4443" s="54">
        <v>15338.514886248102</v>
      </c>
      <c r="K4443" s="55">
        <v>0.9741574460026845</v>
      </c>
      <c r="L4443" s="121">
        <v>16447.663300611974</v>
      </c>
      <c r="M4443" s="54">
        <v>15399.052564340651</v>
      </c>
      <c r="N4443" s="120">
        <v>0.97800222695539873</v>
      </c>
      <c r="O4443" s="123">
        <v>15888.572525895304</v>
      </c>
      <c r="P4443" s="53">
        <v>16378.131706424983</v>
      </c>
      <c r="Q4443" s="54">
        <v>15478.092959268908</v>
      </c>
      <c r="R4443" s="55">
        <v>0.97416510728340167</v>
      </c>
      <c r="S4443" s="121">
        <v>16597.203920714277</v>
      </c>
      <c r="T4443" s="54">
        <v>15539.180022475251</v>
      </c>
      <c r="U4443" s="55">
        <v>0.97800982417705484</v>
      </c>
    </row>
    <row r="4444" spans="1:21" ht="13" x14ac:dyDescent="0.3">
      <c r="A4444" s="44" t="s">
        <v>2876</v>
      </c>
      <c r="B4444" s="44" t="s">
        <v>7761</v>
      </c>
      <c r="C4444" s="98" t="s">
        <v>1192</v>
      </c>
      <c r="D4444" s="98" t="s">
        <v>13166</v>
      </c>
      <c r="E4444" s="98" t="s">
        <v>295</v>
      </c>
      <c r="F4444" s="122">
        <v>1.0344229746991274</v>
      </c>
      <c r="G4444" s="122">
        <v>1.0484291830026395</v>
      </c>
      <c r="H4444" s="99">
        <v>11308.5</v>
      </c>
      <c r="I4444" s="53">
        <v>11697.772209385083</v>
      </c>
      <c r="J4444" s="54">
        <v>11054.849538768936</v>
      </c>
      <c r="K4444" s="55">
        <v>0.97756992870574666</v>
      </c>
      <c r="L4444" s="121">
        <v>11856.161415985349</v>
      </c>
      <c r="M4444" s="54">
        <v>11100.279080328255</v>
      </c>
      <c r="N4444" s="120">
        <v>0.98158722026159573</v>
      </c>
      <c r="O4444" s="123">
        <v>11411.817541035183</v>
      </c>
      <c r="P4444" s="53">
        <v>11804.646247521296</v>
      </c>
      <c r="Q4444" s="54">
        <v>11155.937395395518</v>
      </c>
      <c r="R4444" s="55">
        <v>0.97757761682400213</v>
      </c>
      <c r="S4444" s="121">
        <v>11964.482541122708</v>
      </c>
      <c r="T4444" s="54">
        <v>11201.781274147697</v>
      </c>
      <c r="U4444" s="55">
        <v>0.98159484533184771</v>
      </c>
    </row>
    <row r="4445" spans="1:21" ht="13" x14ac:dyDescent="0.3">
      <c r="A4445" s="44" t="s">
        <v>2875</v>
      </c>
      <c r="B4445" s="44" t="s">
        <v>9200</v>
      </c>
      <c r="C4445" s="98" t="s">
        <v>1192</v>
      </c>
      <c r="D4445" s="98" t="s">
        <v>13166</v>
      </c>
      <c r="E4445" s="98" t="s">
        <v>293</v>
      </c>
      <c r="F4445" s="122">
        <v>1.0246595201464421</v>
      </c>
      <c r="G4445" s="122">
        <v>1.0415751879237554</v>
      </c>
      <c r="H4445" s="99">
        <v>6142.8333333333339</v>
      </c>
      <c r="I4445" s="53">
        <v>6294.3126556729039</v>
      </c>
      <c r="J4445" s="54">
        <v>5948.3701779221801</v>
      </c>
      <c r="K4445" s="55">
        <v>0.96834308455742668</v>
      </c>
      <c r="L4445" s="121">
        <v>6398.2227835509757</v>
      </c>
      <c r="M4445" s="54">
        <v>5990.3079946072048</v>
      </c>
      <c r="N4445" s="120">
        <v>0.9751701974562017</v>
      </c>
      <c r="O4445" s="123">
        <v>6210.2567620992659</v>
      </c>
      <c r="P4445" s="53">
        <v>6363.3987138388311</v>
      </c>
      <c r="Q4445" s="54">
        <v>6013.7064834477833</v>
      </c>
      <c r="R4445" s="55">
        <v>0.96835070011098179</v>
      </c>
      <c r="S4445" s="121">
        <v>6468.4493540383155</v>
      </c>
      <c r="T4445" s="54">
        <v>6056.1043570246984</v>
      </c>
      <c r="U4445" s="55">
        <v>0.97517777267836203</v>
      </c>
    </row>
    <row r="4446" spans="1:21" ht="13" x14ac:dyDescent="0.3">
      <c r="A4446" s="44" t="s">
        <v>2874</v>
      </c>
      <c r="B4446" s="44" t="s">
        <v>9199</v>
      </c>
      <c r="C4446" s="98" t="s">
        <v>1192</v>
      </c>
      <c r="D4446" s="98" t="s">
        <v>13166</v>
      </c>
      <c r="E4446" s="98" t="s">
        <v>295</v>
      </c>
      <c r="F4446" s="122">
        <v>1.0344229746991274</v>
      </c>
      <c r="G4446" s="122">
        <v>1.0484291830026395</v>
      </c>
      <c r="H4446" s="99">
        <v>5842.6666666666661</v>
      </c>
      <c r="I4446" s="53">
        <v>6043.7886335087678</v>
      </c>
      <c r="J4446" s="54">
        <v>5711.6152367847744</v>
      </c>
      <c r="K4446" s="55">
        <v>0.97756992870574655</v>
      </c>
      <c r="L4446" s="121">
        <v>6125.6222398900882</v>
      </c>
      <c r="M4446" s="54">
        <v>5735.0869322484159</v>
      </c>
      <c r="N4446" s="120">
        <v>0.98158722026159573</v>
      </c>
      <c r="O4446" s="123">
        <v>5895.2114764077305</v>
      </c>
      <c r="P4446" s="53">
        <v>6098.1421919061195</v>
      </c>
      <c r="Q4446" s="54">
        <v>5763.0267857801764</v>
      </c>
      <c r="R4446" s="55">
        <v>0.97757761682400213</v>
      </c>
      <c r="S4446" s="121">
        <v>6180.7117518379409</v>
      </c>
      <c r="T4446" s="54">
        <v>5786.7091973829793</v>
      </c>
      <c r="U4446" s="55">
        <v>0.9815948453318476</v>
      </c>
    </row>
    <row r="4447" spans="1:21" ht="13" x14ac:dyDescent="0.3">
      <c r="A4447" s="44" t="s">
        <v>2873</v>
      </c>
      <c r="B4447" s="44" t="s">
        <v>9198</v>
      </c>
      <c r="C4447" s="98" t="s">
        <v>1192</v>
      </c>
      <c r="D4447" s="98" t="s">
        <v>13166</v>
      </c>
      <c r="E4447" s="98" t="s">
        <v>295</v>
      </c>
      <c r="F4447" s="122">
        <v>1.0344229746991274</v>
      </c>
      <c r="G4447" s="122">
        <v>1.0484291830026395</v>
      </c>
      <c r="H4447" s="99">
        <v>5996.5</v>
      </c>
      <c r="I4447" s="53">
        <v>6202.9173677833169</v>
      </c>
      <c r="J4447" s="54">
        <v>5861.9980774840087</v>
      </c>
      <c r="K4447" s="55">
        <v>0.97756992870574644</v>
      </c>
      <c r="L4447" s="121">
        <v>6286.9055958753279</v>
      </c>
      <c r="M4447" s="54">
        <v>5886.0877662986586</v>
      </c>
      <c r="N4447" s="120">
        <v>0.98158722026159573</v>
      </c>
      <c r="O4447" s="123">
        <v>6050.3486945081358</v>
      </c>
      <c r="P4447" s="53">
        <v>6258.6196945400879</v>
      </c>
      <c r="Q4447" s="54">
        <v>5914.6854577314762</v>
      </c>
      <c r="R4447" s="55">
        <v>0.97757761682400213</v>
      </c>
      <c r="S4447" s="121">
        <v>6343.3621386642517</v>
      </c>
      <c r="T4447" s="54">
        <v>5938.9910909894597</v>
      </c>
      <c r="U4447" s="55">
        <v>0.9815948453318476</v>
      </c>
    </row>
    <row r="4448" spans="1:21" ht="13" x14ac:dyDescent="0.3">
      <c r="A4448" s="44" t="s">
        <v>2872</v>
      </c>
      <c r="B4448" s="44" t="s">
        <v>9197</v>
      </c>
      <c r="C4448" s="98" t="s">
        <v>1192</v>
      </c>
      <c r="D4448" s="98" t="s">
        <v>13166</v>
      </c>
      <c r="E4448" s="98" t="s">
        <v>293</v>
      </c>
      <c r="F4448" s="122">
        <v>1.0246595201464421</v>
      </c>
      <c r="G4448" s="122">
        <v>1.0415751879237554</v>
      </c>
      <c r="H4448" s="99">
        <v>5943.8333333333339</v>
      </c>
      <c r="I4448" s="53">
        <v>6090.4054111637615</v>
      </c>
      <c r="J4448" s="54">
        <v>5755.6699040952517</v>
      </c>
      <c r="K4448" s="55">
        <v>0.96834308455742668</v>
      </c>
      <c r="L4448" s="121">
        <v>6190.9493211541485</v>
      </c>
      <c r="M4448" s="54">
        <v>5796.2491253134203</v>
      </c>
      <c r="N4448" s="120">
        <v>0.97517019745620159</v>
      </c>
      <c r="O4448" s="123">
        <v>5996.1781749959146</v>
      </c>
      <c r="P4448" s="53">
        <v>6144.041051503883</v>
      </c>
      <c r="Q4448" s="54">
        <v>5806.4033337474839</v>
      </c>
      <c r="R4448" s="55">
        <v>0.9683507001109819</v>
      </c>
      <c r="S4448" s="121">
        <v>6245.4704094456902</v>
      </c>
      <c r="T4448" s="54">
        <v>5847.3396772751212</v>
      </c>
      <c r="U4448" s="55">
        <v>0.97517777267836192</v>
      </c>
    </row>
    <row r="4449" spans="1:21" ht="13" x14ac:dyDescent="0.3">
      <c r="A4449" s="44" t="s">
        <v>2871</v>
      </c>
      <c r="B4449" s="44" t="s">
        <v>9196</v>
      </c>
      <c r="C4449" s="98" t="s">
        <v>1192</v>
      </c>
      <c r="D4449" s="98" t="s">
        <v>13166</v>
      </c>
      <c r="E4449" s="98" t="s">
        <v>246</v>
      </c>
      <c r="F4449" s="122">
        <v>1.0246435462142054</v>
      </c>
      <c r="G4449" s="122">
        <v>1.0404239856591935</v>
      </c>
      <c r="H4449" s="99">
        <v>6758.75</v>
      </c>
      <c r="I4449" s="53">
        <v>6925.3095679752605</v>
      </c>
      <c r="J4449" s="54">
        <v>6544.6867927502453</v>
      </c>
      <c r="K4449" s="55">
        <v>0.96832798857040803</v>
      </c>
      <c r="L4449" s="121">
        <v>7031.9656130740741</v>
      </c>
      <c r="M4449" s="54">
        <v>6583.6469367861255</v>
      </c>
      <c r="N4449" s="120">
        <v>0.97409238938947662</v>
      </c>
      <c r="O4449" s="123">
        <v>6826.3962077793822</v>
      </c>
      <c r="P4449" s="53">
        <v>6994.6228182022696</v>
      </c>
      <c r="Q4449" s="54">
        <v>6610.2424950391314</v>
      </c>
      <c r="R4449" s="55">
        <v>0.96833560400524055</v>
      </c>
      <c r="S4449" s="121">
        <v>7102.346350186629</v>
      </c>
      <c r="T4449" s="54">
        <v>6649.5922472687453</v>
      </c>
      <c r="U4449" s="55">
        <v>0.97409995623911327</v>
      </c>
    </row>
    <row r="4450" spans="1:21" ht="13" x14ac:dyDescent="0.3">
      <c r="A4450" s="44" t="s">
        <v>2870</v>
      </c>
      <c r="B4450" s="44" t="s">
        <v>9195</v>
      </c>
      <c r="C4450" s="98" t="s">
        <v>1192</v>
      </c>
      <c r="D4450" s="98" t="s">
        <v>13166</v>
      </c>
      <c r="E4450" s="98" t="s">
        <v>294</v>
      </c>
      <c r="F4450" s="122">
        <v>1.0308120304534465</v>
      </c>
      <c r="G4450" s="122">
        <v>1.0446000667249395</v>
      </c>
      <c r="H4450" s="99">
        <v>7243.7499999999991</v>
      </c>
      <c r="I4450" s="53">
        <v>7466.944645597152</v>
      </c>
      <c r="J4450" s="54">
        <v>7056.5529994819453</v>
      </c>
      <c r="K4450" s="55">
        <v>0.9741574460026845</v>
      </c>
      <c r="L4450" s="121">
        <v>7566.8217333387802</v>
      </c>
      <c r="M4450" s="54">
        <v>7084.4036315081694</v>
      </c>
      <c r="N4450" s="120">
        <v>0.97800222695539885</v>
      </c>
      <c r="O4450" s="123">
        <v>7304.8584224776114</v>
      </c>
      <c r="P4450" s="53">
        <v>7529.9359426491064</v>
      </c>
      <c r="Q4450" s="54">
        <v>7116.1381888229625</v>
      </c>
      <c r="R4450" s="55">
        <v>0.97416510728340167</v>
      </c>
      <c r="S4450" s="121">
        <v>7630.6555955363492</v>
      </c>
      <c r="T4450" s="54">
        <v>7144.2233014056064</v>
      </c>
      <c r="U4450" s="55">
        <v>0.97800982417705473</v>
      </c>
    </row>
    <row r="4451" spans="1:21" ht="13" x14ac:dyDescent="0.3">
      <c r="A4451" s="44" t="s">
        <v>2869</v>
      </c>
      <c r="B4451" s="44" t="s">
        <v>9194</v>
      </c>
      <c r="C4451" s="98" t="s">
        <v>1192</v>
      </c>
      <c r="D4451" s="98" t="s">
        <v>13166</v>
      </c>
      <c r="E4451" s="98" t="s">
        <v>246</v>
      </c>
      <c r="F4451" s="122">
        <v>1.0246435462142054</v>
      </c>
      <c r="G4451" s="122">
        <v>1.0404239856591935</v>
      </c>
      <c r="H4451" s="99">
        <v>7884.666666666667</v>
      </c>
      <c r="I4451" s="53">
        <v>8078.9728140502721</v>
      </c>
      <c r="J4451" s="54">
        <v>7634.9434138814777</v>
      </c>
      <c r="K4451" s="55">
        <v>0.96832798857040803</v>
      </c>
      <c r="L4451" s="121">
        <v>8203.3963189275219</v>
      </c>
      <c r="M4451" s="54">
        <v>7680.3937928728947</v>
      </c>
      <c r="N4451" s="120">
        <v>0.97409238938947673</v>
      </c>
      <c r="O4451" s="123">
        <v>7967.396505690579</v>
      </c>
      <c r="P4451" s="53">
        <v>8163.7414096854636</v>
      </c>
      <c r="Q4451" s="54">
        <v>7715.11370768713</v>
      </c>
      <c r="R4451" s="55">
        <v>0.96833560400524055</v>
      </c>
      <c r="S4451" s="121">
        <v>8289.4704277777237</v>
      </c>
      <c r="T4451" s="54">
        <v>7761.0405875328579</v>
      </c>
      <c r="U4451" s="55">
        <v>0.97409995623911338</v>
      </c>
    </row>
    <row r="4452" spans="1:21" ht="13" x14ac:dyDescent="0.3">
      <c r="A4452" s="44" t="s">
        <v>2868</v>
      </c>
      <c r="B4452" s="44" t="s">
        <v>9193</v>
      </c>
      <c r="C4452" s="98" t="s">
        <v>1192</v>
      </c>
      <c r="D4452" s="98" t="s">
        <v>13166</v>
      </c>
      <c r="E4452" s="98" t="s">
        <v>295</v>
      </c>
      <c r="F4452" s="122">
        <v>1.0344229746991274</v>
      </c>
      <c r="G4452" s="122">
        <v>1.0484291830026395</v>
      </c>
      <c r="H4452" s="99">
        <v>6454.583333333333</v>
      </c>
      <c r="I4452" s="53">
        <v>6676.7692921100752</v>
      </c>
      <c r="J4452" s="54">
        <v>6309.8065689919658</v>
      </c>
      <c r="K4452" s="55">
        <v>0.97756992870574644</v>
      </c>
      <c r="L4452" s="121">
        <v>6767.1735307891204</v>
      </c>
      <c r="M4452" s="54">
        <v>6335.7365121134917</v>
      </c>
      <c r="N4452" s="120">
        <v>0.98158722026159584</v>
      </c>
      <c r="O4452" s="123">
        <v>6515.1196319183791</v>
      </c>
      <c r="P4452" s="53">
        <v>6739.3894301696937</v>
      </c>
      <c r="Q4452" s="54">
        <v>6369.0351230940396</v>
      </c>
      <c r="R4452" s="55">
        <v>0.97757761682400224</v>
      </c>
      <c r="S4452" s="121">
        <v>6830.641552856644</v>
      </c>
      <c r="T4452" s="54">
        <v>6395.207847411406</v>
      </c>
      <c r="U4452" s="55">
        <v>0.98159484533184771</v>
      </c>
    </row>
    <row r="4453" spans="1:21" ht="13" x14ac:dyDescent="0.3">
      <c r="A4453" s="44" t="s">
        <v>2867</v>
      </c>
      <c r="B4453" s="44" t="s">
        <v>9192</v>
      </c>
      <c r="C4453" s="98" t="s">
        <v>1192</v>
      </c>
      <c r="D4453" s="98" t="s">
        <v>13166</v>
      </c>
      <c r="E4453" s="98" t="s">
        <v>293</v>
      </c>
      <c r="F4453" s="122">
        <v>1.0246595201464421</v>
      </c>
      <c r="G4453" s="122">
        <v>1.0415751879237554</v>
      </c>
      <c r="H4453" s="99">
        <v>7935.8333333333339</v>
      </c>
      <c r="I4453" s="53">
        <v>8131.5271752954741</v>
      </c>
      <c r="J4453" s="54">
        <v>7684.6093285336456</v>
      </c>
      <c r="K4453" s="55">
        <v>0.96834308455742668</v>
      </c>
      <c r="L4453" s="121">
        <v>8265.7670954982696</v>
      </c>
      <c r="M4453" s="54">
        <v>7738.7881586461745</v>
      </c>
      <c r="N4453" s="120">
        <v>0.9751701974562017</v>
      </c>
      <c r="O4453" s="123">
        <v>8019.803184013892</v>
      </c>
      <c r="P4453" s="53">
        <v>8217.5676822005826</v>
      </c>
      <c r="Q4453" s="54">
        <v>7765.9820279921332</v>
      </c>
      <c r="R4453" s="55">
        <v>0.96835070011098179</v>
      </c>
      <c r="S4453" s="121">
        <v>8353.2280085008006</v>
      </c>
      <c r="T4453" s="54">
        <v>7820.7338063055022</v>
      </c>
      <c r="U4453" s="55">
        <v>0.97517777267836192</v>
      </c>
    </row>
    <row r="4454" spans="1:21" ht="13" x14ac:dyDescent="0.3">
      <c r="A4454" s="44" t="s">
        <v>2866</v>
      </c>
      <c r="B4454" s="44" t="s">
        <v>9191</v>
      </c>
      <c r="C4454" s="98" t="s">
        <v>1192</v>
      </c>
      <c r="D4454" s="98" t="s">
        <v>13166</v>
      </c>
      <c r="E4454" s="98" t="s">
        <v>294</v>
      </c>
      <c r="F4454" s="122">
        <v>1.0308120304534465</v>
      </c>
      <c r="G4454" s="122">
        <v>1.0446000667249395</v>
      </c>
      <c r="H4454" s="99">
        <v>8947.0833333333339</v>
      </c>
      <c r="I4454" s="53">
        <v>9222.7611374695243</v>
      </c>
      <c r="J4454" s="54">
        <v>8715.8678491731862</v>
      </c>
      <c r="K4454" s="55">
        <v>0.9741574460026845</v>
      </c>
      <c r="L4454" s="121">
        <v>9346.1238469935943</v>
      </c>
      <c r="M4454" s="54">
        <v>8750.2674247555333</v>
      </c>
      <c r="N4454" s="120">
        <v>0.97800222695539885</v>
      </c>
      <c r="O4454" s="123">
        <v>9033.8339056776149</v>
      </c>
      <c r="P4454" s="53">
        <v>9312.1846710907303</v>
      </c>
      <c r="Q4454" s="54">
        <v>8800.4457759048655</v>
      </c>
      <c r="R4454" s="55">
        <v>0.97416510728340167</v>
      </c>
      <c r="S4454" s="121">
        <v>9436.7435006528576</v>
      </c>
      <c r="T4454" s="54">
        <v>8835.1783097364805</v>
      </c>
      <c r="U4454" s="55">
        <v>0.97800982417705484</v>
      </c>
    </row>
    <row r="4455" spans="1:21" ht="13" x14ac:dyDescent="0.3">
      <c r="A4455" s="44" t="s">
        <v>2865</v>
      </c>
      <c r="B4455" s="44" t="s">
        <v>9190</v>
      </c>
      <c r="C4455" s="98" t="s">
        <v>1192</v>
      </c>
      <c r="D4455" s="98" t="s">
        <v>13166</v>
      </c>
      <c r="E4455" s="98" t="s">
        <v>294</v>
      </c>
      <c r="F4455" s="122">
        <v>1.0308120304534465</v>
      </c>
      <c r="G4455" s="122">
        <v>1.0446000667249395</v>
      </c>
      <c r="H4455" s="99">
        <v>7188.25</v>
      </c>
      <c r="I4455" s="53">
        <v>7409.7345779069865</v>
      </c>
      <c r="J4455" s="54">
        <v>7002.4872612287973</v>
      </c>
      <c r="K4455" s="55">
        <v>0.9741574460026845</v>
      </c>
      <c r="L4455" s="121">
        <v>7508.8464296355469</v>
      </c>
      <c r="M4455" s="54">
        <v>7030.1245079121454</v>
      </c>
      <c r="N4455" s="120">
        <v>0.97800222695539885</v>
      </c>
      <c r="O4455" s="123">
        <v>7253.4265447364578</v>
      </c>
      <c r="P4455" s="53">
        <v>7476.919344324715</v>
      </c>
      <c r="Q4455" s="54">
        <v>7066.0350481254654</v>
      </c>
      <c r="R4455" s="55">
        <v>0.97416510728340178</v>
      </c>
      <c r="S4455" s="121">
        <v>7576.9298526161519</v>
      </c>
      <c r="T4455" s="54">
        <v>7093.9224196988862</v>
      </c>
      <c r="U4455" s="55">
        <v>0.97800982417705495</v>
      </c>
    </row>
    <row r="4456" spans="1:21" ht="13" x14ac:dyDescent="0.3">
      <c r="A4456" s="44" t="s">
        <v>2864</v>
      </c>
      <c r="B4456" s="44" t="s">
        <v>9189</v>
      </c>
      <c r="C4456" s="98" t="s">
        <v>1192</v>
      </c>
      <c r="D4456" s="98" t="s">
        <v>13166</v>
      </c>
      <c r="E4456" s="98" t="s">
        <v>293</v>
      </c>
      <c r="F4456" s="122">
        <v>1.0246595201464421</v>
      </c>
      <c r="G4456" s="122">
        <v>1.0415751879237554</v>
      </c>
      <c r="H4456" s="99">
        <v>4314.0833333333339</v>
      </c>
      <c r="I4456" s="53">
        <v>4420.4665582050975</v>
      </c>
      <c r="J4456" s="54">
        <v>4177.5127620377853</v>
      </c>
      <c r="K4456" s="55">
        <v>0.96834308455742657</v>
      </c>
      <c r="L4456" s="121">
        <v>4493.4421586354083</v>
      </c>
      <c r="M4456" s="54">
        <v>4206.9654960091757</v>
      </c>
      <c r="N4456" s="120">
        <v>0.97517019745620159</v>
      </c>
      <c r="O4456" s="123">
        <v>4355.3261625573232</v>
      </c>
      <c r="P4456" s="53">
        <v>4462.7264158072321</v>
      </c>
      <c r="Q4456" s="54">
        <v>4217.4831387240602</v>
      </c>
      <c r="R4456" s="55">
        <v>0.9683507001109819</v>
      </c>
      <c r="S4456" s="121">
        <v>4536.3996662348918</v>
      </c>
      <c r="T4456" s="54">
        <v>4247.2172664904474</v>
      </c>
      <c r="U4456" s="55">
        <v>0.97517777267836181</v>
      </c>
    </row>
    <row r="4457" spans="1:21" ht="13" x14ac:dyDescent="0.3">
      <c r="A4457" s="44" t="s">
        <v>2863</v>
      </c>
      <c r="B4457" s="44" t="s">
        <v>9188</v>
      </c>
      <c r="C4457" s="98" t="s">
        <v>1192</v>
      </c>
      <c r="D4457" s="98" t="s">
        <v>13166</v>
      </c>
      <c r="E4457" s="98" t="s">
        <v>246</v>
      </c>
      <c r="F4457" s="122">
        <v>1.0246435462142054</v>
      </c>
      <c r="G4457" s="122">
        <v>1.0404239856591935</v>
      </c>
      <c r="H4457" s="99">
        <v>6392.8333333333339</v>
      </c>
      <c r="I4457" s="53">
        <v>6550.3754170230468</v>
      </c>
      <c r="J4457" s="54">
        <v>6190.359442932524</v>
      </c>
      <c r="K4457" s="55">
        <v>0.96832798857040803</v>
      </c>
      <c r="L4457" s="121">
        <v>6651.2571363216148</v>
      </c>
      <c r="M4457" s="54">
        <v>6227.2102966353605</v>
      </c>
      <c r="N4457" s="120">
        <v>0.97409238938947673</v>
      </c>
      <c r="O4457" s="123">
        <v>6449.6563582227827</v>
      </c>
      <c r="P4457" s="53">
        <v>6608.5987627523891</v>
      </c>
      <c r="Q4457" s="54">
        <v>6245.431885265898</v>
      </c>
      <c r="R4457" s="55">
        <v>0.96833560400524044</v>
      </c>
      <c r="S4457" s="121">
        <v>6710.3771743543066</v>
      </c>
      <c r="T4457" s="54">
        <v>6282.6099763021321</v>
      </c>
      <c r="U4457" s="55">
        <v>0.97409995623911338</v>
      </c>
    </row>
    <row r="4458" spans="1:21" ht="13" x14ac:dyDescent="0.3">
      <c r="A4458" s="44" t="s">
        <v>2862</v>
      </c>
      <c r="B4458" s="44" t="s">
        <v>9187</v>
      </c>
      <c r="C4458" s="98" t="s">
        <v>1192</v>
      </c>
      <c r="D4458" s="98" t="s">
        <v>13166</v>
      </c>
      <c r="E4458" s="98" t="s">
        <v>293</v>
      </c>
      <c r="F4458" s="122">
        <v>1.0246595201464421</v>
      </c>
      <c r="G4458" s="122">
        <v>1.0415751879237554</v>
      </c>
      <c r="H4458" s="99">
        <v>11198.5</v>
      </c>
      <c r="I4458" s="53">
        <v>11474.649636359933</v>
      </c>
      <c r="J4458" s="54">
        <v>10843.990032416343</v>
      </c>
      <c r="K4458" s="55">
        <v>0.96834308455742668</v>
      </c>
      <c r="L4458" s="121">
        <v>11664.079741964175</v>
      </c>
      <c r="M4458" s="54">
        <v>10920.443456213276</v>
      </c>
      <c r="N4458" s="120">
        <v>0.97517019745620181</v>
      </c>
      <c r="O4458" s="123">
        <v>11285.186683690568</v>
      </c>
      <c r="P4458" s="53">
        <v>11563.473972073396</v>
      </c>
      <c r="Q4458" s="54">
        <v>10928.018426034891</v>
      </c>
      <c r="R4458" s="55">
        <v>0.96835070011098179</v>
      </c>
      <c r="S4458" s="121">
        <v>11754.370440819665</v>
      </c>
      <c r="T4458" s="54">
        <v>11005.063214460879</v>
      </c>
      <c r="U4458" s="55">
        <v>0.97517777267836203</v>
      </c>
    </row>
    <row r="4459" spans="1:21" ht="13" x14ac:dyDescent="0.3">
      <c r="A4459" s="44" t="s">
        <v>2861</v>
      </c>
      <c r="B4459" s="44" t="s">
        <v>9186</v>
      </c>
      <c r="C4459" s="98" t="s">
        <v>1192</v>
      </c>
      <c r="D4459" s="98" t="s">
        <v>13166</v>
      </c>
      <c r="E4459" s="98" t="s">
        <v>246</v>
      </c>
      <c r="F4459" s="122">
        <v>1.0246435462142054</v>
      </c>
      <c r="G4459" s="122">
        <v>1.0404239856591935</v>
      </c>
      <c r="H4459" s="99">
        <v>7465.9999999999991</v>
      </c>
      <c r="I4459" s="53">
        <v>7649.9887160352564</v>
      </c>
      <c r="J4459" s="54">
        <v>7229.5367626666657</v>
      </c>
      <c r="K4459" s="55">
        <v>0.96832798857040803</v>
      </c>
      <c r="L4459" s="121">
        <v>7767.8054769315377</v>
      </c>
      <c r="M4459" s="54">
        <v>7272.5737791818319</v>
      </c>
      <c r="N4459" s="120">
        <v>0.97409238938947662</v>
      </c>
      <c r="O4459" s="123">
        <v>7554.1182109069659</v>
      </c>
      <c r="P4459" s="53">
        <v>7740.2784721450225</v>
      </c>
      <c r="Q4459" s="54">
        <v>7314.9216204855848</v>
      </c>
      <c r="R4459" s="55">
        <v>0.96833560400524066</v>
      </c>
      <c r="S4459" s="121">
        <v>7859.4857771325214</v>
      </c>
      <c r="T4459" s="54">
        <v>7358.4662186695641</v>
      </c>
      <c r="U4459" s="55">
        <v>0.97409995623911327</v>
      </c>
    </row>
    <row r="4460" spans="1:21" ht="13" x14ac:dyDescent="0.3">
      <c r="A4460" s="44" t="s">
        <v>2860</v>
      </c>
      <c r="B4460" s="44" t="s">
        <v>9185</v>
      </c>
      <c r="C4460" s="98" t="s">
        <v>1192</v>
      </c>
      <c r="D4460" s="98" t="s">
        <v>13166</v>
      </c>
      <c r="E4460" s="98" t="s">
        <v>293</v>
      </c>
      <c r="F4460" s="122">
        <v>1.0246595201464421</v>
      </c>
      <c r="G4460" s="122">
        <v>1.0415751879237554</v>
      </c>
      <c r="H4460" s="99">
        <v>7787.083333333333</v>
      </c>
      <c r="I4460" s="53">
        <v>7979.1090716736899</v>
      </c>
      <c r="J4460" s="54">
        <v>7540.5682947057276</v>
      </c>
      <c r="K4460" s="55">
        <v>0.96834308455742668</v>
      </c>
      <c r="L4460" s="121">
        <v>8110.8327862946098</v>
      </c>
      <c r="M4460" s="54">
        <v>7593.7315917745636</v>
      </c>
      <c r="N4460" s="120">
        <v>0.9751701974562017</v>
      </c>
      <c r="O4460" s="123">
        <v>7863.2847709742873</v>
      </c>
      <c r="P4460" s="53">
        <v>8057.1896002013391</v>
      </c>
      <c r="Q4460" s="54">
        <v>7614.4173131449725</v>
      </c>
      <c r="R4460" s="55">
        <v>0.96835070011098179</v>
      </c>
      <c r="S4460" s="121">
        <v>8190.2023130255466</v>
      </c>
      <c r="T4460" s="54">
        <v>7668.1005288943888</v>
      </c>
      <c r="U4460" s="55">
        <v>0.97517777267836192</v>
      </c>
    </row>
    <row r="4461" spans="1:21" ht="13" x14ac:dyDescent="0.3">
      <c r="A4461" s="44" t="s">
        <v>2859</v>
      </c>
      <c r="B4461" s="44" t="s">
        <v>9184</v>
      </c>
      <c r="C4461" s="98" t="s">
        <v>1192</v>
      </c>
      <c r="D4461" s="98" t="s">
        <v>13166</v>
      </c>
      <c r="E4461" s="98" t="s">
        <v>294</v>
      </c>
      <c r="F4461" s="122">
        <v>1.0308120304534465</v>
      </c>
      <c r="G4461" s="122">
        <v>1.0446000667249395</v>
      </c>
      <c r="H4461" s="99">
        <v>3387.5</v>
      </c>
      <c r="I4461" s="53">
        <v>3491.8757531610499</v>
      </c>
      <c r="J4461" s="54">
        <v>3299.9583483340939</v>
      </c>
      <c r="K4461" s="55">
        <v>0.9741574460026845</v>
      </c>
      <c r="L4461" s="121">
        <v>3538.5827260307328</v>
      </c>
      <c r="M4461" s="54">
        <v>3312.9825438114135</v>
      </c>
      <c r="N4461" s="120">
        <v>0.97800222695539885</v>
      </c>
      <c r="O4461" s="123">
        <v>3421.3525163009945</v>
      </c>
      <c r="P4461" s="53">
        <v>3526.7713342252364</v>
      </c>
      <c r="Q4461" s="54">
        <v>3332.9622410966945</v>
      </c>
      <c r="R4461" s="55">
        <v>0.97416510728340167</v>
      </c>
      <c r="S4461" s="121">
        <v>3573.9450668175587</v>
      </c>
      <c r="T4461" s="54">
        <v>3346.1163729152599</v>
      </c>
      <c r="U4461" s="55">
        <v>0.97800982417705484</v>
      </c>
    </row>
    <row r="4462" spans="1:21" ht="13" x14ac:dyDescent="0.3">
      <c r="A4462" s="44" t="s">
        <v>2858</v>
      </c>
      <c r="B4462" s="44" t="s">
        <v>9183</v>
      </c>
      <c r="C4462" s="98" t="s">
        <v>1192</v>
      </c>
      <c r="D4462" s="98" t="s">
        <v>13166</v>
      </c>
      <c r="E4462" s="98" t="s">
        <v>294</v>
      </c>
      <c r="F4462" s="122">
        <v>1.0308120304534465</v>
      </c>
      <c r="G4462" s="122">
        <v>1.0446000667249395</v>
      </c>
      <c r="H4462" s="99">
        <v>5437</v>
      </c>
      <c r="I4462" s="53">
        <v>5604.5250095753881</v>
      </c>
      <c r="J4462" s="54">
        <v>5296.494033916596</v>
      </c>
      <c r="K4462" s="55">
        <v>0.97415744600268461</v>
      </c>
      <c r="L4462" s="121">
        <v>5679.490562783496</v>
      </c>
      <c r="M4462" s="54">
        <v>5317.3981079565028</v>
      </c>
      <c r="N4462" s="120">
        <v>0.97800222695539873</v>
      </c>
      <c r="O4462" s="123">
        <v>5477.4019875023077</v>
      </c>
      <c r="P4462" s="53">
        <v>5646.1718643469976</v>
      </c>
      <c r="Q4462" s="54">
        <v>5335.893894789504</v>
      </c>
      <c r="R4462" s="55">
        <v>0.97416510728340178</v>
      </c>
      <c r="S4462" s="121">
        <v>5721.6944816242276</v>
      </c>
      <c r="T4462" s="54">
        <v>5356.9529547441834</v>
      </c>
      <c r="U4462" s="55">
        <v>0.97800982417705495</v>
      </c>
    </row>
    <row r="4463" spans="1:21" ht="13" x14ac:dyDescent="0.3">
      <c r="A4463" s="44" t="s">
        <v>2857</v>
      </c>
      <c r="B4463" s="44" t="s">
        <v>9182</v>
      </c>
      <c r="C4463" s="98" t="s">
        <v>1192</v>
      </c>
      <c r="D4463" s="98" t="s">
        <v>13166</v>
      </c>
      <c r="E4463" s="98" t="s">
        <v>246</v>
      </c>
      <c r="F4463" s="122">
        <v>1.0246435462142054</v>
      </c>
      <c r="G4463" s="122">
        <v>1.0404239856591935</v>
      </c>
      <c r="H4463" s="99">
        <v>5116.3333333333339</v>
      </c>
      <c r="I4463" s="53">
        <v>5242.4179302806133</v>
      </c>
      <c r="J4463" s="54">
        <v>4954.2887655223976</v>
      </c>
      <c r="K4463" s="55">
        <v>0.96832798857040792</v>
      </c>
      <c r="L4463" s="121">
        <v>5323.1559186276545</v>
      </c>
      <c r="M4463" s="54">
        <v>4983.7813615796931</v>
      </c>
      <c r="N4463" s="120">
        <v>0.97409238938947673</v>
      </c>
      <c r="O4463" s="123">
        <v>5162.1944698764892</v>
      </c>
      <c r="P4463" s="53">
        <v>5289.4092478616058</v>
      </c>
      <c r="Q4463" s="54">
        <v>4998.7366999803626</v>
      </c>
      <c r="R4463" s="55">
        <v>0.96833560400524055</v>
      </c>
      <c r="S4463" s="121">
        <v>5370.8709450967444</v>
      </c>
      <c r="T4463" s="54">
        <v>5028.4934072044807</v>
      </c>
      <c r="U4463" s="55">
        <v>0.97409995623911327</v>
      </c>
    </row>
    <row r="4464" spans="1:21" ht="13" x14ac:dyDescent="0.3">
      <c r="A4464" s="44" t="s">
        <v>2856</v>
      </c>
      <c r="B4464" s="44" t="s">
        <v>9181</v>
      </c>
      <c r="C4464" s="98" t="s">
        <v>1192</v>
      </c>
      <c r="D4464" s="98" t="s">
        <v>13166</v>
      </c>
      <c r="E4464" s="98" t="s">
        <v>295</v>
      </c>
      <c r="F4464" s="122">
        <v>1.0344229746991274</v>
      </c>
      <c r="G4464" s="122">
        <v>1.0484291830026395</v>
      </c>
      <c r="H4464" s="99">
        <v>3115.166666666667</v>
      </c>
      <c r="I4464" s="53">
        <v>3222.3999700168984</v>
      </c>
      <c r="J4464" s="54">
        <v>3045.2932562398514</v>
      </c>
      <c r="K4464" s="55">
        <v>0.97756992870574644</v>
      </c>
      <c r="L4464" s="121">
        <v>3266.0316432503896</v>
      </c>
      <c r="M4464" s="54">
        <v>3057.8077889849146</v>
      </c>
      <c r="N4464" s="120">
        <v>0.98158722026159573</v>
      </c>
      <c r="O4464" s="123">
        <v>3143.4676788096285</v>
      </c>
      <c r="P4464" s="53">
        <v>3251.6751871848169</v>
      </c>
      <c r="Q4464" s="54">
        <v>3072.9836420139941</v>
      </c>
      <c r="R4464" s="55">
        <v>0.97757761682400202</v>
      </c>
      <c r="S4464" s="121">
        <v>3295.7032502895827</v>
      </c>
      <c r="T4464" s="54">
        <v>3085.6116699867994</v>
      </c>
      <c r="U4464" s="55">
        <v>0.9815948453318476</v>
      </c>
    </row>
    <row r="4465" spans="1:21" ht="13" x14ac:dyDescent="0.3">
      <c r="A4465" s="44" t="s">
        <v>2855</v>
      </c>
      <c r="B4465" s="44" t="s">
        <v>9180</v>
      </c>
      <c r="C4465" s="98" t="s">
        <v>1192</v>
      </c>
      <c r="D4465" s="98" t="s">
        <v>13166</v>
      </c>
      <c r="E4465" s="98" t="s">
        <v>293</v>
      </c>
      <c r="F4465" s="122">
        <v>1.0246595201464421</v>
      </c>
      <c r="G4465" s="122">
        <v>1.0415751879237554</v>
      </c>
      <c r="H4465" s="99">
        <v>3909.75</v>
      </c>
      <c r="I4465" s="53">
        <v>4006.1625588925522</v>
      </c>
      <c r="J4465" s="54">
        <v>3785.9793748483989</v>
      </c>
      <c r="K4465" s="55">
        <v>0.96834308455742668</v>
      </c>
      <c r="L4465" s="121">
        <v>4072.2985909849026</v>
      </c>
      <c r="M4465" s="54">
        <v>3812.6716795043849</v>
      </c>
      <c r="N4465" s="120">
        <v>0.97517019745620181</v>
      </c>
      <c r="O4465" s="123">
        <v>3952.2121035128293</v>
      </c>
      <c r="P4465" s="53">
        <v>4049.6717575024163</v>
      </c>
      <c r="Q4465" s="54">
        <v>3827.1273574237448</v>
      </c>
      <c r="R4465" s="55">
        <v>0.9683507001109819</v>
      </c>
      <c r="S4465" s="121">
        <v>4116.5260644309155</v>
      </c>
      <c r="T4465" s="54">
        <v>3854.1093962561044</v>
      </c>
      <c r="U4465" s="55">
        <v>0.97517777267836192</v>
      </c>
    </row>
    <row r="4466" spans="1:21" ht="13" x14ac:dyDescent="0.3">
      <c r="A4466" s="44" t="s">
        <v>2854</v>
      </c>
      <c r="B4466" s="44" t="s">
        <v>9179</v>
      </c>
      <c r="C4466" s="98" t="s">
        <v>1016</v>
      </c>
      <c r="D4466" s="98" t="s">
        <v>13130</v>
      </c>
      <c r="E4466" s="98" t="s">
        <v>256</v>
      </c>
      <c r="F4466" s="122">
        <v>1.0299966252115267</v>
      </c>
      <c r="G4466" s="122">
        <v>1.0374432458315581</v>
      </c>
      <c r="H4466" s="99">
        <v>17574.916666666664</v>
      </c>
      <c r="I4466" s="53">
        <v>18102.104855040478</v>
      </c>
      <c r="J4466" s="54">
        <v>17107.19288472199</v>
      </c>
      <c r="K4466" s="55">
        <v>0.97338685634670574</v>
      </c>
      <c r="L4466" s="121">
        <v>18232.978591885811</v>
      </c>
      <c r="M4466" s="54">
        <v>17070.546168737579</v>
      </c>
      <c r="N4466" s="120">
        <v>0.97130168481050638</v>
      </c>
      <c r="O4466" s="123">
        <v>17730.096748764641</v>
      </c>
      <c r="P4466" s="53">
        <v>18261.939815901442</v>
      </c>
      <c r="Q4466" s="54">
        <v>17258.378864801278</v>
      </c>
      <c r="R4466" s="55">
        <v>0.97339451156710521</v>
      </c>
      <c r="S4466" s="121">
        <v>18393.969119945945</v>
      </c>
      <c r="T4466" s="54">
        <v>17221.406620542977</v>
      </c>
      <c r="U4466" s="55">
        <v>0.97130922998166336</v>
      </c>
    </row>
    <row r="4467" spans="1:21" ht="13" x14ac:dyDescent="0.3">
      <c r="A4467" s="44" t="s">
        <v>2853</v>
      </c>
      <c r="B4467" s="44" t="s">
        <v>9178</v>
      </c>
      <c r="C4467" s="98" t="s">
        <v>1016</v>
      </c>
      <c r="D4467" s="98" t="s">
        <v>13130</v>
      </c>
      <c r="E4467" s="98" t="s">
        <v>256</v>
      </c>
      <c r="F4467" s="122">
        <v>1.0299966252115267</v>
      </c>
      <c r="G4467" s="122">
        <v>1.0374432458315581</v>
      </c>
      <c r="H4467" s="99">
        <v>14488.333333333332</v>
      </c>
      <c r="I4467" s="53">
        <v>14922.934438273001</v>
      </c>
      <c r="J4467" s="54">
        <v>14102.753237036522</v>
      </c>
      <c r="K4467" s="55">
        <v>0.97338685634670585</v>
      </c>
      <c r="L4467" s="121">
        <v>15030.823560022889</v>
      </c>
      <c r="M4467" s="54">
        <v>14072.542576762884</v>
      </c>
      <c r="N4467" s="120">
        <v>0.97130168481050627</v>
      </c>
      <c r="O4467" s="123">
        <v>14618.883399102626</v>
      </c>
      <c r="P4467" s="53">
        <v>15057.400565436517</v>
      </c>
      <c r="Q4467" s="54">
        <v>14229.940865925964</v>
      </c>
      <c r="R4467" s="55">
        <v>0.97339451156710532</v>
      </c>
      <c r="S4467" s="121">
        <v>15166.261843998109</v>
      </c>
      <c r="T4467" s="54">
        <v>14199.456377574093</v>
      </c>
      <c r="U4467" s="55">
        <v>0.97130922998166336</v>
      </c>
    </row>
    <row r="4468" spans="1:21" ht="13" x14ac:dyDescent="0.3">
      <c r="A4468" s="44" t="s">
        <v>2852</v>
      </c>
      <c r="B4468" s="44" t="s">
        <v>8223</v>
      </c>
      <c r="C4468" s="98" t="s">
        <v>1016</v>
      </c>
      <c r="D4468" s="98" t="s">
        <v>13130</v>
      </c>
      <c r="E4468" s="98" t="s">
        <v>254</v>
      </c>
      <c r="F4468" s="122">
        <v>1.0298734942617607</v>
      </c>
      <c r="G4468" s="122">
        <v>1.0387381264162301</v>
      </c>
      <c r="H4468" s="99">
        <v>15544.166666666668</v>
      </c>
      <c r="I4468" s="53">
        <v>16008.525240387185</v>
      </c>
      <c r="J4468" s="54">
        <v>15128.67875201752</v>
      </c>
      <c r="K4468" s="55">
        <v>0.97327049281193501</v>
      </c>
      <c r="L4468" s="121">
        <v>16146.318560034952</v>
      </c>
      <c r="M4468" s="54">
        <v>15116.919873798493</v>
      </c>
      <c r="N4468" s="120">
        <v>0.97251401107372493</v>
      </c>
      <c r="O4468" s="123">
        <v>15692.152775905231</v>
      </c>
      <c r="P4468" s="53">
        <v>16160.932211810908</v>
      </c>
      <c r="Q4468" s="54">
        <v>15272.82937801293</v>
      </c>
      <c r="R4468" s="55">
        <v>0.97327814711719107</v>
      </c>
      <c r="S4468" s="121">
        <v>16300.037373881045</v>
      </c>
      <c r="T4468" s="54">
        <v>15260.956986236255</v>
      </c>
      <c r="U4468" s="55">
        <v>0.97252156566235681</v>
      </c>
    </row>
    <row r="4469" spans="1:21" ht="13" x14ac:dyDescent="0.3">
      <c r="A4469" s="44" t="s">
        <v>2851</v>
      </c>
      <c r="B4469" s="44" t="s">
        <v>9176</v>
      </c>
      <c r="C4469" s="98" t="s">
        <v>1016</v>
      </c>
      <c r="D4469" s="98" t="s">
        <v>13130</v>
      </c>
      <c r="E4469" s="98" t="s">
        <v>253</v>
      </c>
      <c r="F4469" s="122">
        <v>1.0286575022239837</v>
      </c>
      <c r="G4469" s="122">
        <v>1.035428680787017</v>
      </c>
      <c r="H4469" s="99">
        <v>13731</v>
      </c>
      <c r="I4469" s="53">
        <v>14124.49616303752</v>
      </c>
      <c r="J4469" s="54">
        <v>13348.198024237896</v>
      </c>
      <c r="K4469" s="55">
        <v>0.97212133305934711</v>
      </c>
      <c r="L4469" s="121">
        <v>14217.47121588653</v>
      </c>
      <c r="M4469" s="54">
        <v>13311.045014965186</v>
      </c>
      <c r="N4469" s="120">
        <v>0.96941555713095817</v>
      </c>
      <c r="O4469" s="123">
        <v>13847.014120119449</v>
      </c>
      <c r="P4469" s="53">
        <v>14243.834958062305</v>
      </c>
      <c r="Q4469" s="54">
        <v>13461.083689471447</v>
      </c>
      <c r="R4469" s="55">
        <v>0.97212897832701328</v>
      </c>
      <c r="S4469" s="121">
        <v>14337.595563234478</v>
      </c>
      <c r="T4469" s="54">
        <v>13423.615183066016</v>
      </c>
      <c r="U4469" s="55">
        <v>0.9694230876504818</v>
      </c>
    </row>
    <row r="4470" spans="1:21" ht="13" x14ac:dyDescent="0.3">
      <c r="A4470" s="44" t="s">
        <v>2850</v>
      </c>
      <c r="B4470" s="44" t="s">
        <v>9175</v>
      </c>
      <c r="C4470" s="98" t="s">
        <v>1016</v>
      </c>
      <c r="D4470" s="98" t="s">
        <v>13130</v>
      </c>
      <c r="E4470" s="98" t="s">
        <v>255</v>
      </c>
      <c r="F4470" s="122">
        <v>1.0292331471801042</v>
      </c>
      <c r="G4470" s="122">
        <v>1.0369187768540513</v>
      </c>
      <c r="H4470" s="99">
        <v>21393.416666666664</v>
      </c>
      <c r="I4470" s="53">
        <v>22018.813564768625</v>
      </c>
      <c r="J4470" s="54">
        <v>20808.634894209245</v>
      </c>
      <c r="K4470" s="55">
        <v>0.97266533992353943</v>
      </c>
      <c r="L4470" s="121">
        <v>22183.235442729074</v>
      </c>
      <c r="M4470" s="54">
        <v>20768.956804765057</v>
      </c>
      <c r="N4470" s="120">
        <v>0.97081065303259462</v>
      </c>
      <c r="O4470" s="123">
        <v>21581.216455460282</v>
      </c>
      <c r="P4470" s="53">
        <v>22212.10333242844</v>
      </c>
      <c r="Q4470" s="54">
        <v>20991.466326122183</v>
      </c>
      <c r="R4470" s="55">
        <v>0.9726729894695586</v>
      </c>
      <c r="S4470" s="121">
        <v>22377.968570018402</v>
      </c>
      <c r="T4470" s="54">
        <v>20951.437592016035</v>
      </c>
      <c r="U4470" s="55">
        <v>0.97081819438936645</v>
      </c>
    </row>
    <row r="4471" spans="1:21" ht="13" x14ac:dyDescent="0.3">
      <c r="A4471" s="44" t="s">
        <v>2849</v>
      </c>
      <c r="B4471" s="44" t="s">
        <v>9174</v>
      </c>
      <c r="C4471" s="98" t="s">
        <v>1016</v>
      </c>
      <c r="D4471" s="98" t="s">
        <v>13130</v>
      </c>
      <c r="E4471" s="98" t="s">
        <v>254</v>
      </c>
      <c r="F4471" s="122">
        <v>1.0298734942617607</v>
      </c>
      <c r="G4471" s="122">
        <v>1.0387381264162301</v>
      </c>
      <c r="H4471" s="99">
        <v>5624.583333333333</v>
      </c>
      <c r="I4471" s="53">
        <v>5792.6092912664608</v>
      </c>
      <c r="J4471" s="54">
        <v>5474.2409926951286</v>
      </c>
      <c r="K4471" s="55">
        <v>0.9732704928119349</v>
      </c>
      <c r="L4471" s="121">
        <v>5842.469153538621</v>
      </c>
      <c r="M4471" s="54">
        <v>5469.986098118422</v>
      </c>
      <c r="N4471" s="120">
        <v>0.97251401107372493</v>
      </c>
      <c r="O4471" s="123">
        <v>5679.0779040892139</v>
      </c>
      <c r="P4471" s="53">
        <v>5848.7318052691153</v>
      </c>
      <c r="Q4471" s="54">
        <v>5527.3224198261314</v>
      </c>
      <c r="R4471" s="55">
        <v>0.97327814711719118</v>
      </c>
      <c r="S4471" s="121">
        <v>5899.074741865441</v>
      </c>
      <c r="T4471" s="54">
        <v>5523.0257348033383</v>
      </c>
      <c r="U4471" s="55">
        <v>0.97252156566235681</v>
      </c>
    </row>
    <row r="4472" spans="1:21" ht="13" x14ac:dyDescent="0.3">
      <c r="A4472" s="44" t="s">
        <v>2848</v>
      </c>
      <c r="B4472" s="44" t="s">
        <v>9173</v>
      </c>
      <c r="C4472" s="98" t="s">
        <v>1016</v>
      </c>
      <c r="D4472" s="98" t="s">
        <v>13130</v>
      </c>
      <c r="E4472" s="98" t="s">
        <v>255</v>
      </c>
      <c r="F4472" s="122">
        <v>1.0292331471801042</v>
      </c>
      <c r="G4472" s="122">
        <v>1.0369187768540513</v>
      </c>
      <c r="H4472" s="99">
        <v>19325.333333333336</v>
      </c>
      <c r="I4472" s="53">
        <v>19890.273646971244</v>
      </c>
      <c r="J4472" s="54">
        <v>18797.081915802377</v>
      </c>
      <c r="K4472" s="55">
        <v>0.97266533992353943</v>
      </c>
      <c r="L4472" s="121">
        <v>20038.80100229683</v>
      </c>
      <c r="M4472" s="54">
        <v>18761.239473405905</v>
      </c>
      <c r="N4472" s="120">
        <v>0.97081065303259473</v>
      </c>
      <c r="O4472" s="123">
        <v>19496.87944774561</v>
      </c>
      <c r="P4472" s="53">
        <v>20066.834594194304</v>
      </c>
      <c r="Q4472" s="54">
        <v>18964.088017766317</v>
      </c>
      <c r="R4472" s="55">
        <v>0.97267298946955849</v>
      </c>
      <c r="S4472" s="121">
        <v>20216.680389427271</v>
      </c>
      <c r="T4472" s="54">
        <v>18927.925301687541</v>
      </c>
      <c r="U4472" s="55">
        <v>0.97081819438936645</v>
      </c>
    </row>
    <row r="4473" spans="1:21" ht="13" x14ac:dyDescent="0.3">
      <c r="A4473" s="44" t="s">
        <v>2847</v>
      </c>
      <c r="B4473" s="44" t="s">
        <v>9172</v>
      </c>
      <c r="C4473" s="98" t="s">
        <v>1016</v>
      </c>
      <c r="D4473" s="98" t="s">
        <v>13130</v>
      </c>
      <c r="E4473" s="98" t="s">
        <v>467</v>
      </c>
      <c r="F4473" s="122">
        <v>1.0111377768082128</v>
      </c>
      <c r="G4473" s="122">
        <v>1.0381895282578153</v>
      </c>
      <c r="H4473" s="99">
        <v>5910.666666666667</v>
      </c>
      <c r="I4473" s="53">
        <v>5976.4983527877439</v>
      </c>
      <c r="J4473" s="54">
        <v>5648.0233053060929</v>
      </c>
      <c r="K4473" s="55">
        <v>0.9555645113872252</v>
      </c>
      <c r="L4473" s="121">
        <v>6136.3922383558602</v>
      </c>
      <c r="M4473" s="54">
        <v>5745.1702960345729</v>
      </c>
      <c r="N4473" s="120">
        <v>0.97200038845610859</v>
      </c>
      <c r="O4473" s="123">
        <v>5970.1995694015295</v>
      </c>
      <c r="P4473" s="53">
        <v>6036.6943197060118</v>
      </c>
      <c r="Q4473" s="54">
        <v>5704.9557008047495</v>
      </c>
      <c r="R4473" s="55">
        <v>0.9555720264434362</v>
      </c>
      <c r="S4473" s="121">
        <v>6198.1986745619861</v>
      </c>
      <c r="T4473" s="54">
        <v>5803.0813792002373</v>
      </c>
      <c r="U4473" s="55">
        <v>0.97200793905486738</v>
      </c>
    </row>
    <row r="4474" spans="1:21" ht="13" x14ac:dyDescent="0.3">
      <c r="A4474" s="44" t="s">
        <v>2846</v>
      </c>
      <c r="B4474" s="44" t="s">
        <v>9171</v>
      </c>
      <c r="C4474" s="98" t="s">
        <v>1016</v>
      </c>
      <c r="D4474" s="98" t="s">
        <v>13130</v>
      </c>
      <c r="E4474" s="98" t="s">
        <v>253</v>
      </c>
      <c r="F4474" s="122">
        <v>1.0286575022239837</v>
      </c>
      <c r="G4474" s="122">
        <v>1.035428680787017</v>
      </c>
      <c r="H4474" s="99">
        <v>14301.333333333334</v>
      </c>
      <c r="I4474" s="53">
        <v>14711.173825139265</v>
      </c>
      <c r="J4474" s="54">
        <v>13902.631224526078</v>
      </c>
      <c r="K4474" s="55">
        <v>0.97212133305934723</v>
      </c>
      <c r="L4474" s="121">
        <v>14808.010706828727</v>
      </c>
      <c r="M4474" s="54">
        <v>13863.935021048879</v>
      </c>
      <c r="N4474" s="120">
        <v>0.96941555713095828</v>
      </c>
      <c r="O4474" s="123">
        <v>14428.096129201464</v>
      </c>
      <c r="P4474" s="53">
        <v>14841.569326111905</v>
      </c>
      <c r="Q4474" s="54">
        <v>14025.970349284555</v>
      </c>
      <c r="R4474" s="55">
        <v>0.97212897832701339</v>
      </c>
      <c r="S4474" s="121">
        <v>14939.264541327339</v>
      </c>
      <c r="T4474" s="54">
        <v>13986.929498488451</v>
      </c>
      <c r="U4474" s="55">
        <v>0.96942308765048202</v>
      </c>
    </row>
    <row r="4475" spans="1:21" ht="13" x14ac:dyDescent="0.3">
      <c r="A4475" s="44" t="s">
        <v>2845</v>
      </c>
      <c r="B4475" s="44" t="s">
        <v>9170</v>
      </c>
      <c r="C4475" s="98" t="s">
        <v>1016</v>
      </c>
      <c r="D4475" s="98" t="s">
        <v>13130</v>
      </c>
      <c r="E4475" s="98" t="s">
        <v>254</v>
      </c>
      <c r="F4475" s="122">
        <v>1.0298734942617607</v>
      </c>
      <c r="G4475" s="122">
        <v>1.0387381264162301</v>
      </c>
      <c r="H4475" s="99">
        <v>6442.916666666667</v>
      </c>
      <c r="I4475" s="53">
        <v>6635.3891007373359</v>
      </c>
      <c r="J4475" s="54">
        <v>6270.7006793128967</v>
      </c>
      <c r="K4475" s="55">
        <v>0.97327049281193501</v>
      </c>
      <c r="L4475" s="121">
        <v>6692.5031869892364</v>
      </c>
      <c r="M4475" s="54">
        <v>6265.8267305137542</v>
      </c>
      <c r="N4475" s="120">
        <v>0.97251401107372504</v>
      </c>
      <c r="O4475" s="123">
        <v>6505.5940880999206</v>
      </c>
      <c r="P4475" s="53">
        <v>6699.9389157601181</v>
      </c>
      <c r="Q4475" s="54">
        <v>6331.7525599624432</v>
      </c>
      <c r="R4475" s="55">
        <v>0.97327814711719107</v>
      </c>
      <c r="S4475" s="121">
        <v>6757.6086142974145</v>
      </c>
      <c r="T4475" s="54">
        <v>6326.8305481227071</v>
      </c>
      <c r="U4475" s="55">
        <v>0.97252156566235681</v>
      </c>
    </row>
    <row r="4476" spans="1:21" ht="13" x14ac:dyDescent="0.3">
      <c r="A4476" s="44" t="s">
        <v>2844</v>
      </c>
      <c r="B4476" s="44" t="s">
        <v>9169</v>
      </c>
      <c r="C4476" s="98" t="s">
        <v>1016</v>
      </c>
      <c r="D4476" s="98" t="s">
        <v>13130</v>
      </c>
      <c r="E4476" s="98" t="s">
        <v>467</v>
      </c>
      <c r="F4476" s="122">
        <v>1.0111377768082128</v>
      </c>
      <c r="G4476" s="122">
        <v>1.0381895282578153</v>
      </c>
      <c r="H4476" s="99">
        <v>13553.333333333334</v>
      </c>
      <c r="I4476" s="53">
        <v>13704.287335007311</v>
      </c>
      <c r="J4476" s="54">
        <v>12951.084344334859</v>
      </c>
      <c r="K4476" s="55">
        <v>0.95556451138722509</v>
      </c>
      <c r="L4476" s="121">
        <v>14070.928739654257</v>
      </c>
      <c r="M4476" s="54">
        <v>13173.845264875126</v>
      </c>
      <c r="N4476" s="120">
        <v>0.97200038845610859</v>
      </c>
      <c r="O4476" s="123">
        <v>13692.837914599762</v>
      </c>
      <c r="P4476" s="53">
        <v>13845.345687163608</v>
      </c>
      <c r="Q4476" s="54">
        <v>13084.492873815609</v>
      </c>
      <c r="R4476" s="55">
        <v>0.95557202644343608</v>
      </c>
      <c r="S4476" s="121">
        <v>14215.760935069055</v>
      </c>
      <c r="T4476" s="54">
        <v>13309.547161182463</v>
      </c>
      <c r="U4476" s="55">
        <v>0.97200793905486738</v>
      </c>
    </row>
    <row r="4477" spans="1:21" ht="13" x14ac:dyDescent="0.3">
      <c r="A4477" s="44" t="s">
        <v>2843</v>
      </c>
      <c r="B4477" s="44" t="s">
        <v>9168</v>
      </c>
      <c r="C4477" s="98" t="s">
        <v>1016</v>
      </c>
      <c r="D4477" s="98" t="s">
        <v>13130</v>
      </c>
      <c r="E4477" s="98" t="s">
        <v>253</v>
      </c>
      <c r="F4477" s="122">
        <v>1.0286575022239837</v>
      </c>
      <c r="G4477" s="122">
        <v>1.035428680787017</v>
      </c>
      <c r="H4477" s="99">
        <v>9862.75</v>
      </c>
      <c r="I4477" s="53">
        <v>10145.391780059595</v>
      </c>
      <c r="J4477" s="54">
        <v>9587.7896776310772</v>
      </c>
      <c r="K4477" s="55">
        <v>0.97212133305934723</v>
      </c>
      <c r="L4477" s="121">
        <v>10212.174221432151</v>
      </c>
      <c r="M4477" s="54">
        <v>9561.1032860933574</v>
      </c>
      <c r="N4477" s="120">
        <v>0.96941555713095817</v>
      </c>
      <c r="O4477" s="123">
        <v>9953.4943328017762</v>
      </c>
      <c r="P4477" s="53">
        <v>10238.736618780453</v>
      </c>
      <c r="Q4477" s="54">
        <v>9676.0802765303088</v>
      </c>
      <c r="R4477" s="55">
        <v>0.97212897832701339</v>
      </c>
      <c r="S4477" s="121">
        <v>10306.133506233993</v>
      </c>
      <c r="T4477" s="54">
        <v>9649.1472090162715</v>
      </c>
      <c r="U4477" s="55">
        <v>0.96942308765048191</v>
      </c>
    </row>
    <row r="4478" spans="1:21" ht="13" x14ac:dyDescent="0.3">
      <c r="A4478" s="44" t="s">
        <v>2842</v>
      </c>
      <c r="B4478" s="44" t="s">
        <v>13421</v>
      </c>
      <c r="C4478" s="98" t="s">
        <v>1016</v>
      </c>
      <c r="D4478" s="98" t="s">
        <v>13130</v>
      </c>
      <c r="E4478" s="98" t="s">
        <v>467</v>
      </c>
      <c r="F4478" s="122">
        <v>1.0111377768082128</v>
      </c>
      <c r="G4478" s="122">
        <v>1.0381895282578153</v>
      </c>
      <c r="H4478" s="99">
        <v>19292</v>
      </c>
      <c r="I4478" s="53">
        <v>19506.869990184041</v>
      </c>
      <c r="J4478" s="54">
        <v>18434.750553682348</v>
      </c>
      <c r="K4478" s="55">
        <v>0.9555645113872252</v>
      </c>
      <c r="L4478" s="121">
        <v>20028.752379149773</v>
      </c>
      <c r="M4478" s="54">
        <v>18751.831494095251</v>
      </c>
      <c r="N4478" s="120">
        <v>0.97200038845610881</v>
      </c>
      <c r="O4478" s="123">
        <v>19484.923213219892</v>
      </c>
      <c r="P4478" s="53">
        <v>19701.9419390939</v>
      </c>
      <c r="Q4478" s="54">
        <v>18619.247559951284</v>
      </c>
      <c r="R4478" s="55">
        <v>0.9555720264434362</v>
      </c>
      <c r="S4478" s="121">
        <v>20229.043238872513</v>
      </c>
      <c r="T4478" s="54">
        <v>18939.500055124212</v>
      </c>
      <c r="U4478" s="55">
        <v>0.97200793905486738</v>
      </c>
    </row>
    <row r="4479" spans="1:21" ht="13" x14ac:dyDescent="0.3">
      <c r="A4479" s="44" t="s">
        <v>2841</v>
      </c>
      <c r="B4479" s="44" t="s">
        <v>9167</v>
      </c>
      <c r="C4479" s="98" t="s">
        <v>1016</v>
      </c>
      <c r="D4479" s="98" t="s">
        <v>13130</v>
      </c>
      <c r="E4479" s="98" t="s">
        <v>255</v>
      </c>
      <c r="F4479" s="122">
        <v>1.0292331471801042</v>
      </c>
      <c r="G4479" s="122">
        <v>1.0369187768540513</v>
      </c>
      <c r="H4479" s="99">
        <v>12233.166666666668</v>
      </c>
      <c r="I4479" s="53">
        <v>12590.780628312079</v>
      </c>
      <c r="J4479" s="54">
        <v>11898.777214174646</v>
      </c>
      <c r="K4479" s="55">
        <v>0.97266533992353943</v>
      </c>
      <c r="L4479" s="121">
        <v>12684.800217051754</v>
      </c>
      <c r="M4479" s="54">
        <v>11876.088520323237</v>
      </c>
      <c r="N4479" s="120">
        <v>0.97081065303259473</v>
      </c>
      <c r="O4479" s="123">
        <v>12335.106554803595</v>
      </c>
      <c r="P4479" s="53">
        <v>12695.700540202437</v>
      </c>
      <c r="Q4479" s="54">
        <v>11998.02496808636</v>
      </c>
      <c r="R4479" s="55">
        <v>0.9726729894695586</v>
      </c>
      <c r="S4479" s="121">
        <v>12790.503601171335</v>
      </c>
      <c r="T4479" s="54">
        <v>11975.145873134865</v>
      </c>
      <c r="U4479" s="55">
        <v>0.97081819438936645</v>
      </c>
    </row>
    <row r="4480" spans="1:21" ht="13" x14ac:dyDescent="0.3">
      <c r="A4480" s="44" t="s">
        <v>2840</v>
      </c>
      <c r="B4480" s="44" t="s">
        <v>9166</v>
      </c>
      <c r="C4480" s="98" t="s">
        <v>1016</v>
      </c>
      <c r="D4480" s="98" t="s">
        <v>13130</v>
      </c>
      <c r="E4480" s="98" t="s">
        <v>467</v>
      </c>
      <c r="F4480" s="122">
        <v>1.0111377768082128</v>
      </c>
      <c r="G4480" s="122">
        <v>1.0381895282578153</v>
      </c>
      <c r="H4480" s="99">
        <v>6537.25</v>
      </c>
      <c r="I4480" s="53">
        <v>6610.0604314394895</v>
      </c>
      <c r="J4480" s="54">
        <v>6246.7641020661385</v>
      </c>
      <c r="K4480" s="55">
        <v>0.95556451138722531</v>
      </c>
      <c r="L4480" s="121">
        <v>6786.9044936034034</v>
      </c>
      <c r="M4480" s="54">
        <v>6354.209539434697</v>
      </c>
      <c r="N4480" s="120">
        <v>0.97200038845610881</v>
      </c>
      <c r="O4480" s="123">
        <v>6608.0615053195961</v>
      </c>
      <c r="P4480" s="53">
        <v>6681.6606195007889</v>
      </c>
      <c r="Q4480" s="54">
        <v>6314.4787235011099</v>
      </c>
      <c r="R4480" s="55">
        <v>0.9555720264434362</v>
      </c>
      <c r="S4480" s="121">
        <v>6860.42025690638</v>
      </c>
      <c r="T4480" s="54">
        <v>6423.0882449335049</v>
      </c>
      <c r="U4480" s="55">
        <v>0.97200793905486738</v>
      </c>
    </row>
    <row r="4481" spans="1:21" ht="13" x14ac:dyDescent="0.3">
      <c r="A4481" s="44" t="s">
        <v>2839</v>
      </c>
      <c r="B4481" s="44" t="s">
        <v>9165</v>
      </c>
      <c r="C4481" s="98" t="s">
        <v>1016</v>
      </c>
      <c r="D4481" s="98" t="s">
        <v>13130</v>
      </c>
      <c r="E4481" s="98" t="s">
        <v>256</v>
      </c>
      <c r="F4481" s="122">
        <v>1.0299966252115267</v>
      </c>
      <c r="G4481" s="122">
        <v>1.0374432458315581</v>
      </c>
      <c r="H4481" s="99">
        <v>17812.916666666668</v>
      </c>
      <c r="I4481" s="53">
        <v>18347.244051840826</v>
      </c>
      <c r="J4481" s="54">
        <v>17338.858956532513</v>
      </c>
      <c r="K4481" s="55">
        <v>0.97338685634670596</v>
      </c>
      <c r="L4481" s="121">
        <v>18479.890084393726</v>
      </c>
      <c r="M4481" s="54">
        <v>17301.715969722482</v>
      </c>
      <c r="N4481" s="120">
        <v>0.97130168481050627</v>
      </c>
      <c r="O4481" s="123">
        <v>17968.775914272177</v>
      </c>
      <c r="P4481" s="53">
        <v>18507.778550882507</v>
      </c>
      <c r="Q4481" s="54">
        <v>17490.707854531731</v>
      </c>
      <c r="R4481" s="55">
        <v>0.97339451156710521</v>
      </c>
      <c r="S4481" s="121">
        <v>18641.585208122451</v>
      </c>
      <c r="T4481" s="54">
        <v>17453.237897004768</v>
      </c>
      <c r="U4481" s="55">
        <v>0.97130922998166347</v>
      </c>
    </row>
    <row r="4482" spans="1:21" ht="13" x14ac:dyDescent="0.3">
      <c r="A4482" s="44" t="s">
        <v>2838</v>
      </c>
      <c r="B4482" s="44" t="s">
        <v>9164</v>
      </c>
      <c r="C4482" s="98" t="s">
        <v>1016</v>
      </c>
      <c r="D4482" s="98" t="s">
        <v>13130</v>
      </c>
      <c r="E4482" s="98" t="s">
        <v>256</v>
      </c>
      <c r="F4482" s="122">
        <v>1.0299966252115267</v>
      </c>
      <c r="G4482" s="122">
        <v>1.0374432458315581</v>
      </c>
      <c r="H4482" s="99">
        <v>12135.25</v>
      </c>
      <c r="I4482" s="53">
        <v>12499.266546098179</v>
      </c>
      <c r="J4482" s="54">
        <v>11812.292848481362</v>
      </c>
      <c r="K4482" s="55">
        <v>0.97338685634670585</v>
      </c>
      <c r="L4482" s="121">
        <v>12589.633148977415</v>
      </c>
      <c r="M4482" s="54">
        <v>11786.988770596696</v>
      </c>
      <c r="N4482" s="120">
        <v>0.97130168481050627</v>
      </c>
      <c r="O4482" s="123">
        <v>12242.383338643867</v>
      </c>
      <c r="P4482" s="53">
        <v>12609.613523349006</v>
      </c>
      <c r="Q4482" s="54">
        <v>11916.668750336514</v>
      </c>
      <c r="R4482" s="55">
        <v>0.97339451156710521</v>
      </c>
      <c r="S4482" s="121">
        <v>12700.777907556881</v>
      </c>
      <c r="T4482" s="54">
        <v>11891.13993379852</v>
      </c>
      <c r="U4482" s="55">
        <v>0.97130922998166336</v>
      </c>
    </row>
    <row r="4483" spans="1:21" ht="13" x14ac:dyDescent="0.3">
      <c r="A4483" s="44" t="s">
        <v>2837</v>
      </c>
      <c r="B4483" s="44" t="s">
        <v>9163</v>
      </c>
      <c r="C4483" s="98" t="s">
        <v>1016</v>
      </c>
      <c r="D4483" s="98" t="s">
        <v>13130</v>
      </c>
      <c r="E4483" s="98" t="s">
        <v>258</v>
      </c>
      <c r="F4483" s="122">
        <v>1.0319586689647682</v>
      </c>
      <c r="G4483" s="122">
        <v>1.0388138255176462</v>
      </c>
      <c r="H4483" s="99">
        <v>12884.416666666668</v>
      </c>
      <c r="I4483" s="53">
        <v>13296.18547372081</v>
      </c>
      <c r="J4483" s="54">
        <v>12565.412218714713</v>
      </c>
      <c r="K4483" s="55">
        <v>0.97524106397635735</v>
      </c>
      <c r="L4483" s="121">
        <v>13384.510167063321</v>
      </c>
      <c r="M4483" s="54">
        <v>12531.188889481413</v>
      </c>
      <c r="N4483" s="120">
        <v>0.97258488402512688</v>
      </c>
      <c r="O4483" s="123">
        <v>13000.371193841002</v>
      </c>
      <c r="P4483" s="53">
        <v>13415.845753244073</v>
      </c>
      <c r="Q4483" s="54">
        <v>12678.595545453149</v>
      </c>
      <c r="R4483" s="55">
        <v>0.97524873377920962</v>
      </c>
      <c r="S4483" s="121">
        <v>13504.96533302338</v>
      </c>
      <c r="T4483" s="54">
        <v>12644.062729459214</v>
      </c>
      <c r="U4483" s="55">
        <v>0.97259243916430704</v>
      </c>
    </row>
    <row r="4484" spans="1:21" ht="13" x14ac:dyDescent="0.3">
      <c r="A4484" s="44" t="s">
        <v>2836</v>
      </c>
      <c r="B4484" s="44" t="s">
        <v>9162</v>
      </c>
      <c r="C4484" s="98" t="s">
        <v>1016</v>
      </c>
      <c r="D4484" s="98" t="s">
        <v>13130</v>
      </c>
      <c r="E4484" s="98" t="s">
        <v>255</v>
      </c>
      <c r="F4484" s="122">
        <v>1.0292331471801042</v>
      </c>
      <c r="G4484" s="122">
        <v>1.0369187768540513</v>
      </c>
      <c r="H4484" s="99">
        <v>17956.5</v>
      </c>
      <c r="I4484" s="53">
        <v>18481.425007339541</v>
      </c>
      <c r="J4484" s="54">
        <v>17465.665176337036</v>
      </c>
      <c r="K4484" s="55">
        <v>0.97266533992353943</v>
      </c>
      <c r="L4484" s="121">
        <v>18619.432016579773</v>
      </c>
      <c r="M4484" s="54">
        <v>17432.361491179785</v>
      </c>
      <c r="N4484" s="120">
        <v>0.97081065303259462</v>
      </c>
      <c r="O4484" s="123">
        <v>18107.483148422194</v>
      </c>
      <c r="P4484" s="53">
        <v>18636.821868361276</v>
      </c>
      <c r="Q4484" s="54">
        <v>17612.659765745469</v>
      </c>
      <c r="R4484" s="55">
        <v>0.97267298946955849</v>
      </c>
      <c r="S4484" s="121">
        <v>18775.989278167286</v>
      </c>
      <c r="T4484" s="54">
        <v>17579.074095087115</v>
      </c>
      <c r="U4484" s="55">
        <v>0.97081819438936645</v>
      </c>
    </row>
    <row r="4485" spans="1:21" ht="13" x14ac:dyDescent="0.3">
      <c r="A4485" s="44" t="s">
        <v>2835</v>
      </c>
      <c r="B4485" s="44" t="s">
        <v>9161</v>
      </c>
      <c r="C4485" s="98" t="s">
        <v>1016</v>
      </c>
      <c r="D4485" s="98" t="s">
        <v>13130</v>
      </c>
      <c r="E4485" s="98" t="s">
        <v>467</v>
      </c>
      <c r="F4485" s="122">
        <v>1.0111377768082128</v>
      </c>
      <c r="G4485" s="122">
        <v>1.0381895282578153</v>
      </c>
      <c r="H4485" s="99">
        <v>5147</v>
      </c>
      <c r="I4485" s="53">
        <v>5204.3261372318711</v>
      </c>
      <c r="J4485" s="54">
        <v>4918.2905401100479</v>
      </c>
      <c r="K4485" s="55">
        <v>0.9555645113872252</v>
      </c>
      <c r="L4485" s="121">
        <v>5343.5615019429752</v>
      </c>
      <c r="M4485" s="54">
        <v>5002.8859993835913</v>
      </c>
      <c r="N4485" s="120">
        <v>0.9720003884561087</v>
      </c>
      <c r="O4485" s="123">
        <v>5199.1134838906528</v>
      </c>
      <c r="P4485" s="53">
        <v>5257.0200494747969</v>
      </c>
      <c r="Q4485" s="54">
        <v>4968.1274075107849</v>
      </c>
      <c r="R4485" s="55">
        <v>0.95557202644343631</v>
      </c>
      <c r="S4485" s="121">
        <v>5397.6651751992831</v>
      </c>
      <c r="T4485" s="54">
        <v>5053.5795823889248</v>
      </c>
      <c r="U4485" s="55">
        <v>0.97200793905486738</v>
      </c>
    </row>
    <row r="4486" spans="1:21" ht="13" x14ac:dyDescent="0.3">
      <c r="A4486" s="44" t="s">
        <v>2834</v>
      </c>
      <c r="B4486" s="44" t="s">
        <v>9160</v>
      </c>
      <c r="C4486" s="98" t="s">
        <v>1016</v>
      </c>
      <c r="D4486" s="98" t="s">
        <v>13130</v>
      </c>
      <c r="E4486" s="98" t="s">
        <v>258</v>
      </c>
      <c r="F4486" s="122">
        <v>1.0319586689647682</v>
      </c>
      <c r="G4486" s="122">
        <v>1.0388138255176462</v>
      </c>
      <c r="H4486" s="99">
        <v>5220.166666666667</v>
      </c>
      <c r="I4486" s="53">
        <v>5386.9962451075844</v>
      </c>
      <c r="J4486" s="54">
        <v>5090.9208941339148</v>
      </c>
      <c r="K4486" s="55">
        <v>0.97524106397635735</v>
      </c>
      <c r="L4486" s="121">
        <v>5422.7813048397002</v>
      </c>
      <c r="M4486" s="54">
        <v>5077.0551920918333</v>
      </c>
      <c r="N4486" s="120">
        <v>0.97258488402512688</v>
      </c>
      <c r="O4486" s="123">
        <v>5269.2066376953517</v>
      </c>
      <c r="P4486" s="53">
        <v>5437.6034683364169</v>
      </c>
      <c r="Q4486" s="54">
        <v>5138.7871014333987</v>
      </c>
      <c r="R4486" s="55">
        <v>0.97524873377920973</v>
      </c>
      <c r="S4486" s="121">
        <v>5473.724704747282</v>
      </c>
      <c r="T4486" s="54">
        <v>5124.7905362168794</v>
      </c>
      <c r="U4486" s="55">
        <v>0.97259243916430704</v>
      </c>
    </row>
    <row r="4487" spans="1:21" ht="13" x14ac:dyDescent="0.3">
      <c r="A4487" s="44" t="s">
        <v>2833</v>
      </c>
      <c r="B4487" s="44" t="s">
        <v>9159</v>
      </c>
      <c r="C4487" s="98" t="s">
        <v>1016</v>
      </c>
      <c r="D4487" s="98" t="s">
        <v>13130</v>
      </c>
      <c r="E4487" s="98" t="s">
        <v>467</v>
      </c>
      <c r="F4487" s="122">
        <v>1.0111377768082128</v>
      </c>
      <c r="G4487" s="122">
        <v>1.0381895282578153</v>
      </c>
      <c r="H4487" s="99">
        <v>48166.666666666672</v>
      </c>
      <c r="I4487" s="53">
        <v>48703.136249595591</v>
      </c>
      <c r="J4487" s="54">
        <v>46026.357298484691</v>
      </c>
      <c r="K4487" s="55">
        <v>0.95556451138722531</v>
      </c>
      <c r="L4487" s="121">
        <v>50006.128944418109</v>
      </c>
      <c r="M4487" s="54">
        <v>46818.018710635908</v>
      </c>
      <c r="N4487" s="120">
        <v>0.9720003884561087</v>
      </c>
      <c r="O4487" s="123">
        <v>48602.427431112941</v>
      </c>
      <c r="P4487" s="53">
        <v>49143.750420178039</v>
      </c>
      <c r="Q4487" s="54">
        <v>46443.120070418649</v>
      </c>
      <c r="R4487" s="55">
        <v>0.95557202644343631</v>
      </c>
      <c r="S4487" s="121">
        <v>50458.531206891843</v>
      </c>
      <c r="T4487" s="54">
        <v>47241.94532037984</v>
      </c>
      <c r="U4487" s="55">
        <v>0.97200793905486738</v>
      </c>
    </row>
    <row r="4488" spans="1:21" ht="13" x14ac:dyDescent="0.3">
      <c r="A4488" s="44" t="s">
        <v>2832</v>
      </c>
      <c r="B4488" s="44" t="s">
        <v>9158</v>
      </c>
      <c r="C4488" s="98" t="s">
        <v>1016</v>
      </c>
      <c r="D4488" s="98" t="s">
        <v>13130</v>
      </c>
      <c r="E4488" s="98" t="s">
        <v>258</v>
      </c>
      <c r="F4488" s="122">
        <v>1.0319586689647682</v>
      </c>
      <c r="G4488" s="122">
        <v>1.0388138255176462</v>
      </c>
      <c r="H4488" s="99">
        <v>9409.4166666666679</v>
      </c>
      <c r="I4488" s="53">
        <v>9710.129099068241</v>
      </c>
      <c r="J4488" s="54">
        <v>9176.4495213968712</v>
      </c>
      <c r="K4488" s="55">
        <v>0.97524106397635735</v>
      </c>
      <c r="L4488" s="121">
        <v>9774.6321233894996</v>
      </c>
      <c r="M4488" s="54">
        <v>9151.456417494097</v>
      </c>
      <c r="N4488" s="120">
        <v>0.97258488402512688</v>
      </c>
      <c r="O4488" s="123">
        <v>9494.7473589496876</v>
      </c>
      <c r="P4488" s="53">
        <v>9798.186846698467</v>
      </c>
      <c r="Q4488" s="54">
        <v>9259.7403393691766</v>
      </c>
      <c r="R4488" s="55">
        <v>0.97524873377920951</v>
      </c>
      <c r="S4488" s="121">
        <v>9863.2748262740934</v>
      </c>
      <c r="T4488" s="54">
        <v>9234.5194930897396</v>
      </c>
      <c r="U4488" s="55">
        <v>0.97259243916430715</v>
      </c>
    </row>
    <row r="4489" spans="1:21" ht="13" x14ac:dyDescent="0.3">
      <c r="A4489" s="44" t="s">
        <v>2831</v>
      </c>
      <c r="B4489" s="44" t="s">
        <v>13422</v>
      </c>
      <c r="C4489" s="98" t="s">
        <v>1016</v>
      </c>
      <c r="D4489" s="98" t="s">
        <v>13130</v>
      </c>
      <c r="E4489" s="98" t="s">
        <v>254</v>
      </c>
      <c r="F4489" s="122">
        <v>1.0298734942617607</v>
      </c>
      <c r="G4489" s="122">
        <v>1.0387381264162301</v>
      </c>
      <c r="H4489" s="99">
        <v>8028.5000000000009</v>
      </c>
      <c r="I4489" s="53">
        <v>8268.3393486805471</v>
      </c>
      <c r="J4489" s="54">
        <v>7813.9021515406212</v>
      </c>
      <c r="K4489" s="55">
        <v>0.97327049281193501</v>
      </c>
      <c r="L4489" s="121">
        <v>8339.5090479327046</v>
      </c>
      <c r="M4489" s="54">
        <v>7807.8287379054018</v>
      </c>
      <c r="N4489" s="120">
        <v>0.97251401107372493</v>
      </c>
      <c r="O4489" s="123">
        <v>8119.8277237578277</v>
      </c>
      <c r="P4489" s="53">
        <v>8362.3953506699927</v>
      </c>
      <c r="Q4489" s="54">
        <v>7902.8508818898172</v>
      </c>
      <c r="R4489" s="55">
        <v>0.97327814711719096</v>
      </c>
      <c r="S4489" s="121">
        <v>8434.3746365987681</v>
      </c>
      <c r="T4489" s="54">
        <v>7896.7075708175735</v>
      </c>
      <c r="U4489" s="55">
        <v>0.97252156566235681</v>
      </c>
    </row>
    <row r="4490" spans="1:21" ht="13" x14ac:dyDescent="0.3">
      <c r="A4490" s="44" t="s">
        <v>2830</v>
      </c>
      <c r="B4490" s="44" t="s">
        <v>9157</v>
      </c>
      <c r="C4490" s="98" t="s">
        <v>1016</v>
      </c>
      <c r="D4490" s="98" t="s">
        <v>13130</v>
      </c>
      <c r="E4490" s="98" t="s">
        <v>467</v>
      </c>
      <c r="F4490" s="122">
        <v>1.0111377768082128</v>
      </c>
      <c r="G4490" s="122">
        <v>1.0381895282578153</v>
      </c>
      <c r="H4490" s="99">
        <v>12626.083333333334</v>
      </c>
      <c r="I4490" s="53">
        <v>12766.709831461896</v>
      </c>
      <c r="J4490" s="54">
        <v>12065.037151151055</v>
      </c>
      <c r="K4490" s="55">
        <v>0.9555645113872252</v>
      </c>
      <c r="L4490" s="121">
        <v>13108.267499577198</v>
      </c>
      <c r="M4490" s="54">
        <v>12272.557904679201</v>
      </c>
      <c r="N4490" s="120">
        <v>0.9720003884561087</v>
      </c>
      <c r="O4490" s="123">
        <v>12752.87575900794</v>
      </c>
      <c r="P4490" s="53">
        <v>12894.914442874639</v>
      </c>
      <c r="Q4490" s="54">
        <v>12186.291332016592</v>
      </c>
      <c r="R4490" s="55">
        <v>0.9555720264434362</v>
      </c>
      <c r="S4490" s="121">
        <v>13239.902068174983</v>
      </c>
      <c r="T4490" s="54">
        <v>12395.896483536088</v>
      </c>
      <c r="U4490" s="55">
        <v>0.97200793905486749</v>
      </c>
    </row>
    <row r="4491" spans="1:21" ht="13" x14ac:dyDescent="0.3">
      <c r="A4491" s="44" t="s">
        <v>2829</v>
      </c>
      <c r="B4491" s="44" t="s">
        <v>9156</v>
      </c>
      <c r="C4491" s="98" t="s">
        <v>1016</v>
      </c>
      <c r="D4491" s="98" t="s">
        <v>13130</v>
      </c>
      <c r="E4491" s="98" t="s">
        <v>257</v>
      </c>
      <c r="F4491" s="122">
        <v>1.0275011462856956</v>
      </c>
      <c r="G4491" s="122">
        <v>1.0370848971888997</v>
      </c>
      <c r="H4491" s="99">
        <v>7419.5</v>
      </c>
      <c r="I4491" s="53">
        <v>7623.544754866718</v>
      </c>
      <c r="J4491" s="54">
        <v>7204.5461912403644</v>
      </c>
      <c r="K4491" s="55">
        <v>0.97102853173938464</v>
      </c>
      <c r="L4491" s="121">
        <v>7694.6513946930418</v>
      </c>
      <c r="M4491" s="54">
        <v>7204.0835908129602</v>
      </c>
      <c r="N4491" s="120">
        <v>0.9709661824668725</v>
      </c>
      <c r="O4491" s="123">
        <v>7489.9837205144722</v>
      </c>
      <c r="P4491" s="53">
        <v>7695.9668584898191</v>
      </c>
      <c r="Q4491" s="54">
        <v>7273.0450934418195</v>
      </c>
      <c r="R4491" s="55">
        <v>0.97103616841269291</v>
      </c>
      <c r="S4491" s="121">
        <v>7767.7489967362844</v>
      </c>
      <c r="T4491" s="54">
        <v>7272.5773935355746</v>
      </c>
      <c r="U4491" s="55">
        <v>0.97097372503181301</v>
      </c>
    </row>
    <row r="4492" spans="1:21" ht="13" x14ac:dyDescent="0.3">
      <c r="A4492" s="44" t="s">
        <v>2828</v>
      </c>
      <c r="B4492" s="44" t="s">
        <v>9155</v>
      </c>
      <c r="C4492" s="98" t="s">
        <v>1016</v>
      </c>
      <c r="D4492" s="98" t="s">
        <v>13130</v>
      </c>
      <c r="E4492" s="98" t="s">
        <v>254</v>
      </c>
      <c r="F4492" s="122">
        <v>1.0298734942617607</v>
      </c>
      <c r="G4492" s="122">
        <v>1.0387381264162301</v>
      </c>
      <c r="H4492" s="99">
        <v>8803.25</v>
      </c>
      <c r="I4492" s="53">
        <v>9066.2338383598453</v>
      </c>
      <c r="J4492" s="54">
        <v>8567.9434658466671</v>
      </c>
      <c r="K4492" s="55">
        <v>0.97327049281193501</v>
      </c>
      <c r="L4492" s="121">
        <v>9144.2714113736783</v>
      </c>
      <c r="M4492" s="54">
        <v>8561.2839679847693</v>
      </c>
      <c r="N4492" s="120">
        <v>0.97251401107372493</v>
      </c>
      <c r="O4492" s="123">
        <v>8891.6583740658607</v>
      </c>
      <c r="P4492" s="53">
        <v>9157.2832794810529</v>
      </c>
      <c r="Q4492" s="54">
        <v>8654.0567871098756</v>
      </c>
      <c r="R4492" s="55">
        <v>0.97327814711719096</v>
      </c>
      <c r="S4492" s="121">
        <v>9236.104560210355</v>
      </c>
      <c r="T4492" s="54">
        <v>8647.3295232813362</v>
      </c>
      <c r="U4492" s="55">
        <v>0.9725215656623567</v>
      </c>
    </row>
    <row r="4493" spans="1:21" ht="13" x14ac:dyDescent="0.3">
      <c r="A4493" s="44" t="s">
        <v>2827</v>
      </c>
      <c r="B4493" s="44" t="s">
        <v>9154</v>
      </c>
      <c r="C4493" s="98" t="s">
        <v>1016</v>
      </c>
      <c r="D4493" s="98" t="s">
        <v>13130</v>
      </c>
      <c r="E4493" s="98" t="s">
        <v>255</v>
      </c>
      <c r="F4493" s="122">
        <v>1.0292331471801042</v>
      </c>
      <c r="G4493" s="122">
        <v>1.0369187768540513</v>
      </c>
      <c r="H4493" s="99">
        <v>13829.916666666668</v>
      </c>
      <c r="I4493" s="53">
        <v>14234.208656071911</v>
      </c>
      <c r="J4493" s="54">
        <v>13451.880595697559</v>
      </c>
      <c r="K4493" s="55">
        <v>0.97266533992353954</v>
      </c>
      <c r="L4493" s="121">
        <v>14340.500273993459</v>
      </c>
      <c r="M4493" s="54">
        <v>13426.230430553031</v>
      </c>
      <c r="N4493" s="120">
        <v>0.97081065303259451</v>
      </c>
      <c r="O4493" s="123">
        <v>13947.224487425252</v>
      </c>
      <c r="P4493" s="53">
        <v>14354.945753620108</v>
      </c>
      <c r="Q4493" s="54">
        <v>13566.08853698695</v>
      </c>
      <c r="R4493" s="55">
        <v>0.97267298946955849</v>
      </c>
      <c r="S4493" s="121">
        <v>14462.138956009865</v>
      </c>
      <c r="T4493" s="54">
        <v>13540.21929362534</v>
      </c>
      <c r="U4493" s="55">
        <v>0.97081819438936645</v>
      </c>
    </row>
    <row r="4494" spans="1:21" ht="13" x14ac:dyDescent="0.3">
      <c r="A4494" s="44" t="s">
        <v>2826</v>
      </c>
      <c r="B4494" s="44" t="s">
        <v>9153</v>
      </c>
      <c r="C4494" s="98" t="s">
        <v>1016</v>
      </c>
      <c r="D4494" s="98" t="s">
        <v>13130</v>
      </c>
      <c r="E4494" s="98" t="s">
        <v>255</v>
      </c>
      <c r="F4494" s="122">
        <v>1.0292331471801042</v>
      </c>
      <c r="G4494" s="122">
        <v>1.0369187768540513</v>
      </c>
      <c r="H4494" s="99">
        <v>11720.250000000002</v>
      </c>
      <c r="I4494" s="53">
        <v>12062.869793237618</v>
      </c>
      <c r="J4494" s="54">
        <v>11399.880950238865</v>
      </c>
      <c r="K4494" s="55">
        <v>0.97266533992353943</v>
      </c>
      <c r="L4494" s="121">
        <v>12152.947294423697</v>
      </c>
      <c r="M4494" s="54">
        <v>11378.143556205268</v>
      </c>
      <c r="N4494" s="120">
        <v>0.97081065303259462</v>
      </c>
      <c r="O4494" s="123">
        <v>11827.875908792823</v>
      </c>
      <c r="P4494" s="53">
        <v>12173.641946062571</v>
      </c>
      <c r="Q4494" s="54">
        <v>11504.655419280485</v>
      </c>
      <c r="R4494" s="55">
        <v>0.97267298946955838</v>
      </c>
      <c r="S4494" s="121">
        <v>12264.546620126954</v>
      </c>
      <c r="T4494" s="54">
        <v>11482.717133235734</v>
      </c>
      <c r="U4494" s="55">
        <v>0.97081819438936634</v>
      </c>
    </row>
    <row r="4495" spans="1:21" ht="13" x14ac:dyDescent="0.3">
      <c r="A4495" s="44" t="s">
        <v>2825</v>
      </c>
      <c r="B4495" s="44" t="s">
        <v>13423</v>
      </c>
      <c r="C4495" s="98" t="s">
        <v>1016</v>
      </c>
      <c r="D4495" s="98" t="s">
        <v>13130</v>
      </c>
      <c r="E4495" s="98" t="s">
        <v>257</v>
      </c>
      <c r="F4495" s="122">
        <v>1.0275011462856956</v>
      </c>
      <c r="G4495" s="122">
        <v>1.0370848971888997</v>
      </c>
      <c r="H4495" s="99">
        <v>12219.166666666668</v>
      </c>
      <c r="I4495" s="53">
        <v>12555.207756655964</v>
      </c>
      <c r="J4495" s="54">
        <v>11865.159467412166</v>
      </c>
      <c r="K4495" s="55">
        <v>0.97102853173938475</v>
      </c>
      <c r="L4495" s="121">
        <v>12672.313206234032</v>
      </c>
      <c r="M4495" s="54">
        <v>11864.397611259794</v>
      </c>
      <c r="N4495" s="120">
        <v>0.9709661824668725</v>
      </c>
      <c r="O4495" s="123">
        <v>12350.097207240904</v>
      </c>
      <c r="P4495" s="53">
        <v>12689.739037179796</v>
      </c>
      <c r="Q4495" s="54">
        <v>11992.391071643506</v>
      </c>
      <c r="R4495" s="55">
        <v>0.9710361684126928</v>
      </c>
      <c r="S4495" s="121">
        <v>12808.099292444351</v>
      </c>
      <c r="T4495" s="54">
        <v>11991.619889819691</v>
      </c>
      <c r="U4495" s="55">
        <v>0.97097372503181301</v>
      </c>
    </row>
    <row r="4496" spans="1:21" ht="13" x14ac:dyDescent="0.3">
      <c r="A4496" s="44" t="s">
        <v>2824</v>
      </c>
      <c r="B4496" s="44" t="s">
        <v>9152</v>
      </c>
      <c r="C4496" s="98" t="s">
        <v>1016</v>
      </c>
      <c r="D4496" s="98" t="s">
        <v>13130</v>
      </c>
      <c r="E4496" s="98" t="s">
        <v>257</v>
      </c>
      <c r="F4496" s="122">
        <v>1.0275011462856956</v>
      </c>
      <c r="G4496" s="122">
        <v>1.0370848971888997</v>
      </c>
      <c r="H4496" s="99">
        <v>11783.5</v>
      </c>
      <c r="I4496" s="53">
        <v>12107.559757257493</v>
      </c>
      <c r="J4496" s="54">
        <v>11442.114703751038</v>
      </c>
      <c r="K4496" s="55">
        <v>0.97102853173938453</v>
      </c>
      <c r="L4496" s="121">
        <v>12220.4898860254</v>
      </c>
      <c r="M4496" s="54">
        <v>11441.38001109839</v>
      </c>
      <c r="N4496" s="120">
        <v>0.97096618246687239</v>
      </c>
      <c r="O4496" s="123">
        <v>11901.515085521129</v>
      </c>
      <c r="P4496" s="53">
        <v>12228.820392909458</v>
      </c>
      <c r="Q4496" s="54">
        <v>11556.801606950301</v>
      </c>
      <c r="R4496" s="55">
        <v>0.97103616841269302</v>
      </c>
      <c r="S4496" s="121">
        <v>12342.881548859819</v>
      </c>
      <c r="T4496" s="54">
        <v>11556.058436110765</v>
      </c>
      <c r="U4496" s="55">
        <v>0.9709737250318129</v>
      </c>
    </row>
    <row r="4497" spans="1:21" ht="13" x14ac:dyDescent="0.3">
      <c r="A4497" s="44" t="s">
        <v>2823</v>
      </c>
      <c r="B4497" s="44" t="s">
        <v>9151</v>
      </c>
      <c r="C4497" s="98" t="s">
        <v>1016</v>
      </c>
      <c r="D4497" s="98" t="s">
        <v>13130</v>
      </c>
      <c r="E4497" s="98" t="s">
        <v>253</v>
      </c>
      <c r="F4497" s="122">
        <v>1.0286575022239837</v>
      </c>
      <c r="G4497" s="122">
        <v>1.035428680787017</v>
      </c>
      <c r="H4497" s="99">
        <v>21726.416666666672</v>
      </c>
      <c r="I4497" s="53">
        <v>22349.041500610867</v>
      </c>
      <c r="J4497" s="54">
        <v>21120.713132602821</v>
      </c>
      <c r="K4497" s="55">
        <v>0.97212133305934711</v>
      </c>
      <c r="L4497" s="121">
        <v>22496.154947395731</v>
      </c>
      <c r="M4497" s="54">
        <v>21061.926317376008</v>
      </c>
      <c r="N4497" s="120">
        <v>0.96941555713095828</v>
      </c>
      <c r="O4497" s="123">
        <v>21940.971119445036</v>
      </c>
      <c r="P4497" s="53">
        <v>22569.744548096893</v>
      </c>
      <c r="Q4497" s="54">
        <v>21329.453837848607</v>
      </c>
      <c r="R4497" s="55">
        <v>0.97212897832701328</v>
      </c>
      <c r="S4497" s="121">
        <v>22718.310781393011</v>
      </c>
      <c r="T4497" s="54">
        <v>21270.083968662457</v>
      </c>
      <c r="U4497" s="55">
        <v>0.96942308765048191</v>
      </c>
    </row>
    <row r="4498" spans="1:21" ht="13" x14ac:dyDescent="0.3">
      <c r="A4498" s="44" t="s">
        <v>2822</v>
      </c>
      <c r="B4498" s="44" t="s">
        <v>9150</v>
      </c>
      <c r="C4498" s="98" t="s">
        <v>1016</v>
      </c>
      <c r="D4498" s="98" t="s">
        <v>13130</v>
      </c>
      <c r="E4498" s="98" t="s">
        <v>256</v>
      </c>
      <c r="F4498" s="122">
        <v>1.0299966252115267</v>
      </c>
      <c r="G4498" s="122">
        <v>1.0374432458315581</v>
      </c>
      <c r="H4498" s="99">
        <v>10850.416666666668</v>
      </c>
      <c r="I4498" s="53">
        <v>11175.89254880557</v>
      </c>
      <c r="J4498" s="54">
        <v>10561.65296921857</v>
      </c>
      <c r="K4498" s="55">
        <v>0.97338685634670585</v>
      </c>
      <c r="L4498" s="121">
        <v>11256.691485291503</v>
      </c>
      <c r="M4498" s="54">
        <v>10539.027989229333</v>
      </c>
      <c r="N4498" s="120">
        <v>0.97130168481050638</v>
      </c>
      <c r="O4498" s="123">
        <v>10945.722988814359</v>
      </c>
      <c r="P4498" s="53">
        <v>11274.057738979016</v>
      </c>
      <c r="Q4498" s="54">
        <v>10654.50668244579</v>
      </c>
      <c r="R4498" s="55">
        <v>0.97339451156710532</v>
      </c>
      <c r="S4498" s="121">
        <v>11355.566385488672</v>
      </c>
      <c r="T4498" s="54">
        <v>10631.681767857866</v>
      </c>
      <c r="U4498" s="55">
        <v>0.97130922998166336</v>
      </c>
    </row>
    <row r="4499" spans="1:21" ht="13" x14ac:dyDescent="0.3">
      <c r="A4499" s="44" t="s">
        <v>2821</v>
      </c>
      <c r="B4499" s="44" t="s">
        <v>9149</v>
      </c>
      <c r="C4499" s="98" t="s">
        <v>1016</v>
      </c>
      <c r="D4499" s="98" t="s">
        <v>13130</v>
      </c>
      <c r="E4499" s="98" t="s">
        <v>257</v>
      </c>
      <c r="F4499" s="122">
        <v>1.0275011462856956</v>
      </c>
      <c r="G4499" s="122">
        <v>1.0370848971888997</v>
      </c>
      <c r="H4499" s="99">
        <v>9645.1666666666679</v>
      </c>
      <c r="I4499" s="53">
        <v>9910.4198061165825</v>
      </c>
      <c r="J4499" s="54">
        <v>9365.7320267149898</v>
      </c>
      <c r="K4499" s="55">
        <v>0.97102853173938475</v>
      </c>
      <c r="L4499" s="121">
        <v>10002.856680869803</v>
      </c>
      <c r="M4499" s="54">
        <v>9365.1306575900635</v>
      </c>
      <c r="N4499" s="120">
        <v>0.97096618246687239</v>
      </c>
      <c r="O4499" s="123">
        <v>9746.2209189448677</v>
      </c>
      <c r="P4499" s="53">
        <v>10014.253166169477</v>
      </c>
      <c r="Q4499" s="54">
        <v>9463.9330176358599</v>
      </c>
      <c r="R4499" s="55">
        <v>0.97103616841269302</v>
      </c>
      <c r="S4499" s="121">
        <v>10107.658519704242</v>
      </c>
      <c r="T4499" s="54">
        <v>9463.3244306508768</v>
      </c>
      <c r="U4499" s="55">
        <v>0.9709737250318129</v>
      </c>
    </row>
    <row r="4500" spans="1:21" ht="13" x14ac:dyDescent="0.3">
      <c r="A4500" s="44" t="s">
        <v>2820</v>
      </c>
      <c r="B4500" s="44" t="s">
        <v>9148</v>
      </c>
      <c r="C4500" s="98" t="s">
        <v>1016</v>
      </c>
      <c r="D4500" s="98" t="s">
        <v>13130</v>
      </c>
      <c r="E4500" s="98" t="s">
        <v>467</v>
      </c>
      <c r="F4500" s="122">
        <v>1.0111377768082128</v>
      </c>
      <c r="G4500" s="122">
        <v>1.0381895282578153</v>
      </c>
      <c r="H4500" s="99">
        <v>8825.75</v>
      </c>
      <c r="I4500" s="53">
        <v>8924.0492336650841</v>
      </c>
      <c r="J4500" s="54">
        <v>8433.5734863758025</v>
      </c>
      <c r="K4500" s="55">
        <v>0.9555645113872252</v>
      </c>
      <c r="L4500" s="121">
        <v>9162.8012290214137</v>
      </c>
      <c r="M4500" s="54">
        <v>8578.6324284165021</v>
      </c>
      <c r="N4500" s="120">
        <v>0.97200038845610881</v>
      </c>
      <c r="O4500" s="123">
        <v>8919.530814274669</v>
      </c>
      <c r="P4500" s="53">
        <v>9018.8745577180362</v>
      </c>
      <c r="Q4500" s="54">
        <v>8523.2541351211166</v>
      </c>
      <c r="R4500" s="55">
        <v>0.95557202644343608</v>
      </c>
      <c r="S4500" s="121">
        <v>9260.1634883528659</v>
      </c>
      <c r="T4500" s="54">
        <v>8669.8547641195037</v>
      </c>
      <c r="U4500" s="55">
        <v>0.97200793905486738</v>
      </c>
    </row>
    <row r="4501" spans="1:21" ht="13" x14ac:dyDescent="0.3">
      <c r="A4501" s="44" t="s">
        <v>2819</v>
      </c>
      <c r="B4501" s="44" t="s">
        <v>9147</v>
      </c>
      <c r="C4501" s="98" t="s">
        <v>1016</v>
      </c>
      <c r="D4501" s="98" t="s">
        <v>13130</v>
      </c>
      <c r="E4501" s="98" t="s">
        <v>467</v>
      </c>
      <c r="F4501" s="122">
        <v>1.0111377768082128</v>
      </c>
      <c r="G4501" s="122">
        <v>1.0381895282578153</v>
      </c>
      <c r="H4501" s="99">
        <v>11545.583333333332</v>
      </c>
      <c r="I4501" s="53">
        <v>11674.175463620621</v>
      </c>
      <c r="J4501" s="54">
        <v>11032.549696597156</v>
      </c>
      <c r="K4501" s="55">
        <v>0.9555645113872252</v>
      </c>
      <c r="L4501" s="121">
        <v>11986.503714294628</v>
      </c>
      <c r="M4501" s="54">
        <v>11222.311484952374</v>
      </c>
      <c r="N4501" s="120">
        <v>0.9720003884561087</v>
      </c>
      <c r="O4501" s="123">
        <v>11661.505955624372</v>
      </c>
      <c r="P4501" s="53">
        <v>11791.38920620576</v>
      </c>
      <c r="Q4501" s="54">
        <v>11143.40887739818</v>
      </c>
      <c r="R4501" s="55">
        <v>0.95557202644343608</v>
      </c>
      <c r="S4501" s="121">
        <v>12106.853366845371</v>
      </c>
      <c r="T4501" s="54">
        <v>11335.076370202509</v>
      </c>
      <c r="U4501" s="55">
        <v>0.97200793905486749</v>
      </c>
    </row>
    <row r="4502" spans="1:21" ht="13" x14ac:dyDescent="0.3">
      <c r="A4502" s="44" t="s">
        <v>2818</v>
      </c>
      <c r="B4502" s="44" t="s">
        <v>9146</v>
      </c>
      <c r="C4502" s="98" t="s">
        <v>1016</v>
      </c>
      <c r="D4502" s="98" t="s">
        <v>13130</v>
      </c>
      <c r="E4502" s="98" t="s">
        <v>257</v>
      </c>
      <c r="F4502" s="122">
        <v>1.0275011462856956</v>
      </c>
      <c r="G4502" s="122">
        <v>1.0370848971888997</v>
      </c>
      <c r="H4502" s="99">
        <v>4985.166666666667</v>
      </c>
      <c r="I4502" s="53">
        <v>5122.2644644252405</v>
      </c>
      <c r="J4502" s="54">
        <v>4840.7390688094565</v>
      </c>
      <c r="K4502" s="55">
        <v>0.97102853173938475</v>
      </c>
      <c r="L4502" s="121">
        <v>5170.0410599695306</v>
      </c>
      <c r="M4502" s="54">
        <v>4840.4282472944378</v>
      </c>
      <c r="N4502" s="120">
        <v>0.97096618246687261</v>
      </c>
      <c r="O4502" s="123">
        <v>5036.9655075898918</v>
      </c>
      <c r="P4502" s="53">
        <v>5175.4878328501245</v>
      </c>
      <c r="Q4502" s="54">
        <v>4891.0756869169836</v>
      </c>
      <c r="R4502" s="55">
        <v>0.97103616841269291</v>
      </c>
      <c r="S4502" s="121">
        <v>5223.7608555828974</v>
      </c>
      <c r="T4502" s="54">
        <v>4890.7611617613138</v>
      </c>
      <c r="U4502" s="55">
        <v>0.97097372503181301</v>
      </c>
    </row>
    <row r="4503" spans="1:21" ht="13" x14ac:dyDescent="0.3">
      <c r="A4503" s="44" t="s">
        <v>2817</v>
      </c>
      <c r="B4503" s="44" t="s">
        <v>9145</v>
      </c>
      <c r="C4503" s="98" t="s">
        <v>1016</v>
      </c>
      <c r="D4503" s="98" t="s">
        <v>13130</v>
      </c>
      <c r="E4503" s="98" t="s">
        <v>254</v>
      </c>
      <c r="F4503" s="122">
        <v>1.0298734942617607</v>
      </c>
      <c r="G4503" s="122">
        <v>1.0387381264162301</v>
      </c>
      <c r="H4503" s="99">
        <v>11971.25</v>
      </c>
      <c r="I4503" s="53">
        <v>12328.873068181103</v>
      </c>
      <c r="J4503" s="54">
        <v>11651.264387074878</v>
      </c>
      <c r="K4503" s="55">
        <v>0.97327049281193512</v>
      </c>
      <c r="L4503" s="121">
        <v>12434.993795860295</v>
      </c>
      <c r="M4503" s="54">
        <v>11642.20835506633</v>
      </c>
      <c r="N4503" s="120">
        <v>0.97251401107372493</v>
      </c>
      <c r="O4503" s="123">
        <v>12097.255154923878</v>
      </c>
      <c r="P4503" s="53">
        <v>12458.642437377552</v>
      </c>
      <c r="Q4503" s="54">
        <v>11773.994082388199</v>
      </c>
      <c r="R4503" s="55">
        <v>0.97327814711719096</v>
      </c>
      <c r="S4503" s="121">
        <v>12565.880154404711</v>
      </c>
      <c r="T4503" s="54">
        <v>11764.841523483587</v>
      </c>
      <c r="U4503" s="55">
        <v>0.97252156566235681</v>
      </c>
    </row>
    <row r="4504" spans="1:21" ht="13" x14ac:dyDescent="0.3">
      <c r="A4504" s="44" t="s">
        <v>2816</v>
      </c>
      <c r="B4504" s="44" t="s">
        <v>9144</v>
      </c>
      <c r="C4504" s="98" t="s">
        <v>1016</v>
      </c>
      <c r="D4504" s="98" t="s">
        <v>13130</v>
      </c>
      <c r="E4504" s="98" t="s">
        <v>254</v>
      </c>
      <c r="F4504" s="122">
        <v>1.0298734942617607</v>
      </c>
      <c r="G4504" s="122">
        <v>1.0387381264162301</v>
      </c>
      <c r="H4504" s="99">
        <v>10785.333333333332</v>
      </c>
      <c r="I4504" s="53">
        <v>11107.528926777841</v>
      </c>
      <c r="J4504" s="54">
        <v>10497.046688474322</v>
      </c>
      <c r="K4504" s="55">
        <v>0.97327049281193501</v>
      </c>
      <c r="L4504" s="121">
        <v>11203.136939441179</v>
      </c>
      <c r="M4504" s="54">
        <v>10488.887780767147</v>
      </c>
      <c r="N4504" s="120">
        <v>0.97251401107372493</v>
      </c>
      <c r="O4504" s="123">
        <v>10885.450084410084</v>
      </c>
      <c r="P4504" s="53">
        <v>11210.63651504339</v>
      </c>
      <c r="Q4504" s="54">
        <v>10594.570688691316</v>
      </c>
      <c r="R4504" s="55">
        <v>0.97327814711719085</v>
      </c>
      <c r="S4504" s="121">
        <v>11307.132025877525</v>
      </c>
      <c r="T4504" s="54">
        <v>10586.334959029929</v>
      </c>
      <c r="U4504" s="55">
        <v>0.97252156566235681</v>
      </c>
    </row>
    <row r="4505" spans="1:21" ht="13" x14ac:dyDescent="0.3">
      <c r="A4505" s="44" t="s">
        <v>2815</v>
      </c>
      <c r="B4505" s="44" t="s">
        <v>9143</v>
      </c>
      <c r="C4505" s="98" t="s">
        <v>1016</v>
      </c>
      <c r="D4505" s="98" t="s">
        <v>13130</v>
      </c>
      <c r="E4505" s="98" t="s">
        <v>467</v>
      </c>
      <c r="F4505" s="122">
        <v>1.0111377768082128</v>
      </c>
      <c r="G4505" s="122">
        <v>1.0381895282578153</v>
      </c>
      <c r="H4505" s="99">
        <v>9626.3333333333321</v>
      </c>
      <c r="I4505" s="53">
        <v>9733.5492854814584</v>
      </c>
      <c r="J4505" s="54">
        <v>9198.5825081172243</v>
      </c>
      <c r="K4505" s="55">
        <v>0.9555645113872252</v>
      </c>
      <c r="L4505" s="121">
        <v>9993.9584621858139</v>
      </c>
      <c r="M4505" s="54">
        <v>9356.7997394079866</v>
      </c>
      <c r="N4505" s="120">
        <v>0.9720003884561087</v>
      </c>
      <c r="O4505" s="123">
        <v>9729.4861247926929</v>
      </c>
      <c r="P4505" s="53">
        <v>9837.8509697092377</v>
      </c>
      <c r="Q4505" s="54">
        <v>9297.2247725214493</v>
      </c>
      <c r="R4505" s="55">
        <v>0.95557202644343631</v>
      </c>
      <c r="S4505" s="121">
        <v>10101.050610089485</v>
      </c>
      <c r="T4505" s="54">
        <v>9457.1377562226735</v>
      </c>
      <c r="U4505" s="55">
        <v>0.97200793905486738</v>
      </c>
    </row>
    <row r="4506" spans="1:21" ht="13" x14ac:dyDescent="0.3">
      <c r="A4506" s="44" t="s">
        <v>2814</v>
      </c>
      <c r="B4506" s="44" t="s">
        <v>9142</v>
      </c>
      <c r="C4506" s="98" t="s">
        <v>1016</v>
      </c>
      <c r="D4506" s="98" t="s">
        <v>13130</v>
      </c>
      <c r="E4506" s="98" t="s">
        <v>255</v>
      </c>
      <c r="F4506" s="122">
        <v>1.0292331471801042</v>
      </c>
      <c r="G4506" s="122">
        <v>1.0369187768540513</v>
      </c>
      <c r="H4506" s="99">
        <v>11443.75</v>
      </c>
      <c r="I4506" s="53">
        <v>11778.286828042317</v>
      </c>
      <c r="J4506" s="54">
        <v>11130.938983750004</v>
      </c>
      <c r="K4506" s="55">
        <v>0.97266533992353943</v>
      </c>
      <c r="L4506" s="121">
        <v>11866.239252623549</v>
      </c>
      <c r="M4506" s="54">
        <v>11109.714410641753</v>
      </c>
      <c r="N4506" s="120">
        <v>0.9708106530325944</v>
      </c>
      <c r="O4506" s="123">
        <v>11543.75789674965</v>
      </c>
      <c r="P4506" s="53">
        <v>11881.218270356823</v>
      </c>
      <c r="Q4506" s="54">
        <v>11228.301503144306</v>
      </c>
      <c r="R4506" s="55">
        <v>0.9726729894695586</v>
      </c>
      <c r="S4506" s="121">
        <v>11969.939318596944</v>
      </c>
      <c r="T4506" s="54">
        <v>11206.890197790486</v>
      </c>
      <c r="U4506" s="55">
        <v>0.97081819438936645</v>
      </c>
    </row>
    <row r="4507" spans="1:21" ht="13" x14ac:dyDescent="0.3">
      <c r="A4507" s="44" t="s">
        <v>2813</v>
      </c>
      <c r="B4507" s="44" t="s">
        <v>9141</v>
      </c>
      <c r="C4507" s="98" t="s">
        <v>1016</v>
      </c>
      <c r="D4507" s="98" t="s">
        <v>13130</v>
      </c>
      <c r="E4507" s="98" t="s">
        <v>467</v>
      </c>
      <c r="F4507" s="122">
        <v>1.0111377768082128</v>
      </c>
      <c r="G4507" s="122">
        <v>1.0381895282578153</v>
      </c>
      <c r="H4507" s="99">
        <v>7341.333333333333</v>
      </c>
      <c r="I4507" s="53">
        <v>7423.0994654746928</v>
      </c>
      <c r="J4507" s="54">
        <v>7015.1175995974154</v>
      </c>
      <c r="K4507" s="55">
        <v>0.9555645113872252</v>
      </c>
      <c r="L4507" s="121">
        <v>7621.695390116708</v>
      </c>
      <c r="M4507" s="54">
        <v>7135.7788517857798</v>
      </c>
      <c r="N4507" s="120">
        <v>0.97200038845610881</v>
      </c>
      <c r="O4507" s="123">
        <v>7419.8928708987005</v>
      </c>
      <c r="P4507" s="53">
        <v>7502.53398163562</v>
      </c>
      <c r="Q4507" s="54">
        <v>7090.2420666378766</v>
      </c>
      <c r="R4507" s="55">
        <v>0.9555720264434362</v>
      </c>
      <c r="S4507" s="121">
        <v>7703.2550793618484</v>
      </c>
      <c r="T4507" s="54">
        <v>7212.1947774501486</v>
      </c>
      <c r="U4507" s="55">
        <v>0.97200793905486738</v>
      </c>
    </row>
    <row r="4508" spans="1:21" ht="13" x14ac:dyDescent="0.3">
      <c r="A4508" s="44" t="s">
        <v>2812</v>
      </c>
      <c r="B4508" s="44" t="s">
        <v>9140</v>
      </c>
      <c r="C4508" s="98" t="s">
        <v>1016</v>
      </c>
      <c r="D4508" s="98" t="s">
        <v>13130</v>
      </c>
      <c r="E4508" s="98" t="s">
        <v>258</v>
      </c>
      <c r="F4508" s="122">
        <v>1.0319586689647682</v>
      </c>
      <c r="G4508" s="122">
        <v>1.0388138255176462</v>
      </c>
      <c r="H4508" s="99">
        <v>5570.583333333333</v>
      </c>
      <c r="I4508" s="53">
        <v>5748.6117620239875</v>
      </c>
      <c r="J4508" s="54">
        <v>5432.6616169689623</v>
      </c>
      <c r="K4508" s="55">
        <v>0.97524106397635724</v>
      </c>
      <c r="L4508" s="121">
        <v>5786.7989828648415</v>
      </c>
      <c r="M4508" s="54">
        <v>5417.865145202305</v>
      </c>
      <c r="N4508" s="120">
        <v>0.97258488402512699</v>
      </c>
      <c r="O4508" s="123">
        <v>5620.0842189920213</v>
      </c>
      <c r="P4508" s="53">
        <v>5799.6946301009048</v>
      </c>
      <c r="Q4508" s="54">
        <v>5480.9800183044872</v>
      </c>
      <c r="R4508" s="55">
        <v>0.97524873377920962</v>
      </c>
      <c r="S4508" s="121">
        <v>5838.2211872624548</v>
      </c>
      <c r="T4508" s="54">
        <v>5466.0514188582802</v>
      </c>
      <c r="U4508" s="55">
        <v>0.97259243916430715</v>
      </c>
    </row>
    <row r="4509" spans="1:21" ht="13" x14ac:dyDescent="0.3">
      <c r="A4509" s="44" t="s">
        <v>2811</v>
      </c>
      <c r="B4509" s="44" t="s">
        <v>9139</v>
      </c>
      <c r="C4509" s="98" t="s">
        <v>1016</v>
      </c>
      <c r="D4509" s="98" t="s">
        <v>13130</v>
      </c>
      <c r="E4509" s="98" t="s">
        <v>253</v>
      </c>
      <c r="F4509" s="122">
        <v>1.0286575022239837</v>
      </c>
      <c r="G4509" s="122">
        <v>1.035428680787017</v>
      </c>
      <c r="H4509" s="99">
        <v>12894.083333333332</v>
      </c>
      <c r="I4509" s="53">
        <v>13263.595555134563</v>
      </c>
      <c r="J4509" s="54">
        <v>12534.613478578311</v>
      </c>
      <c r="K4509" s="55">
        <v>0.97212133305934723</v>
      </c>
      <c r="L4509" s="121">
        <v>13350.903695791194</v>
      </c>
      <c r="M4509" s="54">
        <v>12499.724978276334</v>
      </c>
      <c r="N4509" s="120">
        <v>0.96941555713095817</v>
      </c>
      <c r="O4509" s="123">
        <v>13015.022146574101</v>
      </c>
      <c r="P4509" s="53">
        <v>13388.000172684746</v>
      </c>
      <c r="Q4509" s="54">
        <v>12652.280182252533</v>
      </c>
      <c r="R4509" s="55">
        <v>0.97212897832701328</v>
      </c>
      <c r="S4509" s="121">
        <v>13476.127211641033</v>
      </c>
      <c r="T4509" s="54">
        <v>12617.06295517127</v>
      </c>
      <c r="U4509" s="55">
        <v>0.96942308765048202</v>
      </c>
    </row>
    <row r="4510" spans="1:21" ht="13" x14ac:dyDescent="0.3">
      <c r="A4510" s="44" t="s">
        <v>2810</v>
      </c>
      <c r="B4510" s="44" t="s">
        <v>9138</v>
      </c>
      <c r="C4510" s="98" t="s">
        <v>1016</v>
      </c>
      <c r="D4510" s="98" t="s">
        <v>13130</v>
      </c>
      <c r="E4510" s="98" t="s">
        <v>253</v>
      </c>
      <c r="F4510" s="122">
        <v>1.0286575022239837</v>
      </c>
      <c r="G4510" s="122">
        <v>1.035428680787017</v>
      </c>
      <c r="H4510" s="99">
        <v>15313.750000000004</v>
      </c>
      <c r="I4510" s="53">
        <v>15752.603824682534</v>
      </c>
      <c r="J4510" s="54">
        <v>14886.823064137581</v>
      </c>
      <c r="K4510" s="55">
        <v>0.97212133305934711</v>
      </c>
      <c r="L4510" s="121">
        <v>15856.295960402185</v>
      </c>
      <c r="M4510" s="54">
        <v>14845.387488014216</v>
      </c>
      <c r="N4510" s="120">
        <v>0.96941555713095828</v>
      </c>
      <c r="O4510" s="123">
        <v>15475.20503741729</v>
      </c>
      <c r="P4510" s="53">
        <v>15918.685760193679</v>
      </c>
      <c r="Q4510" s="54">
        <v>15043.89526242552</v>
      </c>
      <c r="R4510" s="55">
        <v>0.97212897832701328</v>
      </c>
      <c r="S4510" s="121">
        <v>16023.471136801585</v>
      </c>
      <c r="T4510" s="54">
        <v>15002.021049397361</v>
      </c>
      <c r="U4510" s="55">
        <v>0.96942308765048191</v>
      </c>
    </row>
    <row r="4511" spans="1:21" ht="13" x14ac:dyDescent="0.3">
      <c r="A4511" s="44" t="s">
        <v>2809</v>
      </c>
      <c r="B4511" s="44" t="s">
        <v>9137</v>
      </c>
      <c r="C4511" s="98" t="s">
        <v>1016</v>
      </c>
      <c r="D4511" s="98" t="s">
        <v>13130</v>
      </c>
      <c r="E4511" s="98" t="s">
        <v>254</v>
      </c>
      <c r="F4511" s="122">
        <v>1.0298734942617607</v>
      </c>
      <c r="G4511" s="122">
        <v>1.0387381264162301</v>
      </c>
      <c r="H4511" s="99">
        <v>10194.666666666668</v>
      </c>
      <c r="I4511" s="53">
        <v>10499.216982833897</v>
      </c>
      <c r="J4511" s="54">
        <v>9922.1682507200749</v>
      </c>
      <c r="K4511" s="55">
        <v>0.97327049281193501</v>
      </c>
      <c r="L4511" s="121">
        <v>10589.588952771328</v>
      </c>
      <c r="M4511" s="54">
        <v>9914.456171559601</v>
      </c>
      <c r="N4511" s="120">
        <v>0.97251401107372482</v>
      </c>
      <c r="O4511" s="123">
        <v>10294.425871778411</v>
      </c>
      <c r="P4511" s="53">
        <v>10601.956343987104</v>
      </c>
      <c r="Q4511" s="54">
        <v>10019.339738119765</v>
      </c>
      <c r="R4511" s="55">
        <v>0.97327814711719096</v>
      </c>
      <c r="S4511" s="121">
        <v>10693.212642581871</v>
      </c>
      <c r="T4511" s="54">
        <v>10011.551166417012</v>
      </c>
      <c r="U4511" s="55">
        <v>0.97252156566235681</v>
      </c>
    </row>
    <row r="4512" spans="1:21" ht="13" x14ac:dyDescent="0.3">
      <c r="A4512" s="44" t="s">
        <v>2808</v>
      </c>
      <c r="B4512" s="44" t="s">
        <v>9136</v>
      </c>
      <c r="C4512" s="98" t="s">
        <v>1016</v>
      </c>
      <c r="D4512" s="98" t="s">
        <v>13130</v>
      </c>
      <c r="E4512" s="98" t="s">
        <v>467</v>
      </c>
      <c r="F4512" s="122">
        <v>1.0111377768082128</v>
      </c>
      <c r="G4512" s="122">
        <v>1.0381895282578153</v>
      </c>
      <c r="H4512" s="99">
        <v>8782.75</v>
      </c>
      <c r="I4512" s="53">
        <v>8880.5703092623316</v>
      </c>
      <c r="J4512" s="54">
        <v>8392.4842123861526</v>
      </c>
      <c r="K4512" s="55">
        <v>0.95556451138722531</v>
      </c>
      <c r="L4512" s="121">
        <v>9118.1590793063278</v>
      </c>
      <c r="M4512" s="54">
        <v>8536.8364117128895</v>
      </c>
      <c r="N4512" s="120">
        <v>0.97200038845610881</v>
      </c>
      <c r="O4512" s="123">
        <v>8875.9327138188091</v>
      </c>
      <c r="P4512" s="53">
        <v>8974.7908713500383</v>
      </c>
      <c r="Q4512" s="54">
        <v>8481.5930099194284</v>
      </c>
      <c r="R4512" s="55">
        <v>0.95557202644343631</v>
      </c>
      <c r="S4512" s="121">
        <v>9214.9003970076592</v>
      </c>
      <c r="T4512" s="54">
        <v>8627.4770643486972</v>
      </c>
      <c r="U4512" s="55">
        <v>0.97200793905486749</v>
      </c>
    </row>
    <row r="4513" spans="1:21" ht="13" x14ac:dyDescent="0.3">
      <c r="A4513" s="44" t="s">
        <v>2807</v>
      </c>
      <c r="B4513" s="44" t="s">
        <v>9135</v>
      </c>
      <c r="C4513" s="98" t="s">
        <v>970</v>
      </c>
      <c r="D4513" s="98" t="s">
        <v>13130</v>
      </c>
      <c r="E4513" s="98" t="s">
        <v>222</v>
      </c>
      <c r="F4513" s="122">
        <v>1.0400686814525157</v>
      </c>
      <c r="G4513" s="122">
        <v>1.0414921382060907</v>
      </c>
      <c r="H4513" s="99">
        <v>1682.3333333333335</v>
      </c>
      <c r="I4513" s="53">
        <v>1749.7422117636158</v>
      </c>
      <c r="J4513" s="54">
        <v>1653.5744188248607</v>
      </c>
      <c r="K4513" s="55">
        <v>0.98290534108868266</v>
      </c>
      <c r="L4513" s="121">
        <v>1752.1369405087135</v>
      </c>
      <c r="M4513" s="54">
        <v>1640.4305191371948</v>
      </c>
      <c r="N4513" s="120">
        <v>0.9750924425226043</v>
      </c>
      <c r="O4513" s="123">
        <v>1698.6554472879138</v>
      </c>
      <c r="P4513" s="53">
        <v>1766.7183313028738</v>
      </c>
      <c r="Q4513" s="54">
        <v>1669.6306425489895</v>
      </c>
      <c r="R4513" s="55">
        <v>0.98291307116739568</v>
      </c>
      <c r="S4513" s="121">
        <v>1769.1362938713128</v>
      </c>
      <c r="T4513" s="54">
        <v>1656.3589557666837</v>
      </c>
      <c r="U4513" s="55">
        <v>0.97510001714075623</v>
      </c>
    </row>
    <row r="4514" spans="1:21" ht="13" x14ac:dyDescent="0.3">
      <c r="A4514" s="44" t="s">
        <v>2806</v>
      </c>
      <c r="B4514" s="44" t="s">
        <v>9134</v>
      </c>
      <c r="C4514" s="98" t="s">
        <v>1016</v>
      </c>
      <c r="D4514" s="98" t="s">
        <v>13130</v>
      </c>
      <c r="E4514" s="98" t="s">
        <v>255</v>
      </c>
      <c r="F4514" s="122">
        <v>1.0292331471801042</v>
      </c>
      <c r="G4514" s="122">
        <v>1.0369187768540513</v>
      </c>
      <c r="H4514" s="99">
        <v>13214.416666666666</v>
      </c>
      <c r="I4514" s="53">
        <v>13600.715653982554</v>
      </c>
      <c r="J4514" s="54">
        <v>12853.205078974617</v>
      </c>
      <c r="K4514" s="55">
        <v>0.97266533992353943</v>
      </c>
      <c r="L4514" s="121">
        <v>13702.27676683979</v>
      </c>
      <c r="M4514" s="54">
        <v>12828.696473611468</v>
      </c>
      <c r="N4514" s="120">
        <v>0.97081065303259462</v>
      </c>
      <c r="O4514" s="123">
        <v>13335.602453322943</v>
      </c>
      <c r="P4514" s="53">
        <v>13725.44408257629</v>
      </c>
      <c r="Q4514" s="54">
        <v>12971.180304651205</v>
      </c>
      <c r="R4514" s="55">
        <v>0.97267298946955849</v>
      </c>
      <c r="S4514" s="121">
        <v>13827.936584511512</v>
      </c>
      <c r="T4514" s="54">
        <v>12946.445494829384</v>
      </c>
      <c r="U4514" s="55">
        <v>0.97081819438936645</v>
      </c>
    </row>
    <row r="4515" spans="1:21" ht="13" x14ac:dyDescent="0.3">
      <c r="A4515" s="44" t="s">
        <v>2805</v>
      </c>
      <c r="B4515" s="44" t="s">
        <v>9133</v>
      </c>
      <c r="C4515" s="98" t="s">
        <v>1016</v>
      </c>
      <c r="D4515" s="98" t="s">
        <v>13130</v>
      </c>
      <c r="E4515" s="98" t="s">
        <v>258</v>
      </c>
      <c r="F4515" s="122">
        <v>1.0319586689647682</v>
      </c>
      <c r="G4515" s="122">
        <v>1.0388138255176462</v>
      </c>
      <c r="H4515" s="99">
        <v>8100.333333333333</v>
      </c>
      <c r="I4515" s="53">
        <v>8359.2092048376107</v>
      </c>
      <c r="J4515" s="54">
        <v>7899.7776985631535</v>
      </c>
      <c r="K4515" s="55">
        <v>0.97524106397635746</v>
      </c>
      <c r="L4515" s="121">
        <v>8414.7382579681071</v>
      </c>
      <c r="M4515" s="54">
        <v>7878.2617555648694</v>
      </c>
      <c r="N4515" s="120">
        <v>0.97258488402512688</v>
      </c>
      <c r="O4515" s="123">
        <v>8178.9518921852959</v>
      </c>
      <c r="P4515" s="53">
        <v>8440.3403081864108</v>
      </c>
      <c r="Q4515" s="54">
        <v>7976.5124764947814</v>
      </c>
      <c r="R4515" s="55">
        <v>0.97524873377920973</v>
      </c>
      <c r="S4515" s="121">
        <v>8496.4083038457993</v>
      </c>
      <c r="T4515" s="54">
        <v>7954.7867706280231</v>
      </c>
      <c r="U4515" s="55">
        <v>0.97259243916430727</v>
      </c>
    </row>
    <row r="4516" spans="1:21" ht="13" x14ac:dyDescent="0.3">
      <c r="A4516" s="44" t="s">
        <v>2804</v>
      </c>
      <c r="B4516" s="44" t="s">
        <v>9132</v>
      </c>
      <c r="C4516" s="98" t="s">
        <v>1016</v>
      </c>
      <c r="D4516" s="98" t="s">
        <v>13130</v>
      </c>
      <c r="E4516" s="98" t="s">
        <v>467</v>
      </c>
      <c r="F4516" s="122">
        <v>1.0111377768082128</v>
      </c>
      <c r="G4516" s="122">
        <v>1.0381895282578153</v>
      </c>
      <c r="H4516" s="99">
        <v>8473.3333333333339</v>
      </c>
      <c r="I4516" s="53">
        <v>8567.7074288215899</v>
      </c>
      <c r="J4516" s="54">
        <v>8096.8166264877545</v>
      </c>
      <c r="K4516" s="55">
        <v>0.95556451138722509</v>
      </c>
      <c r="L4516" s="121">
        <v>8796.9259361045551</v>
      </c>
      <c r="M4516" s="54">
        <v>8236.0832915180945</v>
      </c>
      <c r="N4516" s="120">
        <v>0.97200038845610859</v>
      </c>
      <c r="O4516" s="123">
        <v>8556.238734708304</v>
      </c>
      <c r="P4516" s="53">
        <v>8651.53621205327</v>
      </c>
      <c r="Q4516" s="54">
        <v>8176.1023864590361</v>
      </c>
      <c r="R4516" s="55">
        <v>0.9555720264434362</v>
      </c>
      <c r="S4516" s="121">
        <v>8882.9974556480611</v>
      </c>
      <c r="T4516" s="54">
        <v>8316.7319785852451</v>
      </c>
      <c r="U4516" s="55">
        <v>0.97200793905486738</v>
      </c>
    </row>
    <row r="4517" spans="1:21" ht="13" x14ac:dyDescent="0.3">
      <c r="A4517" s="44" t="s">
        <v>2803</v>
      </c>
      <c r="B4517" s="44" t="s">
        <v>9131</v>
      </c>
      <c r="C4517" s="98" t="s">
        <v>1016</v>
      </c>
      <c r="D4517" s="98" t="s">
        <v>13130</v>
      </c>
      <c r="E4517" s="98" t="s">
        <v>467</v>
      </c>
      <c r="F4517" s="122">
        <v>1.0111377768082128</v>
      </c>
      <c r="G4517" s="122">
        <v>1.0381895282578153</v>
      </c>
      <c r="H4517" s="99">
        <v>5384.166666666667</v>
      </c>
      <c r="I4517" s="53">
        <v>5444.1343132982192</v>
      </c>
      <c r="J4517" s="54">
        <v>5144.9185900607181</v>
      </c>
      <c r="K4517" s="55">
        <v>0.95556451138722509</v>
      </c>
      <c r="L4517" s="121">
        <v>5589.7854517281212</v>
      </c>
      <c r="M4517" s="54">
        <v>5233.4120915124322</v>
      </c>
      <c r="N4517" s="120">
        <v>0.9720003884561087</v>
      </c>
      <c r="O4517" s="123">
        <v>5436.6134379304713</v>
      </c>
      <c r="P4517" s="53">
        <v>5497.165224994671</v>
      </c>
      <c r="Q4517" s="54">
        <v>5195.0757198728361</v>
      </c>
      <c r="R4517" s="55">
        <v>0.95557202644343608</v>
      </c>
      <c r="S4517" s="121">
        <v>5644.2351404451356</v>
      </c>
      <c r="T4517" s="54">
        <v>5284.4314232407951</v>
      </c>
      <c r="U4517" s="55">
        <v>0.97200793905486749</v>
      </c>
    </row>
    <row r="4518" spans="1:21" ht="13" x14ac:dyDescent="0.3">
      <c r="A4518" s="44" t="s">
        <v>2802</v>
      </c>
      <c r="B4518" s="44" t="s">
        <v>9130</v>
      </c>
      <c r="C4518" s="98" t="s">
        <v>1016</v>
      </c>
      <c r="D4518" s="98" t="s">
        <v>13130</v>
      </c>
      <c r="E4518" s="98" t="s">
        <v>253</v>
      </c>
      <c r="F4518" s="122">
        <v>1.0286575022239837</v>
      </c>
      <c r="G4518" s="122">
        <v>1.035428680787017</v>
      </c>
      <c r="H4518" s="99">
        <v>15355.666666666666</v>
      </c>
      <c r="I4518" s="53">
        <v>15795.721718317418</v>
      </c>
      <c r="J4518" s="54">
        <v>14927.571150014981</v>
      </c>
      <c r="K4518" s="55">
        <v>0.97212133305934711</v>
      </c>
      <c r="L4518" s="121">
        <v>15899.697679271836</v>
      </c>
      <c r="M4518" s="54">
        <v>14886.022156783949</v>
      </c>
      <c r="N4518" s="120">
        <v>0.96941555713095817</v>
      </c>
      <c r="O4518" s="123">
        <v>15496.3824029515</v>
      </c>
      <c r="P4518" s="53">
        <v>15940.470016127783</v>
      </c>
      <c r="Q4518" s="54">
        <v>15064.482393145949</v>
      </c>
      <c r="R4518" s="55">
        <v>0.97212897832701328</v>
      </c>
      <c r="S4518" s="121">
        <v>16045.398788459215</v>
      </c>
      <c r="T4518" s="54">
        <v>15022.550876481837</v>
      </c>
      <c r="U4518" s="55">
        <v>0.96942308765048191</v>
      </c>
    </row>
    <row r="4519" spans="1:21" ht="13" x14ac:dyDescent="0.3">
      <c r="A4519" s="44" t="s">
        <v>2801</v>
      </c>
      <c r="B4519" s="44" t="s">
        <v>13424</v>
      </c>
      <c r="C4519" s="98" t="s">
        <v>1016</v>
      </c>
      <c r="D4519" s="98" t="s">
        <v>13130</v>
      </c>
      <c r="E4519" s="98" t="s">
        <v>258</v>
      </c>
      <c r="F4519" s="122">
        <v>1.0319586689647682</v>
      </c>
      <c r="G4519" s="122">
        <v>1.0388138255176462</v>
      </c>
      <c r="H4519" s="99">
        <v>9756.3333333333321</v>
      </c>
      <c r="I4519" s="53">
        <v>10068.132760643266</v>
      </c>
      <c r="J4519" s="54">
        <v>9514.7769005080008</v>
      </c>
      <c r="K4519" s="55">
        <v>0.97524106397635746</v>
      </c>
      <c r="L4519" s="121">
        <v>10135.013953025327</v>
      </c>
      <c r="M4519" s="54">
        <v>9488.8623235104769</v>
      </c>
      <c r="N4519" s="120">
        <v>0.97258488402512677</v>
      </c>
      <c r="O4519" s="123">
        <v>9853.2998012931821</v>
      </c>
      <c r="P4519" s="53">
        <v>10168.198147853327</v>
      </c>
      <c r="Q4519" s="54">
        <v>9609.4181547581138</v>
      </c>
      <c r="R4519" s="55">
        <v>0.97524873377920962</v>
      </c>
      <c r="S4519" s="121">
        <v>10235.744060553634</v>
      </c>
      <c r="T4519" s="54">
        <v>9583.2448875569189</v>
      </c>
      <c r="U4519" s="55">
        <v>0.97259243916430715</v>
      </c>
    </row>
    <row r="4520" spans="1:21" ht="13" x14ac:dyDescent="0.3">
      <c r="A4520" s="44" t="s">
        <v>2800</v>
      </c>
      <c r="B4520" s="44" t="s">
        <v>9129</v>
      </c>
      <c r="C4520" s="98" t="s">
        <v>1016</v>
      </c>
      <c r="D4520" s="98" t="s">
        <v>13130</v>
      </c>
      <c r="E4520" s="98" t="s">
        <v>258</v>
      </c>
      <c r="F4520" s="122">
        <v>1.0319586689647682</v>
      </c>
      <c r="G4520" s="122">
        <v>1.0388138255176462</v>
      </c>
      <c r="H4520" s="99">
        <v>11818.25</v>
      </c>
      <c r="I4520" s="53">
        <v>12195.945539492872</v>
      </c>
      <c r="J4520" s="54">
        <v>11525.642704338585</v>
      </c>
      <c r="K4520" s="55">
        <v>0.97524106397635735</v>
      </c>
      <c r="L4520" s="121">
        <v>12276.961493423922</v>
      </c>
      <c r="M4520" s="54">
        <v>11494.251305629954</v>
      </c>
      <c r="N4520" s="120">
        <v>0.97258488402512677</v>
      </c>
      <c r="O4520" s="123">
        <v>11931.513324868505</v>
      </c>
      <c r="P4520" s="53">
        <v>12312.828609466698</v>
      </c>
      <c r="Q4520" s="54">
        <v>11636.193262147777</v>
      </c>
      <c r="R4520" s="55">
        <v>0.97524873377920962</v>
      </c>
      <c r="S4520" s="121">
        <v>12394.621001221421</v>
      </c>
      <c r="T4520" s="54">
        <v>11604.499647555291</v>
      </c>
      <c r="U4520" s="55">
        <v>0.97259243916430704</v>
      </c>
    </row>
    <row r="4521" spans="1:21" ht="13" x14ac:dyDescent="0.3">
      <c r="A4521" s="44" t="s">
        <v>2799</v>
      </c>
      <c r="B4521" s="44" t="s">
        <v>9128</v>
      </c>
      <c r="C4521" s="98" t="s">
        <v>1016</v>
      </c>
      <c r="D4521" s="98" t="s">
        <v>13130</v>
      </c>
      <c r="E4521" s="98" t="s">
        <v>255</v>
      </c>
      <c r="F4521" s="122">
        <v>1.0292331471801042</v>
      </c>
      <c r="G4521" s="122">
        <v>1.0369187768540513</v>
      </c>
      <c r="H4521" s="99">
        <v>6969.4166666666661</v>
      </c>
      <c r="I4521" s="53">
        <v>7173.1546498428033</v>
      </c>
      <c r="J4521" s="54">
        <v>6778.9100311521133</v>
      </c>
      <c r="K4521" s="55">
        <v>0.97266533992353932</v>
      </c>
      <c r="L4521" s="121">
        <v>7226.7190053862387</v>
      </c>
      <c r="M4521" s="54">
        <v>6765.9839454229141</v>
      </c>
      <c r="N4521" s="120">
        <v>0.97081065303259451</v>
      </c>
      <c r="O4521" s="123">
        <v>7034.0218220962979</v>
      </c>
      <c r="P4521" s="53">
        <v>7239.6484172897035</v>
      </c>
      <c r="Q4521" s="54">
        <v>6841.8030336925167</v>
      </c>
      <c r="R4521" s="55">
        <v>0.97267298946955849</v>
      </c>
      <c r="S4521" s="121">
        <v>7293.7093041327989</v>
      </c>
      <c r="T4521" s="54">
        <v>6828.7563646229291</v>
      </c>
      <c r="U4521" s="55">
        <v>0.97081819438936645</v>
      </c>
    </row>
    <row r="4522" spans="1:21" ht="13" x14ac:dyDescent="0.3">
      <c r="A4522" s="44" t="s">
        <v>2798</v>
      </c>
      <c r="B4522" s="44" t="s">
        <v>9127</v>
      </c>
      <c r="C4522" s="98" t="s">
        <v>1016</v>
      </c>
      <c r="D4522" s="98" t="s">
        <v>13130</v>
      </c>
      <c r="E4522" s="98" t="s">
        <v>254</v>
      </c>
      <c r="F4522" s="122">
        <v>1.0298734942617607</v>
      </c>
      <c r="G4522" s="122">
        <v>1.0387381264162301</v>
      </c>
      <c r="H4522" s="99">
        <v>10595.5</v>
      </c>
      <c r="I4522" s="53">
        <v>10912.024608450485</v>
      </c>
      <c r="J4522" s="54">
        <v>10312.287506588857</v>
      </c>
      <c r="K4522" s="55">
        <v>0.9732704928119349</v>
      </c>
      <c r="L4522" s="121">
        <v>11005.949818443167</v>
      </c>
      <c r="M4522" s="54">
        <v>10304.272204331653</v>
      </c>
      <c r="N4522" s="120">
        <v>0.97251401107372504</v>
      </c>
      <c r="O4522" s="123">
        <v>10706.10991630159</v>
      </c>
      <c r="P4522" s="53">
        <v>11025.938829452005</v>
      </c>
      <c r="Q4522" s="54">
        <v>10420.022822170997</v>
      </c>
      <c r="R4522" s="55">
        <v>0.97327814711719107</v>
      </c>
      <c r="S4522" s="121">
        <v>11120.844555665335</v>
      </c>
      <c r="T4522" s="54">
        <v>10411.922777954906</v>
      </c>
      <c r="U4522" s="55">
        <v>0.97252156566235681</v>
      </c>
    </row>
    <row r="4523" spans="1:21" ht="13" x14ac:dyDescent="0.3">
      <c r="A4523" s="44" t="s">
        <v>2797</v>
      </c>
      <c r="B4523" s="44" t="s">
        <v>9126</v>
      </c>
      <c r="C4523" s="98" t="s">
        <v>1016</v>
      </c>
      <c r="D4523" s="98" t="s">
        <v>13130</v>
      </c>
      <c r="E4523" s="98" t="s">
        <v>257</v>
      </c>
      <c r="F4523" s="122">
        <v>1.0275011462856956</v>
      </c>
      <c r="G4523" s="122">
        <v>1.0370848971888997</v>
      </c>
      <c r="H4523" s="99">
        <v>13113.5</v>
      </c>
      <c r="I4523" s="53">
        <v>13474.136281817469</v>
      </c>
      <c r="J4523" s="54">
        <v>12733.582650964421</v>
      </c>
      <c r="K4523" s="55">
        <v>0.97102853173938475</v>
      </c>
      <c r="L4523" s="121">
        <v>13599.812799286638</v>
      </c>
      <c r="M4523" s="54">
        <v>12732.765033779333</v>
      </c>
      <c r="N4523" s="120">
        <v>0.9709661824668725</v>
      </c>
      <c r="O4523" s="123">
        <v>13246.339625442644</v>
      </c>
      <c r="P4523" s="53">
        <v>13610.629149231949</v>
      </c>
      <c r="Q4523" s="54">
        <v>12862.674875383052</v>
      </c>
      <c r="R4523" s="55">
        <v>0.97103616841269302</v>
      </c>
      <c r="S4523" s="121">
        <v>13737.578768581434</v>
      </c>
      <c r="T4523" s="54">
        <v>12861.847729152554</v>
      </c>
      <c r="U4523" s="55">
        <v>0.9709737250318129</v>
      </c>
    </row>
    <row r="4524" spans="1:21" ht="13" x14ac:dyDescent="0.3">
      <c r="A4524" s="44" t="s">
        <v>2796</v>
      </c>
      <c r="B4524" s="44" t="s">
        <v>9125</v>
      </c>
      <c r="C4524" s="98" t="s">
        <v>1016</v>
      </c>
      <c r="D4524" s="98" t="s">
        <v>13130</v>
      </c>
      <c r="E4524" s="98" t="s">
        <v>467</v>
      </c>
      <c r="F4524" s="122">
        <v>1.0111377768082128</v>
      </c>
      <c r="G4524" s="122">
        <v>1.0381895282578153</v>
      </c>
      <c r="H4524" s="99">
        <v>3127.5833333333335</v>
      </c>
      <c r="I4524" s="53">
        <v>3162.4176584490865</v>
      </c>
      <c r="J4524" s="54">
        <v>2988.6076397394959</v>
      </c>
      <c r="K4524" s="55">
        <v>0.9555645113872252</v>
      </c>
      <c r="L4524" s="121">
        <v>3247.0242654203389</v>
      </c>
      <c r="M4524" s="54">
        <v>3040.0122149288513</v>
      </c>
      <c r="N4524" s="120">
        <v>0.9720003884561087</v>
      </c>
      <c r="O4524" s="123">
        <v>3160.5206836263842</v>
      </c>
      <c r="P4524" s="53">
        <v>3195.7218575983552</v>
      </c>
      <c r="Q4524" s="54">
        <v>3020.1051542692585</v>
      </c>
      <c r="R4524" s="55">
        <v>0.95557202644343631</v>
      </c>
      <c r="S4524" s="121">
        <v>3281.2194775831435</v>
      </c>
      <c r="T4524" s="54">
        <v>3072.0511960319623</v>
      </c>
      <c r="U4524" s="55">
        <v>0.97200793905486738</v>
      </c>
    </row>
    <row r="4525" spans="1:21" ht="13" x14ac:dyDescent="0.3">
      <c r="A4525" s="44" t="s">
        <v>2795</v>
      </c>
      <c r="B4525" s="44" t="s">
        <v>8687</v>
      </c>
      <c r="C4525" s="98" t="s">
        <v>1016</v>
      </c>
      <c r="D4525" s="98" t="s">
        <v>13130</v>
      </c>
      <c r="E4525" s="98" t="s">
        <v>256</v>
      </c>
      <c r="F4525" s="122">
        <v>1.0299966252115267</v>
      </c>
      <c r="G4525" s="122">
        <v>1.0374432458315581</v>
      </c>
      <c r="H4525" s="99">
        <v>4735.666666666667</v>
      </c>
      <c r="I4525" s="53">
        <v>4877.7206847933867</v>
      </c>
      <c r="J4525" s="54">
        <v>4609.6356893725506</v>
      </c>
      <c r="K4525" s="55">
        <v>0.97338685634670596</v>
      </c>
      <c r="L4525" s="121">
        <v>4912.9853978429819</v>
      </c>
      <c r="M4525" s="54">
        <v>4599.7610120342879</v>
      </c>
      <c r="N4525" s="120">
        <v>0.97130168481050627</v>
      </c>
      <c r="O4525" s="123">
        <v>4783.1471888230462</v>
      </c>
      <c r="P4525" s="53">
        <v>4926.6254623777386</v>
      </c>
      <c r="Q4525" s="54">
        <v>4655.889221617982</v>
      </c>
      <c r="R4525" s="55">
        <v>0.97339451156710532</v>
      </c>
      <c r="S4525" s="121">
        <v>4962.2437448626733</v>
      </c>
      <c r="T4525" s="54">
        <v>4645.9150128646706</v>
      </c>
      <c r="U4525" s="55">
        <v>0.97130922998166336</v>
      </c>
    </row>
    <row r="4526" spans="1:21" ht="13" x14ac:dyDescent="0.3">
      <c r="A4526" s="44" t="s">
        <v>2794</v>
      </c>
      <c r="B4526" s="44" t="s">
        <v>9124</v>
      </c>
      <c r="C4526" s="98" t="s">
        <v>1016</v>
      </c>
      <c r="D4526" s="98" t="s">
        <v>13130</v>
      </c>
      <c r="E4526" s="98" t="s">
        <v>258</v>
      </c>
      <c r="F4526" s="122">
        <v>1.0319586689647682</v>
      </c>
      <c r="G4526" s="122">
        <v>1.0388138255176462</v>
      </c>
      <c r="H4526" s="99">
        <v>6690.5</v>
      </c>
      <c r="I4526" s="53">
        <v>6904.3194747087819</v>
      </c>
      <c r="J4526" s="54">
        <v>6524.850338533819</v>
      </c>
      <c r="K4526" s="55">
        <v>0.97524106397635735</v>
      </c>
      <c r="L4526" s="121">
        <v>6950.183899625812</v>
      </c>
      <c r="M4526" s="54">
        <v>6507.0791665701108</v>
      </c>
      <c r="N4526" s="120">
        <v>0.97258488402512677</v>
      </c>
      <c r="O4526" s="123">
        <v>6756.2099467880234</v>
      </c>
      <c r="P4526" s="53">
        <v>6972.1294239338959</v>
      </c>
      <c r="Q4526" s="54">
        <v>6588.9851957515211</v>
      </c>
      <c r="R4526" s="55">
        <v>0.97524873377920962</v>
      </c>
      <c r="S4526" s="121">
        <v>7018.4443008232392</v>
      </c>
      <c r="T4526" s="54">
        <v>6571.0387116527172</v>
      </c>
      <c r="U4526" s="55">
        <v>0.97259243916430715</v>
      </c>
    </row>
    <row r="4527" spans="1:21" ht="13" x14ac:dyDescent="0.3">
      <c r="A4527" s="44" t="s">
        <v>2793</v>
      </c>
      <c r="B4527" s="44" t="s">
        <v>9123</v>
      </c>
      <c r="C4527" s="98" t="s">
        <v>1016</v>
      </c>
      <c r="D4527" s="98" t="s">
        <v>13130</v>
      </c>
      <c r="E4527" s="98" t="s">
        <v>257</v>
      </c>
      <c r="F4527" s="122">
        <v>1.0275011462856956</v>
      </c>
      <c r="G4527" s="122">
        <v>1.0370848971888997</v>
      </c>
      <c r="H4527" s="99">
        <v>5353.083333333333</v>
      </c>
      <c r="I4527" s="53">
        <v>5500.2992611628515</v>
      </c>
      <c r="J4527" s="54">
        <v>5197.9966494452374</v>
      </c>
      <c r="K4527" s="55">
        <v>0.97102853173938464</v>
      </c>
      <c r="L4527" s="121">
        <v>5551.6018783936124</v>
      </c>
      <c r="M4527" s="54">
        <v>5197.6628885937071</v>
      </c>
      <c r="N4527" s="120">
        <v>0.9709661824668725</v>
      </c>
      <c r="O4527" s="123">
        <v>5406.3467372826044</v>
      </c>
      <c r="P4527" s="53">
        <v>5555.0274697758059</v>
      </c>
      <c r="Q4527" s="54">
        <v>5249.7582208813637</v>
      </c>
      <c r="R4527" s="55">
        <v>0.97103616841269291</v>
      </c>
      <c r="S4527" s="121">
        <v>5606.8405502022733</v>
      </c>
      <c r="T4527" s="54">
        <v>5249.4206303128785</v>
      </c>
      <c r="U4527" s="55">
        <v>0.9709737250318129</v>
      </c>
    </row>
    <row r="4528" spans="1:21" ht="13" x14ac:dyDescent="0.3">
      <c r="A4528" s="44" t="s">
        <v>2792</v>
      </c>
      <c r="B4528" s="44" t="s">
        <v>9122</v>
      </c>
      <c r="C4528" s="98" t="s">
        <v>1016</v>
      </c>
      <c r="D4528" s="98" t="s">
        <v>13130</v>
      </c>
      <c r="E4528" s="98" t="s">
        <v>258</v>
      </c>
      <c r="F4528" s="122">
        <v>1.0319586689647682</v>
      </c>
      <c r="G4528" s="122">
        <v>1.0388138255176462</v>
      </c>
      <c r="H4528" s="99">
        <v>15626.416666666664</v>
      </c>
      <c r="I4528" s="53">
        <v>16125.816144022201</v>
      </c>
      <c r="J4528" s="54">
        <v>15239.523216137881</v>
      </c>
      <c r="K4528" s="55">
        <v>0.97524106397635735</v>
      </c>
      <c r="L4528" s="121">
        <v>16232.937676632702</v>
      </c>
      <c r="M4528" s="54">
        <v>15198.016641478307</v>
      </c>
      <c r="N4528" s="120">
        <v>0.97258488402512688</v>
      </c>
      <c r="O4528" s="123">
        <v>15762.661572307243</v>
      </c>
      <c r="P4528" s="53">
        <v>16266.415255500282</v>
      </c>
      <c r="Q4528" s="54">
        <v>15372.515739382845</v>
      </c>
      <c r="R4528" s="55">
        <v>0.97524873377920973</v>
      </c>
      <c r="S4528" s="121">
        <v>16374.470768268484</v>
      </c>
      <c r="T4528" s="54">
        <v>15330.645466331795</v>
      </c>
      <c r="U4528" s="55">
        <v>0.97259243916430715</v>
      </c>
    </row>
    <row r="4529" spans="1:21" ht="13" x14ac:dyDescent="0.3">
      <c r="A4529" s="44" t="s">
        <v>2791</v>
      </c>
      <c r="B4529" s="44" t="s">
        <v>9121</v>
      </c>
      <c r="C4529" s="98" t="s">
        <v>1016</v>
      </c>
      <c r="D4529" s="98" t="s">
        <v>13130</v>
      </c>
      <c r="E4529" s="98" t="s">
        <v>258</v>
      </c>
      <c r="F4529" s="122">
        <v>1.0319586689647682</v>
      </c>
      <c r="G4529" s="122">
        <v>1.0388138255176462</v>
      </c>
      <c r="H4529" s="99">
        <v>4746.8333333333339</v>
      </c>
      <c r="I4529" s="53">
        <v>4898.5358084642612</v>
      </c>
      <c r="J4529" s="54">
        <v>4629.3067905184398</v>
      </c>
      <c r="K4529" s="55">
        <v>0.97524106397635746</v>
      </c>
      <c r="L4529" s="121">
        <v>4931.0760940946811</v>
      </c>
      <c r="M4529" s="54">
        <v>4616.6983469866072</v>
      </c>
      <c r="N4529" s="120">
        <v>0.97258488402512688</v>
      </c>
      <c r="O4529" s="123">
        <v>4797.1651123372003</v>
      </c>
      <c r="P4529" s="53">
        <v>4950.4761241317201</v>
      </c>
      <c r="Q4529" s="54">
        <v>4678.4292015366545</v>
      </c>
      <c r="R4529" s="55">
        <v>0.97524873377920962</v>
      </c>
      <c r="S4529" s="121">
        <v>4983.3614419867963</v>
      </c>
      <c r="T4529" s="54">
        <v>4665.6865176819556</v>
      </c>
      <c r="U4529" s="55">
        <v>0.97259243916430727</v>
      </c>
    </row>
    <row r="4530" spans="1:21" ht="13" x14ac:dyDescent="0.3">
      <c r="A4530" s="44" t="s">
        <v>2790</v>
      </c>
      <c r="B4530" s="44" t="s">
        <v>9120</v>
      </c>
      <c r="C4530" s="98" t="s">
        <v>1016</v>
      </c>
      <c r="D4530" s="98" t="s">
        <v>13130</v>
      </c>
      <c r="E4530" s="98" t="s">
        <v>258</v>
      </c>
      <c r="F4530" s="122">
        <v>1.0319586689647682</v>
      </c>
      <c r="G4530" s="122">
        <v>1.0388138255176462</v>
      </c>
      <c r="H4530" s="99">
        <v>5644.1666666666661</v>
      </c>
      <c r="I4530" s="53">
        <v>5824.5467207486454</v>
      </c>
      <c r="J4530" s="54">
        <v>5504.4231052598898</v>
      </c>
      <c r="K4530" s="55">
        <v>0.97524106397635735</v>
      </c>
      <c r="L4530" s="121">
        <v>5863.238366859181</v>
      </c>
      <c r="M4530" s="54">
        <v>5489.4311829184862</v>
      </c>
      <c r="N4530" s="120">
        <v>0.97258488402512688</v>
      </c>
      <c r="O4530" s="123">
        <v>5693.6180082684386</v>
      </c>
      <c r="P4530" s="53">
        <v>5875.5784614065324</v>
      </c>
      <c r="Q4530" s="54">
        <v>5552.6937531863005</v>
      </c>
      <c r="R4530" s="55">
        <v>0.97524873377920962</v>
      </c>
      <c r="S4530" s="121">
        <v>5914.6091042054986</v>
      </c>
      <c r="T4530" s="54">
        <v>5537.5698263316253</v>
      </c>
      <c r="U4530" s="55">
        <v>0.97259243916430715</v>
      </c>
    </row>
    <row r="4531" spans="1:21" ht="13" x14ac:dyDescent="0.3">
      <c r="A4531" s="44" t="s">
        <v>2789</v>
      </c>
      <c r="B4531" s="44" t="s">
        <v>9119</v>
      </c>
      <c r="C4531" s="98" t="s">
        <v>1016</v>
      </c>
      <c r="D4531" s="98" t="s">
        <v>13130</v>
      </c>
      <c r="E4531" s="98" t="s">
        <v>253</v>
      </c>
      <c r="F4531" s="122">
        <v>1.0286575022239837</v>
      </c>
      <c r="G4531" s="122">
        <v>1.035428680787017</v>
      </c>
      <c r="H4531" s="99">
        <v>3517.0833333333339</v>
      </c>
      <c r="I4531" s="53">
        <v>3617.8741567802699</v>
      </c>
      <c r="J4531" s="54">
        <v>3419.0317384808127</v>
      </c>
      <c r="K4531" s="55">
        <v>0.97212133305934711</v>
      </c>
      <c r="L4531" s="121">
        <v>3641.6889560513382</v>
      </c>
      <c r="M4531" s="54">
        <v>3409.5152990593415</v>
      </c>
      <c r="N4531" s="120">
        <v>0.96941555713095817</v>
      </c>
      <c r="O4531" s="123">
        <v>3553.1705554722644</v>
      </c>
      <c r="P4531" s="53">
        <v>3654.9955485679043</v>
      </c>
      <c r="Q4531" s="54">
        <v>3454.140061912879</v>
      </c>
      <c r="R4531" s="55">
        <v>0.97212897832701339</v>
      </c>
      <c r="S4531" s="121">
        <v>3679.0547008639192</v>
      </c>
      <c r="T4531" s="54">
        <v>3444.5255708347008</v>
      </c>
      <c r="U4531" s="55">
        <v>0.96942308765048202</v>
      </c>
    </row>
    <row r="4532" spans="1:21" ht="13" x14ac:dyDescent="0.3">
      <c r="A4532" s="44" t="s">
        <v>2788</v>
      </c>
      <c r="B4532" s="44" t="s">
        <v>9118</v>
      </c>
      <c r="C4532" s="98" t="s">
        <v>1016</v>
      </c>
      <c r="D4532" s="98" t="s">
        <v>13130</v>
      </c>
      <c r="E4532" s="98" t="s">
        <v>254</v>
      </c>
      <c r="F4532" s="122">
        <v>1.0298734942617607</v>
      </c>
      <c r="G4532" s="122">
        <v>1.0387381264162301</v>
      </c>
      <c r="H4532" s="99">
        <v>14223.75</v>
      </c>
      <c r="I4532" s="53">
        <v>14648.663114005718</v>
      </c>
      <c r="J4532" s="54">
        <v>13843.55617213376</v>
      </c>
      <c r="K4532" s="55">
        <v>0.97327049281193501</v>
      </c>
      <c r="L4532" s="121">
        <v>14774.751425612852</v>
      </c>
      <c r="M4532" s="54">
        <v>13832.796165009893</v>
      </c>
      <c r="N4532" s="120">
        <v>0.97251401107372482</v>
      </c>
      <c r="O4532" s="123">
        <v>14357.74080593446</v>
      </c>
      <c r="P4532" s="53">
        <v>14786.65669351239</v>
      </c>
      <c r="Q4532" s="54">
        <v>13974.075368388776</v>
      </c>
      <c r="R4532" s="55">
        <v>0.97327814711719107</v>
      </c>
      <c r="S4532" s="121">
        <v>14913.932784326214</v>
      </c>
      <c r="T4532" s="54">
        <v>13963.212567961689</v>
      </c>
      <c r="U4532" s="55">
        <v>0.97252156566235681</v>
      </c>
    </row>
    <row r="4533" spans="1:21" ht="13" x14ac:dyDescent="0.3">
      <c r="A4533" s="44" t="s">
        <v>2787</v>
      </c>
      <c r="B4533" s="44" t="s">
        <v>9117</v>
      </c>
      <c r="C4533" s="98" t="s">
        <v>1016</v>
      </c>
      <c r="D4533" s="98" t="s">
        <v>13130</v>
      </c>
      <c r="E4533" s="98" t="s">
        <v>256</v>
      </c>
      <c r="F4533" s="122">
        <v>1.0299966252115267</v>
      </c>
      <c r="G4533" s="122">
        <v>1.0374432458315581</v>
      </c>
      <c r="H4533" s="99">
        <v>5631.25</v>
      </c>
      <c r="I4533" s="53">
        <v>5800.1684957224097</v>
      </c>
      <c r="J4533" s="54">
        <v>5481.3847348023874</v>
      </c>
      <c r="K4533" s="55">
        <v>0.97338685634670585</v>
      </c>
      <c r="L4533" s="121">
        <v>5842.1022780889616</v>
      </c>
      <c r="M4533" s="54">
        <v>5469.6426125891639</v>
      </c>
      <c r="N4533" s="120">
        <v>0.97130168481050638</v>
      </c>
      <c r="O4533" s="123">
        <v>5685.1793771031853</v>
      </c>
      <c r="P4533" s="53">
        <v>5855.7155721384506</v>
      </c>
      <c r="Q4533" s="54">
        <v>5533.922402946735</v>
      </c>
      <c r="R4533" s="55">
        <v>0.97339451156710532</v>
      </c>
      <c r="S4533" s="121">
        <v>5898.0509461165639</v>
      </c>
      <c r="T4533" s="54">
        <v>5522.0672030817277</v>
      </c>
      <c r="U4533" s="55">
        <v>0.97130922998166336</v>
      </c>
    </row>
    <row r="4534" spans="1:21" ht="13" x14ac:dyDescent="0.3">
      <c r="A4534" s="44" t="s">
        <v>2786</v>
      </c>
      <c r="B4534" s="44" t="s">
        <v>9116</v>
      </c>
      <c r="C4534" s="98" t="s">
        <v>1016</v>
      </c>
      <c r="D4534" s="98" t="s">
        <v>13130</v>
      </c>
      <c r="E4534" s="98" t="s">
        <v>467</v>
      </c>
      <c r="F4534" s="122">
        <v>1.0111377768082128</v>
      </c>
      <c r="G4534" s="122">
        <v>1.0381895282578153</v>
      </c>
      <c r="H4534" s="99">
        <v>9917.0833333333321</v>
      </c>
      <c r="I4534" s="53">
        <v>10027.537594088446</v>
      </c>
      <c r="J4534" s="54">
        <v>9476.4128898030594</v>
      </c>
      <c r="K4534" s="55">
        <v>0.95556451138722509</v>
      </c>
      <c r="L4534" s="121">
        <v>10295.812067526775</v>
      </c>
      <c r="M4534" s="54">
        <v>9639.4088523516002</v>
      </c>
      <c r="N4534" s="120">
        <v>0.9720003884561087</v>
      </c>
      <c r="O4534" s="123">
        <v>10001.889743791315</v>
      </c>
      <c r="P4534" s="53">
        <v>10113.288559418015</v>
      </c>
      <c r="Q4534" s="54">
        <v>9557.5260507384864</v>
      </c>
      <c r="R4534" s="55">
        <v>0.95557202644343608</v>
      </c>
      <c r="S4534" s="121">
        <v>10383.857194793387</v>
      </c>
      <c r="T4534" s="54">
        <v>9721.9162365166121</v>
      </c>
      <c r="U4534" s="55">
        <v>0.97200793905486749</v>
      </c>
    </row>
    <row r="4535" spans="1:21" ht="13" x14ac:dyDescent="0.3">
      <c r="A4535" s="44" t="s">
        <v>2785</v>
      </c>
      <c r="B4535" s="44" t="s">
        <v>9115</v>
      </c>
      <c r="C4535" s="98" t="s">
        <v>1016</v>
      </c>
      <c r="D4535" s="98" t="s">
        <v>13130</v>
      </c>
      <c r="E4535" s="98" t="s">
        <v>254</v>
      </c>
      <c r="F4535" s="122">
        <v>1.0298734942617607</v>
      </c>
      <c r="G4535" s="122">
        <v>1.0387381264162301</v>
      </c>
      <c r="H4535" s="99">
        <v>9806.5</v>
      </c>
      <c r="I4535" s="53">
        <v>10099.454421477956</v>
      </c>
      <c r="J4535" s="54">
        <v>9544.3770877602401</v>
      </c>
      <c r="K4535" s="55">
        <v>0.97327049281193501</v>
      </c>
      <c r="L4535" s="121">
        <v>10186.385436700761</v>
      </c>
      <c r="M4535" s="54">
        <v>9536.9586495944841</v>
      </c>
      <c r="N4535" s="120">
        <v>0.97251401107372504</v>
      </c>
      <c r="O4535" s="123">
        <v>9893.1861961590112</v>
      </c>
      <c r="P4535" s="53">
        <v>10188.730237220498</v>
      </c>
      <c r="Q4535" s="54">
        <v>9628.8219300830133</v>
      </c>
      <c r="R4535" s="55">
        <v>0.97327814711719096</v>
      </c>
      <c r="S4535" s="121">
        <v>10276.429693685121</v>
      </c>
      <c r="T4535" s="54">
        <v>9621.3369288777776</v>
      </c>
      <c r="U4535" s="55">
        <v>0.97252156566235681</v>
      </c>
    </row>
    <row r="4536" spans="1:21" ht="13" x14ac:dyDescent="0.3">
      <c r="A4536" s="44" t="s">
        <v>2784</v>
      </c>
      <c r="B4536" s="44" t="s">
        <v>9114</v>
      </c>
      <c r="C4536" s="98" t="s">
        <v>1016</v>
      </c>
      <c r="D4536" s="98" t="s">
        <v>13130</v>
      </c>
      <c r="E4536" s="98" t="s">
        <v>467</v>
      </c>
      <c r="F4536" s="122">
        <v>1.0111377768082128</v>
      </c>
      <c r="G4536" s="122">
        <v>1.0381895282578153</v>
      </c>
      <c r="H4536" s="99">
        <v>3904.9166666666665</v>
      </c>
      <c r="I4536" s="53">
        <v>3948.40875695467</v>
      </c>
      <c r="J4536" s="54">
        <v>3731.3997865911651</v>
      </c>
      <c r="K4536" s="55">
        <v>0.9555645113872252</v>
      </c>
      <c r="L4536" s="121">
        <v>4054.043592052747</v>
      </c>
      <c r="M4536" s="54">
        <v>3795.5805168887327</v>
      </c>
      <c r="N4536" s="120">
        <v>0.97200038845610859</v>
      </c>
      <c r="O4536" s="123">
        <v>3946.7392267329074</v>
      </c>
      <c r="P4536" s="53">
        <v>3990.6971273604768</v>
      </c>
      <c r="Q4536" s="54">
        <v>3771.3936007329644</v>
      </c>
      <c r="R4536" s="55">
        <v>0.95557202644343608</v>
      </c>
      <c r="S4536" s="121">
        <v>4097.4633359584523</v>
      </c>
      <c r="T4536" s="54">
        <v>3836.2618617636549</v>
      </c>
      <c r="U4536" s="55">
        <v>0.9720079390548676</v>
      </c>
    </row>
    <row r="4537" spans="1:21" ht="13" x14ac:dyDescent="0.3">
      <c r="A4537" s="44" t="s">
        <v>2783</v>
      </c>
      <c r="B4537" s="44" t="s">
        <v>9113</v>
      </c>
      <c r="C4537" s="98" t="s">
        <v>1016</v>
      </c>
      <c r="D4537" s="98" t="s">
        <v>13130</v>
      </c>
      <c r="E4537" s="98" t="s">
        <v>467</v>
      </c>
      <c r="F4537" s="122">
        <v>1.0111377768082128</v>
      </c>
      <c r="G4537" s="122">
        <v>1.0381895282578153</v>
      </c>
      <c r="H4537" s="99">
        <v>6703.9166666666661</v>
      </c>
      <c r="I4537" s="53">
        <v>6778.5833942408572</v>
      </c>
      <c r="J4537" s="54">
        <v>6406.0248539640079</v>
      </c>
      <c r="K4537" s="55">
        <v>0.9555645113872252</v>
      </c>
      <c r="L4537" s="121">
        <v>6959.9360816463713</v>
      </c>
      <c r="M4537" s="54">
        <v>6516.2096041773802</v>
      </c>
      <c r="N4537" s="120">
        <v>0.97200038845610859</v>
      </c>
      <c r="O4537" s="123">
        <v>6769.5959675409522</v>
      </c>
      <c r="P4537" s="53">
        <v>6844.9942165092007</v>
      </c>
      <c r="Q4537" s="54">
        <v>6468.8365369064213</v>
      </c>
      <c r="R4537" s="55">
        <v>0.95557202644343608</v>
      </c>
      <c r="S4537" s="121">
        <v>7028.1236440373495</v>
      </c>
      <c r="T4537" s="54">
        <v>6580.1010246436217</v>
      </c>
      <c r="U4537" s="55">
        <v>0.97200793905486738</v>
      </c>
    </row>
    <row r="4538" spans="1:21" ht="13" x14ac:dyDescent="0.3">
      <c r="A4538" s="44" t="s">
        <v>2782</v>
      </c>
      <c r="B4538" s="44" t="s">
        <v>9112</v>
      </c>
      <c r="C4538" s="98" t="s">
        <v>1016</v>
      </c>
      <c r="D4538" s="98" t="s">
        <v>13130</v>
      </c>
      <c r="E4538" s="98" t="s">
        <v>258</v>
      </c>
      <c r="F4538" s="122">
        <v>1.0319586689647682</v>
      </c>
      <c r="G4538" s="122">
        <v>1.0388138255176462</v>
      </c>
      <c r="H4538" s="99">
        <v>5401.9166666666661</v>
      </c>
      <c r="I4538" s="53">
        <v>5574.5547331919297</v>
      </c>
      <c r="J4538" s="54">
        <v>5268.1709575116165</v>
      </c>
      <c r="K4538" s="55">
        <v>0.97524106397635724</v>
      </c>
      <c r="L4538" s="121">
        <v>5611.5857176275313</v>
      </c>
      <c r="M4538" s="54">
        <v>5253.8224947633998</v>
      </c>
      <c r="N4538" s="120">
        <v>0.97258488402512699</v>
      </c>
      <c r="O4538" s="123">
        <v>5451.6805021039945</v>
      </c>
      <c r="P4538" s="53">
        <v>5625.9089545724173</v>
      </c>
      <c r="Q4538" s="54">
        <v>5316.7445066457267</v>
      </c>
      <c r="R4538" s="55">
        <v>0.97524873377920973</v>
      </c>
      <c r="S4538" s="121">
        <v>5663.2810778906132</v>
      </c>
      <c r="T4538" s="54">
        <v>5302.2632370858191</v>
      </c>
      <c r="U4538" s="55">
        <v>0.97259243916430727</v>
      </c>
    </row>
    <row r="4539" spans="1:21" ht="13" x14ac:dyDescent="0.3">
      <c r="A4539" s="44" t="s">
        <v>2781</v>
      </c>
      <c r="B4539" s="44" t="s">
        <v>9111</v>
      </c>
      <c r="C4539" s="98" t="s">
        <v>1016</v>
      </c>
      <c r="D4539" s="98" t="s">
        <v>13130</v>
      </c>
      <c r="E4539" s="98" t="s">
        <v>253</v>
      </c>
      <c r="F4539" s="122">
        <v>1.0286575022239837</v>
      </c>
      <c r="G4539" s="122">
        <v>1.035428680787017</v>
      </c>
      <c r="H4539" s="99">
        <v>3747</v>
      </c>
      <c r="I4539" s="53">
        <v>3854.3796608332668</v>
      </c>
      <c r="J4539" s="54">
        <v>3642.538634973374</v>
      </c>
      <c r="K4539" s="55">
        <v>0.97212133305934723</v>
      </c>
      <c r="L4539" s="121">
        <v>3879.7512669089529</v>
      </c>
      <c r="M4539" s="54">
        <v>3632.4000925697005</v>
      </c>
      <c r="N4539" s="120">
        <v>0.96941555713095828</v>
      </c>
      <c r="O4539" s="123">
        <v>3784.1036318898859</v>
      </c>
      <c r="P4539" s="53">
        <v>3892.5465901365551</v>
      </c>
      <c r="Q4539" s="54">
        <v>3678.6367975526555</v>
      </c>
      <c r="R4539" s="55">
        <v>0.97212897832701339</v>
      </c>
      <c r="S4539" s="121">
        <v>3918.1694315291043</v>
      </c>
      <c r="T4539" s="54">
        <v>3668.397426816096</v>
      </c>
      <c r="U4539" s="55">
        <v>0.96942308765048191</v>
      </c>
    </row>
    <row r="4540" spans="1:21" ht="13" x14ac:dyDescent="0.3">
      <c r="A4540" s="44" t="s">
        <v>2780</v>
      </c>
      <c r="B4540" s="44" t="s">
        <v>9110</v>
      </c>
      <c r="C4540" s="98" t="s">
        <v>1016</v>
      </c>
      <c r="D4540" s="98" t="s">
        <v>13130</v>
      </c>
      <c r="E4540" s="98" t="s">
        <v>256</v>
      </c>
      <c r="F4540" s="122">
        <v>1.0299966252115267</v>
      </c>
      <c r="G4540" s="122">
        <v>1.0374432458315581</v>
      </c>
      <c r="H4540" s="99">
        <v>3297.25</v>
      </c>
      <c r="I4540" s="53">
        <v>3396.1563724787065</v>
      </c>
      <c r="J4540" s="54">
        <v>3209.4998120891764</v>
      </c>
      <c r="K4540" s="55">
        <v>0.97338685634670608</v>
      </c>
      <c r="L4540" s="121">
        <v>3420.7097423181049</v>
      </c>
      <c r="M4540" s="54">
        <v>3202.6244802414417</v>
      </c>
      <c r="N4540" s="120">
        <v>0.97130168481050627</v>
      </c>
      <c r="O4540" s="123">
        <v>3327.7333817323706</v>
      </c>
      <c r="P4540" s="53">
        <v>3427.5541527880828</v>
      </c>
      <c r="Q4540" s="54">
        <v>3239.1974097369321</v>
      </c>
      <c r="R4540" s="55">
        <v>0.97339451156710521</v>
      </c>
      <c r="S4540" s="121">
        <v>3452.3345208064579</v>
      </c>
      <c r="T4540" s="54">
        <v>3232.2581485947458</v>
      </c>
      <c r="U4540" s="55">
        <v>0.97130922998166347</v>
      </c>
    </row>
    <row r="4541" spans="1:21" ht="13" x14ac:dyDescent="0.3">
      <c r="A4541" s="44" t="s">
        <v>2779</v>
      </c>
      <c r="B4541" s="44" t="s">
        <v>9109</v>
      </c>
      <c r="C4541" s="98" t="s">
        <v>1016</v>
      </c>
      <c r="D4541" s="98" t="s">
        <v>13130</v>
      </c>
      <c r="E4541" s="98" t="s">
        <v>256</v>
      </c>
      <c r="F4541" s="122">
        <v>1.0299966252115267</v>
      </c>
      <c r="G4541" s="122">
        <v>1.0374432458315581</v>
      </c>
      <c r="H4541" s="99">
        <v>5520.4166666666661</v>
      </c>
      <c r="I4541" s="53">
        <v>5686.0105364281317</v>
      </c>
      <c r="J4541" s="54">
        <v>5373.5010248906274</v>
      </c>
      <c r="K4541" s="55">
        <v>0.97338685634670596</v>
      </c>
      <c r="L4541" s="121">
        <v>5727.1189850092969</v>
      </c>
      <c r="M4541" s="54">
        <v>5361.9900091893323</v>
      </c>
      <c r="N4541" s="120">
        <v>0.97130168481050638</v>
      </c>
      <c r="O4541" s="123">
        <v>5565.69075088301</v>
      </c>
      <c r="P4541" s="53">
        <v>5732.6426903805077</v>
      </c>
      <c r="Q4541" s="54">
        <v>5417.6128299893226</v>
      </c>
      <c r="R4541" s="55">
        <v>0.97339451156710521</v>
      </c>
      <c r="S4541" s="121">
        <v>5774.0882778907517</v>
      </c>
      <c r="T4541" s="54">
        <v>5406.0067975562424</v>
      </c>
      <c r="U4541" s="55">
        <v>0.97130922998166336</v>
      </c>
    </row>
    <row r="4542" spans="1:21" ht="13" x14ac:dyDescent="0.3">
      <c r="A4542" s="44" t="s">
        <v>2778</v>
      </c>
      <c r="B4542" s="44" t="s">
        <v>9108</v>
      </c>
      <c r="C4542" s="98" t="s">
        <v>1016</v>
      </c>
      <c r="D4542" s="98" t="s">
        <v>13130</v>
      </c>
      <c r="E4542" s="98" t="s">
        <v>254</v>
      </c>
      <c r="F4542" s="122">
        <v>1.0298734942617607</v>
      </c>
      <c r="G4542" s="122">
        <v>1.0387381264162301</v>
      </c>
      <c r="H4542" s="99">
        <v>8488.8333333333321</v>
      </c>
      <c r="I4542" s="53">
        <v>8742.4244472057089</v>
      </c>
      <c r="J4542" s="54">
        <v>8261.931001731713</v>
      </c>
      <c r="K4542" s="55">
        <v>0.97327049281193501</v>
      </c>
      <c r="L4542" s="121">
        <v>8817.6748321263058</v>
      </c>
      <c r="M4542" s="54">
        <v>8255.5093543363364</v>
      </c>
      <c r="N4542" s="120">
        <v>0.97251401107372482</v>
      </c>
      <c r="O4542" s="123">
        <v>8564.7894384534848</v>
      </c>
      <c r="P4542" s="53">
        <v>8820.6496265963142</v>
      </c>
      <c r="Q4542" s="54">
        <v>8335.9223951068943</v>
      </c>
      <c r="R4542" s="55">
        <v>0.97327814711719096</v>
      </c>
      <c r="S4542" s="121">
        <v>8896.5733344486889</v>
      </c>
      <c r="T4542" s="54">
        <v>8329.442434253202</v>
      </c>
      <c r="U4542" s="55">
        <v>0.97252156566235692</v>
      </c>
    </row>
    <row r="4543" spans="1:21" ht="13" x14ac:dyDescent="0.3">
      <c r="A4543" s="44" t="s">
        <v>2777</v>
      </c>
      <c r="B4543" s="44" t="s">
        <v>9107</v>
      </c>
      <c r="C4543" s="98" t="s">
        <v>1016</v>
      </c>
      <c r="D4543" s="98" t="s">
        <v>13130</v>
      </c>
      <c r="E4543" s="98" t="s">
        <v>257</v>
      </c>
      <c r="F4543" s="122">
        <v>1.0275011462856956</v>
      </c>
      <c r="G4543" s="122">
        <v>1.0370848971888997</v>
      </c>
      <c r="H4543" s="99">
        <v>10138.166666666668</v>
      </c>
      <c r="I4543" s="53">
        <v>10416.977871235431</v>
      </c>
      <c r="J4543" s="54">
        <v>9844.4490928625055</v>
      </c>
      <c r="K4543" s="55">
        <v>0.97102853173938464</v>
      </c>
      <c r="L4543" s="121">
        <v>10514.139535183931</v>
      </c>
      <c r="M4543" s="54">
        <v>9843.8169855462311</v>
      </c>
      <c r="N4543" s="120">
        <v>0.97096618246687239</v>
      </c>
      <c r="O4543" s="123">
        <v>10243.021110179572</v>
      </c>
      <c r="P4543" s="53">
        <v>10524.715932138088</v>
      </c>
      <c r="Q4543" s="54">
        <v>9946.3439717990987</v>
      </c>
      <c r="R4543" s="55">
        <v>0.9710361684126928</v>
      </c>
      <c r="S4543" s="121">
        <v>10622.88249495431</v>
      </c>
      <c r="T4543" s="54">
        <v>9945.7043629305535</v>
      </c>
      <c r="U4543" s="55">
        <v>0.97097372503181278</v>
      </c>
    </row>
    <row r="4544" spans="1:21" ht="13" x14ac:dyDescent="0.3">
      <c r="A4544" s="44" t="s">
        <v>2776</v>
      </c>
      <c r="B4544" s="44" t="s">
        <v>9106</v>
      </c>
      <c r="C4544" s="98" t="s">
        <v>1146</v>
      </c>
      <c r="D4544" s="98" t="s">
        <v>13130</v>
      </c>
      <c r="E4544" s="98" t="s">
        <v>438</v>
      </c>
      <c r="F4544" s="122">
        <v>1.0194986780973447</v>
      </c>
      <c r="G4544" s="122">
        <v>1.0275530249867575</v>
      </c>
      <c r="H4544" s="99">
        <v>10091.833333333336</v>
      </c>
      <c r="I4544" s="53">
        <v>10288.610742912057</v>
      </c>
      <c r="J4544" s="54">
        <v>9723.1371657760628</v>
      </c>
      <c r="K4544" s="55">
        <v>0.96346588817123358</v>
      </c>
      <c r="L4544" s="121">
        <v>10369.893869328862</v>
      </c>
      <c r="M4544" s="54">
        <v>9708.7676140894437</v>
      </c>
      <c r="N4544" s="120">
        <v>0.96204200895999481</v>
      </c>
      <c r="O4544" s="123">
        <v>10187.240001290204</v>
      </c>
      <c r="P4544" s="53">
        <v>10385.877714775756</v>
      </c>
      <c r="Q4544" s="54">
        <v>9815.1354265783793</v>
      </c>
      <c r="R4544" s="55">
        <v>0.96347346536798018</v>
      </c>
      <c r="S4544" s="121">
        <v>10467.929279591848</v>
      </c>
      <c r="T4544" s="54">
        <v>9800.6289682989591</v>
      </c>
      <c r="U4544" s="55">
        <v>0.9620494822010397</v>
      </c>
    </row>
    <row r="4545" spans="1:21" ht="13" x14ac:dyDescent="0.3">
      <c r="A4545" s="44" t="s">
        <v>2775</v>
      </c>
      <c r="B4545" s="44" t="s">
        <v>9105</v>
      </c>
      <c r="C4545" s="98" t="s">
        <v>1146</v>
      </c>
      <c r="D4545" s="98" t="s">
        <v>13130</v>
      </c>
      <c r="E4545" s="98" t="s">
        <v>466</v>
      </c>
      <c r="F4545" s="122">
        <v>1.0182295160568302</v>
      </c>
      <c r="G4545" s="122">
        <v>1.0287417963181655</v>
      </c>
      <c r="H4545" s="99">
        <v>24709.666666666664</v>
      </c>
      <c r="I4545" s="53">
        <v>25160.111931925585</v>
      </c>
      <c r="J4545" s="54">
        <v>23777.283982574954</v>
      </c>
      <c r="K4545" s="55">
        <v>0.96226648069884757</v>
      </c>
      <c r="L4545" s="121">
        <v>25419.866873089763</v>
      </c>
      <c r="M4545" s="54">
        <v>23799.238773491088</v>
      </c>
      <c r="N4545" s="120">
        <v>0.96315499090063639</v>
      </c>
      <c r="O4545" s="123">
        <v>24918.74408846848</v>
      </c>
      <c r="P4545" s="53">
        <v>25373.00073394526</v>
      </c>
      <c r="Q4545" s="54">
        <v>23978.660756619782</v>
      </c>
      <c r="R4545" s="55">
        <v>0.96227404846283016</v>
      </c>
      <c r="S4545" s="121">
        <v>25634.953555563734</v>
      </c>
      <c r="T4545" s="54">
        <v>24000.799175006683</v>
      </c>
      <c r="U4545" s="55">
        <v>0.96316247278743916</v>
      </c>
    </row>
    <row r="4546" spans="1:21" ht="13" x14ac:dyDescent="0.3">
      <c r="A4546" s="44" t="s">
        <v>2774</v>
      </c>
      <c r="B4546" s="44" t="s">
        <v>9104</v>
      </c>
      <c r="C4546" s="98" t="s">
        <v>1146</v>
      </c>
      <c r="D4546" s="98" t="s">
        <v>13130</v>
      </c>
      <c r="E4546" s="98" t="s">
        <v>438</v>
      </c>
      <c r="F4546" s="122">
        <v>1.0194986780973447</v>
      </c>
      <c r="G4546" s="122">
        <v>1.0275530249867575</v>
      </c>
      <c r="H4546" s="99">
        <v>17838.166666666664</v>
      </c>
      <c r="I4546" s="53">
        <v>18185.987336346781</v>
      </c>
      <c r="J4546" s="54">
        <v>17186.465090846486</v>
      </c>
      <c r="K4546" s="55">
        <v>0.96346588817123335</v>
      </c>
      <c r="L4546" s="121">
        <v>18329.662118551274</v>
      </c>
      <c r="M4546" s="54">
        <v>17161.065696163208</v>
      </c>
      <c r="N4546" s="120">
        <v>0.96204200895999459</v>
      </c>
      <c r="O4546" s="123">
        <v>18017.197864936759</v>
      </c>
      <c r="P4546" s="53">
        <v>18368.509406321329</v>
      </c>
      <c r="Q4546" s="54">
        <v>17359.092063151194</v>
      </c>
      <c r="R4546" s="55">
        <v>0.96347346536798029</v>
      </c>
      <c r="S4546" s="121">
        <v>18513.626167900715</v>
      </c>
      <c r="T4546" s="54">
        <v>17333.435876676085</v>
      </c>
      <c r="U4546" s="55">
        <v>0.96204948220103959</v>
      </c>
    </row>
    <row r="4547" spans="1:21" ht="13" x14ac:dyDescent="0.3">
      <c r="A4547" s="44" t="s">
        <v>2773</v>
      </c>
      <c r="B4547" s="44" t="s">
        <v>9103</v>
      </c>
      <c r="C4547" s="98" t="s">
        <v>1146</v>
      </c>
      <c r="D4547" s="98" t="s">
        <v>13130</v>
      </c>
      <c r="E4547" s="98" t="s">
        <v>438</v>
      </c>
      <c r="F4547" s="122">
        <v>1.0194986780973447</v>
      </c>
      <c r="G4547" s="122">
        <v>1.0275530249867575</v>
      </c>
      <c r="H4547" s="99">
        <v>9509.1666666666679</v>
      </c>
      <c r="I4547" s="53">
        <v>9694.5828464740025</v>
      </c>
      <c r="J4547" s="54">
        <v>9161.7577082682892</v>
      </c>
      <c r="K4547" s="55">
        <v>0.96346588817123346</v>
      </c>
      <c r="L4547" s="121">
        <v>9771.1729734365763</v>
      </c>
      <c r="M4547" s="54">
        <v>9148.2178035354173</v>
      </c>
      <c r="N4547" s="120">
        <v>0.9620420089599947</v>
      </c>
      <c r="O4547" s="123">
        <v>9602.72421207974</v>
      </c>
      <c r="P4547" s="53">
        <v>9789.9646403486604</v>
      </c>
      <c r="Q4547" s="54">
        <v>9251.9699735854738</v>
      </c>
      <c r="R4547" s="55">
        <v>0.96347346536798018</v>
      </c>
      <c r="S4547" s="121">
        <v>9867.3083122361149</v>
      </c>
      <c r="T4547" s="54">
        <v>9238.2958559507006</v>
      </c>
      <c r="U4547" s="55">
        <v>0.9620494822010397</v>
      </c>
    </row>
    <row r="4548" spans="1:21" ht="13" x14ac:dyDescent="0.3">
      <c r="A4548" s="44" t="s">
        <v>2772</v>
      </c>
      <c r="B4548" s="44" t="s">
        <v>9102</v>
      </c>
      <c r="C4548" s="98" t="s">
        <v>1146</v>
      </c>
      <c r="D4548" s="98" t="s">
        <v>13130</v>
      </c>
      <c r="E4548" s="98" t="s">
        <v>438</v>
      </c>
      <c r="F4548" s="122">
        <v>1.0194986780973447</v>
      </c>
      <c r="G4548" s="122">
        <v>1.0275530249867575</v>
      </c>
      <c r="H4548" s="99">
        <v>12063.916666666668</v>
      </c>
      <c r="I4548" s="53">
        <v>12299.147094343194</v>
      </c>
      <c r="J4548" s="54">
        <v>11623.172186073749</v>
      </c>
      <c r="K4548" s="55">
        <v>0.96346588817123358</v>
      </c>
      <c r="L4548" s="121">
        <v>12396.314064021495</v>
      </c>
      <c r="M4548" s="54">
        <v>11605.994625925965</v>
      </c>
      <c r="N4548" s="120">
        <v>0.96204200895999481</v>
      </c>
      <c r="O4548" s="123">
        <v>12177.829106404202</v>
      </c>
      <c r="P4548" s="53">
        <v>12415.280676074453</v>
      </c>
      <c r="Q4548" s="54">
        <v>11733.01520980631</v>
      </c>
      <c r="R4548" s="55">
        <v>0.96347346536798018</v>
      </c>
      <c r="S4548" s="121">
        <v>12513.36513605742</v>
      </c>
      <c r="T4548" s="54">
        <v>11715.674186148912</v>
      </c>
      <c r="U4548" s="55">
        <v>0.96204948220103959</v>
      </c>
    </row>
    <row r="4549" spans="1:21" ht="13" x14ac:dyDescent="0.3">
      <c r="A4549" s="44" t="s">
        <v>2771</v>
      </c>
      <c r="B4549" s="44" t="s">
        <v>9101</v>
      </c>
      <c r="C4549" s="98" t="s">
        <v>1146</v>
      </c>
      <c r="D4549" s="98" t="s">
        <v>13130</v>
      </c>
      <c r="E4549" s="98" t="s">
        <v>466</v>
      </c>
      <c r="F4549" s="122">
        <v>1.0182295160568302</v>
      </c>
      <c r="G4549" s="122">
        <v>1.0287417963181655</v>
      </c>
      <c r="H4549" s="99">
        <v>15331.666666666666</v>
      </c>
      <c r="I4549" s="53">
        <v>15611.155530344635</v>
      </c>
      <c r="J4549" s="54">
        <v>14753.148926581163</v>
      </c>
      <c r="K4549" s="55">
        <v>0.96226648069884757</v>
      </c>
      <c r="L4549" s="121">
        <v>15772.326307218007</v>
      </c>
      <c r="M4549" s="54">
        <v>14766.771268824921</v>
      </c>
      <c r="N4549" s="120">
        <v>0.96315499090063628</v>
      </c>
      <c r="O4549" s="123">
        <v>15465.931198886763</v>
      </c>
      <c r="P4549" s="53">
        <v>15747.8676400107</v>
      </c>
      <c r="Q4549" s="54">
        <v>14882.464228000357</v>
      </c>
      <c r="R4549" s="55">
        <v>0.96227404846283016</v>
      </c>
      <c r="S4549" s="121">
        <v>15910.449843275928</v>
      </c>
      <c r="T4549" s="54">
        <v>14896.204537480178</v>
      </c>
      <c r="U4549" s="55">
        <v>0.96316247278743916</v>
      </c>
    </row>
    <row r="4550" spans="1:21" ht="13" x14ac:dyDescent="0.3">
      <c r="A4550" s="44" t="s">
        <v>2770</v>
      </c>
      <c r="B4550" s="44" t="s">
        <v>9100</v>
      </c>
      <c r="C4550" s="98" t="s">
        <v>1146</v>
      </c>
      <c r="D4550" s="98" t="s">
        <v>13130</v>
      </c>
      <c r="E4550" s="98" t="s">
        <v>438</v>
      </c>
      <c r="F4550" s="122">
        <v>1.0194986780973447</v>
      </c>
      <c r="G4550" s="122">
        <v>1.0275530249867575</v>
      </c>
      <c r="H4550" s="99">
        <v>7154.3333333333339</v>
      </c>
      <c r="I4550" s="53">
        <v>7293.8333760011037</v>
      </c>
      <c r="J4550" s="54">
        <v>6892.9561192730616</v>
      </c>
      <c r="K4550" s="55">
        <v>0.96346588817123346</v>
      </c>
      <c r="L4550" s="121">
        <v>7351.4568584302597</v>
      </c>
      <c r="M4550" s="54">
        <v>6882.7692127694563</v>
      </c>
      <c r="N4550" s="120">
        <v>0.9620420089599947</v>
      </c>
      <c r="O4550" s="123">
        <v>7240.7639839899712</v>
      </c>
      <c r="P4550" s="53">
        <v>7381.9493100926393</v>
      </c>
      <c r="Q4550" s="54">
        <v>6976.28396756648</v>
      </c>
      <c r="R4550" s="55">
        <v>0.96347346536798018</v>
      </c>
      <c r="S4550" s="121">
        <v>7440.2689349640605</v>
      </c>
      <c r="T4550" s="54">
        <v>6965.9732415374883</v>
      </c>
      <c r="U4550" s="55">
        <v>0.96204948220103959</v>
      </c>
    </row>
    <row r="4551" spans="1:21" ht="13" x14ac:dyDescent="0.3">
      <c r="A4551" s="44" t="s">
        <v>2769</v>
      </c>
      <c r="B4551" s="44" t="s">
        <v>9099</v>
      </c>
      <c r="C4551" s="98" t="s">
        <v>1146</v>
      </c>
      <c r="D4551" s="98" t="s">
        <v>13130</v>
      </c>
      <c r="E4551" s="98" t="s">
        <v>466</v>
      </c>
      <c r="F4551" s="122">
        <v>1.0182295160568302</v>
      </c>
      <c r="G4551" s="122">
        <v>1.0287417963181655</v>
      </c>
      <c r="H4551" s="99">
        <v>10585.333333333332</v>
      </c>
      <c r="I4551" s="53">
        <v>10778.298837300232</v>
      </c>
      <c r="J4551" s="54">
        <v>10185.911453690866</v>
      </c>
      <c r="K4551" s="55">
        <v>0.96226648069884746</v>
      </c>
      <c r="L4551" s="121">
        <v>10889.574827959887</v>
      </c>
      <c r="M4551" s="54">
        <v>10195.316630346866</v>
      </c>
      <c r="N4551" s="120">
        <v>0.96315499090063617</v>
      </c>
      <c r="O4551" s="123">
        <v>10680.994221550252</v>
      </c>
      <c r="P4551" s="53">
        <v>10875.703577214914</v>
      </c>
      <c r="Q4551" s="54">
        <v>10278.043551179257</v>
      </c>
      <c r="R4551" s="55">
        <v>0.96227404846283016</v>
      </c>
      <c r="S4551" s="121">
        <v>10987.985181941553</v>
      </c>
      <c r="T4551" s="54">
        <v>10287.53280625669</v>
      </c>
      <c r="U4551" s="55">
        <v>0.96316247278743916</v>
      </c>
    </row>
    <row r="4552" spans="1:21" ht="13" x14ac:dyDescent="0.3">
      <c r="A4552" s="44" t="s">
        <v>2768</v>
      </c>
      <c r="B4552" s="44" t="s">
        <v>9098</v>
      </c>
      <c r="C4552" s="98" t="s">
        <v>1146</v>
      </c>
      <c r="D4552" s="98" t="s">
        <v>13130</v>
      </c>
      <c r="E4552" s="98" t="s">
        <v>438</v>
      </c>
      <c r="F4552" s="122">
        <v>1.0194986780973447</v>
      </c>
      <c r="G4552" s="122">
        <v>1.0275530249867575</v>
      </c>
      <c r="H4552" s="99">
        <v>17790.25</v>
      </c>
      <c r="I4552" s="53">
        <v>18137.136358021286</v>
      </c>
      <c r="J4552" s="54">
        <v>17140.299017038284</v>
      </c>
      <c r="K4552" s="55">
        <v>0.96346588817123335</v>
      </c>
      <c r="L4552" s="121">
        <v>18280.425202770661</v>
      </c>
      <c r="M4552" s="54">
        <v>17114.967849900546</v>
      </c>
      <c r="N4552" s="120">
        <v>0.9620420089599947</v>
      </c>
      <c r="O4552" s="123">
        <v>17959.473542069936</v>
      </c>
      <c r="P4552" s="53">
        <v>18309.659535464536</v>
      </c>
      <c r="Q4552" s="54">
        <v>17303.476209762674</v>
      </c>
      <c r="R4552" s="55">
        <v>0.96347346536798006</v>
      </c>
      <c r="S4552" s="121">
        <v>18454.3113653236</v>
      </c>
      <c r="T4552" s="54">
        <v>17277.902221751654</v>
      </c>
      <c r="U4552" s="55">
        <v>0.9620494822010397</v>
      </c>
    </row>
    <row r="4553" spans="1:21" ht="13" x14ac:dyDescent="0.3">
      <c r="A4553" s="44" t="s">
        <v>2767</v>
      </c>
      <c r="B4553" s="44" t="s">
        <v>9097</v>
      </c>
      <c r="C4553" s="98" t="s">
        <v>1146</v>
      </c>
      <c r="D4553" s="98" t="s">
        <v>13130</v>
      </c>
      <c r="E4553" s="98" t="s">
        <v>438</v>
      </c>
      <c r="F4553" s="122">
        <v>1.0194986780973447</v>
      </c>
      <c r="G4553" s="122">
        <v>1.0275530249867575</v>
      </c>
      <c r="H4553" s="99">
        <v>4466.333333333333</v>
      </c>
      <c r="I4553" s="53">
        <v>4553.4209292754404</v>
      </c>
      <c r="J4553" s="54">
        <v>4303.1598118687853</v>
      </c>
      <c r="K4553" s="55">
        <v>0.96346588817123346</v>
      </c>
      <c r="L4553" s="121">
        <v>4589.3943272658544</v>
      </c>
      <c r="M4553" s="54">
        <v>4296.8002926849895</v>
      </c>
      <c r="N4553" s="120">
        <v>0.9620420089599947</v>
      </c>
      <c r="O4553" s="123">
        <v>4509.2586978739837</v>
      </c>
      <c r="P4553" s="53">
        <v>4597.1832816814804</v>
      </c>
      <c r="Q4553" s="54">
        <v>4344.5511038813529</v>
      </c>
      <c r="R4553" s="55">
        <v>0.96347346536798018</v>
      </c>
      <c r="S4553" s="121">
        <v>4633.5024154482589</v>
      </c>
      <c r="T4553" s="54">
        <v>4338.1299954001997</v>
      </c>
      <c r="U4553" s="55">
        <v>0.96204948220103947</v>
      </c>
    </row>
    <row r="4554" spans="1:21" ht="13" x14ac:dyDescent="0.3">
      <c r="A4554" s="44" t="s">
        <v>2766</v>
      </c>
      <c r="B4554" s="44" t="s">
        <v>9096</v>
      </c>
      <c r="C4554" s="98" t="s">
        <v>1146</v>
      </c>
      <c r="D4554" s="98" t="s">
        <v>13130</v>
      </c>
      <c r="E4554" s="98" t="s">
        <v>466</v>
      </c>
      <c r="F4554" s="122">
        <v>1.0182295160568302</v>
      </c>
      <c r="G4554" s="122">
        <v>1.0287417963181655</v>
      </c>
      <c r="H4554" s="99">
        <v>14639.916666666664</v>
      </c>
      <c r="I4554" s="53">
        <v>14906.795262612321</v>
      </c>
      <c r="J4554" s="54">
        <v>14087.501088557734</v>
      </c>
      <c r="K4554" s="55">
        <v>0.96226648069884757</v>
      </c>
      <c r="L4554" s="121">
        <v>15060.694169614915</v>
      </c>
      <c r="M4554" s="54">
        <v>14100.508803869405</v>
      </c>
      <c r="N4554" s="120">
        <v>0.96315499090063628</v>
      </c>
      <c r="O4554" s="123">
        <v>14759.879334700869</v>
      </c>
      <c r="P4554" s="53">
        <v>15028.944792029675</v>
      </c>
      <c r="Q4554" s="54">
        <v>14203.048842225471</v>
      </c>
      <c r="R4554" s="55">
        <v>0.96227404846283027</v>
      </c>
      <c r="S4554" s="121">
        <v>15184.104780219541</v>
      </c>
      <c r="T4554" s="54">
        <v>14216.161878054709</v>
      </c>
      <c r="U4554" s="55">
        <v>0.96316247278743905</v>
      </c>
    </row>
    <row r="4555" spans="1:21" ht="13" x14ac:dyDescent="0.3">
      <c r="A4555" s="44" t="s">
        <v>2765</v>
      </c>
      <c r="B4555" s="44" t="s">
        <v>9095</v>
      </c>
      <c r="C4555" s="98" t="s">
        <v>1146</v>
      </c>
      <c r="D4555" s="98" t="s">
        <v>13130</v>
      </c>
      <c r="E4555" s="98" t="s">
        <v>438</v>
      </c>
      <c r="F4555" s="122">
        <v>1.0194986780973447</v>
      </c>
      <c r="G4555" s="122">
        <v>1.0275530249867575</v>
      </c>
      <c r="H4555" s="99">
        <v>2726.416666666667</v>
      </c>
      <c r="I4555" s="53">
        <v>2779.578187609236</v>
      </c>
      <c r="J4555" s="54">
        <v>2626.8094552748544</v>
      </c>
      <c r="K4555" s="55">
        <v>0.96346588817123358</v>
      </c>
      <c r="L4555" s="121">
        <v>2801.5376932076456</v>
      </c>
      <c r="M4555" s="54">
        <v>2622.9273672620125</v>
      </c>
      <c r="N4555" s="120">
        <v>0.9620420089599947</v>
      </c>
      <c r="O4555" s="123">
        <v>2754.9016728458491</v>
      </c>
      <c r="P4555" s="53">
        <v>2808.6186137545069</v>
      </c>
      <c r="Q4555" s="54">
        <v>2654.2746614848361</v>
      </c>
      <c r="R4555" s="55">
        <v>0.96347346536798029</v>
      </c>
      <c r="S4555" s="121">
        <v>2830.8075474738307</v>
      </c>
      <c r="T4555" s="54">
        <v>2650.3517278761269</v>
      </c>
      <c r="U4555" s="55">
        <v>0.96204948220103959</v>
      </c>
    </row>
    <row r="4556" spans="1:21" ht="13" x14ac:dyDescent="0.3">
      <c r="A4556" s="44" t="s">
        <v>2764</v>
      </c>
      <c r="B4556" s="44" t="s">
        <v>9094</v>
      </c>
      <c r="C4556" s="98" t="s">
        <v>1146</v>
      </c>
      <c r="D4556" s="98" t="s">
        <v>13130</v>
      </c>
      <c r="E4556" s="98" t="s">
        <v>438</v>
      </c>
      <c r="F4556" s="122">
        <v>1.0194986780973447</v>
      </c>
      <c r="G4556" s="122">
        <v>1.0275530249867575</v>
      </c>
      <c r="H4556" s="99">
        <v>9303.3333333333339</v>
      </c>
      <c r="I4556" s="53">
        <v>9484.7360352322976</v>
      </c>
      <c r="J4556" s="54">
        <v>8963.4443129530428</v>
      </c>
      <c r="K4556" s="55">
        <v>0.96346588817123346</v>
      </c>
      <c r="L4556" s="121">
        <v>9559.6683091268005</v>
      </c>
      <c r="M4556" s="54">
        <v>8950.1974900244841</v>
      </c>
      <c r="N4556" s="120">
        <v>0.96204200895999459</v>
      </c>
      <c r="O4556" s="123">
        <v>9398.9492096022914</v>
      </c>
      <c r="P4556" s="53">
        <v>9582.2162946936187</v>
      </c>
      <c r="Q4556" s="54">
        <v>9055.6381657931579</v>
      </c>
      <c r="R4556" s="55">
        <v>0.96347346536798018</v>
      </c>
      <c r="S4556" s="121">
        <v>9657.918692023728</v>
      </c>
      <c r="T4556" s="54">
        <v>9042.2542203317553</v>
      </c>
      <c r="U4556" s="55">
        <v>0.9620494822010397</v>
      </c>
    </row>
    <row r="4557" spans="1:21" ht="13" x14ac:dyDescent="0.3">
      <c r="A4557" s="44" t="s">
        <v>2763</v>
      </c>
      <c r="B4557" s="44" t="s">
        <v>9093</v>
      </c>
      <c r="C4557" s="98" t="s">
        <v>1146</v>
      </c>
      <c r="D4557" s="98" t="s">
        <v>13130</v>
      </c>
      <c r="E4557" s="98" t="s">
        <v>438</v>
      </c>
      <c r="F4557" s="122">
        <v>1.0194986780973447</v>
      </c>
      <c r="G4557" s="122">
        <v>1.0275530249867575</v>
      </c>
      <c r="H4557" s="99">
        <v>10937.333333333332</v>
      </c>
      <c r="I4557" s="53">
        <v>11150.596875243356</v>
      </c>
      <c r="J4557" s="54">
        <v>10537.747574224835</v>
      </c>
      <c r="K4557" s="55">
        <v>0.96346588817123335</v>
      </c>
      <c r="L4557" s="121">
        <v>11238.689951955161</v>
      </c>
      <c r="M4557" s="54">
        <v>10522.174132665114</v>
      </c>
      <c r="N4557" s="120">
        <v>0.96204200895999459</v>
      </c>
      <c r="O4557" s="123">
        <v>11050.69036305699</v>
      </c>
      <c r="P4557" s="53">
        <v>11266.164217199668</v>
      </c>
      <c r="Q4557" s="54">
        <v>10647.046938803061</v>
      </c>
      <c r="R4557" s="55">
        <v>0.96347346536798018</v>
      </c>
      <c r="S4557" s="121">
        <v>11355.17031075122</v>
      </c>
      <c r="T4557" s="54">
        <v>10631.310941742997</v>
      </c>
      <c r="U4557" s="55">
        <v>0.9620494822010397</v>
      </c>
    </row>
    <row r="4558" spans="1:21" ht="13" x14ac:dyDescent="0.3">
      <c r="A4558" s="44" t="s">
        <v>2762</v>
      </c>
      <c r="B4558" s="44" t="s">
        <v>9092</v>
      </c>
      <c r="C4558" s="98" t="s">
        <v>1146</v>
      </c>
      <c r="D4558" s="98" t="s">
        <v>13130</v>
      </c>
      <c r="E4558" s="98" t="s">
        <v>438</v>
      </c>
      <c r="F4558" s="122">
        <v>1.0194986780973447</v>
      </c>
      <c r="G4558" s="122">
        <v>1.0275530249867575</v>
      </c>
      <c r="H4558" s="99">
        <v>4699.25</v>
      </c>
      <c r="I4558" s="53">
        <v>4790.8791630489468</v>
      </c>
      <c r="J4558" s="54">
        <v>4527.5670749886685</v>
      </c>
      <c r="K4558" s="55">
        <v>0.96346588817123335</v>
      </c>
      <c r="L4558" s="121">
        <v>4828.7285526690202</v>
      </c>
      <c r="M4558" s="54">
        <v>4520.8759106052557</v>
      </c>
      <c r="N4558" s="120">
        <v>0.96204200895999481</v>
      </c>
      <c r="O4558" s="123">
        <v>4747.1675019723443</v>
      </c>
      <c r="P4558" s="53">
        <v>4839.7309929674793</v>
      </c>
      <c r="Q4558" s="54">
        <v>4573.7699238075529</v>
      </c>
      <c r="R4558" s="55">
        <v>0.96347346536798029</v>
      </c>
      <c r="S4558" s="121">
        <v>4877.9663267705118</v>
      </c>
      <c r="T4558" s="54">
        <v>4567.0100371940971</v>
      </c>
      <c r="U4558" s="55">
        <v>0.9620494822010397</v>
      </c>
    </row>
    <row r="4559" spans="1:21" ht="13" x14ac:dyDescent="0.3">
      <c r="A4559" s="44" t="s">
        <v>2761</v>
      </c>
      <c r="B4559" s="44" t="s">
        <v>9091</v>
      </c>
      <c r="C4559" s="98" t="s">
        <v>1146</v>
      </c>
      <c r="D4559" s="98" t="s">
        <v>13130</v>
      </c>
      <c r="E4559" s="98" t="s">
        <v>438</v>
      </c>
      <c r="F4559" s="122">
        <v>1.0194986780973447</v>
      </c>
      <c r="G4559" s="122">
        <v>1.0275530249867575</v>
      </c>
      <c r="H4559" s="99">
        <v>6914.75</v>
      </c>
      <c r="I4559" s="53">
        <v>7049.5784843736146</v>
      </c>
      <c r="J4559" s="54">
        <v>6662.1257502320368</v>
      </c>
      <c r="K4559" s="55">
        <v>0.96346588817123346</v>
      </c>
      <c r="L4559" s="121">
        <v>7105.2722795271811</v>
      </c>
      <c r="M4559" s="54">
        <v>6652.2799814561231</v>
      </c>
      <c r="N4559" s="120">
        <v>0.9620420089599947</v>
      </c>
      <c r="O4559" s="123">
        <v>6982.019827988107</v>
      </c>
      <c r="P4559" s="53">
        <v>7118.1599850833254</v>
      </c>
      <c r="Q4559" s="54">
        <v>6726.9908389396505</v>
      </c>
      <c r="R4559" s="55">
        <v>0.96347346536798018</v>
      </c>
      <c r="S4559" s="121">
        <v>7174.3955947666991</v>
      </c>
      <c r="T4559" s="54">
        <v>6717.0485602333501</v>
      </c>
      <c r="U4559" s="55">
        <v>0.96204948220103959</v>
      </c>
    </row>
    <row r="4560" spans="1:21" ht="13" x14ac:dyDescent="0.3">
      <c r="A4560" s="44" t="s">
        <v>2760</v>
      </c>
      <c r="B4560" s="44" t="s">
        <v>9090</v>
      </c>
      <c r="C4560" s="98" t="s">
        <v>1146</v>
      </c>
      <c r="D4560" s="98" t="s">
        <v>13130</v>
      </c>
      <c r="E4560" s="98" t="s">
        <v>438</v>
      </c>
      <c r="F4560" s="122">
        <v>1.0194986780973447</v>
      </c>
      <c r="G4560" s="122">
        <v>1.0275530249867575</v>
      </c>
      <c r="H4560" s="99">
        <v>8489.1666666666679</v>
      </c>
      <c r="I4560" s="53">
        <v>8654.6941948147105</v>
      </c>
      <c r="J4560" s="54">
        <v>8179.0225023336307</v>
      </c>
      <c r="K4560" s="55">
        <v>0.96346588817123346</v>
      </c>
      <c r="L4560" s="121">
        <v>8723.0688879500831</v>
      </c>
      <c r="M4560" s="54">
        <v>8166.9349543962226</v>
      </c>
      <c r="N4560" s="120">
        <v>0.9620420089599947</v>
      </c>
      <c r="O4560" s="123">
        <v>8581.0855686682353</v>
      </c>
      <c r="P4560" s="53">
        <v>8748.4053938974685</v>
      </c>
      <c r="Q4560" s="54">
        <v>8267.6482494639513</v>
      </c>
      <c r="R4560" s="55">
        <v>0.9634734653679804</v>
      </c>
      <c r="S4560" s="121">
        <v>8817.520433755255</v>
      </c>
      <c r="T4560" s="54">
        <v>8255.4289280600897</v>
      </c>
      <c r="U4560" s="55">
        <v>0.9620494822010397</v>
      </c>
    </row>
    <row r="4561" spans="1:21" ht="13" x14ac:dyDescent="0.3">
      <c r="A4561" s="44" t="s">
        <v>2759</v>
      </c>
      <c r="B4561" s="44" t="s">
        <v>9089</v>
      </c>
      <c r="C4561" s="98" t="s">
        <v>1146</v>
      </c>
      <c r="D4561" s="98" t="s">
        <v>13130</v>
      </c>
      <c r="E4561" s="98" t="s">
        <v>438</v>
      </c>
      <c r="F4561" s="122">
        <v>1.0194986780973447</v>
      </c>
      <c r="G4561" s="122">
        <v>1.0275530249867575</v>
      </c>
      <c r="H4561" s="99">
        <v>4065.75</v>
      </c>
      <c r="I4561" s="53">
        <v>4145.0267504742797</v>
      </c>
      <c r="J4561" s="54">
        <v>3917.2114348321929</v>
      </c>
      <c r="K4561" s="55">
        <v>0.96346588817123358</v>
      </c>
      <c r="L4561" s="121">
        <v>4177.7737113399089</v>
      </c>
      <c r="M4561" s="54">
        <v>3911.4222979290985</v>
      </c>
      <c r="N4561" s="120">
        <v>0.9620420089599947</v>
      </c>
      <c r="O4561" s="123">
        <v>4105.1357143110981</v>
      </c>
      <c r="P4561" s="53">
        <v>4185.1804341503639</v>
      </c>
      <c r="Q4561" s="54">
        <v>3955.1893324731727</v>
      </c>
      <c r="R4561" s="55">
        <v>0.96347346536798029</v>
      </c>
      <c r="S4561" s="121">
        <v>4218.2446212215427</v>
      </c>
      <c r="T4561" s="54">
        <v>3949.3436883179875</v>
      </c>
      <c r="U4561" s="55">
        <v>0.96204948220103981</v>
      </c>
    </row>
    <row r="4562" spans="1:21" ht="13" x14ac:dyDescent="0.3">
      <c r="A4562" s="44" t="s">
        <v>2758</v>
      </c>
      <c r="B4562" s="44" t="s">
        <v>9088</v>
      </c>
      <c r="C4562" s="98" t="s">
        <v>1146</v>
      </c>
      <c r="D4562" s="98" t="s">
        <v>13130</v>
      </c>
      <c r="E4562" s="98" t="s">
        <v>438</v>
      </c>
      <c r="F4562" s="122">
        <v>1.0194986780973447</v>
      </c>
      <c r="G4562" s="122">
        <v>1.0275530249867575</v>
      </c>
      <c r="H4562" s="99">
        <v>8409.1666666666679</v>
      </c>
      <c r="I4562" s="53">
        <v>8573.1343005669223</v>
      </c>
      <c r="J4562" s="54">
        <v>8101.9452312799322</v>
      </c>
      <c r="K4562" s="55">
        <v>0.96346588817123346</v>
      </c>
      <c r="L4562" s="121">
        <v>8640.8646459511419</v>
      </c>
      <c r="M4562" s="54">
        <v>8089.9715936794228</v>
      </c>
      <c r="N4562" s="120">
        <v>0.96204200895999459</v>
      </c>
      <c r="O4562" s="123">
        <v>8499.086349640831</v>
      </c>
      <c r="P4562" s="53">
        <v>8664.8072984940136</v>
      </c>
      <c r="Q4562" s="54">
        <v>8188.6441777501477</v>
      </c>
      <c r="R4562" s="55">
        <v>0.96347346536798006</v>
      </c>
      <c r="S4562" s="121">
        <v>8733.2618881970939</v>
      </c>
      <c r="T4562" s="54">
        <v>8176.5416218538849</v>
      </c>
      <c r="U4562" s="55">
        <v>0.96204948220103959</v>
      </c>
    </row>
    <row r="4563" spans="1:21" ht="13" x14ac:dyDescent="0.3">
      <c r="A4563" s="44" t="s">
        <v>2757</v>
      </c>
      <c r="B4563" s="44" t="s">
        <v>9087</v>
      </c>
      <c r="C4563" s="98" t="s">
        <v>1146</v>
      </c>
      <c r="D4563" s="98" t="s">
        <v>13130</v>
      </c>
      <c r="E4563" s="98" t="s">
        <v>438</v>
      </c>
      <c r="F4563" s="122">
        <v>1.0194986780973447</v>
      </c>
      <c r="G4563" s="122">
        <v>1.0275530249867575</v>
      </c>
      <c r="H4563" s="99">
        <v>14165.166666666668</v>
      </c>
      <c r="I4563" s="53">
        <v>14441.368691695239</v>
      </c>
      <c r="J4563" s="54">
        <v>13647.654883593552</v>
      </c>
      <c r="K4563" s="55">
        <v>0.96346588817123346</v>
      </c>
      <c r="L4563" s="121">
        <v>14555.459857774918</v>
      </c>
      <c r="M4563" s="54">
        <v>13627.485397253153</v>
      </c>
      <c r="N4563" s="120">
        <v>0.9620420089599947</v>
      </c>
      <c r="O4563" s="123">
        <v>14294.139607334522</v>
      </c>
      <c r="P4563" s="53">
        <v>14572.856434216445</v>
      </c>
      <c r="Q4563" s="54">
        <v>13772.024221932294</v>
      </c>
      <c r="R4563" s="55">
        <v>0.96347346536798029</v>
      </c>
      <c r="S4563" s="121">
        <v>14687.986393099611</v>
      </c>
      <c r="T4563" s="54">
        <v>13751.669607745549</v>
      </c>
      <c r="U4563" s="55">
        <v>0.96204948220103959</v>
      </c>
    </row>
    <row r="4564" spans="1:21" ht="13" x14ac:dyDescent="0.3">
      <c r="A4564" s="44" t="s">
        <v>2756</v>
      </c>
      <c r="B4564" s="44" t="s">
        <v>9086</v>
      </c>
      <c r="C4564" s="98" t="s">
        <v>1146</v>
      </c>
      <c r="D4564" s="98" t="s">
        <v>13130</v>
      </c>
      <c r="E4564" s="98" t="s">
        <v>438</v>
      </c>
      <c r="F4564" s="122">
        <v>1.0194986780973447</v>
      </c>
      <c r="G4564" s="122">
        <v>1.0275530249867575</v>
      </c>
      <c r="H4564" s="99">
        <v>7599.3333333333339</v>
      </c>
      <c r="I4564" s="53">
        <v>7747.5102877544223</v>
      </c>
      <c r="J4564" s="54">
        <v>7321.6984395092613</v>
      </c>
      <c r="K4564" s="55">
        <v>0.96346588817123358</v>
      </c>
      <c r="L4564" s="121">
        <v>7808.7179545493664</v>
      </c>
      <c r="M4564" s="54">
        <v>7310.8779067566538</v>
      </c>
      <c r="N4564" s="120">
        <v>0.9620420089599947</v>
      </c>
      <c r="O4564" s="123">
        <v>7667.9767318327977</v>
      </c>
      <c r="P4564" s="53">
        <v>7817.4921417847345</v>
      </c>
      <c r="Q4564" s="54">
        <v>7387.8921141799847</v>
      </c>
      <c r="R4564" s="55">
        <v>0.96347346536798018</v>
      </c>
      <c r="S4564" s="121">
        <v>7879.2526863228613</v>
      </c>
      <c r="T4564" s="54">
        <v>7376.9730443893632</v>
      </c>
      <c r="U4564" s="55">
        <v>0.96204948220103959</v>
      </c>
    </row>
    <row r="4565" spans="1:21" ht="13" x14ac:dyDescent="0.3">
      <c r="A4565" s="44" t="s">
        <v>2755</v>
      </c>
      <c r="B4565" s="44" t="s">
        <v>9085</v>
      </c>
      <c r="C4565" s="98" t="s">
        <v>1146</v>
      </c>
      <c r="D4565" s="98" t="s">
        <v>13130</v>
      </c>
      <c r="E4565" s="98" t="s">
        <v>438</v>
      </c>
      <c r="F4565" s="122">
        <v>1.0194986780973447</v>
      </c>
      <c r="G4565" s="122">
        <v>1.0275530249867575</v>
      </c>
      <c r="H4565" s="99">
        <v>3942.25</v>
      </c>
      <c r="I4565" s="53">
        <v>4019.1186637292572</v>
      </c>
      <c r="J4565" s="54">
        <v>3798.2233976430452</v>
      </c>
      <c r="K4565" s="55">
        <v>0.96346588817123346</v>
      </c>
      <c r="L4565" s="121">
        <v>4050.8709127540446</v>
      </c>
      <c r="M4565" s="54">
        <v>3792.610109822539</v>
      </c>
      <c r="N4565" s="120">
        <v>0.9620420089599947</v>
      </c>
      <c r="O4565" s="123">
        <v>3981.5764983967538</v>
      </c>
      <c r="P4565" s="53">
        <v>4059.211976858945</v>
      </c>
      <c r="Q4565" s="54">
        <v>3836.1433065380284</v>
      </c>
      <c r="R4565" s="55">
        <v>0.96347346536798018</v>
      </c>
      <c r="S4565" s="121">
        <v>4091.2809751437658</v>
      </c>
      <c r="T4565" s="54">
        <v>3830.4736086264252</v>
      </c>
      <c r="U4565" s="55">
        <v>0.96204948220103959</v>
      </c>
    </row>
    <row r="4566" spans="1:21" ht="13" x14ac:dyDescent="0.3">
      <c r="A4566" s="44" t="s">
        <v>2754</v>
      </c>
      <c r="B4566" s="44" t="s">
        <v>9084</v>
      </c>
      <c r="C4566" s="98" t="s">
        <v>1146</v>
      </c>
      <c r="D4566" s="98" t="s">
        <v>13130</v>
      </c>
      <c r="E4566" s="98" t="s">
        <v>438</v>
      </c>
      <c r="F4566" s="122">
        <v>1.0194986780973447</v>
      </c>
      <c r="G4566" s="122">
        <v>1.0275530249867575</v>
      </c>
      <c r="H4566" s="99">
        <v>20786.083333333336</v>
      </c>
      <c r="I4566" s="53">
        <v>21191.384481154586</v>
      </c>
      <c r="J4566" s="54">
        <v>20026.682240351278</v>
      </c>
      <c r="K4566" s="55">
        <v>0.96346588817123358</v>
      </c>
      <c r="L4566" s="121">
        <v>21358.802806793494</v>
      </c>
      <c r="M4566" s="54">
        <v>19997.085368409869</v>
      </c>
      <c r="N4566" s="120">
        <v>0.96204200895999492</v>
      </c>
      <c r="O4566" s="123">
        <v>20992.357565834543</v>
      </c>
      <c r="P4566" s="53">
        <v>21401.68078851511</v>
      </c>
      <c r="Q4566" s="54">
        <v>20225.579490198346</v>
      </c>
      <c r="R4566" s="55">
        <v>0.96347346536798029</v>
      </c>
      <c r="S4566" s="121">
        <v>21570.76051837693</v>
      </c>
      <c r="T4566" s="54">
        <v>20195.686726390199</v>
      </c>
      <c r="U4566" s="55">
        <v>0.96204948220103959</v>
      </c>
    </row>
    <row r="4567" spans="1:21" ht="13" x14ac:dyDescent="0.3">
      <c r="A4567" s="44" t="s">
        <v>2753</v>
      </c>
      <c r="B4567" s="44" t="s">
        <v>9083</v>
      </c>
      <c r="C4567" s="98" t="s">
        <v>1146</v>
      </c>
      <c r="D4567" s="98" t="s">
        <v>13130</v>
      </c>
      <c r="E4567" s="98" t="s">
        <v>438</v>
      </c>
      <c r="F4567" s="122">
        <v>1.0194986780973447</v>
      </c>
      <c r="G4567" s="122">
        <v>1.0275530249867575</v>
      </c>
      <c r="H4567" s="99">
        <v>13284.416666666666</v>
      </c>
      <c r="I4567" s="53">
        <v>13543.445230961001</v>
      </c>
      <c r="J4567" s="54">
        <v>12799.082302586736</v>
      </c>
      <c r="K4567" s="55">
        <v>0.96346588817123346</v>
      </c>
      <c r="L4567" s="121">
        <v>13650.44253101783</v>
      </c>
      <c r="M4567" s="54">
        <v>12780.166897861636</v>
      </c>
      <c r="N4567" s="120">
        <v>0.9620420089599947</v>
      </c>
      <c r="O4567" s="123">
        <v>13411.086749563206</v>
      </c>
      <c r="P4567" s="53">
        <v>13672.585213028504</v>
      </c>
      <c r="Q4567" s="54">
        <v>12921.226224952263</v>
      </c>
      <c r="R4567" s="55">
        <v>0.96347346536798006</v>
      </c>
      <c r="S4567" s="121">
        <v>13780.602757873494</v>
      </c>
      <c r="T4567" s="54">
        <v>12902.129063170507</v>
      </c>
      <c r="U4567" s="55">
        <v>0.9620494822010397</v>
      </c>
    </row>
    <row r="4568" spans="1:21" ht="13" x14ac:dyDescent="0.3">
      <c r="A4568" s="44" t="s">
        <v>2752</v>
      </c>
      <c r="B4568" s="44" t="s">
        <v>9082</v>
      </c>
      <c r="C4568" s="98" t="s">
        <v>1146</v>
      </c>
      <c r="D4568" s="98" t="s">
        <v>13130</v>
      </c>
      <c r="E4568" s="98" t="s">
        <v>466</v>
      </c>
      <c r="F4568" s="122">
        <v>1.0182295160568302</v>
      </c>
      <c r="G4568" s="122">
        <v>1.0287417963181655</v>
      </c>
      <c r="H4568" s="99">
        <v>15217.916666666668</v>
      </c>
      <c r="I4568" s="53">
        <v>15495.331922893172</v>
      </c>
      <c r="J4568" s="54">
        <v>14643.691114401672</v>
      </c>
      <c r="K4568" s="55">
        <v>0.96226648069884757</v>
      </c>
      <c r="L4568" s="121">
        <v>15655.306927886817</v>
      </c>
      <c r="M4568" s="54">
        <v>14657.212388609974</v>
      </c>
      <c r="N4568" s="120">
        <v>0.96315499090063617</v>
      </c>
      <c r="O4568" s="123">
        <v>15361.911217080496</v>
      </c>
      <c r="P4568" s="53">
        <v>15641.951424275865</v>
      </c>
      <c r="Q4568" s="54">
        <v>14782.368498986612</v>
      </c>
      <c r="R4568" s="55">
        <v>0.96227404846283016</v>
      </c>
      <c r="S4568" s="121">
        <v>15803.440140339566</v>
      </c>
      <c r="T4568" s="54">
        <v>14796.016394584349</v>
      </c>
      <c r="U4568" s="55">
        <v>0.96316247278743905</v>
      </c>
    </row>
    <row r="4569" spans="1:21" ht="13" x14ac:dyDescent="0.3">
      <c r="A4569" s="44" t="s">
        <v>2751</v>
      </c>
      <c r="B4569" s="44" t="s">
        <v>9081</v>
      </c>
      <c r="C4569" s="98" t="s">
        <v>1146</v>
      </c>
      <c r="D4569" s="98" t="s">
        <v>13130</v>
      </c>
      <c r="E4569" s="98" t="s">
        <v>438</v>
      </c>
      <c r="F4569" s="122">
        <v>1.0194986780973447</v>
      </c>
      <c r="G4569" s="122">
        <v>1.0275530249867575</v>
      </c>
      <c r="H4569" s="99">
        <v>10461.083333333332</v>
      </c>
      <c r="I4569" s="53">
        <v>10665.060629799496</v>
      </c>
      <c r="J4569" s="54">
        <v>10078.896944983286</v>
      </c>
      <c r="K4569" s="55">
        <v>0.96346588817123335</v>
      </c>
      <c r="L4569" s="121">
        <v>10749.317823805217</v>
      </c>
      <c r="M4569" s="54">
        <v>10064.001625897916</v>
      </c>
      <c r="N4569" s="120">
        <v>0.96204200895999459</v>
      </c>
      <c r="O4569" s="123">
        <v>10566.656589478749</v>
      </c>
      <c r="P4569" s="53">
        <v>10772.692424882182</v>
      </c>
      <c r="Q4569" s="54">
        <v>10180.693241618494</v>
      </c>
      <c r="R4569" s="55">
        <v>0.96347346536798018</v>
      </c>
      <c r="S4569" s="121">
        <v>10857.799942515143</v>
      </c>
      <c r="T4569" s="54">
        <v>10165.646500504234</v>
      </c>
      <c r="U4569" s="55">
        <v>0.96204948220103959</v>
      </c>
    </row>
    <row r="4570" spans="1:21" ht="13" x14ac:dyDescent="0.3">
      <c r="A4570" s="44" t="s">
        <v>2750</v>
      </c>
      <c r="B4570" s="44" t="s">
        <v>9080</v>
      </c>
      <c r="C4570" s="98" t="s">
        <v>1146</v>
      </c>
      <c r="D4570" s="98" t="s">
        <v>13130</v>
      </c>
      <c r="E4570" s="98" t="s">
        <v>438</v>
      </c>
      <c r="F4570" s="122">
        <v>1.0194986780973447</v>
      </c>
      <c r="G4570" s="122">
        <v>1.0275530249867575</v>
      </c>
      <c r="H4570" s="99">
        <v>1581.4166666666665</v>
      </c>
      <c r="I4570" s="53">
        <v>1612.2522011877757</v>
      </c>
      <c r="J4570" s="54">
        <v>1523.6410133187912</v>
      </c>
      <c r="K4570" s="55">
        <v>0.96346588817123346</v>
      </c>
      <c r="L4570" s="121">
        <v>1624.989479597808</v>
      </c>
      <c r="M4570" s="54">
        <v>1521.3892670028183</v>
      </c>
      <c r="N4570" s="120">
        <v>0.96204200895999481</v>
      </c>
      <c r="O4570" s="123">
        <v>1596.7541276330332</v>
      </c>
      <c r="P4570" s="53">
        <v>1627.8887223683562</v>
      </c>
      <c r="Q4570" s="54">
        <v>1538.4302326912245</v>
      </c>
      <c r="R4570" s="55">
        <v>0.96347346536798006</v>
      </c>
      <c r="S4570" s="121">
        <v>1640.7495340094144</v>
      </c>
      <c r="T4570" s="54">
        <v>1536.1564816917326</v>
      </c>
      <c r="U4570" s="55">
        <v>0.9620494822010397</v>
      </c>
    </row>
    <row r="4571" spans="1:21" ht="13" x14ac:dyDescent="0.3">
      <c r="A4571" s="44" t="s">
        <v>2749</v>
      </c>
      <c r="B4571" s="44" t="s">
        <v>9079</v>
      </c>
      <c r="C4571" s="98" t="s">
        <v>1146</v>
      </c>
      <c r="D4571" s="98" t="s">
        <v>13130</v>
      </c>
      <c r="E4571" s="98" t="s">
        <v>438</v>
      </c>
      <c r="F4571" s="122">
        <v>1.0194986780973447</v>
      </c>
      <c r="G4571" s="122">
        <v>1.0275530249867575</v>
      </c>
      <c r="H4571" s="99">
        <v>17017.333333333332</v>
      </c>
      <c r="I4571" s="53">
        <v>17349.148838075213</v>
      </c>
      <c r="J4571" s="54">
        <v>16395.620174305936</v>
      </c>
      <c r="K4571" s="55">
        <v>0.96346588817123346</v>
      </c>
      <c r="L4571" s="121">
        <v>17486.212343874646</v>
      </c>
      <c r="M4571" s="54">
        <v>16371.389547141882</v>
      </c>
      <c r="N4571" s="120">
        <v>0.9620420089599947</v>
      </c>
      <c r="O4571" s="123">
        <v>17165.15933199798</v>
      </c>
      <c r="P4571" s="53">
        <v>17499.857248302244</v>
      </c>
      <c r="Q4571" s="54">
        <v>16538.175545193619</v>
      </c>
      <c r="R4571" s="55">
        <v>0.96347346536798029</v>
      </c>
      <c r="S4571" s="121">
        <v>17638.111395974192</v>
      </c>
      <c r="T4571" s="54">
        <v>16513.732647246998</v>
      </c>
      <c r="U4571" s="55">
        <v>0.96204948220103947</v>
      </c>
    </row>
    <row r="4572" spans="1:21" ht="13" x14ac:dyDescent="0.3">
      <c r="A4572" s="44" t="s">
        <v>2748</v>
      </c>
      <c r="B4572" s="44" t="s">
        <v>13425</v>
      </c>
      <c r="C4572" s="98" t="s">
        <v>1146</v>
      </c>
      <c r="D4572" s="98" t="s">
        <v>13130</v>
      </c>
      <c r="E4572" s="98" t="s">
        <v>438</v>
      </c>
      <c r="F4572" s="122">
        <v>1.0194986780973447</v>
      </c>
      <c r="G4572" s="122">
        <v>1.0275530249867575</v>
      </c>
      <c r="H4572" s="99">
        <v>5589.5833333333339</v>
      </c>
      <c r="I4572" s="53">
        <v>5698.5728194482836</v>
      </c>
      <c r="J4572" s="54">
        <v>5385.3728707571245</v>
      </c>
      <c r="K4572" s="55">
        <v>0.96346588817123346</v>
      </c>
      <c r="L4572" s="121">
        <v>5743.5932625822306</v>
      </c>
      <c r="M4572" s="54">
        <v>5377.4139792493042</v>
      </c>
      <c r="N4572" s="120">
        <v>0.9620420089599947</v>
      </c>
      <c r="O4572" s="123">
        <v>5647.410175470899</v>
      </c>
      <c r="P4572" s="53">
        <v>5757.5272085660754</v>
      </c>
      <c r="Q4572" s="54">
        <v>5441.1298521153403</v>
      </c>
      <c r="R4572" s="55">
        <v>0.96347346536798018</v>
      </c>
      <c r="S4572" s="121">
        <v>5803.0134091461168</v>
      </c>
      <c r="T4572" s="54">
        <v>5433.0880350886609</v>
      </c>
      <c r="U4572" s="55">
        <v>0.9620494822010397</v>
      </c>
    </row>
    <row r="4573" spans="1:21" ht="13" x14ac:dyDescent="0.3">
      <c r="A4573" s="44" t="s">
        <v>2747</v>
      </c>
      <c r="B4573" s="44" t="s">
        <v>9078</v>
      </c>
      <c r="C4573" s="98" t="s">
        <v>1146</v>
      </c>
      <c r="D4573" s="98" t="s">
        <v>13130</v>
      </c>
      <c r="E4573" s="98" t="s">
        <v>438</v>
      </c>
      <c r="F4573" s="122">
        <v>1.0194986780973447</v>
      </c>
      <c r="G4573" s="122">
        <v>1.0275530249867575</v>
      </c>
      <c r="H4573" s="99">
        <v>7821.3333333333339</v>
      </c>
      <c r="I4573" s="53">
        <v>7973.838994292033</v>
      </c>
      <c r="J4573" s="54">
        <v>7535.587866683275</v>
      </c>
      <c r="K4573" s="55">
        <v>0.96346588817123358</v>
      </c>
      <c r="L4573" s="121">
        <v>8036.8347260964265</v>
      </c>
      <c r="M4573" s="54">
        <v>7524.4512327457724</v>
      </c>
      <c r="N4573" s="120">
        <v>0.9620420089599947</v>
      </c>
      <c r="O4573" s="123">
        <v>7898.1699831159549</v>
      </c>
      <c r="P4573" s="53">
        <v>8052.1738571748438</v>
      </c>
      <c r="Q4573" s="54">
        <v>7609.677203698091</v>
      </c>
      <c r="R4573" s="55">
        <v>0.96347346536798029</v>
      </c>
      <c r="S4573" s="121">
        <v>8115.7884580104064</v>
      </c>
      <c r="T4573" s="54">
        <v>7598.4303425924982</v>
      </c>
      <c r="U4573" s="55">
        <v>0.96204948220103959</v>
      </c>
    </row>
    <row r="4574" spans="1:21" ht="13" x14ac:dyDescent="0.3">
      <c r="A4574" s="44" t="s">
        <v>2746</v>
      </c>
      <c r="B4574" s="44" t="s">
        <v>9077</v>
      </c>
      <c r="C4574" s="98" t="s">
        <v>1146</v>
      </c>
      <c r="D4574" s="98" t="s">
        <v>13130</v>
      </c>
      <c r="E4574" s="98" t="s">
        <v>438</v>
      </c>
      <c r="F4574" s="122">
        <v>1.0194986780973447</v>
      </c>
      <c r="G4574" s="122">
        <v>1.0275530249867575</v>
      </c>
      <c r="H4574" s="99">
        <v>12193.166666666668</v>
      </c>
      <c r="I4574" s="53">
        <v>12430.917298487275</v>
      </c>
      <c r="J4574" s="54">
        <v>11747.70015211988</v>
      </c>
      <c r="K4574" s="55">
        <v>0.96346588817123346</v>
      </c>
      <c r="L4574" s="121">
        <v>12529.125292501034</v>
      </c>
      <c r="M4574" s="54">
        <v>11730.338555584045</v>
      </c>
      <c r="N4574" s="120">
        <v>0.96204200895999481</v>
      </c>
      <c r="O4574" s="123">
        <v>12311.08308069844</v>
      </c>
      <c r="P4574" s="53">
        <v>12551.132926718645</v>
      </c>
      <c r="Q4574" s="54">
        <v>11861.401878193634</v>
      </c>
      <c r="R4574" s="55">
        <v>0.96347346536798006</v>
      </c>
      <c r="S4574" s="121">
        <v>12650.290660434972</v>
      </c>
      <c r="T4574" s="54">
        <v>11843.871103119915</v>
      </c>
      <c r="U4574" s="55">
        <v>0.9620494822010397</v>
      </c>
    </row>
    <row r="4575" spans="1:21" ht="13" x14ac:dyDescent="0.3">
      <c r="A4575" s="44" t="s">
        <v>2745</v>
      </c>
      <c r="B4575" s="44" t="s">
        <v>9076</v>
      </c>
      <c r="C4575" s="98" t="s">
        <v>1146</v>
      </c>
      <c r="D4575" s="98" t="s">
        <v>13130</v>
      </c>
      <c r="E4575" s="98" t="s">
        <v>438</v>
      </c>
      <c r="F4575" s="122">
        <v>1.0194986780973447</v>
      </c>
      <c r="G4575" s="122">
        <v>1.0275530249867575</v>
      </c>
      <c r="H4575" s="99">
        <v>12865.750000000002</v>
      </c>
      <c r="I4575" s="53">
        <v>13116.615117730915</v>
      </c>
      <c r="J4575" s="54">
        <v>12395.711250739048</v>
      </c>
      <c r="K4575" s="55">
        <v>0.96346588817123346</v>
      </c>
      <c r="L4575" s="121">
        <v>13220.240331223376</v>
      </c>
      <c r="M4575" s="54">
        <v>12377.391976777053</v>
      </c>
      <c r="N4575" s="120">
        <v>0.9620420089599947</v>
      </c>
      <c r="O4575" s="123">
        <v>12978.164666335015</v>
      </c>
      <c r="P4575" s="53">
        <v>13231.221721458214</v>
      </c>
      <c r="Q4575" s="54">
        <v>12504.117285190072</v>
      </c>
      <c r="R4575" s="55">
        <v>0.96347346536798006</v>
      </c>
      <c r="S4575" s="121">
        <v>13335.752361668796</v>
      </c>
      <c r="T4575" s="54">
        <v>12485.636597167429</v>
      </c>
      <c r="U4575" s="55">
        <v>0.9620494822010397</v>
      </c>
    </row>
    <row r="4576" spans="1:21" ht="13" x14ac:dyDescent="0.3">
      <c r="A4576" s="44" t="s">
        <v>2744</v>
      </c>
      <c r="B4576" s="44" t="s">
        <v>9075</v>
      </c>
      <c r="C4576" s="98" t="s">
        <v>1146</v>
      </c>
      <c r="D4576" s="98" t="s">
        <v>13130</v>
      </c>
      <c r="E4576" s="98" t="s">
        <v>466</v>
      </c>
      <c r="F4576" s="122">
        <v>1.0182295160568302</v>
      </c>
      <c r="G4576" s="122">
        <v>1.0287417963181655</v>
      </c>
      <c r="H4576" s="99">
        <v>15142.5</v>
      </c>
      <c r="I4576" s="53">
        <v>15418.540446890551</v>
      </c>
      <c r="J4576" s="54">
        <v>14571.120183982299</v>
      </c>
      <c r="K4576" s="55">
        <v>0.96226648069884757</v>
      </c>
      <c r="L4576" s="121">
        <v>15577.722650747821</v>
      </c>
      <c r="M4576" s="54">
        <v>14584.574449712884</v>
      </c>
      <c r="N4576" s="120">
        <v>0.96315499090063617</v>
      </c>
      <c r="O4576" s="123">
        <v>15283.267622172847</v>
      </c>
      <c r="P4576" s="53">
        <v>15561.87419469208</v>
      </c>
      <c r="Q4576" s="54">
        <v>14706.691808529158</v>
      </c>
      <c r="R4576" s="55">
        <v>0.96227404846283027</v>
      </c>
      <c r="S4576" s="121">
        <v>15722.536187245352</v>
      </c>
      <c r="T4576" s="54">
        <v>14720.269835244204</v>
      </c>
      <c r="U4576" s="55">
        <v>0.96316247278743905</v>
      </c>
    </row>
    <row r="4577" spans="1:21" ht="13" x14ac:dyDescent="0.3">
      <c r="A4577" s="44" t="s">
        <v>2743</v>
      </c>
      <c r="B4577" s="44" t="s">
        <v>9074</v>
      </c>
      <c r="C4577" s="98" t="s">
        <v>1146</v>
      </c>
      <c r="D4577" s="98" t="s">
        <v>13130</v>
      </c>
      <c r="E4577" s="98" t="s">
        <v>438</v>
      </c>
      <c r="F4577" s="122">
        <v>1.0194986780973447</v>
      </c>
      <c r="G4577" s="122">
        <v>1.0275530249867575</v>
      </c>
      <c r="H4577" s="99">
        <v>6192.75</v>
      </c>
      <c r="I4577" s="53">
        <v>6313.5004387873314</v>
      </c>
      <c r="J4577" s="54">
        <v>5966.5033789724057</v>
      </c>
      <c r="K4577" s="55">
        <v>0.96346588817123346</v>
      </c>
      <c r="L4577" s="121">
        <v>6363.3789954867425</v>
      </c>
      <c r="M4577" s="54">
        <v>5957.6856509870076</v>
      </c>
      <c r="N4577" s="120">
        <v>0.96204200895999481</v>
      </c>
      <c r="O4577" s="123">
        <v>6245.0655562851971</v>
      </c>
      <c r="P4577" s="53">
        <v>6366.8360792640169</v>
      </c>
      <c r="Q4577" s="54">
        <v>6016.9549529643118</v>
      </c>
      <c r="R4577" s="55">
        <v>0.96347346536798018</v>
      </c>
      <c r="S4577" s="121">
        <v>6417.1360036014621</v>
      </c>
      <c r="T4577" s="54">
        <v>6008.0620847357222</v>
      </c>
      <c r="U4577" s="55">
        <v>0.96204948220103981</v>
      </c>
    </row>
    <row r="4578" spans="1:21" ht="13" x14ac:dyDescent="0.3">
      <c r="A4578" s="44" t="s">
        <v>2742</v>
      </c>
      <c r="B4578" s="44" t="s">
        <v>9073</v>
      </c>
      <c r="C4578" s="98" t="s">
        <v>1146</v>
      </c>
      <c r="D4578" s="98" t="s">
        <v>13130</v>
      </c>
      <c r="E4578" s="98" t="s">
        <v>438</v>
      </c>
      <c r="F4578" s="122">
        <v>1.0194986780973447</v>
      </c>
      <c r="G4578" s="122">
        <v>1.0275530249867575</v>
      </c>
      <c r="H4578" s="99">
        <v>7143.5</v>
      </c>
      <c r="I4578" s="53">
        <v>7282.788806988382</v>
      </c>
      <c r="J4578" s="54">
        <v>6882.5185721512062</v>
      </c>
      <c r="K4578" s="55">
        <v>0.96346588817123346</v>
      </c>
      <c r="L4578" s="121">
        <v>7340.3250339929018</v>
      </c>
      <c r="M4578" s="54">
        <v>6872.3470910057222</v>
      </c>
      <c r="N4578" s="120">
        <v>0.9620420089599947</v>
      </c>
      <c r="O4578" s="123">
        <v>7217.4667581958893</v>
      </c>
      <c r="P4578" s="53">
        <v>7358.1978191922371</v>
      </c>
      <c r="Q4578" s="54">
        <v>6953.8377086971959</v>
      </c>
      <c r="R4578" s="55">
        <v>0.96347346536798029</v>
      </c>
      <c r="S4578" s="121">
        <v>7416.3298001255525</v>
      </c>
      <c r="T4578" s="54">
        <v>6943.5601575255714</v>
      </c>
      <c r="U4578" s="55">
        <v>0.96204948220103959</v>
      </c>
    </row>
    <row r="4579" spans="1:21" ht="13" x14ac:dyDescent="0.3">
      <c r="A4579" s="44" t="s">
        <v>2741</v>
      </c>
      <c r="B4579" s="44" t="s">
        <v>9072</v>
      </c>
      <c r="C4579" s="98" t="s">
        <v>1146</v>
      </c>
      <c r="D4579" s="98" t="s">
        <v>13130</v>
      </c>
      <c r="E4579" s="98" t="s">
        <v>466</v>
      </c>
      <c r="F4579" s="122">
        <v>1.0182295160568302</v>
      </c>
      <c r="G4579" s="122">
        <v>1.0287417963181655</v>
      </c>
      <c r="H4579" s="99">
        <v>6555.75</v>
      </c>
      <c r="I4579" s="53">
        <v>6675.2581498895643</v>
      </c>
      <c r="J4579" s="54">
        <v>6308.3784808414694</v>
      </c>
      <c r="K4579" s="55">
        <v>0.96226648069884746</v>
      </c>
      <c r="L4579" s="121">
        <v>6744.174031212814</v>
      </c>
      <c r="M4579" s="54">
        <v>6314.2033315968465</v>
      </c>
      <c r="N4579" s="120">
        <v>0.96315499090063628</v>
      </c>
      <c r="O4579" s="123">
        <v>6609.6339904178521</v>
      </c>
      <c r="P4579" s="53">
        <v>6730.1244193759449</v>
      </c>
      <c r="Q4579" s="54">
        <v>6360.2792588169177</v>
      </c>
      <c r="R4579" s="55">
        <v>0.96227404846283016</v>
      </c>
      <c r="S4579" s="121">
        <v>6799.6067443080656</v>
      </c>
      <c r="T4579" s="54">
        <v>6366.1514184307671</v>
      </c>
      <c r="U4579" s="55">
        <v>0.96316247278743916</v>
      </c>
    </row>
    <row r="4580" spans="1:21" ht="13" x14ac:dyDescent="0.3">
      <c r="A4580" s="44" t="s">
        <v>2740</v>
      </c>
      <c r="B4580" s="44" t="s">
        <v>9071</v>
      </c>
      <c r="C4580" s="98" t="s">
        <v>1146</v>
      </c>
      <c r="D4580" s="98" t="s">
        <v>13130</v>
      </c>
      <c r="E4580" s="98" t="s">
        <v>438</v>
      </c>
      <c r="F4580" s="122">
        <v>1.0194986780973447</v>
      </c>
      <c r="G4580" s="122">
        <v>1.0275530249867575</v>
      </c>
      <c r="H4580" s="99">
        <v>7618.083333333333</v>
      </c>
      <c r="I4580" s="53">
        <v>7766.6258879687466</v>
      </c>
      <c r="J4580" s="54">
        <v>7339.7634249124703</v>
      </c>
      <c r="K4580" s="55">
        <v>0.96346588817123346</v>
      </c>
      <c r="L4580" s="121">
        <v>7827.984573767867</v>
      </c>
      <c r="M4580" s="54">
        <v>7328.9161944246525</v>
      </c>
      <c r="N4580" s="120">
        <v>0.9620420089599947</v>
      </c>
      <c r="O4580" s="123">
        <v>7700.6517798423429</v>
      </c>
      <c r="P4580" s="53">
        <v>7850.8043100372333</v>
      </c>
      <c r="Q4580" s="54">
        <v>7419.3736559168065</v>
      </c>
      <c r="R4580" s="55">
        <v>0.96347346536798018</v>
      </c>
      <c r="S4580" s="121">
        <v>7912.8280307466575</v>
      </c>
      <c r="T4580" s="54">
        <v>7408.4080574078407</v>
      </c>
      <c r="U4580" s="55">
        <v>0.9620494822010397</v>
      </c>
    </row>
    <row r="4581" spans="1:21" ht="13" x14ac:dyDescent="0.3">
      <c r="A4581" s="44" t="s">
        <v>2739</v>
      </c>
      <c r="B4581" s="44" t="s">
        <v>9070</v>
      </c>
      <c r="C4581" s="98" t="s">
        <v>1146</v>
      </c>
      <c r="D4581" s="98" t="s">
        <v>13130</v>
      </c>
      <c r="E4581" s="98" t="s">
        <v>438</v>
      </c>
      <c r="F4581" s="122">
        <v>1.0194986780973447</v>
      </c>
      <c r="G4581" s="122">
        <v>1.0275530249867575</v>
      </c>
      <c r="H4581" s="99">
        <v>4030.416666666667</v>
      </c>
      <c r="I4581" s="53">
        <v>4109.0044638481731</v>
      </c>
      <c r="J4581" s="54">
        <v>3883.1689734501424</v>
      </c>
      <c r="K4581" s="55">
        <v>0.96346588817123346</v>
      </c>
      <c r="L4581" s="121">
        <v>4141.4668377903772</v>
      </c>
      <c r="M4581" s="54">
        <v>3877.4301469458455</v>
      </c>
      <c r="N4581" s="120">
        <v>0.9620420089599947</v>
      </c>
      <c r="O4581" s="123">
        <v>4070.1948278724749</v>
      </c>
      <c r="P4581" s="53">
        <v>4149.5582466146379</v>
      </c>
      <c r="Q4581" s="54">
        <v>3921.5247155331231</v>
      </c>
      <c r="R4581" s="55">
        <v>0.96347346536798018</v>
      </c>
      <c r="S4581" s="121">
        <v>4182.3410076658165</v>
      </c>
      <c r="T4581" s="54">
        <v>3915.7288266120645</v>
      </c>
      <c r="U4581" s="55">
        <v>0.9620494822010397</v>
      </c>
    </row>
    <row r="4582" spans="1:21" ht="13" x14ac:dyDescent="0.3">
      <c r="A4582" s="44" t="s">
        <v>2738</v>
      </c>
      <c r="B4582" s="44" t="s">
        <v>9069</v>
      </c>
      <c r="C4582" s="98" t="s">
        <v>1146</v>
      </c>
      <c r="D4582" s="98" t="s">
        <v>13130</v>
      </c>
      <c r="E4582" s="98" t="s">
        <v>438</v>
      </c>
      <c r="F4582" s="122">
        <v>1.0194986780973447</v>
      </c>
      <c r="G4582" s="122">
        <v>1.0275530249867575</v>
      </c>
      <c r="H4582" s="99">
        <v>10739.666666666668</v>
      </c>
      <c r="I4582" s="53">
        <v>10949.075969872785</v>
      </c>
      <c r="J4582" s="54">
        <v>10347.302483662992</v>
      </c>
      <c r="K4582" s="55">
        <v>0.96346588817123346</v>
      </c>
      <c r="L4582" s="121">
        <v>11035.576970682781</v>
      </c>
      <c r="M4582" s="54">
        <v>10332.010495560691</v>
      </c>
      <c r="N4582" s="120">
        <v>0.9620420089599947</v>
      </c>
      <c r="O4582" s="123">
        <v>10842.271413274719</v>
      </c>
      <c r="P4582" s="53">
        <v>11053.681373406205</v>
      </c>
      <c r="Q4582" s="54">
        <v>10446.240811007981</v>
      </c>
      <c r="R4582" s="55">
        <v>0.96347346536798018</v>
      </c>
      <c r="S4582" s="121">
        <v>11141.008788437883</v>
      </c>
      <c r="T4582" s="54">
        <v>10430.801599024076</v>
      </c>
      <c r="U4582" s="55">
        <v>0.96204948220103959</v>
      </c>
    </row>
    <row r="4583" spans="1:21" ht="13" x14ac:dyDescent="0.3">
      <c r="A4583" s="44" t="s">
        <v>2737</v>
      </c>
      <c r="B4583" s="44" t="s">
        <v>9068</v>
      </c>
      <c r="C4583" s="98" t="s">
        <v>1146</v>
      </c>
      <c r="D4583" s="98" t="s">
        <v>13130</v>
      </c>
      <c r="E4583" s="98" t="s">
        <v>438</v>
      </c>
      <c r="F4583" s="122">
        <v>1.0194986780973447</v>
      </c>
      <c r="G4583" s="122">
        <v>1.0275530249867575</v>
      </c>
      <c r="H4583" s="99">
        <v>6617</v>
      </c>
      <c r="I4583" s="53">
        <v>6746.0227529701297</v>
      </c>
      <c r="J4583" s="54">
        <v>6375.2537820290518</v>
      </c>
      <c r="K4583" s="55">
        <v>0.96346588817123346</v>
      </c>
      <c r="L4583" s="121">
        <v>6799.3183663373748</v>
      </c>
      <c r="M4583" s="54">
        <v>6365.8319732882856</v>
      </c>
      <c r="N4583" s="120">
        <v>0.96204200895999481</v>
      </c>
      <c r="O4583" s="123">
        <v>6679.2492910810461</v>
      </c>
      <c r="P4583" s="53">
        <v>6809.4858229397532</v>
      </c>
      <c r="Q4583" s="54">
        <v>6435.2794605344807</v>
      </c>
      <c r="R4583" s="55">
        <v>0.96347346536798018</v>
      </c>
      <c r="S4583" s="121">
        <v>6863.2828136909848</v>
      </c>
      <c r="T4583" s="54">
        <v>6425.7683219761821</v>
      </c>
      <c r="U4583" s="55">
        <v>0.9620494822010397</v>
      </c>
    </row>
    <row r="4584" spans="1:21" ht="13" x14ac:dyDescent="0.3">
      <c r="A4584" s="44" t="s">
        <v>2736</v>
      </c>
      <c r="B4584" s="44" t="s">
        <v>9067</v>
      </c>
      <c r="C4584" s="98" t="s">
        <v>1146</v>
      </c>
      <c r="D4584" s="98" t="s">
        <v>13130</v>
      </c>
      <c r="E4584" s="98" t="s">
        <v>438</v>
      </c>
      <c r="F4584" s="122">
        <v>1.0194986780973447</v>
      </c>
      <c r="G4584" s="122">
        <v>1.0275530249867575</v>
      </c>
      <c r="H4584" s="99">
        <v>4703</v>
      </c>
      <c r="I4584" s="53">
        <v>4794.7022830918122</v>
      </c>
      <c r="J4584" s="54">
        <v>4531.1800720693109</v>
      </c>
      <c r="K4584" s="55">
        <v>0.96346588817123346</v>
      </c>
      <c r="L4584" s="121">
        <v>4832.5818765127206</v>
      </c>
      <c r="M4584" s="54">
        <v>4524.4835681388549</v>
      </c>
      <c r="N4584" s="120">
        <v>0.9620420089599947</v>
      </c>
      <c r="O4584" s="123">
        <v>4746.6020322397735</v>
      </c>
      <c r="P4584" s="53">
        <v>4839.1544973226191</v>
      </c>
      <c r="Q4584" s="54">
        <v>4573.2251087247514</v>
      </c>
      <c r="R4584" s="55">
        <v>0.96347346536798006</v>
      </c>
      <c r="S4584" s="121">
        <v>4877.3852766362697</v>
      </c>
      <c r="T4584" s="54">
        <v>4566.4660273306763</v>
      </c>
      <c r="U4584" s="55">
        <v>0.96204948220103959</v>
      </c>
    </row>
    <row r="4585" spans="1:21" ht="13" x14ac:dyDescent="0.3">
      <c r="A4585" s="44" t="s">
        <v>2735</v>
      </c>
      <c r="B4585" s="44" t="s">
        <v>9066</v>
      </c>
      <c r="C4585" s="98" t="s">
        <v>1146</v>
      </c>
      <c r="D4585" s="98" t="s">
        <v>13130</v>
      </c>
      <c r="E4585" s="98" t="s">
        <v>466</v>
      </c>
      <c r="F4585" s="122">
        <v>1.0182295160568302</v>
      </c>
      <c r="G4585" s="122">
        <v>1.0287417963181655</v>
      </c>
      <c r="H4585" s="99">
        <v>15059.333333333332</v>
      </c>
      <c r="I4585" s="53">
        <v>15333.85769213849</v>
      </c>
      <c r="J4585" s="54">
        <v>14491.09168833751</v>
      </c>
      <c r="K4585" s="55">
        <v>0.96226648069884757</v>
      </c>
      <c r="L4585" s="121">
        <v>15492.165624687359</v>
      </c>
      <c r="M4585" s="54">
        <v>14504.472059636313</v>
      </c>
      <c r="N4585" s="120">
        <v>0.96315499090063617</v>
      </c>
      <c r="O4585" s="123">
        <v>15204.963984796203</v>
      </c>
      <c r="P4585" s="53">
        <v>15482.143119900569</v>
      </c>
      <c r="Q4585" s="54">
        <v>14631.342250381369</v>
      </c>
      <c r="R4585" s="55">
        <v>0.96227404846283027</v>
      </c>
      <c r="S4585" s="121">
        <v>15641.981962672258</v>
      </c>
      <c r="T4585" s="54">
        <v>14644.850710240265</v>
      </c>
      <c r="U4585" s="55">
        <v>0.96316247278743916</v>
      </c>
    </row>
    <row r="4586" spans="1:21" ht="13" x14ac:dyDescent="0.3">
      <c r="A4586" s="44" t="s">
        <v>2734</v>
      </c>
      <c r="B4586" s="44" t="s">
        <v>9065</v>
      </c>
      <c r="C4586" s="98" t="s">
        <v>1146</v>
      </c>
      <c r="D4586" s="98" t="s">
        <v>13130</v>
      </c>
      <c r="E4586" s="98" t="s">
        <v>466</v>
      </c>
      <c r="F4586" s="122">
        <v>1.0182295160568302</v>
      </c>
      <c r="G4586" s="122">
        <v>1.0287417963181655</v>
      </c>
      <c r="H4586" s="99">
        <v>7338.2500000000009</v>
      </c>
      <c r="I4586" s="53">
        <v>7472.0227462040348</v>
      </c>
      <c r="J4586" s="54">
        <v>7061.3520019883181</v>
      </c>
      <c r="K4586" s="55">
        <v>0.96226648069884746</v>
      </c>
      <c r="L4586" s="121">
        <v>7549.164486831779</v>
      </c>
      <c r="M4586" s="54">
        <v>7067.8721119765951</v>
      </c>
      <c r="N4586" s="120">
        <v>0.96315499090063628</v>
      </c>
      <c r="O4586" s="123">
        <v>7398.7690619088071</v>
      </c>
      <c r="P4586" s="53">
        <v>7533.6450413236525</v>
      </c>
      <c r="Q4586" s="54">
        <v>7119.6434588445245</v>
      </c>
      <c r="R4586" s="55">
        <v>0.96227404846283027</v>
      </c>
      <c r="S4586" s="121">
        <v>7611.4229752913343</v>
      </c>
      <c r="T4586" s="54">
        <v>7126.2167052512877</v>
      </c>
      <c r="U4586" s="55">
        <v>0.96316247278743905</v>
      </c>
    </row>
    <row r="4587" spans="1:21" ht="13" x14ac:dyDescent="0.3">
      <c r="A4587" s="44" t="s">
        <v>2733</v>
      </c>
      <c r="B4587" s="44" t="s">
        <v>9064</v>
      </c>
      <c r="C4587" s="98" t="s">
        <v>1146</v>
      </c>
      <c r="D4587" s="98" t="s">
        <v>13130</v>
      </c>
      <c r="E4587" s="98" t="s">
        <v>438</v>
      </c>
      <c r="F4587" s="122">
        <v>1.0194986780973447</v>
      </c>
      <c r="G4587" s="122">
        <v>1.0275530249867575</v>
      </c>
      <c r="H4587" s="99">
        <v>3817.0000000000005</v>
      </c>
      <c r="I4587" s="53">
        <v>3891.4264542975652</v>
      </c>
      <c r="J4587" s="54">
        <v>3677.5492951495985</v>
      </c>
      <c r="K4587" s="55">
        <v>0.96346588817123346</v>
      </c>
      <c r="L4587" s="121">
        <v>3922.1698963744539</v>
      </c>
      <c r="M4587" s="54">
        <v>3672.1143482003004</v>
      </c>
      <c r="N4587" s="120">
        <v>0.9620420089599947</v>
      </c>
      <c r="O4587" s="123">
        <v>3856.1890999744078</v>
      </c>
      <c r="P4587" s="53">
        <v>3931.3796899172985</v>
      </c>
      <c r="Q4587" s="54">
        <v>3715.3358752665754</v>
      </c>
      <c r="R4587" s="55">
        <v>0.96347346536798018</v>
      </c>
      <c r="S4587" s="121">
        <v>3962.4387745996646</v>
      </c>
      <c r="T4587" s="54">
        <v>3709.844726899672</v>
      </c>
      <c r="U4587" s="55">
        <v>0.96204948220103959</v>
      </c>
    </row>
    <row r="4588" spans="1:21" ht="13" x14ac:dyDescent="0.3">
      <c r="A4588" s="44" t="s">
        <v>2732</v>
      </c>
      <c r="B4588" s="44" t="s">
        <v>9063</v>
      </c>
      <c r="C4588" s="98" t="s">
        <v>1146</v>
      </c>
      <c r="D4588" s="98" t="s">
        <v>13130</v>
      </c>
      <c r="E4588" s="98" t="s">
        <v>466</v>
      </c>
      <c r="F4588" s="122">
        <v>1.0182295160568302</v>
      </c>
      <c r="G4588" s="122">
        <v>1.0287417963181655</v>
      </c>
      <c r="H4588" s="99">
        <v>15405.583333333336</v>
      </c>
      <c r="I4588" s="53">
        <v>15686.419662073171</v>
      </c>
      <c r="J4588" s="54">
        <v>14824.276457279489</v>
      </c>
      <c r="K4588" s="55">
        <v>0.96226648069884757</v>
      </c>
      <c r="L4588" s="121">
        <v>15848.367471662528</v>
      </c>
      <c r="M4588" s="54">
        <v>14837.964475235663</v>
      </c>
      <c r="N4588" s="120">
        <v>0.96315499090063628</v>
      </c>
      <c r="O4588" s="123">
        <v>15545.584183587649</v>
      </c>
      <c r="P4588" s="53">
        <v>15828.972660075166</v>
      </c>
      <c r="Q4588" s="54">
        <v>14959.112228060629</v>
      </c>
      <c r="R4588" s="55">
        <v>0.96227404846283027</v>
      </c>
      <c r="S4588" s="121">
        <v>15992.392197839221</v>
      </c>
      <c r="T4588" s="54">
        <v>14972.923303189582</v>
      </c>
      <c r="U4588" s="55">
        <v>0.96316247278743905</v>
      </c>
    </row>
    <row r="4589" spans="1:21" ht="13" x14ac:dyDescent="0.3">
      <c r="A4589" s="44" t="s">
        <v>2731</v>
      </c>
      <c r="B4589" s="44" t="s">
        <v>9062</v>
      </c>
      <c r="C4589" s="98" t="s">
        <v>1146</v>
      </c>
      <c r="D4589" s="98" t="s">
        <v>13130</v>
      </c>
      <c r="E4589" s="98" t="s">
        <v>438</v>
      </c>
      <c r="F4589" s="122">
        <v>1.0194986780973447</v>
      </c>
      <c r="G4589" s="122">
        <v>1.0275530249867575</v>
      </c>
      <c r="H4589" s="99">
        <v>8642.8333333333339</v>
      </c>
      <c r="I4589" s="53">
        <v>8811.3571583490011</v>
      </c>
      <c r="J4589" s="54">
        <v>8327.0750938159435</v>
      </c>
      <c r="K4589" s="55">
        <v>0.96346588817123358</v>
      </c>
      <c r="L4589" s="121">
        <v>8880.9695361230479</v>
      </c>
      <c r="M4589" s="54">
        <v>8314.7687431064078</v>
      </c>
      <c r="N4589" s="120">
        <v>0.9620420089599947</v>
      </c>
      <c r="O4589" s="123">
        <v>8723.4940993009695</v>
      </c>
      <c r="P4589" s="53">
        <v>8893.5907026273253</v>
      </c>
      <c r="Q4589" s="54">
        <v>8404.8550899706315</v>
      </c>
      <c r="R4589" s="55">
        <v>0.96347346536798006</v>
      </c>
      <c r="S4589" s="121">
        <v>8963.8527501908411</v>
      </c>
      <c r="T4589" s="54">
        <v>8392.4329812163232</v>
      </c>
      <c r="U4589" s="55">
        <v>0.9620494822010397</v>
      </c>
    </row>
    <row r="4590" spans="1:21" ht="13" x14ac:dyDescent="0.3">
      <c r="A4590" s="44" t="s">
        <v>2730</v>
      </c>
      <c r="B4590" s="44" t="s">
        <v>9061</v>
      </c>
      <c r="C4590" s="98" t="s">
        <v>1146</v>
      </c>
      <c r="D4590" s="98" t="s">
        <v>13130</v>
      </c>
      <c r="E4590" s="98" t="s">
        <v>438</v>
      </c>
      <c r="F4590" s="122">
        <v>1.0194986780973447</v>
      </c>
      <c r="G4590" s="122">
        <v>1.0275530249867575</v>
      </c>
      <c r="H4590" s="99">
        <v>2321.7499999999995</v>
      </c>
      <c r="I4590" s="53">
        <v>2367.0210558725098</v>
      </c>
      <c r="J4590" s="54">
        <v>2236.9269258615609</v>
      </c>
      <c r="K4590" s="55">
        <v>0.96346588817123346</v>
      </c>
      <c r="L4590" s="121">
        <v>2385.7212357630037</v>
      </c>
      <c r="M4590" s="54">
        <v>2233.6210343028674</v>
      </c>
      <c r="N4590" s="120">
        <v>0.96204200895999481</v>
      </c>
      <c r="O4590" s="123">
        <v>2346.3756472540008</v>
      </c>
      <c r="P4590" s="53">
        <v>2392.1268706952555</v>
      </c>
      <c r="Q4590" s="54">
        <v>2260.6706759148497</v>
      </c>
      <c r="R4590" s="55">
        <v>0.96347346536798018</v>
      </c>
      <c r="S4590" s="121">
        <v>2411.0253940911098</v>
      </c>
      <c r="T4590" s="54">
        <v>2257.329476489841</v>
      </c>
      <c r="U4590" s="55">
        <v>0.96204948220103981</v>
      </c>
    </row>
    <row r="4591" spans="1:21" ht="13" x14ac:dyDescent="0.3">
      <c r="A4591" s="44" t="s">
        <v>2729</v>
      </c>
      <c r="B4591" s="44" t="s">
        <v>9060</v>
      </c>
      <c r="C4591" s="98" t="s">
        <v>1146</v>
      </c>
      <c r="D4591" s="98" t="s">
        <v>13130</v>
      </c>
      <c r="E4591" s="98" t="s">
        <v>466</v>
      </c>
      <c r="F4591" s="122">
        <v>1.0182295160568302</v>
      </c>
      <c r="G4591" s="122">
        <v>1.0287417963181655</v>
      </c>
      <c r="H4591" s="99">
        <v>5495.1666666666661</v>
      </c>
      <c r="I4591" s="53">
        <v>5595.3408956516241</v>
      </c>
      <c r="J4591" s="54">
        <v>5287.8146891869501</v>
      </c>
      <c r="K4591" s="55">
        <v>0.96226648069884757</v>
      </c>
      <c r="L4591" s="121">
        <v>5653.1076277343718</v>
      </c>
      <c r="M4591" s="54">
        <v>5292.6972008308121</v>
      </c>
      <c r="N4591" s="120">
        <v>0.96315499090063617</v>
      </c>
      <c r="O4591" s="123">
        <v>5539.4723713349658</v>
      </c>
      <c r="P4591" s="53">
        <v>5640.4542718745843</v>
      </c>
      <c r="Q4591" s="54">
        <v>5330.4905051124924</v>
      </c>
      <c r="R4591" s="55">
        <v>0.96227404846283027</v>
      </c>
      <c r="S4591" s="121">
        <v>5698.6867579419804</v>
      </c>
      <c r="T4591" s="54">
        <v>5335.4119071126843</v>
      </c>
      <c r="U4591" s="55">
        <v>0.96316247278743905</v>
      </c>
    </row>
    <row r="4592" spans="1:21" ht="13" x14ac:dyDescent="0.3">
      <c r="A4592" s="44" t="s">
        <v>2728</v>
      </c>
      <c r="B4592" s="44" t="s">
        <v>9059</v>
      </c>
      <c r="C4592" s="98" t="s">
        <v>1146</v>
      </c>
      <c r="D4592" s="98" t="s">
        <v>13130</v>
      </c>
      <c r="E4592" s="98" t="s">
        <v>466</v>
      </c>
      <c r="F4592" s="122">
        <v>1.0182295160568302</v>
      </c>
      <c r="G4592" s="122">
        <v>1.0287417963181655</v>
      </c>
      <c r="H4592" s="99">
        <v>7599.0000000000009</v>
      </c>
      <c r="I4592" s="53">
        <v>7737.5260925158536</v>
      </c>
      <c r="J4592" s="54">
        <v>7312.262986830543</v>
      </c>
      <c r="K4592" s="55">
        <v>0.96226648069884746</v>
      </c>
      <c r="L4592" s="121">
        <v>7817.4089102217413</v>
      </c>
      <c r="M4592" s="54">
        <v>7319.014775853936</v>
      </c>
      <c r="N4592" s="120">
        <v>0.96315499090063628</v>
      </c>
      <c r="O4592" s="123">
        <v>7663.5497548295225</v>
      </c>
      <c r="P4592" s="53">
        <v>7803.2525581375048</v>
      </c>
      <c r="Q4592" s="54">
        <v>7374.4350481761348</v>
      </c>
      <c r="R4592" s="55">
        <v>0.96227404846283027</v>
      </c>
      <c r="S4592" s="121">
        <v>7883.8139409569603</v>
      </c>
      <c r="T4592" s="54">
        <v>7381.2435321911762</v>
      </c>
      <c r="U4592" s="55">
        <v>0.96316247278743916</v>
      </c>
    </row>
    <row r="4593" spans="1:21" ht="13" x14ac:dyDescent="0.3">
      <c r="A4593" s="44" t="s">
        <v>2727</v>
      </c>
      <c r="B4593" s="44" t="s">
        <v>9058</v>
      </c>
      <c r="C4593" s="98" t="s">
        <v>1146</v>
      </c>
      <c r="D4593" s="98" t="s">
        <v>13130</v>
      </c>
      <c r="E4593" s="98" t="s">
        <v>438</v>
      </c>
      <c r="F4593" s="122">
        <v>1.0194986780973447</v>
      </c>
      <c r="G4593" s="122">
        <v>1.0275530249867575</v>
      </c>
      <c r="H4593" s="99">
        <v>2935</v>
      </c>
      <c r="I4593" s="53">
        <v>2992.228620215707</v>
      </c>
      <c r="J4593" s="54">
        <v>2827.7723817825704</v>
      </c>
      <c r="K4593" s="55">
        <v>0.96346588817123358</v>
      </c>
      <c r="L4593" s="121">
        <v>3015.8681283361334</v>
      </c>
      <c r="M4593" s="54">
        <v>2823.5932962975849</v>
      </c>
      <c r="N4593" s="120">
        <v>0.96204200895999481</v>
      </c>
      <c r="O4593" s="123">
        <v>2967.1496137770118</v>
      </c>
      <c r="P4593" s="53">
        <v>3025.0051089627104</v>
      </c>
      <c r="Q4593" s="54">
        <v>2858.7699206510015</v>
      </c>
      <c r="R4593" s="55">
        <v>0.96347346536798018</v>
      </c>
      <c r="S4593" s="121">
        <v>3048.9035612248576</v>
      </c>
      <c r="T4593" s="54">
        <v>2854.544749547189</v>
      </c>
      <c r="U4593" s="55">
        <v>0.96204948220103959</v>
      </c>
    </row>
    <row r="4594" spans="1:21" ht="13" x14ac:dyDescent="0.3">
      <c r="A4594" s="44" t="s">
        <v>2726</v>
      </c>
      <c r="B4594" s="44" t="s">
        <v>9057</v>
      </c>
      <c r="C4594" s="98" t="s">
        <v>1079</v>
      </c>
      <c r="D4594" s="98" t="s">
        <v>13130</v>
      </c>
      <c r="E4594" s="98" t="s">
        <v>292</v>
      </c>
      <c r="F4594" s="122">
        <v>1.0196044395180941</v>
      </c>
      <c r="G4594" s="122">
        <v>1.0263407116445271</v>
      </c>
      <c r="H4594" s="99">
        <v>12066.583333333332</v>
      </c>
      <c r="I4594" s="53">
        <v>12303.141936481708</v>
      </c>
      <c r="J4594" s="54">
        <v>11626.94746721121</v>
      </c>
      <c r="K4594" s="55">
        <v>0.96356583682576902</v>
      </c>
      <c r="L4594" s="121">
        <v>12384.425725451321</v>
      </c>
      <c r="M4594" s="54">
        <v>11594.864221126276</v>
      </c>
      <c r="N4594" s="120">
        <v>0.96090698591506385</v>
      </c>
      <c r="O4594" s="123">
        <v>12173.480966511586</v>
      </c>
      <c r="P4594" s="53">
        <v>12412.135237844232</v>
      </c>
      <c r="Q4594" s="54">
        <v>11730.042625008626</v>
      </c>
      <c r="R4594" s="55">
        <v>0.96357341480856384</v>
      </c>
      <c r="S4594" s="121">
        <v>12494.139118360607</v>
      </c>
      <c r="T4594" s="54">
        <v>11697.673771649383</v>
      </c>
      <c r="U4594" s="55">
        <v>0.96091445033913336</v>
      </c>
    </row>
    <row r="4595" spans="1:21" ht="13" x14ac:dyDescent="0.3">
      <c r="A4595" s="44" t="s">
        <v>2725</v>
      </c>
      <c r="B4595" s="44" t="s">
        <v>9056</v>
      </c>
      <c r="C4595" s="98" t="s">
        <v>1079</v>
      </c>
      <c r="D4595" s="98" t="s">
        <v>13130</v>
      </c>
      <c r="E4595" s="98" t="s">
        <v>465</v>
      </c>
      <c r="F4595" s="122">
        <v>1.0257460833345444</v>
      </c>
      <c r="G4595" s="122">
        <v>1.0270770002713467</v>
      </c>
      <c r="H4595" s="99">
        <v>9246.3333333333358</v>
      </c>
      <c r="I4595" s="53">
        <v>9484.3902018723111</v>
      </c>
      <c r="J4595" s="54">
        <v>8963.1174869821043</v>
      </c>
      <c r="K4595" s="55">
        <v>0.96936992901497188</v>
      </c>
      <c r="L4595" s="121">
        <v>9496.6963035089648</v>
      </c>
      <c r="M4595" s="54">
        <v>8891.2402261951029</v>
      </c>
      <c r="N4595" s="120">
        <v>0.96159633290981295</v>
      </c>
      <c r="O4595" s="123">
        <v>9345.3767955644653</v>
      </c>
      <c r="P4595" s="53">
        <v>9585.9836453357857</v>
      </c>
      <c r="Q4595" s="54">
        <v>9059.1984866218609</v>
      </c>
      <c r="R4595" s="55">
        <v>0.96937755264416614</v>
      </c>
      <c r="S4595" s="121">
        <v>9598.4215655938024</v>
      </c>
      <c r="T4595" s="54">
        <v>8986.5498641744689</v>
      </c>
      <c r="U4595" s="55">
        <v>0.96160380268880075</v>
      </c>
    </row>
    <row r="4596" spans="1:21" ht="13" x14ac:dyDescent="0.3">
      <c r="A4596" s="44" t="s">
        <v>2724</v>
      </c>
      <c r="B4596" s="44" t="s">
        <v>9055</v>
      </c>
      <c r="C4596" s="98" t="s">
        <v>1079</v>
      </c>
      <c r="D4596" s="98" t="s">
        <v>13130</v>
      </c>
      <c r="E4596" s="98" t="s">
        <v>289</v>
      </c>
      <c r="F4596" s="122">
        <v>1.0258336237599288</v>
      </c>
      <c r="G4596" s="122">
        <v>1.0268008757854155</v>
      </c>
      <c r="H4596" s="99">
        <v>5183</v>
      </c>
      <c r="I4596" s="53">
        <v>5316.895671947711</v>
      </c>
      <c r="J4596" s="54">
        <v>5024.6731270383889</v>
      </c>
      <c r="K4596" s="55">
        <v>0.96945265812046866</v>
      </c>
      <c r="L4596" s="121">
        <v>5321.9089391958087</v>
      </c>
      <c r="M4596" s="54">
        <v>4982.6138825605349</v>
      </c>
      <c r="N4596" s="120">
        <v>0.96133781257197282</v>
      </c>
      <c r="O4596" s="123">
        <v>5235.5074961923419</v>
      </c>
      <c r="P4596" s="53">
        <v>5370.7596270412614</v>
      </c>
      <c r="Q4596" s="54">
        <v>5075.616575767448</v>
      </c>
      <c r="R4596" s="55">
        <v>0.96946028240028714</v>
      </c>
      <c r="S4596" s="121">
        <v>5375.8236822714043</v>
      </c>
      <c r="T4596" s="54">
        <v>5033.1304216635845</v>
      </c>
      <c r="U4596" s="55">
        <v>0.9613452803427478</v>
      </c>
    </row>
    <row r="4597" spans="1:21" ht="13" x14ac:dyDescent="0.3">
      <c r="A4597" s="44" t="s">
        <v>2723</v>
      </c>
      <c r="B4597" s="44" t="s">
        <v>9054</v>
      </c>
      <c r="C4597" s="98" t="s">
        <v>1079</v>
      </c>
      <c r="D4597" s="98" t="s">
        <v>13130</v>
      </c>
      <c r="E4597" s="98" t="s">
        <v>290</v>
      </c>
      <c r="F4597" s="122">
        <v>1.0306132497177807</v>
      </c>
      <c r="G4597" s="122">
        <v>1.0352514228202805</v>
      </c>
      <c r="H4597" s="99">
        <v>30788.5</v>
      </c>
      <c r="I4597" s="53">
        <v>31731.03603893589</v>
      </c>
      <c r="J4597" s="54">
        <v>29987.062736463602</v>
      </c>
      <c r="K4597" s="55">
        <v>0.97396959047902953</v>
      </c>
      <c r="L4597" s="121">
        <v>31873.838431502205</v>
      </c>
      <c r="M4597" s="54">
        <v>29841.741313840081</v>
      </c>
      <c r="N4597" s="120">
        <v>0.96924960013771633</v>
      </c>
      <c r="O4597" s="123">
        <v>31090.786162533601</v>
      </c>
      <c r="P4597" s="53">
        <v>32042.576163249363</v>
      </c>
      <c r="Q4597" s="54">
        <v>30281.718415701111</v>
      </c>
      <c r="R4597" s="55">
        <v>0.97397725028235316</v>
      </c>
      <c r="S4597" s="121">
        <v>32186.780611364</v>
      </c>
      <c r="T4597" s="54">
        <v>30134.966145693805</v>
      </c>
      <c r="U4597" s="55">
        <v>0.96925712936806918</v>
      </c>
    </row>
    <row r="4598" spans="1:21" ht="13" x14ac:dyDescent="0.3">
      <c r="A4598" s="44" t="s">
        <v>2722</v>
      </c>
      <c r="B4598" s="44" t="s">
        <v>7617</v>
      </c>
      <c r="C4598" s="98" t="s">
        <v>1079</v>
      </c>
      <c r="D4598" s="98" t="s">
        <v>13130</v>
      </c>
      <c r="E4598" s="98" t="s">
        <v>289</v>
      </c>
      <c r="F4598" s="122">
        <v>1.0258336237599288</v>
      </c>
      <c r="G4598" s="122">
        <v>1.0268008757854155</v>
      </c>
      <c r="H4598" s="99">
        <v>7542.9166666666661</v>
      </c>
      <c r="I4598" s="53">
        <v>7737.7775378858287</v>
      </c>
      <c r="J4598" s="54">
        <v>7312.5006124811835</v>
      </c>
      <c r="K4598" s="55">
        <v>0.96945265812046855</v>
      </c>
      <c r="L4598" s="121">
        <v>7745.0734393097391</v>
      </c>
      <c r="M4598" s="54">
        <v>7251.2910087460086</v>
      </c>
      <c r="N4598" s="120">
        <v>0.96133781257197271</v>
      </c>
      <c r="O4598" s="123">
        <v>7608.6088668532502</v>
      </c>
      <c r="P4598" s="53">
        <v>7805.1668056559956</v>
      </c>
      <c r="Q4598" s="54">
        <v>7376.2441007328816</v>
      </c>
      <c r="R4598" s="55">
        <v>0.96946028240028725</v>
      </c>
      <c r="S4598" s="121">
        <v>7812.5262479935946</v>
      </c>
      <c r="T4598" s="54">
        <v>7314.5002241233542</v>
      </c>
      <c r="U4598" s="55">
        <v>0.9613452803427478</v>
      </c>
    </row>
    <row r="4599" spans="1:21" ht="13" x14ac:dyDescent="0.3">
      <c r="A4599" s="44" t="s">
        <v>2721</v>
      </c>
      <c r="B4599" s="44" t="s">
        <v>9053</v>
      </c>
      <c r="C4599" s="98" t="s">
        <v>1079</v>
      </c>
      <c r="D4599" s="98" t="s">
        <v>13130</v>
      </c>
      <c r="E4599" s="98" t="s">
        <v>288</v>
      </c>
      <c r="F4599" s="122">
        <v>1.016583140971492</v>
      </c>
      <c r="G4599" s="122">
        <v>1.0247958130893813</v>
      </c>
      <c r="H4599" s="99">
        <v>10979.166666666664</v>
      </c>
      <c r="I4599" s="53">
        <v>11161.235735249504</v>
      </c>
      <c r="J4599" s="54">
        <v>10547.801710561807</v>
      </c>
      <c r="K4599" s="55">
        <v>0.96071059223333366</v>
      </c>
      <c r="L4599" s="121">
        <v>11251.404031210495</v>
      </c>
      <c r="M4599" s="54">
        <v>10534.077633556502</v>
      </c>
      <c r="N4599" s="120">
        <v>0.95946058142450141</v>
      </c>
      <c r="O4599" s="123">
        <v>11096.384488141844</v>
      </c>
      <c r="P4599" s="53">
        <v>11280.397396382579</v>
      </c>
      <c r="Q4599" s="54">
        <v>10660.497952291529</v>
      </c>
      <c r="R4599" s="55">
        <v>0.9607181477610004</v>
      </c>
      <c r="S4599" s="121">
        <v>11371.52836387772</v>
      </c>
      <c r="T4599" s="54">
        <v>10646.626216144889</v>
      </c>
      <c r="U4599" s="55">
        <v>0.95946803461275243</v>
      </c>
    </row>
    <row r="4600" spans="1:21" ht="13" x14ac:dyDescent="0.3">
      <c r="A4600" s="44" t="s">
        <v>2720</v>
      </c>
      <c r="B4600" s="44" t="s">
        <v>9052</v>
      </c>
      <c r="C4600" s="98" t="s">
        <v>1079</v>
      </c>
      <c r="D4600" s="98" t="s">
        <v>13130</v>
      </c>
      <c r="E4600" s="98" t="s">
        <v>291</v>
      </c>
      <c r="F4600" s="122">
        <v>1.031803673346454</v>
      </c>
      <c r="G4600" s="122">
        <v>1.0333270008228519</v>
      </c>
      <c r="H4600" s="99">
        <v>10521</v>
      </c>
      <c r="I4600" s="53">
        <v>10855.606447278042</v>
      </c>
      <c r="J4600" s="54">
        <v>10258.970150783707</v>
      </c>
      <c r="K4600" s="55">
        <v>0.97509458709093311</v>
      </c>
      <c r="L4600" s="121">
        <v>10871.633375657224</v>
      </c>
      <c r="M4600" s="54">
        <v>10178.519024386693</v>
      </c>
      <c r="N4600" s="120">
        <v>0.96744786849032338</v>
      </c>
      <c r="O4600" s="123">
        <v>10609.491499370124</v>
      </c>
      <c r="P4600" s="53">
        <v>10946.912301388071</v>
      </c>
      <c r="Q4600" s="54">
        <v>10345.33909330942</v>
      </c>
      <c r="R4600" s="55">
        <v>0.97510225574181508</v>
      </c>
      <c r="S4600" s="121">
        <v>10963.074031299673</v>
      </c>
      <c r="T4600" s="54">
        <v>10264.209669646429</v>
      </c>
      <c r="U4600" s="55">
        <v>0.96745538372463991</v>
      </c>
    </row>
    <row r="4601" spans="1:21" ht="13" x14ac:dyDescent="0.3">
      <c r="A4601" s="44" t="s">
        <v>2719</v>
      </c>
      <c r="B4601" s="44" t="s">
        <v>9051</v>
      </c>
      <c r="C4601" s="98" t="s">
        <v>1079</v>
      </c>
      <c r="D4601" s="98" t="s">
        <v>13130</v>
      </c>
      <c r="E4601" s="98" t="s">
        <v>286</v>
      </c>
      <c r="F4601" s="122">
        <v>1.0262719649733354</v>
      </c>
      <c r="G4601" s="122">
        <v>1.0267684902302638</v>
      </c>
      <c r="H4601" s="99">
        <v>8008.3333333333339</v>
      </c>
      <c r="I4601" s="53">
        <v>8218.7279861614625</v>
      </c>
      <c r="J4601" s="54">
        <v>7767.0174851062911</v>
      </c>
      <c r="K4601" s="55">
        <v>0.96986690760952643</v>
      </c>
      <c r="L4601" s="121">
        <v>8222.7043259273632</v>
      </c>
      <c r="M4601" s="54">
        <v>7698.4708296694926</v>
      </c>
      <c r="N4601" s="120">
        <v>0.96130749173812591</v>
      </c>
      <c r="O4601" s="123">
        <v>8085.8665771138149</v>
      </c>
      <c r="P4601" s="53">
        <v>8298.2981806068128</v>
      </c>
      <c r="Q4601" s="54">
        <v>7842.2760877406918</v>
      </c>
      <c r="R4601" s="55">
        <v>0.96987453514721844</v>
      </c>
      <c r="S4601" s="121">
        <v>8302.3130175865026</v>
      </c>
      <c r="T4601" s="54">
        <v>7773.0644992680363</v>
      </c>
      <c r="U4601" s="55">
        <v>0.96131495927336574</v>
      </c>
    </row>
    <row r="4602" spans="1:21" ht="13" x14ac:dyDescent="0.3">
      <c r="A4602" s="44" t="s">
        <v>2718</v>
      </c>
      <c r="B4602" s="44" t="s">
        <v>9050</v>
      </c>
      <c r="C4602" s="98" t="s">
        <v>1079</v>
      </c>
      <c r="D4602" s="98" t="s">
        <v>13130</v>
      </c>
      <c r="E4602" s="98" t="s">
        <v>286</v>
      </c>
      <c r="F4602" s="122">
        <v>1.0262719649733354</v>
      </c>
      <c r="G4602" s="122">
        <v>1.0267684902302638</v>
      </c>
      <c r="H4602" s="99">
        <v>8182.5833333333339</v>
      </c>
      <c r="I4602" s="53">
        <v>8397.5558760580661</v>
      </c>
      <c r="J4602" s="54">
        <v>7936.0167937572505</v>
      </c>
      <c r="K4602" s="55">
        <v>0.96986690760952632</v>
      </c>
      <c r="L4602" s="121">
        <v>8401.6187353499863</v>
      </c>
      <c r="M4602" s="54">
        <v>7865.9786601048609</v>
      </c>
      <c r="N4602" s="120">
        <v>0.96130749173812591</v>
      </c>
      <c r="O4602" s="123">
        <v>8258.6327482551769</v>
      </c>
      <c r="P4602" s="53">
        <v>8475.6032585449775</v>
      </c>
      <c r="Q4602" s="54">
        <v>8009.8375976655843</v>
      </c>
      <c r="R4602" s="55">
        <v>0.96987453514721833</v>
      </c>
      <c r="S4602" s="121">
        <v>8479.7038782921827</v>
      </c>
      <c r="T4602" s="54">
        <v>7939.1472040426106</v>
      </c>
      <c r="U4602" s="55">
        <v>0.96131495927336585</v>
      </c>
    </row>
    <row r="4603" spans="1:21" ht="13" x14ac:dyDescent="0.3">
      <c r="A4603" s="44" t="s">
        <v>2717</v>
      </c>
      <c r="B4603" s="44" t="s">
        <v>9049</v>
      </c>
      <c r="C4603" s="98" t="s">
        <v>1079</v>
      </c>
      <c r="D4603" s="98" t="s">
        <v>13130</v>
      </c>
      <c r="E4603" s="98" t="s">
        <v>291</v>
      </c>
      <c r="F4603" s="122">
        <v>1.031803673346454</v>
      </c>
      <c r="G4603" s="122">
        <v>1.0333270008228519</v>
      </c>
      <c r="H4603" s="99">
        <v>4612.5</v>
      </c>
      <c r="I4603" s="53">
        <v>4759.1944433105191</v>
      </c>
      <c r="J4603" s="54">
        <v>4497.6237829569291</v>
      </c>
      <c r="K4603" s="55">
        <v>0.97509458709093311</v>
      </c>
      <c r="L4603" s="121">
        <v>4766.2207912954045</v>
      </c>
      <c r="M4603" s="54">
        <v>4462.3532934116165</v>
      </c>
      <c r="N4603" s="120">
        <v>0.96744786849032338</v>
      </c>
      <c r="O4603" s="123">
        <v>4659.4408698856632</v>
      </c>
      <c r="P4603" s="53">
        <v>4807.6282052886245</v>
      </c>
      <c r="Q4603" s="54">
        <v>4543.4313027211156</v>
      </c>
      <c r="R4603" s="55">
        <v>0.97510225574181508</v>
      </c>
      <c r="S4603" s="121">
        <v>4814.7260595903726</v>
      </c>
      <c r="T4603" s="54">
        <v>4507.8011547175047</v>
      </c>
      <c r="U4603" s="55">
        <v>0.96745538372464002</v>
      </c>
    </row>
    <row r="4604" spans="1:21" ht="13" x14ac:dyDescent="0.3">
      <c r="A4604" s="44" t="s">
        <v>2716</v>
      </c>
      <c r="B4604" s="44" t="s">
        <v>9048</v>
      </c>
      <c r="C4604" s="98" t="s">
        <v>1079</v>
      </c>
      <c r="D4604" s="98" t="s">
        <v>13130</v>
      </c>
      <c r="E4604" s="98" t="s">
        <v>465</v>
      </c>
      <c r="F4604" s="122">
        <v>1.0257460833345444</v>
      </c>
      <c r="G4604" s="122">
        <v>1.0270770002713467</v>
      </c>
      <c r="H4604" s="99">
        <v>9906.3333333333321</v>
      </c>
      <c r="I4604" s="53">
        <v>10161.382616873107</v>
      </c>
      <c r="J4604" s="54">
        <v>9602.9016401319823</v>
      </c>
      <c r="K4604" s="55">
        <v>0.96936992901497188</v>
      </c>
      <c r="L4604" s="121">
        <v>10174.56712368805</v>
      </c>
      <c r="M4604" s="54">
        <v>9525.8938059155771</v>
      </c>
      <c r="N4604" s="120">
        <v>0.96159633290981306</v>
      </c>
      <c r="O4604" s="123">
        <v>9987.8951170180371</v>
      </c>
      <c r="P4604" s="53">
        <v>10245.044297037473</v>
      </c>
      <c r="Q4604" s="54">
        <v>9682.0413246015614</v>
      </c>
      <c r="R4604" s="55">
        <v>0.96937755264416603</v>
      </c>
      <c r="S4604" s="121">
        <v>10258.337355811716</v>
      </c>
      <c r="T4604" s="54">
        <v>9604.3979253814468</v>
      </c>
      <c r="U4604" s="55">
        <v>0.96160380268880052</v>
      </c>
    </row>
    <row r="4605" spans="1:21" ht="13" x14ac:dyDescent="0.3">
      <c r="A4605" s="44" t="s">
        <v>2715</v>
      </c>
      <c r="B4605" s="44" t="s">
        <v>9047</v>
      </c>
      <c r="C4605" s="98" t="s">
        <v>1079</v>
      </c>
      <c r="D4605" s="98" t="s">
        <v>13130</v>
      </c>
      <c r="E4605" s="98" t="s">
        <v>289</v>
      </c>
      <c r="F4605" s="122">
        <v>1.0258336237599288</v>
      </c>
      <c r="G4605" s="122">
        <v>1.0268008757854155</v>
      </c>
      <c r="H4605" s="99">
        <v>7685.75</v>
      </c>
      <c r="I4605" s="53">
        <v>7884.3007738128726</v>
      </c>
      <c r="J4605" s="54">
        <v>7450.9707671493916</v>
      </c>
      <c r="K4605" s="55">
        <v>0.96945265812046866</v>
      </c>
      <c r="L4605" s="121">
        <v>7891.7348310677571</v>
      </c>
      <c r="M4605" s="54">
        <v>7388.6020929750403</v>
      </c>
      <c r="N4605" s="120">
        <v>0.96133781257197282</v>
      </c>
      <c r="O4605" s="123">
        <v>7759.6190064782986</v>
      </c>
      <c r="P4605" s="53">
        <v>7960.0780844120518</v>
      </c>
      <c r="Q4605" s="54">
        <v>7522.6424333390878</v>
      </c>
      <c r="R4605" s="55">
        <v>0.96946028240028725</v>
      </c>
      <c r="S4605" s="121">
        <v>7967.5835916130727</v>
      </c>
      <c r="T4605" s="54">
        <v>7459.6731091357951</v>
      </c>
      <c r="U4605" s="55">
        <v>0.96134528034274791</v>
      </c>
    </row>
    <row r="4606" spans="1:21" ht="13" x14ac:dyDescent="0.3">
      <c r="A4606" s="44" t="s">
        <v>2714</v>
      </c>
      <c r="B4606" s="44" t="s">
        <v>8507</v>
      </c>
      <c r="C4606" s="98" t="s">
        <v>1079</v>
      </c>
      <c r="D4606" s="98" t="s">
        <v>13130</v>
      </c>
      <c r="E4606" s="98" t="s">
        <v>288</v>
      </c>
      <c r="F4606" s="122">
        <v>1.016583140971492</v>
      </c>
      <c r="G4606" s="122">
        <v>1.0247958130893813</v>
      </c>
      <c r="H4606" s="99">
        <v>7286.25</v>
      </c>
      <c r="I4606" s="53">
        <v>7407.0789109035341</v>
      </c>
      <c r="J4606" s="54">
        <v>6999.9775526601279</v>
      </c>
      <c r="K4606" s="55">
        <v>0.96071059223333377</v>
      </c>
      <c r="L4606" s="121">
        <v>7466.9184931225045</v>
      </c>
      <c r="M4606" s="54">
        <v>6990.8696614042738</v>
      </c>
      <c r="N4606" s="120">
        <v>0.95946058142450141</v>
      </c>
      <c r="O4606" s="123">
        <v>7361.492670443864</v>
      </c>
      <c r="P4606" s="53">
        <v>7483.5693411584398</v>
      </c>
      <c r="Q4606" s="54">
        <v>7072.3196031050093</v>
      </c>
      <c r="R4606" s="55">
        <v>0.9607181477610004</v>
      </c>
      <c r="S4606" s="121">
        <v>7544.0268667590399</v>
      </c>
      <c r="T4606" s="54">
        <v>7063.1169043269556</v>
      </c>
      <c r="U4606" s="55">
        <v>0.95946803461275232</v>
      </c>
    </row>
    <row r="4607" spans="1:21" ht="13" x14ac:dyDescent="0.3">
      <c r="A4607" s="44" t="s">
        <v>2713</v>
      </c>
      <c r="B4607" s="44" t="s">
        <v>9046</v>
      </c>
      <c r="C4607" s="98" t="s">
        <v>1079</v>
      </c>
      <c r="D4607" s="98" t="s">
        <v>13130</v>
      </c>
      <c r="E4607" s="98" t="s">
        <v>289</v>
      </c>
      <c r="F4607" s="122">
        <v>1.0258336237599288</v>
      </c>
      <c r="G4607" s="122">
        <v>1.0268008757854155</v>
      </c>
      <c r="H4607" s="99">
        <v>4773.5</v>
      </c>
      <c r="I4607" s="53">
        <v>4896.8168030180204</v>
      </c>
      <c r="J4607" s="54">
        <v>4627.6822635380568</v>
      </c>
      <c r="K4607" s="55">
        <v>0.96945265812046855</v>
      </c>
      <c r="L4607" s="121">
        <v>4901.433980561681</v>
      </c>
      <c r="M4607" s="54">
        <v>4588.9460483123121</v>
      </c>
      <c r="N4607" s="120">
        <v>0.96133781257197282</v>
      </c>
      <c r="O4607" s="123">
        <v>4822.5504816550647</v>
      </c>
      <c r="P4607" s="53">
        <v>4947.1344363614053</v>
      </c>
      <c r="Q4607" s="54">
        <v>4675.2711518349606</v>
      </c>
      <c r="R4607" s="55">
        <v>0.96946028240028737</v>
      </c>
      <c r="S4607" s="121">
        <v>4951.7990580827973</v>
      </c>
      <c r="T4607" s="54">
        <v>4636.136144753742</v>
      </c>
      <c r="U4607" s="55">
        <v>0.96134528034274791</v>
      </c>
    </row>
    <row r="4608" spans="1:21" ht="13" x14ac:dyDescent="0.3">
      <c r="A4608" s="44" t="s">
        <v>2712</v>
      </c>
      <c r="B4608" s="44" t="s">
        <v>9045</v>
      </c>
      <c r="C4608" s="98" t="s">
        <v>1079</v>
      </c>
      <c r="D4608" s="98" t="s">
        <v>13130</v>
      </c>
      <c r="E4608" s="98" t="s">
        <v>288</v>
      </c>
      <c r="F4608" s="122">
        <v>1.016583140971492</v>
      </c>
      <c r="G4608" s="122">
        <v>1.0247958130893813</v>
      </c>
      <c r="H4608" s="99">
        <v>8617.9166666666679</v>
      </c>
      <c r="I4608" s="53">
        <v>8760.8287936305715</v>
      </c>
      <c r="J4608" s="54">
        <v>8279.3238246508499</v>
      </c>
      <c r="K4608" s="55">
        <v>0.96071059223333355</v>
      </c>
      <c r="L4608" s="121">
        <v>8831.6049175531989</v>
      </c>
      <c r="M4608" s="54">
        <v>8268.5513356679039</v>
      </c>
      <c r="N4608" s="120">
        <v>0.95946058142450164</v>
      </c>
      <c r="O4608" s="123">
        <v>8705.6887243379279</v>
      </c>
      <c r="P4608" s="53">
        <v>8850.0563877075529</v>
      </c>
      <c r="Q4608" s="54">
        <v>8363.7131462297602</v>
      </c>
      <c r="R4608" s="55">
        <v>0.9607181477610004</v>
      </c>
      <c r="S4608" s="121">
        <v>8921.5533547609448</v>
      </c>
      <c r="T4608" s="54">
        <v>8352.8300502909115</v>
      </c>
      <c r="U4608" s="55">
        <v>0.95946803461275243</v>
      </c>
    </row>
    <row r="4609" spans="1:21" ht="13" x14ac:dyDescent="0.3">
      <c r="A4609" s="44" t="s">
        <v>2711</v>
      </c>
      <c r="B4609" s="44" t="s">
        <v>9044</v>
      </c>
      <c r="C4609" s="98" t="s">
        <v>1079</v>
      </c>
      <c r="D4609" s="98" t="s">
        <v>13130</v>
      </c>
      <c r="E4609" s="98" t="s">
        <v>287</v>
      </c>
      <c r="F4609" s="122">
        <v>1.0250821392530025</v>
      </c>
      <c r="G4609" s="122">
        <v>1.0273621641217687</v>
      </c>
      <c r="H4609" s="99">
        <v>9713.4166666666679</v>
      </c>
      <c r="I4609" s="53">
        <v>9957.0499361224374</v>
      </c>
      <c r="J4609" s="54">
        <v>9409.7993125161593</v>
      </c>
      <c r="K4609" s="55">
        <v>0.96874247604425068</v>
      </c>
      <c r="L4609" s="121">
        <v>9979.1967676831246</v>
      </c>
      <c r="M4609" s="54">
        <v>9342.9791677297471</v>
      </c>
      <c r="N4609" s="120">
        <v>0.96186331631297739</v>
      </c>
      <c r="O4609" s="123">
        <v>9804.3332474544768</v>
      </c>
      <c r="P4609" s="53">
        <v>10050.246899249973</v>
      </c>
      <c r="Q4609" s="54">
        <v>9497.9487623225668</v>
      </c>
      <c r="R4609" s="55">
        <v>0.96875009473882812</v>
      </c>
      <c r="S4609" s="121">
        <v>10072.60102287584</v>
      </c>
      <c r="T4609" s="54">
        <v>9430.5017481703671</v>
      </c>
      <c r="U4609" s="55">
        <v>0.96187078816591953</v>
      </c>
    </row>
    <row r="4610" spans="1:21" ht="13" x14ac:dyDescent="0.3">
      <c r="A4610" s="44" t="s">
        <v>2710</v>
      </c>
      <c r="B4610" s="44" t="s">
        <v>9043</v>
      </c>
      <c r="C4610" s="98" t="s">
        <v>1079</v>
      </c>
      <c r="D4610" s="98" t="s">
        <v>13130</v>
      </c>
      <c r="E4610" s="98" t="s">
        <v>465</v>
      </c>
      <c r="F4610" s="122">
        <v>1.0257460833345444</v>
      </c>
      <c r="G4610" s="122">
        <v>1.0270770002713467</v>
      </c>
      <c r="H4610" s="99">
        <v>10073.166666666668</v>
      </c>
      <c r="I4610" s="53">
        <v>10332.511255109423</v>
      </c>
      <c r="J4610" s="54">
        <v>9764.6248566226495</v>
      </c>
      <c r="K4610" s="55">
        <v>0.96936992901497199</v>
      </c>
      <c r="L4610" s="121">
        <v>10345.917803233322</v>
      </c>
      <c r="M4610" s="54">
        <v>9686.3201274560324</v>
      </c>
      <c r="N4610" s="120">
        <v>0.96159633290981295</v>
      </c>
      <c r="O4610" s="123">
        <v>10159.108611728501</v>
      </c>
      <c r="P4610" s="53">
        <v>10420.665868650751</v>
      </c>
      <c r="Q4610" s="54">
        <v>9848.0118430836465</v>
      </c>
      <c r="R4610" s="55">
        <v>0.96937755264416614</v>
      </c>
      <c r="S4610" s="121">
        <v>10434.186798364915</v>
      </c>
      <c r="T4610" s="54">
        <v>9769.0374729666692</v>
      </c>
      <c r="U4610" s="55">
        <v>0.96160380268880064</v>
      </c>
    </row>
    <row r="4611" spans="1:21" ht="13" x14ac:dyDescent="0.3">
      <c r="A4611" s="44" t="s">
        <v>2709</v>
      </c>
      <c r="B4611" s="44" t="s">
        <v>9042</v>
      </c>
      <c r="C4611" s="98" t="s">
        <v>1079</v>
      </c>
      <c r="D4611" s="98" t="s">
        <v>13130</v>
      </c>
      <c r="E4611" s="98" t="s">
        <v>287</v>
      </c>
      <c r="F4611" s="122">
        <v>1.0250821392530025</v>
      </c>
      <c r="G4611" s="122">
        <v>1.0273621641217687</v>
      </c>
      <c r="H4611" s="99">
        <v>7958</v>
      </c>
      <c r="I4611" s="53">
        <v>8157.6036641753935</v>
      </c>
      <c r="J4611" s="54">
        <v>7709.252624360146</v>
      </c>
      <c r="K4611" s="55">
        <v>0.96874247604425057</v>
      </c>
      <c r="L4611" s="121">
        <v>8175.7481020810355</v>
      </c>
      <c r="M4611" s="54">
        <v>7654.5082712186731</v>
      </c>
      <c r="N4611" s="120">
        <v>0.96186331631297728</v>
      </c>
      <c r="O4611" s="123">
        <v>8039.5027009249143</v>
      </c>
      <c r="P4611" s="53">
        <v>8241.1506271944036</v>
      </c>
      <c r="Q4611" s="54">
        <v>7788.2690031740767</v>
      </c>
      <c r="R4611" s="55">
        <v>0.96875009473882834</v>
      </c>
      <c r="S4611" s="121">
        <v>8259.4808932850246</v>
      </c>
      <c r="T4611" s="54">
        <v>7732.9627994006851</v>
      </c>
      <c r="U4611" s="55">
        <v>0.96187078816591942</v>
      </c>
    </row>
    <row r="4612" spans="1:21" ht="13" x14ac:dyDescent="0.3">
      <c r="A4612" s="44" t="s">
        <v>2708</v>
      </c>
      <c r="B4612" s="44" t="s">
        <v>9041</v>
      </c>
      <c r="C4612" s="98" t="s">
        <v>1079</v>
      </c>
      <c r="D4612" s="98" t="s">
        <v>13130</v>
      </c>
      <c r="E4612" s="98" t="s">
        <v>289</v>
      </c>
      <c r="F4612" s="122">
        <v>1.0258336237599288</v>
      </c>
      <c r="G4612" s="122">
        <v>1.0268008757854155</v>
      </c>
      <c r="H4612" s="99">
        <v>9269</v>
      </c>
      <c r="I4612" s="53">
        <v>9508.4518586307804</v>
      </c>
      <c r="J4612" s="54">
        <v>8985.8566881186234</v>
      </c>
      <c r="K4612" s="55">
        <v>0.96945265812046855</v>
      </c>
      <c r="L4612" s="121">
        <v>9517.4173176550157</v>
      </c>
      <c r="M4612" s="54">
        <v>8910.6401847296147</v>
      </c>
      <c r="N4612" s="120">
        <v>0.96133781257197271</v>
      </c>
      <c r="O4612" s="123">
        <v>9360.1983367831926</v>
      </c>
      <c r="P4612" s="53">
        <v>9602.0061789339616</v>
      </c>
      <c r="Q4612" s="54">
        <v>9074.340522900533</v>
      </c>
      <c r="R4612" s="55">
        <v>0.96946028240028725</v>
      </c>
      <c r="S4612" s="121">
        <v>9611.0598497341707</v>
      </c>
      <c r="T4612" s="54">
        <v>8998.3824941385592</v>
      </c>
      <c r="U4612" s="55">
        <v>0.96134528034274769</v>
      </c>
    </row>
    <row r="4613" spans="1:21" ht="13" x14ac:dyDescent="0.3">
      <c r="A4613" s="44" t="s">
        <v>2707</v>
      </c>
      <c r="B4613" s="44" t="s">
        <v>9040</v>
      </c>
      <c r="C4613" s="98" t="s">
        <v>1079</v>
      </c>
      <c r="D4613" s="98" t="s">
        <v>13130</v>
      </c>
      <c r="E4613" s="98" t="s">
        <v>287</v>
      </c>
      <c r="F4613" s="122">
        <v>1.0250821392530025</v>
      </c>
      <c r="G4613" s="122">
        <v>1.0273621641217687</v>
      </c>
      <c r="H4613" s="99">
        <v>8272.8333333333339</v>
      </c>
      <c r="I4613" s="53">
        <v>8480.3336910168819</v>
      </c>
      <c r="J4613" s="54">
        <v>8014.2450472347455</v>
      </c>
      <c r="K4613" s="55">
        <v>0.96874247604425068</v>
      </c>
      <c r="L4613" s="121">
        <v>8499.1959567520389</v>
      </c>
      <c r="M4613" s="54">
        <v>7957.3349053045422</v>
      </c>
      <c r="N4613" s="120">
        <v>0.96186331631297717</v>
      </c>
      <c r="O4613" s="123">
        <v>8346.608978049082</v>
      </c>
      <c r="P4613" s="53">
        <v>8555.9597867268694</v>
      </c>
      <c r="Q4613" s="54">
        <v>8085.7782382330015</v>
      </c>
      <c r="R4613" s="55">
        <v>0.96875009473882812</v>
      </c>
      <c r="S4613" s="121">
        <v>8574.9902627666888</v>
      </c>
      <c r="T4613" s="54">
        <v>8028.3593562288088</v>
      </c>
      <c r="U4613" s="55">
        <v>0.96187078816591931</v>
      </c>
    </row>
    <row r="4614" spans="1:21" ht="13" x14ac:dyDescent="0.3">
      <c r="A4614" s="44" t="s">
        <v>2706</v>
      </c>
      <c r="B4614" s="44" t="s">
        <v>9039</v>
      </c>
      <c r="C4614" s="98" t="s">
        <v>1079</v>
      </c>
      <c r="D4614" s="98" t="s">
        <v>13130</v>
      </c>
      <c r="E4614" s="98" t="s">
        <v>289</v>
      </c>
      <c r="F4614" s="122">
        <v>1.0258336237599288</v>
      </c>
      <c r="G4614" s="122">
        <v>1.0268008757854155</v>
      </c>
      <c r="H4614" s="99">
        <v>6206.7499999999991</v>
      </c>
      <c r="I4614" s="53">
        <v>6367.0928442719369</v>
      </c>
      <c r="J4614" s="54">
        <v>6017.1502857892174</v>
      </c>
      <c r="K4614" s="55">
        <v>0.96945265812046855</v>
      </c>
      <c r="L4614" s="121">
        <v>6373.0963357811261</v>
      </c>
      <c r="M4614" s="54">
        <v>5966.7834681810909</v>
      </c>
      <c r="N4614" s="120">
        <v>0.96133781257197271</v>
      </c>
      <c r="O4614" s="123">
        <v>6268.5404954148071</v>
      </c>
      <c r="P4614" s="53">
        <v>6430.4796120972314</v>
      </c>
      <c r="Q4614" s="54">
        <v>6077.1010389224757</v>
      </c>
      <c r="R4614" s="55">
        <v>0.96946028240028725</v>
      </c>
      <c r="S4614" s="121">
        <v>6436.5428705882659</v>
      </c>
      <c r="T4614" s="54">
        <v>6026.2318199044148</v>
      </c>
      <c r="U4614" s="55">
        <v>0.9613452803427478</v>
      </c>
    </row>
    <row r="4615" spans="1:21" ht="13" x14ac:dyDescent="0.3">
      <c r="A4615" s="44" t="s">
        <v>2705</v>
      </c>
      <c r="B4615" s="44" t="s">
        <v>9038</v>
      </c>
      <c r="C4615" s="98" t="s">
        <v>1079</v>
      </c>
      <c r="D4615" s="98" t="s">
        <v>13130</v>
      </c>
      <c r="E4615" s="98" t="s">
        <v>291</v>
      </c>
      <c r="F4615" s="122">
        <v>1.031803673346454</v>
      </c>
      <c r="G4615" s="122">
        <v>1.0333270008228519</v>
      </c>
      <c r="H4615" s="99">
        <v>17846.25</v>
      </c>
      <c r="I4615" s="53">
        <v>18413.826305459155</v>
      </c>
      <c r="J4615" s="54">
        <v>17401.781774871568</v>
      </c>
      <c r="K4615" s="55">
        <v>0.97509458709093322</v>
      </c>
      <c r="L4615" s="121">
        <v>18441.011988434821</v>
      </c>
      <c r="M4615" s="54">
        <v>17265.316523045436</v>
      </c>
      <c r="N4615" s="120">
        <v>0.96744786849032349</v>
      </c>
      <c r="O4615" s="123">
        <v>17990.977193585648</v>
      </c>
      <c r="P4615" s="53">
        <v>18563.156355433948</v>
      </c>
      <c r="Q4615" s="54">
        <v>17543.042444464914</v>
      </c>
      <c r="R4615" s="55">
        <v>0.97510225574181508</v>
      </c>
      <c r="S4615" s="121">
        <v>18590.562505320187</v>
      </c>
      <c r="T4615" s="54">
        <v>17405.467744401649</v>
      </c>
      <c r="U4615" s="55">
        <v>0.96745538372463991</v>
      </c>
    </row>
    <row r="4616" spans="1:21" ht="13" x14ac:dyDescent="0.3">
      <c r="A4616" s="44" t="s">
        <v>2704</v>
      </c>
      <c r="B4616" s="44" t="s">
        <v>9037</v>
      </c>
      <c r="C4616" s="98" t="s">
        <v>1079</v>
      </c>
      <c r="D4616" s="98" t="s">
        <v>13130</v>
      </c>
      <c r="E4616" s="98" t="s">
        <v>291</v>
      </c>
      <c r="F4616" s="122">
        <v>1.031803673346454</v>
      </c>
      <c r="G4616" s="122">
        <v>1.0333270008228519</v>
      </c>
      <c r="H4616" s="99">
        <v>10506.166666666668</v>
      </c>
      <c r="I4616" s="53">
        <v>10840.301359456738</v>
      </c>
      <c r="J4616" s="54">
        <v>10244.506247741861</v>
      </c>
      <c r="K4616" s="55">
        <v>0.97509458709093333</v>
      </c>
      <c r="L4616" s="121">
        <v>10856.305691811687</v>
      </c>
      <c r="M4616" s="54">
        <v>10164.168547670753</v>
      </c>
      <c r="N4616" s="120">
        <v>0.96744786849032338</v>
      </c>
      <c r="O4616" s="123">
        <v>10600.817842118657</v>
      </c>
      <c r="P4616" s="53">
        <v>10937.962789974659</v>
      </c>
      <c r="Q4616" s="54">
        <v>10336.881390557983</v>
      </c>
      <c r="R4616" s="55">
        <v>0.97510225574181508</v>
      </c>
      <c r="S4616" s="121">
        <v>10954.111307065848</v>
      </c>
      <c r="T4616" s="54">
        <v>10255.818293241915</v>
      </c>
      <c r="U4616" s="55">
        <v>0.96745538372464002</v>
      </c>
    </row>
    <row r="4617" spans="1:21" ht="13" x14ac:dyDescent="0.3">
      <c r="A4617" s="44" t="s">
        <v>2703</v>
      </c>
      <c r="B4617" s="44" t="s">
        <v>9036</v>
      </c>
      <c r="C4617" s="98" t="s">
        <v>1079</v>
      </c>
      <c r="D4617" s="98" t="s">
        <v>13130</v>
      </c>
      <c r="E4617" s="98" t="s">
        <v>465</v>
      </c>
      <c r="F4617" s="122">
        <v>1.0257460833345444</v>
      </c>
      <c r="G4617" s="122">
        <v>1.0270770002713467</v>
      </c>
      <c r="H4617" s="99">
        <v>11652.166666666668</v>
      </c>
      <c r="I4617" s="53">
        <v>11952.164320694668</v>
      </c>
      <c r="J4617" s="54">
        <v>11295.259974537292</v>
      </c>
      <c r="K4617" s="55">
        <v>0.9693699290149721</v>
      </c>
      <c r="L4617" s="121">
        <v>11967.672386661779</v>
      </c>
      <c r="M4617" s="54">
        <v>11204.680737120629</v>
      </c>
      <c r="N4617" s="120">
        <v>0.96159633290981317</v>
      </c>
      <c r="O4617" s="123">
        <v>11753.936513345676</v>
      </c>
      <c r="P4617" s="53">
        <v>12056.554342327217</v>
      </c>
      <c r="Q4617" s="54">
        <v>11394.002211241934</v>
      </c>
      <c r="R4617" s="55">
        <v>0.96937755264416603</v>
      </c>
      <c r="S4617" s="121">
        <v>12072.197855506929</v>
      </c>
      <c r="T4617" s="54">
        <v>11302.630047795945</v>
      </c>
      <c r="U4617" s="55">
        <v>0.96160380268880064</v>
      </c>
    </row>
    <row r="4618" spans="1:21" ht="13" x14ac:dyDescent="0.3">
      <c r="A4618" s="44" t="s">
        <v>2702</v>
      </c>
      <c r="B4618" s="44" t="s">
        <v>9035</v>
      </c>
      <c r="C4618" s="98" t="s">
        <v>1079</v>
      </c>
      <c r="D4618" s="98" t="s">
        <v>13130</v>
      </c>
      <c r="E4618" s="98" t="s">
        <v>290</v>
      </c>
      <c r="F4618" s="122">
        <v>1.0306132497177807</v>
      </c>
      <c r="G4618" s="122">
        <v>1.0352514228202805</v>
      </c>
      <c r="H4618" s="99">
        <v>13317.5</v>
      </c>
      <c r="I4618" s="53">
        <v>13725.191953116544</v>
      </c>
      <c r="J4618" s="54">
        <v>12970.840021204476</v>
      </c>
      <c r="K4618" s="55">
        <v>0.97396959047902953</v>
      </c>
      <c r="L4618" s="121">
        <v>13786.960823409085</v>
      </c>
      <c r="M4618" s="54">
        <v>12907.981549834038</v>
      </c>
      <c r="N4618" s="120">
        <v>0.96924960013771633</v>
      </c>
      <c r="O4618" s="123">
        <v>13443.344673700009</v>
      </c>
      <c r="P4618" s="53">
        <v>13854.889141238184</v>
      </c>
      <c r="Q4618" s="54">
        <v>13093.511879888252</v>
      </c>
      <c r="R4618" s="55">
        <v>0.97397725028235316</v>
      </c>
      <c r="S4618" s="121">
        <v>13917.241700911372</v>
      </c>
      <c r="T4618" s="54">
        <v>13030.057667535992</v>
      </c>
      <c r="U4618" s="55">
        <v>0.96925712936806907</v>
      </c>
    </row>
    <row r="4619" spans="1:21" ht="13" x14ac:dyDescent="0.3">
      <c r="A4619" s="44" t="s">
        <v>2701</v>
      </c>
      <c r="B4619" s="44" t="s">
        <v>9034</v>
      </c>
      <c r="C4619" s="98" t="s">
        <v>1079</v>
      </c>
      <c r="D4619" s="98" t="s">
        <v>13130</v>
      </c>
      <c r="E4619" s="98" t="s">
        <v>288</v>
      </c>
      <c r="F4619" s="122">
        <v>1.016583140971492</v>
      </c>
      <c r="G4619" s="122">
        <v>1.0247958130893813</v>
      </c>
      <c r="H4619" s="99">
        <v>6356.75</v>
      </c>
      <c r="I4619" s="53">
        <v>6462.1648813705324</v>
      </c>
      <c r="J4619" s="54">
        <v>6106.9970571792437</v>
      </c>
      <c r="K4619" s="55">
        <v>0.96071059223333366</v>
      </c>
      <c r="L4619" s="121">
        <v>6514.3707848559243</v>
      </c>
      <c r="M4619" s="54">
        <v>6099.0510509701999</v>
      </c>
      <c r="N4619" s="120">
        <v>0.95946058142450152</v>
      </c>
      <c r="O4619" s="123">
        <v>6424.6492253205706</v>
      </c>
      <c r="P4619" s="53">
        <v>6531.1900891164487</v>
      </c>
      <c r="Q4619" s="54">
        <v>6172.2771037641241</v>
      </c>
      <c r="R4619" s="55">
        <v>0.96071814776100029</v>
      </c>
      <c r="S4619" s="121">
        <v>6583.953626676458</v>
      </c>
      <c r="T4619" s="54">
        <v>6164.2455652946701</v>
      </c>
      <c r="U4619" s="55">
        <v>0.95946803461275243</v>
      </c>
    </row>
    <row r="4620" spans="1:21" ht="13" x14ac:dyDescent="0.3">
      <c r="A4620" s="44" t="s">
        <v>2700</v>
      </c>
      <c r="B4620" s="44" t="s">
        <v>9033</v>
      </c>
      <c r="C4620" s="98" t="s">
        <v>1079</v>
      </c>
      <c r="D4620" s="98" t="s">
        <v>13130</v>
      </c>
      <c r="E4620" s="98" t="s">
        <v>285</v>
      </c>
      <c r="F4620" s="122">
        <v>1.0378765605296509</v>
      </c>
      <c r="G4620" s="122">
        <v>1.04080349829154</v>
      </c>
      <c r="H4620" s="99">
        <v>13951.916666666668</v>
      </c>
      <c r="I4620" s="53">
        <v>14480.367282796313</v>
      </c>
      <c r="J4620" s="54">
        <v>13684.510068421007</v>
      </c>
      <c r="K4620" s="55">
        <v>0.9808337015885038</v>
      </c>
      <c r="L4620" s="121">
        <v>14521.203674538709</v>
      </c>
      <c r="M4620" s="54">
        <v>13595.413196073763</v>
      </c>
      <c r="N4620" s="120">
        <v>0.97444770642555167</v>
      </c>
      <c r="O4620" s="123">
        <v>14076.860068526388</v>
      </c>
      <c r="P4620" s="53">
        <v>14610.043110979354</v>
      </c>
      <c r="Q4620" s="54">
        <v>13807.167353645955</v>
      </c>
      <c r="R4620" s="55">
        <v>0.98084141537476643</v>
      </c>
      <c r="S4620" s="121">
        <v>14651.245204282752</v>
      </c>
      <c r="T4620" s="54">
        <v>13717.270563786562</v>
      </c>
      <c r="U4620" s="55">
        <v>0.97445527603532756</v>
      </c>
    </row>
    <row r="4621" spans="1:21" ht="13" x14ac:dyDescent="0.3">
      <c r="A4621" s="44" t="s">
        <v>2699</v>
      </c>
      <c r="B4621" s="44" t="s">
        <v>9032</v>
      </c>
      <c r="C4621" s="98" t="s">
        <v>1079</v>
      </c>
      <c r="D4621" s="98" t="s">
        <v>13130</v>
      </c>
      <c r="E4621" s="98" t="s">
        <v>292</v>
      </c>
      <c r="F4621" s="122">
        <v>1.0196044395180941</v>
      </c>
      <c r="G4621" s="122">
        <v>1.0263407116445271</v>
      </c>
      <c r="H4621" s="99">
        <v>6892.0833333333339</v>
      </c>
      <c r="I4621" s="53">
        <v>7027.1987641953319</v>
      </c>
      <c r="J4621" s="54">
        <v>6640.9760445562697</v>
      </c>
      <c r="K4621" s="55">
        <v>0.96356583682576902</v>
      </c>
      <c r="L4621" s="121">
        <v>7073.6257130467184</v>
      </c>
      <c r="M4621" s="54">
        <v>6622.6510225087804</v>
      </c>
      <c r="N4621" s="120">
        <v>0.96090698591506385</v>
      </c>
      <c r="O4621" s="123">
        <v>6949.9289078364836</v>
      </c>
      <c r="P4621" s="53">
        <v>7086.1783687652178</v>
      </c>
      <c r="Q4621" s="54">
        <v>6696.7667304007537</v>
      </c>
      <c r="R4621" s="55">
        <v>0.96357341480856395</v>
      </c>
      <c r="S4621" s="121">
        <v>7132.9949811477682</v>
      </c>
      <c r="T4621" s="54">
        <v>6678.2871163697482</v>
      </c>
      <c r="U4621" s="55">
        <v>0.96091445033913336</v>
      </c>
    </row>
    <row r="4622" spans="1:21" ht="13" x14ac:dyDescent="0.3">
      <c r="A4622" s="44" t="s">
        <v>2698</v>
      </c>
      <c r="B4622" s="44" t="s">
        <v>9031</v>
      </c>
      <c r="C4622" s="98" t="s">
        <v>1079</v>
      </c>
      <c r="D4622" s="98" t="s">
        <v>13130</v>
      </c>
      <c r="E4622" s="98" t="s">
        <v>289</v>
      </c>
      <c r="F4622" s="122">
        <v>1.0258336237599288</v>
      </c>
      <c r="G4622" s="122">
        <v>1.0268008757854155</v>
      </c>
      <c r="H4622" s="99">
        <v>11959.083333333336</v>
      </c>
      <c r="I4622" s="53">
        <v>12268.029792680305</v>
      </c>
      <c r="J4622" s="54">
        <v>11593.765126184197</v>
      </c>
      <c r="K4622" s="55">
        <v>0.96945265812046866</v>
      </c>
      <c r="L4622" s="121">
        <v>12279.597240257435</v>
      </c>
      <c r="M4622" s="54">
        <v>11496.719012032607</v>
      </c>
      <c r="N4622" s="120">
        <v>0.96133781257197282</v>
      </c>
      <c r="O4622" s="123">
        <v>12073.668536076646</v>
      </c>
      <c r="P4622" s="53">
        <v>12385.57514643974</v>
      </c>
      <c r="Q4622" s="54">
        <v>11704.942108592328</v>
      </c>
      <c r="R4622" s="55">
        <v>0.96946028240028725</v>
      </c>
      <c r="S4622" s="121">
        <v>12397.253426786316</v>
      </c>
      <c r="T4622" s="54">
        <v>11606.964263580017</v>
      </c>
      <c r="U4622" s="55">
        <v>0.96134528034274791</v>
      </c>
    </row>
    <row r="4623" spans="1:21" ht="13" x14ac:dyDescent="0.3">
      <c r="A4623" s="44" t="s">
        <v>2697</v>
      </c>
      <c r="B4623" s="44" t="s">
        <v>9030</v>
      </c>
      <c r="C4623" s="98" t="s">
        <v>1079</v>
      </c>
      <c r="D4623" s="98" t="s">
        <v>13130</v>
      </c>
      <c r="E4623" s="98" t="s">
        <v>290</v>
      </c>
      <c r="F4623" s="122">
        <v>1.0306132497177807</v>
      </c>
      <c r="G4623" s="122">
        <v>1.0352514228202805</v>
      </c>
      <c r="H4623" s="99">
        <v>7159.75</v>
      </c>
      <c r="I4623" s="53">
        <v>7378.9332146668803</v>
      </c>
      <c r="J4623" s="54">
        <v>6973.378775432232</v>
      </c>
      <c r="K4623" s="55">
        <v>0.97396959047902953</v>
      </c>
      <c r="L4623" s="121">
        <v>7412.141374537503</v>
      </c>
      <c r="M4623" s="54">
        <v>6939.5848245860143</v>
      </c>
      <c r="N4623" s="120">
        <v>0.96924960013771633</v>
      </c>
      <c r="O4623" s="123">
        <v>7229.8234533187715</v>
      </c>
      <c r="P4623" s="53">
        <v>7451.1518441106864</v>
      </c>
      <c r="Q4623" s="54">
        <v>7041.6835670902838</v>
      </c>
      <c r="R4623" s="55">
        <v>0.97397725028235316</v>
      </c>
      <c r="S4623" s="121">
        <v>7484.6850167876919</v>
      </c>
      <c r="T4623" s="54">
        <v>7007.5579262016927</v>
      </c>
      <c r="U4623" s="55">
        <v>0.96925712936806907</v>
      </c>
    </row>
    <row r="4624" spans="1:21" ht="13" x14ac:dyDescent="0.3">
      <c r="A4624" s="44" t="s">
        <v>2696</v>
      </c>
      <c r="B4624" s="44" t="s">
        <v>9029</v>
      </c>
      <c r="C4624" s="98" t="s">
        <v>1079</v>
      </c>
      <c r="D4624" s="98" t="s">
        <v>13130</v>
      </c>
      <c r="E4624" s="98" t="s">
        <v>287</v>
      </c>
      <c r="F4624" s="122">
        <v>1.0250821392530025</v>
      </c>
      <c r="G4624" s="122">
        <v>1.0273621641217687</v>
      </c>
      <c r="H4624" s="99">
        <v>9068.4166666666661</v>
      </c>
      <c r="I4624" s="53">
        <v>9295.8719563042487</v>
      </c>
      <c r="J4624" s="54">
        <v>8784.9604154676163</v>
      </c>
      <c r="K4624" s="55">
        <v>0.96874247604425068</v>
      </c>
      <c r="L4624" s="121">
        <v>9316.5481718245828</v>
      </c>
      <c r="M4624" s="54">
        <v>8722.5773287078755</v>
      </c>
      <c r="N4624" s="120">
        <v>0.96186331631297739</v>
      </c>
      <c r="O4624" s="123">
        <v>9150.2315811061562</v>
      </c>
      <c r="P4624" s="53">
        <v>9379.7389638206823</v>
      </c>
      <c r="Q4624" s="54">
        <v>8864.2877110788068</v>
      </c>
      <c r="R4624" s="55">
        <v>0.96875009473882823</v>
      </c>
      <c r="S4624" s="121">
        <v>9400.6017193805747</v>
      </c>
      <c r="T4624" s="54">
        <v>8801.3404628192657</v>
      </c>
      <c r="U4624" s="55">
        <v>0.96187078816591942</v>
      </c>
    </row>
    <row r="4625" spans="1:21" ht="13" x14ac:dyDescent="0.3">
      <c r="A4625" s="44" t="s">
        <v>2695</v>
      </c>
      <c r="B4625" s="44" t="s">
        <v>9028</v>
      </c>
      <c r="C4625" s="98" t="s">
        <v>1079</v>
      </c>
      <c r="D4625" s="98" t="s">
        <v>13130</v>
      </c>
      <c r="E4625" s="98" t="s">
        <v>291</v>
      </c>
      <c r="F4625" s="122">
        <v>1.031803673346454</v>
      </c>
      <c r="G4625" s="122">
        <v>1.0333270008228519</v>
      </c>
      <c r="H4625" s="99">
        <v>8441.1666666666661</v>
      </c>
      <c r="I4625" s="53">
        <v>8709.6267739963077</v>
      </c>
      <c r="J4625" s="54">
        <v>8230.9359253990806</v>
      </c>
      <c r="K4625" s="55">
        <v>0.97509458709093311</v>
      </c>
      <c r="L4625" s="121">
        <v>8722.4854351124959</v>
      </c>
      <c r="M4625" s="54">
        <v>8166.388699238234</v>
      </c>
      <c r="N4625" s="120">
        <v>0.96744786849032338</v>
      </c>
      <c r="O4625" s="123">
        <v>8521.0268998140928</v>
      </c>
      <c r="P4625" s="53">
        <v>8792.0268559121268</v>
      </c>
      <c r="Q4625" s="54">
        <v>8308.8725512454075</v>
      </c>
      <c r="R4625" s="55">
        <v>0.97510225574181508</v>
      </c>
      <c r="S4625" s="121">
        <v>8805.007170315741</v>
      </c>
      <c r="T4625" s="54">
        <v>8243.7133490876222</v>
      </c>
      <c r="U4625" s="55">
        <v>0.96745538372463991</v>
      </c>
    </row>
    <row r="4626" spans="1:21" ht="13" x14ac:dyDescent="0.3">
      <c r="A4626" s="44" t="s">
        <v>2694</v>
      </c>
      <c r="B4626" s="44" t="s">
        <v>8208</v>
      </c>
      <c r="C4626" s="98" t="s">
        <v>1079</v>
      </c>
      <c r="D4626" s="98" t="s">
        <v>13130</v>
      </c>
      <c r="E4626" s="98" t="s">
        <v>465</v>
      </c>
      <c r="F4626" s="122">
        <v>1.0257460833345444</v>
      </c>
      <c r="G4626" s="122">
        <v>1.0270770002713467</v>
      </c>
      <c r="H4626" s="99">
        <v>10367.666666666668</v>
      </c>
      <c r="I4626" s="53">
        <v>10634.593476651446</v>
      </c>
      <c r="J4626" s="54">
        <v>10050.104300717559</v>
      </c>
      <c r="K4626" s="55">
        <v>0.96936992901497199</v>
      </c>
      <c r="L4626" s="121">
        <v>10648.391979813234</v>
      </c>
      <c r="M4626" s="54">
        <v>9969.5102474979722</v>
      </c>
      <c r="N4626" s="120">
        <v>0.96159633290981295</v>
      </c>
      <c r="O4626" s="123">
        <v>10467.485845063922</v>
      </c>
      <c r="P4626" s="53">
        <v>10736.982607934102</v>
      </c>
      <c r="Q4626" s="54">
        <v>10146.945810825515</v>
      </c>
      <c r="R4626" s="55">
        <v>0.96937755264416603</v>
      </c>
      <c r="S4626" s="121">
        <v>10750.913962131037</v>
      </c>
      <c r="T4626" s="54">
        <v>10065.574193204662</v>
      </c>
      <c r="U4626" s="55">
        <v>0.96160380268880075</v>
      </c>
    </row>
    <row r="4627" spans="1:21" ht="13" x14ac:dyDescent="0.3">
      <c r="A4627" s="44" t="s">
        <v>2693</v>
      </c>
      <c r="B4627" s="44" t="s">
        <v>9027</v>
      </c>
      <c r="C4627" s="98" t="s">
        <v>1079</v>
      </c>
      <c r="D4627" s="98" t="s">
        <v>13130</v>
      </c>
      <c r="E4627" s="98" t="s">
        <v>291</v>
      </c>
      <c r="F4627" s="122">
        <v>1.031803673346454</v>
      </c>
      <c r="G4627" s="122">
        <v>1.0333270008228519</v>
      </c>
      <c r="H4627" s="99">
        <v>10115.75</v>
      </c>
      <c r="I4627" s="53">
        <v>10437.468008654392</v>
      </c>
      <c r="J4627" s="54">
        <v>9863.8130693651074</v>
      </c>
      <c r="K4627" s="55">
        <v>0.97509458709093322</v>
      </c>
      <c r="L4627" s="121">
        <v>10452.877608573765</v>
      </c>
      <c r="M4627" s="54">
        <v>9786.4607756809892</v>
      </c>
      <c r="N4627" s="120">
        <v>0.96744786849032338</v>
      </c>
      <c r="O4627" s="123">
        <v>10217.682450489719</v>
      </c>
      <c r="P4627" s="53">
        <v>10542.64228550289</v>
      </c>
      <c r="Q4627" s="54">
        <v>9963.2852059260822</v>
      </c>
      <c r="R4627" s="55">
        <v>0.97510225574181508</v>
      </c>
      <c r="S4627" s="121">
        <v>10558.207161924829</v>
      </c>
      <c r="T4627" s="54">
        <v>9885.151895915049</v>
      </c>
      <c r="U4627" s="55">
        <v>0.96745538372463979</v>
      </c>
    </row>
    <row r="4628" spans="1:21" ht="13" x14ac:dyDescent="0.3">
      <c r="A4628" s="44" t="s">
        <v>2692</v>
      </c>
      <c r="B4628" s="44" t="s">
        <v>9026</v>
      </c>
      <c r="C4628" s="98" t="s">
        <v>1079</v>
      </c>
      <c r="D4628" s="98" t="s">
        <v>13130</v>
      </c>
      <c r="E4628" s="98" t="s">
        <v>287</v>
      </c>
      <c r="F4628" s="122">
        <v>1.0250821392530025</v>
      </c>
      <c r="G4628" s="122">
        <v>1.0273621641217687</v>
      </c>
      <c r="H4628" s="99">
        <v>13287.333333333334</v>
      </c>
      <c r="I4628" s="53">
        <v>13620.608078301062</v>
      </c>
      <c r="J4628" s="54">
        <v>12872.004193358638</v>
      </c>
      <c r="K4628" s="55">
        <v>0.96874247604425046</v>
      </c>
      <c r="L4628" s="121">
        <v>13650.90352874065</v>
      </c>
      <c r="M4628" s="54">
        <v>12780.598504955969</v>
      </c>
      <c r="N4628" s="120">
        <v>0.96186331631297739</v>
      </c>
      <c r="O4628" s="123">
        <v>13407.222995519152</v>
      </c>
      <c r="P4628" s="53">
        <v>13743.504829688822</v>
      </c>
      <c r="Q4628" s="54">
        <v>12988.248547093775</v>
      </c>
      <c r="R4628" s="55">
        <v>0.96875009473882823</v>
      </c>
      <c r="S4628" s="121">
        <v>13774.073631539699</v>
      </c>
      <c r="T4628" s="54">
        <v>12896.016149816245</v>
      </c>
      <c r="U4628" s="55">
        <v>0.96187078816591931</v>
      </c>
    </row>
    <row r="4629" spans="1:21" ht="13" x14ac:dyDescent="0.3">
      <c r="A4629" s="44" t="s">
        <v>2691</v>
      </c>
      <c r="B4629" s="44" t="s">
        <v>9025</v>
      </c>
      <c r="C4629" s="98" t="s">
        <v>1079</v>
      </c>
      <c r="D4629" s="98" t="s">
        <v>13130</v>
      </c>
      <c r="E4629" s="98" t="s">
        <v>288</v>
      </c>
      <c r="F4629" s="122">
        <v>1.016583140971492</v>
      </c>
      <c r="G4629" s="122">
        <v>1.0247958130893813</v>
      </c>
      <c r="H4629" s="99">
        <v>10538.666666666666</v>
      </c>
      <c r="I4629" s="53">
        <v>10713.430861651563</v>
      </c>
      <c r="J4629" s="54">
        <v>10124.608694683024</v>
      </c>
      <c r="K4629" s="55">
        <v>0.96071059223333355</v>
      </c>
      <c r="L4629" s="121">
        <v>10799.981475544626</v>
      </c>
      <c r="M4629" s="54">
        <v>10111.435247439013</v>
      </c>
      <c r="N4629" s="120">
        <v>0.95946058142450152</v>
      </c>
      <c r="O4629" s="123">
        <v>10643.006375869016</v>
      </c>
      <c r="P4629" s="53">
        <v>10819.50085096054</v>
      </c>
      <c r="Q4629" s="54">
        <v>10224.929372033397</v>
      </c>
      <c r="R4629" s="55">
        <v>0.96071814776100029</v>
      </c>
      <c r="S4629" s="121">
        <v>10906.908372674157</v>
      </c>
      <c r="T4629" s="54">
        <v>10211.624409826038</v>
      </c>
      <c r="U4629" s="55">
        <v>0.95946803461275243</v>
      </c>
    </row>
    <row r="4630" spans="1:21" ht="13" x14ac:dyDescent="0.3">
      <c r="A4630" s="44" t="s">
        <v>2690</v>
      </c>
      <c r="B4630" s="44" t="s">
        <v>9024</v>
      </c>
      <c r="C4630" s="98" t="s">
        <v>1079</v>
      </c>
      <c r="D4630" s="98" t="s">
        <v>13130</v>
      </c>
      <c r="E4630" s="98" t="s">
        <v>286</v>
      </c>
      <c r="F4630" s="122">
        <v>1.0262719649733354</v>
      </c>
      <c r="G4630" s="122">
        <v>1.0267684902302638</v>
      </c>
      <c r="H4630" s="99">
        <v>9743.4166666666661</v>
      </c>
      <c r="I4630" s="53">
        <v>9999.3953680539453</v>
      </c>
      <c r="J4630" s="54">
        <v>9449.8173920511181</v>
      </c>
      <c r="K4630" s="55">
        <v>0.96986690760952632</v>
      </c>
      <c r="L4630" s="121">
        <v>10004.233220517723</v>
      </c>
      <c r="M4630" s="54">
        <v>9366.4194367927848</v>
      </c>
      <c r="N4630" s="120">
        <v>0.96130749173812591</v>
      </c>
      <c r="O4630" s="123">
        <v>9833.392327108053</v>
      </c>
      <c r="P4630" s="53">
        <v>10091.734865894901</v>
      </c>
      <c r="Q4630" s="54">
        <v>9537.1568121741475</v>
      </c>
      <c r="R4630" s="55">
        <v>0.96987453514721844</v>
      </c>
      <c r="S4630" s="121">
        <v>10096.617393546596</v>
      </c>
      <c r="T4630" s="54">
        <v>9452.9871444529053</v>
      </c>
      <c r="U4630" s="55">
        <v>0.96131495927336574</v>
      </c>
    </row>
    <row r="4631" spans="1:21" ht="13" x14ac:dyDescent="0.3">
      <c r="A4631" s="44" t="s">
        <v>2689</v>
      </c>
      <c r="B4631" s="44" t="s">
        <v>9023</v>
      </c>
      <c r="C4631" s="98" t="s">
        <v>1079</v>
      </c>
      <c r="D4631" s="98" t="s">
        <v>13130</v>
      </c>
      <c r="E4631" s="98" t="s">
        <v>465</v>
      </c>
      <c r="F4631" s="122">
        <v>1.0257460833345444</v>
      </c>
      <c r="G4631" s="122">
        <v>1.0270770002713467</v>
      </c>
      <c r="H4631" s="99">
        <v>6659.75</v>
      </c>
      <c r="I4631" s="53">
        <v>6831.2124784872321</v>
      </c>
      <c r="J4631" s="54">
        <v>6455.7613847574603</v>
      </c>
      <c r="K4631" s="55">
        <v>0.9693699290149721</v>
      </c>
      <c r="L4631" s="121">
        <v>6840.0760525571013</v>
      </c>
      <c r="M4631" s="54">
        <v>6403.9911780961274</v>
      </c>
      <c r="N4631" s="120">
        <v>0.96159633290981306</v>
      </c>
      <c r="O4631" s="123">
        <v>6720.6231278441173</v>
      </c>
      <c r="P4631" s="53">
        <v>6893.6528509536583</v>
      </c>
      <c r="Q4631" s="54">
        <v>6514.8211999133109</v>
      </c>
      <c r="R4631" s="55">
        <v>0.96937755264416603</v>
      </c>
      <c r="S4631" s="121">
        <v>6902.5974421003721</v>
      </c>
      <c r="T4631" s="54">
        <v>6462.5767561732055</v>
      </c>
      <c r="U4631" s="55">
        <v>0.96160380268880075</v>
      </c>
    </row>
    <row r="4632" spans="1:21" ht="13" x14ac:dyDescent="0.3">
      <c r="A4632" s="44" t="s">
        <v>2688</v>
      </c>
      <c r="B4632" s="44" t="s">
        <v>9022</v>
      </c>
      <c r="C4632" s="98" t="s">
        <v>1079</v>
      </c>
      <c r="D4632" s="98" t="s">
        <v>13130</v>
      </c>
      <c r="E4632" s="98" t="s">
        <v>288</v>
      </c>
      <c r="F4632" s="122">
        <v>1.016583140971492</v>
      </c>
      <c r="G4632" s="122">
        <v>1.0247958130893813</v>
      </c>
      <c r="H4632" s="99">
        <v>9787.8333333333321</v>
      </c>
      <c r="I4632" s="53">
        <v>9950.1463533054684</v>
      </c>
      <c r="J4632" s="54">
        <v>9403.2751583478312</v>
      </c>
      <c r="K4632" s="55">
        <v>0.96071059223333377</v>
      </c>
      <c r="L4632" s="121">
        <v>10030.530619216681</v>
      </c>
      <c r="M4632" s="54">
        <v>9391.040260886115</v>
      </c>
      <c r="N4632" s="120">
        <v>0.95946058142450141</v>
      </c>
      <c r="O4632" s="123">
        <v>9875.2530418324841</v>
      </c>
      <c r="P4632" s="53">
        <v>10039.015755154347</v>
      </c>
      <c r="Q4632" s="54">
        <v>9487.3348110204879</v>
      </c>
      <c r="R4632" s="55">
        <v>0.96071814776100029</v>
      </c>
      <c r="S4632" s="121">
        <v>10120.117970468107</v>
      </c>
      <c r="T4632" s="54">
        <v>9474.9896273506183</v>
      </c>
      <c r="U4632" s="55">
        <v>0.95946803461275243</v>
      </c>
    </row>
    <row r="4633" spans="1:21" ht="13" x14ac:dyDescent="0.3">
      <c r="A4633" s="44" t="s">
        <v>2687</v>
      </c>
      <c r="B4633" s="44" t="s">
        <v>9021</v>
      </c>
      <c r="C4633" s="98" t="s">
        <v>1079</v>
      </c>
      <c r="D4633" s="98" t="s">
        <v>13130</v>
      </c>
      <c r="E4633" s="98" t="s">
        <v>287</v>
      </c>
      <c r="F4633" s="122">
        <v>1.0250821392530025</v>
      </c>
      <c r="G4633" s="122">
        <v>1.0273621641217687</v>
      </c>
      <c r="H4633" s="99">
        <v>10483.833333333336</v>
      </c>
      <c r="I4633" s="53">
        <v>10746.790300905272</v>
      </c>
      <c r="J4633" s="54">
        <v>10156.134661768585</v>
      </c>
      <c r="K4633" s="55">
        <v>0.96874247604425057</v>
      </c>
      <c r="L4633" s="121">
        <v>10770.693701625272</v>
      </c>
      <c r="M4633" s="54">
        <v>10084.014697672537</v>
      </c>
      <c r="N4633" s="120">
        <v>0.96186331631297728</v>
      </c>
      <c r="O4633" s="123">
        <v>10583.84048511714</v>
      </c>
      <c r="P4633" s="53">
        <v>10849.305845996414</v>
      </c>
      <c r="Q4633" s="54">
        <v>10253.096472657875</v>
      </c>
      <c r="R4633" s="55">
        <v>0.96875009473882823</v>
      </c>
      <c r="S4633" s="121">
        <v>10873.437265509536</v>
      </c>
      <c r="T4633" s="54">
        <v>10180.286989241991</v>
      </c>
      <c r="U4633" s="55">
        <v>0.96187078816591953</v>
      </c>
    </row>
    <row r="4634" spans="1:21" ht="13" x14ac:dyDescent="0.3">
      <c r="A4634" s="44" t="s">
        <v>2686</v>
      </c>
      <c r="B4634" s="44" t="s">
        <v>9020</v>
      </c>
      <c r="C4634" s="98" t="s">
        <v>1079</v>
      </c>
      <c r="D4634" s="98" t="s">
        <v>13130</v>
      </c>
      <c r="E4634" s="98" t="s">
        <v>287</v>
      </c>
      <c r="F4634" s="122">
        <v>1.0250821392530025</v>
      </c>
      <c r="G4634" s="122">
        <v>1.0273621641217687</v>
      </c>
      <c r="H4634" s="99">
        <v>10273.333333333332</v>
      </c>
      <c r="I4634" s="53">
        <v>10531.01051059251</v>
      </c>
      <c r="J4634" s="54">
        <v>9952.2143705612652</v>
      </c>
      <c r="K4634" s="55">
        <v>0.96874247604425046</v>
      </c>
      <c r="L4634" s="121">
        <v>10554.433966077637</v>
      </c>
      <c r="M4634" s="54">
        <v>9881.5424695886541</v>
      </c>
      <c r="N4634" s="120">
        <v>0.9618633163129775</v>
      </c>
      <c r="O4634" s="123">
        <v>10370.050779086447</v>
      </c>
      <c r="P4634" s="53">
        <v>10630.1538367882</v>
      </c>
      <c r="Q4634" s="54">
        <v>10045.987674686454</v>
      </c>
      <c r="R4634" s="55">
        <v>0.96875009473882812</v>
      </c>
      <c r="S4634" s="121">
        <v>10653.797810454886</v>
      </c>
      <c r="T4634" s="54">
        <v>9974.6489162004873</v>
      </c>
      <c r="U4634" s="55">
        <v>0.96187078816591942</v>
      </c>
    </row>
    <row r="4635" spans="1:21" ht="13" x14ac:dyDescent="0.3">
      <c r="A4635" s="44" t="s">
        <v>2685</v>
      </c>
      <c r="B4635" s="44" t="s">
        <v>9019</v>
      </c>
      <c r="C4635" s="98" t="s">
        <v>1079</v>
      </c>
      <c r="D4635" s="98" t="s">
        <v>13130</v>
      </c>
      <c r="E4635" s="98" t="s">
        <v>291</v>
      </c>
      <c r="F4635" s="122">
        <v>1.031803673346454</v>
      </c>
      <c r="G4635" s="122">
        <v>1.0333270008228519</v>
      </c>
      <c r="H4635" s="99">
        <v>12399.416666666668</v>
      </c>
      <c r="I4635" s="53">
        <v>12793.763664019911</v>
      </c>
      <c r="J4635" s="54">
        <v>12090.604074751769</v>
      </c>
      <c r="K4635" s="55">
        <v>0.97509458709093311</v>
      </c>
      <c r="L4635" s="121">
        <v>12812.652036119551</v>
      </c>
      <c r="M4635" s="54">
        <v>11995.789224690057</v>
      </c>
      <c r="N4635" s="120">
        <v>0.96744786849032327</v>
      </c>
      <c r="O4635" s="123">
        <v>12512.013494257539</v>
      </c>
      <c r="P4635" s="53">
        <v>12909.94148433533</v>
      </c>
      <c r="Q4635" s="54">
        <v>12200.492582122557</v>
      </c>
      <c r="R4635" s="55">
        <v>0.97510225574181519</v>
      </c>
      <c r="S4635" s="121">
        <v>12929.001378276194</v>
      </c>
      <c r="T4635" s="54">
        <v>12104.8148162548</v>
      </c>
      <c r="U4635" s="55">
        <v>0.96745538372464002</v>
      </c>
    </row>
    <row r="4636" spans="1:21" ht="13" x14ac:dyDescent="0.3">
      <c r="A4636" s="44" t="s">
        <v>2684</v>
      </c>
      <c r="B4636" s="44" t="s">
        <v>9018</v>
      </c>
      <c r="C4636" s="98" t="s">
        <v>1079</v>
      </c>
      <c r="D4636" s="98" t="s">
        <v>13130</v>
      </c>
      <c r="E4636" s="98" t="s">
        <v>287</v>
      </c>
      <c r="F4636" s="122">
        <v>1.0250821392530025</v>
      </c>
      <c r="G4636" s="122">
        <v>1.0273621641217687</v>
      </c>
      <c r="H4636" s="99">
        <v>21803.666666666664</v>
      </c>
      <c r="I4636" s="53">
        <v>22350.549270226045</v>
      </c>
      <c r="J4636" s="54">
        <v>21122.138033510153</v>
      </c>
      <c r="K4636" s="55">
        <v>0.96874247604425046</v>
      </c>
      <c r="L4636" s="121">
        <v>22400.262172456336</v>
      </c>
      <c r="M4636" s="54">
        <v>20972.147127782719</v>
      </c>
      <c r="N4636" s="120">
        <v>0.96186331631297739</v>
      </c>
      <c r="O4636" s="123">
        <v>21996.911662887902</v>
      </c>
      <c r="P4636" s="53">
        <v>22548.641264352453</v>
      </c>
      <c r="Q4636" s="54">
        <v>21309.510257384289</v>
      </c>
      <c r="R4636" s="55">
        <v>0.96875009473882812</v>
      </c>
      <c r="S4636" s="121">
        <v>22598.79476997989</v>
      </c>
      <c r="T4636" s="54">
        <v>21158.186758398093</v>
      </c>
      <c r="U4636" s="55">
        <v>0.96187078816591953</v>
      </c>
    </row>
    <row r="4637" spans="1:21" ht="13" x14ac:dyDescent="0.3">
      <c r="A4637" s="44" t="s">
        <v>2683</v>
      </c>
      <c r="B4637" s="44" t="s">
        <v>9017</v>
      </c>
      <c r="C4637" s="98" t="s">
        <v>1079</v>
      </c>
      <c r="D4637" s="98" t="s">
        <v>13130</v>
      </c>
      <c r="E4637" s="98" t="s">
        <v>289</v>
      </c>
      <c r="F4637" s="122">
        <v>1.0258336237599288</v>
      </c>
      <c r="G4637" s="122">
        <v>1.0268008757854155</v>
      </c>
      <c r="H4637" s="99">
        <v>10326.5</v>
      </c>
      <c r="I4637" s="53">
        <v>10593.270915756904</v>
      </c>
      <c r="J4637" s="54">
        <v>10011.052874081019</v>
      </c>
      <c r="K4637" s="55">
        <v>0.96945265812046855</v>
      </c>
      <c r="L4637" s="121">
        <v>10603.259243798093</v>
      </c>
      <c r="M4637" s="54">
        <v>9927.2549215244762</v>
      </c>
      <c r="N4637" s="120">
        <v>0.96133781257197271</v>
      </c>
      <c r="O4637" s="123">
        <v>10422.440024261046</v>
      </c>
      <c r="P4637" s="53">
        <v>10691.689418508229</v>
      </c>
      <c r="Q4637" s="54">
        <v>10104.141649220172</v>
      </c>
      <c r="R4637" s="55">
        <v>0.96946028240028737</v>
      </c>
      <c r="S4637" s="121">
        <v>10701.77054473221</v>
      </c>
      <c r="T4637" s="54">
        <v>10019.563526978713</v>
      </c>
      <c r="U4637" s="55">
        <v>0.96134528034274802</v>
      </c>
    </row>
    <row r="4638" spans="1:21" ht="13" x14ac:dyDescent="0.3">
      <c r="A4638" s="44" t="s">
        <v>2682</v>
      </c>
      <c r="B4638" s="44" t="s">
        <v>9016</v>
      </c>
      <c r="C4638" s="98" t="s">
        <v>1079</v>
      </c>
      <c r="D4638" s="98" t="s">
        <v>13130</v>
      </c>
      <c r="E4638" s="98" t="s">
        <v>289</v>
      </c>
      <c r="F4638" s="122">
        <v>1.0258336237599288</v>
      </c>
      <c r="G4638" s="122">
        <v>1.0268008757854155</v>
      </c>
      <c r="H4638" s="99">
        <v>11035.75</v>
      </c>
      <c r="I4638" s="53">
        <v>11320.843413408635</v>
      </c>
      <c r="J4638" s="54">
        <v>10698.637171852961</v>
      </c>
      <c r="K4638" s="55">
        <v>0.96945265812046855</v>
      </c>
      <c r="L4638" s="121">
        <v>11331.517764948898</v>
      </c>
      <c r="M4638" s="54">
        <v>10609.083765091147</v>
      </c>
      <c r="N4638" s="120">
        <v>0.96133781257197259</v>
      </c>
      <c r="O4638" s="123">
        <v>11143.139579920165</v>
      </c>
      <c r="P4638" s="53">
        <v>11431.007255332193</v>
      </c>
      <c r="Q4638" s="54">
        <v>10802.831243975221</v>
      </c>
      <c r="R4638" s="55">
        <v>0.96946028240028714</v>
      </c>
      <c r="S4638" s="121">
        <v>11441.785479661152</v>
      </c>
      <c r="T4638" s="54">
        <v>10712.40464335672</v>
      </c>
      <c r="U4638" s="55">
        <v>0.9613452803427478</v>
      </c>
    </row>
    <row r="4639" spans="1:21" ht="13" x14ac:dyDescent="0.3">
      <c r="A4639" s="44" t="s">
        <v>2681</v>
      </c>
      <c r="B4639" s="44" t="s">
        <v>9015</v>
      </c>
      <c r="C4639" s="98" t="s">
        <v>1079</v>
      </c>
      <c r="D4639" s="98" t="s">
        <v>13130</v>
      </c>
      <c r="E4639" s="98" t="s">
        <v>287</v>
      </c>
      <c r="F4639" s="122">
        <v>1.0250821392530025</v>
      </c>
      <c r="G4639" s="122">
        <v>1.0273621641217687</v>
      </c>
      <c r="H4639" s="99">
        <v>10686.25</v>
      </c>
      <c r="I4639" s="53">
        <v>10954.284010592399</v>
      </c>
      <c r="J4639" s="54">
        <v>10352.224284627873</v>
      </c>
      <c r="K4639" s="55">
        <v>0.96874247604425057</v>
      </c>
      <c r="L4639" s="121">
        <v>10978.648926346252</v>
      </c>
      <c r="M4639" s="54">
        <v>10278.711863949555</v>
      </c>
      <c r="N4639" s="120">
        <v>0.96186331631297739</v>
      </c>
      <c r="O4639" s="123">
        <v>10783.418897525084</v>
      </c>
      <c r="P4639" s="53">
        <v>11053.890111936267</v>
      </c>
      <c r="Q4639" s="54">
        <v>10446.438078585896</v>
      </c>
      <c r="R4639" s="55">
        <v>0.96875009473882823</v>
      </c>
      <c r="S4639" s="121">
        <v>11078.476575192948</v>
      </c>
      <c r="T4639" s="54">
        <v>10372.255634085723</v>
      </c>
      <c r="U4639" s="55">
        <v>0.96187078816591953</v>
      </c>
    </row>
    <row r="4640" spans="1:21" ht="13" x14ac:dyDescent="0.3">
      <c r="A4640" s="44" t="s">
        <v>2680</v>
      </c>
      <c r="B4640" s="44" t="s">
        <v>9014</v>
      </c>
      <c r="C4640" s="98" t="s">
        <v>1079</v>
      </c>
      <c r="D4640" s="98" t="s">
        <v>13130</v>
      </c>
      <c r="E4640" s="98" t="s">
        <v>291</v>
      </c>
      <c r="F4640" s="122">
        <v>1.031803673346454</v>
      </c>
      <c r="G4640" s="122">
        <v>1.0333270008228519</v>
      </c>
      <c r="H4640" s="99">
        <v>3797.166666666667</v>
      </c>
      <c r="I4640" s="53">
        <v>3917.9305149753773</v>
      </c>
      <c r="J4640" s="54">
        <v>3702.5966629487889</v>
      </c>
      <c r="K4640" s="55">
        <v>0.97509458709093322</v>
      </c>
      <c r="L4640" s="121">
        <v>3923.7148432911727</v>
      </c>
      <c r="M4640" s="54">
        <v>3673.5607979691731</v>
      </c>
      <c r="N4640" s="120">
        <v>0.96744786849032338</v>
      </c>
      <c r="O4640" s="123">
        <v>3834.1780620694663</v>
      </c>
      <c r="P4640" s="53">
        <v>3956.1190087076634</v>
      </c>
      <c r="Q4640" s="54">
        <v>3738.7156772397175</v>
      </c>
      <c r="R4640" s="55">
        <v>0.97510225574181508</v>
      </c>
      <c r="S4640" s="121">
        <v>3961.9597174990158</v>
      </c>
      <c r="T4640" s="54">
        <v>3709.3962083080114</v>
      </c>
      <c r="U4640" s="55">
        <v>0.96745538372463979</v>
      </c>
    </row>
    <row r="4641" spans="1:21" ht="13" x14ac:dyDescent="0.3">
      <c r="A4641" s="44" t="s">
        <v>2679</v>
      </c>
      <c r="B4641" s="44" t="s">
        <v>9013</v>
      </c>
      <c r="C4641" s="98" t="s">
        <v>1079</v>
      </c>
      <c r="D4641" s="98" t="s">
        <v>13130</v>
      </c>
      <c r="E4641" s="98" t="s">
        <v>465</v>
      </c>
      <c r="F4641" s="122">
        <v>1.0257460833345444</v>
      </c>
      <c r="G4641" s="122">
        <v>1.0270770002713467</v>
      </c>
      <c r="H4641" s="99">
        <v>8120.3333333333339</v>
      </c>
      <c r="I4641" s="53">
        <v>8329.4001120376124</v>
      </c>
      <c r="J4641" s="54">
        <v>7871.6069469112454</v>
      </c>
      <c r="K4641" s="55">
        <v>0.9693699290149721</v>
      </c>
      <c r="L4641" s="121">
        <v>8340.2076012034267</v>
      </c>
      <c r="M4641" s="54">
        <v>7808.4827553386522</v>
      </c>
      <c r="N4641" s="120">
        <v>0.96159633290981306</v>
      </c>
      <c r="O4641" s="123">
        <v>8200.2551645767344</v>
      </c>
      <c r="P4641" s="53">
        <v>8411.3796174084546</v>
      </c>
      <c r="Q4641" s="54">
        <v>7949.1432824950771</v>
      </c>
      <c r="R4641" s="55">
        <v>0.96937755264416592</v>
      </c>
      <c r="S4641" s="121">
        <v>8422.2934758930915</v>
      </c>
      <c r="T4641" s="54">
        <v>7885.3965492754651</v>
      </c>
      <c r="U4641" s="55">
        <v>0.96160380268880075</v>
      </c>
    </row>
    <row r="4642" spans="1:21" ht="13" x14ac:dyDescent="0.3">
      <c r="A4642" s="44" t="s">
        <v>2678</v>
      </c>
      <c r="B4642" s="44" t="s">
        <v>9012</v>
      </c>
      <c r="C4642" s="98" t="s">
        <v>1079</v>
      </c>
      <c r="D4642" s="98" t="s">
        <v>13130</v>
      </c>
      <c r="E4642" s="98" t="s">
        <v>285</v>
      </c>
      <c r="F4642" s="122">
        <v>1.0378765605296509</v>
      </c>
      <c r="G4642" s="122">
        <v>1.04080349829154</v>
      </c>
      <c r="H4642" s="99">
        <v>12701.833333333334</v>
      </c>
      <c r="I4642" s="53">
        <v>13182.935092420872</v>
      </c>
      <c r="J4642" s="54">
        <v>12458.386205293578</v>
      </c>
      <c r="K4642" s="55">
        <v>0.9808337015885038</v>
      </c>
      <c r="L4642" s="121">
        <v>13220.112568049426</v>
      </c>
      <c r="M4642" s="54">
        <v>12377.272359066288</v>
      </c>
      <c r="N4642" s="120">
        <v>0.97444770642555179</v>
      </c>
      <c r="O4642" s="123">
        <v>12820.873808626398</v>
      </c>
      <c r="P4642" s="53">
        <v>13306.484411481853</v>
      </c>
      <c r="Q4642" s="54">
        <v>12575.24401279439</v>
      </c>
      <c r="R4642" s="55">
        <v>0.98084141537476655</v>
      </c>
      <c r="S4642" s="121">
        <v>13344.010311172735</v>
      </c>
      <c r="T4642" s="54">
        <v>12493.368126199139</v>
      </c>
      <c r="U4642" s="55">
        <v>0.97445527603532756</v>
      </c>
    </row>
    <row r="4643" spans="1:21" ht="13" x14ac:dyDescent="0.3">
      <c r="A4643" s="44" t="s">
        <v>2677</v>
      </c>
      <c r="B4643" s="44" t="s">
        <v>9011</v>
      </c>
      <c r="C4643" s="98" t="s">
        <v>1079</v>
      </c>
      <c r="D4643" s="98" t="s">
        <v>13130</v>
      </c>
      <c r="E4643" s="98" t="s">
        <v>292</v>
      </c>
      <c r="F4643" s="122">
        <v>1.0196044395180941</v>
      </c>
      <c r="G4643" s="122">
        <v>1.0263407116445271</v>
      </c>
      <c r="H4643" s="99">
        <v>3820.5833333333339</v>
      </c>
      <c r="I4643" s="53">
        <v>3895.4837282155058</v>
      </c>
      <c r="J4643" s="54">
        <v>3681.38357674592</v>
      </c>
      <c r="K4643" s="55">
        <v>0.96356583682576902</v>
      </c>
      <c r="L4643" s="121">
        <v>3921.2202172305533</v>
      </c>
      <c r="M4643" s="54">
        <v>3671.2252152706619</v>
      </c>
      <c r="N4643" s="120">
        <v>0.96090698591506396</v>
      </c>
      <c r="O4643" s="123">
        <v>3852.5670184126802</v>
      </c>
      <c r="P4643" s="53">
        <v>3928.0944355145557</v>
      </c>
      <c r="Q4643" s="54">
        <v>3712.2311577107535</v>
      </c>
      <c r="R4643" s="55">
        <v>0.96357341480856384</v>
      </c>
      <c r="S4643" s="121">
        <v>3954.046375335904</v>
      </c>
      <c r="T4643" s="54">
        <v>3701.9873188926945</v>
      </c>
      <c r="U4643" s="55">
        <v>0.96091445033913336</v>
      </c>
    </row>
    <row r="4644" spans="1:21" ht="13" x14ac:dyDescent="0.3">
      <c r="A4644" s="44" t="s">
        <v>2676</v>
      </c>
      <c r="B4644" s="44" t="s">
        <v>9010</v>
      </c>
      <c r="C4644" s="98" t="s">
        <v>1079</v>
      </c>
      <c r="D4644" s="98" t="s">
        <v>13130</v>
      </c>
      <c r="E4644" s="98" t="s">
        <v>291</v>
      </c>
      <c r="F4644" s="122">
        <v>1.031803673346454</v>
      </c>
      <c r="G4644" s="122">
        <v>1.0333270008228519</v>
      </c>
      <c r="H4644" s="99">
        <v>7357.8333333333339</v>
      </c>
      <c r="I4644" s="53">
        <v>7591.8394612043176</v>
      </c>
      <c r="J4644" s="54">
        <v>7174.5834560505718</v>
      </c>
      <c r="K4644" s="55">
        <v>0.97509458709093322</v>
      </c>
      <c r="L4644" s="121">
        <v>7603.0478508877413</v>
      </c>
      <c r="M4644" s="54">
        <v>7118.3201750403859</v>
      </c>
      <c r="N4644" s="120">
        <v>0.96744786849032349</v>
      </c>
      <c r="O4644" s="123">
        <v>7425.7140344070931</v>
      </c>
      <c r="P4644" s="53">
        <v>7661.8790179215548</v>
      </c>
      <c r="Q4644" s="54">
        <v>7240.8305054440107</v>
      </c>
      <c r="R4644" s="55">
        <v>0.97510225574181508</v>
      </c>
      <c r="S4644" s="121">
        <v>7673.1908121420411</v>
      </c>
      <c r="T4644" s="54">
        <v>7184.0470205867578</v>
      </c>
      <c r="U4644" s="55">
        <v>0.96745538372463991</v>
      </c>
    </row>
    <row r="4645" spans="1:21" ht="13" x14ac:dyDescent="0.3">
      <c r="A4645" s="44" t="s">
        <v>2675</v>
      </c>
      <c r="B4645" s="44" t="s">
        <v>9009</v>
      </c>
      <c r="C4645" s="98" t="s">
        <v>1079</v>
      </c>
      <c r="D4645" s="98" t="s">
        <v>13130</v>
      </c>
      <c r="E4645" s="98" t="s">
        <v>465</v>
      </c>
      <c r="F4645" s="122">
        <v>1.0257460833345444</v>
      </c>
      <c r="G4645" s="122">
        <v>1.0270770002713467</v>
      </c>
      <c r="H4645" s="99">
        <v>7961.8333333333339</v>
      </c>
      <c r="I4645" s="53">
        <v>8166.8193578290875</v>
      </c>
      <c r="J4645" s="54">
        <v>7717.961813162372</v>
      </c>
      <c r="K4645" s="55">
        <v>0.96936992901497199</v>
      </c>
      <c r="L4645" s="121">
        <v>8177.4158966604182</v>
      </c>
      <c r="M4645" s="54">
        <v>7656.0697365724473</v>
      </c>
      <c r="N4645" s="120">
        <v>0.96159633290981306</v>
      </c>
      <c r="O4645" s="123">
        <v>8031.623847159266</v>
      </c>
      <c r="P4645" s="53">
        <v>8238.4067040399423</v>
      </c>
      <c r="Q4645" s="54">
        <v>7785.6758687177708</v>
      </c>
      <c r="R4645" s="55">
        <v>0.96937755264416603</v>
      </c>
      <c r="S4645" s="121">
        <v>8249.096128248153</v>
      </c>
      <c r="T4645" s="54">
        <v>7723.2400331944054</v>
      </c>
      <c r="U4645" s="55">
        <v>0.96160380268880075</v>
      </c>
    </row>
    <row r="4646" spans="1:21" ht="13" x14ac:dyDescent="0.3">
      <c r="A4646" s="44" t="s">
        <v>2674</v>
      </c>
      <c r="B4646" s="44" t="s">
        <v>9008</v>
      </c>
      <c r="C4646" s="98" t="s">
        <v>1079</v>
      </c>
      <c r="D4646" s="98" t="s">
        <v>13130</v>
      </c>
      <c r="E4646" s="98" t="s">
        <v>289</v>
      </c>
      <c r="F4646" s="122">
        <v>1.0258336237599288</v>
      </c>
      <c r="G4646" s="122">
        <v>1.0268008757854155</v>
      </c>
      <c r="H4646" s="99">
        <v>8429.3333333333339</v>
      </c>
      <c r="I4646" s="53">
        <v>8647.0935592136939</v>
      </c>
      <c r="J4646" s="54">
        <v>8171.8396061834701</v>
      </c>
      <c r="K4646" s="55">
        <v>0.96945265812046855</v>
      </c>
      <c r="L4646" s="121">
        <v>8655.2468489538624</v>
      </c>
      <c r="M4646" s="54">
        <v>8103.4368681066826</v>
      </c>
      <c r="N4646" s="120">
        <v>0.96133781257197271</v>
      </c>
      <c r="O4646" s="123">
        <v>8508.5985711711764</v>
      </c>
      <c r="P4646" s="53">
        <v>8728.40650538308</v>
      </c>
      <c r="Q4646" s="54">
        <v>8248.7483736382892</v>
      </c>
      <c r="R4646" s="55">
        <v>0.96946028240028725</v>
      </c>
      <c r="S4646" s="121">
        <v>8736.636464585099</v>
      </c>
      <c r="T4646" s="54">
        <v>8179.7010787264589</v>
      </c>
      <c r="U4646" s="55">
        <v>0.96134528034274791</v>
      </c>
    </row>
    <row r="4647" spans="1:21" ht="13" x14ac:dyDescent="0.3">
      <c r="A4647" s="44" t="s">
        <v>2673</v>
      </c>
      <c r="B4647" s="44" t="s">
        <v>9007</v>
      </c>
      <c r="C4647" s="98" t="s">
        <v>1079</v>
      </c>
      <c r="D4647" s="98" t="s">
        <v>13130</v>
      </c>
      <c r="E4647" s="98" t="s">
        <v>465</v>
      </c>
      <c r="F4647" s="122">
        <v>1.0257460833345444</v>
      </c>
      <c r="G4647" s="122">
        <v>1.0270770002713467</v>
      </c>
      <c r="H4647" s="99">
        <v>14894.416666666668</v>
      </c>
      <c r="I4647" s="53">
        <v>15277.889559386096</v>
      </c>
      <c r="J4647" s="54">
        <v>14438.199626886086</v>
      </c>
      <c r="K4647" s="55">
        <v>0.9693699290149721</v>
      </c>
      <c r="L4647" s="121">
        <v>15297.712790791553</v>
      </c>
      <c r="M4647" s="54">
        <v>14322.41644749747</v>
      </c>
      <c r="N4647" s="120">
        <v>0.96159633290981306</v>
      </c>
      <c r="O4647" s="123">
        <v>15021.033031525008</v>
      </c>
      <c r="P4647" s="53">
        <v>15407.765799725596</v>
      </c>
      <c r="Q4647" s="54">
        <v>14561.052238286891</v>
      </c>
      <c r="R4647" s="55">
        <v>0.96937755264416603</v>
      </c>
      <c r="S4647" s="121">
        <v>15427.757546995519</v>
      </c>
      <c r="T4647" s="54">
        <v>14444.282483428531</v>
      </c>
      <c r="U4647" s="55">
        <v>0.96160380268880064</v>
      </c>
    </row>
    <row r="4648" spans="1:21" ht="13" x14ac:dyDescent="0.3">
      <c r="A4648" s="44" t="s">
        <v>2672</v>
      </c>
      <c r="B4648" s="44" t="s">
        <v>13426</v>
      </c>
      <c r="C4648" s="98" t="s">
        <v>1079</v>
      </c>
      <c r="D4648" s="98" t="s">
        <v>13130</v>
      </c>
      <c r="E4648" s="98" t="s">
        <v>287</v>
      </c>
      <c r="F4648" s="122">
        <v>1.0250821392530025</v>
      </c>
      <c r="G4648" s="122">
        <v>1.0273621641217687</v>
      </c>
      <c r="H4648" s="99">
        <v>15673.75</v>
      </c>
      <c r="I4648" s="53">
        <v>16066.881180116749</v>
      </c>
      <c r="J4648" s="54">
        <v>15183.827383898573</v>
      </c>
      <c r="K4648" s="55">
        <v>0.96874247604425068</v>
      </c>
      <c r="L4648" s="121">
        <v>16102.617719903572</v>
      </c>
      <c r="M4648" s="54">
        <v>15076.005154060527</v>
      </c>
      <c r="N4648" s="120">
        <v>0.96186331631297728</v>
      </c>
      <c r="O4648" s="123">
        <v>15820.21431094226</v>
      </c>
      <c r="P4648" s="53">
        <v>16217.019129301656</v>
      </c>
      <c r="Q4648" s="54">
        <v>15325.834112513878</v>
      </c>
      <c r="R4648" s="55">
        <v>0.96875009473882812</v>
      </c>
      <c r="S4648" s="121">
        <v>16253.089611359816</v>
      </c>
      <c r="T4648" s="54">
        <v>15217.002008219788</v>
      </c>
      <c r="U4648" s="55">
        <v>0.96187078816591931</v>
      </c>
    </row>
    <row r="4649" spans="1:21" ht="13" x14ac:dyDescent="0.3">
      <c r="A4649" s="44" t="s">
        <v>2671</v>
      </c>
      <c r="B4649" s="44" t="s">
        <v>9005</v>
      </c>
      <c r="C4649" s="98" t="s">
        <v>1079</v>
      </c>
      <c r="D4649" s="98" t="s">
        <v>13130</v>
      </c>
      <c r="E4649" s="98" t="s">
        <v>287</v>
      </c>
      <c r="F4649" s="122">
        <v>1.0250821392530025</v>
      </c>
      <c r="G4649" s="122">
        <v>1.0273621641217687</v>
      </c>
      <c r="H4649" s="99">
        <v>8281.9999999999982</v>
      </c>
      <c r="I4649" s="53">
        <v>8489.7302772933654</v>
      </c>
      <c r="J4649" s="54">
        <v>8023.1251865984823</v>
      </c>
      <c r="K4649" s="55">
        <v>0.96874247604425068</v>
      </c>
      <c r="L4649" s="121">
        <v>8508.6134432564868</v>
      </c>
      <c r="M4649" s="54">
        <v>7966.1519857040767</v>
      </c>
      <c r="N4649" s="120">
        <v>0.96186331631297739</v>
      </c>
      <c r="O4649" s="123">
        <v>8363.5169542683234</v>
      </c>
      <c r="P4649" s="53">
        <v>8573.2918511601292</v>
      </c>
      <c r="Q4649" s="54">
        <v>8102.1578417972341</v>
      </c>
      <c r="R4649" s="55">
        <v>0.96875009473882823</v>
      </c>
      <c r="S4649" s="121">
        <v>8592.360877806208</v>
      </c>
      <c r="T4649" s="54">
        <v>8044.6226446411019</v>
      </c>
      <c r="U4649" s="55">
        <v>0.96187078816591942</v>
      </c>
    </row>
    <row r="4650" spans="1:21" ht="13" x14ac:dyDescent="0.3">
      <c r="A4650" s="44" t="s">
        <v>2670</v>
      </c>
      <c r="B4650" s="44" t="s">
        <v>7428</v>
      </c>
      <c r="C4650" s="98" t="s">
        <v>1079</v>
      </c>
      <c r="D4650" s="98" t="s">
        <v>13130</v>
      </c>
      <c r="E4650" s="98" t="s">
        <v>286</v>
      </c>
      <c r="F4650" s="122">
        <v>1.0262719649733354</v>
      </c>
      <c r="G4650" s="122">
        <v>1.0267684902302638</v>
      </c>
      <c r="H4650" s="99">
        <v>11816.916666666664</v>
      </c>
      <c r="I4650" s="53">
        <v>12127.370287426154</v>
      </c>
      <c r="J4650" s="54">
        <v>11460.836424979469</v>
      </c>
      <c r="K4650" s="55">
        <v>0.96986690760952621</v>
      </c>
      <c r="L4650" s="121">
        <v>12133.237685010174</v>
      </c>
      <c r="M4650" s="54">
        <v>11359.690520911789</v>
      </c>
      <c r="N4650" s="120">
        <v>0.96130749173812602</v>
      </c>
      <c r="O4650" s="123">
        <v>11929.076947578367</v>
      </c>
      <c r="P4650" s="53">
        <v>12242.477239309368</v>
      </c>
      <c r="Q4650" s="54">
        <v>11569.707959267967</v>
      </c>
      <c r="R4650" s="55">
        <v>0.96987453514721833</v>
      </c>
      <c r="S4650" s="121">
        <v>12248.400327305684</v>
      </c>
      <c r="T4650" s="54">
        <v>11467.600120030143</v>
      </c>
      <c r="U4650" s="55">
        <v>0.96131495927336563</v>
      </c>
    </row>
    <row r="4651" spans="1:21" ht="13" x14ac:dyDescent="0.3">
      <c r="A4651" s="44" t="s">
        <v>2669</v>
      </c>
      <c r="B4651" s="44" t="s">
        <v>9004</v>
      </c>
      <c r="C4651" s="98" t="s">
        <v>1079</v>
      </c>
      <c r="D4651" s="98" t="s">
        <v>13130</v>
      </c>
      <c r="E4651" s="98" t="s">
        <v>290</v>
      </c>
      <c r="F4651" s="122">
        <v>1.0306132497177807</v>
      </c>
      <c r="G4651" s="122">
        <v>1.0352514228202805</v>
      </c>
      <c r="H4651" s="99">
        <v>11696</v>
      </c>
      <c r="I4651" s="53">
        <v>12054.052568699162</v>
      </c>
      <c r="J4651" s="54">
        <v>11391.548330242729</v>
      </c>
      <c r="K4651" s="55">
        <v>0.97396959047902953</v>
      </c>
      <c r="L4651" s="121">
        <v>12108.300641306001</v>
      </c>
      <c r="M4651" s="54">
        <v>11336.343323210731</v>
      </c>
      <c r="N4651" s="120">
        <v>0.96924960013771644</v>
      </c>
      <c r="O4651" s="123">
        <v>11816.701791749929</v>
      </c>
      <c r="P4651" s="53">
        <v>12178.449434541315</v>
      </c>
      <c r="Q4651" s="54">
        <v>11509.19871853515</v>
      </c>
      <c r="R4651" s="55">
        <v>0.97397725028235305</v>
      </c>
      <c r="S4651" s="121">
        <v>12233.257342952071</v>
      </c>
      <c r="T4651" s="54">
        <v>11453.422457270055</v>
      </c>
      <c r="U4651" s="55">
        <v>0.96925712936806918</v>
      </c>
    </row>
    <row r="4652" spans="1:21" ht="13" x14ac:dyDescent="0.3">
      <c r="A4652" s="44" t="s">
        <v>2668</v>
      </c>
      <c r="B4652" s="44" t="s">
        <v>9003</v>
      </c>
      <c r="C4652" s="98" t="s">
        <v>1079</v>
      </c>
      <c r="D4652" s="98" t="s">
        <v>13130</v>
      </c>
      <c r="E4652" s="98" t="s">
        <v>291</v>
      </c>
      <c r="F4652" s="122">
        <v>1.031803673346454</v>
      </c>
      <c r="G4652" s="122">
        <v>1.0333270008228519</v>
      </c>
      <c r="H4652" s="99">
        <v>9451</v>
      </c>
      <c r="I4652" s="53">
        <v>9751.5765167973368</v>
      </c>
      <c r="J4652" s="54">
        <v>9215.6189425964094</v>
      </c>
      <c r="K4652" s="55">
        <v>0.97509458709093322</v>
      </c>
      <c r="L4652" s="121">
        <v>9765.9734847767741</v>
      </c>
      <c r="M4652" s="54">
        <v>9143.349805102047</v>
      </c>
      <c r="N4652" s="120">
        <v>0.96744786849032349</v>
      </c>
      <c r="O4652" s="123">
        <v>9536.5453071539978</v>
      </c>
      <c r="P4652" s="53">
        <v>9839.8424789563815</v>
      </c>
      <c r="Q4652" s="54">
        <v>9299.1068409898835</v>
      </c>
      <c r="R4652" s="55">
        <v>0.97510225574181508</v>
      </c>
      <c r="S4652" s="121">
        <v>9854.3697604526842</v>
      </c>
      <c r="T4652" s="54">
        <v>9226.1820995400849</v>
      </c>
      <c r="U4652" s="55">
        <v>0.96745538372463991</v>
      </c>
    </row>
    <row r="4653" spans="1:21" ht="13" x14ac:dyDescent="0.3">
      <c r="A4653" s="44" t="s">
        <v>2667</v>
      </c>
      <c r="B4653" s="44" t="s">
        <v>9002</v>
      </c>
      <c r="C4653" s="98" t="s">
        <v>1079</v>
      </c>
      <c r="D4653" s="98" t="s">
        <v>13130</v>
      </c>
      <c r="E4653" s="98" t="s">
        <v>291</v>
      </c>
      <c r="F4653" s="122">
        <v>1.031803673346454</v>
      </c>
      <c r="G4653" s="122">
        <v>1.0333270008228519</v>
      </c>
      <c r="H4653" s="99">
        <v>14247.833333333336</v>
      </c>
      <c r="I4653" s="53">
        <v>14700.966770561387</v>
      </c>
      <c r="J4653" s="54">
        <v>13892.985161107103</v>
      </c>
      <c r="K4653" s="55">
        <v>0.97509458709093311</v>
      </c>
      <c r="L4653" s="121">
        <v>14722.670886557193</v>
      </c>
      <c r="M4653" s="54">
        <v>13784.035988938716</v>
      </c>
      <c r="N4653" s="120">
        <v>0.96744786849032349</v>
      </c>
      <c r="O4653" s="123">
        <v>14381.742862352658</v>
      </c>
      <c r="P4653" s="53">
        <v>14839.135114499617</v>
      </c>
      <c r="Q4653" s="54">
        <v>14023.669906578825</v>
      </c>
      <c r="R4653" s="55">
        <v>0.97510225574181508</v>
      </c>
      <c r="S4653" s="121">
        <v>14861.043218560329</v>
      </c>
      <c r="T4653" s="54">
        <v>13913.694559526492</v>
      </c>
      <c r="U4653" s="55">
        <v>0.96745538372463991</v>
      </c>
    </row>
    <row r="4654" spans="1:21" ht="13" x14ac:dyDescent="0.3">
      <c r="A4654" s="44" t="s">
        <v>2666</v>
      </c>
      <c r="B4654" s="44" t="s">
        <v>9001</v>
      </c>
      <c r="C4654" s="98" t="s">
        <v>1079</v>
      </c>
      <c r="D4654" s="98" t="s">
        <v>13130</v>
      </c>
      <c r="E4654" s="98" t="s">
        <v>465</v>
      </c>
      <c r="F4654" s="122">
        <v>1.0257460833345444</v>
      </c>
      <c r="G4654" s="122">
        <v>1.0270770002713467</v>
      </c>
      <c r="H4654" s="99">
        <v>20277.333333333336</v>
      </c>
      <c r="I4654" s="53">
        <v>20799.395247135672</v>
      </c>
      <c r="J4654" s="54">
        <v>19656.237173946261</v>
      </c>
      <c r="K4654" s="55">
        <v>0.96936992901497199</v>
      </c>
      <c r="L4654" s="121">
        <v>20826.38269350219</v>
      </c>
      <c r="M4654" s="54">
        <v>19498.60937452325</v>
      </c>
      <c r="N4654" s="120">
        <v>0.96159633290981295</v>
      </c>
      <c r="O4654" s="123">
        <v>20451.501370361206</v>
      </c>
      <c r="P4654" s="53">
        <v>20978.047428959075</v>
      </c>
      <c r="Q4654" s="54">
        <v>19825.226346299554</v>
      </c>
      <c r="R4654" s="55">
        <v>0.96937755264416603</v>
      </c>
      <c r="S4654" s="121">
        <v>21005.266678515924</v>
      </c>
      <c r="T4654" s="54">
        <v>19666.241488434553</v>
      </c>
      <c r="U4654" s="55">
        <v>0.96160380268880064</v>
      </c>
    </row>
    <row r="4655" spans="1:21" ht="13" x14ac:dyDescent="0.3">
      <c r="A4655" s="44" t="s">
        <v>2665</v>
      </c>
      <c r="B4655" s="44" t="s">
        <v>9000</v>
      </c>
      <c r="C4655" s="98" t="s">
        <v>1079</v>
      </c>
      <c r="D4655" s="98" t="s">
        <v>13130</v>
      </c>
      <c r="E4655" s="98" t="s">
        <v>465</v>
      </c>
      <c r="F4655" s="122">
        <v>1.0257460833345444</v>
      </c>
      <c r="G4655" s="122">
        <v>1.0270770002713467</v>
      </c>
      <c r="H4655" s="99">
        <v>8969.5833333333339</v>
      </c>
      <c r="I4655" s="53">
        <v>9200.514973309475</v>
      </c>
      <c r="J4655" s="54">
        <v>8694.8443591272116</v>
      </c>
      <c r="K4655" s="55">
        <v>0.96936992901497221</v>
      </c>
      <c r="L4655" s="121">
        <v>9212.4527436838671</v>
      </c>
      <c r="M4655" s="54">
        <v>8625.11844106231</v>
      </c>
      <c r="N4655" s="120">
        <v>0.96159633290981295</v>
      </c>
      <c r="O4655" s="123">
        <v>9063.2862633610948</v>
      </c>
      <c r="P4655" s="53">
        <v>9296.6303867824208</v>
      </c>
      <c r="Q4655" s="54">
        <v>8785.7462568904666</v>
      </c>
      <c r="R4655" s="55">
        <v>0.96937755264416603</v>
      </c>
      <c r="S4655" s="121">
        <v>9308.6928679734156</v>
      </c>
      <c r="T4655" s="54">
        <v>8715.2905357051986</v>
      </c>
      <c r="U4655" s="55">
        <v>0.96160380268880052</v>
      </c>
    </row>
    <row r="4656" spans="1:21" ht="13" x14ac:dyDescent="0.3">
      <c r="A4656" s="44" t="s">
        <v>2664</v>
      </c>
      <c r="B4656" s="44" t="s">
        <v>8999</v>
      </c>
      <c r="C4656" s="98" t="s">
        <v>1079</v>
      </c>
      <c r="D4656" s="98" t="s">
        <v>13130</v>
      </c>
      <c r="E4656" s="98" t="s">
        <v>286</v>
      </c>
      <c r="F4656" s="122">
        <v>1.0262719649733354</v>
      </c>
      <c r="G4656" s="122">
        <v>1.0267684902302638</v>
      </c>
      <c r="H4656" s="99">
        <v>9352.6666666666661</v>
      </c>
      <c r="I4656" s="53">
        <v>9598.3795977406135</v>
      </c>
      <c r="J4656" s="54">
        <v>9070.8418979026956</v>
      </c>
      <c r="K4656" s="55">
        <v>0.96986690760952632</v>
      </c>
      <c r="L4656" s="121">
        <v>9603.0234329602463</v>
      </c>
      <c r="M4656" s="54">
        <v>8990.7885343961116</v>
      </c>
      <c r="N4656" s="120">
        <v>0.96130749173812591</v>
      </c>
      <c r="O4656" s="123">
        <v>9437.1549755433116</v>
      </c>
      <c r="P4656" s="53">
        <v>9685.0875805087235</v>
      </c>
      <c r="Q4656" s="54">
        <v>9152.8562950173291</v>
      </c>
      <c r="R4656" s="55">
        <v>0.96987453514721844</v>
      </c>
      <c r="S4656" s="121">
        <v>9689.7733663076287</v>
      </c>
      <c r="T4656" s="54">
        <v>9072.0782509708606</v>
      </c>
      <c r="U4656" s="55">
        <v>0.96131495927336585</v>
      </c>
    </row>
    <row r="4657" spans="1:21" ht="13" x14ac:dyDescent="0.3">
      <c r="A4657" s="44" t="s">
        <v>2663</v>
      </c>
      <c r="B4657" s="44" t="s">
        <v>8998</v>
      </c>
      <c r="C4657" s="98" t="s">
        <v>1079</v>
      </c>
      <c r="D4657" s="98" t="s">
        <v>13130</v>
      </c>
      <c r="E4657" s="98" t="s">
        <v>289</v>
      </c>
      <c r="F4657" s="122">
        <v>1.0258336237599288</v>
      </c>
      <c r="G4657" s="122">
        <v>1.0268008757854155</v>
      </c>
      <c r="H4657" s="99">
        <v>6543.75</v>
      </c>
      <c r="I4657" s="53">
        <v>6712.7987754790338</v>
      </c>
      <c r="J4657" s="54">
        <v>6343.8558315758155</v>
      </c>
      <c r="K4657" s="55">
        <v>0.96945265812046844</v>
      </c>
      <c r="L4657" s="121">
        <v>6719.1282309208127</v>
      </c>
      <c r="M4657" s="54">
        <v>6290.7543110178467</v>
      </c>
      <c r="N4657" s="120">
        <v>0.96133781257197271</v>
      </c>
      <c r="O4657" s="123">
        <v>6608.8259787609559</v>
      </c>
      <c r="P4657" s="53">
        <v>6779.5559025911098</v>
      </c>
      <c r="Q4657" s="54">
        <v>6406.9942997039516</v>
      </c>
      <c r="R4657" s="55">
        <v>0.96946028240028737</v>
      </c>
      <c r="S4657" s="121">
        <v>6785.9483029051553</v>
      </c>
      <c r="T4657" s="54">
        <v>6353.3636632883863</v>
      </c>
      <c r="U4657" s="55">
        <v>0.96134528034274791</v>
      </c>
    </row>
    <row r="4658" spans="1:21" ht="13" x14ac:dyDescent="0.3">
      <c r="A4658" s="44" t="s">
        <v>2662</v>
      </c>
      <c r="B4658" s="44" t="s">
        <v>8997</v>
      </c>
      <c r="C4658" s="98" t="s">
        <v>1079</v>
      </c>
      <c r="D4658" s="98" t="s">
        <v>13130</v>
      </c>
      <c r="E4658" s="98" t="s">
        <v>285</v>
      </c>
      <c r="F4658" s="122">
        <v>1.0378765605296509</v>
      </c>
      <c r="G4658" s="122">
        <v>1.04080349829154</v>
      </c>
      <c r="H4658" s="99">
        <v>15481.5</v>
      </c>
      <c r="I4658" s="53">
        <v>16067.885971839791</v>
      </c>
      <c r="J4658" s="54">
        <v>15184.776951142421</v>
      </c>
      <c r="K4658" s="55">
        <v>0.9808337015885038</v>
      </c>
      <c r="L4658" s="121">
        <v>16113.199358800475</v>
      </c>
      <c r="M4658" s="54">
        <v>15085.91216702718</v>
      </c>
      <c r="N4658" s="120">
        <v>0.97444770642555179</v>
      </c>
      <c r="O4658" s="123">
        <v>15628.424188344408</v>
      </c>
      <c r="P4658" s="53">
        <v>16220.375143097295</v>
      </c>
      <c r="Q4658" s="54">
        <v>15329.005700972964</v>
      </c>
      <c r="R4658" s="55">
        <v>0.98084141537476643</v>
      </c>
      <c r="S4658" s="121">
        <v>16266.11856801298</v>
      </c>
      <c r="T4658" s="54">
        <v>15229.20040645034</v>
      </c>
      <c r="U4658" s="55">
        <v>0.97445527603532756</v>
      </c>
    </row>
    <row r="4659" spans="1:21" ht="13" x14ac:dyDescent="0.3">
      <c r="A4659" s="44" t="s">
        <v>2661</v>
      </c>
      <c r="B4659" s="44" t="s">
        <v>8996</v>
      </c>
      <c r="C4659" s="98" t="s">
        <v>1079</v>
      </c>
      <c r="D4659" s="98" t="s">
        <v>13130</v>
      </c>
      <c r="E4659" s="98" t="s">
        <v>286</v>
      </c>
      <c r="F4659" s="122">
        <v>1.0262719649733354</v>
      </c>
      <c r="G4659" s="122">
        <v>1.0267684902302638</v>
      </c>
      <c r="H4659" s="99">
        <v>10812.5</v>
      </c>
      <c r="I4659" s="53">
        <v>11096.565621274189</v>
      </c>
      <c r="J4659" s="54">
        <v>10486.685938528002</v>
      </c>
      <c r="K4659" s="55">
        <v>0.96986690760952621</v>
      </c>
      <c r="L4659" s="121">
        <v>11101.934300614728</v>
      </c>
      <c r="M4659" s="54">
        <v>10394.137254418489</v>
      </c>
      <c r="N4659" s="120">
        <v>0.96130749173812613</v>
      </c>
      <c r="O4659" s="123">
        <v>10914.112665395145</v>
      </c>
      <c r="P4659" s="53">
        <v>11200.847851055443</v>
      </c>
      <c r="Q4659" s="54">
        <v>10585.319947894486</v>
      </c>
      <c r="R4659" s="55">
        <v>0.96987453514721844</v>
      </c>
      <c r="S4659" s="121">
        <v>11206.266983650774</v>
      </c>
      <c r="T4659" s="54">
        <v>10491.899772439259</v>
      </c>
      <c r="U4659" s="55">
        <v>0.96131495927336574</v>
      </c>
    </row>
    <row r="4660" spans="1:21" ht="13" x14ac:dyDescent="0.3">
      <c r="A4660" s="44" t="s">
        <v>2660</v>
      </c>
      <c r="B4660" s="44" t="s">
        <v>8995</v>
      </c>
      <c r="C4660" s="98" t="s">
        <v>1079</v>
      </c>
      <c r="D4660" s="98" t="s">
        <v>13130</v>
      </c>
      <c r="E4660" s="98" t="s">
        <v>465</v>
      </c>
      <c r="F4660" s="122">
        <v>1.0257460833345444</v>
      </c>
      <c r="G4660" s="122">
        <v>1.0270770002713467</v>
      </c>
      <c r="H4660" s="99">
        <v>5236.5833333333339</v>
      </c>
      <c r="I4660" s="53">
        <v>5371.4048442216208</v>
      </c>
      <c r="J4660" s="54">
        <v>5076.1864141143205</v>
      </c>
      <c r="K4660" s="55">
        <v>0.96936992901497221</v>
      </c>
      <c r="L4660" s="121">
        <v>5378.3743016709304</v>
      </c>
      <c r="M4660" s="54">
        <v>5035.4793303099786</v>
      </c>
      <c r="N4660" s="120">
        <v>0.96159633290981295</v>
      </c>
      <c r="O4660" s="123">
        <v>5287.8010621914782</v>
      </c>
      <c r="P4660" s="53">
        <v>5423.9412289951524</v>
      </c>
      <c r="Q4660" s="54">
        <v>5125.875652536397</v>
      </c>
      <c r="R4660" s="55">
        <v>0.96937755264416603</v>
      </c>
      <c r="S4660" s="121">
        <v>5430.9788529872649</v>
      </c>
      <c r="T4660" s="54">
        <v>5084.769609265205</v>
      </c>
      <c r="U4660" s="55">
        <v>0.96160380268880075</v>
      </c>
    </row>
    <row r="4661" spans="1:21" ht="13" x14ac:dyDescent="0.3">
      <c r="A4661" s="44" t="s">
        <v>2659</v>
      </c>
      <c r="B4661" s="44" t="s">
        <v>8994</v>
      </c>
      <c r="C4661" s="98" t="s">
        <v>1079</v>
      </c>
      <c r="D4661" s="98" t="s">
        <v>13130</v>
      </c>
      <c r="E4661" s="98" t="s">
        <v>287</v>
      </c>
      <c r="F4661" s="122">
        <v>1.0250821392530025</v>
      </c>
      <c r="G4661" s="122">
        <v>1.0273621641217687</v>
      </c>
      <c r="H4661" s="99">
        <v>8592.5833333333339</v>
      </c>
      <c r="I4661" s="53">
        <v>8808.1037050430295</v>
      </c>
      <c r="J4661" s="54">
        <v>8324.000453949895</v>
      </c>
      <c r="K4661" s="55">
        <v>0.96874247604425068</v>
      </c>
      <c r="L4661" s="121">
        <v>8827.6950087299756</v>
      </c>
      <c r="M4661" s="54">
        <v>8264.8907006956179</v>
      </c>
      <c r="N4661" s="120">
        <v>0.96186331631297739</v>
      </c>
      <c r="O4661" s="123">
        <v>8677.6229263441619</v>
      </c>
      <c r="P4661" s="53">
        <v>8895.2762729677725</v>
      </c>
      <c r="Q4661" s="54">
        <v>8406.4480320037328</v>
      </c>
      <c r="R4661" s="55">
        <v>0.968750094738828</v>
      </c>
      <c r="S4661" s="121">
        <v>8915.0614690416132</v>
      </c>
      <c r="T4661" s="54">
        <v>8346.7520035693105</v>
      </c>
      <c r="U4661" s="55">
        <v>0.96187078816591931</v>
      </c>
    </row>
    <row r="4662" spans="1:21" ht="13" x14ac:dyDescent="0.3">
      <c r="A4662" s="44" t="s">
        <v>2658</v>
      </c>
      <c r="B4662" s="44" t="s">
        <v>8993</v>
      </c>
      <c r="C4662" s="98" t="s">
        <v>1079</v>
      </c>
      <c r="D4662" s="98" t="s">
        <v>13130</v>
      </c>
      <c r="E4662" s="98" t="s">
        <v>288</v>
      </c>
      <c r="F4662" s="122">
        <v>1.016583140971492</v>
      </c>
      <c r="G4662" s="122">
        <v>1.0247958130893813</v>
      </c>
      <c r="H4662" s="99">
        <v>6422.083333333333</v>
      </c>
      <c r="I4662" s="53">
        <v>6528.5816465806693</v>
      </c>
      <c r="J4662" s="54">
        <v>6169.7634825384876</v>
      </c>
      <c r="K4662" s="55">
        <v>0.96071059223333355</v>
      </c>
      <c r="L4662" s="121">
        <v>6581.3241113110971</v>
      </c>
      <c r="M4662" s="54">
        <v>6161.7358089566005</v>
      </c>
      <c r="N4662" s="120">
        <v>0.95946058142450152</v>
      </c>
      <c r="O4662" s="123">
        <v>6487.7006870745918</v>
      </c>
      <c r="P4662" s="53">
        <v>6595.2871421491955</v>
      </c>
      <c r="Q4662" s="54">
        <v>6232.8517873140709</v>
      </c>
      <c r="R4662" s="55">
        <v>0.96071814776100029</v>
      </c>
      <c r="S4662" s="121">
        <v>6648.5685006911435</v>
      </c>
      <c r="T4662" s="54">
        <v>6224.7414273832619</v>
      </c>
      <c r="U4662" s="55">
        <v>0.95946803461275243</v>
      </c>
    </row>
    <row r="4663" spans="1:21" ht="13" x14ac:dyDescent="0.3">
      <c r="A4663" s="44" t="s">
        <v>2657</v>
      </c>
      <c r="B4663" s="44" t="s">
        <v>8992</v>
      </c>
      <c r="C4663" s="98" t="s">
        <v>1079</v>
      </c>
      <c r="D4663" s="98" t="s">
        <v>13130</v>
      </c>
      <c r="E4663" s="98" t="s">
        <v>465</v>
      </c>
      <c r="F4663" s="122">
        <v>1.0257460833345444</v>
      </c>
      <c r="G4663" s="122">
        <v>1.0270770002713467</v>
      </c>
      <c r="H4663" s="99">
        <v>14524.75</v>
      </c>
      <c r="I4663" s="53">
        <v>14898.705423913425</v>
      </c>
      <c r="J4663" s="54">
        <v>14079.855876460217</v>
      </c>
      <c r="K4663" s="55">
        <v>0.9693699290149721</v>
      </c>
      <c r="L4663" s="121">
        <v>14918.036659691243</v>
      </c>
      <c r="M4663" s="54">
        <v>13966.946336431805</v>
      </c>
      <c r="N4663" s="120">
        <v>0.96159633290981295</v>
      </c>
      <c r="O4663" s="123">
        <v>14652.941820634362</v>
      </c>
      <c r="P4663" s="53">
        <v>15030.197681844646</v>
      </c>
      <c r="Q4663" s="54">
        <v>14204.232881123889</v>
      </c>
      <c r="R4663" s="55">
        <v>0.96937755264416614</v>
      </c>
      <c r="S4663" s="121">
        <v>15049.699530287706</v>
      </c>
      <c r="T4663" s="54">
        <v>14090.324575299759</v>
      </c>
      <c r="U4663" s="55">
        <v>0.96160380268880064</v>
      </c>
    </row>
    <row r="4664" spans="1:21" ht="13" x14ac:dyDescent="0.3">
      <c r="A4664" s="44" t="s">
        <v>2656</v>
      </c>
      <c r="B4664" s="44" t="s">
        <v>8991</v>
      </c>
      <c r="C4664" s="98" t="s">
        <v>1079</v>
      </c>
      <c r="D4664" s="98" t="s">
        <v>13130</v>
      </c>
      <c r="E4664" s="98" t="s">
        <v>286</v>
      </c>
      <c r="F4664" s="122">
        <v>1.0262719649733354</v>
      </c>
      <c r="G4664" s="122">
        <v>1.0267684902302638</v>
      </c>
      <c r="H4664" s="99">
        <v>5499.6666666666661</v>
      </c>
      <c r="I4664" s="53">
        <v>5644.1537166983526</v>
      </c>
      <c r="J4664" s="54">
        <v>5333.9447028831901</v>
      </c>
      <c r="K4664" s="55">
        <v>0.96986690760952621</v>
      </c>
      <c r="L4664" s="121">
        <v>5646.8844401030401</v>
      </c>
      <c r="M4664" s="54">
        <v>5286.8707687291126</v>
      </c>
      <c r="N4664" s="120">
        <v>0.96130749173812591</v>
      </c>
      <c r="O4664" s="123">
        <v>5551.8190543388273</v>
      </c>
      <c r="P4664" s="53">
        <v>5697.6762500727127</v>
      </c>
      <c r="Q4664" s="54">
        <v>5384.5679245483398</v>
      </c>
      <c r="R4664" s="55">
        <v>0.96987453514721844</v>
      </c>
      <c r="S4664" s="121">
        <v>5700.4328684550892</v>
      </c>
      <c r="T4664" s="54">
        <v>5337.0467081148263</v>
      </c>
      <c r="U4664" s="55">
        <v>0.96131495927336585</v>
      </c>
    </row>
    <row r="4665" spans="1:21" ht="13" x14ac:dyDescent="0.3">
      <c r="A4665" s="44" t="s">
        <v>2655</v>
      </c>
      <c r="B4665" s="44" t="s">
        <v>8990</v>
      </c>
      <c r="C4665" s="98" t="s">
        <v>1079</v>
      </c>
      <c r="D4665" s="98" t="s">
        <v>13130</v>
      </c>
      <c r="E4665" s="98" t="s">
        <v>288</v>
      </c>
      <c r="F4665" s="122">
        <v>1.016583140971492</v>
      </c>
      <c r="G4665" s="122">
        <v>1.0247958130893813</v>
      </c>
      <c r="H4665" s="99">
        <v>8974.6666666666661</v>
      </c>
      <c r="I4665" s="53">
        <v>9123.4948291721503</v>
      </c>
      <c r="J4665" s="54">
        <v>8622.0573284300917</v>
      </c>
      <c r="K4665" s="55">
        <v>0.96071059223333366</v>
      </c>
      <c r="L4665" s="121">
        <v>9197.200823872834</v>
      </c>
      <c r="M4665" s="54">
        <v>8610.8388980910931</v>
      </c>
      <c r="N4665" s="120">
        <v>0.95946058142450164</v>
      </c>
      <c r="O4665" s="123">
        <v>9058.3307649275375</v>
      </c>
      <c r="P4665" s="53">
        <v>9208.5463409687345</v>
      </c>
      <c r="Q4665" s="54">
        <v>8702.5027542876705</v>
      </c>
      <c r="R4665" s="55">
        <v>0.96071814776100051</v>
      </c>
      <c r="S4665" s="121">
        <v>9282.9394414764738</v>
      </c>
      <c r="T4665" s="54">
        <v>8691.1788158972558</v>
      </c>
      <c r="U4665" s="55">
        <v>0.95946803461275254</v>
      </c>
    </row>
    <row r="4666" spans="1:21" ht="13" x14ac:dyDescent="0.3">
      <c r="A4666" s="44" t="s">
        <v>2654</v>
      </c>
      <c r="B4666" s="44" t="s">
        <v>8989</v>
      </c>
      <c r="C4666" s="98" t="s">
        <v>1079</v>
      </c>
      <c r="D4666" s="98" t="s">
        <v>13130</v>
      </c>
      <c r="E4666" s="98" t="s">
        <v>465</v>
      </c>
      <c r="F4666" s="122">
        <v>1.0257460833345444</v>
      </c>
      <c r="G4666" s="122">
        <v>1.0270770002713467</v>
      </c>
      <c r="H4666" s="99">
        <v>4170.8333333333339</v>
      </c>
      <c r="I4666" s="53">
        <v>4278.21595590783</v>
      </c>
      <c r="J4666" s="54">
        <v>4043.0804122666136</v>
      </c>
      <c r="K4666" s="55">
        <v>0.96936992901497221</v>
      </c>
      <c r="L4666" s="121">
        <v>4283.7669886317426</v>
      </c>
      <c r="M4666" s="54">
        <v>4010.6580385113457</v>
      </c>
      <c r="N4666" s="120">
        <v>0.96159633290981306</v>
      </c>
      <c r="O4666" s="123">
        <v>4212.3567735564875</v>
      </c>
      <c r="P4666" s="53">
        <v>4320.8084620833051</v>
      </c>
      <c r="Q4666" s="54">
        <v>4083.3641000142634</v>
      </c>
      <c r="R4666" s="55">
        <v>0.96937755264416603</v>
      </c>
      <c r="S4666" s="121">
        <v>4326.4147590570856</v>
      </c>
      <c r="T4666" s="54">
        <v>4050.6182917338451</v>
      </c>
      <c r="U4666" s="55">
        <v>0.96160380268880052</v>
      </c>
    </row>
    <row r="4667" spans="1:21" ht="13" x14ac:dyDescent="0.3">
      <c r="A4667" s="44" t="s">
        <v>2653</v>
      </c>
      <c r="B4667" s="44" t="s">
        <v>8988</v>
      </c>
      <c r="C4667" s="98" t="s">
        <v>1079</v>
      </c>
      <c r="D4667" s="98" t="s">
        <v>13130</v>
      </c>
      <c r="E4667" s="98" t="s">
        <v>465</v>
      </c>
      <c r="F4667" s="122">
        <v>1.0257460833345444</v>
      </c>
      <c r="G4667" s="122">
        <v>1.0270770002713467</v>
      </c>
      <c r="H4667" s="99">
        <v>7014</v>
      </c>
      <c r="I4667" s="53">
        <v>7194.5830285084949</v>
      </c>
      <c r="J4667" s="54">
        <v>6799.1606821110145</v>
      </c>
      <c r="K4667" s="55">
        <v>0.9693699290149721</v>
      </c>
      <c r="L4667" s="121">
        <v>7203.9180799032256</v>
      </c>
      <c r="M4667" s="54">
        <v>6744.6366790294278</v>
      </c>
      <c r="N4667" s="120">
        <v>0.96159633290981295</v>
      </c>
      <c r="O4667" s="123">
        <v>7072.8449615321824</v>
      </c>
      <c r="P4667" s="53">
        <v>7254.9430173241026</v>
      </c>
      <c r="Q4667" s="54">
        <v>6856.2571390416879</v>
      </c>
      <c r="R4667" s="55">
        <v>0.96937755264416603</v>
      </c>
      <c r="S4667" s="121">
        <v>7264.356386474783</v>
      </c>
      <c r="T4667" s="54">
        <v>6801.2746108376705</v>
      </c>
      <c r="U4667" s="55">
        <v>0.96160380268880064</v>
      </c>
    </row>
    <row r="4668" spans="1:21" ht="13" x14ac:dyDescent="0.3">
      <c r="A4668" s="44" t="s">
        <v>2652</v>
      </c>
      <c r="B4668" s="44" t="s">
        <v>13427</v>
      </c>
      <c r="C4668" s="98" t="s">
        <v>1079</v>
      </c>
      <c r="D4668" s="98" t="s">
        <v>13130</v>
      </c>
      <c r="E4668" s="98" t="s">
        <v>286</v>
      </c>
      <c r="F4668" s="122">
        <v>1.0262719649733354</v>
      </c>
      <c r="G4668" s="122">
        <v>1.0267684902302638</v>
      </c>
      <c r="H4668" s="99">
        <v>4662.25</v>
      </c>
      <c r="I4668" s="53">
        <v>4784.7364686969331</v>
      </c>
      <c r="J4668" s="54">
        <v>4521.7619900025138</v>
      </c>
      <c r="K4668" s="55">
        <v>0.96986690760952621</v>
      </c>
      <c r="L4668" s="121">
        <v>4787.0513935760473</v>
      </c>
      <c r="M4668" s="54">
        <v>4481.8558533560781</v>
      </c>
      <c r="N4668" s="120">
        <v>0.96130749173812602</v>
      </c>
      <c r="O4668" s="123">
        <v>4705.4967296920822</v>
      </c>
      <c r="P4668" s="53">
        <v>4829.1193749566964</v>
      </c>
      <c r="Q4668" s="54">
        <v>4563.7414533468645</v>
      </c>
      <c r="R4668" s="55">
        <v>0.96987453514721833</v>
      </c>
      <c r="S4668" s="121">
        <v>4831.4557729293829</v>
      </c>
      <c r="T4668" s="54">
        <v>4523.4643970648995</v>
      </c>
      <c r="U4668" s="55">
        <v>0.96131495927336563</v>
      </c>
    </row>
    <row r="4669" spans="1:21" ht="13" x14ac:dyDescent="0.3">
      <c r="A4669" s="44" t="s">
        <v>2651</v>
      </c>
      <c r="B4669" s="44" t="s">
        <v>8987</v>
      </c>
      <c r="C4669" s="98" t="s">
        <v>1079</v>
      </c>
      <c r="D4669" s="98" t="s">
        <v>13130</v>
      </c>
      <c r="E4669" s="98" t="s">
        <v>292</v>
      </c>
      <c r="F4669" s="122">
        <v>1.0196044395180941</v>
      </c>
      <c r="G4669" s="122">
        <v>1.0263407116445271</v>
      </c>
      <c r="H4669" s="99">
        <v>6702.2499999999991</v>
      </c>
      <c r="I4669" s="53">
        <v>6833.6438547601456</v>
      </c>
      <c r="J4669" s="54">
        <v>6458.0591298655099</v>
      </c>
      <c r="K4669" s="55">
        <v>0.96356583682576913</v>
      </c>
      <c r="L4669" s="121">
        <v>6878.7920346195306</v>
      </c>
      <c r="M4669" s="54">
        <v>6440.2388463492362</v>
      </c>
      <c r="N4669" s="120">
        <v>0.96090698591506385</v>
      </c>
      <c r="O4669" s="123">
        <v>6761.4620689652447</v>
      </c>
      <c r="P4669" s="53">
        <v>6894.0167431501613</v>
      </c>
      <c r="Q4669" s="54">
        <v>6515.1650948914184</v>
      </c>
      <c r="R4669" s="55">
        <v>0.96357341480856395</v>
      </c>
      <c r="S4669" s="121">
        <v>6939.5637916192663</v>
      </c>
      <c r="T4669" s="54">
        <v>6497.1866074886384</v>
      </c>
      <c r="U4669" s="55">
        <v>0.96091445033913347</v>
      </c>
    </row>
    <row r="4670" spans="1:21" ht="13" x14ac:dyDescent="0.3">
      <c r="A4670" s="44" t="s">
        <v>2650</v>
      </c>
      <c r="B4670" s="44" t="s">
        <v>8986</v>
      </c>
      <c r="C4670" s="98" t="s">
        <v>1079</v>
      </c>
      <c r="D4670" s="98" t="s">
        <v>13130</v>
      </c>
      <c r="E4670" s="98" t="s">
        <v>286</v>
      </c>
      <c r="F4670" s="122">
        <v>1.0262719649733354</v>
      </c>
      <c r="G4670" s="122">
        <v>1.0267684902302638</v>
      </c>
      <c r="H4670" s="99">
        <v>7523.8333333333339</v>
      </c>
      <c r="I4670" s="53">
        <v>7721.4992191318806</v>
      </c>
      <c r="J4670" s="54">
        <v>7297.1169683694743</v>
      </c>
      <c r="K4670" s="55">
        <v>0.96986690760952621</v>
      </c>
      <c r="L4670" s="121">
        <v>7725.2349924108012</v>
      </c>
      <c r="M4670" s="54">
        <v>7232.7173499223718</v>
      </c>
      <c r="N4670" s="120">
        <v>0.96130749173812613</v>
      </c>
      <c r="O4670" s="123">
        <v>7592.0961905423628</v>
      </c>
      <c r="P4670" s="53">
        <v>7791.5554757344853</v>
      </c>
      <c r="Q4670" s="54">
        <v>7363.3807635952417</v>
      </c>
      <c r="R4670" s="55">
        <v>0.96987453514721833</v>
      </c>
      <c r="S4670" s="121">
        <v>7795.3251432461193</v>
      </c>
      <c r="T4670" s="54">
        <v>7298.3956402107069</v>
      </c>
      <c r="U4670" s="55">
        <v>0.96131495927336574</v>
      </c>
    </row>
    <row r="4671" spans="1:21" ht="13" x14ac:dyDescent="0.3">
      <c r="A4671" s="44" t="s">
        <v>2649</v>
      </c>
      <c r="B4671" s="44" t="s">
        <v>8985</v>
      </c>
      <c r="C4671" s="98" t="s">
        <v>1079</v>
      </c>
      <c r="D4671" s="98" t="s">
        <v>13130</v>
      </c>
      <c r="E4671" s="98" t="s">
        <v>292</v>
      </c>
      <c r="F4671" s="122">
        <v>1.0196044395180941</v>
      </c>
      <c r="G4671" s="122">
        <v>1.0263407116445271</v>
      </c>
      <c r="H4671" s="99">
        <v>3791</v>
      </c>
      <c r="I4671" s="53">
        <v>3865.3204302130948</v>
      </c>
      <c r="J4671" s="54">
        <v>3652.8780874064905</v>
      </c>
      <c r="K4671" s="55">
        <v>0.96356583682576902</v>
      </c>
      <c r="L4671" s="121">
        <v>3890.8576378444022</v>
      </c>
      <c r="M4671" s="54">
        <v>3642.7983836040075</v>
      </c>
      <c r="N4671" s="120">
        <v>0.96090698591506396</v>
      </c>
      <c r="O4671" s="123">
        <v>3825.0839896835505</v>
      </c>
      <c r="P4671" s="53">
        <v>3900.0726174109318</v>
      </c>
      <c r="Q4671" s="54">
        <v>3685.7492418689444</v>
      </c>
      <c r="R4671" s="55">
        <v>0.96357341480856395</v>
      </c>
      <c r="S4671" s="121">
        <v>3925.8394240719022</v>
      </c>
      <c r="T4671" s="54">
        <v>3675.5784794477881</v>
      </c>
      <c r="U4671" s="55">
        <v>0.96091445033913336</v>
      </c>
    </row>
    <row r="4672" spans="1:21" ht="13" x14ac:dyDescent="0.3">
      <c r="A4672" s="44" t="s">
        <v>2648</v>
      </c>
      <c r="B4672" s="44" t="s">
        <v>8984</v>
      </c>
      <c r="C4672" s="98" t="s">
        <v>1079</v>
      </c>
      <c r="D4672" s="98" t="s">
        <v>13130</v>
      </c>
      <c r="E4672" s="98" t="s">
        <v>285</v>
      </c>
      <c r="F4672" s="122">
        <v>1.0378765605296509</v>
      </c>
      <c r="G4672" s="122">
        <v>1.04080349829154</v>
      </c>
      <c r="H4672" s="99">
        <v>15547.416666666668</v>
      </c>
      <c r="I4672" s="53">
        <v>16136.299335121372</v>
      </c>
      <c r="J4672" s="54">
        <v>15249.430239305466</v>
      </c>
      <c r="K4672" s="55">
        <v>0.9808337015885038</v>
      </c>
      <c r="L4672" s="121">
        <v>16181.805656062861</v>
      </c>
      <c r="M4672" s="54">
        <v>15150.144511675733</v>
      </c>
      <c r="N4672" s="120">
        <v>0.9744477064255519</v>
      </c>
      <c r="O4672" s="123">
        <v>15679.652472805223</v>
      </c>
      <c r="P4672" s="53">
        <v>16273.54377877532</v>
      </c>
      <c r="Q4672" s="54">
        <v>15379.252524010732</v>
      </c>
      <c r="R4672" s="55">
        <v>0.98084141537476643</v>
      </c>
      <c r="S4672" s="121">
        <v>16319.43714569127</v>
      </c>
      <c r="T4672" s="54">
        <v>15279.12007852542</v>
      </c>
      <c r="U4672" s="55">
        <v>0.97445527603532767</v>
      </c>
    </row>
    <row r="4673" spans="1:21" ht="13" x14ac:dyDescent="0.3">
      <c r="A4673" s="44" t="s">
        <v>2647</v>
      </c>
      <c r="B4673" s="44" t="s">
        <v>8223</v>
      </c>
      <c r="C4673" s="98" t="s">
        <v>1079</v>
      </c>
      <c r="D4673" s="98" t="s">
        <v>13130</v>
      </c>
      <c r="E4673" s="98" t="s">
        <v>285</v>
      </c>
      <c r="F4673" s="122">
        <v>1.0378765605296509</v>
      </c>
      <c r="G4673" s="122">
        <v>1.04080349829154</v>
      </c>
      <c r="H4673" s="99">
        <v>2321.583333333333</v>
      </c>
      <c r="I4673" s="53">
        <v>2409.5169249829619</v>
      </c>
      <c r="J4673" s="54">
        <v>2277.0871743795105</v>
      </c>
      <c r="K4673" s="55">
        <v>0.98083370158850391</v>
      </c>
      <c r="L4673" s="121">
        <v>2416.3120549086675</v>
      </c>
      <c r="M4673" s="54">
        <v>2262.2615544424539</v>
      </c>
      <c r="N4673" s="120">
        <v>0.9744477064255519</v>
      </c>
      <c r="O4673" s="123">
        <v>2342.4687107943264</v>
      </c>
      <c r="P4673" s="53">
        <v>2431.1933687075411</v>
      </c>
      <c r="Q4673" s="54">
        <v>2297.5903257666118</v>
      </c>
      <c r="R4673" s="55">
        <v>0.98084141537476655</v>
      </c>
      <c r="S4673" s="121">
        <v>2438.0496288332083</v>
      </c>
      <c r="T4673" s="54">
        <v>2282.6309941812033</v>
      </c>
      <c r="U4673" s="55">
        <v>0.97445527603532756</v>
      </c>
    </row>
    <row r="4674" spans="1:21" ht="13" x14ac:dyDescent="0.3">
      <c r="A4674" s="44" t="s">
        <v>2646</v>
      </c>
      <c r="B4674" s="44" t="s">
        <v>8983</v>
      </c>
      <c r="C4674" s="98" t="s">
        <v>1079</v>
      </c>
      <c r="D4674" s="98" t="s">
        <v>13130</v>
      </c>
      <c r="E4674" s="98" t="s">
        <v>285</v>
      </c>
      <c r="F4674" s="122">
        <v>1.0378765605296509</v>
      </c>
      <c r="G4674" s="122">
        <v>1.04080349829154</v>
      </c>
      <c r="H4674" s="99">
        <v>2443.166666666667</v>
      </c>
      <c r="I4674" s="53">
        <v>2535.7054168006925</v>
      </c>
      <c r="J4674" s="54">
        <v>2396.3402052643132</v>
      </c>
      <c r="K4674" s="55">
        <v>0.9808337015885038</v>
      </c>
      <c r="L4674" s="121">
        <v>2542.8564135759475</v>
      </c>
      <c r="M4674" s="54">
        <v>2380.7381547486939</v>
      </c>
      <c r="N4674" s="120">
        <v>0.97444770642555167</v>
      </c>
      <c r="O4674" s="123">
        <v>2463.8028857211866</v>
      </c>
      <c r="P4674" s="53">
        <v>2557.1232648553337</v>
      </c>
      <c r="Q4674" s="54">
        <v>2416.5999096352025</v>
      </c>
      <c r="R4674" s="55">
        <v>0.98084141537476643</v>
      </c>
      <c r="S4674" s="121">
        <v>2564.3346625594022</v>
      </c>
      <c r="T4674" s="54">
        <v>2400.8657211020754</v>
      </c>
      <c r="U4674" s="55">
        <v>0.97445527603532756</v>
      </c>
    </row>
    <row r="4675" spans="1:21" ht="13" x14ac:dyDescent="0.3">
      <c r="A4675" s="44" t="s">
        <v>2645</v>
      </c>
      <c r="B4675" s="44" t="s">
        <v>8982</v>
      </c>
      <c r="C4675" s="98" t="s">
        <v>1079</v>
      </c>
      <c r="D4675" s="98" t="s">
        <v>13130</v>
      </c>
      <c r="E4675" s="98" t="s">
        <v>285</v>
      </c>
      <c r="F4675" s="122">
        <v>1.0378765605296509</v>
      </c>
      <c r="G4675" s="122">
        <v>1.04080349829154</v>
      </c>
      <c r="H4675" s="99">
        <v>8675.8333333333321</v>
      </c>
      <c r="I4675" s="53">
        <v>9004.4440597284956</v>
      </c>
      <c r="J4675" s="54">
        <v>8509.5497226982607</v>
      </c>
      <c r="K4675" s="55">
        <v>0.98083370158850391</v>
      </c>
      <c r="L4675" s="121">
        <v>9029.8376839276843</v>
      </c>
      <c r="M4675" s="54">
        <v>8454.1458929970158</v>
      </c>
      <c r="N4675" s="120">
        <v>0.9744477064255519</v>
      </c>
      <c r="O4675" s="123">
        <v>8751.6470367614893</v>
      </c>
      <c r="P4675" s="53">
        <v>9083.1293254835255</v>
      </c>
      <c r="Q4675" s="54">
        <v>8583.9778663975194</v>
      </c>
      <c r="R4675" s="55">
        <v>0.98084141537476643</v>
      </c>
      <c r="S4675" s="121">
        <v>9108.7448516741479</v>
      </c>
      <c r="T4675" s="54">
        <v>8528.0886289711743</v>
      </c>
      <c r="U4675" s="55">
        <v>0.97445527603532767</v>
      </c>
    </row>
    <row r="4676" spans="1:21" ht="13" x14ac:dyDescent="0.3">
      <c r="A4676" s="44" t="s">
        <v>2644</v>
      </c>
      <c r="B4676" s="44" t="s">
        <v>8981</v>
      </c>
      <c r="C4676" s="98" t="s">
        <v>1079</v>
      </c>
      <c r="D4676" s="98" t="s">
        <v>13130</v>
      </c>
      <c r="E4676" s="98" t="s">
        <v>286</v>
      </c>
      <c r="F4676" s="122">
        <v>1.0262719649733354</v>
      </c>
      <c r="G4676" s="122">
        <v>1.0267684902302638</v>
      </c>
      <c r="H4676" s="99">
        <v>5991.8333333333339</v>
      </c>
      <c r="I4676" s="53">
        <v>6149.2505687927305</v>
      </c>
      <c r="J4676" s="54">
        <v>5811.2808659116799</v>
      </c>
      <c r="K4676" s="55">
        <v>0.96986690760952621</v>
      </c>
      <c r="L4676" s="121">
        <v>6152.2256653780369</v>
      </c>
      <c r="M4676" s="54">
        <v>5759.9942725795627</v>
      </c>
      <c r="N4676" s="120">
        <v>0.96130749173812613</v>
      </c>
      <c r="O4676" s="123">
        <v>6051.8664967896411</v>
      </c>
      <c r="P4676" s="53">
        <v>6210.8609214166008</v>
      </c>
      <c r="Q4676" s="54">
        <v>5869.5512053468783</v>
      </c>
      <c r="R4676" s="55">
        <v>0.96987453514721844</v>
      </c>
      <c r="S4676" s="121">
        <v>6213.8658259838157</v>
      </c>
      <c r="T4676" s="54">
        <v>5817.7497948891805</v>
      </c>
      <c r="U4676" s="55">
        <v>0.96131495927336574</v>
      </c>
    </row>
    <row r="4677" spans="1:21" ht="13" x14ac:dyDescent="0.3">
      <c r="A4677" s="44" t="s">
        <v>2643</v>
      </c>
      <c r="B4677" s="44" t="s">
        <v>8980</v>
      </c>
      <c r="C4677" s="98" t="s">
        <v>1079</v>
      </c>
      <c r="D4677" s="98" t="s">
        <v>13130</v>
      </c>
      <c r="E4677" s="98" t="s">
        <v>286</v>
      </c>
      <c r="F4677" s="122">
        <v>1.0262719649733354</v>
      </c>
      <c r="G4677" s="122">
        <v>1.0267684902302638</v>
      </c>
      <c r="H4677" s="99">
        <v>3070.0833333333339</v>
      </c>
      <c r="I4677" s="53">
        <v>3150.7404551318882</v>
      </c>
      <c r="J4677" s="54">
        <v>2977.572228603547</v>
      </c>
      <c r="K4677" s="55">
        <v>0.96986690760952632</v>
      </c>
      <c r="L4677" s="121">
        <v>3152.2648290477632</v>
      </c>
      <c r="M4677" s="54">
        <v>2951.2941085936923</v>
      </c>
      <c r="N4677" s="120">
        <v>0.96130749173812602</v>
      </c>
      <c r="O4677" s="123">
        <v>3099.2895888264202</v>
      </c>
      <c r="P4677" s="53">
        <v>3180.7140163462909</v>
      </c>
      <c r="Q4677" s="54">
        <v>3005.9220492496379</v>
      </c>
      <c r="R4677" s="55">
        <v>0.96987453514721844</v>
      </c>
      <c r="S4677" s="121">
        <v>3182.2528919056786</v>
      </c>
      <c r="T4677" s="54">
        <v>2979.3934448590367</v>
      </c>
      <c r="U4677" s="55">
        <v>0.96131495927336574</v>
      </c>
    </row>
    <row r="4678" spans="1:21" ht="13" x14ac:dyDescent="0.3">
      <c r="A4678" s="44" t="s">
        <v>2642</v>
      </c>
      <c r="B4678" s="44" t="s">
        <v>8979</v>
      </c>
      <c r="C4678" s="98" t="s">
        <v>1079</v>
      </c>
      <c r="D4678" s="98" t="s">
        <v>13130</v>
      </c>
      <c r="E4678" s="98" t="s">
        <v>465</v>
      </c>
      <c r="F4678" s="122">
        <v>1.0257460833345444</v>
      </c>
      <c r="G4678" s="122">
        <v>1.0270770002713467</v>
      </c>
      <c r="H4678" s="99">
        <v>9495.4166666666679</v>
      </c>
      <c r="I4678" s="53">
        <v>9739.8864554628908</v>
      </c>
      <c r="J4678" s="54">
        <v>9204.5713801342517</v>
      </c>
      <c r="K4678" s="55">
        <v>0.96936992901497221</v>
      </c>
      <c r="L4678" s="121">
        <v>9752.5240663265522</v>
      </c>
      <c r="M4678" s="54">
        <v>9130.7578461173889</v>
      </c>
      <c r="N4678" s="120">
        <v>0.96159633290981306</v>
      </c>
      <c r="O4678" s="123">
        <v>9576.5386948633168</v>
      </c>
      <c r="P4678" s="53">
        <v>9823.0970581577567</v>
      </c>
      <c r="Q4678" s="54">
        <v>9283.2816428287588</v>
      </c>
      <c r="R4678" s="55">
        <v>0.96937755264416614</v>
      </c>
      <c r="S4678" s="121">
        <v>9835.8426357026929</v>
      </c>
      <c r="T4678" s="54">
        <v>9208.8360255770094</v>
      </c>
      <c r="U4678" s="55">
        <v>0.96160380268880064</v>
      </c>
    </row>
    <row r="4679" spans="1:21" ht="13" x14ac:dyDescent="0.3">
      <c r="A4679" s="44" t="s">
        <v>2641</v>
      </c>
      <c r="B4679" s="44" t="s">
        <v>8978</v>
      </c>
      <c r="C4679" s="98" t="s">
        <v>1079</v>
      </c>
      <c r="D4679" s="98" t="s">
        <v>13130</v>
      </c>
      <c r="E4679" s="98" t="s">
        <v>438</v>
      </c>
      <c r="F4679" s="122">
        <v>1.0194986780973447</v>
      </c>
      <c r="G4679" s="122">
        <v>1.0275530249867575</v>
      </c>
      <c r="H4679" s="99">
        <v>3425.166666666667</v>
      </c>
      <c r="I4679" s="53">
        <v>3491.9528889297558</v>
      </c>
      <c r="J4679" s="54">
        <v>3300.0312446345038</v>
      </c>
      <c r="K4679" s="55">
        <v>0.96346588817123358</v>
      </c>
      <c r="L4679" s="121">
        <v>3519.5403694171423</v>
      </c>
      <c r="M4679" s="54">
        <v>3295.1542210228085</v>
      </c>
      <c r="N4679" s="120">
        <v>0.96204200895999459</v>
      </c>
      <c r="O4679" s="123">
        <v>3458.5908074874133</v>
      </c>
      <c r="P4679" s="53">
        <v>3526.028756313046</v>
      </c>
      <c r="Q4679" s="54">
        <v>3332.2604705797389</v>
      </c>
      <c r="R4679" s="55">
        <v>0.96347346536798018</v>
      </c>
      <c r="S4679" s="121">
        <v>3553.8854464250835</v>
      </c>
      <c r="T4679" s="54">
        <v>3327.3354954885413</v>
      </c>
      <c r="U4679" s="55">
        <v>0.96204948220103959</v>
      </c>
    </row>
    <row r="4680" spans="1:21" ht="13" x14ac:dyDescent="0.3">
      <c r="A4680" s="44" t="s">
        <v>2640</v>
      </c>
      <c r="B4680" s="44" t="s">
        <v>8977</v>
      </c>
      <c r="C4680" s="98" t="s">
        <v>1079</v>
      </c>
      <c r="D4680" s="98" t="s">
        <v>13130</v>
      </c>
      <c r="E4680" s="98" t="s">
        <v>465</v>
      </c>
      <c r="F4680" s="122">
        <v>1.0257460833345444</v>
      </c>
      <c r="G4680" s="122">
        <v>1.0270770002713467</v>
      </c>
      <c r="H4680" s="99">
        <v>8225.5833333333339</v>
      </c>
      <c r="I4680" s="53">
        <v>8437.3598873085739</v>
      </c>
      <c r="J4680" s="54">
        <v>7973.6331319400715</v>
      </c>
      <c r="K4680" s="55">
        <v>0.9693699290149721</v>
      </c>
      <c r="L4680" s="121">
        <v>8448.307455481985</v>
      </c>
      <c r="M4680" s="54">
        <v>7909.6907693774092</v>
      </c>
      <c r="N4680" s="120">
        <v>0.96159633290981295</v>
      </c>
      <c r="O4680" s="123">
        <v>8300.1517177393544</v>
      </c>
      <c r="P4680" s="53">
        <v>8513.8481155536338</v>
      </c>
      <c r="Q4680" s="54">
        <v>8045.9807587174464</v>
      </c>
      <c r="R4680" s="55">
        <v>0.96937755264416603</v>
      </c>
      <c r="S4680" s="121">
        <v>8524.8949280528013</v>
      </c>
      <c r="T4680" s="54">
        <v>7981.4574546721433</v>
      </c>
      <c r="U4680" s="55">
        <v>0.96160380268880052</v>
      </c>
    </row>
    <row r="4681" spans="1:21" ht="13" x14ac:dyDescent="0.3">
      <c r="A4681" s="44" t="s">
        <v>2639</v>
      </c>
      <c r="B4681" s="44" t="s">
        <v>8976</v>
      </c>
      <c r="C4681" s="98" t="s">
        <v>1079</v>
      </c>
      <c r="D4681" s="98" t="s">
        <v>13130</v>
      </c>
      <c r="E4681" s="98" t="s">
        <v>465</v>
      </c>
      <c r="F4681" s="122">
        <v>1.0257460833345444</v>
      </c>
      <c r="G4681" s="122">
        <v>1.0270770002713467</v>
      </c>
      <c r="H4681" s="99">
        <v>6903.0833333333321</v>
      </c>
      <c r="I4681" s="53">
        <v>7080.8106920986365</v>
      </c>
      <c r="J4681" s="54">
        <v>6691.641400817769</v>
      </c>
      <c r="K4681" s="55">
        <v>0.9693699290149721</v>
      </c>
      <c r="L4681" s="121">
        <v>7089.9981226231275</v>
      </c>
      <c r="M4681" s="54">
        <v>6637.9796191041805</v>
      </c>
      <c r="N4681" s="120">
        <v>0.96159633290981306</v>
      </c>
      <c r="O4681" s="123">
        <v>6955.6442429587769</v>
      </c>
      <c r="P4681" s="53">
        <v>7134.7248392834381</v>
      </c>
      <c r="Q4681" s="54">
        <v>6742.6453933028624</v>
      </c>
      <c r="R4681" s="55">
        <v>0.96937755264416603</v>
      </c>
      <c r="S4681" s="121">
        <v>7143.9822240127633</v>
      </c>
      <c r="T4681" s="54">
        <v>6688.5739541796238</v>
      </c>
      <c r="U4681" s="55">
        <v>0.96160380268880064</v>
      </c>
    </row>
    <row r="4682" spans="1:21" ht="13" x14ac:dyDescent="0.3">
      <c r="A4682" s="44" t="s">
        <v>2638</v>
      </c>
      <c r="B4682" s="44" t="s">
        <v>8975</v>
      </c>
      <c r="C4682" s="98" t="s">
        <v>1079</v>
      </c>
      <c r="D4682" s="98" t="s">
        <v>13130</v>
      </c>
      <c r="E4682" s="98" t="s">
        <v>292</v>
      </c>
      <c r="F4682" s="122">
        <v>1.0196044395180941</v>
      </c>
      <c r="G4682" s="122">
        <v>1.0263407116445271</v>
      </c>
      <c r="H4682" s="99">
        <v>10977.083333333332</v>
      </c>
      <c r="I4682" s="53">
        <v>11192.282899626744</v>
      </c>
      <c r="J4682" s="54">
        <v>10577.142487989533</v>
      </c>
      <c r="K4682" s="55">
        <v>0.96356583682576891</v>
      </c>
      <c r="L4682" s="121">
        <v>11266.227520114609</v>
      </c>
      <c r="M4682" s="54">
        <v>10547.956059971815</v>
      </c>
      <c r="N4682" s="120">
        <v>0.96090698591506396</v>
      </c>
      <c r="O4682" s="123">
        <v>11072.498970284625</v>
      </c>
      <c r="P4682" s="53">
        <v>11289.569106661729</v>
      </c>
      <c r="Q4682" s="54">
        <v>10669.165643261464</v>
      </c>
      <c r="R4682" s="55">
        <v>0.96357341480856384</v>
      </c>
      <c r="S4682" s="121">
        <v>11364.156472845216</v>
      </c>
      <c r="T4682" s="54">
        <v>10639.724261911671</v>
      </c>
      <c r="U4682" s="55">
        <v>0.96091445033913347</v>
      </c>
    </row>
    <row r="4683" spans="1:21" ht="13" x14ac:dyDescent="0.3">
      <c r="A4683" s="44" t="s">
        <v>2637</v>
      </c>
      <c r="B4683" s="44" t="s">
        <v>8974</v>
      </c>
      <c r="C4683" s="98" t="s">
        <v>1079</v>
      </c>
      <c r="D4683" s="98" t="s">
        <v>13130</v>
      </c>
      <c r="E4683" s="98" t="s">
        <v>292</v>
      </c>
      <c r="F4683" s="122">
        <v>1.0196044395180941</v>
      </c>
      <c r="G4683" s="122">
        <v>1.0263407116445271</v>
      </c>
      <c r="H4683" s="99">
        <v>3935.8333333333335</v>
      </c>
      <c r="I4683" s="53">
        <v>4012.9931398699655</v>
      </c>
      <c r="J4683" s="54">
        <v>3792.4345394400893</v>
      </c>
      <c r="K4683" s="55">
        <v>0.96356583682576902</v>
      </c>
      <c r="L4683" s="121">
        <v>4039.5059842475848</v>
      </c>
      <c r="M4683" s="54">
        <v>3781.9697453973727</v>
      </c>
      <c r="N4683" s="120">
        <v>0.96090698591506396</v>
      </c>
      <c r="O4683" s="123">
        <v>3971.5789150728706</v>
      </c>
      <c r="P4683" s="53">
        <v>4049.4394937047546</v>
      </c>
      <c r="Q4683" s="54">
        <v>3826.9078573784573</v>
      </c>
      <c r="R4683" s="55">
        <v>0.96357341480856384</v>
      </c>
      <c r="S4683" s="121">
        <v>4076.1931300482888</v>
      </c>
      <c r="T4683" s="54">
        <v>3816.347570155739</v>
      </c>
      <c r="U4683" s="55">
        <v>0.96091445033913336</v>
      </c>
    </row>
    <row r="4684" spans="1:21" ht="13" x14ac:dyDescent="0.3">
      <c r="A4684" s="44" t="s">
        <v>2636</v>
      </c>
      <c r="B4684" s="44" t="s">
        <v>8973</v>
      </c>
      <c r="C4684" s="98" t="s">
        <v>1079</v>
      </c>
      <c r="D4684" s="98" t="s">
        <v>13130</v>
      </c>
      <c r="E4684" s="98" t="s">
        <v>288</v>
      </c>
      <c r="F4684" s="122">
        <v>1.016583140971492</v>
      </c>
      <c r="G4684" s="122">
        <v>1.0247958130893813</v>
      </c>
      <c r="H4684" s="99">
        <v>5722.6666666666661</v>
      </c>
      <c r="I4684" s="53">
        <v>5817.5664547328579</v>
      </c>
      <c r="J4684" s="54">
        <v>5497.8264824872904</v>
      </c>
      <c r="K4684" s="55">
        <v>0.96071059223333366</v>
      </c>
      <c r="L4684" s="121">
        <v>5864.564839706165</v>
      </c>
      <c r="M4684" s="54">
        <v>5490.6730872986127</v>
      </c>
      <c r="N4684" s="120">
        <v>0.95946058142450141</v>
      </c>
      <c r="O4684" s="123">
        <v>5777.5980249194245</v>
      </c>
      <c r="P4684" s="53">
        <v>5873.4087474432772</v>
      </c>
      <c r="Q4684" s="54">
        <v>5550.6432730082033</v>
      </c>
      <c r="R4684" s="55">
        <v>0.96071814776100029</v>
      </c>
      <c r="S4684" s="121">
        <v>5920.8582656509052</v>
      </c>
      <c r="T4684" s="54">
        <v>5543.4206217519604</v>
      </c>
      <c r="U4684" s="55">
        <v>0.95946803461275243</v>
      </c>
    </row>
    <row r="4685" spans="1:21" ht="13" x14ac:dyDescent="0.3">
      <c r="A4685" s="44" t="s">
        <v>2635</v>
      </c>
      <c r="B4685" s="44" t="s">
        <v>8972</v>
      </c>
      <c r="C4685" s="98" t="s">
        <v>1079</v>
      </c>
      <c r="D4685" s="98" t="s">
        <v>13130</v>
      </c>
      <c r="E4685" s="98" t="s">
        <v>465</v>
      </c>
      <c r="F4685" s="122">
        <v>1.0257460833345444</v>
      </c>
      <c r="G4685" s="122">
        <v>1.0270770002713467</v>
      </c>
      <c r="H4685" s="99">
        <v>6900.8333333333339</v>
      </c>
      <c r="I4685" s="53">
        <v>7078.5027634111357</v>
      </c>
      <c r="J4685" s="54">
        <v>6689.4603184774869</v>
      </c>
      <c r="K4685" s="55">
        <v>0.9693699290149721</v>
      </c>
      <c r="L4685" s="121">
        <v>7087.687199372519</v>
      </c>
      <c r="M4685" s="54">
        <v>6635.8160273551348</v>
      </c>
      <c r="N4685" s="120">
        <v>0.96159633290981295</v>
      </c>
      <c r="O4685" s="123">
        <v>6968.5758342573936</v>
      </c>
      <c r="P4685" s="53">
        <v>7147.9893684092767</v>
      </c>
      <c r="Q4685" s="54">
        <v>6755.1809876277102</v>
      </c>
      <c r="R4685" s="55">
        <v>0.96937755264416614</v>
      </c>
      <c r="S4685" s="121">
        <v>7157.2639640124817</v>
      </c>
      <c r="T4685" s="54">
        <v>6701.009021547191</v>
      </c>
      <c r="U4685" s="55">
        <v>0.96160380268880064</v>
      </c>
    </row>
    <row r="4686" spans="1:21" ht="13" x14ac:dyDescent="0.3">
      <c r="A4686" s="44" t="s">
        <v>2634</v>
      </c>
      <c r="B4686" s="44" t="s">
        <v>8971</v>
      </c>
      <c r="C4686" s="98" t="s">
        <v>1079</v>
      </c>
      <c r="D4686" s="98" t="s">
        <v>13130</v>
      </c>
      <c r="E4686" s="98" t="s">
        <v>292</v>
      </c>
      <c r="F4686" s="122">
        <v>1.0196044395180941</v>
      </c>
      <c r="G4686" s="122">
        <v>1.0263407116445271</v>
      </c>
      <c r="H4686" s="99">
        <v>4979.9166666666661</v>
      </c>
      <c r="I4686" s="53">
        <v>5077.5451417634813</v>
      </c>
      <c r="J4686" s="54">
        <v>4798.4775702392599</v>
      </c>
      <c r="K4686" s="55">
        <v>0.96356583682576891</v>
      </c>
      <c r="L4686" s="121">
        <v>5111.0912155971073</v>
      </c>
      <c r="M4686" s="54">
        <v>4785.2367142748581</v>
      </c>
      <c r="N4686" s="120">
        <v>0.96090698591506385</v>
      </c>
      <c r="O4686" s="123">
        <v>5023.7260114874589</v>
      </c>
      <c r="P4686" s="53">
        <v>5122.2133442351405</v>
      </c>
      <c r="Q4686" s="54">
        <v>4840.7288279515769</v>
      </c>
      <c r="R4686" s="55">
        <v>0.96357341480856384</v>
      </c>
      <c r="S4686" s="121">
        <v>5156.05452973716</v>
      </c>
      <c r="T4686" s="54">
        <v>4827.3709189828778</v>
      </c>
      <c r="U4686" s="55">
        <v>0.96091445033913325</v>
      </c>
    </row>
    <row r="4687" spans="1:21" ht="13" x14ac:dyDescent="0.3">
      <c r="A4687" s="44" t="s">
        <v>2633</v>
      </c>
      <c r="B4687" s="44" t="s">
        <v>8970</v>
      </c>
      <c r="C4687" s="98" t="s">
        <v>1079</v>
      </c>
      <c r="D4687" s="98" t="s">
        <v>13130</v>
      </c>
      <c r="E4687" s="98" t="s">
        <v>289</v>
      </c>
      <c r="F4687" s="122">
        <v>1.0258336237599288</v>
      </c>
      <c r="G4687" s="122">
        <v>1.0268008757854155</v>
      </c>
      <c r="H4687" s="99">
        <v>4700.5833333333339</v>
      </c>
      <c r="I4687" s="53">
        <v>4822.0164346188594</v>
      </c>
      <c r="J4687" s="54">
        <v>4556.9930072167735</v>
      </c>
      <c r="K4687" s="55">
        <v>0.96945265812046866</v>
      </c>
      <c r="L4687" s="121">
        <v>4826.5630833689947</v>
      </c>
      <c r="M4687" s="54">
        <v>4518.8484994789396</v>
      </c>
      <c r="N4687" s="120">
        <v>0.96133781257197282</v>
      </c>
      <c r="O4687" s="123">
        <v>4745.5705872914714</v>
      </c>
      <c r="P4687" s="53">
        <v>4868.1658723697437</v>
      </c>
      <c r="Q4687" s="54">
        <v>4600.6422017060868</v>
      </c>
      <c r="R4687" s="55">
        <v>0.96946028240028725</v>
      </c>
      <c r="S4687" s="121">
        <v>4872.7560351323909</v>
      </c>
      <c r="T4687" s="54">
        <v>4562.1318866260181</v>
      </c>
      <c r="U4687" s="55">
        <v>0.9613452803427478</v>
      </c>
    </row>
    <row r="4688" spans="1:21" ht="13" x14ac:dyDescent="0.3">
      <c r="A4688" s="44" t="s">
        <v>2632</v>
      </c>
      <c r="B4688" s="44" t="s">
        <v>8969</v>
      </c>
      <c r="C4688" s="98" t="s">
        <v>1079</v>
      </c>
      <c r="D4688" s="98" t="s">
        <v>13130</v>
      </c>
      <c r="E4688" s="98" t="s">
        <v>289</v>
      </c>
      <c r="F4688" s="122">
        <v>1.0258336237599288</v>
      </c>
      <c r="G4688" s="122">
        <v>1.0268008757854155</v>
      </c>
      <c r="H4688" s="99">
        <v>8912.75</v>
      </c>
      <c r="I4688" s="53">
        <v>9142.9986301663048</v>
      </c>
      <c r="J4688" s="54">
        <v>8640.4891786632052</v>
      </c>
      <c r="K4688" s="55">
        <v>0.96945265812046844</v>
      </c>
      <c r="L4688" s="121">
        <v>9151.6195056564611</v>
      </c>
      <c r="M4688" s="54">
        <v>8568.1635890008492</v>
      </c>
      <c r="N4688" s="120">
        <v>0.96133781257197271</v>
      </c>
      <c r="O4688" s="123">
        <v>9000.1109288759399</v>
      </c>
      <c r="P4688" s="53">
        <v>9232.6164084101438</v>
      </c>
      <c r="Q4688" s="54">
        <v>8725.2500827419808</v>
      </c>
      <c r="R4688" s="55">
        <v>0.96946028240028737</v>
      </c>
      <c r="S4688" s="121">
        <v>9241.3217839357039</v>
      </c>
      <c r="T4688" s="54">
        <v>8652.2141640360696</v>
      </c>
      <c r="U4688" s="55">
        <v>0.96134528034274791</v>
      </c>
    </row>
    <row r="4689" spans="1:21" ht="13" x14ac:dyDescent="0.3">
      <c r="A4689" s="44" t="s">
        <v>2631</v>
      </c>
      <c r="B4689" s="44" t="s">
        <v>8968</v>
      </c>
      <c r="C4689" s="98" t="s">
        <v>1079</v>
      </c>
      <c r="D4689" s="98" t="s">
        <v>13130</v>
      </c>
      <c r="E4689" s="98" t="s">
        <v>465</v>
      </c>
      <c r="F4689" s="122">
        <v>1.0257460833345444</v>
      </c>
      <c r="G4689" s="122">
        <v>1.0270770002713467</v>
      </c>
      <c r="H4689" s="99">
        <v>5289.416666666667</v>
      </c>
      <c r="I4689" s="53">
        <v>5425.5984289577955</v>
      </c>
      <c r="J4689" s="54">
        <v>5127.4014586972771</v>
      </c>
      <c r="K4689" s="55">
        <v>0.9693699290149721</v>
      </c>
      <c r="L4689" s="121">
        <v>5432.6382031852663</v>
      </c>
      <c r="M4689" s="54">
        <v>5086.2836698987139</v>
      </c>
      <c r="N4689" s="120">
        <v>0.96159633290981306</v>
      </c>
      <c r="O4689" s="123">
        <v>5335.5302990161381</v>
      </c>
      <c r="P4689" s="53">
        <v>5472.8993067285946</v>
      </c>
      <c r="Q4689" s="54">
        <v>5172.1433033190597</v>
      </c>
      <c r="R4689" s="55">
        <v>0.96937755264416614</v>
      </c>
      <c r="S4689" s="121">
        <v>5480.0004543703772</v>
      </c>
      <c r="T4689" s="54">
        <v>5130.6662248952325</v>
      </c>
      <c r="U4689" s="55">
        <v>0.96160380268880075</v>
      </c>
    </row>
    <row r="4690" spans="1:21" ht="13" x14ac:dyDescent="0.3">
      <c r="A4690" s="44" t="s">
        <v>2630</v>
      </c>
      <c r="B4690" s="44" t="s">
        <v>8967</v>
      </c>
      <c r="C4690" s="98" t="s">
        <v>1079</v>
      </c>
      <c r="D4690" s="98" t="s">
        <v>13130</v>
      </c>
      <c r="E4690" s="98" t="s">
        <v>465</v>
      </c>
      <c r="F4690" s="122">
        <v>1.0257460833345444</v>
      </c>
      <c r="G4690" s="122">
        <v>1.0270770002713467</v>
      </c>
      <c r="H4690" s="99">
        <v>14049.000000000004</v>
      </c>
      <c r="I4690" s="53">
        <v>14410.706724767018</v>
      </c>
      <c r="J4690" s="54">
        <v>13618.678132731346</v>
      </c>
      <c r="K4690" s="55">
        <v>0.96936992901497199</v>
      </c>
      <c r="L4690" s="121">
        <v>14429.404776812155</v>
      </c>
      <c r="M4690" s="54">
        <v>13509.466881049968</v>
      </c>
      <c r="N4690" s="120">
        <v>0.96159633290981317</v>
      </c>
      <c r="O4690" s="123">
        <v>14168.203028962424</v>
      </c>
      <c r="P4690" s="53">
        <v>14532.978764846835</v>
      </c>
      <c r="Q4690" s="54">
        <v>13734.337977581255</v>
      </c>
      <c r="R4690" s="55">
        <v>0.96937755264416614</v>
      </c>
      <c r="S4690" s="121">
        <v>14551.835466222135</v>
      </c>
      <c r="T4690" s="54">
        <v>13624.197909917251</v>
      </c>
      <c r="U4690" s="55">
        <v>0.96160380268880075</v>
      </c>
    </row>
    <row r="4691" spans="1:21" ht="13" x14ac:dyDescent="0.3">
      <c r="A4691" s="44" t="s">
        <v>2629</v>
      </c>
      <c r="B4691" s="44" t="s">
        <v>8966</v>
      </c>
      <c r="C4691" s="98" t="s">
        <v>1079</v>
      </c>
      <c r="D4691" s="98" t="s">
        <v>13130</v>
      </c>
      <c r="E4691" s="98" t="s">
        <v>285</v>
      </c>
      <c r="F4691" s="122">
        <v>1.0378765605296509</v>
      </c>
      <c r="G4691" s="122">
        <v>1.04080349829154</v>
      </c>
      <c r="H4691" s="99">
        <v>14498.750000000002</v>
      </c>
      <c r="I4691" s="53">
        <v>15047.912781979279</v>
      </c>
      <c r="J4691" s="54">
        <v>14220.862630906322</v>
      </c>
      <c r="K4691" s="55">
        <v>0.9808337015885038</v>
      </c>
      <c r="L4691" s="121">
        <v>15090.349720854467</v>
      </c>
      <c r="M4691" s="54">
        <v>14128.273683537471</v>
      </c>
      <c r="N4691" s="120">
        <v>0.97444770642555179</v>
      </c>
      <c r="O4691" s="123">
        <v>14622.853609544976</v>
      </c>
      <c r="P4691" s="53">
        <v>15176.717009403132</v>
      </c>
      <c r="Q4691" s="54">
        <v>14342.700431204108</v>
      </c>
      <c r="R4691" s="55">
        <v>0.98084141537476655</v>
      </c>
      <c r="S4691" s="121">
        <v>15219.517191819483</v>
      </c>
      <c r="T4691" s="54">
        <v>14249.316850513336</v>
      </c>
      <c r="U4691" s="55">
        <v>0.97445527603532756</v>
      </c>
    </row>
    <row r="4692" spans="1:21" ht="13" x14ac:dyDescent="0.3">
      <c r="A4692" s="44" t="s">
        <v>2628</v>
      </c>
      <c r="B4692" s="44" t="s">
        <v>8965</v>
      </c>
      <c r="C4692" s="98" t="s">
        <v>1079</v>
      </c>
      <c r="D4692" s="98" t="s">
        <v>13130</v>
      </c>
      <c r="E4692" s="98" t="s">
        <v>465</v>
      </c>
      <c r="F4692" s="122">
        <v>1.0257460833345444</v>
      </c>
      <c r="G4692" s="122">
        <v>1.0270770002713467</v>
      </c>
      <c r="H4692" s="99">
        <v>6009.5833333333339</v>
      </c>
      <c r="I4692" s="53">
        <v>6164.3065666392231</v>
      </c>
      <c r="J4692" s="54">
        <v>5825.5093692428927</v>
      </c>
      <c r="K4692" s="55">
        <v>0.96936992901497199</v>
      </c>
      <c r="L4692" s="121">
        <v>6172.3048228806811</v>
      </c>
      <c r="M4692" s="54">
        <v>5778.7932956492641</v>
      </c>
      <c r="N4692" s="120">
        <v>0.96159633290981295</v>
      </c>
      <c r="O4692" s="123">
        <v>6074.000238512931</v>
      </c>
      <c r="P4692" s="53">
        <v>6230.3819548277279</v>
      </c>
      <c r="Q4692" s="54">
        <v>5887.9994859697463</v>
      </c>
      <c r="R4692" s="55">
        <v>0.96937755264416614</v>
      </c>
      <c r="S4692" s="121">
        <v>6238.4659446193054</v>
      </c>
      <c r="T4692" s="54">
        <v>5840.7817268867166</v>
      </c>
      <c r="U4692" s="55">
        <v>0.96160380268880064</v>
      </c>
    </row>
    <row r="4693" spans="1:21" ht="13" x14ac:dyDescent="0.3">
      <c r="A4693" s="44" t="s">
        <v>2627</v>
      </c>
      <c r="B4693" s="44" t="s">
        <v>8964</v>
      </c>
      <c r="C4693" s="98" t="s">
        <v>1079</v>
      </c>
      <c r="D4693" s="98" t="s">
        <v>13130</v>
      </c>
      <c r="E4693" s="98" t="s">
        <v>288</v>
      </c>
      <c r="F4693" s="122">
        <v>1.016583140971492</v>
      </c>
      <c r="G4693" s="122">
        <v>1.0247958130893813</v>
      </c>
      <c r="H4693" s="99">
        <v>5285.583333333333</v>
      </c>
      <c r="I4693" s="53">
        <v>5373.234906866569</v>
      </c>
      <c r="J4693" s="54">
        <v>5077.9158944653045</v>
      </c>
      <c r="K4693" s="55">
        <v>0.96071059223333377</v>
      </c>
      <c r="L4693" s="121">
        <v>5416.6436697350155</v>
      </c>
      <c r="M4693" s="54">
        <v>5071.3088581676548</v>
      </c>
      <c r="N4693" s="120">
        <v>0.95946058142450152</v>
      </c>
      <c r="O4693" s="123">
        <v>5337.1963488934161</v>
      </c>
      <c r="P4693" s="53">
        <v>5425.7038283396487</v>
      </c>
      <c r="Q4693" s="54">
        <v>5127.5413905456571</v>
      </c>
      <c r="R4693" s="55">
        <v>0.96071814776100051</v>
      </c>
      <c r="S4693" s="121">
        <v>5469.5364719819054</v>
      </c>
      <c r="T4693" s="54">
        <v>5120.8692912151237</v>
      </c>
      <c r="U4693" s="55">
        <v>0.95946803461275232</v>
      </c>
    </row>
    <row r="4694" spans="1:21" ht="13" x14ac:dyDescent="0.3">
      <c r="A4694" s="44" t="s">
        <v>2626</v>
      </c>
      <c r="B4694" s="44" t="s">
        <v>8963</v>
      </c>
      <c r="C4694" s="98" t="s">
        <v>1079</v>
      </c>
      <c r="D4694" s="98" t="s">
        <v>13130</v>
      </c>
      <c r="E4694" s="98" t="s">
        <v>292</v>
      </c>
      <c r="F4694" s="122">
        <v>1.0196044395180941</v>
      </c>
      <c r="G4694" s="122">
        <v>1.0263407116445271</v>
      </c>
      <c r="H4694" s="99">
        <v>5134.25</v>
      </c>
      <c r="I4694" s="53">
        <v>5234.9040935957746</v>
      </c>
      <c r="J4694" s="54">
        <v>4947.1878977227043</v>
      </c>
      <c r="K4694" s="55">
        <v>0.96356583682576891</v>
      </c>
      <c r="L4694" s="121">
        <v>5269.4897987609129</v>
      </c>
      <c r="M4694" s="54">
        <v>4933.5366924344171</v>
      </c>
      <c r="N4694" s="120">
        <v>0.96090698591506396</v>
      </c>
      <c r="O4694" s="123">
        <v>5179.6361163496076</v>
      </c>
      <c r="P4694" s="53">
        <v>5281.1799793183191</v>
      </c>
      <c r="Q4694" s="54">
        <v>4990.9596600967589</v>
      </c>
      <c r="R4694" s="55">
        <v>0.96357341480856384</v>
      </c>
      <c r="S4694" s="121">
        <v>5316.0714177139507</v>
      </c>
      <c r="T4694" s="54">
        <v>4977.1871916988066</v>
      </c>
      <c r="U4694" s="55">
        <v>0.96091445033913336</v>
      </c>
    </row>
    <row r="4695" spans="1:21" ht="13" x14ac:dyDescent="0.3">
      <c r="A4695" s="44" t="s">
        <v>2625</v>
      </c>
      <c r="B4695" s="44" t="s">
        <v>8962</v>
      </c>
      <c r="C4695" s="98" t="s">
        <v>1079</v>
      </c>
      <c r="D4695" s="98" t="s">
        <v>13130</v>
      </c>
      <c r="E4695" s="98" t="s">
        <v>290</v>
      </c>
      <c r="F4695" s="122">
        <v>1.0306132497177807</v>
      </c>
      <c r="G4695" s="122">
        <v>1.0352514228202805</v>
      </c>
      <c r="H4695" s="99">
        <v>22446</v>
      </c>
      <c r="I4695" s="53">
        <v>23133.145003165304</v>
      </c>
      <c r="J4695" s="54">
        <v>21861.721427892295</v>
      </c>
      <c r="K4695" s="55">
        <v>0.97396959047902942</v>
      </c>
      <c r="L4695" s="121">
        <v>23237.253436624014</v>
      </c>
      <c r="M4695" s="54">
        <v>21755.77652469118</v>
      </c>
      <c r="N4695" s="120">
        <v>0.96924960013771633</v>
      </c>
      <c r="O4695" s="123">
        <v>22652.148801333686</v>
      </c>
      <c r="P4695" s="53">
        <v>23345.604689233242</v>
      </c>
      <c r="Q4695" s="54">
        <v>22062.677602509684</v>
      </c>
      <c r="R4695" s="55">
        <v>0.97397725028235316</v>
      </c>
      <c r="S4695" s="121">
        <v>23450.669276517408</v>
      </c>
      <c r="T4695" s="54">
        <v>21955.756721199035</v>
      </c>
      <c r="U4695" s="55">
        <v>0.96925712936806907</v>
      </c>
    </row>
    <row r="4696" spans="1:21" ht="13" x14ac:dyDescent="0.3">
      <c r="A4696" s="44" t="s">
        <v>2624</v>
      </c>
      <c r="B4696" s="44" t="s">
        <v>8961</v>
      </c>
      <c r="C4696" s="98" t="s">
        <v>1079</v>
      </c>
      <c r="D4696" s="98" t="s">
        <v>13130</v>
      </c>
      <c r="E4696" s="98" t="s">
        <v>465</v>
      </c>
      <c r="F4696" s="122">
        <v>1.0257460833345444</v>
      </c>
      <c r="G4696" s="122">
        <v>1.0270770002713467</v>
      </c>
      <c r="H4696" s="99">
        <v>3466.7499999999995</v>
      </c>
      <c r="I4696" s="53">
        <v>3556.0052344000314</v>
      </c>
      <c r="J4696" s="54">
        <v>3360.5632014126541</v>
      </c>
      <c r="K4696" s="55">
        <v>0.9693699290149721</v>
      </c>
      <c r="L4696" s="121">
        <v>3560.6191906906906</v>
      </c>
      <c r="M4696" s="54">
        <v>3333.6140871150938</v>
      </c>
      <c r="N4696" s="120">
        <v>0.96159633290981295</v>
      </c>
      <c r="O4696" s="123">
        <v>3497.3237586443129</v>
      </c>
      <c r="P4696" s="53">
        <v>3587.3661475822514</v>
      </c>
      <c r="Q4696" s="54">
        <v>3390.2271459589201</v>
      </c>
      <c r="R4696" s="55">
        <v>0.96937755264416603</v>
      </c>
      <c r="S4696" s="121">
        <v>3592.0207950061122</v>
      </c>
      <c r="T4696" s="54">
        <v>3363.0398255462605</v>
      </c>
      <c r="U4696" s="55">
        <v>0.96160380268880064</v>
      </c>
    </row>
    <row r="4697" spans="1:21" ht="13" x14ac:dyDescent="0.3">
      <c r="A4697" s="44" t="s">
        <v>2623</v>
      </c>
      <c r="B4697" s="44" t="s">
        <v>8960</v>
      </c>
      <c r="C4697" s="98" t="s">
        <v>1079</v>
      </c>
      <c r="D4697" s="98" t="s">
        <v>13130</v>
      </c>
      <c r="E4697" s="98" t="s">
        <v>465</v>
      </c>
      <c r="F4697" s="122">
        <v>1.0257460833345444</v>
      </c>
      <c r="G4697" s="122">
        <v>1.0270770002713467</v>
      </c>
      <c r="H4697" s="99">
        <v>3277.1666666666661</v>
      </c>
      <c r="I4697" s="53">
        <v>3361.5408727678573</v>
      </c>
      <c r="J4697" s="54">
        <v>3176.786819036899</v>
      </c>
      <c r="K4697" s="55">
        <v>0.96936992901497221</v>
      </c>
      <c r="L4697" s="121">
        <v>3365.9025093892478</v>
      </c>
      <c r="M4697" s="54">
        <v>3151.3114490009416</v>
      </c>
      <c r="N4697" s="120">
        <v>0.96159633290981306</v>
      </c>
      <c r="O4697" s="123">
        <v>3306.8314522261662</v>
      </c>
      <c r="P4697" s="53">
        <v>3391.9694103684737</v>
      </c>
      <c r="Q4697" s="54">
        <v>3205.5681801657547</v>
      </c>
      <c r="R4697" s="55">
        <v>0.96937755264416614</v>
      </c>
      <c r="S4697" s="121">
        <v>3396.3705283553923</v>
      </c>
      <c r="T4697" s="54">
        <v>3179.8616993116107</v>
      </c>
      <c r="U4697" s="55">
        <v>0.96160380268880075</v>
      </c>
    </row>
    <row r="4698" spans="1:21" ht="13" x14ac:dyDescent="0.3">
      <c r="A4698" s="44" t="s">
        <v>2622</v>
      </c>
      <c r="B4698" s="44" t="s">
        <v>8959</v>
      </c>
      <c r="C4698" s="98" t="s">
        <v>1079</v>
      </c>
      <c r="D4698" s="98" t="s">
        <v>13130</v>
      </c>
      <c r="E4698" s="98" t="s">
        <v>465</v>
      </c>
      <c r="F4698" s="122">
        <v>1.0257460833345444</v>
      </c>
      <c r="G4698" s="122">
        <v>1.0270770002713467</v>
      </c>
      <c r="H4698" s="99">
        <v>11266.416666666668</v>
      </c>
      <c r="I4698" s="53">
        <v>11556.482769048369</v>
      </c>
      <c r="J4698" s="54">
        <v>10921.325524419766</v>
      </c>
      <c r="K4698" s="55">
        <v>0.9693699290149721</v>
      </c>
      <c r="L4698" s="121">
        <v>11571.477433807107</v>
      </c>
      <c r="M4698" s="54">
        <v>10833.744951700668</v>
      </c>
      <c r="N4698" s="120">
        <v>0.96159633290981306</v>
      </c>
      <c r="O4698" s="123">
        <v>11365.693512029717</v>
      </c>
      <c r="P4698" s="53">
        <v>11658.315604345325</v>
      </c>
      <c r="Q4698" s="54">
        <v>11017.648160795045</v>
      </c>
      <c r="R4698" s="55">
        <v>0.96937755264416614</v>
      </c>
      <c r="S4698" s="121">
        <v>11673.44239833899</v>
      </c>
      <c r="T4698" s="54">
        <v>10929.294101363206</v>
      </c>
      <c r="U4698" s="55">
        <v>0.96160380268880075</v>
      </c>
    </row>
    <row r="4699" spans="1:21" ht="13" x14ac:dyDescent="0.3">
      <c r="A4699" s="44" t="s">
        <v>2621</v>
      </c>
      <c r="B4699" s="44" t="s">
        <v>8958</v>
      </c>
      <c r="C4699" s="98" t="s">
        <v>1079</v>
      </c>
      <c r="D4699" s="98" t="s">
        <v>13130</v>
      </c>
      <c r="E4699" s="98" t="s">
        <v>465</v>
      </c>
      <c r="F4699" s="122">
        <v>1.0257460833345444</v>
      </c>
      <c r="G4699" s="122">
        <v>1.0270770002713467</v>
      </c>
      <c r="H4699" s="99">
        <v>8398.5</v>
      </c>
      <c r="I4699" s="53">
        <v>8614.7284808851709</v>
      </c>
      <c r="J4699" s="54">
        <v>8141.2533488322424</v>
      </c>
      <c r="K4699" s="55">
        <v>0.96936992901497199</v>
      </c>
      <c r="L4699" s="121">
        <v>8625.906186778906</v>
      </c>
      <c r="M4699" s="54">
        <v>8075.9668019430646</v>
      </c>
      <c r="N4699" s="120">
        <v>0.96159633290981306</v>
      </c>
      <c r="O4699" s="123">
        <v>8466.0898193402281</v>
      </c>
      <c r="P4699" s="53">
        <v>8684.0584733467003</v>
      </c>
      <c r="Q4699" s="54">
        <v>8206.8374295377216</v>
      </c>
      <c r="R4699" s="55">
        <v>0.96937755264416625</v>
      </c>
      <c r="S4699" s="121">
        <v>8695.3261356757503</v>
      </c>
      <c r="T4699" s="54">
        <v>8141.024164182505</v>
      </c>
      <c r="U4699" s="55">
        <v>0.96160380268880075</v>
      </c>
    </row>
    <row r="4700" spans="1:21" ht="13" x14ac:dyDescent="0.3">
      <c r="A4700" s="44" t="s">
        <v>2620</v>
      </c>
      <c r="B4700" s="44" t="s">
        <v>7848</v>
      </c>
      <c r="C4700" s="98" t="s">
        <v>1079</v>
      </c>
      <c r="D4700" s="98" t="s">
        <v>13130</v>
      </c>
      <c r="E4700" s="98" t="s">
        <v>286</v>
      </c>
      <c r="F4700" s="122">
        <v>1.0262719649733354</v>
      </c>
      <c r="G4700" s="122">
        <v>1.0267684902302638</v>
      </c>
      <c r="H4700" s="99">
        <v>5131</v>
      </c>
      <c r="I4700" s="53">
        <v>5265.8014522781841</v>
      </c>
      <c r="J4700" s="54">
        <v>4976.3871029444799</v>
      </c>
      <c r="K4700" s="55">
        <v>0.96986690760952643</v>
      </c>
      <c r="L4700" s="121">
        <v>5268.349123371484</v>
      </c>
      <c r="M4700" s="54">
        <v>4932.4687401083247</v>
      </c>
      <c r="N4700" s="120">
        <v>0.96130749173812602</v>
      </c>
      <c r="O4700" s="123">
        <v>5175.5449364990545</v>
      </c>
      <c r="P4700" s="53">
        <v>5311.5166717886814</v>
      </c>
      <c r="Q4700" s="54">
        <v>5019.6292394205611</v>
      </c>
      <c r="R4700" s="55">
        <v>0.96987453514721855</v>
      </c>
      <c r="S4700" s="121">
        <v>5314.0864605680208</v>
      </c>
      <c r="T4700" s="54">
        <v>4975.3287698480626</v>
      </c>
      <c r="U4700" s="55">
        <v>0.96131495927336574</v>
      </c>
    </row>
    <row r="4701" spans="1:21" ht="13" x14ac:dyDescent="0.3">
      <c r="A4701" s="44" t="s">
        <v>2619</v>
      </c>
      <c r="B4701" s="44" t="s">
        <v>8957</v>
      </c>
      <c r="C4701" s="98" t="s">
        <v>1079</v>
      </c>
      <c r="D4701" s="98" t="s">
        <v>13130</v>
      </c>
      <c r="E4701" s="98" t="s">
        <v>292</v>
      </c>
      <c r="F4701" s="122">
        <v>1.0196044395180941</v>
      </c>
      <c r="G4701" s="122">
        <v>1.0263407116445271</v>
      </c>
      <c r="H4701" s="99">
        <v>4846.8333333333321</v>
      </c>
      <c r="I4701" s="53">
        <v>4941.8527842709482</v>
      </c>
      <c r="J4701" s="54">
        <v>4670.243016788364</v>
      </c>
      <c r="K4701" s="55">
        <v>0.96356583682576913</v>
      </c>
      <c r="L4701" s="121">
        <v>4974.5023725557476</v>
      </c>
      <c r="M4701" s="54">
        <v>4657.356009565995</v>
      </c>
      <c r="N4701" s="120">
        <v>0.96090698591506407</v>
      </c>
      <c r="O4701" s="123">
        <v>4887.2561118843787</v>
      </c>
      <c r="P4701" s="53">
        <v>4983.0680287392515</v>
      </c>
      <c r="Q4701" s="54">
        <v>4709.2300607724555</v>
      </c>
      <c r="R4701" s="55">
        <v>0.96357341480856384</v>
      </c>
      <c r="S4701" s="121">
        <v>5015.9899158604776</v>
      </c>
      <c r="T4701" s="54">
        <v>4696.2350204179475</v>
      </c>
      <c r="U4701" s="55">
        <v>0.96091445033913325</v>
      </c>
    </row>
    <row r="4702" spans="1:21" ht="13" x14ac:dyDescent="0.3">
      <c r="A4702" s="44" t="s">
        <v>2618</v>
      </c>
      <c r="B4702" s="44" t="s">
        <v>8956</v>
      </c>
      <c r="C4702" s="98" t="s">
        <v>1079</v>
      </c>
      <c r="D4702" s="98" t="s">
        <v>13130</v>
      </c>
      <c r="E4702" s="98" t="s">
        <v>292</v>
      </c>
      <c r="F4702" s="122">
        <v>1.0196044395180941</v>
      </c>
      <c r="G4702" s="122">
        <v>1.0263407116445271</v>
      </c>
      <c r="H4702" s="99">
        <v>14336.833333333332</v>
      </c>
      <c r="I4702" s="53">
        <v>14617.898915297661</v>
      </c>
      <c r="J4702" s="54">
        <v>13814.482808264911</v>
      </c>
      <c r="K4702" s="55">
        <v>0.96356583682576902</v>
      </c>
      <c r="L4702" s="121">
        <v>14714.47572606231</v>
      </c>
      <c r="M4702" s="54">
        <v>13776.363305899951</v>
      </c>
      <c r="N4702" s="120">
        <v>0.96090698591506396</v>
      </c>
      <c r="O4702" s="123">
        <v>14460.65434599079</v>
      </c>
      <c r="P4702" s="53">
        <v>14744.147369508832</v>
      </c>
      <c r="Q4702" s="54">
        <v>13933.902088532646</v>
      </c>
      <c r="R4702" s="55">
        <v>0.96357341480856395</v>
      </c>
      <c r="S4702" s="121">
        <v>14841.55827230971</v>
      </c>
      <c r="T4702" s="54">
        <v>13895.45172242194</v>
      </c>
      <c r="U4702" s="55">
        <v>0.96091445033913336</v>
      </c>
    </row>
    <row r="4703" spans="1:21" ht="13" x14ac:dyDescent="0.3">
      <c r="A4703" s="44" t="s">
        <v>2617</v>
      </c>
      <c r="B4703" s="44" t="s">
        <v>8955</v>
      </c>
      <c r="C4703" s="98" t="s">
        <v>1079</v>
      </c>
      <c r="D4703" s="98" t="s">
        <v>13130</v>
      </c>
      <c r="E4703" s="98" t="s">
        <v>286</v>
      </c>
      <c r="F4703" s="122">
        <v>1.0262719649733354</v>
      </c>
      <c r="G4703" s="122">
        <v>1.0267684902302638</v>
      </c>
      <c r="H4703" s="99">
        <v>2690.083333333333</v>
      </c>
      <c r="I4703" s="53">
        <v>2760.7571084420197</v>
      </c>
      <c r="J4703" s="54">
        <v>2609.0228037119264</v>
      </c>
      <c r="K4703" s="55">
        <v>0.96986690760952632</v>
      </c>
      <c r="L4703" s="121">
        <v>2762.0928027602617</v>
      </c>
      <c r="M4703" s="54">
        <v>2585.9972617332032</v>
      </c>
      <c r="N4703" s="120">
        <v>0.96130749173812591</v>
      </c>
      <c r="O4703" s="123">
        <v>2715.6712847669583</v>
      </c>
      <c r="P4703" s="53">
        <v>2787.0173056394483</v>
      </c>
      <c r="Q4703" s="54">
        <v>2633.8604249260029</v>
      </c>
      <c r="R4703" s="55">
        <v>0.96987453514721833</v>
      </c>
      <c r="S4703" s="121">
        <v>2788.3657050218508</v>
      </c>
      <c r="T4703" s="54">
        <v>2610.6154305155974</v>
      </c>
      <c r="U4703" s="55">
        <v>0.96131495927336574</v>
      </c>
    </row>
    <row r="4704" spans="1:21" ht="13" x14ac:dyDescent="0.3">
      <c r="A4704" s="44" t="s">
        <v>2616</v>
      </c>
      <c r="B4704" s="44" t="s">
        <v>8954</v>
      </c>
      <c r="C4704" s="98" t="s">
        <v>1079</v>
      </c>
      <c r="D4704" s="98" t="s">
        <v>13130</v>
      </c>
      <c r="E4704" s="98" t="s">
        <v>291</v>
      </c>
      <c r="F4704" s="122">
        <v>1.031803673346454</v>
      </c>
      <c r="G4704" s="122">
        <v>1.0333270008228519</v>
      </c>
      <c r="H4704" s="99">
        <v>2091.9166666666665</v>
      </c>
      <c r="I4704" s="53">
        <v>2158.4473010013362</v>
      </c>
      <c r="J4704" s="54">
        <v>2039.8166183119747</v>
      </c>
      <c r="K4704" s="55">
        <v>0.97509458709093333</v>
      </c>
      <c r="L4704" s="121">
        <v>2161.6339751380042</v>
      </c>
      <c r="M4704" s="54">
        <v>2023.820320226049</v>
      </c>
      <c r="N4704" s="120">
        <v>0.96744786849032349</v>
      </c>
      <c r="O4704" s="123">
        <v>2111.4449273285845</v>
      </c>
      <c r="P4704" s="53">
        <v>2178.5966320863699</v>
      </c>
      <c r="Q4704" s="54">
        <v>2058.8747115127153</v>
      </c>
      <c r="R4704" s="55">
        <v>0.97510225574181497</v>
      </c>
      <c r="S4704" s="121">
        <v>2181.8130541590708</v>
      </c>
      <c r="T4704" s="54">
        <v>2042.7287623821203</v>
      </c>
      <c r="U4704" s="55">
        <v>0.96745538372464002</v>
      </c>
    </row>
    <row r="4705" spans="1:21" ht="13" x14ac:dyDescent="0.3">
      <c r="A4705" s="44" t="s">
        <v>2615</v>
      </c>
      <c r="B4705" s="44" t="s">
        <v>8953</v>
      </c>
      <c r="C4705" s="98" t="s">
        <v>1079</v>
      </c>
      <c r="D4705" s="98" t="s">
        <v>13130</v>
      </c>
      <c r="E4705" s="98" t="s">
        <v>465</v>
      </c>
      <c r="F4705" s="122">
        <v>1.0257460833345444</v>
      </c>
      <c r="G4705" s="122">
        <v>1.0270770002713467</v>
      </c>
      <c r="H4705" s="99">
        <v>13379.083333333336</v>
      </c>
      <c r="I4705" s="53">
        <v>13723.54232777315</v>
      </c>
      <c r="J4705" s="54">
        <v>12969.281061118731</v>
      </c>
      <c r="K4705" s="55">
        <v>0.96936992901497199</v>
      </c>
      <c r="L4705" s="121">
        <v>13741.348776380373</v>
      </c>
      <c r="M4705" s="54">
        <v>12865.277471028134</v>
      </c>
      <c r="N4705" s="120">
        <v>0.96159633290981306</v>
      </c>
      <c r="O4705" s="123">
        <v>13486.397014541873</v>
      </c>
      <c r="P4705" s="53">
        <v>13833.61891596102</v>
      </c>
      <c r="Q4705" s="54">
        <v>13073.41053194419</v>
      </c>
      <c r="R4705" s="55">
        <v>0.96937755264416614</v>
      </c>
      <c r="S4705" s="121">
        <v>13851.568190164113</v>
      </c>
      <c r="T4705" s="54">
        <v>12968.570653754354</v>
      </c>
      <c r="U4705" s="55">
        <v>0.96160380268880064</v>
      </c>
    </row>
    <row r="4706" spans="1:21" ht="13" x14ac:dyDescent="0.3">
      <c r="A4706" s="44" t="s">
        <v>2614</v>
      </c>
      <c r="B4706" s="44" t="s">
        <v>8952</v>
      </c>
      <c r="C4706" s="98" t="s">
        <v>1079</v>
      </c>
      <c r="D4706" s="98" t="s">
        <v>13130</v>
      </c>
      <c r="E4706" s="98" t="s">
        <v>465</v>
      </c>
      <c r="F4706" s="122">
        <v>1.0257460833345444</v>
      </c>
      <c r="G4706" s="122">
        <v>1.0270770002713467</v>
      </c>
      <c r="H4706" s="99">
        <v>6749.75</v>
      </c>
      <c r="I4706" s="53">
        <v>6923.5296259873412</v>
      </c>
      <c r="J4706" s="54">
        <v>6543.0046783688076</v>
      </c>
      <c r="K4706" s="55">
        <v>0.9693699290149721</v>
      </c>
      <c r="L4706" s="121">
        <v>6932.5129825815229</v>
      </c>
      <c r="M4706" s="54">
        <v>6490.5348480580105</v>
      </c>
      <c r="N4706" s="120">
        <v>0.96159633290981306</v>
      </c>
      <c r="O4706" s="123">
        <v>6805.7302353751584</v>
      </c>
      <c r="P4706" s="53">
        <v>6980.9511331675558</v>
      </c>
      <c r="Q4706" s="54">
        <v>6597.322119524375</v>
      </c>
      <c r="R4706" s="55">
        <v>0.96937755264416603</v>
      </c>
      <c r="S4706" s="121">
        <v>6990.0089948051245</v>
      </c>
      <c r="T4706" s="54">
        <v>6544.4160744108985</v>
      </c>
      <c r="U4706" s="55">
        <v>0.96160380268880064</v>
      </c>
    </row>
    <row r="4707" spans="1:21" ht="13" x14ac:dyDescent="0.3">
      <c r="A4707" s="44" t="s">
        <v>2613</v>
      </c>
      <c r="B4707" s="44" t="s">
        <v>8951</v>
      </c>
      <c r="C4707" s="98" t="s">
        <v>1079</v>
      </c>
      <c r="D4707" s="98" t="s">
        <v>13130</v>
      </c>
      <c r="E4707" s="98" t="s">
        <v>288</v>
      </c>
      <c r="F4707" s="122">
        <v>1.016583140971492</v>
      </c>
      <c r="G4707" s="122">
        <v>1.0247958130893813</v>
      </c>
      <c r="H4707" s="99">
        <v>5128.1666666666661</v>
      </c>
      <c r="I4707" s="53">
        <v>5213.2077774253057</v>
      </c>
      <c r="J4707" s="54">
        <v>4926.6840354045735</v>
      </c>
      <c r="K4707" s="55">
        <v>0.96071059223333366</v>
      </c>
      <c r="L4707" s="121">
        <v>5255.3237288245282</v>
      </c>
      <c r="M4707" s="54">
        <v>4920.2737716417469</v>
      </c>
      <c r="N4707" s="120">
        <v>0.95946058142450141</v>
      </c>
      <c r="O4707" s="123">
        <v>5177.2745715363608</v>
      </c>
      <c r="P4707" s="53">
        <v>5263.1300456042691</v>
      </c>
      <c r="Q4707" s="54">
        <v>4973.9016368165394</v>
      </c>
      <c r="R4707" s="55">
        <v>0.9607181477610004</v>
      </c>
      <c r="S4707" s="121">
        <v>5305.6493041245831</v>
      </c>
      <c r="T4707" s="54">
        <v>4967.429457802572</v>
      </c>
      <c r="U4707" s="55">
        <v>0.95946803461275243</v>
      </c>
    </row>
    <row r="4708" spans="1:21" ht="13" x14ac:dyDescent="0.3">
      <c r="A4708" s="44" t="s">
        <v>2612</v>
      </c>
      <c r="B4708" s="44" t="s">
        <v>8950</v>
      </c>
      <c r="C4708" s="98" t="s">
        <v>1079</v>
      </c>
      <c r="D4708" s="98" t="s">
        <v>13130</v>
      </c>
      <c r="E4708" s="98" t="s">
        <v>289</v>
      </c>
      <c r="F4708" s="122">
        <v>1.0258336237599288</v>
      </c>
      <c r="G4708" s="122">
        <v>1.0268008757854155</v>
      </c>
      <c r="H4708" s="99">
        <v>7747.4999999999982</v>
      </c>
      <c r="I4708" s="53">
        <v>7947.6460000800462</v>
      </c>
      <c r="J4708" s="54">
        <v>7510.8344687883282</v>
      </c>
      <c r="K4708" s="55">
        <v>0.96945265812046855</v>
      </c>
      <c r="L4708" s="121">
        <v>7955.139785147504</v>
      </c>
      <c r="M4708" s="54">
        <v>7447.9647029013568</v>
      </c>
      <c r="N4708" s="120">
        <v>0.96133781257197271</v>
      </c>
      <c r="O4708" s="123">
        <v>7848.52133974139</v>
      </c>
      <c r="P4708" s="53">
        <v>8051.2770871040411</v>
      </c>
      <c r="Q4708" s="54">
        <v>7608.8297144503686</v>
      </c>
      <c r="R4708" s="55">
        <v>0.96946028240028725</v>
      </c>
      <c r="S4708" s="121">
        <v>8058.8685852669814</v>
      </c>
      <c r="T4708" s="54">
        <v>7545.1389476297254</v>
      </c>
      <c r="U4708" s="55">
        <v>0.9613452803427478</v>
      </c>
    </row>
    <row r="4709" spans="1:21" ht="13" x14ac:dyDescent="0.3">
      <c r="A4709" s="44" t="s">
        <v>2611</v>
      </c>
      <c r="B4709" s="44" t="s">
        <v>8949</v>
      </c>
      <c r="C4709" s="98" t="s">
        <v>1079</v>
      </c>
      <c r="D4709" s="98" t="s">
        <v>13130</v>
      </c>
      <c r="E4709" s="98" t="s">
        <v>291</v>
      </c>
      <c r="F4709" s="122">
        <v>1.031803673346454</v>
      </c>
      <c r="G4709" s="122">
        <v>1.0333270008228519</v>
      </c>
      <c r="H4709" s="99">
        <v>6855.916666666667</v>
      </c>
      <c r="I4709" s="53">
        <v>7073.9600008238431</v>
      </c>
      <c r="J4709" s="54">
        <v>6685.1672312131805</v>
      </c>
      <c r="K4709" s="55">
        <v>0.97509458709093311</v>
      </c>
      <c r="L4709" s="121">
        <v>7084.4038070580709</v>
      </c>
      <c r="M4709" s="54">
        <v>6632.7419657139499</v>
      </c>
      <c r="N4709" s="120">
        <v>0.96744786849032338</v>
      </c>
      <c r="O4709" s="123">
        <v>6918.6120878443526</v>
      </c>
      <c r="P4709" s="53">
        <v>7138.6493666969818</v>
      </c>
      <c r="Q4709" s="54">
        <v>6746.3542534596172</v>
      </c>
      <c r="R4709" s="55">
        <v>0.97510225574181508</v>
      </c>
      <c r="S4709" s="121">
        <v>7149.1886785889346</v>
      </c>
      <c r="T4709" s="54">
        <v>6693.4485122873903</v>
      </c>
      <c r="U4709" s="55">
        <v>0.96745538372463991</v>
      </c>
    </row>
    <row r="4710" spans="1:21" ht="13" x14ac:dyDescent="0.3">
      <c r="A4710" s="44" t="s">
        <v>2610</v>
      </c>
      <c r="B4710" s="44" t="s">
        <v>8948</v>
      </c>
      <c r="C4710" s="98" t="s">
        <v>1079</v>
      </c>
      <c r="D4710" s="98" t="s">
        <v>13130</v>
      </c>
      <c r="E4710" s="98" t="s">
        <v>291</v>
      </c>
      <c r="F4710" s="122">
        <v>1.031803673346454</v>
      </c>
      <c r="G4710" s="122">
        <v>1.0333270008228519</v>
      </c>
      <c r="H4710" s="99">
        <v>9860.5000000000018</v>
      </c>
      <c r="I4710" s="53">
        <v>10174.10012103271</v>
      </c>
      <c r="J4710" s="54">
        <v>9614.9201760101478</v>
      </c>
      <c r="K4710" s="55">
        <v>0.97509458709093311</v>
      </c>
      <c r="L4710" s="121">
        <v>10189.120891613733</v>
      </c>
      <c r="M4710" s="54">
        <v>9539.5197072488354</v>
      </c>
      <c r="N4710" s="120">
        <v>0.96744786849032338</v>
      </c>
      <c r="O4710" s="123">
        <v>9943.3312917964577</v>
      </c>
      <c r="P4710" s="53">
        <v>10259.565752176326</v>
      </c>
      <c r="Q4710" s="54">
        <v>9695.7647722189013</v>
      </c>
      <c r="R4710" s="55">
        <v>0.97510225574181497</v>
      </c>
      <c r="S4710" s="121">
        <v>10274.712701940047</v>
      </c>
      <c r="T4710" s="54">
        <v>9619.7293904061607</v>
      </c>
      <c r="U4710" s="55">
        <v>0.96745538372463979</v>
      </c>
    </row>
    <row r="4711" spans="1:21" ht="13" x14ac:dyDescent="0.3">
      <c r="A4711" s="44" t="s">
        <v>2609</v>
      </c>
      <c r="B4711" s="44" t="s">
        <v>13428</v>
      </c>
      <c r="C4711" s="98" t="s">
        <v>1079</v>
      </c>
      <c r="D4711" s="98" t="s">
        <v>13130</v>
      </c>
      <c r="E4711" s="98" t="s">
        <v>465</v>
      </c>
      <c r="F4711" s="122">
        <v>1.0257460833345444</v>
      </c>
      <c r="G4711" s="122">
        <v>1.0270770002713467</v>
      </c>
      <c r="H4711" s="99">
        <v>5964</v>
      </c>
      <c r="I4711" s="53">
        <v>6117.5496410072228</v>
      </c>
      <c r="J4711" s="54">
        <v>5781.3222566452932</v>
      </c>
      <c r="K4711" s="55">
        <v>0.96936992901497199</v>
      </c>
      <c r="L4711" s="121">
        <v>6125.4872296183121</v>
      </c>
      <c r="M4711" s="54">
        <v>5734.960529474125</v>
      </c>
      <c r="N4711" s="120">
        <v>0.96159633290981306</v>
      </c>
      <c r="O4711" s="123">
        <v>6014.2336348862927</v>
      </c>
      <c r="P4711" s="53">
        <v>6169.0765952434949</v>
      </c>
      <c r="Q4711" s="54">
        <v>5830.0630820163015</v>
      </c>
      <c r="R4711" s="55">
        <v>0.96937755264416603</v>
      </c>
      <c r="S4711" s="121">
        <v>6177.0810406500514</v>
      </c>
      <c r="T4711" s="54">
        <v>5783.309933565547</v>
      </c>
      <c r="U4711" s="55">
        <v>0.96160380268880064</v>
      </c>
    </row>
    <row r="4712" spans="1:21" ht="13" x14ac:dyDescent="0.3">
      <c r="A4712" s="44" t="s">
        <v>2608</v>
      </c>
      <c r="B4712" s="44" t="s">
        <v>8947</v>
      </c>
      <c r="C4712" s="98" t="s">
        <v>1079</v>
      </c>
      <c r="D4712" s="98" t="s">
        <v>13130</v>
      </c>
      <c r="E4712" s="98" t="s">
        <v>289</v>
      </c>
      <c r="F4712" s="122">
        <v>1.0258336237599288</v>
      </c>
      <c r="G4712" s="122">
        <v>1.0268008757854155</v>
      </c>
      <c r="H4712" s="99">
        <v>1830.75</v>
      </c>
      <c r="I4712" s="53">
        <v>1878.0449066984897</v>
      </c>
      <c r="J4712" s="54">
        <v>1774.825453854048</v>
      </c>
      <c r="K4712" s="55">
        <v>0.96945265812046866</v>
      </c>
      <c r="L4712" s="121">
        <v>1879.8157033441494</v>
      </c>
      <c r="M4712" s="54">
        <v>1759.9692003661391</v>
      </c>
      <c r="N4712" s="120">
        <v>0.96133781257197282</v>
      </c>
      <c r="O4712" s="123">
        <v>1850.7706351353593</v>
      </c>
      <c r="P4712" s="53">
        <v>1898.5827473893705</v>
      </c>
      <c r="Q4712" s="54">
        <v>1794.2486225964844</v>
      </c>
      <c r="R4712" s="55">
        <v>0.96946028240028725</v>
      </c>
      <c r="S4712" s="121">
        <v>1900.3729090349166</v>
      </c>
      <c r="T4712" s="54">
        <v>1779.2296150843274</v>
      </c>
      <c r="U4712" s="55">
        <v>0.9613452803427478</v>
      </c>
    </row>
    <row r="4713" spans="1:21" ht="13" x14ac:dyDescent="0.3">
      <c r="A4713" s="44" t="s">
        <v>2607</v>
      </c>
      <c r="B4713" s="44" t="s">
        <v>8946</v>
      </c>
      <c r="C4713" s="98" t="s">
        <v>1079</v>
      </c>
      <c r="D4713" s="98" t="s">
        <v>13130</v>
      </c>
      <c r="E4713" s="98" t="s">
        <v>285</v>
      </c>
      <c r="F4713" s="122">
        <v>1.0378765605296509</v>
      </c>
      <c r="G4713" s="122">
        <v>1.04080349829154</v>
      </c>
      <c r="H4713" s="99">
        <v>7105.083333333333</v>
      </c>
      <c r="I4713" s="53">
        <v>7374.1994522765472</v>
      </c>
      <c r="J4713" s="54">
        <v>6968.905185928118</v>
      </c>
      <c r="K4713" s="55">
        <v>0.9808337015885038</v>
      </c>
      <c r="L4713" s="121">
        <v>7394.9955889862485</v>
      </c>
      <c r="M4713" s="54">
        <v>6923.5321581290809</v>
      </c>
      <c r="N4713" s="120">
        <v>0.97444770642555179</v>
      </c>
      <c r="O4713" s="123">
        <v>7160.8904851173083</v>
      </c>
      <c r="P4713" s="53">
        <v>7432.1203870230556</v>
      </c>
      <c r="Q4713" s="54">
        <v>7023.697958766159</v>
      </c>
      <c r="R4713" s="55">
        <v>0.98084141537476655</v>
      </c>
      <c r="S4713" s="121">
        <v>7453.0798677926969</v>
      </c>
      <c r="T4713" s="54">
        <v>6977.9675143337372</v>
      </c>
      <c r="U4713" s="55">
        <v>0.97445527603532756</v>
      </c>
    </row>
    <row r="4714" spans="1:21" ht="13" x14ac:dyDescent="0.3">
      <c r="A4714" s="44" t="s">
        <v>2606</v>
      </c>
      <c r="B4714" s="44" t="s">
        <v>8945</v>
      </c>
      <c r="C4714" s="98" t="s">
        <v>1079</v>
      </c>
      <c r="D4714" s="98" t="s">
        <v>13130</v>
      </c>
      <c r="E4714" s="98" t="s">
        <v>289</v>
      </c>
      <c r="F4714" s="122">
        <v>1.0258336237599288</v>
      </c>
      <c r="G4714" s="122">
        <v>1.0268008757854155</v>
      </c>
      <c r="H4714" s="99">
        <v>3294.2499999999991</v>
      </c>
      <c r="I4714" s="53">
        <v>3379.3524150711446</v>
      </c>
      <c r="J4714" s="54">
        <v>3193.6194190133529</v>
      </c>
      <c r="K4714" s="55">
        <v>0.96945265812046866</v>
      </c>
      <c r="L4714" s="121">
        <v>3382.5387850561037</v>
      </c>
      <c r="M4714" s="54">
        <v>3166.8870890652202</v>
      </c>
      <c r="N4714" s="120">
        <v>0.96133781257197271</v>
      </c>
      <c r="O4714" s="123">
        <v>3322.8181775233402</v>
      </c>
      <c r="P4714" s="53">
        <v>3408.6586121441305</v>
      </c>
      <c r="Q4714" s="54">
        <v>3221.3402487465855</v>
      </c>
      <c r="R4714" s="55">
        <v>0.96946028240028737</v>
      </c>
      <c r="S4714" s="121">
        <v>3411.872614756664</v>
      </c>
      <c r="T4714" s="54">
        <v>3194.375572399154</v>
      </c>
      <c r="U4714" s="55">
        <v>0.9613452803427478</v>
      </c>
    </row>
    <row r="4715" spans="1:21" ht="13" x14ac:dyDescent="0.3">
      <c r="A4715" s="44" t="s">
        <v>2605</v>
      </c>
      <c r="B4715" s="44" t="s">
        <v>8944</v>
      </c>
      <c r="C4715" s="98" t="s">
        <v>1079</v>
      </c>
      <c r="D4715" s="98" t="s">
        <v>13130</v>
      </c>
      <c r="E4715" s="98" t="s">
        <v>288</v>
      </c>
      <c r="F4715" s="122">
        <v>1.016583140971492</v>
      </c>
      <c r="G4715" s="122">
        <v>1.0247958130893813</v>
      </c>
      <c r="H4715" s="99">
        <v>3258.7499999999995</v>
      </c>
      <c r="I4715" s="53">
        <v>3312.7903106408494</v>
      </c>
      <c r="J4715" s="54">
        <v>3130.7156424403756</v>
      </c>
      <c r="K4715" s="55">
        <v>0.96071059223333366</v>
      </c>
      <c r="L4715" s="121">
        <v>3339.5533559050209</v>
      </c>
      <c r="M4715" s="54">
        <v>3126.642169717094</v>
      </c>
      <c r="N4715" s="120">
        <v>0.95946058142450152</v>
      </c>
      <c r="O4715" s="123">
        <v>3289.2566534788439</v>
      </c>
      <c r="P4715" s="53">
        <v>3343.8028602549016</v>
      </c>
      <c r="Q4715" s="54">
        <v>3160.0485596407416</v>
      </c>
      <c r="R4715" s="55">
        <v>0.9607181477610004</v>
      </c>
      <c r="S4715" s="121">
        <v>3370.816446661509</v>
      </c>
      <c r="T4715" s="54">
        <v>3155.9366166502655</v>
      </c>
      <c r="U4715" s="55">
        <v>0.95946803461275243</v>
      </c>
    </row>
    <row r="4716" spans="1:21" ht="13" x14ac:dyDescent="0.3">
      <c r="A4716" s="44" t="s">
        <v>2604</v>
      </c>
      <c r="B4716" s="44" t="s">
        <v>8943</v>
      </c>
      <c r="C4716" s="98" t="s">
        <v>1079</v>
      </c>
      <c r="D4716" s="98" t="s">
        <v>13130</v>
      </c>
      <c r="E4716" s="98" t="s">
        <v>289</v>
      </c>
      <c r="F4716" s="122">
        <v>1.0258336237599288</v>
      </c>
      <c r="G4716" s="122">
        <v>1.0268008757854155</v>
      </c>
      <c r="H4716" s="99">
        <v>4526.75</v>
      </c>
      <c r="I4716" s="53">
        <v>4643.6923563552582</v>
      </c>
      <c r="J4716" s="54">
        <v>4388.4698201468318</v>
      </c>
      <c r="K4716" s="55">
        <v>0.96945265812046877</v>
      </c>
      <c r="L4716" s="121">
        <v>4648.0708644616298</v>
      </c>
      <c r="M4716" s="54">
        <v>4351.7359430601782</v>
      </c>
      <c r="N4716" s="120">
        <v>0.96133781257197293</v>
      </c>
      <c r="O4716" s="123">
        <v>4568.6157710132957</v>
      </c>
      <c r="P4716" s="53">
        <v>4686.6396719453305</v>
      </c>
      <c r="Q4716" s="54">
        <v>4429.0915355449561</v>
      </c>
      <c r="R4716" s="55">
        <v>0.96946028240028737</v>
      </c>
      <c r="S4716" s="121">
        <v>4691.058674803513</v>
      </c>
      <c r="T4716" s="54">
        <v>4392.0172091630757</v>
      </c>
      <c r="U4716" s="55">
        <v>0.9613452803427478</v>
      </c>
    </row>
    <row r="4717" spans="1:21" ht="13" x14ac:dyDescent="0.3">
      <c r="A4717" s="44" t="s">
        <v>2603</v>
      </c>
      <c r="B4717" s="44" t="s">
        <v>8942</v>
      </c>
      <c r="C4717" s="98" t="s">
        <v>1079</v>
      </c>
      <c r="D4717" s="98" t="s">
        <v>13130</v>
      </c>
      <c r="E4717" s="98" t="s">
        <v>292</v>
      </c>
      <c r="F4717" s="122">
        <v>1.0196044395180941</v>
      </c>
      <c r="G4717" s="122">
        <v>1.0263407116445271</v>
      </c>
      <c r="H4717" s="99">
        <v>5482</v>
      </c>
      <c r="I4717" s="53">
        <v>5589.4715374381922</v>
      </c>
      <c r="J4717" s="54">
        <v>5282.2679174788655</v>
      </c>
      <c r="K4717" s="55">
        <v>0.96356583682576902</v>
      </c>
      <c r="L4717" s="121">
        <v>5626.3997812352973</v>
      </c>
      <c r="M4717" s="54">
        <v>5267.6920967863798</v>
      </c>
      <c r="N4717" s="120">
        <v>0.96090698591506385</v>
      </c>
      <c r="O4717" s="123">
        <v>5530.109710238703</v>
      </c>
      <c r="P4717" s="53">
        <v>5638.5244115815021</v>
      </c>
      <c r="Q4717" s="54">
        <v>5328.6666977607047</v>
      </c>
      <c r="R4717" s="55">
        <v>0.96357341480856384</v>
      </c>
      <c r="S4717" s="121">
        <v>5675.7767354787002</v>
      </c>
      <c r="T4717" s="54">
        <v>5313.9623325291277</v>
      </c>
      <c r="U4717" s="55">
        <v>0.96091445033913347</v>
      </c>
    </row>
    <row r="4718" spans="1:21" ht="13" x14ac:dyDescent="0.3">
      <c r="A4718" s="44" t="s">
        <v>2602</v>
      </c>
      <c r="B4718" s="44" t="s">
        <v>8941</v>
      </c>
      <c r="C4718" s="98" t="s">
        <v>1079</v>
      </c>
      <c r="D4718" s="98" t="s">
        <v>13130</v>
      </c>
      <c r="E4718" s="98" t="s">
        <v>465</v>
      </c>
      <c r="F4718" s="122">
        <v>1.0257460833345444</v>
      </c>
      <c r="G4718" s="122">
        <v>1.0270770002713467</v>
      </c>
      <c r="H4718" s="99">
        <v>5801.5833333333339</v>
      </c>
      <c r="I4718" s="53">
        <v>5950.9513813056383</v>
      </c>
      <c r="J4718" s="54">
        <v>5623.8804240077789</v>
      </c>
      <c r="K4718" s="55">
        <v>0.9693699290149721</v>
      </c>
      <c r="L4718" s="121">
        <v>5958.672806824241</v>
      </c>
      <c r="M4718" s="54">
        <v>5578.781258404023</v>
      </c>
      <c r="N4718" s="120">
        <v>0.96159633290981295</v>
      </c>
      <c r="O4718" s="123">
        <v>5854.624745326807</v>
      </c>
      <c r="P4718" s="53">
        <v>6005.3584019124764</v>
      </c>
      <c r="Q4718" s="54">
        <v>5675.3418072748736</v>
      </c>
      <c r="R4718" s="55">
        <v>0.96937755264416592</v>
      </c>
      <c r="S4718" s="121">
        <v>6013.1504211446545</v>
      </c>
      <c r="T4718" s="54">
        <v>5629.8294184222086</v>
      </c>
      <c r="U4718" s="55">
        <v>0.96160380268880064</v>
      </c>
    </row>
    <row r="4719" spans="1:21" ht="13" x14ac:dyDescent="0.3">
      <c r="A4719" s="44" t="s">
        <v>2601</v>
      </c>
      <c r="B4719" s="44" t="s">
        <v>8940</v>
      </c>
      <c r="C4719" s="98" t="s">
        <v>1079</v>
      </c>
      <c r="D4719" s="98" t="s">
        <v>13130</v>
      </c>
      <c r="E4719" s="98" t="s">
        <v>465</v>
      </c>
      <c r="F4719" s="122">
        <v>1.0257460833345444</v>
      </c>
      <c r="G4719" s="122">
        <v>1.0270770002713467</v>
      </c>
      <c r="H4719" s="99">
        <v>3987.083333333333</v>
      </c>
      <c r="I4719" s="53">
        <v>4089.735113095106</v>
      </c>
      <c r="J4719" s="54">
        <v>3864.9586878101113</v>
      </c>
      <c r="K4719" s="55">
        <v>0.9693699290149721</v>
      </c>
      <c r="L4719" s="121">
        <v>4095.0415898318815</v>
      </c>
      <c r="M4719" s="54">
        <v>3833.9647123391665</v>
      </c>
      <c r="N4719" s="120">
        <v>0.96159633290981295</v>
      </c>
      <c r="O4719" s="123">
        <v>4025.9130705853568</v>
      </c>
      <c r="P4719" s="53">
        <v>4129.5645639982786</v>
      </c>
      <c r="Q4719" s="54">
        <v>3902.6297595221927</v>
      </c>
      <c r="R4719" s="55">
        <v>0.96937755264416603</v>
      </c>
      <c r="S4719" s="121">
        <v>4134.9227198900153</v>
      </c>
      <c r="T4719" s="54">
        <v>3871.3333179694255</v>
      </c>
      <c r="U4719" s="55">
        <v>0.96160380268880075</v>
      </c>
    </row>
    <row r="4720" spans="1:21" ht="13" x14ac:dyDescent="0.3">
      <c r="A4720" s="44" t="s">
        <v>2600</v>
      </c>
      <c r="B4720" s="44" t="s">
        <v>13429</v>
      </c>
      <c r="C4720" s="98" t="s">
        <v>1079</v>
      </c>
      <c r="D4720" s="98" t="s">
        <v>13130</v>
      </c>
      <c r="E4720" s="98" t="s">
        <v>465</v>
      </c>
      <c r="F4720" s="122">
        <v>1.0257460833345444</v>
      </c>
      <c r="G4720" s="122">
        <v>1.0270770002713467</v>
      </c>
      <c r="H4720" s="99">
        <v>4987.4166666666661</v>
      </c>
      <c r="I4720" s="53">
        <v>5115.8231117907617</v>
      </c>
      <c r="J4720" s="54">
        <v>4834.6517401347546</v>
      </c>
      <c r="K4720" s="55">
        <v>0.9693699290149721</v>
      </c>
      <c r="L4720" s="121">
        <v>5122.4609491033189</v>
      </c>
      <c r="M4720" s="54">
        <v>4795.8815773599499</v>
      </c>
      <c r="N4720" s="120">
        <v>0.96159633290981317</v>
      </c>
      <c r="O4720" s="123">
        <v>5034.1226498258729</v>
      </c>
      <c r="P4720" s="53">
        <v>5163.7315910846073</v>
      </c>
      <c r="Q4720" s="54">
        <v>4879.9654939987686</v>
      </c>
      <c r="R4720" s="55">
        <v>0.96937755264416603</v>
      </c>
      <c r="S4720" s="121">
        <v>5170.4315901812006</v>
      </c>
      <c r="T4720" s="54">
        <v>4840.8314832743808</v>
      </c>
      <c r="U4720" s="55">
        <v>0.96160380268880064</v>
      </c>
    </row>
    <row r="4721" spans="1:21" ht="13" x14ac:dyDescent="0.3">
      <c r="A4721" s="44" t="s">
        <v>2599</v>
      </c>
      <c r="B4721" s="44" t="s">
        <v>8939</v>
      </c>
      <c r="C4721" s="98" t="s">
        <v>1079</v>
      </c>
      <c r="D4721" s="98" t="s">
        <v>13130</v>
      </c>
      <c r="E4721" s="98" t="s">
        <v>288</v>
      </c>
      <c r="F4721" s="122">
        <v>1.016583140971492</v>
      </c>
      <c r="G4721" s="122">
        <v>1.0247958130893813</v>
      </c>
      <c r="H4721" s="99">
        <v>4955.5833333333321</v>
      </c>
      <c r="I4721" s="53">
        <v>5037.7624703459751</v>
      </c>
      <c r="J4721" s="54">
        <v>4760.8813990283033</v>
      </c>
      <c r="K4721" s="55">
        <v>0.96071059223333366</v>
      </c>
      <c r="L4721" s="121">
        <v>5078.4610514155183</v>
      </c>
      <c r="M4721" s="54">
        <v>4754.6868662975676</v>
      </c>
      <c r="N4721" s="120">
        <v>0.95946058142450141</v>
      </c>
      <c r="O4721" s="123">
        <v>5000.7161061083389</v>
      </c>
      <c r="P4721" s="53">
        <v>5083.6436862543442</v>
      </c>
      <c r="Q4721" s="54">
        <v>4804.2787149390051</v>
      </c>
      <c r="R4721" s="55">
        <v>0.96071814776100029</v>
      </c>
      <c r="S4721" s="121">
        <v>5124.7129279884603</v>
      </c>
      <c r="T4721" s="54">
        <v>4798.0272539841044</v>
      </c>
      <c r="U4721" s="55">
        <v>0.95946803461275243</v>
      </c>
    </row>
    <row r="4722" spans="1:21" ht="13" x14ac:dyDescent="0.3">
      <c r="A4722" s="44" t="s">
        <v>2598</v>
      </c>
      <c r="B4722" s="44" t="s">
        <v>8938</v>
      </c>
      <c r="C4722" s="98" t="s">
        <v>1079</v>
      </c>
      <c r="D4722" s="98" t="s">
        <v>13130</v>
      </c>
      <c r="E4722" s="98" t="s">
        <v>292</v>
      </c>
      <c r="F4722" s="122">
        <v>1.0196044395180941</v>
      </c>
      <c r="G4722" s="122">
        <v>1.0263407116445271</v>
      </c>
      <c r="H4722" s="99">
        <v>3724</v>
      </c>
      <c r="I4722" s="53">
        <v>3797.0069327653823</v>
      </c>
      <c r="J4722" s="54">
        <v>3588.3191763391637</v>
      </c>
      <c r="K4722" s="55">
        <v>0.96356583682576902</v>
      </c>
      <c r="L4722" s="121">
        <v>3822.0928101642189</v>
      </c>
      <c r="M4722" s="54">
        <v>3578.417615547698</v>
      </c>
      <c r="N4722" s="120">
        <v>0.96090698591506396</v>
      </c>
      <c r="O4722" s="123">
        <v>3755.6921663835069</v>
      </c>
      <c r="P4722" s="53">
        <v>3829.320406307952</v>
      </c>
      <c r="Q4722" s="54">
        <v>3618.8851257319288</v>
      </c>
      <c r="R4722" s="55">
        <v>0.96357341480856384</v>
      </c>
      <c r="S4722" s="121">
        <v>3854.6197707638244</v>
      </c>
      <c r="T4722" s="54">
        <v>3608.8988737033969</v>
      </c>
      <c r="U4722" s="55">
        <v>0.96091445033913347</v>
      </c>
    </row>
    <row r="4723" spans="1:21" ht="13" x14ac:dyDescent="0.3">
      <c r="A4723" s="44" t="s">
        <v>2597</v>
      </c>
      <c r="B4723" s="44" t="s">
        <v>8937</v>
      </c>
      <c r="C4723" s="98" t="s">
        <v>1079</v>
      </c>
      <c r="D4723" s="98" t="s">
        <v>13130</v>
      </c>
      <c r="E4723" s="98" t="s">
        <v>291</v>
      </c>
      <c r="F4723" s="122">
        <v>1.031803673346454</v>
      </c>
      <c r="G4723" s="122">
        <v>1.0333270008228519</v>
      </c>
      <c r="H4723" s="99">
        <v>4050.666666666667</v>
      </c>
      <c r="I4723" s="53">
        <v>4179.492746168703</v>
      </c>
      <c r="J4723" s="54">
        <v>3949.7831407763401</v>
      </c>
      <c r="K4723" s="55">
        <v>0.97509458709093311</v>
      </c>
      <c r="L4723" s="121">
        <v>4185.6632379997654</v>
      </c>
      <c r="M4723" s="54">
        <v>3918.8088326314701</v>
      </c>
      <c r="N4723" s="120">
        <v>0.96744786849032338</v>
      </c>
      <c r="O4723" s="123">
        <v>4086.6790071173787</v>
      </c>
      <c r="P4723" s="53">
        <v>4216.6504113315505</v>
      </c>
      <c r="Q4723" s="54">
        <v>3984.9299183328772</v>
      </c>
      <c r="R4723" s="55">
        <v>0.97510225574181508</v>
      </c>
      <c r="S4723" s="121">
        <v>4222.8757617503115</v>
      </c>
      <c r="T4723" s="54">
        <v>3953.6796069901743</v>
      </c>
      <c r="U4723" s="55">
        <v>0.96745538372464002</v>
      </c>
    </row>
    <row r="4724" spans="1:21" ht="13" x14ac:dyDescent="0.3">
      <c r="A4724" s="44" t="s">
        <v>2596</v>
      </c>
      <c r="B4724" s="44" t="s">
        <v>8936</v>
      </c>
      <c r="C4724" s="98" t="s">
        <v>1079</v>
      </c>
      <c r="D4724" s="98" t="s">
        <v>13130</v>
      </c>
      <c r="E4724" s="98" t="s">
        <v>292</v>
      </c>
      <c r="F4724" s="122">
        <v>1.0196044395180941</v>
      </c>
      <c r="G4724" s="122">
        <v>1.0263407116445271</v>
      </c>
      <c r="H4724" s="99">
        <v>4378.9166666666661</v>
      </c>
      <c r="I4724" s="53">
        <v>4464.7628736131073</v>
      </c>
      <c r="J4724" s="54">
        <v>4219.3745023069732</v>
      </c>
      <c r="K4724" s="55">
        <v>0.96356583682576902</v>
      </c>
      <c r="L4724" s="121">
        <v>4494.2604478987469</v>
      </c>
      <c r="M4724" s="54">
        <v>4207.7316157399055</v>
      </c>
      <c r="N4724" s="120">
        <v>0.96090698591506407</v>
      </c>
      <c r="O4724" s="123">
        <v>4417.3317731496791</v>
      </c>
      <c r="P4724" s="53">
        <v>4503.9310867277472</v>
      </c>
      <c r="Q4724" s="54">
        <v>4256.423460996205</v>
      </c>
      <c r="R4724" s="55">
        <v>0.96357341480856395</v>
      </c>
      <c r="S4724" s="121">
        <v>4533.6874356244225</v>
      </c>
      <c r="T4724" s="54">
        <v>4244.6779327617132</v>
      </c>
      <c r="U4724" s="55">
        <v>0.96091445033913336</v>
      </c>
    </row>
    <row r="4725" spans="1:21" ht="13" x14ac:dyDescent="0.3">
      <c r="A4725" s="44" t="s">
        <v>2595</v>
      </c>
      <c r="B4725" s="44" t="s">
        <v>13430</v>
      </c>
      <c r="C4725" s="98" t="s">
        <v>1079</v>
      </c>
      <c r="D4725" s="98" t="s">
        <v>13130</v>
      </c>
      <c r="E4725" s="98" t="s">
        <v>289</v>
      </c>
      <c r="F4725" s="122">
        <v>1.0258336237599288</v>
      </c>
      <c r="G4725" s="122">
        <v>1.0268008757854155</v>
      </c>
      <c r="H4725" s="99">
        <v>23849.000000000004</v>
      </c>
      <c r="I4725" s="53">
        <v>24465.106093050545</v>
      </c>
      <c r="J4725" s="54">
        <v>23120.476443515057</v>
      </c>
      <c r="K4725" s="55">
        <v>0.96945265812046855</v>
      </c>
      <c r="L4725" s="121">
        <v>24488.174086606377</v>
      </c>
      <c r="M4725" s="54">
        <v>22926.945492028983</v>
      </c>
      <c r="N4725" s="120">
        <v>0.96133781257197282</v>
      </c>
      <c r="O4725" s="123">
        <v>24059.539510569266</v>
      </c>
      <c r="P4725" s="53">
        <v>24681.084602122453</v>
      </c>
      <c r="Q4725" s="54">
        <v>23324.76796833735</v>
      </c>
      <c r="R4725" s="55">
        <v>0.96946028240028725</v>
      </c>
      <c r="S4725" s="121">
        <v>24704.35624044633</v>
      </c>
      <c r="T4725" s="54">
        <v>23129.524755705632</v>
      </c>
      <c r="U4725" s="55">
        <v>0.96134528034274791</v>
      </c>
    </row>
    <row r="4726" spans="1:21" ht="13" x14ac:dyDescent="0.3">
      <c r="A4726" s="44" t="s">
        <v>2594</v>
      </c>
      <c r="B4726" s="44" t="s">
        <v>8935</v>
      </c>
      <c r="C4726" s="98" t="s">
        <v>1079</v>
      </c>
      <c r="D4726" s="98" t="s">
        <v>13130</v>
      </c>
      <c r="E4726" s="98" t="s">
        <v>465</v>
      </c>
      <c r="F4726" s="122">
        <v>1.0257460833345444</v>
      </c>
      <c r="G4726" s="122">
        <v>1.0270770002713467</v>
      </c>
      <c r="H4726" s="99">
        <v>3897.166666666667</v>
      </c>
      <c r="I4726" s="53">
        <v>3997.5034444352755</v>
      </c>
      <c r="J4726" s="54">
        <v>3777.796175026182</v>
      </c>
      <c r="K4726" s="55">
        <v>0.96936992901497199</v>
      </c>
      <c r="L4726" s="121">
        <v>4002.6902495574836</v>
      </c>
      <c r="M4726" s="54">
        <v>3747.5011754050265</v>
      </c>
      <c r="N4726" s="120">
        <v>0.96159633290981295</v>
      </c>
      <c r="O4726" s="123">
        <v>3927.862993978848</v>
      </c>
      <c r="P4726" s="53">
        <v>4028.9900819485006</v>
      </c>
      <c r="Q4726" s="54">
        <v>3807.5822162248023</v>
      </c>
      <c r="R4726" s="55">
        <v>0.96937755264416603</v>
      </c>
      <c r="S4726" s="121">
        <v>4034.2177413326262</v>
      </c>
      <c r="T4726" s="54">
        <v>3777.0479914506782</v>
      </c>
      <c r="U4726" s="55">
        <v>0.96160380268880075</v>
      </c>
    </row>
    <row r="4727" spans="1:21" ht="13" x14ac:dyDescent="0.3">
      <c r="A4727" s="44" t="s">
        <v>2593</v>
      </c>
      <c r="B4727" s="44" t="s">
        <v>8934</v>
      </c>
      <c r="C4727" s="98" t="s">
        <v>1079</v>
      </c>
      <c r="D4727" s="98" t="s">
        <v>13130</v>
      </c>
      <c r="E4727" s="98" t="s">
        <v>292</v>
      </c>
      <c r="F4727" s="122">
        <v>1.0196044395180941</v>
      </c>
      <c r="G4727" s="122">
        <v>1.0263407116445271</v>
      </c>
      <c r="H4727" s="99">
        <v>4061.2499999999995</v>
      </c>
      <c r="I4727" s="53">
        <v>4140.8685299928593</v>
      </c>
      <c r="J4727" s="54">
        <v>3913.2817548086541</v>
      </c>
      <c r="K4727" s="55">
        <v>0.96356583682576902</v>
      </c>
      <c r="L4727" s="121">
        <v>4168.2262151663354</v>
      </c>
      <c r="M4727" s="54">
        <v>3902.4834965475529</v>
      </c>
      <c r="N4727" s="120">
        <v>0.96090698591506396</v>
      </c>
      <c r="O4727" s="123">
        <v>4099.0806519396283</v>
      </c>
      <c r="P4727" s="53">
        <v>4179.4408306603682</v>
      </c>
      <c r="Q4727" s="54">
        <v>3949.7651413651815</v>
      </c>
      <c r="R4727" s="55">
        <v>0.96357341480856373</v>
      </c>
      <c r="S4727" s="121">
        <v>4207.0533534000306</v>
      </c>
      <c r="T4727" s="54">
        <v>3938.8658315543448</v>
      </c>
      <c r="U4727" s="55">
        <v>0.96091445033913347</v>
      </c>
    </row>
    <row r="4728" spans="1:21" ht="13" x14ac:dyDescent="0.3">
      <c r="A4728" s="44" t="s">
        <v>2592</v>
      </c>
      <c r="B4728" s="44" t="s">
        <v>8933</v>
      </c>
      <c r="C4728" s="98" t="s">
        <v>1079</v>
      </c>
      <c r="D4728" s="98" t="s">
        <v>13130</v>
      </c>
      <c r="E4728" s="98" t="s">
        <v>292</v>
      </c>
      <c r="F4728" s="122">
        <v>1.0196044395180941</v>
      </c>
      <c r="G4728" s="122">
        <v>1.0263407116445271</v>
      </c>
      <c r="H4728" s="99">
        <v>6739.666666666667</v>
      </c>
      <c r="I4728" s="53">
        <v>6871.7940542054484</v>
      </c>
      <c r="J4728" s="54">
        <v>6494.1125515934082</v>
      </c>
      <c r="K4728" s="55">
        <v>0.96356583682576902</v>
      </c>
      <c r="L4728" s="121">
        <v>6917.1942829135651</v>
      </c>
      <c r="M4728" s="54">
        <v>6476.1927827388927</v>
      </c>
      <c r="N4728" s="120">
        <v>0.96090698591506396</v>
      </c>
      <c r="O4728" s="123">
        <v>6803.8666092411067</v>
      </c>
      <c r="P4728" s="53">
        <v>6937.2526006711541</v>
      </c>
      <c r="Q4728" s="54">
        <v>6556.0249825684177</v>
      </c>
      <c r="R4728" s="55">
        <v>0.96357341480856384</v>
      </c>
      <c r="S4728" s="121">
        <v>6983.0852976629531</v>
      </c>
      <c r="T4728" s="54">
        <v>6537.9337429997013</v>
      </c>
      <c r="U4728" s="55">
        <v>0.96091445033913336</v>
      </c>
    </row>
    <row r="4729" spans="1:21" ht="13" x14ac:dyDescent="0.3">
      <c r="A4729" s="44" t="s">
        <v>2591</v>
      </c>
      <c r="B4729" s="44" t="s">
        <v>8932</v>
      </c>
      <c r="C4729" s="98" t="s">
        <v>976</v>
      </c>
      <c r="D4729" s="98" t="s">
        <v>13130</v>
      </c>
      <c r="E4729" s="98" t="s">
        <v>269</v>
      </c>
      <c r="F4729" s="122">
        <v>1.0459733893978669</v>
      </c>
      <c r="G4729" s="122">
        <v>1.0480738154325453</v>
      </c>
      <c r="H4729" s="99">
        <v>13773.5</v>
      </c>
      <c r="I4729" s="53">
        <v>14406.71447887152</v>
      </c>
      <c r="J4729" s="54">
        <v>13614.905305144475</v>
      </c>
      <c r="K4729" s="55">
        <v>0.98848551966780229</v>
      </c>
      <c r="L4729" s="121">
        <v>14435.644696860163</v>
      </c>
      <c r="M4729" s="54">
        <v>13515.30897880333</v>
      </c>
      <c r="N4729" s="120">
        <v>0.98125450893406396</v>
      </c>
      <c r="O4729" s="123">
        <v>13903.156884216511</v>
      </c>
      <c r="P4729" s="53">
        <v>14542.33212951423</v>
      </c>
      <c r="Q4729" s="54">
        <v>13743.177340360777</v>
      </c>
      <c r="R4729" s="55">
        <v>0.98849329363194127</v>
      </c>
      <c r="S4729" s="121">
        <v>14571.534682198057</v>
      </c>
      <c r="T4729" s="54">
        <v>13642.641357669881</v>
      </c>
      <c r="U4729" s="55">
        <v>0.98126213141978003</v>
      </c>
    </row>
    <row r="4730" spans="1:21" ht="13" x14ac:dyDescent="0.3">
      <c r="A4730" s="44" t="s">
        <v>2590</v>
      </c>
      <c r="B4730" s="44" t="s">
        <v>8931</v>
      </c>
      <c r="C4730" s="98" t="s">
        <v>976</v>
      </c>
      <c r="D4730" s="98" t="s">
        <v>13130</v>
      </c>
      <c r="E4730" s="98" t="s">
        <v>267</v>
      </c>
      <c r="F4730" s="122">
        <v>1.053100178762735</v>
      </c>
      <c r="G4730" s="122">
        <v>1.0510552971370433</v>
      </c>
      <c r="H4730" s="99">
        <v>8061.8333333333339</v>
      </c>
      <c r="I4730" s="53">
        <v>8489.9181244887095</v>
      </c>
      <c r="J4730" s="54">
        <v>8023.302709501445</v>
      </c>
      <c r="K4730" s="55">
        <v>0.99522061270200468</v>
      </c>
      <c r="L4730" s="121">
        <v>8473.4326296359868</v>
      </c>
      <c r="M4730" s="54">
        <v>7933.2141033862772</v>
      </c>
      <c r="N4730" s="120">
        <v>0.98404590809199022</v>
      </c>
      <c r="O4730" s="123">
        <v>8139.2902524622441</v>
      </c>
      <c r="P4730" s="53">
        <v>8571.4880198697756</v>
      </c>
      <c r="Q4730" s="54">
        <v>8100.453137689623</v>
      </c>
      <c r="R4730" s="55">
        <v>0.99522843963441743</v>
      </c>
      <c r="S4730" s="121">
        <v>8554.8441347863445</v>
      </c>
      <c r="T4730" s="54">
        <v>8009.4974858235364</v>
      </c>
      <c r="U4730" s="55">
        <v>0.98405355226158153</v>
      </c>
    </row>
    <row r="4731" spans="1:21" ht="13" x14ac:dyDescent="0.3">
      <c r="A4731" s="44" t="s">
        <v>2589</v>
      </c>
      <c r="B4731" s="44" t="s">
        <v>8930</v>
      </c>
      <c r="C4731" s="98" t="s">
        <v>976</v>
      </c>
      <c r="D4731" s="98" t="s">
        <v>13130</v>
      </c>
      <c r="E4731" s="98" t="s">
        <v>269</v>
      </c>
      <c r="F4731" s="122">
        <v>1.0459733893978669</v>
      </c>
      <c r="G4731" s="122">
        <v>1.0480738154325453</v>
      </c>
      <c r="H4731" s="99">
        <v>9714.8333333333321</v>
      </c>
      <c r="I4731" s="53">
        <v>10161.457149102043</v>
      </c>
      <c r="J4731" s="54">
        <v>9602.9720759860866</v>
      </c>
      <c r="K4731" s="55">
        <v>0.98848551966780229</v>
      </c>
      <c r="L4731" s="121">
        <v>10181.862437957938</v>
      </c>
      <c r="M4731" s="54">
        <v>9532.7240118762747</v>
      </c>
      <c r="N4731" s="120">
        <v>0.98125450893406396</v>
      </c>
      <c r="O4731" s="123">
        <v>9805.1877954969023</v>
      </c>
      <c r="P4731" s="53">
        <v>10255.965512138493</v>
      </c>
      <c r="Q4731" s="54">
        <v>9692.3623786504468</v>
      </c>
      <c r="R4731" s="55">
        <v>0.98849329363194127</v>
      </c>
      <c r="S4731" s="121">
        <v>10276.560583859065</v>
      </c>
      <c r="T4731" s="54">
        <v>9621.4594751805053</v>
      </c>
      <c r="U4731" s="55">
        <v>0.98126213141978014</v>
      </c>
    </row>
    <row r="4732" spans="1:21" ht="13" x14ac:dyDescent="0.3">
      <c r="A4732" s="44" t="s">
        <v>2588</v>
      </c>
      <c r="B4732" s="44" t="s">
        <v>8929</v>
      </c>
      <c r="C4732" s="98" t="s">
        <v>976</v>
      </c>
      <c r="D4732" s="98" t="s">
        <v>13130</v>
      </c>
      <c r="E4732" s="98" t="s">
        <v>268</v>
      </c>
      <c r="F4732" s="122">
        <v>1.0489166287389127</v>
      </c>
      <c r="G4732" s="122">
        <v>1.0498548203122968</v>
      </c>
      <c r="H4732" s="99">
        <v>18129.666666666664</v>
      </c>
      <c r="I4732" s="53">
        <v>19016.508840160237</v>
      </c>
      <c r="J4732" s="54">
        <v>17971.340202023959</v>
      </c>
      <c r="K4732" s="55">
        <v>0.99126699527610151</v>
      </c>
      <c r="L4732" s="121">
        <v>19033.517940655169</v>
      </c>
      <c r="M4732" s="54">
        <v>17820.047619868554</v>
      </c>
      <c r="N4732" s="120">
        <v>0.98292196693459466</v>
      </c>
      <c r="O4732" s="123">
        <v>18293.864396891509</v>
      </c>
      <c r="P4732" s="53">
        <v>19188.738569794263</v>
      </c>
      <c r="Q4732" s="54">
        <v>18134.246608718629</v>
      </c>
      <c r="R4732" s="55">
        <v>0.99127479111521122</v>
      </c>
      <c r="S4732" s="121">
        <v>19205.901719216061</v>
      </c>
      <c r="T4732" s="54">
        <v>17981.580857507561</v>
      </c>
      <c r="U4732" s="55">
        <v>0.98292960237329563</v>
      </c>
    </row>
    <row r="4733" spans="1:21" ht="13" x14ac:dyDescent="0.3">
      <c r="A4733" s="44" t="s">
        <v>2587</v>
      </c>
      <c r="B4733" s="44" t="s">
        <v>8928</v>
      </c>
      <c r="C4733" s="98" t="s">
        <v>976</v>
      </c>
      <c r="D4733" s="98" t="s">
        <v>13130</v>
      </c>
      <c r="E4733" s="98" t="s">
        <v>269</v>
      </c>
      <c r="F4733" s="122">
        <v>1.0459733893978669</v>
      </c>
      <c r="G4733" s="122">
        <v>1.0480738154325453</v>
      </c>
      <c r="H4733" s="99">
        <v>4882.25</v>
      </c>
      <c r="I4733" s="53">
        <v>5106.7035803877352</v>
      </c>
      <c r="J4733" s="54">
        <v>4826.0334283981274</v>
      </c>
      <c r="K4733" s="55">
        <v>0.98848551966780218</v>
      </c>
      <c r="L4733" s="121">
        <v>5116.9583853955446</v>
      </c>
      <c r="M4733" s="54">
        <v>4790.7298262433342</v>
      </c>
      <c r="N4733" s="120">
        <v>0.98125450893406407</v>
      </c>
      <c r="O4733" s="123">
        <v>4925.0019057488462</v>
      </c>
      <c r="P4733" s="53">
        <v>5151.4209361470748</v>
      </c>
      <c r="Q4733" s="54">
        <v>4868.3313549572649</v>
      </c>
      <c r="R4733" s="55">
        <v>0.98849329363194138</v>
      </c>
      <c r="S4733" s="121">
        <v>5161.7655383707497</v>
      </c>
      <c r="T4733" s="54">
        <v>4832.7178672815917</v>
      </c>
      <c r="U4733" s="55">
        <v>0.98126213141978014</v>
      </c>
    </row>
    <row r="4734" spans="1:21" ht="13" x14ac:dyDescent="0.3">
      <c r="A4734" s="44" t="s">
        <v>2586</v>
      </c>
      <c r="B4734" s="44" t="s">
        <v>8927</v>
      </c>
      <c r="C4734" s="98" t="s">
        <v>976</v>
      </c>
      <c r="D4734" s="98" t="s">
        <v>13130</v>
      </c>
      <c r="E4734" s="98" t="s">
        <v>270</v>
      </c>
      <c r="F4734" s="122">
        <v>1.0446416041823441</v>
      </c>
      <c r="G4734" s="122">
        <v>1.0457403020138838</v>
      </c>
      <c r="H4734" s="99">
        <v>10397.416666666668</v>
      </c>
      <c r="I4734" s="53">
        <v>10861.574026018909</v>
      </c>
      <c r="J4734" s="54">
        <v>10264.60974470896</v>
      </c>
      <c r="K4734" s="55">
        <v>0.98722693086028979</v>
      </c>
      <c r="L4734" s="121">
        <v>10872.997645164191</v>
      </c>
      <c r="M4734" s="54">
        <v>10179.79631572381</v>
      </c>
      <c r="N4734" s="120">
        <v>0.97906976723934391</v>
      </c>
      <c r="O4734" s="123">
        <v>10499.165750195778</v>
      </c>
      <c r="P4734" s="53">
        <v>10967.865351860841</v>
      </c>
      <c r="Q4734" s="54">
        <v>10365.140696374472</v>
      </c>
      <c r="R4734" s="55">
        <v>0.98723469492623195</v>
      </c>
      <c r="S4734" s="121">
        <v>10979.400762503557</v>
      </c>
      <c r="T4734" s="54">
        <v>10279.495618807967</v>
      </c>
      <c r="U4734" s="55">
        <v>0.97907737275376239</v>
      </c>
    </row>
    <row r="4735" spans="1:21" ht="13" x14ac:dyDescent="0.3">
      <c r="A4735" s="44" t="s">
        <v>2585</v>
      </c>
      <c r="B4735" s="44" t="s">
        <v>8926</v>
      </c>
      <c r="C4735" s="98" t="s">
        <v>976</v>
      </c>
      <c r="D4735" s="98" t="s">
        <v>13130</v>
      </c>
      <c r="E4735" s="98" t="s">
        <v>270</v>
      </c>
      <c r="F4735" s="122">
        <v>1.0446416041823441</v>
      </c>
      <c r="G4735" s="122">
        <v>1.0457403020138838</v>
      </c>
      <c r="H4735" s="99">
        <v>13182.916666666668</v>
      </c>
      <c r="I4735" s="53">
        <v>13771.423214468829</v>
      </c>
      <c r="J4735" s="54">
        <v>13014.530360620298</v>
      </c>
      <c r="K4735" s="55">
        <v>0.9872269308602899</v>
      </c>
      <c r="L4735" s="121">
        <v>13785.907256423863</v>
      </c>
      <c r="M4735" s="54">
        <v>12906.995152369002</v>
      </c>
      <c r="N4735" s="120">
        <v>0.97906976723934391</v>
      </c>
      <c r="O4735" s="123">
        <v>13305.551842711851</v>
      </c>
      <c r="P4735" s="53">
        <v>13899.533021501853</v>
      </c>
      <c r="Q4735" s="54">
        <v>13135.702414264799</v>
      </c>
      <c r="R4735" s="55">
        <v>0.98723469492623206</v>
      </c>
      <c r="S4735" s="121">
        <v>13914.151802458879</v>
      </c>
      <c r="T4735" s="54">
        <v>13027.164741201301</v>
      </c>
      <c r="U4735" s="55">
        <v>0.97907737275376239</v>
      </c>
    </row>
    <row r="4736" spans="1:21" ht="13" x14ac:dyDescent="0.3">
      <c r="A4736" s="44" t="s">
        <v>2584</v>
      </c>
      <c r="B4736" s="44" t="s">
        <v>8925</v>
      </c>
      <c r="C4736" s="98" t="s">
        <v>976</v>
      </c>
      <c r="D4736" s="98" t="s">
        <v>13130</v>
      </c>
      <c r="E4736" s="98" t="s">
        <v>270</v>
      </c>
      <c r="F4736" s="122">
        <v>1.0446416041823441</v>
      </c>
      <c r="G4736" s="122">
        <v>1.0457403020138838</v>
      </c>
      <c r="H4736" s="99">
        <v>8896.25</v>
      </c>
      <c r="I4736" s="53">
        <v>9293.3928712071793</v>
      </c>
      <c r="J4736" s="54">
        <v>8782.6175836658549</v>
      </c>
      <c r="K4736" s="55">
        <v>0.98722693086029001</v>
      </c>
      <c r="L4736" s="121">
        <v>9303.1671617910142</v>
      </c>
      <c r="M4736" s="54">
        <v>8710.0494168030145</v>
      </c>
      <c r="N4736" s="120">
        <v>0.97906976723934402</v>
      </c>
      <c r="O4736" s="123">
        <v>8970.5103899124297</v>
      </c>
      <c r="P4736" s="53">
        <v>9370.9683640525054</v>
      </c>
      <c r="Q4736" s="54">
        <v>8855.9990881177928</v>
      </c>
      <c r="R4736" s="55">
        <v>0.98723469492623206</v>
      </c>
      <c r="S4736" s="121">
        <v>9380.8242443657073</v>
      </c>
      <c r="T4736" s="54">
        <v>8782.8237448157906</v>
      </c>
      <c r="U4736" s="55">
        <v>0.97907737275376239</v>
      </c>
    </row>
    <row r="4737" spans="1:21" ht="13" x14ac:dyDescent="0.3">
      <c r="A4737" s="44" t="s">
        <v>2583</v>
      </c>
      <c r="B4737" s="44" t="s">
        <v>8924</v>
      </c>
      <c r="C4737" s="98" t="s">
        <v>976</v>
      </c>
      <c r="D4737" s="98" t="s">
        <v>13130</v>
      </c>
      <c r="E4737" s="98" t="s">
        <v>267</v>
      </c>
      <c r="F4737" s="122">
        <v>1.053100178762735</v>
      </c>
      <c r="G4737" s="122">
        <v>1.0510552971370433</v>
      </c>
      <c r="H4737" s="99">
        <v>5331.5</v>
      </c>
      <c r="I4737" s="53">
        <v>5614.6036030735213</v>
      </c>
      <c r="J4737" s="54">
        <v>5306.0186966207375</v>
      </c>
      <c r="K4737" s="55">
        <v>0.99522061270200457</v>
      </c>
      <c r="L4737" s="121">
        <v>5603.7013166861461</v>
      </c>
      <c r="M4737" s="54">
        <v>5246.4407589924458</v>
      </c>
      <c r="N4737" s="120">
        <v>0.98404590809199022</v>
      </c>
      <c r="O4737" s="123">
        <v>5384.458562619664</v>
      </c>
      <c r="P4737" s="53">
        <v>5670.374274835307</v>
      </c>
      <c r="Q4737" s="54">
        <v>5358.7662935521466</v>
      </c>
      <c r="R4737" s="55">
        <v>0.99522843963441754</v>
      </c>
      <c r="S4737" s="121">
        <v>5659.3636944563077</v>
      </c>
      <c r="T4737" s="54">
        <v>5298.5955755511695</v>
      </c>
      <c r="U4737" s="55">
        <v>0.98405355226158153</v>
      </c>
    </row>
    <row r="4738" spans="1:21" ht="13" x14ac:dyDescent="0.3">
      <c r="A4738" s="44" t="s">
        <v>2582</v>
      </c>
      <c r="B4738" s="44" t="s">
        <v>8923</v>
      </c>
      <c r="C4738" s="98" t="s">
        <v>976</v>
      </c>
      <c r="D4738" s="98" t="s">
        <v>13130</v>
      </c>
      <c r="E4738" s="98" t="s">
        <v>266</v>
      </c>
      <c r="F4738" s="122">
        <v>1.0550326402780763</v>
      </c>
      <c r="G4738" s="122">
        <v>1.0486749510281006</v>
      </c>
      <c r="H4738" s="99">
        <v>10298.333333333332</v>
      </c>
      <c r="I4738" s="53">
        <v>10865.077807130388</v>
      </c>
      <c r="J4738" s="54">
        <v>10267.920954083776</v>
      </c>
      <c r="K4738" s="55">
        <v>0.99704686396670439</v>
      </c>
      <c r="L4738" s="121">
        <v>10799.604204004389</v>
      </c>
      <c r="M4738" s="54">
        <v>10111.082028615587</v>
      </c>
      <c r="N4738" s="120">
        <v>0.98181731949657758</v>
      </c>
      <c r="O4738" s="123">
        <v>10393.169945139549</v>
      </c>
      <c r="P4738" s="53">
        <v>10965.133528079328</v>
      </c>
      <c r="Q4738" s="54">
        <v>10362.558996385944</v>
      </c>
      <c r="R4738" s="55">
        <v>0.99705470526170692</v>
      </c>
      <c r="S4738" s="121">
        <v>10899.056983245944</v>
      </c>
      <c r="T4738" s="54">
        <v>10204.273523837386</v>
      </c>
      <c r="U4738" s="55">
        <v>0.98182494635426398</v>
      </c>
    </row>
    <row r="4739" spans="1:21" ht="13" x14ac:dyDescent="0.3">
      <c r="A4739" s="44" t="s">
        <v>2581</v>
      </c>
      <c r="B4739" s="44" t="s">
        <v>8922</v>
      </c>
      <c r="C4739" s="98" t="s">
        <v>976</v>
      </c>
      <c r="D4739" s="98" t="s">
        <v>13130</v>
      </c>
      <c r="E4739" s="98" t="s">
        <v>269</v>
      </c>
      <c r="F4739" s="122">
        <v>1.0459733893978669</v>
      </c>
      <c r="G4739" s="122">
        <v>1.0480738154325453</v>
      </c>
      <c r="H4739" s="99">
        <v>21430.416666666672</v>
      </c>
      <c r="I4739" s="53">
        <v>22415.645557041877</v>
      </c>
      <c r="J4739" s="54">
        <v>21183.656555447538</v>
      </c>
      <c r="K4739" s="55">
        <v>0.9884855196678024</v>
      </c>
      <c r="L4739" s="121">
        <v>22460.658562142547</v>
      </c>
      <c r="M4739" s="54">
        <v>21028.692982502384</v>
      </c>
      <c r="N4739" s="120">
        <v>0.98125450893406396</v>
      </c>
      <c r="O4739" s="123">
        <v>21632.198865000195</v>
      </c>
      <c r="P4739" s="53">
        <v>22626.704366952941</v>
      </c>
      <c r="Q4739" s="54">
        <v>21383.283504565185</v>
      </c>
      <c r="R4739" s="55">
        <v>0.98849329363194127</v>
      </c>
      <c r="S4739" s="121">
        <v>22672.141200636332</v>
      </c>
      <c r="T4739" s="54">
        <v>21226.857565566639</v>
      </c>
      <c r="U4739" s="55">
        <v>0.98126213141978014</v>
      </c>
    </row>
    <row r="4740" spans="1:21" ht="13" x14ac:dyDescent="0.3">
      <c r="A4740" s="44" t="s">
        <v>2580</v>
      </c>
      <c r="B4740" s="44" t="s">
        <v>8921</v>
      </c>
      <c r="C4740" s="98" t="s">
        <v>976</v>
      </c>
      <c r="D4740" s="98" t="s">
        <v>13130</v>
      </c>
      <c r="E4740" s="98" t="s">
        <v>221</v>
      </c>
      <c r="F4740" s="122">
        <v>1.0488560970222778</v>
      </c>
      <c r="G4740" s="122">
        <v>1.0491645369846223</v>
      </c>
      <c r="H4740" s="99">
        <v>16084.166666666668</v>
      </c>
      <c r="I4740" s="53">
        <v>16869.97627385582</v>
      </c>
      <c r="J4740" s="54">
        <v>15942.783471236819</v>
      </c>
      <c r="K4740" s="55">
        <v>0.99120979045045232</v>
      </c>
      <c r="L4740" s="121">
        <v>16874.93727361683</v>
      </c>
      <c r="M4740" s="54">
        <v>15799.085945947609</v>
      </c>
      <c r="N4740" s="120">
        <v>0.98227569219921917</v>
      </c>
      <c r="O4740" s="123">
        <v>16227.258665878056</v>
      </c>
      <c r="P4740" s="53">
        <v>17020.059189663792</v>
      </c>
      <c r="Q4740" s="54">
        <v>16084.744159587568</v>
      </c>
      <c r="R4740" s="55">
        <v>0.99121758583967345</v>
      </c>
      <c r="S4740" s="121">
        <v>17025.064324715651</v>
      </c>
      <c r="T4740" s="54">
        <v>15939.765559293806</v>
      </c>
      <c r="U4740" s="55">
        <v>0.98228332261759177</v>
      </c>
    </row>
    <row r="4741" spans="1:21" ht="13" x14ac:dyDescent="0.3">
      <c r="A4741" s="44" t="s">
        <v>2579</v>
      </c>
      <c r="B4741" s="44" t="s">
        <v>8920</v>
      </c>
      <c r="C4741" s="98" t="s">
        <v>976</v>
      </c>
      <c r="D4741" s="98" t="s">
        <v>13130</v>
      </c>
      <c r="E4741" s="98" t="s">
        <v>266</v>
      </c>
      <c r="F4741" s="122">
        <v>1.0550326402780763</v>
      </c>
      <c r="G4741" s="122">
        <v>1.0486749510281006</v>
      </c>
      <c r="H4741" s="99">
        <v>12407.25</v>
      </c>
      <c r="I4741" s="53">
        <v>13090.053726090162</v>
      </c>
      <c r="J4741" s="54">
        <v>12370.609702950893</v>
      </c>
      <c r="K4741" s="55">
        <v>0.99704686396670439</v>
      </c>
      <c r="L4741" s="121">
        <v>13011.172286143401</v>
      </c>
      <c r="M4741" s="54">
        <v>12181.652937323912</v>
      </c>
      <c r="N4741" s="120">
        <v>0.98181731949657758</v>
      </c>
      <c r="O4741" s="123">
        <v>12533.473963446975</v>
      </c>
      <c r="P4741" s="53">
        <v>13223.224127511989</v>
      </c>
      <c r="Q4741" s="54">
        <v>12496.559188529902</v>
      </c>
      <c r="R4741" s="55">
        <v>0.99705470526170692</v>
      </c>
      <c r="S4741" s="121">
        <v>13143.540194829731</v>
      </c>
      <c r="T4741" s="54">
        <v>12305.677401793891</v>
      </c>
      <c r="U4741" s="55">
        <v>0.98182494635426398</v>
      </c>
    </row>
    <row r="4742" spans="1:21" ht="13" x14ac:dyDescent="0.3">
      <c r="A4742" s="44" t="s">
        <v>2578</v>
      </c>
      <c r="B4742" s="44" t="s">
        <v>8919</v>
      </c>
      <c r="C4742" s="98" t="s">
        <v>976</v>
      </c>
      <c r="D4742" s="98" t="s">
        <v>13130</v>
      </c>
      <c r="E4742" s="98" t="s">
        <v>267</v>
      </c>
      <c r="F4742" s="122">
        <v>1.053100178762735</v>
      </c>
      <c r="G4742" s="122">
        <v>1.0510552971370433</v>
      </c>
      <c r="H4742" s="99">
        <v>9261.3333333333321</v>
      </c>
      <c r="I4742" s="53">
        <v>9753.111788914608</v>
      </c>
      <c r="J4742" s="54">
        <v>9217.0698344374978</v>
      </c>
      <c r="K4742" s="55">
        <v>0.99522061270200468</v>
      </c>
      <c r="L4742" s="121">
        <v>9734.173458551868</v>
      </c>
      <c r="M4742" s="54">
        <v>9113.5771701426165</v>
      </c>
      <c r="N4742" s="120">
        <v>0.98404590809199011</v>
      </c>
      <c r="O4742" s="123">
        <v>9356.3604508188837</v>
      </c>
      <c r="P4742" s="53">
        <v>9853.1848633259506</v>
      </c>
      <c r="Q4742" s="54">
        <v>9311.7160121256529</v>
      </c>
      <c r="R4742" s="55">
        <v>0.99522843963441754</v>
      </c>
      <c r="S4742" s="121">
        <v>9834.0522137567223</v>
      </c>
      <c r="T4742" s="54">
        <v>9207.1597378680945</v>
      </c>
      <c r="U4742" s="55">
        <v>0.98405355226158153</v>
      </c>
    </row>
    <row r="4743" spans="1:21" ht="13" x14ac:dyDescent="0.3">
      <c r="A4743" s="44" t="s">
        <v>2577</v>
      </c>
      <c r="B4743" s="44" t="s">
        <v>8600</v>
      </c>
      <c r="C4743" s="98" t="s">
        <v>976</v>
      </c>
      <c r="D4743" s="98" t="s">
        <v>13130</v>
      </c>
      <c r="E4743" s="98" t="s">
        <v>266</v>
      </c>
      <c r="F4743" s="122">
        <v>1.0550326402780763</v>
      </c>
      <c r="G4743" s="122">
        <v>1.0486749510281006</v>
      </c>
      <c r="H4743" s="99">
        <v>14751.833333333332</v>
      </c>
      <c r="I4743" s="53">
        <v>15563.665670608802</v>
      </c>
      <c r="J4743" s="54">
        <v>14708.269162759496</v>
      </c>
      <c r="K4743" s="55">
        <v>0.9970468639667045</v>
      </c>
      <c r="L4743" s="121">
        <v>15469.878098408035</v>
      </c>
      <c r="M4743" s="54">
        <v>14483.605460993595</v>
      </c>
      <c r="N4743" s="120">
        <v>0.98181731949657758</v>
      </c>
      <c r="O4743" s="123">
        <v>14881.998125764607</v>
      </c>
      <c r="P4743" s="53">
        <v>15700.993775238816</v>
      </c>
      <c r="Q4743" s="54">
        <v>14838.166254989505</v>
      </c>
      <c r="R4743" s="55">
        <v>0.99705470526170692</v>
      </c>
      <c r="S4743" s="121">
        <v>15606.378655736484</v>
      </c>
      <c r="T4743" s="54">
        <v>14611.517011473092</v>
      </c>
      <c r="U4743" s="55">
        <v>0.98182494635426398</v>
      </c>
    </row>
    <row r="4744" spans="1:21" ht="13" x14ac:dyDescent="0.3">
      <c r="A4744" s="44" t="s">
        <v>2576</v>
      </c>
      <c r="B4744" s="44" t="s">
        <v>8918</v>
      </c>
      <c r="C4744" s="98" t="s">
        <v>976</v>
      </c>
      <c r="D4744" s="98" t="s">
        <v>13130</v>
      </c>
      <c r="E4744" s="98" t="s">
        <v>268</v>
      </c>
      <c r="F4744" s="122">
        <v>1.0489166287389127</v>
      </c>
      <c r="G4744" s="122">
        <v>1.0498548203122968</v>
      </c>
      <c r="H4744" s="99">
        <v>4434.416666666667</v>
      </c>
      <c r="I4744" s="53">
        <v>4651.3333804236472</v>
      </c>
      <c r="J4744" s="54">
        <v>4395.6908849689335</v>
      </c>
      <c r="K4744" s="55">
        <v>0.99126699527610163</v>
      </c>
      <c r="L4744" s="121">
        <v>4655.4937127731882</v>
      </c>
      <c r="M4744" s="54">
        <v>4358.6855522075493</v>
      </c>
      <c r="N4744" s="120">
        <v>0.98292196693459466</v>
      </c>
      <c r="O4744" s="123">
        <v>4481.2737013854312</v>
      </c>
      <c r="P4744" s="53">
        <v>4700.4825033135558</v>
      </c>
      <c r="Q4744" s="54">
        <v>4442.1736522709325</v>
      </c>
      <c r="R4744" s="55">
        <v>0.99127479111521122</v>
      </c>
      <c r="S4744" s="121">
        <v>4704.6867965382235</v>
      </c>
      <c r="T4744" s="54">
        <v>4404.7765774286891</v>
      </c>
      <c r="U4744" s="55">
        <v>0.98292960237329574</v>
      </c>
    </row>
    <row r="4745" spans="1:21" ht="13" x14ac:dyDescent="0.3">
      <c r="A4745" s="44" t="s">
        <v>2575</v>
      </c>
      <c r="B4745" s="44" t="s">
        <v>8917</v>
      </c>
      <c r="C4745" s="98" t="s">
        <v>976</v>
      </c>
      <c r="D4745" s="98" t="s">
        <v>13130</v>
      </c>
      <c r="E4745" s="98" t="s">
        <v>266</v>
      </c>
      <c r="F4745" s="122">
        <v>1.0550326402780763</v>
      </c>
      <c r="G4745" s="122">
        <v>1.0486749510281006</v>
      </c>
      <c r="H4745" s="99">
        <v>14238.333333333332</v>
      </c>
      <c r="I4745" s="53">
        <v>15021.906409826008</v>
      </c>
      <c r="J4745" s="54">
        <v>14196.285598112592</v>
      </c>
      <c r="K4745" s="55">
        <v>0.99704686396670439</v>
      </c>
      <c r="L4745" s="121">
        <v>14931.383511055104</v>
      </c>
      <c r="M4745" s="54">
        <v>13979.442267432101</v>
      </c>
      <c r="N4745" s="120">
        <v>0.98181731949657747</v>
      </c>
      <c r="O4745" s="123">
        <v>14370.971695211028</v>
      </c>
      <c r="P4745" s="53">
        <v>15161.844210959993</v>
      </c>
      <c r="Q4745" s="54">
        <v>14328.644947892964</v>
      </c>
      <c r="R4745" s="55">
        <v>0.99705470526170692</v>
      </c>
      <c r="S4745" s="121">
        <v>15070.478038701645</v>
      </c>
      <c r="T4745" s="54">
        <v>14109.778513709214</v>
      </c>
      <c r="U4745" s="55">
        <v>0.98182494635426398</v>
      </c>
    </row>
    <row r="4746" spans="1:21" ht="13" x14ac:dyDescent="0.3">
      <c r="A4746" s="44" t="s">
        <v>2574</v>
      </c>
      <c r="B4746" s="44" t="s">
        <v>8916</v>
      </c>
      <c r="C4746" s="98" t="s">
        <v>976</v>
      </c>
      <c r="D4746" s="98" t="s">
        <v>13130</v>
      </c>
      <c r="E4746" s="98" t="s">
        <v>267</v>
      </c>
      <c r="F4746" s="122">
        <v>1.053100178762735</v>
      </c>
      <c r="G4746" s="122">
        <v>1.0510552971370433</v>
      </c>
      <c r="H4746" s="99">
        <v>13964.666666666668</v>
      </c>
      <c r="I4746" s="53">
        <v>14706.192963028674</v>
      </c>
      <c r="J4746" s="54">
        <v>13897.924116179262</v>
      </c>
      <c r="K4746" s="55">
        <v>0.99522061270200457</v>
      </c>
      <c r="L4746" s="121">
        <v>14677.636872753099</v>
      </c>
      <c r="M4746" s="54">
        <v>13741.873091201949</v>
      </c>
      <c r="N4746" s="120">
        <v>0.98404590809199033</v>
      </c>
      <c r="O4746" s="123">
        <v>14099.736250520478</v>
      </c>
      <c r="P4746" s="53">
        <v>14848.434765930529</v>
      </c>
      <c r="Q4746" s="54">
        <v>14032.458507862328</v>
      </c>
      <c r="R4746" s="55">
        <v>0.99522843963441743</v>
      </c>
      <c r="S4746" s="121">
        <v>14819.602474344741</v>
      </c>
      <c r="T4746" s="54">
        <v>13874.895543276069</v>
      </c>
      <c r="U4746" s="55">
        <v>0.98405355226158153</v>
      </c>
    </row>
    <row r="4747" spans="1:21" ht="13" x14ac:dyDescent="0.3">
      <c r="A4747" s="44" t="s">
        <v>2573</v>
      </c>
      <c r="B4747" s="44" t="s">
        <v>8915</v>
      </c>
      <c r="C4747" s="98" t="s">
        <v>976</v>
      </c>
      <c r="D4747" s="98" t="s">
        <v>13130</v>
      </c>
      <c r="E4747" s="98" t="s">
        <v>270</v>
      </c>
      <c r="F4747" s="122">
        <v>1.0446416041823441</v>
      </c>
      <c r="G4747" s="122">
        <v>1.0457403020138838</v>
      </c>
      <c r="H4747" s="99">
        <v>16659.916666666664</v>
      </c>
      <c r="I4747" s="53">
        <v>17403.642072210834</v>
      </c>
      <c r="J4747" s="54">
        <v>16447.118399221523</v>
      </c>
      <c r="K4747" s="55">
        <v>0.9872269308602899</v>
      </c>
      <c r="L4747" s="121">
        <v>17421.946286526134</v>
      </c>
      <c r="M4747" s="54">
        <v>16311.220733060198</v>
      </c>
      <c r="N4747" s="120">
        <v>0.97906976723934391</v>
      </c>
      <c r="O4747" s="123">
        <v>16814.207726668861</v>
      </c>
      <c r="P4747" s="53">
        <v>17564.820932642524</v>
      </c>
      <c r="Q4747" s="54">
        <v>16599.569235464227</v>
      </c>
      <c r="R4747" s="55">
        <v>0.98723469492623206</v>
      </c>
      <c r="S4747" s="121">
        <v>17583.294666210873</v>
      </c>
      <c r="T4747" s="54">
        <v>16462.410325962959</v>
      </c>
      <c r="U4747" s="55">
        <v>0.97907737275376228</v>
      </c>
    </row>
    <row r="4748" spans="1:21" ht="13" x14ac:dyDescent="0.3">
      <c r="A4748" s="44" t="s">
        <v>2572</v>
      </c>
      <c r="B4748" s="44" t="s">
        <v>8914</v>
      </c>
      <c r="C4748" s="98" t="s">
        <v>976</v>
      </c>
      <c r="D4748" s="98" t="s">
        <v>13130</v>
      </c>
      <c r="E4748" s="98" t="s">
        <v>268</v>
      </c>
      <c r="F4748" s="122">
        <v>1.0489166287389127</v>
      </c>
      <c r="G4748" s="122">
        <v>1.0498548203122968</v>
      </c>
      <c r="H4748" s="99">
        <v>14891.583333333336</v>
      </c>
      <c r="I4748" s="53">
        <v>15620.029386584582</v>
      </c>
      <c r="J4748" s="54">
        <v>14761.535065737009</v>
      </c>
      <c r="K4748" s="55">
        <v>0.99126699527610163</v>
      </c>
      <c r="L4748" s="121">
        <v>15634.000544582263</v>
      </c>
      <c r="M4748" s="54">
        <v>14637.264380770428</v>
      </c>
      <c r="N4748" s="120">
        <v>0.98292196693459455</v>
      </c>
      <c r="O4748" s="123">
        <v>15030.955804778794</v>
      </c>
      <c r="P4748" s="53">
        <v>15766.219489472163</v>
      </c>
      <c r="Q4748" s="54">
        <v>14899.80757564407</v>
      </c>
      <c r="R4748" s="55">
        <v>0.99127479111521122</v>
      </c>
      <c r="S4748" s="121">
        <v>15780.321405548115</v>
      </c>
      <c r="T4748" s="54">
        <v>14774.3714124818</v>
      </c>
      <c r="U4748" s="55">
        <v>0.98292960237329563</v>
      </c>
    </row>
    <row r="4749" spans="1:21" ht="13" x14ac:dyDescent="0.3">
      <c r="A4749" s="44" t="s">
        <v>2571</v>
      </c>
      <c r="B4749" s="44" t="s">
        <v>8913</v>
      </c>
      <c r="C4749" s="98" t="s">
        <v>976</v>
      </c>
      <c r="D4749" s="98" t="s">
        <v>13130</v>
      </c>
      <c r="E4749" s="98" t="s">
        <v>267</v>
      </c>
      <c r="F4749" s="122">
        <v>1.053100178762735</v>
      </c>
      <c r="G4749" s="122">
        <v>1.0510552971370433</v>
      </c>
      <c r="H4749" s="99">
        <v>16928.916666666664</v>
      </c>
      <c r="I4749" s="53">
        <v>17827.845167926109</v>
      </c>
      <c r="J4749" s="54">
        <v>16848.006817381178</v>
      </c>
      <c r="K4749" s="55">
        <v>0.99522061270200479</v>
      </c>
      <c r="L4749" s="121">
        <v>17793.227537291576</v>
      </c>
      <c r="M4749" s="54">
        <v>16658.831174263625</v>
      </c>
      <c r="N4749" s="120">
        <v>0.98404590809199022</v>
      </c>
      <c r="O4749" s="123">
        <v>17094.51779037981</v>
      </c>
      <c r="P4749" s="53">
        <v>18002.239740911733</v>
      </c>
      <c r="Q4749" s="54">
        <v>17012.950266822492</v>
      </c>
      <c r="R4749" s="55">
        <v>0.99522843963441765</v>
      </c>
      <c r="S4749" s="121">
        <v>17967.283475582124</v>
      </c>
      <c r="T4749" s="54">
        <v>16821.920955822054</v>
      </c>
      <c r="U4749" s="55">
        <v>0.98405355226158153</v>
      </c>
    </row>
    <row r="4750" spans="1:21" ht="13" x14ac:dyDescent="0.3">
      <c r="A4750" s="44" t="s">
        <v>2570</v>
      </c>
      <c r="B4750" s="44" t="s">
        <v>8912</v>
      </c>
      <c r="C4750" s="98" t="s">
        <v>976</v>
      </c>
      <c r="D4750" s="98" t="s">
        <v>13130</v>
      </c>
      <c r="E4750" s="98" t="s">
        <v>269</v>
      </c>
      <c r="F4750" s="122">
        <v>1.0459733893978669</v>
      </c>
      <c r="G4750" s="122">
        <v>1.0480738154325453</v>
      </c>
      <c r="H4750" s="99">
        <v>8447.5833333333321</v>
      </c>
      <c r="I4750" s="53">
        <v>8835.9473713875959</v>
      </c>
      <c r="J4750" s="54">
        <v>8350.3138011870651</v>
      </c>
      <c r="K4750" s="55">
        <v>0.9884855196678024</v>
      </c>
      <c r="L4750" s="121">
        <v>8853.6908953510447</v>
      </c>
      <c r="M4750" s="54">
        <v>8289.2292354295823</v>
      </c>
      <c r="N4750" s="120">
        <v>0.98125450893406396</v>
      </c>
      <c r="O4750" s="123">
        <v>8523.8695445670965</v>
      </c>
      <c r="P4750" s="53">
        <v>8915.7407183160976</v>
      </c>
      <c r="Q4750" s="54">
        <v>8425.7878805981236</v>
      </c>
      <c r="R4750" s="55">
        <v>0.98849329363194116</v>
      </c>
      <c r="S4750" s="121">
        <v>8933.6444758237085</v>
      </c>
      <c r="T4750" s="54">
        <v>8364.1503972460596</v>
      </c>
      <c r="U4750" s="55">
        <v>0.98126213141978014</v>
      </c>
    </row>
    <row r="4751" spans="1:21" ht="13" x14ac:dyDescent="0.3">
      <c r="A4751" s="44" t="s">
        <v>2569</v>
      </c>
      <c r="B4751" s="44" t="s">
        <v>8304</v>
      </c>
      <c r="C4751" s="98" t="s">
        <v>976</v>
      </c>
      <c r="D4751" s="98" t="s">
        <v>13130</v>
      </c>
      <c r="E4751" s="98" t="s">
        <v>268</v>
      </c>
      <c r="F4751" s="122">
        <v>1.0489166287389127</v>
      </c>
      <c r="G4751" s="122">
        <v>1.0498548203122968</v>
      </c>
      <c r="H4751" s="99">
        <v>20199.833333333336</v>
      </c>
      <c r="I4751" s="53">
        <v>21187.941081087916</v>
      </c>
      <c r="J4751" s="54">
        <v>20023.428093411378</v>
      </c>
      <c r="K4751" s="55">
        <v>0.99126699527610174</v>
      </c>
      <c r="L4751" s="121">
        <v>21206.892394505012</v>
      </c>
      <c r="M4751" s="54">
        <v>19854.859911750991</v>
      </c>
      <c r="N4751" s="120">
        <v>0.98292196693459466</v>
      </c>
      <c r="O4751" s="123">
        <v>20378.239459844779</v>
      </c>
      <c r="P4751" s="53">
        <v>21375.074233854666</v>
      </c>
      <c r="Q4751" s="54">
        <v>20200.435063853387</v>
      </c>
      <c r="R4751" s="55">
        <v>0.99127479111521122</v>
      </c>
      <c r="S4751" s="121">
        <v>21394.192926396296</v>
      </c>
      <c r="T4751" s="54">
        <v>20030.374809333032</v>
      </c>
      <c r="U4751" s="55">
        <v>0.98292960237329563</v>
      </c>
    </row>
    <row r="4752" spans="1:21" ht="13" x14ac:dyDescent="0.3">
      <c r="A4752" s="44" t="s">
        <v>2568</v>
      </c>
      <c r="B4752" s="44" t="s">
        <v>8911</v>
      </c>
      <c r="C4752" s="98" t="s">
        <v>976</v>
      </c>
      <c r="D4752" s="98" t="s">
        <v>13130</v>
      </c>
      <c r="E4752" s="98" t="s">
        <v>267</v>
      </c>
      <c r="F4752" s="122">
        <v>1.053100178762735</v>
      </c>
      <c r="G4752" s="122">
        <v>1.0510552971370433</v>
      </c>
      <c r="H4752" s="99">
        <v>6631.25</v>
      </c>
      <c r="I4752" s="53">
        <v>6983.370560420386</v>
      </c>
      <c r="J4752" s="54">
        <v>6599.5566879801681</v>
      </c>
      <c r="K4752" s="55">
        <v>0.99522061270200457</v>
      </c>
      <c r="L4752" s="121">
        <v>6969.8104391400184</v>
      </c>
      <c r="M4752" s="54">
        <v>6525.4544280350101</v>
      </c>
      <c r="N4752" s="120">
        <v>0.98404590809199022</v>
      </c>
      <c r="O4752" s="123">
        <v>6703.6201642334991</v>
      </c>
      <c r="P4752" s="53">
        <v>7059.5835933117723</v>
      </c>
      <c r="Q4752" s="54">
        <v>6671.6334359519224</v>
      </c>
      <c r="R4752" s="55">
        <v>0.99522843963441743</v>
      </c>
      <c r="S4752" s="121">
        <v>7045.8754836123153</v>
      </c>
      <c r="T4752" s="54">
        <v>6596.7212356263417</v>
      </c>
      <c r="U4752" s="55">
        <v>0.98405355226158153</v>
      </c>
    </row>
    <row r="4753" spans="1:21" ht="13" x14ac:dyDescent="0.3">
      <c r="A4753" s="44" t="s">
        <v>2567</v>
      </c>
      <c r="B4753" s="44" t="s">
        <v>8910</v>
      </c>
      <c r="C4753" s="98" t="s">
        <v>976</v>
      </c>
      <c r="D4753" s="98" t="s">
        <v>13130</v>
      </c>
      <c r="E4753" s="98" t="s">
        <v>267</v>
      </c>
      <c r="F4753" s="122">
        <v>1.053100178762735</v>
      </c>
      <c r="G4753" s="122">
        <v>1.0510552971370433</v>
      </c>
      <c r="H4753" s="99">
        <v>12012.916666666668</v>
      </c>
      <c r="I4753" s="53">
        <v>12650.804689128507</v>
      </c>
      <c r="J4753" s="54">
        <v>11955.502285338125</v>
      </c>
      <c r="K4753" s="55">
        <v>0.99522061270200468</v>
      </c>
      <c r="L4753" s="121">
        <v>12626.239696565874</v>
      </c>
      <c r="M4753" s="54">
        <v>11821.261490083405</v>
      </c>
      <c r="N4753" s="120">
        <v>0.98404590809199022</v>
      </c>
      <c r="O4753" s="123">
        <v>12134.881195002305</v>
      </c>
      <c r="P4753" s="53">
        <v>12779.245555721478</v>
      </c>
      <c r="Q4753" s="54">
        <v>12076.978876851179</v>
      </c>
      <c r="R4753" s="55">
        <v>0.99522843963441743</v>
      </c>
      <c r="S4753" s="121">
        <v>12754.431160135866</v>
      </c>
      <c r="T4753" s="54">
        <v>11941.372946214284</v>
      </c>
      <c r="U4753" s="55">
        <v>0.98405355226158153</v>
      </c>
    </row>
    <row r="4754" spans="1:21" ht="13" x14ac:dyDescent="0.3">
      <c r="A4754" s="44" t="s">
        <v>2566</v>
      </c>
      <c r="B4754" s="44" t="s">
        <v>8909</v>
      </c>
      <c r="C4754" s="98" t="s">
        <v>976</v>
      </c>
      <c r="D4754" s="98" t="s">
        <v>13130</v>
      </c>
      <c r="E4754" s="98" t="s">
        <v>267</v>
      </c>
      <c r="F4754" s="122">
        <v>1.053100178762735</v>
      </c>
      <c r="G4754" s="122">
        <v>1.0510552971370433</v>
      </c>
      <c r="H4754" s="99">
        <v>7327.75</v>
      </c>
      <c r="I4754" s="53">
        <v>7716.8548349286311</v>
      </c>
      <c r="J4754" s="54">
        <v>7292.7278447271146</v>
      </c>
      <c r="K4754" s="55">
        <v>0.99522061270200468</v>
      </c>
      <c r="L4754" s="121">
        <v>7701.8704535959687</v>
      </c>
      <c r="M4754" s="54">
        <v>7210.8424030210817</v>
      </c>
      <c r="N4754" s="120">
        <v>0.98404590809199033</v>
      </c>
      <c r="O4754" s="123">
        <v>7400.9825284332974</v>
      </c>
      <c r="P4754" s="53">
        <v>7793.976023712984</v>
      </c>
      <c r="Q4754" s="54">
        <v>7365.6682935342569</v>
      </c>
      <c r="R4754" s="55">
        <v>0.99522843963441754</v>
      </c>
      <c r="S4754" s="121">
        <v>7778.8418905285253</v>
      </c>
      <c r="T4754" s="54">
        <v>7282.9631473306872</v>
      </c>
      <c r="U4754" s="55">
        <v>0.98405355226158142</v>
      </c>
    </row>
    <row r="4755" spans="1:21" ht="13" x14ac:dyDescent="0.3">
      <c r="A4755" s="44" t="s">
        <v>2565</v>
      </c>
      <c r="B4755" s="44" t="s">
        <v>8403</v>
      </c>
      <c r="C4755" s="98" t="s">
        <v>976</v>
      </c>
      <c r="D4755" s="98" t="s">
        <v>13130</v>
      </c>
      <c r="E4755" s="98" t="s">
        <v>266</v>
      </c>
      <c r="F4755" s="122">
        <v>1.0550326402780763</v>
      </c>
      <c r="G4755" s="122">
        <v>1.0486749510281006</v>
      </c>
      <c r="H4755" s="99">
        <v>19032</v>
      </c>
      <c r="I4755" s="53">
        <v>20079.381209772349</v>
      </c>
      <c r="J4755" s="54">
        <v>18975.795915014322</v>
      </c>
      <c r="K4755" s="55">
        <v>0.99704686396670461</v>
      </c>
      <c r="L4755" s="121">
        <v>19958.381667966809</v>
      </c>
      <c r="M4755" s="54">
        <v>18685.947224658863</v>
      </c>
      <c r="N4755" s="120">
        <v>0.98181731949657747</v>
      </c>
      <c r="O4755" s="123">
        <v>19212.968380081289</v>
      </c>
      <c r="P4755" s="53">
        <v>20270.308757616356</v>
      </c>
      <c r="Q4755" s="54">
        <v>19156.380525404442</v>
      </c>
      <c r="R4755" s="55">
        <v>0.99705470526170681</v>
      </c>
      <c r="S4755" s="121">
        <v>20148.15867508619</v>
      </c>
      <c r="T4755" s="54">
        <v>18863.771649079481</v>
      </c>
      <c r="U4755" s="55">
        <v>0.98182494635426398</v>
      </c>
    </row>
    <row r="4756" spans="1:21" ht="13" x14ac:dyDescent="0.3">
      <c r="A4756" s="44" t="s">
        <v>2564</v>
      </c>
      <c r="B4756" s="44" t="s">
        <v>8908</v>
      </c>
      <c r="C4756" s="98" t="s">
        <v>976</v>
      </c>
      <c r="D4756" s="98" t="s">
        <v>13130</v>
      </c>
      <c r="E4756" s="98" t="s">
        <v>266</v>
      </c>
      <c r="F4756" s="122">
        <v>1.0550326402780763</v>
      </c>
      <c r="G4756" s="122">
        <v>1.0486749510281006</v>
      </c>
      <c r="H4756" s="99">
        <v>7613.3333333333339</v>
      </c>
      <c r="I4756" s="53">
        <v>8032.3151679837547</v>
      </c>
      <c r="J4756" s="54">
        <v>7590.8501243331766</v>
      </c>
      <c r="K4756" s="55">
        <v>0.99704686396670439</v>
      </c>
      <c r="L4756" s="121">
        <v>7983.9119604939397</v>
      </c>
      <c r="M4756" s="54">
        <v>7474.9025257672774</v>
      </c>
      <c r="N4756" s="120">
        <v>0.98181731949657747</v>
      </c>
      <c r="O4756" s="123">
        <v>7683.7576169149488</v>
      </c>
      <c r="P4756" s="53">
        <v>8106.6150858305582</v>
      </c>
      <c r="Q4756" s="54">
        <v>7661.1266860355299</v>
      </c>
      <c r="R4756" s="55">
        <v>0.99705470526170692</v>
      </c>
      <c r="S4756" s="121">
        <v>8057.7641426300788</v>
      </c>
      <c r="T4756" s="54">
        <v>7544.1049100266864</v>
      </c>
      <c r="U4756" s="55">
        <v>0.98182494635426387</v>
      </c>
    </row>
    <row r="4757" spans="1:21" ht="13" x14ac:dyDescent="0.3">
      <c r="A4757" s="44" t="s">
        <v>2563</v>
      </c>
      <c r="B4757" s="44" t="s">
        <v>8907</v>
      </c>
      <c r="C4757" s="98" t="s">
        <v>976</v>
      </c>
      <c r="D4757" s="98" t="s">
        <v>13130</v>
      </c>
      <c r="E4757" s="98" t="s">
        <v>267</v>
      </c>
      <c r="F4757" s="122">
        <v>1.053100178762735</v>
      </c>
      <c r="G4757" s="122">
        <v>1.0510552971370433</v>
      </c>
      <c r="H4757" s="99">
        <v>13153.416666666668</v>
      </c>
      <c r="I4757" s="53">
        <v>13851.865443007406</v>
      </c>
      <c r="J4757" s="54">
        <v>13090.551394124761</v>
      </c>
      <c r="K4757" s="55">
        <v>0.99522061270200468</v>
      </c>
      <c r="L4757" s="121">
        <v>13824.968262950671</v>
      </c>
      <c r="M4757" s="54">
        <v>12943.56584826232</v>
      </c>
      <c r="N4757" s="120">
        <v>0.98404590809199022</v>
      </c>
      <c r="O4757" s="123">
        <v>13280.564844118964</v>
      </c>
      <c r="P4757" s="53">
        <v>13985.765211411775</v>
      </c>
      <c r="Q4757" s="54">
        <v>13217.195827276219</v>
      </c>
      <c r="R4757" s="55">
        <v>0.99522843963441754</v>
      </c>
      <c r="S4757" s="121">
        <v>13958.608028383229</v>
      </c>
      <c r="T4757" s="54">
        <v>13068.787010895543</v>
      </c>
      <c r="U4757" s="55">
        <v>0.98405355226158153</v>
      </c>
    </row>
    <row r="4758" spans="1:21" ht="13" x14ac:dyDescent="0.3">
      <c r="A4758" s="44" t="s">
        <v>2562</v>
      </c>
      <c r="B4758" s="44" t="s">
        <v>8906</v>
      </c>
      <c r="C4758" s="98" t="s">
        <v>976</v>
      </c>
      <c r="D4758" s="98" t="s">
        <v>13130</v>
      </c>
      <c r="E4758" s="98" t="s">
        <v>268</v>
      </c>
      <c r="F4758" s="122">
        <v>1.0489166287389127</v>
      </c>
      <c r="G4758" s="122">
        <v>1.0498548203122968</v>
      </c>
      <c r="H4758" s="99">
        <v>7971.8333333333321</v>
      </c>
      <c r="I4758" s="53">
        <v>8361.7885448684865</v>
      </c>
      <c r="J4758" s="54">
        <v>7902.215275175201</v>
      </c>
      <c r="K4758" s="55">
        <v>0.99126699527610151</v>
      </c>
      <c r="L4758" s="121">
        <v>8369.2676517262444</v>
      </c>
      <c r="M4758" s="54">
        <v>7835.6901000747657</v>
      </c>
      <c r="N4758" s="120">
        <v>0.98292196693459477</v>
      </c>
      <c r="O4758" s="123">
        <v>8049.125424728767</v>
      </c>
      <c r="P4758" s="53">
        <v>8442.8615048031661</v>
      </c>
      <c r="Q4758" s="54">
        <v>7978.8951240581437</v>
      </c>
      <c r="R4758" s="55">
        <v>0.99127479111521111</v>
      </c>
      <c r="S4758" s="121">
        <v>8450.4131264497591</v>
      </c>
      <c r="T4758" s="54">
        <v>7911.7236531814315</v>
      </c>
      <c r="U4758" s="55">
        <v>0.98292960237329563</v>
      </c>
    </row>
    <row r="4759" spans="1:21" ht="13" x14ac:dyDescent="0.3">
      <c r="A4759" s="44" t="s">
        <v>2561</v>
      </c>
      <c r="B4759" s="44" t="s">
        <v>8905</v>
      </c>
      <c r="C4759" s="98" t="s">
        <v>976</v>
      </c>
      <c r="D4759" s="98" t="s">
        <v>13130</v>
      </c>
      <c r="E4759" s="98" t="s">
        <v>266</v>
      </c>
      <c r="F4759" s="122">
        <v>1.0550326402780763</v>
      </c>
      <c r="G4759" s="122">
        <v>1.0486749510281006</v>
      </c>
      <c r="H4759" s="99">
        <v>14194.916666666666</v>
      </c>
      <c r="I4759" s="53">
        <v>14976.100409360602</v>
      </c>
      <c r="J4759" s="54">
        <v>14152.997146768705</v>
      </c>
      <c r="K4759" s="55">
        <v>0.99704686396670439</v>
      </c>
      <c r="L4759" s="121">
        <v>14885.853540264636</v>
      </c>
      <c r="M4759" s="54">
        <v>13936.815032143961</v>
      </c>
      <c r="N4759" s="120">
        <v>0.98181731949657758</v>
      </c>
      <c r="O4759" s="123">
        <v>14319.61088318882</v>
      </c>
      <c r="P4759" s="53">
        <v>15107.656877845377</v>
      </c>
      <c r="Q4759" s="54">
        <v>14277.435408600159</v>
      </c>
      <c r="R4759" s="55">
        <v>0.99705470526170692</v>
      </c>
      <c r="S4759" s="121">
        <v>15016.617241669492</v>
      </c>
      <c r="T4759" s="54">
        <v>14059.351187200797</v>
      </c>
      <c r="U4759" s="55">
        <v>0.98182494635426387</v>
      </c>
    </row>
    <row r="4760" spans="1:21" ht="13" x14ac:dyDescent="0.3">
      <c r="A4760" s="44" t="s">
        <v>2560</v>
      </c>
      <c r="B4760" s="44" t="s">
        <v>8904</v>
      </c>
      <c r="C4760" s="98" t="s">
        <v>976</v>
      </c>
      <c r="D4760" s="98" t="s">
        <v>13130</v>
      </c>
      <c r="E4760" s="98" t="s">
        <v>269</v>
      </c>
      <c r="F4760" s="122">
        <v>1.0459733893978669</v>
      </c>
      <c r="G4760" s="122">
        <v>1.0480738154325453</v>
      </c>
      <c r="H4760" s="99">
        <v>2379.4166666666661</v>
      </c>
      <c r="I4760" s="53">
        <v>2488.8065156231073</v>
      </c>
      <c r="J4760" s="54">
        <v>2352.0189202562296</v>
      </c>
      <c r="K4760" s="55">
        <v>0.9884855196678024</v>
      </c>
      <c r="L4760" s="121">
        <v>2493.8043043371217</v>
      </c>
      <c r="M4760" s="54">
        <v>2334.813332799527</v>
      </c>
      <c r="N4760" s="120">
        <v>0.98125450893406407</v>
      </c>
      <c r="O4760" s="123">
        <v>2400.0083534366977</v>
      </c>
      <c r="P4760" s="53">
        <v>2510.3448720273764</v>
      </c>
      <c r="Q4760" s="54">
        <v>2372.3921620328138</v>
      </c>
      <c r="R4760" s="55">
        <v>0.98849329363194138</v>
      </c>
      <c r="S4760" s="121">
        <v>2515.3859120563802</v>
      </c>
      <c r="T4760" s="54">
        <v>2355.0373123185705</v>
      </c>
      <c r="U4760" s="55">
        <v>0.98126213141977991</v>
      </c>
    </row>
    <row r="4761" spans="1:21" ht="13" x14ac:dyDescent="0.3">
      <c r="A4761" s="44" t="s">
        <v>2559</v>
      </c>
      <c r="B4761" s="44" t="s">
        <v>8903</v>
      </c>
      <c r="C4761" s="98" t="s">
        <v>976</v>
      </c>
      <c r="D4761" s="98" t="s">
        <v>13130</v>
      </c>
      <c r="E4761" s="98" t="s">
        <v>268</v>
      </c>
      <c r="F4761" s="122">
        <v>1.0489166287389127</v>
      </c>
      <c r="G4761" s="122">
        <v>1.0498548203122968</v>
      </c>
      <c r="H4761" s="99">
        <v>11866.083333333336</v>
      </c>
      <c r="I4761" s="53">
        <v>12446.532126335002</v>
      </c>
      <c r="J4761" s="54">
        <v>11762.456771529163</v>
      </c>
      <c r="K4761" s="55">
        <v>0.99126699527610151</v>
      </c>
      <c r="L4761" s="121">
        <v>12457.664785727409</v>
      </c>
      <c r="M4761" s="54">
        <v>11663.433969809814</v>
      </c>
      <c r="N4761" s="120">
        <v>0.98292196693459466</v>
      </c>
      <c r="O4761" s="123">
        <v>11972.268890142928</v>
      </c>
      <c r="P4761" s="53">
        <v>12557.911922604484</v>
      </c>
      <c r="Q4761" s="54">
        <v>11867.808343251572</v>
      </c>
      <c r="R4761" s="55">
        <v>0.99127479111521122</v>
      </c>
      <c r="S4761" s="121">
        <v>12569.144204391505</v>
      </c>
      <c r="T4761" s="54">
        <v>11767.897499694365</v>
      </c>
      <c r="U4761" s="55">
        <v>0.98292960237329563</v>
      </c>
    </row>
    <row r="4762" spans="1:21" ht="13" x14ac:dyDescent="0.3">
      <c r="A4762" s="44" t="s">
        <v>2558</v>
      </c>
      <c r="B4762" s="44" t="s">
        <v>8902</v>
      </c>
      <c r="C4762" s="98" t="s">
        <v>976</v>
      </c>
      <c r="D4762" s="98" t="s">
        <v>13130</v>
      </c>
      <c r="E4762" s="98" t="s">
        <v>266</v>
      </c>
      <c r="F4762" s="122">
        <v>1.0550326402780763</v>
      </c>
      <c r="G4762" s="122">
        <v>1.0486749510281006</v>
      </c>
      <c r="H4762" s="99">
        <v>15506.333333333334</v>
      </c>
      <c r="I4762" s="53">
        <v>16359.687797698611</v>
      </c>
      <c r="J4762" s="54">
        <v>15460.541021622375</v>
      </c>
      <c r="K4762" s="55">
        <v>0.9970468639667045</v>
      </c>
      <c r="L4762" s="121">
        <v>16261.103348958737</v>
      </c>
      <c r="M4762" s="54">
        <v>15224.386628553764</v>
      </c>
      <c r="N4762" s="120">
        <v>0.98181731949657758</v>
      </c>
      <c r="O4762" s="123">
        <v>15658.577017780148</v>
      </c>
      <c r="P4762" s="53">
        <v>16520.309854066196</v>
      </c>
      <c r="Q4762" s="54">
        <v>15612.457893280523</v>
      </c>
      <c r="R4762" s="55">
        <v>0.99705470526170692</v>
      </c>
      <c r="S4762" s="121">
        <v>16420.757487290339</v>
      </c>
      <c r="T4762" s="54">
        <v>15373.981540466104</v>
      </c>
      <c r="U4762" s="55">
        <v>0.98182494635426398</v>
      </c>
    </row>
    <row r="4763" spans="1:21" ht="13" x14ac:dyDescent="0.3">
      <c r="A4763" s="44" t="s">
        <v>2557</v>
      </c>
      <c r="B4763" s="44" t="s">
        <v>8901</v>
      </c>
      <c r="C4763" s="98" t="s">
        <v>976</v>
      </c>
      <c r="D4763" s="98" t="s">
        <v>13130</v>
      </c>
      <c r="E4763" s="98" t="s">
        <v>269</v>
      </c>
      <c r="F4763" s="122">
        <v>1.0459733893978669</v>
      </c>
      <c r="G4763" s="122">
        <v>1.0480738154325453</v>
      </c>
      <c r="H4763" s="99">
        <v>12285.999999999998</v>
      </c>
      <c r="I4763" s="53">
        <v>12850.829062142191</v>
      </c>
      <c r="J4763" s="54">
        <v>12144.533094638617</v>
      </c>
      <c r="K4763" s="55">
        <v>0.98848551966780229</v>
      </c>
      <c r="L4763" s="121">
        <v>12876.63489640425</v>
      </c>
      <c r="M4763" s="54">
        <v>12055.692896763907</v>
      </c>
      <c r="N4763" s="120">
        <v>0.98125450893406385</v>
      </c>
      <c r="O4763" s="123">
        <v>12401.815002969548</v>
      </c>
      <c r="P4763" s="53">
        <v>12971.968473341374</v>
      </c>
      <c r="Q4763" s="54">
        <v>12259.110959299393</v>
      </c>
      <c r="R4763" s="55">
        <v>0.98849329363194127</v>
      </c>
      <c r="S4763" s="121">
        <v>12998.017568450878</v>
      </c>
      <c r="T4763" s="54">
        <v>12169.431423287706</v>
      </c>
      <c r="U4763" s="55">
        <v>0.98126213141978014</v>
      </c>
    </row>
    <row r="4764" spans="1:21" ht="13" x14ac:dyDescent="0.3">
      <c r="A4764" s="44" t="s">
        <v>2556</v>
      </c>
      <c r="B4764" s="44" t="s">
        <v>8900</v>
      </c>
      <c r="C4764" s="98" t="s">
        <v>976</v>
      </c>
      <c r="D4764" s="98" t="s">
        <v>13130</v>
      </c>
      <c r="E4764" s="98" t="s">
        <v>266</v>
      </c>
      <c r="F4764" s="122">
        <v>1.0550326402780763</v>
      </c>
      <c r="G4764" s="122">
        <v>1.0486749510281006</v>
      </c>
      <c r="H4764" s="99">
        <v>10857</v>
      </c>
      <c r="I4764" s="53">
        <v>11454.489375499075</v>
      </c>
      <c r="J4764" s="54">
        <v>10824.937802086512</v>
      </c>
      <c r="K4764" s="55">
        <v>0.99704686396670461</v>
      </c>
      <c r="L4764" s="121">
        <v>11385.463943312088</v>
      </c>
      <c r="M4764" s="54">
        <v>10659.590637774343</v>
      </c>
      <c r="N4764" s="120">
        <v>0.98181731949657758</v>
      </c>
      <c r="O4764" s="123">
        <v>10963.052025603194</v>
      </c>
      <c r="P4764" s="53">
        <v>11566.377724078051</v>
      </c>
      <c r="Q4764" s="54">
        <v>10930.762606156552</v>
      </c>
      <c r="R4764" s="55">
        <v>0.99705470526170692</v>
      </c>
      <c r="S4764" s="121">
        <v>11496.678046067949</v>
      </c>
      <c r="T4764" s="54">
        <v>10763.797966916862</v>
      </c>
      <c r="U4764" s="55">
        <v>0.98182494635426398</v>
      </c>
    </row>
    <row r="4765" spans="1:21" ht="13" x14ac:dyDescent="0.3">
      <c r="A4765" s="44" t="s">
        <v>2555</v>
      </c>
      <c r="B4765" s="44" t="s">
        <v>8899</v>
      </c>
      <c r="C4765" s="98" t="s">
        <v>976</v>
      </c>
      <c r="D4765" s="98" t="s">
        <v>13130</v>
      </c>
      <c r="E4765" s="98" t="s">
        <v>269</v>
      </c>
      <c r="F4765" s="122">
        <v>1.0459733893978669</v>
      </c>
      <c r="G4765" s="122">
        <v>1.0480738154325453</v>
      </c>
      <c r="H4765" s="99">
        <v>6585.0833333333339</v>
      </c>
      <c r="I4765" s="53">
        <v>6887.8219336340708</v>
      </c>
      <c r="J4765" s="54">
        <v>6509.2595208057846</v>
      </c>
      <c r="K4765" s="55">
        <v>0.98848551966780229</v>
      </c>
      <c r="L4765" s="121">
        <v>6901.653414107931</v>
      </c>
      <c r="M4765" s="54">
        <v>6461.6427125398895</v>
      </c>
      <c r="N4765" s="120">
        <v>0.98125450893406396</v>
      </c>
      <c r="O4765" s="123">
        <v>6644.8294868358826</v>
      </c>
      <c r="P4765" s="53">
        <v>6950.3148203166165</v>
      </c>
      <c r="Q4765" s="54">
        <v>6568.3693850650434</v>
      </c>
      <c r="R4765" s="55">
        <v>0.98849329363194127</v>
      </c>
      <c r="S4765" s="121">
        <v>6964.2717931667657</v>
      </c>
      <c r="T4765" s="54">
        <v>6520.3195451735819</v>
      </c>
      <c r="U4765" s="55">
        <v>0.98126213141978014</v>
      </c>
    </row>
    <row r="4766" spans="1:21" ht="13" x14ac:dyDescent="0.3">
      <c r="A4766" s="44" t="s">
        <v>2554</v>
      </c>
      <c r="B4766" s="44" t="s">
        <v>8898</v>
      </c>
      <c r="C4766" s="98" t="s">
        <v>976</v>
      </c>
      <c r="D4766" s="98" t="s">
        <v>13130</v>
      </c>
      <c r="E4766" s="98" t="s">
        <v>270</v>
      </c>
      <c r="F4766" s="122">
        <v>1.0446416041823441</v>
      </c>
      <c r="G4766" s="122">
        <v>1.0457403020138838</v>
      </c>
      <c r="H4766" s="99">
        <v>10409.416666666666</v>
      </c>
      <c r="I4766" s="53">
        <v>10874.109725269094</v>
      </c>
      <c r="J4766" s="54">
        <v>10276.456467879281</v>
      </c>
      <c r="K4766" s="55">
        <v>0.98722693086028979</v>
      </c>
      <c r="L4766" s="121">
        <v>10885.546528788354</v>
      </c>
      <c r="M4766" s="54">
        <v>10191.545152930679</v>
      </c>
      <c r="N4766" s="120">
        <v>0.9790697672393438</v>
      </c>
      <c r="O4766" s="123">
        <v>10508.433021873567</v>
      </c>
      <c r="P4766" s="53">
        <v>10977.54632941272</v>
      </c>
      <c r="Q4766" s="54">
        <v>10374.289668502093</v>
      </c>
      <c r="R4766" s="55">
        <v>0.98723469492623206</v>
      </c>
      <c r="S4766" s="121">
        <v>10989.091921986734</v>
      </c>
      <c r="T4766" s="54">
        <v>10288.568994814852</v>
      </c>
      <c r="U4766" s="55">
        <v>0.97907737275376239</v>
      </c>
    </row>
    <row r="4767" spans="1:21" ht="13" x14ac:dyDescent="0.3">
      <c r="A4767" s="44" t="s">
        <v>2553</v>
      </c>
      <c r="B4767" s="44" t="s">
        <v>8897</v>
      </c>
      <c r="C4767" s="98" t="s">
        <v>976</v>
      </c>
      <c r="D4767" s="98" t="s">
        <v>13130</v>
      </c>
      <c r="E4767" s="98" t="s">
        <v>267</v>
      </c>
      <c r="F4767" s="122">
        <v>1.053100178762735</v>
      </c>
      <c r="G4767" s="122">
        <v>1.0510552971370433</v>
      </c>
      <c r="H4767" s="99">
        <v>21167.75</v>
      </c>
      <c r="I4767" s="53">
        <v>22291.761309004884</v>
      </c>
      <c r="J4767" s="54">
        <v>21066.581124522858</v>
      </c>
      <c r="K4767" s="55">
        <v>0.99522061270200457</v>
      </c>
      <c r="L4767" s="121">
        <v>22248.475765972649</v>
      </c>
      <c r="M4767" s="54">
        <v>20830.037771014227</v>
      </c>
      <c r="N4767" s="120">
        <v>0.98404590809199033</v>
      </c>
      <c r="O4767" s="123">
        <v>21368.253716995896</v>
      </c>
      <c r="P4767" s="53">
        <v>22502.911809215853</v>
      </c>
      <c r="Q4767" s="54">
        <v>21266.293804478166</v>
      </c>
      <c r="R4767" s="55">
        <v>0.99522843963441743</v>
      </c>
      <c r="S4767" s="121">
        <v>22459.216259816851</v>
      </c>
      <c r="T4767" s="54">
        <v>21027.505975836553</v>
      </c>
      <c r="U4767" s="55">
        <v>0.98405355226158142</v>
      </c>
    </row>
    <row r="4768" spans="1:21" ht="13" x14ac:dyDescent="0.3">
      <c r="A4768" s="44" t="s">
        <v>2552</v>
      </c>
      <c r="B4768" s="44" t="s">
        <v>8896</v>
      </c>
      <c r="C4768" s="98" t="s">
        <v>976</v>
      </c>
      <c r="D4768" s="98" t="s">
        <v>13130</v>
      </c>
      <c r="E4768" s="98" t="s">
        <v>267</v>
      </c>
      <c r="F4768" s="122">
        <v>1.053100178762735</v>
      </c>
      <c r="G4768" s="122">
        <v>1.0510552971370433</v>
      </c>
      <c r="H4768" s="99">
        <v>5859.8333333333339</v>
      </c>
      <c r="I4768" s="53">
        <v>6170.9915308531672</v>
      </c>
      <c r="J4768" s="54">
        <v>5831.8269203316304</v>
      </c>
      <c r="K4768" s="55">
        <v>0.99522061270200457</v>
      </c>
      <c r="L4768" s="121">
        <v>6159.0088653402181</v>
      </c>
      <c r="M4768" s="54">
        <v>5766.3450137677146</v>
      </c>
      <c r="N4768" s="120">
        <v>0.98404590809199022</v>
      </c>
      <c r="O4768" s="123">
        <v>5916.5185857592296</v>
      </c>
      <c r="P4768" s="53">
        <v>6230.6867803160885</v>
      </c>
      <c r="Q4768" s="54">
        <v>5888.2875601731885</v>
      </c>
      <c r="R4768" s="55">
        <v>0.99522843963441743</v>
      </c>
      <c r="S4768" s="121">
        <v>6218.5882001720065</v>
      </c>
      <c r="T4768" s="54">
        <v>5822.1711313380392</v>
      </c>
      <c r="U4768" s="55">
        <v>0.98405355226158164</v>
      </c>
    </row>
    <row r="4769" spans="1:21" ht="13" x14ac:dyDescent="0.3">
      <c r="A4769" s="44" t="s">
        <v>2551</v>
      </c>
      <c r="B4769" s="44" t="s">
        <v>8895</v>
      </c>
      <c r="C4769" s="98" t="s">
        <v>976</v>
      </c>
      <c r="D4769" s="98" t="s">
        <v>13130</v>
      </c>
      <c r="E4769" s="98" t="s">
        <v>268</v>
      </c>
      <c r="F4769" s="122">
        <v>1.0489166287389127</v>
      </c>
      <c r="G4769" s="122">
        <v>1.0498548203122968</v>
      </c>
      <c r="H4769" s="99">
        <v>8167.25</v>
      </c>
      <c r="I4769" s="53">
        <v>8566.7643360678849</v>
      </c>
      <c r="J4769" s="54">
        <v>8095.9253671687411</v>
      </c>
      <c r="K4769" s="55">
        <v>0.99126699527610163</v>
      </c>
      <c r="L4769" s="121">
        <v>8574.426781195607</v>
      </c>
      <c r="M4769" s="54">
        <v>8027.769434446569</v>
      </c>
      <c r="N4769" s="120">
        <v>0.98292196693459477</v>
      </c>
      <c r="O4769" s="123">
        <v>8252.2433837089502</v>
      </c>
      <c r="P4769" s="53">
        <v>8655.9153095729889</v>
      </c>
      <c r="Q4769" s="54">
        <v>8180.2408364179728</v>
      </c>
      <c r="R4769" s="55">
        <v>0.99127479111521111</v>
      </c>
      <c r="S4769" s="121">
        <v>8663.6574947771005</v>
      </c>
      <c r="T4769" s="54">
        <v>8111.3743078366988</v>
      </c>
      <c r="U4769" s="55">
        <v>0.98292960237329574</v>
      </c>
    </row>
    <row r="4770" spans="1:21" ht="13" x14ac:dyDescent="0.3">
      <c r="A4770" s="44" t="s">
        <v>2550</v>
      </c>
      <c r="B4770" s="44" t="s">
        <v>8894</v>
      </c>
      <c r="C4770" s="98" t="s">
        <v>976</v>
      </c>
      <c r="D4770" s="98" t="s">
        <v>13130</v>
      </c>
      <c r="E4770" s="98" t="s">
        <v>267</v>
      </c>
      <c r="F4770" s="122">
        <v>1.053100178762735</v>
      </c>
      <c r="G4770" s="122">
        <v>1.0510552971370433</v>
      </c>
      <c r="H4770" s="99">
        <v>5168.666666666667</v>
      </c>
      <c r="I4770" s="53">
        <v>5443.1237906316564</v>
      </c>
      <c r="J4770" s="54">
        <v>5143.9636068524278</v>
      </c>
      <c r="K4770" s="55">
        <v>0.99522061270200457</v>
      </c>
      <c r="L4770" s="121">
        <v>5432.5544791356642</v>
      </c>
      <c r="M4770" s="54">
        <v>5086.2052836248004</v>
      </c>
      <c r="N4770" s="120">
        <v>0.98404590809199022</v>
      </c>
      <c r="O4770" s="123">
        <v>5221.0081100512507</v>
      </c>
      <c r="P4770" s="53">
        <v>5498.2445740166613</v>
      </c>
      <c r="Q4770" s="54">
        <v>5196.0957546849459</v>
      </c>
      <c r="R4770" s="55">
        <v>0.99522843963441765</v>
      </c>
      <c r="S4770" s="121">
        <v>5487.5682304648299</v>
      </c>
      <c r="T4770" s="54">
        <v>5137.7515770824593</v>
      </c>
      <c r="U4770" s="55">
        <v>0.98405355226158153</v>
      </c>
    </row>
    <row r="4771" spans="1:21" ht="13" x14ac:dyDescent="0.3">
      <c r="A4771" s="44" t="s">
        <v>2549</v>
      </c>
      <c r="B4771" s="44" t="s">
        <v>8893</v>
      </c>
      <c r="C4771" s="98" t="s">
        <v>976</v>
      </c>
      <c r="D4771" s="98" t="s">
        <v>13130</v>
      </c>
      <c r="E4771" s="98" t="s">
        <v>267</v>
      </c>
      <c r="F4771" s="122">
        <v>1.053100178762735</v>
      </c>
      <c r="G4771" s="122">
        <v>1.0510552971370433</v>
      </c>
      <c r="H4771" s="99">
        <v>5695.2500000000009</v>
      </c>
      <c r="I4771" s="53">
        <v>5997.6687930984672</v>
      </c>
      <c r="J4771" s="54">
        <v>5668.0301944910925</v>
      </c>
      <c r="K4771" s="55">
        <v>0.99522061270200457</v>
      </c>
      <c r="L4771" s="121">
        <v>5986.0226810197464</v>
      </c>
      <c r="M4771" s="54">
        <v>5604.3874580609081</v>
      </c>
      <c r="N4771" s="120">
        <v>0.98404590809199022</v>
      </c>
      <c r="O4771" s="123">
        <v>5752.1663569912635</v>
      </c>
      <c r="P4771" s="53">
        <v>6057.6074188204893</v>
      </c>
      <c r="Q4771" s="54">
        <v>5724.7195479860065</v>
      </c>
      <c r="R4771" s="55">
        <v>0.99522843963441743</v>
      </c>
      <c r="S4771" s="121">
        <v>6045.844919529156</v>
      </c>
      <c r="T4771" s="54">
        <v>5660.4397367968131</v>
      </c>
      <c r="U4771" s="55">
        <v>0.98405355226158153</v>
      </c>
    </row>
    <row r="4772" spans="1:21" ht="13" x14ac:dyDescent="0.3">
      <c r="A4772" s="44" t="s">
        <v>2548</v>
      </c>
      <c r="B4772" s="44" t="s">
        <v>8892</v>
      </c>
      <c r="C4772" s="98" t="s">
        <v>976</v>
      </c>
      <c r="D4772" s="98" t="s">
        <v>13130</v>
      </c>
      <c r="E4772" s="98" t="s">
        <v>268</v>
      </c>
      <c r="F4772" s="122">
        <v>1.0489166287389127</v>
      </c>
      <c r="G4772" s="122">
        <v>1.0498548203122968</v>
      </c>
      <c r="H4772" s="99">
        <v>8099.5000000000009</v>
      </c>
      <c r="I4772" s="53">
        <v>8495.7002344708235</v>
      </c>
      <c r="J4772" s="54">
        <v>8028.7670282387853</v>
      </c>
      <c r="K4772" s="55">
        <v>0.99126699527610151</v>
      </c>
      <c r="L4772" s="121">
        <v>8503.2991171194499</v>
      </c>
      <c r="M4772" s="54">
        <v>7961.1764711867509</v>
      </c>
      <c r="N4772" s="120">
        <v>0.98292196693459477</v>
      </c>
      <c r="O4772" s="123">
        <v>8170.7203715369751</v>
      </c>
      <c r="P4772" s="53">
        <v>8570.4044664809207</v>
      </c>
      <c r="Q4772" s="54">
        <v>8099.4291295561161</v>
      </c>
      <c r="R4772" s="55">
        <v>0.99127479111521122</v>
      </c>
      <c r="S4772" s="121">
        <v>8578.0701674819738</v>
      </c>
      <c r="T4772" s="54">
        <v>8031.2429258982256</v>
      </c>
      <c r="U4772" s="55">
        <v>0.98292960237329563</v>
      </c>
    </row>
    <row r="4773" spans="1:21" ht="13" x14ac:dyDescent="0.3">
      <c r="A4773" s="44" t="s">
        <v>2547</v>
      </c>
      <c r="B4773" s="44" t="s">
        <v>8891</v>
      </c>
      <c r="C4773" s="98" t="s">
        <v>976</v>
      </c>
      <c r="D4773" s="98" t="s">
        <v>13130</v>
      </c>
      <c r="E4773" s="98" t="s">
        <v>269</v>
      </c>
      <c r="F4773" s="122">
        <v>1.0459733893978669</v>
      </c>
      <c r="G4773" s="122">
        <v>1.0480738154325453</v>
      </c>
      <c r="H4773" s="99">
        <v>13366.666666666666</v>
      </c>
      <c r="I4773" s="53">
        <v>13981.17763828482</v>
      </c>
      <c r="J4773" s="54">
        <v>13212.756446226291</v>
      </c>
      <c r="K4773" s="55">
        <v>0.9884855196678024</v>
      </c>
      <c r="L4773" s="121">
        <v>14009.253332948354</v>
      </c>
      <c r="M4773" s="54">
        <v>13116.101936085319</v>
      </c>
      <c r="N4773" s="120">
        <v>0.98125450893406374</v>
      </c>
      <c r="O4773" s="123">
        <v>13482.990143655365</v>
      </c>
      <c r="P4773" s="53">
        <v>14102.848899777235</v>
      </c>
      <c r="Q4773" s="54">
        <v>13327.845335108894</v>
      </c>
      <c r="R4773" s="55">
        <v>0.98849329363194138</v>
      </c>
      <c r="S4773" s="121">
        <v>14131.16892330028</v>
      </c>
      <c r="T4773" s="54">
        <v>13230.34764627515</v>
      </c>
      <c r="U4773" s="55">
        <v>0.98126213141978003</v>
      </c>
    </row>
    <row r="4774" spans="1:21" ht="13" x14ac:dyDescent="0.3">
      <c r="A4774" s="44" t="s">
        <v>2546</v>
      </c>
      <c r="B4774" s="44" t="s">
        <v>8890</v>
      </c>
      <c r="C4774" s="98" t="s">
        <v>976</v>
      </c>
      <c r="D4774" s="98" t="s">
        <v>13130</v>
      </c>
      <c r="E4774" s="98" t="s">
        <v>269</v>
      </c>
      <c r="F4774" s="122">
        <v>1.0459733893978669</v>
      </c>
      <c r="G4774" s="122">
        <v>1.0480738154325453</v>
      </c>
      <c r="H4774" s="99">
        <v>2254.75</v>
      </c>
      <c r="I4774" s="53">
        <v>2358.4084997448404</v>
      </c>
      <c r="J4774" s="54">
        <v>2228.787725470977</v>
      </c>
      <c r="K4774" s="55">
        <v>0.98848551966780218</v>
      </c>
      <c r="L4774" s="121">
        <v>2363.1444353465313</v>
      </c>
      <c r="M4774" s="54">
        <v>2212.4836040190803</v>
      </c>
      <c r="N4774" s="120">
        <v>0.98125450893406374</v>
      </c>
      <c r="O4774" s="123">
        <v>2277.1640120825605</v>
      </c>
      <c r="P4774" s="53">
        <v>2381.8529599328408</v>
      </c>
      <c r="Q4774" s="54">
        <v>2250.9613544436161</v>
      </c>
      <c r="R4774" s="55">
        <v>0.98849329363194138</v>
      </c>
      <c r="S4774" s="121">
        <v>2386.6359745090517</v>
      </c>
      <c r="T4774" s="54">
        <v>2234.494812088551</v>
      </c>
      <c r="U4774" s="55">
        <v>0.98126213141978003</v>
      </c>
    </row>
    <row r="4775" spans="1:21" ht="13" x14ac:dyDescent="0.3">
      <c r="A4775" s="44" t="s">
        <v>2545</v>
      </c>
      <c r="B4775" s="44" t="s">
        <v>8889</v>
      </c>
      <c r="C4775" s="98" t="s">
        <v>976</v>
      </c>
      <c r="D4775" s="98" t="s">
        <v>13130</v>
      </c>
      <c r="E4775" s="98" t="s">
        <v>266</v>
      </c>
      <c r="F4775" s="122">
        <v>1.0550326402780763</v>
      </c>
      <c r="G4775" s="122">
        <v>1.0486749510281006</v>
      </c>
      <c r="H4775" s="99">
        <v>3900.8333333333335</v>
      </c>
      <c r="I4775" s="53">
        <v>4115.5064909513958</v>
      </c>
      <c r="J4775" s="54">
        <v>3889.313641856786</v>
      </c>
      <c r="K4775" s="55">
        <v>0.99704686396670439</v>
      </c>
      <c r="L4775" s="121">
        <v>4090.7062048021157</v>
      </c>
      <c r="M4775" s="54">
        <v>3829.9057271362331</v>
      </c>
      <c r="N4775" s="120">
        <v>0.98181731949657758</v>
      </c>
      <c r="O4775" s="123">
        <v>3938.2860372130717</v>
      </c>
      <c r="P4775" s="53">
        <v>4155.0203160111896</v>
      </c>
      <c r="Q4775" s="54">
        <v>3926.686624069775</v>
      </c>
      <c r="R4775" s="55">
        <v>0.99705470526170692</v>
      </c>
      <c r="S4775" s="121">
        <v>4129.9819172090702</v>
      </c>
      <c r="T4775" s="54">
        <v>3866.7074772144706</v>
      </c>
      <c r="U4775" s="55">
        <v>0.98182494635426387</v>
      </c>
    </row>
    <row r="4776" spans="1:21" ht="13" x14ac:dyDescent="0.3">
      <c r="A4776" s="44" t="s">
        <v>2544</v>
      </c>
      <c r="B4776" s="44" t="s">
        <v>8888</v>
      </c>
      <c r="C4776" s="98" t="s">
        <v>976</v>
      </c>
      <c r="D4776" s="98" t="s">
        <v>13130</v>
      </c>
      <c r="E4776" s="98" t="s">
        <v>267</v>
      </c>
      <c r="F4776" s="122">
        <v>1.053100178762735</v>
      </c>
      <c r="G4776" s="122">
        <v>1.0510552971370433</v>
      </c>
      <c r="H4776" s="99">
        <v>6794.4166666666661</v>
      </c>
      <c r="I4776" s="53">
        <v>7155.2014062551716</v>
      </c>
      <c r="J4776" s="54">
        <v>6761.9435179527109</v>
      </c>
      <c r="K4776" s="55">
        <v>0.99522061270200457</v>
      </c>
      <c r="L4776" s="121">
        <v>7141.3076284562121</v>
      </c>
      <c r="M4776" s="54">
        <v>6686.0179187053527</v>
      </c>
      <c r="N4776" s="120">
        <v>0.98404590809199022</v>
      </c>
      <c r="O4776" s="123">
        <v>6859.1926018203521</v>
      </c>
      <c r="P4776" s="53">
        <v>7223.4169551450423</v>
      </c>
      <c r="Q4776" s="54">
        <v>6826.4635502616093</v>
      </c>
      <c r="R4776" s="55">
        <v>0.99522843963441743</v>
      </c>
      <c r="S4776" s="121">
        <v>7209.3907182264993</v>
      </c>
      <c r="T4776" s="54">
        <v>6749.8128454676771</v>
      </c>
      <c r="U4776" s="55">
        <v>0.98405355226158153</v>
      </c>
    </row>
    <row r="4777" spans="1:21" ht="13" x14ac:dyDescent="0.3">
      <c r="A4777" s="44" t="s">
        <v>2543</v>
      </c>
      <c r="B4777" s="44" t="s">
        <v>8887</v>
      </c>
      <c r="C4777" s="98" t="s">
        <v>976</v>
      </c>
      <c r="D4777" s="98" t="s">
        <v>13130</v>
      </c>
      <c r="E4777" s="98" t="s">
        <v>269</v>
      </c>
      <c r="F4777" s="122">
        <v>1.0459733893978669</v>
      </c>
      <c r="G4777" s="122">
        <v>1.0480738154325453</v>
      </c>
      <c r="H4777" s="99">
        <v>5750.9166666666661</v>
      </c>
      <c r="I4777" s="53">
        <v>6015.3057979780151</v>
      </c>
      <c r="J4777" s="54">
        <v>5684.6978498162243</v>
      </c>
      <c r="K4777" s="55">
        <v>0.98848551966780218</v>
      </c>
      <c r="L4777" s="121">
        <v>6027.385173067948</v>
      </c>
      <c r="M4777" s="54">
        <v>5643.1129096707227</v>
      </c>
      <c r="N4777" s="120">
        <v>0.98125450893406385</v>
      </c>
      <c r="O4777" s="123">
        <v>5813.3081940780494</v>
      </c>
      <c r="P4777" s="53">
        <v>6080.5656753742096</v>
      </c>
      <c r="Q4777" s="54">
        <v>5746.4161636617637</v>
      </c>
      <c r="R4777" s="55">
        <v>0.98849329363194127</v>
      </c>
      <c r="S4777" s="121">
        <v>6092.776099252661</v>
      </c>
      <c r="T4777" s="54">
        <v>5704.3791891210994</v>
      </c>
      <c r="U4777" s="55">
        <v>0.98126213141978014</v>
      </c>
    </row>
    <row r="4778" spans="1:21" ht="13" x14ac:dyDescent="0.3">
      <c r="A4778" s="44" t="s">
        <v>2542</v>
      </c>
      <c r="B4778" s="44" t="s">
        <v>8886</v>
      </c>
      <c r="C4778" s="98" t="s">
        <v>976</v>
      </c>
      <c r="D4778" s="98" t="s">
        <v>13130</v>
      </c>
      <c r="E4778" s="98" t="s">
        <v>267</v>
      </c>
      <c r="F4778" s="122">
        <v>1.053100178762735</v>
      </c>
      <c r="G4778" s="122">
        <v>1.0510552971370433</v>
      </c>
      <c r="H4778" s="99">
        <v>6981.75</v>
      </c>
      <c r="I4778" s="53">
        <v>7352.4821730767253</v>
      </c>
      <c r="J4778" s="54">
        <v>6948.3815127322214</v>
      </c>
      <c r="K4778" s="55">
        <v>0.99522061270200468</v>
      </c>
      <c r="L4778" s="121">
        <v>7338.205320786552</v>
      </c>
      <c r="M4778" s="54">
        <v>6870.3625188212527</v>
      </c>
      <c r="N4778" s="120">
        <v>0.98404590809199022</v>
      </c>
      <c r="O4778" s="123">
        <v>7040.8610595528135</v>
      </c>
      <c r="P4778" s="53">
        <v>7414.7320404586471</v>
      </c>
      <c r="Q4778" s="54">
        <v>7007.2651659814774</v>
      </c>
      <c r="R4778" s="55">
        <v>0.99522843963441743</v>
      </c>
      <c r="S4778" s="121">
        <v>7400.3343130489193</v>
      </c>
      <c r="T4778" s="54">
        <v>6928.5843366331883</v>
      </c>
      <c r="U4778" s="55">
        <v>0.98405355226158142</v>
      </c>
    </row>
    <row r="4779" spans="1:21" ht="13" x14ac:dyDescent="0.3">
      <c r="A4779" s="44" t="s">
        <v>2541</v>
      </c>
      <c r="B4779" s="44" t="s">
        <v>8885</v>
      </c>
      <c r="C4779" s="98" t="s">
        <v>976</v>
      </c>
      <c r="D4779" s="98" t="s">
        <v>13130</v>
      </c>
      <c r="E4779" s="98" t="s">
        <v>266</v>
      </c>
      <c r="F4779" s="122">
        <v>1.0550326402780763</v>
      </c>
      <c r="G4779" s="122">
        <v>1.0486749510281006</v>
      </c>
      <c r="H4779" s="99">
        <v>6960.7500000000009</v>
      </c>
      <c r="I4779" s="53">
        <v>7343.818450815621</v>
      </c>
      <c r="J4779" s="54">
        <v>6940.1939583562389</v>
      </c>
      <c r="K4779" s="55">
        <v>0.9970468639667045</v>
      </c>
      <c r="L4779" s="121">
        <v>7299.5641653688526</v>
      </c>
      <c r="M4779" s="54">
        <v>6834.1849066858031</v>
      </c>
      <c r="N4779" s="120">
        <v>0.98181731949657758</v>
      </c>
      <c r="O4779" s="123">
        <v>7016.7522990347388</v>
      </c>
      <c r="P4779" s="53">
        <v>7402.9027042278822</v>
      </c>
      <c r="Q4779" s="54">
        <v>6996.0858954084852</v>
      </c>
      <c r="R4779" s="55">
        <v>0.99705470526170681</v>
      </c>
      <c r="S4779" s="121">
        <v>7358.2923735665672</v>
      </c>
      <c r="T4779" s="54">
        <v>6889.2224495809405</v>
      </c>
      <c r="U4779" s="55">
        <v>0.98182494635426387</v>
      </c>
    </row>
    <row r="4780" spans="1:21" ht="13" x14ac:dyDescent="0.3">
      <c r="A4780" s="44" t="s">
        <v>2540</v>
      </c>
      <c r="B4780" s="44" t="s">
        <v>8884</v>
      </c>
      <c r="C4780" s="98" t="s">
        <v>976</v>
      </c>
      <c r="D4780" s="98" t="s">
        <v>13130</v>
      </c>
      <c r="E4780" s="98" t="s">
        <v>266</v>
      </c>
      <c r="F4780" s="122">
        <v>1.0550326402780763</v>
      </c>
      <c r="G4780" s="122">
        <v>1.0486749510281006</v>
      </c>
      <c r="H4780" s="99">
        <v>6953.8333333333321</v>
      </c>
      <c r="I4780" s="53">
        <v>7336.5211417203618</v>
      </c>
      <c r="J4780" s="54">
        <v>6933.2977175471342</v>
      </c>
      <c r="K4780" s="55">
        <v>0.9970468639667045</v>
      </c>
      <c r="L4780" s="121">
        <v>7292.3108302909059</v>
      </c>
      <c r="M4780" s="54">
        <v>6827.3940035592832</v>
      </c>
      <c r="N4780" s="120">
        <v>0.98181731949657758</v>
      </c>
      <c r="O4780" s="123">
        <v>7013.2826602764262</v>
      </c>
      <c r="P4780" s="53">
        <v>7399.2421220878887</v>
      </c>
      <c r="Q4780" s="54">
        <v>6992.6264757589515</v>
      </c>
      <c r="R4780" s="55">
        <v>0.99705470526170681</v>
      </c>
      <c r="S4780" s="121">
        <v>7354.653850311608</v>
      </c>
      <c r="T4780" s="54">
        <v>6885.8158716931912</v>
      </c>
      <c r="U4780" s="55">
        <v>0.98182494635426387</v>
      </c>
    </row>
    <row r="4781" spans="1:21" ht="13" x14ac:dyDescent="0.3">
      <c r="A4781" s="44" t="s">
        <v>2539</v>
      </c>
      <c r="B4781" s="44" t="s">
        <v>8883</v>
      </c>
      <c r="C4781" s="98" t="s">
        <v>976</v>
      </c>
      <c r="D4781" s="98" t="s">
        <v>13130</v>
      </c>
      <c r="E4781" s="98" t="s">
        <v>268</v>
      </c>
      <c r="F4781" s="122">
        <v>1.0489166287389127</v>
      </c>
      <c r="G4781" s="122">
        <v>1.0498548203122968</v>
      </c>
      <c r="H4781" s="99">
        <v>7606.5</v>
      </c>
      <c r="I4781" s="53">
        <v>7978.5843365025394</v>
      </c>
      <c r="J4781" s="54">
        <v>7540.0723995676672</v>
      </c>
      <c r="K4781" s="55">
        <v>0.99126699527610163</v>
      </c>
      <c r="L4781" s="121">
        <v>7985.720690705486</v>
      </c>
      <c r="M4781" s="54">
        <v>7476.5959414879944</v>
      </c>
      <c r="N4781" s="120">
        <v>0.98292196693459466</v>
      </c>
      <c r="O4781" s="123">
        <v>7674.4773999792451</v>
      </c>
      <c r="P4781" s="53">
        <v>8049.8869617192058</v>
      </c>
      <c r="Q4781" s="54">
        <v>7607.5159815828356</v>
      </c>
      <c r="R4781" s="55">
        <v>0.99127479111521122</v>
      </c>
      <c r="S4781" s="121">
        <v>8057.0870917459933</v>
      </c>
      <c r="T4781" s="54">
        <v>7543.4710191844433</v>
      </c>
      <c r="U4781" s="55">
        <v>0.98292960237329563</v>
      </c>
    </row>
    <row r="4782" spans="1:21" ht="13" x14ac:dyDescent="0.3">
      <c r="A4782" s="44" t="s">
        <v>2538</v>
      </c>
      <c r="B4782" s="44" t="s">
        <v>8882</v>
      </c>
      <c r="C4782" s="98" t="s">
        <v>976</v>
      </c>
      <c r="D4782" s="98" t="s">
        <v>13130</v>
      </c>
      <c r="E4782" s="98" t="s">
        <v>267</v>
      </c>
      <c r="F4782" s="122">
        <v>1.053100178762735</v>
      </c>
      <c r="G4782" s="122">
        <v>1.0510552971370433</v>
      </c>
      <c r="H4782" s="99">
        <v>6366.083333333333</v>
      </c>
      <c r="I4782" s="53">
        <v>6704.1234963518009</v>
      </c>
      <c r="J4782" s="54">
        <v>6335.6573555120194</v>
      </c>
      <c r="K4782" s="55">
        <v>0.99522061270200457</v>
      </c>
      <c r="L4782" s="121">
        <v>6691.1056095158456</v>
      </c>
      <c r="M4782" s="54">
        <v>6264.5182547392842</v>
      </c>
      <c r="N4782" s="120">
        <v>0.98404590809199033</v>
      </c>
      <c r="O4782" s="123">
        <v>6419.8941662154339</v>
      </c>
      <c r="P4782" s="53">
        <v>6760.7916940793129</v>
      </c>
      <c r="Q4782" s="54">
        <v>6389.2612536606857</v>
      </c>
      <c r="R4782" s="55">
        <v>0.99522843963441743</v>
      </c>
      <c r="S4782" s="121">
        <v>6747.6637704599334</v>
      </c>
      <c r="T4782" s="54">
        <v>6317.5196594077015</v>
      </c>
      <c r="U4782" s="55">
        <v>0.98405355226158153</v>
      </c>
    </row>
    <row r="4783" spans="1:21" ht="13" x14ac:dyDescent="0.3">
      <c r="A4783" s="44" t="s">
        <v>2537</v>
      </c>
      <c r="B4783" s="44" t="s">
        <v>8881</v>
      </c>
      <c r="C4783" s="98" t="s">
        <v>976</v>
      </c>
      <c r="D4783" s="98" t="s">
        <v>13130</v>
      </c>
      <c r="E4783" s="98" t="s">
        <v>268</v>
      </c>
      <c r="F4783" s="122">
        <v>1.0489166287389127</v>
      </c>
      <c r="G4783" s="122">
        <v>1.0498548203122968</v>
      </c>
      <c r="H4783" s="99">
        <v>7925.416666666667</v>
      </c>
      <c r="I4783" s="53">
        <v>8313.1013313511903</v>
      </c>
      <c r="J4783" s="54">
        <v>7856.2039654778036</v>
      </c>
      <c r="K4783" s="55">
        <v>0.99126699527610163</v>
      </c>
      <c r="L4783" s="121">
        <v>8320.5368904834158</v>
      </c>
      <c r="M4783" s="54">
        <v>7790.0661387762184</v>
      </c>
      <c r="N4783" s="120">
        <v>0.98292196693459455</v>
      </c>
      <c r="O4783" s="123">
        <v>8003.2917949113307</v>
      </c>
      <c r="P4783" s="53">
        <v>8394.7858483321943</v>
      </c>
      <c r="Q4783" s="54">
        <v>7933.4614022348132</v>
      </c>
      <c r="R4783" s="55">
        <v>0.99127479111521122</v>
      </c>
      <c r="S4783" s="121">
        <v>8402.2944692535148</v>
      </c>
      <c r="T4783" s="54">
        <v>7866.6724216496541</v>
      </c>
      <c r="U4783" s="55">
        <v>0.98292960237329563</v>
      </c>
    </row>
    <row r="4784" spans="1:21" ht="13" x14ac:dyDescent="0.3">
      <c r="A4784" s="44" t="s">
        <v>2536</v>
      </c>
      <c r="B4784" s="44" t="s">
        <v>8880</v>
      </c>
      <c r="C4784" s="98" t="s">
        <v>976</v>
      </c>
      <c r="D4784" s="98" t="s">
        <v>13130</v>
      </c>
      <c r="E4784" s="98" t="s">
        <v>266</v>
      </c>
      <c r="F4784" s="122">
        <v>1.0550326402780763</v>
      </c>
      <c r="G4784" s="122">
        <v>1.0486749510281006</v>
      </c>
      <c r="H4784" s="99">
        <v>6169</v>
      </c>
      <c r="I4784" s="53">
        <v>6508.4963578754523</v>
      </c>
      <c r="J4784" s="54">
        <v>6150.7821038105994</v>
      </c>
      <c r="K4784" s="55">
        <v>0.99704686396670439</v>
      </c>
      <c r="L4784" s="121">
        <v>6469.2757728923525</v>
      </c>
      <c r="M4784" s="54">
        <v>6056.8310439743864</v>
      </c>
      <c r="N4784" s="120">
        <v>0.98181731949657747</v>
      </c>
      <c r="O4784" s="123">
        <v>6223.4806766367656</v>
      </c>
      <c r="P4784" s="53">
        <v>6565.9752499916758</v>
      </c>
      <c r="Q4784" s="54">
        <v>6205.1506917459992</v>
      </c>
      <c r="R4784" s="55">
        <v>0.99705470526170703</v>
      </c>
      <c r="S4784" s="121">
        <v>6526.4082937963904</v>
      </c>
      <c r="T4784" s="54">
        <v>6110.36858147569</v>
      </c>
      <c r="U4784" s="55">
        <v>0.98182494635426387</v>
      </c>
    </row>
    <row r="4785" spans="1:21" ht="13" x14ac:dyDescent="0.3">
      <c r="A4785" s="44" t="s">
        <v>2535</v>
      </c>
      <c r="B4785" s="44" t="s">
        <v>8879</v>
      </c>
      <c r="C4785" s="98" t="s">
        <v>976</v>
      </c>
      <c r="D4785" s="98" t="s">
        <v>13130</v>
      </c>
      <c r="E4785" s="98" t="s">
        <v>266</v>
      </c>
      <c r="F4785" s="122">
        <v>1.0550326402780763</v>
      </c>
      <c r="G4785" s="122">
        <v>1.0486749510281006</v>
      </c>
      <c r="H4785" s="99">
        <v>11883.25</v>
      </c>
      <c r="I4785" s="53">
        <v>12537.21662258445</v>
      </c>
      <c r="J4785" s="54">
        <v>11848.157146232341</v>
      </c>
      <c r="K4785" s="55">
        <v>0.9970468639667045</v>
      </c>
      <c r="L4785" s="121">
        <v>12461.666611804676</v>
      </c>
      <c r="M4785" s="54">
        <v>11667.180661907705</v>
      </c>
      <c r="N4785" s="120">
        <v>0.98181731949657758</v>
      </c>
      <c r="O4785" s="123">
        <v>11975.509963591441</v>
      </c>
      <c r="P4785" s="53">
        <v>12634.553895564288</v>
      </c>
      <c r="Q4785" s="54">
        <v>11940.238557107299</v>
      </c>
      <c r="R4785" s="55">
        <v>0.99705470526170692</v>
      </c>
      <c r="S4785" s="121">
        <v>12558.417324605785</v>
      </c>
      <c r="T4785" s="54">
        <v>11757.85442756812</v>
      </c>
      <c r="U4785" s="55">
        <v>0.98182494635426387</v>
      </c>
    </row>
    <row r="4786" spans="1:21" ht="13" x14ac:dyDescent="0.3">
      <c r="A4786" s="44" t="s">
        <v>2534</v>
      </c>
      <c r="B4786" s="44" t="s">
        <v>8878</v>
      </c>
      <c r="C4786" s="98" t="s">
        <v>976</v>
      </c>
      <c r="D4786" s="98" t="s">
        <v>13130</v>
      </c>
      <c r="E4786" s="98" t="s">
        <v>269</v>
      </c>
      <c r="F4786" s="122">
        <v>1.0459733893978669</v>
      </c>
      <c r="G4786" s="122">
        <v>1.0480738154325453</v>
      </c>
      <c r="H4786" s="99">
        <v>4651.75</v>
      </c>
      <c r="I4786" s="53">
        <v>4865.606714131527</v>
      </c>
      <c r="J4786" s="54">
        <v>4598.1875161146991</v>
      </c>
      <c r="K4786" s="55">
        <v>0.98848551966780229</v>
      </c>
      <c r="L4786" s="121">
        <v>4875.3773709383422</v>
      </c>
      <c r="M4786" s="54">
        <v>4564.5506619340313</v>
      </c>
      <c r="N4786" s="120">
        <v>0.98125450893406385</v>
      </c>
      <c r="O4786" s="123">
        <v>4692.2907345474359</v>
      </c>
      <c r="P4786" s="53">
        <v>4908.0112436547879</v>
      </c>
      <c r="Q4786" s="54">
        <v>4638.2979228714357</v>
      </c>
      <c r="R4786" s="55">
        <v>0.98849329363194127</v>
      </c>
      <c r="S4786" s="121">
        <v>4917.8670532759115</v>
      </c>
      <c r="T4786" s="54">
        <v>4604.3672074233027</v>
      </c>
      <c r="U4786" s="55">
        <v>0.98126213141978014</v>
      </c>
    </row>
    <row r="4787" spans="1:21" ht="13" x14ac:dyDescent="0.3">
      <c r="A4787" s="44" t="s">
        <v>2533</v>
      </c>
      <c r="B4787" s="44" t="s">
        <v>8877</v>
      </c>
      <c r="C4787" s="98" t="s">
        <v>976</v>
      </c>
      <c r="D4787" s="98" t="s">
        <v>13130</v>
      </c>
      <c r="E4787" s="98" t="s">
        <v>270</v>
      </c>
      <c r="F4787" s="122">
        <v>1.0446416041823441</v>
      </c>
      <c r="G4787" s="122">
        <v>1.0457403020138838</v>
      </c>
      <c r="H4787" s="99">
        <v>5455.416666666667</v>
      </c>
      <c r="I4787" s="53">
        <v>5698.9552181497629</v>
      </c>
      <c r="J4787" s="54">
        <v>5385.7342523974066</v>
      </c>
      <c r="K4787" s="55">
        <v>0.9872269308602899</v>
      </c>
      <c r="L4787" s="121">
        <v>5704.9490726115755</v>
      </c>
      <c r="M4787" s="54">
        <v>5341.233526026971</v>
      </c>
      <c r="N4787" s="120">
        <v>0.97906976723934391</v>
      </c>
      <c r="O4787" s="123">
        <v>5501.3749683894112</v>
      </c>
      <c r="P4787" s="53">
        <v>5746.9651721869068</v>
      </c>
      <c r="Q4787" s="54">
        <v>5431.1482385927293</v>
      </c>
      <c r="R4787" s="55">
        <v>0.98723469492623195</v>
      </c>
      <c r="S4787" s="121">
        <v>5753.009520935163</v>
      </c>
      <c r="T4787" s="54">
        <v>5386.2717505840174</v>
      </c>
      <c r="U4787" s="55">
        <v>0.97907737275376239</v>
      </c>
    </row>
    <row r="4788" spans="1:21" ht="13" x14ac:dyDescent="0.3">
      <c r="A4788" s="44" t="s">
        <v>2532</v>
      </c>
      <c r="B4788" s="44" t="s">
        <v>13431</v>
      </c>
      <c r="C4788" s="98" t="s">
        <v>976</v>
      </c>
      <c r="D4788" s="98" t="s">
        <v>13130</v>
      </c>
      <c r="E4788" s="98" t="s">
        <v>270</v>
      </c>
      <c r="F4788" s="122">
        <v>1.0446416041823441</v>
      </c>
      <c r="G4788" s="122">
        <v>1.0457403020138838</v>
      </c>
      <c r="H4788" s="99">
        <v>7728.4166666666661</v>
      </c>
      <c r="I4788" s="53">
        <v>8073.4255844562304</v>
      </c>
      <c r="J4788" s="54">
        <v>7629.7010662428447</v>
      </c>
      <c r="K4788" s="55">
        <v>0.9872269308602899</v>
      </c>
      <c r="L4788" s="121">
        <v>8081.9167790891324</v>
      </c>
      <c r="M4788" s="54">
        <v>7566.659106961999</v>
      </c>
      <c r="N4788" s="120">
        <v>0.97906976723934391</v>
      </c>
      <c r="O4788" s="123">
        <v>7794.4577627356957</v>
      </c>
      <c r="P4788" s="53">
        <v>8142.4148609957419</v>
      </c>
      <c r="Q4788" s="54">
        <v>7694.9591315097759</v>
      </c>
      <c r="R4788" s="55">
        <v>0.98723469492623206</v>
      </c>
      <c r="S4788" s="121">
        <v>8150.978614837687</v>
      </c>
      <c r="T4788" s="54">
        <v>7631.3772283794333</v>
      </c>
      <c r="U4788" s="55">
        <v>0.97907737275376239</v>
      </c>
    </row>
    <row r="4789" spans="1:21" ht="13" x14ac:dyDescent="0.3">
      <c r="A4789" s="44" t="s">
        <v>2531</v>
      </c>
      <c r="B4789" s="44" t="s">
        <v>8876</v>
      </c>
      <c r="C4789" s="98" t="s">
        <v>976</v>
      </c>
      <c r="D4789" s="98" t="s">
        <v>13130</v>
      </c>
      <c r="E4789" s="98" t="s">
        <v>268</v>
      </c>
      <c r="F4789" s="122">
        <v>1.0489166287389127</v>
      </c>
      <c r="G4789" s="122">
        <v>1.0498548203122968</v>
      </c>
      <c r="H4789" s="99">
        <v>4333.25</v>
      </c>
      <c r="I4789" s="53">
        <v>4545.2179814828933</v>
      </c>
      <c r="J4789" s="54">
        <v>4295.4077072801674</v>
      </c>
      <c r="K4789" s="55">
        <v>0.99126699527610163</v>
      </c>
      <c r="L4789" s="121">
        <v>4549.28340011826</v>
      </c>
      <c r="M4789" s="54">
        <v>4259.2466132193322</v>
      </c>
      <c r="N4789" s="120">
        <v>0.98292196693459466</v>
      </c>
      <c r="O4789" s="123">
        <v>4373.0806762374114</v>
      </c>
      <c r="P4789" s="53">
        <v>4586.9970401222299</v>
      </c>
      <c r="Q4789" s="54">
        <v>4334.9246338672065</v>
      </c>
      <c r="R4789" s="55">
        <v>0.99127479111521122</v>
      </c>
      <c r="S4789" s="121">
        <v>4591.0998275624052</v>
      </c>
      <c r="T4789" s="54">
        <v>4298.430450240382</v>
      </c>
      <c r="U4789" s="55">
        <v>0.98292960237329574</v>
      </c>
    </row>
    <row r="4790" spans="1:21" ht="13" x14ac:dyDescent="0.3">
      <c r="A4790" s="44" t="s">
        <v>2530</v>
      </c>
      <c r="B4790" s="44" t="s">
        <v>8875</v>
      </c>
      <c r="C4790" s="98" t="s">
        <v>976</v>
      </c>
      <c r="D4790" s="98" t="s">
        <v>13130</v>
      </c>
      <c r="E4790" s="98" t="s">
        <v>269</v>
      </c>
      <c r="F4790" s="122">
        <v>1.0459733893978669</v>
      </c>
      <c r="G4790" s="122">
        <v>1.0480738154325453</v>
      </c>
      <c r="H4790" s="99">
        <v>3825.0833333333339</v>
      </c>
      <c r="I4790" s="53">
        <v>4000.9353788959579</v>
      </c>
      <c r="J4790" s="54">
        <v>3781.0394865226499</v>
      </c>
      <c r="K4790" s="55">
        <v>0.98848551966780229</v>
      </c>
      <c r="L4790" s="121">
        <v>4008.9696835141058</v>
      </c>
      <c r="M4790" s="54">
        <v>3753.3802678818729</v>
      </c>
      <c r="N4790" s="120">
        <v>0.98125450893406396</v>
      </c>
      <c r="O4790" s="123">
        <v>3859.9955042728734</v>
      </c>
      <c r="P4790" s="53">
        <v>4037.4525806648257</v>
      </c>
      <c r="Q4790" s="54">
        <v>3815.5796694231785</v>
      </c>
      <c r="R4790" s="55">
        <v>0.98849329363194127</v>
      </c>
      <c r="S4790" s="121">
        <v>4045.5602157157423</v>
      </c>
      <c r="T4790" s="54">
        <v>3787.6674157935686</v>
      </c>
      <c r="U4790" s="55">
        <v>0.98126213141978003</v>
      </c>
    </row>
    <row r="4791" spans="1:21" ht="13" x14ac:dyDescent="0.3">
      <c r="A4791" s="44" t="s">
        <v>2529</v>
      </c>
      <c r="B4791" s="44" t="s">
        <v>8874</v>
      </c>
      <c r="C4791" s="98" t="s">
        <v>976</v>
      </c>
      <c r="D4791" s="98" t="s">
        <v>13130</v>
      </c>
      <c r="E4791" s="98" t="s">
        <v>266</v>
      </c>
      <c r="F4791" s="122">
        <v>1.0550326402780763</v>
      </c>
      <c r="G4791" s="122">
        <v>1.0486749510281006</v>
      </c>
      <c r="H4791" s="99">
        <v>3015.4166666666661</v>
      </c>
      <c r="I4791" s="53">
        <v>3181.3630073718487</v>
      </c>
      <c r="J4791" s="54">
        <v>3006.5117310529326</v>
      </c>
      <c r="K4791" s="55">
        <v>0.99704686396670439</v>
      </c>
      <c r="L4791" s="121">
        <v>3162.1919252459843</v>
      </c>
      <c r="M4791" s="54">
        <v>2960.5883088319711</v>
      </c>
      <c r="N4791" s="120">
        <v>0.98181731949657758</v>
      </c>
      <c r="O4791" s="123">
        <v>3045.7200907344877</v>
      </c>
      <c r="P4791" s="53">
        <v>3213.3341088755888</v>
      </c>
      <c r="Q4791" s="54">
        <v>3036.7495473769341</v>
      </c>
      <c r="R4791" s="55">
        <v>0.99705470526170692</v>
      </c>
      <c r="S4791" s="121">
        <v>3193.970366996291</v>
      </c>
      <c r="T4791" s="54">
        <v>2990.3639646954921</v>
      </c>
      <c r="U4791" s="55">
        <v>0.98182494635426387</v>
      </c>
    </row>
    <row r="4792" spans="1:21" ht="13" x14ac:dyDescent="0.3">
      <c r="A4792" s="44" t="s">
        <v>2528</v>
      </c>
      <c r="B4792" s="44" t="s">
        <v>8873</v>
      </c>
      <c r="C4792" s="98" t="s">
        <v>976</v>
      </c>
      <c r="D4792" s="98" t="s">
        <v>13130</v>
      </c>
      <c r="E4792" s="98" t="s">
        <v>269</v>
      </c>
      <c r="F4792" s="122">
        <v>1.0459733893978669</v>
      </c>
      <c r="G4792" s="122">
        <v>1.0480738154325453</v>
      </c>
      <c r="H4792" s="99">
        <v>2737.666666666667</v>
      </c>
      <c r="I4792" s="53">
        <v>2863.5264823748939</v>
      </c>
      <c r="J4792" s="54">
        <v>2706.1438576772202</v>
      </c>
      <c r="K4792" s="55">
        <v>0.98848551966780229</v>
      </c>
      <c r="L4792" s="121">
        <v>2869.2767487158317</v>
      </c>
      <c r="M4792" s="54">
        <v>2686.3477606251558</v>
      </c>
      <c r="N4792" s="120">
        <v>0.98125450893406385</v>
      </c>
      <c r="O4792" s="123">
        <v>2762.0306435706525</v>
      </c>
      <c r="P4792" s="53">
        <v>2889.0105538763669</v>
      </c>
      <c r="Q4792" s="54">
        <v>2730.2487679755045</v>
      </c>
      <c r="R4792" s="55">
        <v>0.98849329363194116</v>
      </c>
      <c r="S4792" s="121">
        <v>2894.8119949487022</v>
      </c>
      <c r="T4792" s="54">
        <v>2710.2760763568854</v>
      </c>
      <c r="U4792" s="55">
        <v>0.98126213141978003</v>
      </c>
    </row>
    <row r="4793" spans="1:21" ht="13" x14ac:dyDescent="0.3">
      <c r="A4793" s="44" t="s">
        <v>2527</v>
      </c>
      <c r="B4793" s="44" t="s">
        <v>8872</v>
      </c>
      <c r="C4793" s="98" t="s">
        <v>976</v>
      </c>
      <c r="D4793" s="98" t="s">
        <v>13130</v>
      </c>
      <c r="E4793" s="98" t="s">
        <v>269</v>
      </c>
      <c r="F4793" s="122">
        <v>1.0459733893978669</v>
      </c>
      <c r="G4793" s="122">
        <v>1.0480738154325453</v>
      </c>
      <c r="H4793" s="99">
        <v>3846.166666666667</v>
      </c>
      <c r="I4793" s="53">
        <v>4022.9879845224295</v>
      </c>
      <c r="J4793" s="54">
        <v>3801.8800562289794</v>
      </c>
      <c r="K4793" s="55">
        <v>0.98848551966780229</v>
      </c>
      <c r="L4793" s="121">
        <v>4031.0665731228082</v>
      </c>
      <c r="M4793" s="54">
        <v>3774.0683837785655</v>
      </c>
      <c r="N4793" s="120">
        <v>0.98125450893406385</v>
      </c>
      <c r="O4793" s="123">
        <v>3883.8773333147983</v>
      </c>
      <c r="P4793" s="53">
        <v>4062.4323383328283</v>
      </c>
      <c r="Q4793" s="54">
        <v>3839.1866972707858</v>
      </c>
      <c r="R4793" s="55">
        <v>0.98849329363194127</v>
      </c>
      <c r="S4793" s="121">
        <v>4070.5901353992203</v>
      </c>
      <c r="T4793" s="54">
        <v>3811.1017502614509</v>
      </c>
      <c r="U4793" s="55">
        <v>0.98126213141978014</v>
      </c>
    </row>
    <row r="4794" spans="1:21" ht="13" x14ac:dyDescent="0.3">
      <c r="A4794" s="44" t="s">
        <v>2526</v>
      </c>
      <c r="B4794" s="44" t="s">
        <v>8871</v>
      </c>
      <c r="C4794" s="98" t="s">
        <v>976</v>
      </c>
      <c r="D4794" s="98" t="s">
        <v>13130</v>
      </c>
      <c r="E4794" s="98" t="s">
        <v>267</v>
      </c>
      <c r="F4794" s="122">
        <v>1.053100178762735</v>
      </c>
      <c r="G4794" s="122">
        <v>1.0510552971370433</v>
      </c>
      <c r="H4794" s="99">
        <v>10713.666666666668</v>
      </c>
      <c r="I4794" s="53">
        <v>11282.564281871022</v>
      </c>
      <c r="J4794" s="54">
        <v>10662.461904285045</v>
      </c>
      <c r="K4794" s="55">
        <v>0.99522061270200457</v>
      </c>
      <c r="L4794" s="121">
        <v>11260.656101760571</v>
      </c>
      <c r="M4794" s="54">
        <v>10542.739843994888</v>
      </c>
      <c r="N4794" s="120">
        <v>0.98404590809199033</v>
      </c>
      <c r="O4794" s="123">
        <v>10803.291666797038</v>
      </c>
      <c r="P4794" s="53">
        <v>11376.948385529926</v>
      </c>
      <c r="Q4794" s="54">
        <v>10751.743108461922</v>
      </c>
      <c r="R4794" s="55">
        <v>0.99522843963441754</v>
      </c>
      <c r="S4794" s="121">
        <v>11354.856932903505</v>
      </c>
      <c r="T4794" s="54">
        <v>10631.017540829569</v>
      </c>
      <c r="U4794" s="55">
        <v>0.98405355226158164</v>
      </c>
    </row>
    <row r="4795" spans="1:21" ht="13" x14ac:dyDescent="0.3">
      <c r="A4795" s="44" t="s">
        <v>2525</v>
      </c>
      <c r="B4795" s="44" t="s">
        <v>8870</v>
      </c>
      <c r="C4795" s="98" t="s">
        <v>970</v>
      </c>
      <c r="D4795" s="98" t="s">
        <v>13130</v>
      </c>
      <c r="E4795" s="98" t="s">
        <v>222</v>
      </c>
      <c r="F4795" s="122">
        <v>1.0400686814525157</v>
      </c>
      <c r="G4795" s="122">
        <v>1.0414921382060907</v>
      </c>
      <c r="H4795" s="99">
        <v>4796.25</v>
      </c>
      <c r="I4795" s="53">
        <v>4988.4294134166284</v>
      </c>
      <c r="J4795" s="54">
        <v>4714.2597421965947</v>
      </c>
      <c r="K4795" s="55">
        <v>0.98290534108868277</v>
      </c>
      <c r="L4795" s="121">
        <v>4995.2566678709627</v>
      </c>
      <c r="M4795" s="54">
        <v>4676.7871274490408</v>
      </c>
      <c r="N4795" s="120">
        <v>0.9750924425226043</v>
      </c>
      <c r="O4795" s="123">
        <v>4833.5991827856978</v>
      </c>
      <c r="P4795" s="53">
        <v>5027.2751287098781</v>
      </c>
      <c r="Q4795" s="54">
        <v>4751.007817544104</v>
      </c>
      <c r="R4795" s="55">
        <v>0.98291307116739568</v>
      </c>
      <c r="S4795" s="121">
        <v>5034.1555481106889</v>
      </c>
      <c r="T4795" s="54">
        <v>4713.2426459858789</v>
      </c>
      <c r="U4795" s="55">
        <v>0.97510001714075611</v>
      </c>
    </row>
    <row r="4796" spans="1:21" ht="13" x14ac:dyDescent="0.3">
      <c r="A4796" s="44" t="s">
        <v>2524</v>
      </c>
      <c r="B4796" s="44" t="s">
        <v>8869</v>
      </c>
      <c r="C4796" s="98" t="s">
        <v>970</v>
      </c>
      <c r="D4796" s="98" t="s">
        <v>13130</v>
      </c>
      <c r="E4796" s="98" t="s">
        <v>222</v>
      </c>
      <c r="F4796" s="122">
        <v>1.0400686814525157</v>
      </c>
      <c r="G4796" s="122">
        <v>1.0414921382060907</v>
      </c>
      <c r="H4796" s="99">
        <v>18147.916666666668</v>
      </c>
      <c r="I4796" s="53">
        <v>18875.079758610136</v>
      </c>
      <c r="J4796" s="54">
        <v>17837.68422129899</v>
      </c>
      <c r="K4796" s="55">
        <v>0.98290534108868266</v>
      </c>
      <c r="L4796" s="121">
        <v>18900.912533152616</v>
      </c>
      <c r="M4796" s="54">
        <v>17695.896389196678</v>
      </c>
      <c r="N4796" s="120">
        <v>0.97509244252260419</v>
      </c>
      <c r="O4796" s="123">
        <v>18320.079891622692</v>
      </c>
      <c r="P4796" s="53">
        <v>19054.141336984761</v>
      </c>
      <c r="Q4796" s="54">
        <v>18007.04599030691</v>
      </c>
      <c r="R4796" s="55">
        <v>0.98291307116739568</v>
      </c>
      <c r="S4796" s="121">
        <v>19080.219178432522</v>
      </c>
      <c r="T4796" s="54">
        <v>17863.910216341308</v>
      </c>
      <c r="U4796" s="55">
        <v>0.97510001714075611</v>
      </c>
    </row>
    <row r="4797" spans="1:21" ht="13" x14ac:dyDescent="0.3">
      <c r="A4797" s="44" t="s">
        <v>2523</v>
      </c>
      <c r="B4797" s="44" t="s">
        <v>7942</v>
      </c>
      <c r="C4797" s="98" t="s">
        <v>970</v>
      </c>
      <c r="D4797" s="98" t="s">
        <v>13130</v>
      </c>
      <c r="E4797" s="98" t="s">
        <v>222</v>
      </c>
      <c r="F4797" s="122">
        <v>1.0400686814525157</v>
      </c>
      <c r="G4797" s="122">
        <v>1.0414921382060907</v>
      </c>
      <c r="H4797" s="99">
        <v>8066.0000000000009</v>
      </c>
      <c r="I4797" s="53">
        <v>8389.1939845959932</v>
      </c>
      <c r="J4797" s="54">
        <v>7928.1144812213161</v>
      </c>
      <c r="K4797" s="55">
        <v>0.98290534108868277</v>
      </c>
      <c r="L4797" s="121">
        <v>8400.6755867703287</v>
      </c>
      <c r="M4797" s="54">
        <v>7865.0956413873273</v>
      </c>
      <c r="N4797" s="120">
        <v>0.9750924425226043</v>
      </c>
      <c r="O4797" s="123">
        <v>8134.1225783655846</v>
      </c>
      <c r="P4797" s="53">
        <v>8460.0461448538317</v>
      </c>
      <c r="Q4797" s="54">
        <v>7995.1354047533723</v>
      </c>
      <c r="R4797" s="55">
        <v>0.98291307116739579</v>
      </c>
      <c r="S4797" s="121">
        <v>8471.6247165724126</v>
      </c>
      <c r="T4797" s="54">
        <v>7931.5830655892942</v>
      </c>
      <c r="U4797" s="55">
        <v>0.97510001714075623</v>
      </c>
    </row>
    <row r="4798" spans="1:21" ht="13" x14ac:dyDescent="0.3">
      <c r="A4798" s="44" t="s">
        <v>2522</v>
      </c>
      <c r="B4798" s="44" t="s">
        <v>8868</v>
      </c>
      <c r="C4798" s="98" t="s">
        <v>970</v>
      </c>
      <c r="D4798" s="98" t="s">
        <v>13130</v>
      </c>
      <c r="E4798" s="98" t="s">
        <v>222</v>
      </c>
      <c r="F4798" s="122">
        <v>1.0400686814525157</v>
      </c>
      <c r="G4798" s="122">
        <v>1.0414921382060907</v>
      </c>
      <c r="H4798" s="99">
        <v>10264.333333333332</v>
      </c>
      <c r="I4798" s="53">
        <v>10675.611635989104</v>
      </c>
      <c r="J4798" s="54">
        <v>10088.868056047933</v>
      </c>
      <c r="K4798" s="55">
        <v>0.98290534108868266</v>
      </c>
      <c r="L4798" s="121">
        <v>10690.222470593382</v>
      </c>
      <c r="M4798" s="54">
        <v>10008.673860866184</v>
      </c>
      <c r="N4798" s="120">
        <v>0.9750924425226043</v>
      </c>
      <c r="O4798" s="123">
        <v>10353.155582222531</v>
      </c>
      <c r="P4798" s="53">
        <v>10767.99287527494</v>
      </c>
      <c r="Q4798" s="54">
        <v>10176.251949596215</v>
      </c>
      <c r="R4798" s="55">
        <v>0.98291307116739579</v>
      </c>
      <c r="S4798" s="121">
        <v>10782.730144509267</v>
      </c>
      <c r="T4798" s="54">
        <v>10095.362185686106</v>
      </c>
      <c r="U4798" s="55">
        <v>0.97510001714075623</v>
      </c>
    </row>
    <row r="4799" spans="1:21" ht="13" x14ac:dyDescent="0.3">
      <c r="A4799" s="44" t="s">
        <v>2521</v>
      </c>
      <c r="B4799" s="44" t="s">
        <v>8867</v>
      </c>
      <c r="C4799" s="98" t="s">
        <v>970</v>
      </c>
      <c r="D4799" s="98" t="s">
        <v>13130</v>
      </c>
      <c r="E4799" s="98" t="s">
        <v>222</v>
      </c>
      <c r="F4799" s="122">
        <v>1.0400686814525157</v>
      </c>
      <c r="G4799" s="122">
        <v>1.0414921382060907</v>
      </c>
      <c r="H4799" s="99">
        <v>13428.583333333332</v>
      </c>
      <c r="I4799" s="53">
        <v>13966.648961275227</v>
      </c>
      <c r="J4799" s="54">
        <v>13199.026281587798</v>
      </c>
      <c r="K4799" s="55">
        <v>0.98290534108868266</v>
      </c>
      <c r="L4799" s="121">
        <v>13985.763968912004</v>
      </c>
      <c r="M4799" s="54">
        <v>13094.110122118333</v>
      </c>
      <c r="N4799" s="120">
        <v>0.97509244252260419</v>
      </c>
      <c r="O4799" s="123">
        <v>13548.466031571126</v>
      </c>
      <c r="P4799" s="53">
        <v>14091.33520116038</v>
      </c>
      <c r="Q4799" s="54">
        <v>13316.964356698714</v>
      </c>
      <c r="R4799" s="55">
        <v>0.98291307116739579</v>
      </c>
      <c r="S4799" s="121">
        <v>14110.620856633601</v>
      </c>
      <c r="T4799" s="54">
        <v>13211.10945961596</v>
      </c>
      <c r="U4799" s="55">
        <v>0.97510001714075634</v>
      </c>
    </row>
    <row r="4800" spans="1:21" ht="13" x14ac:dyDescent="0.3">
      <c r="A4800" s="44" t="s">
        <v>2520</v>
      </c>
      <c r="B4800" s="44" t="s">
        <v>8866</v>
      </c>
      <c r="C4800" s="98" t="s">
        <v>970</v>
      </c>
      <c r="D4800" s="98" t="s">
        <v>13130</v>
      </c>
      <c r="E4800" s="98" t="s">
        <v>222</v>
      </c>
      <c r="F4800" s="122">
        <v>1.0400686814525157</v>
      </c>
      <c r="G4800" s="122">
        <v>1.0414921382060907</v>
      </c>
      <c r="H4800" s="99">
        <v>162.91666666666669</v>
      </c>
      <c r="I4800" s="53">
        <v>169.44452268663903</v>
      </c>
      <c r="J4800" s="54">
        <v>160.13166181903125</v>
      </c>
      <c r="K4800" s="55">
        <v>0.98290534108868277</v>
      </c>
      <c r="L4800" s="121">
        <v>169.67642751607562</v>
      </c>
      <c r="M4800" s="54">
        <v>158.85881042764095</v>
      </c>
      <c r="N4800" s="120">
        <v>0.97509244252260419</v>
      </c>
      <c r="O4800" s="123">
        <v>164.27154231375803</v>
      </c>
      <c r="P4800" s="53">
        <v>170.85368641444146</v>
      </c>
      <c r="Q4800" s="54">
        <v>161.46464616102071</v>
      </c>
      <c r="R4800" s="55">
        <v>0.98291307116739579</v>
      </c>
      <c r="S4800" s="121">
        <v>171.08751985076816</v>
      </c>
      <c r="T4800" s="54">
        <v>160.18118372588393</v>
      </c>
      <c r="U4800" s="55">
        <v>0.97510001714075623</v>
      </c>
    </row>
    <row r="4801" spans="1:21" ht="13" x14ac:dyDescent="0.3">
      <c r="A4801" s="44" t="s">
        <v>2519</v>
      </c>
      <c r="B4801" s="44" t="s">
        <v>8865</v>
      </c>
      <c r="C4801" s="98" t="s">
        <v>970</v>
      </c>
      <c r="D4801" s="98" t="s">
        <v>13130</v>
      </c>
      <c r="E4801" s="98" t="s">
        <v>222</v>
      </c>
      <c r="F4801" s="122">
        <v>1.0400686814525157</v>
      </c>
      <c r="G4801" s="122">
        <v>1.0414921382060907</v>
      </c>
      <c r="H4801" s="99">
        <v>6519.3333333333339</v>
      </c>
      <c r="I4801" s="53">
        <v>6780.5544239494347</v>
      </c>
      <c r="J4801" s="54">
        <v>6407.8875536708192</v>
      </c>
      <c r="K4801" s="55">
        <v>0.98290534108868266</v>
      </c>
      <c r="L4801" s="121">
        <v>6789.8344130115747</v>
      </c>
      <c r="M4801" s="54">
        <v>6356.9526636190321</v>
      </c>
      <c r="N4801" s="120">
        <v>0.9750924425226043</v>
      </c>
      <c r="O4801" s="123">
        <v>6581.1385930156612</v>
      </c>
      <c r="P4801" s="53">
        <v>6844.836138894063</v>
      </c>
      <c r="Q4801" s="54">
        <v>6468.6871462392965</v>
      </c>
      <c r="R4801" s="55">
        <v>0.98291307116739557</v>
      </c>
      <c r="S4801" s="121">
        <v>6854.2041050705038</v>
      </c>
      <c r="T4801" s="54">
        <v>6417.2683548552632</v>
      </c>
      <c r="U4801" s="55">
        <v>0.97510001714075623</v>
      </c>
    </row>
    <row r="4802" spans="1:21" ht="13" x14ac:dyDescent="0.3">
      <c r="A4802" s="44" t="s">
        <v>2518</v>
      </c>
      <c r="B4802" s="44" t="s">
        <v>8864</v>
      </c>
      <c r="C4802" s="98" t="s">
        <v>970</v>
      </c>
      <c r="D4802" s="98" t="s">
        <v>13130</v>
      </c>
      <c r="E4802" s="98" t="s">
        <v>222</v>
      </c>
      <c r="F4802" s="122">
        <v>1.0400686814525157</v>
      </c>
      <c r="G4802" s="122">
        <v>1.0414921382060907</v>
      </c>
      <c r="H4802" s="99">
        <v>7313.3333333333339</v>
      </c>
      <c r="I4802" s="53">
        <v>7606.3689570227325</v>
      </c>
      <c r="J4802" s="54">
        <v>7188.3143944952335</v>
      </c>
      <c r="K4802" s="55">
        <v>0.98290534108868266</v>
      </c>
      <c r="L4802" s="121">
        <v>7616.7791707472106</v>
      </c>
      <c r="M4802" s="54">
        <v>7131.1760629819801</v>
      </c>
      <c r="N4802" s="120">
        <v>0.9750924425226043</v>
      </c>
      <c r="O4802" s="123">
        <v>7383.5009833678514</v>
      </c>
      <c r="P4802" s="53">
        <v>7679.3481322747548</v>
      </c>
      <c r="Q4802" s="54">
        <v>7257.3396275295818</v>
      </c>
      <c r="R4802" s="55">
        <v>0.98291307116739579</v>
      </c>
      <c r="S4802" s="121">
        <v>7689.8582266145568</v>
      </c>
      <c r="T4802" s="54">
        <v>7199.6519354407828</v>
      </c>
      <c r="U4802" s="55">
        <v>0.97510001714075634</v>
      </c>
    </row>
    <row r="4803" spans="1:21" ht="13" x14ac:dyDescent="0.3">
      <c r="A4803" s="44" t="s">
        <v>2517</v>
      </c>
      <c r="B4803" s="44" t="s">
        <v>8863</v>
      </c>
      <c r="C4803" s="98" t="s">
        <v>970</v>
      </c>
      <c r="D4803" s="98" t="s">
        <v>13130</v>
      </c>
      <c r="E4803" s="98" t="s">
        <v>222</v>
      </c>
      <c r="F4803" s="122">
        <v>1.0400686814525157</v>
      </c>
      <c r="G4803" s="122">
        <v>1.0414921382060907</v>
      </c>
      <c r="H4803" s="99">
        <v>3474.833333333333</v>
      </c>
      <c r="I4803" s="53">
        <v>3614.0653232672498</v>
      </c>
      <c r="J4803" s="54">
        <v>3415.4322427263241</v>
      </c>
      <c r="K4803" s="55">
        <v>0.98290534108868277</v>
      </c>
      <c r="L4803" s="121">
        <v>3619.0115982431303</v>
      </c>
      <c r="M4803" s="54">
        <v>3388.2837223589622</v>
      </c>
      <c r="N4803" s="120">
        <v>0.97509244252260419</v>
      </c>
      <c r="O4803" s="123">
        <v>3505.3954306682845</v>
      </c>
      <c r="P4803" s="53">
        <v>3645.8520035448364</v>
      </c>
      <c r="Q4803" s="54">
        <v>3445.4989884143192</v>
      </c>
      <c r="R4803" s="55">
        <v>0.98291307116739568</v>
      </c>
      <c r="S4803" s="121">
        <v>3650.8417823445716</v>
      </c>
      <c r="T4803" s="54">
        <v>3418.1111445297729</v>
      </c>
      <c r="U4803" s="55">
        <v>0.97510001714075623</v>
      </c>
    </row>
    <row r="4804" spans="1:21" ht="13" x14ac:dyDescent="0.3">
      <c r="A4804" s="44" t="s">
        <v>2516</v>
      </c>
      <c r="B4804" s="44" t="s">
        <v>8862</v>
      </c>
      <c r="C4804" s="98" t="s">
        <v>970</v>
      </c>
      <c r="D4804" s="98" t="s">
        <v>13130</v>
      </c>
      <c r="E4804" s="98" t="s">
        <v>222</v>
      </c>
      <c r="F4804" s="122">
        <v>1.0400686814525157</v>
      </c>
      <c r="G4804" s="122">
        <v>1.0414921382060907</v>
      </c>
      <c r="H4804" s="99">
        <v>3716.75</v>
      </c>
      <c r="I4804" s="53">
        <v>3865.6752717886379</v>
      </c>
      <c r="J4804" s="54">
        <v>3653.2134264913616</v>
      </c>
      <c r="K4804" s="55">
        <v>0.98290534108868277</v>
      </c>
      <c r="L4804" s="121">
        <v>3870.9659046774873</v>
      </c>
      <c r="M4804" s="54">
        <v>3624.1748357458891</v>
      </c>
      <c r="N4804" s="120">
        <v>0.97509244252260419</v>
      </c>
      <c r="O4804" s="123">
        <v>3749.0969603138728</v>
      </c>
      <c r="P4804" s="53">
        <v>3899.3183321512843</v>
      </c>
      <c r="Q4804" s="54">
        <v>3685.0364073664564</v>
      </c>
      <c r="R4804" s="55">
        <v>0.98291307116739568</v>
      </c>
      <c r="S4804" s="121">
        <v>3904.6550095392504</v>
      </c>
      <c r="T4804" s="54">
        <v>3655.7445102644142</v>
      </c>
      <c r="U4804" s="55">
        <v>0.97510001714075611</v>
      </c>
    </row>
    <row r="4805" spans="1:21" ht="13" x14ac:dyDescent="0.3">
      <c r="A4805" s="44" t="s">
        <v>2515</v>
      </c>
      <c r="B4805" s="44" t="s">
        <v>8861</v>
      </c>
      <c r="C4805" s="98" t="s">
        <v>970</v>
      </c>
      <c r="D4805" s="98" t="s">
        <v>13130</v>
      </c>
      <c r="E4805" s="98" t="s">
        <v>222</v>
      </c>
      <c r="F4805" s="122">
        <v>1.0400686814525157</v>
      </c>
      <c r="G4805" s="122">
        <v>1.0414921382060907</v>
      </c>
      <c r="H4805" s="99">
        <v>5448.3333333333339</v>
      </c>
      <c r="I4805" s="53">
        <v>5666.6408661137903</v>
      </c>
      <c r="J4805" s="54">
        <v>5355.1959333648401</v>
      </c>
      <c r="K4805" s="55">
        <v>0.98290534108868266</v>
      </c>
      <c r="L4805" s="121">
        <v>5674.3963329928511</v>
      </c>
      <c r="M4805" s="54">
        <v>5312.6286576773227</v>
      </c>
      <c r="N4805" s="120">
        <v>0.9750924425226043</v>
      </c>
      <c r="O4805" s="123">
        <v>5497.3039938114061</v>
      </c>
      <c r="P4805" s="53">
        <v>5717.5737163870781</v>
      </c>
      <c r="Q4805" s="54">
        <v>5403.371951697959</v>
      </c>
      <c r="R4805" s="55">
        <v>0.98291307116739568</v>
      </c>
      <c r="S4805" s="121">
        <v>5725.3988908835236</v>
      </c>
      <c r="T4805" s="54">
        <v>5360.4212185934502</v>
      </c>
      <c r="U4805" s="55">
        <v>0.97510001714075634</v>
      </c>
    </row>
    <row r="4806" spans="1:21" ht="13" x14ac:dyDescent="0.3">
      <c r="A4806" s="44" t="s">
        <v>2514</v>
      </c>
      <c r="B4806" s="44" t="s">
        <v>8860</v>
      </c>
      <c r="C4806" s="98" t="s">
        <v>970</v>
      </c>
      <c r="D4806" s="98" t="s">
        <v>13130</v>
      </c>
      <c r="E4806" s="98" t="s">
        <v>222</v>
      </c>
      <c r="F4806" s="122">
        <v>1.0400686814525157</v>
      </c>
      <c r="G4806" s="122">
        <v>1.0414921382060907</v>
      </c>
      <c r="H4806" s="99">
        <v>10276.666666666668</v>
      </c>
      <c r="I4806" s="53">
        <v>10688.439149727021</v>
      </c>
      <c r="J4806" s="54">
        <v>10100.990555254697</v>
      </c>
      <c r="K4806" s="55">
        <v>0.98290534108868266</v>
      </c>
      <c r="L4806" s="121">
        <v>10703.067540297927</v>
      </c>
      <c r="M4806" s="54">
        <v>10020.700000990631</v>
      </c>
      <c r="N4806" s="120">
        <v>0.9750924425226043</v>
      </c>
      <c r="O4806" s="123">
        <v>10373.092694054147</v>
      </c>
      <c r="P4806" s="53">
        <v>10788.72884088962</v>
      </c>
      <c r="Q4806" s="54">
        <v>10195.848397416836</v>
      </c>
      <c r="R4806" s="55">
        <v>0.98291307116739568</v>
      </c>
      <c r="S4806" s="121">
        <v>10803.494489740431</v>
      </c>
      <c r="T4806" s="54">
        <v>10114.802863774852</v>
      </c>
      <c r="U4806" s="55">
        <v>0.97510001714075623</v>
      </c>
    </row>
    <row r="4807" spans="1:21" ht="13" x14ac:dyDescent="0.3">
      <c r="A4807" s="44" t="s">
        <v>2513</v>
      </c>
      <c r="B4807" s="44" t="s">
        <v>8859</v>
      </c>
      <c r="C4807" s="98" t="s">
        <v>970</v>
      </c>
      <c r="D4807" s="98" t="s">
        <v>13130</v>
      </c>
      <c r="E4807" s="98" t="s">
        <v>222</v>
      </c>
      <c r="F4807" s="122">
        <v>1.0400686814525157</v>
      </c>
      <c r="G4807" s="122">
        <v>1.0414921382060907</v>
      </c>
      <c r="H4807" s="99">
        <v>18142.25</v>
      </c>
      <c r="I4807" s="53">
        <v>18869.186036081905</v>
      </c>
      <c r="J4807" s="54">
        <v>17832.114424366155</v>
      </c>
      <c r="K4807" s="55">
        <v>0.98290534108868277</v>
      </c>
      <c r="L4807" s="121">
        <v>18895.010744369447</v>
      </c>
      <c r="M4807" s="54">
        <v>17690.370865355715</v>
      </c>
      <c r="N4807" s="120">
        <v>0.97509244252260419</v>
      </c>
      <c r="O4807" s="123">
        <v>18305.32782410441</v>
      </c>
      <c r="P4807" s="53">
        <v>19038.798173572322</v>
      </c>
      <c r="Q4807" s="54">
        <v>17992.545990316448</v>
      </c>
      <c r="R4807" s="55">
        <v>0.98291307116739579</v>
      </c>
      <c r="S4807" s="121">
        <v>19064.855016089947</v>
      </c>
      <c r="T4807" s="54">
        <v>17849.52547505137</v>
      </c>
      <c r="U4807" s="55">
        <v>0.97510001714075611</v>
      </c>
    </row>
    <row r="4808" spans="1:21" ht="13" x14ac:dyDescent="0.3">
      <c r="A4808" s="44" t="s">
        <v>2512</v>
      </c>
      <c r="B4808" s="44" t="s">
        <v>8858</v>
      </c>
      <c r="C4808" s="98" t="s">
        <v>970</v>
      </c>
      <c r="D4808" s="98" t="s">
        <v>13130</v>
      </c>
      <c r="E4808" s="98" t="s">
        <v>222</v>
      </c>
      <c r="F4808" s="122">
        <v>1.0400686814525157</v>
      </c>
      <c r="G4808" s="122">
        <v>1.0414921382060907</v>
      </c>
      <c r="H4808" s="99">
        <v>20704.583333333328</v>
      </c>
      <c r="I4808" s="53">
        <v>21534.188687523729</v>
      </c>
      <c r="J4808" s="54">
        <v>20350.645543349052</v>
      </c>
      <c r="K4808" s="55">
        <v>0.98290534108868277</v>
      </c>
      <c r="L4808" s="121">
        <v>21563.660766499517</v>
      </c>
      <c r="M4808" s="54">
        <v>20188.8827339128</v>
      </c>
      <c r="N4808" s="120">
        <v>0.9750924425226043</v>
      </c>
      <c r="O4808" s="123">
        <v>20869.843513369902</v>
      </c>
      <c r="P4808" s="53">
        <v>21706.070625070974</v>
      </c>
      <c r="Q4808" s="54">
        <v>20513.241982509364</v>
      </c>
      <c r="R4808" s="55">
        <v>0.98291307116739579</v>
      </c>
      <c r="S4808" s="121">
        <v>21735.777944766131</v>
      </c>
      <c r="T4808" s="54">
        <v>20350.184767611892</v>
      </c>
      <c r="U4808" s="55">
        <v>0.97510001714075623</v>
      </c>
    </row>
    <row r="4809" spans="1:21" ht="13" x14ac:dyDescent="0.3">
      <c r="A4809" s="44" t="s">
        <v>2511</v>
      </c>
      <c r="B4809" s="44" t="s">
        <v>8857</v>
      </c>
      <c r="C4809" s="98" t="s">
        <v>970</v>
      </c>
      <c r="D4809" s="98" t="s">
        <v>13130</v>
      </c>
      <c r="E4809" s="98" t="s">
        <v>222</v>
      </c>
      <c r="F4809" s="122">
        <v>1.0400686814525157</v>
      </c>
      <c r="G4809" s="122">
        <v>1.0414921382060907</v>
      </c>
      <c r="H4809" s="99">
        <v>4187.6666666666661</v>
      </c>
      <c r="I4809" s="53">
        <v>4355.4609483626509</v>
      </c>
      <c r="J4809" s="54">
        <v>4116.079933365706</v>
      </c>
      <c r="K4809" s="55">
        <v>0.98290534108868266</v>
      </c>
      <c r="L4809" s="121">
        <v>4361.4219107610379</v>
      </c>
      <c r="M4809" s="54">
        <v>4083.3621184704912</v>
      </c>
      <c r="N4809" s="120">
        <v>0.97509244252260407</v>
      </c>
      <c r="O4809" s="123">
        <v>4223.8181141247069</v>
      </c>
      <c r="P4809" s="53">
        <v>4393.0609366529352</v>
      </c>
      <c r="Q4809" s="54">
        <v>4151.6460346067925</v>
      </c>
      <c r="R4809" s="55">
        <v>0.98291307116739557</v>
      </c>
      <c r="S4809" s="121">
        <v>4399.073359073358</v>
      </c>
      <c r="T4809" s="54">
        <v>4118.6451154824381</v>
      </c>
      <c r="U4809" s="55">
        <v>0.97510001714075623</v>
      </c>
    </row>
    <row r="4810" spans="1:21" ht="13" x14ac:dyDescent="0.3">
      <c r="A4810" s="44" t="s">
        <v>2510</v>
      </c>
      <c r="B4810" s="44" t="s">
        <v>8856</v>
      </c>
      <c r="C4810" s="98" t="s">
        <v>970</v>
      </c>
      <c r="D4810" s="98" t="s">
        <v>13130</v>
      </c>
      <c r="E4810" s="98" t="s">
        <v>222</v>
      </c>
      <c r="F4810" s="122">
        <v>1.0400686814525157</v>
      </c>
      <c r="G4810" s="122">
        <v>1.0414921382060907</v>
      </c>
      <c r="H4810" s="99">
        <v>9570.6666666666642</v>
      </c>
      <c r="I4810" s="53">
        <v>9954.1506606215407</v>
      </c>
      <c r="J4810" s="54">
        <v>9407.0593844460836</v>
      </c>
      <c r="K4810" s="55">
        <v>0.98290534108868266</v>
      </c>
      <c r="L4810" s="121">
        <v>9967.7740907244224</v>
      </c>
      <c r="M4810" s="54">
        <v>9332.2847365696689</v>
      </c>
      <c r="N4810" s="120">
        <v>0.9750924425226043</v>
      </c>
      <c r="O4810" s="123">
        <v>9650.7911115811712</v>
      </c>
      <c r="P4810" s="53">
        <v>10037.485586395887</v>
      </c>
      <c r="Q4810" s="54">
        <v>9485.8887306792531</v>
      </c>
      <c r="R4810" s="55">
        <v>0.98291307116739568</v>
      </c>
      <c r="S4810" s="121">
        <v>10051.223070181008</v>
      </c>
      <c r="T4810" s="54">
        <v>9410.4865783246569</v>
      </c>
      <c r="U4810" s="55">
        <v>0.97510001714075611</v>
      </c>
    </row>
    <row r="4811" spans="1:21" ht="13" x14ac:dyDescent="0.3">
      <c r="A4811" s="44" t="s">
        <v>2509</v>
      </c>
      <c r="B4811" s="44" t="s">
        <v>8581</v>
      </c>
      <c r="C4811" s="98" t="s">
        <v>970</v>
      </c>
      <c r="D4811" s="98" t="s">
        <v>13130</v>
      </c>
      <c r="E4811" s="98" t="s">
        <v>222</v>
      </c>
      <c r="F4811" s="122">
        <v>1.0400686814525157</v>
      </c>
      <c r="G4811" s="122">
        <v>1.0414921382060907</v>
      </c>
      <c r="H4811" s="99">
        <v>7049.5833333333339</v>
      </c>
      <c r="I4811" s="53">
        <v>7332.050842289631</v>
      </c>
      <c r="J4811" s="54">
        <v>6929.0731107830934</v>
      </c>
      <c r="K4811" s="55">
        <v>0.98290534108868266</v>
      </c>
      <c r="L4811" s="121">
        <v>7342.0856192953543</v>
      </c>
      <c r="M4811" s="54">
        <v>6873.9954312666432</v>
      </c>
      <c r="N4811" s="120">
        <v>0.9750924425226043</v>
      </c>
      <c r="O4811" s="123">
        <v>7107.498850523617</v>
      </c>
      <c r="P4811" s="53">
        <v>7392.2869578893697</v>
      </c>
      <c r="Q4811" s="54">
        <v>6986.053523486903</v>
      </c>
      <c r="R4811" s="55">
        <v>0.98291307116739568</v>
      </c>
      <c r="S4811" s="121">
        <v>7402.4041751291734</v>
      </c>
      <c r="T4811" s="54">
        <v>6930.522250973484</v>
      </c>
      <c r="U4811" s="55">
        <v>0.97510001714075623</v>
      </c>
    </row>
    <row r="4812" spans="1:21" ht="13" x14ac:dyDescent="0.3">
      <c r="A4812" s="44" t="s">
        <v>2508</v>
      </c>
      <c r="B4812" s="44" t="s">
        <v>8855</v>
      </c>
      <c r="C4812" s="98" t="s">
        <v>970</v>
      </c>
      <c r="D4812" s="98" t="s">
        <v>13130</v>
      </c>
      <c r="E4812" s="98" t="s">
        <v>222</v>
      </c>
      <c r="F4812" s="122">
        <v>1.0400686814525157</v>
      </c>
      <c r="G4812" s="122">
        <v>1.0414921382060907</v>
      </c>
      <c r="H4812" s="99">
        <v>15505</v>
      </c>
      <c r="I4812" s="53">
        <v>16126.264905921256</v>
      </c>
      <c r="J4812" s="54">
        <v>15239.947313580025</v>
      </c>
      <c r="K4812" s="55">
        <v>0.98290534108868266</v>
      </c>
      <c r="L4812" s="121">
        <v>16148.335602885436</v>
      </c>
      <c r="M4812" s="54">
        <v>15118.808321312979</v>
      </c>
      <c r="N4812" s="120">
        <v>0.9750924425226043</v>
      </c>
      <c r="O4812" s="123">
        <v>15652.120276871206</v>
      </c>
      <c r="P4812" s="53">
        <v>16279.28009830162</v>
      </c>
      <c r="Q4812" s="54">
        <v>15384.673611620945</v>
      </c>
      <c r="R4812" s="55">
        <v>0.98291307116739568</v>
      </c>
      <c r="S4812" s="121">
        <v>16301.560214617501</v>
      </c>
      <c r="T4812" s="54">
        <v>15262.382750266292</v>
      </c>
      <c r="U4812" s="55">
        <v>0.97510001714075623</v>
      </c>
    </row>
    <row r="4813" spans="1:21" ht="13" x14ac:dyDescent="0.3">
      <c r="A4813" s="44" t="s">
        <v>2507</v>
      </c>
      <c r="B4813" s="44" t="s">
        <v>8854</v>
      </c>
      <c r="C4813" s="98" t="s">
        <v>970</v>
      </c>
      <c r="D4813" s="98" t="s">
        <v>13130</v>
      </c>
      <c r="E4813" s="98" t="s">
        <v>222</v>
      </c>
      <c r="F4813" s="122">
        <v>1.0400686814525157</v>
      </c>
      <c r="G4813" s="122">
        <v>1.0414921382060907</v>
      </c>
      <c r="H4813" s="99">
        <v>15151.333333333336</v>
      </c>
      <c r="I4813" s="53">
        <v>15758.427282247552</v>
      </c>
      <c r="J4813" s="54">
        <v>14892.326457948331</v>
      </c>
      <c r="K4813" s="55">
        <v>0.98290534108868277</v>
      </c>
      <c r="L4813" s="121">
        <v>15779.994550006551</v>
      </c>
      <c r="M4813" s="54">
        <v>14773.950627474154</v>
      </c>
      <c r="N4813" s="120">
        <v>0.9750924425226043</v>
      </c>
      <c r="O4813" s="123">
        <v>15300.600460949307</v>
      </c>
      <c r="P4813" s="53">
        <v>15913.6753468513</v>
      </c>
      <c r="Q4813" s="54">
        <v>15039.160189776954</v>
      </c>
      <c r="R4813" s="55">
        <v>0.98291307116739579</v>
      </c>
      <c r="S4813" s="121">
        <v>15935.455089911189</v>
      </c>
      <c r="T4813" s="54">
        <v>14919.615771735531</v>
      </c>
      <c r="U4813" s="55">
        <v>0.97510001714075623</v>
      </c>
    </row>
    <row r="4814" spans="1:21" ht="13" x14ac:dyDescent="0.3">
      <c r="A4814" s="44" t="s">
        <v>2506</v>
      </c>
      <c r="B4814" s="44" t="s">
        <v>8853</v>
      </c>
      <c r="C4814" s="98" t="s">
        <v>970</v>
      </c>
      <c r="D4814" s="98" t="s">
        <v>13130</v>
      </c>
      <c r="E4814" s="98" t="s">
        <v>222</v>
      </c>
      <c r="F4814" s="122">
        <v>1.0400686814525157</v>
      </c>
      <c r="G4814" s="122">
        <v>1.0414921382060907</v>
      </c>
      <c r="H4814" s="99">
        <v>8181</v>
      </c>
      <c r="I4814" s="53">
        <v>8508.8018829630309</v>
      </c>
      <c r="J4814" s="54">
        <v>8041.1485954465134</v>
      </c>
      <c r="K4814" s="55">
        <v>0.98290534108868277</v>
      </c>
      <c r="L4814" s="121">
        <v>8520.4471826640274</v>
      </c>
      <c r="M4814" s="54">
        <v>7977.231272277425</v>
      </c>
      <c r="N4814" s="120">
        <v>0.97509244252260419</v>
      </c>
      <c r="O4814" s="123">
        <v>8253.1959791469635</v>
      </c>
      <c r="P4814" s="53">
        <v>8583.8906598005869</v>
      </c>
      <c r="Q4814" s="54">
        <v>8112.1742068097437</v>
      </c>
      <c r="R4814" s="55">
        <v>0.98291307116739579</v>
      </c>
      <c r="S4814" s="121">
        <v>8595.6387273556811</v>
      </c>
      <c r="T4814" s="54">
        <v>8047.6915407322249</v>
      </c>
      <c r="U4814" s="55">
        <v>0.97510001714075623</v>
      </c>
    </row>
    <row r="4815" spans="1:21" ht="13" x14ac:dyDescent="0.3">
      <c r="A4815" s="44" t="s">
        <v>2505</v>
      </c>
      <c r="B4815" s="44" t="s">
        <v>8852</v>
      </c>
      <c r="C4815" s="98" t="s">
        <v>970</v>
      </c>
      <c r="D4815" s="98" t="s">
        <v>13130</v>
      </c>
      <c r="E4815" s="98" t="s">
        <v>222</v>
      </c>
      <c r="F4815" s="122">
        <v>1.0400686814525157</v>
      </c>
      <c r="G4815" s="122">
        <v>1.0414921382060907</v>
      </c>
      <c r="H4815" s="99">
        <v>24915.750000000007</v>
      </c>
      <c r="I4815" s="53">
        <v>25914.091249900528</v>
      </c>
      <c r="J4815" s="54">
        <v>24489.823752230357</v>
      </c>
      <c r="K4815" s="55">
        <v>0.98290534108868288</v>
      </c>
      <c r="L4815" s="121">
        <v>25949.557742508412</v>
      </c>
      <c r="M4815" s="54">
        <v>24295.159524782586</v>
      </c>
      <c r="N4815" s="120">
        <v>0.9750924425226043</v>
      </c>
      <c r="O4815" s="123">
        <v>25137.288432035384</v>
      </c>
      <c r="P4815" s="53">
        <v>26144.506434798619</v>
      </c>
      <c r="Q4815" s="54">
        <v>24707.76937355255</v>
      </c>
      <c r="R4815" s="55">
        <v>0.98291307116739579</v>
      </c>
      <c r="S4815" s="121">
        <v>26180.288277783759</v>
      </c>
      <c r="T4815" s="54">
        <v>24511.370380949833</v>
      </c>
      <c r="U4815" s="55">
        <v>0.97510001714075611</v>
      </c>
    </row>
    <row r="4816" spans="1:21" ht="13" x14ac:dyDescent="0.3">
      <c r="A4816" s="44" t="s">
        <v>2504</v>
      </c>
      <c r="B4816" s="44" t="s">
        <v>8851</v>
      </c>
      <c r="C4816" s="98" t="s">
        <v>970</v>
      </c>
      <c r="D4816" s="98" t="s">
        <v>13130</v>
      </c>
      <c r="E4816" s="98" t="s">
        <v>222</v>
      </c>
      <c r="F4816" s="122">
        <v>1.0400686814525157</v>
      </c>
      <c r="G4816" s="122">
        <v>1.0414921382060907</v>
      </c>
      <c r="H4816" s="99">
        <v>17467.666666666664</v>
      </c>
      <c r="I4816" s="53">
        <v>18167.573038052058</v>
      </c>
      <c r="J4816" s="54">
        <v>17169.062863023413</v>
      </c>
      <c r="K4816" s="55">
        <v>0.98290534108868288</v>
      </c>
      <c r="L4816" s="121">
        <v>18192.437506137921</v>
      </c>
      <c r="M4816" s="54">
        <v>17032.589755170677</v>
      </c>
      <c r="N4816" s="120">
        <v>0.97509244252260441</v>
      </c>
      <c r="O4816" s="123">
        <v>17634.595455287104</v>
      </c>
      <c r="P4816" s="53">
        <v>18341.190443128984</v>
      </c>
      <c r="Q4816" s="54">
        <v>17333.274377750844</v>
      </c>
      <c r="R4816" s="55">
        <v>0.98291307116739557</v>
      </c>
      <c r="S4816" s="121">
        <v>18366.292527126374</v>
      </c>
      <c r="T4816" s="54">
        <v>17195.494330720758</v>
      </c>
      <c r="U4816" s="55">
        <v>0.97510001714075623</v>
      </c>
    </row>
    <row r="4817" spans="1:21" ht="13" x14ac:dyDescent="0.3">
      <c r="A4817" s="44" t="s">
        <v>2503</v>
      </c>
      <c r="B4817" s="44" t="s">
        <v>8850</v>
      </c>
      <c r="C4817" s="98" t="s">
        <v>970</v>
      </c>
      <c r="D4817" s="98" t="s">
        <v>13130</v>
      </c>
      <c r="E4817" s="98" t="s">
        <v>222</v>
      </c>
      <c r="F4817" s="122">
        <v>1.0400686814525157</v>
      </c>
      <c r="G4817" s="122">
        <v>1.0414921382060907</v>
      </c>
      <c r="H4817" s="99">
        <v>17930.833333333332</v>
      </c>
      <c r="I4817" s="53">
        <v>18649.298182344817</v>
      </c>
      <c r="J4817" s="54">
        <v>17624.311853504321</v>
      </c>
      <c r="K4817" s="55">
        <v>0.98290534108868277</v>
      </c>
      <c r="L4817" s="121">
        <v>18674.821948150377</v>
      </c>
      <c r="M4817" s="54">
        <v>17484.22007146573</v>
      </c>
      <c r="N4817" s="120">
        <v>0.9750924425226043</v>
      </c>
      <c r="O4817" s="123">
        <v>18088.810435197887</v>
      </c>
      <c r="P4817" s="53">
        <v>18813.605218380773</v>
      </c>
      <c r="Q4817" s="54">
        <v>17779.72821862519</v>
      </c>
      <c r="R4817" s="55">
        <v>0.98291307116739568</v>
      </c>
      <c r="S4817" s="121">
        <v>18839.353857758892</v>
      </c>
      <c r="T4817" s="54">
        <v>17638.39936541735</v>
      </c>
      <c r="U4817" s="55">
        <v>0.97510001714075623</v>
      </c>
    </row>
    <row r="4818" spans="1:21" ht="13" x14ac:dyDescent="0.3">
      <c r="A4818" s="44" t="s">
        <v>2502</v>
      </c>
      <c r="B4818" s="44" t="s">
        <v>8849</v>
      </c>
      <c r="C4818" s="98" t="s">
        <v>970</v>
      </c>
      <c r="D4818" s="98" t="s">
        <v>13130</v>
      </c>
      <c r="E4818" s="98" t="s">
        <v>222</v>
      </c>
      <c r="F4818" s="122">
        <v>1.0400686814525157</v>
      </c>
      <c r="G4818" s="122">
        <v>1.0414921382060907</v>
      </c>
      <c r="H4818" s="99">
        <v>10867.333333333332</v>
      </c>
      <c r="I4818" s="53">
        <v>11302.773050904971</v>
      </c>
      <c r="J4818" s="54">
        <v>10681.559976724409</v>
      </c>
      <c r="K4818" s="55">
        <v>0.98290534108868266</v>
      </c>
      <c r="L4818" s="121">
        <v>11318.242229931655</v>
      </c>
      <c r="M4818" s="54">
        <v>10596.654603707313</v>
      </c>
      <c r="N4818" s="120">
        <v>0.97509244252260419</v>
      </c>
      <c r="O4818" s="123">
        <v>10963.403673522025</v>
      </c>
      <c r="P4818" s="53">
        <v>11402.69280295172</v>
      </c>
      <c r="Q4818" s="54">
        <v>10776.072775189443</v>
      </c>
      <c r="R4818" s="55">
        <v>0.98291307116739579</v>
      </c>
      <c r="S4818" s="121">
        <v>11418.298733952963</v>
      </c>
      <c r="T4818" s="54">
        <v>10690.415109972357</v>
      </c>
      <c r="U4818" s="55">
        <v>0.97510001714075623</v>
      </c>
    </row>
    <row r="4819" spans="1:21" ht="13" x14ac:dyDescent="0.3">
      <c r="A4819" s="44" t="s">
        <v>2501</v>
      </c>
      <c r="B4819" s="44" t="s">
        <v>8848</v>
      </c>
      <c r="C4819" s="98" t="s">
        <v>970</v>
      </c>
      <c r="D4819" s="98" t="s">
        <v>13130</v>
      </c>
      <c r="E4819" s="98" t="s">
        <v>222</v>
      </c>
      <c r="F4819" s="122">
        <v>1.0400686814525157</v>
      </c>
      <c r="G4819" s="122">
        <v>1.0414921382060907</v>
      </c>
      <c r="H4819" s="99">
        <v>17368.333333333336</v>
      </c>
      <c r="I4819" s="53">
        <v>18064.259549027782</v>
      </c>
      <c r="J4819" s="54">
        <v>17071.427599141942</v>
      </c>
      <c r="K4819" s="55">
        <v>0.98290534108868277</v>
      </c>
      <c r="L4819" s="121">
        <v>18088.982620409453</v>
      </c>
      <c r="M4819" s="54">
        <v>16935.730572546767</v>
      </c>
      <c r="N4819" s="120">
        <v>0.97509244252260419</v>
      </c>
      <c r="O4819" s="123">
        <v>17525.069104133567</v>
      </c>
      <c r="P4819" s="53">
        <v>18227.27551550042</v>
      </c>
      <c r="Q4819" s="54">
        <v>17225.619495564762</v>
      </c>
      <c r="R4819" s="55">
        <v>0.98291307116739557</v>
      </c>
      <c r="S4819" s="121">
        <v>18252.221693473566</v>
      </c>
      <c r="T4819" s="54">
        <v>17088.695183833577</v>
      </c>
      <c r="U4819" s="55">
        <v>0.97510001714075611</v>
      </c>
    </row>
    <row r="4820" spans="1:21" ht="13" x14ac:dyDescent="0.3">
      <c r="A4820" s="44" t="s">
        <v>2500</v>
      </c>
      <c r="B4820" s="44" t="s">
        <v>8847</v>
      </c>
      <c r="C4820" s="98" t="s">
        <v>970</v>
      </c>
      <c r="D4820" s="98" t="s">
        <v>13130</v>
      </c>
      <c r="E4820" s="98" t="s">
        <v>222</v>
      </c>
      <c r="F4820" s="122">
        <v>1.0400686814525157</v>
      </c>
      <c r="G4820" s="122">
        <v>1.0414921382060907</v>
      </c>
      <c r="H4820" s="99">
        <v>16907</v>
      </c>
      <c r="I4820" s="53">
        <v>17584.441197317683</v>
      </c>
      <c r="J4820" s="54">
        <v>16617.980601786359</v>
      </c>
      <c r="K4820" s="55">
        <v>0.98290534108868277</v>
      </c>
      <c r="L4820" s="121">
        <v>17608.507580650374</v>
      </c>
      <c r="M4820" s="54">
        <v>16485.887925729668</v>
      </c>
      <c r="N4820" s="120">
        <v>0.97509244252260419</v>
      </c>
      <c r="O4820" s="123">
        <v>17040.668397723195</v>
      </c>
      <c r="P4820" s="53">
        <v>17723.465511489518</v>
      </c>
      <c r="Q4820" s="54">
        <v>16749.495709551291</v>
      </c>
      <c r="R4820" s="55">
        <v>0.98291307116739579</v>
      </c>
      <c r="S4820" s="121">
        <v>17747.722166005686</v>
      </c>
      <c r="T4820" s="54">
        <v>16616.356046709829</v>
      </c>
      <c r="U4820" s="55">
        <v>0.97510001714075611</v>
      </c>
    </row>
    <row r="4821" spans="1:21" ht="13" x14ac:dyDescent="0.3">
      <c r="A4821" s="44" t="s">
        <v>2499</v>
      </c>
      <c r="B4821" s="44" t="s">
        <v>8846</v>
      </c>
      <c r="C4821" s="98" t="s">
        <v>970</v>
      </c>
      <c r="D4821" s="98" t="s">
        <v>13130</v>
      </c>
      <c r="E4821" s="98" t="s">
        <v>222</v>
      </c>
      <c r="F4821" s="122">
        <v>1.0400686814525157</v>
      </c>
      <c r="G4821" s="122">
        <v>1.0414921382060907</v>
      </c>
      <c r="H4821" s="99">
        <v>5561.1666666666661</v>
      </c>
      <c r="I4821" s="53">
        <v>5783.9952823376816</v>
      </c>
      <c r="J4821" s="54">
        <v>5466.1004193510125</v>
      </c>
      <c r="K4821" s="55">
        <v>0.98290534108868277</v>
      </c>
      <c r="L4821" s="121">
        <v>5791.9113625871041</v>
      </c>
      <c r="M4821" s="54">
        <v>5422.6515882752892</v>
      </c>
      <c r="N4821" s="120">
        <v>0.9750924425226043</v>
      </c>
      <c r="O4821" s="123">
        <v>5604.1042800829955</v>
      </c>
      <c r="P4821" s="53">
        <v>5828.6533493083207</v>
      </c>
      <c r="Q4821" s="54">
        <v>5508.3473490787237</v>
      </c>
      <c r="R4821" s="55">
        <v>0.98291307116739557</v>
      </c>
      <c r="S4821" s="121">
        <v>5836.6305493935433</v>
      </c>
      <c r="T4821" s="54">
        <v>5464.5621795675142</v>
      </c>
      <c r="U4821" s="55">
        <v>0.97510001714075623</v>
      </c>
    </row>
    <row r="4822" spans="1:21" ht="13" x14ac:dyDescent="0.3">
      <c r="A4822" s="44" t="s">
        <v>2498</v>
      </c>
      <c r="B4822" s="44" t="s">
        <v>8845</v>
      </c>
      <c r="C4822" s="98" t="s">
        <v>970</v>
      </c>
      <c r="D4822" s="98" t="s">
        <v>13130</v>
      </c>
      <c r="E4822" s="98" t="s">
        <v>222</v>
      </c>
      <c r="F4822" s="122">
        <v>1.0400686814525157</v>
      </c>
      <c r="G4822" s="122">
        <v>1.0414921382060907</v>
      </c>
      <c r="H4822" s="99">
        <v>9339.0833333333321</v>
      </c>
      <c r="I4822" s="53">
        <v>9713.2880884751648</v>
      </c>
      <c r="J4822" s="54">
        <v>9179.4348892056314</v>
      </c>
      <c r="K4822" s="55">
        <v>0.98290534108868277</v>
      </c>
      <c r="L4822" s="121">
        <v>9726.5818697181967</v>
      </c>
      <c r="M4822" s="54">
        <v>9106.469578422144</v>
      </c>
      <c r="N4822" s="120">
        <v>0.9750924425226043</v>
      </c>
      <c r="O4822" s="123">
        <v>9426.0697733837897</v>
      </c>
      <c r="P4822" s="53">
        <v>9803.7599604826919</v>
      </c>
      <c r="Q4822" s="54">
        <v>9265.007189994818</v>
      </c>
      <c r="R4822" s="55">
        <v>0.98291307116739568</v>
      </c>
      <c r="S4822" s="121">
        <v>9817.1775631612836</v>
      </c>
      <c r="T4822" s="54">
        <v>9191.3607975964969</v>
      </c>
      <c r="U4822" s="55">
        <v>0.97510001714075623</v>
      </c>
    </row>
    <row r="4823" spans="1:21" ht="13" x14ac:dyDescent="0.3">
      <c r="A4823" s="44" t="s">
        <v>2497</v>
      </c>
      <c r="B4823" s="44" t="s">
        <v>8844</v>
      </c>
      <c r="C4823" s="98" t="s">
        <v>970</v>
      </c>
      <c r="D4823" s="98" t="s">
        <v>13130</v>
      </c>
      <c r="E4823" s="98" t="s">
        <v>222</v>
      </c>
      <c r="F4823" s="122">
        <v>1.0400686814525157</v>
      </c>
      <c r="G4823" s="122">
        <v>1.0414921382060907</v>
      </c>
      <c r="H4823" s="99">
        <v>14316.75</v>
      </c>
      <c r="I4823" s="53">
        <v>14890.403295185304</v>
      </c>
      <c r="J4823" s="54">
        <v>14072.010042031397</v>
      </c>
      <c r="K4823" s="55">
        <v>0.98290534108868266</v>
      </c>
      <c r="L4823" s="121">
        <v>14910.782569662048</v>
      </c>
      <c r="M4823" s="54">
        <v>13960.154726485493</v>
      </c>
      <c r="N4823" s="120">
        <v>0.97509244252260407</v>
      </c>
      <c r="O4823" s="123">
        <v>14490.073342807857</v>
      </c>
      <c r="P4823" s="53">
        <v>15070.671475804415</v>
      </c>
      <c r="Q4823" s="54">
        <v>14242.482490820083</v>
      </c>
      <c r="R4823" s="55">
        <v>0.98291307116739579</v>
      </c>
      <c r="S4823" s="121">
        <v>15091.297468564029</v>
      </c>
      <c r="T4823" s="54">
        <v>14129.270764942756</v>
      </c>
      <c r="U4823" s="55">
        <v>0.97510001714075623</v>
      </c>
    </row>
    <row r="4824" spans="1:21" ht="13" x14ac:dyDescent="0.3">
      <c r="A4824" s="44" t="s">
        <v>2496</v>
      </c>
      <c r="B4824" s="44" t="s">
        <v>8843</v>
      </c>
      <c r="C4824" s="98" t="s">
        <v>970</v>
      </c>
      <c r="D4824" s="98" t="s">
        <v>13130</v>
      </c>
      <c r="E4824" s="98" t="s">
        <v>222</v>
      </c>
      <c r="F4824" s="122">
        <v>1.0400686814525157</v>
      </c>
      <c r="G4824" s="122">
        <v>1.0414921382060907</v>
      </c>
      <c r="H4824" s="99">
        <v>5136.25</v>
      </c>
      <c r="I4824" s="53">
        <v>5342.052765110484</v>
      </c>
      <c r="J4824" s="54">
        <v>5048.4475581667466</v>
      </c>
      <c r="K4824" s="55">
        <v>0.98290534108868277</v>
      </c>
      <c r="L4824" s="121">
        <v>5349.3639948610335</v>
      </c>
      <c r="M4824" s="54">
        <v>5008.3185579067267</v>
      </c>
      <c r="N4824" s="120">
        <v>0.97509244252260441</v>
      </c>
      <c r="O4824" s="123">
        <v>5186.5032293399454</v>
      </c>
      <c r="P4824" s="53">
        <v>5394.3195750888117</v>
      </c>
      <c r="Q4824" s="54">
        <v>5097.8818177701414</v>
      </c>
      <c r="R4824" s="55">
        <v>0.98291307116739568</v>
      </c>
      <c r="S4824" s="121">
        <v>5401.7023381380541</v>
      </c>
      <c r="T4824" s="54">
        <v>5057.359387829968</v>
      </c>
      <c r="U4824" s="55">
        <v>0.97510001714075623</v>
      </c>
    </row>
    <row r="4825" spans="1:21" ht="13" x14ac:dyDescent="0.3">
      <c r="A4825" s="44" t="s">
        <v>2495</v>
      </c>
      <c r="B4825" s="44" t="s">
        <v>8842</v>
      </c>
      <c r="C4825" s="98" t="s">
        <v>970</v>
      </c>
      <c r="D4825" s="98" t="s">
        <v>13130</v>
      </c>
      <c r="E4825" s="98" t="s">
        <v>222</v>
      </c>
      <c r="F4825" s="122">
        <v>1.0400686814525157</v>
      </c>
      <c r="G4825" s="122">
        <v>1.0414921382060907</v>
      </c>
      <c r="H4825" s="99">
        <v>4319.166666666667</v>
      </c>
      <c r="I4825" s="53">
        <v>4492.2299799736575</v>
      </c>
      <c r="J4825" s="54">
        <v>4245.331985718869</v>
      </c>
      <c r="K4825" s="55">
        <v>0.98290534108868266</v>
      </c>
      <c r="L4825" s="121">
        <v>4498.3781269351402</v>
      </c>
      <c r="M4825" s="54">
        <v>4211.5867746622152</v>
      </c>
      <c r="N4825" s="120">
        <v>0.9750924425226043</v>
      </c>
      <c r="O4825" s="123">
        <v>4355.347696060473</v>
      </c>
      <c r="P4825" s="53">
        <v>4529.8607355088689</v>
      </c>
      <c r="Q4825" s="54">
        <v>4280.9281799366408</v>
      </c>
      <c r="R4825" s="55">
        <v>0.98291307116739579</v>
      </c>
      <c r="S4825" s="121">
        <v>4536.0603846009926</v>
      </c>
      <c r="T4825" s="54">
        <v>4246.8996130825199</v>
      </c>
      <c r="U4825" s="55">
        <v>0.97510001714075611</v>
      </c>
    </row>
    <row r="4826" spans="1:21" ht="13" x14ac:dyDescent="0.3">
      <c r="A4826" s="44" t="s">
        <v>2494</v>
      </c>
      <c r="B4826" s="44" t="s">
        <v>8841</v>
      </c>
      <c r="C4826" s="98" t="s">
        <v>970</v>
      </c>
      <c r="D4826" s="98" t="s">
        <v>13130</v>
      </c>
      <c r="E4826" s="98" t="s">
        <v>222</v>
      </c>
      <c r="F4826" s="122">
        <v>1.0400686814525157</v>
      </c>
      <c r="G4826" s="122">
        <v>1.0414921382060907</v>
      </c>
      <c r="H4826" s="99">
        <v>53214.583333333343</v>
      </c>
      <c r="I4826" s="53">
        <v>55346.821521545033</v>
      </c>
      <c r="J4826" s="54">
        <v>52304.898182142148</v>
      </c>
      <c r="K4826" s="55">
        <v>0.98290534108868288</v>
      </c>
      <c r="L4826" s="121">
        <v>55422.570179579539</v>
      </c>
      <c r="M4826" s="54">
        <v>51889.138040322679</v>
      </c>
      <c r="N4826" s="120">
        <v>0.9750924425226043</v>
      </c>
      <c r="O4826" s="123">
        <v>53725.765377744974</v>
      </c>
      <c r="P4826" s="53">
        <v>55878.485956458433</v>
      </c>
      <c r="Q4826" s="54">
        <v>52807.757048258245</v>
      </c>
      <c r="R4826" s="55">
        <v>0.98291307116739557</v>
      </c>
      <c r="S4826" s="121">
        <v>55954.962260026368</v>
      </c>
      <c r="T4826" s="54">
        <v>52387.99474073937</v>
      </c>
      <c r="U4826" s="55">
        <v>0.97510001714075623</v>
      </c>
    </row>
    <row r="4827" spans="1:21" ht="13" x14ac:dyDescent="0.3">
      <c r="A4827" s="44" t="s">
        <v>2493</v>
      </c>
      <c r="B4827" s="44" t="s">
        <v>8840</v>
      </c>
      <c r="C4827" s="98" t="s">
        <v>970</v>
      </c>
      <c r="D4827" s="98" t="s">
        <v>13130</v>
      </c>
      <c r="E4827" s="98" t="s">
        <v>222</v>
      </c>
      <c r="F4827" s="122">
        <v>1.0400686814525157</v>
      </c>
      <c r="G4827" s="122">
        <v>1.0414921382060907</v>
      </c>
      <c r="H4827" s="99">
        <v>6044.2500000000009</v>
      </c>
      <c r="I4827" s="53">
        <v>6286.4351278693694</v>
      </c>
      <c r="J4827" s="54">
        <v>5940.9256078752715</v>
      </c>
      <c r="K4827" s="55">
        <v>0.98290534108868277</v>
      </c>
      <c r="L4827" s="121">
        <v>6295.0388563521647</v>
      </c>
      <c r="M4827" s="54">
        <v>5893.7024957172516</v>
      </c>
      <c r="N4827" s="120">
        <v>0.9750924425226043</v>
      </c>
      <c r="O4827" s="123">
        <v>6099.6798509514574</v>
      </c>
      <c r="P4827" s="53">
        <v>6344.0859798615602</v>
      </c>
      <c r="Q4827" s="54">
        <v>5995.4550554365796</v>
      </c>
      <c r="R4827" s="55">
        <v>0.98291307116739568</v>
      </c>
      <c r="S4827" s="121">
        <v>6352.768610340042</v>
      </c>
      <c r="T4827" s="54">
        <v>5947.7979272158918</v>
      </c>
      <c r="U4827" s="55">
        <v>0.97510001714075623</v>
      </c>
    </row>
    <row r="4828" spans="1:21" ht="13" x14ac:dyDescent="0.3">
      <c r="A4828" s="44" t="s">
        <v>2492</v>
      </c>
      <c r="B4828" s="44" t="s">
        <v>8762</v>
      </c>
      <c r="C4828" s="98" t="s">
        <v>970</v>
      </c>
      <c r="D4828" s="98" t="s">
        <v>13130</v>
      </c>
      <c r="E4828" s="98" t="s">
        <v>222</v>
      </c>
      <c r="F4828" s="122">
        <v>1.0400686814525157</v>
      </c>
      <c r="G4828" s="122">
        <v>1.0414921382060907</v>
      </c>
      <c r="H4828" s="99">
        <v>11258.166666666666</v>
      </c>
      <c r="I4828" s="53">
        <v>11709.266560572663</v>
      </c>
      <c r="J4828" s="54">
        <v>11065.712147533237</v>
      </c>
      <c r="K4828" s="55">
        <v>0.98290534108868266</v>
      </c>
      <c r="L4828" s="121">
        <v>11725.292073947203</v>
      </c>
      <c r="M4828" s="54">
        <v>10977.753233326566</v>
      </c>
      <c r="N4828" s="120">
        <v>0.9750924425226043</v>
      </c>
      <c r="O4828" s="123">
        <v>11361.360545028723</v>
      </c>
      <c r="P4828" s="53">
        <v>11816.59528157466</v>
      </c>
      <c r="Q4828" s="54">
        <v>11167.22978595426</v>
      </c>
      <c r="R4828" s="55">
        <v>0.98291307116739579</v>
      </c>
      <c r="S4828" s="121">
        <v>11832.76768697228</v>
      </c>
      <c r="T4828" s="54">
        <v>11078.462862199818</v>
      </c>
      <c r="U4828" s="55">
        <v>0.97510001714075611</v>
      </c>
    </row>
    <row r="4829" spans="1:21" ht="13" x14ac:dyDescent="0.3">
      <c r="A4829" s="44" t="s">
        <v>2491</v>
      </c>
      <c r="B4829" s="44" t="s">
        <v>8839</v>
      </c>
      <c r="C4829" s="98" t="s">
        <v>970</v>
      </c>
      <c r="D4829" s="98" t="s">
        <v>13130</v>
      </c>
      <c r="E4829" s="98" t="s">
        <v>222</v>
      </c>
      <c r="F4829" s="122">
        <v>1.0400686814525157</v>
      </c>
      <c r="G4829" s="122">
        <v>1.0414921382060907</v>
      </c>
      <c r="H4829" s="99">
        <v>6992.0833333333321</v>
      </c>
      <c r="I4829" s="53">
        <v>7272.2468931061103</v>
      </c>
      <c r="J4829" s="54">
        <v>6872.5560536704934</v>
      </c>
      <c r="K4829" s="55">
        <v>0.98290534108868288</v>
      </c>
      <c r="L4829" s="121">
        <v>7282.1998213485022</v>
      </c>
      <c r="M4829" s="54">
        <v>6817.9276158215916</v>
      </c>
      <c r="N4829" s="120">
        <v>0.9750924425226043</v>
      </c>
      <c r="O4829" s="123">
        <v>7050.6895864689814</v>
      </c>
      <c r="P4829" s="53">
        <v>7333.2014215297768</v>
      </c>
      <c r="Q4829" s="54">
        <v>6930.214955284202</v>
      </c>
      <c r="R4829" s="55">
        <v>0.98291307116739579</v>
      </c>
      <c r="S4829" s="121">
        <v>7343.2377732389969</v>
      </c>
      <c r="T4829" s="54">
        <v>6875.1275366200553</v>
      </c>
      <c r="U4829" s="55">
        <v>0.97510001714075623</v>
      </c>
    </row>
    <row r="4830" spans="1:21" ht="13" x14ac:dyDescent="0.3">
      <c r="A4830" s="44" t="s">
        <v>2490</v>
      </c>
      <c r="B4830" s="44" t="s">
        <v>8838</v>
      </c>
      <c r="C4830" s="98" t="s">
        <v>970</v>
      </c>
      <c r="D4830" s="98" t="s">
        <v>13130</v>
      </c>
      <c r="E4830" s="98" t="s">
        <v>222</v>
      </c>
      <c r="F4830" s="122">
        <v>1.0400686814525157</v>
      </c>
      <c r="G4830" s="122">
        <v>1.0414921382060907</v>
      </c>
      <c r="H4830" s="99">
        <v>6686.333333333333</v>
      </c>
      <c r="I4830" s="53">
        <v>6954.2458937520041</v>
      </c>
      <c r="J4830" s="54">
        <v>6572.0327456326286</v>
      </c>
      <c r="K4830" s="55">
        <v>0.98290534108868277</v>
      </c>
      <c r="L4830" s="121">
        <v>6963.7636000919902</v>
      </c>
      <c r="M4830" s="54">
        <v>6519.7931015203058</v>
      </c>
      <c r="N4830" s="120">
        <v>0.97509244252260419</v>
      </c>
      <c r="O4830" s="123">
        <v>6741.7499050584365</v>
      </c>
      <c r="P4830" s="53">
        <v>7011.8829344367514</v>
      </c>
      <c r="Q4830" s="54">
        <v>6626.5541042234863</v>
      </c>
      <c r="R4830" s="55">
        <v>0.98291307116739568</v>
      </c>
      <c r="S4830" s="121">
        <v>7021.4795238700199</v>
      </c>
      <c r="T4830" s="54">
        <v>6573.8804479811733</v>
      </c>
      <c r="U4830" s="55">
        <v>0.97510001714075623</v>
      </c>
    </row>
    <row r="4831" spans="1:21" ht="13" x14ac:dyDescent="0.3">
      <c r="A4831" s="44" t="s">
        <v>2489</v>
      </c>
      <c r="B4831" s="44" t="s">
        <v>8837</v>
      </c>
      <c r="C4831" s="98" t="s">
        <v>970</v>
      </c>
      <c r="D4831" s="98" t="s">
        <v>13130</v>
      </c>
      <c r="E4831" s="98" t="s">
        <v>222</v>
      </c>
      <c r="F4831" s="122">
        <v>1.0400686814525157</v>
      </c>
      <c r="G4831" s="122">
        <v>1.0414921382060907</v>
      </c>
      <c r="H4831" s="99">
        <v>6610.5</v>
      </c>
      <c r="I4831" s="53">
        <v>6875.3740187418553</v>
      </c>
      <c r="J4831" s="54">
        <v>6497.4957572667372</v>
      </c>
      <c r="K4831" s="55">
        <v>0.98290534108868277</v>
      </c>
      <c r="L4831" s="121">
        <v>6884.7837796113627</v>
      </c>
      <c r="M4831" s="54">
        <v>6445.8485912956758</v>
      </c>
      <c r="N4831" s="120">
        <v>0.9750924425226043</v>
      </c>
      <c r="O4831" s="123">
        <v>6671.9358709407161</v>
      </c>
      <c r="P4831" s="53">
        <v>6939.2715440250531</v>
      </c>
      <c r="Q4831" s="54">
        <v>6557.932977538253</v>
      </c>
      <c r="R4831" s="55">
        <v>0.98291307116739579</v>
      </c>
      <c r="S4831" s="121">
        <v>6948.7687561999619</v>
      </c>
      <c r="T4831" s="54">
        <v>6505.8047821163182</v>
      </c>
      <c r="U4831" s="55">
        <v>0.97510001714075611</v>
      </c>
    </row>
    <row r="4832" spans="1:21" ht="13" x14ac:dyDescent="0.3">
      <c r="A4832" s="44" t="s">
        <v>2488</v>
      </c>
      <c r="B4832" s="44" t="s">
        <v>8836</v>
      </c>
      <c r="C4832" s="98" t="s">
        <v>970</v>
      </c>
      <c r="D4832" s="98" t="s">
        <v>13130</v>
      </c>
      <c r="E4832" s="98" t="s">
        <v>222</v>
      </c>
      <c r="F4832" s="122">
        <v>1.0400686814525157</v>
      </c>
      <c r="G4832" s="122">
        <v>1.0414921382060907</v>
      </c>
      <c r="H4832" s="99">
        <v>7452.5</v>
      </c>
      <c r="I4832" s="53">
        <v>7751.1118485248735</v>
      </c>
      <c r="J4832" s="54">
        <v>7325.1020544634084</v>
      </c>
      <c r="K4832" s="55">
        <v>0.98290534108868277</v>
      </c>
      <c r="L4832" s="121">
        <v>7761.7201599808905</v>
      </c>
      <c r="M4832" s="54">
        <v>7266.8764278997078</v>
      </c>
      <c r="N4832" s="120">
        <v>0.97509244252260419</v>
      </c>
      <c r="O4832" s="123">
        <v>7518.2456928016245</v>
      </c>
      <c r="P4832" s="53">
        <v>7819.4918845482416</v>
      </c>
      <c r="Q4832" s="54">
        <v>7389.7819637026896</v>
      </c>
      <c r="R4832" s="55">
        <v>0.98291307116739579</v>
      </c>
      <c r="S4832" s="121">
        <v>7830.1937821546953</v>
      </c>
      <c r="T4832" s="54">
        <v>7331.0415039192803</v>
      </c>
      <c r="U4832" s="55">
        <v>0.97510001714075623</v>
      </c>
    </row>
    <row r="4833" spans="1:21" ht="13" x14ac:dyDescent="0.3">
      <c r="A4833" s="44" t="s">
        <v>2487</v>
      </c>
      <c r="B4833" s="44" t="s">
        <v>8835</v>
      </c>
      <c r="C4833" s="98" t="s">
        <v>970</v>
      </c>
      <c r="D4833" s="98" t="s">
        <v>13130</v>
      </c>
      <c r="E4833" s="98" t="s">
        <v>222</v>
      </c>
      <c r="F4833" s="122">
        <v>1.0400686814525157</v>
      </c>
      <c r="G4833" s="122">
        <v>1.0414921382060907</v>
      </c>
      <c r="H4833" s="99">
        <v>16298.833333333332</v>
      </c>
      <c r="I4833" s="53">
        <v>16951.906094214311</v>
      </c>
      <c r="J4833" s="54">
        <v>16020.210336847591</v>
      </c>
      <c r="K4833" s="55">
        <v>0.98290534108868277</v>
      </c>
      <c r="L4833" s="121">
        <v>16975.106778598038</v>
      </c>
      <c r="M4833" s="54">
        <v>15892.86920526884</v>
      </c>
      <c r="N4833" s="120">
        <v>0.97509244252260441</v>
      </c>
      <c r="O4833" s="123">
        <v>16440.104828663723</v>
      </c>
      <c r="P4833" s="53">
        <v>17098.838152089415</v>
      </c>
      <c r="Q4833" s="54">
        <v>16159.193927455792</v>
      </c>
      <c r="R4833" s="55">
        <v>0.98291307116739568</v>
      </c>
      <c r="S4833" s="121">
        <v>17122.239930337259</v>
      </c>
      <c r="T4833" s="54">
        <v>16030.746500225827</v>
      </c>
      <c r="U4833" s="55">
        <v>0.97510001714075634</v>
      </c>
    </row>
    <row r="4834" spans="1:21" ht="13" x14ac:dyDescent="0.3">
      <c r="A4834" s="44" t="s">
        <v>2486</v>
      </c>
      <c r="B4834" s="44" t="s">
        <v>8834</v>
      </c>
      <c r="C4834" s="98" t="s">
        <v>970</v>
      </c>
      <c r="D4834" s="98" t="s">
        <v>13130</v>
      </c>
      <c r="E4834" s="98" t="s">
        <v>222</v>
      </c>
      <c r="F4834" s="122">
        <v>1.0400686814525157</v>
      </c>
      <c r="G4834" s="122">
        <v>1.0414921382060907</v>
      </c>
      <c r="H4834" s="99">
        <v>14578.416666666668</v>
      </c>
      <c r="I4834" s="53">
        <v>15162.55460016538</v>
      </c>
      <c r="J4834" s="54">
        <v>14329.203606282937</v>
      </c>
      <c r="K4834" s="55">
        <v>0.98290534108868266</v>
      </c>
      <c r="L4834" s="121">
        <v>15183.306345825977</v>
      </c>
      <c r="M4834" s="54">
        <v>14215.303915612243</v>
      </c>
      <c r="N4834" s="120">
        <v>0.97509244252260419</v>
      </c>
      <c r="O4834" s="123">
        <v>14710.904640148809</v>
      </c>
      <c r="P4834" s="53">
        <v>15300.351192053267</v>
      </c>
      <c r="Q4834" s="54">
        <v>14459.540459499358</v>
      </c>
      <c r="R4834" s="55">
        <v>0.98291307116739568</v>
      </c>
      <c r="S4834" s="121">
        <v>15321.291528614483</v>
      </c>
      <c r="T4834" s="54">
        <v>14344.603366765134</v>
      </c>
      <c r="U4834" s="55">
        <v>0.97510001714075623</v>
      </c>
    </row>
    <row r="4835" spans="1:21" ht="13" x14ac:dyDescent="0.3">
      <c r="A4835" s="44" t="s">
        <v>2485</v>
      </c>
      <c r="B4835" s="44" t="s">
        <v>8833</v>
      </c>
      <c r="C4835" s="98" t="s">
        <v>970</v>
      </c>
      <c r="D4835" s="98" t="s">
        <v>13130</v>
      </c>
      <c r="E4835" s="98" t="s">
        <v>222</v>
      </c>
      <c r="F4835" s="122">
        <v>1.0400686814525157</v>
      </c>
      <c r="G4835" s="122">
        <v>1.0414921382060907</v>
      </c>
      <c r="H4835" s="99">
        <v>11482.5</v>
      </c>
      <c r="I4835" s="53">
        <v>11942.588634778513</v>
      </c>
      <c r="J4835" s="54">
        <v>11286.210579050799</v>
      </c>
      <c r="K4835" s="55">
        <v>0.98290534108868277</v>
      </c>
      <c r="L4835" s="121">
        <v>11958.933476951435</v>
      </c>
      <c r="M4835" s="54">
        <v>11196.498971265803</v>
      </c>
      <c r="N4835" s="120">
        <v>0.97509244252260419</v>
      </c>
      <c r="O4835" s="123">
        <v>11579.022489137045</v>
      </c>
      <c r="P4835" s="53">
        <v>12042.978652785794</v>
      </c>
      <c r="Q4835" s="54">
        <v>11381.172555914036</v>
      </c>
      <c r="R4835" s="55">
        <v>0.98291307116739568</v>
      </c>
      <c r="S4835" s="121">
        <v>12059.460890547751</v>
      </c>
      <c r="T4835" s="54">
        <v>11290.705027630735</v>
      </c>
      <c r="U4835" s="55">
        <v>0.97510001714075623</v>
      </c>
    </row>
    <row r="4836" spans="1:21" ht="13" x14ac:dyDescent="0.3">
      <c r="A4836" s="44" t="s">
        <v>2484</v>
      </c>
      <c r="B4836" s="44" t="s">
        <v>8832</v>
      </c>
      <c r="C4836" s="98" t="s">
        <v>970</v>
      </c>
      <c r="D4836" s="98" t="s">
        <v>13130</v>
      </c>
      <c r="E4836" s="98" t="s">
        <v>222</v>
      </c>
      <c r="F4836" s="122">
        <v>1.0400686814525157</v>
      </c>
      <c r="G4836" s="122">
        <v>1.0414921382060907</v>
      </c>
      <c r="H4836" s="99">
        <v>5115.5833333333339</v>
      </c>
      <c r="I4836" s="53">
        <v>5320.5580123604659</v>
      </c>
      <c r="J4836" s="54">
        <v>5028.1341811175816</v>
      </c>
      <c r="K4836" s="55">
        <v>0.98290534108868277</v>
      </c>
      <c r="L4836" s="121">
        <v>5327.8398240047745</v>
      </c>
      <c r="M4836" s="54">
        <v>4988.1666474279264</v>
      </c>
      <c r="N4836" s="120">
        <v>0.9750924425226043</v>
      </c>
      <c r="O4836" s="123">
        <v>5161.7892520408241</v>
      </c>
      <c r="P4836" s="53">
        <v>5368.6153413058673</v>
      </c>
      <c r="Q4836" s="54">
        <v>5073.590126442301</v>
      </c>
      <c r="R4836" s="55">
        <v>0.98291307116739579</v>
      </c>
      <c r="S4836" s="121">
        <v>5375.962925077215</v>
      </c>
      <c r="T4836" s="54">
        <v>5033.260788141979</v>
      </c>
      <c r="U4836" s="55">
        <v>0.97510001714075623</v>
      </c>
    </row>
    <row r="4837" spans="1:21" ht="13" x14ac:dyDescent="0.3">
      <c r="A4837" s="44" t="s">
        <v>2483</v>
      </c>
      <c r="B4837" s="44" t="s">
        <v>8831</v>
      </c>
      <c r="C4837" s="98" t="s">
        <v>970</v>
      </c>
      <c r="D4837" s="98" t="s">
        <v>13130</v>
      </c>
      <c r="E4837" s="98" t="s">
        <v>222</v>
      </c>
      <c r="F4837" s="122">
        <v>1.0400686814525157</v>
      </c>
      <c r="G4837" s="122">
        <v>1.0414921382060907</v>
      </c>
      <c r="H4837" s="99">
        <v>59357.583333333328</v>
      </c>
      <c r="I4837" s="53">
        <v>61735.963431707816</v>
      </c>
      <c r="J4837" s="54">
        <v>58342.885692449905</v>
      </c>
      <c r="K4837" s="55">
        <v>0.98290534108868277</v>
      </c>
      <c r="L4837" s="121">
        <v>61820.456384579535</v>
      </c>
      <c r="M4837" s="54">
        <v>57879.13091473902</v>
      </c>
      <c r="N4837" s="120">
        <v>0.9750924425226043</v>
      </c>
      <c r="O4837" s="123">
        <v>59890.668661448421</v>
      </c>
      <c r="P4837" s="53">
        <v>62290.408786022163</v>
      </c>
      <c r="Q4837" s="54">
        <v>58867.321068293168</v>
      </c>
      <c r="R4837" s="55">
        <v>0.98291307116739568</v>
      </c>
      <c r="S4837" s="121">
        <v>62375.66056280442</v>
      </c>
      <c r="T4837" s="54">
        <v>58399.392038349702</v>
      </c>
      <c r="U4837" s="55">
        <v>0.97510001714075611</v>
      </c>
    </row>
    <row r="4838" spans="1:21" ht="13" x14ac:dyDescent="0.3">
      <c r="A4838" s="44" t="s">
        <v>2482</v>
      </c>
      <c r="B4838" s="44" t="s">
        <v>8830</v>
      </c>
      <c r="C4838" s="98" t="s">
        <v>970</v>
      </c>
      <c r="D4838" s="98" t="s">
        <v>13130</v>
      </c>
      <c r="E4838" s="98" t="s">
        <v>222</v>
      </c>
      <c r="F4838" s="122">
        <v>1.0400686814525157</v>
      </c>
      <c r="G4838" s="122">
        <v>1.0414921382060907</v>
      </c>
      <c r="H4838" s="99">
        <v>14185.166666666668</v>
      </c>
      <c r="I4838" s="53">
        <v>14753.547591184179</v>
      </c>
      <c r="J4838" s="54">
        <v>13942.676080899813</v>
      </c>
      <c r="K4838" s="55">
        <v>0.98290534108868266</v>
      </c>
      <c r="L4838" s="121">
        <v>14773.739562476432</v>
      </c>
      <c r="M4838" s="54">
        <v>13831.848812590229</v>
      </c>
      <c r="N4838" s="120">
        <v>0.9750924425226043</v>
      </c>
      <c r="O4838" s="123">
        <v>14317.381575070342</v>
      </c>
      <c r="P4838" s="53">
        <v>14891.060176635952</v>
      </c>
      <c r="Q4838" s="54">
        <v>14072.741495027874</v>
      </c>
      <c r="R4838" s="55">
        <v>0.98291307116739568</v>
      </c>
      <c r="S4838" s="121">
        <v>14911.440350132496</v>
      </c>
      <c r="T4838" s="54">
        <v>13960.879019261838</v>
      </c>
      <c r="U4838" s="55">
        <v>0.97510001714075623</v>
      </c>
    </row>
    <row r="4839" spans="1:21" ht="13" x14ac:dyDescent="0.3">
      <c r="A4839" s="44" t="s">
        <v>2481</v>
      </c>
      <c r="B4839" s="44" t="s">
        <v>8829</v>
      </c>
      <c r="C4839" s="98" t="s">
        <v>970</v>
      </c>
      <c r="D4839" s="98" t="s">
        <v>13130</v>
      </c>
      <c r="E4839" s="98" t="s">
        <v>222</v>
      </c>
      <c r="F4839" s="122">
        <v>1.0400686814525157</v>
      </c>
      <c r="G4839" s="122">
        <v>1.0414921382060907</v>
      </c>
      <c r="H4839" s="99">
        <v>7502.083333333333</v>
      </c>
      <c r="I4839" s="53">
        <v>7802.6819206468936</v>
      </c>
      <c r="J4839" s="54">
        <v>7373.8377776257212</v>
      </c>
      <c r="K4839" s="55">
        <v>0.98290534108868266</v>
      </c>
      <c r="L4839" s="121">
        <v>7813.3608118336088</v>
      </c>
      <c r="M4839" s="54">
        <v>7315.2247615081196</v>
      </c>
      <c r="N4839" s="120">
        <v>0.97509244252260419</v>
      </c>
      <c r="O4839" s="123">
        <v>7568.1320401236135</v>
      </c>
      <c r="P4839" s="53">
        <v>7871.3771120299043</v>
      </c>
      <c r="Q4839" s="54">
        <v>7438.8159065582686</v>
      </c>
      <c r="R4839" s="55">
        <v>0.98291307116739568</v>
      </c>
      <c r="S4839" s="121">
        <v>7882.1500206943656</v>
      </c>
      <c r="T4839" s="54">
        <v>7379.6856820480425</v>
      </c>
      <c r="U4839" s="55">
        <v>0.97510001714075634</v>
      </c>
    </row>
    <row r="4840" spans="1:21" ht="13" x14ac:dyDescent="0.3">
      <c r="A4840" s="44" t="s">
        <v>2480</v>
      </c>
      <c r="B4840" s="44" t="s">
        <v>8828</v>
      </c>
      <c r="C4840" s="98" t="s">
        <v>970</v>
      </c>
      <c r="D4840" s="98" t="s">
        <v>13130</v>
      </c>
      <c r="E4840" s="98" t="s">
        <v>222</v>
      </c>
      <c r="F4840" s="122">
        <v>1.0400686814525157</v>
      </c>
      <c r="G4840" s="122">
        <v>1.0414921382060907</v>
      </c>
      <c r="H4840" s="99">
        <v>15598.916666666668</v>
      </c>
      <c r="I4840" s="53">
        <v>16223.944689587674</v>
      </c>
      <c r="J4840" s="54">
        <v>15332.25850686394</v>
      </c>
      <c r="K4840" s="55">
        <v>0.98290534108868277</v>
      </c>
      <c r="L4840" s="121">
        <v>16246.149072865292</v>
      </c>
      <c r="M4840" s="54">
        <v>15210.385753206561</v>
      </c>
      <c r="N4840" s="120">
        <v>0.9750924425226043</v>
      </c>
      <c r="O4840" s="123">
        <v>15732.149417128454</v>
      </c>
      <c r="P4840" s="53">
        <v>16362.515900686754</v>
      </c>
      <c r="Q4840" s="54">
        <v>15463.335299654082</v>
      </c>
      <c r="R4840" s="55">
        <v>0.98291307116739557</v>
      </c>
      <c r="S4840" s="121">
        <v>16384.909935022817</v>
      </c>
      <c r="T4840" s="54">
        <v>15340.419166302894</v>
      </c>
      <c r="U4840" s="55">
        <v>0.97510001714075623</v>
      </c>
    </row>
    <row r="4841" spans="1:21" ht="13" x14ac:dyDescent="0.3">
      <c r="A4841" s="44" t="s">
        <v>2479</v>
      </c>
      <c r="B4841" s="44" t="s">
        <v>8827</v>
      </c>
      <c r="C4841" s="98" t="s">
        <v>970</v>
      </c>
      <c r="D4841" s="98" t="s">
        <v>13130</v>
      </c>
      <c r="E4841" s="98" t="s">
        <v>222</v>
      </c>
      <c r="F4841" s="122">
        <v>1.0400686814525157</v>
      </c>
      <c r="G4841" s="122">
        <v>1.0414921382060907</v>
      </c>
      <c r="H4841" s="99">
        <v>13546.916666666668</v>
      </c>
      <c r="I4841" s="53">
        <v>14089.723755247111</v>
      </c>
      <c r="J4841" s="54">
        <v>13315.336746949963</v>
      </c>
      <c r="K4841" s="55">
        <v>0.98290534108868277</v>
      </c>
      <c r="L4841" s="121">
        <v>14109.007205266395</v>
      </c>
      <c r="M4841" s="54">
        <v>13209.496061150177</v>
      </c>
      <c r="N4841" s="120">
        <v>0.9750924425226043</v>
      </c>
      <c r="O4841" s="123">
        <v>13659.983447062707</v>
      </c>
      <c r="P4841" s="53">
        <v>14207.320972449699</v>
      </c>
      <c r="Q4841" s="54">
        <v>13426.576282048192</v>
      </c>
      <c r="R4841" s="55">
        <v>0.98291307116739568</v>
      </c>
      <c r="S4841" s="121">
        <v>14226.765368141143</v>
      </c>
      <c r="T4841" s="54">
        <v>13319.850093373292</v>
      </c>
      <c r="U4841" s="55">
        <v>0.97510001714075623</v>
      </c>
    </row>
    <row r="4842" spans="1:21" ht="13" x14ac:dyDescent="0.3">
      <c r="A4842" s="44" t="s">
        <v>2478</v>
      </c>
      <c r="B4842" s="44" t="s">
        <v>8826</v>
      </c>
      <c r="C4842" s="98" t="s">
        <v>970</v>
      </c>
      <c r="D4842" s="98" t="s">
        <v>13130</v>
      </c>
      <c r="E4842" s="98" t="s">
        <v>222</v>
      </c>
      <c r="F4842" s="122">
        <v>1.0400686814525157</v>
      </c>
      <c r="G4842" s="122">
        <v>1.0414921382060907</v>
      </c>
      <c r="H4842" s="99">
        <v>8024.166666666667</v>
      </c>
      <c r="I4842" s="53">
        <v>8345.6844447552285</v>
      </c>
      <c r="J4842" s="54">
        <v>7886.9962744524382</v>
      </c>
      <c r="K4842" s="55">
        <v>0.98290534108868266</v>
      </c>
      <c r="L4842" s="121">
        <v>8357.1064989887054</v>
      </c>
      <c r="M4842" s="54">
        <v>7824.3042742084635</v>
      </c>
      <c r="N4842" s="120">
        <v>0.97509244252260419</v>
      </c>
      <c r="O4842" s="123">
        <v>8101.00344766329</v>
      </c>
      <c r="P4842" s="53">
        <v>8425.5999742534423</v>
      </c>
      <c r="Q4842" s="54">
        <v>7962.582178280386</v>
      </c>
      <c r="R4842" s="55">
        <v>0.98291307116739579</v>
      </c>
      <c r="S4842" s="121">
        <v>8437.1314023217528</v>
      </c>
      <c r="T4842" s="54">
        <v>7899.2886006737999</v>
      </c>
      <c r="U4842" s="55">
        <v>0.97510001714075634</v>
      </c>
    </row>
    <row r="4843" spans="1:21" ht="13" x14ac:dyDescent="0.3">
      <c r="A4843" s="44" t="s">
        <v>2477</v>
      </c>
      <c r="B4843" s="44" t="s">
        <v>8825</v>
      </c>
      <c r="C4843" s="98" t="s">
        <v>970</v>
      </c>
      <c r="D4843" s="98" t="s">
        <v>13130</v>
      </c>
      <c r="E4843" s="98" t="s">
        <v>222</v>
      </c>
      <c r="F4843" s="122">
        <v>1.0400686814525157</v>
      </c>
      <c r="G4843" s="122">
        <v>1.0414921382060907</v>
      </c>
      <c r="H4843" s="99">
        <v>8022.583333333333</v>
      </c>
      <c r="I4843" s="53">
        <v>8344.037669342928</v>
      </c>
      <c r="J4843" s="54">
        <v>7885.4400076623806</v>
      </c>
      <c r="K4843" s="55">
        <v>0.98290534108868266</v>
      </c>
      <c r="L4843" s="121">
        <v>8355.457469769879</v>
      </c>
      <c r="M4843" s="54">
        <v>7822.7603778411358</v>
      </c>
      <c r="N4843" s="120">
        <v>0.97509244252260419</v>
      </c>
      <c r="O4843" s="123">
        <v>8095.0369284242297</v>
      </c>
      <c r="P4843" s="53">
        <v>8419.3943844556125</v>
      </c>
      <c r="Q4843" s="54">
        <v>7956.717608530942</v>
      </c>
      <c r="R4843" s="55">
        <v>0.98291307116739579</v>
      </c>
      <c r="S4843" s="121">
        <v>8430.9173194418163</v>
      </c>
      <c r="T4843" s="54">
        <v>7893.470647661522</v>
      </c>
      <c r="U4843" s="55">
        <v>0.97510001714075634</v>
      </c>
    </row>
    <row r="4844" spans="1:21" ht="13" x14ac:dyDescent="0.3">
      <c r="A4844" s="44" t="s">
        <v>2476</v>
      </c>
      <c r="B4844" s="44" t="s">
        <v>13432</v>
      </c>
      <c r="C4844" s="98" t="s">
        <v>970</v>
      </c>
      <c r="D4844" s="98" t="s">
        <v>13130</v>
      </c>
      <c r="E4844" s="98" t="s">
        <v>222</v>
      </c>
      <c r="F4844" s="122">
        <v>1.0400686814525157</v>
      </c>
      <c r="G4844" s="122">
        <v>1.0414921382060907</v>
      </c>
      <c r="H4844" s="99">
        <v>9079</v>
      </c>
      <c r="I4844" s="53">
        <v>9442.7835589073911</v>
      </c>
      <c r="J4844" s="54">
        <v>8923.7975917441508</v>
      </c>
      <c r="K4844" s="55">
        <v>0.98290534108868277</v>
      </c>
      <c r="L4844" s="121">
        <v>9455.7071227730976</v>
      </c>
      <c r="M4844" s="54">
        <v>8852.8642856627248</v>
      </c>
      <c r="N4844" s="120">
        <v>0.9750924425226043</v>
      </c>
      <c r="O4844" s="123">
        <v>9158.5231245840969</v>
      </c>
      <c r="P4844" s="53">
        <v>9525.4930702385554</v>
      </c>
      <c r="Q4844" s="54">
        <v>9002.032091742567</v>
      </c>
      <c r="R4844" s="55">
        <v>0.98291307116739568</v>
      </c>
      <c r="S4844" s="121">
        <v>9538.5298318330169</v>
      </c>
      <c r="T4844" s="54">
        <v>8930.4760557659647</v>
      </c>
      <c r="U4844" s="55">
        <v>0.97510001714075623</v>
      </c>
    </row>
    <row r="4845" spans="1:21" ht="13" x14ac:dyDescent="0.3">
      <c r="A4845" s="44" t="s">
        <v>2475</v>
      </c>
      <c r="B4845" s="44" t="s">
        <v>8824</v>
      </c>
      <c r="C4845" s="98" t="s">
        <v>970</v>
      </c>
      <c r="D4845" s="98" t="s">
        <v>13130</v>
      </c>
      <c r="E4845" s="98" t="s">
        <v>222</v>
      </c>
      <c r="F4845" s="122">
        <v>1.0400686814525157</v>
      </c>
      <c r="G4845" s="122">
        <v>1.0414921382060907</v>
      </c>
      <c r="H4845" s="99">
        <v>9516.3333333333339</v>
      </c>
      <c r="I4845" s="53">
        <v>9897.6402622626247</v>
      </c>
      <c r="J4845" s="54">
        <v>9353.6548609136025</v>
      </c>
      <c r="K4845" s="55">
        <v>0.98290534108868277</v>
      </c>
      <c r="L4845" s="121">
        <v>9911.1863512152286</v>
      </c>
      <c r="M4845" s="54">
        <v>9279.3047138592774</v>
      </c>
      <c r="N4845" s="120">
        <v>0.9750924425226043</v>
      </c>
      <c r="O4845" s="123">
        <v>9604.7097326034364</v>
      </c>
      <c r="P4845" s="53">
        <v>9989.5577873230013</v>
      </c>
      <c r="Q4845" s="54">
        <v>9440.5947409446198</v>
      </c>
      <c r="R4845" s="55">
        <v>0.98291307116739568</v>
      </c>
      <c r="S4845" s="121">
        <v>10003.229676258003</v>
      </c>
      <c r="T4845" s="54">
        <v>9365.5526248935985</v>
      </c>
      <c r="U4845" s="55">
        <v>0.97510001714075623</v>
      </c>
    </row>
    <row r="4846" spans="1:21" ht="13" x14ac:dyDescent="0.3">
      <c r="A4846" s="44" t="s">
        <v>2474</v>
      </c>
      <c r="B4846" s="44" t="s">
        <v>8823</v>
      </c>
      <c r="C4846" s="98" t="s">
        <v>970</v>
      </c>
      <c r="D4846" s="98" t="s">
        <v>13130</v>
      </c>
      <c r="E4846" s="98" t="s">
        <v>222</v>
      </c>
      <c r="F4846" s="122">
        <v>1.0400686814525157</v>
      </c>
      <c r="G4846" s="122">
        <v>1.0414921382060907</v>
      </c>
      <c r="H4846" s="99">
        <v>10613.25</v>
      </c>
      <c r="I4846" s="53">
        <v>11038.508933425912</v>
      </c>
      <c r="J4846" s="54">
        <v>10431.820111309462</v>
      </c>
      <c r="K4846" s="55">
        <v>0.98290534108868277</v>
      </c>
      <c r="L4846" s="121">
        <v>11053.616435815791</v>
      </c>
      <c r="M4846" s="54">
        <v>10348.899865603029</v>
      </c>
      <c r="N4846" s="120">
        <v>0.97509244252260419</v>
      </c>
      <c r="O4846" s="123">
        <v>10703.229284513898</v>
      </c>
      <c r="P4846" s="53">
        <v>11132.093569228324</v>
      </c>
      <c r="Q4846" s="54">
        <v>10520.343967450362</v>
      </c>
      <c r="R4846" s="55">
        <v>0.98291307116739568</v>
      </c>
      <c r="S4846" s="121">
        <v>11147.329153238426</v>
      </c>
      <c r="T4846" s="54">
        <v>10436.719058790946</v>
      </c>
      <c r="U4846" s="55">
        <v>0.97510001714075623</v>
      </c>
    </row>
    <row r="4847" spans="1:21" ht="13" x14ac:dyDescent="0.3">
      <c r="A4847" s="44" t="s">
        <v>2473</v>
      </c>
      <c r="B4847" s="44" t="s">
        <v>8822</v>
      </c>
      <c r="C4847" s="98" t="s">
        <v>970</v>
      </c>
      <c r="D4847" s="98" t="s">
        <v>13130</v>
      </c>
      <c r="E4847" s="98" t="s">
        <v>222</v>
      </c>
      <c r="F4847" s="122">
        <v>1.0400686814525157</v>
      </c>
      <c r="G4847" s="122">
        <v>1.0414921382060907</v>
      </c>
      <c r="H4847" s="99">
        <v>10410.833333333334</v>
      </c>
      <c r="I4847" s="53">
        <v>10827.981697821901</v>
      </c>
      <c r="J4847" s="54">
        <v>10232.863688517429</v>
      </c>
      <c r="K4847" s="55">
        <v>0.98290534108868277</v>
      </c>
      <c r="L4847" s="121">
        <v>10842.801068840576</v>
      </c>
      <c r="M4847" s="54">
        <v>10151.524903695747</v>
      </c>
      <c r="N4847" s="120">
        <v>0.9750924425226043</v>
      </c>
      <c r="O4847" s="123">
        <v>10500.701623875066</v>
      </c>
      <c r="P4847" s="53">
        <v>10921.45089227003</v>
      </c>
      <c r="Q4847" s="54">
        <v>10321.2768825355</v>
      </c>
      <c r="R4847" s="55">
        <v>0.98291307116739568</v>
      </c>
      <c r="S4847" s="121">
        <v>10936.39818691381</v>
      </c>
      <c r="T4847" s="54">
        <v>10239.234333430542</v>
      </c>
      <c r="U4847" s="55">
        <v>0.97510001714075611</v>
      </c>
    </row>
    <row r="4848" spans="1:21" ht="13" x14ac:dyDescent="0.3">
      <c r="A4848" s="44" t="s">
        <v>2472</v>
      </c>
      <c r="B4848" s="44" t="s">
        <v>8821</v>
      </c>
      <c r="C4848" s="98" t="s">
        <v>970</v>
      </c>
      <c r="D4848" s="98" t="s">
        <v>13130</v>
      </c>
      <c r="E4848" s="98" t="s">
        <v>222</v>
      </c>
      <c r="F4848" s="122">
        <v>1.0400686814525157</v>
      </c>
      <c r="G4848" s="122">
        <v>1.0414921382060907</v>
      </c>
      <c r="H4848" s="99">
        <v>9350.25</v>
      </c>
      <c r="I4848" s="53">
        <v>9724.9021887513845</v>
      </c>
      <c r="J4848" s="54">
        <v>9190.4106655144551</v>
      </c>
      <c r="K4848" s="55">
        <v>0.98290534108868266</v>
      </c>
      <c r="L4848" s="121">
        <v>9738.211865261499</v>
      </c>
      <c r="M4848" s="54">
        <v>9117.3581106969796</v>
      </c>
      <c r="N4848" s="120">
        <v>0.97509244252260419</v>
      </c>
      <c r="O4848" s="123">
        <v>9436.5835755689986</v>
      </c>
      <c r="P4848" s="53">
        <v>9814.6950368585149</v>
      </c>
      <c r="Q4848" s="54">
        <v>9275.3413435903294</v>
      </c>
      <c r="R4848" s="55">
        <v>0.98291307116739579</v>
      </c>
      <c r="S4848" s="121">
        <v>9828.1276054798327</v>
      </c>
      <c r="T4848" s="54">
        <v>9201.6128062875086</v>
      </c>
      <c r="U4848" s="55">
        <v>0.97510001714075611</v>
      </c>
    </row>
    <row r="4849" spans="1:21" ht="13" x14ac:dyDescent="0.3">
      <c r="A4849" s="44" t="s">
        <v>2471</v>
      </c>
      <c r="B4849" s="44" t="s">
        <v>8820</v>
      </c>
      <c r="C4849" s="98" t="s">
        <v>970</v>
      </c>
      <c r="D4849" s="98" t="s">
        <v>13130</v>
      </c>
      <c r="E4849" s="98" t="s">
        <v>222</v>
      </c>
      <c r="F4849" s="122">
        <v>1.0400686814525157</v>
      </c>
      <c r="G4849" s="122">
        <v>1.0414921382060907</v>
      </c>
      <c r="H4849" s="99">
        <v>5373.0833333333339</v>
      </c>
      <c r="I4849" s="53">
        <v>5588.3756978344891</v>
      </c>
      <c r="J4849" s="54">
        <v>5281.2323064479169</v>
      </c>
      <c r="K4849" s="55">
        <v>0.98290534108868277</v>
      </c>
      <c r="L4849" s="121">
        <v>5596.0240495928429</v>
      </c>
      <c r="M4849" s="54">
        <v>5239.2529513774971</v>
      </c>
      <c r="N4849" s="120">
        <v>0.9750924425226043</v>
      </c>
      <c r="O4849" s="123">
        <v>5419.6298105500382</v>
      </c>
      <c r="P4849" s="53">
        <v>5636.7872310195262</v>
      </c>
      <c r="Q4849" s="54">
        <v>5327.0249816781097</v>
      </c>
      <c r="R4849" s="55">
        <v>0.98291307116739579</v>
      </c>
      <c r="S4849" s="121">
        <v>5644.5018396752293</v>
      </c>
      <c r="T4849" s="54">
        <v>5284.681121163896</v>
      </c>
      <c r="U4849" s="55">
        <v>0.97510001714075634</v>
      </c>
    </row>
    <row r="4850" spans="1:21" ht="13" x14ac:dyDescent="0.3">
      <c r="A4850" s="44" t="s">
        <v>2470</v>
      </c>
      <c r="B4850" s="44" t="s">
        <v>8819</v>
      </c>
      <c r="C4850" s="98" t="s">
        <v>970</v>
      </c>
      <c r="D4850" s="98" t="s">
        <v>13130</v>
      </c>
      <c r="E4850" s="98" t="s">
        <v>222</v>
      </c>
      <c r="F4850" s="122">
        <v>1.0400686814525157</v>
      </c>
      <c r="G4850" s="122">
        <v>1.0414921382060907</v>
      </c>
      <c r="H4850" s="99">
        <v>6196.416666666667</v>
      </c>
      <c r="I4850" s="53">
        <v>6444.698912230393</v>
      </c>
      <c r="J4850" s="54">
        <v>6090.4910372775985</v>
      </c>
      <c r="K4850" s="55">
        <v>0.98290534108868266</v>
      </c>
      <c r="L4850" s="121">
        <v>6453.5192433825241</v>
      </c>
      <c r="M4850" s="54">
        <v>6042.0790623877738</v>
      </c>
      <c r="N4850" s="120">
        <v>0.97509244252260419</v>
      </c>
      <c r="O4850" s="123">
        <v>6248.5937374712867</v>
      </c>
      <c r="P4850" s="53">
        <v>6498.9666494642088</v>
      </c>
      <c r="Q4850" s="54">
        <v>6141.8244609752583</v>
      </c>
      <c r="R4850" s="55">
        <v>0.98291307116739579</v>
      </c>
      <c r="S4850" s="121">
        <v>6507.8612524201581</v>
      </c>
      <c r="T4850" s="54">
        <v>6093.0038605138734</v>
      </c>
      <c r="U4850" s="55">
        <v>0.97510001714075623</v>
      </c>
    </row>
    <row r="4851" spans="1:21" ht="13" x14ac:dyDescent="0.3">
      <c r="A4851" s="44" t="s">
        <v>2469</v>
      </c>
      <c r="B4851" s="44" t="s">
        <v>8818</v>
      </c>
      <c r="C4851" s="98" t="s">
        <v>970</v>
      </c>
      <c r="D4851" s="98" t="s">
        <v>13130</v>
      </c>
      <c r="E4851" s="98" t="s">
        <v>222</v>
      </c>
      <c r="F4851" s="122">
        <v>1.0400686814525157</v>
      </c>
      <c r="G4851" s="122">
        <v>1.0414921382060907</v>
      </c>
      <c r="H4851" s="99">
        <v>10561.666666666668</v>
      </c>
      <c r="I4851" s="53">
        <v>10984.858723940988</v>
      </c>
      <c r="J4851" s="54">
        <v>10381.118577464971</v>
      </c>
      <c r="K4851" s="55">
        <v>0.98290534108868266</v>
      </c>
      <c r="L4851" s="121">
        <v>10999.892799686662</v>
      </c>
      <c r="M4851" s="54">
        <v>10298.601347109574</v>
      </c>
      <c r="N4851" s="120">
        <v>0.9750924425226043</v>
      </c>
      <c r="O4851" s="123">
        <v>10652.942085554303</v>
      </c>
      <c r="P4851" s="53">
        <v>11079.791428512477</v>
      </c>
      <c r="Q4851" s="54">
        <v>10470.916022280582</v>
      </c>
      <c r="R4851" s="55">
        <v>0.98291307116739579</v>
      </c>
      <c r="S4851" s="121">
        <v>11094.955430869602</v>
      </c>
      <c r="T4851" s="54">
        <v>10387.684010223486</v>
      </c>
      <c r="U4851" s="55">
        <v>0.97510001714075634</v>
      </c>
    </row>
    <row r="4852" spans="1:21" ht="13" x14ac:dyDescent="0.3">
      <c r="A4852" s="44" t="s">
        <v>2468</v>
      </c>
      <c r="B4852" s="44" t="s">
        <v>8817</v>
      </c>
      <c r="C4852" s="98" t="s">
        <v>970</v>
      </c>
      <c r="D4852" s="98" t="s">
        <v>13130</v>
      </c>
      <c r="E4852" s="98" t="s">
        <v>222</v>
      </c>
      <c r="F4852" s="122">
        <v>1.0400686814525157</v>
      </c>
      <c r="G4852" s="122">
        <v>1.0414921382060907</v>
      </c>
      <c r="H4852" s="99">
        <v>11305.583333333334</v>
      </c>
      <c r="I4852" s="53">
        <v>11758.583150551538</v>
      </c>
      <c r="J4852" s="54">
        <v>11112.318242456528</v>
      </c>
      <c r="K4852" s="55">
        <v>0.98290534108868277</v>
      </c>
      <c r="L4852" s="121">
        <v>11774.676159500475</v>
      </c>
      <c r="M4852" s="54">
        <v>11023.988866642847</v>
      </c>
      <c r="N4852" s="120">
        <v>0.9750924425226043</v>
      </c>
      <c r="O4852" s="123">
        <v>11401.390764757864</v>
      </c>
      <c r="P4852" s="53">
        <v>11858.2294594266</v>
      </c>
      <c r="Q4852" s="54">
        <v>11206.576012167734</v>
      </c>
      <c r="R4852" s="55">
        <v>0.98291307116739568</v>
      </c>
      <c r="S4852" s="121">
        <v>11874.458846110843</v>
      </c>
      <c r="T4852" s="54">
        <v>11117.496330143853</v>
      </c>
      <c r="U4852" s="55">
        <v>0.97510001714075623</v>
      </c>
    </row>
    <row r="4853" spans="1:21" ht="13" x14ac:dyDescent="0.3">
      <c r="A4853" s="44" t="s">
        <v>2467</v>
      </c>
      <c r="B4853" s="44" t="s">
        <v>8816</v>
      </c>
      <c r="C4853" s="98" t="s">
        <v>970</v>
      </c>
      <c r="D4853" s="98" t="s">
        <v>13130</v>
      </c>
      <c r="E4853" s="98" t="s">
        <v>222</v>
      </c>
      <c r="F4853" s="122">
        <v>1.0400686814525157</v>
      </c>
      <c r="G4853" s="122">
        <v>1.0414921382060907</v>
      </c>
      <c r="H4853" s="99">
        <v>17665.5</v>
      </c>
      <c r="I4853" s="53">
        <v>18373.333292199415</v>
      </c>
      <c r="J4853" s="54">
        <v>17363.514303002125</v>
      </c>
      <c r="K4853" s="55">
        <v>0.98290534108868266</v>
      </c>
      <c r="L4853" s="121">
        <v>18398.479367479693</v>
      </c>
      <c r="M4853" s="54">
        <v>17225.495543383066</v>
      </c>
      <c r="N4853" s="120">
        <v>0.9750924425226043</v>
      </c>
      <c r="O4853" s="123">
        <v>17823.380797603953</v>
      </c>
      <c r="P4853" s="53">
        <v>18537.540165190032</v>
      </c>
      <c r="Q4853" s="54">
        <v>17518.83395835889</v>
      </c>
      <c r="R4853" s="55">
        <v>0.98291307116739579</v>
      </c>
      <c r="S4853" s="121">
        <v>18562.910976957919</v>
      </c>
      <c r="T4853" s="54">
        <v>17379.578921249842</v>
      </c>
      <c r="U4853" s="55">
        <v>0.97510001714075634</v>
      </c>
    </row>
    <row r="4854" spans="1:21" ht="13" x14ac:dyDescent="0.3">
      <c r="A4854" s="44" t="s">
        <v>2466</v>
      </c>
      <c r="B4854" s="44" t="s">
        <v>8815</v>
      </c>
      <c r="C4854" s="98" t="s">
        <v>970</v>
      </c>
      <c r="D4854" s="98" t="s">
        <v>13130</v>
      </c>
      <c r="E4854" s="98" t="s">
        <v>222</v>
      </c>
      <c r="F4854" s="122">
        <v>1.0400686814525157</v>
      </c>
      <c r="G4854" s="122">
        <v>1.0414921382060907</v>
      </c>
      <c r="H4854" s="99">
        <v>2478.4166666666665</v>
      </c>
      <c r="I4854" s="53">
        <v>2577.7235545899389</v>
      </c>
      <c r="J4854" s="54">
        <v>2436.0489791098757</v>
      </c>
      <c r="K4854" s="55">
        <v>0.98290534108868266</v>
      </c>
      <c r="L4854" s="121">
        <v>2581.2514735322784</v>
      </c>
      <c r="M4854" s="54">
        <v>2416.685361088731</v>
      </c>
      <c r="N4854" s="120">
        <v>0.9750924425226043</v>
      </c>
      <c r="O4854" s="123">
        <v>2499.1521287877958</v>
      </c>
      <c r="P4854" s="53">
        <v>2599.2898593375708</v>
      </c>
      <c r="Q4854" s="54">
        <v>2456.4492942213474</v>
      </c>
      <c r="R4854" s="55">
        <v>0.98291307116739579</v>
      </c>
      <c r="S4854" s="121">
        <v>2602.8472943135048</v>
      </c>
      <c r="T4854" s="54">
        <v>2436.9232836183373</v>
      </c>
      <c r="U4854" s="55">
        <v>0.97510001714075634</v>
      </c>
    </row>
    <row r="4855" spans="1:21" ht="13" x14ac:dyDescent="0.3">
      <c r="A4855" s="44" t="s">
        <v>2465</v>
      </c>
      <c r="B4855" s="44" t="s">
        <v>8814</v>
      </c>
      <c r="C4855" s="98" t="s">
        <v>970</v>
      </c>
      <c r="D4855" s="98" t="s">
        <v>13130</v>
      </c>
      <c r="E4855" s="98" t="s">
        <v>222</v>
      </c>
      <c r="F4855" s="122">
        <v>1.0400686814525157</v>
      </c>
      <c r="G4855" s="122">
        <v>1.0414921382060907</v>
      </c>
      <c r="H4855" s="99">
        <v>2145.583333333333</v>
      </c>
      <c r="I4855" s="53">
        <v>2231.5540284464932</v>
      </c>
      <c r="J4855" s="54">
        <v>2108.9053180841925</v>
      </c>
      <c r="K4855" s="55">
        <v>0.98290534108868266</v>
      </c>
      <c r="L4855" s="121">
        <v>2234.6081735326843</v>
      </c>
      <c r="M4855" s="54">
        <v>2092.1420931357907</v>
      </c>
      <c r="N4855" s="120">
        <v>0.9750924425226043</v>
      </c>
      <c r="O4855" s="123">
        <v>2164.9157592723041</v>
      </c>
      <c r="P4855" s="53">
        <v>2251.6610792021174</v>
      </c>
      <c r="Q4855" s="54">
        <v>2127.923997765035</v>
      </c>
      <c r="R4855" s="55">
        <v>0.98291307116739579</v>
      </c>
      <c r="S4855" s="121">
        <v>2254.7427431605743</v>
      </c>
      <c r="T4855" s="54">
        <v>2111.0093939747171</v>
      </c>
      <c r="U4855" s="55">
        <v>0.97510001714075634</v>
      </c>
    </row>
    <row r="4856" spans="1:21" ht="13" x14ac:dyDescent="0.3">
      <c r="A4856" s="44" t="s">
        <v>2464</v>
      </c>
      <c r="B4856" s="44" t="s">
        <v>8813</v>
      </c>
      <c r="C4856" s="98" t="s">
        <v>970</v>
      </c>
      <c r="D4856" s="98" t="s">
        <v>13130</v>
      </c>
      <c r="E4856" s="98" t="s">
        <v>222</v>
      </c>
      <c r="F4856" s="122">
        <v>1.0400686814525157</v>
      </c>
      <c r="G4856" s="122">
        <v>1.0414921382060907</v>
      </c>
      <c r="H4856" s="99">
        <v>5295.4166666666661</v>
      </c>
      <c r="I4856" s="53">
        <v>5507.5970302416754</v>
      </c>
      <c r="J4856" s="54">
        <v>5204.8933249566944</v>
      </c>
      <c r="K4856" s="55">
        <v>0.98290534108868266</v>
      </c>
      <c r="L4856" s="121">
        <v>5515.1348268588354</v>
      </c>
      <c r="M4856" s="54">
        <v>5163.5207716749064</v>
      </c>
      <c r="N4856" s="120">
        <v>0.97509244252260419</v>
      </c>
      <c r="O4856" s="123">
        <v>5340.8477178903886</v>
      </c>
      <c r="P4856" s="53">
        <v>5554.8484437849338</v>
      </c>
      <c r="Q4856" s="54">
        <v>5249.5890330290185</v>
      </c>
      <c r="R4856" s="55">
        <v>0.98291307116739568</v>
      </c>
      <c r="S4856" s="121">
        <v>5562.4509095387803</v>
      </c>
      <c r="T4856" s="54">
        <v>5207.8607012610864</v>
      </c>
      <c r="U4856" s="55">
        <v>0.97510001714075623</v>
      </c>
    </row>
    <row r="4857" spans="1:21" ht="13" x14ac:dyDescent="0.3">
      <c r="A4857" s="44" t="s">
        <v>2463</v>
      </c>
      <c r="B4857" s="44" t="s">
        <v>8812</v>
      </c>
      <c r="C4857" s="98" t="s">
        <v>970</v>
      </c>
      <c r="D4857" s="98" t="s">
        <v>13130</v>
      </c>
      <c r="E4857" s="98" t="s">
        <v>222</v>
      </c>
      <c r="F4857" s="122">
        <v>1.0400686814525157</v>
      </c>
      <c r="G4857" s="122">
        <v>1.0414921382060907</v>
      </c>
      <c r="H4857" s="99">
        <v>5016.9166666666661</v>
      </c>
      <c r="I4857" s="53">
        <v>5217.9379024571499</v>
      </c>
      <c r="J4857" s="54">
        <v>4931.1541874634968</v>
      </c>
      <c r="K4857" s="55">
        <v>0.98290534108868277</v>
      </c>
      <c r="L4857" s="121">
        <v>5225.0792663684388</v>
      </c>
      <c r="M4857" s="54">
        <v>4891.9575264323612</v>
      </c>
      <c r="N4857" s="120">
        <v>0.97509244252260419</v>
      </c>
      <c r="O4857" s="123">
        <v>5061.282282358774</v>
      </c>
      <c r="P4857" s="53">
        <v>5264.0811898718694</v>
      </c>
      <c r="Q4857" s="54">
        <v>4974.8005121983888</v>
      </c>
      <c r="R4857" s="55">
        <v>0.98291307116739579</v>
      </c>
      <c r="S4857" s="121">
        <v>5271.285706318442</v>
      </c>
      <c r="T4857" s="54">
        <v>4935.2564402822463</v>
      </c>
      <c r="U4857" s="55">
        <v>0.97510001714075623</v>
      </c>
    </row>
    <row r="4858" spans="1:21" ht="13" x14ac:dyDescent="0.3">
      <c r="A4858" s="44" t="s">
        <v>2462</v>
      </c>
      <c r="B4858" s="44" t="s">
        <v>8811</v>
      </c>
      <c r="C4858" s="98" t="s">
        <v>970</v>
      </c>
      <c r="D4858" s="98" t="s">
        <v>13130</v>
      </c>
      <c r="E4858" s="98" t="s">
        <v>222</v>
      </c>
      <c r="F4858" s="122">
        <v>1.0400686814525157</v>
      </c>
      <c r="G4858" s="122">
        <v>1.0414921382060907</v>
      </c>
      <c r="H4858" s="99">
        <v>3366.666666666667</v>
      </c>
      <c r="I4858" s="53">
        <v>3501.5645608901368</v>
      </c>
      <c r="J4858" s="54">
        <v>3309.1146483318989</v>
      </c>
      <c r="K4858" s="55">
        <v>0.98290534108868277</v>
      </c>
      <c r="L4858" s="121">
        <v>3506.3568652938388</v>
      </c>
      <c r="M4858" s="54">
        <v>3282.8112231594346</v>
      </c>
      <c r="N4858" s="120">
        <v>0.9750924425226043</v>
      </c>
      <c r="O4858" s="123">
        <v>3393.8882736692112</v>
      </c>
      <c r="P4858" s="53">
        <v>3529.8769017922914</v>
      </c>
      <c r="Q4858" s="54">
        <v>3335.8971462712152</v>
      </c>
      <c r="R4858" s="55">
        <v>0.98291307116739568</v>
      </c>
      <c r="S4858" s="121">
        <v>3534.7079549763243</v>
      </c>
      <c r="T4858" s="54">
        <v>3309.3805138286593</v>
      </c>
      <c r="U4858" s="55">
        <v>0.97510001714075623</v>
      </c>
    </row>
    <row r="4859" spans="1:21" ht="13" x14ac:dyDescent="0.3">
      <c r="A4859" s="44" t="s">
        <v>2461</v>
      </c>
      <c r="B4859" s="44" t="s">
        <v>8810</v>
      </c>
      <c r="C4859" s="98" t="s">
        <v>970</v>
      </c>
      <c r="D4859" s="98" t="s">
        <v>13130</v>
      </c>
      <c r="E4859" s="98" t="s">
        <v>222</v>
      </c>
      <c r="F4859" s="122">
        <v>1.0400686814525157</v>
      </c>
      <c r="G4859" s="122">
        <v>1.0414921382060907</v>
      </c>
      <c r="H4859" s="99">
        <v>6216.4166666666661</v>
      </c>
      <c r="I4859" s="53">
        <v>6465.5002858594426</v>
      </c>
      <c r="J4859" s="54">
        <v>6110.1491440993714</v>
      </c>
      <c r="K4859" s="55">
        <v>0.98290534108868266</v>
      </c>
      <c r="L4859" s="121">
        <v>6474.3490861466444</v>
      </c>
      <c r="M4859" s="54">
        <v>6061.5809112382249</v>
      </c>
      <c r="N4859" s="120">
        <v>0.97509244252260419</v>
      </c>
      <c r="O4859" s="123">
        <v>6266.9946220860556</v>
      </c>
      <c r="P4859" s="53">
        <v>6518.1048332630508</v>
      </c>
      <c r="Q4859" s="54">
        <v>6159.9109309841569</v>
      </c>
      <c r="R4859" s="55">
        <v>0.98291307116739568</v>
      </c>
      <c r="S4859" s="121">
        <v>6527.0256290824773</v>
      </c>
      <c r="T4859" s="54">
        <v>6110.9465634171402</v>
      </c>
      <c r="U4859" s="55">
        <v>0.97510001714075623</v>
      </c>
    </row>
    <row r="4860" spans="1:21" ht="13" x14ac:dyDescent="0.3">
      <c r="A4860" s="44" t="s">
        <v>2460</v>
      </c>
      <c r="B4860" s="44" t="s">
        <v>8809</v>
      </c>
      <c r="C4860" s="98" t="s">
        <v>970</v>
      </c>
      <c r="D4860" s="98" t="s">
        <v>13130</v>
      </c>
      <c r="E4860" s="98" t="s">
        <v>222</v>
      </c>
      <c r="F4860" s="122">
        <v>1.0400686814525157</v>
      </c>
      <c r="G4860" s="122">
        <v>1.0414921382060907</v>
      </c>
      <c r="H4860" s="99">
        <v>10684.583333333332</v>
      </c>
      <c r="I4860" s="53">
        <v>11112.700499369525</v>
      </c>
      <c r="J4860" s="54">
        <v>10501.934025640454</v>
      </c>
      <c r="K4860" s="55">
        <v>0.98290534108868277</v>
      </c>
      <c r="L4860" s="121">
        <v>11127.909541674491</v>
      </c>
      <c r="M4860" s="54">
        <v>10418.456459836307</v>
      </c>
      <c r="N4860" s="120">
        <v>0.97509244252260419</v>
      </c>
      <c r="O4860" s="123">
        <v>10774.838203071882</v>
      </c>
      <c r="P4860" s="53">
        <v>11206.571762733167</v>
      </c>
      <c r="Q4860" s="54">
        <v>10590.729309513168</v>
      </c>
      <c r="R4860" s="55">
        <v>0.98291307116739579</v>
      </c>
      <c r="S4860" s="121">
        <v>11221.909278942006</v>
      </c>
      <c r="T4860" s="54">
        <v>10506.544916504268</v>
      </c>
      <c r="U4860" s="55">
        <v>0.97510001714075634</v>
      </c>
    </row>
    <row r="4861" spans="1:21" ht="13" x14ac:dyDescent="0.3">
      <c r="A4861" s="44" t="s">
        <v>2459</v>
      </c>
      <c r="B4861" s="44" t="s">
        <v>8808</v>
      </c>
      <c r="C4861" s="98" t="s">
        <v>970</v>
      </c>
      <c r="D4861" s="98" t="s">
        <v>13130</v>
      </c>
      <c r="E4861" s="98" t="s">
        <v>222</v>
      </c>
      <c r="F4861" s="122">
        <v>1.0400686814525157</v>
      </c>
      <c r="G4861" s="122">
        <v>1.0414921382060907</v>
      </c>
      <c r="H4861" s="99">
        <v>6238.9166666666661</v>
      </c>
      <c r="I4861" s="53">
        <v>6488.9018311921236</v>
      </c>
      <c r="J4861" s="54">
        <v>6132.2645142738666</v>
      </c>
      <c r="K4861" s="55">
        <v>0.98290534108868266</v>
      </c>
      <c r="L4861" s="121">
        <v>6497.7826592562815</v>
      </c>
      <c r="M4861" s="54">
        <v>6083.5204911949832</v>
      </c>
      <c r="N4861" s="120">
        <v>0.97509244252260419</v>
      </c>
      <c r="O4861" s="123">
        <v>6295.7944978984742</v>
      </c>
      <c r="P4861" s="53">
        <v>6548.0586821252691</v>
      </c>
      <c r="Q4861" s="54">
        <v>6188.218705368181</v>
      </c>
      <c r="R4861" s="55">
        <v>0.98291307116739568</v>
      </c>
      <c r="S4861" s="121">
        <v>6557.0204733224227</v>
      </c>
      <c r="T4861" s="54">
        <v>6139.0293228154806</v>
      </c>
      <c r="U4861" s="55">
        <v>0.97510001714075611</v>
      </c>
    </row>
    <row r="4862" spans="1:21" ht="13" x14ac:dyDescent="0.3">
      <c r="A4862" s="44" t="s">
        <v>2458</v>
      </c>
      <c r="B4862" s="44" t="s">
        <v>8807</v>
      </c>
      <c r="C4862" s="98" t="s">
        <v>970</v>
      </c>
      <c r="D4862" s="98" t="s">
        <v>13130</v>
      </c>
      <c r="E4862" s="98" t="s">
        <v>222</v>
      </c>
      <c r="F4862" s="122">
        <v>1.0400686814525157</v>
      </c>
      <c r="G4862" s="122">
        <v>1.0414921382060907</v>
      </c>
      <c r="H4862" s="99">
        <v>1951.1666666666667</v>
      </c>
      <c r="I4862" s="53">
        <v>2029.3473422941004</v>
      </c>
      <c r="J4862" s="54">
        <v>1917.8121380208681</v>
      </c>
      <c r="K4862" s="55">
        <v>0.98290534108868266</v>
      </c>
      <c r="L4862" s="121">
        <v>2032.1247436631172</v>
      </c>
      <c r="M4862" s="54">
        <v>1902.567870768688</v>
      </c>
      <c r="N4862" s="120">
        <v>0.97509244252260419</v>
      </c>
      <c r="O4862" s="123">
        <v>1970.5043274537024</v>
      </c>
      <c r="P4862" s="53">
        <v>2049.4598376512486</v>
      </c>
      <c r="Q4862" s="54">
        <v>1936.8344602461623</v>
      </c>
      <c r="R4862" s="55">
        <v>0.98291307116739568</v>
      </c>
      <c r="S4862" s="121">
        <v>2052.2647653441113</v>
      </c>
      <c r="T4862" s="54">
        <v>1921.4388034760398</v>
      </c>
      <c r="U4862" s="55">
        <v>0.97510001714075634</v>
      </c>
    </row>
    <row r="4863" spans="1:21" ht="13" x14ac:dyDescent="0.3">
      <c r="A4863" s="44" t="s">
        <v>2457</v>
      </c>
      <c r="B4863" s="44" t="s">
        <v>8806</v>
      </c>
      <c r="C4863" s="98" t="s">
        <v>970</v>
      </c>
      <c r="D4863" s="98" t="s">
        <v>13130</v>
      </c>
      <c r="E4863" s="98" t="s">
        <v>222</v>
      </c>
      <c r="F4863" s="122">
        <v>1.0400686814525157</v>
      </c>
      <c r="G4863" s="122">
        <v>1.0414921382060907</v>
      </c>
      <c r="H4863" s="99">
        <v>8450.25</v>
      </c>
      <c r="I4863" s="53">
        <v>8788.8403754441206</v>
      </c>
      <c r="J4863" s="54">
        <v>8305.7958585346405</v>
      </c>
      <c r="K4863" s="55">
        <v>0.98290534108868266</v>
      </c>
      <c r="L4863" s="121">
        <v>8800.8689408760183</v>
      </c>
      <c r="M4863" s="54">
        <v>8239.7749124266375</v>
      </c>
      <c r="N4863" s="120">
        <v>0.97509244252260441</v>
      </c>
      <c r="O4863" s="123">
        <v>8518.7798014007567</v>
      </c>
      <c r="P4863" s="53">
        <v>8860.1160756272093</v>
      </c>
      <c r="Q4863" s="54">
        <v>8373.2200171935947</v>
      </c>
      <c r="R4863" s="55">
        <v>0.98291307116739568</v>
      </c>
      <c r="S4863" s="121">
        <v>8872.2421902677306</v>
      </c>
      <c r="T4863" s="54">
        <v>8306.6623303642064</v>
      </c>
      <c r="U4863" s="55">
        <v>0.97510001714075634</v>
      </c>
    </row>
    <row r="4864" spans="1:21" ht="13" x14ac:dyDescent="0.3">
      <c r="A4864" s="44" t="s">
        <v>2456</v>
      </c>
      <c r="B4864" s="44" t="s">
        <v>8805</v>
      </c>
      <c r="C4864" s="98" t="s">
        <v>970</v>
      </c>
      <c r="D4864" s="98" t="s">
        <v>13130</v>
      </c>
      <c r="E4864" s="98" t="s">
        <v>222</v>
      </c>
      <c r="F4864" s="122">
        <v>1.0400686814525157</v>
      </c>
      <c r="G4864" s="122">
        <v>1.0414921382060907</v>
      </c>
      <c r="H4864" s="99">
        <v>5848.3333333333321</v>
      </c>
      <c r="I4864" s="53">
        <v>6082.6683386947952</v>
      </c>
      <c r="J4864" s="54">
        <v>5748.3580698003116</v>
      </c>
      <c r="K4864" s="55">
        <v>0.98290534108868277</v>
      </c>
      <c r="L4864" s="121">
        <v>6090.9931882752853</v>
      </c>
      <c r="M4864" s="54">
        <v>5702.665634686362</v>
      </c>
      <c r="N4864" s="120">
        <v>0.97509244252260407</v>
      </c>
      <c r="O4864" s="123">
        <v>5900.5889685094644</v>
      </c>
      <c r="P4864" s="53">
        <v>6137.0177882708986</v>
      </c>
      <c r="Q4864" s="54">
        <v>5799.7660247340937</v>
      </c>
      <c r="R4864" s="55">
        <v>0.98291307116739579</v>
      </c>
      <c r="S4864" s="121">
        <v>6145.4170214881933</v>
      </c>
      <c r="T4864" s="54">
        <v>5753.6644043341357</v>
      </c>
      <c r="U4864" s="55">
        <v>0.97510001714075623</v>
      </c>
    </row>
    <row r="4865" spans="1:21" ht="13" x14ac:dyDescent="0.3">
      <c r="A4865" s="44" t="s">
        <v>2455</v>
      </c>
      <c r="B4865" s="44" t="s">
        <v>8804</v>
      </c>
      <c r="C4865" s="98" t="s">
        <v>970</v>
      </c>
      <c r="D4865" s="98" t="s">
        <v>13130</v>
      </c>
      <c r="E4865" s="98" t="s">
        <v>222</v>
      </c>
      <c r="F4865" s="122">
        <v>1.0400686814525157</v>
      </c>
      <c r="G4865" s="122">
        <v>1.0414921382060907</v>
      </c>
      <c r="H4865" s="99">
        <v>3200.833333333333</v>
      </c>
      <c r="I4865" s="53">
        <v>3329.0865045492606</v>
      </c>
      <c r="J4865" s="54">
        <v>3146.116179268025</v>
      </c>
      <c r="K4865" s="55">
        <v>0.98290534108868277</v>
      </c>
      <c r="L4865" s="121">
        <v>3333.6427523746615</v>
      </c>
      <c r="M4865" s="54">
        <v>3121.1083931077687</v>
      </c>
      <c r="N4865" s="120">
        <v>0.97509244252260419</v>
      </c>
      <c r="O4865" s="123">
        <v>3231.4966338570921</v>
      </c>
      <c r="P4865" s="53">
        <v>3360.978443093989</v>
      </c>
      <c r="Q4865" s="54">
        <v>3176.2802808515758</v>
      </c>
      <c r="R4865" s="55">
        <v>0.98291307116739579</v>
      </c>
      <c r="S4865" s="121">
        <v>3365.5783388016075</v>
      </c>
      <c r="T4865" s="54">
        <v>3151.0324230643469</v>
      </c>
      <c r="U4865" s="55">
        <v>0.97510001714075634</v>
      </c>
    </row>
    <row r="4866" spans="1:21" ht="13" x14ac:dyDescent="0.3">
      <c r="A4866" s="44" t="s">
        <v>2454</v>
      </c>
      <c r="B4866" s="44" t="s">
        <v>8803</v>
      </c>
      <c r="C4866" s="98" t="s">
        <v>970</v>
      </c>
      <c r="D4866" s="98" t="s">
        <v>13130</v>
      </c>
      <c r="E4866" s="98" t="s">
        <v>222</v>
      </c>
      <c r="F4866" s="122">
        <v>1.0400686814525157</v>
      </c>
      <c r="G4866" s="122">
        <v>1.0414921382060907</v>
      </c>
      <c r="H4866" s="99">
        <v>8932.3333333333358</v>
      </c>
      <c r="I4866" s="53">
        <v>9290.2401522943564</v>
      </c>
      <c r="J4866" s="54">
        <v>8779.6381417178127</v>
      </c>
      <c r="K4866" s="55">
        <v>0.98290534108868277</v>
      </c>
      <c r="L4866" s="121">
        <v>9302.9549425028727</v>
      </c>
      <c r="M4866" s="54">
        <v>8709.8507274260774</v>
      </c>
      <c r="N4866" s="120">
        <v>0.97509244252260419</v>
      </c>
      <c r="O4866" s="123">
        <v>9003.6680546517382</v>
      </c>
      <c r="P4866" s="53">
        <v>9364.433161837771</v>
      </c>
      <c r="Q4866" s="54">
        <v>8849.8230193695108</v>
      </c>
      <c r="R4866" s="55">
        <v>0.98291307116739568</v>
      </c>
      <c r="S4866" s="121">
        <v>9377.2494939371118</v>
      </c>
      <c r="T4866" s="54">
        <v>8779.4768744205885</v>
      </c>
      <c r="U4866" s="55">
        <v>0.97510001714075611</v>
      </c>
    </row>
    <row r="4867" spans="1:21" ht="13" x14ac:dyDescent="0.3">
      <c r="A4867" s="44" t="s">
        <v>2453</v>
      </c>
      <c r="B4867" s="44" t="s">
        <v>8802</v>
      </c>
      <c r="C4867" s="98" t="s">
        <v>970</v>
      </c>
      <c r="D4867" s="98" t="s">
        <v>13130</v>
      </c>
      <c r="E4867" s="98" t="s">
        <v>222</v>
      </c>
      <c r="F4867" s="122">
        <v>1.0400686814525157</v>
      </c>
      <c r="G4867" s="122">
        <v>1.0414921382060907</v>
      </c>
      <c r="H4867" s="99">
        <v>12382.666666666664</v>
      </c>
      <c r="I4867" s="53">
        <v>12878.823792866016</v>
      </c>
      <c r="J4867" s="54">
        <v>12170.98920358746</v>
      </c>
      <c r="K4867" s="55">
        <v>0.98290534108868277</v>
      </c>
      <c r="L4867" s="121">
        <v>12896.449983359949</v>
      </c>
      <c r="M4867" s="54">
        <v>12074.244684943231</v>
      </c>
      <c r="N4867" s="120">
        <v>0.97509244252260419</v>
      </c>
      <c r="O4867" s="123">
        <v>12496.820259628341</v>
      </c>
      <c r="P4867" s="53">
        <v>12997.551369780735</v>
      </c>
      <c r="Q4867" s="54">
        <v>12283.287981218225</v>
      </c>
      <c r="R4867" s="55">
        <v>0.98291307116739579</v>
      </c>
      <c r="S4867" s="121">
        <v>13015.340052977514</v>
      </c>
      <c r="T4867" s="54">
        <v>12185.649649368544</v>
      </c>
      <c r="U4867" s="55">
        <v>0.97510001714075623</v>
      </c>
    </row>
    <row r="4868" spans="1:21" ht="13" x14ac:dyDescent="0.3">
      <c r="A4868" s="44" t="s">
        <v>2452</v>
      </c>
      <c r="B4868" s="44" t="s">
        <v>8801</v>
      </c>
      <c r="C4868" s="98" t="s">
        <v>970</v>
      </c>
      <c r="D4868" s="98" t="s">
        <v>13130</v>
      </c>
      <c r="E4868" s="98" t="s">
        <v>222</v>
      </c>
      <c r="F4868" s="122">
        <v>1.0400686814525157</v>
      </c>
      <c r="G4868" s="122">
        <v>1.0414921382060907</v>
      </c>
      <c r="H4868" s="99">
        <v>5094.0833333333339</v>
      </c>
      <c r="I4868" s="53">
        <v>5298.1965357092367</v>
      </c>
      <c r="J4868" s="54">
        <v>5007.0017162841741</v>
      </c>
      <c r="K4868" s="55">
        <v>0.98290534108868266</v>
      </c>
      <c r="L4868" s="121">
        <v>5305.4477430333436</v>
      </c>
      <c r="M4868" s="54">
        <v>4967.2021599136906</v>
      </c>
      <c r="N4868" s="120">
        <v>0.9750924425226043</v>
      </c>
      <c r="O4868" s="123">
        <v>5138.7659287069864</v>
      </c>
      <c r="P4868" s="53">
        <v>5344.6695037633881</v>
      </c>
      <c r="Q4868" s="54">
        <v>5050.9602009957589</v>
      </c>
      <c r="R4868" s="55">
        <v>0.98291307116739579</v>
      </c>
      <c r="S4868" s="121">
        <v>5351.9843148296468</v>
      </c>
      <c r="T4868" s="54">
        <v>5010.8107451645164</v>
      </c>
      <c r="U4868" s="55">
        <v>0.97510001714075623</v>
      </c>
    </row>
    <row r="4869" spans="1:21" ht="13" x14ac:dyDescent="0.3">
      <c r="A4869" s="44" t="s">
        <v>2451</v>
      </c>
      <c r="B4869" s="44" t="s">
        <v>8800</v>
      </c>
      <c r="C4869" s="98" t="s">
        <v>970</v>
      </c>
      <c r="D4869" s="98" t="s">
        <v>13130</v>
      </c>
      <c r="E4869" s="98" t="s">
        <v>222</v>
      </c>
      <c r="F4869" s="122">
        <v>1.0400686814525157</v>
      </c>
      <c r="G4869" s="122">
        <v>1.0414921382060907</v>
      </c>
      <c r="H4869" s="99">
        <v>2990.7500000000005</v>
      </c>
      <c r="I4869" s="53">
        <v>3110.585409054112</v>
      </c>
      <c r="J4869" s="54">
        <v>2939.6241488609785</v>
      </c>
      <c r="K4869" s="55">
        <v>0.98290534108868277</v>
      </c>
      <c r="L4869" s="121">
        <v>3114.8426123398663</v>
      </c>
      <c r="M4869" s="54">
        <v>2916.2577224744791</v>
      </c>
      <c r="N4869" s="120">
        <v>0.9750924425226043</v>
      </c>
      <c r="O4869" s="123">
        <v>3016.0981459070836</v>
      </c>
      <c r="P4869" s="53">
        <v>3136.9492217449579</v>
      </c>
      <c r="Q4869" s="54">
        <v>2964.5622915358194</v>
      </c>
      <c r="R4869" s="55">
        <v>0.98291307116739568</v>
      </c>
      <c r="S4869" s="121">
        <v>3141.2425070201939</v>
      </c>
      <c r="T4869" s="54">
        <v>2940.9973537722003</v>
      </c>
      <c r="U4869" s="55">
        <v>0.97510001714075623</v>
      </c>
    </row>
    <row r="4870" spans="1:21" ht="13" x14ac:dyDescent="0.3">
      <c r="A4870" s="44" t="s">
        <v>2450</v>
      </c>
      <c r="B4870" s="44" t="s">
        <v>8799</v>
      </c>
      <c r="C4870" s="98" t="s">
        <v>970</v>
      </c>
      <c r="D4870" s="98" t="s">
        <v>13130</v>
      </c>
      <c r="E4870" s="98" t="s">
        <v>222</v>
      </c>
      <c r="F4870" s="122">
        <v>1.0400686814525157</v>
      </c>
      <c r="G4870" s="122">
        <v>1.0414921382060907</v>
      </c>
      <c r="H4870" s="99">
        <v>11271.833333333334</v>
      </c>
      <c r="I4870" s="53">
        <v>11723.480832552515</v>
      </c>
      <c r="J4870" s="54">
        <v>11079.145187194785</v>
      </c>
      <c r="K4870" s="55">
        <v>0.98290534108868277</v>
      </c>
      <c r="L4870" s="121">
        <v>11739.525799836019</v>
      </c>
      <c r="M4870" s="54">
        <v>10991.079496707707</v>
      </c>
      <c r="N4870" s="120">
        <v>0.97509244252260407</v>
      </c>
      <c r="O4870" s="123">
        <v>11365.422368624397</v>
      </c>
      <c r="P4870" s="53">
        <v>11820.819857086104</v>
      </c>
      <c r="Q4870" s="54">
        <v>11171.222205459222</v>
      </c>
      <c r="R4870" s="55">
        <v>0.98291307116739568</v>
      </c>
      <c r="S4870" s="121">
        <v>11836.998044313954</v>
      </c>
      <c r="T4870" s="54">
        <v>11082.423546457583</v>
      </c>
      <c r="U4870" s="55">
        <v>0.97510001714075623</v>
      </c>
    </row>
    <row r="4871" spans="1:21" ht="13" x14ac:dyDescent="0.3">
      <c r="A4871" s="44" t="s">
        <v>2449</v>
      </c>
      <c r="B4871" s="44" t="s">
        <v>8798</v>
      </c>
      <c r="C4871" s="98" t="s">
        <v>970</v>
      </c>
      <c r="D4871" s="98" t="s">
        <v>13130</v>
      </c>
      <c r="E4871" s="98" t="s">
        <v>222</v>
      </c>
      <c r="F4871" s="122">
        <v>1.0400686814525157</v>
      </c>
      <c r="G4871" s="122">
        <v>1.0414921382060907</v>
      </c>
      <c r="H4871" s="99">
        <v>5738.1666666666661</v>
      </c>
      <c r="I4871" s="53">
        <v>5968.0874389547771</v>
      </c>
      <c r="J4871" s="54">
        <v>5640.0746647237092</v>
      </c>
      <c r="K4871" s="55">
        <v>0.98290534108868277</v>
      </c>
      <c r="L4871" s="121">
        <v>5976.2554710495815</v>
      </c>
      <c r="M4871" s="54">
        <v>5595.2429506017888</v>
      </c>
      <c r="N4871" s="120">
        <v>0.97509244252260407</v>
      </c>
      <c r="O4871" s="123">
        <v>5782.9280806054376</v>
      </c>
      <c r="P4871" s="53">
        <v>6014.6423837300254</v>
      </c>
      <c r="Q4871" s="54">
        <v>5684.1156000480642</v>
      </c>
      <c r="R4871" s="55">
        <v>0.98291307116739579</v>
      </c>
      <c r="S4871" s="121">
        <v>6022.8741317618005</v>
      </c>
      <c r="T4871" s="54">
        <v>5638.9332705221223</v>
      </c>
      <c r="U4871" s="55">
        <v>0.97510001714075611</v>
      </c>
    </row>
    <row r="4872" spans="1:21" ht="13" x14ac:dyDescent="0.3">
      <c r="A4872" s="44" t="s">
        <v>2448</v>
      </c>
      <c r="B4872" s="44" t="s">
        <v>8797</v>
      </c>
      <c r="C4872" s="98" t="s">
        <v>970</v>
      </c>
      <c r="D4872" s="98" t="s">
        <v>13130</v>
      </c>
      <c r="E4872" s="98" t="s">
        <v>222</v>
      </c>
      <c r="F4872" s="122">
        <v>1.0400686814525157</v>
      </c>
      <c r="G4872" s="122">
        <v>1.0414921382060907</v>
      </c>
      <c r="H4872" s="99">
        <v>3018.166666666667</v>
      </c>
      <c r="I4872" s="53">
        <v>3139.1006254039348</v>
      </c>
      <c r="J4872" s="54">
        <v>2966.572136962493</v>
      </c>
      <c r="K4872" s="55">
        <v>0.98290534108868277</v>
      </c>
      <c r="L4872" s="121">
        <v>3143.3968551290163</v>
      </c>
      <c r="M4872" s="54">
        <v>2942.9915069403069</v>
      </c>
      <c r="N4872" s="120">
        <v>0.97509244252260419</v>
      </c>
      <c r="O4872" s="123">
        <v>3045.2421427042191</v>
      </c>
      <c r="P4872" s="53">
        <v>3167.2609800660111</v>
      </c>
      <c r="Q4872" s="54">
        <v>2993.208306933785</v>
      </c>
      <c r="R4872" s="55">
        <v>0.98291307116739579</v>
      </c>
      <c r="S4872" s="121">
        <v>3171.5957505603142</v>
      </c>
      <c r="T4872" s="54">
        <v>2969.4156655486372</v>
      </c>
      <c r="U4872" s="55">
        <v>0.97510001714075623</v>
      </c>
    </row>
    <row r="4873" spans="1:21" ht="13" x14ac:dyDescent="0.3">
      <c r="A4873" s="44" t="s">
        <v>2447</v>
      </c>
      <c r="B4873" s="44" t="s">
        <v>8796</v>
      </c>
      <c r="C4873" s="98" t="s">
        <v>970</v>
      </c>
      <c r="D4873" s="98" t="s">
        <v>13130</v>
      </c>
      <c r="E4873" s="98" t="s">
        <v>222</v>
      </c>
      <c r="F4873" s="122">
        <v>1.0400686814525157</v>
      </c>
      <c r="G4873" s="122">
        <v>1.0414921382060907</v>
      </c>
      <c r="H4873" s="99">
        <v>959.75</v>
      </c>
      <c r="I4873" s="53">
        <v>998.20591702405193</v>
      </c>
      <c r="J4873" s="54">
        <v>943.34340110986318</v>
      </c>
      <c r="K4873" s="55">
        <v>0.98290534108868266</v>
      </c>
      <c r="L4873" s="121">
        <v>999.57207964329552</v>
      </c>
      <c r="M4873" s="54">
        <v>935.84497171106943</v>
      </c>
      <c r="N4873" s="120">
        <v>0.9750924425226043</v>
      </c>
      <c r="O4873" s="123">
        <v>968.64382138777034</v>
      </c>
      <c r="P4873" s="53">
        <v>1007.4561021079045</v>
      </c>
      <c r="Q4873" s="54">
        <v>952.09267334757567</v>
      </c>
      <c r="R4873" s="55">
        <v>0.98291307116739568</v>
      </c>
      <c r="S4873" s="121">
        <v>1008.8349246972675</v>
      </c>
      <c r="T4873" s="54">
        <v>944.52460683850245</v>
      </c>
      <c r="U4873" s="55">
        <v>0.97510001714075623</v>
      </c>
    </row>
    <row r="4874" spans="1:21" ht="13" x14ac:dyDescent="0.3">
      <c r="A4874" s="44" t="s">
        <v>2446</v>
      </c>
      <c r="B4874" s="44" t="s">
        <v>8795</v>
      </c>
      <c r="C4874" s="98" t="s">
        <v>970</v>
      </c>
      <c r="D4874" s="98" t="s">
        <v>13130</v>
      </c>
      <c r="E4874" s="98" t="s">
        <v>222</v>
      </c>
      <c r="F4874" s="122">
        <v>1.0400686814525157</v>
      </c>
      <c r="G4874" s="122">
        <v>1.0414921382060907</v>
      </c>
      <c r="H4874" s="99">
        <v>7408.1666666666661</v>
      </c>
      <c r="I4874" s="53">
        <v>7705.0021369804781</v>
      </c>
      <c r="J4874" s="54">
        <v>7281.5265843418092</v>
      </c>
      <c r="K4874" s="55">
        <v>0.98290534108868277</v>
      </c>
      <c r="L4874" s="121">
        <v>7715.5473418537531</v>
      </c>
      <c r="M4874" s="54">
        <v>7223.6473296145386</v>
      </c>
      <c r="N4874" s="120">
        <v>0.97509244252260419</v>
      </c>
      <c r="O4874" s="123">
        <v>7474.0963302518903</v>
      </c>
      <c r="P4874" s="53">
        <v>7773.5735152541702</v>
      </c>
      <c r="Q4874" s="54">
        <v>7346.3869781688472</v>
      </c>
      <c r="R4874" s="55">
        <v>0.98291307116739568</v>
      </c>
      <c r="S4874" s="121">
        <v>7784.2125681523366</v>
      </c>
      <c r="T4874" s="54">
        <v>7287.9914597402812</v>
      </c>
      <c r="U4874" s="55">
        <v>0.97510001714075623</v>
      </c>
    </row>
    <row r="4875" spans="1:21" ht="13" x14ac:dyDescent="0.3">
      <c r="A4875" s="44" t="s">
        <v>2445</v>
      </c>
      <c r="B4875" s="44" t="s">
        <v>8794</v>
      </c>
      <c r="C4875" s="98" t="s">
        <v>970</v>
      </c>
      <c r="D4875" s="98" t="s">
        <v>13130</v>
      </c>
      <c r="E4875" s="98" t="s">
        <v>222</v>
      </c>
      <c r="F4875" s="122">
        <v>1.0400686814525157</v>
      </c>
      <c r="G4875" s="122">
        <v>1.0414921382060907</v>
      </c>
      <c r="H4875" s="99">
        <v>9143</v>
      </c>
      <c r="I4875" s="53">
        <v>9509.3479545203518</v>
      </c>
      <c r="J4875" s="54">
        <v>8986.7035335738274</v>
      </c>
      <c r="K4875" s="55">
        <v>0.98290534108868288</v>
      </c>
      <c r="L4875" s="121">
        <v>9522.3626196182868</v>
      </c>
      <c r="M4875" s="54">
        <v>8915.2702019841709</v>
      </c>
      <c r="N4875" s="120">
        <v>0.9750924425226043</v>
      </c>
      <c r="O4875" s="123">
        <v>9225.5137396685168</v>
      </c>
      <c r="P4875" s="53">
        <v>9595.1679109391025</v>
      </c>
      <c r="Q4875" s="54">
        <v>9067.8780429545877</v>
      </c>
      <c r="R4875" s="55">
        <v>0.98291307116739568</v>
      </c>
      <c r="S4875" s="121">
        <v>9608.3000307770308</v>
      </c>
      <c r="T4875" s="54">
        <v>8995.7986056830523</v>
      </c>
      <c r="U4875" s="55">
        <v>0.97510001714075623</v>
      </c>
    </row>
    <row r="4876" spans="1:21" ht="13" x14ac:dyDescent="0.3">
      <c r="A4876" s="44" t="s">
        <v>2444</v>
      </c>
      <c r="B4876" s="44" t="s">
        <v>8793</v>
      </c>
      <c r="C4876" s="98" t="s">
        <v>970</v>
      </c>
      <c r="D4876" s="98" t="s">
        <v>13130</v>
      </c>
      <c r="E4876" s="98" t="s">
        <v>222</v>
      </c>
      <c r="F4876" s="122">
        <v>1.0400686814525157</v>
      </c>
      <c r="G4876" s="122">
        <v>1.0414921382060907</v>
      </c>
      <c r="H4876" s="99">
        <v>6086.083333333333</v>
      </c>
      <c r="I4876" s="53">
        <v>6329.9446677101314</v>
      </c>
      <c r="J4876" s="54">
        <v>5982.0438146441466</v>
      </c>
      <c r="K4876" s="55">
        <v>0.98290534108868266</v>
      </c>
      <c r="L4876" s="121">
        <v>6338.6079441337843</v>
      </c>
      <c r="M4876" s="54">
        <v>5934.4938628961127</v>
      </c>
      <c r="N4876" s="120">
        <v>0.97509244252260419</v>
      </c>
      <c r="O4876" s="123">
        <v>6136.653144648526</v>
      </c>
      <c r="P4876" s="53">
        <v>6382.5407446860272</v>
      </c>
      <c r="Q4876" s="54">
        <v>6031.7965890955402</v>
      </c>
      <c r="R4876" s="55">
        <v>0.9829130711673959</v>
      </c>
      <c r="S4876" s="121">
        <v>6391.2760050491233</v>
      </c>
      <c r="T4876" s="54">
        <v>5983.8505865336529</v>
      </c>
      <c r="U4876" s="55">
        <v>0.97510001714075611</v>
      </c>
    </row>
    <row r="4877" spans="1:21" ht="13" x14ac:dyDescent="0.3">
      <c r="A4877" s="44" t="s">
        <v>2443</v>
      </c>
      <c r="B4877" s="44" t="s">
        <v>8792</v>
      </c>
      <c r="C4877" s="98" t="s">
        <v>970</v>
      </c>
      <c r="D4877" s="98" t="s">
        <v>13130</v>
      </c>
      <c r="E4877" s="98" t="s">
        <v>222</v>
      </c>
      <c r="F4877" s="122">
        <v>1.0400686814525157</v>
      </c>
      <c r="G4877" s="122">
        <v>1.0414921382060907</v>
      </c>
      <c r="H4877" s="99">
        <v>5785.75</v>
      </c>
      <c r="I4877" s="53">
        <v>6017.5773737138934</v>
      </c>
      <c r="J4877" s="54">
        <v>5686.8445772038467</v>
      </c>
      <c r="K4877" s="55">
        <v>0.98290534108868288</v>
      </c>
      <c r="L4877" s="121">
        <v>6025.8131386258892</v>
      </c>
      <c r="M4877" s="54">
        <v>5641.6410993251575</v>
      </c>
      <c r="N4877" s="120">
        <v>0.97509244252260419</v>
      </c>
      <c r="O4877" s="123">
        <v>5832.1572081830527</v>
      </c>
      <c r="P4877" s="53">
        <v>6065.8440575387331</v>
      </c>
      <c r="Q4877" s="54">
        <v>5732.5035530262685</v>
      </c>
      <c r="R4877" s="55">
        <v>0.98291307116739568</v>
      </c>
      <c r="S4877" s="121">
        <v>6074.1458811046314</v>
      </c>
      <c r="T4877" s="54">
        <v>5686.9365936668792</v>
      </c>
      <c r="U4877" s="55">
        <v>0.97510001714075611</v>
      </c>
    </row>
    <row r="4878" spans="1:21" ht="13" x14ac:dyDescent="0.3">
      <c r="A4878" s="44" t="s">
        <v>2442</v>
      </c>
      <c r="B4878" s="44" t="s">
        <v>8791</v>
      </c>
      <c r="C4878" s="98" t="s">
        <v>970</v>
      </c>
      <c r="D4878" s="98" t="s">
        <v>13130</v>
      </c>
      <c r="E4878" s="98" t="s">
        <v>222</v>
      </c>
      <c r="F4878" s="122">
        <v>1.0400686814525157</v>
      </c>
      <c r="G4878" s="122">
        <v>1.0414921382060907</v>
      </c>
      <c r="H4878" s="99">
        <v>3632.583333333333</v>
      </c>
      <c r="I4878" s="53">
        <v>3778.1361577663843</v>
      </c>
      <c r="J4878" s="54">
        <v>3570.4855602830639</v>
      </c>
      <c r="K4878" s="55">
        <v>0.98290534108868277</v>
      </c>
      <c r="L4878" s="121">
        <v>3783.3069830451414</v>
      </c>
      <c r="M4878" s="54">
        <v>3542.1045551669035</v>
      </c>
      <c r="N4878" s="120">
        <v>0.9750924425226043</v>
      </c>
      <c r="O4878" s="123">
        <v>3662.8016355848408</v>
      </c>
      <c r="P4878" s="53">
        <v>3809.5652675448437</v>
      </c>
      <c r="Q4878" s="54">
        <v>3600.2156047096564</v>
      </c>
      <c r="R4878" s="55">
        <v>0.98291307116739579</v>
      </c>
      <c r="S4878" s="121">
        <v>3814.779107270022</v>
      </c>
      <c r="T4878" s="54">
        <v>3571.5979376419682</v>
      </c>
      <c r="U4878" s="55">
        <v>0.97510001714075623</v>
      </c>
    </row>
    <row r="4879" spans="1:21" ht="13" x14ac:dyDescent="0.3">
      <c r="A4879" s="44" t="s">
        <v>2441</v>
      </c>
      <c r="B4879" s="44" t="s">
        <v>8790</v>
      </c>
      <c r="C4879" s="98" t="s">
        <v>970</v>
      </c>
      <c r="D4879" s="98" t="s">
        <v>13130</v>
      </c>
      <c r="E4879" s="98" t="s">
        <v>222</v>
      </c>
      <c r="F4879" s="122">
        <v>1.0400686814525157</v>
      </c>
      <c r="G4879" s="122">
        <v>1.0414921382060907</v>
      </c>
      <c r="H4879" s="99">
        <v>4518.833333333333</v>
      </c>
      <c r="I4879" s="53">
        <v>4699.8970267036766</v>
      </c>
      <c r="J4879" s="54">
        <v>4441.5854188229096</v>
      </c>
      <c r="K4879" s="55">
        <v>0.98290534108868288</v>
      </c>
      <c r="L4879" s="121">
        <v>4706.3293905302889</v>
      </c>
      <c r="M4879" s="54">
        <v>4406.2802323525611</v>
      </c>
      <c r="N4879" s="120">
        <v>0.97509244252260419</v>
      </c>
      <c r="O4879" s="123">
        <v>4556.1107950813639</v>
      </c>
      <c r="P4879" s="53">
        <v>4738.6681471918473</v>
      </c>
      <c r="Q4879" s="54">
        <v>4478.2608541723484</v>
      </c>
      <c r="R4879" s="55">
        <v>0.98291307116739568</v>
      </c>
      <c r="S4879" s="121">
        <v>4745.1535738731418</v>
      </c>
      <c r="T4879" s="54">
        <v>4442.6637143790231</v>
      </c>
      <c r="U4879" s="55">
        <v>0.97510001714075634</v>
      </c>
    </row>
    <row r="4880" spans="1:21" ht="13" x14ac:dyDescent="0.3">
      <c r="A4880" s="44" t="s">
        <v>2440</v>
      </c>
      <c r="B4880" s="44" t="s">
        <v>8789</v>
      </c>
      <c r="C4880" s="98" t="s">
        <v>970</v>
      </c>
      <c r="D4880" s="98" t="s">
        <v>13130</v>
      </c>
      <c r="E4880" s="98" t="s">
        <v>222</v>
      </c>
      <c r="F4880" s="122">
        <v>1.0400686814525157</v>
      </c>
      <c r="G4880" s="122">
        <v>1.0414921382060907</v>
      </c>
      <c r="H4880" s="99">
        <v>6508.25</v>
      </c>
      <c r="I4880" s="53">
        <v>6769.0269960633359</v>
      </c>
      <c r="J4880" s="54">
        <v>6396.9936861404194</v>
      </c>
      <c r="K4880" s="55">
        <v>0.98290534108868277</v>
      </c>
      <c r="L4880" s="121">
        <v>6778.2912084797899</v>
      </c>
      <c r="M4880" s="54">
        <v>6346.1453890477396</v>
      </c>
      <c r="N4880" s="120">
        <v>0.9750924425226043</v>
      </c>
      <c r="O4880" s="123">
        <v>6564.9538741229571</v>
      </c>
      <c r="P4880" s="53">
        <v>6828.0029196556488</v>
      </c>
      <c r="Q4880" s="54">
        <v>6452.7789744864886</v>
      </c>
      <c r="R4880" s="55">
        <v>0.98291307116739579</v>
      </c>
      <c r="S4880" s="121">
        <v>6837.3478475846769</v>
      </c>
      <c r="T4880" s="54">
        <v>6401.486635185569</v>
      </c>
      <c r="U4880" s="55">
        <v>0.97510001714075611</v>
      </c>
    </row>
    <row r="4881" spans="1:21" ht="13" x14ac:dyDescent="0.3">
      <c r="A4881" s="44" t="s">
        <v>2439</v>
      </c>
      <c r="B4881" s="44" t="s">
        <v>8788</v>
      </c>
      <c r="C4881" s="98" t="s">
        <v>970</v>
      </c>
      <c r="D4881" s="98" t="s">
        <v>13130</v>
      </c>
      <c r="E4881" s="98" t="s">
        <v>222</v>
      </c>
      <c r="F4881" s="122">
        <v>1.0400686814525157</v>
      </c>
      <c r="G4881" s="122">
        <v>1.0414921382060907</v>
      </c>
      <c r="H4881" s="99">
        <v>10001.833333333332</v>
      </c>
      <c r="I4881" s="53">
        <v>10402.593607107819</v>
      </c>
      <c r="J4881" s="54">
        <v>9830.8554040121562</v>
      </c>
      <c r="K4881" s="55">
        <v>0.98290534108868277</v>
      </c>
      <c r="L4881" s="121">
        <v>10416.830784314283</v>
      </c>
      <c r="M4881" s="54">
        <v>9752.7120947039984</v>
      </c>
      <c r="N4881" s="120">
        <v>0.97509244252260419</v>
      </c>
      <c r="O4881" s="123">
        <v>10091.196780918062</v>
      </c>
      <c r="P4881" s="53">
        <v>10495.537730207321</v>
      </c>
      <c r="Q4881" s="54">
        <v>9918.7692196867101</v>
      </c>
      <c r="R4881" s="55">
        <v>0.98291307116739568</v>
      </c>
      <c r="S4881" s="121">
        <v>10509.902112416772</v>
      </c>
      <c r="T4881" s="54">
        <v>9839.9261540439475</v>
      </c>
      <c r="U4881" s="55">
        <v>0.97510001714075634</v>
      </c>
    </row>
    <row r="4882" spans="1:21" ht="13" x14ac:dyDescent="0.3">
      <c r="A4882" s="44" t="s">
        <v>2438</v>
      </c>
      <c r="B4882" s="44" t="s">
        <v>8787</v>
      </c>
      <c r="C4882" s="98" t="s">
        <v>970</v>
      </c>
      <c r="D4882" s="98" t="s">
        <v>13130</v>
      </c>
      <c r="E4882" s="98" t="s">
        <v>222</v>
      </c>
      <c r="F4882" s="122">
        <v>1.0400686814525157</v>
      </c>
      <c r="G4882" s="122">
        <v>1.0414921382060907</v>
      </c>
      <c r="H4882" s="99">
        <v>2194.416666666667</v>
      </c>
      <c r="I4882" s="53">
        <v>2282.3440490574249</v>
      </c>
      <c r="J4882" s="54">
        <v>2156.9038622406902</v>
      </c>
      <c r="K4882" s="55">
        <v>0.98290534108868255</v>
      </c>
      <c r="L4882" s="121">
        <v>2285.4677062817491</v>
      </c>
      <c r="M4882" s="54">
        <v>2139.7591074123116</v>
      </c>
      <c r="N4882" s="120">
        <v>0.97509244252260419</v>
      </c>
      <c r="O4882" s="123">
        <v>2214.8362325469934</v>
      </c>
      <c r="P4882" s="53">
        <v>2303.581800018409</v>
      </c>
      <c r="Q4882" s="54">
        <v>2176.9914834655897</v>
      </c>
      <c r="R4882" s="55">
        <v>0.98291307116739579</v>
      </c>
      <c r="S4882" s="121">
        <v>2306.7345236116903</v>
      </c>
      <c r="T4882" s="54">
        <v>2159.6868483205412</v>
      </c>
      <c r="U4882" s="55">
        <v>0.97510001714075623</v>
      </c>
    </row>
    <row r="4883" spans="1:21" ht="13" x14ac:dyDescent="0.3">
      <c r="A4883" s="44" t="s">
        <v>2437</v>
      </c>
      <c r="B4883" s="44" t="s">
        <v>8786</v>
      </c>
      <c r="C4883" s="98" t="s">
        <v>970</v>
      </c>
      <c r="D4883" s="98" t="s">
        <v>13130</v>
      </c>
      <c r="E4883" s="98" t="s">
        <v>222</v>
      </c>
      <c r="F4883" s="122">
        <v>1.0400686814525157</v>
      </c>
      <c r="G4883" s="122">
        <v>1.0414921382060907</v>
      </c>
      <c r="H4883" s="99">
        <v>13375.083333333334</v>
      </c>
      <c r="I4883" s="53">
        <v>13911.005286817519</v>
      </c>
      <c r="J4883" s="54">
        <v>13146.440845839556</v>
      </c>
      <c r="K4883" s="55">
        <v>0.98290534108868266</v>
      </c>
      <c r="L4883" s="121">
        <v>13930.044139517981</v>
      </c>
      <c r="M4883" s="54">
        <v>13041.942676443376</v>
      </c>
      <c r="N4883" s="120">
        <v>0.97509244252260419</v>
      </c>
      <c r="O4883" s="123">
        <v>13488.550090458277</v>
      </c>
      <c r="P4883" s="53">
        <v>14029.018507289153</v>
      </c>
      <c r="Q4883" s="54">
        <v>13258.072195007599</v>
      </c>
      <c r="R4883" s="55">
        <v>0.98291307116739579</v>
      </c>
      <c r="S4883" s="121">
        <v>14048.218875011349</v>
      </c>
      <c r="T4883" s="54">
        <v>13152.685424409816</v>
      </c>
      <c r="U4883" s="55">
        <v>0.97510001714075634</v>
      </c>
    </row>
    <row r="4884" spans="1:21" ht="13" x14ac:dyDescent="0.3">
      <c r="A4884" s="44" t="s">
        <v>2436</v>
      </c>
      <c r="B4884" s="44" t="s">
        <v>8785</v>
      </c>
      <c r="C4884" s="98" t="s">
        <v>970</v>
      </c>
      <c r="D4884" s="98" t="s">
        <v>13130</v>
      </c>
      <c r="E4884" s="98" t="s">
        <v>222</v>
      </c>
      <c r="F4884" s="122">
        <v>1.0400686814525157</v>
      </c>
      <c r="G4884" s="122">
        <v>1.0414921382060907</v>
      </c>
      <c r="H4884" s="99">
        <v>14276</v>
      </c>
      <c r="I4884" s="53">
        <v>14848.020496416115</v>
      </c>
      <c r="J4884" s="54">
        <v>14031.956649382035</v>
      </c>
      <c r="K4884" s="55">
        <v>0.98290534108868277</v>
      </c>
      <c r="L4884" s="121">
        <v>14868.341765030151</v>
      </c>
      <c r="M4884" s="54">
        <v>13920.419709452699</v>
      </c>
      <c r="N4884" s="120">
        <v>0.9750924425226043</v>
      </c>
      <c r="O4884" s="123">
        <v>14460.736120291238</v>
      </c>
      <c r="P4884" s="53">
        <v>15040.158749464075</v>
      </c>
      <c r="Q4884" s="54">
        <v>14213.646551336751</v>
      </c>
      <c r="R4884" s="55">
        <v>0.98291307116739568</v>
      </c>
      <c r="S4884" s="121">
        <v>15060.742981956169</v>
      </c>
      <c r="T4884" s="54">
        <v>14100.664038763938</v>
      </c>
      <c r="U4884" s="55">
        <v>0.97510001714075623</v>
      </c>
    </row>
    <row r="4885" spans="1:21" ht="13" x14ac:dyDescent="0.3">
      <c r="A4885" s="44" t="s">
        <v>2435</v>
      </c>
      <c r="B4885" s="44" t="s">
        <v>8784</v>
      </c>
      <c r="C4885" s="98" t="s">
        <v>970</v>
      </c>
      <c r="D4885" s="98" t="s">
        <v>13130</v>
      </c>
      <c r="E4885" s="98" t="s">
        <v>222</v>
      </c>
      <c r="F4885" s="122">
        <v>1.0400686814525157</v>
      </c>
      <c r="G4885" s="122">
        <v>1.0414921382060907</v>
      </c>
      <c r="H4885" s="99">
        <v>5147.333333333333</v>
      </c>
      <c r="I4885" s="53">
        <v>5353.5801929965828</v>
      </c>
      <c r="J4885" s="54">
        <v>5059.3414256971464</v>
      </c>
      <c r="K4885" s="55">
        <v>0.98290534108868277</v>
      </c>
      <c r="L4885" s="121">
        <v>5360.9071993928173</v>
      </c>
      <c r="M4885" s="54">
        <v>5019.1258324780183</v>
      </c>
      <c r="N4885" s="120">
        <v>0.9750924425226043</v>
      </c>
      <c r="O4885" s="123">
        <v>5188.524814160638</v>
      </c>
      <c r="P4885" s="53">
        <v>5396.4221621477136</v>
      </c>
      <c r="Q4885" s="54">
        <v>5099.8688599148736</v>
      </c>
      <c r="R4885" s="55">
        <v>0.98291307116739568</v>
      </c>
      <c r="S4885" s="121">
        <v>5403.8078028355221</v>
      </c>
      <c r="T4885" s="54">
        <v>5059.3306352232776</v>
      </c>
      <c r="U4885" s="55">
        <v>0.97510001714075634</v>
      </c>
    </row>
    <row r="4886" spans="1:21" ht="13" x14ac:dyDescent="0.3">
      <c r="A4886" s="44" t="s">
        <v>2434</v>
      </c>
      <c r="B4886" s="44" t="s">
        <v>8783</v>
      </c>
      <c r="C4886" s="98" t="s">
        <v>970</v>
      </c>
      <c r="D4886" s="98" t="s">
        <v>13130</v>
      </c>
      <c r="E4886" s="98" t="s">
        <v>222</v>
      </c>
      <c r="F4886" s="122">
        <v>1.0400686814525157</v>
      </c>
      <c r="G4886" s="122">
        <v>1.0414921382060907</v>
      </c>
      <c r="H4886" s="99">
        <v>2906.5833333333339</v>
      </c>
      <c r="I4886" s="53">
        <v>3023.0462950318588</v>
      </c>
      <c r="J4886" s="54">
        <v>2856.8962826526813</v>
      </c>
      <c r="K4886" s="55">
        <v>0.98290534108868288</v>
      </c>
      <c r="L4886" s="121">
        <v>3027.1836907075203</v>
      </c>
      <c r="M4886" s="54">
        <v>2834.1874418954935</v>
      </c>
      <c r="N4886" s="120">
        <v>0.9750924425226043</v>
      </c>
      <c r="O4886" s="123">
        <v>2933.4375434257536</v>
      </c>
      <c r="P4886" s="53">
        <v>3050.9765179141305</v>
      </c>
      <c r="Q4886" s="54">
        <v>2883.3141048863481</v>
      </c>
      <c r="R4886" s="55">
        <v>0.98291307116739568</v>
      </c>
      <c r="S4886" s="121">
        <v>3055.1521393965099</v>
      </c>
      <c r="T4886" s="54">
        <v>2860.39499887579</v>
      </c>
      <c r="U4886" s="55">
        <v>0.97510001714075611</v>
      </c>
    </row>
    <row r="4887" spans="1:21" ht="13" x14ac:dyDescent="0.3">
      <c r="A4887" s="44" t="s">
        <v>2433</v>
      </c>
      <c r="B4887" s="44" t="s">
        <v>8782</v>
      </c>
      <c r="C4887" s="98" t="s">
        <v>970</v>
      </c>
      <c r="D4887" s="98" t="s">
        <v>13130</v>
      </c>
      <c r="E4887" s="98" t="s">
        <v>222</v>
      </c>
      <c r="F4887" s="122">
        <v>1.0400686814525157</v>
      </c>
      <c r="G4887" s="122">
        <v>1.0414921382060907</v>
      </c>
      <c r="H4887" s="99">
        <v>13805.666666666666</v>
      </c>
      <c r="I4887" s="53">
        <v>14358.841526572947</v>
      </c>
      <c r="J4887" s="54">
        <v>13569.663503956657</v>
      </c>
      <c r="K4887" s="55">
        <v>0.98290534108868277</v>
      </c>
      <c r="L4887" s="121">
        <v>14378.493296027218</v>
      </c>
      <c r="M4887" s="54">
        <v>13461.8012306529</v>
      </c>
      <c r="N4887" s="120">
        <v>0.9750924425226043</v>
      </c>
      <c r="O4887" s="123">
        <v>13926.617905479729</v>
      </c>
      <c r="P4887" s="53">
        <v>14484.639122045297</v>
      </c>
      <c r="Q4887" s="54">
        <v>13688.654776449923</v>
      </c>
      <c r="R4887" s="55">
        <v>0.98291307116739568</v>
      </c>
      <c r="S4887" s="121">
        <v>14504.46306035731</v>
      </c>
      <c r="T4887" s="54">
        <v>13579.845358346045</v>
      </c>
      <c r="U4887" s="55">
        <v>0.97510001714075611</v>
      </c>
    </row>
    <row r="4888" spans="1:21" ht="13" x14ac:dyDescent="0.3">
      <c r="A4888" s="44" t="s">
        <v>2432</v>
      </c>
      <c r="B4888" s="44" t="s">
        <v>8781</v>
      </c>
      <c r="C4888" s="98" t="s">
        <v>970</v>
      </c>
      <c r="D4888" s="98" t="s">
        <v>13130</v>
      </c>
      <c r="E4888" s="98" t="s">
        <v>222</v>
      </c>
      <c r="F4888" s="122">
        <v>1.0400686814525157</v>
      </c>
      <c r="G4888" s="122">
        <v>1.0414921382060907</v>
      </c>
      <c r="H4888" s="99">
        <v>4406.4166666666679</v>
      </c>
      <c r="I4888" s="53">
        <v>4582.9759724303913</v>
      </c>
      <c r="J4888" s="54">
        <v>4331.0904767288584</v>
      </c>
      <c r="K4888" s="55">
        <v>0.98290534108868288</v>
      </c>
      <c r="L4888" s="121">
        <v>4589.2483159936228</v>
      </c>
      <c r="M4888" s="54">
        <v>4296.6635902723137</v>
      </c>
      <c r="N4888" s="120">
        <v>0.97509244252260441</v>
      </c>
      <c r="O4888" s="123">
        <v>4442.1709210811487</v>
      </c>
      <c r="P4888" s="53">
        <v>4620.1628526755776</v>
      </c>
      <c r="Q4888" s="54">
        <v>4366.2678626903707</v>
      </c>
      <c r="R4888" s="55">
        <v>0.98291307116739568</v>
      </c>
      <c r="S4888" s="121">
        <v>4626.4860908737246</v>
      </c>
      <c r="T4888" s="54">
        <v>4331.5609412883969</v>
      </c>
      <c r="U4888" s="55">
        <v>0.97510001714075623</v>
      </c>
    </row>
    <row r="4889" spans="1:21" ht="13" x14ac:dyDescent="0.3">
      <c r="A4889" s="44" t="s">
        <v>2431</v>
      </c>
      <c r="B4889" s="44" t="s">
        <v>8780</v>
      </c>
      <c r="C4889" s="98" t="s">
        <v>970</v>
      </c>
      <c r="D4889" s="98" t="s">
        <v>13130</v>
      </c>
      <c r="E4889" s="98" t="s">
        <v>222</v>
      </c>
      <c r="F4889" s="122">
        <v>1.0400686814525157</v>
      </c>
      <c r="G4889" s="122">
        <v>1.0414921382060907</v>
      </c>
      <c r="H4889" s="99">
        <v>10663.5</v>
      </c>
      <c r="I4889" s="53">
        <v>11090.772384668902</v>
      </c>
      <c r="J4889" s="54">
        <v>10481.211104699169</v>
      </c>
      <c r="K4889" s="55">
        <v>0.98290534108868277</v>
      </c>
      <c r="L4889" s="121">
        <v>11105.951415760648</v>
      </c>
      <c r="M4889" s="54">
        <v>10397.898260839791</v>
      </c>
      <c r="N4889" s="120">
        <v>0.9750924425226043</v>
      </c>
      <c r="O4889" s="123">
        <v>10772.772140547415</v>
      </c>
      <c r="P4889" s="53">
        <v>11204.422915807545</v>
      </c>
      <c r="Q4889" s="54">
        <v>10588.698549652019</v>
      </c>
      <c r="R4889" s="55">
        <v>0.98291307116739568</v>
      </c>
      <c r="S4889" s="121">
        <v>11219.757491065731</v>
      </c>
      <c r="T4889" s="54">
        <v>10504.530298901245</v>
      </c>
      <c r="U4889" s="55">
        <v>0.97510001714075623</v>
      </c>
    </row>
    <row r="4890" spans="1:21" ht="13" x14ac:dyDescent="0.3">
      <c r="A4890" s="44" t="s">
        <v>2430</v>
      </c>
      <c r="B4890" s="44" t="s">
        <v>8779</v>
      </c>
      <c r="C4890" s="98" t="s">
        <v>970</v>
      </c>
      <c r="D4890" s="98" t="s">
        <v>13130</v>
      </c>
      <c r="E4890" s="98" t="s">
        <v>222</v>
      </c>
      <c r="F4890" s="122">
        <v>1.0400686814525157</v>
      </c>
      <c r="G4890" s="122">
        <v>1.0414921382060907</v>
      </c>
      <c r="H4890" s="99">
        <v>5439.166666666667</v>
      </c>
      <c r="I4890" s="53">
        <v>5657.1069032004752</v>
      </c>
      <c r="J4890" s="54">
        <v>5346.1859677381935</v>
      </c>
      <c r="K4890" s="55">
        <v>0.98290534108868266</v>
      </c>
      <c r="L4890" s="121">
        <v>5664.849321725962</v>
      </c>
      <c r="M4890" s="54">
        <v>5303.6903102875322</v>
      </c>
      <c r="N4890" s="120">
        <v>0.9750924425226043</v>
      </c>
      <c r="O4890" s="123">
        <v>5486.4096070389505</v>
      </c>
      <c r="P4890" s="53">
        <v>5706.2428059014164</v>
      </c>
      <c r="Q4890" s="54">
        <v>5392.6637165369593</v>
      </c>
      <c r="R4890" s="55">
        <v>0.98291307116739568</v>
      </c>
      <c r="S4890" s="121">
        <v>5714.0524727094344</v>
      </c>
      <c r="T4890" s="54">
        <v>5349.7981018648907</v>
      </c>
      <c r="U4890" s="55">
        <v>0.97510001714075634</v>
      </c>
    </row>
    <row r="4891" spans="1:21" ht="13" x14ac:dyDescent="0.3">
      <c r="A4891" s="44" t="s">
        <v>2429</v>
      </c>
      <c r="B4891" s="44" t="s">
        <v>8778</v>
      </c>
      <c r="C4891" s="98" t="s">
        <v>970</v>
      </c>
      <c r="D4891" s="98" t="s">
        <v>13130</v>
      </c>
      <c r="E4891" s="98" t="s">
        <v>218</v>
      </c>
      <c r="F4891" s="122">
        <v>1.0424603126439309</v>
      </c>
      <c r="G4891" s="122">
        <v>1.0424413686542888</v>
      </c>
      <c r="H4891" s="99">
        <v>6346.75</v>
      </c>
      <c r="I4891" s="53">
        <v>6616.2349892728689</v>
      </c>
      <c r="J4891" s="54">
        <v>6252.5992992810125</v>
      </c>
      <c r="K4891" s="55">
        <v>0.98516552554945636</v>
      </c>
      <c r="L4891" s="121">
        <v>6616.1147565066076</v>
      </c>
      <c r="M4891" s="54">
        <v>6194.3083977992392</v>
      </c>
      <c r="N4891" s="120">
        <v>0.97598115536286123</v>
      </c>
      <c r="O4891" s="123">
        <v>6400.8307554204566</v>
      </c>
      <c r="P4891" s="53">
        <v>6672.6120304764972</v>
      </c>
      <c r="Q4891" s="54">
        <v>6305.9273878189542</v>
      </c>
      <c r="R4891" s="55">
        <v>0.98517327340343519</v>
      </c>
      <c r="S4891" s="121">
        <v>6672.490773204966</v>
      </c>
      <c r="T4891" s="54">
        <v>6247.1387239950755</v>
      </c>
      <c r="U4891" s="55">
        <v>0.97598873688462562</v>
      </c>
    </row>
    <row r="4892" spans="1:21" ht="13" x14ac:dyDescent="0.3">
      <c r="A4892" s="44" t="s">
        <v>2428</v>
      </c>
      <c r="B4892" s="44" t="s">
        <v>8777</v>
      </c>
      <c r="C4892" s="98" t="s">
        <v>970</v>
      </c>
      <c r="D4892" s="98" t="s">
        <v>13130</v>
      </c>
      <c r="E4892" s="98" t="s">
        <v>222</v>
      </c>
      <c r="F4892" s="122">
        <v>1.0400686814525157</v>
      </c>
      <c r="G4892" s="122">
        <v>1.0414921382060907</v>
      </c>
      <c r="H4892" s="99">
        <v>10322.833333333332</v>
      </c>
      <c r="I4892" s="53">
        <v>10736.455653854076</v>
      </c>
      <c r="J4892" s="54">
        <v>10146.368018501622</v>
      </c>
      <c r="K4892" s="55">
        <v>0.98290534108868266</v>
      </c>
      <c r="L4892" s="121">
        <v>10751.149760678438</v>
      </c>
      <c r="M4892" s="54">
        <v>10065.716768753755</v>
      </c>
      <c r="N4892" s="120">
        <v>0.97509244252260419</v>
      </c>
      <c r="O4892" s="123">
        <v>10414.615110438212</v>
      </c>
      <c r="P4892" s="53">
        <v>10831.915005748917</v>
      </c>
      <c r="Q4892" s="54">
        <v>10236.661323227188</v>
      </c>
      <c r="R4892" s="55">
        <v>0.98291307116739568</v>
      </c>
      <c r="S4892" s="121">
        <v>10846.739759963753</v>
      </c>
      <c r="T4892" s="54">
        <v>10155.291372702679</v>
      </c>
      <c r="U4892" s="55">
        <v>0.97510001714075623</v>
      </c>
    </row>
    <row r="4893" spans="1:21" ht="13" x14ac:dyDescent="0.3">
      <c r="A4893" s="44" t="s">
        <v>2427</v>
      </c>
      <c r="B4893" s="44" t="s">
        <v>8776</v>
      </c>
      <c r="C4893" s="98" t="s">
        <v>970</v>
      </c>
      <c r="D4893" s="98" t="s">
        <v>13130</v>
      </c>
      <c r="E4893" s="98" t="s">
        <v>222</v>
      </c>
      <c r="F4893" s="122">
        <v>1.0400686814525157</v>
      </c>
      <c r="G4893" s="122">
        <v>1.0414921382060907</v>
      </c>
      <c r="H4893" s="99">
        <v>4740.3333333333339</v>
      </c>
      <c r="I4893" s="53">
        <v>4930.2722396454092</v>
      </c>
      <c r="J4893" s="54">
        <v>4659.2989518740533</v>
      </c>
      <c r="K4893" s="55">
        <v>0.98290534108868277</v>
      </c>
      <c r="L4893" s="121">
        <v>4937.0198991429388</v>
      </c>
      <c r="M4893" s="54">
        <v>4622.2632083713188</v>
      </c>
      <c r="N4893" s="120">
        <v>0.97509244252260419</v>
      </c>
      <c r="O4893" s="123">
        <v>4782.6128851403892</v>
      </c>
      <c r="P4893" s="53">
        <v>4974.2458773457765</v>
      </c>
      <c r="Q4893" s="54">
        <v>4700.892719138099</v>
      </c>
      <c r="R4893" s="55">
        <v>0.98291307116739568</v>
      </c>
      <c r="S4893" s="121">
        <v>4981.0537199568644</v>
      </c>
      <c r="T4893" s="54">
        <v>4663.5259062779951</v>
      </c>
      <c r="U4893" s="55">
        <v>0.97510001714075623</v>
      </c>
    </row>
    <row r="4894" spans="1:21" ht="13" x14ac:dyDescent="0.3">
      <c r="A4894" s="44" t="s">
        <v>2426</v>
      </c>
      <c r="B4894" s="44" t="s">
        <v>8775</v>
      </c>
      <c r="C4894" s="98" t="s">
        <v>970</v>
      </c>
      <c r="D4894" s="98" t="s">
        <v>13130</v>
      </c>
      <c r="E4894" s="98" t="s">
        <v>222</v>
      </c>
      <c r="F4894" s="122">
        <v>1.0400686814525157</v>
      </c>
      <c r="G4894" s="122">
        <v>1.0414921382060907</v>
      </c>
      <c r="H4894" s="99">
        <v>14989.583333333334</v>
      </c>
      <c r="I4894" s="53">
        <v>15590.196173022607</v>
      </c>
      <c r="J4894" s="54">
        <v>14733.341519027235</v>
      </c>
      <c r="K4894" s="55">
        <v>0.98290534108868277</v>
      </c>
      <c r="L4894" s="121">
        <v>15611.533196651713</v>
      </c>
      <c r="M4894" s="54">
        <v>14616.229424896121</v>
      </c>
      <c r="N4894" s="120">
        <v>0.9750924425226043</v>
      </c>
      <c r="O4894" s="123">
        <v>15117.447684845392</v>
      </c>
      <c r="P4894" s="53">
        <v>15723.183880504534</v>
      </c>
      <c r="Q4894" s="54">
        <v>14859.13693212382</v>
      </c>
      <c r="R4894" s="55">
        <v>0.98291307116739568</v>
      </c>
      <c r="S4894" s="121">
        <v>15744.702913508343</v>
      </c>
      <c r="T4894" s="54">
        <v>14741.023496617228</v>
      </c>
      <c r="U4894" s="55">
        <v>0.97510001714075623</v>
      </c>
    </row>
    <row r="4895" spans="1:21" ht="13" x14ac:dyDescent="0.3">
      <c r="A4895" s="44" t="s">
        <v>2425</v>
      </c>
      <c r="B4895" s="44" t="s">
        <v>8774</v>
      </c>
      <c r="C4895" s="98" t="s">
        <v>970</v>
      </c>
      <c r="D4895" s="98" t="s">
        <v>13130</v>
      </c>
      <c r="E4895" s="98" t="s">
        <v>222</v>
      </c>
      <c r="F4895" s="122">
        <v>1.0400686814525157</v>
      </c>
      <c r="G4895" s="122">
        <v>1.0414921382060907</v>
      </c>
      <c r="H4895" s="99">
        <v>6371.5</v>
      </c>
      <c r="I4895" s="53">
        <v>6626.7976038747038</v>
      </c>
      <c r="J4895" s="54">
        <v>6262.581380746542</v>
      </c>
      <c r="K4895" s="55">
        <v>0.98290534108868277</v>
      </c>
      <c r="L4895" s="121">
        <v>6635.8671585801067</v>
      </c>
      <c r="M4895" s="54">
        <v>6212.8014975327733</v>
      </c>
      <c r="N4895" s="120">
        <v>0.9750924425226043</v>
      </c>
      <c r="O4895" s="123">
        <v>6428.4381976569566</v>
      </c>
      <c r="P4895" s="53">
        <v>6686.017240036058</v>
      </c>
      <c r="Q4895" s="54">
        <v>6318.5959316687977</v>
      </c>
      <c r="R4895" s="55">
        <v>0.98291307116739579</v>
      </c>
      <c r="S4895" s="121">
        <v>6695.1678438034514</v>
      </c>
      <c r="T4895" s="54">
        <v>6268.3701967235902</v>
      </c>
      <c r="U4895" s="55">
        <v>0.97510001714075623</v>
      </c>
    </row>
    <row r="4896" spans="1:21" ht="13" x14ac:dyDescent="0.3">
      <c r="A4896" s="44" t="s">
        <v>2424</v>
      </c>
      <c r="B4896" s="44" t="s">
        <v>8773</v>
      </c>
      <c r="C4896" s="98" t="s">
        <v>970</v>
      </c>
      <c r="D4896" s="98" t="s">
        <v>13130</v>
      </c>
      <c r="E4896" s="98" t="s">
        <v>222</v>
      </c>
      <c r="F4896" s="122">
        <v>1.0400686814525157</v>
      </c>
      <c r="G4896" s="122">
        <v>1.0414921382060907</v>
      </c>
      <c r="H4896" s="99">
        <v>9558.5</v>
      </c>
      <c r="I4896" s="53">
        <v>9941.496491663871</v>
      </c>
      <c r="J4896" s="54">
        <v>9395.1007027961732</v>
      </c>
      <c r="K4896" s="55">
        <v>0.98290534108868266</v>
      </c>
      <c r="L4896" s="121">
        <v>9955.1026030429184</v>
      </c>
      <c r="M4896" s="54">
        <v>9320.4211118523126</v>
      </c>
      <c r="N4896" s="120">
        <v>0.97509244252260419</v>
      </c>
      <c r="O4896" s="123">
        <v>9639.4882834057098</v>
      </c>
      <c r="P4896" s="53">
        <v>10025.729868798751</v>
      </c>
      <c r="Q4896" s="54">
        <v>9474.7790331244341</v>
      </c>
      <c r="R4896" s="55">
        <v>0.98291307116739579</v>
      </c>
      <c r="S4896" s="121">
        <v>10039.45126349677</v>
      </c>
      <c r="T4896" s="54">
        <v>9399.4651903770264</v>
      </c>
      <c r="U4896" s="55">
        <v>0.97510001714075623</v>
      </c>
    </row>
    <row r="4897" spans="1:21" ht="13" x14ac:dyDescent="0.3">
      <c r="A4897" s="44" t="s">
        <v>2423</v>
      </c>
      <c r="B4897" s="44" t="s">
        <v>8772</v>
      </c>
      <c r="C4897" s="98" t="s">
        <v>970</v>
      </c>
      <c r="D4897" s="98" t="s">
        <v>13130</v>
      </c>
      <c r="E4897" s="98" t="s">
        <v>222</v>
      </c>
      <c r="F4897" s="122">
        <v>1.0400686814525157</v>
      </c>
      <c r="G4897" s="122">
        <v>1.0414921382060907</v>
      </c>
      <c r="H4897" s="99">
        <v>5702.8333333333321</v>
      </c>
      <c r="I4897" s="53">
        <v>5931.3383455434541</v>
      </c>
      <c r="J4897" s="54">
        <v>5605.3453426719088</v>
      </c>
      <c r="K4897" s="55">
        <v>0.98290534108868277</v>
      </c>
      <c r="L4897" s="121">
        <v>5939.456082166299</v>
      </c>
      <c r="M4897" s="54">
        <v>5560.7896842993232</v>
      </c>
      <c r="N4897" s="120">
        <v>0.97509244252260419</v>
      </c>
      <c r="O4897" s="123">
        <v>5752.5304421256742</v>
      </c>
      <c r="P4897" s="53">
        <v>5983.0267519571071</v>
      </c>
      <c r="Q4897" s="54">
        <v>5654.2373638536828</v>
      </c>
      <c r="R4897" s="55">
        <v>0.98291307116739568</v>
      </c>
      <c r="S4897" s="121">
        <v>5991.2152302650966</v>
      </c>
      <c r="T4897" s="54">
        <v>5609.2925327194671</v>
      </c>
      <c r="U4897" s="55">
        <v>0.97510001714075623</v>
      </c>
    </row>
    <row r="4898" spans="1:21" ht="13" x14ac:dyDescent="0.3">
      <c r="A4898" s="44" t="s">
        <v>2422</v>
      </c>
      <c r="B4898" s="44" t="s">
        <v>8771</v>
      </c>
      <c r="C4898" s="98" t="s">
        <v>970</v>
      </c>
      <c r="D4898" s="98" t="s">
        <v>13130</v>
      </c>
      <c r="E4898" s="98" t="s">
        <v>222</v>
      </c>
      <c r="F4898" s="122">
        <v>1.0400686814525157</v>
      </c>
      <c r="G4898" s="122">
        <v>1.0414921382060907</v>
      </c>
      <c r="H4898" s="99">
        <v>6902.3333333333321</v>
      </c>
      <c r="I4898" s="53">
        <v>7178.9007289457468</v>
      </c>
      <c r="J4898" s="54">
        <v>6784.3402993077834</v>
      </c>
      <c r="K4898" s="55">
        <v>0.98290534108868277</v>
      </c>
      <c r="L4898" s="121">
        <v>7188.7259019445055</v>
      </c>
      <c r="M4898" s="54">
        <v>6730.4130691051878</v>
      </c>
      <c r="N4898" s="120">
        <v>0.9750924425226043</v>
      </c>
      <c r="O4898" s="123">
        <v>6961.4448472941594</v>
      </c>
      <c r="P4898" s="53">
        <v>7240.3807633296465</v>
      </c>
      <c r="Q4898" s="54">
        <v>6842.4951346163443</v>
      </c>
      <c r="R4898" s="55">
        <v>0.98291307116739568</v>
      </c>
      <c r="S4898" s="121">
        <v>7250.2900790121666</v>
      </c>
      <c r="T4898" s="54">
        <v>6788.1049899209638</v>
      </c>
      <c r="U4898" s="55">
        <v>0.97510001714075623</v>
      </c>
    </row>
    <row r="4899" spans="1:21" ht="13" x14ac:dyDescent="0.3">
      <c r="A4899" s="44" t="s">
        <v>2421</v>
      </c>
      <c r="B4899" s="44" t="s">
        <v>8770</v>
      </c>
      <c r="C4899" s="98" t="s">
        <v>970</v>
      </c>
      <c r="D4899" s="98" t="s">
        <v>13130</v>
      </c>
      <c r="E4899" s="98" t="s">
        <v>222</v>
      </c>
      <c r="F4899" s="122">
        <v>1.0400686814525157</v>
      </c>
      <c r="G4899" s="122">
        <v>1.0414921382060907</v>
      </c>
      <c r="H4899" s="99">
        <v>3605.583333333333</v>
      </c>
      <c r="I4899" s="53">
        <v>3750.0543033671661</v>
      </c>
      <c r="J4899" s="54">
        <v>3543.9471160736693</v>
      </c>
      <c r="K4899" s="55">
        <v>0.98290534108868277</v>
      </c>
      <c r="L4899" s="121">
        <v>3755.1866953135768</v>
      </c>
      <c r="M4899" s="54">
        <v>3515.7770592187931</v>
      </c>
      <c r="N4899" s="120">
        <v>0.9750924425226043</v>
      </c>
      <c r="O4899" s="123">
        <v>3634.0516513255111</v>
      </c>
      <c r="P4899" s="53">
        <v>3779.6633093244618</v>
      </c>
      <c r="Q4899" s="54">
        <v>3571.9568693853039</v>
      </c>
      <c r="R4899" s="55">
        <v>0.98291307116739568</v>
      </c>
      <c r="S4899" s="121">
        <v>3784.8362246903812</v>
      </c>
      <c r="T4899" s="54">
        <v>3543.5638274978992</v>
      </c>
      <c r="U4899" s="55">
        <v>0.97510001714075623</v>
      </c>
    </row>
    <row r="4900" spans="1:21" ht="13" x14ac:dyDescent="0.3">
      <c r="A4900" s="44" t="s">
        <v>2420</v>
      </c>
      <c r="B4900" s="44" t="s">
        <v>8769</v>
      </c>
      <c r="C4900" s="98" t="s">
        <v>970</v>
      </c>
      <c r="D4900" s="98" t="s">
        <v>13130</v>
      </c>
      <c r="E4900" s="98" t="s">
        <v>222</v>
      </c>
      <c r="F4900" s="122">
        <v>1.0400686814525157</v>
      </c>
      <c r="G4900" s="122">
        <v>1.0414921382060907</v>
      </c>
      <c r="H4900" s="99">
        <v>6253.583333333333</v>
      </c>
      <c r="I4900" s="53">
        <v>6504.1561718534276</v>
      </c>
      <c r="J4900" s="54">
        <v>6146.6804592765011</v>
      </c>
      <c r="K4900" s="55">
        <v>0.98290534108868266</v>
      </c>
      <c r="L4900" s="121">
        <v>6513.0578772833051</v>
      </c>
      <c r="M4900" s="54">
        <v>6097.8218470186494</v>
      </c>
      <c r="N4900" s="120">
        <v>0.9750924425226043</v>
      </c>
      <c r="O4900" s="123">
        <v>6305.4931213907776</v>
      </c>
      <c r="P4900" s="53">
        <v>6558.1459166728137</v>
      </c>
      <c r="Q4900" s="54">
        <v>6197.7516091710977</v>
      </c>
      <c r="R4900" s="55">
        <v>0.98291307116739579</v>
      </c>
      <c r="S4900" s="121">
        <v>6567.1215134410777</v>
      </c>
      <c r="T4900" s="54">
        <v>6148.4864507490674</v>
      </c>
      <c r="U4900" s="55">
        <v>0.97510001714075623</v>
      </c>
    </row>
    <row r="4901" spans="1:21" ht="13" x14ac:dyDescent="0.3">
      <c r="A4901" s="44" t="s">
        <v>2419</v>
      </c>
      <c r="B4901" s="44" t="s">
        <v>8768</v>
      </c>
      <c r="C4901" s="98" t="s">
        <v>970</v>
      </c>
      <c r="D4901" s="98" t="s">
        <v>13130</v>
      </c>
      <c r="E4901" s="98" t="s">
        <v>222</v>
      </c>
      <c r="F4901" s="122">
        <v>1.0400686814525157</v>
      </c>
      <c r="G4901" s="122">
        <v>1.0414921382060907</v>
      </c>
      <c r="H4901" s="99">
        <v>5724.5833333333339</v>
      </c>
      <c r="I4901" s="53">
        <v>5953.9598393650476</v>
      </c>
      <c r="J4901" s="54">
        <v>5626.723533840589</v>
      </c>
      <c r="K4901" s="55">
        <v>0.98290534108868277</v>
      </c>
      <c r="L4901" s="121">
        <v>5962.1085361722835</v>
      </c>
      <c r="M4901" s="54">
        <v>5581.9979449241919</v>
      </c>
      <c r="N4901" s="120">
        <v>0.97509244252260419</v>
      </c>
      <c r="O4901" s="123">
        <v>5769.6517687460291</v>
      </c>
      <c r="P4901" s="53">
        <v>6000.8341075598573</v>
      </c>
      <c r="Q4901" s="54">
        <v>5671.0661395845555</v>
      </c>
      <c r="R4901" s="55">
        <v>0.98291307116739557</v>
      </c>
      <c r="S4901" s="121">
        <v>6009.046957335855</v>
      </c>
      <c r="T4901" s="54">
        <v>5625.9875386004478</v>
      </c>
      <c r="U4901" s="55">
        <v>0.97510001714075634</v>
      </c>
    </row>
    <row r="4902" spans="1:21" ht="13" x14ac:dyDescent="0.3">
      <c r="A4902" s="44" t="s">
        <v>2418</v>
      </c>
      <c r="B4902" s="44" t="s">
        <v>8767</v>
      </c>
      <c r="C4902" s="98" t="s">
        <v>970</v>
      </c>
      <c r="D4902" s="98" t="s">
        <v>13130</v>
      </c>
      <c r="E4902" s="98" t="s">
        <v>222</v>
      </c>
      <c r="F4902" s="122">
        <v>1.0400686814525157</v>
      </c>
      <c r="G4902" s="122">
        <v>1.0414921382060907</v>
      </c>
      <c r="H4902" s="99">
        <v>2558.25</v>
      </c>
      <c r="I4902" s="53">
        <v>2660.7557043258985</v>
      </c>
      <c r="J4902" s="54">
        <v>2514.5175888401227</v>
      </c>
      <c r="K4902" s="55">
        <v>0.98290534108868277</v>
      </c>
      <c r="L4902" s="121">
        <v>2664.3972625657316</v>
      </c>
      <c r="M4902" s="54">
        <v>2494.5302410834524</v>
      </c>
      <c r="N4902" s="120">
        <v>0.9750924425226043</v>
      </c>
      <c r="O4902" s="123">
        <v>2577.7597163022529</v>
      </c>
      <c r="P4902" s="53">
        <v>2681.0471492358952</v>
      </c>
      <c r="Q4902" s="54">
        <v>2533.7137194822421</v>
      </c>
      <c r="R4902" s="55">
        <v>0.98291307116739579</v>
      </c>
      <c r="S4902" s="121">
        <v>2684.7164787131592</v>
      </c>
      <c r="T4902" s="54">
        <v>2513.5735435510778</v>
      </c>
      <c r="U4902" s="55">
        <v>0.97510001714075634</v>
      </c>
    </row>
    <row r="4903" spans="1:21" ht="13" x14ac:dyDescent="0.3">
      <c r="A4903" s="44" t="s">
        <v>2417</v>
      </c>
      <c r="B4903" s="44" t="s">
        <v>8766</v>
      </c>
      <c r="C4903" s="98" t="s">
        <v>970</v>
      </c>
      <c r="D4903" s="98" t="s">
        <v>13130</v>
      </c>
      <c r="E4903" s="98" t="s">
        <v>222</v>
      </c>
      <c r="F4903" s="122">
        <v>1.0400686814525157</v>
      </c>
      <c r="G4903" s="122">
        <v>1.0414921382060907</v>
      </c>
      <c r="H4903" s="99">
        <v>3818.0833333333335</v>
      </c>
      <c r="I4903" s="53">
        <v>3971.0688981758262</v>
      </c>
      <c r="J4903" s="54">
        <v>3752.8145010550147</v>
      </c>
      <c r="K4903" s="55">
        <v>0.98290534108868266</v>
      </c>
      <c r="L4903" s="121">
        <v>3976.5037746823714</v>
      </c>
      <c r="M4903" s="54">
        <v>3722.9842032548468</v>
      </c>
      <c r="N4903" s="120">
        <v>0.9750924425226043</v>
      </c>
      <c r="O4903" s="123">
        <v>3850.2986405670699</v>
      </c>
      <c r="P4903" s="53">
        <v>4004.5750302930064</v>
      </c>
      <c r="Q4903" s="54">
        <v>3784.5088617114275</v>
      </c>
      <c r="R4903" s="55">
        <v>0.98291307116739579</v>
      </c>
      <c r="S4903" s="121">
        <v>4010.0557638962018</v>
      </c>
      <c r="T4903" s="54">
        <v>3754.4262704139801</v>
      </c>
      <c r="U4903" s="55">
        <v>0.97510001714075623</v>
      </c>
    </row>
    <row r="4904" spans="1:21" ht="13" x14ac:dyDescent="0.3">
      <c r="A4904" s="44" t="s">
        <v>2416</v>
      </c>
      <c r="B4904" s="44" t="s">
        <v>8765</v>
      </c>
      <c r="C4904" s="98" t="s">
        <v>970</v>
      </c>
      <c r="D4904" s="98" t="s">
        <v>13130</v>
      </c>
      <c r="E4904" s="98" t="s">
        <v>222</v>
      </c>
      <c r="F4904" s="122">
        <v>1.0400686814525157</v>
      </c>
      <c r="G4904" s="122">
        <v>1.0414921382060907</v>
      </c>
      <c r="H4904" s="99">
        <v>1510.5000000000005</v>
      </c>
      <c r="I4904" s="53">
        <v>1571.0237433340255</v>
      </c>
      <c r="J4904" s="54">
        <v>1484.6785177144557</v>
      </c>
      <c r="K4904" s="55">
        <v>0.98290534108868266</v>
      </c>
      <c r="L4904" s="121">
        <v>1573.1738747603004</v>
      </c>
      <c r="M4904" s="54">
        <v>1472.8771344303941</v>
      </c>
      <c r="N4904" s="120">
        <v>0.97509244252260419</v>
      </c>
      <c r="O4904" s="123">
        <v>1523.6787692140999</v>
      </c>
      <c r="P4904" s="53">
        <v>1584.7305684537009</v>
      </c>
      <c r="Q4904" s="54">
        <v>1497.6437785207886</v>
      </c>
      <c r="R4904" s="55">
        <v>0.98291307116739579</v>
      </c>
      <c r="S4904" s="121">
        <v>1586.8994592880174</v>
      </c>
      <c r="T4904" s="54">
        <v>1485.7391939776751</v>
      </c>
      <c r="U4904" s="55">
        <v>0.97510001714075611</v>
      </c>
    </row>
    <row r="4905" spans="1:21" ht="13" x14ac:dyDescent="0.3">
      <c r="A4905" s="44" t="s">
        <v>2415</v>
      </c>
      <c r="B4905" s="44" t="s">
        <v>8764</v>
      </c>
      <c r="C4905" s="98" t="s">
        <v>970</v>
      </c>
      <c r="D4905" s="98" t="s">
        <v>13130</v>
      </c>
      <c r="E4905" s="98" t="s">
        <v>222</v>
      </c>
      <c r="F4905" s="122">
        <v>1.0400686814525157</v>
      </c>
      <c r="G4905" s="122">
        <v>1.0414921382060907</v>
      </c>
      <c r="H4905" s="99">
        <v>2460</v>
      </c>
      <c r="I4905" s="53">
        <v>2558.5689563731889</v>
      </c>
      <c r="J4905" s="54">
        <v>2417.9471390781596</v>
      </c>
      <c r="K4905" s="55">
        <v>0.98290534108868277</v>
      </c>
      <c r="L4905" s="121">
        <v>2562.0706599869832</v>
      </c>
      <c r="M4905" s="54">
        <v>2398.7274086056068</v>
      </c>
      <c r="N4905" s="120">
        <v>0.97509244252260441</v>
      </c>
      <c r="O4905" s="123">
        <v>2482.319975397445</v>
      </c>
      <c r="P4905" s="53">
        <v>2581.7832637548618</v>
      </c>
      <c r="Q4905" s="54">
        <v>2439.9047506380766</v>
      </c>
      <c r="R4905" s="55">
        <v>0.98291307116739568</v>
      </c>
      <c r="S4905" s="121">
        <v>2585.3167388883753</v>
      </c>
      <c r="T4905" s="54">
        <v>2420.5102505588902</v>
      </c>
      <c r="U4905" s="55">
        <v>0.97510001714075623</v>
      </c>
    </row>
    <row r="4906" spans="1:21" ht="13" x14ac:dyDescent="0.3">
      <c r="A4906" s="44" t="s">
        <v>2414</v>
      </c>
      <c r="B4906" s="44" t="s">
        <v>8763</v>
      </c>
      <c r="C4906" s="98" t="s">
        <v>970</v>
      </c>
      <c r="D4906" s="98" t="s">
        <v>13130</v>
      </c>
      <c r="E4906" s="98" t="s">
        <v>222</v>
      </c>
      <c r="F4906" s="122">
        <v>1.0400686814525157</v>
      </c>
      <c r="G4906" s="122">
        <v>1.0414921382060907</v>
      </c>
      <c r="H4906" s="99">
        <v>3619.25</v>
      </c>
      <c r="I4906" s="53">
        <v>3764.2685753470178</v>
      </c>
      <c r="J4906" s="54">
        <v>3557.3801557352153</v>
      </c>
      <c r="K4906" s="55">
        <v>0.98290534108868288</v>
      </c>
      <c r="L4906" s="121">
        <v>3769.4204212023938</v>
      </c>
      <c r="M4906" s="54">
        <v>3529.1033225999354</v>
      </c>
      <c r="N4906" s="120">
        <v>0.97509244252260419</v>
      </c>
      <c r="O4906" s="123">
        <v>3650.284785153759</v>
      </c>
      <c r="P4906" s="53">
        <v>3796.5468834210496</v>
      </c>
      <c r="Q4906" s="54">
        <v>3587.9126288110983</v>
      </c>
      <c r="R4906" s="55">
        <v>0.98291307116739568</v>
      </c>
      <c r="S4906" s="121">
        <v>3801.7429059509486</v>
      </c>
      <c r="T4906" s="54">
        <v>3559.3927565720719</v>
      </c>
      <c r="U4906" s="55">
        <v>0.97510001714075623</v>
      </c>
    </row>
    <row r="4907" spans="1:21" ht="13" x14ac:dyDescent="0.3">
      <c r="A4907" s="44" t="s">
        <v>2413</v>
      </c>
      <c r="B4907" s="44" t="s">
        <v>8762</v>
      </c>
      <c r="C4907" s="98" t="s">
        <v>970</v>
      </c>
      <c r="D4907" s="98" t="s">
        <v>13130</v>
      </c>
      <c r="E4907" s="98" t="s">
        <v>222</v>
      </c>
      <c r="F4907" s="122">
        <v>1.0400686814525157</v>
      </c>
      <c r="G4907" s="122">
        <v>1.0414921382060907</v>
      </c>
      <c r="H4907" s="99">
        <v>4787.75</v>
      </c>
      <c r="I4907" s="53">
        <v>4979.588829624282</v>
      </c>
      <c r="J4907" s="54">
        <v>4705.9050467973402</v>
      </c>
      <c r="K4907" s="55">
        <v>0.98290534108868266</v>
      </c>
      <c r="L4907" s="121">
        <v>4986.4039846962105</v>
      </c>
      <c r="M4907" s="54">
        <v>4668.4988416875985</v>
      </c>
      <c r="N4907" s="120">
        <v>0.9750924425226043</v>
      </c>
      <c r="O4907" s="123">
        <v>4826.8853704636422</v>
      </c>
      <c r="P4907" s="53">
        <v>5020.2923027805582</v>
      </c>
      <c r="Q4907" s="54">
        <v>4744.4087236553914</v>
      </c>
      <c r="R4907" s="55">
        <v>0.98291307116739579</v>
      </c>
      <c r="S4907" s="121">
        <v>5027.163165359877</v>
      </c>
      <c r="T4907" s="54">
        <v>4706.6960074755634</v>
      </c>
      <c r="U4907" s="55">
        <v>0.97510001714075634</v>
      </c>
    </row>
    <row r="4908" spans="1:21" ht="13" x14ac:dyDescent="0.3">
      <c r="A4908" s="44" t="s">
        <v>2412</v>
      </c>
      <c r="B4908" s="44" t="s">
        <v>8761</v>
      </c>
      <c r="C4908" s="98" t="s">
        <v>970</v>
      </c>
      <c r="D4908" s="98" t="s">
        <v>13130</v>
      </c>
      <c r="E4908" s="98" t="s">
        <v>222</v>
      </c>
      <c r="F4908" s="122">
        <v>1.0400686814525157</v>
      </c>
      <c r="G4908" s="122">
        <v>1.0414921382060907</v>
      </c>
      <c r="H4908" s="99">
        <v>5364.916666666667</v>
      </c>
      <c r="I4908" s="53">
        <v>5579.881803602626</v>
      </c>
      <c r="J4908" s="54">
        <v>5273.2052461623589</v>
      </c>
      <c r="K4908" s="55">
        <v>0.98290534108868266</v>
      </c>
      <c r="L4908" s="121">
        <v>5587.5185304641591</v>
      </c>
      <c r="M4908" s="54">
        <v>5231.2896964302281</v>
      </c>
      <c r="N4908" s="120">
        <v>0.97509244252260419</v>
      </c>
      <c r="O4908" s="123">
        <v>5410.9033934717791</v>
      </c>
      <c r="P4908" s="53">
        <v>5627.711157915136</v>
      </c>
      <c r="Q4908" s="54">
        <v>5318.4476722674299</v>
      </c>
      <c r="R4908" s="55">
        <v>0.98291307116739579</v>
      </c>
      <c r="S4908" s="121">
        <v>5635.4133448935154</v>
      </c>
      <c r="T4908" s="54">
        <v>5276.1719917213077</v>
      </c>
      <c r="U4908" s="55">
        <v>0.97510001714075623</v>
      </c>
    </row>
    <row r="4909" spans="1:21" ht="13" x14ac:dyDescent="0.3">
      <c r="A4909" s="44" t="s">
        <v>2411</v>
      </c>
      <c r="B4909" s="44" t="s">
        <v>8760</v>
      </c>
      <c r="C4909" s="98" t="s">
        <v>970</v>
      </c>
      <c r="D4909" s="98" t="s">
        <v>13130</v>
      </c>
      <c r="E4909" s="98" t="s">
        <v>222</v>
      </c>
      <c r="F4909" s="122">
        <v>1.0400686814525157</v>
      </c>
      <c r="G4909" s="122">
        <v>1.0414921382060907</v>
      </c>
      <c r="H4909" s="99">
        <v>4593.75</v>
      </c>
      <c r="I4909" s="53">
        <v>4777.8155054224944</v>
      </c>
      <c r="J4909" s="54">
        <v>4515.2214106261363</v>
      </c>
      <c r="K4909" s="55">
        <v>0.98290534108868277</v>
      </c>
      <c r="L4909" s="121">
        <v>4784.3545098842287</v>
      </c>
      <c r="M4909" s="54">
        <v>4479.3309078382126</v>
      </c>
      <c r="N4909" s="120">
        <v>0.97509244252260407</v>
      </c>
      <c r="O4909" s="123">
        <v>4632.9441374000835</v>
      </c>
      <c r="P4909" s="53">
        <v>4818.5801002288681</v>
      </c>
      <c r="Q4909" s="54">
        <v>4553.7813506388975</v>
      </c>
      <c r="R4909" s="55">
        <v>0.98291307116739579</v>
      </c>
      <c r="S4909" s="121">
        <v>4825.1748958501848</v>
      </c>
      <c r="T4909" s="54">
        <v>4517.5839077909868</v>
      </c>
      <c r="U4909" s="55">
        <v>0.97510001714075611</v>
      </c>
    </row>
    <row r="4910" spans="1:21" ht="13" x14ac:dyDescent="0.3">
      <c r="A4910" s="44" t="s">
        <v>2410</v>
      </c>
      <c r="B4910" s="44" t="s">
        <v>13433</v>
      </c>
      <c r="C4910" s="98" t="s">
        <v>970</v>
      </c>
      <c r="D4910" s="98" t="s">
        <v>13130</v>
      </c>
      <c r="E4910" s="98" t="s">
        <v>222</v>
      </c>
      <c r="F4910" s="122">
        <v>1.0400686814525157</v>
      </c>
      <c r="G4910" s="122">
        <v>1.0414921382060907</v>
      </c>
      <c r="H4910" s="99">
        <v>14019.666666666668</v>
      </c>
      <c r="I4910" s="53">
        <v>14581.416224403787</v>
      </c>
      <c r="J4910" s="54">
        <v>13780.005246949637</v>
      </c>
      <c r="K4910" s="55">
        <v>0.98290534108868277</v>
      </c>
      <c r="L4910" s="121">
        <v>14601.372613603324</v>
      </c>
      <c r="M4910" s="54">
        <v>13670.471013352739</v>
      </c>
      <c r="N4910" s="120">
        <v>0.9750924425226043</v>
      </c>
      <c r="O4910" s="123">
        <v>14135.462338351597</v>
      </c>
      <c r="P4910" s="53">
        <v>14701.85167597104</v>
      </c>
      <c r="Q4910" s="54">
        <v>13893.930699360224</v>
      </c>
      <c r="R4910" s="55">
        <v>0.98291307116739557</v>
      </c>
      <c r="S4910" s="121">
        <v>14721.972895301471</v>
      </c>
      <c r="T4910" s="54">
        <v>13783.489568419156</v>
      </c>
      <c r="U4910" s="55">
        <v>0.97510001714075623</v>
      </c>
    </row>
    <row r="4911" spans="1:21" ht="13" x14ac:dyDescent="0.3">
      <c r="A4911" s="44" t="s">
        <v>2409</v>
      </c>
      <c r="B4911" s="44" t="s">
        <v>7524</v>
      </c>
      <c r="C4911" s="98" t="s">
        <v>970</v>
      </c>
      <c r="D4911" s="98" t="s">
        <v>13130</v>
      </c>
      <c r="E4911" s="98" t="s">
        <v>222</v>
      </c>
      <c r="F4911" s="122">
        <v>1.0400686814525157</v>
      </c>
      <c r="G4911" s="122">
        <v>1.0414921382060907</v>
      </c>
      <c r="H4911" s="99">
        <v>3423.8333333333339</v>
      </c>
      <c r="I4911" s="53">
        <v>3561.0218205131723</v>
      </c>
      <c r="J4911" s="54">
        <v>3365.304070330802</v>
      </c>
      <c r="K4911" s="55">
        <v>0.98290534108868266</v>
      </c>
      <c r="L4911" s="121">
        <v>3565.8954991946207</v>
      </c>
      <c r="M4911" s="54">
        <v>3338.5540077903106</v>
      </c>
      <c r="N4911" s="120">
        <v>0.9750924425226043</v>
      </c>
      <c r="O4911" s="123">
        <v>3452.3536911597275</v>
      </c>
      <c r="P4911" s="53">
        <v>3590.6849514722235</v>
      </c>
      <c r="Q4911" s="54">
        <v>3393.3635693339024</v>
      </c>
      <c r="R4911" s="55">
        <v>0.98291307116739568</v>
      </c>
      <c r="S4911" s="121">
        <v>3595.599227649634</v>
      </c>
      <c r="T4911" s="54">
        <v>3366.3901434258032</v>
      </c>
      <c r="U4911" s="55">
        <v>0.97510001714075623</v>
      </c>
    </row>
    <row r="4912" spans="1:21" ht="13" x14ac:dyDescent="0.3">
      <c r="A4912" s="44" t="s">
        <v>2408</v>
      </c>
      <c r="B4912" s="44" t="s">
        <v>8759</v>
      </c>
      <c r="C4912" s="98" t="s">
        <v>970</v>
      </c>
      <c r="D4912" s="98" t="s">
        <v>13130</v>
      </c>
      <c r="E4912" s="98" t="s">
        <v>222</v>
      </c>
      <c r="F4912" s="122">
        <v>1.0400686814525157</v>
      </c>
      <c r="G4912" s="122">
        <v>1.0414921382060907</v>
      </c>
      <c r="H4912" s="99">
        <v>5088.9166666666661</v>
      </c>
      <c r="I4912" s="53">
        <v>5292.8228475217311</v>
      </c>
      <c r="J4912" s="54">
        <v>5001.9233720218817</v>
      </c>
      <c r="K4912" s="55">
        <v>0.98290534108868277</v>
      </c>
      <c r="L4912" s="121">
        <v>5300.0667003192775</v>
      </c>
      <c r="M4912" s="54">
        <v>4962.1641822939891</v>
      </c>
      <c r="N4912" s="120">
        <v>0.9750924425226043</v>
      </c>
      <c r="O4912" s="123">
        <v>5130.0698028760817</v>
      </c>
      <c r="P4912" s="53">
        <v>5335.6249356366934</v>
      </c>
      <c r="Q4912" s="54">
        <v>5042.4126652480454</v>
      </c>
      <c r="R4912" s="55">
        <v>0.98291307116739568</v>
      </c>
      <c r="S4912" s="121">
        <v>5342.9273681439081</v>
      </c>
      <c r="T4912" s="54">
        <v>5002.331152717743</v>
      </c>
      <c r="U4912" s="55">
        <v>0.97510001714075623</v>
      </c>
    </row>
    <row r="4913" spans="1:21" ht="13" x14ac:dyDescent="0.3">
      <c r="A4913" s="44" t="s">
        <v>2407</v>
      </c>
      <c r="B4913" s="44" t="s">
        <v>8758</v>
      </c>
      <c r="C4913" s="98" t="s">
        <v>970</v>
      </c>
      <c r="D4913" s="98" t="s">
        <v>13130</v>
      </c>
      <c r="E4913" s="98" t="s">
        <v>222</v>
      </c>
      <c r="F4913" s="122">
        <v>1.0400686814525157</v>
      </c>
      <c r="G4913" s="122">
        <v>1.0414921382060907</v>
      </c>
      <c r="H4913" s="99">
        <v>11412.25</v>
      </c>
      <c r="I4913" s="53">
        <v>11869.523809906474</v>
      </c>
      <c r="J4913" s="54">
        <v>11217.16147883932</v>
      </c>
      <c r="K4913" s="55">
        <v>0.98290534108868277</v>
      </c>
      <c r="L4913" s="121">
        <v>11885.768654242458</v>
      </c>
      <c r="M4913" s="54">
        <v>11127.99872717859</v>
      </c>
      <c r="N4913" s="120">
        <v>0.9750924425226043</v>
      </c>
      <c r="O4913" s="123">
        <v>11507.274973651954</v>
      </c>
      <c r="P4913" s="53">
        <v>11968.356308957722</v>
      </c>
      <c r="Q4913" s="54">
        <v>11310.650985119955</v>
      </c>
      <c r="R4913" s="55">
        <v>0.98291307116739568</v>
      </c>
      <c r="S4913" s="121">
        <v>11984.73641723421</v>
      </c>
      <c r="T4913" s="54">
        <v>11220.744024051415</v>
      </c>
      <c r="U4913" s="55">
        <v>0.97510001714075611</v>
      </c>
    </row>
    <row r="4914" spans="1:21" ht="13" x14ac:dyDescent="0.3">
      <c r="A4914" s="44" t="s">
        <v>2406</v>
      </c>
      <c r="B4914" s="44" t="s">
        <v>8757</v>
      </c>
      <c r="C4914" s="98" t="s">
        <v>970</v>
      </c>
      <c r="D4914" s="98" t="s">
        <v>13130</v>
      </c>
      <c r="E4914" s="98" t="s">
        <v>222</v>
      </c>
      <c r="F4914" s="122">
        <v>1.0400686814525157</v>
      </c>
      <c r="G4914" s="122">
        <v>1.0414921382060907</v>
      </c>
      <c r="H4914" s="99">
        <v>5132.4166666666661</v>
      </c>
      <c r="I4914" s="53">
        <v>5338.0658351649154</v>
      </c>
      <c r="J4914" s="54">
        <v>5044.6797543592393</v>
      </c>
      <c r="K4914" s="55">
        <v>0.98290534108868266</v>
      </c>
      <c r="L4914" s="121">
        <v>5345.3716083312429</v>
      </c>
      <c r="M4914" s="54">
        <v>5004.5807035437228</v>
      </c>
      <c r="N4914" s="120">
        <v>0.97509244252260441</v>
      </c>
      <c r="O4914" s="123">
        <v>5175.7564811796055</v>
      </c>
      <c r="P4914" s="53">
        <v>5383.1422188997849</v>
      </c>
      <c r="Q4914" s="54">
        <v>5087.3186985307993</v>
      </c>
      <c r="R4914" s="55">
        <v>0.98291307116739568</v>
      </c>
      <c r="S4914" s="121">
        <v>5390.5096844177788</v>
      </c>
      <c r="T4914" s="54">
        <v>5046.8802335146129</v>
      </c>
      <c r="U4914" s="55">
        <v>0.97510001714075611</v>
      </c>
    </row>
    <row r="4915" spans="1:21" ht="13" x14ac:dyDescent="0.3">
      <c r="A4915" s="44" t="s">
        <v>2405</v>
      </c>
      <c r="B4915" s="44" t="s">
        <v>8756</v>
      </c>
      <c r="C4915" s="98" t="s">
        <v>970</v>
      </c>
      <c r="D4915" s="98" t="s">
        <v>13130</v>
      </c>
      <c r="E4915" s="98" t="s">
        <v>222</v>
      </c>
      <c r="F4915" s="122">
        <v>1.0400686814525157</v>
      </c>
      <c r="G4915" s="122">
        <v>1.0414921382060907</v>
      </c>
      <c r="H4915" s="99">
        <v>4315.916666666667</v>
      </c>
      <c r="I4915" s="53">
        <v>4488.8497567589375</v>
      </c>
      <c r="J4915" s="54">
        <v>4242.1375433603316</v>
      </c>
      <c r="K4915" s="55">
        <v>0.98290534108868288</v>
      </c>
      <c r="L4915" s="121">
        <v>4494.9932774859708</v>
      </c>
      <c r="M4915" s="54">
        <v>4208.4177242240166</v>
      </c>
      <c r="N4915" s="120">
        <v>0.97509244252260419</v>
      </c>
      <c r="O4915" s="123">
        <v>4350.7454733168333</v>
      </c>
      <c r="P4915" s="53">
        <v>4525.0741077681405</v>
      </c>
      <c r="Q4915" s="54">
        <v>4276.4045950454938</v>
      </c>
      <c r="R4915" s="55">
        <v>0.98291307116739579</v>
      </c>
      <c r="S4915" s="121">
        <v>4531.2672057952186</v>
      </c>
      <c r="T4915" s="54">
        <v>4242.4119856063116</v>
      </c>
      <c r="U4915" s="55">
        <v>0.97510001714075623</v>
      </c>
    </row>
    <row r="4916" spans="1:21" ht="13" x14ac:dyDescent="0.3">
      <c r="A4916" s="44" t="s">
        <v>2404</v>
      </c>
      <c r="B4916" s="44" t="s">
        <v>8755</v>
      </c>
      <c r="C4916" s="98" t="s">
        <v>970</v>
      </c>
      <c r="D4916" s="98" t="s">
        <v>13130</v>
      </c>
      <c r="E4916" s="98" t="s">
        <v>222</v>
      </c>
      <c r="F4916" s="122">
        <v>1.0400686814525157</v>
      </c>
      <c r="G4916" s="122">
        <v>1.0414921382060907</v>
      </c>
      <c r="H4916" s="99">
        <v>10841.833333333332</v>
      </c>
      <c r="I4916" s="53">
        <v>11276.251299527932</v>
      </c>
      <c r="J4916" s="54">
        <v>10656.495890526649</v>
      </c>
      <c r="K4916" s="55">
        <v>0.98290534108868266</v>
      </c>
      <c r="L4916" s="121">
        <v>11291.684180407399</v>
      </c>
      <c r="M4916" s="54">
        <v>10571.789746422986</v>
      </c>
      <c r="N4916" s="120">
        <v>0.97509244252260419</v>
      </c>
      <c r="O4916" s="123">
        <v>10936.415111313367</v>
      </c>
      <c r="P4916" s="53">
        <v>11374.622844641062</v>
      </c>
      <c r="Q4916" s="54">
        <v>10749.545364622538</v>
      </c>
      <c r="R4916" s="55">
        <v>0.98291307116739579</v>
      </c>
      <c r="S4916" s="121">
        <v>11390.190358591159</v>
      </c>
      <c r="T4916" s="54">
        <v>10664.098562500089</v>
      </c>
      <c r="U4916" s="55">
        <v>0.97510001714075611</v>
      </c>
    </row>
    <row r="4917" spans="1:21" ht="13" x14ac:dyDescent="0.3">
      <c r="A4917" s="44" t="s">
        <v>2403</v>
      </c>
      <c r="B4917" s="44" t="s">
        <v>8754</v>
      </c>
      <c r="C4917" s="98" t="s">
        <v>970</v>
      </c>
      <c r="D4917" s="98" t="s">
        <v>13130</v>
      </c>
      <c r="E4917" s="98" t="s">
        <v>222</v>
      </c>
      <c r="F4917" s="122">
        <v>1.0400686814525157</v>
      </c>
      <c r="G4917" s="122">
        <v>1.0414921382060907</v>
      </c>
      <c r="H4917" s="99">
        <v>5576.7500000000009</v>
      </c>
      <c r="I4917" s="53">
        <v>5800.2030192903185</v>
      </c>
      <c r="J4917" s="54">
        <v>5481.4173609163126</v>
      </c>
      <c r="K4917" s="55">
        <v>0.98290534108868277</v>
      </c>
      <c r="L4917" s="121">
        <v>5808.1412817408172</v>
      </c>
      <c r="M4917" s="54">
        <v>5437.8467788379339</v>
      </c>
      <c r="N4917" s="120">
        <v>0.97509244252260419</v>
      </c>
      <c r="O4917" s="123">
        <v>5620.3853780827212</v>
      </c>
      <c r="P4917" s="53">
        <v>5845.5868094374946</v>
      </c>
      <c r="Q4917" s="54">
        <v>5524.3502531156118</v>
      </c>
      <c r="R4917" s="55">
        <v>0.98291307116739568</v>
      </c>
      <c r="S4917" s="121">
        <v>5853.5871849616206</v>
      </c>
      <c r="T4917" s="54">
        <v>5480.4378785061172</v>
      </c>
      <c r="U4917" s="55">
        <v>0.97510001714075623</v>
      </c>
    </row>
    <row r="4918" spans="1:21" ht="13" x14ac:dyDescent="0.3">
      <c r="A4918" s="44" t="s">
        <v>2402</v>
      </c>
      <c r="B4918" s="44" t="s">
        <v>13434</v>
      </c>
      <c r="C4918" s="98" t="s">
        <v>970</v>
      </c>
      <c r="D4918" s="98" t="s">
        <v>13130</v>
      </c>
      <c r="E4918" s="98" t="s">
        <v>222</v>
      </c>
      <c r="F4918" s="122">
        <v>1.0400686814525157</v>
      </c>
      <c r="G4918" s="122">
        <v>1.0414921382060907</v>
      </c>
      <c r="H4918" s="99">
        <v>5661.666666666667</v>
      </c>
      <c r="I4918" s="53">
        <v>5888.5221848236606</v>
      </c>
      <c r="J4918" s="54">
        <v>5564.8824061304258</v>
      </c>
      <c r="K4918" s="55">
        <v>0.98290534108868277</v>
      </c>
      <c r="L4918" s="121">
        <v>5896.5813224768171</v>
      </c>
      <c r="M4918" s="54">
        <v>5520.6483787488114</v>
      </c>
      <c r="N4918" s="120">
        <v>0.9750924425226043</v>
      </c>
      <c r="O4918" s="123">
        <v>5710.4442156410478</v>
      </c>
      <c r="P4918" s="53">
        <v>5939.2541858699296</v>
      </c>
      <c r="Q4918" s="54">
        <v>5612.8702617258323</v>
      </c>
      <c r="R4918" s="55">
        <v>0.98291307116739568</v>
      </c>
      <c r="S4918" s="121">
        <v>5947.3827562545966</v>
      </c>
      <c r="T4918" s="54">
        <v>5568.2542525529179</v>
      </c>
      <c r="U4918" s="55">
        <v>0.97510001714075623</v>
      </c>
    </row>
    <row r="4919" spans="1:21" ht="13" x14ac:dyDescent="0.3">
      <c r="A4919" s="44" t="s">
        <v>2401</v>
      </c>
      <c r="B4919" s="44" t="s">
        <v>8753</v>
      </c>
      <c r="C4919" s="98" t="s">
        <v>970</v>
      </c>
      <c r="D4919" s="98" t="s">
        <v>13130</v>
      </c>
      <c r="E4919" s="98" t="s">
        <v>222</v>
      </c>
      <c r="F4919" s="122">
        <v>1.0400686814525157</v>
      </c>
      <c r="G4919" s="122">
        <v>1.0414921382060907</v>
      </c>
      <c r="H4919" s="99">
        <v>2402.7499999999995</v>
      </c>
      <c r="I4919" s="53">
        <v>2499.0250243600317</v>
      </c>
      <c r="J4919" s="54">
        <v>2361.6758083008322</v>
      </c>
      <c r="K4919" s="55">
        <v>0.98290534108868277</v>
      </c>
      <c r="L4919" s="121">
        <v>2502.4452350746838</v>
      </c>
      <c r="M4919" s="54">
        <v>2342.9033662711868</v>
      </c>
      <c r="N4919" s="120">
        <v>0.97509244252260419</v>
      </c>
      <c r="O4919" s="123">
        <v>2423.1741309263812</v>
      </c>
      <c r="P4919" s="53">
        <v>2520.2675232824472</v>
      </c>
      <c r="Q4919" s="54">
        <v>2381.7695270022346</v>
      </c>
      <c r="R4919" s="55">
        <v>0.98291307116739579</v>
      </c>
      <c r="S4919" s="121">
        <v>2523.7168068642022</v>
      </c>
      <c r="T4919" s="54">
        <v>2362.8371366013512</v>
      </c>
      <c r="U4919" s="55">
        <v>0.97510001714075611</v>
      </c>
    </row>
    <row r="4920" spans="1:21" ht="13" x14ac:dyDescent="0.3">
      <c r="A4920" s="44" t="s">
        <v>2400</v>
      </c>
      <c r="B4920" s="44" t="s">
        <v>13435</v>
      </c>
      <c r="C4920" s="98" t="s">
        <v>970</v>
      </c>
      <c r="D4920" s="98" t="s">
        <v>13130</v>
      </c>
      <c r="E4920" s="98" t="s">
        <v>222</v>
      </c>
      <c r="F4920" s="122">
        <v>1.0400686814525157</v>
      </c>
      <c r="G4920" s="122">
        <v>1.0414921382060907</v>
      </c>
      <c r="H4920" s="99">
        <v>7109.083333333333</v>
      </c>
      <c r="I4920" s="53">
        <v>7393.9349288360554</v>
      </c>
      <c r="J4920" s="54">
        <v>6987.5559785778696</v>
      </c>
      <c r="K4920" s="55">
        <v>0.98290534108868277</v>
      </c>
      <c r="L4920" s="121">
        <v>7404.0544015186151</v>
      </c>
      <c r="M4920" s="54">
        <v>6932.0134315967371</v>
      </c>
      <c r="N4920" s="120">
        <v>0.9750924425226043</v>
      </c>
      <c r="O4920" s="123">
        <v>7169.7320090301937</v>
      </c>
      <c r="P4920" s="53">
        <v>7457.0137169999307</v>
      </c>
      <c r="Q4920" s="54">
        <v>7047.22330844305</v>
      </c>
      <c r="R4920" s="55">
        <v>0.98291307116739568</v>
      </c>
      <c r="S4920" s="121">
        <v>7467.2195204495065</v>
      </c>
      <c r="T4920" s="54">
        <v>6991.2058048999706</v>
      </c>
      <c r="U4920" s="55">
        <v>0.97510001714075623</v>
      </c>
    </row>
    <row r="4921" spans="1:21" ht="13" x14ac:dyDescent="0.3">
      <c r="A4921" s="44" t="s">
        <v>2399</v>
      </c>
      <c r="B4921" s="44" t="s">
        <v>8752</v>
      </c>
      <c r="C4921" s="98" t="s">
        <v>970</v>
      </c>
      <c r="D4921" s="98" t="s">
        <v>13130</v>
      </c>
      <c r="E4921" s="98" t="s">
        <v>222</v>
      </c>
      <c r="F4921" s="122">
        <v>1.0400686814525157</v>
      </c>
      <c r="G4921" s="122">
        <v>1.0414921382060907</v>
      </c>
      <c r="H4921" s="99">
        <v>6274.3333333333321</v>
      </c>
      <c r="I4921" s="53">
        <v>6525.7375969935665</v>
      </c>
      <c r="J4921" s="54">
        <v>6167.0757451040909</v>
      </c>
      <c r="K4921" s="55">
        <v>0.98290534108868277</v>
      </c>
      <c r="L4921" s="121">
        <v>6534.6688391510806</v>
      </c>
      <c r="M4921" s="54">
        <v>6118.0550152009928</v>
      </c>
      <c r="N4921" s="120">
        <v>0.97509244252260441</v>
      </c>
      <c r="O4921" s="123">
        <v>6322.9353736163666</v>
      </c>
      <c r="P4921" s="53">
        <v>6576.287056946644</v>
      </c>
      <c r="Q4921" s="54">
        <v>6214.8958268742272</v>
      </c>
      <c r="R4921" s="55">
        <v>0.98291307116739568</v>
      </c>
      <c r="S4921" s="121">
        <v>6585.2874820066363</v>
      </c>
      <c r="T4921" s="54">
        <v>6165.4943911932132</v>
      </c>
      <c r="U4921" s="55">
        <v>0.97510001714075623</v>
      </c>
    </row>
    <row r="4922" spans="1:21" ht="13" x14ac:dyDescent="0.3">
      <c r="A4922" s="44" t="s">
        <v>2398</v>
      </c>
      <c r="B4922" s="44" t="s">
        <v>8751</v>
      </c>
      <c r="C4922" s="98" t="s">
        <v>970</v>
      </c>
      <c r="D4922" s="98" t="s">
        <v>13130</v>
      </c>
      <c r="E4922" s="98" t="s">
        <v>222</v>
      </c>
      <c r="F4922" s="122">
        <v>1.0400686814525157</v>
      </c>
      <c r="G4922" s="122">
        <v>1.0414921382060907</v>
      </c>
      <c r="H4922" s="99">
        <v>5257.0833333333339</v>
      </c>
      <c r="I4922" s="53">
        <v>5467.7277307859968</v>
      </c>
      <c r="J4922" s="54">
        <v>5167.2152868816293</v>
      </c>
      <c r="K4922" s="55">
        <v>0.98290534108868266</v>
      </c>
      <c r="L4922" s="121">
        <v>5475.2109615609361</v>
      </c>
      <c r="M4922" s="54">
        <v>5126.1422280448742</v>
      </c>
      <c r="N4922" s="120">
        <v>0.97509244252260419</v>
      </c>
      <c r="O4922" s="123">
        <v>5302.5549570685307</v>
      </c>
      <c r="P4922" s="53">
        <v>5515.021342527768</v>
      </c>
      <c r="Q4922" s="54">
        <v>5211.9505778861276</v>
      </c>
      <c r="R4922" s="55">
        <v>0.98291307116739568</v>
      </c>
      <c r="S4922" s="121">
        <v>5522.5693001926093</v>
      </c>
      <c r="T4922" s="54">
        <v>5170.5214295273263</v>
      </c>
      <c r="U4922" s="55">
        <v>0.97510001714075623</v>
      </c>
    </row>
    <row r="4923" spans="1:21" ht="13" x14ac:dyDescent="0.3">
      <c r="A4923" s="44" t="s">
        <v>2397</v>
      </c>
      <c r="B4923" s="44" t="s">
        <v>8750</v>
      </c>
      <c r="C4923" s="98" t="s">
        <v>970</v>
      </c>
      <c r="D4923" s="98" t="s">
        <v>13130</v>
      </c>
      <c r="E4923" s="98" t="s">
        <v>222</v>
      </c>
      <c r="F4923" s="122">
        <v>1.0400686814525157</v>
      </c>
      <c r="G4923" s="122">
        <v>1.0414921382060907</v>
      </c>
      <c r="H4923" s="99">
        <v>5488.333333333333</v>
      </c>
      <c r="I4923" s="53">
        <v>5708.2436133718902</v>
      </c>
      <c r="J4923" s="54">
        <v>5394.5121470083868</v>
      </c>
      <c r="K4923" s="55">
        <v>0.98290534108868277</v>
      </c>
      <c r="L4923" s="121">
        <v>5716.0560185210943</v>
      </c>
      <c r="M4923" s="54">
        <v>5351.6323553782267</v>
      </c>
      <c r="N4923" s="120">
        <v>0.97509244252260441</v>
      </c>
      <c r="O4923" s="123">
        <v>5533.1642719817937</v>
      </c>
      <c r="P4923" s="53">
        <v>5754.8708686202735</v>
      </c>
      <c r="Q4923" s="54">
        <v>5438.6194878473325</v>
      </c>
      <c r="R4923" s="55">
        <v>0.98291307116739579</v>
      </c>
      <c r="S4923" s="121">
        <v>5762.7470886718656</v>
      </c>
      <c r="T4923" s="54">
        <v>5395.3885764520674</v>
      </c>
      <c r="U4923" s="55">
        <v>0.97510001714075634</v>
      </c>
    </row>
    <row r="4924" spans="1:21" ht="13" x14ac:dyDescent="0.3">
      <c r="A4924" s="44" t="s">
        <v>2396</v>
      </c>
      <c r="B4924" s="44" t="s">
        <v>8749</v>
      </c>
      <c r="C4924" s="98" t="s">
        <v>970</v>
      </c>
      <c r="D4924" s="98" t="s">
        <v>13130</v>
      </c>
      <c r="E4924" s="98" t="s">
        <v>222</v>
      </c>
      <c r="F4924" s="122">
        <v>1.0400686814525157</v>
      </c>
      <c r="G4924" s="122">
        <v>1.0414921382060907</v>
      </c>
      <c r="H4924" s="99">
        <v>5739.0833333333339</v>
      </c>
      <c r="I4924" s="53">
        <v>5969.04083524611</v>
      </c>
      <c r="J4924" s="54">
        <v>5640.9756612863757</v>
      </c>
      <c r="K4924" s="55">
        <v>0.98290534108868288</v>
      </c>
      <c r="L4924" s="121">
        <v>5977.210172176272</v>
      </c>
      <c r="M4924" s="54">
        <v>5596.1367853407701</v>
      </c>
      <c r="N4924" s="120">
        <v>0.9750924425226043</v>
      </c>
      <c r="O4924" s="123">
        <v>5785.2233818036475</v>
      </c>
      <c r="P4924" s="53">
        <v>6017.0296546207837</v>
      </c>
      <c r="Q4924" s="54">
        <v>5686.3716815980506</v>
      </c>
      <c r="R4924" s="55">
        <v>0.98291307116739579</v>
      </c>
      <c r="S4924" s="121">
        <v>6025.2646699145516</v>
      </c>
      <c r="T4924" s="54">
        <v>5641.17141875984</v>
      </c>
      <c r="U4924" s="55">
        <v>0.97510001714075611</v>
      </c>
    </row>
    <row r="4925" spans="1:21" ht="13" x14ac:dyDescent="0.3">
      <c r="A4925" s="44" t="s">
        <v>2395</v>
      </c>
      <c r="B4925" s="44" t="s">
        <v>8748</v>
      </c>
      <c r="C4925" s="98" t="s">
        <v>970</v>
      </c>
      <c r="D4925" s="98" t="s">
        <v>13130</v>
      </c>
      <c r="E4925" s="98" t="s">
        <v>222</v>
      </c>
      <c r="F4925" s="122">
        <v>1.0400686814525157</v>
      </c>
      <c r="G4925" s="122">
        <v>1.0414921382060907</v>
      </c>
      <c r="H4925" s="99">
        <v>3153.083333333333</v>
      </c>
      <c r="I4925" s="53">
        <v>3279.423225009903</v>
      </c>
      <c r="J4925" s="54">
        <v>3099.1824492310407</v>
      </c>
      <c r="K4925" s="55">
        <v>0.98290534108868277</v>
      </c>
      <c r="L4925" s="121">
        <v>3283.9115027753205</v>
      </c>
      <c r="M4925" s="54">
        <v>3074.5477289773144</v>
      </c>
      <c r="N4925" s="120">
        <v>0.97509244252260419</v>
      </c>
      <c r="O4925" s="123">
        <v>3179.2980512775657</v>
      </c>
      <c r="P4925" s="53">
        <v>3306.6883321368105</v>
      </c>
      <c r="Q4925" s="54">
        <v>3124.9736117377483</v>
      </c>
      <c r="R4925" s="55">
        <v>0.98291307116739568</v>
      </c>
      <c r="S4925" s="121">
        <v>3311.213925419529</v>
      </c>
      <c r="T4925" s="54">
        <v>3100.1335842963272</v>
      </c>
      <c r="U4925" s="55">
        <v>0.97510001714075623</v>
      </c>
    </row>
    <row r="4926" spans="1:21" ht="13" x14ac:dyDescent="0.3">
      <c r="A4926" s="44" t="s">
        <v>2394</v>
      </c>
      <c r="B4926" s="44" t="s">
        <v>8747</v>
      </c>
      <c r="C4926" s="98" t="s">
        <v>970</v>
      </c>
      <c r="D4926" s="98" t="s">
        <v>13130</v>
      </c>
      <c r="E4926" s="98" t="s">
        <v>222</v>
      </c>
      <c r="F4926" s="122">
        <v>1.0400686814525157</v>
      </c>
      <c r="G4926" s="122">
        <v>1.0414921382060907</v>
      </c>
      <c r="H4926" s="99">
        <v>2881.5</v>
      </c>
      <c r="I4926" s="53">
        <v>2996.957905605424</v>
      </c>
      <c r="J4926" s="54">
        <v>2832.241740347039</v>
      </c>
      <c r="K4926" s="55">
        <v>0.98290534108868266</v>
      </c>
      <c r="L4926" s="121">
        <v>3001.0595962408502</v>
      </c>
      <c r="M4926" s="54">
        <v>2809.7288731288841</v>
      </c>
      <c r="N4926" s="120">
        <v>0.97509244252260419</v>
      </c>
      <c r="O4926" s="123">
        <v>2907.8040003508208</v>
      </c>
      <c r="P4926" s="53">
        <v>3024.3158725672288</v>
      </c>
      <c r="Q4926" s="54">
        <v>2858.1185603376643</v>
      </c>
      <c r="R4926" s="55">
        <v>0.98291307116739568</v>
      </c>
      <c r="S4926" s="121">
        <v>3028.4550058096006</v>
      </c>
      <c r="T4926" s="54">
        <v>2835.3997305840453</v>
      </c>
      <c r="U4926" s="55">
        <v>0.97510001714075634</v>
      </c>
    </row>
    <row r="4927" spans="1:21" ht="13" x14ac:dyDescent="0.3">
      <c r="A4927" s="44" t="s">
        <v>2393</v>
      </c>
      <c r="B4927" s="44" t="s">
        <v>8746</v>
      </c>
      <c r="C4927" s="98" t="s">
        <v>970</v>
      </c>
      <c r="D4927" s="98" t="s">
        <v>13130</v>
      </c>
      <c r="E4927" s="98" t="s">
        <v>222</v>
      </c>
      <c r="F4927" s="122">
        <v>1.0400686814525157</v>
      </c>
      <c r="G4927" s="122">
        <v>1.0414921382060907</v>
      </c>
      <c r="H4927" s="99">
        <v>4120.583333333333</v>
      </c>
      <c r="I4927" s="53">
        <v>4285.689674315212</v>
      </c>
      <c r="J4927" s="54">
        <v>4050.1433667343413</v>
      </c>
      <c r="K4927" s="55">
        <v>0.98290534108868277</v>
      </c>
      <c r="L4927" s="121">
        <v>4291.5551464897135</v>
      </c>
      <c r="M4927" s="54">
        <v>4017.949667117934</v>
      </c>
      <c r="N4927" s="120">
        <v>0.9750924425226043</v>
      </c>
      <c r="O4927" s="123">
        <v>4155.7844276686747</v>
      </c>
      <c r="P4927" s="53">
        <v>4322.3012300862565</v>
      </c>
      <c r="Q4927" s="54">
        <v>4084.774834909455</v>
      </c>
      <c r="R4927" s="55">
        <v>0.98291307116739579</v>
      </c>
      <c r="S4927" s="121">
        <v>4328.2168094962226</v>
      </c>
      <c r="T4927" s="54">
        <v>4052.3054666530124</v>
      </c>
      <c r="U4927" s="55">
        <v>0.97510001714075623</v>
      </c>
    </row>
    <row r="4928" spans="1:21" ht="13" x14ac:dyDescent="0.3">
      <c r="A4928" s="44" t="s">
        <v>2392</v>
      </c>
      <c r="B4928" s="44" t="s">
        <v>8745</v>
      </c>
      <c r="C4928" s="98" t="s">
        <v>970</v>
      </c>
      <c r="D4928" s="98" t="s">
        <v>13130</v>
      </c>
      <c r="E4928" s="98" t="s">
        <v>222</v>
      </c>
      <c r="F4928" s="122">
        <v>1.0400686814525157</v>
      </c>
      <c r="G4928" s="122">
        <v>1.0414921382060907</v>
      </c>
      <c r="H4928" s="99">
        <v>7312.0833333333339</v>
      </c>
      <c r="I4928" s="53">
        <v>7605.0688711709172</v>
      </c>
      <c r="J4928" s="54">
        <v>7187.0857628188733</v>
      </c>
      <c r="K4928" s="55">
        <v>0.98290534108868277</v>
      </c>
      <c r="L4928" s="121">
        <v>7615.4773055744527</v>
      </c>
      <c r="M4928" s="54">
        <v>7129.9571974288265</v>
      </c>
      <c r="N4928" s="120">
        <v>0.9750924425226043</v>
      </c>
      <c r="O4928" s="123">
        <v>7372.9912454156693</v>
      </c>
      <c r="P4928" s="53">
        <v>7668.4172829804174</v>
      </c>
      <c r="Q4928" s="54">
        <v>7247.0094687218379</v>
      </c>
      <c r="R4928" s="55">
        <v>0.98291307116739579</v>
      </c>
      <c r="S4928" s="121">
        <v>7678.9124171627527</v>
      </c>
      <c r="T4928" s="54">
        <v>7189.4038897834644</v>
      </c>
      <c r="U4928" s="55">
        <v>0.97510001714075623</v>
      </c>
    </row>
    <row r="4929" spans="1:21" ht="13" x14ac:dyDescent="0.3">
      <c r="A4929" s="44" t="s">
        <v>2391</v>
      </c>
      <c r="B4929" s="44" t="s">
        <v>8744</v>
      </c>
      <c r="C4929" s="98" t="s">
        <v>970</v>
      </c>
      <c r="D4929" s="98" t="s">
        <v>13130</v>
      </c>
      <c r="E4929" s="98" t="s">
        <v>222</v>
      </c>
      <c r="F4929" s="122">
        <v>1.0400686814525157</v>
      </c>
      <c r="G4929" s="122">
        <v>1.0414921382060907</v>
      </c>
      <c r="H4929" s="99">
        <v>4062.5833333333335</v>
      </c>
      <c r="I4929" s="53">
        <v>4225.3656907909663</v>
      </c>
      <c r="J4929" s="54">
        <v>3993.1348569511979</v>
      </c>
      <c r="K4929" s="55">
        <v>0.98290534108868277</v>
      </c>
      <c r="L4929" s="121">
        <v>4231.1486024737605</v>
      </c>
      <c r="M4929" s="54">
        <v>3961.3943054516235</v>
      </c>
      <c r="N4929" s="120">
        <v>0.9750924425226043</v>
      </c>
      <c r="O4929" s="123">
        <v>4097.5079488250267</v>
      </c>
      <c r="P4929" s="53">
        <v>4261.6896895756481</v>
      </c>
      <c r="Q4929" s="54">
        <v>4027.4941221124232</v>
      </c>
      <c r="R4929" s="55">
        <v>0.98291307116739568</v>
      </c>
      <c r="S4929" s="121">
        <v>4267.52231493823</v>
      </c>
      <c r="T4929" s="54">
        <v>3995.4800711336688</v>
      </c>
      <c r="U4929" s="55">
        <v>0.97510001714075634</v>
      </c>
    </row>
    <row r="4930" spans="1:21" ht="13" x14ac:dyDescent="0.3">
      <c r="A4930" s="44" t="s">
        <v>2390</v>
      </c>
      <c r="B4930" s="44" t="s">
        <v>8743</v>
      </c>
      <c r="C4930" s="98" t="s">
        <v>970</v>
      </c>
      <c r="D4930" s="98" t="s">
        <v>13130</v>
      </c>
      <c r="E4930" s="98" t="s">
        <v>222</v>
      </c>
      <c r="F4930" s="122">
        <v>1.0400686814525157</v>
      </c>
      <c r="G4930" s="122">
        <v>1.0414921382060907</v>
      </c>
      <c r="H4930" s="99">
        <v>2146.166666666667</v>
      </c>
      <c r="I4930" s="53">
        <v>2232.1607351773414</v>
      </c>
      <c r="J4930" s="54">
        <v>2109.478679533162</v>
      </c>
      <c r="K4930" s="55">
        <v>0.98290534108868288</v>
      </c>
      <c r="L4930" s="121">
        <v>2235.2157106133054</v>
      </c>
      <c r="M4930" s="54">
        <v>2092.7108970605964</v>
      </c>
      <c r="N4930" s="120">
        <v>0.97509244252260441</v>
      </c>
      <c r="O4930" s="123">
        <v>2166.6989035832676</v>
      </c>
      <c r="P4930" s="53">
        <v>2253.5156717544605</v>
      </c>
      <c r="Q4930" s="54">
        <v>2129.6766736160585</v>
      </c>
      <c r="R4930" s="55">
        <v>0.98291307116739568</v>
      </c>
      <c r="S4930" s="121">
        <v>2256.5998739417296</v>
      </c>
      <c r="T4930" s="54">
        <v>2112.7481380229019</v>
      </c>
      <c r="U4930" s="55">
        <v>0.97510001714075623</v>
      </c>
    </row>
    <row r="4931" spans="1:21" ht="13" x14ac:dyDescent="0.3">
      <c r="A4931" s="44" t="s">
        <v>2389</v>
      </c>
      <c r="B4931" s="44" t="s">
        <v>7794</v>
      </c>
      <c r="C4931" s="98" t="s">
        <v>970</v>
      </c>
      <c r="D4931" s="98" t="s">
        <v>13130</v>
      </c>
      <c r="E4931" s="98" t="s">
        <v>222</v>
      </c>
      <c r="F4931" s="122">
        <v>1.0400686814525157</v>
      </c>
      <c r="G4931" s="122">
        <v>1.0414921382060907</v>
      </c>
      <c r="H4931" s="99">
        <v>7184.6666666666661</v>
      </c>
      <c r="I4931" s="53">
        <v>7472.5467866758408</v>
      </c>
      <c r="J4931" s="54">
        <v>7061.8472406084884</v>
      </c>
      <c r="K4931" s="55">
        <v>0.98290534108868266</v>
      </c>
      <c r="L4931" s="121">
        <v>7482.7738489646918</v>
      </c>
      <c r="M4931" s="54">
        <v>7005.714168710736</v>
      </c>
      <c r="N4931" s="120">
        <v>0.97509244252260419</v>
      </c>
      <c r="O4931" s="123">
        <v>7239.9019193238219</v>
      </c>
      <c r="P4931" s="53">
        <v>7529.9952430766652</v>
      </c>
      <c r="Q4931" s="54">
        <v>7116.1942304733002</v>
      </c>
      <c r="R4931" s="55">
        <v>0.98291307116739568</v>
      </c>
      <c r="S4931" s="121">
        <v>7540.300930358947</v>
      </c>
      <c r="T4931" s="54">
        <v>7059.6284856300526</v>
      </c>
      <c r="U4931" s="55">
        <v>0.97510001714075623</v>
      </c>
    </row>
    <row r="4932" spans="1:21" ht="13" x14ac:dyDescent="0.3">
      <c r="A4932" s="44" t="s">
        <v>2388</v>
      </c>
      <c r="B4932" s="44" t="s">
        <v>8742</v>
      </c>
      <c r="C4932" s="98" t="s">
        <v>970</v>
      </c>
      <c r="D4932" s="98" t="s">
        <v>13130</v>
      </c>
      <c r="E4932" s="98" t="s">
        <v>222</v>
      </c>
      <c r="F4932" s="122">
        <v>1.0400686814525157</v>
      </c>
      <c r="G4932" s="122">
        <v>1.0414921382060907</v>
      </c>
      <c r="H4932" s="99">
        <v>17046.083333333336</v>
      </c>
      <c r="I4932" s="53">
        <v>17729.097416429708</v>
      </c>
      <c r="J4932" s="54">
        <v>16754.686352976114</v>
      </c>
      <c r="K4932" s="55">
        <v>0.98290534108868288</v>
      </c>
      <c r="L4932" s="121">
        <v>17753.361778872542</v>
      </c>
      <c r="M4932" s="54">
        <v>16621.50703294386</v>
      </c>
      <c r="N4932" s="120">
        <v>0.97509244252260441</v>
      </c>
      <c r="O4932" s="123">
        <v>17217.122545258382</v>
      </c>
      <c r="P4932" s="53">
        <v>17906.989944053268</v>
      </c>
      <c r="Q4932" s="54">
        <v>16922.934797625327</v>
      </c>
      <c r="R4932" s="55">
        <v>0.98291307116739579</v>
      </c>
      <c r="S4932" s="121">
        <v>17931.497773417443</v>
      </c>
      <c r="T4932" s="54">
        <v>16788.41648899595</v>
      </c>
      <c r="U4932" s="55">
        <v>0.97510001714075634</v>
      </c>
    </row>
    <row r="4933" spans="1:21" ht="13" x14ac:dyDescent="0.3">
      <c r="A4933" s="44" t="s">
        <v>2387</v>
      </c>
      <c r="B4933" s="44" t="s">
        <v>8741</v>
      </c>
      <c r="C4933" s="98" t="s">
        <v>970</v>
      </c>
      <c r="D4933" s="98" t="s">
        <v>13130</v>
      </c>
      <c r="E4933" s="98" t="s">
        <v>222</v>
      </c>
      <c r="F4933" s="122">
        <v>1.0400686814525157</v>
      </c>
      <c r="G4933" s="122">
        <v>1.0414921382060907</v>
      </c>
      <c r="H4933" s="99">
        <v>2828.5000000000005</v>
      </c>
      <c r="I4933" s="53">
        <v>2941.8342654884414</v>
      </c>
      <c r="J4933" s="54">
        <v>2780.1477572693398</v>
      </c>
      <c r="K4933" s="55">
        <v>0.98290534108868277</v>
      </c>
      <c r="L4933" s="121">
        <v>2945.8605129159278</v>
      </c>
      <c r="M4933" s="54">
        <v>2758.0489736751865</v>
      </c>
      <c r="N4933" s="120">
        <v>0.97509244252260419</v>
      </c>
      <c r="O4933" s="123">
        <v>2850.9874343625597</v>
      </c>
      <c r="P4933" s="53">
        <v>2965.2227416951582</v>
      </c>
      <c r="Q4933" s="54">
        <v>2802.2728149689574</v>
      </c>
      <c r="R4933" s="55">
        <v>0.98291307116739568</v>
      </c>
      <c r="S4933" s="121">
        <v>2969.280999012959</v>
      </c>
      <c r="T4933" s="54">
        <v>2779.9978961150127</v>
      </c>
      <c r="U4933" s="55">
        <v>0.97510001714075623</v>
      </c>
    </row>
    <row r="4934" spans="1:21" ht="13" x14ac:dyDescent="0.3">
      <c r="A4934" s="44" t="s">
        <v>2386</v>
      </c>
      <c r="B4934" s="44" t="s">
        <v>8740</v>
      </c>
      <c r="C4934" s="98" t="s">
        <v>970</v>
      </c>
      <c r="D4934" s="98" t="s">
        <v>13130</v>
      </c>
      <c r="E4934" s="98" t="s">
        <v>222</v>
      </c>
      <c r="F4934" s="122">
        <v>1.0400686814525157</v>
      </c>
      <c r="G4934" s="122">
        <v>1.0414921382060907</v>
      </c>
      <c r="H4934" s="99">
        <v>3970.9999999999991</v>
      </c>
      <c r="I4934" s="53">
        <v>4130.1127340479388</v>
      </c>
      <c r="J4934" s="54">
        <v>3903.1171094631582</v>
      </c>
      <c r="K4934" s="55">
        <v>0.98290534108868266</v>
      </c>
      <c r="L4934" s="121">
        <v>4135.7652808163848</v>
      </c>
      <c r="M4934" s="54">
        <v>3872.0920892572603</v>
      </c>
      <c r="N4934" s="120">
        <v>0.97509244252260419</v>
      </c>
      <c r="O4934" s="123">
        <v>4003.3880123980011</v>
      </c>
      <c r="P4934" s="53">
        <v>4163.798491397597</v>
      </c>
      <c r="Q4934" s="54">
        <v>3934.9824063408555</v>
      </c>
      <c r="R4934" s="55">
        <v>0.98291307116739579</v>
      </c>
      <c r="S4934" s="121">
        <v>4169.4971411010256</v>
      </c>
      <c r="T4934" s="54">
        <v>3903.703719510389</v>
      </c>
      <c r="U4934" s="55">
        <v>0.97510001714075623</v>
      </c>
    </row>
    <row r="4935" spans="1:21" ht="13" x14ac:dyDescent="0.3">
      <c r="A4935" s="44" t="s">
        <v>2385</v>
      </c>
      <c r="B4935" s="44" t="s">
        <v>8739</v>
      </c>
      <c r="C4935" s="98" t="s">
        <v>970</v>
      </c>
      <c r="D4935" s="98" t="s">
        <v>13130</v>
      </c>
      <c r="E4935" s="98" t="s">
        <v>222</v>
      </c>
      <c r="F4935" s="122">
        <v>1.0400686814525157</v>
      </c>
      <c r="G4935" s="122">
        <v>1.0414921382060907</v>
      </c>
      <c r="H4935" s="99">
        <v>5575.2499999999991</v>
      </c>
      <c r="I4935" s="53">
        <v>5798.642916268137</v>
      </c>
      <c r="J4935" s="54">
        <v>5479.9430029046771</v>
      </c>
      <c r="K4935" s="55">
        <v>0.98290534108868266</v>
      </c>
      <c r="L4935" s="121">
        <v>5806.5790435335057</v>
      </c>
      <c r="M4935" s="54">
        <v>5436.3841401741483</v>
      </c>
      <c r="N4935" s="120">
        <v>0.97509244252260419</v>
      </c>
      <c r="O4935" s="123">
        <v>5619.6140136656777</v>
      </c>
      <c r="P4935" s="53">
        <v>5844.7845374653416</v>
      </c>
      <c r="Q4935" s="54">
        <v>5523.5920689474669</v>
      </c>
      <c r="R4935" s="55">
        <v>0.98291307116739579</v>
      </c>
      <c r="S4935" s="121">
        <v>5852.7838149855779</v>
      </c>
      <c r="T4935" s="54">
        <v>5479.6857210498365</v>
      </c>
      <c r="U4935" s="55">
        <v>0.97510001714075623</v>
      </c>
    </row>
    <row r="4936" spans="1:21" ht="13" x14ac:dyDescent="0.3">
      <c r="A4936" s="44" t="s">
        <v>2384</v>
      </c>
      <c r="B4936" s="44" t="s">
        <v>8738</v>
      </c>
      <c r="C4936" s="98" t="s">
        <v>970</v>
      </c>
      <c r="D4936" s="98" t="s">
        <v>13130</v>
      </c>
      <c r="E4936" s="98" t="s">
        <v>222</v>
      </c>
      <c r="F4936" s="122">
        <v>1.0400686814525157</v>
      </c>
      <c r="G4936" s="122">
        <v>1.0414921382060907</v>
      </c>
      <c r="H4936" s="99">
        <v>3310.416666666667</v>
      </c>
      <c r="I4936" s="53">
        <v>3443.0606975584328</v>
      </c>
      <c r="J4936" s="54">
        <v>3253.8262228956605</v>
      </c>
      <c r="K4936" s="55">
        <v>0.98290534108868277</v>
      </c>
      <c r="L4936" s="121">
        <v>3447.7729325197461</v>
      </c>
      <c r="M4936" s="54">
        <v>3227.962273267538</v>
      </c>
      <c r="N4936" s="120">
        <v>0.97509244252260419</v>
      </c>
      <c r="O4936" s="123">
        <v>3343.5004168810715</v>
      </c>
      <c r="P4936" s="53">
        <v>3477.4700700214325</v>
      </c>
      <c r="Q4936" s="54">
        <v>3286.3702632060417</v>
      </c>
      <c r="R4936" s="55">
        <v>0.98291307116739568</v>
      </c>
      <c r="S4936" s="121">
        <v>3482.2293982704227</v>
      </c>
      <c r="T4936" s="54">
        <v>3260.2473138108585</v>
      </c>
      <c r="U4936" s="55">
        <v>0.97510001714075623</v>
      </c>
    </row>
    <row r="4937" spans="1:21" ht="13" x14ac:dyDescent="0.3">
      <c r="A4937" s="44" t="s">
        <v>2383</v>
      </c>
      <c r="B4937" s="44" t="s">
        <v>8737</v>
      </c>
      <c r="C4937" s="98" t="s">
        <v>970</v>
      </c>
      <c r="D4937" s="98" t="s">
        <v>13130</v>
      </c>
      <c r="E4937" s="98" t="s">
        <v>222</v>
      </c>
      <c r="F4937" s="122">
        <v>1.0400686814525157</v>
      </c>
      <c r="G4937" s="122">
        <v>1.0414921382060907</v>
      </c>
      <c r="H4937" s="99">
        <v>3915.916666666667</v>
      </c>
      <c r="I4937" s="53">
        <v>4072.8222841779311</v>
      </c>
      <c r="J4937" s="54">
        <v>3848.9754069248579</v>
      </c>
      <c r="K4937" s="55">
        <v>0.98290534108868277</v>
      </c>
      <c r="L4937" s="121">
        <v>4078.3964222035343</v>
      </c>
      <c r="M4937" s="54">
        <v>3818.3807472149751</v>
      </c>
      <c r="N4937" s="120">
        <v>0.9750924425226043</v>
      </c>
      <c r="O4937" s="123">
        <v>3949.784671683261</v>
      </c>
      <c r="P4937" s="53">
        <v>4108.0473354989672</v>
      </c>
      <c r="Q4937" s="54">
        <v>3882.294982094098</v>
      </c>
      <c r="R4937" s="55">
        <v>0.98291307116739579</v>
      </c>
      <c r="S4937" s="121">
        <v>4113.6696831650415</v>
      </c>
      <c r="T4937" s="54">
        <v>3851.4351010606442</v>
      </c>
      <c r="U4937" s="55">
        <v>0.97510001714075634</v>
      </c>
    </row>
    <row r="4938" spans="1:21" ht="13" x14ac:dyDescent="0.3">
      <c r="A4938" s="44" t="s">
        <v>2382</v>
      </c>
      <c r="B4938" s="44" t="s">
        <v>8736</v>
      </c>
      <c r="C4938" s="98" t="s">
        <v>970</v>
      </c>
      <c r="D4938" s="98" t="s">
        <v>13130</v>
      </c>
      <c r="E4938" s="98" t="s">
        <v>222</v>
      </c>
      <c r="F4938" s="122">
        <v>1.0400686814525157</v>
      </c>
      <c r="G4938" s="122">
        <v>1.0414921382060907</v>
      </c>
      <c r="H4938" s="99">
        <v>10334.083333333334</v>
      </c>
      <c r="I4938" s="53">
        <v>10748.15642652042</v>
      </c>
      <c r="J4938" s="54">
        <v>10157.425703588873</v>
      </c>
      <c r="K4938" s="55">
        <v>0.98290534108868288</v>
      </c>
      <c r="L4938" s="121">
        <v>10762.86654723326</v>
      </c>
      <c r="M4938" s="54">
        <v>10076.686558732137</v>
      </c>
      <c r="N4938" s="120">
        <v>0.9750924425226043</v>
      </c>
      <c r="O4938" s="123">
        <v>10422.512751311151</v>
      </c>
      <c r="P4938" s="53">
        <v>10840.129094678221</v>
      </c>
      <c r="Q4938" s="54">
        <v>10244.424017672587</v>
      </c>
      <c r="R4938" s="55">
        <v>0.98291307116739579</v>
      </c>
      <c r="S4938" s="121">
        <v>10854.965090843296</v>
      </c>
      <c r="T4938" s="54">
        <v>10162.992362453255</v>
      </c>
      <c r="U4938" s="55">
        <v>0.97510001714075634</v>
      </c>
    </row>
    <row r="4939" spans="1:21" ht="13" x14ac:dyDescent="0.3">
      <c r="A4939" s="44" t="s">
        <v>2381</v>
      </c>
      <c r="B4939" s="44" t="s">
        <v>8735</v>
      </c>
      <c r="C4939" s="98" t="s">
        <v>970</v>
      </c>
      <c r="D4939" s="98" t="s">
        <v>13130</v>
      </c>
      <c r="E4939" s="98" t="s">
        <v>222</v>
      </c>
      <c r="F4939" s="122">
        <v>1.0400686814525157</v>
      </c>
      <c r="G4939" s="122">
        <v>1.0414921382060907</v>
      </c>
      <c r="H4939" s="99">
        <v>11241.333333333332</v>
      </c>
      <c r="I4939" s="53">
        <v>11691.758737768212</v>
      </c>
      <c r="J4939" s="54">
        <v>11049.166574291577</v>
      </c>
      <c r="K4939" s="55">
        <v>0.98290534108868277</v>
      </c>
      <c r="L4939" s="121">
        <v>11707.760289620732</v>
      </c>
      <c r="M4939" s="54">
        <v>10961.339177210766</v>
      </c>
      <c r="N4939" s="120">
        <v>0.97509244252260419</v>
      </c>
      <c r="O4939" s="123">
        <v>11332.922272863492</v>
      </c>
      <c r="P4939" s="53">
        <v>11787.01752534098</v>
      </c>
      <c r="Q4939" s="54">
        <v>11139.277436521637</v>
      </c>
      <c r="R4939" s="55">
        <v>0.98291307116739568</v>
      </c>
      <c r="S4939" s="121">
        <v>11803.149450088027</v>
      </c>
      <c r="T4939" s="54">
        <v>11050.732702524048</v>
      </c>
      <c r="U4939" s="55">
        <v>0.97510001714075611</v>
      </c>
    </row>
    <row r="4940" spans="1:21" ht="13" x14ac:dyDescent="0.3">
      <c r="A4940" s="44" t="s">
        <v>2380</v>
      </c>
      <c r="B4940" s="44" t="s">
        <v>8734</v>
      </c>
      <c r="C4940" s="98" t="s">
        <v>976</v>
      </c>
      <c r="D4940" s="98" t="s">
        <v>13130</v>
      </c>
      <c r="E4940" s="98" t="s">
        <v>221</v>
      </c>
      <c r="F4940" s="122">
        <v>1.0488560970222778</v>
      </c>
      <c r="G4940" s="122">
        <v>1.0491645369846223</v>
      </c>
      <c r="H4940" s="99">
        <v>7144.1666666666679</v>
      </c>
      <c r="I4940" s="53">
        <v>7493.2027664766574</v>
      </c>
      <c r="J4940" s="54">
        <v>7081.3679446097749</v>
      </c>
      <c r="K4940" s="55">
        <v>0.99120979045045243</v>
      </c>
      <c r="L4940" s="121">
        <v>7495.4063129743072</v>
      </c>
      <c r="M4940" s="54">
        <v>7017.5412576865892</v>
      </c>
      <c r="N4940" s="120">
        <v>0.98227569219921917</v>
      </c>
      <c r="O4940" s="123">
        <v>7202.6574176900558</v>
      </c>
      <c r="P4940" s="53">
        <v>7554.55114730695</v>
      </c>
      <c r="Q4940" s="54">
        <v>7139.4006971929539</v>
      </c>
      <c r="R4940" s="55">
        <v>0.99121758583967345</v>
      </c>
      <c r="S4940" s="121">
        <v>7556.7727346896427</v>
      </c>
      <c r="T4940" s="54">
        <v>7075.0502599248312</v>
      </c>
      <c r="U4940" s="55">
        <v>0.98228332261759177</v>
      </c>
    </row>
    <row r="4941" spans="1:21" ht="13" x14ac:dyDescent="0.3">
      <c r="A4941" s="44" t="s">
        <v>2379</v>
      </c>
      <c r="B4941" s="44" t="s">
        <v>8733</v>
      </c>
      <c r="C4941" s="98" t="s">
        <v>976</v>
      </c>
      <c r="D4941" s="98" t="s">
        <v>13130</v>
      </c>
      <c r="E4941" s="98" t="s">
        <v>221</v>
      </c>
      <c r="F4941" s="122">
        <v>1.0488560970222778</v>
      </c>
      <c r="G4941" s="122">
        <v>1.0491645369846223</v>
      </c>
      <c r="H4941" s="99">
        <v>8493.2499999999982</v>
      </c>
      <c r="I4941" s="53">
        <v>8908.1970460344583</v>
      </c>
      <c r="J4941" s="54">
        <v>8418.5925527433028</v>
      </c>
      <c r="K4941" s="55">
        <v>0.99120979045045232</v>
      </c>
      <c r="L4941" s="121">
        <v>8910.8167037446419</v>
      </c>
      <c r="M4941" s="54">
        <v>8342.7130227710168</v>
      </c>
      <c r="N4941" s="120">
        <v>0.98227569219921917</v>
      </c>
      <c r="O4941" s="123">
        <v>8567.7514799007804</v>
      </c>
      <c r="P4941" s="53">
        <v>8986.3383774655777</v>
      </c>
      <c r="Q4941" s="54">
        <v>8492.5059379815411</v>
      </c>
      <c r="R4941" s="55">
        <v>0.99121758583967345</v>
      </c>
      <c r="S4941" s="121">
        <v>8988.9810144094154</v>
      </c>
      <c r="T4941" s="54">
        <v>8415.9593910387284</v>
      </c>
      <c r="U4941" s="55">
        <v>0.98228332261759188</v>
      </c>
    </row>
    <row r="4942" spans="1:21" ht="13" x14ac:dyDescent="0.3">
      <c r="A4942" s="44" t="s">
        <v>2378</v>
      </c>
      <c r="B4942" s="44" t="s">
        <v>8732</v>
      </c>
      <c r="C4942" s="98" t="s">
        <v>976</v>
      </c>
      <c r="D4942" s="98" t="s">
        <v>13130</v>
      </c>
      <c r="E4942" s="98" t="s">
        <v>221</v>
      </c>
      <c r="F4942" s="122">
        <v>1.0488560970222778</v>
      </c>
      <c r="G4942" s="122">
        <v>1.0491645369846223</v>
      </c>
      <c r="H4942" s="99">
        <v>16548.166666666668</v>
      </c>
      <c r="I4942" s="53">
        <v>17356.645502874158</v>
      </c>
      <c r="J4942" s="54">
        <v>16402.704814005829</v>
      </c>
      <c r="K4942" s="55">
        <v>0.99120979045045232</v>
      </c>
      <c r="L4942" s="121">
        <v>17361.749618777696</v>
      </c>
      <c r="M4942" s="54">
        <v>16254.861867128047</v>
      </c>
      <c r="N4942" s="120">
        <v>0.98227569219921917</v>
      </c>
      <c r="O4942" s="123">
        <v>16689.475054573915</v>
      </c>
      <c r="P4942" s="53">
        <v>17504.857667091062</v>
      </c>
      <c r="Q4942" s="54">
        <v>16542.90117252621</v>
      </c>
      <c r="R4942" s="55">
        <v>0.99121758583967357</v>
      </c>
      <c r="S4942" s="121">
        <v>17510.005368148446</v>
      </c>
      <c r="T4942" s="54">
        <v>16393.79300935028</v>
      </c>
      <c r="U4942" s="55">
        <v>0.98228332261759177</v>
      </c>
    </row>
    <row r="4943" spans="1:21" ht="13" x14ac:dyDescent="0.3">
      <c r="A4943" s="44" t="s">
        <v>2377</v>
      </c>
      <c r="B4943" s="44" t="s">
        <v>8731</v>
      </c>
      <c r="C4943" s="98" t="s">
        <v>976</v>
      </c>
      <c r="D4943" s="98" t="s">
        <v>13130</v>
      </c>
      <c r="E4943" s="98" t="s">
        <v>221</v>
      </c>
      <c r="F4943" s="122">
        <v>1.0488560970222778</v>
      </c>
      <c r="G4943" s="122">
        <v>1.0491645369846223</v>
      </c>
      <c r="H4943" s="99">
        <v>21526.083333333336</v>
      </c>
      <c r="I4943" s="53">
        <v>22577.763749176305</v>
      </c>
      <c r="J4943" s="54">
        <v>21336.864550052313</v>
      </c>
      <c r="K4943" s="55">
        <v>0.99120979045045243</v>
      </c>
      <c r="L4943" s="121">
        <v>22584.403253509063</v>
      </c>
      <c r="M4943" s="54">
        <v>21144.548406588077</v>
      </c>
      <c r="N4943" s="120">
        <v>0.98227569219921917</v>
      </c>
      <c r="O4943" s="123">
        <v>21790.161898639097</v>
      </c>
      <c r="P4943" s="53">
        <v>22854.744162490148</v>
      </c>
      <c r="Q4943" s="54">
        <v>21598.791672224681</v>
      </c>
      <c r="R4943" s="55">
        <v>0.99121758583967345</v>
      </c>
      <c r="S4943" s="121">
        <v>22861.465119205648</v>
      </c>
      <c r="T4943" s="54">
        <v>21404.112630170464</v>
      </c>
      <c r="U4943" s="55">
        <v>0.98228332261759177</v>
      </c>
    </row>
    <row r="4944" spans="1:21" ht="13" x14ac:dyDescent="0.3">
      <c r="A4944" s="44" t="s">
        <v>2376</v>
      </c>
      <c r="B4944" s="44" t="s">
        <v>8730</v>
      </c>
      <c r="C4944" s="98" t="s">
        <v>976</v>
      </c>
      <c r="D4944" s="98" t="s">
        <v>13130</v>
      </c>
      <c r="E4944" s="98" t="s">
        <v>221</v>
      </c>
      <c r="F4944" s="122">
        <v>1.0488560970222778</v>
      </c>
      <c r="G4944" s="122">
        <v>1.0491645369846223</v>
      </c>
      <c r="H4944" s="99">
        <v>5771.4166666666679</v>
      </c>
      <c r="I4944" s="53">
        <v>6053.385559289326</v>
      </c>
      <c r="J4944" s="54">
        <v>5720.6847047689171</v>
      </c>
      <c r="K4944" s="55">
        <v>0.99120979045045254</v>
      </c>
      <c r="L4944" s="121">
        <v>6055.1656948286673</v>
      </c>
      <c r="M4944" s="54">
        <v>5669.1223012201117</v>
      </c>
      <c r="N4944" s="120">
        <v>0.98227569219921917</v>
      </c>
      <c r="O4944" s="123">
        <v>5823.294684316772</v>
      </c>
      <c r="P4944" s="53">
        <v>6107.7981344030668</v>
      </c>
      <c r="Q4944" s="54">
        <v>5772.1520986214746</v>
      </c>
      <c r="R4944" s="55">
        <v>0.99121758583967357</v>
      </c>
      <c r="S4944" s="121">
        <v>6109.594271196218</v>
      </c>
      <c r="T4944" s="54">
        <v>5720.1252510920385</v>
      </c>
      <c r="U4944" s="55">
        <v>0.98228332261759166</v>
      </c>
    </row>
    <row r="4945" spans="1:21" ht="13" x14ac:dyDescent="0.3">
      <c r="A4945" s="44" t="s">
        <v>2375</v>
      </c>
      <c r="B4945" s="44" t="s">
        <v>8729</v>
      </c>
      <c r="C4945" s="98" t="s">
        <v>976</v>
      </c>
      <c r="D4945" s="98" t="s">
        <v>13130</v>
      </c>
      <c r="E4945" s="98" t="s">
        <v>221</v>
      </c>
      <c r="F4945" s="122">
        <v>1.0488560970222778</v>
      </c>
      <c r="G4945" s="122">
        <v>1.0491645369846223</v>
      </c>
      <c r="H4945" s="99">
        <v>9890.6666666666661</v>
      </c>
      <c r="I4945" s="53">
        <v>10373.886036948341</v>
      </c>
      <c r="J4945" s="54">
        <v>9803.7256340819404</v>
      </c>
      <c r="K4945" s="55">
        <v>0.99120979045045232</v>
      </c>
      <c r="L4945" s="121">
        <v>10376.93671380257</v>
      </c>
      <c r="M4945" s="54">
        <v>9715.3614463117428</v>
      </c>
      <c r="N4945" s="120">
        <v>0.98227569219921917</v>
      </c>
      <c r="O4945" s="123">
        <v>9979.5243311534032</v>
      </c>
      <c r="P4945" s="53">
        <v>10467.084940112416</v>
      </c>
      <c r="Q4945" s="54">
        <v>9891.8800153541579</v>
      </c>
      <c r="R4945" s="55">
        <v>0.99121758583967345</v>
      </c>
      <c r="S4945" s="121">
        <v>10470.163024221332</v>
      </c>
      <c r="T4945" s="54">
        <v>9802.7203181484638</v>
      </c>
      <c r="U4945" s="55">
        <v>0.98228332261759166</v>
      </c>
    </row>
    <row r="4946" spans="1:21" ht="13" x14ac:dyDescent="0.3">
      <c r="A4946" s="44" t="s">
        <v>2374</v>
      </c>
      <c r="B4946" s="44" t="s">
        <v>8728</v>
      </c>
      <c r="C4946" s="98" t="s">
        <v>976</v>
      </c>
      <c r="D4946" s="98" t="s">
        <v>13130</v>
      </c>
      <c r="E4946" s="98" t="s">
        <v>221</v>
      </c>
      <c r="F4946" s="122">
        <v>1.0488560970222778</v>
      </c>
      <c r="G4946" s="122">
        <v>1.0491645369846223</v>
      </c>
      <c r="H4946" s="99">
        <v>6161.7500000000018</v>
      </c>
      <c r="I4946" s="53">
        <v>6462.7890558270219</v>
      </c>
      <c r="J4946" s="54">
        <v>6107.5869263080767</v>
      </c>
      <c r="K4946" s="55">
        <v>0.99120979045045232</v>
      </c>
      <c r="L4946" s="121">
        <v>6464.6895857649988</v>
      </c>
      <c r="M4946" s="54">
        <v>6052.5372464085403</v>
      </c>
      <c r="N4946" s="120">
        <v>0.98227569219921917</v>
      </c>
      <c r="O4946" s="123">
        <v>6228.0749966455078</v>
      </c>
      <c r="P4946" s="53">
        <v>6532.3544329436427</v>
      </c>
      <c r="Q4946" s="54">
        <v>6173.3774626033919</v>
      </c>
      <c r="R4946" s="55">
        <v>0.99121758583967334</v>
      </c>
      <c r="S4946" s="121">
        <v>6534.2754201610869</v>
      </c>
      <c r="T4946" s="54">
        <v>6117.7342012164954</v>
      </c>
      <c r="U4946" s="55">
        <v>0.98228332261759166</v>
      </c>
    </row>
    <row r="4947" spans="1:21" ht="13" x14ac:dyDescent="0.3">
      <c r="A4947" s="44" t="s">
        <v>2373</v>
      </c>
      <c r="B4947" s="44" t="s">
        <v>8727</v>
      </c>
      <c r="C4947" s="98" t="s">
        <v>976</v>
      </c>
      <c r="D4947" s="98" t="s">
        <v>13130</v>
      </c>
      <c r="E4947" s="98" t="s">
        <v>221</v>
      </c>
      <c r="F4947" s="122">
        <v>1.0488560970222778</v>
      </c>
      <c r="G4947" s="122">
        <v>1.0491645369846223</v>
      </c>
      <c r="H4947" s="99">
        <v>10244.916666666668</v>
      </c>
      <c r="I4947" s="53">
        <v>10745.443309318485</v>
      </c>
      <c r="J4947" s="54">
        <v>10154.861702349015</v>
      </c>
      <c r="K4947" s="55">
        <v>0.99120979045045243</v>
      </c>
      <c r="L4947" s="121">
        <v>10748.603251029375</v>
      </c>
      <c r="M4947" s="54">
        <v>10063.332610273319</v>
      </c>
      <c r="N4947" s="120">
        <v>0.98227569219921929</v>
      </c>
      <c r="O4947" s="123">
        <v>10331.612193455476</v>
      </c>
      <c r="P4947" s="53">
        <v>10836.374441175485</v>
      </c>
      <c r="Q4947" s="54">
        <v>10240.87569622867</v>
      </c>
      <c r="R4947" s="55">
        <v>0.99121758583967345</v>
      </c>
      <c r="S4947" s="121">
        <v>10839.561123251393</v>
      </c>
      <c r="T4947" s="54">
        <v>10148.57035338387</v>
      </c>
      <c r="U4947" s="55">
        <v>0.98228332261759177</v>
      </c>
    </row>
    <row r="4948" spans="1:21" ht="13" x14ac:dyDescent="0.3">
      <c r="A4948" s="44" t="s">
        <v>2372</v>
      </c>
      <c r="B4948" s="44" t="s">
        <v>8726</v>
      </c>
      <c r="C4948" s="98" t="s">
        <v>976</v>
      </c>
      <c r="D4948" s="98" t="s">
        <v>13130</v>
      </c>
      <c r="E4948" s="98" t="s">
        <v>221</v>
      </c>
      <c r="F4948" s="122">
        <v>1.0488560970222778</v>
      </c>
      <c r="G4948" s="122">
        <v>1.0491645369846223</v>
      </c>
      <c r="H4948" s="99">
        <v>26347.083333333336</v>
      </c>
      <c r="I4948" s="53">
        <v>27634.298992920707</v>
      </c>
      <c r="J4948" s="54">
        <v>26115.486949813941</v>
      </c>
      <c r="K4948" s="55">
        <v>0.99120979045045232</v>
      </c>
      <c r="L4948" s="121">
        <v>27642.425486311928</v>
      </c>
      <c r="M4948" s="54">
        <v>25880.099518680512</v>
      </c>
      <c r="N4948" s="120">
        <v>0.98227569219921917</v>
      </c>
      <c r="O4948" s="123">
        <v>26644.404177059605</v>
      </c>
      <c r="P4948" s="53">
        <v>27946.145772634813</v>
      </c>
      <c r="Q4948" s="54">
        <v>26410.401984521533</v>
      </c>
      <c r="R4948" s="55">
        <v>0.99121758583967345</v>
      </c>
      <c r="S4948" s="121">
        <v>27954.363971655876</v>
      </c>
      <c r="T4948" s="54">
        <v>26172.353864208148</v>
      </c>
      <c r="U4948" s="55">
        <v>0.98228332261759166</v>
      </c>
    </row>
    <row r="4949" spans="1:21" ht="13" x14ac:dyDescent="0.3">
      <c r="A4949" s="44" t="s">
        <v>2371</v>
      </c>
      <c r="B4949" s="44" t="s">
        <v>8725</v>
      </c>
      <c r="C4949" s="98" t="s">
        <v>976</v>
      </c>
      <c r="D4949" s="98" t="s">
        <v>13130</v>
      </c>
      <c r="E4949" s="98" t="s">
        <v>221</v>
      </c>
      <c r="F4949" s="122">
        <v>1.0488560970222778</v>
      </c>
      <c r="G4949" s="122">
        <v>1.0491645369846223</v>
      </c>
      <c r="H4949" s="99">
        <v>12377.333333333332</v>
      </c>
      <c r="I4949" s="53">
        <v>12982.041531543739</v>
      </c>
      <c r="J4949" s="54">
        <v>12268.533979668731</v>
      </c>
      <c r="K4949" s="55">
        <v>0.99120979045045232</v>
      </c>
      <c r="L4949" s="121">
        <v>12985.859195770998</v>
      </c>
      <c r="M4949" s="54">
        <v>12157.953667580468</v>
      </c>
      <c r="N4949" s="120">
        <v>0.98227569219921929</v>
      </c>
      <c r="O4949" s="123">
        <v>12488.318289803698</v>
      </c>
      <c r="P4949" s="53">
        <v>13098.448779815433</v>
      </c>
      <c r="Q4949" s="54">
        <v>12378.640706416661</v>
      </c>
      <c r="R4949" s="55">
        <v>0.99121758583967357</v>
      </c>
      <c r="S4949" s="121">
        <v>13102.300676238487</v>
      </c>
      <c r="T4949" s="54">
        <v>12267.066783614417</v>
      </c>
      <c r="U4949" s="55">
        <v>0.98228332261759166</v>
      </c>
    </row>
    <row r="4950" spans="1:21" ht="13" x14ac:dyDescent="0.3">
      <c r="A4950" s="44" t="s">
        <v>2370</v>
      </c>
      <c r="B4950" s="44" t="s">
        <v>8724</v>
      </c>
      <c r="C4950" s="98" t="s">
        <v>976</v>
      </c>
      <c r="D4950" s="98" t="s">
        <v>13130</v>
      </c>
      <c r="E4950" s="98" t="s">
        <v>221</v>
      </c>
      <c r="F4950" s="122">
        <v>1.0488560970222778</v>
      </c>
      <c r="G4950" s="122">
        <v>1.0491645369846223</v>
      </c>
      <c r="H4950" s="99">
        <v>10678.166666666668</v>
      </c>
      <c r="I4950" s="53">
        <v>11199.860213353388</v>
      </c>
      <c r="J4950" s="54">
        <v>10584.303344061675</v>
      </c>
      <c r="K4950" s="55">
        <v>0.99120979045045243</v>
      </c>
      <c r="L4950" s="121">
        <v>11203.153786677962</v>
      </c>
      <c r="M4950" s="54">
        <v>10488.90355391863</v>
      </c>
      <c r="N4950" s="120">
        <v>0.98227569219921917</v>
      </c>
      <c r="O4950" s="123">
        <v>10768.172792986832</v>
      </c>
      <c r="P4950" s="53">
        <v>11294.263687713648</v>
      </c>
      <c r="Q4950" s="54">
        <v>10673.602239768861</v>
      </c>
      <c r="R4950" s="55">
        <v>0.99121758583967345</v>
      </c>
      <c r="S4950" s="121">
        <v>11297.585022524438</v>
      </c>
      <c r="T4950" s="54">
        <v>10577.39654961546</v>
      </c>
      <c r="U4950" s="55">
        <v>0.98228332261759188</v>
      </c>
    </row>
    <row r="4951" spans="1:21" ht="13" x14ac:dyDescent="0.3">
      <c r="A4951" s="44" t="s">
        <v>2369</v>
      </c>
      <c r="B4951" s="44" t="s">
        <v>8723</v>
      </c>
      <c r="C4951" s="98" t="s">
        <v>976</v>
      </c>
      <c r="D4951" s="98" t="s">
        <v>13130</v>
      </c>
      <c r="E4951" s="98" t="s">
        <v>221</v>
      </c>
      <c r="F4951" s="122">
        <v>1.0488560970222778</v>
      </c>
      <c r="G4951" s="122">
        <v>1.0491645369846223</v>
      </c>
      <c r="H4951" s="99">
        <v>21126.833333333336</v>
      </c>
      <c r="I4951" s="53">
        <v>22159.007952440163</v>
      </c>
      <c r="J4951" s="54">
        <v>20941.124041214971</v>
      </c>
      <c r="K4951" s="55">
        <v>0.99120979045045254</v>
      </c>
      <c r="L4951" s="121">
        <v>22165.524312117956</v>
      </c>
      <c r="M4951" s="54">
        <v>20752.374836477542</v>
      </c>
      <c r="N4951" s="120">
        <v>0.98227569219921929</v>
      </c>
      <c r="O4951" s="123">
        <v>21309.547191657311</v>
      </c>
      <c r="P4951" s="53">
        <v>22350.648496753729</v>
      </c>
      <c r="Q4951" s="54">
        <v>21122.397922651155</v>
      </c>
      <c r="R4951" s="55">
        <v>0.99121758583967345</v>
      </c>
      <c r="S4951" s="121">
        <v>22357.221212687102</v>
      </c>
      <c r="T4951" s="54">
        <v>20932.012818897514</v>
      </c>
      <c r="U4951" s="55">
        <v>0.98228332261759166</v>
      </c>
    </row>
    <row r="4952" spans="1:21" ht="13" x14ac:dyDescent="0.3">
      <c r="A4952" s="44" t="s">
        <v>2368</v>
      </c>
      <c r="B4952" s="44" t="s">
        <v>8722</v>
      </c>
      <c r="C4952" s="98" t="s">
        <v>976</v>
      </c>
      <c r="D4952" s="98" t="s">
        <v>13130</v>
      </c>
      <c r="E4952" s="98" t="s">
        <v>221</v>
      </c>
      <c r="F4952" s="122">
        <v>1.0488560970222778</v>
      </c>
      <c r="G4952" s="122">
        <v>1.0491645369846223</v>
      </c>
      <c r="H4952" s="99">
        <v>13896.166666666664</v>
      </c>
      <c r="I4952" s="53">
        <v>14575.079133571073</v>
      </c>
      <c r="J4952" s="54">
        <v>13774.016449731225</v>
      </c>
      <c r="K4952" s="55">
        <v>0.99120979045045232</v>
      </c>
      <c r="L4952" s="121">
        <v>14579.365266694473</v>
      </c>
      <c r="M4952" s="54">
        <v>13649.866731415714</v>
      </c>
      <c r="N4952" s="120">
        <v>0.98227569219921917</v>
      </c>
      <c r="O4952" s="123">
        <v>14019.489307165404</v>
      </c>
      <c r="P4952" s="53">
        <v>14704.426836959063</v>
      </c>
      <c r="Q4952" s="54">
        <v>13896.364345753607</v>
      </c>
      <c r="R4952" s="55">
        <v>0.99121758583967334</v>
      </c>
      <c r="S4952" s="121">
        <v>14708.751007713056</v>
      </c>
      <c r="T4952" s="54">
        <v>13771.110538044233</v>
      </c>
      <c r="U4952" s="55">
        <v>0.98228332261759177</v>
      </c>
    </row>
    <row r="4953" spans="1:21" ht="13" x14ac:dyDescent="0.3">
      <c r="A4953" s="44" t="s">
        <v>2367</v>
      </c>
      <c r="B4953" s="44" t="s">
        <v>8721</v>
      </c>
      <c r="C4953" s="98" t="s">
        <v>976</v>
      </c>
      <c r="D4953" s="98" t="s">
        <v>13130</v>
      </c>
      <c r="E4953" s="98" t="s">
        <v>221</v>
      </c>
      <c r="F4953" s="122">
        <v>1.0488560970222778</v>
      </c>
      <c r="G4953" s="122">
        <v>1.0491645369846223</v>
      </c>
      <c r="H4953" s="99">
        <v>21324.083333333328</v>
      </c>
      <c r="I4953" s="53">
        <v>22365.894817577799</v>
      </c>
      <c r="J4953" s="54">
        <v>21136.640172381314</v>
      </c>
      <c r="K4953" s="55">
        <v>0.99120979045045243</v>
      </c>
      <c r="L4953" s="121">
        <v>22372.472017038162</v>
      </c>
      <c r="M4953" s="54">
        <v>20946.128716763826</v>
      </c>
      <c r="N4953" s="120">
        <v>0.98227569219921906</v>
      </c>
      <c r="O4953" s="123">
        <v>21500.972585002655</v>
      </c>
      <c r="P4953" s="53">
        <v>22551.426187688881</v>
      </c>
      <c r="Q4953" s="54">
        <v>21312.142138911338</v>
      </c>
      <c r="R4953" s="55">
        <v>0.99121758583967357</v>
      </c>
      <c r="S4953" s="121">
        <v>22558.05794686337</v>
      </c>
      <c r="T4953" s="54">
        <v>21120.046790306158</v>
      </c>
      <c r="U4953" s="55">
        <v>0.98228332261759166</v>
      </c>
    </row>
    <row r="4954" spans="1:21" ht="13" x14ac:dyDescent="0.3">
      <c r="A4954" s="44" t="s">
        <v>2366</v>
      </c>
      <c r="B4954" s="44" t="s">
        <v>8720</v>
      </c>
      <c r="C4954" s="98" t="s">
        <v>976</v>
      </c>
      <c r="D4954" s="98" t="s">
        <v>13130</v>
      </c>
      <c r="E4954" s="98" t="s">
        <v>221</v>
      </c>
      <c r="F4954" s="122">
        <v>1.0488560970222778</v>
      </c>
      <c r="G4954" s="122">
        <v>1.0491645369846223</v>
      </c>
      <c r="H4954" s="99">
        <v>10409</v>
      </c>
      <c r="I4954" s="53">
        <v>10917.543113904889</v>
      </c>
      <c r="J4954" s="54">
        <v>10317.502708798758</v>
      </c>
      <c r="K4954" s="55">
        <v>0.99120979045045232</v>
      </c>
      <c r="L4954" s="121">
        <v>10920.753665472934</v>
      </c>
      <c r="M4954" s="54">
        <v>10224.507680101673</v>
      </c>
      <c r="N4954" s="120">
        <v>0.98227569219921929</v>
      </c>
      <c r="O4954" s="123">
        <v>10500.231418089646</v>
      </c>
      <c r="P4954" s="53">
        <v>11013.231743008204</v>
      </c>
      <c r="Q4954" s="54">
        <v>10408.01403699671</v>
      </c>
      <c r="R4954" s="55">
        <v>0.99121758583967345</v>
      </c>
      <c r="S4954" s="121">
        <v>11016.470433991408</v>
      </c>
      <c r="T4954" s="54">
        <v>10314.202205614725</v>
      </c>
      <c r="U4954" s="55">
        <v>0.98228332261759177</v>
      </c>
    </row>
    <row r="4955" spans="1:21" ht="13" x14ac:dyDescent="0.3">
      <c r="A4955" s="44" t="s">
        <v>2365</v>
      </c>
      <c r="B4955" s="44" t="s">
        <v>8719</v>
      </c>
      <c r="C4955" s="98" t="s">
        <v>976</v>
      </c>
      <c r="D4955" s="98" t="s">
        <v>13130</v>
      </c>
      <c r="E4955" s="98" t="s">
        <v>221</v>
      </c>
      <c r="F4955" s="122">
        <v>1.0488560970222778</v>
      </c>
      <c r="G4955" s="122">
        <v>1.0491645369846223</v>
      </c>
      <c r="H4955" s="99">
        <v>12052.749999999998</v>
      </c>
      <c r="I4955" s="53">
        <v>12641.600323385257</v>
      </c>
      <c r="J4955" s="54">
        <v>11946.803801851689</v>
      </c>
      <c r="K4955" s="55">
        <v>0.99120979045045243</v>
      </c>
      <c r="L4955" s="121">
        <v>12645.317873141405</v>
      </c>
      <c r="M4955" s="54">
        <v>11839.123349154137</v>
      </c>
      <c r="N4955" s="120">
        <v>0.98227569219921917</v>
      </c>
      <c r="O4955" s="123">
        <v>12158.163530779495</v>
      </c>
      <c r="P4955" s="53">
        <v>12752.163947851977</v>
      </c>
      <c r="Q4955" s="54">
        <v>12051.385503223211</v>
      </c>
      <c r="R4955" s="55">
        <v>0.99121758583967345</v>
      </c>
      <c r="S4955" s="121">
        <v>12755.91401135359</v>
      </c>
      <c r="T4955" s="54">
        <v>11942.761269942113</v>
      </c>
      <c r="U4955" s="55">
        <v>0.98228332261759177</v>
      </c>
    </row>
    <row r="4956" spans="1:21" ht="13" x14ac:dyDescent="0.3">
      <c r="A4956" s="44" t="s">
        <v>2364</v>
      </c>
      <c r="B4956" s="44" t="s">
        <v>8718</v>
      </c>
      <c r="C4956" s="98" t="s">
        <v>976</v>
      </c>
      <c r="D4956" s="98" t="s">
        <v>13130</v>
      </c>
      <c r="E4956" s="98" t="s">
        <v>221</v>
      </c>
      <c r="F4956" s="122">
        <v>1.0488560970222778</v>
      </c>
      <c r="G4956" s="122">
        <v>1.0491645369846223</v>
      </c>
      <c r="H4956" s="99">
        <v>4437.3333333333339</v>
      </c>
      <c r="I4956" s="53">
        <v>4654.1241211868546</v>
      </c>
      <c r="J4956" s="54">
        <v>4398.3282434921412</v>
      </c>
      <c r="K4956" s="55">
        <v>0.99120979045045232</v>
      </c>
      <c r="L4956" s="121">
        <v>4655.492772113098</v>
      </c>
      <c r="M4956" s="54">
        <v>4358.6846715186693</v>
      </c>
      <c r="N4956" s="120">
        <v>0.98227569219921917</v>
      </c>
      <c r="O4956" s="123">
        <v>4480.0848350124552</v>
      </c>
      <c r="P4956" s="53">
        <v>4698.964294379859</v>
      </c>
      <c r="Q4956" s="54">
        <v>4440.7388745179778</v>
      </c>
      <c r="R4956" s="55">
        <v>0.99121758583967345</v>
      </c>
      <c r="S4956" s="121">
        <v>4700.3461315776703</v>
      </c>
      <c r="T4956" s="54">
        <v>4400.7126173447195</v>
      </c>
      <c r="U4956" s="55">
        <v>0.98228332261759166</v>
      </c>
    </row>
    <row r="4957" spans="1:21" ht="13" x14ac:dyDescent="0.3">
      <c r="A4957" s="44" t="s">
        <v>2363</v>
      </c>
      <c r="B4957" s="44" t="s">
        <v>8717</v>
      </c>
      <c r="C4957" s="98" t="s">
        <v>976</v>
      </c>
      <c r="D4957" s="98" t="s">
        <v>13130</v>
      </c>
      <c r="E4957" s="98" t="s">
        <v>221</v>
      </c>
      <c r="F4957" s="122">
        <v>1.0488560970222778</v>
      </c>
      <c r="G4957" s="122">
        <v>1.0491645369846223</v>
      </c>
      <c r="H4957" s="99">
        <v>7959.0833333333339</v>
      </c>
      <c r="I4957" s="53">
        <v>8347.9330808750619</v>
      </c>
      <c r="J4957" s="54">
        <v>7889.1213230110225</v>
      </c>
      <c r="K4957" s="55">
        <v>0.99120979045045243</v>
      </c>
      <c r="L4957" s="121">
        <v>8350.3879802386909</v>
      </c>
      <c r="M4957" s="54">
        <v>7818.0140905212684</v>
      </c>
      <c r="N4957" s="120">
        <v>0.98227569219921906</v>
      </c>
      <c r="O4957" s="123">
        <v>8018.8295919956217</v>
      </c>
      <c r="P4957" s="53">
        <v>8410.5983085472726</v>
      </c>
      <c r="Q4957" s="54">
        <v>7948.4049094376342</v>
      </c>
      <c r="R4957" s="55">
        <v>0.99121758583967345</v>
      </c>
      <c r="S4957" s="121">
        <v>8413.071636044675</v>
      </c>
      <c r="T4957" s="54">
        <v>7876.7625751297273</v>
      </c>
      <c r="U4957" s="55">
        <v>0.98228332261759177</v>
      </c>
    </row>
    <row r="4958" spans="1:21" ht="13" x14ac:dyDescent="0.3">
      <c r="A4958" s="44" t="s">
        <v>2362</v>
      </c>
      <c r="B4958" s="44" t="s">
        <v>8716</v>
      </c>
      <c r="C4958" s="98" t="s">
        <v>976</v>
      </c>
      <c r="D4958" s="98" t="s">
        <v>13130</v>
      </c>
      <c r="E4958" s="98" t="s">
        <v>221</v>
      </c>
      <c r="F4958" s="122">
        <v>1.0488560970222778</v>
      </c>
      <c r="G4958" s="122">
        <v>1.0491645369846223</v>
      </c>
      <c r="H4958" s="99">
        <v>7208.75</v>
      </c>
      <c r="I4958" s="53">
        <v>7560.941389409345</v>
      </c>
      <c r="J4958" s="54">
        <v>7145.3835769096986</v>
      </c>
      <c r="K4958" s="55">
        <v>0.99120979045045243</v>
      </c>
      <c r="L4958" s="121">
        <v>7563.1648559878959</v>
      </c>
      <c r="M4958" s="54">
        <v>7080.9798961411207</v>
      </c>
      <c r="N4958" s="120">
        <v>0.98227569219921906</v>
      </c>
      <c r="O4958" s="123">
        <v>7270.5588159502458</v>
      </c>
      <c r="P4958" s="53">
        <v>7625.7699428684882</v>
      </c>
      <c r="Q4958" s="54">
        <v>7206.7057572515578</v>
      </c>
      <c r="R4958" s="55">
        <v>0.99121758583967345</v>
      </c>
      <c r="S4958" s="121">
        <v>7628.0124737559036</v>
      </c>
      <c r="T4958" s="54">
        <v>7141.7486710182311</v>
      </c>
      <c r="U4958" s="55">
        <v>0.98228332261759177</v>
      </c>
    </row>
    <row r="4959" spans="1:21" ht="13" x14ac:dyDescent="0.3">
      <c r="A4959" s="44" t="s">
        <v>2361</v>
      </c>
      <c r="B4959" s="44" t="s">
        <v>8715</v>
      </c>
      <c r="C4959" s="98" t="s">
        <v>976</v>
      </c>
      <c r="D4959" s="98" t="s">
        <v>13130</v>
      </c>
      <c r="E4959" s="98" t="s">
        <v>221</v>
      </c>
      <c r="F4959" s="122">
        <v>1.0488560970222778</v>
      </c>
      <c r="G4959" s="122">
        <v>1.0491645369846223</v>
      </c>
      <c r="H4959" s="99">
        <v>13198.666666666668</v>
      </c>
      <c r="I4959" s="53">
        <v>13843.502005898039</v>
      </c>
      <c r="J4959" s="54">
        <v>13082.647620892039</v>
      </c>
      <c r="K4959" s="55">
        <v>0.99120979045045243</v>
      </c>
      <c r="L4959" s="121">
        <v>13847.573002147703</v>
      </c>
      <c r="M4959" s="54">
        <v>12964.729436106762</v>
      </c>
      <c r="N4959" s="120">
        <v>0.98227569219921917</v>
      </c>
      <c r="O4959" s="123">
        <v>13325.906597982354</v>
      </c>
      <c r="P4959" s="53">
        <v>13976.95838364319</v>
      </c>
      <c r="Q4959" s="54">
        <v>13208.872967177043</v>
      </c>
      <c r="R4959" s="55">
        <v>0.99121758583967334</v>
      </c>
      <c r="S4959" s="121">
        <v>13981.068625772479</v>
      </c>
      <c r="T4959" s="54">
        <v>13089.815809957794</v>
      </c>
      <c r="U4959" s="55">
        <v>0.98228332261759166</v>
      </c>
    </row>
    <row r="4960" spans="1:21" ht="13" x14ac:dyDescent="0.3">
      <c r="A4960" s="44" t="s">
        <v>2360</v>
      </c>
      <c r="B4960" s="44" t="s">
        <v>8714</v>
      </c>
      <c r="C4960" s="98" t="s">
        <v>976</v>
      </c>
      <c r="D4960" s="98" t="s">
        <v>13130</v>
      </c>
      <c r="E4960" s="98" t="s">
        <v>221</v>
      </c>
      <c r="F4960" s="122">
        <v>1.0488560970222778</v>
      </c>
      <c r="G4960" s="122">
        <v>1.0491645369846223</v>
      </c>
      <c r="H4960" s="99">
        <v>3302.7500000000009</v>
      </c>
      <c r="I4960" s="53">
        <v>3464.109474440329</v>
      </c>
      <c r="J4960" s="54">
        <v>3273.7181354102327</v>
      </c>
      <c r="K4960" s="55">
        <v>0.99120979045045243</v>
      </c>
      <c r="L4960" s="121">
        <v>3465.1281745259621</v>
      </c>
      <c r="M4960" s="54">
        <v>3244.2110424109719</v>
      </c>
      <c r="N4960" s="120">
        <v>0.98227569219921917</v>
      </c>
      <c r="O4960" s="123">
        <v>3330.9003423012109</v>
      </c>
      <c r="P4960" s="53">
        <v>3493.6351325962173</v>
      </c>
      <c r="Q4960" s="54">
        <v>3301.6469959683486</v>
      </c>
      <c r="R4960" s="55">
        <v>0.99121758583967357</v>
      </c>
      <c r="S4960" s="121">
        <v>3494.6625153723699</v>
      </c>
      <c r="T4960" s="54">
        <v>3271.8878555437072</v>
      </c>
      <c r="U4960" s="55">
        <v>0.98228332261759177</v>
      </c>
    </row>
    <row r="4961" spans="1:21" ht="13" x14ac:dyDescent="0.3">
      <c r="A4961" s="44" t="s">
        <v>2359</v>
      </c>
      <c r="B4961" s="44" t="s">
        <v>8713</v>
      </c>
      <c r="C4961" s="98" t="s">
        <v>976</v>
      </c>
      <c r="D4961" s="98" t="s">
        <v>13130</v>
      </c>
      <c r="E4961" s="98" t="s">
        <v>221</v>
      </c>
      <c r="F4961" s="122">
        <v>1.0488560970222778</v>
      </c>
      <c r="G4961" s="122">
        <v>1.0491645369846223</v>
      </c>
      <c r="H4961" s="99">
        <v>21151</v>
      </c>
      <c r="I4961" s="53">
        <v>22184.355308118196</v>
      </c>
      <c r="J4961" s="54">
        <v>20965.078277817516</v>
      </c>
      <c r="K4961" s="55">
        <v>0.99120979045045232</v>
      </c>
      <c r="L4961" s="121">
        <v>22190.879121761747</v>
      </c>
      <c r="M4961" s="54">
        <v>20776.113165705687</v>
      </c>
      <c r="N4961" s="120">
        <v>0.98227569219921929</v>
      </c>
      <c r="O4961" s="123">
        <v>21415.572555958133</v>
      </c>
      <c r="P4961" s="53">
        <v>22461.853846539652</v>
      </c>
      <c r="Q4961" s="54">
        <v>21227.492128291186</v>
      </c>
      <c r="R4961" s="55">
        <v>0.99121758583967345</v>
      </c>
      <c r="S4961" s="121">
        <v>22468.4592649324</v>
      </c>
      <c r="T4961" s="54">
        <v>21036.159766024666</v>
      </c>
      <c r="U4961" s="55">
        <v>0.98228332261759166</v>
      </c>
    </row>
    <row r="4962" spans="1:21" ht="13" x14ac:dyDescent="0.3">
      <c r="A4962" s="44" t="s">
        <v>2358</v>
      </c>
      <c r="B4962" s="44" t="s">
        <v>8712</v>
      </c>
      <c r="C4962" s="98" t="s">
        <v>976</v>
      </c>
      <c r="D4962" s="98" t="s">
        <v>13130</v>
      </c>
      <c r="E4962" s="98" t="s">
        <v>221</v>
      </c>
      <c r="F4962" s="122">
        <v>1.0488560970222778</v>
      </c>
      <c r="G4962" s="122">
        <v>1.0491645369846223</v>
      </c>
      <c r="H4962" s="99">
        <v>5855.416666666667</v>
      </c>
      <c r="I4962" s="53">
        <v>6141.4894714391958</v>
      </c>
      <c r="J4962" s="54">
        <v>5803.9463271667537</v>
      </c>
      <c r="K4962" s="55">
        <v>0.99120979045045243</v>
      </c>
      <c r="L4962" s="121">
        <v>6143.2955159353742</v>
      </c>
      <c r="M4962" s="54">
        <v>5751.6334593648444</v>
      </c>
      <c r="N4962" s="120">
        <v>0.98227569219921906</v>
      </c>
      <c r="O4962" s="123">
        <v>5909.5757650402265</v>
      </c>
      <c r="P4962" s="53">
        <v>6198.2945719775335</v>
      </c>
      <c r="Q4962" s="54">
        <v>5857.6754231598152</v>
      </c>
      <c r="R4962" s="55">
        <v>0.99121758583967357</v>
      </c>
      <c r="S4962" s="121">
        <v>6200.1173213039747</v>
      </c>
      <c r="T4962" s="54">
        <v>5804.8777177441107</v>
      </c>
      <c r="U4962" s="55">
        <v>0.98228332261759177</v>
      </c>
    </row>
    <row r="4963" spans="1:21" ht="13" x14ac:dyDescent="0.3">
      <c r="A4963" s="44" t="s">
        <v>2357</v>
      </c>
      <c r="B4963" s="44" t="s">
        <v>8711</v>
      </c>
      <c r="C4963" s="98" t="s">
        <v>976</v>
      </c>
      <c r="D4963" s="98" t="s">
        <v>13130</v>
      </c>
      <c r="E4963" s="98" t="s">
        <v>221</v>
      </c>
      <c r="F4963" s="122">
        <v>1.0488560970222778</v>
      </c>
      <c r="G4963" s="122">
        <v>1.0491645369846223</v>
      </c>
      <c r="H4963" s="99">
        <v>12432.333333333334</v>
      </c>
      <c r="I4963" s="53">
        <v>13039.728616879966</v>
      </c>
      <c r="J4963" s="54">
        <v>12323.050518143509</v>
      </c>
      <c r="K4963" s="55">
        <v>0.99120979045045243</v>
      </c>
      <c r="L4963" s="121">
        <v>13043.563245305153</v>
      </c>
      <c r="M4963" s="54">
        <v>12211.978830651426</v>
      </c>
      <c r="N4963" s="120">
        <v>0.98227569219921906</v>
      </c>
      <c r="O4963" s="123">
        <v>12537.886799359359</v>
      </c>
      <c r="P4963" s="53">
        <v>13150.439013283196</v>
      </c>
      <c r="Q4963" s="54">
        <v>12427.773884792094</v>
      </c>
      <c r="R4963" s="55">
        <v>0.99121758583967334</v>
      </c>
      <c r="S4963" s="121">
        <v>13154.30619861547</v>
      </c>
      <c r="T4963" s="54">
        <v>12315.757103877953</v>
      </c>
      <c r="U4963" s="55">
        <v>0.98228332261759166</v>
      </c>
    </row>
    <row r="4964" spans="1:21" ht="13" x14ac:dyDescent="0.3">
      <c r="A4964" s="44" t="s">
        <v>2356</v>
      </c>
      <c r="B4964" s="44" t="s">
        <v>8710</v>
      </c>
      <c r="C4964" s="98" t="s">
        <v>976</v>
      </c>
      <c r="D4964" s="98" t="s">
        <v>13130</v>
      </c>
      <c r="E4964" s="98" t="s">
        <v>221</v>
      </c>
      <c r="F4964" s="122">
        <v>1.0488560970222778</v>
      </c>
      <c r="G4964" s="122">
        <v>1.0491645369846223</v>
      </c>
      <c r="H4964" s="99">
        <v>4372.9166666666679</v>
      </c>
      <c r="I4964" s="53">
        <v>4586.5603076036705</v>
      </c>
      <c r="J4964" s="54">
        <v>4334.4778128239586</v>
      </c>
      <c r="K4964" s="55">
        <v>0.99120979045045243</v>
      </c>
      <c r="L4964" s="121">
        <v>4587.9090898556724</v>
      </c>
      <c r="M4964" s="54">
        <v>4295.4097456795034</v>
      </c>
      <c r="N4964" s="120">
        <v>0.98227569219921917</v>
      </c>
      <c r="O4964" s="123">
        <v>4410.2624911435232</v>
      </c>
      <c r="P4964" s="53">
        <v>4625.7307033045436</v>
      </c>
      <c r="Q4964" s="54">
        <v>4371.5297393905475</v>
      </c>
      <c r="R4964" s="55">
        <v>0.99121758583967345</v>
      </c>
      <c r="S4964" s="121">
        <v>4627.0910045012415</v>
      </c>
      <c r="T4964" s="54">
        <v>4332.1272934161971</v>
      </c>
      <c r="U4964" s="55">
        <v>0.98228332261759166</v>
      </c>
    </row>
    <row r="4965" spans="1:21" ht="13" x14ac:dyDescent="0.3">
      <c r="A4965" s="44" t="s">
        <v>2355</v>
      </c>
      <c r="B4965" s="44" t="s">
        <v>7867</v>
      </c>
      <c r="C4965" s="98" t="s">
        <v>976</v>
      </c>
      <c r="D4965" s="98" t="s">
        <v>13130</v>
      </c>
      <c r="E4965" s="98" t="s">
        <v>221</v>
      </c>
      <c r="F4965" s="122">
        <v>1.0488560970222778</v>
      </c>
      <c r="G4965" s="122">
        <v>1.0491645369846223</v>
      </c>
      <c r="H4965" s="99">
        <v>10438.666666666668</v>
      </c>
      <c r="I4965" s="53">
        <v>10948.659178116552</v>
      </c>
      <c r="J4965" s="54">
        <v>10346.908599248791</v>
      </c>
      <c r="K4965" s="55">
        <v>0.99120979045045243</v>
      </c>
      <c r="L4965" s="121">
        <v>10951.878880070146</v>
      </c>
      <c r="M4965" s="54">
        <v>10253.648525636918</v>
      </c>
      <c r="N4965" s="120">
        <v>0.98227569219921929</v>
      </c>
      <c r="O4965" s="123">
        <v>10538.410218319463</v>
      </c>
      <c r="P4965" s="53">
        <v>11053.275810406241</v>
      </c>
      <c r="Q4965" s="54">
        <v>10445.857535190764</v>
      </c>
      <c r="R4965" s="55">
        <v>0.99121758583967345</v>
      </c>
      <c r="S4965" s="121">
        <v>11056.526277257151</v>
      </c>
      <c r="T4965" s="54">
        <v>10351.704604358021</v>
      </c>
      <c r="U4965" s="55">
        <v>0.98228332261759166</v>
      </c>
    </row>
    <row r="4966" spans="1:21" ht="13" x14ac:dyDescent="0.3">
      <c r="A4966" s="44" t="s">
        <v>2354</v>
      </c>
      <c r="B4966" s="44" t="s">
        <v>8709</v>
      </c>
      <c r="C4966" s="98" t="s">
        <v>976</v>
      </c>
      <c r="D4966" s="98" t="s">
        <v>13130</v>
      </c>
      <c r="E4966" s="98" t="s">
        <v>221</v>
      </c>
      <c r="F4966" s="122">
        <v>1.0488560970222778</v>
      </c>
      <c r="G4966" s="122">
        <v>1.0491645369846223</v>
      </c>
      <c r="H4966" s="99">
        <v>8356.75</v>
      </c>
      <c r="I4966" s="53">
        <v>8765.0281887909205</v>
      </c>
      <c r="J4966" s="54">
        <v>8283.2924163468197</v>
      </c>
      <c r="K4966" s="55">
        <v>0.99120979045045254</v>
      </c>
      <c r="L4966" s="121">
        <v>8767.6057444462422</v>
      </c>
      <c r="M4966" s="54">
        <v>8208.6323907858241</v>
      </c>
      <c r="N4966" s="120">
        <v>0.98227569219921906</v>
      </c>
      <c r="O4966" s="123">
        <v>8426.2568414128473</v>
      </c>
      <c r="P4966" s="53">
        <v>8837.9308631915446</v>
      </c>
      <c r="Q4966" s="54">
        <v>8352.253964010275</v>
      </c>
      <c r="R4966" s="55">
        <v>0.99121758583967345</v>
      </c>
      <c r="S4966" s="121">
        <v>8840.5298575344168</v>
      </c>
      <c r="T4966" s="54">
        <v>8276.9715674122253</v>
      </c>
      <c r="U4966" s="55">
        <v>0.98228332261759177</v>
      </c>
    </row>
    <row r="4967" spans="1:21" ht="13" x14ac:dyDescent="0.3">
      <c r="A4967" s="44" t="s">
        <v>2353</v>
      </c>
      <c r="B4967" s="44" t="s">
        <v>8708</v>
      </c>
      <c r="C4967" s="98" t="s">
        <v>976</v>
      </c>
      <c r="D4967" s="98" t="s">
        <v>13130</v>
      </c>
      <c r="E4967" s="98" t="s">
        <v>221</v>
      </c>
      <c r="F4967" s="122">
        <v>1.0488560970222778</v>
      </c>
      <c r="G4967" s="122">
        <v>1.0491645369846223</v>
      </c>
      <c r="H4967" s="99">
        <v>3888</v>
      </c>
      <c r="I4967" s="53">
        <v>4077.9525052226159</v>
      </c>
      <c r="J4967" s="54">
        <v>3853.823665271359</v>
      </c>
      <c r="K4967" s="55">
        <v>0.99120979045045243</v>
      </c>
      <c r="L4967" s="121">
        <v>4079.1517197962116</v>
      </c>
      <c r="M4967" s="54">
        <v>3819.0878912705643</v>
      </c>
      <c r="N4967" s="120">
        <v>0.98227569219921917</v>
      </c>
      <c r="O4967" s="123">
        <v>3922.0476663639874</v>
      </c>
      <c r="P4967" s="53">
        <v>4113.663607677865</v>
      </c>
      <c r="Q4967" s="54">
        <v>3887.6026194014371</v>
      </c>
      <c r="R4967" s="55">
        <v>0.99121758583967357</v>
      </c>
      <c r="S4967" s="121">
        <v>4114.8733239123912</v>
      </c>
      <c r="T4967" s="54">
        <v>3852.5620131805895</v>
      </c>
      <c r="U4967" s="55">
        <v>0.98228332261759177</v>
      </c>
    </row>
    <row r="4968" spans="1:21" ht="13" x14ac:dyDescent="0.3">
      <c r="A4968" s="44" t="s">
        <v>2352</v>
      </c>
      <c r="B4968" s="44" t="s">
        <v>8707</v>
      </c>
      <c r="C4968" s="98" t="s">
        <v>976</v>
      </c>
      <c r="D4968" s="98" t="s">
        <v>13130</v>
      </c>
      <c r="E4968" s="98" t="s">
        <v>221</v>
      </c>
      <c r="F4968" s="122">
        <v>1.0488560970222778</v>
      </c>
      <c r="G4968" s="122">
        <v>1.0491645369846223</v>
      </c>
      <c r="H4968" s="99">
        <v>2755.1666666666665</v>
      </c>
      <c r="I4968" s="53">
        <v>2889.7733566458787</v>
      </c>
      <c r="J4968" s="54">
        <v>2730.9481743227379</v>
      </c>
      <c r="K4968" s="55">
        <v>0.99120979045045243</v>
      </c>
      <c r="L4968" s="121">
        <v>2890.6231601487984</v>
      </c>
      <c r="M4968" s="54">
        <v>2706.3332446242152</v>
      </c>
      <c r="N4968" s="120">
        <v>0.98227569219921917</v>
      </c>
      <c r="O4968" s="123">
        <v>2784.2946561652975</v>
      </c>
      <c r="P4968" s="53">
        <v>2920.3244260255187</v>
      </c>
      <c r="Q4968" s="54">
        <v>2759.8418273504699</v>
      </c>
      <c r="R4968" s="55">
        <v>0.99121758583967345</v>
      </c>
      <c r="S4968" s="121">
        <v>2921.1832137644224</v>
      </c>
      <c r="T4968" s="54">
        <v>2734.9662060044534</v>
      </c>
      <c r="U4968" s="55">
        <v>0.98228332261759166</v>
      </c>
    </row>
    <row r="4969" spans="1:21" ht="13" x14ac:dyDescent="0.3">
      <c r="A4969" s="44" t="s">
        <v>2351</v>
      </c>
      <c r="B4969" s="44" t="s">
        <v>8706</v>
      </c>
      <c r="C4969" s="98" t="s">
        <v>976</v>
      </c>
      <c r="D4969" s="98" t="s">
        <v>13130</v>
      </c>
      <c r="E4969" s="98" t="s">
        <v>221</v>
      </c>
      <c r="F4969" s="122">
        <v>1.0488560970222778</v>
      </c>
      <c r="G4969" s="122">
        <v>1.0491645369846223</v>
      </c>
      <c r="H4969" s="99">
        <v>4736.416666666667</v>
      </c>
      <c r="I4969" s="53">
        <v>4967.8194988712676</v>
      </c>
      <c r="J4969" s="54">
        <v>4694.7825716526977</v>
      </c>
      <c r="K4969" s="55">
        <v>0.99120979045045254</v>
      </c>
      <c r="L4969" s="121">
        <v>4969.2803990495822</v>
      </c>
      <c r="M4969" s="54">
        <v>4652.4669597939192</v>
      </c>
      <c r="N4969" s="120">
        <v>0.98227569219921929</v>
      </c>
      <c r="O4969" s="123">
        <v>4783.2950397418235</v>
      </c>
      <c r="P4969" s="53">
        <v>5016.9881662896305</v>
      </c>
      <c r="Q4969" s="54">
        <v>4741.2861616517757</v>
      </c>
      <c r="R4969" s="55">
        <v>0.99121758583967357</v>
      </c>
      <c r="S4969" s="121">
        <v>5018.4635256315705</v>
      </c>
      <c r="T4969" s="54">
        <v>4698.550944697844</v>
      </c>
      <c r="U4969" s="55">
        <v>0.98228332261759177</v>
      </c>
    </row>
    <row r="4970" spans="1:21" ht="13" x14ac:dyDescent="0.3">
      <c r="A4970" s="44" t="s">
        <v>2350</v>
      </c>
      <c r="B4970" s="44" t="s">
        <v>8705</v>
      </c>
      <c r="C4970" s="98" t="s">
        <v>976</v>
      </c>
      <c r="D4970" s="98" t="s">
        <v>13130</v>
      </c>
      <c r="E4970" s="98" t="s">
        <v>221</v>
      </c>
      <c r="F4970" s="122">
        <v>1.0488560970222778</v>
      </c>
      <c r="G4970" s="122">
        <v>1.0491645369846223</v>
      </c>
      <c r="H4970" s="99">
        <v>4117.75</v>
      </c>
      <c r="I4970" s="53">
        <v>4318.9271935134839</v>
      </c>
      <c r="J4970" s="54">
        <v>4081.5541146273499</v>
      </c>
      <c r="K4970" s="55">
        <v>0.99120979045045232</v>
      </c>
      <c r="L4970" s="121">
        <v>4320.1972721684288</v>
      </c>
      <c r="M4970" s="54">
        <v>4044.7657315533347</v>
      </c>
      <c r="N4970" s="120">
        <v>0.98227569219921917</v>
      </c>
      <c r="O4970" s="123">
        <v>4154.0077948261542</v>
      </c>
      <c r="P4970" s="53">
        <v>4356.9564026814787</v>
      </c>
      <c r="Q4970" s="54">
        <v>4117.5255779467661</v>
      </c>
      <c r="R4970" s="55">
        <v>0.99121758583967345</v>
      </c>
      <c r="S4970" s="121">
        <v>4358.2376646892944</v>
      </c>
      <c r="T4970" s="54">
        <v>4080.4125788812103</v>
      </c>
      <c r="U4970" s="55">
        <v>0.98228332261759177</v>
      </c>
    </row>
    <row r="4971" spans="1:21" ht="13" x14ac:dyDescent="0.3">
      <c r="A4971" s="44" t="s">
        <v>2349</v>
      </c>
      <c r="B4971" s="44" t="s">
        <v>8704</v>
      </c>
      <c r="C4971" s="98" t="s">
        <v>976</v>
      </c>
      <c r="D4971" s="98" t="s">
        <v>13130</v>
      </c>
      <c r="E4971" s="98" t="s">
        <v>221</v>
      </c>
      <c r="F4971" s="122">
        <v>1.0488560970222778</v>
      </c>
      <c r="G4971" s="122">
        <v>1.0491645369846223</v>
      </c>
      <c r="H4971" s="99">
        <v>10056.833333333332</v>
      </c>
      <c r="I4971" s="53">
        <v>10548.170958403543</v>
      </c>
      <c r="J4971" s="54">
        <v>9968.4316609284579</v>
      </c>
      <c r="K4971" s="55">
        <v>0.99120979045045254</v>
      </c>
      <c r="L4971" s="121">
        <v>10551.272887698182</v>
      </c>
      <c r="M4971" s="54">
        <v>9878.5829238321803</v>
      </c>
      <c r="N4971" s="120">
        <v>0.98227569219921929</v>
      </c>
      <c r="O4971" s="123">
        <v>10140.55600553285</v>
      </c>
      <c r="P4971" s="53">
        <v>10635.983993599004</v>
      </c>
      <c r="Q4971" s="54">
        <v>10051.497442876274</v>
      </c>
      <c r="R4971" s="55">
        <v>0.99121758583967357</v>
      </c>
      <c r="S4971" s="121">
        <v>10639.111746311502</v>
      </c>
      <c r="T4971" s="54">
        <v>9960.8990463045811</v>
      </c>
      <c r="U4971" s="55">
        <v>0.98228332261759166</v>
      </c>
    </row>
    <row r="4972" spans="1:21" ht="13" x14ac:dyDescent="0.3">
      <c r="A4972" s="44" t="s">
        <v>2348</v>
      </c>
      <c r="B4972" s="44" t="s">
        <v>8703</v>
      </c>
      <c r="C4972" s="98" t="s">
        <v>976</v>
      </c>
      <c r="D4972" s="98" t="s">
        <v>13130</v>
      </c>
      <c r="E4972" s="98" t="s">
        <v>221</v>
      </c>
      <c r="F4972" s="122">
        <v>1.0488560970222778</v>
      </c>
      <c r="G4972" s="122">
        <v>1.0491645369846223</v>
      </c>
      <c r="H4972" s="99">
        <v>4759.083333333333</v>
      </c>
      <c r="I4972" s="53">
        <v>4991.5935704037711</v>
      </c>
      <c r="J4972" s="54">
        <v>4717.2499935695732</v>
      </c>
      <c r="K4972" s="55">
        <v>0.99120979045045232</v>
      </c>
      <c r="L4972" s="121">
        <v>4993.061461887899</v>
      </c>
      <c r="M4972" s="54">
        <v>4674.731875483767</v>
      </c>
      <c r="N4972" s="120">
        <v>0.98227569219921917</v>
      </c>
      <c r="O4972" s="123">
        <v>4800.5924901543513</v>
      </c>
      <c r="P4972" s="53">
        <v>5035.1307026177501</v>
      </c>
      <c r="Q4972" s="54">
        <v>4758.4316986908625</v>
      </c>
      <c r="R4972" s="55">
        <v>0.99121758583967345</v>
      </c>
      <c r="S4972" s="121">
        <v>5036.6113971846453</v>
      </c>
      <c r="T4972" s="54">
        <v>4715.541941761875</v>
      </c>
      <c r="U4972" s="55">
        <v>0.98228332261759177</v>
      </c>
    </row>
    <row r="4973" spans="1:21" ht="13" x14ac:dyDescent="0.3">
      <c r="A4973" s="44" t="s">
        <v>2347</v>
      </c>
      <c r="B4973" s="44" t="s">
        <v>8702</v>
      </c>
      <c r="C4973" s="98" t="s">
        <v>976</v>
      </c>
      <c r="D4973" s="98" t="s">
        <v>13130</v>
      </c>
      <c r="E4973" s="98" t="s">
        <v>221</v>
      </c>
      <c r="F4973" s="122">
        <v>1.0488560970222778</v>
      </c>
      <c r="G4973" s="122">
        <v>1.0491645369846223</v>
      </c>
      <c r="H4973" s="99">
        <v>7747.4166666666661</v>
      </c>
      <c r="I4973" s="53">
        <v>8125.9252070053444</v>
      </c>
      <c r="J4973" s="54">
        <v>7679.3152506990082</v>
      </c>
      <c r="K4973" s="55">
        <v>0.99120979045045232</v>
      </c>
      <c r="L4973" s="121">
        <v>8128.3148199102789</v>
      </c>
      <c r="M4973" s="54">
        <v>7610.099069005767</v>
      </c>
      <c r="N4973" s="120">
        <v>0.98227569219921917</v>
      </c>
      <c r="O4973" s="123">
        <v>7814.8109775500343</v>
      </c>
      <c r="P4973" s="53">
        <v>8196.6121408799809</v>
      </c>
      <c r="Q4973" s="54">
        <v>7746.1780709605246</v>
      </c>
      <c r="R4973" s="55">
        <v>0.99121758583967357</v>
      </c>
      <c r="S4973" s="121">
        <v>8199.022540883625</v>
      </c>
      <c r="T4973" s="54">
        <v>7676.3584926562771</v>
      </c>
      <c r="U4973" s="55">
        <v>0.98228332261759166</v>
      </c>
    </row>
    <row r="4974" spans="1:21" ht="13" x14ac:dyDescent="0.3">
      <c r="A4974" s="44" t="s">
        <v>2346</v>
      </c>
      <c r="B4974" s="44" t="s">
        <v>8701</v>
      </c>
      <c r="C4974" s="98" t="s">
        <v>976</v>
      </c>
      <c r="D4974" s="98" t="s">
        <v>13130</v>
      </c>
      <c r="E4974" s="98" t="s">
        <v>221</v>
      </c>
      <c r="F4974" s="122">
        <v>1.0488560970222778</v>
      </c>
      <c r="G4974" s="122">
        <v>1.0491645369846223</v>
      </c>
      <c r="H4974" s="99">
        <v>5481.25</v>
      </c>
      <c r="I4974" s="53">
        <v>5749.0424818033598</v>
      </c>
      <c r="J4974" s="54">
        <v>5433.0686639065416</v>
      </c>
      <c r="K4974" s="55">
        <v>0.99120979045045232</v>
      </c>
      <c r="L4974" s="121">
        <v>5750.7331183469614</v>
      </c>
      <c r="M4974" s="54">
        <v>5384.0986378669704</v>
      </c>
      <c r="N4974" s="120">
        <v>0.98227569219921929</v>
      </c>
      <c r="O4974" s="123">
        <v>5528.974276529314</v>
      </c>
      <c r="P4974" s="53">
        <v>5799.0983802171086</v>
      </c>
      <c r="Q4974" s="54">
        <v>5480.4165345510419</v>
      </c>
      <c r="R4974" s="55">
        <v>0.99121758583967345</v>
      </c>
      <c r="S4974" s="121">
        <v>5800.803736834765</v>
      </c>
      <c r="T4974" s="54">
        <v>5431.0192230164103</v>
      </c>
      <c r="U4974" s="55">
        <v>0.98228332261759177</v>
      </c>
    </row>
    <row r="4975" spans="1:21" ht="13" x14ac:dyDescent="0.3">
      <c r="A4975" s="44" t="s">
        <v>2345</v>
      </c>
      <c r="B4975" s="44" t="s">
        <v>8700</v>
      </c>
      <c r="C4975" s="98" t="s">
        <v>976</v>
      </c>
      <c r="D4975" s="98" t="s">
        <v>13130</v>
      </c>
      <c r="E4975" s="98" t="s">
        <v>221</v>
      </c>
      <c r="F4975" s="122">
        <v>1.0488560970222778</v>
      </c>
      <c r="G4975" s="122">
        <v>1.0491645369846223</v>
      </c>
      <c r="H4975" s="99">
        <v>8206.9166666666661</v>
      </c>
      <c r="I4975" s="53">
        <v>8607.8745835870814</v>
      </c>
      <c r="J4975" s="54">
        <v>8134.7761494109918</v>
      </c>
      <c r="K4975" s="55">
        <v>0.99120979045045243</v>
      </c>
      <c r="L4975" s="121">
        <v>8610.4059246547131</v>
      </c>
      <c r="M4975" s="54">
        <v>8061.4547495713086</v>
      </c>
      <c r="N4975" s="120">
        <v>0.98227569219921929</v>
      </c>
      <c r="O4975" s="123">
        <v>8271.9668722868264</v>
      </c>
      <c r="P4975" s="53">
        <v>8676.1028883643394</v>
      </c>
      <c r="Q4975" s="54">
        <v>8199.319033293903</v>
      </c>
      <c r="R4975" s="55">
        <v>0.99121758583967357</v>
      </c>
      <c r="S4975" s="121">
        <v>8678.6542935149428</v>
      </c>
      <c r="T4975" s="54">
        <v>8125.415103892552</v>
      </c>
      <c r="U4975" s="55">
        <v>0.98228332261759177</v>
      </c>
    </row>
    <row r="4976" spans="1:21" ht="13" x14ac:dyDescent="0.3">
      <c r="A4976" s="44" t="s">
        <v>2344</v>
      </c>
      <c r="B4976" s="44" t="s">
        <v>8699</v>
      </c>
      <c r="C4976" s="98" t="s">
        <v>976</v>
      </c>
      <c r="D4976" s="98" t="s">
        <v>13130</v>
      </c>
      <c r="E4976" s="98" t="s">
        <v>221</v>
      </c>
      <c r="F4976" s="122">
        <v>1.0488560970222778</v>
      </c>
      <c r="G4976" s="122">
        <v>1.0491645369846223</v>
      </c>
      <c r="H4976" s="99">
        <v>2970.666666666667</v>
      </c>
      <c r="I4976" s="53">
        <v>3115.8018455541801</v>
      </c>
      <c r="J4976" s="54">
        <v>2944.5538841648108</v>
      </c>
      <c r="K4976" s="55">
        <v>0.99120979045045232</v>
      </c>
      <c r="L4976" s="121">
        <v>3116.7181178689848</v>
      </c>
      <c r="M4976" s="54">
        <v>2918.0136562931471</v>
      </c>
      <c r="N4976" s="120">
        <v>0.98227569219921906</v>
      </c>
      <c r="O4976" s="123">
        <v>2998.3666038729798</v>
      </c>
      <c r="P4976" s="53">
        <v>3144.8550935801554</v>
      </c>
      <c r="Q4976" s="54">
        <v>2972.0337065532754</v>
      </c>
      <c r="R4976" s="55">
        <v>0.99121758583967334</v>
      </c>
      <c r="S4976" s="121">
        <v>3145.7799096625495</v>
      </c>
      <c r="T4976" s="54">
        <v>2945.2455100779753</v>
      </c>
      <c r="U4976" s="55">
        <v>0.98228332261759177</v>
      </c>
    </row>
    <row r="4977" spans="1:21" ht="13" x14ac:dyDescent="0.3">
      <c r="A4977" s="44" t="s">
        <v>2343</v>
      </c>
      <c r="B4977" s="44" t="s">
        <v>13436</v>
      </c>
      <c r="C4977" s="98" t="s">
        <v>976</v>
      </c>
      <c r="D4977" s="98" t="s">
        <v>13130</v>
      </c>
      <c r="E4977" s="98" t="s">
        <v>221</v>
      </c>
      <c r="F4977" s="122">
        <v>1.0488560970222778</v>
      </c>
      <c r="G4977" s="122">
        <v>1.0491645369846223</v>
      </c>
      <c r="H4977" s="99">
        <v>4159.583333333333</v>
      </c>
      <c r="I4977" s="53">
        <v>4362.8043402389158</v>
      </c>
      <c r="J4977" s="54">
        <v>4123.019724194527</v>
      </c>
      <c r="K4977" s="55">
        <v>0.99120979045045232</v>
      </c>
      <c r="L4977" s="121">
        <v>4364.0873219656178</v>
      </c>
      <c r="M4977" s="54">
        <v>4085.8575980103346</v>
      </c>
      <c r="N4977" s="120">
        <v>0.98227569219921906</v>
      </c>
      <c r="O4977" s="123">
        <v>4196.1084305820486</v>
      </c>
      <c r="P4977" s="53">
        <v>4401.1139111825632</v>
      </c>
      <c r="Q4977" s="54">
        <v>4159.2564684830395</v>
      </c>
      <c r="R4977" s="55">
        <v>0.99121758583967357</v>
      </c>
      <c r="S4977" s="121">
        <v>4402.4081587088849</v>
      </c>
      <c r="T4977" s="54">
        <v>4121.7673312558227</v>
      </c>
      <c r="U4977" s="55">
        <v>0.98228332261759166</v>
      </c>
    </row>
    <row r="4978" spans="1:21" ht="13" x14ac:dyDescent="0.3">
      <c r="A4978" s="44" t="s">
        <v>2342</v>
      </c>
      <c r="B4978" s="44" t="s">
        <v>8698</v>
      </c>
      <c r="C4978" s="98" t="s">
        <v>976</v>
      </c>
      <c r="D4978" s="98" t="s">
        <v>13130</v>
      </c>
      <c r="E4978" s="98" t="s">
        <v>221</v>
      </c>
      <c r="F4978" s="122">
        <v>1.0488560970222778</v>
      </c>
      <c r="G4978" s="122">
        <v>1.0491645369846223</v>
      </c>
      <c r="H4978" s="99">
        <v>3905.4999999999991</v>
      </c>
      <c r="I4978" s="53">
        <v>4096.3074869205047</v>
      </c>
      <c r="J4978" s="54">
        <v>3871.169836604241</v>
      </c>
      <c r="K4978" s="55">
        <v>0.99120979045045243</v>
      </c>
      <c r="L4978" s="121">
        <v>4097.5120991934418</v>
      </c>
      <c r="M4978" s="54">
        <v>3836.2777158840499</v>
      </c>
      <c r="N4978" s="120">
        <v>0.98227569219921929</v>
      </c>
      <c r="O4978" s="123">
        <v>3938.2464327978478</v>
      </c>
      <c r="P4978" s="53">
        <v>4130.6537826162585</v>
      </c>
      <c r="Q4978" s="54">
        <v>3903.6591215595881</v>
      </c>
      <c r="R4978" s="55">
        <v>0.99121758583967334</v>
      </c>
      <c r="S4978" s="121">
        <v>4131.8684951976948</v>
      </c>
      <c r="T4978" s="54">
        <v>3868.4737912955484</v>
      </c>
      <c r="U4978" s="55">
        <v>0.98228332261759177</v>
      </c>
    </row>
    <row r="4979" spans="1:21" ht="13" x14ac:dyDescent="0.3">
      <c r="A4979" s="44" t="s">
        <v>2341</v>
      </c>
      <c r="B4979" s="44" t="s">
        <v>8697</v>
      </c>
      <c r="C4979" s="98" t="s">
        <v>976</v>
      </c>
      <c r="D4979" s="98" t="s">
        <v>13130</v>
      </c>
      <c r="E4979" s="98" t="s">
        <v>221</v>
      </c>
      <c r="F4979" s="122">
        <v>1.0488560970222778</v>
      </c>
      <c r="G4979" s="122">
        <v>1.0491645369846223</v>
      </c>
      <c r="H4979" s="99">
        <v>4290.166666666667</v>
      </c>
      <c r="I4979" s="53">
        <v>4499.7674655750761</v>
      </c>
      <c r="J4979" s="54">
        <v>4252.4552026641832</v>
      </c>
      <c r="K4979" s="55">
        <v>0.99120979045045243</v>
      </c>
      <c r="L4979" s="121">
        <v>4501.0907244201944</v>
      </c>
      <c r="M4979" s="54">
        <v>4214.1264321500175</v>
      </c>
      <c r="N4979" s="120">
        <v>0.98227569219921929</v>
      </c>
      <c r="O4979" s="123">
        <v>4329.3140666099525</v>
      </c>
      <c r="P4979" s="53">
        <v>4540.8274546881603</v>
      </c>
      <c r="Q4979" s="54">
        <v>4291.2922374468562</v>
      </c>
      <c r="R4979" s="55">
        <v>0.99121758583967345</v>
      </c>
      <c r="S4979" s="121">
        <v>4542.1627881558434</v>
      </c>
      <c r="T4979" s="54">
        <v>4252.6130060047026</v>
      </c>
      <c r="U4979" s="55">
        <v>0.98228332261759188</v>
      </c>
    </row>
    <row r="4980" spans="1:21" ht="13" x14ac:dyDescent="0.3">
      <c r="A4980" s="44" t="s">
        <v>2340</v>
      </c>
      <c r="B4980" s="44" t="s">
        <v>8696</v>
      </c>
      <c r="C4980" s="98" t="s">
        <v>976</v>
      </c>
      <c r="D4980" s="98" t="s">
        <v>13130</v>
      </c>
      <c r="E4980" s="98" t="s">
        <v>221</v>
      </c>
      <c r="F4980" s="122">
        <v>1.0488560970222778</v>
      </c>
      <c r="G4980" s="122">
        <v>1.0491645369846223</v>
      </c>
      <c r="H4980" s="99">
        <v>3372.9999999999995</v>
      </c>
      <c r="I4980" s="53">
        <v>3537.7916152561424</v>
      </c>
      <c r="J4980" s="54">
        <v>3343.3506231893757</v>
      </c>
      <c r="K4980" s="55">
        <v>0.99120979045045243</v>
      </c>
      <c r="L4980" s="121">
        <v>3538.8319832491306</v>
      </c>
      <c r="M4980" s="54">
        <v>3313.2159097879658</v>
      </c>
      <c r="N4980" s="120">
        <v>0.98227569219921917</v>
      </c>
      <c r="O4980" s="123">
        <v>3405.5957886682872</v>
      </c>
      <c r="P4980" s="53">
        <v>3571.9799069381256</v>
      </c>
      <c r="Q4980" s="54">
        <v>3375.6864359895385</v>
      </c>
      <c r="R4980" s="55">
        <v>0.99121758583967345</v>
      </c>
      <c r="S4980" s="121">
        <v>3573.0303287749434</v>
      </c>
      <c r="T4980" s="54">
        <v>3345.259946785563</v>
      </c>
      <c r="U4980" s="55">
        <v>0.98228332261759177</v>
      </c>
    </row>
    <row r="4981" spans="1:21" ht="13" x14ac:dyDescent="0.3">
      <c r="A4981" s="44" t="s">
        <v>2339</v>
      </c>
      <c r="B4981" s="44" t="s">
        <v>8695</v>
      </c>
      <c r="C4981" s="98" t="s">
        <v>976</v>
      </c>
      <c r="D4981" s="98" t="s">
        <v>13130</v>
      </c>
      <c r="E4981" s="98" t="s">
        <v>221</v>
      </c>
      <c r="F4981" s="122">
        <v>1.0488560970222778</v>
      </c>
      <c r="G4981" s="122">
        <v>1.0491645369846223</v>
      </c>
      <c r="H4981" s="99">
        <v>11782.5</v>
      </c>
      <c r="I4981" s="53">
        <v>12358.146963164987</v>
      </c>
      <c r="J4981" s="54">
        <v>11678.929355982455</v>
      </c>
      <c r="K4981" s="55">
        <v>0.99120979045045232</v>
      </c>
      <c r="L4981" s="121">
        <v>12361.781157021313</v>
      </c>
      <c r="M4981" s="54">
        <v>11573.663343337299</v>
      </c>
      <c r="N4981" s="120">
        <v>0.98227569219921906</v>
      </c>
      <c r="O4981" s="123">
        <v>11875.304344623422</v>
      </c>
      <c r="P4981" s="53">
        <v>12455.485365853421</v>
      </c>
      <c r="Q4981" s="54">
        <v>11771.010503589014</v>
      </c>
      <c r="R4981" s="55">
        <v>0.99121758583967345</v>
      </c>
      <c r="S4981" s="121">
        <v>12459.148184278307</v>
      </c>
      <c r="T4981" s="54">
        <v>11664.913408731818</v>
      </c>
      <c r="U4981" s="55">
        <v>0.98228332261759177</v>
      </c>
    </row>
    <row r="4982" spans="1:21" ht="13" x14ac:dyDescent="0.3">
      <c r="A4982" s="44" t="s">
        <v>2338</v>
      </c>
      <c r="B4982" s="44" t="s">
        <v>8694</v>
      </c>
      <c r="C4982" s="98" t="s">
        <v>976</v>
      </c>
      <c r="D4982" s="98" t="s">
        <v>13130</v>
      </c>
      <c r="E4982" s="98" t="s">
        <v>221</v>
      </c>
      <c r="F4982" s="122">
        <v>1.0488560970222778</v>
      </c>
      <c r="G4982" s="122">
        <v>1.0491645369846223</v>
      </c>
      <c r="H4982" s="99">
        <v>6932.0833333333339</v>
      </c>
      <c r="I4982" s="53">
        <v>7270.7578692331817</v>
      </c>
      <c r="J4982" s="54">
        <v>6871.1488682184072</v>
      </c>
      <c r="K4982" s="55">
        <v>0.99120979045045232</v>
      </c>
      <c r="L4982" s="121">
        <v>7272.8960007554842</v>
      </c>
      <c r="M4982" s="54">
        <v>6809.2169546326704</v>
      </c>
      <c r="N4982" s="120">
        <v>0.98227569219921906</v>
      </c>
      <c r="O4982" s="123">
        <v>6981.4909444239438</v>
      </c>
      <c r="P4982" s="53">
        <v>7322.5793433648741</v>
      </c>
      <c r="Q4982" s="54">
        <v>6920.176599493444</v>
      </c>
      <c r="R4982" s="55">
        <v>0.99121758583967357</v>
      </c>
      <c r="S4982" s="121">
        <v>7324.7327141688802</v>
      </c>
      <c r="T4982" s="54">
        <v>6857.8021217133801</v>
      </c>
      <c r="U4982" s="55">
        <v>0.98228332261759177</v>
      </c>
    </row>
    <row r="4983" spans="1:21" ht="13" x14ac:dyDescent="0.3">
      <c r="A4983" s="44" t="s">
        <v>2337</v>
      </c>
      <c r="B4983" s="44" t="s">
        <v>8693</v>
      </c>
      <c r="C4983" s="98" t="s">
        <v>976</v>
      </c>
      <c r="D4983" s="98" t="s">
        <v>13130</v>
      </c>
      <c r="E4983" s="98" t="s">
        <v>221</v>
      </c>
      <c r="F4983" s="122">
        <v>1.0488560970222778</v>
      </c>
      <c r="G4983" s="122">
        <v>1.0491645369846223</v>
      </c>
      <c r="H4983" s="99">
        <v>5593</v>
      </c>
      <c r="I4983" s="53">
        <v>5866.2521506455996</v>
      </c>
      <c r="J4983" s="54">
        <v>5543.8363579893803</v>
      </c>
      <c r="K4983" s="55">
        <v>0.99120979045045243</v>
      </c>
      <c r="L4983" s="121">
        <v>5867.9772553549928</v>
      </c>
      <c r="M4983" s="54">
        <v>5493.8679464702327</v>
      </c>
      <c r="N4983" s="120">
        <v>0.98227569219921917</v>
      </c>
      <c r="O4983" s="123">
        <v>5635.1908868826504</v>
      </c>
      <c r="P4983" s="53">
        <v>5910.5043195912449</v>
      </c>
      <c r="Q4983" s="54">
        <v>5585.7003066415491</v>
      </c>
      <c r="R4983" s="55">
        <v>0.99121758583967345</v>
      </c>
      <c r="S4983" s="121">
        <v>5912.2424376561994</v>
      </c>
      <c r="T4983" s="54">
        <v>5535.3540279514636</v>
      </c>
      <c r="U4983" s="55">
        <v>0.98228332261759177</v>
      </c>
    </row>
    <row r="4984" spans="1:21" ht="13" x14ac:dyDescent="0.3">
      <c r="A4984" s="44" t="s">
        <v>2336</v>
      </c>
      <c r="B4984" s="44" t="s">
        <v>8692</v>
      </c>
      <c r="C4984" s="98" t="s">
        <v>976</v>
      </c>
      <c r="D4984" s="98" t="s">
        <v>13130</v>
      </c>
      <c r="E4984" s="98" t="s">
        <v>221</v>
      </c>
      <c r="F4984" s="122">
        <v>1.0488560970222778</v>
      </c>
      <c r="G4984" s="122">
        <v>1.0491645369846223</v>
      </c>
      <c r="H4984" s="99">
        <v>6678.083333333333</v>
      </c>
      <c r="I4984" s="53">
        <v>7004.3484205895229</v>
      </c>
      <c r="J4984" s="54">
        <v>6619.3815814439922</v>
      </c>
      <c r="K4984" s="55">
        <v>0.99120979045045243</v>
      </c>
      <c r="L4984" s="121">
        <v>7006.4082083613894</v>
      </c>
      <c r="M4984" s="54">
        <v>6559.718928814068</v>
      </c>
      <c r="N4984" s="120">
        <v>0.98227569219921906</v>
      </c>
      <c r="O4984" s="123">
        <v>6739.8800521541452</v>
      </c>
      <c r="P4984" s="53">
        <v>7069.1642859007025</v>
      </c>
      <c r="Q4984" s="54">
        <v>6680.6876341452044</v>
      </c>
      <c r="R4984" s="55">
        <v>0.99121758583967345</v>
      </c>
      <c r="S4984" s="121">
        <v>7071.2431342501959</v>
      </c>
      <c r="T4984" s="54">
        <v>6620.4717716740015</v>
      </c>
      <c r="U4984" s="55">
        <v>0.98228332261759177</v>
      </c>
    </row>
    <row r="4985" spans="1:21" ht="13" x14ac:dyDescent="0.3">
      <c r="A4985" s="44" t="s">
        <v>2335</v>
      </c>
      <c r="B4985" s="44" t="s">
        <v>8691</v>
      </c>
      <c r="C4985" s="98" t="s">
        <v>1095</v>
      </c>
      <c r="D4985" s="98" t="s">
        <v>13130</v>
      </c>
      <c r="E4985" s="98" t="s">
        <v>220</v>
      </c>
      <c r="F4985" s="122">
        <v>1.0228411758268598</v>
      </c>
      <c r="G4985" s="122">
        <v>1.031996228518508</v>
      </c>
      <c r="H4985" s="99">
        <v>6680</v>
      </c>
      <c r="I4985" s="53">
        <v>6832.579054523424</v>
      </c>
      <c r="J4985" s="54">
        <v>6457.0528522431468</v>
      </c>
      <c r="K4985" s="55">
        <v>0.96662467847951306</v>
      </c>
      <c r="L4985" s="121">
        <v>6893.734806503634</v>
      </c>
      <c r="M4985" s="54">
        <v>6454.228950930943</v>
      </c>
      <c r="N4985" s="120">
        <v>0.96620193876211724</v>
      </c>
      <c r="O4985" s="123">
        <v>6748.863941348367</v>
      </c>
      <c r="P4985" s="53">
        <v>6903.0159292642593</v>
      </c>
      <c r="Q4985" s="54">
        <v>6523.669742535516</v>
      </c>
      <c r="R4985" s="55">
        <v>0.96663228051862915</v>
      </c>
      <c r="S4985" s="121">
        <v>6964.8021342560678</v>
      </c>
      <c r="T4985" s="54">
        <v>6520.8160785474774</v>
      </c>
      <c r="U4985" s="55">
        <v>0.96620944431792355</v>
      </c>
    </row>
    <row r="4986" spans="1:21" ht="13" x14ac:dyDescent="0.3">
      <c r="A4986" s="44" t="s">
        <v>2334</v>
      </c>
      <c r="B4986" s="44" t="s">
        <v>8690</v>
      </c>
      <c r="C4986" s="98" t="s">
        <v>1095</v>
      </c>
      <c r="D4986" s="98" t="s">
        <v>13130</v>
      </c>
      <c r="E4986" s="98" t="s">
        <v>220</v>
      </c>
      <c r="F4986" s="122">
        <v>1.0228411758268598</v>
      </c>
      <c r="G4986" s="122">
        <v>1.031996228518508</v>
      </c>
      <c r="H4986" s="99">
        <v>19099.166666666664</v>
      </c>
      <c r="I4986" s="53">
        <v>19535.4140906465</v>
      </c>
      <c r="J4986" s="54">
        <v>18461.725838393297</v>
      </c>
      <c r="K4986" s="55">
        <v>0.96662467847951306</v>
      </c>
      <c r="L4986" s="121">
        <v>19710.267967846401</v>
      </c>
      <c r="M4986" s="54">
        <v>18453.651862074134</v>
      </c>
      <c r="N4986" s="120">
        <v>0.96620193876211713</v>
      </c>
      <c r="O4986" s="123">
        <v>19297.271703770075</v>
      </c>
      <c r="P4986" s="53">
        <v>19738.044079734576</v>
      </c>
      <c r="Q4986" s="54">
        <v>18653.365754802882</v>
      </c>
      <c r="R4986" s="55">
        <v>0.96663228051862926</v>
      </c>
      <c r="S4986" s="121">
        <v>19914.71161898764</v>
      </c>
      <c r="T4986" s="54">
        <v>18645.206169751673</v>
      </c>
      <c r="U4986" s="55">
        <v>0.96620944431792344</v>
      </c>
    </row>
    <row r="4987" spans="1:21" ht="13" x14ac:dyDescent="0.3">
      <c r="A4987" s="44" t="s">
        <v>2333</v>
      </c>
      <c r="B4987" s="44" t="s">
        <v>8689</v>
      </c>
      <c r="C4987" s="98" t="s">
        <v>1095</v>
      </c>
      <c r="D4987" s="98" t="s">
        <v>13130</v>
      </c>
      <c r="E4987" s="98" t="s">
        <v>220</v>
      </c>
      <c r="F4987" s="122">
        <v>1.0228411758268598</v>
      </c>
      <c r="G4987" s="122">
        <v>1.031996228518508</v>
      </c>
      <c r="H4987" s="99">
        <v>12707.666666666668</v>
      </c>
      <c r="I4987" s="53">
        <v>12997.924715349127</v>
      </c>
      <c r="J4987" s="54">
        <v>12283.544205891492</v>
      </c>
      <c r="K4987" s="55">
        <v>0.96662467847951294</v>
      </c>
      <c r="L4987" s="121">
        <v>13114.264073270362</v>
      </c>
      <c r="M4987" s="54">
        <v>12278.172170476066</v>
      </c>
      <c r="N4987" s="120">
        <v>0.96620193876211724</v>
      </c>
      <c r="O4987" s="123">
        <v>12822.664428965496</v>
      </c>
      <c r="P4987" s="53">
        <v>13115.549161756318</v>
      </c>
      <c r="Q4987" s="54">
        <v>12394.801359296023</v>
      </c>
      <c r="R4987" s="55">
        <v>0.96663228051862915</v>
      </c>
      <c r="S4987" s="121">
        <v>13232.94133025082</v>
      </c>
      <c r="T4987" s="54">
        <v>12389.379472585957</v>
      </c>
      <c r="U4987" s="55">
        <v>0.96620944431792355</v>
      </c>
    </row>
    <row r="4988" spans="1:21" ht="13" x14ac:dyDescent="0.3">
      <c r="A4988" s="44" t="s">
        <v>2332</v>
      </c>
      <c r="B4988" s="44" t="s">
        <v>8688</v>
      </c>
      <c r="C4988" s="98" t="s">
        <v>1095</v>
      </c>
      <c r="D4988" s="98" t="s">
        <v>13130</v>
      </c>
      <c r="E4988" s="98" t="s">
        <v>220</v>
      </c>
      <c r="F4988" s="122">
        <v>1.0228411758268598</v>
      </c>
      <c r="G4988" s="122">
        <v>1.031996228518508</v>
      </c>
      <c r="H4988" s="99">
        <v>8603.5</v>
      </c>
      <c r="I4988" s="53">
        <v>8800.0140562263896</v>
      </c>
      <c r="J4988" s="54">
        <v>8316.3554212984909</v>
      </c>
      <c r="K4988" s="55">
        <v>0.96662467847951306</v>
      </c>
      <c r="L4988" s="121">
        <v>8878.7795520589843</v>
      </c>
      <c r="M4988" s="54">
        <v>8312.7183801398751</v>
      </c>
      <c r="N4988" s="120">
        <v>0.96620193876211713</v>
      </c>
      <c r="O4988" s="123">
        <v>8679.9788233703603</v>
      </c>
      <c r="P4988" s="53">
        <v>8878.2397458483829</v>
      </c>
      <c r="Q4988" s="54">
        <v>8390.3477248878989</v>
      </c>
      <c r="R4988" s="55">
        <v>0.96663228051862915</v>
      </c>
      <c r="S4988" s="121">
        <v>8957.7054093387287</v>
      </c>
      <c r="T4988" s="54">
        <v>8386.6775156200201</v>
      </c>
      <c r="U4988" s="55">
        <v>0.96620944431792355</v>
      </c>
    </row>
    <row r="4989" spans="1:21" ht="13" x14ac:dyDescent="0.3">
      <c r="A4989" s="44" t="s">
        <v>2331</v>
      </c>
      <c r="B4989" s="44" t="s">
        <v>8687</v>
      </c>
      <c r="C4989" s="98" t="s">
        <v>1095</v>
      </c>
      <c r="D4989" s="98" t="s">
        <v>13130</v>
      </c>
      <c r="E4989" s="98" t="s">
        <v>220</v>
      </c>
      <c r="F4989" s="122">
        <v>1.0228411758268598</v>
      </c>
      <c r="G4989" s="122">
        <v>1.031996228518508</v>
      </c>
      <c r="H4989" s="99">
        <v>11635.5</v>
      </c>
      <c r="I4989" s="53">
        <v>11901.268501333429</v>
      </c>
      <c r="J4989" s="54">
        <v>11247.161446448374</v>
      </c>
      <c r="K4989" s="55">
        <v>0.96662467847951306</v>
      </c>
      <c r="L4989" s="121">
        <v>12007.792116927099</v>
      </c>
      <c r="M4989" s="54">
        <v>11242.242658466614</v>
      </c>
      <c r="N4989" s="120">
        <v>0.96620193876211713</v>
      </c>
      <c r="O4989" s="123">
        <v>11744.599952399205</v>
      </c>
      <c r="P4989" s="53">
        <v>12012.860424928085</v>
      </c>
      <c r="Q4989" s="54">
        <v>11352.709435766628</v>
      </c>
      <c r="R4989" s="55">
        <v>0.96663228051862926</v>
      </c>
      <c r="S4989" s="121">
        <v>12120.382856334629</v>
      </c>
      <c r="T4989" s="54">
        <v>11347.743393743947</v>
      </c>
      <c r="U4989" s="55">
        <v>0.96620944431792355</v>
      </c>
    </row>
    <row r="4990" spans="1:21" ht="13" x14ac:dyDescent="0.3">
      <c r="A4990" s="44" t="s">
        <v>2330</v>
      </c>
      <c r="B4990" s="44" t="s">
        <v>8686</v>
      </c>
      <c r="C4990" s="98" t="s">
        <v>1095</v>
      </c>
      <c r="D4990" s="98" t="s">
        <v>13130</v>
      </c>
      <c r="E4990" s="98" t="s">
        <v>220</v>
      </c>
      <c r="F4990" s="122">
        <v>1.0228411758268598</v>
      </c>
      <c r="G4990" s="122">
        <v>1.031996228518508</v>
      </c>
      <c r="H4990" s="99">
        <v>8405.5</v>
      </c>
      <c r="I4990" s="53">
        <v>8597.4915034126698</v>
      </c>
      <c r="J4990" s="54">
        <v>8124.963734959545</v>
      </c>
      <c r="K4990" s="55">
        <v>0.96662467847951283</v>
      </c>
      <c r="L4990" s="121">
        <v>8674.4442988123192</v>
      </c>
      <c r="M4990" s="54">
        <v>8121.4103962649751</v>
      </c>
      <c r="N4990" s="120">
        <v>0.96620193876211713</v>
      </c>
      <c r="O4990" s="123">
        <v>8486.6382921555014</v>
      </c>
      <c r="P4990" s="53">
        <v>8680.4830895655869</v>
      </c>
      <c r="Q4990" s="54">
        <v>8203.4585262829969</v>
      </c>
      <c r="R4990" s="55">
        <v>0.96663228051862915</v>
      </c>
      <c r="S4990" s="121">
        <v>8758.1787103052302</v>
      </c>
      <c r="T4990" s="54">
        <v>8199.8700683907791</v>
      </c>
      <c r="U4990" s="55">
        <v>0.96620944431792355</v>
      </c>
    </row>
    <row r="4991" spans="1:21" ht="13" x14ac:dyDescent="0.3">
      <c r="A4991" s="44" t="s">
        <v>2329</v>
      </c>
      <c r="B4991" s="44" t="s">
        <v>8685</v>
      </c>
      <c r="C4991" s="98" t="s">
        <v>1095</v>
      </c>
      <c r="D4991" s="98" t="s">
        <v>13130</v>
      </c>
      <c r="E4991" s="98" t="s">
        <v>220</v>
      </c>
      <c r="F4991" s="122">
        <v>1.0228411758268598</v>
      </c>
      <c r="G4991" s="122">
        <v>1.031996228518508</v>
      </c>
      <c r="H4991" s="99">
        <v>16851.75</v>
      </c>
      <c r="I4991" s="53">
        <v>17236.663784740285</v>
      </c>
      <c r="J4991" s="54">
        <v>16289.317425567133</v>
      </c>
      <c r="K4991" s="55">
        <v>0.96662467847951294</v>
      </c>
      <c r="L4991" s="121">
        <v>17390.942443936769</v>
      </c>
      <c r="M4991" s="54">
        <v>16282.193521534507</v>
      </c>
      <c r="N4991" s="120">
        <v>0.96620193876211713</v>
      </c>
      <c r="O4991" s="123">
        <v>17000.074937969133</v>
      </c>
      <c r="P4991" s="53">
        <v>17388.376638697078</v>
      </c>
      <c r="Q4991" s="54">
        <v>16432.821206276694</v>
      </c>
      <c r="R4991" s="55">
        <v>0.96663228051862904</v>
      </c>
      <c r="S4991" s="121">
        <v>17544.013220516154</v>
      </c>
      <c r="T4991" s="54">
        <v>16425.632959178216</v>
      </c>
      <c r="U4991" s="55">
        <v>0.96620944431792366</v>
      </c>
    </row>
    <row r="4992" spans="1:21" ht="13" x14ac:dyDescent="0.3">
      <c r="A4992" s="44" t="s">
        <v>2328</v>
      </c>
      <c r="B4992" s="44" t="s">
        <v>8684</v>
      </c>
      <c r="C4992" s="98" t="s">
        <v>1095</v>
      </c>
      <c r="D4992" s="98" t="s">
        <v>13130</v>
      </c>
      <c r="E4992" s="98" t="s">
        <v>220</v>
      </c>
      <c r="F4992" s="122">
        <v>1.0228411758268598</v>
      </c>
      <c r="G4992" s="122">
        <v>1.031996228518508</v>
      </c>
      <c r="H4992" s="99">
        <v>8971.1666666666661</v>
      </c>
      <c r="I4992" s="53">
        <v>9176.0786618720631</v>
      </c>
      <c r="J4992" s="54">
        <v>8671.7510947527899</v>
      </c>
      <c r="K4992" s="55">
        <v>0.96662467847951294</v>
      </c>
      <c r="L4992" s="121">
        <v>9258.2101654109538</v>
      </c>
      <c r="M4992" s="54">
        <v>8667.9586262914127</v>
      </c>
      <c r="N4992" s="120">
        <v>0.96620193876211713</v>
      </c>
      <c r="O4992" s="123">
        <v>9048.9046064262111</v>
      </c>
      <c r="P4992" s="53">
        <v>9255.592227582074</v>
      </c>
      <c r="Q4992" s="54">
        <v>8746.9632959052979</v>
      </c>
      <c r="R4992" s="55">
        <v>0.96663228051862926</v>
      </c>
      <c r="S4992" s="121">
        <v>9338.4354260556047</v>
      </c>
      <c r="T4992" s="54">
        <v>8743.1370914609688</v>
      </c>
      <c r="U4992" s="55">
        <v>0.96620944431792366</v>
      </c>
    </row>
    <row r="4993" spans="1:21" ht="13" x14ac:dyDescent="0.3">
      <c r="A4993" s="44" t="s">
        <v>2327</v>
      </c>
      <c r="B4993" s="44" t="s">
        <v>8683</v>
      </c>
      <c r="C4993" s="98" t="s">
        <v>1095</v>
      </c>
      <c r="D4993" s="98" t="s">
        <v>13130</v>
      </c>
      <c r="E4993" s="98" t="s">
        <v>220</v>
      </c>
      <c r="F4993" s="122">
        <v>1.0228411758268598</v>
      </c>
      <c r="G4993" s="122">
        <v>1.031996228518508</v>
      </c>
      <c r="H4993" s="99">
        <v>27946.666666666664</v>
      </c>
      <c r="I4993" s="53">
        <v>28585.001393774641</v>
      </c>
      <c r="J4993" s="54">
        <v>27013.937681240786</v>
      </c>
      <c r="K4993" s="55">
        <v>0.96662467847951294</v>
      </c>
      <c r="L4993" s="121">
        <v>28840.8545996639</v>
      </c>
      <c r="M4993" s="54">
        <v>27002.123515271964</v>
      </c>
      <c r="N4993" s="120">
        <v>0.96620193876211713</v>
      </c>
      <c r="O4993" s="123">
        <v>28220.0250125684</v>
      </c>
      <c r="P4993" s="53">
        <v>28864.603565718859</v>
      </c>
      <c r="Q4993" s="54">
        <v>27278.387134191751</v>
      </c>
      <c r="R4993" s="55">
        <v>0.96663228051862926</v>
      </c>
      <c r="S4993" s="121">
        <v>29122.959381668552</v>
      </c>
      <c r="T4993" s="54">
        <v>27266.454686031619</v>
      </c>
      <c r="U4993" s="55">
        <v>0.96620944431792366</v>
      </c>
    </row>
    <row r="4994" spans="1:21" ht="13" x14ac:dyDescent="0.3">
      <c r="A4994" s="44" t="s">
        <v>2326</v>
      </c>
      <c r="B4994" s="44" t="s">
        <v>8682</v>
      </c>
      <c r="C4994" s="98" t="s">
        <v>1095</v>
      </c>
      <c r="D4994" s="98" t="s">
        <v>13130</v>
      </c>
      <c r="E4994" s="98" t="s">
        <v>220</v>
      </c>
      <c r="F4994" s="122">
        <v>1.0228411758268598</v>
      </c>
      <c r="G4994" s="122">
        <v>1.031996228518508</v>
      </c>
      <c r="H4994" s="99">
        <v>7229.083333333333</v>
      </c>
      <c r="I4994" s="53">
        <v>7394.2040968170222</v>
      </c>
      <c r="J4994" s="54">
        <v>6987.8103527849389</v>
      </c>
      <c r="K4994" s="55">
        <v>0.96662467847951294</v>
      </c>
      <c r="L4994" s="121">
        <v>7460.3867356460041</v>
      </c>
      <c r="M4994" s="54">
        <v>6984.7543321395751</v>
      </c>
      <c r="N4994" s="120">
        <v>0.96620193876211724</v>
      </c>
      <c r="O4994" s="123">
        <v>7287.9816161132603</v>
      </c>
      <c r="P4994" s="53">
        <v>7454.4476856298252</v>
      </c>
      <c r="Q4994" s="54">
        <v>7044.7982899614053</v>
      </c>
      <c r="R4994" s="55">
        <v>0.96663228051862915</v>
      </c>
      <c r="S4994" s="121">
        <v>7521.1695413411053</v>
      </c>
      <c r="T4994" s="54">
        <v>7041.7166675040362</v>
      </c>
      <c r="U4994" s="55">
        <v>0.96620944431792366</v>
      </c>
    </row>
    <row r="4995" spans="1:21" ht="13" x14ac:dyDescent="0.3">
      <c r="A4995" s="44" t="s">
        <v>2325</v>
      </c>
      <c r="B4995" s="44" t="s">
        <v>13437</v>
      </c>
      <c r="C4995" s="98" t="s">
        <v>1095</v>
      </c>
      <c r="D4995" s="98" t="s">
        <v>13130</v>
      </c>
      <c r="E4995" s="98" t="s">
        <v>220</v>
      </c>
      <c r="F4995" s="122">
        <v>1.0228411758268598</v>
      </c>
      <c r="G4995" s="122">
        <v>1.031996228518508</v>
      </c>
      <c r="H4995" s="99">
        <v>11408.833333333336</v>
      </c>
      <c r="I4995" s="53">
        <v>11669.424501479341</v>
      </c>
      <c r="J4995" s="54">
        <v>11028.059852659686</v>
      </c>
      <c r="K4995" s="55">
        <v>0.96662467847951294</v>
      </c>
      <c r="L4995" s="121">
        <v>11773.872971796241</v>
      </c>
      <c r="M4995" s="54">
        <v>11023.236885680537</v>
      </c>
      <c r="N4995" s="120">
        <v>0.96620193876211713</v>
      </c>
      <c r="O4995" s="123">
        <v>11507.0803465555</v>
      </c>
      <c r="P4995" s="53">
        <v>11769.915592004978</v>
      </c>
      <c r="Q4995" s="54">
        <v>11123.115317502041</v>
      </c>
      <c r="R4995" s="55">
        <v>0.96663228051862915</v>
      </c>
      <c r="S4995" s="121">
        <v>11875.263518904723</v>
      </c>
      <c r="T4995" s="54">
        <v>11118.249707367091</v>
      </c>
      <c r="U4995" s="55">
        <v>0.96620944431792377</v>
      </c>
    </row>
    <row r="4996" spans="1:21" ht="13" x14ac:dyDescent="0.3">
      <c r="A4996" s="44" t="s">
        <v>2324</v>
      </c>
      <c r="B4996" s="44" t="s">
        <v>8681</v>
      </c>
      <c r="C4996" s="98" t="s">
        <v>1095</v>
      </c>
      <c r="D4996" s="98" t="s">
        <v>13130</v>
      </c>
      <c r="E4996" s="98" t="s">
        <v>220</v>
      </c>
      <c r="F4996" s="122">
        <v>1.0228411758268598</v>
      </c>
      <c r="G4996" s="122">
        <v>1.031996228518508</v>
      </c>
      <c r="H4996" s="99">
        <v>7999.0000000000009</v>
      </c>
      <c r="I4996" s="53">
        <v>8181.7065654390526</v>
      </c>
      <c r="J4996" s="54">
        <v>7732.0308031576251</v>
      </c>
      <c r="K4996" s="55">
        <v>0.96662467847951294</v>
      </c>
      <c r="L4996" s="121">
        <v>8254.9378319195475</v>
      </c>
      <c r="M4996" s="54">
        <v>7728.6493081581766</v>
      </c>
      <c r="N4996" s="120">
        <v>0.96620193876211724</v>
      </c>
      <c r="O4996" s="123">
        <v>8075.9501158117891</v>
      </c>
      <c r="P4996" s="53">
        <v>8260.414312375995</v>
      </c>
      <c r="Q4996" s="54">
        <v>7806.4740778018368</v>
      </c>
      <c r="R4996" s="55">
        <v>0.96663228051862915</v>
      </c>
      <c r="S4996" s="121">
        <v>8334.3500612213738</v>
      </c>
      <c r="T4996" s="54">
        <v>7803.0592737377792</v>
      </c>
      <c r="U4996" s="55">
        <v>0.96620944431792355</v>
      </c>
    </row>
    <row r="4997" spans="1:21" ht="13" x14ac:dyDescent="0.3">
      <c r="A4997" s="44" t="s">
        <v>2323</v>
      </c>
      <c r="B4997" s="44" t="s">
        <v>8680</v>
      </c>
      <c r="C4997" s="98" t="s">
        <v>1095</v>
      </c>
      <c r="D4997" s="98" t="s">
        <v>13130</v>
      </c>
      <c r="E4997" s="98" t="s">
        <v>220</v>
      </c>
      <c r="F4997" s="122">
        <v>1.0228411758268598</v>
      </c>
      <c r="G4997" s="122">
        <v>1.031996228518508</v>
      </c>
      <c r="H4997" s="99">
        <v>8157.1666666666679</v>
      </c>
      <c r="I4997" s="53">
        <v>8343.4859447490016</v>
      </c>
      <c r="J4997" s="54">
        <v>7884.9186064704681</v>
      </c>
      <c r="K4997" s="55">
        <v>0.96662467847951294</v>
      </c>
      <c r="L4997" s="121">
        <v>8418.1652353968911</v>
      </c>
      <c r="M4997" s="54">
        <v>7881.4702481390514</v>
      </c>
      <c r="N4997" s="120">
        <v>0.96620193876211713</v>
      </c>
      <c r="O4997" s="123">
        <v>8236.9146721833349</v>
      </c>
      <c r="P4997" s="53">
        <v>8425.0554884815156</v>
      </c>
      <c r="Q4997" s="54">
        <v>7962.067614009934</v>
      </c>
      <c r="R4997" s="55">
        <v>0.96663228051862915</v>
      </c>
      <c r="S4997" s="121">
        <v>8500.4648763219648</v>
      </c>
      <c r="T4997" s="54">
        <v>7958.5847483044117</v>
      </c>
      <c r="U4997" s="55">
        <v>0.96620944431792355</v>
      </c>
    </row>
    <row r="4998" spans="1:21" ht="13" x14ac:dyDescent="0.3">
      <c r="A4998" s="44" t="s">
        <v>2322</v>
      </c>
      <c r="B4998" s="44" t="s">
        <v>8679</v>
      </c>
      <c r="C4998" s="98" t="s">
        <v>1095</v>
      </c>
      <c r="D4998" s="98" t="s">
        <v>13130</v>
      </c>
      <c r="E4998" s="98" t="s">
        <v>220</v>
      </c>
      <c r="F4998" s="122">
        <v>1.0228411758268598</v>
      </c>
      <c r="G4998" s="122">
        <v>1.031996228518508</v>
      </c>
      <c r="H4998" s="99">
        <v>7000</v>
      </c>
      <c r="I4998" s="53">
        <v>7159.8882307880185</v>
      </c>
      <c r="J4998" s="54">
        <v>6766.3727493565902</v>
      </c>
      <c r="K4998" s="55">
        <v>0.96662467847951294</v>
      </c>
      <c r="L4998" s="121">
        <v>7223.9735996295558</v>
      </c>
      <c r="M4998" s="54">
        <v>6763.4135713348196</v>
      </c>
      <c r="N4998" s="120">
        <v>0.96620193876211713</v>
      </c>
      <c r="O4998" s="123">
        <v>7065.2260189225444</v>
      </c>
      <c r="P4998" s="53">
        <v>7226.6040886772589</v>
      </c>
      <c r="Q4998" s="54">
        <v>6829.4755390506543</v>
      </c>
      <c r="R4998" s="55">
        <v>0.96663228051862915</v>
      </c>
      <c r="S4998" s="121">
        <v>7291.286605158899</v>
      </c>
      <c r="T4998" s="54">
        <v>6826.4881057236871</v>
      </c>
      <c r="U4998" s="55">
        <v>0.96620944431792355</v>
      </c>
    </row>
    <row r="4999" spans="1:21" ht="13" x14ac:dyDescent="0.3">
      <c r="A4999" s="44" t="s">
        <v>2321</v>
      </c>
      <c r="B4999" s="44" t="s">
        <v>8678</v>
      </c>
      <c r="C4999" s="98" t="s">
        <v>1095</v>
      </c>
      <c r="D4999" s="98" t="s">
        <v>13130</v>
      </c>
      <c r="E4999" s="98" t="s">
        <v>220</v>
      </c>
      <c r="F4999" s="122">
        <v>1.0228411758268598</v>
      </c>
      <c r="G4999" s="122">
        <v>1.031996228518508</v>
      </c>
      <c r="H4999" s="99">
        <v>8534.8333333333339</v>
      </c>
      <c r="I4999" s="53">
        <v>8729.7789621529446</v>
      </c>
      <c r="J4999" s="54">
        <v>8249.9805267095635</v>
      </c>
      <c r="K4999" s="55">
        <v>0.96662467847951294</v>
      </c>
      <c r="L4999" s="121">
        <v>8807.9158110340468</v>
      </c>
      <c r="M4999" s="54">
        <v>8246.3725136782105</v>
      </c>
      <c r="N4999" s="120">
        <v>0.96620193876211724</v>
      </c>
      <c r="O4999" s="123">
        <v>8610.4117572820214</v>
      </c>
      <c r="P4999" s="53">
        <v>8807.0836861717617</v>
      </c>
      <c r="Q4999" s="54">
        <v>8323.1019531459388</v>
      </c>
      <c r="R4999" s="55">
        <v>0.96663228051862926</v>
      </c>
      <c r="S4999" s="121">
        <v>8885.9124595064659</v>
      </c>
      <c r="T4999" s="54">
        <v>8319.4611593519785</v>
      </c>
      <c r="U4999" s="55">
        <v>0.96620944431792366</v>
      </c>
    </row>
    <row r="5000" spans="1:21" ht="13" x14ac:dyDescent="0.3">
      <c r="A5000" s="44" t="s">
        <v>2320</v>
      </c>
      <c r="B5000" s="44" t="s">
        <v>8677</v>
      </c>
      <c r="C5000" s="98" t="s">
        <v>1095</v>
      </c>
      <c r="D5000" s="98" t="s">
        <v>13130</v>
      </c>
      <c r="E5000" s="98" t="s">
        <v>220</v>
      </c>
      <c r="F5000" s="122">
        <v>1.0228411758268598</v>
      </c>
      <c r="G5000" s="122">
        <v>1.031996228518508</v>
      </c>
      <c r="H5000" s="99">
        <v>7163.8333333333339</v>
      </c>
      <c r="I5000" s="53">
        <v>7327.46371009432</v>
      </c>
      <c r="J5000" s="54">
        <v>6924.7380925141515</v>
      </c>
      <c r="K5000" s="55">
        <v>0.96662467847951294</v>
      </c>
      <c r="L5000" s="121">
        <v>7393.0489817351727</v>
      </c>
      <c r="M5000" s="54">
        <v>6921.7096556353481</v>
      </c>
      <c r="N5000" s="120">
        <v>0.96620193876211724</v>
      </c>
      <c r="O5000" s="123">
        <v>7239.7216951245537</v>
      </c>
      <c r="P5000" s="53">
        <v>7405.0854513004251</v>
      </c>
      <c r="Q5000" s="54">
        <v>6998.1486924784431</v>
      </c>
      <c r="R5000" s="55">
        <v>0.96663228051862915</v>
      </c>
      <c r="S5000" s="121">
        <v>7471.3654848921587</v>
      </c>
      <c r="T5000" s="54">
        <v>6995.0874760627103</v>
      </c>
      <c r="U5000" s="55">
        <v>0.96620944431792355</v>
      </c>
    </row>
    <row r="5001" spans="1:21" ht="13" x14ac:dyDescent="0.3">
      <c r="A5001" s="44" t="s">
        <v>2319</v>
      </c>
      <c r="B5001" s="44" t="s">
        <v>8676</v>
      </c>
      <c r="C5001" s="98" t="s">
        <v>1095</v>
      </c>
      <c r="D5001" s="98" t="s">
        <v>13130</v>
      </c>
      <c r="E5001" s="98" t="s">
        <v>220</v>
      </c>
      <c r="F5001" s="122">
        <v>1.0228411758268598</v>
      </c>
      <c r="G5001" s="122">
        <v>1.031996228518508</v>
      </c>
      <c r="H5001" s="99">
        <v>6077.833333333333</v>
      </c>
      <c r="I5001" s="53">
        <v>6216.6581931463497</v>
      </c>
      <c r="J5001" s="54">
        <v>5874.9836916854001</v>
      </c>
      <c r="K5001" s="55">
        <v>0.96662467847951306</v>
      </c>
      <c r="L5001" s="121">
        <v>6272.3010775640714</v>
      </c>
      <c r="M5001" s="54">
        <v>5872.4143501396866</v>
      </c>
      <c r="N5001" s="120">
        <v>0.96620193876211702</v>
      </c>
      <c r="O5001" s="123">
        <v>6134.4424043471499</v>
      </c>
      <c r="P5001" s="53">
        <v>6274.560281904588</v>
      </c>
      <c r="Q5001" s="54">
        <v>5929.750051024268</v>
      </c>
      <c r="R5001" s="55">
        <v>0.96663228051862915</v>
      </c>
      <c r="S5001" s="121">
        <v>6330.7214253502671</v>
      </c>
      <c r="T5001" s="54">
        <v>5927.1561867045666</v>
      </c>
      <c r="U5001" s="55">
        <v>0.96620944431792355</v>
      </c>
    </row>
    <row r="5002" spans="1:21" ht="13" x14ac:dyDescent="0.3">
      <c r="A5002" s="44" t="s">
        <v>2318</v>
      </c>
      <c r="B5002" s="44" t="s">
        <v>8675</v>
      </c>
      <c r="C5002" s="98" t="s">
        <v>1095</v>
      </c>
      <c r="D5002" s="98" t="s">
        <v>13130</v>
      </c>
      <c r="E5002" s="98" t="s">
        <v>220</v>
      </c>
      <c r="F5002" s="122">
        <v>1.0228411758268598</v>
      </c>
      <c r="G5002" s="122">
        <v>1.031996228518508</v>
      </c>
      <c r="H5002" s="99">
        <v>9436.1666666666661</v>
      </c>
      <c r="I5002" s="53">
        <v>9651.6998086315525</v>
      </c>
      <c r="J5002" s="54">
        <v>9121.2315702457636</v>
      </c>
      <c r="K5002" s="55">
        <v>0.96662467847951294</v>
      </c>
      <c r="L5002" s="121">
        <v>9738.0884116720608</v>
      </c>
      <c r="M5002" s="54">
        <v>9117.2425278157971</v>
      </c>
      <c r="N5002" s="120">
        <v>0.96620193876211713</v>
      </c>
      <c r="O5002" s="123">
        <v>9524.3148684223961</v>
      </c>
      <c r="P5002" s="53">
        <v>9741.8614189624077</v>
      </c>
      <c r="Q5002" s="54">
        <v>9206.510201640629</v>
      </c>
      <c r="R5002" s="55">
        <v>0.96663228051862926</v>
      </c>
      <c r="S5002" s="121">
        <v>9829.0570234346633</v>
      </c>
      <c r="T5002" s="54">
        <v>9202.4829765273407</v>
      </c>
      <c r="U5002" s="55">
        <v>0.96620944431792355</v>
      </c>
    </row>
    <row r="5003" spans="1:21" ht="13" x14ac:dyDescent="0.3">
      <c r="A5003" s="44" t="s">
        <v>2317</v>
      </c>
      <c r="B5003" s="44" t="s">
        <v>8674</v>
      </c>
      <c r="C5003" s="98" t="s">
        <v>1095</v>
      </c>
      <c r="D5003" s="98" t="s">
        <v>13130</v>
      </c>
      <c r="E5003" s="98" t="s">
        <v>220</v>
      </c>
      <c r="F5003" s="122">
        <v>1.0228411758268598</v>
      </c>
      <c r="G5003" s="122">
        <v>1.031996228518508</v>
      </c>
      <c r="H5003" s="99">
        <v>7563.0833333333339</v>
      </c>
      <c r="I5003" s="53">
        <v>7735.8330495431937</v>
      </c>
      <c r="J5003" s="54">
        <v>7310.6629953970969</v>
      </c>
      <c r="K5003" s="55">
        <v>0.96662467847951294</v>
      </c>
      <c r="L5003" s="121">
        <v>7805.0734759711868</v>
      </c>
      <c r="M5003" s="54">
        <v>7307.4657796861229</v>
      </c>
      <c r="N5003" s="120">
        <v>0.96620193876211713</v>
      </c>
      <c r="O5003" s="123">
        <v>7630.7289161737644</v>
      </c>
      <c r="P5003" s="53">
        <v>7805.0237370351933</v>
      </c>
      <c r="Q5003" s="54">
        <v>7376.1088942604938</v>
      </c>
      <c r="R5003" s="55">
        <v>0.96663228051862926</v>
      </c>
      <c r="S5003" s="121">
        <v>7874.8834623384473</v>
      </c>
      <c r="T5003" s="54">
        <v>7372.8823458369643</v>
      </c>
      <c r="U5003" s="55">
        <v>0.96620944431792355</v>
      </c>
    </row>
    <row r="5004" spans="1:21" ht="13" x14ac:dyDescent="0.3">
      <c r="A5004" s="44" t="s">
        <v>2316</v>
      </c>
      <c r="B5004" s="44" t="s">
        <v>8673</v>
      </c>
      <c r="C5004" s="98" t="s">
        <v>1095</v>
      </c>
      <c r="D5004" s="98" t="s">
        <v>13130</v>
      </c>
      <c r="E5004" s="98" t="s">
        <v>220</v>
      </c>
      <c r="F5004" s="122">
        <v>1.0228411758268598</v>
      </c>
      <c r="G5004" s="122">
        <v>1.031996228518508</v>
      </c>
      <c r="H5004" s="99">
        <v>9627.5</v>
      </c>
      <c r="I5004" s="53">
        <v>9847.4034202730927</v>
      </c>
      <c r="J5004" s="54">
        <v>9306.1790920615113</v>
      </c>
      <c r="K5004" s="55">
        <v>0.96662467847951294</v>
      </c>
      <c r="L5004" s="121">
        <v>9935.5436900619352</v>
      </c>
      <c r="M5004" s="54">
        <v>9302.1091654322827</v>
      </c>
      <c r="N5004" s="120">
        <v>0.96620193876211713</v>
      </c>
      <c r="O5004" s="123">
        <v>9720.4184960663279</v>
      </c>
      <c r="P5004" s="53">
        <v>9942.4442840456395</v>
      </c>
      <c r="Q5004" s="54">
        <v>9396.0702984480595</v>
      </c>
      <c r="R5004" s="55">
        <v>0.96663228051862926</v>
      </c>
      <c r="S5004" s="121">
        <v>10031.435227561999</v>
      </c>
      <c r="T5004" s="54">
        <v>9391.9601536219143</v>
      </c>
      <c r="U5004" s="55">
        <v>0.96620944431792366</v>
      </c>
    </row>
    <row r="5005" spans="1:21" ht="13" x14ac:dyDescent="0.3">
      <c r="A5005" s="44" t="s">
        <v>2315</v>
      </c>
      <c r="B5005" s="44" t="s">
        <v>8672</v>
      </c>
      <c r="C5005" s="98" t="s">
        <v>1095</v>
      </c>
      <c r="D5005" s="98" t="s">
        <v>13130</v>
      </c>
      <c r="E5005" s="98" t="s">
        <v>220</v>
      </c>
      <c r="F5005" s="122">
        <v>1.0228411758268598</v>
      </c>
      <c r="G5005" s="122">
        <v>1.031996228518508</v>
      </c>
      <c r="H5005" s="99">
        <v>22430.583333333336</v>
      </c>
      <c r="I5005" s="53">
        <v>22942.924231149034</v>
      </c>
      <c r="J5005" s="54">
        <v>21681.955402691256</v>
      </c>
      <c r="K5005" s="55">
        <v>0.96662467847951283</v>
      </c>
      <c r="L5005" s="121">
        <v>23148.277403470107</v>
      </c>
      <c r="M5005" s="54">
        <v>21672.4731042319</v>
      </c>
      <c r="N5005" s="120">
        <v>0.96620193876211713</v>
      </c>
      <c r="O5005" s="123">
        <v>22640.513830725336</v>
      </c>
      <c r="P5005" s="53">
        <v>23157.649787943385</v>
      </c>
      <c r="Q5005" s="54">
        <v>21885.051516307598</v>
      </c>
      <c r="R5005" s="55">
        <v>0.96663228051862926</v>
      </c>
      <c r="S5005" s="121">
        <v>23364.924885029664</v>
      </c>
      <c r="T5005" s="54">
        <v>21875.47828745739</v>
      </c>
      <c r="U5005" s="55">
        <v>0.96620944431792355</v>
      </c>
    </row>
    <row r="5006" spans="1:21" ht="13" x14ac:dyDescent="0.3">
      <c r="A5006" s="44" t="s">
        <v>2314</v>
      </c>
      <c r="B5006" s="44" t="s">
        <v>8671</v>
      </c>
      <c r="C5006" s="98" t="s">
        <v>1095</v>
      </c>
      <c r="D5006" s="98" t="s">
        <v>13130</v>
      </c>
      <c r="E5006" s="98" t="s">
        <v>220</v>
      </c>
      <c r="F5006" s="122">
        <v>1.0228411758268598</v>
      </c>
      <c r="G5006" s="122">
        <v>1.031996228518508</v>
      </c>
      <c r="H5006" s="99">
        <v>5053.0833333333339</v>
      </c>
      <c r="I5006" s="53">
        <v>5168.5016982177758</v>
      </c>
      <c r="J5006" s="54">
        <v>4884.4350524135198</v>
      </c>
      <c r="K5006" s="55">
        <v>0.96662467847951306</v>
      </c>
      <c r="L5006" s="121">
        <v>5214.7629423897315</v>
      </c>
      <c r="M5006" s="54">
        <v>4882.2989133932087</v>
      </c>
      <c r="N5006" s="120">
        <v>0.96620193876211713</v>
      </c>
      <c r="O5006" s="123">
        <v>5097.8099480527144</v>
      </c>
      <c r="P5006" s="53">
        <v>5214.2499214081017</v>
      </c>
      <c r="Q5006" s="54">
        <v>4927.70765573675</v>
      </c>
      <c r="R5006" s="55">
        <v>0.96663228051862915</v>
      </c>
      <c r="S5006" s="121">
        <v>5260.9206400945322</v>
      </c>
      <c r="T5006" s="54">
        <v>4925.5521171463961</v>
      </c>
      <c r="U5006" s="55">
        <v>0.96620944431792355</v>
      </c>
    </row>
    <row r="5007" spans="1:21" ht="13" x14ac:dyDescent="0.3">
      <c r="A5007" s="44" t="s">
        <v>2313</v>
      </c>
      <c r="B5007" s="44" t="s">
        <v>8670</v>
      </c>
      <c r="C5007" s="98" t="s">
        <v>1095</v>
      </c>
      <c r="D5007" s="98" t="s">
        <v>13130</v>
      </c>
      <c r="E5007" s="98" t="s">
        <v>220</v>
      </c>
      <c r="F5007" s="122">
        <v>1.0228411758268598</v>
      </c>
      <c r="G5007" s="122">
        <v>1.031996228518508</v>
      </c>
      <c r="H5007" s="99">
        <v>5923.9999999999982</v>
      </c>
      <c r="I5007" s="53">
        <v>6059.3111255983158</v>
      </c>
      <c r="J5007" s="54">
        <v>5726.2845953126325</v>
      </c>
      <c r="K5007" s="55">
        <v>0.96662467847951283</v>
      </c>
      <c r="L5007" s="121">
        <v>6113.5456577436398</v>
      </c>
      <c r="M5007" s="54">
        <v>5723.7802852267805</v>
      </c>
      <c r="N5007" s="120">
        <v>0.96620193876211724</v>
      </c>
      <c r="O5007" s="123">
        <v>5974.6011040723824</v>
      </c>
      <c r="P5007" s="53">
        <v>6111.0680183858503</v>
      </c>
      <c r="Q5007" s="54">
        <v>5775.2422904186069</v>
      </c>
      <c r="R5007" s="55">
        <v>0.96663228051862915</v>
      </c>
      <c r="S5007" s="121">
        <v>6165.7658063052131</v>
      </c>
      <c r="T5007" s="54">
        <v>5772.7160127870302</v>
      </c>
      <c r="U5007" s="55">
        <v>0.96620944431792377</v>
      </c>
    </row>
    <row r="5008" spans="1:21" ht="13" x14ac:dyDescent="0.3">
      <c r="A5008" s="44" t="s">
        <v>2312</v>
      </c>
      <c r="B5008" s="44" t="s">
        <v>8669</v>
      </c>
      <c r="C5008" s="98" t="s">
        <v>1095</v>
      </c>
      <c r="D5008" s="98" t="s">
        <v>13130</v>
      </c>
      <c r="E5008" s="98" t="s">
        <v>220</v>
      </c>
      <c r="F5008" s="122">
        <v>1.0228411758268598</v>
      </c>
      <c r="G5008" s="122">
        <v>1.031996228518508</v>
      </c>
      <c r="H5008" s="99">
        <v>4523.0833333333339</v>
      </c>
      <c r="I5008" s="53">
        <v>4626.3958750295396</v>
      </c>
      <c r="J5008" s="54">
        <v>4372.1239728193777</v>
      </c>
      <c r="K5008" s="55">
        <v>0.96662467847951294</v>
      </c>
      <c r="L5008" s="121">
        <v>4667.8049412749224</v>
      </c>
      <c r="M5008" s="54">
        <v>4370.2118858492868</v>
      </c>
      <c r="N5008" s="120">
        <v>0.96620193876211713</v>
      </c>
      <c r="O5008" s="123">
        <v>4561.0924577654387</v>
      </c>
      <c r="P5008" s="53">
        <v>4665.2731725558233</v>
      </c>
      <c r="Q5008" s="54">
        <v>4408.8992041061256</v>
      </c>
      <c r="R5008" s="55">
        <v>0.96663228051862926</v>
      </c>
      <c r="S5008" s="121">
        <v>4707.030214338145</v>
      </c>
      <c r="T5008" s="54">
        <v>4406.9706091002172</v>
      </c>
      <c r="U5008" s="55">
        <v>0.96620944431792366</v>
      </c>
    </row>
    <row r="5009" spans="1:21" ht="13" x14ac:dyDescent="0.3">
      <c r="A5009" s="44" t="s">
        <v>2311</v>
      </c>
      <c r="B5009" s="44" t="s">
        <v>8668</v>
      </c>
      <c r="C5009" s="98" t="s">
        <v>1095</v>
      </c>
      <c r="D5009" s="98" t="s">
        <v>13130</v>
      </c>
      <c r="E5009" s="98" t="s">
        <v>220</v>
      </c>
      <c r="F5009" s="122">
        <v>1.0228411758268598</v>
      </c>
      <c r="G5009" s="122">
        <v>1.031996228518508</v>
      </c>
      <c r="H5009" s="99">
        <v>8372.6666666666679</v>
      </c>
      <c r="I5009" s="53">
        <v>8563.9082181396898</v>
      </c>
      <c r="J5009" s="54">
        <v>8093.2262246828031</v>
      </c>
      <c r="K5009" s="55">
        <v>0.96662467847951294</v>
      </c>
      <c r="L5009" s="121">
        <v>8640.5604226426294</v>
      </c>
      <c r="M5009" s="54">
        <v>8089.6867659422869</v>
      </c>
      <c r="N5009" s="120">
        <v>0.96620193876211713</v>
      </c>
      <c r="O5009" s="123">
        <v>8443.9433714207571</v>
      </c>
      <c r="P5009" s="53">
        <v>8636.812966639427</v>
      </c>
      <c r="Q5009" s="54">
        <v>8162.1882376866097</v>
      </c>
      <c r="R5009" s="55">
        <v>0.96663228051862926</v>
      </c>
      <c r="S5009" s="121">
        <v>8714.1177131300774</v>
      </c>
      <c r="T5009" s="54">
        <v>8158.6178327524649</v>
      </c>
      <c r="U5009" s="55">
        <v>0.96620944431792366</v>
      </c>
    </row>
    <row r="5010" spans="1:21" ht="13" x14ac:dyDescent="0.3">
      <c r="A5010" s="44" t="s">
        <v>2310</v>
      </c>
      <c r="B5010" s="44" t="s">
        <v>8667</v>
      </c>
      <c r="C5010" s="98" t="s">
        <v>1095</v>
      </c>
      <c r="D5010" s="98" t="s">
        <v>13130</v>
      </c>
      <c r="E5010" s="98" t="s">
        <v>220</v>
      </c>
      <c r="F5010" s="122">
        <v>1.0228411758268598</v>
      </c>
      <c r="G5010" s="122">
        <v>1.031996228518508</v>
      </c>
      <c r="H5010" s="99">
        <v>4368.8333333333339</v>
      </c>
      <c r="I5010" s="53">
        <v>4468.622623658247</v>
      </c>
      <c r="J5010" s="54">
        <v>4223.0221161639129</v>
      </c>
      <c r="K5010" s="55">
        <v>0.96662467847951294</v>
      </c>
      <c r="L5010" s="121">
        <v>4508.6195230259427</v>
      </c>
      <c r="M5010" s="54">
        <v>4221.1752367952304</v>
      </c>
      <c r="N5010" s="120">
        <v>0.96620193876211724</v>
      </c>
      <c r="O5010" s="123">
        <v>4412.0146964448704</v>
      </c>
      <c r="P5010" s="53">
        <v>4512.7902998770578</v>
      </c>
      <c r="Q5010" s="54">
        <v>4264.7958277062135</v>
      </c>
      <c r="R5010" s="55">
        <v>0.96663228051862937</v>
      </c>
      <c r="S5010" s="121">
        <v>4553.1825268993362</v>
      </c>
      <c r="T5010" s="54">
        <v>4262.9302681745103</v>
      </c>
      <c r="U5010" s="55">
        <v>0.96620944431792355</v>
      </c>
    </row>
    <row r="5011" spans="1:21" ht="13" x14ac:dyDescent="0.3">
      <c r="A5011" s="44" t="s">
        <v>2309</v>
      </c>
      <c r="B5011" s="44" t="s">
        <v>8666</v>
      </c>
      <c r="C5011" s="98" t="s">
        <v>1095</v>
      </c>
      <c r="D5011" s="98" t="s">
        <v>13130</v>
      </c>
      <c r="E5011" s="98" t="s">
        <v>220</v>
      </c>
      <c r="F5011" s="122">
        <v>1.0228411758268598</v>
      </c>
      <c r="G5011" s="122">
        <v>1.031996228518508</v>
      </c>
      <c r="H5011" s="99">
        <v>5710.4166666666679</v>
      </c>
      <c r="I5011" s="53">
        <v>5840.8492977946325</v>
      </c>
      <c r="J5011" s="54">
        <v>5519.8296744007203</v>
      </c>
      <c r="K5011" s="55">
        <v>0.96662467847951306</v>
      </c>
      <c r="L5011" s="121">
        <v>5893.1284632692314</v>
      </c>
      <c r="M5011" s="54">
        <v>5517.4156544728412</v>
      </c>
      <c r="N5011" s="120">
        <v>0.96620193876211724</v>
      </c>
      <c r="O5011" s="123">
        <v>5759.9029188185486</v>
      </c>
      <c r="P5011" s="53">
        <v>5891.4658741329267</v>
      </c>
      <c r="Q5011" s="54">
        <v>5567.7080939834832</v>
      </c>
      <c r="R5011" s="55">
        <v>0.96663228051862937</v>
      </c>
      <c r="S5011" s="121">
        <v>5944.1980888534881</v>
      </c>
      <c r="T5011" s="54">
        <v>5565.2725985168563</v>
      </c>
      <c r="U5011" s="55">
        <v>0.96620944431792366</v>
      </c>
    </row>
    <row r="5012" spans="1:21" ht="13" x14ac:dyDescent="0.3">
      <c r="A5012" s="44" t="s">
        <v>2308</v>
      </c>
      <c r="B5012" s="44" t="s">
        <v>8665</v>
      </c>
      <c r="C5012" s="98" t="s">
        <v>1095</v>
      </c>
      <c r="D5012" s="98" t="s">
        <v>13130</v>
      </c>
      <c r="E5012" s="98" t="s">
        <v>220</v>
      </c>
      <c r="F5012" s="122">
        <v>1.0228411758268598</v>
      </c>
      <c r="G5012" s="122">
        <v>1.031996228518508</v>
      </c>
      <c r="H5012" s="99">
        <v>3873.1666666666661</v>
      </c>
      <c r="I5012" s="53">
        <v>3961.634347506732</v>
      </c>
      <c r="J5012" s="54">
        <v>3743.8984838642327</v>
      </c>
      <c r="K5012" s="55">
        <v>0.96662467847951283</v>
      </c>
      <c r="L5012" s="121">
        <v>3997.0933924236006</v>
      </c>
      <c r="M5012" s="54">
        <v>3742.2611424821393</v>
      </c>
      <c r="N5012" s="120">
        <v>0.96620193876211713</v>
      </c>
      <c r="O5012" s="123">
        <v>3906.1528055124627</v>
      </c>
      <c r="P5012" s="53">
        <v>3995.373928549755</v>
      </c>
      <c r="Q5012" s="54">
        <v>3775.8133944467536</v>
      </c>
      <c r="R5012" s="55">
        <v>0.96663228051862926</v>
      </c>
      <c r="S5012" s="121">
        <v>4031.1349633058508</v>
      </c>
      <c r="T5012" s="54">
        <v>3774.1617316350948</v>
      </c>
      <c r="U5012" s="55">
        <v>0.96620944431792355</v>
      </c>
    </row>
    <row r="5013" spans="1:21" ht="13" x14ac:dyDescent="0.3">
      <c r="A5013" s="44" t="s">
        <v>2307</v>
      </c>
      <c r="B5013" s="44" t="s">
        <v>8664</v>
      </c>
      <c r="C5013" s="98" t="s">
        <v>1095</v>
      </c>
      <c r="D5013" s="98" t="s">
        <v>13130</v>
      </c>
      <c r="E5013" s="98" t="s">
        <v>220</v>
      </c>
      <c r="F5013" s="122">
        <v>1.0228411758268598</v>
      </c>
      <c r="G5013" s="122">
        <v>1.031996228518508</v>
      </c>
      <c r="H5013" s="99">
        <v>7508.083333333333</v>
      </c>
      <c r="I5013" s="53">
        <v>7679.5767848727155</v>
      </c>
      <c r="J5013" s="54">
        <v>7257.4986380807231</v>
      </c>
      <c r="K5013" s="55">
        <v>0.96662467847951294</v>
      </c>
      <c r="L5013" s="121">
        <v>7748.3136834026682</v>
      </c>
      <c r="M5013" s="54">
        <v>7254.324673054206</v>
      </c>
      <c r="N5013" s="120">
        <v>0.96620193876211724</v>
      </c>
      <c r="O5013" s="123">
        <v>7578.6014323982072</v>
      </c>
      <c r="P5013" s="53">
        <v>7751.7056002373065</v>
      </c>
      <c r="Q5013" s="54">
        <v>7325.7207857408293</v>
      </c>
      <c r="R5013" s="55">
        <v>0.96663228051862926</v>
      </c>
      <c r="S5013" s="121">
        <v>7821.0880956799128</v>
      </c>
      <c r="T5013" s="54">
        <v>7322.5162787044919</v>
      </c>
      <c r="U5013" s="55">
        <v>0.96620944431792366</v>
      </c>
    </row>
    <row r="5014" spans="1:21" ht="13" x14ac:dyDescent="0.3">
      <c r="A5014" s="44" t="s">
        <v>2306</v>
      </c>
      <c r="B5014" s="44" t="s">
        <v>8663</v>
      </c>
      <c r="C5014" s="98" t="s">
        <v>1095</v>
      </c>
      <c r="D5014" s="98" t="s">
        <v>13130</v>
      </c>
      <c r="E5014" s="98" t="s">
        <v>220</v>
      </c>
      <c r="F5014" s="122">
        <v>1.0228411758268598</v>
      </c>
      <c r="G5014" s="122">
        <v>1.031996228518508</v>
      </c>
      <c r="H5014" s="99">
        <v>5975.9166666666661</v>
      </c>
      <c r="I5014" s="53">
        <v>6112.4136299766615</v>
      </c>
      <c r="J5014" s="54">
        <v>5776.468526537029</v>
      </c>
      <c r="K5014" s="55">
        <v>0.96662467847951294</v>
      </c>
      <c r="L5014" s="121">
        <v>6167.1234619408933</v>
      </c>
      <c r="M5014" s="54">
        <v>5773.9422692141807</v>
      </c>
      <c r="N5014" s="120">
        <v>0.96620193876211702</v>
      </c>
      <c r="O5014" s="123">
        <v>6029.8844456931411</v>
      </c>
      <c r="P5014" s="53">
        <v>6167.614096532865</v>
      </c>
      <c r="Q5014" s="54">
        <v>5828.680953004171</v>
      </c>
      <c r="R5014" s="55">
        <v>0.96663228051862915</v>
      </c>
      <c r="S5014" s="121">
        <v>6222.8180063577356</v>
      </c>
      <c r="T5014" s="54">
        <v>5826.1312995744602</v>
      </c>
      <c r="U5014" s="55">
        <v>0.96620944431792355</v>
      </c>
    </row>
    <row r="5015" spans="1:21" ht="13" x14ac:dyDescent="0.3">
      <c r="A5015" s="44" t="s">
        <v>2305</v>
      </c>
      <c r="B5015" s="44" t="s">
        <v>8662</v>
      </c>
      <c r="C5015" s="98" t="s">
        <v>1095</v>
      </c>
      <c r="D5015" s="98" t="s">
        <v>13130</v>
      </c>
      <c r="E5015" s="98" t="s">
        <v>220</v>
      </c>
      <c r="F5015" s="122">
        <v>1.0228411758268598</v>
      </c>
      <c r="G5015" s="122">
        <v>1.031996228518508</v>
      </c>
      <c r="H5015" s="99">
        <v>6997.75</v>
      </c>
      <c r="I5015" s="53">
        <v>7157.5868381424089</v>
      </c>
      <c r="J5015" s="54">
        <v>6764.1978438300121</v>
      </c>
      <c r="K5015" s="55">
        <v>0.96662467847951294</v>
      </c>
      <c r="L5015" s="121">
        <v>7221.6516081153895</v>
      </c>
      <c r="M5015" s="54">
        <v>6761.2396169726053</v>
      </c>
      <c r="N5015" s="120">
        <v>0.96620193876211713</v>
      </c>
      <c r="O5015" s="123">
        <v>7053.82091678701</v>
      </c>
      <c r="P5015" s="53">
        <v>7214.9384805985237</v>
      </c>
      <c r="Q5015" s="54">
        <v>6818.4509991638351</v>
      </c>
      <c r="R5015" s="55">
        <v>0.96663228051862915</v>
      </c>
      <c r="S5015" s="121">
        <v>7279.516582769159</v>
      </c>
      <c r="T5015" s="54">
        <v>6815.4683883269236</v>
      </c>
      <c r="U5015" s="55">
        <v>0.96620944431792366</v>
      </c>
    </row>
    <row r="5016" spans="1:21" ht="13" x14ac:dyDescent="0.3">
      <c r="A5016" s="44" t="s">
        <v>2304</v>
      </c>
      <c r="B5016" s="44" t="s">
        <v>8661</v>
      </c>
      <c r="C5016" s="98" t="s">
        <v>1095</v>
      </c>
      <c r="D5016" s="98" t="s">
        <v>13130</v>
      </c>
      <c r="E5016" s="98" t="s">
        <v>220</v>
      </c>
      <c r="F5016" s="122">
        <v>1.0228411758268598</v>
      </c>
      <c r="G5016" s="122">
        <v>1.031996228518508</v>
      </c>
      <c r="H5016" s="99">
        <v>9994.0000000000018</v>
      </c>
      <c r="I5016" s="53">
        <v>10222.274711213639</v>
      </c>
      <c r="J5016" s="54">
        <v>9660.4470367242538</v>
      </c>
      <c r="K5016" s="55">
        <v>0.96662467847951294</v>
      </c>
      <c r="L5016" s="121">
        <v>10313.770307813971</v>
      </c>
      <c r="M5016" s="54">
        <v>9656.2221759885997</v>
      </c>
      <c r="N5016" s="120">
        <v>0.96620193876211702</v>
      </c>
      <c r="O5016" s="123">
        <v>10088.587768596044</v>
      </c>
      <c r="P5016" s="53">
        <v>10319.022975663254</v>
      </c>
      <c r="Q5016" s="54">
        <v>9751.954601970343</v>
      </c>
      <c r="R5016" s="55">
        <v>0.96663228051862926</v>
      </c>
      <c r="S5016" s="121">
        <v>10411.384528269067</v>
      </c>
      <c r="T5016" s="54">
        <v>9747.6887818477844</v>
      </c>
      <c r="U5016" s="55">
        <v>0.96620944431792355</v>
      </c>
    </row>
    <row r="5017" spans="1:21" ht="13" x14ac:dyDescent="0.3">
      <c r="A5017" s="44" t="s">
        <v>2303</v>
      </c>
      <c r="B5017" s="44" t="s">
        <v>8660</v>
      </c>
      <c r="C5017" s="98" t="s">
        <v>1095</v>
      </c>
      <c r="D5017" s="98" t="s">
        <v>13130</v>
      </c>
      <c r="E5017" s="98" t="s">
        <v>220</v>
      </c>
      <c r="F5017" s="122">
        <v>1.0228411758268598</v>
      </c>
      <c r="G5017" s="122">
        <v>1.031996228518508</v>
      </c>
      <c r="H5017" s="99">
        <v>4427.3333333333339</v>
      </c>
      <c r="I5017" s="53">
        <v>4528.4588324441183</v>
      </c>
      <c r="J5017" s="54">
        <v>4279.5696598549648</v>
      </c>
      <c r="K5017" s="55">
        <v>0.96662467847951306</v>
      </c>
      <c r="L5017" s="121">
        <v>4568.9913023942754</v>
      </c>
      <c r="M5017" s="54">
        <v>4277.6980502128145</v>
      </c>
      <c r="N5017" s="120">
        <v>0.96620193876211724</v>
      </c>
      <c r="O5017" s="123">
        <v>4461.7212353197265</v>
      </c>
      <c r="P5017" s="53">
        <v>4563.6321945460986</v>
      </c>
      <c r="Q5017" s="54">
        <v>4312.8437727355031</v>
      </c>
      <c r="R5017" s="55">
        <v>0.96663228051862926</v>
      </c>
      <c r="S5017" s="121">
        <v>4604.479487550896</v>
      </c>
      <c r="T5017" s="54">
        <v>4310.957195479752</v>
      </c>
      <c r="U5017" s="55">
        <v>0.96620944431792344</v>
      </c>
    </row>
    <row r="5018" spans="1:21" ht="13" x14ac:dyDescent="0.3">
      <c r="A5018" s="44" t="s">
        <v>2302</v>
      </c>
      <c r="B5018" s="44" t="s">
        <v>8659</v>
      </c>
      <c r="C5018" s="98" t="s">
        <v>1095</v>
      </c>
      <c r="D5018" s="98" t="s">
        <v>13130</v>
      </c>
      <c r="E5018" s="98" t="s">
        <v>220</v>
      </c>
      <c r="F5018" s="122">
        <v>1.0228411758268598</v>
      </c>
      <c r="G5018" s="122">
        <v>1.031996228518508</v>
      </c>
      <c r="H5018" s="99">
        <v>2437.5</v>
      </c>
      <c r="I5018" s="53">
        <v>2493.1753660779709</v>
      </c>
      <c r="J5018" s="54">
        <v>2356.1476537938129</v>
      </c>
      <c r="K5018" s="55">
        <v>0.96662467847951294</v>
      </c>
      <c r="L5018" s="121">
        <v>2515.4908070138631</v>
      </c>
      <c r="M5018" s="54">
        <v>2355.1172257326602</v>
      </c>
      <c r="N5018" s="120">
        <v>0.96620193876211702</v>
      </c>
      <c r="O5018" s="123">
        <v>2460.4391023212875</v>
      </c>
      <c r="P5018" s="53">
        <v>2516.6384244686892</v>
      </c>
      <c r="Q5018" s="54">
        <v>2378.3398605540351</v>
      </c>
      <c r="R5018" s="55">
        <v>0.96663228051862926</v>
      </c>
      <c r="S5018" s="121">
        <v>2539.163874095032</v>
      </c>
      <c r="T5018" s="54">
        <v>2377.2994978319421</v>
      </c>
      <c r="U5018" s="55">
        <v>0.96620944431792366</v>
      </c>
    </row>
    <row r="5019" spans="1:21" ht="13" x14ac:dyDescent="0.3">
      <c r="A5019" s="44" t="s">
        <v>2301</v>
      </c>
      <c r="B5019" s="44" t="s">
        <v>8658</v>
      </c>
      <c r="C5019" s="98" t="s">
        <v>1095</v>
      </c>
      <c r="D5019" s="98" t="s">
        <v>13130</v>
      </c>
      <c r="E5019" s="98" t="s">
        <v>220</v>
      </c>
      <c r="F5019" s="122">
        <v>1.0228411758268598</v>
      </c>
      <c r="G5019" s="122">
        <v>1.031996228518508</v>
      </c>
      <c r="H5019" s="99">
        <v>6192.4999999999991</v>
      </c>
      <c r="I5019" s="53">
        <v>6333.9439813078288</v>
      </c>
      <c r="J5019" s="54">
        <v>5985.8233214843831</v>
      </c>
      <c r="K5019" s="55">
        <v>0.96662467847951294</v>
      </c>
      <c r="L5019" s="121">
        <v>6390.6366451008598</v>
      </c>
      <c r="M5019" s="54">
        <v>5983.2055057844091</v>
      </c>
      <c r="N5019" s="120">
        <v>0.96620193876211702</v>
      </c>
      <c r="O5019" s="123">
        <v>6242.6230572446784</v>
      </c>
      <c r="P5019" s="53">
        <v>6385.2119081160135</v>
      </c>
      <c r="Q5019" s="54">
        <v>6034.3209622426011</v>
      </c>
      <c r="R5019" s="55">
        <v>0.96663228051862926</v>
      </c>
      <c r="S5019" s="121">
        <v>6442.3634511391865</v>
      </c>
      <c r="T5019" s="54">
        <v>6031.6813552266385</v>
      </c>
      <c r="U5019" s="55">
        <v>0.96620944431792366</v>
      </c>
    </row>
    <row r="5020" spans="1:21" ht="13" x14ac:dyDescent="0.3">
      <c r="A5020" s="44" t="s">
        <v>2300</v>
      </c>
      <c r="B5020" s="44" t="s">
        <v>8657</v>
      </c>
      <c r="C5020" s="98" t="s">
        <v>1095</v>
      </c>
      <c r="D5020" s="98" t="s">
        <v>13130</v>
      </c>
      <c r="E5020" s="98" t="s">
        <v>220</v>
      </c>
      <c r="F5020" s="122">
        <v>1.0228411758268598</v>
      </c>
      <c r="G5020" s="122">
        <v>1.031996228518508</v>
      </c>
      <c r="H5020" s="99">
        <v>2872.083333333333</v>
      </c>
      <c r="I5020" s="53">
        <v>2937.6850937393933</v>
      </c>
      <c r="J5020" s="54">
        <v>2776.2266286497006</v>
      </c>
      <c r="K5020" s="55">
        <v>0.96662467847951283</v>
      </c>
      <c r="L5020" s="121">
        <v>2963.9791679908644</v>
      </c>
      <c r="M5020" s="54">
        <v>2775.0124849530303</v>
      </c>
      <c r="N5020" s="120">
        <v>0.96620193876211713</v>
      </c>
      <c r="O5020" s="123">
        <v>2897.9332428114803</v>
      </c>
      <c r="P5020" s="53">
        <v>2964.1254455450394</v>
      </c>
      <c r="Q5020" s="54">
        <v>2801.2358192896077</v>
      </c>
      <c r="R5020" s="55">
        <v>0.96663228051862915</v>
      </c>
      <c r="S5020" s="121">
        <v>2990.6561770798576</v>
      </c>
      <c r="T5020" s="54">
        <v>2800.0104682073188</v>
      </c>
      <c r="U5020" s="55">
        <v>0.96620944431792366</v>
      </c>
    </row>
    <row r="5021" spans="1:21" ht="13" x14ac:dyDescent="0.3">
      <c r="A5021" s="44" t="s">
        <v>2299</v>
      </c>
      <c r="B5021" s="44" t="s">
        <v>8656</v>
      </c>
      <c r="C5021" s="98" t="s">
        <v>1095</v>
      </c>
      <c r="D5021" s="98" t="s">
        <v>13130</v>
      </c>
      <c r="E5021" s="98" t="s">
        <v>220</v>
      </c>
      <c r="F5021" s="122">
        <v>1.0228411758268598</v>
      </c>
      <c r="G5021" s="122">
        <v>1.031996228518508</v>
      </c>
      <c r="H5021" s="99">
        <v>6528.3333333333339</v>
      </c>
      <c r="I5021" s="53">
        <v>6677.4481428563504</v>
      </c>
      <c r="J5021" s="54">
        <v>6310.4481093404211</v>
      </c>
      <c r="K5021" s="55">
        <v>0.96662467847951294</v>
      </c>
      <c r="L5021" s="121">
        <v>6737.2153785116607</v>
      </c>
      <c r="M5021" s="54">
        <v>6307.6883235520218</v>
      </c>
      <c r="N5021" s="120">
        <v>0.96620193876211713</v>
      </c>
      <c r="O5021" s="123">
        <v>6580.0798629632072</v>
      </c>
      <c r="P5021" s="53">
        <v>6730.3766240679297</v>
      </c>
      <c r="Q5021" s="54">
        <v>6360.5176039308344</v>
      </c>
      <c r="R5021" s="55">
        <v>0.96663228051862926</v>
      </c>
      <c r="S5021" s="121">
        <v>6790.6176019286113</v>
      </c>
      <c r="T5021" s="54">
        <v>6357.7353079612394</v>
      </c>
      <c r="U5021" s="55">
        <v>0.96620944431792366</v>
      </c>
    </row>
    <row r="5022" spans="1:21" ht="13" x14ac:dyDescent="0.3">
      <c r="A5022" s="44" t="s">
        <v>2298</v>
      </c>
      <c r="B5022" s="44" t="s">
        <v>8655</v>
      </c>
      <c r="C5022" s="98" t="s">
        <v>1095</v>
      </c>
      <c r="D5022" s="98" t="s">
        <v>13130</v>
      </c>
      <c r="E5022" s="98" t="s">
        <v>220</v>
      </c>
      <c r="F5022" s="122">
        <v>1.0228411758268598</v>
      </c>
      <c r="G5022" s="122">
        <v>1.031996228518508</v>
      </c>
      <c r="H5022" s="99">
        <v>2821.583333333333</v>
      </c>
      <c r="I5022" s="53">
        <v>2886.0316143601372</v>
      </c>
      <c r="J5022" s="54">
        <v>2727.4120823864855</v>
      </c>
      <c r="K5022" s="55">
        <v>0.96662467847951294</v>
      </c>
      <c r="L5022" s="121">
        <v>2911.8633584506802</v>
      </c>
      <c r="M5022" s="54">
        <v>2726.2192870455438</v>
      </c>
      <c r="N5022" s="120">
        <v>0.96620193876211724</v>
      </c>
      <c r="O5022" s="123">
        <v>2845.8968848970708</v>
      </c>
      <c r="P5022" s="53">
        <v>2910.9005160301176</v>
      </c>
      <c r="Q5022" s="54">
        <v>2750.9357959689187</v>
      </c>
      <c r="R5022" s="55">
        <v>0.96663228051862937</v>
      </c>
      <c r="S5022" s="121">
        <v>2936.9548519663476</v>
      </c>
      <c r="T5022" s="54">
        <v>2749.7324477425086</v>
      </c>
      <c r="U5022" s="55">
        <v>0.96620944431792366</v>
      </c>
    </row>
    <row r="5023" spans="1:21" ht="13" x14ac:dyDescent="0.3">
      <c r="A5023" s="44" t="s">
        <v>2297</v>
      </c>
      <c r="B5023" s="44" t="s">
        <v>8654</v>
      </c>
      <c r="C5023" s="98" t="s">
        <v>1095</v>
      </c>
      <c r="D5023" s="98" t="s">
        <v>13130</v>
      </c>
      <c r="E5023" s="98" t="s">
        <v>220</v>
      </c>
      <c r="F5023" s="122">
        <v>1.0228411758268598</v>
      </c>
      <c r="G5023" s="122">
        <v>1.031996228518508</v>
      </c>
      <c r="H5023" s="99">
        <v>3216.2499999999991</v>
      </c>
      <c r="I5023" s="53">
        <v>3289.7129317531371</v>
      </c>
      <c r="J5023" s="54">
        <v>3108.9066221597327</v>
      </c>
      <c r="K5023" s="55">
        <v>0.96662467847951294</v>
      </c>
      <c r="L5023" s="121">
        <v>3319.1578699726506</v>
      </c>
      <c r="M5023" s="54">
        <v>3107.5469855436586</v>
      </c>
      <c r="N5023" s="120">
        <v>0.96620193876211724</v>
      </c>
      <c r="O5023" s="123">
        <v>3243.9215839111794</v>
      </c>
      <c r="P5023" s="53">
        <v>3318.0165671778404</v>
      </c>
      <c r="Q5023" s="54">
        <v>3135.6793184796675</v>
      </c>
      <c r="R5023" s="55">
        <v>0.96663228051862937</v>
      </c>
      <c r="S5023" s="121">
        <v>3347.7148402061221</v>
      </c>
      <c r="T5023" s="54">
        <v>3134.3076710017394</v>
      </c>
      <c r="U5023" s="55">
        <v>0.96620944431792366</v>
      </c>
    </row>
    <row r="5024" spans="1:21" ht="13" x14ac:dyDescent="0.3">
      <c r="A5024" s="44" t="s">
        <v>2296</v>
      </c>
      <c r="B5024" s="44" t="s">
        <v>12364</v>
      </c>
      <c r="C5024" s="98" t="s">
        <v>1095</v>
      </c>
      <c r="D5024" s="98" t="s">
        <v>13130</v>
      </c>
      <c r="E5024" s="98" t="s">
        <v>220</v>
      </c>
      <c r="F5024" s="122">
        <v>1.0228411758268598</v>
      </c>
      <c r="G5024" s="122">
        <v>1.031996228518508</v>
      </c>
      <c r="H5024" s="99">
        <v>3503.5833333333335</v>
      </c>
      <c r="I5024" s="53">
        <v>3583.6092962740559</v>
      </c>
      <c r="J5024" s="54">
        <v>3386.6501131095138</v>
      </c>
      <c r="K5024" s="55">
        <v>0.96662467847951294</v>
      </c>
      <c r="L5024" s="121">
        <v>3615.6847863003031</v>
      </c>
      <c r="M5024" s="54">
        <v>3385.1690092813078</v>
      </c>
      <c r="N5024" s="120">
        <v>0.96620193876211713</v>
      </c>
      <c r="O5024" s="123">
        <v>3539.72438712863</v>
      </c>
      <c r="P5024" s="53">
        <v>3620.5758542336589</v>
      </c>
      <c r="Q5024" s="54">
        <v>3421.6118567375547</v>
      </c>
      <c r="R5024" s="55">
        <v>0.96663228051862915</v>
      </c>
      <c r="S5024" s="121">
        <v>3652.9822175117333</v>
      </c>
      <c r="T5024" s="54">
        <v>3420.1151331261563</v>
      </c>
      <c r="U5024" s="55">
        <v>0.96620944431792355</v>
      </c>
    </row>
    <row r="5025" spans="1:21" ht="13" x14ac:dyDescent="0.3">
      <c r="A5025" s="44" t="s">
        <v>2295</v>
      </c>
      <c r="B5025" s="44" t="s">
        <v>8653</v>
      </c>
      <c r="C5025" s="98" t="s">
        <v>1095</v>
      </c>
      <c r="D5025" s="98" t="s">
        <v>13130</v>
      </c>
      <c r="E5025" s="98" t="s">
        <v>220</v>
      </c>
      <c r="F5025" s="122">
        <v>1.0228411758268598</v>
      </c>
      <c r="G5025" s="122">
        <v>1.031996228518508</v>
      </c>
      <c r="H5025" s="99">
        <v>3868.75</v>
      </c>
      <c r="I5025" s="53">
        <v>3957.1167989801638</v>
      </c>
      <c r="J5025" s="54">
        <v>3739.6292248676154</v>
      </c>
      <c r="K5025" s="55">
        <v>0.96662467847951283</v>
      </c>
      <c r="L5025" s="121">
        <v>3992.5354090809778</v>
      </c>
      <c r="M5025" s="54">
        <v>3737.9937505859407</v>
      </c>
      <c r="N5025" s="120">
        <v>0.96620193876211713</v>
      </c>
      <c r="O5025" s="123">
        <v>3903.8769402620146</v>
      </c>
      <c r="P5025" s="53">
        <v>3993.0460798609629</v>
      </c>
      <c r="Q5025" s="54">
        <v>3773.6134696295594</v>
      </c>
      <c r="R5025" s="55">
        <v>0.96663228051862915</v>
      </c>
      <c r="S5025" s="121">
        <v>4028.7862789507722</v>
      </c>
      <c r="T5025" s="54">
        <v>3771.962769136117</v>
      </c>
      <c r="U5025" s="55">
        <v>0.96620944431792366</v>
      </c>
    </row>
    <row r="5026" spans="1:21" ht="13" x14ac:dyDescent="0.3">
      <c r="A5026" s="44" t="s">
        <v>2294</v>
      </c>
      <c r="B5026" s="44" t="s">
        <v>8199</v>
      </c>
      <c r="C5026" s="98" t="s">
        <v>1095</v>
      </c>
      <c r="D5026" s="98" t="s">
        <v>13130</v>
      </c>
      <c r="E5026" s="98" t="s">
        <v>219</v>
      </c>
      <c r="F5026" s="122">
        <v>1.0315481384613425</v>
      </c>
      <c r="G5026" s="122">
        <v>1.0362770531948786</v>
      </c>
      <c r="H5026" s="99">
        <v>10242.833333333334</v>
      </c>
      <c r="I5026" s="53">
        <v>10565.975657569788</v>
      </c>
      <c r="J5026" s="54">
        <v>9985.2577938743507</v>
      </c>
      <c r="K5026" s="55">
        <v>0.97485309668949183</v>
      </c>
      <c r="L5026" s="121">
        <v>10614.413143032943</v>
      </c>
      <c r="M5026" s="54">
        <v>9937.6977107204621</v>
      </c>
      <c r="N5026" s="120">
        <v>0.97020984207368999</v>
      </c>
      <c r="O5026" s="123">
        <v>10326.385353716367</v>
      </c>
      <c r="P5026" s="53">
        <v>10652.163588660591</v>
      </c>
      <c r="Q5026" s="54">
        <v>10066.78790951163</v>
      </c>
      <c r="R5026" s="55">
        <v>0.97486076344116768</v>
      </c>
      <c r="S5026" s="121">
        <v>10700.996184503951</v>
      </c>
      <c r="T5026" s="54">
        <v>10018.838529982431</v>
      </c>
      <c r="U5026" s="55">
        <v>0.9702173787633005</v>
      </c>
    </row>
    <row r="5027" spans="1:21" ht="13" x14ac:dyDescent="0.3">
      <c r="A5027" s="44" t="s">
        <v>2293</v>
      </c>
      <c r="B5027" s="44" t="s">
        <v>8652</v>
      </c>
      <c r="C5027" s="98" t="s">
        <v>1095</v>
      </c>
      <c r="D5027" s="98" t="s">
        <v>13130</v>
      </c>
      <c r="E5027" s="98" t="s">
        <v>219</v>
      </c>
      <c r="F5027" s="122">
        <v>1.0315481384613425</v>
      </c>
      <c r="G5027" s="122">
        <v>1.0362770531948786</v>
      </c>
      <c r="H5027" s="99">
        <v>9313.75</v>
      </c>
      <c r="I5027" s="53">
        <v>9607.581474594328</v>
      </c>
      <c r="J5027" s="54">
        <v>9079.5380292917544</v>
      </c>
      <c r="K5027" s="55">
        <v>0.97485309668949183</v>
      </c>
      <c r="L5027" s="121">
        <v>9651.6254041938009</v>
      </c>
      <c r="M5027" s="54">
        <v>9036.291916613829</v>
      </c>
      <c r="N5027" s="120">
        <v>0.97020984207368988</v>
      </c>
      <c r="O5027" s="123">
        <v>9394.75793882791</v>
      </c>
      <c r="P5027" s="53">
        <v>9691.1450630928503</v>
      </c>
      <c r="Q5027" s="54">
        <v>9158.5808965907472</v>
      </c>
      <c r="R5027" s="55">
        <v>0.97486076344116768</v>
      </c>
      <c r="S5027" s="121">
        <v>9735.5720723277791</v>
      </c>
      <c r="T5027" s="54">
        <v>9114.9574215253251</v>
      </c>
      <c r="U5027" s="55">
        <v>0.97021737876330072</v>
      </c>
    </row>
    <row r="5028" spans="1:21" ht="13" x14ac:dyDescent="0.3">
      <c r="A5028" s="44" t="s">
        <v>2292</v>
      </c>
      <c r="B5028" s="44" t="s">
        <v>8651</v>
      </c>
      <c r="C5028" s="98" t="s">
        <v>1095</v>
      </c>
      <c r="D5028" s="98" t="s">
        <v>13130</v>
      </c>
      <c r="E5028" s="98" t="s">
        <v>219</v>
      </c>
      <c r="F5028" s="122">
        <v>1.0315481384613425</v>
      </c>
      <c r="G5028" s="122">
        <v>1.0362770531948786</v>
      </c>
      <c r="H5028" s="99">
        <v>11758.416666666668</v>
      </c>
      <c r="I5028" s="53">
        <v>12129.372823752825</v>
      </c>
      <c r="J5028" s="54">
        <v>11462.728899665333</v>
      </c>
      <c r="K5028" s="55">
        <v>0.97485309668949183</v>
      </c>
      <c r="L5028" s="121">
        <v>12184.977373570882</v>
      </c>
      <c r="M5028" s="54">
        <v>11408.131577203312</v>
      </c>
      <c r="N5028" s="120">
        <v>0.97020984207368999</v>
      </c>
      <c r="O5028" s="123">
        <v>11866.223332454589</v>
      </c>
      <c r="P5028" s="53">
        <v>12240.580589160079</v>
      </c>
      <c r="Q5028" s="54">
        <v>11567.915537040077</v>
      </c>
      <c r="R5028" s="55">
        <v>0.97486076344116768</v>
      </c>
      <c r="S5028" s="121">
        <v>12296.694947508353</v>
      </c>
      <c r="T5028" s="54">
        <v>11512.816097434008</v>
      </c>
      <c r="U5028" s="55">
        <v>0.9702173787633005</v>
      </c>
    </row>
    <row r="5029" spans="1:21" ht="13" x14ac:dyDescent="0.3">
      <c r="A5029" s="44" t="s">
        <v>2291</v>
      </c>
      <c r="B5029" s="44" t="s">
        <v>8650</v>
      </c>
      <c r="C5029" s="98" t="s">
        <v>1095</v>
      </c>
      <c r="D5029" s="98" t="s">
        <v>13130</v>
      </c>
      <c r="E5029" s="98" t="s">
        <v>219</v>
      </c>
      <c r="F5029" s="122">
        <v>1.0315481384613425</v>
      </c>
      <c r="G5029" s="122">
        <v>1.0362770531948786</v>
      </c>
      <c r="H5029" s="99">
        <v>41558.666666666672</v>
      </c>
      <c r="I5029" s="53">
        <v>42869.765236935455</v>
      </c>
      <c r="J5029" s="54">
        <v>40513.594894286369</v>
      </c>
      <c r="K5029" s="55">
        <v>0.97485309668949194</v>
      </c>
      <c r="L5029" s="121">
        <v>43066.29262804157</v>
      </c>
      <c r="M5029" s="54">
        <v>40320.627423459795</v>
      </c>
      <c r="N5029" s="120">
        <v>0.97020984207368999</v>
      </c>
      <c r="O5029" s="123">
        <v>41924.600038663732</v>
      </c>
      <c r="P5029" s="53">
        <v>43247.243125619898</v>
      </c>
      <c r="Q5029" s="54">
        <v>40870.647600657328</v>
      </c>
      <c r="R5029" s="55">
        <v>0.97486076344116757</v>
      </c>
      <c r="S5029" s="121">
        <v>43445.500984440347</v>
      </c>
      <c r="T5029" s="54">
        <v>40675.975555212099</v>
      </c>
      <c r="U5029" s="55">
        <v>0.97021737876330061</v>
      </c>
    </row>
    <row r="5030" spans="1:21" ht="13" x14ac:dyDescent="0.3">
      <c r="A5030" s="44" t="s">
        <v>2290</v>
      </c>
      <c r="B5030" s="44" t="s">
        <v>8649</v>
      </c>
      <c r="C5030" s="98" t="s">
        <v>1095</v>
      </c>
      <c r="D5030" s="98" t="s">
        <v>13130</v>
      </c>
      <c r="E5030" s="98" t="s">
        <v>219</v>
      </c>
      <c r="F5030" s="122">
        <v>1.0315481384613425</v>
      </c>
      <c r="G5030" s="122">
        <v>1.0362770531948786</v>
      </c>
      <c r="H5030" s="99">
        <v>12187</v>
      </c>
      <c r="I5030" s="53">
        <v>12571.477163428381</v>
      </c>
      <c r="J5030" s="54">
        <v>11880.534689354836</v>
      </c>
      <c r="K5030" s="55">
        <v>0.97485309668949172</v>
      </c>
      <c r="L5030" s="121">
        <v>12629.108447285986</v>
      </c>
      <c r="M5030" s="54">
        <v>11823.947345352059</v>
      </c>
      <c r="N5030" s="120">
        <v>0.97020984207368988</v>
      </c>
      <c r="O5030" s="123">
        <v>12289.688532274906</v>
      </c>
      <c r="P5030" s="53">
        <v>12677.405327737888</v>
      </c>
      <c r="Q5030" s="54">
        <v>11980.735145027678</v>
      </c>
      <c r="R5030" s="55">
        <v>0.97486076344116768</v>
      </c>
      <c r="S5030" s="121">
        <v>12735.522216908732</v>
      </c>
      <c r="T5030" s="54">
        <v>11923.669393601154</v>
      </c>
      <c r="U5030" s="55">
        <v>0.97021737876330061</v>
      </c>
    </row>
    <row r="5031" spans="1:21" ht="13" x14ac:dyDescent="0.3">
      <c r="A5031" s="44" t="s">
        <v>2289</v>
      </c>
      <c r="B5031" s="44" t="s">
        <v>8648</v>
      </c>
      <c r="C5031" s="98" t="s">
        <v>1095</v>
      </c>
      <c r="D5031" s="98" t="s">
        <v>13130</v>
      </c>
      <c r="E5031" s="98" t="s">
        <v>219</v>
      </c>
      <c r="F5031" s="122">
        <v>1.0315481384613425</v>
      </c>
      <c r="G5031" s="122">
        <v>1.0362770531948786</v>
      </c>
      <c r="H5031" s="99">
        <v>9728.6666666666679</v>
      </c>
      <c r="I5031" s="53">
        <v>10035.587989710915</v>
      </c>
      <c r="J5031" s="54">
        <v>9484.0208266598365</v>
      </c>
      <c r="K5031" s="55">
        <v>0.97485309668949172</v>
      </c>
      <c r="L5031" s="121">
        <v>10081.594024848577</v>
      </c>
      <c r="M5031" s="54">
        <v>9438.84815025424</v>
      </c>
      <c r="N5031" s="120">
        <v>0.97020984207368999</v>
      </c>
      <c r="O5031" s="123">
        <v>9817.7029039715926</v>
      </c>
      <c r="P5031" s="53">
        <v>10127.433154558414</v>
      </c>
      <c r="Q5031" s="54">
        <v>9570.8933482043158</v>
      </c>
      <c r="R5031" s="55">
        <v>0.97486076344116768</v>
      </c>
      <c r="S5031" s="121">
        <v>10173.860234470485</v>
      </c>
      <c r="T5031" s="54">
        <v>9525.305976968164</v>
      </c>
      <c r="U5031" s="55">
        <v>0.97021737876330072</v>
      </c>
    </row>
    <row r="5032" spans="1:21" ht="13" x14ac:dyDescent="0.3">
      <c r="A5032" s="44" t="s">
        <v>2288</v>
      </c>
      <c r="B5032" s="44" t="s">
        <v>8647</v>
      </c>
      <c r="C5032" s="98" t="s">
        <v>1095</v>
      </c>
      <c r="D5032" s="98" t="s">
        <v>13130</v>
      </c>
      <c r="E5032" s="98" t="s">
        <v>219</v>
      </c>
      <c r="F5032" s="122">
        <v>1.0315481384613425</v>
      </c>
      <c r="G5032" s="122">
        <v>1.0362770531948786</v>
      </c>
      <c r="H5032" s="99">
        <v>5287.4166666666661</v>
      </c>
      <c r="I5032" s="53">
        <v>5454.2248197694762</v>
      </c>
      <c r="J5032" s="54">
        <v>5154.4545109876299</v>
      </c>
      <c r="K5032" s="55">
        <v>0.97485309668949183</v>
      </c>
      <c r="L5032" s="121">
        <v>5479.2285623468206</v>
      </c>
      <c r="M5032" s="54">
        <v>5129.9036891444621</v>
      </c>
      <c r="N5032" s="120">
        <v>0.97020984207368988</v>
      </c>
      <c r="O5032" s="123">
        <v>5337.5481517110165</v>
      </c>
      <c r="P5032" s="53">
        <v>5505.9378598452786</v>
      </c>
      <c r="Q5032" s="54">
        <v>5203.366266080995</v>
      </c>
      <c r="R5032" s="55">
        <v>0.97486076344116768</v>
      </c>
      <c r="S5032" s="121">
        <v>5531.1786699408631</v>
      </c>
      <c r="T5032" s="54">
        <v>5178.5819767759622</v>
      </c>
      <c r="U5032" s="55">
        <v>0.97021737876330061</v>
      </c>
    </row>
    <row r="5033" spans="1:21" ht="13" x14ac:dyDescent="0.3">
      <c r="A5033" s="44" t="s">
        <v>2287</v>
      </c>
      <c r="B5033" s="44" t="s">
        <v>8646</v>
      </c>
      <c r="C5033" s="98" t="s">
        <v>1095</v>
      </c>
      <c r="D5033" s="98" t="s">
        <v>13130</v>
      </c>
      <c r="E5033" s="98" t="s">
        <v>219</v>
      </c>
      <c r="F5033" s="122">
        <v>1.0315481384613425</v>
      </c>
      <c r="G5033" s="122">
        <v>1.0362770531948786</v>
      </c>
      <c r="H5033" s="99">
        <v>9659.75</v>
      </c>
      <c r="I5033" s="53">
        <v>9964.4971305019535</v>
      </c>
      <c r="J5033" s="54">
        <v>9416.8372007463186</v>
      </c>
      <c r="K5033" s="55">
        <v>0.97485309668949183</v>
      </c>
      <c r="L5033" s="121">
        <v>10010.17726459923</v>
      </c>
      <c r="M5033" s="54">
        <v>9371.9845219713279</v>
      </c>
      <c r="N5033" s="120">
        <v>0.9702098420736901</v>
      </c>
      <c r="O5033" s="123">
        <v>9739.1590574348447</v>
      </c>
      <c r="P5033" s="53">
        <v>10046.411395875837</v>
      </c>
      <c r="Q5033" s="54">
        <v>9494.3240340058965</v>
      </c>
      <c r="R5033" s="55">
        <v>0.97486076344116779</v>
      </c>
      <c r="S5033" s="121">
        <v>10092.467048634793</v>
      </c>
      <c r="T5033" s="54">
        <v>9449.1013720632927</v>
      </c>
      <c r="U5033" s="55">
        <v>0.97021737876330061</v>
      </c>
    </row>
    <row r="5034" spans="1:21" ht="13" x14ac:dyDescent="0.3">
      <c r="A5034" s="44" t="s">
        <v>2286</v>
      </c>
      <c r="B5034" s="44" t="s">
        <v>8645</v>
      </c>
      <c r="C5034" s="98" t="s">
        <v>1095</v>
      </c>
      <c r="D5034" s="98" t="s">
        <v>13130</v>
      </c>
      <c r="E5034" s="98" t="s">
        <v>219</v>
      </c>
      <c r="F5034" s="122">
        <v>1.0315481384613425</v>
      </c>
      <c r="G5034" s="122">
        <v>1.0362770531948786</v>
      </c>
      <c r="H5034" s="99">
        <v>8878.8333333333321</v>
      </c>
      <c r="I5034" s="53">
        <v>9158.9439967085164</v>
      </c>
      <c r="J5034" s="54">
        <v>8655.558169989883</v>
      </c>
      <c r="K5034" s="55">
        <v>0.97485309668949194</v>
      </c>
      <c r="L5034" s="121">
        <v>9200.9312424751261</v>
      </c>
      <c r="M5034" s="54">
        <v>8614.331486131945</v>
      </c>
      <c r="N5034" s="120">
        <v>0.97020984207368977</v>
      </c>
      <c r="O5034" s="123">
        <v>8953.2848979113332</v>
      </c>
      <c r="P5034" s="53">
        <v>9235.7443695544862</v>
      </c>
      <c r="Q5034" s="54">
        <v>8728.206150884118</v>
      </c>
      <c r="R5034" s="55">
        <v>0.97486076344116757</v>
      </c>
      <c r="S5034" s="121">
        <v>9278.0836904217667</v>
      </c>
      <c r="T5034" s="54">
        <v>8686.6326049725794</v>
      </c>
      <c r="U5034" s="55">
        <v>0.97021737876330061</v>
      </c>
    </row>
    <row r="5035" spans="1:21" ht="13" x14ac:dyDescent="0.3">
      <c r="A5035" s="44" t="s">
        <v>2285</v>
      </c>
      <c r="B5035" s="44" t="s">
        <v>8644</v>
      </c>
      <c r="C5035" s="98" t="s">
        <v>1095</v>
      </c>
      <c r="D5035" s="98" t="s">
        <v>13130</v>
      </c>
      <c r="E5035" s="98" t="s">
        <v>219</v>
      </c>
      <c r="F5035" s="122">
        <v>1.0315481384613425</v>
      </c>
      <c r="G5035" s="122">
        <v>1.0362770531948786</v>
      </c>
      <c r="H5035" s="99">
        <v>14451.333333333334</v>
      </c>
      <c r="I5035" s="53">
        <v>14907.245998284348</v>
      </c>
      <c r="J5035" s="54">
        <v>14087.927051292078</v>
      </c>
      <c r="K5035" s="55">
        <v>0.97485309668949183</v>
      </c>
      <c r="L5035" s="121">
        <v>14975.58512140359</v>
      </c>
      <c r="M5035" s="54">
        <v>14020.825831087586</v>
      </c>
      <c r="N5035" s="120">
        <v>0.97020984207368999</v>
      </c>
      <c r="O5035" s="123">
        <v>14578.41189740934</v>
      </c>
      <c r="P5035" s="53">
        <v>15038.333654495293</v>
      </c>
      <c r="Q5035" s="54">
        <v>14211.921752068271</v>
      </c>
      <c r="R5035" s="55">
        <v>0.97486076344116768</v>
      </c>
      <c r="S5035" s="121">
        <v>15107.273721308509</v>
      </c>
      <c r="T5035" s="54">
        <v>14144.228577636204</v>
      </c>
      <c r="U5035" s="55">
        <v>0.9702173787633005</v>
      </c>
    </row>
    <row r="5036" spans="1:21" ht="13" x14ac:dyDescent="0.3">
      <c r="A5036" s="44" t="s">
        <v>2284</v>
      </c>
      <c r="B5036" s="44" t="s">
        <v>8643</v>
      </c>
      <c r="C5036" s="98" t="s">
        <v>1095</v>
      </c>
      <c r="D5036" s="98" t="s">
        <v>13130</v>
      </c>
      <c r="E5036" s="98" t="s">
        <v>219</v>
      </c>
      <c r="F5036" s="122">
        <v>1.0315481384613425</v>
      </c>
      <c r="G5036" s="122">
        <v>1.0362770531948786</v>
      </c>
      <c r="H5036" s="99">
        <v>6359.5833333333339</v>
      </c>
      <c r="I5036" s="53">
        <v>6560.2163488897804</v>
      </c>
      <c r="J5036" s="54">
        <v>6199.6595061548815</v>
      </c>
      <c r="K5036" s="55">
        <v>0.97485309668949183</v>
      </c>
      <c r="L5036" s="121">
        <v>6590.2902762139311</v>
      </c>
      <c r="M5036" s="54">
        <v>6170.1303414878048</v>
      </c>
      <c r="N5036" s="120">
        <v>0.97020984207368999</v>
      </c>
      <c r="O5036" s="123">
        <v>6414.6572989539163</v>
      </c>
      <c r="P5036" s="53">
        <v>6617.027795603376</v>
      </c>
      <c r="Q5036" s="54">
        <v>6253.3977116716733</v>
      </c>
      <c r="R5036" s="55">
        <v>0.97486076344116768</v>
      </c>
      <c r="S5036" s="121">
        <v>6647.3621630149837</v>
      </c>
      <c r="T5036" s="54">
        <v>6223.6119902559421</v>
      </c>
      <c r="U5036" s="55">
        <v>0.9702173787633005</v>
      </c>
    </row>
    <row r="5037" spans="1:21" ht="13" x14ac:dyDescent="0.3">
      <c r="A5037" s="44" t="s">
        <v>2283</v>
      </c>
      <c r="B5037" s="44" t="s">
        <v>8642</v>
      </c>
      <c r="C5037" s="98" t="s">
        <v>1095</v>
      </c>
      <c r="D5037" s="98" t="s">
        <v>13130</v>
      </c>
      <c r="E5037" s="98" t="s">
        <v>222</v>
      </c>
      <c r="F5037" s="122">
        <v>1.0400686814525157</v>
      </c>
      <c r="G5037" s="122">
        <v>1.0414921382060907</v>
      </c>
      <c r="H5037" s="99">
        <v>11023.5</v>
      </c>
      <c r="I5037" s="53">
        <v>11465.197109991806</v>
      </c>
      <c r="J5037" s="54">
        <v>10835.057027491093</v>
      </c>
      <c r="K5037" s="55">
        <v>0.98290534108868266</v>
      </c>
      <c r="L5037" s="121">
        <v>11480.88858551484</v>
      </c>
      <c r="M5037" s="54">
        <v>10748.931540147927</v>
      </c>
      <c r="N5037" s="120">
        <v>0.97509244252260419</v>
      </c>
      <c r="O5037" s="123">
        <v>11121.16443356848</v>
      </c>
      <c r="P5037" s="53">
        <v>11566.774828638183</v>
      </c>
      <c r="Q5037" s="54">
        <v>10931.137888356405</v>
      </c>
      <c r="R5037" s="55">
        <v>0.98291307116739568</v>
      </c>
      <c r="S5037" s="121">
        <v>11582.605325258763</v>
      </c>
      <c r="T5037" s="54">
        <v>10844.247629797792</v>
      </c>
      <c r="U5037" s="55">
        <v>0.97510001714075611</v>
      </c>
    </row>
    <row r="5038" spans="1:21" ht="13" x14ac:dyDescent="0.3">
      <c r="A5038" s="44" t="s">
        <v>2282</v>
      </c>
      <c r="B5038" s="44" t="s">
        <v>8641</v>
      </c>
      <c r="C5038" s="98" t="s">
        <v>1095</v>
      </c>
      <c r="D5038" s="98" t="s">
        <v>13130</v>
      </c>
      <c r="E5038" s="98" t="s">
        <v>219</v>
      </c>
      <c r="F5038" s="122">
        <v>1.0315481384613425</v>
      </c>
      <c r="G5038" s="122">
        <v>1.0362770531948786</v>
      </c>
      <c r="H5038" s="99">
        <v>2723.583333333333</v>
      </c>
      <c r="I5038" s="53">
        <v>2809.5073174443378</v>
      </c>
      <c r="J5038" s="54">
        <v>2655.093646591888</v>
      </c>
      <c r="K5038" s="55">
        <v>0.97485309668949183</v>
      </c>
      <c r="L5038" s="121">
        <v>2822.386910797351</v>
      </c>
      <c r="M5038" s="54">
        <v>2642.4473557078668</v>
      </c>
      <c r="N5038" s="120">
        <v>0.97020984207368988</v>
      </c>
      <c r="O5038" s="123">
        <v>2746.800475919455</v>
      </c>
      <c r="P5038" s="53">
        <v>2833.4569176594437</v>
      </c>
      <c r="Q5038" s="54">
        <v>2677.7480089754026</v>
      </c>
      <c r="R5038" s="55">
        <v>0.97486076344116768</v>
      </c>
      <c r="S5038" s="121">
        <v>2846.4463029001031</v>
      </c>
      <c r="T5038" s="54">
        <v>2664.9935577323604</v>
      </c>
      <c r="U5038" s="55">
        <v>0.97021737876330061</v>
      </c>
    </row>
    <row r="5039" spans="1:21" ht="13" x14ac:dyDescent="0.3">
      <c r="A5039" s="44" t="s">
        <v>2281</v>
      </c>
      <c r="B5039" s="44" t="s">
        <v>8640</v>
      </c>
      <c r="C5039" s="98" t="s">
        <v>1095</v>
      </c>
      <c r="D5039" s="98" t="s">
        <v>13130</v>
      </c>
      <c r="E5039" s="98" t="s">
        <v>219</v>
      </c>
      <c r="F5039" s="122">
        <v>1.0315481384613425</v>
      </c>
      <c r="G5039" s="122">
        <v>1.0362770531948786</v>
      </c>
      <c r="H5039" s="99">
        <v>21384.75</v>
      </c>
      <c r="I5039" s="53">
        <v>22059.399053961195</v>
      </c>
      <c r="J5039" s="54">
        <v>20846.989759430609</v>
      </c>
      <c r="K5039" s="55">
        <v>0.97485309668949183</v>
      </c>
      <c r="L5039" s="121">
        <v>22160.52571330918</v>
      </c>
      <c r="M5039" s="54">
        <v>20747.694920285339</v>
      </c>
      <c r="N5039" s="120">
        <v>0.97020984207368988</v>
      </c>
      <c r="O5039" s="123">
        <v>21568.575247136505</v>
      </c>
      <c r="P5039" s="53">
        <v>22249.023645447054</v>
      </c>
      <c r="Q5039" s="54">
        <v>21026.357731761767</v>
      </c>
      <c r="R5039" s="55">
        <v>0.97486076344116779</v>
      </c>
      <c r="S5039" s="121">
        <v>22351.019598714618</v>
      </c>
      <c r="T5039" s="54">
        <v>20926.206539935789</v>
      </c>
      <c r="U5039" s="55">
        <v>0.97021737876330061</v>
      </c>
    </row>
    <row r="5040" spans="1:21" ht="13" x14ac:dyDescent="0.3">
      <c r="A5040" s="44" t="s">
        <v>2280</v>
      </c>
      <c r="B5040" s="44" t="s">
        <v>8639</v>
      </c>
      <c r="C5040" s="98" t="s">
        <v>1095</v>
      </c>
      <c r="D5040" s="98" t="s">
        <v>13130</v>
      </c>
      <c r="E5040" s="98" t="s">
        <v>219</v>
      </c>
      <c r="F5040" s="122">
        <v>1.0315481384613425</v>
      </c>
      <c r="G5040" s="122">
        <v>1.0362770531948786</v>
      </c>
      <c r="H5040" s="99">
        <v>3099.916666666667</v>
      </c>
      <c r="I5040" s="53">
        <v>3197.7132668852905</v>
      </c>
      <c r="J5040" s="54">
        <v>3021.9633619793676</v>
      </c>
      <c r="K5040" s="55">
        <v>0.97485309668949183</v>
      </c>
      <c r="L5040" s="121">
        <v>3212.3725084830244</v>
      </c>
      <c r="M5040" s="54">
        <v>3007.5696596082662</v>
      </c>
      <c r="N5040" s="120">
        <v>0.97020984207368988</v>
      </c>
      <c r="O5040" s="123">
        <v>3127.1806743268007</v>
      </c>
      <c r="P5040" s="53">
        <v>3225.8374032340971</v>
      </c>
      <c r="Q5040" s="54">
        <v>3048.5657395926905</v>
      </c>
      <c r="R5040" s="55">
        <v>0.97486076344116768</v>
      </c>
      <c r="S5040" s="121">
        <v>3240.6255739993503</v>
      </c>
      <c r="T5040" s="54">
        <v>3034.0450367645994</v>
      </c>
      <c r="U5040" s="55">
        <v>0.97021737876330061</v>
      </c>
    </row>
    <row r="5041" spans="1:21" ht="13" x14ac:dyDescent="0.3">
      <c r="A5041" s="44" t="s">
        <v>2279</v>
      </c>
      <c r="B5041" s="44" t="s">
        <v>8638</v>
      </c>
      <c r="C5041" s="98" t="s">
        <v>970</v>
      </c>
      <c r="D5041" s="98" t="s">
        <v>13130</v>
      </c>
      <c r="E5041" s="98" t="s">
        <v>222</v>
      </c>
      <c r="F5041" s="122">
        <v>1.0400686814525157</v>
      </c>
      <c r="G5041" s="122">
        <v>1.0414921382060907</v>
      </c>
      <c r="H5041" s="99">
        <v>12939.083333333336</v>
      </c>
      <c r="I5041" s="53">
        <v>13457.535341704224</v>
      </c>
      <c r="J5041" s="54">
        <v>12717.894117124892</v>
      </c>
      <c r="K5041" s="55">
        <v>0.98290534108868266</v>
      </c>
      <c r="L5041" s="121">
        <v>13475.953567260127</v>
      </c>
      <c r="M5041" s="54">
        <v>12616.802371503521</v>
      </c>
      <c r="N5041" s="120">
        <v>0.97509244252260419</v>
      </c>
      <c r="O5041" s="123">
        <v>13059.667946002681</v>
      </c>
      <c r="P5041" s="53">
        <v>13582.951620806693</v>
      </c>
      <c r="Q5041" s="54">
        <v>12836.518329231889</v>
      </c>
      <c r="R5041" s="55">
        <v>0.98291307116739568</v>
      </c>
      <c r="S5041" s="121">
        <v>13601.541493343877</v>
      </c>
      <c r="T5041" s="54">
        <v>12734.482437999799</v>
      </c>
      <c r="U5041" s="55">
        <v>0.97510001714075623</v>
      </c>
    </row>
    <row r="5042" spans="1:21" ht="13" x14ac:dyDescent="0.3">
      <c r="A5042" s="44" t="s">
        <v>2278</v>
      </c>
      <c r="B5042" s="44" t="s">
        <v>8637</v>
      </c>
      <c r="C5042" s="98" t="s">
        <v>1095</v>
      </c>
      <c r="D5042" s="98" t="s">
        <v>13130</v>
      </c>
      <c r="E5042" s="98" t="s">
        <v>219</v>
      </c>
      <c r="F5042" s="122">
        <v>1.0315481384613425</v>
      </c>
      <c r="G5042" s="122">
        <v>1.0362770531948786</v>
      </c>
      <c r="H5042" s="99">
        <v>11183.5</v>
      </c>
      <c r="I5042" s="53">
        <v>11536.318606482424</v>
      </c>
      <c r="J5042" s="54">
        <v>10902.269606826932</v>
      </c>
      <c r="K5042" s="55">
        <v>0.97485309668949183</v>
      </c>
      <c r="L5042" s="121">
        <v>11589.204424404925</v>
      </c>
      <c r="M5042" s="54">
        <v>10850.341768831111</v>
      </c>
      <c r="N5042" s="120">
        <v>0.97020984207368988</v>
      </c>
      <c r="O5042" s="123">
        <v>11291.511111698048</v>
      </c>
      <c r="P5042" s="53">
        <v>11647.737267687686</v>
      </c>
      <c r="Q5042" s="54">
        <v>11007.651142754386</v>
      </c>
      <c r="R5042" s="55">
        <v>0.97486076344116768</v>
      </c>
      <c r="S5042" s="121">
        <v>11701.133860947681</v>
      </c>
      <c r="T5042" s="54">
        <v>10955.220313068363</v>
      </c>
      <c r="U5042" s="55">
        <v>0.97021737876330061</v>
      </c>
    </row>
    <row r="5043" spans="1:21" ht="13" x14ac:dyDescent="0.3">
      <c r="A5043" s="44" t="s">
        <v>2277</v>
      </c>
      <c r="B5043" s="44" t="s">
        <v>8636</v>
      </c>
      <c r="C5043" s="98" t="s">
        <v>1095</v>
      </c>
      <c r="D5043" s="98" t="s">
        <v>13130</v>
      </c>
      <c r="E5043" s="98" t="s">
        <v>219</v>
      </c>
      <c r="F5043" s="122">
        <v>1.0315481384613425</v>
      </c>
      <c r="G5043" s="122">
        <v>1.0362770531948786</v>
      </c>
      <c r="H5043" s="99">
        <v>3766.583333333333</v>
      </c>
      <c r="I5043" s="53">
        <v>3885.4120258595181</v>
      </c>
      <c r="J5043" s="54">
        <v>3671.8654264390279</v>
      </c>
      <c r="K5043" s="55">
        <v>0.97485309668949183</v>
      </c>
      <c r="L5043" s="121">
        <v>3903.2238772796095</v>
      </c>
      <c r="M5043" s="54">
        <v>3654.3762209907254</v>
      </c>
      <c r="N5043" s="120">
        <v>0.97020984207368988</v>
      </c>
      <c r="O5043" s="123">
        <v>3804.4893462697287</v>
      </c>
      <c r="P5043" s="53">
        <v>3924.5139029405486</v>
      </c>
      <c r="Q5043" s="54">
        <v>3708.8473886082966</v>
      </c>
      <c r="R5043" s="55">
        <v>0.97486076344116768</v>
      </c>
      <c r="S5043" s="121">
        <v>3942.5050086637048</v>
      </c>
      <c r="T5043" s="54">
        <v>3691.1816810707196</v>
      </c>
      <c r="U5043" s="55">
        <v>0.97021737876330072</v>
      </c>
    </row>
    <row r="5044" spans="1:21" ht="13" x14ac:dyDescent="0.3">
      <c r="A5044" s="44" t="s">
        <v>2276</v>
      </c>
      <c r="B5044" s="44" t="s">
        <v>13438</v>
      </c>
      <c r="C5044" s="98" t="s">
        <v>1095</v>
      </c>
      <c r="D5044" s="98" t="s">
        <v>13130</v>
      </c>
      <c r="E5044" s="98" t="s">
        <v>219</v>
      </c>
      <c r="F5044" s="122">
        <v>1.0315481384613425</v>
      </c>
      <c r="G5044" s="122">
        <v>1.0362770531948786</v>
      </c>
      <c r="H5044" s="99">
        <v>5722.1666666666679</v>
      </c>
      <c r="I5044" s="53">
        <v>5902.6903729655469</v>
      </c>
      <c r="J5044" s="54">
        <v>5578.2718947733883</v>
      </c>
      <c r="K5044" s="55">
        <v>0.97485309668949183</v>
      </c>
      <c r="L5044" s="121">
        <v>5929.7500112232956</v>
      </c>
      <c r="M5044" s="54">
        <v>5551.702417986</v>
      </c>
      <c r="N5044" s="120">
        <v>0.97020984207368988</v>
      </c>
      <c r="O5044" s="123">
        <v>5770.7695103649048</v>
      </c>
      <c r="P5044" s="53">
        <v>5952.8265459063905</v>
      </c>
      <c r="Q5044" s="54">
        <v>5625.6967705173447</v>
      </c>
      <c r="R5044" s="55">
        <v>0.97486076344116768</v>
      </c>
      <c r="S5044" s="121">
        <v>5980.1160228677963</v>
      </c>
      <c r="T5044" s="54">
        <v>5598.9008677934135</v>
      </c>
      <c r="U5044" s="55">
        <v>0.97021737876330061</v>
      </c>
    </row>
    <row r="5045" spans="1:21" ht="13" x14ac:dyDescent="0.3">
      <c r="A5045" s="44" t="s">
        <v>2275</v>
      </c>
      <c r="B5045" s="44" t="s">
        <v>8635</v>
      </c>
      <c r="C5045" s="98" t="s">
        <v>1095</v>
      </c>
      <c r="D5045" s="98" t="s">
        <v>13130</v>
      </c>
      <c r="E5045" s="98" t="s">
        <v>219</v>
      </c>
      <c r="F5045" s="122">
        <v>1.0315481384613425</v>
      </c>
      <c r="G5045" s="122">
        <v>1.0362770531948786</v>
      </c>
      <c r="H5045" s="99">
        <v>6047</v>
      </c>
      <c r="I5045" s="53">
        <v>6237.7715932757383</v>
      </c>
      <c r="J5045" s="54">
        <v>5894.936675681357</v>
      </c>
      <c r="K5045" s="55">
        <v>0.97485309668949183</v>
      </c>
      <c r="L5045" s="121">
        <v>6266.3673406694306</v>
      </c>
      <c r="M5045" s="54">
        <v>5866.858915019603</v>
      </c>
      <c r="N5045" s="120">
        <v>0.97020984207368999</v>
      </c>
      <c r="O5045" s="123">
        <v>6096.4806655527</v>
      </c>
      <c r="P5045" s="53">
        <v>6288.8132817164542</v>
      </c>
      <c r="Q5045" s="54">
        <v>5943.2197959250234</v>
      </c>
      <c r="R5045" s="55">
        <v>0.97486076344116768</v>
      </c>
      <c r="S5045" s="121">
        <v>6317.6430189585044</v>
      </c>
      <c r="T5045" s="54">
        <v>5914.9114910136832</v>
      </c>
      <c r="U5045" s="55">
        <v>0.97021737876330061</v>
      </c>
    </row>
    <row r="5046" spans="1:21" ht="13" x14ac:dyDescent="0.3">
      <c r="A5046" s="44" t="s">
        <v>2274</v>
      </c>
      <c r="B5046" s="44" t="s">
        <v>8634</v>
      </c>
      <c r="C5046" s="98" t="s">
        <v>1095</v>
      </c>
      <c r="D5046" s="98" t="s">
        <v>13130</v>
      </c>
      <c r="E5046" s="98" t="s">
        <v>219</v>
      </c>
      <c r="F5046" s="122">
        <v>1.0315481384613425</v>
      </c>
      <c r="G5046" s="122">
        <v>1.0362770531948786</v>
      </c>
      <c r="H5046" s="99">
        <v>6231.5000000000009</v>
      </c>
      <c r="I5046" s="53">
        <v>6428.0922248218567</v>
      </c>
      <c r="J5046" s="54">
        <v>6074.7970720205694</v>
      </c>
      <c r="K5046" s="55">
        <v>0.97485309668949183</v>
      </c>
      <c r="L5046" s="121">
        <v>6457.560456983887</v>
      </c>
      <c r="M5046" s="54">
        <v>6045.8626308821995</v>
      </c>
      <c r="N5046" s="120">
        <v>0.97020984207368988</v>
      </c>
      <c r="O5046" s="123">
        <v>6289.1108016942399</v>
      </c>
      <c r="P5046" s="53">
        <v>6487.5205400648147</v>
      </c>
      <c r="Q5046" s="54">
        <v>6131.0073575057404</v>
      </c>
      <c r="R5046" s="55">
        <v>0.97486076344116757</v>
      </c>
      <c r="S5046" s="121">
        <v>6517.2612087957878</v>
      </c>
      <c r="T5046" s="54">
        <v>6101.8045967717453</v>
      </c>
      <c r="U5046" s="55">
        <v>0.97021737876330061</v>
      </c>
    </row>
    <row r="5047" spans="1:21" ht="13" x14ac:dyDescent="0.3">
      <c r="A5047" s="44" t="s">
        <v>2273</v>
      </c>
      <c r="B5047" s="44" t="s">
        <v>8633</v>
      </c>
      <c r="C5047" s="98" t="s">
        <v>1095</v>
      </c>
      <c r="D5047" s="98" t="s">
        <v>13130</v>
      </c>
      <c r="E5047" s="98" t="s">
        <v>219</v>
      </c>
      <c r="F5047" s="122">
        <v>1.0315481384613425</v>
      </c>
      <c r="G5047" s="122">
        <v>1.0362770531948786</v>
      </c>
      <c r="H5047" s="99">
        <v>3452.416666666667</v>
      </c>
      <c r="I5047" s="53">
        <v>3561.3339856929138</v>
      </c>
      <c r="J5047" s="54">
        <v>3365.5990785624135</v>
      </c>
      <c r="K5047" s="55">
        <v>0.97485309668949183</v>
      </c>
      <c r="L5047" s="121">
        <v>3577.6601697342194</v>
      </c>
      <c r="M5047" s="54">
        <v>3349.5686289392424</v>
      </c>
      <c r="N5047" s="120">
        <v>0.9702098420736901</v>
      </c>
      <c r="O5047" s="123">
        <v>3481.5239623687994</v>
      </c>
      <c r="P5047" s="53">
        <v>3591.3595623900919</v>
      </c>
      <c r="Q5047" s="54">
        <v>3394.0011078935668</v>
      </c>
      <c r="R5047" s="55">
        <v>0.97486076344116768</v>
      </c>
      <c r="S5047" s="121">
        <v>3607.8233923508969</v>
      </c>
      <c r="T5047" s="54">
        <v>3377.8350528710766</v>
      </c>
      <c r="U5047" s="55">
        <v>0.97021737876330061</v>
      </c>
    </row>
    <row r="5048" spans="1:21" ht="13" x14ac:dyDescent="0.3">
      <c r="A5048" s="44" t="s">
        <v>2272</v>
      </c>
      <c r="B5048" s="44" t="s">
        <v>8632</v>
      </c>
      <c r="C5048" s="98" t="s">
        <v>1095</v>
      </c>
      <c r="D5048" s="98" t="s">
        <v>13130</v>
      </c>
      <c r="E5048" s="98" t="s">
        <v>219</v>
      </c>
      <c r="F5048" s="122">
        <v>1.0315481384613425</v>
      </c>
      <c r="G5048" s="122">
        <v>1.0362770531948786</v>
      </c>
      <c r="H5048" s="99">
        <v>3743.5</v>
      </c>
      <c r="I5048" s="53">
        <v>3861.6004563300357</v>
      </c>
      <c r="J5048" s="54">
        <v>3649.3625674571126</v>
      </c>
      <c r="K5048" s="55">
        <v>0.97485309668949183</v>
      </c>
      <c r="L5048" s="121">
        <v>3879.3031486350283</v>
      </c>
      <c r="M5048" s="54">
        <v>3631.9805438028584</v>
      </c>
      <c r="N5048" s="120">
        <v>0.97020984207368999</v>
      </c>
      <c r="O5048" s="123">
        <v>3774.3974625697092</v>
      </c>
      <c r="P5048" s="53">
        <v>3893.4726763269982</v>
      </c>
      <c r="Q5048" s="54">
        <v>3679.5119918911128</v>
      </c>
      <c r="R5048" s="55">
        <v>0.97486076344116768</v>
      </c>
      <c r="S5048" s="121">
        <v>3911.3214800979654</v>
      </c>
      <c r="T5048" s="54">
        <v>3661.9860125452365</v>
      </c>
      <c r="U5048" s="55">
        <v>0.97021737876330061</v>
      </c>
    </row>
    <row r="5049" spans="1:21" ht="13" x14ac:dyDescent="0.3">
      <c r="A5049" s="44" t="s">
        <v>2271</v>
      </c>
      <c r="B5049" s="44" t="s">
        <v>8631</v>
      </c>
      <c r="C5049" s="98" t="s">
        <v>1095</v>
      </c>
      <c r="D5049" s="98" t="s">
        <v>13130</v>
      </c>
      <c r="E5049" s="98" t="s">
        <v>219</v>
      </c>
      <c r="F5049" s="122">
        <v>1.0315481384613425</v>
      </c>
      <c r="G5049" s="122">
        <v>1.0362770531948786</v>
      </c>
      <c r="H5049" s="99">
        <v>13891.583333333336</v>
      </c>
      <c r="I5049" s="53">
        <v>14329.836927780614</v>
      </c>
      <c r="J5049" s="54">
        <v>13542.253030420135</v>
      </c>
      <c r="K5049" s="55">
        <v>0.97485309668949183</v>
      </c>
      <c r="L5049" s="121">
        <v>14395.529040877758</v>
      </c>
      <c r="M5049" s="54">
        <v>13477.750871986838</v>
      </c>
      <c r="N5049" s="120">
        <v>0.97020984207368988</v>
      </c>
      <c r="O5049" s="123">
        <v>14016.988848515783</v>
      </c>
      <c r="P5049" s="53">
        <v>14459.198753519853</v>
      </c>
      <c r="Q5049" s="54">
        <v>13664.612450010431</v>
      </c>
      <c r="R5049" s="55">
        <v>0.97486076344116779</v>
      </c>
      <c r="S5049" s="121">
        <v>14525.483898605409</v>
      </c>
      <c r="T5049" s="54">
        <v>13599.526178761396</v>
      </c>
      <c r="U5049" s="55">
        <v>0.9702173787633005</v>
      </c>
    </row>
    <row r="5050" spans="1:21" ht="13" x14ac:dyDescent="0.3">
      <c r="A5050" s="44" t="s">
        <v>2270</v>
      </c>
      <c r="B5050" s="44" t="s">
        <v>8630</v>
      </c>
      <c r="C5050" s="98" t="s">
        <v>1095</v>
      </c>
      <c r="D5050" s="98" t="s">
        <v>13130</v>
      </c>
      <c r="E5050" s="98" t="s">
        <v>219</v>
      </c>
      <c r="F5050" s="122">
        <v>1.0315481384613425</v>
      </c>
      <c r="G5050" s="122">
        <v>1.0362770531948786</v>
      </c>
      <c r="H5050" s="99">
        <v>6915.3333333333339</v>
      </c>
      <c r="I5050" s="53">
        <v>7133.4992268396709</v>
      </c>
      <c r="J5050" s="54">
        <v>6741.4341146400657</v>
      </c>
      <c r="K5050" s="55">
        <v>0.97485309668949172</v>
      </c>
      <c r="L5050" s="121">
        <v>7166.2012485269843</v>
      </c>
      <c r="M5050" s="54">
        <v>6709.3244612202579</v>
      </c>
      <c r="N5050" s="120">
        <v>0.97020984207368999</v>
      </c>
      <c r="O5050" s="123">
        <v>6977.5920380488033</v>
      </c>
      <c r="P5050" s="53">
        <v>7197.7220777919283</v>
      </c>
      <c r="Q5050" s="54">
        <v>6802.1807011932697</v>
      </c>
      <c r="R5050" s="55">
        <v>0.97486076344116768</v>
      </c>
      <c r="S5050" s="121">
        <v>7230.7185155852612</v>
      </c>
      <c r="T5050" s="54">
        <v>6769.7810572353865</v>
      </c>
      <c r="U5050" s="55">
        <v>0.97021737876330061</v>
      </c>
    </row>
    <row r="5051" spans="1:21" ht="13" x14ac:dyDescent="0.3">
      <c r="A5051" s="44" t="s">
        <v>2269</v>
      </c>
      <c r="B5051" s="44" t="s">
        <v>8629</v>
      </c>
      <c r="C5051" s="98" t="s">
        <v>1095</v>
      </c>
      <c r="D5051" s="98" t="s">
        <v>13130</v>
      </c>
      <c r="E5051" s="98" t="s">
        <v>219</v>
      </c>
      <c r="F5051" s="122">
        <v>1.0315481384613425</v>
      </c>
      <c r="G5051" s="122">
        <v>1.0362770531948786</v>
      </c>
      <c r="H5051" s="99">
        <v>3516.25</v>
      </c>
      <c r="I5051" s="53">
        <v>3627.1811418646957</v>
      </c>
      <c r="J5051" s="54">
        <v>3427.827201234426</v>
      </c>
      <c r="K5051" s="55">
        <v>0.97485309668949194</v>
      </c>
      <c r="L5051" s="121">
        <v>3643.8091882964918</v>
      </c>
      <c r="M5051" s="54">
        <v>3411.5003571916122</v>
      </c>
      <c r="N5051" s="120">
        <v>0.97020984207368999</v>
      </c>
      <c r="O5051" s="123">
        <v>3543.88261652239</v>
      </c>
      <c r="P5051" s="53">
        <v>3655.6855159991833</v>
      </c>
      <c r="Q5051" s="54">
        <v>3454.7921130888999</v>
      </c>
      <c r="R5051" s="55">
        <v>0.97486076344116768</v>
      </c>
      <c r="S5051" s="121">
        <v>3672.4442347183785</v>
      </c>
      <c r="T5051" s="54">
        <v>3438.3365028471808</v>
      </c>
      <c r="U5051" s="55">
        <v>0.97021737876330072</v>
      </c>
    </row>
    <row r="5052" spans="1:21" ht="13" x14ac:dyDescent="0.3">
      <c r="A5052" s="44" t="s">
        <v>2268</v>
      </c>
      <c r="B5052" s="44" t="s">
        <v>8628</v>
      </c>
      <c r="C5052" s="98" t="s">
        <v>1095</v>
      </c>
      <c r="D5052" s="98" t="s">
        <v>13130</v>
      </c>
      <c r="E5052" s="98" t="s">
        <v>219</v>
      </c>
      <c r="F5052" s="122">
        <v>1.0315481384613425</v>
      </c>
      <c r="G5052" s="122">
        <v>1.0362770531948786</v>
      </c>
      <c r="H5052" s="99">
        <v>5410.5833333333339</v>
      </c>
      <c r="I5052" s="53">
        <v>5581.2771654899661</v>
      </c>
      <c r="J5052" s="54">
        <v>5274.5239173965538</v>
      </c>
      <c r="K5052" s="55">
        <v>0.97485309668949183</v>
      </c>
      <c r="L5052" s="121">
        <v>5606.8633527319907</v>
      </c>
      <c r="M5052" s="54">
        <v>5249.4012013598731</v>
      </c>
      <c r="N5052" s="120">
        <v>0.97020984207368999</v>
      </c>
      <c r="O5052" s="123">
        <v>5454.9432366658029</v>
      </c>
      <c r="P5052" s="53">
        <v>5627.0365411948997</v>
      </c>
      <c r="Q5052" s="54">
        <v>5317.8101282242587</v>
      </c>
      <c r="R5052" s="55">
        <v>0.97486076344116768</v>
      </c>
      <c r="S5052" s="121">
        <v>5652.8325026373714</v>
      </c>
      <c r="T5052" s="54">
        <v>5292.4807283804903</v>
      </c>
      <c r="U5052" s="55">
        <v>0.97021737876330061</v>
      </c>
    </row>
    <row r="5053" spans="1:21" ht="13" x14ac:dyDescent="0.3">
      <c r="A5053" s="44" t="s">
        <v>2267</v>
      </c>
      <c r="B5053" s="44" t="s">
        <v>8627</v>
      </c>
      <c r="C5053" s="98" t="s">
        <v>1095</v>
      </c>
      <c r="D5053" s="98" t="s">
        <v>13130</v>
      </c>
      <c r="E5053" s="98" t="s">
        <v>219</v>
      </c>
      <c r="F5053" s="122">
        <v>1.0315481384613425</v>
      </c>
      <c r="G5053" s="122">
        <v>1.0362770531948786</v>
      </c>
      <c r="H5053" s="99">
        <v>7556.416666666667</v>
      </c>
      <c r="I5053" s="53">
        <v>7794.8075459382635</v>
      </c>
      <c r="J5053" s="54">
        <v>7366.3961873760882</v>
      </c>
      <c r="K5053" s="55">
        <v>0.97485309668949183</v>
      </c>
      <c r="L5053" s="121">
        <v>7830.5411960460015</v>
      </c>
      <c r="M5053" s="54">
        <v>7331.3098208096662</v>
      </c>
      <c r="N5053" s="120">
        <v>0.97020984207368999</v>
      </c>
      <c r="O5053" s="123">
        <v>7618.3029826738111</v>
      </c>
      <c r="P5053" s="53">
        <v>7858.6462600116629</v>
      </c>
      <c r="Q5053" s="54">
        <v>7426.7846618155163</v>
      </c>
      <c r="R5053" s="55">
        <v>0.97486076344116768</v>
      </c>
      <c r="S5053" s="121">
        <v>7894.6725652309715</v>
      </c>
      <c r="T5053" s="54">
        <v>7391.4099504744199</v>
      </c>
      <c r="U5053" s="55">
        <v>0.97021737876330061</v>
      </c>
    </row>
    <row r="5054" spans="1:21" ht="13" x14ac:dyDescent="0.3">
      <c r="A5054" s="44" t="s">
        <v>2266</v>
      </c>
      <c r="B5054" s="44" t="s">
        <v>8626</v>
      </c>
      <c r="C5054" s="98" t="s">
        <v>1095</v>
      </c>
      <c r="D5054" s="98" t="s">
        <v>13130</v>
      </c>
      <c r="E5054" s="98" t="s">
        <v>219</v>
      </c>
      <c r="F5054" s="122">
        <v>1.0315481384613425</v>
      </c>
      <c r="G5054" s="122">
        <v>1.0362770531948786</v>
      </c>
      <c r="H5054" s="99">
        <v>0.16666666666666666</v>
      </c>
      <c r="I5054" s="53">
        <v>0.17192468974355707</v>
      </c>
      <c r="J5054" s="54">
        <v>0.16247551611491529</v>
      </c>
      <c r="K5054" s="55">
        <v>0.97485309668949172</v>
      </c>
      <c r="L5054" s="121">
        <v>0.17271284219914643</v>
      </c>
      <c r="M5054" s="54">
        <v>0.16170164034561499</v>
      </c>
      <c r="N5054" s="120">
        <v>0.97020984207368999</v>
      </c>
      <c r="O5054" s="123">
        <v>0.16867073205645738</v>
      </c>
      <c r="P5054" s="53">
        <v>0.1739919796657505</v>
      </c>
      <c r="Q5054" s="54">
        <v>0.16443047862273868</v>
      </c>
      <c r="R5054" s="55">
        <v>0.97486076344116768</v>
      </c>
      <c r="S5054" s="121">
        <v>0.17478960917568861</v>
      </c>
      <c r="T5054" s="54">
        <v>0.1636472755299031</v>
      </c>
      <c r="U5054" s="55">
        <v>0.97021737876330061</v>
      </c>
    </row>
    <row r="5055" spans="1:21" ht="13" x14ac:dyDescent="0.3">
      <c r="A5055" s="44" t="s">
        <v>2265</v>
      </c>
      <c r="B5055" s="44" t="s">
        <v>8625</v>
      </c>
      <c r="C5055" s="98" t="s">
        <v>1095</v>
      </c>
      <c r="D5055" s="98" t="s">
        <v>13130</v>
      </c>
      <c r="E5055" s="98" t="s">
        <v>219</v>
      </c>
      <c r="F5055" s="122">
        <v>1.0315481384613425</v>
      </c>
      <c r="G5055" s="122">
        <v>1.0362770531948786</v>
      </c>
      <c r="H5055" s="99">
        <v>3931.7499999999995</v>
      </c>
      <c r="I5055" s="53">
        <v>4055.7893933953828</v>
      </c>
      <c r="J5055" s="54">
        <v>3832.8786629089091</v>
      </c>
      <c r="K5055" s="55">
        <v>0.97485309668949183</v>
      </c>
      <c r="L5055" s="121">
        <v>4074.3823038989635</v>
      </c>
      <c r="M5055" s="54">
        <v>3814.62254657323</v>
      </c>
      <c r="N5055" s="120">
        <v>0.97020984207368999</v>
      </c>
      <c r="O5055" s="123">
        <v>3963.2067416044119</v>
      </c>
      <c r="P5055" s="53">
        <v>4088.2385366394742</v>
      </c>
      <c r="Q5055" s="54">
        <v>3863.57474979566</v>
      </c>
      <c r="R5055" s="55">
        <v>0.97486076344116779</v>
      </c>
      <c r="S5055" s="121">
        <v>4106.9802033918968</v>
      </c>
      <c r="T5055" s="54">
        <v>3845.1720563364743</v>
      </c>
      <c r="U5055" s="55">
        <v>0.97021737876330061</v>
      </c>
    </row>
    <row r="5056" spans="1:21" ht="13" x14ac:dyDescent="0.3">
      <c r="A5056" s="44" t="s">
        <v>2264</v>
      </c>
      <c r="B5056" s="44" t="s">
        <v>8624</v>
      </c>
      <c r="C5056" s="98" t="s">
        <v>1095</v>
      </c>
      <c r="D5056" s="98" t="s">
        <v>13130</v>
      </c>
      <c r="E5056" s="98" t="s">
        <v>219</v>
      </c>
      <c r="F5056" s="122">
        <v>1.0315481384613425</v>
      </c>
      <c r="G5056" s="122">
        <v>1.0362770531948786</v>
      </c>
      <c r="H5056" s="99">
        <v>4935.75</v>
      </c>
      <c r="I5056" s="53">
        <v>5091.4637244105716</v>
      </c>
      <c r="J5056" s="54">
        <v>4811.6311719851592</v>
      </c>
      <c r="K5056" s="55">
        <v>0.97485309668949183</v>
      </c>
      <c r="L5056" s="121">
        <v>5114.8044653066218</v>
      </c>
      <c r="M5056" s="54">
        <v>4788.7132280152146</v>
      </c>
      <c r="N5056" s="120">
        <v>0.97020984207368988</v>
      </c>
      <c r="O5056" s="123">
        <v>4977.2197086622891</v>
      </c>
      <c r="P5056" s="53">
        <v>5134.2417251836896</v>
      </c>
      <c r="Q5056" s="54">
        <v>4852.0962050009448</v>
      </c>
      <c r="R5056" s="55">
        <v>0.97486076344116757</v>
      </c>
      <c r="S5056" s="121">
        <v>5157.778572796029</v>
      </c>
      <c r="T5056" s="54">
        <v>4828.9850592673647</v>
      </c>
      <c r="U5056" s="55">
        <v>0.97021737876330061</v>
      </c>
    </row>
    <row r="5057" spans="1:21" ht="13" x14ac:dyDescent="0.3">
      <c r="A5057" s="44" t="s">
        <v>2263</v>
      </c>
      <c r="B5057" s="44" t="s">
        <v>8623</v>
      </c>
      <c r="C5057" s="98" t="s">
        <v>1095</v>
      </c>
      <c r="D5057" s="98" t="s">
        <v>13130</v>
      </c>
      <c r="E5057" s="98" t="s">
        <v>219</v>
      </c>
      <c r="F5057" s="122">
        <v>1.0315481384613425</v>
      </c>
      <c r="G5057" s="122">
        <v>1.0362770531948786</v>
      </c>
      <c r="H5057" s="99">
        <v>3904.583333333333</v>
      </c>
      <c r="I5057" s="53">
        <v>4027.7656689671835</v>
      </c>
      <c r="J5057" s="54">
        <v>3806.3951537821781</v>
      </c>
      <c r="K5057" s="55">
        <v>0.97485309668949183</v>
      </c>
      <c r="L5057" s="121">
        <v>4046.2301106205027</v>
      </c>
      <c r="M5057" s="54">
        <v>3788.2651791968947</v>
      </c>
      <c r="N5057" s="120">
        <v>0.97020984207368988</v>
      </c>
      <c r="O5057" s="123">
        <v>3935.8171269354079</v>
      </c>
      <c r="P5057" s="53">
        <v>4059.9848306144895</v>
      </c>
      <c r="Q5057" s="54">
        <v>3836.873689129075</v>
      </c>
      <c r="R5057" s="55">
        <v>0.97486076344116768</v>
      </c>
      <c r="S5057" s="121">
        <v>4078.596974214558</v>
      </c>
      <c r="T5057" s="54">
        <v>3818.5981761869762</v>
      </c>
      <c r="U5057" s="55">
        <v>0.97021737876330061</v>
      </c>
    </row>
    <row r="5058" spans="1:21" ht="13" x14ac:dyDescent="0.3">
      <c r="A5058" s="44" t="s">
        <v>2262</v>
      </c>
      <c r="B5058" s="44" t="s">
        <v>13439</v>
      </c>
      <c r="C5058" s="98" t="s">
        <v>1095</v>
      </c>
      <c r="D5058" s="98" t="s">
        <v>13130</v>
      </c>
      <c r="E5058" s="98" t="s">
        <v>219</v>
      </c>
      <c r="F5058" s="122">
        <v>1.0315481384613425</v>
      </c>
      <c r="G5058" s="122">
        <v>1.0362770531948786</v>
      </c>
      <c r="H5058" s="99">
        <v>16623.75</v>
      </c>
      <c r="I5058" s="53">
        <v>17148.198366746743</v>
      </c>
      <c r="J5058" s="54">
        <v>16205.714166091941</v>
      </c>
      <c r="K5058" s="55">
        <v>0.97485309668949183</v>
      </c>
      <c r="L5058" s="121">
        <v>17226.810663048363</v>
      </c>
      <c r="M5058" s="54">
        <v>16128.525862172502</v>
      </c>
      <c r="N5058" s="120">
        <v>0.97020984207368988</v>
      </c>
      <c r="O5058" s="123">
        <v>16764.575386102173</v>
      </c>
      <c r="P5058" s="53">
        <v>17293.466531628539</v>
      </c>
      <c r="Q5058" s="54">
        <v>16343.126759662573</v>
      </c>
      <c r="R5058" s="55">
        <v>0.97486076344116768</v>
      </c>
      <c r="S5058" s="121">
        <v>17372.744779173354</v>
      </c>
      <c r="T5058" s="54">
        <v>16265.282387183799</v>
      </c>
      <c r="U5058" s="55">
        <v>0.97021737876330061</v>
      </c>
    </row>
    <row r="5059" spans="1:21" ht="13" x14ac:dyDescent="0.3">
      <c r="A5059" s="44" t="s">
        <v>2261</v>
      </c>
      <c r="B5059" s="44" t="s">
        <v>8622</v>
      </c>
      <c r="C5059" s="98" t="s">
        <v>1095</v>
      </c>
      <c r="D5059" s="98" t="s">
        <v>13130</v>
      </c>
      <c r="E5059" s="98" t="s">
        <v>219</v>
      </c>
      <c r="F5059" s="122">
        <v>1.0315481384613425</v>
      </c>
      <c r="G5059" s="122">
        <v>1.0362770531948786</v>
      </c>
      <c r="H5059" s="99">
        <v>2032</v>
      </c>
      <c r="I5059" s="53">
        <v>2096.1058173534479</v>
      </c>
      <c r="J5059" s="54">
        <v>1980.9014924730473</v>
      </c>
      <c r="K5059" s="55">
        <v>0.97485309668949172</v>
      </c>
      <c r="L5059" s="121">
        <v>2105.7149720919933</v>
      </c>
      <c r="M5059" s="54">
        <v>1971.4663990937379</v>
      </c>
      <c r="N5059" s="120">
        <v>0.97020984207368988</v>
      </c>
      <c r="O5059" s="123">
        <v>2048.8983318907972</v>
      </c>
      <c r="P5059" s="53">
        <v>2113.5372601585018</v>
      </c>
      <c r="Q5059" s="54">
        <v>1997.3905920403975</v>
      </c>
      <c r="R5059" s="55">
        <v>0.97486076344116768</v>
      </c>
      <c r="S5059" s="121">
        <v>2123.2263256676979</v>
      </c>
      <c r="T5059" s="54">
        <v>1987.8767689195886</v>
      </c>
      <c r="U5059" s="55">
        <v>0.97021737876330072</v>
      </c>
    </row>
    <row r="5060" spans="1:21" ht="13" x14ac:dyDescent="0.3">
      <c r="A5060" s="44" t="s">
        <v>2260</v>
      </c>
      <c r="B5060" s="44" t="s">
        <v>8621</v>
      </c>
      <c r="C5060" s="98" t="s">
        <v>1095</v>
      </c>
      <c r="D5060" s="98" t="s">
        <v>13130</v>
      </c>
      <c r="E5060" s="98" t="s">
        <v>219</v>
      </c>
      <c r="F5060" s="122">
        <v>1.0315481384613425</v>
      </c>
      <c r="G5060" s="122">
        <v>1.0362770531948786</v>
      </c>
      <c r="H5060" s="99">
        <v>10530.666666666666</v>
      </c>
      <c r="I5060" s="53">
        <v>10862.88959675691</v>
      </c>
      <c r="J5060" s="54">
        <v>10265.853010204808</v>
      </c>
      <c r="K5060" s="55">
        <v>0.97485309668949183</v>
      </c>
      <c r="L5060" s="121">
        <v>10912.688221510867</v>
      </c>
      <c r="M5060" s="54">
        <v>10216.956443597337</v>
      </c>
      <c r="N5060" s="120">
        <v>0.97020984207368999</v>
      </c>
      <c r="O5060" s="123">
        <v>10622.538597393257</v>
      </c>
      <c r="P5060" s="53">
        <v>10957.659915874774</v>
      </c>
      <c r="Q5060" s="54">
        <v>10355.49608673806</v>
      </c>
      <c r="R5060" s="55">
        <v>0.97486076344116757</v>
      </c>
      <c r="S5060" s="121">
        <v>11007.892995155544</v>
      </c>
      <c r="T5060" s="54">
        <v>10306.171553774873</v>
      </c>
      <c r="U5060" s="55">
        <v>0.97021737876330061</v>
      </c>
    </row>
    <row r="5061" spans="1:21" ht="13" x14ac:dyDescent="0.3">
      <c r="A5061" s="44" t="s">
        <v>2259</v>
      </c>
      <c r="B5061" s="44" t="s">
        <v>8620</v>
      </c>
      <c r="C5061" s="98" t="s">
        <v>1095</v>
      </c>
      <c r="D5061" s="98" t="s">
        <v>13130</v>
      </c>
      <c r="E5061" s="98" t="s">
        <v>219</v>
      </c>
      <c r="F5061" s="122">
        <v>1.0315481384613425</v>
      </c>
      <c r="G5061" s="122">
        <v>1.0362770531948786</v>
      </c>
      <c r="H5061" s="99">
        <v>3244.833333333333</v>
      </c>
      <c r="I5061" s="53">
        <v>3347.2017846173126</v>
      </c>
      <c r="J5061" s="54">
        <v>3163.2358232412857</v>
      </c>
      <c r="K5061" s="55">
        <v>0.97485309668949183</v>
      </c>
      <c r="L5061" s="121">
        <v>3362.5463247751818</v>
      </c>
      <c r="M5061" s="54">
        <v>3148.1692358887781</v>
      </c>
      <c r="N5061" s="120">
        <v>0.97020984207368999</v>
      </c>
      <c r="O5061" s="123">
        <v>3271.7392780293003</v>
      </c>
      <c r="P5061" s="53">
        <v>3374.9565617819817</v>
      </c>
      <c r="Q5061" s="54">
        <v>3189.4902503600988</v>
      </c>
      <c r="R5061" s="55">
        <v>0.97486076344116779</v>
      </c>
      <c r="S5061" s="121">
        <v>3390.4283378581431</v>
      </c>
      <c r="T5061" s="54">
        <v>3174.2983063265215</v>
      </c>
      <c r="U5061" s="55">
        <v>0.97021737876330061</v>
      </c>
    </row>
    <row r="5062" spans="1:21" ht="13" x14ac:dyDescent="0.3">
      <c r="A5062" s="44" t="s">
        <v>2258</v>
      </c>
      <c r="B5062" s="44" t="s">
        <v>8619</v>
      </c>
      <c r="C5062" s="98" t="s">
        <v>1095</v>
      </c>
      <c r="D5062" s="98" t="s">
        <v>13130</v>
      </c>
      <c r="E5062" s="98" t="s">
        <v>219</v>
      </c>
      <c r="F5062" s="122">
        <v>1.0315481384613425</v>
      </c>
      <c r="G5062" s="122">
        <v>1.0362770531948786</v>
      </c>
      <c r="H5062" s="99">
        <v>3365.166666666667</v>
      </c>
      <c r="I5062" s="53">
        <v>3471.3314106121616</v>
      </c>
      <c r="J5062" s="54">
        <v>3280.5431458762555</v>
      </c>
      <c r="K5062" s="55">
        <v>0.97485309668949194</v>
      </c>
      <c r="L5062" s="121">
        <v>3487.244996842966</v>
      </c>
      <c r="M5062" s="54">
        <v>3264.9178202183125</v>
      </c>
      <c r="N5062" s="120">
        <v>0.97020984207368988</v>
      </c>
      <c r="O5062" s="123">
        <v>3391.9786866498866</v>
      </c>
      <c r="P5062" s="53">
        <v>3498.9892999142398</v>
      </c>
      <c r="Q5062" s="54">
        <v>3306.7069320436776</v>
      </c>
      <c r="R5062" s="55">
        <v>0.97486076344116768</v>
      </c>
      <c r="S5062" s="121">
        <v>3515.0296779013793</v>
      </c>
      <c r="T5062" s="54">
        <v>3290.956670182436</v>
      </c>
      <c r="U5062" s="55">
        <v>0.97021737876330061</v>
      </c>
    </row>
    <row r="5063" spans="1:21" ht="13" x14ac:dyDescent="0.3">
      <c r="A5063" s="44" t="s">
        <v>2257</v>
      </c>
      <c r="B5063" s="44" t="s">
        <v>8618</v>
      </c>
      <c r="C5063" s="98" t="s">
        <v>1095</v>
      </c>
      <c r="D5063" s="98" t="s">
        <v>13130</v>
      </c>
      <c r="E5063" s="98" t="s">
        <v>219</v>
      </c>
      <c r="F5063" s="122">
        <v>1.0315481384613425</v>
      </c>
      <c r="G5063" s="122">
        <v>1.0362770531948786</v>
      </c>
      <c r="H5063" s="99">
        <v>3540.2499999999991</v>
      </c>
      <c r="I5063" s="53">
        <v>3651.9382971877671</v>
      </c>
      <c r="J5063" s="54">
        <v>3451.2236755549729</v>
      </c>
      <c r="K5063" s="55">
        <v>0.97485309668949194</v>
      </c>
      <c r="L5063" s="121">
        <v>3668.6798375731682</v>
      </c>
      <c r="M5063" s="54">
        <v>3434.7853934013801</v>
      </c>
      <c r="N5063" s="120">
        <v>0.97020984207368999</v>
      </c>
      <c r="O5063" s="123">
        <v>3573.6290086093495</v>
      </c>
      <c r="P5063" s="53">
        <v>3686.3703513824275</v>
      </c>
      <c r="Q5063" s="54">
        <v>3483.7907035884136</v>
      </c>
      <c r="R5063" s="55">
        <v>0.97486076344116768</v>
      </c>
      <c r="S5063" s="121">
        <v>3703.269738253432</v>
      </c>
      <c r="T5063" s="54">
        <v>3467.1969694054555</v>
      </c>
      <c r="U5063" s="55">
        <v>0.97021737876330061</v>
      </c>
    </row>
    <row r="5064" spans="1:21" ht="13" x14ac:dyDescent="0.3">
      <c r="A5064" s="44" t="s">
        <v>2256</v>
      </c>
      <c r="B5064" s="44" t="s">
        <v>8617</v>
      </c>
      <c r="C5064" s="98" t="s">
        <v>1095</v>
      </c>
      <c r="D5064" s="98" t="s">
        <v>13130</v>
      </c>
      <c r="E5064" s="98" t="s">
        <v>219</v>
      </c>
      <c r="F5064" s="122">
        <v>1.0315481384613425</v>
      </c>
      <c r="G5064" s="122">
        <v>1.0362770531948786</v>
      </c>
      <c r="H5064" s="99">
        <v>3411.166666666667</v>
      </c>
      <c r="I5064" s="53">
        <v>3518.7826249813834</v>
      </c>
      <c r="J5064" s="54">
        <v>3325.3863883239719</v>
      </c>
      <c r="K5064" s="55">
        <v>0.97485309668949183</v>
      </c>
      <c r="L5064" s="121">
        <v>3534.9137412899304</v>
      </c>
      <c r="M5064" s="54">
        <v>3309.5474729537023</v>
      </c>
      <c r="N5064" s="120">
        <v>0.97020984207368988</v>
      </c>
      <c r="O5064" s="123">
        <v>3442.0780356102723</v>
      </c>
      <c r="P5064" s="53">
        <v>3550.6691900724509</v>
      </c>
      <c r="Q5064" s="54">
        <v>3355.5468216191048</v>
      </c>
      <c r="R5064" s="55">
        <v>0.97486076344116768</v>
      </c>
      <c r="S5064" s="121">
        <v>3566.9464836090297</v>
      </c>
      <c r="T5064" s="54">
        <v>3339.5639292085293</v>
      </c>
      <c r="U5064" s="55">
        <v>0.97021737876330061</v>
      </c>
    </row>
    <row r="5065" spans="1:21" ht="13" x14ac:dyDescent="0.3">
      <c r="A5065" s="44" t="s">
        <v>2255</v>
      </c>
      <c r="B5065" s="44" t="s">
        <v>8616</v>
      </c>
      <c r="C5065" s="98" t="s">
        <v>1095</v>
      </c>
      <c r="D5065" s="98" t="s">
        <v>13130</v>
      </c>
      <c r="E5065" s="98" t="s">
        <v>219</v>
      </c>
      <c r="F5065" s="122">
        <v>1.0315481384613425</v>
      </c>
      <c r="G5065" s="122">
        <v>1.0362770531948786</v>
      </c>
      <c r="H5065" s="99">
        <v>5186.4166666666679</v>
      </c>
      <c r="I5065" s="53">
        <v>5350.0384577848827</v>
      </c>
      <c r="J5065" s="54">
        <v>5055.9943482219933</v>
      </c>
      <c r="K5065" s="55">
        <v>0.97485309668949183</v>
      </c>
      <c r="L5065" s="121">
        <v>5374.5645799741396</v>
      </c>
      <c r="M5065" s="54">
        <v>5031.9124950950209</v>
      </c>
      <c r="N5065" s="120">
        <v>0.97020984207368988</v>
      </c>
      <c r="O5065" s="123">
        <v>5229.0499566169319</v>
      </c>
      <c r="P5065" s="53">
        <v>5394.01674866956</v>
      </c>
      <c r="Q5065" s="54">
        <v>5097.5956327795866</v>
      </c>
      <c r="R5065" s="55">
        <v>0.97486076344116757</v>
      </c>
      <c r="S5065" s="121">
        <v>5418.7444800518024</v>
      </c>
      <c r="T5065" s="54">
        <v>5073.3151423312311</v>
      </c>
      <c r="U5065" s="55">
        <v>0.97021737876330072</v>
      </c>
    </row>
    <row r="5066" spans="1:21" ht="13" x14ac:dyDescent="0.3">
      <c r="A5066" s="44" t="s">
        <v>2254</v>
      </c>
      <c r="B5066" s="44" t="s">
        <v>8615</v>
      </c>
      <c r="C5066" s="98" t="s">
        <v>1095</v>
      </c>
      <c r="D5066" s="98" t="s">
        <v>13130</v>
      </c>
      <c r="E5066" s="98" t="s">
        <v>219</v>
      </c>
      <c r="F5066" s="122">
        <v>1.0315481384613425</v>
      </c>
      <c r="G5066" s="122">
        <v>1.0362770531948786</v>
      </c>
      <c r="H5066" s="99">
        <v>6837.3333333333339</v>
      </c>
      <c r="I5066" s="53">
        <v>7053.0384720396869</v>
      </c>
      <c r="J5066" s="54">
        <v>6665.3955730982861</v>
      </c>
      <c r="K5066" s="55">
        <v>0.97485309668949183</v>
      </c>
      <c r="L5066" s="121">
        <v>7085.3716383777837</v>
      </c>
      <c r="M5066" s="54">
        <v>6633.6480935385098</v>
      </c>
      <c r="N5066" s="120">
        <v>0.97020984207368988</v>
      </c>
      <c r="O5066" s="123">
        <v>6899.1442064313896</v>
      </c>
      <c r="P5066" s="53">
        <v>7116.7993631206564</v>
      </c>
      <c r="Q5066" s="54">
        <v>6725.7049881724133</v>
      </c>
      <c r="R5066" s="55">
        <v>0.97486076344116768</v>
      </c>
      <c r="S5066" s="121">
        <v>7149.42482780724</v>
      </c>
      <c r="T5066" s="54">
        <v>6693.6696076738745</v>
      </c>
      <c r="U5066" s="55">
        <v>0.97021737876330061</v>
      </c>
    </row>
    <row r="5067" spans="1:21" ht="13" x14ac:dyDescent="0.3">
      <c r="A5067" s="44" t="s">
        <v>2253</v>
      </c>
      <c r="B5067" s="44" t="s">
        <v>8614</v>
      </c>
      <c r="C5067" s="98" t="s">
        <v>1095</v>
      </c>
      <c r="D5067" s="98" t="s">
        <v>13130</v>
      </c>
      <c r="E5067" s="98" t="s">
        <v>219</v>
      </c>
      <c r="F5067" s="122">
        <v>1.0315481384613425</v>
      </c>
      <c r="G5067" s="122">
        <v>1.0362770531948786</v>
      </c>
      <c r="H5067" s="99">
        <v>2118.833333333333</v>
      </c>
      <c r="I5067" s="53">
        <v>2185.6785807098408</v>
      </c>
      <c r="J5067" s="54">
        <v>2065.5512363689181</v>
      </c>
      <c r="K5067" s="55">
        <v>0.97485309668949194</v>
      </c>
      <c r="L5067" s="121">
        <v>2195.6983628777484</v>
      </c>
      <c r="M5067" s="54">
        <v>2055.712953713803</v>
      </c>
      <c r="N5067" s="120">
        <v>0.97020984207368988</v>
      </c>
      <c r="O5067" s="123">
        <v>2137.3802457242546</v>
      </c>
      <c r="P5067" s="53">
        <v>2204.8106136609017</v>
      </c>
      <c r="Q5067" s="54">
        <v>2083.6481381108174</v>
      </c>
      <c r="R5067" s="55">
        <v>0.97486076344116768</v>
      </c>
      <c r="S5067" s="121">
        <v>2214.9181025960761</v>
      </c>
      <c r="T5067" s="54">
        <v>2073.7234594270458</v>
      </c>
      <c r="U5067" s="55">
        <v>0.97021737876330072</v>
      </c>
    </row>
    <row r="5068" spans="1:21" ht="13" x14ac:dyDescent="0.3">
      <c r="A5068" s="44" t="s">
        <v>2252</v>
      </c>
      <c r="B5068" s="44" t="s">
        <v>8613</v>
      </c>
      <c r="C5068" s="98" t="s">
        <v>1095</v>
      </c>
      <c r="D5068" s="98" t="s">
        <v>13130</v>
      </c>
      <c r="E5068" s="98" t="s">
        <v>219</v>
      </c>
      <c r="F5068" s="122">
        <v>1.0315481384613425</v>
      </c>
      <c r="G5068" s="122">
        <v>1.0362770531948786</v>
      </c>
      <c r="H5068" s="99">
        <v>3317.5833333333335</v>
      </c>
      <c r="I5068" s="53">
        <v>3422.2469116903758</v>
      </c>
      <c r="J5068" s="54">
        <v>3234.1563860254469</v>
      </c>
      <c r="K5068" s="55">
        <v>0.97485309668949183</v>
      </c>
      <c r="L5068" s="121">
        <v>3437.9354803951096</v>
      </c>
      <c r="M5068" s="54">
        <v>3218.7520018996393</v>
      </c>
      <c r="N5068" s="120">
        <v>0.97020984207368988</v>
      </c>
      <c r="O5068" s="123">
        <v>3345.7173429680879</v>
      </c>
      <c r="P5068" s="53">
        <v>3451.2684969565603</v>
      </c>
      <c r="Q5068" s="54">
        <v>3261.6085632242252</v>
      </c>
      <c r="R5068" s="55">
        <v>0.97486076344116768</v>
      </c>
      <c r="S5068" s="121">
        <v>3467.0901089939694</v>
      </c>
      <c r="T5068" s="54">
        <v>3246.0731105774134</v>
      </c>
      <c r="U5068" s="55">
        <v>0.97021737876330072</v>
      </c>
    </row>
    <row r="5069" spans="1:21" ht="13" x14ac:dyDescent="0.3">
      <c r="A5069" s="44" t="s">
        <v>2251</v>
      </c>
      <c r="B5069" s="44" t="s">
        <v>8612</v>
      </c>
      <c r="C5069" s="98" t="s">
        <v>1095</v>
      </c>
      <c r="D5069" s="98" t="s">
        <v>13130</v>
      </c>
      <c r="E5069" s="98" t="s">
        <v>219</v>
      </c>
      <c r="F5069" s="122">
        <v>1.0315481384613425</v>
      </c>
      <c r="G5069" s="122">
        <v>1.0362770531948786</v>
      </c>
      <c r="H5069" s="99">
        <v>3899.8333333333335</v>
      </c>
      <c r="I5069" s="53">
        <v>4022.8658153094925</v>
      </c>
      <c r="J5069" s="54">
        <v>3801.7646015729033</v>
      </c>
      <c r="K5069" s="55">
        <v>0.97485309668949183</v>
      </c>
      <c r="L5069" s="121">
        <v>4041.3077946178278</v>
      </c>
      <c r="M5069" s="54">
        <v>3783.6566824470456</v>
      </c>
      <c r="N5069" s="120">
        <v>0.97020984207368999</v>
      </c>
      <c r="O5069" s="123">
        <v>3935.4118099212938</v>
      </c>
      <c r="P5069" s="53">
        <v>4059.5667266030932</v>
      </c>
      <c r="Q5069" s="54">
        <v>3836.47856147526</v>
      </c>
      <c r="R5069" s="55">
        <v>0.97486076344116768</v>
      </c>
      <c r="S5069" s="121">
        <v>4078.176953493562</v>
      </c>
      <c r="T5069" s="54">
        <v>3818.2049305759742</v>
      </c>
      <c r="U5069" s="55">
        <v>0.97021737876330061</v>
      </c>
    </row>
    <row r="5070" spans="1:21" ht="13" x14ac:dyDescent="0.3">
      <c r="A5070" s="44" t="s">
        <v>2250</v>
      </c>
      <c r="B5070" s="44" t="s">
        <v>8611</v>
      </c>
      <c r="C5070" s="98" t="s">
        <v>1095</v>
      </c>
      <c r="D5070" s="98" t="s">
        <v>13130</v>
      </c>
      <c r="E5070" s="98" t="s">
        <v>219</v>
      </c>
      <c r="F5070" s="122">
        <v>1.0315481384613425</v>
      </c>
      <c r="G5070" s="122">
        <v>1.0362770531948786</v>
      </c>
      <c r="H5070" s="99">
        <v>5340.166666666667</v>
      </c>
      <c r="I5070" s="53">
        <v>5508.6389840733127</v>
      </c>
      <c r="J5070" s="54">
        <v>5205.8780118380018</v>
      </c>
      <c r="K5070" s="55">
        <v>0.97485309668949183</v>
      </c>
      <c r="L5070" s="121">
        <v>5533.8921769028511</v>
      </c>
      <c r="M5070" s="54">
        <v>5181.0822583138497</v>
      </c>
      <c r="N5070" s="120">
        <v>0.97020984207368988</v>
      </c>
      <c r="O5070" s="123">
        <v>5384.8516472211395</v>
      </c>
      <c r="P5070" s="53">
        <v>5554.7336925814607</v>
      </c>
      <c r="Q5070" s="54">
        <v>5249.4805878274301</v>
      </c>
      <c r="R5070" s="55">
        <v>0.97486076344116779</v>
      </c>
      <c r="S5070" s="121">
        <v>5580.1981968739101</v>
      </c>
      <c r="T5070" s="54">
        <v>5224.4766501961349</v>
      </c>
      <c r="U5070" s="55">
        <v>0.9702173787633005</v>
      </c>
    </row>
    <row r="5071" spans="1:21" ht="13" x14ac:dyDescent="0.3">
      <c r="A5071" s="44" t="s">
        <v>2249</v>
      </c>
      <c r="B5071" s="44" t="s">
        <v>8610</v>
      </c>
      <c r="C5071" s="98" t="s">
        <v>1095</v>
      </c>
      <c r="D5071" s="98" t="s">
        <v>13130</v>
      </c>
      <c r="E5071" s="98" t="s">
        <v>219</v>
      </c>
      <c r="F5071" s="122">
        <v>1.0315481384613425</v>
      </c>
      <c r="G5071" s="122">
        <v>1.0362770531948786</v>
      </c>
      <c r="H5071" s="99">
        <v>9653.9166666666642</v>
      </c>
      <c r="I5071" s="53">
        <v>9958.4797663609261</v>
      </c>
      <c r="J5071" s="54">
        <v>9411.1505576822947</v>
      </c>
      <c r="K5071" s="55">
        <v>0.97485309668949183</v>
      </c>
      <c r="L5071" s="121">
        <v>10004.132315122257</v>
      </c>
      <c r="M5071" s="54">
        <v>9366.3249645592277</v>
      </c>
      <c r="N5071" s="120">
        <v>0.97020984207368999</v>
      </c>
      <c r="O5071" s="123">
        <v>9737.3975276522524</v>
      </c>
      <c r="P5071" s="53">
        <v>10044.594293107761</v>
      </c>
      <c r="Q5071" s="54">
        <v>9492.6067877372134</v>
      </c>
      <c r="R5071" s="55">
        <v>0.97486076344116768</v>
      </c>
      <c r="S5071" s="121">
        <v>10090.641615742572</v>
      </c>
      <c r="T5071" s="54">
        <v>9447.3923052550108</v>
      </c>
      <c r="U5071" s="55">
        <v>0.9702173787633005</v>
      </c>
    </row>
    <row r="5072" spans="1:21" ht="13" x14ac:dyDescent="0.3">
      <c r="A5072" s="44" t="s">
        <v>2248</v>
      </c>
      <c r="B5072" s="44" t="s">
        <v>8609</v>
      </c>
      <c r="C5072" s="98" t="s">
        <v>1095</v>
      </c>
      <c r="D5072" s="98" t="s">
        <v>13130</v>
      </c>
      <c r="E5072" s="98" t="s">
        <v>219</v>
      </c>
      <c r="F5072" s="122">
        <v>1.0315481384613425</v>
      </c>
      <c r="G5072" s="122">
        <v>1.0362770531948786</v>
      </c>
      <c r="H5072" s="99">
        <v>2522.583333333333</v>
      </c>
      <c r="I5072" s="53">
        <v>2602.166141613608</v>
      </c>
      <c r="J5072" s="54">
        <v>2459.1481741573002</v>
      </c>
      <c r="K5072" s="55">
        <v>0.97485309668949183</v>
      </c>
      <c r="L5072" s="121">
        <v>2614.0952231051806</v>
      </c>
      <c r="M5072" s="54">
        <v>2447.4351774510556</v>
      </c>
      <c r="N5072" s="120">
        <v>0.97020984207368999</v>
      </c>
      <c r="O5072" s="123">
        <v>2544.7063496371184</v>
      </c>
      <c r="P5072" s="53">
        <v>2624.9870978989275</v>
      </c>
      <c r="Q5072" s="54">
        <v>2480.7343747408281</v>
      </c>
      <c r="R5072" s="55">
        <v>0.97486076344116768</v>
      </c>
      <c r="S5072" s="121">
        <v>2637.0207972482494</v>
      </c>
      <c r="T5072" s="54">
        <v>2468.918324267252</v>
      </c>
      <c r="U5072" s="55">
        <v>0.97021737876330061</v>
      </c>
    </row>
    <row r="5073" spans="1:21" ht="13" x14ac:dyDescent="0.3">
      <c r="A5073" s="44" t="s">
        <v>2247</v>
      </c>
      <c r="B5073" s="44" t="s">
        <v>8608</v>
      </c>
      <c r="C5073" s="98" t="s">
        <v>1095</v>
      </c>
      <c r="D5073" s="98" t="s">
        <v>13130</v>
      </c>
      <c r="E5073" s="98" t="s">
        <v>219</v>
      </c>
      <c r="F5073" s="122">
        <v>1.0315481384613425</v>
      </c>
      <c r="G5073" s="122">
        <v>1.0362770531948786</v>
      </c>
      <c r="H5073" s="99">
        <v>5673.6666666666661</v>
      </c>
      <c r="I5073" s="53">
        <v>5852.6602882501693</v>
      </c>
      <c r="J5073" s="54">
        <v>5530.9915195839458</v>
      </c>
      <c r="K5073" s="55">
        <v>0.97485309668949172</v>
      </c>
      <c r="L5073" s="121">
        <v>5879.4905741433422</v>
      </c>
      <c r="M5073" s="54">
        <v>5504.647240645425</v>
      </c>
      <c r="N5073" s="120">
        <v>0.97020984207368999</v>
      </c>
      <c r="O5073" s="123">
        <v>5721.4880904627917</v>
      </c>
      <c r="P5073" s="53">
        <v>5901.9903889456336</v>
      </c>
      <c r="Q5073" s="54">
        <v>5577.6542478881056</v>
      </c>
      <c r="R5073" s="55">
        <v>0.97486076344116768</v>
      </c>
      <c r="S5073" s="121">
        <v>5929.0468182743753</v>
      </c>
      <c r="T5073" s="54">
        <v>5551.0871777542525</v>
      </c>
      <c r="U5073" s="55">
        <v>0.97021737876330072</v>
      </c>
    </row>
    <row r="5074" spans="1:21" ht="13" x14ac:dyDescent="0.3">
      <c r="A5074" s="44" t="s">
        <v>2246</v>
      </c>
      <c r="B5074" s="44" t="s">
        <v>8607</v>
      </c>
      <c r="C5074" s="98" t="s">
        <v>970</v>
      </c>
      <c r="D5074" s="98" t="s">
        <v>13130</v>
      </c>
      <c r="E5074" s="98" t="s">
        <v>218</v>
      </c>
      <c r="F5074" s="122">
        <v>1.0424603126439309</v>
      </c>
      <c r="G5074" s="122">
        <v>1.0424413686542888</v>
      </c>
      <c r="H5074" s="99">
        <v>3595.666666666667</v>
      </c>
      <c r="I5074" s="53">
        <v>3748.3397974966947</v>
      </c>
      <c r="J5074" s="54">
        <v>3542.3268413673291</v>
      </c>
      <c r="K5074" s="55">
        <v>0.98516552554945636</v>
      </c>
      <c r="L5074" s="121">
        <v>3748.2716812246049</v>
      </c>
      <c r="M5074" s="54">
        <v>3509.3029076330613</v>
      </c>
      <c r="N5074" s="120">
        <v>0.97598115536286112</v>
      </c>
      <c r="O5074" s="123">
        <v>3628.85925525313</v>
      </c>
      <c r="P5074" s="53">
        <v>3782.9417537720001</v>
      </c>
      <c r="Q5074" s="54">
        <v>3575.0551512180782</v>
      </c>
      <c r="R5074" s="55">
        <v>0.98517327340343519</v>
      </c>
      <c r="S5074" s="121">
        <v>3782.8730086998562</v>
      </c>
      <c r="T5074" s="54">
        <v>3541.7257608665859</v>
      </c>
      <c r="U5074" s="55">
        <v>0.97598873688462573</v>
      </c>
    </row>
    <row r="5075" spans="1:21" ht="13" x14ac:dyDescent="0.3">
      <c r="A5075" s="44" t="s">
        <v>2245</v>
      </c>
      <c r="B5075" s="44" t="s">
        <v>8606</v>
      </c>
      <c r="C5075" s="98" t="s">
        <v>970</v>
      </c>
      <c r="D5075" s="98" t="s">
        <v>13130</v>
      </c>
      <c r="E5075" s="98" t="s">
        <v>218</v>
      </c>
      <c r="F5075" s="122">
        <v>1.0424603126439309</v>
      </c>
      <c r="G5075" s="122">
        <v>1.0424413686542888</v>
      </c>
      <c r="H5075" s="99">
        <v>6272.9166666666679</v>
      </c>
      <c r="I5075" s="53">
        <v>6539.2666695226599</v>
      </c>
      <c r="J5075" s="54">
        <v>6179.8612446446123</v>
      </c>
      <c r="K5075" s="55">
        <v>0.98516552554945647</v>
      </c>
      <c r="L5075" s="121">
        <v>6539.1478354543005</v>
      </c>
      <c r="M5075" s="54">
        <v>6122.2484558282822</v>
      </c>
      <c r="N5075" s="120">
        <v>0.97598115536286112</v>
      </c>
      <c r="O5075" s="123">
        <v>6324.6003316289252</v>
      </c>
      <c r="P5075" s="53">
        <v>6593.1448390577989</v>
      </c>
      <c r="Q5075" s="54">
        <v>6230.8272116793205</v>
      </c>
      <c r="R5075" s="55">
        <v>0.9851732734034353</v>
      </c>
      <c r="S5075" s="121">
        <v>6593.0250258946262</v>
      </c>
      <c r="T5075" s="54">
        <v>6172.7386889665995</v>
      </c>
      <c r="U5075" s="55">
        <v>0.97598873688462573</v>
      </c>
    </row>
    <row r="5076" spans="1:21" ht="13" x14ac:dyDescent="0.3">
      <c r="A5076" s="44" t="s">
        <v>2244</v>
      </c>
      <c r="B5076" s="44" t="s">
        <v>8605</v>
      </c>
      <c r="C5076" s="98" t="s">
        <v>970</v>
      </c>
      <c r="D5076" s="98" t="s">
        <v>13130</v>
      </c>
      <c r="E5076" s="98" t="s">
        <v>218</v>
      </c>
      <c r="F5076" s="122">
        <v>1.0424603126439309</v>
      </c>
      <c r="G5076" s="122">
        <v>1.0424413686542888</v>
      </c>
      <c r="H5076" s="99">
        <v>39676.583333333336</v>
      </c>
      <c r="I5076" s="53">
        <v>41361.263466309647</v>
      </c>
      <c r="J5076" s="54">
        <v>39088.002071590134</v>
      </c>
      <c r="K5076" s="55">
        <v>0.98516552554945624</v>
      </c>
      <c r="L5076" s="121">
        <v>41360.511833525947</v>
      </c>
      <c r="M5076" s="54">
        <v>38723.59764251751</v>
      </c>
      <c r="N5076" s="120">
        <v>0.97598115536286112</v>
      </c>
      <c r="O5076" s="123">
        <v>40048.436881254966</v>
      </c>
      <c r="P5076" s="53">
        <v>41748.906032133782</v>
      </c>
      <c r="Q5076" s="54">
        <v>39454.649656996815</v>
      </c>
      <c r="R5076" s="55">
        <v>0.98517327340343519</v>
      </c>
      <c r="S5076" s="121">
        <v>41748.147354960325</v>
      </c>
      <c r="T5076" s="54">
        <v>39086.823325939695</v>
      </c>
      <c r="U5076" s="55">
        <v>0.97598873688462573</v>
      </c>
    </row>
    <row r="5077" spans="1:21" ht="13" x14ac:dyDescent="0.3">
      <c r="A5077" s="44" t="s">
        <v>2243</v>
      </c>
      <c r="B5077" s="44" t="s">
        <v>8604</v>
      </c>
      <c r="C5077" s="98" t="s">
        <v>970</v>
      </c>
      <c r="D5077" s="98" t="s">
        <v>13130</v>
      </c>
      <c r="E5077" s="98" t="s">
        <v>218</v>
      </c>
      <c r="F5077" s="122">
        <v>1.0424603126439309</v>
      </c>
      <c r="G5077" s="122">
        <v>1.0424413686542888</v>
      </c>
      <c r="H5077" s="99">
        <v>8443.5833333333339</v>
      </c>
      <c r="I5077" s="53">
        <v>8802.1005215017522</v>
      </c>
      <c r="J5077" s="54">
        <v>8318.3272121039645</v>
      </c>
      <c r="K5077" s="55">
        <v>0.98516552554945636</v>
      </c>
      <c r="L5077" s="121">
        <v>8801.9405663465423</v>
      </c>
      <c r="M5077" s="54">
        <v>8240.7782170692644</v>
      </c>
      <c r="N5077" s="120">
        <v>0.97598115536286101</v>
      </c>
      <c r="O5077" s="123">
        <v>8522.6621390719756</v>
      </c>
      <c r="P5077" s="53">
        <v>8884.5370380555651</v>
      </c>
      <c r="Q5077" s="54">
        <v>8396.2989576610616</v>
      </c>
      <c r="R5077" s="55">
        <v>0.98517327340343519</v>
      </c>
      <c r="S5077" s="121">
        <v>8884.3755848322799</v>
      </c>
      <c r="T5077" s="54">
        <v>8318.0222560072798</v>
      </c>
      <c r="U5077" s="55">
        <v>0.97598873688462573</v>
      </c>
    </row>
    <row r="5078" spans="1:21" ht="13" x14ac:dyDescent="0.3">
      <c r="A5078" s="44" t="s">
        <v>2242</v>
      </c>
      <c r="B5078" s="44" t="s">
        <v>8091</v>
      </c>
      <c r="C5078" s="98" t="s">
        <v>970</v>
      </c>
      <c r="D5078" s="98" t="s">
        <v>13130</v>
      </c>
      <c r="E5078" s="98" t="s">
        <v>218</v>
      </c>
      <c r="F5078" s="122">
        <v>1.0424603126439309</v>
      </c>
      <c r="G5078" s="122">
        <v>1.0424413686542888</v>
      </c>
      <c r="H5078" s="99">
        <v>6514.75</v>
      </c>
      <c r="I5078" s="53">
        <v>6791.3683217970492</v>
      </c>
      <c r="J5078" s="54">
        <v>6418.1071075733207</v>
      </c>
      <c r="K5078" s="55">
        <v>0.98516552554945636</v>
      </c>
      <c r="L5078" s="121">
        <v>6791.2449064405282</v>
      </c>
      <c r="M5078" s="54">
        <v>6358.2732319001998</v>
      </c>
      <c r="N5078" s="120">
        <v>0.97598115536286112</v>
      </c>
      <c r="O5078" s="123">
        <v>6572.8847706181914</v>
      </c>
      <c r="P5078" s="53">
        <v>6851.9715129511715</v>
      </c>
      <c r="Q5078" s="54">
        <v>6475.4304051735107</v>
      </c>
      <c r="R5078" s="55">
        <v>0.98517327340343519</v>
      </c>
      <c r="S5078" s="121">
        <v>6851.846996290159</v>
      </c>
      <c r="T5078" s="54">
        <v>6415.0615049638418</v>
      </c>
      <c r="U5078" s="55">
        <v>0.97598873688462573</v>
      </c>
    </row>
    <row r="5079" spans="1:21" ht="13" x14ac:dyDescent="0.3">
      <c r="A5079" s="44" t="s">
        <v>2241</v>
      </c>
      <c r="B5079" s="44" t="s">
        <v>8603</v>
      </c>
      <c r="C5079" s="98" t="s">
        <v>970</v>
      </c>
      <c r="D5079" s="98" t="s">
        <v>13130</v>
      </c>
      <c r="E5079" s="98" t="s">
        <v>218</v>
      </c>
      <c r="F5079" s="122">
        <v>1.0424603126439309</v>
      </c>
      <c r="G5079" s="122">
        <v>1.0424413686542888</v>
      </c>
      <c r="H5079" s="99">
        <v>13506.75</v>
      </c>
      <c r="I5079" s="53">
        <v>14080.250827803413</v>
      </c>
      <c r="J5079" s="54">
        <v>13306.384462215119</v>
      </c>
      <c r="K5079" s="55">
        <v>0.98516552554945636</v>
      </c>
      <c r="L5079" s="121">
        <v>14079.994956071316</v>
      </c>
      <c r="M5079" s="54">
        <v>13182.333470197325</v>
      </c>
      <c r="N5079" s="120">
        <v>0.97598115536286123</v>
      </c>
      <c r="O5079" s="123">
        <v>13620.04923705462</v>
      </c>
      <c r="P5079" s="53">
        <v>14198.360785885692</v>
      </c>
      <c r="Q5079" s="54">
        <v>13418.10849078506</v>
      </c>
      <c r="R5079" s="55">
        <v>0.98517327340343519</v>
      </c>
      <c r="S5079" s="121">
        <v>14198.10276781402</v>
      </c>
      <c r="T5079" s="54">
        <v>13293.014651179348</v>
      </c>
      <c r="U5079" s="55">
        <v>0.97598873688462573</v>
      </c>
    </row>
    <row r="5080" spans="1:21" ht="13" x14ac:dyDescent="0.3">
      <c r="A5080" s="44" t="s">
        <v>2240</v>
      </c>
      <c r="B5080" s="44" t="s">
        <v>8602</v>
      </c>
      <c r="C5080" s="98" t="s">
        <v>970</v>
      </c>
      <c r="D5080" s="98" t="s">
        <v>13130</v>
      </c>
      <c r="E5080" s="98" t="s">
        <v>222</v>
      </c>
      <c r="F5080" s="122">
        <v>1.0400686814525157</v>
      </c>
      <c r="G5080" s="122">
        <v>1.0414921382060907</v>
      </c>
      <c r="H5080" s="99">
        <v>11074.416666666666</v>
      </c>
      <c r="I5080" s="53">
        <v>11518.153940355764</v>
      </c>
      <c r="J5080" s="54">
        <v>10885.103291108193</v>
      </c>
      <c r="K5080" s="55">
        <v>0.98290534108868277</v>
      </c>
      <c r="L5080" s="121">
        <v>11533.917893551834</v>
      </c>
      <c r="M5080" s="54">
        <v>10798.579997013037</v>
      </c>
      <c r="N5080" s="120">
        <v>0.9750924425226043</v>
      </c>
      <c r="O5080" s="123">
        <v>11172.77658018591</v>
      </c>
      <c r="P5080" s="53">
        <v>11620.455005917507</v>
      </c>
      <c r="Q5080" s="54">
        <v>10981.868141897685</v>
      </c>
      <c r="R5080" s="55">
        <v>0.98291307116739568</v>
      </c>
      <c r="S5080" s="121">
        <v>11636.358970196756</v>
      </c>
      <c r="T5080" s="54">
        <v>10894.574634849119</v>
      </c>
      <c r="U5080" s="55">
        <v>0.97510001714075611</v>
      </c>
    </row>
    <row r="5081" spans="1:21" ht="13" x14ac:dyDescent="0.3">
      <c r="A5081" s="44" t="s">
        <v>2239</v>
      </c>
      <c r="B5081" s="44" t="s">
        <v>8601</v>
      </c>
      <c r="C5081" s="98" t="s">
        <v>970</v>
      </c>
      <c r="D5081" s="98" t="s">
        <v>13130</v>
      </c>
      <c r="E5081" s="98" t="s">
        <v>218</v>
      </c>
      <c r="F5081" s="122">
        <v>1.0424603126439309</v>
      </c>
      <c r="G5081" s="122">
        <v>1.0424413686542888</v>
      </c>
      <c r="H5081" s="99">
        <v>10933.333333333332</v>
      </c>
      <c r="I5081" s="53">
        <v>11397.566084906977</v>
      </c>
      <c r="J5081" s="54">
        <v>10771.143079340722</v>
      </c>
      <c r="K5081" s="55">
        <v>0.98516552554945636</v>
      </c>
      <c r="L5081" s="121">
        <v>11397.358963953557</v>
      </c>
      <c r="M5081" s="54">
        <v>10670.727298633947</v>
      </c>
      <c r="N5081" s="120">
        <v>0.97598115536286112</v>
      </c>
      <c r="O5081" s="123">
        <v>11040.071619926772</v>
      </c>
      <c r="P5081" s="53">
        <v>11508.836512520251</v>
      </c>
      <c r="Q5081" s="54">
        <v>10876.383496411623</v>
      </c>
      <c r="R5081" s="55">
        <v>0.98517327340343519</v>
      </c>
      <c r="S5081" s="121">
        <v>11508.627369517835</v>
      </c>
      <c r="T5081" s="54">
        <v>10774.985555448133</v>
      </c>
      <c r="U5081" s="55">
        <v>0.97598873688462562</v>
      </c>
    </row>
    <row r="5082" spans="1:21" ht="13" x14ac:dyDescent="0.3">
      <c r="A5082" s="44" t="s">
        <v>2238</v>
      </c>
      <c r="B5082" s="44" t="s">
        <v>8600</v>
      </c>
      <c r="C5082" s="98" t="s">
        <v>970</v>
      </c>
      <c r="D5082" s="98" t="s">
        <v>13130</v>
      </c>
      <c r="E5082" s="98" t="s">
        <v>218</v>
      </c>
      <c r="F5082" s="122">
        <v>1.0424603126439309</v>
      </c>
      <c r="G5082" s="122">
        <v>1.0424413686542888</v>
      </c>
      <c r="H5082" s="99">
        <v>11205.666666666668</v>
      </c>
      <c r="I5082" s="53">
        <v>11681.46277671701</v>
      </c>
      <c r="J5082" s="54">
        <v>11039.436490798693</v>
      </c>
      <c r="K5082" s="55">
        <v>0.98516552554945636</v>
      </c>
      <c r="L5082" s="121">
        <v>11681.250496683744</v>
      </c>
      <c r="M5082" s="54">
        <v>10936.519499944436</v>
      </c>
      <c r="N5082" s="120">
        <v>0.97598115536286112</v>
      </c>
      <c r="O5082" s="123">
        <v>11294.934367679871</v>
      </c>
      <c r="P5082" s="53">
        <v>11774.520812224238</v>
      </c>
      <c r="Q5082" s="54">
        <v>11127.467463884139</v>
      </c>
      <c r="R5082" s="55">
        <v>0.9851732734034353</v>
      </c>
      <c r="S5082" s="121">
        <v>11774.30684110457</v>
      </c>
      <c r="T5082" s="54">
        <v>11023.728726706626</v>
      </c>
      <c r="U5082" s="55">
        <v>0.97598873688462573</v>
      </c>
    </row>
    <row r="5083" spans="1:21" ht="13" x14ac:dyDescent="0.3">
      <c r="A5083" s="44" t="s">
        <v>2237</v>
      </c>
      <c r="B5083" s="44" t="s">
        <v>8599</v>
      </c>
      <c r="C5083" s="98" t="s">
        <v>970</v>
      </c>
      <c r="D5083" s="98" t="s">
        <v>13130</v>
      </c>
      <c r="E5083" s="98" t="s">
        <v>218</v>
      </c>
      <c r="F5083" s="122">
        <v>1.0424603126439309</v>
      </c>
      <c r="G5083" s="122">
        <v>1.0424413686542888</v>
      </c>
      <c r="H5083" s="99">
        <v>6169.166666666667</v>
      </c>
      <c r="I5083" s="53">
        <v>6431.111412085851</v>
      </c>
      <c r="J5083" s="54">
        <v>6077.6503213688547</v>
      </c>
      <c r="K5083" s="55">
        <v>0.98516552554945636</v>
      </c>
      <c r="L5083" s="121">
        <v>6430.994543456417</v>
      </c>
      <c r="M5083" s="54">
        <v>6020.9904109593845</v>
      </c>
      <c r="N5083" s="120">
        <v>0.97598115536286112</v>
      </c>
      <c r="O5083" s="123">
        <v>6215.4768807854198</v>
      </c>
      <c r="P5083" s="53">
        <v>6479.3879723746932</v>
      </c>
      <c r="Q5083" s="54">
        <v>6123.3217044067451</v>
      </c>
      <c r="R5083" s="55">
        <v>0.98517327340343519</v>
      </c>
      <c r="S5083" s="121">
        <v>6479.2702264450427</v>
      </c>
      <c r="T5083" s="54">
        <v>6066.2354300133547</v>
      </c>
      <c r="U5083" s="55">
        <v>0.97598873688462562</v>
      </c>
    </row>
    <row r="5084" spans="1:21" ht="13" x14ac:dyDescent="0.3">
      <c r="A5084" s="44" t="s">
        <v>2236</v>
      </c>
      <c r="B5084" s="44" t="s">
        <v>8598</v>
      </c>
      <c r="C5084" s="98" t="s">
        <v>970</v>
      </c>
      <c r="D5084" s="98" t="s">
        <v>13130</v>
      </c>
      <c r="E5084" s="98" t="s">
        <v>218</v>
      </c>
      <c r="F5084" s="122">
        <v>1.0424603126439309</v>
      </c>
      <c r="G5084" s="122">
        <v>1.0424413686542888</v>
      </c>
      <c r="H5084" s="99">
        <v>12337.916666666664</v>
      </c>
      <c r="I5084" s="53">
        <v>12861.788465708096</v>
      </c>
      <c r="J5084" s="54">
        <v>12154.89015710206</v>
      </c>
      <c r="K5084" s="55">
        <v>0.98516552554945624</v>
      </c>
      <c r="L5084" s="121">
        <v>12861.554736342558</v>
      </c>
      <c r="M5084" s="54">
        <v>12041.574163104031</v>
      </c>
      <c r="N5084" s="120">
        <v>0.97598115536286112</v>
      </c>
      <c r="O5084" s="123">
        <v>12448.675966758557</v>
      </c>
      <c r="P5084" s="53">
        <v>12977.250640310114</v>
      </c>
      <c r="Q5084" s="54">
        <v>12264.1028517102</v>
      </c>
      <c r="R5084" s="55">
        <v>0.98517327340343508</v>
      </c>
      <c r="S5084" s="121">
        <v>12977.014812721543</v>
      </c>
      <c r="T5084" s="54">
        <v>12149.767532682681</v>
      </c>
      <c r="U5084" s="55">
        <v>0.97598873688462573</v>
      </c>
    </row>
    <row r="5085" spans="1:21" ht="13" x14ac:dyDescent="0.3">
      <c r="A5085" s="44" t="s">
        <v>2235</v>
      </c>
      <c r="B5085" s="44" t="s">
        <v>8597</v>
      </c>
      <c r="C5085" s="98" t="s">
        <v>970</v>
      </c>
      <c r="D5085" s="98" t="s">
        <v>13130</v>
      </c>
      <c r="E5085" s="98" t="s">
        <v>218</v>
      </c>
      <c r="F5085" s="122">
        <v>1.0424603126439309</v>
      </c>
      <c r="G5085" s="122">
        <v>1.0424413686542888</v>
      </c>
      <c r="H5085" s="99">
        <v>12856.499999999998</v>
      </c>
      <c r="I5085" s="53">
        <v>13402.391009506697</v>
      </c>
      <c r="J5085" s="54">
        <v>12665.780579226584</v>
      </c>
      <c r="K5085" s="55">
        <v>0.98516552554945636</v>
      </c>
      <c r="L5085" s="121">
        <v>13402.147456103863</v>
      </c>
      <c r="M5085" s="54">
        <v>12547.701723922622</v>
      </c>
      <c r="N5085" s="120">
        <v>0.97598115536286112</v>
      </c>
      <c r="O5085" s="123">
        <v>12979.862031044171</v>
      </c>
      <c r="P5085" s="53">
        <v>13530.991030957395</v>
      </c>
      <c r="Q5085" s="54">
        <v>12787.413165448748</v>
      </c>
      <c r="R5085" s="55">
        <v>0.9851732734034353</v>
      </c>
      <c r="S5085" s="121">
        <v>13530.745140585523</v>
      </c>
      <c r="T5085" s="54">
        <v>12668.199148615513</v>
      </c>
      <c r="U5085" s="55">
        <v>0.97598873688462573</v>
      </c>
    </row>
    <row r="5086" spans="1:21" ht="13" x14ac:dyDescent="0.3">
      <c r="A5086" s="44" t="s">
        <v>2234</v>
      </c>
      <c r="B5086" s="44" t="s">
        <v>8596</v>
      </c>
      <c r="C5086" s="98" t="s">
        <v>970</v>
      </c>
      <c r="D5086" s="98" t="s">
        <v>13130</v>
      </c>
      <c r="E5086" s="98" t="s">
        <v>218</v>
      </c>
      <c r="F5086" s="122">
        <v>1.0424603126439309</v>
      </c>
      <c r="G5086" s="122">
        <v>1.0424413686542888</v>
      </c>
      <c r="H5086" s="99">
        <v>56468.583333333328</v>
      </c>
      <c r="I5086" s="53">
        <v>58866.257036226525</v>
      </c>
      <c r="J5086" s="54">
        <v>55630.901576616598</v>
      </c>
      <c r="K5086" s="55">
        <v>0.98516552554945636</v>
      </c>
      <c r="L5086" s="121">
        <v>58865.187295968761</v>
      </c>
      <c r="M5086" s="54">
        <v>55112.273203370671</v>
      </c>
      <c r="N5086" s="120">
        <v>0.97598115536286123</v>
      </c>
      <c r="O5086" s="123">
        <v>56987.639922495509</v>
      </c>
      <c r="P5086" s="53">
        <v>59407.352930444424</v>
      </c>
      <c r="Q5086" s="54">
        <v>56142.699765981182</v>
      </c>
      <c r="R5086" s="55">
        <v>0.98517327340343508</v>
      </c>
      <c r="S5086" s="121">
        <v>59406.273357184007</v>
      </c>
      <c r="T5086" s="54">
        <v>55619.294705992259</v>
      </c>
      <c r="U5086" s="55">
        <v>0.97598873688462562</v>
      </c>
    </row>
    <row r="5087" spans="1:21" ht="13" x14ac:dyDescent="0.3">
      <c r="A5087" s="44" t="s">
        <v>2233</v>
      </c>
      <c r="B5087" s="44" t="s">
        <v>8595</v>
      </c>
      <c r="C5087" s="98" t="s">
        <v>970</v>
      </c>
      <c r="D5087" s="98" t="s">
        <v>13130</v>
      </c>
      <c r="E5087" s="98" t="s">
        <v>218</v>
      </c>
      <c r="F5087" s="122">
        <v>1.0424603126439309</v>
      </c>
      <c r="G5087" s="122">
        <v>1.0424413686542888</v>
      </c>
      <c r="H5087" s="99">
        <v>11117.5</v>
      </c>
      <c r="I5087" s="53">
        <v>11589.552525818903</v>
      </c>
      <c r="J5087" s="54">
        <v>10952.577730296081</v>
      </c>
      <c r="K5087" s="55">
        <v>0.98516552554945636</v>
      </c>
      <c r="L5087" s="121">
        <v>11589.341916014057</v>
      </c>
      <c r="M5087" s="54">
        <v>10850.470494746609</v>
      </c>
      <c r="N5087" s="120">
        <v>0.97598115536286112</v>
      </c>
      <c r="O5087" s="123">
        <v>11214.041980491715</v>
      </c>
      <c r="P5087" s="53">
        <v>11690.193708985558</v>
      </c>
      <c r="Q5087" s="54">
        <v>11047.774446004563</v>
      </c>
      <c r="R5087" s="55">
        <v>0.98517327340343519</v>
      </c>
      <c r="S5087" s="121">
        <v>11689.981270290435</v>
      </c>
      <c r="T5087" s="54">
        <v>10944.778667911274</v>
      </c>
      <c r="U5087" s="55">
        <v>0.97598873688462562</v>
      </c>
    </row>
    <row r="5088" spans="1:21" ht="13" x14ac:dyDescent="0.3">
      <c r="A5088" s="44" t="s">
        <v>2232</v>
      </c>
      <c r="B5088" s="44" t="s">
        <v>8594</v>
      </c>
      <c r="C5088" s="98" t="s">
        <v>970</v>
      </c>
      <c r="D5088" s="98" t="s">
        <v>13130</v>
      </c>
      <c r="E5088" s="98" t="s">
        <v>222</v>
      </c>
      <c r="F5088" s="122">
        <v>1.0400686814525157</v>
      </c>
      <c r="G5088" s="122">
        <v>1.0414921382060907</v>
      </c>
      <c r="H5088" s="99">
        <v>4731.666666666667</v>
      </c>
      <c r="I5088" s="53">
        <v>4921.258311072821</v>
      </c>
      <c r="J5088" s="54">
        <v>4650.780438917951</v>
      </c>
      <c r="K5088" s="55">
        <v>0.98290534108868277</v>
      </c>
      <c r="L5088" s="121">
        <v>4927.9936339451524</v>
      </c>
      <c r="M5088" s="54">
        <v>4613.8124072027895</v>
      </c>
      <c r="N5088" s="120">
        <v>0.9750924425226043</v>
      </c>
      <c r="O5088" s="123">
        <v>4779.3505221439391</v>
      </c>
      <c r="P5088" s="53">
        <v>4970.8527957656397</v>
      </c>
      <c r="Q5088" s="54">
        <v>4697.6860999059954</v>
      </c>
      <c r="R5088" s="55">
        <v>0.98291307116739568</v>
      </c>
      <c r="S5088" s="121">
        <v>4977.6559945440868</v>
      </c>
      <c r="T5088" s="54">
        <v>4660.3447760642366</v>
      </c>
      <c r="U5088" s="55">
        <v>0.97510001714075611</v>
      </c>
    </row>
    <row r="5089" spans="1:21" ht="13" x14ac:dyDescent="0.3">
      <c r="A5089" s="44" t="s">
        <v>2231</v>
      </c>
      <c r="B5089" s="44" t="s">
        <v>8593</v>
      </c>
      <c r="C5089" s="98" t="s">
        <v>970</v>
      </c>
      <c r="D5089" s="98" t="s">
        <v>13130</v>
      </c>
      <c r="E5089" s="98" t="s">
        <v>218</v>
      </c>
      <c r="F5089" s="122">
        <v>1.0424603126439309</v>
      </c>
      <c r="G5089" s="122">
        <v>1.0424413686542888</v>
      </c>
      <c r="H5089" s="99">
        <v>4069.9166666666661</v>
      </c>
      <c r="I5089" s="53">
        <v>4242.7266007680782</v>
      </c>
      <c r="J5089" s="54">
        <v>4009.541591859158</v>
      </c>
      <c r="K5089" s="55">
        <v>0.98516552554945647</v>
      </c>
      <c r="L5089" s="121">
        <v>4242.6495003089003</v>
      </c>
      <c r="M5089" s="54">
        <v>3972.1619705638973</v>
      </c>
      <c r="N5089" s="120">
        <v>0.97598115536286112</v>
      </c>
      <c r="O5089" s="123">
        <v>4107.5799610114082</v>
      </c>
      <c r="P5089" s="53">
        <v>4281.9890903658979</v>
      </c>
      <c r="Q5089" s="54">
        <v>4046.6779959559635</v>
      </c>
      <c r="R5089" s="55">
        <v>0.98517327340343519</v>
      </c>
      <c r="S5089" s="121">
        <v>4281.9112764136626</v>
      </c>
      <c r="T5089" s="54">
        <v>4008.9517778001241</v>
      </c>
      <c r="U5089" s="55">
        <v>0.97598873688462562</v>
      </c>
    </row>
    <row r="5090" spans="1:21" ht="13" x14ac:dyDescent="0.3">
      <c r="A5090" s="44" t="s">
        <v>2230</v>
      </c>
      <c r="B5090" s="44" t="s">
        <v>8592</v>
      </c>
      <c r="C5090" s="98" t="s">
        <v>970</v>
      </c>
      <c r="D5090" s="98" t="s">
        <v>13130</v>
      </c>
      <c r="E5090" s="98" t="s">
        <v>218</v>
      </c>
      <c r="F5090" s="122">
        <v>1.0424603126439309</v>
      </c>
      <c r="G5090" s="122">
        <v>1.0424413686542888</v>
      </c>
      <c r="H5090" s="99">
        <v>10844.166666666668</v>
      </c>
      <c r="I5090" s="53">
        <v>11304.613373696229</v>
      </c>
      <c r="J5090" s="54">
        <v>10683.299153312564</v>
      </c>
      <c r="K5090" s="55">
        <v>0.98516552554945636</v>
      </c>
      <c r="L5090" s="121">
        <v>11304.407941915219</v>
      </c>
      <c r="M5090" s="54">
        <v>10583.702312280762</v>
      </c>
      <c r="N5090" s="120">
        <v>0.97598115536286123</v>
      </c>
      <c r="O5090" s="123">
        <v>10939.170261229441</v>
      </c>
      <c r="P5090" s="53">
        <v>11403.650850586435</v>
      </c>
      <c r="Q5090" s="54">
        <v>10776.97817457292</v>
      </c>
      <c r="R5090" s="55">
        <v>0.98517327340343519</v>
      </c>
      <c r="S5090" s="121">
        <v>11403.443619058313</v>
      </c>
      <c r="T5090" s="54">
        <v>10676.506965823182</v>
      </c>
      <c r="U5090" s="55">
        <v>0.97598873688462562</v>
      </c>
    </row>
    <row r="5091" spans="1:21" ht="13" x14ac:dyDescent="0.3">
      <c r="A5091" s="44" t="s">
        <v>2229</v>
      </c>
      <c r="B5091" s="44" t="s">
        <v>8591</v>
      </c>
      <c r="C5091" s="98" t="s">
        <v>970</v>
      </c>
      <c r="D5091" s="98" t="s">
        <v>13130</v>
      </c>
      <c r="E5091" s="98" t="s">
        <v>218</v>
      </c>
      <c r="F5091" s="122">
        <v>1.0424603126439309</v>
      </c>
      <c r="G5091" s="122">
        <v>1.0424413686542888</v>
      </c>
      <c r="H5091" s="99">
        <v>8126.833333333333</v>
      </c>
      <c r="I5091" s="53">
        <v>8471.9012174717864</v>
      </c>
      <c r="J5091" s="54">
        <v>8006.2760318861738</v>
      </c>
      <c r="K5091" s="55">
        <v>0.98516552554945647</v>
      </c>
      <c r="L5091" s="121">
        <v>8471.7472628252963</v>
      </c>
      <c r="M5091" s="54">
        <v>7931.6361861080786</v>
      </c>
      <c r="N5091" s="120">
        <v>0.97598115536286112</v>
      </c>
      <c r="O5091" s="123">
        <v>8191.1558997883549</v>
      </c>
      <c r="P5091" s="53">
        <v>8538.9549402085468</v>
      </c>
      <c r="Q5091" s="54">
        <v>8069.7078707523533</v>
      </c>
      <c r="R5091" s="55">
        <v>0.98517327340343508</v>
      </c>
      <c r="S5091" s="121">
        <v>8538.7997670360255</v>
      </c>
      <c r="T5091" s="54">
        <v>7994.4759002594865</v>
      </c>
      <c r="U5091" s="55">
        <v>0.97598873688462573</v>
      </c>
    </row>
    <row r="5092" spans="1:21" ht="13" x14ac:dyDescent="0.3">
      <c r="A5092" s="44" t="s">
        <v>2228</v>
      </c>
      <c r="B5092" s="44" t="s">
        <v>8590</v>
      </c>
      <c r="C5092" s="98" t="s">
        <v>970</v>
      </c>
      <c r="D5092" s="98" t="s">
        <v>13130</v>
      </c>
      <c r="E5092" s="98" t="s">
        <v>218</v>
      </c>
      <c r="F5092" s="122">
        <v>1.0424603126439309</v>
      </c>
      <c r="G5092" s="122">
        <v>1.0424413686542888</v>
      </c>
      <c r="H5092" s="99">
        <v>5820.9166666666661</v>
      </c>
      <c r="I5092" s="53">
        <v>6068.0746082076012</v>
      </c>
      <c r="J5092" s="54">
        <v>5734.5664270962561</v>
      </c>
      <c r="K5092" s="55">
        <v>0.98516552554945647</v>
      </c>
      <c r="L5092" s="121">
        <v>6067.9643368225597</v>
      </c>
      <c r="M5092" s="54">
        <v>5681.1049736042669</v>
      </c>
      <c r="N5092" s="120">
        <v>0.97598115536286112</v>
      </c>
      <c r="O5092" s="123">
        <v>5874.9157967409619</v>
      </c>
      <c r="P5092" s="53">
        <v>6124.3665582273516</v>
      </c>
      <c r="Q5092" s="54">
        <v>5787.810026444844</v>
      </c>
      <c r="R5092" s="55">
        <v>0.98517327340343519</v>
      </c>
      <c r="S5092" s="121">
        <v>6124.2552638833504</v>
      </c>
      <c r="T5092" s="54">
        <v>5733.8516477647463</v>
      </c>
      <c r="U5092" s="55">
        <v>0.97598873688462573</v>
      </c>
    </row>
    <row r="5093" spans="1:21" ht="13" x14ac:dyDescent="0.3">
      <c r="A5093" s="44" t="s">
        <v>2227</v>
      </c>
      <c r="B5093" s="44" t="s">
        <v>8589</v>
      </c>
      <c r="C5093" s="98" t="s">
        <v>970</v>
      </c>
      <c r="D5093" s="98" t="s">
        <v>13130</v>
      </c>
      <c r="E5093" s="98" t="s">
        <v>218</v>
      </c>
      <c r="F5093" s="122">
        <v>1.0424603126439309</v>
      </c>
      <c r="G5093" s="122">
        <v>1.0424413686542888</v>
      </c>
      <c r="H5093" s="99">
        <v>3606.583333333333</v>
      </c>
      <c r="I5093" s="53">
        <v>3759.7199892430567</v>
      </c>
      <c r="J5093" s="54">
        <v>3553.081565021243</v>
      </c>
      <c r="K5093" s="55">
        <v>0.98516552554945636</v>
      </c>
      <c r="L5093" s="121">
        <v>3759.651666165747</v>
      </c>
      <c r="M5093" s="54">
        <v>3519.9573685791056</v>
      </c>
      <c r="N5093" s="120">
        <v>0.97598115536286123</v>
      </c>
      <c r="O5093" s="123">
        <v>3640.7613616814806</v>
      </c>
      <c r="P5093" s="53">
        <v>3795.3492273604197</v>
      </c>
      <c r="Q5093" s="54">
        <v>3586.7807883684923</v>
      </c>
      <c r="R5093" s="55">
        <v>0.98517327340343519</v>
      </c>
      <c r="S5093" s="121">
        <v>3795.280256814895</v>
      </c>
      <c r="T5093" s="54">
        <v>3553.3420826858583</v>
      </c>
      <c r="U5093" s="55">
        <v>0.97598873688462573</v>
      </c>
    </row>
    <row r="5094" spans="1:21" ht="13" x14ac:dyDescent="0.3">
      <c r="A5094" s="44" t="s">
        <v>2226</v>
      </c>
      <c r="B5094" s="44" t="s">
        <v>8588</v>
      </c>
      <c r="C5094" s="98" t="s">
        <v>1095</v>
      </c>
      <c r="D5094" s="98" t="s">
        <v>13130</v>
      </c>
      <c r="E5094" s="98" t="s">
        <v>217</v>
      </c>
      <c r="F5094" s="122">
        <v>1.0193976266254183</v>
      </c>
      <c r="G5094" s="122">
        <v>1.0303795084131622</v>
      </c>
      <c r="H5094" s="99">
        <v>7036.166666666667</v>
      </c>
      <c r="I5094" s="53">
        <v>7172.6516005408812</v>
      </c>
      <c r="J5094" s="54">
        <v>6778.434630003605</v>
      </c>
      <c r="K5094" s="55">
        <v>0.96337039060145502</v>
      </c>
      <c r="L5094" s="121">
        <v>7249.9219511130786</v>
      </c>
      <c r="M5094" s="54">
        <v>6787.7076015049224</v>
      </c>
      <c r="N5094" s="120">
        <v>0.96468829166045744</v>
      </c>
      <c r="O5094" s="123">
        <v>7101.9495291689745</v>
      </c>
      <c r="P5094" s="53">
        <v>7239.7104944483599</v>
      </c>
      <c r="Q5094" s="54">
        <v>6841.8616994823369</v>
      </c>
      <c r="R5094" s="55">
        <v>0.96337796704715928</v>
      </c>
      <c r="S5094" s="121">
        <v>7317.7032646402167</v>
      </c>
      <c r="T5094" s="54">
        <v>6851.220779325432</v>
      </c>
      <c r="U5094" s="55">
        <v>0.96469578545809787</v>
      </c>
    </row>
    <row r="5095" spans="1:21" ht="13" x14ac:dyDescent="0.3">
      <c r="A5095" s="44" t="s">
        <v>2225</v>
      </c>
      <c r="B5095" s="44" t="s">
        <v>8587</v>
      </c>
      <c r="C5095" s="98" t="s">
        <v>1095</v>
      </c>
      <c r="D5095" s="98" t="s">
        <v>13130</v>
      </c>
      <c r="E5095" s="98" t="s">
        <v>217</v>
      </c>
      <c r="F5095" s="122">
        <v>1.0193976266254183</v>
      </c>
      <c r="G5095" s="122">
        <v>1.0303795084131622</v>
      </c>
      <c r="H5095" s="99">
        <v>9978.1666666666661</v>
      </c>
      <c r="I5095" s="53">
        <v>10171.71941807286</v>
      </c>
      <c r="J5095" s="54">
        <v>9612.6703191530851</v>
      </c>
      <c r="K5095" s="55">
        <v>0.96337039060145513</v>
      </c>
      <c r="L5095" s="121">
        <v>10281.2984648646</v>
      </c>
      <c r="M5095" s="54">
        <v>9625.820555569986</v>
      </c>
      <c r="N5095" s="120">
        <v>0.96468829166045733</v>
      </c>
      <c r="O5095" s="123">
        <v>10056.853810847104</v>
      </c>
      <c r="P5095" s="53">
        <v>10251.932906096332</v>
      </c>
      <c r="Q5095" s="54">
        <v>9688.5513791843605</v>
      </c>
      <c r="R5095" s="55">
        <v>0.96337796704715939</v>
      </c>
      <c r="S5095" s="121">
        <v>10362.376085803675</v>
      </c>
      <c r="T5095" s="54">
        <v>9701.8044862924107</v>
      </c>
      <c r="U5095" s="55">
        <v>0.96469578545809775</v>
      </c>
    </row>
    <row r="5096" spans="1:21" ht="13" x14ac:dyDescent="0.3">
      <c r="A5096" s="44" t="s">
        <v>2224</v>
      </c>
      <c r="B5096" s="44" t="s">
        <v>8586</v>
      </c>
      <c r="C5096" s="98" t="s">
        <v>1095</v>
      </c>
      <c r="D5096" s="98" t="s">
        <v>13130</v>
      </c>
      <c r="E5096" s="98" t="s">
        <v>217</v>
      </c>
      <c r="F5096" s="122">
        <v>1.0193976266254183</v>
      </c>
      <c r="G5096" s="122">
        <v>1.0303795084131622</v>
      </c>
      <c r="H5096" s="99">
        <v>4289.4166666666661</v>
      </c>
      <c r="I5096" s="53">
        <v>4372.6211696075125</v>
      </c>
      <c r="J5096" s="54">
        <v>4132.2970096190575</v>
      </c>
      <c r="K5096" s="55">
        <v>0.96337039060145502</v>
      </c>
      <c r="L5096" s="121">
        <v>4419.727036379224</v>
      </c>
      <c r="M5096" s="54">
        <v>4137.9500363865591</v>
      </c>
      <c r="N5096" s="120">
        <v>0.96468829166045722</v>
      </c>
      <c r="O5096" s="123">
        <v>4325.5235239010699</v>
      </c>
      <c r="P5096" s="53">
        <v>4409.4284141771668</v>
      </c>
      <c r="Q5096" s="54">
        <v>4167.1140588704775</v>
      </c>
      <c r="R5096" s="55">
        <v>0.96337796704715939</v>
      </c>
      <c r="S5096" s="121">
        <v>4456.9308021867537</v>
      </c>
      <c r="T5096" s="54">
        <v>4172.8143134072225</v>
      </c>
      <c r="U5096" s="55">
        <v>0.96469578545809798</v>
      </c>
    </row>
    <row r="5097" spans="1:21" ht="13" x14ac:dyDescent="0.3">
      <c r="A5097" s="44" t="s">
        <v>2223</v>
      </c>
      <c r="B5097" s="44" t="s">
        <v>8585</v>
      </c>
      <c r="C5097" s="98" t="s">
        <v>1095</v>
      </c>
      <c r="D5097" s="98" t="s">
        <v>13130</v>
      </c>
      <c r="E5097" s="98" t="s">
        <v>217</v>
      </c>
      <c r="F5097" s="122">
        <v>1.0193976266254183</v>
      </c>
      <c r="G5097" s="122">
        <v>1.0303795084131622</v>
      </c>
      <c r="H5097" s="99">
        <v>9159.25</v>
      </c>
      <c r="I5097" s="53">
        <v>9336.9177116688625</v>
      </c>
      <c r="J5097" s="54">
        <v>8823.7502501163781</v>
      </c>
      <c r="K5097" s="55">
        <v>0.96337039060145513</v>
      </c>
      <c r="L5097" s="121">
        <v>9437.5035124332553</v>
      </c>
      <c r="M5097" s="54">
        <v>8835.821235391044</v>
      </c>
      <c r="N5097" s="120">
        <v>0.96468829166045733</v>
      </c>
      <c r="O5097" s="123">
        <v>9249.5027710879622</v>
      </c>
      <c r="P5097" s="53">
        <v>9428.9211723122989</v>
      </c>
      <c r="Q5097" s="54">
        <v>8910.7671758077868</v>
      </c>
      <c r="R5097" s="55">
        <v>0.96337796704715928</v>
      </c>
      <c r="S5097" s="121">
        <v>9530.4981183397958</v>
      </c>
      <c r="T5097" s="54">
        <v>8922.9563408515551</v>
      </c>
      <c r="U5097" s="55">
        <v>0.96469578545809798</v>
      </c>
    </row>
    <row r="5098" spans="1:21" ht="13" x14ac:dyDescent="0.3">
      <c r="A5098" s="44" t="s">
        <v>2222</v>
      </c>
      <c r="B5098" s="44" t="s">
        <v>8584</v>
      </c>
      <c r="C5098" s="98" t="s">
        <v>1095</v>
      </c>
      <c r="D5098" s="98" t="s">
        <v>13130</v>
      </c>
      <c r="E5098" s="98" t="s">
        <v>217</v>
      </c>
      <c r="F5098" s="122">
        <v>1.0193976266254183</v>
      </c>
      <c r="G5098" s="122">
        <v>1.0303795084131622</v>
      </c>
      <c r="H5098" s="99">
        <v>9721.8333333333321</v>
      </c>
      <c r="I5098" s="53">
        <v>9910.4138264478788</v>
      </c>
      <c r="J5098" s="54">
        <v>9365.7263756955781</v>
      </c>
      <c r="K5098" s="55">
        <v>0.96337039060145502</v>
      </c>
      <c r="L5098" s="121">
        <v>10017.177850874692</v>
      </c>
      <c r="M5098" s="54">
        <v>9378.5387901410213</v>
      </c>
      <c r="N5098" s="120">
        <v>0.96468829166045733</v>
      </c>
      <c r="O5098" s="123">
        <v>9809.2090380520349</v>
      </c>
      <c r="P5098" s="53">
        <v>9999.4844124628471</v>
      </c>
      <c r="Q5098" s="54">
        <v>9449.9758614191906</v>
      </c>
      <c r="R5098" s="55">
        <v>0.96337796704715928</v>
      </c>
      <c r="S5098" s="121">
        <v>10107.207986550004</v>
      </c>
      <c r="T5098" s="54">
        <v>9462.9026176862808</v>
      </c>
      <c r="U5098" s="55">
        <v>0.96469578545809787</v>
      </c>
    </row>
    <row r="5099" spans="1:21" ht="13" x14ac:dyDescent="0.3">
      <c r="A5099" s="44" t="s">
        <v>2221</v>
      </c>
      <c r="B5099" s="44" t="s">
        <v>8583</v>
      </c>
      <c r="C5099" s="98" t="s">
        <v>1095</v>
      </c>
      <c r="D5099" s="98" t="s">
        <v>13130</v>
      </c>
      <c r="E5099" s="98" t="s">
        <v>217</v>
      </c>
      <c r="F5099" s="122">
        <v>1.0193976266254183</v>
      </c>
      <c r="G5099" s="122">
        <v>1.0303795084131622</v>
      </c>
      <c r="H5099" s="99">
        <v>5708.666666666667</v>
      </c>
      <c r="I5099" s="53">
        <v>5819.401251195638</v>
      </c>
      <c r="J5099" s="54">
        <v>5499.5604364801729</v>
      </c>
      <c r="K5099" s="55">
        <v>0.96337039060145502</v>
      </c>
      <c r="L5099" s="121">
        <v>5882.0931536946055</v>
      </c>
      <c r="M5099" s="54">
        <v>5507.0838943256649</v>
      </c>
      <c r="N5099" s="120">
        <v>0.96468829166045744</v>
      </c>
      <c r="O5099" s="123">
        <v>5763.3607207758023</v>
      </c>
      <c r="P5099" s="53">
        <v>5875.1562401450128</v>
      </c>
      <c r="Q5099" s="54">
        <v>5552.2947345404427</v>
      </c>
      <c r="R5099" s="55">
        <v>0.96337796704715928</v>
      </c>
      <c r="S5099" s="121">
        <v>5938.4487862806991</v>
      </c>
      <c r="T5099" s="54">
        <v>5559.8897974071615</v>
      </c>
      <c r="U5099" s="55">
        <v>0.96469578545809787</v>
      </c>
    </row>
    <row r="5100" spans="1:21" ht="13" x14ac:dyDescent="0.3">
      <c r="A5100" s="44" t="s">
        <v>2220</v>
      </c>
      <c r="B5100" s="44" t="s">
        <v>8582</v>
      </c>
      <c r="C5100" s="98" t="s">
        <v>1095</v>
      </c>
      <c r="D5100" s="98" t="s">
        <v>13130</v>
      </c>
      <c r="E5100" s="98" t="s">
        <v>217</v>
      </c>
      <c r="F5100" s="122">
        <v>1.0193976266254183</v>
      </c>
      <c r="G5100" s="122">
        <v>1.0303795084131622</v>
      </c>
      <c r="H5100" s="99">
        <v>8919.5</v>
      </c>
      <c r="I5100" s="53">
        <v>9092.517130685419</v>
      </c>
      <c r="J5100" s="54">
        <v>8592.7821989696786</v>
      </c>
      <c r="K5100" s="55">
        <v>0.96337039060145513</v>
      </c>
      <c r="L5100" s="121">
        <v>9190.4700252912007</v>
      </c>
      <c r="M5100" s="54">
        <v>8604.5372174654494</v>
      </c>
      <c r="N5100" s="120">
        <v>0.96468829166045733</v>
      </c>
      <c r="O5100" s="123">
        <v>9009.7504605805589</v>
      </c>
      <c r="P5100" s="53">
        <v>9184.5182360030922</v>
      </c>
      <c r="Q5100" s="54">
        <v>8679.7950823163064</v>
      </c>
      <c r="R5100" s="55">
        <v>0.96337796704715939</v>
      </c>
      <c r="S5100" s="121">
        <v>9283.4622504982581</v>
      </c>
      <c r="T5100" s="54">
        <v>8691.6682973512216</v>
      </c>
      <c r="U5100" s="55">
        <v>0.96469578545809787</v>
      </c>
    </row>
    <row r="5101" spans="1:21" ht="13" x14ac:dyDescent="0.3">
      <c r="A5101" s="44" t="s">
        <v>2219</v>
      </c>
      <c r="B5101" s="44" t="s">
        <v>8580</v>
      </c>
      <c r="C5101" s="98" t="s">
        <v>1095</v>
      </c>
      <c r="D5101" s="98" t="s">
        <v>13130</v>
      </c>
      <c r="E5101" s="98" t="s">
        <v>217</v>
      </c>
      <c r="F5101" s="122">
        <v>1.0193976266254183</v>
      </c>
      <c r="G5101" s="122">
        <v>1.0303795084131622</v>
      </c>
      <c r="H5101" s="99">
        <v>10284</v>
      </c>
      <c r="I5101" s="53">
        <v>10483.485192215801</v>
      </c>
      <c r="J5101" s="54">
        <v>9907.3010969453644</v>
      </c>
      <c r="K5101" s="55">
        <v>0.96337039060145513</v>
      </c>
      <c r="L5101" s="121">
        <v>10596.422864520961</v>
      </c>
      <c r="M5101" s="54">
        <v>9920.8543914361435</v>
      </c>
      <c r="N5101" s="120">
        <v>0.96468829166045733</v>
      </c>
      <c r="O5101" s="123">
        <v>10381.516724525798</v>
      </c>
      <c r="P5101" s="53">
        <v>10582.893509753685</v>
      </c>
      <c r="Q5101" s="54">
        <v>10001.324476939746</v>
      </c>
      <c r="R5101" s="55">
        <v>0.96337796704715917</v>
      </c>
      <c r="S5101" s="121">
        <v>10696.902099199913</v>
      </c>
      <c r="T5101" s="54">
        <v>10015.005430812793</v>
      </c>
      <c r="U5101" s="55">
        <v>0.96469578545809775</v>
      </c>
    </row>
    <row r="5102" spans="1:21" ht="13" x14ac:dyDescent="0.3">
      <c r="A5102" s="44" t="s">
        <v>2218</v>
      </c>
      <c r="B5102" s="44" t="s">
        <v>8548</v>
      </c>
      <c r="C5102" s="98" t="s">
        <v>1095</v>
      </c>
      <c r="D5102" s="98" t="s">
        <v>13130</v>
      </c>
      <c r="E5102" s="98" t="s">
        <v>217</v>
      </c>
      <c r="F5102" s="122">
        <v>1.0193976266254183</v>
      </c>
      <c r="G5102" s="122">
        <v>1.0303795084131622</v>
      </c>
      <c r="H5102" s="99">
        <v>3129.6666666666665</v>
      </c>
      <c r="I5102" s="53">
        <v>3190.3747721286841</v>
      </c>
      <c r="J5102" s="54">
        <v>3015.0281991190204</v>
      </c>
      <c r="K5102" s="55">
        <v>0.96337039060145513</v>
      </c>
      <c r="L5102" s="121">
        <v>3224.7444014970597</v>
      </c>
      <c r="M5102" s="54">
        <v>3019.1527901333448</v>
      </c>
      <c r="N5102" s="120">
        <v>0.96468829166045744</v>
      </c>
      <c r="O5102" s="123">
        <v>3158.8729411218069</v>
      </c>
      <c r="P5102" s="53">
        <v>3220.147578990825</v>
      </c>
      <c r="Q5102" s="54">
        <v>3043.1885921782073</v>
      </c>
      <c r="R5102" s="55">
        <v>0.96337796704715928</v>
      </c>
      <c r="S5102" s="121">
        <v>3254.837948212727</v>
      </c>
      <c r="T5102" s="54">
        <v>3047.3514130978328</v>
      </c>
      <c r="U5102" s="55">
        <v>0.96469578545809775</v>
      </c>
    </row>
    <row r="5103" spans="1:21" ht="13" x14ac:dyDescent="0.3">
      <c r="A5103" s="44" t="s">
        <v>2217</v>
      </c>
      <c r="B5103" s="44" t="s">
        <v>13440</v>
      </c>
      <c r="C5103" s="98" t="s">
        <v>1095</v>
      </c>
      <c r="D5103" s="98" t="s">
        <v>13130</v>
      </c>
      <c r="E5103" s="98" t="s">
        <v>217</v>
      </c>
      <c r="F5103" s="122">
        <v>1.0193976266254183</v>
      </c>
      <c r="G5103" s="122">
        <v>1.0303795084131622</v>
      </c>
      <c r="H5103" s="99">
        <v>21992.083333333336</v>
      </c>
      <c r="I5103" s="53">
        <v>22418.67755454842</v>
      </c>
      <c r="J5103" s="54">
        <v>21186.521910973086</v>
      </c>
      <c r="K5103" s="55">
        <v>0.96337039060145513</v>
      </c>
      <c r="L5103" s="121">
        <v>22660.192013981301</v>
      </c>
      <c r="M5103" s="54">
        <v>21215.505300887755</v>
      </c>
      <c r="N5103" s="120">
        <v>0.96468829166045744</v>
      </c>
      <c r="O5103" s="123">
        <v>22198.16023651119</v>
      </c>
      <c r="P5103" s="53">
        <v>22628.751860550241</v>
      </c>
      <c r="Q5103" s="54">
        <v>21385.218480837237</v>
      </c>
      <c r="R5103" s="55">
        <v>0.96337796704715917</v>
      </c>
      <c r="S5103" s="121">
        <v>22872.529432173003</v>
      </c>
      <c r="T5103" s="54">
        <v>21414.471625085876</v>
      </c>
      <c r="U5103" s="55">
        <v>0.96469578545809775</v>
      </c>
    </row>
    <row r="5104" spans="1:21" ht="13" x14ac:dyDescent="0.3">
      <c r="A5104" s="44" t="s">
        <v>2216</v>
      </c>
      <c r="B5104" s="44" t="s">
        <v>8579</v>
      </c>
      <c r="C5104" s="98" t="s">
        <v>1095</v>
      </c>
      <c r="D5104" s="98" t="s">
        <v>13130</v>
      </c>
      <c r="E5104" s="98" t="s">
        <v>217</v>
      </c>
      <c r="F5104" s="122">
        <v>1.0193976266254183</v>
      </c>
      <c r="G5104" s="122">
        <v>1.0303795084131622</v>
      </c>
      <c r="H5104" s="99">
        <v>6900.6666666666661</v>
      </c>
      <c r="I5104" s="53">
        <v>7034.5232221331362</v>
      </c>
      <c r="J5104" s="54">
        <v>6647.8979420771075</v>
      </c>
      <c r="K5104" s="55">
        <v>0.96337039060145513</v>
      </c>
      <c r="L5104" s="121">
        <v>7110.3055277230942</v>
      </c>
      <c r="M5104" s="54">
        <v>6656.9923379849288</v>
      </c>
      <c r="N5104" s="120">
        <v>0.96468829166045733</v>
      </c>
      <c r="O5104" s="123">
        <v>6965.2559664798173</v>
      </c>
      <c r="P5104" s="53">
        <v>7100.3654010680602</v>
      </c>
      <c r="Q5104" s="54">
        <v>6710.174132950423</v>
      </c>
      <c r="R5104" s="55">
        <v>0.96337796704715928</v>
      </c>
      <c r="S5104" s="121">
        <v>7176.8570187133191</v>
      </c>
      <c r="T5104" s="54">
        <v>6719.3530754999501</v>
      </c>
      <c r="U5104" s="55">
        <v>0.96469578545809787</v>
      </c>
    </row>
    <row r="5105" spans="1:21" ht="13" x14ac:dyDescent="0.3">
      <c r="A5105" s="44" t="s">
        <v>2215</v>
      </c>
      <c r="B5105" s="44" t="s">
        <v>8455</v>
      </c>
      <c r="C5105" s="98" t="s">
        <v>1095</v>
      </c>
      <c r="D5105" s="98" t="s">
        <v>13130</v>
      </c>
      <c r="E5105" s="98" t="s">
        <v>217</v>
      </c>
      <c r="F5105" s="122">
        <v>1.0193976266254183</v>
      </c>
      <c r="G5105" s="122">
        <v>1.0303795084131622</v>
      </c>
      <c r="H5105" s="99">
        <v>10092.583333333332</v>
      </c>
      <c r="I5105" s="53">
        <v>10288.355496519252</v>
      </c>
      <c r="J5105" s="54">
        <v>9722.895948011068</v>
      </c>
      <c r="K5105" s="55">
        <v>0.96337039060145513</v>
      </c>
      <c r="L5105" s="121">
        <v>10399.191053618872</v>
      </c>
      <c r="M5105" s="54">
        <v>9736.1969742741348</v>
      </c>
      <c r="N5105" s="120">
        <v>0.96468829166045722</v>
      </c>
      <c r="O5105" s="123">
        <v>10199.645184807236</v>
      </c>
      <c r="P5105" s="53">
        <v>10397.494093813872</v>
      </c>
      <c r="Q5105" s="54">
        <v>9826.1134427419402</v>
      </c>
      <c r="R5105" s="55">
        <v>0.96337796704715917</v>
      </c>
      <c r="S5105" s="121">
        <v>10509.505391510356</v>
      </c>
      <c r="T5105" s="54">
        <v>9839.5547229515214</v>
      </c>
      <c r="U5105" s="55">
        <v>0.96469578545809787</v>
      </c>
    </row>
    <row r="5106" spans="1:21" ht="13" x14ac:dyDescent="0.3">
      <c r="A5106" s="44" t="s">
        <v>2214</v>
      </c>
      <c r="B5106" s="44" t="s">
        <v>8578</v>
      </c>
      <c r="C5106" s="98" t="s">
        <v>1095</v>
      </c>
      <c r="D5106" s="98" t="s">
        <v>13130</v>
      </c>
      <c r="E5106" s="98" t="s">
        <v>217</v>
      </c>
      <c r="F5106" s="122">
        <v>1.0193976266254183</v>
      </c>
      <c r="G5106" s="122">
        <v>1.0303795084131622</v>
      </c>
      <c r="H5106" s="99">
        <v>4226</v>
      </c>
      <c r="I5106" s="53">
        <v>4307.9743701190182</v>
      </c>
      <c r="J5106" s="54">
        <v>4071.2032706817495</v>
      </c>
      <c r="K5106" s="55">
        <v>0.96337039060145513</v>
      </c>
      <c r="L5106" s="121">
        <v>4354.3838025540235</v>
      </c>
      <c r="M5106" s="54">
        <v>4076.7727205570932</v>
      </c>
      <c r="N5106" s="120">
        <v>0.96468829166045744</v>
      </c>
      <c r="O5106" s="123">
        <v>4264.80883380052</v>
      </c>
      <c r="P5106" s="53">
        <v>4347.5360031873679</v>
      </c>
      <c r="Q5106" s="54">
        <v>4108.6228641515108</v>
      </c>
      <c r="R5106" s="55">
        <v>0.96337796704715917</v>
      </c>
      <c r="S5106" s="121">
        <v>4394.3716296474913</v>
      </c>
      <c r="T5106" s="54">
        <v>4114.2431077518268</v>
      </c>
      <c r="U5106" s="55">
        <v>0.96469578545809775</v>
      </c>
    </row>
    <row r="5107" spans="1:21" ht="13" x14ac:dyDescent="0.3">
      <c r="A5107" s="44" t="s">
        <v>2213</v>
      </c>
      <c r="B5107" s="44" t="s">
        <v>8577</v>
      </c>
      <c r="C5107" s="98" t="s">
        <v>1095</v>
      </c>
      <c r="D5107" s="98" t="s">
        <v>13130</v>
      </c>
      <c r="E5107" s="98" t="s">
        <v>217</v>
      </c>
      <c r="F5107" s="122">
        <v>1.0193976266254183</v>
      </c>
      <c r="G5107" s="122">
        <v>1.0303795084131622</v>
      </c>
      <c r="H5107" s="99">
        <v>15048.333333333334</v>
      </c>
      <c r="I5107" s="53">
        <v>15340.235284668172</v>
      </c>
      <c r="J5107" s="54">
        <v>14497.118761234231</v>
      </c>
      <c r="K5107" s="55">
        <v>0.96337039060145513</v>
      </c>
      <c r="L5107" s="121">
        <v>15505.494302437402</v>
      </c>
      <c r="M5107" s="54">
        <v>14516.95097567045</v>
      </c>
      <c r="N5107" s="120">
        <v>0.96468829166045733</v>
      </c>
      <c r="O5107" s="123">
        <v>15190.872057073691</v>
      </c>
      <c r="P5107" s="53">
        <v>15485.538921351308</v>
      </c>
      <c r="Q5107" s="54">
        <v>14634.551440017152</v>
      </c>
      <c r="R5107" s="55">
        <v>0.96337796704715939</v>
      </c>
      <c r="S5107" s="121">
        <v>15652.363282534832</v>
      </c>
      <c r="T5107" s="54">
        <v>14654.570250892175</v>
      </c>
      <c r="U5107" s="55">
        <v>0.96469578545809787</v>
      </c>
    </row>
    <row r="5108" spans="1:21" ht="13" x14ac:dyDescent="0.3">
      <c r="A5108" s="44" t="s">
        <v>2212</v>
      </c>
      <c r="B5108" s="44" t="s">
        <v>8576</v>
      </c>
      <c r="C5108" s="98" t="s">
        <v>1095</v>
      </c>
      <c r="D5108" s="98" t="s">
        <v>13130</v>
      </c>
      <c r="E5108" s="98" t="s">
        <v>217</v>
      </c>
      <c r="F5108" s="122">
        <v>1.0193976266254183</v>
      </c>
      <c r="G5108" s="122">
        <v>1.0303795084131622</v>
      </c>
      <c r="H5108" s="99">
        <v>7968.8333333333339</v>
      </c>
      <c r="I5108" s="53">
        <v>8123.4097869735215</v>
      </c>
      <c r="J5108" s="54">
        <v>7676.9380809712293</v>
      </c>
      <c r="K5108" s="55">
        <v>0.96337039060145513</v>
      </c>
      <c r="L5108" s="121">
        <v>8210.9225726264212</v>
      </c>
      <c r="M5108" s="54">
        <v>7687.4402148602421</v>
      </c>
      <c r="N5108" s="120">
        <v>0.96468829166045744</v>
      </c>
      <c r="O5108" s="123">
        <v>8041.0675069331974</v>
      </c>
      <c r="P5108" s="53">
        <v>8197.0451321024702</v>
      </c>
      <c r="Q5108" s="54">
        <v>7746.5872677182724</v>
      </c>
      <c r="R5108" s="55">
        <v>0.96337796704715917</v>
      </c>
      <c r="S5108" s="121">
        <v>8285.35118491088</v>
      </c>
      <c r="T5108" s="54">
        <v>7757.1839345225098</v>
      </c>
      <c r="U5108" s="55">
        <v>0.96469578545809787</v>
      </c>
    </row>
    <row r="5109" spans="1:21" ht="13" x14ac:dyDescent="0.3">
      <c r="A5109" s="44" t="s">
        <v>2211</v>
      </c>
      <c r="B5109" s="44" t="s">
        <v>8575</v>
      </c>
      <c r="C5109" s="98" t="s">
        <v>1095</v>
      </c>
      <c r="D5109" s="98" t="s">
        <v>13130</v>
      </c>
      <c r="E5109" s="98" t="s">
        <v>217</v>
      </c>
      <c r="F5109" s="122">
        <v>1.0193976266254183</v>
      </c>
      <c r="G5109" s="122">
        <v>1.0303795084131622</v>
      </c>
      <c r="H5109" s="99">
        <v>2495</v>
      </c>
      <c r="I5109" s="53">
        <v>2543.3970784304188</v>
      </c>
      <c r="J5109" s="54">
        <v>2403.6091245506304</v>
      </c>
      <c r="K5109" s="55">
        <v>0.96337039060145513</v>
      </c>
      <c r="L5109" s="121">
        <v>2570.7968734908395</v>
      </c>
      <c r="M5109" s="54">
        <v>2406.897287692841</v>
      </c>
      <c r="N5109" s="120">
        <v>0.96468829166045733</v>
      </c>
      <c r="O5109" s="123">
        <v>2520.4201815744964</v>
      </c>
      <c r="P5109" s="53">
        <v>2569.3103511958475</v>
      </c>
      <c r="Q5109" s="54">
        <v>2428.1172706298703</v>
      </c>
      <c r="R5109" s="55">
        <v>0.96337796704715928</v>
      </c>
      <c r="S5109" s="121">
        <v>2596.9893076853427</v>
      </c>
      <c r="T5109" s="54">
        <v>2431.4387267484503</v>
      </c>
      <c r="U5109" s="55">
        <v>0.96469578545809787</v>
      </c>
    </row>
    <row r="5110" spans="1:21" ht="13" x14ac:dyDescent="0.3">
      <c r="A5110" s="44" t="s">
        <v>2210</v>
      </c>
      <c r="B5110" s="44" t="s">
        <v>8574</v>
      </c>
      <c r="C5110" s="98" t="s">
        <v>1095</v>
      </c>
      <c r="D5110" s="98" t="s">
        <v>13130</v>
      </c>
      <c r="E5110" s="98" t="s">
        <v>217</v>
      </c>
      <c r="F5110" s="122">
        <v>1.0193976266254183</v>
      </c>
      <c r="G5110" s="122">
        <v>1.0303795084131622</v>
      </c>
      <c r="H5110" s="99">
        <v>5631.4166666666661</v>
      </c>
      <c r="I5110" s="53">
        <v>5740.6527845388237</v>
      </c>
      <c r="J5110" s="54">
        <v>5425.1400738062102</v>
      </c>
      <c r="K5110" s="55">
        <v>0.96337039060145513</v>
      </c>
      <c r="L5110" s="121">
        <v>5802.4963366696875</v>
      </c>
      <c r="M5110" s="54">
        <v>5432.5617237948927</v>
      </c>
      <c r="N5110" s="120">
        <v>0.96468829166045722</v>
      </c>
      <c r="O5110" s="123">
        <v>5676.7762537302197</v>
      </c>
      <c r="P5110" s="53">
        <v>5786.892239936119</v>
      </c>
      <c r="Q5110" s="54">
        <v>5468.8811667002074</v>
      </c>
      <c r="R5110" s="55">
        <v>0.96337796704715917</v>
      </c>
      <c r="S5110" s="121">
        <v>5849.2339256900559</v>
      </c>
      <c r="T5110" s="54">
        <v>5476.3621269621517</v>
      </c>
      <c r="U5110" s="55">
        <v>0.96469578545809775</v>
      </c>
    </row>
    <row r="5111" spans="1:21" ht="13" x14ac:dyDescent="0.3">
      <c r="A5111" s="44" t="s">
        <v>2209</v>
      </c>
      <c r="B5111" s="44" t="s">
        <v>13441</v>
      </c>
      <c r="C5111" s="98" t="s">
        <v>1095</v>
      </c>
      <c r="D5111" s="98" t="s">
        <v>13130</v>
      </c>
      <c r="E5111" s="98" t="s">
        <v>217</v>
      </c>
      <c r="F5111" s="122">
        <v>1.0193976266254183</v>
      </c>
      <c r="G5111" s="122">
        <v>1.0303795084131622</v>
      </c>
      <c r="H5111" s="99">
        <v>8525.0000000000018</v>
      </c>
      <c r="I5111" s="53">
        <v>8690.3647669816928</v>
      </c>
      <c r="J5111" s="54">
        <v>8212.7325798774054</v>
      </c>
      <c r="K5111" s="55">
        <v>0.96337039060145502</v>
      </c>
      <c r="L5111" s="121">
        <v>8783.9853092222093</v>
      </c>
      <c r="M5111" s="54">
        <v>8223.9676864053999</v>
      </c>
      <c r="N5111" s="120">
        <v>0.96468829166045722</v>
      </c>
      <c r="O5111" s="123">
        <v>8601.8303229103003</v>
      </c>
      <c r="P5111" s="53">
        <v>8768.6854158093156</v>
      </c>
      <c r="Q5111" s="54">
        <v>8286.8138093699345</v>
      </c>
      <c r="R5111" s="55">
        <v>0.96337796704715928</v>
      </c>
      <c r="S5111" s="121">
        <v>8863.1496995737471</v>
      </c>
      <c r="T5111" s="54">
        <v>8298.1494597372348</v>
      </c>
      <c r="U5111" s="55">
        <v>0.96469578545809775</v>
      </c>
    </row>
    <row r="5112" spans="1:21" ht="13" x14ac:dyDescent="0.3">
      <c r="A5112" s="44" t="s">
        <v>2208</v>
      </c>
      <c r="B5112" s="44" t="s">
        <v>8573</v>
      </c>
      <c r="C5112" s="98" t="s">
        <v>1095</v>
      </c>
      <c r="D5112" s="98" t="s">
        <v>13130</v>
      </c>
      <c r="E5112" s="98" t="s">
        <v>217</v>
      </c>
      <c r="F5112" s="122">
        <v>1.0193976266254183</v>
      </c>
      <c r="G5112" s="122">
        <v>1.0303795084131622</v>
      </c>
      <c r="H5112" s="99">
        <v>5603.5</v>
      </c>
      <c r="I5112" s="53">
        <v>5712.1946007955312</v>
      </c>
      <c r="J5112" s="54">
        <v>5398.2459837352535</v>
      </c>
      <c r="K5112" s="55">
        <v>0.96337039060145513</v>
      </c>
      <c r="L5112" s="121">
        <v>5773.7315753931543</v>
      </c>
      <c r="M5112" s="54">
        <v>5405.6308423193732</v>
      </c>
      <c r="N5112" s="120">
        <v>0.96468829166045744</v>
      </c>
      <c r="O5112" s="123">
        <v>5648.5134116755489</v>
      </c>
      <c r="P5112" s="53">
        <v>5758.081165823899</v>
      </c>
      <c r="Q5112" s="54">
        <v>5441.6533673786043</v>
      </c>
      <c r="R5112" s="55">
        <v>0.96337796704715928</v>
      </c>
      <c r="S5112" s="121">
        <v>5820.1124723874054</v>
      </c>
      <c r="T5112" s="54">
        <v>5449.0970823469434</v>
      </c>
      <c r="U5112" s="55">
        <v>0.96469578545809775</v>
      </c>
    </row>
    <row r="5113" spans="1:21" ht="13" x14ac:dyDescent="0.3">
      <c r="A5113" s="44" t="s">
        <v>2207</v>
      </c>
      <c r="B5113" s="44" t="s">
        <v>8572</v>
      </c>
      <c r="C5113" s="98" t="s">
        <v>1095</v>
      </c>
      <c r="D5113" s="98" t="s">
        <v>13130</v>
      </c>
      <c r="E5113" s="98" t="s">
        <v>217</v>
      </c>
      <c r="F5113" s="122">
        <v>1.0193976266254183</v>
      </c>
      <c r="G5113" s="122">
        <v>1.0303795084131622</v>
      </c>
      <c r="H5113" s="99">
        <v>4972.5</v>
      </c>
      <c r="I5113" s="53">
        <v>5068.9546983948931</v>
      </c>
      <c r="J5113" s="54">
        <v>4790.359267265736</v>
      </c>
      <c r="K5113" s="55">
        <v>0.96337039060145524</v>
      </c>
      <c r="L5113" s="121">
        <v>5123.5621055844485</v>
      </c>
      <c r="M5113" s="54">
        <v>4796.9125302816237</v>
      </c>
      <c r="N5113" s="120">
        <v>0.96468829166045722</v>
      </c>
      <c r="O5113" s="123">
        <v>5016.6721328084132</v>
      </c>
      <c r="P5113" s="53">
        <v>5113.9836657427713</v>
      </c>
      <c r="Q5113" s="54">
        <v>4832.9514006471054</v>
      </c>
      <c r="R5113" s="55">
        <v>0.96337796704715917</v>
      </c>
      <c r="S5113" s="121">
        <v>5169.0761660731423</v>
      </c>
      <c r="T5113" s="54">
        <v>4839.5624635453623</v>
      </c>
      <c r="U5113" s="55">
        <v>0.96469578545809764</v>
      </c>
    </row>
    <row r="5114" spans="1:21" ht="13" x14ac:dyDescent="0.3">
      <c r="A5114" s="44" t="s">
        <v>2206</v>
      </c>
      <c r="B5114" s="44" t="s">
        <v>8571</v>
      </c>
      <c r="C5114" s="98" t="s">
        <v>1095</v>
      </c>
      <c r="D5114" s="98" t="s">
        <v>13130</v>
      </c>
      <c r="E5114" s="98" t="s">
        <v>217</v>
      </c>
      <c r="F5114" s="122">
        <v>1.0193976266254183</v>
      </c>
      <c r="G5114" s="122">
        <v>1.0303795084131622</v>
      </c>
      <c r="H5114" s="99">
        <v>6177.9166666666661</v>
      </c>
      <c r="I5114" s="53">
        <v>6297.7535874896148</v>
      </c>
      <c r="J5114" s="54">
        <v>5951.6219922699056</v>
      </c>
      <c r="K5114" s="55">
        <v>0.96337039060145513</v>
      </c>
      <c r="L5114" s="121">
        <v>6365.5987380174811</v>
      </c>
      <c r="M5114" s="54">
        <v>5959.7638751873337</v>
      </c>
      <c r="N5114" s="120">
        <v>0.96468829166045744</v>
      </c>
      <c r="O5114" s="123">
        <v>6231.5028297431318</v>
      </c>
      <c r="P5114" s="53">
        <v>6352.3791949497272</v>
      </c>
      <c r="Q5114" s="54">
        <v>6003.292527766559</v>
      </c>
      <c r="R5114" s="55">
        <v>0.96337796704715939</v>
      </c>
      <c r="S5114" s="121">
        <v>6420.8128223859567</v>
      </c>
      <c r="T5114" s="54">
        <v>6011.504516923409</v>
      </c>
      <c r="U5114" s="55">
        <v>0.96469578545809775</v>
      </c>
    </row>
    <row r="5115" spans="1:21" ht="13" x14ac:dyDescent="0.3">
      <c r="A5115" s="44" t="s">
        <v>2205</v>
      </c>
      <c r="B5115" s="44" t="s">
        <v>8570</v>
      </c>
      <c r="C5115" s="98" t="s">
        <v>1095</v>
      </c>
      <c r="D5115" s="98" t="s">
        <v>13130</v>
      </c>
      <c r="E5115" s="98" t="s">
        <v>217</v>
      </c>
      <c r="F5115" s="122">
        <v>1.0193976266254183</v>
      </c>
      <c r="G5115" s="122">
        <v>1.0303795084131622</v>
      </c>
      <c r="H5115" s="99">
        <v>5000.333333333333</v>
      </c>
      <c r="I5115" s="53">
        <v>5097.3279323359666</v>
      </c>
      <c r="J5115" s="54">
        <v>4817.1730764708091</v>
      </c>
      <c r="K5115" s="55">
        <v>0.96337039060145513</v>
      </c>
      <c r="L5115" s="121">
        <v>5152.241001901948</v>
      </c>
      <c r="M5115" s="54">
        <v>4823.7630210661728</v>
      </c>
      <c r="N5115" s="120">
        <v>0.96468829166045722</v>
      </c>
      <c r="O5115" s="123">
        <v>5048.7532580234993</v>
      </c>
      <c r="P5115" s="53">
        <v>5146.6870886465031</v>
      </c>
      <c r="Q5115" s="54">
        <v>4863.8576498374005</v>
      </c>
      <c r="R5115" s="55">
        <v>0.96337796704715928</v>
      </c>
      <c r="S5115" s="121">
        <v>5202.1319001016045</v>
      </c>
      <c r="T5115" s="54">
        <v>4870.5109898331102</v>
      </c>
      <c r="U5115" s="55">
        <v>0.96469578545809787</v>
      </c>
    </row>
    <row r="5116" spans="1:21" ht="13" x14ac:dyDescent="0.3">
      <c r="A5116" s="44" t="s">
        <v>2204</v>
      </c>
      <c r="B5116" s="44" t="s">
        <v>8569</v>
      </c>
      <c r="C5116" s="98" t="s">
        <v>1095</v>
      </c>
      <c r="D5116" s="98" t="s">
        <v>13130</v>
      </c>
      <c r="E5116" s="98" t="s">
        <v>217</v>
      </c>
      <c r="F5116" s="122">
        <v>1.0193976266254183</v>
      </c>
      <c r="G5116" s="122">
        <v>1.0303795084131622</v>
      </c>
      <c r="H5116" s="99">
        <v>3628.1666666666665</v>
      </c>
      <c r="I5116" s="53">
        <v>3698.5444890014551</v>
      </c>
      <c r="J5116" s="54">
        <v>3495.268338833846</v>
      </c>
      <c r="K5116" s="55">
        <v>0.96337039060145513</v>
      </c>
      <c r="L5116" s="121">
        <v>3738.3885864410208</v>
      </c>
      <c r="M5116" s="54">
        <v>3500.0499035260823</v>
      </c>
      <c r="N5116" s="120">
        <v>0.96468829166045733</v>
      </c>
      <c r="O5116" s="123">
        <v>3657.5174747176361</v>
      </c>
      <c r="P5116" s="53">
        <v>3728.4646330681517</v>
      </c>
      <c r="Q5116" s="54">
        <v>3523.5717492329359</v>
      </c>
      <c r="R5116" s="55">
        <v>0.96337796704715928</v>
      </c>
      <c r="S5116" s="121">
        <v>3768.6310576121082</v>
      </c>
      <c r="T5116" s="54">
        <v>3528.3916930994483</v>
      </c>
      <c r="U5116" s="55">
        <v>0.96469578545809775</v>
      </c>
    </row>
    <row r="5117" spans="1:21" ht="13" x14ac:dyDescent="0.3">
      <c r="A5117" s="44" t="s">
        <v>2203</v>
      </c>
      <c r="B5117" s="44" t="s">
        <v>8568</v>
      </c>
      <c r="C5117" s="98" t="s">
        <v>1095</v>
      </c>
      <c r="D5117" s="98" t="s">
        <v>13130</v>
      </c>
      <c r="E5117" s="98" t="s">
        <v>217</v>
      </c>
      <c r="F5117" s="122">
        <v>1.0193976266254183</v>
      </c>
      <c r="G5117" s="122">
        <v>1.0303795084131622</v>
      </c>
      <c r="H5117" s="99">
        <v>2236.333333333333</v>
      </c>
      <c r="I5117" s="53">
        <v>2279.7128923433102</v>
      </c>
      <c r="J5117" s="54">
        <v>2154.4173168483871</v>
      </c>
      <c r="K5117" s="55">
        <v>0.96337039060145513</v>
      </c>
      <c r="L5117" s="121">
        <v>2304.272040647968</v>
      </c>
      <c r="M5117" s="54">
        <v>2157.364582916669</v>
      </c>
      <c r="N5117" s="120">
        <v>0.96468829166045722</v>
      </c>
      <c r="O5117" s="123">
        <v>2255.1275462797685</v>
      </c>
      <c r="P5117" s="53">
        <v>2298.8716684151991</v>
      </c>
      <c r="Q5117" s="54">
        <v>2172.5401909670518</v>
      </c>
      <c r="R5117" s="55">
        <v>0.96337796704715917</v>
      </c>
      <c r="S5117" s="121">
        <v>2323.6372125447283</v>
      </c>
      <c r="T5117" s="54">
        <v>2175.512039566554</v>
      </c>
      <c r="U5117" s="55">
        <v>0.96469578545809775</v>
      </c>
    </row>
    <row r="5118" spans="1:21" ht="13" x14ac:dyDescent="0.3">
      <c r="A5118" s="44" t="s">
        <v>2202</v>
      </c>
      <c r="B5118" s="44" t="s">
        <v>8567</v>
      </c>
      <c r="C5118" s="98" t="s">
        <v>1095</v>
      </c>
      <c r="D5118" s="98" t="s">
        <v>13130</v>
      </c>
      <c r="E5118" s="98" t="s">
        <v>217</v>
      </c>
      <c r="F5118" s="122">
        <v>1.0193976266254183</v>
      </c>
      <c r="G5118" s="122">
        <v>1.0303795084131622</v>
      </c>
      <c r="H5118" s="99">
        <v>2051.25</v>
      </c>
      <c r="I5118" s="53">
        <v>2091.0393816153892</v>
      </c>
      <c r="J5118" s="54">
        <v>1976.1135137212345</v>
      </c>
      <c r="K5118" s="55">
        <v>0.96337039060145502</v>
      </c>
      <c r="L5118" s="121">
        <v>2113.5659666324991</v>
      </c>
      <c r="M5118" s="54">
        <v>1978.8168582685134</v>
      </c>
      <c r="N5118" s="120">
        <v>0.96468829166045755</v>
      </c>
      <c r="O5118" s="123">
        <v>2070.4593023223833</v>
      </c>
      <c r="P5118" s="53">
        <v>2110.6212988119569</v>
      </c>
      <c r="Q5118" s="54">
        <v>1994.6348735252172</v>
      </c>
      <c r="R5118" s="55">
        <v>0.96337796704715917</v>
      </c>
      <c r="S5118" s="121">
        <v>2133.3588381163959</v>
      </c>
      <c r="T5118" s="54">
        <v>1997.3633629129167</v>
      </c>
      <c r="U5118" s="55">
        <v>0.96469578545809775</v>
      </c>
    </row>
    <row r="5119" spans="1:21" ht="13" x14ac:dyDescent="0.3">
      <c r="A5119" s="44" t="s">
        <v>2201</v>
      </c>
      <c r="B5119" s="44" t="s">
        <v>8566</v>
      </c>
      <c r="C5119" s="98" t="s">
        <v>1095</v>
      </c>
      <c r="D5119" s="98" t="s">
        <v>13130</v>
      </c>
      <c r="E5119" s="98" t="s">
        <v>217</v>
      </c>
      <c r="F5119" s="122">
        <v>1.0193976266254183</v>
      </c>
      <c r="G5119" s="122">
        <v>1.0303795084131622</v>
      </c>
      <c r="H5119" s="99">
        <v>2800.5833333333335</v>
      </c>
      <c r="I5119" s="53">
        <v>2854.9080031667031</v>
      </c>
      <c r="J5119" s="54">
        <v>2697.9990597452588</v>
      </c>
      <c r="K5119" s="55">
        <v>0.96337039060145513</v>
      </c>
      <c r="L5119" s="121">
        <v>2885.6636782700953</v>
      </c>
      <c r="M5119" s="54">
        <v>2701.6899514860829</v>
      </c>
      <c r="N5119" s="120">
        <v>0.96468829166045744</v>
      </c>
      <c r="O5119" s="123">
        <v>2823.0040665848401</v>
      </c>
      <c r="P5119" s="53">
        <v>2877.7636454304902</v>
      </c>
      <c r="Q5119" s="54">
        <v>2719.6199186323665</v>
      </c>
      <c r="R5119" s="55">
        <v>0.96337796704715917</v>
      </c>
      <c r="S5119" s="121">
        <v>2908.7655423760452</v>
      </c>
      <c r="T5119" s="54">
        <v>2723.3401253654665</v>
      </c>
      <c r="U5119" s="55">
        <v>0.96469578545809775</v>
      </c>
    </row>
    <row r="5120" spans="1:21" ht="13" x14ac:dyDescent="0.3">
      <c r="A5120" s="44" t="s">
        <v>2200</v>
      </c>
      <c r="B5120" s="44" t="s">
        <v>8565</v>
      </c>
      <c r="C5120" s="98" t="s">
        <v>1095</v>
      </c>
      <c r="D5120" s="98" t="s">
        <v>13130</v>
      </c>
      <c r="E5120" s="98" t="s">
        <v>217</v>
      </c>
      <c r="F5120" s="122">
        <v>1.0193976266254183</v>
      </c>
      <c r="G5120" s="122">
        <v>1.0303795084131622</v>
      </c>
      <c r="H5120" s="99">
        <v>3340.916666666667</v>
      </c>
      <c r="I5120" s="53">
        <v>3405.7225207533043</v>
      </c>
      <c r="J5120" s="54">
        <v>3218.5401941335786</v>
      </c>
      <c r="K5120" s="55">
        <v>0.96337039060145513</v>
      </c>
      <c r="L5120" s="121">
        <v>3442.4120726493406</v>
      </c>
      <c r="M5120" s="54">
        <v>3222.9431917466168</v>
      </c>
      <c r="N5120" s="120">
        <v>0.96468829166045744</v>
      </c>
      <c r="O5120" s="123">
        <v>3368.3353004599885</v>
      </c>
      <c r="P5120" s="53">
        <v>3433.6730109675277</v>
      </c>
      <c r="Q5120" s="54">
        <v>3244.9800140903262</v>
      </c>
      <c r="R5120" s="55">
        <v>0.96337796704715928</v>
      </c>
      <c r="S5120" s="121">
        <v>3470.663671058664</v>
      </c>
      <c r="T5120" s="54">
        <v>3249.4188683634866</v>
      </c>
      <c r="U5120" s="55">
        <v>0.96469578545809787</v>
      </c>
    </row>
    <row r="5121" spans="1:21" ht="13" x14ac:dyDescent="0.3">
      <c r="A5121" s="44" t="s">
        <v>2199</v>
      </c>
      <c r="B5121" s="44" t="s">
        <v>8564</v>
      </c>
      <c r="C5121" s="98" t="s">
        <v>1095</v>
      </c>
      <c r="D5121" s="98" t="s">
        <v>13130</v>
      </c>
      <c r="E5121" s="98" t="s">
        <v>217</v>
      </c>
      <c r="F5121" s="122">
        <v>1.0193976266254183</v>
      </c>
      <c r="G5121" s="122">
        <v>1.0303795084131622</v>
      </c>
      <c r="H5121" s="99">
        <v>9909.6666666666661</v>
      </c>
      <c r="I5121" s="53">
        <v>10101.890680649019</v>
      </c>
      <c r="J5121" s="54">
        <v>9546.6794473968857</v>
      </c>
      <c r="K5121" s="55">
        <v>0.96337039060145513</v>
      </c>
      <c r="L5121" s="121">
        <v>10210.717468538298</v>
      </c>
      <c r="M5121" s="54">
        <v>9559.7394075912434</v>
      </c>
      <c r="N5121" s="120">
        <v>0.96468829166045722</v>
      </c>
      <c r="O5121" s="123">
        <v>9988.5138547799888</v>
      </c>
      <c r="P5121" s="53">
        <v>10182.267317077829</v>
      </c>
      <c r="Q5121" s="54">
        <v>9622.71417124033</v>
      </c>
      <c r="R5121" s="55">
        <v>0.96337796704715928</v>
      </c>
      <c r="S5121" s="121">
        <v>10291.959995466264</v>
      </c>
      <c r="T5121" s="54">
        <v>9635.8772186960741</v>
      </c>
      <c r="U5121" s="55">
        <v>0.96469578545809787</v>
      </c>
    </row>
    <row r="5122" spans="1:21" ht="13" x14ac:dyDescent="0.3">
      <c r="A5122" s="44" t="s">
        <v>2198</v>
      </c>
      <c r="B5122" s="44" t="s">
        <v>8563</v>
      </c>
      <c r="C5122" s="98" t="s">
        <v>1095</v>
      </c>
      <c r="D5122" s="98" t="s">
        <v>13130</v>
      </c>
      <c r="E5122" s="98" t="s">
        <v>217</v>
      </c>
      <c r="F5122" s="122">
        <v>1.0193976266254183</v>
      </c>
      <c r="G5122" s="122">
        <v>1.0303795084131622</v>
      </c>
      <c r="H5122" s="99">
        <v>8375.4166666666679</v>
      </c>
      <c r="I5122" s="53">
        <v>8537.8798719989736</v>
      </c>
      <c r="J5122" s="54">
        <v>8068.6284256166045</v>
      </c>
      <c r="K5122" s="55">
        <v>0.96337039060145502</v>
      </c>
      <c r="L5122" s="121">
        <v>8629.8577077554073</v>
      </c>
      <c r="M5122" s="54">
        <v>8079.6663961111908</v>
      </c>
      <c r="N5122" s="120">
        <v>0.96468829166045744</v>
      </c>
      <c r="O5122" s="123">
        <v>8446.5983771236133</v>
      </c>
      <c r="P5122" s="53">
        <v>8610.4423386979215</v>
      </c>
      <c r="Q5122" s="54">
        <v>8137.2667730171815</v>
      </c>
      <c r="R5122" s="55">
        <v>0.96337796704715928</v>
      </c>
      <c r="S5122" s="121">
        <v>8703.2018835840427</v>
      </c>
      <c r="T5122" s="54">
        <v>8148.3978558683593</v>
      </c>
      <c r="U5122" s="55">
        <v>0.96469578545809787</v>
      </c>
    </row>
    <row r="5123" spans="1:21" ht="13" x14ac:dyDescent="0.3">
      <c r="A5123" s="44" t="s">
        <v>2197</v>
      </c>
      <c r="B5123" s="44" t="s">
        <v>8562</v>
      </c>
      <c r="C5123" s="98" t="s">
        <v>1095</v>
      </c>
      <c r="D5123" s="98" t="s">
        <v>13130</v>
      </c>
      <c r="E5123" s="98" t="s">
        <v>217</v>
      </c>
      <c r="F5123" s="122">
        <v>1.0193976266254183</v>
      </c>
      <c r="G5123" s="122">
        <v>1.0303795084131622</v>
      </c>
      <c r="H5123" s="99">
        <v>7961.3333333333339</v>
      </c>
      <c r="I5123" s="53">
        <v>8115.7643047738311</v>
      </c>
      <c r="J5123" s="54">
        <v>7669.7128030417189</v>
      </c>
      <c r="K5123" s="55">
        <v>0.96337039060145513</v>
      </c>
      <c r="L5123" s="121">
        <v>8203.1947263133225</v>
      </c>
      <c r="M5123" s="54">
        <v>7680.205052672789</v>
      </c>
      <c r="N5123" s="120">
        <v>0.96468829166045744</v>
      </c>
      <c r="O5123" s="123">
        <v>8031.3651960704947</v>
      </c>
      <c r="P5123" s="53">
        <v>8187.15461943625</v>
      </c>
      <c r="Q5123" s="54">
        <v>7737.2402752037033</v>
      </c>
      <c r="R5123" s="55">
        <v>0.96337796704715928</v>
      </c>
      <c r="S5123" s="121">
        <v>8275.3541226136967</v>
      </c>
      <c r="T5123" s="54">
        <v>7747.8241561240566</v>
      </c>
      <c r="U5123" s="55">
        <v>0.96469578545809798</v>
      </c>
    </row>
    <row r="5124" spans="1:21" ht="13" x14ac:dyDescent="0.3">
      <c r="A5124" s="44" t="s">
        <v>2196</v>
      </c>
      <c r="B5124" s="44" t="s">
        <v>8136</v>
      </c>
      <c r="C5124" s="98" t="s">
        <v>1095</v>
      </c>
      <c r="D5124" s="98" t="s">
        <v>13130</v>
      </c>
      <c r="E5124" s="98" t="s">
        <v>217</v>
      </c>
      <c r="F5124" s="122">
        <v>1.0193976266254183</v>
      </c>
      <c r="G5124" s="122">
        <v>1.0303795084131622</v>
      </c>
      <c r="H5124" s="99">
        <v>5977.9166666666661</v>
      </c>
      <c r="I5124" s="53">
        <v>6093.8740621645311</v>
      </c>
      <c r="J5124" s="54">
        <v>5758.947914149614</v>
      </c>
      <c r="K5124" s="55">
        <v>0.96337039060145502</v>
      </c>
      <c r="L5124" s="121">
        <v>6159.5228363348488</v>
      </c>
      <c r="M5124" s="54">
        <v>5766.8262168552419</v>
      </c>
      <c r="N5124" s="120">
        <v>0.96468829166045733</v>
      </c>
      <c r="O5124" s="123">
        <v>6029.0170128589507</v>
      </c>
      <c r="P5124" s="53">
        <v>6145.9656337926835</v>
      </c>
      <c r="Q5124" s="54">
        <v>5808.2221531407931</v>
      </c>
      <c r="R5124" s="55">
        <v>0.96337796704715928</v>
      </c>
      <c r="S5124" s="121">
        <v>6212.1755859241966</v>
      </c>
      <c r="T5124" s="54">
        <v>5816.1673027602001</v>
      </c>
      <c r="U5124" s="55">
        <v>0.96469578545809787</v>
      </c>
    </row>
    <row r="5125" spans="1:21" ht="13" x14ac:dyDescent="0.3">
      <c r="A5125" s="44" t="s">
        <v>2195</v>
      </c>
      <c r="B5125" s="44" t="s">
        <v>8561</v>
      </c>
      <c r="C5125" s="98" t="s">
        <v>1095</v>
      </c>
      <c r="D5125" s="98" t="s">
        <v>13130</v>
      </c>
      <c r="E5125" s="98" t="s">
        <v>217</v>
      </c>
      <c r="F5125" s="122">
        <v>1.0193976266254183</v>
      </c>
      <c r="G5125" s="122">
        <v>1.0303795084131622</v>
      </c>
      <c r="H5125" s="99">
        <v>5142.333333333333</v>
      </c>
      <c r="I5125" s="53">
        <v>5242.0823953167755</v>
      </c>
      <c r="J5125" s="54">
        <v>4953.971671936215</v>
      </c>
      <c r="K5125" s="55">
        <v>0.96337039060145502</v>
      </c>
      <c r="L5125" s="121">
        <v>5298.5548920966176</v>
      </c>
      <c r="M5125" s="54">
        <v>4960.7487584819582</v>
      </c>
      <c r="N5125" s="120">
        <v>0.96468829166045733</v>
      </c>
      <c r="O5125" s="123">
        <v>5185.0404159735081</v>
      </c>
      <c r="P5125" s="53">
        <v>5285.6178940002656</v>
      </c>
      <c r="Q5125" s="54">
        <v>4995.1536949979145</v>
      </c>
      <c r="R5125" s="55">
        <v>0.96337796704715917</v>
      </c>
      <c r="S5125" s="121">
        <v>5342.5593949131608</v>
      </c>
      <c r="T5125" s="54">
        <v>5001.9866367195455</v>
      </c>
      <c r="U5125" s="55">
        <v>0.96469578545809775</v>
      </c>
    </row>
    <row r="5126" spans="1:21" ht="13" x14ac:dyDescent="0.3">
      <c r="A5126" s="44" t="s">
        <v>2194</v>
      </c>
      <c r="B5126" s="44" t="s">
        <v>8560</v>
      </c>
      <c r="C5126" s="98" t="s">
        <v>1095</v>
      </c>
      <c r="D5126" s="98" t="s">
        <v>13130</v>
      </c>
      <c r="E5126" s="98" t="s">
        <v>217</v>
      </c>
      <c r="F5126" s="122">
        <v>1.0193976266254183</v>
      </c>
      <c r="G5126" s="122">
        <v>1.0303795084131622</v>
      </c>
      <c r="H5126" s="99">
        <v>1937</v>
      </c>
      <c r="I5126" s="53">
        <v>1974.5732027734352</v>
      </c>
      <c r="J5126" s="54">
        <v>1866.0484465950185</v>
      </c>
      <c r="K5126" s="55">
        <v>0.96337039060145513</v>
      </c>
      <c r="L5126" s="121">
        <v>1995.8451077962952</v>
      </c>
      <c r="M5126" s="54">
        <v>1868.6012209463061</v>
      </c>
      <c r="N5126" s="120">
        <v>0.96468829166045744</v>
      </c>
      <c r="O5126" s="123">
        <v>1955.4740681300846</v>
      </c>
      <c r="P5126" s="53">
        <v>1993.4056239793597</v>
      </c>
      <c r="Q5126" s="54">
        <v>1883.860632368599</v>
      </c>
      <c r="R5126" s="55">
        <v>0.96337796704715928</v>
      </c>
      <c r="S5126" s="121">
        <v>2014.8804090345629</v>
      </c>
      <c r="T5126" s="54">
        <v>1886.4375920976938</v>
      </c>
      <c r="U5126" s="55">
        <v>0.96469578545809787</v>
      </c>
    </row>
    <row r="5127" spans="1:21" ht="13" x14ac:dyDescent="0.3">
      <c r="A5127" s="44" t="s">
        <v>2193</v>
      </c>
      <c r="B5127" s="44" t="s">
        <v>8559</v>
      </c>
      <c r="C5127" s="98" t="s">
        <v>1095</v>
      </c>
      <c r="D5127" s="98" t="s">
        <v>13130</v>
      </c>
      <c r="E5127" s="98" t="s">
        <v>217</v>
      </c>
      <c r="F5127" s="122">
        <v>1.0193976266254183</v>
      </c>
      <c r="G5127" s="122">
        <v>1.0303795084131622</v>
      </c>
      <c r="H5127" s="99">
        <v>3599.666666666667</v>
      </c>
      <c r="I5127" s="53">
        <v>3669.4916566426314</v>
      </c>
      <c r="J5127" s="54">
        <v>3467.812282701705</v>
      </c>
      <c r="K5127" s="55">
        <v>0.96337039060145513</v>
      </c>
      <c r="L5127" s="121">
        <v>3709.0227704512463</v>
      </c>
      <c r="M5127" s="54">
        <v>3472.5562872137598</v>
      </c>
      <c r="N5127" s="120">
        <v>0.96468829166045733</v>
      </c>
      <c r="O5127" s="123">
        <v>3629.810393720792</v>
      </c>
      <c r="P5127" s="53">
        <v>3700.2201004592507</v>
      </c>
      <c r="Q5127" s="54">
        <v>3496.8793578693853</v>
      </c>
      <c r="R5127" s="55">
        <v>0.96337796704715928</v>
      </c>
      <c r="S5127" s="121">
        <v>3740.0822491150161</v>
      </c>
      <c r="T5127" s="54">
        <v>3501.6627888344465</v>
      </c>
      <c r="U5127" s="55">
        <v>0.96469578545809775</v>
      </c>
    </row>
    <row r="5128" spans="1:21" ht="13" x14ac:dyDescent="0.3">
      <c r="A5128" s="44" t="s">
        <v>2192</v>
      </c>
      <c r="B5128" s="44" t="s">
        <v>8558</v>
      </c>
      <c r="C5128" s="98" t="s">
        <v>1095</v>
      </c>
      <c r="D5128" s="98" t="s">
        <v>13130</v>
      </c>
      <c r="E5128" s="98" t="s">
        <v>217</v>
      </c>
      <c r="F5128" s="122">
        <v>1.0193976266254183</v>
      </c>
      <c r="G5128" s="122">
        <v>1.0303795084131622</v>
      </c>
      <c r="H5128" s="99">
        <v>4590.666666666667</v>
      </c>
      <c r="I5128" s="53">
        <v>4679.7147046284208</v>
      </c>
      <c r="J5128" s="54">
        <v>4422.5123397877469</v>
      </c>
      <c r="K5128" s="55">
        <v>0.96337039060145513</v>
      </c>
      <c r="L5128" s="121">
        <v>4730.1288632886899</v>
      </c>
      <c r="M5128" s="54">
        <v>4428.5623842492732</v>
      </c>
      <c r="N5128" s="120">
        <v>0.96468829166045733</v>
      </c>
      <c r="O5128" s="123">
        <v>4630.658165198849</v>
      </c>
      <c r="P5128" s="53">
        <v>4720.4819433173207</v>
      </c>
      <c r="Q5128" s="54">
        <v>4461.0740492795958</v>
      </c>
      <c r="R5128" s="55">
        <v>0.96337796704715928</v>
      </c>
      <c r="S5128" s="121">
        <v>4771.335283886986</v>
      </c>
      <c r="T5128" s="54">
        <v>4467.1764158644582</v>
      </c>
      <c r="U5128" s="55">
        <v>0.96469578545809798</v>
      </c>
    </row>
    <row r="5129" spans="1:21" ht="13" x14ac:dyDescent="0.3">
      <c r="A5129" s="44" t="s">
        <v>2191</v>
      </c>
      <c r="B5129" s="44" t="s">
        <v>8557</v>
      </c>
      <c r="C5129" s="98" t="s">
        <v>1095</v>
      </c>
      <c r="D5129" s="98" t="s">
        <v>13130</v>
      </c>
      <c r="E5129" s="98" t="s">
        <v>217</v>
      </c>
      <c r="F5129" s="122">
        <v>1.0193976266254183</v>
      </c>
      <c r="G5129" s="122">
        <v>1.0303795084131622</v>
      </c>
      <c r="H5129" s="99">
        <v>3040.1666666666661</v>
      </c>
      <c r="I5129" s="53">
        <v>3099.1386845457087</v>
      </c>
      <c r="J5129" s="54">
        <v>2928.8065491601897</v>
      </c>
      <c r="K5129" s="55">
        <v>0.96337039060145502</v>
      </c>
      <c r="L5129" s="121">
        <v>3132.5254354940812</v>
      </c>
      <c r="M5129" s="54">
        <v>2932.8131880297333</v>
      </c>
      <c r="N5129" s="120">
        <v>0.96468829166045744</v>
      </c>
      <c r="O5129" s="123">
        <v>3065.9810719308989</v>
      </c>
      <c r="P5129" s="53">
        <v>3125.4538280048146</v>
      </c>
      <c r="Q5129" s="54">
        <v>2953.6986120818597</v>
      </c>
      <c r="R5129" s="55">
        <v>0.96337796704715928</v>
      </c>
      <c r="S5129" s="121">
        <v>3159.1240697002195</v>
      </c>
      <c r="T5129" s="54">
        <v>2957.7390183860393</v>
      </c>
      <c r="U5129" s="55">
        <v>0.96469578545809787</v>
      </c>
    </row>
    <row r="5130" spans="1:21" ht="13" x14ac:dyDescent="0.3">
      <c r="A5130" s="44" t="s">
        <v>2190</v>
      </c>
      <c r="B5130" s="44" t="s">
        <v>8556</v>
      </c>
      <c r="C5130" s="98" t="s">
        <v>1095</v>
      </c>
      <c r="D5130" s="98" t="s">
        <v>13130</v>
      </c>
      <c r="E5130" s="98" t="s">
        <v>217</v>
      </c>
      <c r="F5130" s="122">
        <v>1.0193976266254183</v>
      </c>
      <c r="G5130" s="122">
        <v>1.0303795084131622</v>
      </c>
      <c r="H5130" s="99">
        <v>6989.0833333333339</v>
      </c>
      <c r="I5130" s="53">
        <v>7124.6549622872681</v>
      </c>
      <c r="J5130" s="54">
        <v>6733.075940779454</v>
      </c>
      <c r="K5130" s="55">
        <v>0.96337039060145513</v>
      </c>
      <c r="L5130" s="121">
        <v>7201.4082492586258</v>
      </c>
      <c r="M5130" s="54">
        <v>6742.2868611059093</v>
      </c>
      <c r="N5130" s="120">
        <v>0.96468829166045744</v>
      </c>
      <c r="O5130" s="123">
        <v>7044.0871609598526</v>
      </c>
      <c r="P5130" s="53">
        <v>7180.725733625055</v>
      </c>
      <c r="Q5130" s="54">
        <v>6786.1183688284982</v>
      </c>
      <c r="R5130" s="55">
        <v>0.96337796704715928</v>
      </c>
      <c r="S5130" s="121">
        <v>7258.0830661292803</v>
      </c>
      <c r="T5130" s="54">
        <v>6795.401196577468</v>
      </c>
      <c r="U5130" s="55">
        <v>0.96469578545809798</v>
      </c>
    </row>
    <row r="5131" spans="1:21" ht="13" x14ac:dyDescent="0.3">
      <c r="A5131" s="44" t="s">
        <v>2189</v>
      </c>
      <c r="B5131" s="44" t="s">
        <v>8555</v>
      </c>
      <c r="C5131" s="98" t="s">
        <v>1095</v>
      </c>
      <c r="D5131" s="98" t="s">
        <v>13130</v>
      </c>
      <c r="E5131" s="98" t="s">
        <v>217</v>
      </c>
      <c r="F5131" s="122">
        <v>1.0193976266254183</v>
      </c>
      <c r="G5131" s="122">
        <v>1.0303795084131622</v>
      </c>
      <c r="H5131" s="99">
        <v>3967.2500000000005</v>
      </c>
      <c r="I5131" s="53">
        <v>4044.2052342296915</v>
      </c>
      <c r="J5131" s="54">
        <v>3821.9311821136234</v>
      </c>
      <c r="K5131" s="55">
        <v>0.96337039060145513</v>
      </c>
      <c r="L5131" s="121">
        <v>4087.7731047521179</v>
      </c>
      <c r="M5131" s="54">
        <v>3827.1596250899497</v>
      </c>
      <c r="N5131" s="120">
        <v>0.96468829166045733</v>
      </c>
      <c r="O5131" s="123">
        <v>4008.3428135671429</v>
      </c>
      <c r="P5131" s="53">
        <v>4086.0951508513972</v>
      </c>
      <c r="Q5131" s="54">
        <v>3861.5491509624048</v>
      </c>
      <c r="R5131" s="55">
        <v>0.96337796704715928</v>
      </c>
      <c r="S5131" s="121">
        <v>4130.1142977947438</v>
      </c>
      <c r="T5131" s="54">
        <v>3866.8314189194766</v>
      </c>
      <c r="U5131" s="55">
        <v>0.96469578545809775</v>
      </c>
    </row>
    <row r="5132" spans="1:21" ht="13" x14ac:dyDescent="0.3">
      <c r="A5132" s="44" t="s">
        <v>2188</v>
      </c>
      <c r="B5132" s="44" t="s">
        <v>8554</v>
      </c>
      <c r="C5132" s="98" t="s">
        <v>1095</v>
      </c>
      <c r="D5132" s="98" t="s">
        <v>13130</v>
      </c>
      <c r="E5132" s="98" t="s">
        <v>217</v>
      </c>
      <c r="F5132" s="122">
        <v>1.0193976266254183</v>
      </c>
      <c r="G5132" s="122">
        <v>1.0303795084131622</v>
      </c>
      <c r="H5132" s="99">
        <v>1720.3333333333335</v>
      </c>
      <c r="I5132" s="53">
        <v>1753.7037170045949</v>
      </c>
      <c r="J5132" s="54">
        <v>1657.3181952980367</v>
      </c>
      <c r="K5132" s="55">
        <v>0.96337039060145513</v>
      </c>
      <c r="L5132" s="121">
        <v>1772.5962143067768</v>
      </c>
      <c r="M5132" s="54">
        <v>1659.5854244198736</v>
      </c>
      <c r="N5132" s="120">
        <v>0.96468829166045733</v>
      </c>
      <c r="O5132" s="123">
        <v>1735.0497734377836</v>
      </c>
      <c r="P5132" s="53">
        <v>1768.7056211194465</v>
      </c>
      <c r="Q5132" s="54">
        <v>1671.5087234601262</v>
      </c>
      <c r="R5132" s="55">
        <v>0.96337796704715928</v>
      </c>
      <c r="S5132" s="121">
        <v>1787.7597326271919</v>
      </c>
      <c r="T5132" s="54">
        <v>1673.7952039954573</v>
      </c>
      <c r="U5132" s="55">
        <v>0.96469578545809775</v>
      </c>
    </row>
    <row r="5133" spans="1:21" ht="13" x14ac:dyDescent="0.3">
      <c r="A5133" s="44" t="s">
        <v>2187</v>
      </c>
      <c r="B5133" s="44" t="s">
        <v>8553</v>
      </c>
      <c r="C5133" s="98" t="s">
        <v>1095</v>
      </c>
      <c r="D5133" s="98" t="s">
        <v>13130</v>
      </c>
      <c r="E5133" s="98" t="s">
        <v>217</v>
      </c>
      <c r="F5133" s="122">
        <v>1.0193976266254183</v>
      </c>
      <c r="G5133" s="122">
        <v>1.0303795084131622</v>
      </c>
      <c r="H5133" s="99">
        <v>4002.2499999999995</v>
      </c>
      <c r="I5133" s="53">
        <v>4079.8841511615801</v>
      </c>
      <c r="J5133" s="54">
        <v>3855.6491457846732</v>
      </c>
      <c r="K5133" s="55">
        <v>0.96337039060145513</v>
      </c>
      <c r="L5133" s="121">
        <v>4123.8363875465775</v>
      </c>
      <c r="M5133" s="54">
        <v>3860.9237152980645</v>
      </c>
      <c r="N5133" s="120">
        <v>0.96468829166045722</v>
      </c>
      <c r="O5133" s="123">
        <v>4035.1085246270695</v>
      </c>
      <c r="P5133" s="53">
        <v>4113.3800531808283</v>
      </c>
      <c r="Q5133" s="54">
        <v>3887.3346472698886</v>
      </c>
      <c r="R5133" s="55">
        <v>0.96337796704715928</v>
      </c>
      <c r="S5133" s="121">
        <v>4157.6931379990001</v>
      </c>
      <c r="T5133" s="54">
        <v>3892.6521875737772</v>
      </c>
      <c r="U5133" s="55">
        <v>0.96469578545809787</v>
      </c>
    </row>
    <row r="5134" spans="1:21" ht="13" x14ac:dyDescent="0.3">
      <c r="A5134" s="44" t="s">
        <v>2186</v>
      </c>
      <c r="B5134" s="44" t="s">
        <v>8552</v>
      </c>
      <c r="C5134" s="98" t="s">
        <v>1095</v>
      </c>
      <c r="D5134" s="98" t="s">
        <v>13130</v>
      </c>
      <c r="E5134" s="98" t="s">
        <v>217</v>
      </c>
      <c r="F5134" s="122">
        <v>1.0193976266254183</v>
      </c>
      <c r="G5134" s="122">
        <v>1.0303795084131622</v>
      </c>
      <c r="H5134" s="99">
        <v>4131.5</v>
      </c>
      <c r="I5134" s="53">
        <v>4211.6412944029162</v>
      </c>
      <c r="J5134" s="54">
        <v>3980.1647687699119</v>
      </c>
      <c r="K5134" s="55">
        <v>0.96337039060145513</v>
      </c>
      <c r="L5134" s="121">
        <v>4257.0129390089796</v>
      </c>
      <c r="M5134" s="54">
        <v>3985.6096769951796</v>
      </c>
      <c r="N5134" s="120">
        <v>0.96468829166045733</v>
      </c>
      <c r="O5134" s="123">
        <v>4166.1158751373796</v>
      </c>
      <c r="P5134" s="53">
        <v>4246.9286353615225</v>
      </c>
      <c r="Q5134" s="54">
        <v>4013.5442422727456</v>
      </c>
      <c r="R5134" s="55">
        <v>0.96337796704715928</v>
      </c>
      <c r="S5134" s="121">
        <v>4292.6804274163242</v>
      </c>
      <c r="T5134" s="54">
        <v>4019.0344264751052</v>
      </c>
      <c r="U5134" s="55">
        <v>0.96469578545809787</v>
      </c>
    </row>
    <row r="5135" spans="1:21" ht="13" x14ac:dyDescent="0.3">
      <c r="A5135" s="44" t="s">
        <v>2185</v>
      </c>
      <c r="B5135" s="44" t="s">
        <v>8551</v>
      </c>
      <c r="C5135" s="98" t="s">
        <v>970</v>
      </c>
      <c r="D5135" s="98" t="s">
        <v>13130</v>
      </c>
      <c r="E5135" s="98" t="s">
        <v>217</v>
      </c>
      <c r="F5135" s="122">
        <v>1.0193976266254183</v>
      </c>
      <c r="G5135" s="122">
        <v>1.0303795084131622</v>
      </c>
      <c r="H5135" s="99">
        <v>1644.3333333333335</v>
      </c>
      <c r="I5135" s="53">
        <v>1676.2294973810631</v>
      </c>
      <c r="J5135" s="54">
        <v>1584.1020456123263</v>
      </c>
      <c r="K5135" s="55">
        <v>0.96337039060145513</v>
      </c>
      <c r="L5135" s="121">
        <v>1694.2873716673764</v>
      </c>
      <c r="M5135" s="54">
        <v>1586.2691142536787</v>
      </c>
      <c r="N5135" s="120">
        <v>0.96468829166045722</v>
      </c>
      <c r="O5135" s="123">
        <v>1660.3353485416621</v>
      </c>
      <c r="P5135" s="53">
        <v>1692.5419137056572</v>
      </c>
      <c r="Q5135" s="54">
        <v>1599.5304926946033</v>
      </c>
      <c r="R5135" s="55">
        <v>0.96337796704715939</v>
      </c>
      <c r="S5135" s="121">
        <v>1710.7755202313542</v>
      </c>
      <c r="T5135" s="54">
        <v>1601.7185131852434</v>
      </c>
      <c r="U5135" s="55">
        <v>0.96469578545809787</v>
      </c>
    </row>
    <row r="5136" spans="1:21" ht="13" x14ac:dyDescent="0.3">
      <c r="A5136" s="44" t="s">
        <v>2184</v>
      </c>
      <c r="B5136" s="44" t="s">
        <v>8550</v>
      </c>
      <c r="C5136" s="98" t="s">
        <v>1095</v>
      </c>
      <c r="D5136" s="98" t="s">
        <v>13130</v>
      </c>
      <c r="E5136" s="98" t="s">
        <v>217</v>
      </c>
      <c r="F5136" s="122">
        <v>1.0193976266254183</v>
      </c>
      <c r="G5136" s="122">
        <v>1.0303795084131622</v>
      </c>
      <c r="H5136" s="99">
        <v>5515.4166666666661</v>
      </c>
      <c r="I5136" s="53">
        <v>5622.4026598502751</v>
      </c>
      <c r="J5136" s="54">
        <v>5313.3891084964416</v>
      </c>
      <c r="K5136" s="55">
        <v>0.96337039060145513</v>
      </c>
      <c r="L5136" s="121">
        <v>5682.972313693761</v>
      </c>
      <c r="M5136" s="54">
        <v>5320.65788196228</v>
      </c>
      <c r="N5136" s="120">
        <v>0.96468829166045733</v>
      </c>
      <c r="O5136" s="123">
        <v>5564.6218462853058</v>
      </c>
      <c r="P5136" s="53">
        <v>5672.5623031711939</v>
      </c>
      <c r="Q5136" s="54">
        <v>5360.8340816605478</v>
      </c>
      <c r="R5136" s="55">
        <v>0.96337796704715928</v>
      </c>
      <c r="S5136" s="121">
        <v>5733.6723224805964</v>
      </c>
      <c r="T5136" s="54">
        <v>5368.1672427794938</v>
      </c>
      <c r="U5136" s="55">
        <v>0.96469578545809787</v>
      </c>
    </row>
    <row r="5137" spans="1:21" ht="13" x14ac:dyDescent="0.3">
      <c r="A5137" s="44" t="s">
        <v>2183</v>
      </c>
      <c r="B5137" s="44" t="s">
        <v>8549</v>
      </c>
      <c r="C5137" s="98" t="s">
        <v>1095</v>
      </c>
      <c r="D5137" s="98" t="s">
        <v>13130</v>
      </c>
      <c r="E5137" s="98" t="s">
        <v>217</v>
      </c>
      <c r="F5137" s="122">
        <v>1.0193976266254183</v>
      </c>
      <c r="G5137" s="122">
        <v>1.0303795084131622</v>
      </c>
      <c r="H5137" s="99">
        <v>9149.2500000000018</v>
      </c>
      <c r="I5137" s="53">
        <v>9326.7237354026111</v>
      </c>
      <c r="J5137" s="54">
        <v>8814.1165462103654</v>
      </c>
      <c r="K5137" s="55">
        <v>0.96337039060145513</v>
      </c>
      <c r="L5137" s="121">
        <v>9427.1997173491254</v>
      </c>
      <c r="M5137" s="54">
        <v>8826.1743524744415</v>
      </c>
      <c r="N5137" s="120">
        <v>0.96468829166045744</v>
      </c>
      <c r="O5137" s="123">
        <v>9233.6425924013311</v>
      </c>
      <c r="P5137" s="53">
        <v>9412.7533438012924</v>
      </c>
      <c r="Q5137" s="54">
        <v>8895.4878291076566</v>
      </c>
      <c r="R5137" s="55">
        <v>0.96337796704715939</v>
      </c>
      <c r="S5137" s="121">
        <v>9514.1561152213199</v>
      </c>
      <c r="T5137" s="54">
        <v>8907.656093315949</v>
      </c>
      <c r="U5137" s="55">
        <v>0.96469578545809787</v>
      </c>
    </row>
    <row r="5138" spans="1:21" ht="13" x14ac:dyDescent="0.3">
      <c r="A5138" s="44" t="s">
        <v>2182</v>
      </c>
      <c r="B5138" s="44" t="s">
        <v>8507</v>
      </c>
      <c r="C5138" s="98" t="s">
        <v>1095</v>
      </c>
      <c r="D5138" s="98" t="s">
        <v>13130</v>
      </c>
      <c r="E5138" s="98" t="s">
        <v>217</v>
      </c>
      <c r="F5138" s="122">
        <v>1.0193976266254183</v>
      </c>
      <c r="G5138" s="122">
        <v>1.0303795084131622</v>
      </c>
      <c r="H5138" s="99">
        <v>3215.583333333333</v>
      </c>
      <c r="I5138" s="53">
        <v>3277.9580182162513</v>
      </c>
      <c r="J5138" s="54">
        <v>3097.7977718448624</v>
      </c>
      <c r="K5138" s="55">
        <v>0.96337039060145524</v>
      </c>
      <c r="L5138" s="121">
        <v>3313.271174261557</v>
      </c>
      <c r="M5138" s="54">
        <v>3102.035592525172</v>
      </c>
      <c r="N5138" s="120">
        <v>0.96468829166045733</v>
      </c>
      <c r="O5138" s="123">
        <v>3244.1508439026711</v>
      </c>
      <c r="P5138" s="53">
        <v>3307.0796706892311</v>
      </c>
      <c r="Q5138" s="54">
        <v>3125.3434447932814</v>
      </c>
      <c r="R5138" s="55">
        <v>0.96337796704715928</v>
      </c>
      <c r="S5138" s="121">
        <v>3342.7065517585793</v>
      </c>
      <c r="T5138" s="54">
        <v>3129.6186465032379</v>
      </c>
      <c r="U5138" s="55">
        <v>0.96469578545809775</v>
      </c>
    </row>
    <row r="5139" spans="1:21" ht="13" x14ac:dyDescent="0.3">
      <c r="A5139" s="44" t="s">
        <v>2181</v>
      </c>
      <c r="B5139" s="44" t="s">
        <v>13442</v>
      </c>
      <c r="C5139" s="98" t="s">
        <v>1095</v>
      </c>
      <c r="D5139" s="98" t="s">
        <v>13130</v>
      </c>
      <c r="E5139" s="98" t="s">
        <v>217</v>
      </c>
      <c r="F5139" s="122">
        <v>1.0193976266254183</v>
      </c>
      <c r="G5139" s="122">
        <v>1.0303795084131622</v>
      </c>
      <c r="H5139" s="99">
        <v>3332.1666666666661</v>
      </c>
      <c r="I5139" s="53">
        <v>3396.8027915203306</v>
      </c>
      <c r="J5139" s="54">
        <v>3210.1107032158147</v>
      </c>
      <c r="K5139" s="55">
        <v>0.96337039060145513</v>
      </c>
      <c r="L5139" s="121">
        <v>3433.3962519507245</v>
      </c>
      <c r="M5139" s="54">
        <v>3214.5021691945867</v>
      </c>
      <c r="N5139" s="120">
        <v>0.96468829166045733</v>
      </c>
      <c r="O5139" s="123">
        <v>3359.1294290324176</v>
      </c>
      <c r="P5139" s="53">
        <v>3424.2885674832432</v>
      </c>
      <c r="Q5139" s="54">
        <v>3236.1112803895353</v>
      </c>
      <c r="R5139" s="55">
        <v>0.96337796704715928</v>
      </c>
      <c r="S5139" s="121">
        <v>3461.1781297826087</v>
      </c>
      <c r="T5139" s="54">
        <v>3240.5380029958401</v>
      </c>
      <c r="U5139" s="55">
        <v>0.96469578545809787</v>
      </c>
    </row>
    <row r="5140" spans="1:21" ht="13" x14ac:dyDescent="0.3">
      <c r="A5140" s="44" t="s">
        <v>2180</v>
      </c>
      <c r="B5140" s="44" t="s">
        <v>8547</v>
      </c>
      <c r="C5140" s="98" t="s">
        <v>1095</v>
      </c>
      <c r="D5140" s="98" t="s">
        <v>13130</v>
      </c>
      <c r="E5140" s="98" t="s">
        <v>217</v>
      </c>
      <c r="F5140" s="122">
        <v>1.0193976266254183</v>
      </c>
      <c r="G5140" s="122">
        <v>1.0303795084131622</v>
      </c>
      <c r="H5140" s="99">
        <v>5132.25</v>
      </c>
      <c r="I5140" s="53">
        <v>5231.8034692483034</v>
      </c>
      <c r="J5140" s="54">
        <v>4944.2576871643178</v>
      </c>
      <c r="K5140" s="55">
        <v>0.96337039060145502</v>
      </c>
      <c r="L5140" s="121">
        <v>5288.1652320534513</v>
      </c>
      <c r="M5140" s="54">
        <v>4951.0214848743817</v>
      </c>
      <c r="N5140" s="120">
        <v>0.96468829166045722</v>
      </c>
      <c r="O5140" s="123">
        <v>5173.2233444880221</v>
      </c>
      <c r="P5140" s="53">
        <v>5273.5715993742988</v>
      </c>
      <c r="Q5140" s="54">
        <v>4983.7693886937768</v>
      </c>
      <c r="R5140" s="55">
        <v>0.96337796704715928</v>
      </c>
      <c r="S5140" s="121">
        <v>5330.3833266050633</v>
      </c>
      <c r="T5140" s="54">
        <v>4990.5867576610408</v>
      </c>
      <c r="U5140" s="55">
        <v>0.96469578545809798</v>
      </c>
    </row>
    <row r="5141" spans="1:21" ht="13" x14ac:dyDescent="0.3">
      <c r="A5141" s="44" t="s">
        <v>2179</v>
      </c>
      <c r="B5141" s="44" t="s">
        <v>8546</v>
      </c>
      <c r="C5141" s="98" t="s">
        <v>1095</v>
      </c>
      <c r="D5141" s="98" t="s">
        <v>13130</v>
      </c>
      <c r="E5141" s="98" t="s">
        <v>216</v>
      </c>
      <c r="F5141" s="122">
        <v>1.0141932730537144</v>
      </c>
      <c r="G5141" s="122">
        <v>1.0247763357468029</v>
      </c>
      <c r="H5141" s="99">
        <v>3430.3333333333339</v>
      </c>
      <c r="I5141" s="53">
        <v>3479.0209909985924</v>
      </c>
      <c r="J5141" s="54">
        <v>3287.8100983067411</v>
      </c>
      <c r="K5141" s="55">
        <v>0.95845207413470235</v>
      </c>
      <c r="L5141" s="121">
        <v>3515.3244237234503</v>
      </c>
      <c r="M5141" s="54">
        <v>3291.2070603739671</v>
      </c>
      <c r="N5141" s="120">
        <v>0.9594423458480128</v>
      </c>
      <c r="O5141" s="123">
        <v>3458.3895461673237</v>
      </c>
      <c r="P5141" s="53">
        <v>3507.4754133221882</v>
      </c>
      <c r="Q5141" s="54">
        <v>3314.7267022192705</v>
      </c>
      <c r="R5141" s="55">
        <v>0.95845961190020823</v>
      </c>
      <c r="S5141" s="121">
        <v>3544.0757667063986</v>
      </c>
      <c r="T5141" s="54">
        <v>3318.151154569453</v>
      </c>
      <c r="U5141" s="55">
        <v>0.95944979889460791</v>
      </c>
    </row>
    <row r="5142" spans="1:21" ht="13" x14ac:dyDescent="0.3">
      <c r="A5142" s="44" t="s">
        <v>2178</v>
      </c>
      <c r="B5142" s="44" t="s">
        <v>8545</v>
      </c>
      <c r="C5142" s="98" t="s">
        <v>1095</v>
      </c>
      <c r="D5142" s="98" t="s">
        <v>13130</v>
      </c>
      <c r="E5142" s="98" t="s">
        <v>216</v>
      </c>
      <c r="F5142" s="122">
        <v>1.0141932730537144</v>
      </c>
      <c r="G5142" s="122">
        <v>1.0247763357468029</v>
      </c>
      <c r="H5142" s="99">
        <v>2890.75</v>
      </c>
      <c r="I5142" s="53">
        <v>2931.779204080025</v>
      </c>
      <c r="J5142" s="54">
        <v>2770.6453333048908</v>
      </c>
      <c r="K5142" s="55">
        <v>0.95845207413470235</v>
      </c>
      <c r="L5142" s="121">
        <v>2962.3721925600707</v>
      </c>
      <c r="M5142" s="54">
        <v>2773.5079612601435</v>
      </c>
      <c r="N5142" s="120">
        <v>0.95944234584801291</v>
      </c>
      <c r="O5142" s="123">
        <v>2918.0051448500808</v>
      </c>
      <c r="P5142" s="53">
        <v>2959.4211886430817</v>
      </c>
      <c r="Q5142" s="54">
        <v>2796.7900786558198</v>
      </c>
      <c r="R5142" s="55">
        <v>0.95845961190020834</v>
      </c>
      <c r="S5142" s="121">
        <v>2990.3026200297845</v>
      </c>
      <c r="T5142" s="54">
        <v>2799.6794493998409</v>
      </c>
      <c r="U5142" s="55">
        <v>0.9594497988946078</v>
      </c>
    </row>
    <row r="5143" spans="1:21" ht="13" x14ac:dyDescent="0.3">
      <c r="A5143" s="44" t="s">
        <v>2177</v>
      </c>
      <c r="B5143" s="44" t="s">
        <v>8544</v>
      </c>
      <c r="C5143" s="98" t="s">
        <v>1095</v>
      </c>
      <c r="D5143" s="98" t="s">
        <v>13130</v>
      </c>
      <c r="E5143" s="98" t="s">
        <v>216</v>
      </c>
      <c r="F5143" s="122">
        <v>1.0141932730537144</v>
      </c>
      <c r="G5143" s="122">
        <v>1.0247763357468029</v>
      </c>
      <c r="H5143" s="99">
        <v>4669.1666666666679</v>
      </c>
      <c r="I5143" s="53">
        <v>4735.4374240999696</v>
      </c>
      <c r="J5143" s="54">
        <v>4475.1724761472824</v>
      </c>
      <c r="K5143" s="55">
        <v>0.95845207413470235</v>
      </c>
      <c r="L5143" s="121">
        <v>4784.8515076577823</v>
      </c>
      <c r="M5143" s="54">
        <v>4479.7962198220148</v>
      </c>
      <c r="N5143" s="120">
        <v>0.95944234584801291</v>
      </c>
      <c r="O5143" s="123">
        <v>4711.6127382208033</v>
      </c>
      <c r="P5143" s="53">
        <v>4778.48594433773</v>
      </c>
      <c r="Q5143" s="54">
        <v>4515.8905164991884</v>
      </c>
      <c r="R5143" s="55">
        <v>0.95845961190020823</v>
      </c>
      <c r="S5143" s="121">
        <v>4828.3492373318759</v>
      </c>
      <c r="T5143" s="54">
        <v>4520.5558941552235</v>
      </c>
      <c r="U5143" s="55">
        <v>0.95944979889460813</v>
      </c>
    </row>
    <row r="5144" spans="1:21" ht="13" x14ac:dyDescent="0.3">
      <c r="A5144" s="44" t="s">
        <v>2176</v>
      </c>
      <c r="B5144" s="44" t="s">
        <v>8543</v>
      </c>
      <c r="C5144" s="98" t="s">
        <v>1095</v>
      </c>
      <c r="D5144" s="98" t="s">
        <v>13130</v>
      </c>
      <c r="E5144" s="98" t="s">
        <v>216</v>
      </c>
      <c r="F5144" s="122">
        <v>1.0141932730537144</v>
      </c>
      <c r="G5144" s="122">
        <v>1.0247763357468029</v>
      </c>
      <c r="H5144" s="99">
        <v>6424.833333333333</v>
      </c>
      <c r="I5144" s="53">
        <v>6516.0227471579392</v>
      </c>
      <c r="J5144" s="54">
        <v>6157.8948343031061</v>
      </c>
      <c r="K5144" s="55">
        <v>0.95845207413470224</v>
      </c>
      <c r="L5144" s="121">
        <v>6584.0171611172509</v>
      </c>
      <c r="M5144" s="54">
        <v>6164.2571650158407</v>
      </c>
      <c r="N5144" s="120">
        <v>0.9594423458480128</v>
      </c>
      <c r="O5144" s="123">
        <v>6480.1380934281724</v>
      </c>
      <c r="P5144" s="53">
        <v>6572.1124628139751</v>
      </c>
      <c r="Q5144" s="54">
        <v>6210.950642086922</v>
      </c>
      <c r="R5144" s="55">
        <v>0.95845961190020834</v>
      </c>
      <c r="S5144" s="121">
        <v>6640.692170516596</v>
      </c>
      <c r="T5144" s="54">
        <v>6217.3671905489482</v>
      </c>
      <c r="U5144" s="55">
        <v>0.95944979889460791</v>
      </c>
    </row>
    <row r="5145" spans="1:21" ht="13" x14ac:dyDescent="0.3">
      <c r="A5145" s="44" t="s">
        <v>2175</v>
      </c>
      <c r="B5145" s="44" t="s">
        <v>8542</v>
      </c>
      <c r="C5145" s="98" t="s">
        <v>1095</v>
      </c>
      <c r="D5145" s="98" t="s">
        <v>13130</v>
      </c>
      <c r="E5145" s="98" t="s">
        <v>216</v>
      </c>
      <c r="F5145" s="122">
        <v>1.0141932730537144</v>
      </c>
      <c r="G5145" s="122">
        <v>1.0247763357468029</v>
      </c>
      <c r="H5145" s="99">
        <v>12821.583333333334</v>
      </c>
      <c r="I5145" s="53">
        <v>13003.563566564288</v>
      </c>
      <c r="J5145" s="54">
        <v>12288.873139524265</v>
      </c>
      <c r="K5145" s="55">
        <v>0.95845207413470235</v>
      </c>
      <c r="L5145" s="121">
        <v>13139.255186805613</v>
      </c>
      <c r="M5145" s="54">
        <v>12301.569990819116</v>
      </c>
      <c r="N5145" s="120">
        <v>0.95944234584801269</v>
      </c>
      <c r="O5145" s="123">
        <v>12944.377544866382</v>
      </c>
      <c r="P5145" s="53">
        <v>13128.10062987104</v>
      </c>
      <c r="Q5145" s="54">
        <v>12406.663077942403</v>
      </c>
      <c r="R5145" s="55">
        <v>0.95845961190020823</v>
      </c>
      <c r="S5145" s="121">
        <v>13265.091788951368</v>
      </c>
      <c r="T5145" s="54">
        <v>12419.480432237928</v>
      </c>
      <c r="U5145" s="55">
        <v>0.9594497988946078</v>
      </c>
    </row>
    <row r="5146" spans="1:21" ht="13" x14ac:dyDescent="0.3">
      <c r="A5146" s="44" t="s">
        <v>2174</v>
      </c>
      <c r="B5146" s="44" t="s">
        <v>8541</v>
      </c>
      <c r="C5146" s="98" t="s">
        <v>1095</v>
      </c>
      <c r="D5146" s="98" t="s">
        <v>13130</v>
      </c>
      <c r="E5146" s="98" t="s">
        <v>216</v>
      </c>
      <c r="F5146" s="122">
        <v>1.0141932730537144</v>
      </c>
      <c r="G5146" s="122">
        <v>1.0247763357468029</v>
      </c>
      <c r="H5146" s="99">
        <v>13492.416666666668</v>
      </c>
      <c r="I5146" s="53">
        <v>13683.918220571155</v>
      </c>
      <c r="J5146" s="54">
        <v>12931.834739256294</v>
      </c>
      <c r="K5146" s="55">
        <v>0.95845207413470224</v>
      </c>
      <c r="L5146" s="121">
        <v>13826.70931203576</v>
      </c>
      <c r="M5146" s="54">
        <v>12945.195897825493</v>
      </c>
      <c r="N5146" s="120">
        <v>0.9594423458480128</v>
      </c>
      <c r="O5146" s="123">
        <v>13612.93670118694</v>
      </c>
      <c r="P5146" s="53">
        <v>13806.148828849817</v>
      </c>
      <c r="Q5146" s="54">
        <v>13047.450027441737</v>
      </c>
      <c r="R5146" s="55">
        <v>0.95845961190020834</v>
      </c>
      <c r="S5146" s="121">
        <v>13950.215391395523</v>
      </c>
      <c r="T5146" s="54">
        <v>13060.929380318836</v>
      </c>
      <c r="U5146" s="55">
        <v>0.9594497988946078</v>
      </c>
    </row>
    <row r="5147" spans="1:21" ht="13" x14ac:dyDescent="0.3">
      <c r="A5147" s="44" t="s">
        <v>2173</v>
      </c>
      <c r="B5147" s="44" t="s">
        <v>8540</v>
      </c>
      <c r="C5147" s="98" t="s">
        <v>1095</v>
      </c>
      <c r="D5147" s="98" t="s">
        <v>13130</v>
      </c>
      <c r="E5147" s="98" t="s">
        <v>216</v>
      </c>
      <c r="F5147" s="122">
        <v>1.0141932730537144</v>
      </c>
      <c r="G5147" s="122">
        <v>1.0247763357468029</v>
      </c>
      <c r="H5147" s="99">
        <v>11540</v>
      </c>
      <c r="I5147" s="53">
        <v>11703.790371039864</v>
      </c>
      <c r="J5147" s="54">
        <v>11060.536935514465</v>
      </c>
      <c r="K5147" s="55">
        <v>0.95845207413470235</v>
      </c>
      <c r="L5147" s="121">
        <v>11825.918914518106</v>
      </c>
      <c r="M5147" s="54">
        <v>11071.964671086069</v>
      </c>
      <c r="N5147" s="120">
        <v>0.95944234584801291</v>
      </c>
      <c r="O5147" s="123">
        <v>11655.626584760872</v>
      </c>
      <c r="P5147" s="53">
        <v>11821.058075490517</v>
      </c>
      <c r="Q5147" s="54">
        <v>11171.447332883656</v>
      </c>
      <c r="R5147" s="55">
        <v>0.95845961190020834</v>
      </c>
      <c r="S5147" s="121">
        <v>11944.410302364269</v>
      </c>
      <c r="T5147" s="54">
        <v>11182.988582739465</v>
      </c>
      <c r="U5147" s="55">
        <v>0.95944979889460791</v>
      </c>
    </row>
    <row r="5148" spans="1:21" ht="13" x14ac:dyDescent="0.3">
      <c r="A5148" s="44" t="s">
        <v>2172</v>
      </c>
      <c r="B5148" s="44" t="s">
        <v>13443</v>
      </c>
      <c r="C5148" s="98" t="s">
        <v>1095</v>
      </c>
      <c r="D5148" s="98" t="s">
        <v>13130</v>
      </c>
      <c r="E5148" s="98" t="s">
        <v>216</v>
      </c>
      <c r="F5148" s="122">
        <v>1.0141932730537144</v>
      </c>
      <c r="G5148" s="122">
        <v>1.0247763357468029</v>
      </c>
      <c r="H5148" s="99">
        <v>29324.749999999996</v>
      </c>
      <c r="I5148" s="53">
        <v>29740.964183981909</v>
      </c>
      <c r="J5148" s="54">
        <v>28106.367460981608</v>
      </c>
      <c r="K5148" s="55">
        <v>0.95845207413470235</v>
      </c>
      <c r="L5148" s="121">
        <v>30051.309851691054</v>
      </c>
      <c r="M5148" s="54">
        <v>28135.406931406509</v>
      </c>
      <c r="N5148" s="120">
        <v>0.9594423458480128</v>
      </c>
      <c r="O5148" s="123">
        <v>29598.934185414018</v>
      </c>
      <c r="P5148" s="53">
        <v>30019.039940406521</v>
      </c>
      <c r="Q5148" s="54">
        <v>28369.382972011728</v>
      </c>
      <c r="R5148" s="55">
        <v>0.95845961190020834</v>
      </c>
      <c r="S5148" s="121">
        <v>30332.287316539358</v>
      </c>
      <c r="T5148" s="54">
        <v>28398.691451690214</v>
      </c>
      <c r="U5148" s="55">
        <v>0.95944979889460791</v>
      </c>
    </row>
    <row r="5149" spans="1:21" ht="13" x14ac:dyDescent="0.3">
      <c r="A5149" s="44" t="s">
        <v>2171</v>
      </c>
      <c r="B5149" s="44" t="s">
        <v>8539</v>
      </c>
      <c r="C5149" s="98" t="s">
        <v>1095</v>
      </c>
      <c r="D5149" s="98" t="s">
        <v>13130</v>
      </c>
      <c r="E5149" s="98" t="s">
        <v>216</v>
      </c>
      <c r="F5149" s="122">
        <v>1.0141932730537144</v>
      </c>
      <c r="G5149" s="122">
        <v>1.0247763357468029</v>
      </c>
      <c r="H5149" s="99">
        <v>11636.333333333332</v>
      </c>
      <c r="I5149" s="53">
        <v>11801.490989677372</v>
      </c>
      <c r="J5149" s="54">
        <v>11152.867818656106</v>
      </c>
      <c r="K5149" s="55">
        <v>0.95845207413470235</v>
      </c>
      <c r="L5149" s="121">
        <v>11924.639034861713</v>
      </c>
      <c r="M5149" s="54">
        <v>11164.39095040276</v>
      </c>
      <c r="N5149" s="120">
        <v>0.95944234584801291</v>
      </c>
      <c r="O5149" s="123">
        <v>11738.330663711193</v>
      </c>
      <c r="P5149" s="53">
        <v>11904.935996016035</v>
      </c>
      <c r="Q5149" s="54">
        <v>11250.715852296944</v>
      </c>
      <c r="R5149" s="55">
        <v>0.95845961190020823</v>
      </c>
      <c r="S5149" s="121">
        <v>12029.163485342293</v>
      </c>
      <c r="T5149" s="54">
        <v>11262.338994656113</v>
      </c>
      <c r="U5149" s="55">
        <v>0.95944979889460791</v>
      </c>
    </row>
    <row r="5150" spans="1:21" ht="13" x14ac:dyDescent="0.3">
      <c r="A5150" s="44" t="s">
        <v>2170</v>
      </c>
      <c r="B5150" s="44" t="s">
        <v>8538</v>
      </c>
      <c r="C5150" s="98" t="s">
        <v>1095</v>
      </c>
      <c r="D5150" s="98" t="s">
        <v>13130</v>
      </c>
      <c r="E5150" s="98" t="s">
        <v>216</v>
      </c>
      <c r="F5150" s="122">
        <v>1.0141932730537144</v>
      </c>
      <c r="G5150" s="122">
        <v>1.0247763357468029</v>
      </c>
      <c r="H5150" s="99">
        <v>7187.9166666666679</v>
      </c>
      <c r="I5150" s="53">
        <v>7289.9367306040131</v>
      </c>
      <c r="J5150" s="54">
        <v>6889.2736378740638</v>
      </c>
      <c r="K5150" s="55">
        <v>0.95845207413470235</v>
      </c>
      <c r="L5150" s="121">
        <v>7366.0069033200416</v>
      </c>
      <c r="M5150" s="54">
        <v>6896.391628426697</v>
      </c>
      <c r="N5150" s="120">
        <v>0.95944234584801291</v>
      </c>
      <c r="O5150" s="123">
        <v>7247.4716703638605</v>
      </c>
      <c r="P5150" s="53">
        <v>7350.3370147303949</v>
      </c>
      <c r="Q5150" s="54">
        <v>6946.4088844347007</v>
      </c>
      <c r="R5150" s="55">
        <v>0.95845961190020834</v>
      </c>
      <c r="S5150" s="121">
        <v>7427.0374617842381</v>
      </c>
      <c r="T5150" s="54">
        <v>6953.5852366249737</v>
      </c>
      <c r="U5150" s="55">
        <v>0.95944979889460791</v>
      </c>
    </row>
    <row r="5151" spans="1:21" ht="13" x14ac:dyDescent="0.3">
      <c r="A5151" s="44" t="s">
        <v>2169</v>
      </c>
      <c r="B5151" s="44" t="s">
        <v>8537</v>
      </c>
      <c r="C5151" s="98" t="s">
        <v>1095</v>
      </c>
      <c r="D5151" s="98" t="s">
        <v>13130</v>
      </c>
      <c r="E5151" s="98" t="s">
        <v>216</v>
      </c>
      <c r="F5151" s="122">
        <v>1.0141932730537144</v>
      </c>
      <c r="G5151" s="122">
        <v>1.0247763357468029</v>
      </c>
      <c r="H5151" s="99">
        <v>4233</v>
      </c>
      <c r="I5151" s="53">
        <v>4293.0801248363732</v>
      </c>
      <c r="J5151" s="54">
        <v>4057.1276298121952</v>
      </c>
      <c r="K5151" s="55">
        <v>0.95845207413470235</v>
      </c>
      <c r="L5151" s="121">
        <v>4337.8782292162168</v>
      </c>
      <c r="M5151" s="54">
        <v>4061.3194499746382</v>
      </c>
      <c r="N5151" s="120">
        <v>0.9594423458480128</v>
      </c>
      <c r="O5151" s="123">
        <v>4266.6392076343691</v>
      </c>
      <c r="P5151" s="53">
        <v>4327.1967829300074</v>
      </c>
      <c r="Q5151" s="54">
        <v>4089.4013590674494</v>
      </c>
      <c r="R5151" s="55">
        <v>0.95845961190020823</v>
      </c>
      <c r="S5151" s="121">
        <v>4372.3508931531915</v>
      </c>
      <c r="T5151" s="54">
        <v>4093.6261297206447</v>
      </c>
      <c r="U5151" s="55">
        <v>0.95944979889460791</v>
      </c>
    </row>
    <row r="5152" spans="1:21" ht="13" x14ac:dyDescent="0.3">
      <c r="A5152" s="44" t="s">
        <v>2168</v>
      </c>
      <c r="B5152" s="44" t="s">
        <v>8536</v>
      </c>
      <c r="C5152" s="98" t="s">
        <v>1095</v>
      </c>
      <c r="D5152" s="98" t="s">
        <v>13130</v>
      </c>
      <c r="E5152" s="98" t="s">
        <v>216</v>
      </c>
      <c r="F5152" s="122">
        <v>1.0141932730537144</v>
      </c>
      <c r="G5152" s="122">
        <v>1.0247763357468029</v>
      </c>
      <c r="H5152" s="99">
        <v>22540.083333333332</v>
      </c>
      <c r="I5152" s="53">
        <v>22860.00089073681</v>
      </c>
      <c r="J5152" s="54">
        <v>21603.589622002368</v>
      </c>
      <c r="K5152" s="55">
        <v>0.95845207413470235</v>
      </c>
      <c r="L5152" s="121">
        <v>23098.544005760916</v>
      </c>
      <c r="M5152" s="54">
        <v>21625.910428943029</v>
      </c>
      <c r="N5152" s="120">
        <v>0.9594423458480128</v>
      </c>
      <c r="O5152" s="123">
        <v>22727.402531786356</v>
      </c>
      <c r="P5152" s="53">
        <v>23049.978761721679</v>
      </c>
      <c r="Q5152" s="54">
        <v>21783.29741011576</v>
      </c>
      <c r="R5152" s="55">
        <v>0.95845961190020823</v>
      </c>
      <c r="S5152" s="121">
        <v>23290.504287566633</v>
      </c>
      <c r="T5152" s="54">
        <v>21805.80178851922</v>
      </c>
      <c r="U5152" s="55">
        <v>0.9594497988946078</v>
      </c>
    </row>
    <row r="5153" spans="1:21" ht="13" x14ac:dyDescent="0.3">
      <c r="A5153" s="44" t="s">
        <v>2167</v>
      </c>
      <c r="B5153" s="44" t="s">
        <v>8535</v>
      </c>
      <c r="C5153" s="98" t="s">
        <v>1095</v>
      </c>
      <c r="D5153" s="98" t="s">
        <v>13130</v>
      </c>
      <c r="E5153" s="98" t="s">
        <v>216</v>
      </c>
      <c r="F5153" s="122">
        <v>1.0141932730537144</v>
      </c>
      <c r="G5153" s="122">
        <v>1.0247763357468029</v>
      </c>
      <c r="H5153" s="99">
        <v>6417.75</v>
      </c>
      <c r="I5153" s="53">
        <v>6508.8388781404756</v>
      </c>
      <c r="J5153" s="54">
        <v>6151.1057987779859</v>
      </c>
      <c r="K5153" s="55">
        <v>0.95845207413470235</v>
      </c>
      <c r="L5153" s="121">
        <v>6576.7583287390444</v>
      </c>
      <c r="M5153" s="54">
        <v>6157.4611150660839</v>
      </c>
      <c r="N5153" s="120">
        <v>0.9594423458480128</v>
      </c>
      <c r="O5153" s="123">
        <v>6472.4788393313665</v>
      </c>
      <c r="P5153" s="53">
        <v>6564.3444988323854</v>
      </c>
      <c r="Q5153" s="54">
        <v>6203.6095563778526</v>
      </c>
      <c r="R5153" s="55">
        <v>0.95845961190020834</v>
      </c>
      <c r="S5153" s="121">
        <v>6632.8431481687176</v>
      </c>
      <c r="T5153" s="54">
        <v>6210.0185207460845</v>
      </c>
      <c r="U5153" s="55">
        <v>0.95944979889460791</v>
      </c>
    </row>
    <row r="5154" spans="1:21" ht="13" x14ac:dyDescent="0.3">
      <c r="A5154" s="44" t="s">
        <v>2166</v>
      </c>
      <c r="B5154" s="44" t="s">
        <v>8534</v>
      </c>
      <c r="C5154" s="98" t="s">
        <v>1095</v>
      </c>
      <c r="D5154" s="98" t="s">
        <v>13130</v>
      </c>
      <c r="E5154" s="98" t="s">
        <v>216</v>
      </c>
      <c r="F5154" s="122">
        <v>1.0141932730537144</v>
      </c>
      <c r="G5154" s="122">
        <v>1.0247763357468029</v>
      </c>
      <c r="H5154" s="99">
        <v>4215.9166666666661</v>
      </c>
      <c r="I5154" s="53">
        <v>4275.7543230883712</v>
      </c>
      <c r="J5154" s="54">
        <v>4040.754073545726</v>
      </c>
      <c r="K5154" s="55">
        <v>0.95845207413470224</v>
      </c>
      <c r="L5154" s="121">
        <v>4320.3716334805413</v>
      </c>
      <c r="M5154" s="54">
        <v>4044.9289765664007</v>
      </c>
      <c r="N5154" s="120">
        <v>0.9594423458480128</v>
      </c>
      <c r="O5154" s="123">
        <v>4250.3828550695926</v>
      </c>
      <c r="P5154" s="53">
        <v>4310.709699514422</v>
      </c>
      <c r="Q5154" s="54">
        <v>4073.8203016973011</v>
      </c>
      <c r="R5154" s="55">
        <v>0.95845961190020834</v>
      </c>
      <c r="S5154" s="121">
        <v>4355.6917677392512</v>
      </c>
      <c r="T5154" s="54">
        <v>4078.0289755216095</v>
      </c>
      <c r="U5154" s="55">
        <v>0.9594497988946078</v>
      </c>
    </row>
    <row r="5155" spans="1:21" ht="13" x14ac:dyDescent="0.3">
      <c r="A5155" s="44" t="s">
        <v>2165</v>
      </c>
      <c r="B5155" s="44" t="s">
        <v>8533</v>
      </c>
      <c r="C5155" s="98" t="s">
        <v>1095</v>
      </c>
      <c r="D5155" s="98" t="s">
        <v>13130</v>
      </c>
      <c r="E5155" s="98" t="s">
        <v>216</v>
      </c>
      <c r="F5155" s="122">
        <v>1.0141932730537144</v>
      </c>
      <c r="G5155" s="122">
        <v>1.0247763357468029</v>
      </c>
      <c r="H5155" s="99">
        <v>4699</v>
      </c>
      <c r="I5155" s="53">
        <v>4765.6941900794045</v>
      </c>
      <c r="J5155" s="54">
        <v>4503.7662963589664</v>
      </c>
      <c r="K5155" s="55">
        <v>0.95845207413470235</v>
      </c>
      <c r="L5155" s="121">
        <v>4815.4240016742269</v>
      </c>
      <c r="M5155" s="54">
        <v>4508.4195831398119</v>
      </c>
      <c r="N5155" s="120">
        <v>0.9594423458480128</v>
      </c>
      <c r="O5155" s="123">
        <v>4740.2183106944849</v>
      </c>
      <c r="P5155" s="53">
        <v>4807.4975235123884</v>
      </c>
      <c r="Q5155" s="54">
        <v>4543.3078023904964</v>
      </c>
      <c r="R5155" s="55">
        <v>0.95845961190020812</v>
      </c>
      <c r="S5155" s="121">
        <v>4857.663551073394</v>
      </c>
      <c r="T5155" s="54">
        <v>4548.0015049123613</v>
      </c>
      <c r="U5155" s="55">
        <v>0.9594497988946078</v>
      </c>
    </row>
    <row r="5156" spans="1:21" ht="13" x14ac:dyDescent="0.3">
      <c r="A5156" s="44" t="s">
        <v>2164</v>
      </c>
      <c r="B5156" s="44" t="s">
        <v>8532</v>
      </c>
      <c r="C5156" s="98" t="s">
        <v>1095</v>
      </c>
      <c r="D5156" s="98" t="s">
        <v>13130</v>
      </c>
      <c r="E5156" s="98" t="s">
        <v>216</v>
      </c>
      <c r="F5156" s="122">
        <v>1.0141932730537144</v>
      </c>
      <c r="G5156" s="122">
        <v>1.0247763357468029</v>
      </c>
      <c r="H5156" s="99">
        <v>9388.1666666666679</v>
      </c>
      <c r="I5156" s="53">
        <v>9521.4154796404473</v>
      </c>
      <c r="J5156" s="54">
        <v>8998.1078139889414</v>
      </c>
      <c r="K5156" s="55">
        <v>0.95845207413470224</v>
      </c>
      <c r="L5156" s="121">
        <v>9620.7710360469446</v>
      </c>
      <c r="M5156" s="54">
        <v>9007.4046498787866</v>
      </c>
      <c r="N5156" s="120">
        <v>0.9594423458480128</v>
      </c>
      <c r="O5156" s="123">
        <v>9466.563694608958</v>
      </c>
      <c r="P5156" s="53">
        <v>9600.9252180069234</v>
      </c>
      <c r="Q5156" s="54">
        <v>9073.3189647635045</v>
      </c>
      <c r="R5156" s="55">
        <v>0.95845961190020834</v>
      </c>
      <c r="S5156" s="121">
        <v>9701.1104550750842</v>
      </c>
      <c r="T5156" s="54">
        <v>9082.6926330155602</v>
      </c>
      <c r="U5156" s="55">
        <v>0.9594497988946078</v>
      </c>
    </row>
    <row r="5157" spans="1:21" ht="13" x14ac:dyDescent="0.3">
      <c r="A5157" s="44" t="s">
        <v>2163</v>
      </c>
      <c r="B5157" s="44" t="s">
        <v>8531</v>
      </c>
      <c r="C5157" s="98" t="s">
        <v>1095</v>
      </c>
      <c r="D5157" s="98" t="s">
        <v>13130</v>
      </c>
      <c r="E5157" s="98" t="s">
        <v>216</v>
      </c>
      <c r="F5157" s="122">
        <v>1.0141932730537144</v>
      </c>
      <c r="G5157" s="122">
        <v>1.0247763357468029</v>
      </c>
      <c r="H5157" s="99">
        <v>5675.5</v>
      </c>
      <c r="I5157" s="53">
        <v>5756.0539212163567</v>
      </c>
      <c r="J5157" s="54">
        <v>5439.6947467515038</v>
      </c>
      <c r="K5157" s="55">
        <v>0.95845207413470246</v>
      </c>
      <c r="L5157" s="121">
        <v>5816.1180935309803</v>
      </c>
      <c r="M5157" s="54">
        <v>5445.3150338603973</v>
      </c>
      <c r="N5157" s="120">
        <v>0.95944234584801291</v>
      </c>
      <c r="O5157" s="123">
        <v>5727.6889954475982</v>
      </c>
      <c r="P5157" s="53">
        <v>5808.9836493267412</v>
      </c>
      <c r="Q5157" s="54">
        <v>5489.7585716617987</v>
      </c>
      <c r="R5157" s="55">
        <v>0.95845961190020823</v>
      </c>
      <c r="S5157" s="121">
        <v>5869.6001410520767</v>
      </c>
      <c r="T5157" s="54">
        <v>5495.4300548130577</v>
      </c>
      <c r="U5157" s="55">
        <v>0.95944979889460802</v>
      </c>
    </row>
    <row r="5158" spans="1:21" ht="13" x14ac:dyDescent="0.3">
      <c r="A5158" s="44" t="s">
        <v>2162</v>
      </c>
      <c r="B5158" s="44" t="s">
        <v>8530</v>
      </c>
      <c r="C5158" s="98" t="s">
        <v>1095</v>
      </c>
      <c r="D5158" s="98" t="s">
        <v>13130</v>
      </c>
      <c r="E5158" s="98" t="s">
        <v>216</v>
      </c>
      <c r="F5158" s="122">
        <v>1.0141932730537144</v>
      </c>
      <c r="G5158" s="122">
        <v>1.0247763357468029</v>
      </c>
      <c r="H5158" s="99">
        <v>6945.25</v>
      </c>
      <c r="I5158" s="53">
        <v>7043.8258296763097</v>
      </c>
      <c r="J5158" s="54">
        <v>6656.6892678840413</v>
      </c>
      <c r="K5158" s="55">
        <v>0.95845207413470235</v>
      </c>
      <c r="L5158" s="121">
        <v>7117.3278458454834</v>
      </c>
      <c r="M5158" s="54">
        <v>6663.5669525009116</v>
      </c>
      <c r="N5158" s="120">
        <v>0.95944234584801291</v>
      </c>
      <c r="O5158" s="123">
        <v>7005.8317068884953</v>
      </c>
      <c r="P5158" s="53">
        <v>7105.2673892727344</v>
      </c>
      <c r="Q5158" s="54">
        <v>6714.8067388225218</v>
      </c>
      <c r="R5158" s="55">
        <v>0.95845961190020834</v>
      </c>
      <c r="S5158" s="121">
        <v>7179.4105454439623</v>
      </c>
      <c r="T5158" s="54">
        <v>6721.7438222636347</v>
      </c>
      <c r="U5158" s="55">
        <v>0.95944979889460791</v>
      </c>
    </row>
    <row r="5159" spans="1:21" ht="13" x14ac:dyDescent="0.3">
      <c r="A5159" s="44" t="s">
        <v>2161</v>
      </c>
      <c r="B5159" s="44" t="s">
        <v>8529</v>
      </c>
      <c r="C5159" s="98" t="s">
        <v>1095</v>
      </c>
      <c r="D5159" s="98" t="s">
        <v>13130</v>
      </c>
      <c r="E5159" s="98" t="s">
        <v>216</v>
      </c>
      <c r="F5159" s="122">
        <v>1.0141932730537144</v>
      </c>
      <c r="G5159" s="122">
        <v>1.0247763357468029</v>
      </c>
      <c r="H5159" s="99">
        <v>12002.250000000002</v>
      </c>
      <c r="I5159" s="53">
        <v>12172.601211508945</v>
      </c>
      <c r="J5159" s="54">
        <v>11503.581406783233</v>
      </c>
      <c r="K5159" s="55">
        <v>0.95845207413470235</v>
      </c>
      <c r="L5159" s="121">
        <v>12299.621775717067</v>
      </c>
      <c r="M5159" s="54">
        <v>11515.466895454314</v>
      </c>
      <c r="N5159" s="120">
        <v>0.9594423458480128</v>
      </c>
      <c r="O5159" s="123">
        <v>12099.074162180023</v>
      </c>
      <c r="P5159" s="53">
        <v>12270.799625460984</v>
      </c>
      <c r="Q5159" s="54">
        <v>11596.473925834902</v>
      </c>
      <c r="R5159" s="55">
        <v>0.95845961190020823</v>
      </c>
      <c r="S5159" s="121">
        <v>12398.844885847664</v>
      </c>
      <c r="T5159" s="54">
        <v>11608.45427171457</v>
      </c>
      <c r="U5159" s="55">
        <v>0.95944979889460802</v>
      </c>
    </row>
    <row r="5160" spans="1:21" ht="13" x14ac:dyDescent="0.3">
      <c r="A5160" s="44" t="s">
        <v>2160</v>
      </c>
      <c r="B5160" s="44" t="s">
        <v>8528</v>
      </c>
      <c r="C5160" s="98" t="s">
        <v>1095</v>
      </c>
      <c r="D5160" s="98" t="s">
        <v>13130</v>
      </c>
      <c r="E5160" s="98" t="s">
        <v>216</v>
      </c>
      <c r="F5160" s="122">
        <v>1.0141932730537144</v>
      </c>
      <c r="G5160" s="122">
        <v>1.0247763357468029</v>
      </c>
      <c r="H5160" s="99">
        <v>4648.6666666666661</v>
      </c>
      <c r="I5160" s="53">
        <v>4714.6464620023662</v>
      </c>
      <c r="J5160" s="54">
        <v>4455.5242086275184</v>
      </c>
      <c r="K5160" s="55">
        <v>0.95845207413470224</v>
      </c>
      <c r="L5160" s="121">
        <v>4763.8435927749706</v>
      </c>
      <c r="M5160" s="54">
        <v>4460.1276517321285</v>
      </c>
      <c r="N5160" s="120">
        <v>0.9594423458480128</v>
      </c>
      <c r="O5160" s="123">
        <v>4686.625019270552</v>
      </c>
      <c r="P5160" s="53">
        <v>4753.1435678694288</v>
      </c>
      <c r="Q5160" s="54">
        <v>4491.9407970918601</v>
      </c>
      <c r="R5160" s="55">
        <v>0.95845961190020845</v>
      </c>
      <c r="S5160" s="121">
        <v>4802.7424142673663</v>
      </c>
      <c r="T5160" s="54">
        <v>4496.5814322335691</v>
      </c>
      <c r="U5160" s="55">
        <v>0.95944979889460791</v>
      </c>
    </row>
    <row r="5161" spans="1:21" ht="13" x14ac:dyDescent="0.3">
      <c r="A5161" s="44" t="s">
        <v>2159</v>
      </c>
      <c r="B5161" s="44" t="s">
        <v>8526</v>
      </c>
      <c r="C5161" s="98" t="s">
        <v>1095</v>
      </c>
      <c r="D5161" s="98" t="s">
        <v>13130</v>
      </c>
      <c r="E5161" s="98" t="s">
        <v>216</v>
      </c>
      <c r="F5161" s="122">
        <v>1.0141932730537144</v>
      </c>
      <c r="G5161" s="122">
        <v>1.0247763357468029</v>
      </c>
      <c r="H5161" s="99">
        <v>7155.416666666667</v>
      </c>
      <c r="I5161" s="53">
        <v>7256.9754492297661</v>
      </c>
      <c r="J5161" s="54">
        <v>6858.1239454646848</v>
      </c>
      <c r="K5161" s="55">
        <v>0.95845207413470235</v>
      </c>
      <c r="L5161" s="121">
        <v>7332.7016724082696</v>
      </c>
      <c r="M5161" s="54">
        <v>6865.2097521866353</v>
      </c>
      <c r="N5161" s="120">
        <v>0.9594423458480128</v>
      </c>
      <c r="O5161" s="123">
        <v>7223.0520236285283</v>
      </c>
      <c r="P5161" s="53">
        <v>7325.5707732810724</v>
      </c>
      <c r="Q5161" s="54">
        <v>6923.0036393020137</v>
      </c>
      <c r="R5161" s="55">
        <v>0.95845961190020834</v>
      </c>
      <c r="S5161" s="121">
        <v>7402.0127856825729</v>
      </c>
      <c r="T5161" s="54">
        <v>6930.1558114756826</v>
      </c>
      <c r="U5161" s="55">
        <v>0.95944979889460802</v>
      </c>
    </row>
    <row r="5162" spans="1:21" ht="13" x14ac:dyDescent="0.3">
      <c r="A5162" s="44" t="s">
        <v>2158</v>
      </c>
      <c r="B5162" s="44" t="s">
        <v>8525</v>
      </c>
      <c r="C5162" s="98" t="s">
        <v>1095</v>
      </c>
      <c r="D5162" s="98" t="s">
        <v>13130</v>
      </c>
      <c r="E5162" s="98" t="s">
        <v>216</v>
      </c>
      <c r="F5162" s="122">
        <v>1.0141932730537144</v>
      </c>
      <c r="G5162" s="122">
        <v>1.0247763357468029</v>
      </c>
      <c r="H5162" s="99">
        <v>17819.833333333336</v>
      </c>
      <c r="I5162" s="53">
        <v>18072.755093605017</v>
      </c>
      <c r="J5162" s="54">
        <v>17079.456219068041</v>
      </c>
      <c r="K5162" s="55">
        <v>0.95845207413470224</v>
      </c>
      <c r="L5162" s="121">
        <v>18261.343506952075</v>
      </c>
      <c r="M5162" s="54">
        <v>17097.102695953952</v>
      </c>
      <c r="N5162" s="120">
        <v>0.95944234584801302</v>
      </c>
      <c r="O5162" s="123">
        <v>17964.802376501721</v>
      </c>
      <c r="P5162" s="53">
        <v>18219.781721987427</v>
      </c>
      <c r="Q5162" s="54">
        <v>17218.537513645777</v>
      </c>
      <c r="R5162" s="55">
        <v>0.95845961190020823</v>
      </c>
      <c r="S5162" s="121">
        <v>18409.90435180689</v>
      </c>
      <c r="T5162" s="54">
        <v>17236.32602731595</v>
      </c>
      <c r="U5162" s="55">
        <v>0.95944979889460791</v>
      </c>
    </row>
    <row r="5163" spans="1:21" ht="13" x14ac:dyDescent="0.3">
      <c r="A5163" s="44" t="s">
        <v>2157</v>
      </c>
      <c r="B5163" s="44" t="s">
        <v>8524</v>
      </c>
      <c r="C5163" s="98" t="s">
        <v>1095</v>
      </c>
      <c r="D5163" s="98" t="s">
        <v>13130</v>
      </c>
      <c r="E5163" s="98" t="s">
        <v>216</v>
      </c>
      <c r="F5163" s="122">
        <v>1.0141932730537144</v>
      </c>
      <c r="G5163" s="122">
        <v>1.0247763357468029</v>
      </c>
      <c r="H5163" s="99">
        <v>6015.5</v>
      </c>
      <c r="I5163" s="53">
        <v>6100.8796340546187</v>
      </c>
      <c r="J5163" s="54">
        <v>5765.5684519573015</v>
      </c>
      <c r="K5163" s="55">
        <v>0.95845207413470224</v>
      </c>
      <c r="L5163" s="121">
        <v>6164.5420476848931</v>
      </c>
      <c r="M5163" s="54">
        <v>5771.5254314487211</v>
      </c>
      <c r="N5163" s="120">
        <v>0.9594423458480128</v>
      </c>
      <c r="O5163" s="123">
        <v>6069.1439361558778</v>
      </c>
      <c r="P5163" s="53">
        <v>6155.2849532440332</v>
      </c>
      <c r="Q5163" s="54">
        <v>5817.029341614465</v>
      </c>
      <c r="R5163" s="55">
        <v>0.95845961190020823</v>
      </c>
      <c r="S5163" s="121">
        <v>6219.5150840137485</v>
      </c>
      <c r="T5163" s="54">
        <v>5823.0389290071862</v>
      </c>
      <c r="U5163" s="55">
        <v>0.95944979889460791</v>
      </c>
    </row>
    <row r="5164" spans="1:21" ht="13" x14ac:dyDescent="0.3">
      <c r="A5164" s="44" t="s">
        <v>2156</v>
      </c>
      <c r="B5164" s="44" t="s">
        <v>8523</v>
      </c>
      <c r="C5164" s="98" t="s">
        <v>1095</v>
      </c>
      <c r="D5164" s="98" t="s">
        <v>13130</v>
      </c>
      <c r="E5164" s="98" t="s">
        <v>216</v>
      </c>
      <c r="F5164" s="122">
        <v>1.0141932730537144</v>
      </c>
      <c r="G5164" s="122">
        <v>1.0247763357468029</v>
      </c>
      <c r="H5164" s="99">
        <v>38763.333333333328</v>
      </c>
      <c r="I5164" s="53">
        <v>39313.511907805478</v>
      </c>
      <c r="J5164" s="54">
        <v>37152.797233708174</v>
      </c>
      <c r="K5164" s="55">
        <v>0.95845207413470235</v>
      </c>
      <c r="L5164" s="121">
        <v>39723.746694665235</v>
      </c>
      <c r="M5164" s="54">
        <v>37191.183466221803</v>
      </c>
      <c r="N5164" s="120">
        <v>0.95944234584801291</v>
      </c>
      <c r="O5164" s="123">
        <v>39099.787447767761</v>
      </c>
      <c r="P5164" s="53">
        <v>39654.741407356123</v>
      </c>
      <c r="Q5164" s="54">
        <v>37475.567102568122</v>
      </c>
      <c r="R5164" s="55">
        <v>0.95845961190020823</v>
      </c>
      <c r="S5164" s="121">
        <v>40068.536909202288</v>
      </c>
      <c r="T5164" s="54">
        <v>37514.283203582694</v>
      </c>
      <c r="U5164" s="55">
        <v>0.95944979889460791</v>
      </c>
    </row>
    <row r="5165" spans="1:21" ht="13" x14ac:dyDescent="0.3">
      <c r="A5165" s="44" t="s">
        <v>2155</v>
      </c>
      <c r="B5165" s="44" t="s">
        <v>8522</v>
      </c>
      <c r="C5165" s="98" t="s">
        <v>1095</v>
      </c>
      <c r="D5165" s="98" t="s">
        <v>13130</v>
      </c>
      <c r="E5165" s="98" t="s">
        <v>216</v>
      </c>
      <c r="F5165" s="122">
        <v>1.0141932730537144</v>
      </c>
      <c r="G5165" s="122">
        <v>1.0247763357468029</v>
      </c>
      <c r="H5165" s="99">
        <v>3946.3333333333335</v>
      </c>
      <c r="I5165" s="53">
        <v>4002.3447198943086</v>
      </c>
      <c r="J5165" s="54">
        <v>3782.3713685602474</v>
      </c>
      <c r="K5165" s="55">
        <v>0.95845207413470246</v>
      </c>
      <c r="L5165" s="121">
        <v>4044.1090129688</v>
      </c>
      <c r="M5165" s="54">
        <v>3786.2793108315414</v>
      </c>
      <c r="N5165" s="120">
        <v>0.9594423458480128</v>
      </c>
      <c r="O5165" s="123">
        <v>3980.7882283058361</v>
      </c>
      <c r="P5165" s="53">
        <v>4037.2886425991928</v>
      </c>
      <c r="Q5165" s="54">
        <v>3815.4247403589293</v>
      </c>
      <c r="R5165" s="55">
        <v>0.95845961190020823</v>
      </c>
      <c r="S5165" s="121">
        <v>4079.4175739872621</v>
      </c>
      <c r="T5165" s="54">
        <v>3819.3664650900569</v>
      </c>
      <c r="U5165" s="55">
        <v>0.95944979889460791</v>
      </c>
    </row>
    <row r="5166" spans="1:21" ht="13" x14ac:dyDescent="0.3">
      <c r="A5166" s="44" t="s">
        <v>2154</v>
      </c>
      <c r="B5166" s="44" t="s">
        <v>8521</v>
      </c>
      <c r="C5166" s="98" t="s">
        <v>1095</v>
      </c>
      <c r="D5166" s="98" t="s">
        <v>13130</v>
      </c>
      <c r="E5166" s="98" t="s">
        <v>216</v>
      </c>
      <c r="F5166" s="122">
        <v>1.0141932730537144</v>
      </c>
      <c r="G5166" s="122">
        <v>1.0247763357468029</v>
      </c>
      <c r="H5166" s="99">
        <v>4101.5833333333339</v>
      </c>
      <c r="I5166" s="53">
        <v>4159.7982255358984</v>
      </c>
      <c r="J5166" s="54">
        <v>3931.1710530696605</v>
      </c>
      <c r="K5166" s="55">
        <v>0.95845207413470246</v>
      </c>
      <c r="L5166" s="121">
        <v>4203.205539093492</v>
      </c>
      <c r="M5166" s="54">
        <v>3935.2327350244464</v>
      </c>
      <c r="N5166" s="120">
        <v>0.95944234584801291</v>
      </c>
      <c r="O5166" s="123">
        <v>4135.8723339570179</v>
      </c>
      <c r="P5166" s="53">
        <v>4194.5738993081732</v>
      </c>
      <c r="Q5166" s="54">
        <v>3964.0665920732522</v>
      </c>
      <c r="R5166" s="55">
        <v>0.95845961190020834</v>
      </c>
      <c r="S5166" s="121">
        <v>4238.34409550905</v>
      </c>
      <c r="T5166" s="54">
        <v>3968.1618790688331</v>
      </c>
      <c r="U5166" s="55">
        <v>0.9594497988946078</v>
      </c>
    </row>
    <row r="5167" spans="1:21" ht="13" x14ac:dyDescent="0.3">
      <c r="A5167" s="44" t="s">
        <v>2153</v>
      </c>
      <c r="B5167" s="44" t="s">
        <v>8520</v>
      </c>
      <c r="C5167" s="98" t="s">
        <v>1095</v>
      </c>
      <c r="D5167" s="98" t="s">
        <v>13130</v>
      </c>
      <c r="E5167" s="98" t="s">
        <v>216</v>
      </c>
      <c r="F5167" s="122">
        <v>1.0141932730537144</v>
      </c>
      <c r="G5167" s="122">
        <v>1.0247763357468029</v>
      </c>
      <c r="H5167" s="99">
        <v>5811.75</v>
      </c>
      <c r="I5167" s="53">
        <v>5894.2377546699245</v>
      </c>
      <c r="J5167" s="54">
        <v>5570.2838418523561</v>
      </c>
      <c r="K5167" s="55">
        <v>0.95845207413470235</v>
      </c>
      <c r="L5167" s="121">
        <v>5955.7438692764817</v>
      </c>
      <c r="M5167" s="54">
        <v>5576.0390534821881</v>
      </c>
      <c r="N5167" s="120">
        <v>0.9594423458480128</v>
      </c>
      <c r="O5167" s="123">
        <v>5859.9600225168761</v>
      </c>
      <c r="P5167" s="53">
        <v>5943.1320352003086</v>
      </c>
      <c r="Q5167" s="54">
        <v>5616.535008932261</v>
      </c>
      <c r="R5167" s="55">
        <v>0.95845961190020834</v>
      </c>
      <c r="S5167" s="121">
        <v>6005.1483594975971</v>
      </c>
      <c r="T5167" s="54">
        <v>5622.3374651342592</v>
      </c>
      <c r="U5167" s="55">
        <v>0.95944979889460802</v>
      </c>
    </row>
    <row r="5168" spans="1:21" ht="13" x14ac:dyDescent="0.3">
      <c r="A5168" s="44" t="s">
        <v>2152</v>
      </c>
      <c r="B5168" s="44" t="s">
        <v>8519</v>
      </c>
      <c r="C5168" s="98" t="s">
        <v>1095</v>
      </c>
      <c r="D5168" s="98" t="s">
        <v>13130</v>
      </c>
      <c r="E5168" s="98" t="s">
        <v>216</v>
      </c>
      <c r="F5168" s="122">
        <v>1.0141932730537144</v>
      </c>
      <c r="G5168" s="122">
        <v>1.0247763357468029</v>
      </c>
      <c r="H5168" s="99">
        <v>2467.5833333333335</v>
      </c>
      <c r="I5168" s="53">
        <v>2502.6064173661284</v>
      </c>
      <c r="J5168" s="54">
        <v>2365.0603639335563</v>
      </c>
      <c r="K5168" s="55">
        <v>0.95845207413470246</v>
      </c>
      <c r="L5168" s="121">
        <v>2528.7210064832152</v>
      </c>
      <c r="M5168" s="54">
        <v>2367.5039419087925</v>
      </c>
      <c r="N5168" s="120">
        <v>0.9594423458480128</v>
      </c>
      <c r="O5168" s="123">
        <v>2488.5708013069961</v>
      </c>
      <c r="P5168" s="53">
        <v>2523.8917662034473</v>
      </c>
      <c r="Q5168" s="54">
        <v>2385.1946044068941</v>
      </c>
      <c r="R5168" s="55">
        <v>0.95845961190020834</v>
      </c>
      <c r="S5168" s="121">
        <v>2550.2284670098688</v>
      </c>
      <c r="T5168" s="54">
        <v>2387.6587548489911</v>
      </c>
      <c r="U5168" s="55">
        <v>0.95944979889460802</v>
      </c>
    </row>
    <row r="5169" spans="1:21" ht="13" x14ac:dyDescent="0.3">
      <c r="A5169" s="44" t="s">
        <v>2151</v>
      </c>
      <c r="B5169" s="44" t="s">
        <v>8518</v>
      </c>
      <c r="C5169" s="98" t="s">
        <v>1095</v>
      </c>
      <c r="D5169" s="98" t="s">
        <v>13130</v>
      </c>
      <c r="E5169" s="98" t="s">
        <v>216</v>
      </c>
      <c r="F5169" s="122">
        <v>1.0141932730537144</v>
      </c>
      <c r="G5169" s="122">
        <v>1.0247763357468029</v>
      </c>
      <c r="H5169" s="99">
        <v>4242.5</v>
      </c>
      <c r="I5169" s="53">
        <v>4302.7149609303833</v>
      </c>
      <c r="J5169" s="54">
        <v>4066.2329245164747</v>
      </c>
      <c r="K5169" s="55">
        <v>0.95845207413470235</v>
      </c>
      <c r="L5169" s="121">
        <v>4347.6136044058112</v>
      </c>
      <c r="M5169" s="54">
        <v>4070.4341522601944</v>
      </c>
      <c r="N5169" s="120">
        <v>0.9594423458480128</v>
      </c>
      <c r="O5169" s="123">
        <v>4278.8081435334925</v>
      </c>
      <c r="P5169" s="53">
        <v>4339.53843585912</v>
      </c>
      <c r="Q5169" s="54">
        <v>4101.0647926465617</v>
      </c>
      <c r="R5169" s="55">
        <v>0.95845961190020823</v>
      </c>
      <c r="S5169" s="121">
        <v>4384.8213306938333</v>
      </c>
      <c r="T5169" s="54">
        <v>4105.3016128218205</v>
      </c>
      <c r="U5169" s="55">
        <v>0.95944979889460802</v>
      </c>
    </row>
    <row r="5170" spans="1:21" ht="13" x14ac:dyDescent="0.3">
      <c r="A5170" s="44" t="s">
        <v>2150</v>
      </c>
      <c r="B5170" s="44" t="s">
        <v>8517</v>
      </c>
      <c r="C5170" s="98" t="s">
        <v>1095</v>
      </c>
      <c r="D5170" s="98" t="s">
        <v>13130</v>
      </c>
      <c r="E5170" s="98" t="s">
        <v>216</v>
      </c>
      <c r="F5170" s="122">
        <v>1.0141932730537144</v>
      </c>
      <c r="G5170" s="122">
        <v>1.0247763357468029</v>
      </c>
      <c r="H5170" s="99">
        <v>7207.25</v>
      </c>
      <c r="I5170" s="53">
        <v>7309.5444672163831</v>
      </c>
      <c r="J5170" s="54">
        <v>6907.8037113073333</v>
      </c>
      <c r="K5170" s="55">
        <v>0.95845207413470235</v>
      </c>
      <c r="L5170" s="121">
        <v>7385.8192458111453</v>
      </c>
      <c r="M5170" s="54">
        <v>6914.9408471130901</v>
      </c>
      <c r="N5170" s="120">
        <v>0.9594423458480128</v>
      </c>
      <c r="O5170" s="123">
        <v>7265.6422348640854</v>
      </c>
      <c r="P5170" s="53">
        <v>7368.7654790141114</v>
      </c>
      <c r="Q5170" s="54">
        <v>6963.8246366335934</v>
      </c>
      <c r="R5170" s="55">
        <v>0.95845961190020834</v>
      </c>
      <c r="S5170" s="121">
        <v>7445.6582262912298</v>
      </c>
      <c r="T5170" s="54">
        <v>6971.0189810805168</v>
      </c>
      <c r="U5170" s="55">
        <v>0.95944979889460802</v>
      </c>
    </row>
    <row r="5171" spans="1:21" ht="13" x14ac:dyDescent="0.3">
      <c r="A5171" s="44" t="s">
        <v>2149</v>
      </c>
      <c r="B5171" s="44" t="s">
        <v>8516</v>
      </c>
      <c r="C5171" s="98" t="s">
        <v>987</v>
      </c>
      <c r="D5171" s="98" t="s">
        <v>13125</v>
      </c>
      <c r="E5171" s="98" t="s">
        <v>440</v>
      </c>
      <c r="F5171" s="122">
        <v>1.033535215650734</v>
      </c>
      <c r="G5171" s="122">
        <v>1.0325938063557891</v>
      </c>
      <c r="H5171" s="99">
        <v>5040</v>
      </c>
      <c r="I5171" s="53">
        <v>5209.0174868796994</v>
      </c>
      <c r="J5171" s="54">
        <v>4922.7240479235179</v>
      </c>
      <c r="K5171" s="55">
        <v>0.97673096188958686</v>
      </c>
      <c r="L5171" s="121">
        <v>5204.2727840331772</v>
      </c>
      <c r="M5171" s="54">
        <v>4872.477548680883</v>
      </c>
      <c r="N5171" s="120">
        <v>0.96676141838906404</v>
      </c>
      <c r="O5171" s="123">
        <v>5095.3532545933194</v>
      </c>
      <c r="P5171" s="53">
        <v>5266.2270248027762</v>
      </c>
      <c r="Q5171" s="54">
        <v>4976.8284255850413</v>
      </c>
      <c r="R5171" s="55">
        <v>0.97673864340977123</v>
      </c>
      <c r="S5171" s="121">
        <v>5261.4302118878741</v>
      </c>
      <c r="T5171" s="54">
        <v>4926.0292052070681</v>
      </c>
      <c r="U5171" s="55">
        <v>0.96676892829096583</v>
      </c>
    </row>
    <row r="5172" spans="1:21" ht="13" x14ac:dyDescent="0.3">
      <c r="A5172" s="44" t="s">
        <v>2148</v>
      </c>
      <c r="B5172" s="44" t="s">
        <v>8515</v>
      </c>
      <c r="C5172" s="98" t="s">
        <v>987</v>
      </c>
      <c r="D5172" s="98" t="s">
        <v>13125</v>
      </c>
      <c r="E5172" s="98" t="s">
        <v>440</v>
      </c>
      <c r="F5172" s="122">
        <v>1.033535215650734</v>
      </c>
      <c r="G5172" s="122">
        <v>1.0325938063557891</v>
      </c>
      <c r="H5172" s="99">
        <v>12332.5</v>
      </c>
      <c r="I5172" s="53">
        <v>12746.073047012678</v>
      </c>
      <c r="J5172" s="54">
        <v>12045.534587503331</v>
      </c>
      <c r="K5172" s="55">
        <v>0.97673096188958697</v>
      </c>
      <c r="L5172" s="121">
        <v>12734.463116882769</v>
      </c>
      <c r="M5172" s="54">
        <v>11922.585192283133</v>
      </c>
      <c r="N5172" s="120">
        <v>0.96676141838906415</v>
      </c>
      <c r="O5172" s="123">
        <v>12453.936609339409</v>
      </c>
      <c r="P5172" s="53">
        <v>12871.582059234177</v>
      </c>
      <c r="Q5172" s="54">
        <v>12164.241148917459</v>
      </c>
      <c r="R5172" s="55">
        <v>0.97673864340977112</v>
      </c>
      <c r="S5172" s="121">
        <v>12859.857807551491</v>
      </c>
      <c r="T5172" s="54">
        <v>12040.078948814684</v>
      </c>
      <c r="U5172" s="55">
        <v>0.96676892829096572</v>
      </c>
    </row>
    <row r="5173" spans="1:21" ht="13" x14ac:dyDescent="0.3">
      <c r="A5173" s="44" t="s">
        <v>2147</v>
      </c>
      <c r="B5173" s="44" t="s">
        <v>8514</v>
      </c>
      <c r="C5173" s="98" t="s">
        <v>987</v>
      </c>
      <c r="D5173" s="98" t="s">
        <v>13125</v>
      </c>
      <c r="E5173" s="98" t="s">
        <v>439</v>
      </c>
      <c r="F5173" s="122">
        <v>1.0273671885365194</v>
      </c>
      <c r="G5173" s="122">
        <v>1.0252209942047557</v>
      </c>
      <c r="H5173" s="99">
        <v>9838.4166666666679</v>
      </c>
      <c r="I5173" s="53">
        <v>10107.66647048417</v>
      </c>
      <c r="J5173" s="54">
        <v>9552.1377933496224</v>
      </c>
      <c r="K5173" s="55">
        <v>0.97090193645823308</v>
      </c>
      <c r="L5173" s="121">
        <v>10086.551316400639</v>
      </c>
      <c r="M5173" s="54">
        <v>9443.4893927086687</v>
      </c>
      <c r="N5173" s="120">
        <v>0.95985865537733894</v>
      </c>
      <c r="O5173" s="123">
        <v>9928.5049988555838</v>
      </c>
      <c r="P5173" s="53">
        <v>10200.220267045041</v>
      </c>
      <c r="Q5173" s="54">
        <v>9639.6805403883191</v>
      </c>
      <c r="R5173" s="55">
        <v>0.97090957213593021</v>
      </c>
      <c r="S5173" s="121">
        <v>10178.911765893608</v>
      </c>
      <c r="T5173" s="54">
        <v>9530.0354878272265</v>
      </c>
      <c r="U5173" s="55">
        <v>0.95986611165786917</v>
      </c>
    </row>
    <row r="5174" spans="1:21" ht="13" x14ac:dyDescent="0.3">
      <c r="A5174" s="44" t="s">
        <v>2146</v>
      </c>
      <c r="B5174" s="44" t="s">
        <v>8513</v>
      </c>
      <c r="C5174" s="98" t="s">
        <v>987</v>
      </c>
      <c r="D5174" s="98" t="s">
        <v>13125</v>
      </c>
      <c r="E5174" s="98" t="s">
        <v>440</v>
      </c>
      <c r="F5174" s="122">
        <v>1.033535215650734</v>
      </c>
      <c r="G5174" s="122">
        <v>1.0325938063557891</v>
      </c>
      <c r="H5174" s="99">
        <v>5436.333333333333</v>
      </c>
      <c r="I5174" s="53">
        <v>5618.6419440159398</v>
      </c>
      <c r="J5174" s="54">
        <v>5309.8350858190897</v>
      </c>
      <c r="K5174" s="55">
        <v>0.97673096188958675</v>
      </c>
      <c r="L5174" s="121">
        <v>5613.5241292855217</v>
      </c>
      <c r="M5174" s="54">
        <v>5255.6373241690826</v>
      </c>
      <c r="N5174" s="120">
        <v>0.96676141838906426</v>
      </c>
      <c r="O5174" s="123">
        <v>5489.2114918374236</v>
      </c>
      <c r="P5174" s="53">
        <v>5673.293382968679</v>
      </c>
      <c r="Q5174" s="54">
        <v>5361.5249859266114</v>
      </c>
      <c r="R5174" s="55">
        <v>0.97673864340977123</v>
      </c>
      <c r="S5174" s="121">
        <v>5668.1257882483451</v>
      </c>
      <c r="T5174" s="54">
        <v>5306.7991111261199</v>
      </c>
      <c r="U5174" s="55">
        <v>0.96676892829096583</v>
      </c>
    </row>
    <row r="5175" spans="1:21" ht="13" x14ac:dyDescent="0.3">
      <c r="A5175" s="44" t="s">
        <v>2145</v>
      </c>
      <c r="B5175" s="44" t="s">
        <v>13444</v>
      </c>
      <c r="C5175" s="98" t="s">
        <v>987</v>
      </c>
      <c r="D5175" s="98" t="s">
        <v>13125</v>
      </c>
      <c r="E5175" s="98" t="s">
        <v>479</v>
      </c>
      <c r="F5175" s="122">
        <v>1.0301262386658496</v>
      </c>
      <c r="G5175" s="122">
        <v>1.0242987617044947</v>
      </c>
      <c r="H5175" s="99">
        <v>10176.916666666664</v>
      </c>
      <c r="I5175" s="53">
        <v>10483.508887049127</v>
      </c>
      <c r="J5175" s="54">
        <v>9907.3234894840953</v>
      </c>
      <c r="K5175" s="55">
        <v>0.97350934610031825</v>
      </c>
      <c r="L5175" s="121">
        <v>10424.203139636498</v>
      </c>
      <c r="M5175" s="54">
        <v>9759.6144300117485</v>
      </c>
      <c r="N5175" s="120">
        <v>0.95899521924732445</v>
      </c>
      <c r="O5175" s="123">
        <v>10271.128093546535</v>
      </c>
      <c r="P5175" s="53">
        <v>10580.55854986023</v>
      </c>
      <c r="Q5175" s="54">
        <v>9999.1178317048161</v>
      </c>
      <c r="R5175" s="55">
        <v>0.9735170022840407</v>
      </c>
      <c r="S5175" s="121">
        <v>10520.703787527964</v>
      </c>
      <c r="T5175" s="54">
        <v>9850.0392535093106</v>
      </c>
      <c r="U5175" s="55">
        <v>0.95900266882059437</v>
      </c>
    </row>
    <row r="5176" spans="1:21" ht="13" x14ac:dyDescent="0.3">
      <c r="A5176" s="44" t="s">
        <v>2144</v>
      </c>
      <c r="B5176" s="44" t="s">
        <v>8512</v>
      </c>
      <c r="C5176" s="98" t="s">
        <v>987</v>
      </c>
      <c r="D5176" s="98" t="s">
        <v>13125</v>
      </c>
      <c r="E5176" s="98" t="s">
        <v>440</v>
      </c>
      <c r="F5176" s="122">
        <v>1.033535215650734</v>
      </c>
      <c r="G5176" s="122">
        <v>1.0325938063557891</v>
      </c>
      <c r="H5176" s="99">
        <v>11449.5</v>
      </c>
      <c r="I5176" s="53">
        <v>11833.461451593079</v>
      </c>
      <c r="J5176" s="54">
        <v>11183.081148154824</v>
      </c>
      <c r="K5176" s="55">
        <v>0.97673096188958686</v>
      </c>
      <c r="L5176" s="121">
        <v>11822.682785870607</v>
      </c>
      <c r="M5176" s="54">
        <v>11068.934859845589</v>
      </c>
      <c r="N5176" s="120">
        <v>0.96676141838906404</v>
      </c>
      <c r="O5176" s="123">
        <v>11561.454927380455</v>
      </c>
      <c r="P5176" s="53">
        <v>11949.1708116064</v>
      </c>
      <c r="Q5176" s="54">
        <v>11292.5198016128</v>
      </c>
      <c r="R5176" s="55">
        <v>0.97673864340977112</v>
      </c>
      <c r="S5176" s="121">
        <v>11938.286750474677</v>
      </c>
      <c r="T5176" s="54">
        <v>11177.255389627908</v>
      </c>
      <c r="U5176" s="55">
        <v>0.96676892829096572</v>
      </c>
    </row>
    <row r="5177" spans="1:21" ht="13" x14ac:dyDescent="0.3">
      <c r="A5177" s="44" t="s">
        <v>2143</v>
      </c>
      <c r="B5177" s="44" t="s">
        <v>8511</v>
      </c>
      <c r="C5177" s="98" t="s">
        <v>987</v>
      </c>
      <c r="D5177" s="98" t="s">
        <v>13125</v>
      </c>
      <c r="E5177" s="98" t="s">
        <v>439</v>
      </c>
      <c r="F5177" s="122">
        <v>1.0273671885365194</v>
      </c>
      <c r="G5177" s="122">
        <v>1.0252209942047557</v>
      </c>
      <c r="H5177" s="99">
        <v>7734.166666666667</v>
      </c>
      <c r="I5177" s="53">
        <v>7945.8290640061978</v>
      </c>
      <c r="J5177" s="54">
        <v>7509.1173935573843</v>
      </c>
      <c r="K5177" s="55">
        <v>0.97090193645823308</v>
      </c>
      <c r="L5177" s="121">
        <v>7929.2300393452815</v>
      </c>
      <c r="M5177" s="54">
        <v>7423.7068171309029</v>
      </c>
      <c r="N5177" s="120">
        <v>0.95985865537733894</v>
      </c>
      <c r="O5177" s="123">
        <v>7803.0109926146688</v>
      </c>
      <c r="P5177" s="53">
        <v>8016.5574656020881</v>
      </c>
      <c r="Q5177" s="54">
        <v>7576.0180642114683</v>
      </c>
      <c r="R5177" s="55">
        <v>0.97090957213593021</v>
      </c>
      <c r="S5177" s="121">
        <v>7999.8106876390484</v>
      </c>
      <c r="T5177" s="54">
        <v>7489.8458207046533</v>
      </c>
      <c r="U5177" s="55">
        <v>0.95986611165786928</v>
      </c>
    </row>
    <row r="5178" spans="1:21" ht="13" x14ac:dyDescent="0.3">
      <c r="A5178" s="44" t="s">
        <v>2142</v>
      </c>
      <c r="B5178" s="44" t="s">
        <v>8510</v>
      </c>
      <c r="C5178" s="98" t="s">
        <v>987</v>
      </c>
      <c r="D5178" s="98" t="s">
        <v>13125</v>
      </c>
      <c r="E5178" s="98" t="s">
        <v>440</v>
      </c>
      <c r="F5178" s="122">
        <v>1.033535215650734</v>
      </c>
      <c r="G5178" s="122">
        <v>1.0325938063557891</v>
      </c>
      <c r="H5178" s="99">
        <v>8040.3333333333321</v>
      </c>
      <c r="I5178" s="53">
        <v>8309.9676455704503</v>
      </c>
      <c r="J5178" s="54">
        <v>7853.2425105795737</v>
      </c>
      <c r="K5178" s="55">
        <v>0.97673096188958686</v>
      </c>
      <c r="L5178" s="121">
        <v>8302.3984010359945</v>
      </c>
      <c r="M5178" s="54">
        <v>7773.0840576542041</v>
      </c>
      <c r="N5178" s="120">
        <v>0.96676141838906415</v>
      </c>
      <c r="O5178" s="123">
        <v>8113.0219943600396</v>
      </c>
      <c r="P5178" s="53">
        <v>8385.093936520052</v>
      </c>
      <c r="Q5178" s="54">
        <v>7924.3020967248613</v>
      </c>
      <c r="R5178" s="55">
        <v>0.97673864340977112</v>
      </c>
      <c r="S5178" s="121">
        <v>8377.4562622044687</v>
      </c>
      <c r="T5178" s="54">
        <v>7843.4175786884889</v>
      </c>
      <c r="U5178" s="55">
        <v>0.96676892829096572</v>
      </c>
    </row>
    <row r="5179" spans="1:21" ht="13" x14ac:dyDescent="0.3">
      <c r="A5179" s="44" t="s">
        <v>2141</v>
      </c>
      <c r="B5179" s="44" t="s">
        <v>8509</v>
      </c>
      <c r="C5179" s="98" t="s">
        <v>987</v>
      </c>
      <c r="D5179" s="98" t="s">
        <v>13125</v>
      </c>
      <c r="E5179" s="98" t="s">
        <v>480</v>
      </c>
      <c r="F5179" s="122">
        <v>1.0269858323075383</v>
      </c>
      <c r="G5179" s="122">
        <v>1.0229411807491415</v>
      </c>
      <c r="H5179" s="99">
        <v>14580.916666666668</v>
      </c>
      <c r="I5179" s="53">
        <v>14974.394838723525</v>
      </c>
      <c r="J5179" s="54">
        <v>14151.385316205316</v>
      </c>
      <c r="K5179" s="55">
        <v>0.97054153999499226</v>
      </c>
      <c r="L5179" s="121">
        <v>14915.420111404837</v>
      </c>
      <c r="M5179" s="54">
        <v>13964.496604584609</v>
      </c>
      <c r="N5179" s="120">
        <v>0.95772419003729359</v>
      </c>
      <c r="O5179" s="123">
        <v>14706.222666528116</v>
      </c>
      <c r="P5179" s="53">
        <v>15103.082325284362</v>
      </c>
      <c r="Q5179" s="54">
        <v>14273.112244575372</v>
      </c>
      <c r="R5179" s="55">
        <v>0.97054917283834419</v>
      </c>
      <c r="S5179" s="121">
        <v>15043.600778858059</v>
      </c>
      <c r="T5179" s="54">
        <v>14084.614601690329</v>
      </c>
      <c r="U5179" s="55">
        <v>0.95773162973707804</v>
      </c>
    </row>
    <row r="5180" spans="1:21" ht="13" x14ac:dyDescent="0.3">
      <c r="A5180" s="44" t="s">
        <v>2140</v>
      </c>
      <c r="B5180" s="44" t="s">
        <v>8508</v>
      </c>
      <c r="C5180" s="98" t="s">
        <v>987</v>
      </c>
      <c r="D5180" s="98" t="s">
        <v>13125</v>
      </c>
      <c r="E5180" s="98" t="s">
        <v>479</v>
      </c>
      <c r="F5180" s="122">
        <v>1.0301262386658496</v>
      </c>
      <c r="G5180" s="122">
        <v>1.0242987617044947</v>
      </c>
      <c r="H5180" s="99">
        <v>11602.916666666664</v>
      </c>
      <c r="I5180" s="53">
        <v>11952.468903386629</v>
      </c>
      <c r="J5180" s="54">
        <v>11295.547817023149</v>
      </c>
      <c r="K5180" s="55">
        <v>0.97350934610031825</v>
      </c>
      <c r="L5180" s="121">
        <v>11884.853173827109</v>
      </c>
      <c r="M5180" s="54">
        <v>11127.141612658434</v>
      </c>
      <c r="N5180" s="120">
        <v>0.95899521924732456</v>
      </c>
      <c r="O5180" s="123">
        <v>11699.707434818101</v>
      </c>
      <c r="P5180" s="53">
        <v>12052.175613320047</v>
      </c>
      <c r="Q5180" s="54">
        <v>11389.864109544422</v>
      </c>
      <c r="R5180" s="55">
        <v>0.9735170022840407</v>
      </c>
      <c r="S5180" s="121">
        <v>11983.995837789053</v>
      </c>
      <c r="T5180" s="54">
        <v>11220.050654410708</v>
      </c>
      <c r="U5180" s="55">
        <v>0.95900266882059426</v>
      </c>
    </row>
    <row r="5181" spans="1:21" ht="13" x14ac:dyDescent="0.3">
      <c r="A5181" s="44" t="s">
        <v>2139</v>
      </c>
      <c r="B5181" s="44" t="s">
        <v>8507</v>
      </c>
      <c r="C5181" s="98" t="s">
        <v>987</v>
      </c>
      <c r="D5181" s="98" t="s">
        <v>13125</v>
      </c>
      <c r="E5181" s="98" t="s">
        <v>440</v>
      </c>
      <c r="F5181" s="122">
        <v>1.033535215650734</v>
      </c>
      <c r="G5181" s="122">
        <v>1.0325938063557891</v>
      </c>
      <c r="H5181" s="99">
        <v>7150.5833333333339</v>
      </c>
      <c r="I5181" s="53">
        <v>7390.3796874452119</v>
      </c>
      <c r="J5181" s="54">
        <v>6984.1961372383157</v>
      </c>
      <c r="K5181" s="55">
        <v>0.97673096188958686</v>
      </c>
      <c r="L5181" s="121">
        <v>7383.6480618309333</v>
      </c>
      <c r="M5181" s="54">
        <v>6912.9080856425362</v>
      </c>
      <c r="N5181" s="120">
        <v>0.96676141838906415</v>
      </c>
      <c r="O5181" s="123">
        <v>7216.133594171919</v>
      </c>
      <c r="P5181" s="53">
        <v>7458.1281904169809</v>
      </c>
      <c r="Q5181" s="54">
        <v>7048.2765374351566</v>
      </c>
      <c r="R5181" s="55">
        <v>0.97673864340977123</v>
      </c>
      <c r="S5181" s="121">
        <v>7451.3348551778627</v>
      </c>
      <c r="T5181" s="54">
        <v>6976.3337412420206</v>
      </c>
      <c r="U5181" s="55">
        <v>0.96676892829096572</v>
      </c>
    </row>
    <row r="5182" spans="1:21" ht="13" x14ac:dyDescent="0.3">
      <c r="A5182" s="44" t="s">
        <v>2138</v>
      </c>
      <c r="B5182" s="44" t="s">
        <v>8506</v>
      </c>
      <c r="C5182" s="98" t="s">
        <v>987</v>
      </c>
      <c r="D5182" s="98" t="s">
        <v>13125</v>
      </c>
      <c r="E5182" s="98" t="s">
        <v>479</v>
      </c>
      <c r="F5182" s="122">
        <v>1.0301262386658496</v>
      </c>
      <c r="G5182" s="122">
        <v>1.0242987617044947</v>
      </c>
      <c r="H5182" s="99">
        <v>9424.1666666666679</v>
      </c>
      <c r="I5182" s="53">
        <v>9708.0813608934131</v>
      </c>
      <c r="J5182" s="54">
        <v>9174.5143292070843</v>
      </c>
      <c r="K5182" s="55">
        <v>0.97350934610031836</v>
      </c>
      <c r="L5182" s="121">
        <v>9653.1622467634443</v>
      </c>
      <c r="M5182" s="54">
        <v>9037.7307787233294</v>
      </c>
      <c r="N5182" s="120">
        <v>0.95899521924732456</v>
      </c>
      <c r="O5182" s="123">
        <v>9511.353926247768</v>
      </c>
      <c r="P5182" s="53">
        <v>9797.8952446652747</v>
      </c>
      <c r="Q5182" s="54">
        <v>9259.4647619432671</v>
      </c>
      <c r="R5182" s="55">
        <v>0.97351700228404059</v>
      </c>
      <c r="S5182" s="121">
        <v>9742.4680487887726</v>
      </c>
      <c r="T5182" s="54">
        <v>9121.4137993688473</v>
      </c>
      <c r="U5182" s="55">
        <v>0.95900266882059426</v>
      </c>
    </row>
    <row r="5183" spans="1:21" ht="13" x14ac:dyDescent="0.3">
      <c r="A5183" s="44" t="s">
        <v>2137</v>
      </c>
      <c r="B5183" s="44" t="s">
        <v>8505</v>
      </c>
      <c r="C5183" s="98" t="s">
        <v>987</v>
      </c>
      <c r="D5183" s="98" t="s">
        <v>13125</v>
      </c>
      <c r="E5183" s="98" t="s">
        <v>440</v>
      </c>
      <c r="F5183" s="122">
        <v>1.033535215650734</v>
      </c>
      <c r="G5183" s="122">
        <v>1.0325938063557891</v>
      </c>
      <c r="H5183" s="99">
        <v>32364.749999999993</v>
      </c>
      <c r="I5183" s="53">
        <v>33450.108870732089</v>
      </c>
      <c r="J5183" s="54">
        <v>31611.653398816001</v>
      </c>
      <c r="K5183" s="55">
        <v>0.97673096188958686</v>
      </c>
      <c r="L5183" s="121">
        <v>33419.640394253518</v>
      </c>
      <c r="M5183" s="54">
        <v>31288.991615807456</v>
      </c>
      <c r="N5183" s="120">
        <v>0.96676141838906415</v>
      </c>
      <c r="O5183" s="123">
        <v>32635.00333122805</v>
      </c>
      <c r="P5183" s="53">
        <v>33729.425205703206</v>
      </c>
      <c r="Q5183" s="54">
        <v>31875.868881417049</v>
      </c>
      <c r="R5183" s="55">
        <v>0.97673864340977123</v>
      </c>
      <c r="S5183" s="121">
        <v>33698.702310226632</v>
      </c>
      <c r="T5183" s="54">
        <v>31550.507195303442</v>
      </c>
      <c r="U5183" s="55">
        <v>0.96676892829096583</v>
      </c>
    </row>
    <row r="5184" spans="1:21" ht="13" x14ac:dyDescent="0.3">
      <c r="A5184" s="44" t="s">
        <v>2136</v>
      </c>
      <c r="B5184" s="44" t="s">
        <v>8504</v>
      </c>
      <c r="C5184" s="98" t="s">
        <v>987</v>
      </c>
      <c r="D5184" s="98" t="s">
        <v>13125</v>
      </c>
      <c r="E5184" s="98" t="s">
        <v>439</v>
      </c>
      <c r="F5184" s="122">
        <v>1.0273671885365194</v>
      </c>
      <c r="G5184" s="122">
        <v>1.0252209942047557</v>
      </c>
      <c r="H5184" s="99">
        <v>8205.75</v>
      </c>
      <c r="I5184" s="53">
        <v>8430.318307333544</v>
      </c>
      <c r="J5184" s="54">
        <v>7966.9785650921458</v>
      </c>
      <c r="K5184" s="55">
        <v>0.97090193645823308</v>
      </c>
      <c r="L5184" s="121">
        <v>8412.707173195673</v>
      </c>
      <c r="M5184" s="54">
        <v>7876.3601613625988</v>
      </c>
      <c r="N5184" s="120">
        <v>0.95985865537733894</v>
      </c>
      <c r="O5184" s="123">
        <v>8290.9559842387353</v>
      </c>
      <c r="P5184" s="53">
        <v>8517.8561398073798</v>
      </c>
      <c r="Q5184" s="54">
        <v>8049.7685272550598</v>
      </c>
      <c r="R5184" s="55">
        <v>0.9709095721359301</v>
      </c>
      <c r="S5184" s="121">
        <v>8500.0621370691042</v>
      </c>
      <c r="T5184" s="54">
        <v>7958.2076825177764</v>
      </c>
      <c r="U5184" s="55">
        <v>0.95986611165786917</v>
      </c>
    </row>
    <row r="5185" spans="1:21" ht="13" x14ac:dyDescent="0.3">
      <c r="A5185" s="44" t="s">
        <v>2135</v>
      </c>
      <c r="B5185" s="44" t="s">
        <v>8503</v>
      </c>
      <c r="C5185" s="98" t="s">
        <v>987</v>
      </c>
      <c r="D5185" s="98" t="s">
        <v>13125</v>
      </c>
      <c r="E5185" s="98" t="s">
        <v>480</v>
      </c>
      <c r="F5185" s="122">
        <v>1.0269858323075383</v>
      </c>
      <c r="G5185" s="122">
        <v>1.0229411807491415</v>
      </c>
      <c r="H5185" s="99">
        <v>14350.416666666668</v>
      </c>
      <c r="I5185" s="53">
        <v>14737.674604376636</v>
      </c>
      <c r="J5185" s="54">
        <v>13927.67549123647</v>
      </c>
      <c r="K5185" s="55">
        <v>0.97054153999499215</v>
      </c>
      <c r="L5185" s="121">
        <v>14679.632169242161</v>
      </c>
      <c r="M5185" s="54">
        <v>13743.741178781012</v>
      </c>
      <c r="N5185" s="120">
        <v>0.95772419003729359</v>
      </c>
      <c r="O5185" s="123">
        <v>14463.930662755112</v>
      </c>
      <c r="P5185" s="53">
        <v>14854.251870128082</v>
      </c>
      <c r="Q5185" s="54">
        <v>14037.955940728138</v>
      </c>
      <c r="R5185" s="55">
        <v>0.97054917283834419</v>
      </c>
      <c r="S5185" s="121">
        <v>14795.750310432428</v>
      </c>
      <c r="T5185" s="54">
        <v>13852.563886044549</v>
      </c>
      <c r="U5185" s="55">
        <v>0.95773162973707804</v>
      </c>
    </row>
    <row r="5186" spans="1:21" ht="13" x14ac:dyDescent="0.3">
      <c r="A5186" s="44" t="s">
        <v>2134</v>
      </c>
      <c r="B5186" s="44" t="s">
        <v>8502</v>
      </c>
      <c r="C5186" s="98" t="s">
        <v>987</v>
      </c>
      <c r="D5186" s="98" t="s">
        <v>13125</v>
      </c>
      <c r="E5186" s="98" t="s">
        <v>479</v>
      </c>
      <c r="F5186" s="122">
        <v>1.0301262386658496</v>
      </c>
      <c r="G5186" s="122">
        <v>1.0242987617044947</v>
      </c>
      <c r="H5186" s="99">
        <v>12626.416666666668</v>
      </c>
      <c r="I5186" s="53">
        <v>13006.80310866113</v>
      </c>
      <c r="J5186" s="54">
        <v>12291.934632756827</v>
      </c>
      <c r="K5186" s="55">
        <v>0.97350934610031825</v>
      </c>
      <c r="L5186" s="121">
        <v>12933.222956431662</v>
      </c>
      <c r="M5186" s="54">
        <v>12108.673219558073</v>
      </c>
      <c r="N5186" s="120">
        <v>0.95899521924732456</v>
      </c>
      <c r="O5186" s="123">
        <v>12755.672778396838</v>
      </c>
      <c r="P5186" s="53">
        <v>13139.953220862302</v>
      </c>
      <c r="Q5186" s="54">
        <v>12417.86432534103</v>
      </c>
      <c r="R5186" s="55">
        <v>0.9735170022840407</v>
      </c>
      <c r="S5186" s="121">
        <v>13065.619831619613</v>
      </c>
      <c r="T5186" s="54">
        <v>12232.724237084773</v>
      </c>
      <c r="U5186" s="55">
        <v>0.95900266882059426</v>
      </c>
    </row>
    <row r="5187" spans="1:21" ht="13" x14ac:dyDescent="0.3">
      <c r="A5187" s="44" t="s">
        <v>2133</v>
      </c>
      <c r="B5187" s="44" t="s">
        <v>8501</v>
      </c>
      <c r="C5187" s="98" t="s">
        <v>987</v>
      </c>
      <c r="D5187" s="98" t="s">
        <v>13125</v>
      </c>
      <c r="E5187" s="98" t="s">
        <v>440</v>
      </c>
      <c r="F5187" s="122">
        <v>1.033535215650734</v>
      </c>
      <c r="G5187" s="122">
        <v>1.0325938063557891</v>
      </c>
      <c r="H5187" s="99">
        <v>34110.583333333328</v>
      </c>
      <c r="I5187" s="53">
        <v>35254.489101388994</v>
      </c>
      <c r="J5187" s="54">
        <v>33316.862869781573</v>
      </c>
      <c r="K5187" s="55">
        <v>0.97673096188958686</v>
      </c>
      <c r="L5187" s="121">
        <v>35222.377081183004</v>
      </c>
      <c r="M5187" s="54">
        <v>32976.795925411701</v>
      </c>
      <c r="N5187" s="120">
        <v>0.96676141838906415</v>
      </c>
      <c r="O5187" s="123">
        <v>34452.4128168194</v>
      </c>
      <c r="P5187" s="53">
        <v>35607.781910319551</v>
      </c>
      <c r="Q5187" s="54">
        <v>33651.002956893593</v>
      </c>
      <c r="R5187" s="55">
        <v>0.97673864340977112</v>
      </c>
      <c r="S5187" s="121">
        <v>35575.348088660518</v>
      </c>
      <c r="T5187" s="54">
        <v>33307.522215954421</v>
      </c>
      <c r="U5187" s="55">
        <v>0.96676892829096561</v>
      </c>
    </row>
    <row r="5188" spans="1:21" ht="13" x14ac:dyDescent="0.3">
      <c r="A5188" s="44" t="s">
        <v>2132</v>
      </c>
      <c r="B5188" s="44" t="s">
        <v>8500</v>
      </c>
      <c r="C5188" s="98" t="s">
        <v>987</v>
      </c>
      <c r="D5188" s="98" t="s">
        <v>13125</v>
      </c>
      <c r="E5188" s="98" t="s">
        <v>439</v>
      </c>
      <c r="F5188" s="122">
        <v>1.0273671885365194</v>
      </c>
      <c r="G5188" s="122">
        <v>1.0252209942047557</v>
      </c>
      <c r="H5188" s="99">
        <v>10808.25</v>
      </c>
      <c r="I5188" s="53">
        <v>11104.041415499836</v>
      </c>
      <c r="J5188" s="54">
        <v>10493.750854724698</v>
      </c>
      <c r="K5188" s="55">
        <v>0.97090193645823308</v>
      </c>
      <c r="L5188" s="121">
        <v>11080.844810613551</v>
      </c>
      <c r="M5188" s="54">
        <v>10374.392311982125</v>
      </c>
      <c r="N5188" s="120">
        <v>0.95985865537733905</v>
      </c>
      <c r="O5188" s="123">
        <v>10905.587565729247</v>
      </c>
      <c r="P5188" s="53">
        <v>11204.042836742081</v>
      </c>
      <c r="Q5188" s="54">
        <v>10588.339357333103</v>
      </c>
      <c r="R5188" s="55">
        <v>0.9709095721359301</v>
      </c>
      <c r="S5188" s="121">
        <v>11180.63732652396</v>
      </c>
      <c r="T5188" s="54">
        <v>10467.903932060939</v>
      </c>
      <c r="U5188" s="55">
        <v>0.95986611165786917</v>
      </c>
    </row>
    <row r="5189" spans="1:21" ht="13" x14ac:dyDescent="0.3">
      <c r="A5189" s="44" t="s">
        <v>2131</v>
      </c>
      <c r="B5189" s="44" t="s">
        <v>8499</v>
      </c>
      <c r="C5189" s="98" t="s">
        <v>987</v>
      </c>
      <c r="D5189" s="98" t="s">
        <v>13125</v>
      </c>
      <c r="E5189" s="98" t="s">
        <v>439</v>
      </c>
      <c r="F5189" s="122">
        <v>1.0273671885365194</v>
      </c>
      <c r="G5189" s="122">
        <v>1.0252209942047557</v>
      </c>
      <c r="H5189" s="99">
        <v>10495.833333333332</v>
      </c>
      <c r="I5189" s="53">
        <v>10783.07478301455</v>
      </c>
      <c r="J5189" s="54">
        <v>10190.424908076202</v>
      </c>
      <c r="K5189" s="55">
        <v>0.97090193645823297</v>
      </c>
      <c r="L5189" s="121">
        <v>10760.548685007414</v>
      </c>
      <c r="M5189" s="54">
        <v>10074.516470397986</v>
      </c>
      <c r="N5189" s="120">
        <v>0.95985865537733905</v>
      </c>
      <c r="O5189" s="123">
        <v>10587.039364878769</v>
      </c>
      <c r="P5189" s="53">
        <v>10876.776867220959</v>
      </c>
      <c r="Q5189" s="54">
        <v>10279.057859940696</v>
      </c>
      <c r="R5189" s="55">
        <v>0.97090957213593032</v>
      </c>
      <c r="S5189" s="121">
        <v>10854.055023345896</v>
      </c>
      <c r="T5189" s="54">
        <v>10162.14030913498</v>
      </c>
      <c r="U5189" s="55">
        <v>0.95986611165786917</v>
      </c>
    </row>
    <row r="5190" spans="1:21" ht="13" x14ac:dyDescent="0.3">
      <c r="A5190" s="44" t="s">
        <v>2130</v>
      </c>
      <c r="B5190" s="44" t="s">
        <v>8498</v>
      </c>
      <c r="C5190" s="98" t="s">
        <v>987</v>
      </c>
      <c r="D5190" s="98" t="s">
        <v>13125</v>
      </c>
      <c r="E5190" s="98" t="s">
        <v>440</v>
      </c>
      <c r="F5190" s="122">
        <v>1.033535215650734</v>
      </c>
      <c r="G5190" s="122">
        <v>1.0325938063557891</v>
      </c>
      <c r="H5190" s="99">
        <v>14678.833333333334</v>
      </c>
      <c r="I5190" s="53">
        <v>15171.09117466785</v>
      </c>
      <c r="J5190" s="54">
        <v>14337.271001083598</v>
      </c>
      <c r="K5190" s="55">
        <v>0.97673096188958686</v>
      </c>
      <c r="L5190" s="121">
        <v>15157.272384528904</v>
      </c>
      <c r="M5190" s="54">
        <v>14190.92973363001</v>
      </c>
      <c r="N5190" s="120">
        <v>0.96676141838906426</v>
      </c>
      <c r="O5190" s="123">
        <v>14819.61836784427</v>
      </c>
      <c r="P5190" s="53">
        <v>15316.597465671506</v>
      </c>
      <c r="Q5190" s="54">
        <v>14474.893940458738</v>
      </c>
      <c r="R5190" s="55">
        <v>0.97673864340977101</v>
      </c>
      <c r="S5190" s="121">
        <v>15302.646139192482</v>
      </c>
      <c r="T5190" s="54">
        <v>14327.146567161917</v>
      </c>
      <c r="U5190" s="55">
        <v>0.96676892829096583</v>
      </c>
    </row>
    <row r="5191" spans="1:21" ht="13" x14ac:dyDescent="0.3">
      <c r="A5191" s="44" t="s">
        <v>2129</v>
      </c>
      <c r="B5191" s="44" t="s">
        <v>8497</v>
      </c>
      <c r="C5191" s="98" t="s">
        <v>987</v>
      </c>
      <c r="D5191" s="98" t="s">
        <v>13125</v>
      </c>
      <c r="E5191" s="98" t="s">
        <v>479</v>
      </c>
      <c r="F5191" s="122">
        <v>1.0301262386658496</v>
      </c>
      <c r="G5191" s="122">
        <v>1.0242987617044947</v>
      </c>
      <c r="H5191" s="99">
        <v>9572.5833333333339</v>
      </c>
      <c r="I5191" s="53">
        <v>9860.9692634820676</v>
      </c>
      <c r="J5191" s="54">
        <v>9318.9993413241373</v>
      </c>
      <c r="K5191" s="55">
        <v>0.97350934610031814</v>
      </c>
      <c r="L5191" s="121">
        <v>9805.1852546464179</v>
      </c>
      <c r="M5191" s="54">
        <v>9180.0616525132846</v>
      </c>
      <c r="N5191" s="120">
        <v>0.95899521924732445</v>
      </c>
      <c r="O5191" s="123">
        <v>9653.1591208592472</v>
      </c>
      <c r="P5191" s="53">
        <v>9943.9724964136767</v>
      </c>
      <c r="Q5191" s="54">
        <v>9397.5145299097403</v>
      </c>
      <c r="R5191" s="55">
        <v>0.9735170022840407</v>
      </c>
      <c r="S5191" s="121">
        <v>9887.7189340325767</v>
      </c>
      <c r="T5191" s="54">
        <v>9257.40535945388</v>
      </c>
      <c r="U5191" s="55">
        <v>0.95900266882059426</v>
      </c>
    </row>
    <row r="5192" spans="1:21" ht="13" x14ac:dyDescent="0.3">
      <c r="A5192" s="44" t="s">
        <v>2128</v>
      </c>
      <c r="B5192" s="44" t="s">
        <v>8496</v>
      </c>
      <c r="C5192" s="98" t="s">
        <v>987</v>
      </c>
      <c r="D5192" s="98" t="s">
        <v>13125</v>
      </c>
      <c r="E5192" s="98" t="s">
        <v>440</v>
      </c>
      <c r="F5192" s="122">
        <v>1.033535215650734</v>
      </c>
      <c r="G5192" s="122">
        <v>1.0325938063557891</v>
      </c>
      <c r="H5192" s="99">
        <v>12657.833333333334</v>
      </c>
      <c r="I5192" s="53">
        <v>13082.316503837717</v>
      </c>
      <c r="J5192" s="54">
        <v>12363.297727104744</v>
      </c>
      <c r="K5192" s="55">
        <v>0.97673096188958697</v>
      </c>
      <c r="L5192" s="121">
        <v>13070.400301883854</v>
      </c>
      <c r="M5192" s="54">
        <v>12237.10490706571</v>
      </c>
      <c r="N5192" s="120">
        <v>0.96676141838906415</v>
      </c>
      <c r="O5192" s="123">
        <v>12780.6884601852</v>
      </c>
      <c r="P5192" s="53">
        <v>13209.291603862359</v>
      </c>
      <c r="Q5192" s="54">
        <v>12483.392308444209</v>
      </c>
      <c r="R5192" s="55">
        <v>0.97673864340977112</v>
      </c>
      <c r="S5192" s="121">
        <v>13197.259744950145</v>
      </c>
      <c r="T5192" s="54">
        <v>12355.97248547396</v>
      </c>
      <c r="U5192" s="55">
        <v>0.96676892829096583</v>
      </c>
    </row>
    <row r="5193" spans="1:21" ht="13" x14ac:dyDescent="0.3">
      <c r="A5193" s="44" t="s">
        <v>2127</v>
      </c>
      <c r="B5193" s="44" t="s">
        <v>8495</v>
      </c>
      <c r="C5193" s="98" t="s">
        <v>987</v>
      </c>
      <c r="D5193" s="98" t="s">
        <v>13125</v>
      </c>
      <c r="E5193" s="98" t="s">
        <v>439</v>
      </c>
      <c r="F5193" s="122">
        <v>1.0273671885365194</v>
      </c>
      <c r="G5193" s="122">
        <v>1.0252209942047557</v>
      </c>
      <c r="H5193" s="99">
        <v>16773</v>
      </c>
      <c r="I5193" s="53">
        <v>17232.029853323042</v>
      </c>
      <c r="J5193" s="54">
        <v>16284.938180213943</v>
      </c>
      <c r="K5193" s="55">
        <v>0.97090193645823308</v>
      </c>
      <c r="L5193" s="121">
        <v>17196.031735796365</v>
      </c>
      <c r="M5193" s="54">
        <v>16099.709226644105</v>
      </c>
      <c r="N5193" s="120">
        <v>0.95985865537733883</v>
      </c>
      <c r="O5193" s="123">
        <v>16936.834231814053</v>
      </c>
      <c r="P5193" s="53">
        <v>17400.347767447885</v>
      </c>
      <c r="Q5193" s="54">
        <v>16444.134477347761</v>
      </c>
      <c r="R5193" s="55">
        <v>0.97090957213593032</v>
      </c>
      <c r="S5193" s="121">
        <v>17363.998029821541</v>
      </c>
      <c r="T5193" s="54">
        <v>16257.093217885249</v>
      </c>
      <c r="U5193" s="55">
        <v>0.95986611165786917</v>
      </c>
    </row>
    <row r="5194" spans="1:21" ht="13" x14ac:dyDescent="0.3">
      <c r="A5194" s="44" t="s">
        <v>2126</v>
      </c>
      <c r="B5194" s="44" t="s">
        <v>8494</v>
      </c>
      <c r="C5194" s="98" t="s">
        <v>987</v>
      </c>
      <c r="D5194" s="98" t="s">
        <v>13125</v>
      </c>
      <c r="E5194" s="98" t="s">
        <v>439</v>
      </c>
      <c r="F5194" s="122">
        <v>1.0273671885365194</v>
      </c>
      <c r="G5194" s="122">
        <v>1.0252209942047557</v>
      </c>
      <c r="H5194" s="99">
        <v>6246.0833333333339</v>
      </c>
      <c r="I5194" s="53">
        <v>6417.0210735314786</v>
      </c>
      <c r="J5194" s="54">
        <v>6064.3344036128283</v>
      </c>
      <c r="K5194" s="55">
        <v>0.97090193645823297</v>
      </c>
      <c r="L5194" s="121">
        <v>6403.6157648857552</v>
      </c>
      <c r="M5194" s="54">
        <v>5995.3571497081421</v>
      </c>
      <c r="N5194" s="120">
        <v>0.95985865537733905</v>
      </c>
      <c r="O5194" s="123">
        <v>6309.1928355637092</v>
      </c>
      <c r="P5194" s="53">
        <v>6481.8577054078387</v>
      </c>
      <c r="Q5194" s="54">
        <v>6125.6557165002368</v>
      </c>
      <c r="R5194" s="55">
        <v>0.97090957213593021</v>
      </c>
      <c r="S5194" s="121">
        <v>6468.3169515061472</v>
      </c>
      <c r="T5194" s="54">
        <v>6055.9803947722239</v>
      </c>
      <c r="U5194" s="55">
        <v>0.95986611165786928</v>
      </c>
    </row>
    <row r="5195" spans="1:21" ht="13" x14ac:dyDescent="0.3">
      <c r="A5195" s="44" t="s">
        <v>2125</v>
      </c>
      <c r="B5195" s="44" t="s">
        <v>8493</v>
      </c>
      <c r="C5195" s="98" t="s">
        <v>987</v>
      </c>
      <c r="D5195" s="98" t="s">
        <v>13125</v>
      </c>
      <c r="E5195" s="98" t="s">
        <v>440</v>
      </c>
      <c r="F5195" s="122">
        <v>1.033535215650734</v>
      </c>
      <c r="G5195" s="122">
        <v>1.0325938063557891</v>
      </c>
      <c r="H5195" s="99">
        <v>28288.416666666664</v>
      </c>
      <c r="I5195" s="53">
        <v>29237.074820001151</v>
      </c>
      <c r="J5195" s="54">
        <v>27630.172421166753</v>
      </c>
      <c r="K5195" s="55">
        <v>0.97673096188958697</v>
      </c>
      <c r="L5195" s="121">
        <v>29210.443841611876</v>
      </c>
      <c r="M5195" s="54">
        <v>27348.149820647508</v>
      </c>
      <c r="N5195" s="120">
        <v>0.96676141838906415</v>
      </c>
      <c r="O5195" s="123">
        <v>28544.486404468014</v>
      </c>
      <c r="P5195" s="53">
        <v>29501.731911681294</v>
      </c>
      <c r="Q5195" s="54">
        <v>27880.502927528742</v>
      </c>
      <c r="R5195" s="55">
        <v>0.97673864340977101</v>
      </c>
      <c r="S5195" s="121">
        <v>29474.859866860701</v>
      </c>
      <c r="T5195" s="54">
        <v>27595.922529863587</v>
      </c>
      <c r="U5195" s="55">
        <v>0.96676892829096583</v>
      </c>
    </row>
    <row r="5196" spans="1:21" ht="13" x14ac:dyDescent="0.3">
      <c r="A5196" s="44" t="s">
        <v>2124</v>
      </c>
      <c r="B5196" s="44" t="s">
        <v>8492</v>
      </c>
      <c r="C5196" s="98" t="s">
        <v>987</v>
      </c>
      <c r="D5196" s="98" t="s">
        <v>13125</v>
      </c>
      <c r="E5196" s="98" t="s">
        <v>440</v>
      </c>
      <c r="F5196" s="122">
        <v>1.033535215650734</v>
      </c>
      <c r="G5196" s="122">
        <v>1.0325938063557891</v>
      </c>
      <c r="H5196" s="99">
        <v>8560.0833333333321</v>
      </c>
      <c r="I5196" s="53">
        <v>8847.1475739049201</v>
      </c>
      <c r="J5196" s="54">
        <v>8360.8984280216864</v>
      </c>
      <c r="K5196" s="55">
        <v>0.97673096188958686</v>
      </c>
      <c r="L5196" s="121">
        <v>8839.0890318894162</v>
      </c>
      <c r="M5196" s="54">
        <v>8275.5583048619192</v>
      </c>
      <c r="N5196" s="120">
        <v>0.96676141838906404</v>
      </c>
      <c r="O5196" s="123">
        <v>8644.9103451341289</v>
      </c>
      <c r="P5196" s="53">
        <v>8934.8192778394641</v>
      </c>
      <c r="Q5196" s="54">
        <v>8443.8180029054056</v>
      </c>
      <c r="R5196" s="55">
        <v>0.97673864340977112</v>
      </c>
      <c r="S5196" s="121">
        <v>8926.6808788865892</v>
      </c>
      <c r="T5196" s="54">
        <v>8357.6307095368047</v>
      </c>
      <c r="U5196" s="55">
        <v>0.96676892829096572</v>
      </c>
    </row>
    <row r="5197" spans="1:21" ht="13" x14ac:dyDescent="0.3">
      <c r="A5197" s="44" t="s">
        <v>2123</v>
      </c>
      <c r="B5197" s="44" t="s">
        <v>8491</v>
      </c>
      <c r="C5197" s="98" t="s">
        <v>987</v>
      </c>
      <c r="D5197" s="98" t="s">
        <v>13125</v>
      </c>
      <c r="E5197" s="98" t="s">
        <v>439</v>
      </c>
      <c r="F5197" s="122">
        <v>1.0273671885365194</v>
      </c>
      <c r="G5197" s="122">
        <v>1.0252209942047557</v>
      </c>
      <c r="H5197" s="99">
        <v>13114</v>
      </c>
      <c r="I5197" s="53">
        <v>13472.893310467916</v>
      </c>
      <c r="J5197" s="54">
        <v>12732.407994713269</v>
      </c>
      <c r="K5197" s="55">
        <v>0.97090193645823308</v>
      </c>
      <c r="L5197" s="121">
        <v>13444.748118001165</v>
      </c>
      <c r="M5197" s="54">
        <v>12587.586406618424</v>
      </c>
      <c r="N5197" s="120">
        <v>0.95985865537733905</v>
      </c>
      <c r="O5197" s="123">
        <v>13235.086431863278</v>
      </c>
      <c r="P5197" s="53">
        <v>13597.293537541211</v>
      </c>
      <c r="Q5197" s="54">
        <v>12850.07210474243</v>
      </c>
      <c r="R5197" s="55">
        <v>0.97090957213593021</v>
      </c>
      <c r="S5197" s="121">
        <v>13568.888470060741</v>
      </c>
      <c r="T5197" s="54">
        <v>12703.910950808426</v>
      </c>
      <c r="U5197" s="55">
        <v>0.95986611165786917</v>
      </c>
    </row>
    <row r="5198" spans="1:21" ht="13" x14ac:dyDescent="0.3">
      <c r="A5198" s="44" t="s">
        <v>2122</v>
      </c>
      <c r="B5198" s="44" t="s">
        <v>13445</v>
      </c>
      <c r="C5198" s="98" t="s">
        <v>987</v>
      </c>
      <c r="D5198" s="98" t="s">
        <v>13125</v>
      </c>
      <c r="E5198" s="98" t="s">
        <v>480</v>
      </c>
      <c r="F5198" s="122">
        <v>1.0269858323075383</v>
      </c>
      <c r="G5198" s="122">
        <v>1.0229411807491415</v>
      </c>
      <c r="H5198" s="99">
        <v>12180</v>
      </c>
      <c r="I5198" s="53">
        <v>12508.687437505816</v>
      </c>
      <c r="J5198" s="54">
        <v>11821.195957139005</v>
      </c>
      <c r="K5198" s="55">
        <v>0.97054153999499226</v>
      </c>
      <c r="L5198" s="121">
        <v>12459.423581524545</v>
      </c>
      <c r="M5198" s="54">
        <v>11665.080634654236</v>
      </c>
      <c r="N5198" s="120">
        <v>0.95772419003729359</v>
      </c>
      <c r="O5198" s="123">
        <v>12295.069985850787</v>
      </c>
      <c r="P5198" s="53">
        <v>12626.862682698404</v>
      </c>
      <c r="Q5198" s="54">
        <v>11932.970004757035</v>
      </c>
      <c r="R5198" s="55">
        <v>0.9705491728383443</v>
      </c>
      <c r="S5198" s="121">
        <v>12577.133408719536</v>
      </c>
      <c r="T5198" s="54">
        <v>11775.377415280307</v>
      </c>
      <c r="U5198" s="55">
        <v>0.95773162973707804</v>
      </c>
    </row>
    <row r="5199" spans="1:21" ht="13" x14ac:dyDescent="0.3">
      <c r="A5199" s="44" t="s">
        <v>2121</v>
      </c>
      <c r="B5199" s="44" t="s">
        <v>8490</v>
      </c>
      <c r="C5199" s="98" t="s">
        <v>987</v>
      </c>
      <c r="D5199" s="98" t="s">
        <v>13125</v>
      </c>
      <c r="E5199" s="98" t="s">
        <v>479</v>
      </c>
      <c r="F5199" s="122">
        <v>1.0301262386658496</v>
      </c>
      <c r="G5199" s="122">
        <v>1.0242987617044947</v>
      </c>
      <c r="H5199" s="99">
        <v>8209.0833333333321</v>
      </c>
      <c r="I5199" s="53">
        <v>8456.3921370611806</v>
      </c>
      <c r="J5199" s="54">
        <v>7991.619347916353</v>
      </c>
      <c r="K5199" s="55">
        <v>0.97350934610031825</v>
      </c>
      <c r="L5199" s="121">
        <v>8408.5538930623388</v>
      </c>
      <c r="M5199" s="54">
        <v>7872.4716710695575</v>
      </c>
      <c r="N5199" s="120">
        <v>0.95899521924732467</v>
      </c>
      <c r="O5199" s="123">
        <v>8280.1878721386202</v>
      </c>
      <c r="P5199" s="53">
        <v>8529.6387881727424</v>
      </c>
      <c r="Q5199" s="54">
        <v>8060.9036756330597</v>
      </c>
      <c r="R5199" s="55">
        <v>0.97351700228404081</v>
      </c>
      <c r="S5199" s="121">
        <v>8481.3861841121634</v>
      </c>
      <c r="T5199" s="54">
        <v>7940.7222677168538</v>
      </c>
      <c r="U5199" s="55">
        <v>0.95900266882059426</v>
      </c>
    </row>
    <row r="5200" spans="1:21" ht="13" x14ac:dyDescent="0.3">
      <c r="A5200" s="44" t="s">
        <v>2120</v>
      </c>
      <c r="B5200" s="44" t="s">
        <v>8489</v>
      </c>
      <c r="C5200" s="98" t="s">
        <v>987</v>
      </c>
      <c r="D5200" s="98" t="s">
        <v>13125</v>
      </c>
      <c r="E5200" s="98" t="s">
        <v>480</v>
      </c>
      <c r="F5200" s="122">
        <v>1.0269858323075383</v>
      </c>
      <c r="G5200" s="122">
        <v>1.0229411807491415</v>
      </c>
      <c r="H5200" s="99">
        <v>8403.4166666666679</v>
      </c>
      <c r="I5200" s="53">
        <v>8630.1898596437059</v>
      </c>
      <c r="J5200" s="54">
        <v>8155.8649528862516</v>
      </c>
      <c r="K5200" s="55">
        <v>0.97054153999499215</v>
      </c>
      <c r="L5200" s="121">
        <v>8596.2009673270168</v>
      </c>
      <c r="M5200" s="54">
        <v>8048.1554206292285</v>
      </c>
      <c r="N5200" s="120">
        <v>0.95772419003729359</v>
      </c>
      <c r="O5200" s="123">
        <v>8476.61572328689</v>
      </c>
      <c r="P5200" s="53">
        <v>8705.3642537309515</v>
      </c>
      <c r="Q5200" s="54">
        <v>8226.9723787045932</v>
      </c>
      <c r="R5200" s="55">
        <v>0.97054917283834408</v>
      </c>
      <c r="S5200" s="121">
        <v>8671.0792967358302</v>
      </c>
      <c r="T5200" s="54">
        <v>8118.3229913184941</v>
      </c>
      <c r="U5200" s="55">
        <v>0.95773162973707804</v>
      </c>
    </row>
    <row r="5201" spans="1:21" ht="13" x14ac:dyDescent="0.3">
      <c r="A5201" s="44" t="s">
        <v>2119</v>
      </c>
      <c r="B5201" s="44" t="s">
        <v>8488</v>
      </c>
      <c r="C5201" s="98" t="s">
        <v>987</v>
      </c>
      <c r="D5201" s="98" t="s">
        <v>13125</v>
      </c>
      <c r="E5201" s="98" t="s">
        <v>439</v>
      </c>
      <c r="F5201" s="122">
        <v>1.0273671885365194</v>
      </c>
      <c r="G5201" s="122">
        <v>1.0252209942047557</v>
      </c>
      <c r="H5201" s="99">
        <v>7808.583333333333</v>
      </c>
      <c r="I5201" s="53">
        <v>8022.2823056197894</v>
      </c>
      <c r="J5201" s="54">
        <v>7581.3686793288171</v>
      </c>
      <c r="K5201" s="55">
        <v>0.97090193645823297</v>
      </c>
      <c r="L5201" s="121">
        <v>8005.5235683306846</v>
      </c>
      <c r="M5201" s="54">
        <v>7495.1362987352322</v>
      </c>
      <c r="N5201" s="120">
        <v>0.95985865537733894</v>
      </c>
      <c r="O5201" s="123">
        <v>7882.0689726913661</v>
      </c>
      <c r="P5201" s="53">
        <v>8097.7790403248609</v>
      </c>
      <c r="Q5201" s="54">
        <v>7652.7762138216658</v>
      </c>
      <c r="R5201" s="55">
        <v>0.97090957213593032</v>
      </c>
      <c r="S5201" s="121">
        <v>8080.8625885730989</v>
      </c>
      <c r="T5201" s="54">
        <v>7565.7308966363971</v>
      </c>
      <c r="U5201" s="55">
        <v>0.95986611165786917</v>
      </c>
    </row>
    <row r="5202" spans="1:21" ht="13" x14ac:dyDescent="0.3">
      <c r="A5202" s="44" t="s">
        <v>2118</v>
      </c>
      <c r="B5202" s="44" t="s">
        <v>8487</v>
      </c>
      <c r="C5202" s="98" t="s">
        <v>987</v>
      </c>
      <c r="D5202" s="98" t="s">
        <v>13125</v>
      </c>
      <c r="E5202" s="98" t="s">
        <v>440</v>
      </c>
      <c r="F5202" s="122">
        <v>1.033535215650734</v>
      </c>
      <c r="G5202" s="122">
        <v>1.0325938063557891</v>
      </c>
      <c r="H5202" s="99">
        <v>11642.749999999996</v>
      </c>
      <c r="I5202" s="53">
        <v>12033.192132017581</v>
      </c>
      <c r="J5202" s="54">
        <v>11371.834406539985</v>
      </c>
      <c r="K5202" s="55">
        <v>0.97673096188958697</v>
      </c>
      <c r="L5202" s="121">
        <v>12022.231538948859</v>
      </c>
      <c r="M5202" s="54">
        <v>11255.761503949272</v>
      </c>
      <c r="N5202" s="120">
        <v>0.96676141838906404</v>
      </c>
      <c r="O5202" s="123">
        <v>11748.178921463048</v>
      </c>
      <c r="P5202" s="53">
        <v>12142.156635097719</v>
      </c>
      <c r="Q5202" s="54">
        <v>11474.900342285086</v>
      </c>
      <c r="R5202" s="55">
        <v>0.97673864340977112</v>
      </c>
      <c r="S5202" s="121">
        <v>12131.096790262378</v>
      </c>
      <c r="T5202" s="54">
        <v>11357.774345273345</v>
      </c>
      <c r="U5202" s="55">
        <v>0.96676892829096572</v>
      </c>
    </row>
    <row r="5203" spans="1:21" ht="13" x14ac:dyDescent="0.3">
      <c r="A5203" s="44" t="s">
        <v>2117</v>
      </c>
      <c r="B5203" s="44" t="s">
        <v>8486</v>
      </c>
      <c r="C5203" s="98" t="s">
        <v>987</v>
      </c>
      <c r="D5203" s="98" t="s">
        <v>13125</v>
      </c>
      <c r="E5203" s="98" t="s">
        <v>439</v>
      </c>
      <c r="F5203" s="122">
        <v>1.0273671885365194</v>
      </c>
      <c r="G5203" s="122">
        <v>1.0252209942047557</v>
      </c>
      <c r="H5203" s="99">
        <v>6953.1666666666661</v>
      </c>
      <c r="I5203" s="53">
        <v>7143.4552897591748</v>
      </c>
      <c r="J5203" s="54">
        <v>6750.8429811835031</v>
      </c>
      <c r="K5203" s="55">
        <v>0.97090193645823297</v>
      </c>
      <c r="L5203" s="121">
        <v>7128.5324428713666</v>
      </c>
      <c r="M5203" s="54">
        <v>6674.057207281201</v>
      </c>
      <c r="N5203" s="120">
        <v>0.95985865537733905</v>
      </c>
      <c r="O5203" s="123">
        <v>7010.955999492533</v>
      </c>
      <c r="P5203" s="53">
        <v>7202.8261541518868</v>
      </c>
      <c r="Q5203" s="54">
        <v>6807.0042897311278</v>
      </c>
      <c r="R5203" s="55">
        <v>0.9709095721359301</v>
      </c>
      <c r="S5203" s="121">
        <v>7187.7792801255309</v>
      </c>
      <c r="T5203" s="54">
        <v>6729.5790742373074</v>
      </c>
      <c r="U5203" s="55">
        <v>0.95986611165786917</v>
      </c>
    </row>
    <row r="5204" spans="1:21" ht="13" x14ac:dyDescent="0.3">
      <c r="A5204" s="44" t="s">
        <v>2116</v>
      </c>
      <c r="B5204" s="44" t="s">
        <v>8485</v>
      </c>
      <c r="C5204" s="98" t="s">
        <v>987</v>
      </c>
      <c r="D5204" s="98" t="s">
        <v>13125</v>
      </c>
      <c r="E5204" s="98" t="s">
        <v>479</v>
      </c>
      <c r="F5204" s="122">
        <v>1.0301262386658496</v>
      </c>
      <c r="G5204" s="122">
        <v>1.0242987617044947</v>
      </c>
      <c r="H5204" s="99">
        <v>8467.5833333333321</v>
      </c>
      <c r="I5204" s="53">
        <v>8722.6797697563034</v>
      </c>
      <c r="J5204" s="54">
        <v>8243.2715138832864</v>
      </c>
      <c r="K5204" s="55">
        <v>0.97350934610031836</v>
      </c>
      <c r="L5204" s="121">
        <v>8673.3351229629498</v>
      </c>
      <c r="M5204" s="54">
        <v>8120.3719352449898</v>
      </c>
      <c r="N5204" s="120">
        <v>0.95899521924732456</v>
      </c>
      <c r="O5204" s="123">
        <v>8545.5654991047522</v>
      </c>
      <c r="P5204" s="53">
        <v>8803.0112448654327</v>
      </c>
      <c r="Q5204" s="54">
        <v>8319.2533075103802</v>
      </c>
      <c r="R5204" s="55">
        <v>0.9735170022840407</v>
      </c>
      <c r="S5204" s="121">
        <v>8753.2121587976508</v>
      </c>
      <c r="T5204" s="54">
        <v>8195.2201202226515</v>
      </c>
      <c r="U5204" s="55">
        <v>0.95900266882059437</v>
      </c>
    </row>
    <row r="5205" spans="1:21" ht="13" x14ac:dyDescent="0.3">
      <c r="A5205" s="44" t="s">
        <v>2115</v>
      </c>
      <c r="B5205" s="44" t="s">
        <v>8484</v>
      </c>
      <c r="C5205" s="98" t="s">
        <v>987</v>
      </c>
      <c r="D5205" s="98" t="s">
        <v>13125</v>
      </c>
      <c r="E5205" s="98" t="s">
        <v>440</v>
      </c>
      <c r="F5205" s="122">
        <v>1.033535215650734</v>
      </c>
      <c r="G5205" s="122">
        <v>1.0325938063557891</v>
      </c>
      <c r="H5205" s="99">
        <v>5744.333333333333</v>
      </c>
      <c r="I5205" s="53">
        <v>5936.9707904363659</v>
      </c>
      <c r="J5205" s="54">
        <v>5610.6682220810826</v>
      </c>
      <c r="K5205" s="55">
        <v>0.97673096188958675</v>
      </c>
      <c r="L5205" s="121">
        <v>5931.5630216431045</v>
      </c>
      <c r="M5205" s="54">
        <v>5553.3998410329141</v>
      </c>
      <c r="N5205" s="120">
        <v>0.96676141838906415</v>
      </c>
      <c r="O5205" s="123">
        <v>5801.8630945788354</v>
      </c>
      <c r="P5205" s="53">
        <v>5996.429824631572</v>
      </c>
      <c r="Q5205" s="54">
        <v>5666.9038882481491</v>
      </c>
      <c r="R5205" s="55">
        <v>0.97673864340977123</v>
      </c>
      <c r="S5205" s="121">
        <v>5990.9678967863374</v>
      </c>
      <c r="T5205" s="54">
        <v>5609.0609660368873</v>
      </c>
      <c r="U5205" s="55">
        <v>0.96676892829096583</v>
      </c>
    </row>
    <row r="5206" spans="1:21" ht="13" x14ac:dyDescent="0.3">
      <c r="A5206" s="44" t="s">
        <v>2114</v>
      </c>
      <c r="B5206" s="44" t="s">
        <v>8483</v>
      </c>
      <c r="C5206" s="98" t="s">
        <v>987</v>
      </c>
      <c r="D5206" s="98" t="s">
        <v>13125</v>
      </c>
      <c r="E5206" s="98" t="s">
        <v>440</v>
      </c>
      <c r="F5206" s="122">
        <v>1.033535215650734</v>
      </c>
      <c r="G5206" s="122">
        <v>1.0325938063557891</v>
      </c>
      <c r="H5206" s="99">
        <v>10810.25</v>
      </c>
      <c r="I5206" s="53">
        <v>11172.774064988347</v>
      </c>
      <c r="J5206" s="54">
        <v>10558.705880766905</v>
      </c>
      <c r="K5206" s="55">
        <v>0.97673096188958675</v>
      </c>
      <c r="L5206" s="121">
        <v>11162.597195157668</v>
      </c>
      <c r="M5206" s="54">
        <v>10450.932623140379</v>
      </c>
      <c r="N5206" s="120">
        <v>0.96676141838906404</v>
      </c>
      <c r="O5206" s="123">
        <v>10910.017354463089</v>
      </c>
      <c r="P5206" s="53">
        <v>11275.887139198259</v>
      </c>
      <c r="Q5206" s="54">
        <v>10656.235550375337</v>
      </c>
      <c r="R5206" s="55">
        <v>0.97673864340977112</v>
      </c>
      <c r="S5206" s="121">
        <v>11265.616347452758</v>
      </c>
      <c r="T5206" s="54">
        <v>10547.465785410119</v>
      </c>
      <c r="U5206" s="55">
        <v>0.96676892829096583</v>
      </c>
    </row>
    <row r="5207" spans="1:21" ht="13" x14ac:dyDescent="0.3">
      <c r="A5207" s="44" t="s">
        <v>2113</v>
      </c>
      <c r="B5207" s="44" t="s">
        <v>8482</v>
      </c>
      <c r="C5207" s="98" t="s">
        <v>987</v>
      </c>
      <c r="D5207" s="98" t="s">
        <v>13125</v>
      </c>
      <c r="E5207" s="98" t="s">
        <v>480</v>
      </c>
      <c r="F5207" s="122">
        <v>1.0269858323075383</v>
      </c>
      <c r="G5207" s="122">
        <v>1.0229411807491415</v>
      </c>
      <c r="H5207" s="99">
        <v>13716.833333333336</v>
      </c>
      <c r="I5207" s="53">
        <v>14086.993497457121</v>
      </c>
      <c r="J5207" s="54">
        <v>13312.756547187979</v>
      </c>
      <c r="K5207" s="55">
        <v>0.97054153999499226</v>
      </c>
      <c r="L5207" s="121">
        <v>14031.513686139186</v>
      </c>
      <c r="M5207" s="54">
        <v>13136.943094043219</v>
      </c>
      <c r="N5207" s="120">
        <v>0.95772419003729359</v>
      </c>
      <c r="O5207" s="123">
        <v>13841.10318570532</v>
      </c>
      <c r="P5207" s="53">
        <v>14214.616875226098</v>
      </c>
      <c r="Q5207" s="54">
        <v>13433.47124805647</v>
      </c>
      <c r="R5207" s="55">
        <v>0.9705491728383443</v>
      </c>
      <c r="S5207" s="121">
        <v>14158.634435656104</v>
      </c>
      <c r="T5207" s="54">
        <v>13256.062311404618</v>
      </c>
      <c r="U5207" s="55">
        <v>0.95773162973707793</v>
      </c>
    </row>
    <row r="5208" spans="1:21" ht="13" x14ac:dyDescent="0.3">
      <c r="A5208" s="44" t="s">
        <v>2112</v>
      </c>
      <c r="B5208" s="44" t="s">
        <v>7428</v>
      </c>
      <c r="C5208" s="98" t="s">
        <v>987</v>
      </c>
      <c r="D5208" s="98" t="s">
        <v>13125</v>
      </c>
      <c r="E5208" s="98" t="s">
        <v>439</v>
      </c>
      <c r="F5208" s="122">
        <v>1.0273671885365194</v>
      </c>
      <c r="G5208" s="122">
        <v>1.0252209942047557</v>
      </c>
      <c r="H5208" s="99">
        <v>10379.5</v>
      </c>
      <c r="I5208" s="53">
        <v>10663.557733414804</v>
      </c>
      <c r="J5208" s="54">
        <v>10077.47664946823</v>
      </c>
      <c r="K5208" s="55">
        <v>0.97090193645823308</v>
      </c>
      <c r="L5208" s="121">
        <v>10641.281309348262</v>
      </c>
      <c r="M5208" s="54">
        <v>9962.8529134890905</v>
      </c>
      <c r="N5208" s="120">
        <v>0.95985865537733905</v>
      </c>
      <c r="O5208" s="123">
        <v>10471.425798897528</v>
      </c>
      <c r="P5208" s="53">
        <v>10757.999282982129</v>
      </c>
      <c r="Q5208" s="54">
        <v>10166.80754206074</v>
      </c>
      <c r="R5208" s="55">
        <v>0.97090957213593021</v>
      </c>
      <c r="S5208" s="121">
        <v>10735.525568287052</v>
      </c>
      <c r="T5208" s="54">
        <v>10051.166765101667</v>
      </c>
      <c r="U5208" s="55">
        <v>0.95986611165786928</v>
      </c>
    </row>
    <row r="5209" spans="1:21" ht="13" x14ac:dyDescent="0.3">
      <c r="A5209" s="44" t="s">
        <v>2111</v>
      </c>
      <c r="B5209" s="44" t="s">
        <v>8481</v>
      </c>
      <c r="C5209" s="98" t="s">
        <v>987</v>
      </c>
      <c r="D5209" s="98" t="s">
        <v>13125</v>
      </c>
      <c r="E5209" s="98" t="s">
        <v>440</v>
      </c>
      <c r="F5209" s="122">
        <v>1.033535215650734</v>
      </c>
      <c r="G5209" s="122">
        <v>1.0325938063557891</v>
      </c>
      <c r="H5209" s="99">
        <v>12671.833333333334</v>
      </c>
      <c r="I5209" s="53">
        <v>13096.785996856826</v>
      </c>
      <c r="J5209" s="54">
        <v>12376.971960571196</v>
      </c>
      <c r="K5209" s="55">
        <v>0.97673096188958675</v>
      </c>
      <c r="L5209" s="121">
        <v>13084.856615172834</v>
      </c>
      <c r="M5209" s="54">
        <v>12250.639566923157</v>
      </c>
      <c r="N5209" s="120">
        <v>0.96676141838906415</v>
      </c>
      <c r="O5209" s="123">
        <v>12794.400664785539</v>
      </c>
      <c r="P5209" s="53">
        <v>13223.463650201016</v>
      </c>
      <c r="Q5209" s="54">
        <v>12496.785548563701</v>
      </c>
      <c r="R5209" s="55">
        <v>0.97673864340977112</v>
      </c>
      <c r="S5209" s="121">
        <v>13211.418882491938</v>
      </c>
      <c r="T5209" s="54">
        <v>12369.229018819935</v>
      </c>
      <c r="U5209" s="55">
        <v>0.96676892829096572</v>
      </c>
    </row>
    <row r="5210" spans="1:21" ht="13" x14ac:dyDescent="0.3">
      <c r="A5210" s="44" t="s">
        <v>2110</v>
      </c>
      <c r="B5210" s="44" t="s">
        <v>8480</v>
      </c>
      <c r="C5210" s="98" t="s">
        <v>987</v>
      </c>
      <c r="D5210" s="98" t="s">
        <v>13125</v>
      </c>
      <c r="E5210" s="98" t="s">
        <v>479</v>
      </c>
      <c r="F5210" s="122">
        <v>1.0301262386658496</v>
      </c>
      <c r="G5210" s="122">
        <v>1.0242987617044947</v>
      </c>
      <c r="H5210" s="99">
        <v>13471.333333333336</v>
      </c>
      <c r="I5210" s="53">
        <v>13877.173936480551</v>
      </c>
      <c r="J5210" s="54">
        <v>13114.468904432755</v>
      </c>
      <c r="K5210" s="55">
        <v>0.97350934610031814</v>
      </c>
      <c r="L5210" s="121">
        <v>13798.67005184182</v>
      </c>
      <c r="M5210" s="54">
        <v>12918.944263553794</v>
      </c>
      <c r="N5210" s="120">
        <v>0.95899521924732456</v>
      </c>
      <c r="O5210" s="123">
        <v>13591.377383579209</v>
      </c>
      <c r="P5210" s="53">
        <v>14000.834462434546</v>
      </c>
      <c r="Q5210" s="54">
        <v>13231.436967373138</v>
      </c>
      <c r="R5210" s="55">
        <v>0.97351700228404059</v>
      </c>
      <c r="S5210" s="121">
        <v>13921.631023858659</v>
      </c>
      <c r="T5210" s="54">
        <v>13034.167183800328</v>
      </c>
      <c r="U5210" s="55">
        <v>0.95900266882059426</v>
      </c>
    </row>
    <row r="5211" spans="1:21" ht="13" x14ac:dyDescent="0.3">
      <c r="A5211" s="44" t="s">
        <v>2109</v>
      </c>
      <c r="B5211" s="44" t="s">
        <v>8479</v>
      </c>
      <c r="C5211" s="98" t="s">
        <v>987</v>
      </c>
      <c r="D5211" s="98" t="s">
        <v>13125</v>
      </c>
      <c r="E5211" s="98" t="s">
        <v>440</v>
      </c>
      <c r="F5211" s="122">
        <v>1.033535215650734</v>
      </c>
      <c r="G5211" s="122">
        <v>1.0325938063557891</v>
      </c>
      <c r="H5211" s="99">
        <v>23409.916666666664</v>
      </c>
      <c r="I5211" s="53">
        <v>24194.973270449045</v>
      </c>
      <c r="J5211" s="54">
        <v>22865.190423588403</v>
      </c>
      <c r="K5211" s="55">
        <v>0.97673096188958686</v>
      </c>
      <c r="L5211" s="121">
        <v>24172.934957305159</v>
      </c>
      <c r="M5211" s="54">
        <v>22631.804241036458</v>
      </c>
      <c r="N5211" s="120">
        <v>0.96676141838906415</v>
      </c>
      <c r="O5211" s="123">
        <v>23637.809519772949</v>
      </c>
      <c r="P5211" s="53">
        <v>24430.50855952951</v>
      </c>
      <c r="Q5211" s="54">
        <v>23087.962003521603</v>
      </c>
      <c r="R5211" s="55">
        <v>0.97673864340977112</v>
      </c>
      <c r="S5211" s="121">
        <v>24408.255705935459</v>
      </c>
      <c r="T5211" s="54">
        <v>22852.299776576885</v>
      </c>
      <c r="U5211" s="55">
        <v>0.96676892829096595</v>
      </c>
    </row>
    <row r="5212" spans="1:21" ht="13" x14ac:dyDescent="0.3">
      <c r="A5212" s="44" t="s">
        <v>2108</v>
      </c>
      <c r="B5212" s="44" t="s">
        <v>8478</v>
      </c>
      <c r="C5212" s="98" t="s">
        <v>987</v>
      </c>
      <c r="D5212" s="98" t="s">
        <v>13125</v>
      </c>
      <c r="E5212" s="98" t="s">
        <v>439</v>
      </c>
      <c r="F5212" s="122">
        <v>1.0273671885365194</v>
      </c>
      <c r="G5212" s="122">
        <v>1.0252209942047557</v>
      </c>
      <c r="H5212" s="99">
        <v>19689.416666666664</v>
      </c>
      <c r="I5212" s="53">
        <v>20228.260644757418</v>
      </c>
      <c r="J5212" s="54">
        <v>19116.492769399672</v>
      </c>
      <c r="K5212" s="55">
        <v>0.97090193645823308</v>
      </c>
      <c r="L5212" s="121">
        <v>20186.003330311683</v>
      </c>
      <c r="M5212" s="54">
        <v>18899.057006830833</v>
      </c>
      <c r="N5212" s="120">
        <v>0.95985865537733905</v>
      </c>
      <c r="O5212" s="123">
        <v>19870.787467259535</v>
      </c>
      <c r="P5212" s="53">
        <v>20414.595054245136</v>
      </c>
      <c r="Q5212" s="54">
        <v>19292.737757840961</v>
      </c>
      <c r="R5212" s="55">
        <v>0.97090957213593032</v>
      </c>
      <c r="S5212" s="121">
        <v>20371.94848281522</v>
      </c>
      <c r="T5212" s="54">
        <v>19073.295501778332</v>
      </c>
      <c r="U5212" s="55">
        <v>0.95986611165786928</v>
      </c>
    </row>
    <row r="5213" spans="1:21" ht="13" x14ac:dyDescent="0.3">
      <c r="A5213" s="44" t="s">
        <v>2107</v>
      </c>
      <c r="B5213" s="44" t="s">
        <v>8477</v>
      </c>
      <c r="C5213" s="98" t="s">
        <v>987</v>
      </c>
      <c r="D5213" s="98" t="s">
        <v>13125</v>
      </c>
      <c r="E5213" s="98" t="s">
        <v>439</v>
      </c>
      <c r="F5213" s="122">
        <v>1.0273671885365194</v>
      </c>
      <c r="G5213" s="122">
        <v>1.0252209942047557</v>
      </c>
      <c r="H5213" s="99">
        <v>7133.8333333333339</v>
      </c>
      <c r="I5213" s="53">
        <v>7329.0662951547738</v>
      </c>
      <c r="J5213" s="54">
        <v>6926.2525977036248</v>
      </c>
      <c r="K5213" s="55">
        <v>0.97090193645823297</v>
      </c>
      <c r="L5213" s="121">
        <v>7313.7557024910266</v>
      </c>
      <c r="M5213" s="54">
        <v>6847.4716710193743</v>
      </c>
      <c r="N5213" s="120">
        <v>0.95985865537733905</v>
      </c>
      <c r="O5213" s="123">
        <v>7202.5598324732982</v>
      </c>
      <c r="P5213" s="53">
        <v>7399.6736453541571</v>
      </c>
      <c r="Q5213" s="54">
        <v>6993.0342852300873</v>
      </c>
      <c r="R5213" s="55">
        <v>0.97090957213593021</v>
      </c>
      <c r="S5213" s="121">
        <v>7384.215552267513</v>
      </c>
      <c r="T5213" s="54">
        <v>6913.4931003792981</v>
      </c>
      <c r="U5213" s="55">
        <v>0.95986611165786917</v>
      </c>
    </row>
    <row r="5214" spans="1:21" ht="13" x14ac:dyDescent="0.3">
      <c r="A5214" s="44" t="s">
        <v>2106</v>
      </c>
      <c r="B5214" s="44" t="s">
        <v>8476</v>
      </c>
      <c r="C5214" s="98" t="s">
        <v>987</v>
      </c>
      <c r="D5214" s="98" t="s">
        <v>13125</v>
      </c>
      <c r="E5214" s="98" t="s">
        <v>440</v>
      </c>
      <c r="F5214" s="122">
        <v>1.033535215650734</v>
      </c>
      <c r="G5214" s="122">
        <v>1.0325938063557891</v>
      </c>
      <c r="H5214" s="99">
        <v>12533.833333333336</v>
      </c>
      <c r="I5214" s="53">
        <v>12954.158137097027</v>
      </c>
      <c r="J5214" s="54">
        <v>12242.183087830435</v>
      </c>
      <c r="K5214" s="55">
        <v>0.97673096188958686</v>
      </c>
      <c r="L5214" s="121">
        <v>12942.358669895737</v>
      </c>
      <c r="M5214" s="54">
        <v>12117.226491185467</v>
      </c>
      <c r="N5214" s="120">
        <v>0.96676141838906415</v>
      </c>
      <c r="O5214" s="123">
        <v>12648.446323479162</v>
      </c>
      <c r="P5214" s="53">
        <v>13072.614698583769</v>
      </c>
      <c r="Q5214" s="54">
        <v>12354.226303236344</v>
      </c>
      <c r="R5214" s="55">
        <v>0.97673864340977112</v>
      </c>
      <c r="S5214" s="121">
        <v>13060.707333648235</v>
      </c>
      <c r="T5214" s="54">
        <v>12228.124896695756</v>
      </c>
      <c r="U5214" s="55">
        <v>0.96676892829096572</v>
      </c>
    </row>
    <row r="5215" spans="1:21" ht="13" x14ac:dyDescent="0.3">
      <c r="A5215" s="44" t="s">
        <v>2105</v>
      </c>
      <c r="B5215" s="44" t="s">
        <v>8475</v>
      </c>
      <c r="C5215" s="98" t="s">
        <v>987</v>
      </c>
      <c r="D5215" s="98" t="s">
        <v>13125</v>
      </c>
      <c r="E5215" s="98" t="s">
        <v>440</v>
      </c>
      <c r="F5215" s="122">
        <v>1.033535215650734</v>
      </c>
      <c r="G5215" s="122">
        <v>1.0325938063557891</v>
      </c>
      <c r="H5215" s="99">
        <v>17186.5</v>
      </c>
      <c r="I5215" s="53">
        <v>17762.85298378134</v>
      </c>
      <c r="J5215" s="54">
        <v>16786.586676515384</v>
      </c>
      <c r="K5215" s="55">
        <v>0.97673096188958686</v>
      </c>
      <c r="L5215" s="121">
        <v>17746.67345293377</v>
      </c>
      <c r="M5215" s="54">
        <v>16615.245117143651</v>
      </c>
      <c r="N5215" s="120">
        <v>0.96676141838906415</v>
      </c>
      <c r="O5215" s="123">
        <v>17340.696656277003</v>
      </c>
      <c r="P5215" s="53">
        <v>17922.220658179216</v>
      </c>
      <c r="Q5215" s="54">
        <v>16937.328527832356</v>
      </c>
      <c r="R5215" s="55">
        <v>0.97673864340977123</v>
      </c>
      <c r="S5215" s="121">
        <v>17905.895965166175</v>
      </c>
      <c r="T5215" s="54">
        <v>16764.446722207653</v>
      </c>
      <c r="U5215" s="55">
        <v>0.96676892829096583</v>
      </c>
    </row>
    <row r="5216" spans="1:21" ht="13" x14ac:dyDescent="0.3">
      <c r="A5216" s="44" t="s">
        <v>2104</v>
      </c>
      <c r="B5216" s="44" t="s">
        <v>8474</v>
      </c>
      <c r="C5216" s="98" t="s">
        <v>987</v>
      </c>
      <c r="D5216" s="98" t="s">
        <v>13125</v>
      </c>
      <c r="E5216" s="98" t="s">
        <v>480</v>
      </c>
      <c r="F5216" s="122">
        <v>1.0269858323075383</v>
      </c>
      <c r="G5216" s="122">
        <v>1.0229411807491415</v>
      </c>
      <c r="H5216" s="99">
        <v>9026.3333333333339</v>
      </c>
      <c r="I5216" s="53">
        <v>9269.916451018611</v>
      </c>
      <c r="J5216" s="54">
        <v>8760.4314538414656</v>
      </c>
      <c r="K5216" s="55">
        <v>0.97054153999499226</v>
      </c>
      <c r="L5216" s="121">
        <v>9233.4080778353346</v>
      </c>
      <c r="M5216" s="54">
        <v>8644.7377806732911</v>
      </c>
      <c r="N5216" s="120">
        <v>0.95772419003729359</v>
      </c>
      <c r="O5216" s="123">
        <v>9100.7070359370518</v>
      </c>
      <c r="P5216" s="53">
        <v>9346.2971898888827</v>
      </c>
      <c r="Q5216" s="54">
        <v>8832.6836859728046</v>
      </c>
      <c r="R5216" s="55">
        <v>0.97054917283834419</v>
      </c>
      <c r="S5216" s="121">
        <v>9309.4880009934677</v>
      </c>
      <c r="T5216" s="54">
        <v>8716.0349812876848</v>
      </c>
      <c r="U5216" s="55">
        <v>0.95773162973707793</v>
      </c>
    </row>
    <row r="5217" spans="1:21" ht="13" x14ac:dyDescent="0.3">
      <c r="A5217" s="44" t="s">
        <v>2103</v>
      </c>
      <c r="B5217" s="44" t="s">
        <v>8473</v>
      </c>
      <c r="C5217" s="98" t="s">
        <v>987</v>
      </c>
      <c r="D5217" s="98" t="s">
        <v>13125</v>
      </c>
      <c r="E5217" s="98" t="s">
        <v>439</v>
      </c>
      <c r="F5217" s="122">
        <v>1.0273671885365194</v>
      </c>
      <c r="G5217" s="122">
        <v>1.0252209942047557</v>
      </c>
      <c r="H5217" s="99">
        <v>7146.75</v>
      </c>
      <c r="I5217" s="53">
        <v>7342.3364546733701</v>
      </c>
      <c r="J5217" s="54">
        <v>6938.793414382877</v>
      </c>
      <c r="K5217" s="55">
        <v>0.97090193645823308</v>
      </c>
      <c r="L5217" s="121">
        <v>7326.9981403328375</v>
      </c>
      <c r="M5217" s="54">
        <v>6859.8698453179977</v>
      </c>
      <c r="N5217" s="120">
        <v>0.95985865537733905</v>
      </c>
      <c r="O5217" s="123">
        <v>7216.8447490439039</v>
      </c>
      <c r="P5217" s="53">
        <v>7414.3494999297791</v>
      </c>
      <c r="Q5217" s="54">
        <v>7006.9036474656523</v>
      </c>
      <c r="R5217" s="55">
        <v>0.97090957213593032</v>
      </c>
      <c r="S5217" s="121">
        <v>7398.8607486361616</v>
      </c>
      <c r="T5217" s="54">
        <v>6927.204707703283</v>
      </c>
      <c r="U5217" s="55">
        <v>0.95986611165786917</v>
      </c>
    </row>
    <row r="5218" spans="1:21" ht="13" x14ac:dyDescent="0.3">
      <c r="A5218" s="44" t="s">
        <v>2102</v>
      </c>
      <c r="B5218" s="44" t="s">
        <v>8472</v>
      </c>
      <c r="C5218" s="98" t="s">
        <v>987</v>
      </c>
      <c r="D5218" s="98" t="s">
        <v>13125</v>
      </c>
      <c r="E5218" s="98" t="s">
        <v>479</v>
      </c>
      <c r="F5218" s="122">
        <v>1.0301262386658496</v>
      </c>
      <c r="G5218" s="122">
        <v>1.0242987617044947</v>
      </c>
      <c r="H5218" s="99">
        <v>9969.8333333333358</v>
      </c>
      <c r="I5218" s="53">
        <v>10270.18691179208</v>
      </c>
      <c r="J5218" s="54">
        <v>9705.7259290624916</v>
      </c>
      <c r="K5218" s="55">
        <v>0.97350934610031825</v>
      </c>
      <c r="L5218" s="121">
        <v>10212.087937733531</v>
      </c>
      <c r="M5218" s="54">
        <v>9561.0225033592869</v>
      </c>
      <c r="N5218" s="120">
        <v>0.95899521924732456</v>
      </c>
      <c r="O5218" s="123">
        <v>10055.879257295024</v>
      </c>
      <c r="P5218" s="53">
        <v>10358.825075795261</v>
      </c>
      <c r="Q5218" s="54">
        <v>9789.5694298921171</v>
      </c>
      <c r="R5218" s="55">
        <v>0.9735170022840407</v>
      </c>
      <c r="S5218" s="121">
        <v>10300.224671097207</v>
      </c>
      <c r="T5218" s="54">
        <v>9643.615045083583</v>
      </c>
      <c r="U5218" s="55">
        <v>0.95900266882059426</v>
      </c>
    </row>
    <row r="5219" spans="1:21" ht="13" x14ac:dyDescent="0.3">
      <c r="A5219" s="44" t="s">
        <v>2101</v>
      </c>
      <c r="B5219" s="44" t="s">
        <v>8471</v>
      </c>
      <c r="C5219" s="98" t="s">
        <v>987</v>
      </c>
      <c r="D5219" s="98" t="s">
        <v>13125</v>
      </c>
      <c r="E5219" s="98" t="s">
        <v>480</v>
      </c>
      <c r="F5219" s="122">
        <v>1.0269858323075383</v>
      </c>
      <c r="G5219" s="122">
        <v>1.0229411807491415</v>
      </c>
      <c r="H5219" s="99">
        <v>13033.583333333332</v>
      </c>
      <c r="I5219" s="53">
        <v>13385.305427532991</v>
      </c>
      <c r="J5219" s="54">
        <v>12649.634039986397</v>
      </c>
      <c r="K5219" s="55">
        <v>0.97054153999499226</v>
      </c>
      <c r="L5219" s="121">
        <v>13332.589124392331</v>
      </c>
      <c r="M5219" s="54">
        <v>12482.578041200235</v>
      </c>
      <c r="N5219" s="120">
        <v>0.95772419003729359</v>
      </c>
      <c r="O5219" s="123">
        <v>13151.286467553369</v>
      </c>
      <c r="P5219" s="53">
        <v>13506.184878795162</v>
      </c>
      <c r="Q5219" s="54">
        <v>12763.970202844033</v>
      </c>
      <c r="R5219" s="55">
        <v>0.9705491728383443</v>
      </c>
      <c r="S5219" s="121">
        <v>13452.992507489251</v>
      </c>
      <c r="T5219" s="54">
        <v>12595.403021709069</v>
      </c>
      <c r="U5219" s="55">
        <v>0.95773162973707815</v>
      </c>
    </row>
    <row r="5220" spans="1:21" ht="13" x14ac:dyDescent="0.3">
      <c r="A5220" s="44" t="s">
        <v>2100</v>
      </c>
      <c r="B5220" s="44" t="s">
        <v>8470</v>
      </c>
      <c r="C5220" s="98" t="s">
        <v>987</v>
      </c>
      <c r="D5220" s="98" t="s">
        <v>13125</v>
      </c>
      <c r="E5220" s="98" t="s">
        <v>479</v>
      </c>
      <c r="F5220" s="122">
        <v>1.0301262386658496</v>
      </c>
      <c r="G5220" s="122">
        <v>1.0242987617044947</v>
      </c>
      <c r="H5220" s="99">
        <v>12493.999999999998</v>
      </c>
      <c r="I5220" s="53">
        <v>12870.397225891124</v>
      </c>
      <c r="J5220" s="54">
        <v>12163.025770177373</v>
      </c>
      <c r="K5220" s="55">
        <v>0.97350934610031814</v>
      </c>
      <c r="L5220" s="121">
        <v>12797.588728735955</v>
      </c>
      <c r="M5220" s="54">
        <v>11981.68626927607</v>
      </c>
      <c r="N5220" s="120">
        <v>0.95899521924732445</v>
      </c>
      <c r="O5220" s="123">
        <v>12613.1538836933</v>
      </c>
      <c r="P5220" s="53">
        <v>12993.140767922532</v>
      </c>
      <c r="Q5220" s="54">
        <v>12279.119758200406</v>
      </c>
      <c r="R5220" s="55">
        <v>0.9735170022840407</v>
      </c>
      <c r="S5220" s="121">
        <v>12919.637904255285</v>
      </c>
      <c r="T5220" s="54">
        <v>12096.048236706718</v>
      </c>
      <c r="U5220" s="55">
        <v>0.95900266882059426</v>
      </c>
    </row>
    <row r="5221" spans="1:21" ht="13" x14ac:dyDescent="0.3">
      <c r="A5221" s="44" t="s">
        <v>2099</v>
      </c>
      <c r="B5221" s="44" t="s">
        <v>8469</v>
      </c>
      <c r="C5221" s="98" t="s">
        <v>987</v>
      </c>
      <c r="D5221" s="98" t="s">
        <v>13125</v>
      </c>
      <c r="E5221" s="98" t="s">
        <v>439</v>
      </c>
      <c r="F5221" s="122">
        <v>1.0273671885365194</v>
      </c>
      <c r="G5221" s="122">
        <v>1.0252209942047557</v>
      </c>
      <c r="H5221" s="99">
        <v>8877.8333333333321</v>
      </c>
      <c r="I5221" s="53">
        <v>9120.7946719624615</v>
      </c>
      <c r="J5221" s="54">
        <v>8619.5055748867817</v>
      </c>
      <c r="K5221" s="55">
        <v>0.97090193645823297</v>
      </c>
      <c r="L5221" s="121">
        <v>9101.7411163841189</v>
      </c>
      <c r="M5221" s="54">
        <v>8521.4651659974515</v>
      </c>
      <c r="N5221" s="120">
        <v>0.95985865537733894</v>
      </c>
      <c r="O5221" s="123">
        <v>8969.4368843157717</v>
      </c>
      <c r="P5221" s="53">
        <v>9214.9051545952534</v>
      </c>
      <c r="Q5221" s="54">
        <v>8708.5121276512582</v>
      </c>
      <c r="R5221" s="55">
        <v>0.97090957213593032</v>
      </c>
      <c r="S5221" s="121">
        <v>9195.6549999950221</v>
      </c>
      <c r="T5221" s="54">
        <v>8609.4585059088531</v>
      </c>
      <c r="U5221" s="55">
        <v>0.95986611165786917</v>
      </c>
    </row>
    <row r="5222" spans="1:21" ht="13" x14ac:dyDescent="0.3">
      <c r="A5222" s="44" t="s">
        <v>2098</v>
      </c>
      <c r="B5222" s="44" t="s">
        <v>8468</v>
      </c>
      <c r="C5222" s="98" t="s">
        <v>987</v>
      </c>
      <c r="D5222" s="98" t="s">
        <v>13125</v>
      </c>
      <c r="E5222" s="98" t="s">
        <v>439</v>
      </c>
      <c r="F5222" s="122">
        <v>1.0273671885365194</v>
      </c>
      <c r="G5222" s="122">
        <v>1.0252209942047557</v>
      </c>
      <c r="H5222" s="99">
        <v>9437</v>
      </c>
      <c r="I5222" s="53">
        <v>9695.2641582191336</v>
      </c>
      <c r="J5222" s="54">
        <v>9162.401574356345</v>
      </c>
      <c r="K5222" s="55">
        <v>0.97090193645823297</v>
      </c>
      <c r="L5222" s="121">
        <v>9675.0105223102782</v>
      </c>
      <c r="M5222" s="54">
        <v>9058.186130795948</v>
      </c>
      <c r="N5222" s="120">
        <v>0.95985865537733894</v>
      </c>
      <c r="O5222" s="123">
        <v>9519.635819601368</v>
      </c>
      <c r="P5222" s="53">
        <v>9780.1614878754026</v>
      </c>
      <c r="Q5222" s="54">
        <v>9242.7055404990406</v>
      </c>
      <c r="R5222" s="55">
        <v>0.97090957213593032</v>
      </c>
      <c r="S5222" s="121">
        <v>9759.7304994389178</v>
      </c>
      <c r="T5222" s="54">
        <v>9137.5758185597369</v>
      </c>
      <c r="U5222" s="55">
        <v>0.95986611165786906</v>
      </c>
    </row>
    <row r="5223" spans="1:21" ht="13" x14ac:dyDescent="0.3">
      <c r="A5223" s="44" t="s">
        <v>2097</v>
      </c>
      <c r="B5223" s="44" t="s">
        <v>8269</v>
      </c>
      <c r="C5223" s="98" t="s">
        <v>987</v>
      </c>
      <c r="D5223" s="98" t="s">
        <v>13125</v>
      </c>
      <c r="E5223" s="98" t="s">
        <v>440</v>
      </c>
      <c r="F5223" s="122">
        <v>1.033535215650734</v>
      </c>
      <c r="G5223" s="122">
        <v>1.0325938063557891</v>
      </c>
      <c r="H5223" s="99">
        <v>15321.999999999998</v>
      </c>
      <c r="I5223" s="53">
        <v>15835.826574200544</v>
      </c>
      <c r="J5223" s="54">
        <v>14965.471798072247</v>
      </c>
      <c r="K5223" s="55">
        <v>0.97673096188958675</v>
      </c>
      <c r="L5223" s="121">
        <v>15821.402300983398</v>
      </c>
      <c r="M5223" s="54">
        <v>14812.718452557239</v>
      </c>
      <c r="N5223" s="120">
        <v>0.96676141838906415</v>
      </c>
      <c r="O5223" s="123">
        <v>15468.657889462607</v>
      </c>
      <c r="P5223" s="53">
        <v>15987.402667613163</v>
      </c>
      <c r="Q5223" s="54">
        <v>15108.83592232356</v>
      </c>
      <c r="R5223" s="55">
        <v>0.97673864340977112</v>
      </c>
      <c r="S5223" s="121">
        <v>15972.840329295701</v>
      </c>
      <c r="T5223" s="54">
        <v>14954.617809895357</v>
      </c>
      <c r="U5223" s="55">
        <v>0.96676892829096572</v>
      </c>
    </row>
    <row r="5224" spans="1:21" ht="13" x14ac:dyDescent="0.3">
      <c r="A5224" s="44" t="s">
        <v>2096</v>
      </c>
      <c r="B5224" s="44" t="s">
        <v>8467</v>
      </c>
      <c r="C5224" s="98" t="s">
        <v>987</v>
      </c>
      <c r="D5224" s="98" t="s">
        <v>13125</v>
      </c>
      <c r="E5224" s="98" t="s">
        <v>439</v>
      </c>
      <c r="F5224" s="122">
        <v>1.0273671885365194</v>
      </c>
      <c r="G5224" s="122">
        <v>1.0252209942047557</v>
      </c>
      <c r="H5224" s="99">
        <v>12358.25</v>
      </c>
      <c r="I5224" s="53">
        <v>12696.460557731441</v>
      </c>
      <c r="J5224" s="54">
        <v>11998.648856234959</v>
      </c>
      <c r="K5224" s="55">
        <v>0.97090193645823308</v>
      </c>
      <c r="L5224" s="121">
        <v>12669.937351630922</v>
      </c>
      <c r="M5224" s="54">
        <v>11862.173227817</v>
      </c>
      <c r="N5224" s="120">
        <v>0.95985865537733905</v>
      </c>
      <c r="O5224" s="123">
        <v>12462.082690320465</v>
      </c>
      <c r="P5224" s="53">
        <v>12803.134856864161</v>
      </c>
      <c r="Q5224" s="54">
        <v>12099.555372781626</v>
      </c>
      <c r="R5224" s="55">
        <v>0.97090957213593032</v>
      </c>
      <c r="S5224" s="121">
        <v>12776.388805632223</v>
      </c>
      <c r="T5224" s="54">
        <v>11961.930855116743</v>
      </c>
      <c r="U5224" s="55">
        <v>0.95986611165786928</v>
      </c>
    </row>
    <row r="5225" spans="1:21" ht="13" x14ac:dyDescent="0.3">
      <c r="A5225" s="44" t="s">
        <v>2095</v>
      </c>
      <c r="B5225" s="44" t="s">
        <v>8466</v>
      </c>
      <c r="C5225" s="98" t="s">
        <v>987</v>
      </c>
      <c r="D5225" s="98" t="s">
        <v>13125</v>
      </c>
      <c r="E5225" s="98" t="s">
        <v>480</v>
      </c>
      <c r="F5225" s="122">
        <v>1.0269858323075383</v>
      </c>
      <c r="G5225" s="122">
        <v>1.0229411807491415</v>
      </c>
      <c r="H5225" s="99">
        <v>6904.4166666666679</v>
      </c>
      <c r="I5225" s="53">
        <v>7090.7380970147069</v>
      </c>
      <c r="J5225" s="54">
        <v>6701.0231844337586</v>
      </c>
      <c r="K5225" s="55">
        <v>0.97054153999499215</v>
      </c>
      <c r="L5225" s="121">
        <v>7062.8121373840531</v>
      </c>
      <c r="M5225" s="54">
        <v>6612.5268597633249</v>
      </c>
      <c r="N5225" s="120">
        <v>0.95772419003729359</v>
      </c>
      <c r="O5225" s="123">
        <v>6965.4900341307257</v>
      </c>
      <c r="P5225" s="53">
        <v>7153.4595801316063</v>
      </c>
      <c r="Q5225" s="54">
        <v>6760.350591039306</v>
      </c>
      <c r="R5225" s="55">
        <v>0.97054917283834419</v>
      </c>
      <c r="S5225" s="121">
        <v>7125.286600010063</v>
      </c>
      <c r="T5225" s="54">
        <v>6671.0701223053957</v>
      </c>
      <c r="U5225" s="55">
        <v>0.95773162973707815</v>
      </c>
    </row>
    <row r="5226" spans="1:21" ht="13" x14ac:dyDescent="0.3">
      <c r="A5226" s="44" t="s">
        <v>2094</v>
      </c>
      <c r="B5226" s="44" t="s">
        <v>8465</v>
      </c>
      <c r="C5226" s="98" t="s">
        <v>987</v>
      </c>
      <c r="D5226" s="98" t="s">
        <v>13125</v>
      </c>
      <c r="E5226" s="98" t="s">
        <v>479</v>
      </c>
      <c r="F5226" s="122">
        <v>1.0301262386658496</v>
      </c>
      <c r="G5226" s="122">
        <v>1.0242987617044947</v>
      </c>
      <c r="H5226" s="99">
        <v>8062.6666666666661</v>
      </c>
      <c r="I5226" s="53">
        <v>8305.5644869498556</v>
      </c>
      <c r="J5226" s="54">
        <v>7849.0813544914972</v>
      </c>
      <c r="K5226" s="55">
        <v>0.97350934610031803</v>
      </c>
      <c r="L5226" s="121">
        <v>8258.579482702773</v>
      </c>
      <c r="M5226" s="54">
        <v>7732.0587877180951</v>
      </c>
      <c r="N5226" s="120">
        <v>0.95899521924732456</v>
      </c>
      <c r="O5226" s="123">
        <v>8127.7397607769963</v>
      </c>
      <c r="P5226" s="53">
        <v>8372.5979886240802</v>
      </c>
      <c r="Q5226" s="54">
        <v>7912.4928472564279</v>
      </c>
      <c r="R5226" s="55">
        <v>0.9735170022840407</v>
      </c>
      <c r="S5226" s="121">
        <v>8325.2337724202644</v>
      </c>
      <c r="T5226" s="54">
        <v>7794.5241220643993</v>
      </c>
      <c r="U5226" s="55">
        <v>0.95900266882059448</v>
      </c>
    </row>
    <row r="5227" spans="1:21" ht="13" x14ac:dyDescent="0.3">
      <c r="A5227" s="44" t="s">
        <v>2093</v>
      </c>
      <c r="B5227" s="44" t="s">
        <v>8464</v>
      </c>
      <c r="C5227" s="98" t="s">
        <v>987</v>
      </c>
      <c r="D5227" s="98" t="s">
        <v>13125</v>
      </c>
      <c r="E5227" s="98" t="s">
        <v>480</v>
      </c>
      <c r="F5227" s="122">
        <v>1.0269858323075383</v>
      </c>
      <c r="G5227" s="122">
        <v>1.0229411807491415</v>
      </c>
      <c r="H5227" s="99">
        <v>14749.416666666664</v>
      </c>
      <c r="I5227" s="53">
        <v>15147.441951467341</v>
      </c>
      <c r="J5227" s="54">
        <v>14314.921565694469</v>
      </c>
      <c r="K5227" s="55">
        <v>0.97054153999499215</v>
      </c>
      <c r="L5227" s="121">
        <v>15087.785700361064</v>
      </c>
      <c r="M5227" s="54">
        <v>14125.873130605889</v>
      </c>
      <c r="N5227" s="120">
        <v>0.95772419003729359</v>
      </c>
      <c r="O5227" s="123">
        <v>14875.067423552115</v>
      </c>
      <c r="P5227" s="53">
        <v>15276.483498607417</v>
      </c>
      <c r="Q5227" s="54">
        <v>14436.984383843104</v>
      </c>
      <c r="R5227" s="55">
        <v>0.97054917283834419</v>
      </c>
      <c r="S5227" s="121">
        <v>15216.319033971491</v>
      </c>
      <c r="T5227" s="54">
        <v>14246.322566007486</v>
      </c>
      <c r="U5227" s="55">
        <v>0.95773162973707804</v>
      </c>
    </row>
    <row r="5228" spans="1:21" ht="13" x14ac:dyDescent="0.3">
      <c r="A5228" s="44" t="s">
        <v>2092</v>
      </c>
      <c r="B5228" s="44" t="s">
        <v>8463</v>
      </c>
      <c r="C5228" s="98" t="s">
        <v>987</v>
      </c>
      <c r="D5228" s="98" t="s">
        <v>13125</v>
      </c>
      <c r="E5228" s="98" t="s">
        <v>439</v>
      </c>
      <c r="F5228" s="122">
        <v>1.0273671885365194</v>
      </c>
      <c r="G5228" s="122">
        <v>1.0252209942047557</v>
      </c>
      <c r="H5228" s="99">
        <v>9098.6666666666679</v>
      </c>
      <c r="I5228" s="53">
        <v>9347.6715927642799</v>
      </c>
      <c r="J5228" s="54">
        <v>8833.913085854645</v>
      </c>
      <c r="K5228" s="55">
        <v>0.97090193645823308</v>
      </c>
      <c r="L5228" s="121">
        <v>9328.1440859376708</v>
      </c>
      <c r="M5228" s="54">
        <v>8733.4339523932831</v>
      </c>
      <c r="N5228" s="120">
        <v>0.95985865537733905</v>
      </c>
      <c r="O5228" s="123">
        <v>9177.1943378940759</v>
      </c>
      <c r="P5228" s="53">
        <v>9428.3483455755013</v>
      </c>
      <c r="Q5228" s="54">
        <v>8910.2258280130191</v>
      </c>
      <c r="R5228" s="55">
        <v>0.97090957213593021</v>
      </c>
      <c r="S5228" s="121">
        <v>9408.6523031060187</v>
      </c>
      <c r="T5228" s="54">
        <v>8808.877845043</v>
      </c>
      <c r="U5228" s="55">
        <v>0.95986611165786917</v>
      </c>
    </row>
    <row r="5229" spans="1:21" ht="13" x14ac:dyDescent="0.3">
      <c r="A5229" s="44" t="s">
        <v>2091</v>
      </c>
      <c r="B5229" s="44" t="s">
        <v>7769</v>
      </c>
      <c r="C5229" s="98" t="s">
        <v>987</v>
      </c>
      <c r="D5229" s="98" t="s">
        <v>13125</v>
      </c>
      <c r="E5229" s="98" t="s">
        <v>440</v>
      </c>
      <c r="F5229" s="122">
        <v>1.033535215650734</v>
      </c>
      <c r="G5229" s="122">
        <v>1.0325938063557891</v>
      </c>
      <c r="H5229" s="99">
        <v>15247.083333333334</v>
      </c>
      <c r="I5229" s="53">
        <v>15758.397560961381</v>
      </c>
      <c r="J5229" s="54">
        <v>14892.298370177356</v>
      </c>
      <c r="K5229" s="55">
        <v>0.97673096188958686</v>
      </c>
      <c r="L5229" s="121">
        <v>15744.04381499058</v>
      </c>
      <c r="M5229" s="54">
        <v>14740.291909629594</v>
      </c>
      <c r="N5229" s="120">
        <v>0.96676141838906415</v>
      </c>
      <c r="O5229" s="123">
        <v>15381.336751402843</v>
      </c>
      <c r="P5229" s="53">
        <v>15897.153196357698</v>
      </c>
      <c r="Q5229" s="54">
        <v>15023.545992394069</v>
      </c>
      <c r="R5229" s="55">
        <v>0.97673864340977112</v>
      </c>
      <c r="S5229" s="121">
        <v>15882.673062971249</v>
      </c>
      <c r="T5229" s="54">
        <v>14870.198446836172</v>
      </c>
      <c r="U5229" s="55">
        <v>0.96676892829096572</v>
      </c>
    </row>
    <row r="5230" spans="1:21" ht="13" x14ac:dyDescent="0.3">
      <c r="A5230" s="44" t="s">
        <v>2090</v>
      </c>
      <c r="B5230" s="44" t="s">
        <v>8462</v>
      </c>
      <c r="C5230" s="98" t="s">
        <v>987</v>
      </c>
      <c r="D5230" s="98" t="s">
        <v>13125</v>
      </c>
      <c r="E5230" s="98" t="s">
        <v>440</v>
      </c>
      <c r="F5230" s="122">
        <v>1.033535215650734</v>
      </c>
      <c r="G5230" s="122">
        <v>1.0325938063557891</v>
      </c>
      <c r="H5230" s="99">
        <v>4505.25</v>
      </c>
      <c r="I5230" s="53">
        <v>4656.3345303104697</v>
      </c>
      <c r="J5230" s="54">
        <v>4400.417166053061</v>
      </c>
      <c r="K5230" s="55">
        <v>0.97673096188958686</v>
      </c>
      <c r="L5230" s="121">
        <v>4652.0932460844188</v>
      </c>
      <c r="M5230" s="54">
        <v>4355.501880197331</v>
      </c>
      <c r="N5230" s="120">
        <v>0.96676141838906415</v>
      </c>
      <c r="O5230" s="123">
        <v>4550.811992202398</v>
      </c>
      <c r="P5230" s="53">
        <v>4703.4244537468521</v>
      </c>
      <c r="Q5230" s="54">
        <v>4444.9539316766886</v>
      </c>
      <c r="R5230" s="55">
        <v>0.97673864340977123</v>
      </c>
      <c r="S5230" s="121">
        <v>4699.1402770378454</v>
      </c>
      <c r="T5230" s="54">
        <v>4399.5836325551873</v>
      </c>
      <c r="U5230" s="55">
        <v>0.96676892829096583</v>
      </c>
    </row>
    <row r="5231" spans="1:21" ht="13" x14ac:dyDescent="0.3">
      <c r="A5231" s="44" t="s">
        <v>2089</v>
      </c>
      <c r="B5231" s="44" t="s">
        <v>8461</v>
      </c>
      <c r="C5231" s="98" t="s">
        <v>987</v>
      </c>
      <c r="D5231" s="98" t="s">
        <v>13125</v>
      </c>
      <c r="E5231" s="98" t="s">
        <v>440</v>
      </c>
      <c r="F5231" s="122">
        <v>1.033535215650734</v>
      </c>
      <c r="G5231" s="122">
        <v>1.0325938063557891</v>
      </c>
      <c r="H5231" s="99">
        <v>10161.75</v>
      </c>
      <c r="I5231" s="53">
        <v>10502.526477638847</v>
      </c>
      <c r="J5231" s="54">
        <v>9925.2958519815093</v>
      </c>
      <c r="K5231" s="55">
        <v>0.97673096188958686</v>
      </c>
      <c r="L5231" s="121">
        <v>10492.96011173594</v>
      </c>
      <c r="M5231" s="54">
        <v>9823.9878433150716</v>
      </c>
      <c r="N5231" s="120">
        <v>0.96676141838906404</v>
      </c>
      <c r="O5231" s="123">
        <v>10258.214644738366</v>
      </c>
      <c r="P5231" s="53">
        <v>10602.226085041184</v>
      </c>
      <c r="Q5231" s="54">
        <v>10019.594655907998</v>
      </c>
      <c r="R5231" s="55">
        <v>0.97673864340977112</v>
      </c>
      <c r="S5231" s="121">
        <v>10592.568906425087</v>
      </c>
      <c r="T5231" s="54">
        <v>9917.3231782723997</v>
      </c>
      <c r="U5231" s="55">
        <v>0.96676892829096572</v>
      </c>
    </row>
    <row r="5232" spans="1:21" ht="13" x14ac:dyDescent="0.3">
      <c r="A5232" s="44" t="s">
        <v>2088</v>
      </c>
      <c r="B5232" s="44" t="s">
        <v>8460</v>
      </c>
      <c r="C5232" s="98" t="s">
        <v>987</v>
      </c>
      <c r="D5232" s="98" t="s">
        <v>13125</v>
      </c>
      <c r="E5232" s="98" t="s">
        <v>440</v>
      </c>
      <c r="F5232" s="122">
        <v>1.033535215650734</v>
      </c>
      <c r="G5232" s="122">
        <v>1.0325938063557891</v>
      </c>
      <c r="H5232" s="99">
        <v>4537.083333333333</v>
      </c>
      <c r="I5232" s="53">
        <v>4689.2354013420172</v>
      </c>
      <c r="J5232" s="54">
        <v>4431.509768339879</v>
      </c>
      <c r="K5232" s="55">
        <v>0.97673096188958675</v>
      </c>
      <c r="L5232" s="121">
        <v>4684.9641489200776</v>
      </c>
      <c r="M5232" s="54">
        <v>4386.2771186827158</v>
      </c>
      <c r="N5232" s="120">
        <v>0.96676141838906404</v>
      </c>
      <c r="O5232" s="123">
        <v>4583.3081162115013</v>
      </c>
      <c r="P5232" s="53">
        <v>4737.0103422824131</v>
      </c>
      <c r="Q5232" s="54">
        <v>4476.6941517574151</v>
      </c>
      <c r="R5232" s="55">
        <v>0.97673864340977101</v>
      </c>
      <c r="S5232" s="121">
        <v>4732.6955734202156</v>
      </c>
      <c r="T5232" s="54">
        <v>4430.999875537078</v>
      </c>
      <c r="U5232" s="55">
        <v>0.96676892829096572</v>
      </c>
    </row>
    <row r="5233" spans="1:21" ht="13" x14ac:dyDescent="0.3">
      <c r="A5233" s="44" t="s">
        <v>2087</v>
      </c>
      <c r="B5233" s="44" t="s">
        <v>8459</v>
      </c>
      <c r="C5233" s="98" t="s">
        <v>987</v>
      </c>
      <c r="D5233" s="98" t="s">
        <v>13125</v>
      </c>
      <c r="E5233" s="98" t="s">
        <v>480</v>
      </c>
      <c r="F5233" s="122">
        <v>1.0269858323075383</v>
      </c>
      <c r="G5233" s="122">
        <v>1.0229411807491415</v>
      </c>
      <c r="H5233" s="99">
        <v>7996.166666666667</v>
      </c>
      <c r="I5233" s="53">
        <v>8211.9498794364608</v>
      </c>
      <c r="J5233" s="54">
        <v>7760.6119107232907</v>
      </c>
      <c r="K5233" s="55">
        <v>0.97054153999499226</v>
      </c>
      <c r="L5233" s="121">
        <v>8179.6081714669272</v>
      </c>
      <c r="M5233" s="54">
        <v>7658.1222442365388</v>
      </c>
      <c r="N5233" s="120">
        <v>0.95772419003729348</v>
      </c>
      <c r="O5233" s="123">
        <v>8065.0840024899899</v>
      </c>
      <c r="P5233" s="53">
        <v>8282.7270069273945</v>
      </c>
      <c r="Q5233" s="54">
        <v>7827.5606074884226</v>
      </c>
      <c r="R5233" s="55">
        <v>0.9705491728383443</v>
      </c>
      <c r="S5233" s="121">
        <v>8250.1065523481229</v>
      </c>
      <c r="T5233" s="54">
        <v>7724.1860456711747</v>
      </c>
      <c r="U5233" s="55">
        <v>0.95773162973707804</v>
      </c>
    </row>
    <row r="5234" spans="1:21" ht="13" x14ac:dyDescent="0.3">
      <c r="A5234" s="44" t="s">
        <v>2086</v>
      </c>
      <c r="B5234" s="44" t="s">
        <v>8458</v>
      </c>
      <c r="C5234" s="98" t="s">
        <v>987</v>
      </c>
      <c r="D5234" s="98" t="s">
        <v>13125</v>
      </c>
      <c r="E5234" s="98" t="s">
        <v>439</v>
      </c>
      <c r="F5234" s="122">
        <v>1.0273671885365194</v>
      </c>
      <c r="G5234" s="122">
        <v>1.0252209942047557</v>
      </c>
      <c r="H5234" s="99">
        <v>5373.9166666666661</v>
      </c>
      <c r="I5234" s="53">
        <v>5520.9856572628769</v>
      </c>
      <c r="J5234" s="54">
        <v>5217.5460980318394</v>
      </c>
      <c r="K5234" s="55">
        <v>0.97090193645823308</v>
      </c>
      <c r="L5234" s="121">
        <v>5509.452187773506</v>
      </c>
      <c r="M5234" s="54">
        <v>5158.2004257765375</v>
      </c>
      <c r="N5234" s="120">
        <v>0.95985865537733894</v>
      </c>
      <c r="O5234" s="123">
        <v>5416.1273447816511</v>
      </c>
      <c r="P5234" s="53">
        <v>5564.3515229640889</v>
      </c>
      <c r="Q5234" s="54">
        <v>5258.569882955665</v>
      </c>
      <c r="R5234" s="55">
        <v>0.97090957213593032</v>
      </c>
      <c r="S5234" s="121">
        <v>5552.7274611566081</v>
      </c>
      <c r="T5234" s="54">
        <v>5198.7570946794231</v>
      </c>
      <c r="U5234" s="55">
        <v>0.95986611165786917</v>
      </c>
    </row>
    <row r="5235" spans="1:21" ht="13" x14ac:dyDescent="0.3">
      <c r="A5235" s="44" t="s">
        <v>2085</v>
      </c>
      <c r="B5235" s="44" t="s">
        <v>8457</v>
      </c>
      <c r="C5235" s="98" t="s">
        <v>987</v>
      </c>
      <c r="D5235" s="98" t="s">
        <v>13125</v>
      </c>
      <c r="E5235" s="98" t="s">
        <v>479</v>
      </c>
      <c r="F5235" s="122">
        <v>1.0301262386658496</v>
      </c>
      <c r="G5235" s="122">
        <v>1.0242987617044947</v>
      </c>
      <c r="H5235" s="99">
        <v>16388.333333333332</v>
      </c>
      <c r="I5235" s="53">
        <v>16882.052174668832</v>
      </c>
      <c r="J5235" s="54">
        <v>15954.195667007381</v>
      </c>
      <c r="K5235" s="55">
        <v>0.97350934610031825</v>
      </c>
      <c r="L5235" s="121">
        <v>16786.549539733827</v>
      </c>
      <c r="M5235" s="54">
        <v>15716.333318098235</v>
      </c>
      <c r="N5235" s="120">
        <v>0.95899521924732456</v>
      </c>
      <c r="O5235" s="123">
        <v>16550.173284608027</v>
      </c>
      <c r="P5235" s="53">
        <v>17048.767754941298</v>
      </c>
      <c r="Q5235" s="54">
        <v>16111.875083313023</v>
      </c>
      <c r="R5235" s="55">
        <v>0.97351700228404081</v>
      </c>
      <c r="S5235" s="121">
        <v>16952.322001418812</v>
      </c>
      <c r="T5235" s="54">
        <v>15871.660349382399</v>
      </c>
      <c r="U5235" s="55">
        <v>0.95900266882059426</v>
      </c>
    </row>
    <row r="5236" spans="1:21" ht="13" x14ac:dyDescent="0.3">
      <c r="A5236" s="44" t="s">
        <v>2084</v>
      </c>
      <c r="B5236" s="44" t="s">
        <v>8456</v>
      </c>
      <c r="C5236" s="98" t="s">
        <v>987</v>
      </c>
      <c r="D5236" s="98" t="s">
        <v>13125</v>
      </c>
      <c r="E5236" s="98" t="s">
        <v>440</v>
      </c>
      <c r="F5236" s="122">
        <v>1.033535215650734</v>
      </c>
      <c r="G5236" s="122">
        <v>1.0325938063557891</v>
      </c>
      <c r="H5236" s="99">
        <v>12933</v>
      </c>
      <c r="I5236" s="53">
        <v>13366.710944010943</v>
      </c>
      <c r="J5236" s="54">
        <v>12632.061530118028</v>
      </c>
      <c r="K5236" s="55">
        <v>0.97673096188958697</v>
      </c>
      <c r="L5236" s="121">
        <v>13354.53569759942</v>
      </c>
      <c r="M5236" s="54">
        <v>12503.125424025766</v>
      </c>
      <c r="N5236" s="120">
        <v>0.96676141838906404</v>
      </c>
      <c r="O5236" s="123">
        <v>13061.222649971536</v>
      </c>
      <c r="P5236" s="53">
        <v>13499.233568200583</v>
      </c>
      <c r="Q5236" s="54">
        <v>12757.400892406175</v>
      </c>
      <c r="R5236" s="55">
        <v>0.97673864340977112</v>
      </c>
      <c r="S5236" s="121">
        <v>13486.937611794556</v>
      </c>
      <c r="T5236" s="54">
        <v>12627.184223482671</v>
      </c>
      <c r="U5236" s="55">
        <v>0.96676892829096583</v>
      </c>
    </row>
    <row r="5237" spans="1:21" ht="13" x14ac:dyDescent="0.3">
      <c r="A5237" s="44" t="s">
        <v>2083</v>
      </c>
      <c r="B5237" s="44" t="s">
        <v>7980</v>
      </c>
      <c r="C5237" s="98" t="s">
        <v>987</v>
      </c>
      <c r="D5237" s="98" t="s">
        <v>13125</v>
      </c>
      <c r="E5237" s="98" t="s">
        <v>439</v>
      </c>
      <c r="F5237" s="122">
        <v>1.0273671885365194</v>
      </c>
      <c r="G5237" s="122">
        <v>1.0252209942047557</v>
      </c>
      <c r="H5237" s="99">
        <v>9948.6666666666642</v>
      </c>
      <c r="I5237" s="53">
        <v>10220.933703020317</v>
      </c>
      <c r="J5237" s="54">
        <v>9659.1797318441386</v>
      </c>
      <c r="K5237" s="55">
        <v>0.97090193645823297</v>
      </c>
      <c r="L5237" s="121">
        <v>10199.581931011709</v>
      </c>
      <c r="M5237" s="54">
        <v>9549.3138094640162</v>
      </c>
      <c r="N5237" s="120">
        <v>0.95985865537733883</v>
      </c>
      <c r="O5237" s="123">
        <v>10040.81858254994</v>
      </c>
      <c r="P5237" s="53">
        <v>10315.607557759573</v>
      </c>
      <c r="Q5237" s="54">
        <v>9748.7268738780604</v>
      </c>
      <c r="R5237" s="55">
        <v>0.97090957213593021</v>
      </c>
      <c r="S5237" s="121">
        <v>10294.058009831435</v>
      </c>
      <c r="T5237" s="54">
        <v>9637.841490694289</v>
      </c>
      <c r="U5237" s="55">
        <v>0.95986611165786917</v>
      </c>
    </row>
    <row r="5238" spans="1:21" ht="13" x14ac:dyDescent="0.3">
      <c r="A5238" s="44" t="s">
        <v>2082</v>
      </c>
      <c r="B5238" s="44" t="s">
        <v>8455</v>
      </c>
      <c r="C5238" s="98" t="s">
        <v>987</v>
      </c>
      <c r="D5238" s="98" t="s">
        <v>13125</v>
      </c>
      <c r="E5238" s="98" t="s">
        <v>439</v>
      </c>
      <c r="F5238" s="122">
        <v>1.0273671885365194</v>
      </c>
      <c r="G5238" s="122">
        <v>1.0252209942047557</v>
      </c>
      <c r="H5238" s="99">
        <v>8560.25</v>
      </c>
      <c r="I5238" s="53">
        <v>8794.5199756697402</v>
      </c>
      <c r="J5238" s="54">
        <v>8311.1633015665884</v>
      </c>
      <c r="K5238" s="55">
        <v>0.97090193645823297</v>
      </c>
      <c r="L5238" s="121">
        <v>8776.1480156412599</v>
      </c>
      <c r="M5238" s="54">
        <v>8216.6300546938655</v>
      </c>
      <c r="N5238" s="120">
        <v>0.95985865537733894</v>
      </c>
      <c r="O5238" s="123">
        <v>8644.5554235385625</v>
      </c>
      <c r="P5238" s="53">
        <v>8881.1326016289331</v>
      </c>
      <c r="Q5238" s="54">
        <v>8393.08160757316</v>
      </c>
      <c r="R5238" s="55">
        <v>0.9709095721359301</v>
      </c>
      <c r="S5238" s="121">
        <v>8862.5797057783184</v>
      </c>
      <c r="T5238" s="54">
        <v>8297.6158014029061</v>
      </c>
      <c r="U5238" s="55">
        <v>0.95986611165786939</v>
      </c>
    </row>
    <row r="5239" spans="1:21" ht="13" x14ac:dyDescent="0.3">
      <c r="A5239" s="44" t="s">
        <v>2081</v>
      </c>
      <c r="B5239" s="44" t="s">
        <v>8454</v>
      </c>
      <c r="C5239" s="98" t="s">
        <v>987</v>
      </c>
      <c r="D5239" s="98" t="s">
        <v>13125</v>
      </c>
      <c r="E5239" s="98" t="s">
        <v>439</v>
      </c>
      <c r="F5239" s="122">
        <v>1.0273671885365194</v>
      </c>
      <c r="G5239" s="122">
        <v>1.0252209942047557</v>
      </c>
      <c r="H5239" s="99">
        <v>9748.5</v>
      </c>
      <c r="I5239" s="53">
        <v>10015.289037448259</v>
      </c>
      <c r="J5239" s="54">
        <v>9464.8375275630842</v>
      </c>
      <c r="K5239" s="55">
        <v>0.97090193645823297</v>
      </c>
      <c r="L5239" s="121">
        <v>9994.3668620050612</v>
      </c>
      <c r="M5239" s="54">
        <v>9357.1821019459894</v>
      </c>
      <c r="N5239" s="120">
        <v>0.95985865537733905</v>
      </c>
      <c r="O5239" s="123">
        <v>9849.4927812461501</v>
      </c>
      <c r="P5239" s="53">
        <v>10119.045707179601</v>
      </c>
      <c r="Q5239" s="54">
        <v>9562.9668219956329</v>
      </c>
      <c r="R5239" s="55">
        <v>0.97090957213593021</v>
      </c>
      <c r="S5239" s="121">
        <v>10097.906781601741</v>
      </c>
      <c r="T5239" s="54">
        <v>9454.1943377369935</v>
      </c>
      <c r="U5239" s="55">
        <v>0.95986611165786917</v>
      </c>
    </row>
    <row r="5240" spans="1:21" ht="13" x14ac:dyDescent="0.3">
      <c r="A5240" s="44" t="s">
        <v>2080</v>
      </c>
      <c r="B5240" s="44" t="s">
        <v>8453</v>
      </c>
      <c r="C5240" s="98" t="s">
        <v>987</v>
      </c>
      <c r="D5240" s="98" t="s">
        <v>13125</v>
      </c>
      <c r="E5240" s="98" t="s">
        <v>439</v>
      </c>
      <c r="F5240" s="122">
        <v>1.0273671885365194</v>
      </c>
      <c r="G5240" s="122">
        <v>1.0252209942047557</v>
      </c>
      <c r="H5240" s="99">
        <v>15570.583333333334</v>
      </c>
      <c r="I5240" s="53">
        <v>15996.706423040254</v>
      </c>
      <c r="J5240" s="54">
        <v>15117.509510117623</v>
      </c>
      <c r="K5240" s="55">
        <v>0.97090193645823308</v>
      </c>
      <c r="L5240" s="121">
        <v>15963.288925347999</v>
      </c>
      <c r="M5240" s="54">
        <v>14945.559181774139</v>
      </c>
      <c r="N5240" s="120">
        <v>0.95985865537733894</v>
      </c>
      <c r="O5240" s="123">
        <v>15721.484851228583</v>
      </c>
      <c r="P5240" s="53">
        <v>16151.73769122619</v>
      </c>
      <c r="Q5240" s="54">
        <v>15264.140130247852</v>
      </c>
      <c r="R5240" s="55">
        <v>0.97090957213593021</v>
      </c>
      <c r="S5240" s="121">
        <v>16117.996329551572</v>
      </c>
      <c r="T5240" s="54">
        <v>15090.520533636873</v>
      </c>
      <c r="U5240" s="55">
        <v>0.95986611165786917</v>
      </c>
    </row>
    <row r="5241" spans="1:21" ht="13" x14ac:dyDescent="0.3">
      <c r="A5241" s="44" t="s">
        <v>2079</v>
      </c>
      <c r="B5241" s="44" t="s">
        <v>8452</v>
      </c>
      <c r="C5241" s="98" t="s">
        <v>987</v>
      </c>
      <c r="D5241" s="98" t="s">
        <v>13125</v>
      </c>
      <c r="E5241" s="98" t="s">
        <v>479</v>
      </c>
      <c r="F5241" s="122">
        <v>1.0301262386658496</v>
      </c>
      <c r="G5241" s="122">
        <v>1.0242987617044947</v>
      </c>
      <c r="H5241" s="99">
        <v>5097.3333333333321</v>
      </c>
      <c r="I5241" s="53">
        <v>5250.896813892723</v>
      </c>
      <c r="J5241" s="54">
        <v>4962.3016401886871</v>
      </c>
      <c r="K5241" s="55">
        <v>0.97350934610031814</v>
      </c>
      <c r="L5241" s="121">
        <v>5221.1922213283769</v>
      </c>
      <c r="M5241" s="54">
        <v>4888.3182975766949</v>
      </c>
      <c r="N5241" s="120">
        <v>0.95899521924732467</v>
      </c>
      <c r="O5241" s="123">
        <v>5139.4587522889542</v>
      </c>
      <c r="P5241" s="53">
        <v>5294.2913132737012</v>
      </c>
      <c r="Q5241" s="54">
        <v>5003.3504778908191</v>
      </c>
      <c r="R5241" s="55">
        <v>0.97351700228404081</v>
      </c>
      <c r="S5241" s="121">
        <v>5264.3412358009036</v>
      </c>
      <c r="T5241" s="54">
        <v>4928.7546597384689</v>
      </c>
      <c r="U5241" s="55">
        <v>0.95900266882059437</v>
      </c>
    </row>
    <row r="5242" spans="1:21" ht="13" x14ac:dyDescent="0.3">
      <c r="A5242" s="44" t="s">
        <v>2078</v>
      </c>
      <c r="B5242" s="44" t="s">
        <v>8451</v>
      </c>
      <c r="C5242" s="98" t="s">
        <v>987</v>
      </c>
      <c r="D5242" s="98" t="s">
        <v>13125</v>
      </c>
      <c r="E5242" s="98" t="s">
        <v>440</v>
      </c>
      <c r="F5242" s="122">
        <v>1.033535215650734</v>
      </c>
      <c r="G5242" s="122">
        <v>1.0325938063557891</v>
      </c>
      <c r="H5242" s="99">
        <v>20605.583333333328</v>
      </c>
      <c r="I5242" s="53">
        <v>21296.596014025832</v>
      </c>
      <c r="J5242" s="54">
        <v>20126.111229462702</v>
      </c>
      <c r="K5242" s="55">
        <v>0.97673096188958686</v>
      </c>
      <c r="L5242" s="121">
        <v>21277.197726348069</v>
      </c>
      <c r="M5242" s="54">
        <v>19920.682970067388</v>
      </c>
      <c r="N5242" s="120">
        <v>0.96676141838906404</v>
      </c>
      <c r="O5242" s="123">
        <v>20796.118141316809</v>
      </c>
      <c r="P5242" s="53">
        <v>21493.52044788401</v>
      </c>
      <c r="Q5242" s="54">
        <v>20312.37222153911</v>
      </c>
      <c r="R5242" s="55">
        <v>0.97673864340977112</v>
      </c>
      <c r="S5242" s="121">
        <v>21473.942788967001</v>
      </c>
      <c r="T5242" s="54">
        <v>20105.040848093162</v>
      </c>
      <c r="U5242" s="55">
        <v>0.96676892829096572</v>
      </c>
    </row>
    <row r="5243" spans="1:21" ht="13" x14ac:dyDescent="0.3">
      <c r="A5243" s="44" t="s">
        <v>2077</v>
      </c>
      <c r="B5243" s="44" t="s">
        <v>8450</v>
      </c>
      <c r="C5243" s="98" t="s">
        <v>987</v>
      </c>
      <c r="D5243" s="98" t="s">
        <v>13125</v>
      </c>
      <c r="E5243" s="98" t="s">
        <v>440</v>
      </c>
      <c r="F5243" s="122">
        <v>1.033535215650734</v>
      </c>
      <c r="G5243" s="122">
        <v>1.0325938063557891</v>
      </c>
      <c r="H5243" s="99">
        <v>9512.75</v>
      </c>
      <c r="I5243" s="53">
        <v>9831.7621226815209</v>
      </c>
      <c r="J5243" s="54">
        <v>9291.3974577151675</v>
      </c>
      <c r="K5243" s="55">
        <v>0.97673096188958686</v>
      </c>
      <c r="L5243" s="121">
        <v>9822.8067314110322</v>
      </c>
      <c r="M5243" s="54">
        <v>9196.5596827805693</v>
      </c>
      <c r="N5243" s="120">
        <v>0.96676141838906404</v>
      </c>
      <c r="O5243" s="123">
        <v>9600.2056903968751</v>
      </c>
      <c r="P5243" s="53">
        <v>9922.1506585157385</v>
      </c>
      <c r="Q5243" s="54">
        <v>9376.8918824930097</v>
      </c>
      <c r="R5243" s="55">
        <v>0.97673864340977123</v>
      </c>
      <c r="S5243" s="121">
        <v>9913.1129356454148</v>
      </c>
      <c r="T5243" s="54">
        <v>9281.1805666778182</v>
      </c>
      <c r="U5243" s="55">
        <v>0.96676892829096583</v>
      </c>
    </row>
    <row r="5244" spans="1:21" ht="13" x14ac:dyDescent="0.3">
      <c r="A5244" s="44" t="s">
        <v>2076</v>
      </c>
      <c r="B5244" s="44" t="s">
        <v>8449</v>
      </c>
      <c r="C5244" s="98" t="s">
        <v>987</v>
      </c>
      <c r="D5244" s="98" t="s">
        <v>13125</v>
      </c>
      <c r="E5244" s="98" t="s">
        <v>440</v>
      </c>
      <c r="F5244" s="122">
        <v>1.033535215650734</v>
      </c>
      <c r="G5244" s="122">
        <v>1.0325938063557891</v>
      </c>
      <c r="H5244" s="99">
        <v>15896.75</v>
      </c>
      <c r="I5244" s="53">
        <v>16429.850939395805</v>
      </c>
      <c r="J5244" s="54">
        <v>15526.847918418289</v>
      </c>
      <c r="K5244" s="55">
        <v>0.97673096188958675</v>
      </c>
      <c r="L5244" s="121">
        <v>16414.88559118639</v>
      </c>
      <c r="M5244" s="54">
        <v>15368.364577776356</v>
      </c>
      <c r="N5244" s="120">
        <v>0.96676141838906415</v>
      </c>
      <c r="O5244" s="123">
        <v>16023.272343033466</v>
      </c>
      <c r="P5244" s="53">
        <v>16560.616236487534</v>
      </c>
      <c r="Q5244" s="54">
        <v>15650.549291319812</v>
      </c>
      <c r="R5244" s="55">
        <v>0.97673864340977112</v>
      </c>
      <c r="S5244" s="121">
        <v>16545.531778968372</v>
      </c>
      <c r="T5244" s="54">
        <v>15490.801830788738</v>
      </c>
      <c r="U5244" s="55">
        <v>0.96676892829096583</v>
      </c>
    </row>
    <row r="5245" spans="1:21" ht="13" x14ac:dyDescent="0.3">
      <c r="A5245" s="44" t="s">
        <v>2075</v>
      </c>
      <c r="B5245" s="44" t="s">
        <v>8448</v>
      </c>
      <c r="C5245" s="98" t="s">
        <v>987</v>
      </c>
      <c r="D5245" s="98" t="s">
        <v>13125</v>
      </c>
      <c r="E5245" s="98" t="s">
        <v>439</v>
      </c>
      <c r="F5245" s="122">
        <v>1.0273671885365194</v>
      </c>
      <c r="G5245" s="122">
        <v>1.0252209942047557</v>
      </c>
      <c r="H5245" s="99">
        <v>25155.333333333336</v>
      </c>
      <c r="I5245" s="53">
        <v>25843.764083365662</v>
      </c>
      <c r="J5245" s="54">
        <v>24423.361845585674</v>
      </c>
      <c r="K5245" s="55">
        <v>0.97090193645823308</v>
      </c>
      <c r="L5245" s="121">
        <v>25789.775849552032</v>
      </c>
      <c r="M5245" s="54">
        <v>24145.564428902089</v>
      </c>
      <c r="N5245" s="120">
        <v>0.95985865537733894</v>
      </c>
      <c r="O5245" s="123">
        <v>25385.686003887167</v>
      </c>
      <c r="P5245" s="53">
        <v>26080.42085888443</v>
      </c>
      <c r="Q5245" s="54">
        <v>24647.205536411162</v>
      </c>
      <c r="R5245" s="55">
        <v>0.97090957213593021</v>
      </c>
      <c r="S5245" s="121">
        <v>26025.938243474953</v>
      </c>
      <c r="T5245" s="54">
        <v>24366.85971631877</v>
      </c>
      <c r="U5245" s="55">
        <v>0.95986611165786928</v>
      </c>
    </row>
    <row r="5246" spans="1:21" ht="13" x14ac:dyDescent="0.3">
      <c r="A5246" s="44" t="s">
        <v>2074</v>
      </c>
      <c r="B5246" s="44" t="s">
        <v>8447</v>
      </c>
      <c r="C5246" s="98" t="s">
        <v>987</v>
      </c>
      <c r="D5246" s="98" t="s">
        <v>13125</v>
      </c>
      <c r="E5246" s="98" t="s">
        <v>440</v>
      </c>
      <c r="F5246" s="122">
        <v>1.033535215650734</v>
      </c>
      <c r="G5246" s="122">
        <v>1.0325938063557891</v>
      </c>
      <c r="H5246" s="99">
        <v>12249.666666666668</v>
      </c>
      <c r="I5246" s="53">
        <v>12660.461879982942</v>
      </c>
      <c r="J5246" s="54">
        <v>11964.628706160143</v>
      </c>
      <c r="K5246" s="55">
        <v>0.97673096188958686</v>
      </c>
      <c r="L5246" s="121">
        <v>12648.929929922966</v>
      </c>
      <c r="M5246" s="54">
        <v>11842.505121459908</v>
      </c>
      <c r="N5246" s="120">
        <v>0.96676141838906415</v>
      </c>
      <c r="O5246" s="123">
        <v>12362.173842612559</v>
      </c>
      <c r="P5246" s="53">
        <v>12776.742008336434</v>
      </c>
      <c r="Q5246" s="54">
        <v>12074.612908629148</v>
      </c>
      <c r="R5246" s="55">
        <v>0.97673864340977101</v>
      </c>
      <c r="S5246" s="121">
        <v>12765.104142975275</v>
      </c>
      <c r="T5246" s="54">
        <v>11951.365557169154</v>
      </c>
      <c r="U5246" s="55">
        <v>0.96676892829096572</v>
      </c>
    </row>
    <row r="5247" spans="1:21" ht="13" x14ac:dyDescent="0.3">
      <c r="A5247" s="44" t="s">
        <v>2073</v>
      </c>
      <c r="B5247" s="44" t="s">
        <v>8446</v>
      </c>
      <c r="C5247" s="98" t="s">
        <v>987</v>
      </c>
      <c r="D5247" s="98" t="s">
        <v>13125</v>
      </c>
      <c r="E5247" s="98" t="s">
        <v>479</v>
      </c>
      <c r="F5247" s="122">
        <v>1.0301262386658496</v>
      </c>
      <c r="G5247" s="122">
        <v>1.0242987617044947</v>
      </c>
      <c r="H5247" s="99">
        <v>8372.0833333333321</v>
      </c>
      <c r="I5247" s="53">
        <v>8624.3027139637143</v>
      </c>
      <c r="J5247" s="54">
        <v>8150.3013713307046</v>
      </c>
      <c r="K5247" s="55">
        <v>0.97350934610031825</v>
      </c>
      <c r="L5247" s="121">
        <v>8575.5145912201715</v>
      </c>
      <c r="M5247" s="54">
        <v>8028.7878918068709</v>
      </c>
      <c r="N5247" s="120">
        <v>0.95899521924732456</v>
      </c>
      <c r="O5247" s="123">
        <v>8450.6641525455234</v>
      </c>
      <c r="P5247" s="53">
        <v>8705.2508776900504</v>
      </c>
      <c r="Q5247" s="54">
        <v>8226.8652330953209</v>
      </c>
      <c r="R5247" s="55">
        <v>0.9735170022840407</v>
      </c>
      <c r="S5247" s="121">
        <v>8656.0048270329426</v>
      </c>
      <c r="T5247" s="54">
        <v>8104.2094755976823</v>
      </c>
      <c r="U5247" s="55">
        <v>0.95900266882059426</v>
      </c>
    </row>
    <row r="5248" spans="1:21" ht="13" x14ac:dyDescent="0.3">
      <c r="A5248" s="44" t="s">
        <v>2072</v>
      </c>
      <c r="B5248" s="44" t="s">
        <v>8445</v>
      </c>
      <c r="C5248" s="98" t="s">
        <v>987</v>
      </c>
      <c r="D5248" s="98" t="s">
        <v>13125</v>
      </c>
      <c r="E5248" s="98" t="s">
        <v>440</v>
      </c>
      <c r="F5248" s="122">
        <v>1.033535215650734</v>
      </c>
      <c r="G5248" s="122">
        <v>1.0325938063557891</v>
      </c>
      <c r="H5248" s="99">
        <v>5015.916666666667</v>
      </c>
      <c r="I5248" s="53">
        <v>5184.1265137694445</v>
      </c>
      <c r="J5248" s="54">
        <v>4899.2011105913434</v>
      </c>
      <c r="K5248" s="55">
        <v>0.97673096188958675</v>
      </c>
      <c r="L5248" s="121">
        <v>5179.4044831967758</v>
      </c>
      <c r="M5248" s="54">
        <v>4849.1947111880136</v>
      </c>
      <c r="N5248" s="120">
        <v>0.96676141838906415</v>
      </c>
      <c r="O5248" s="123">
        <v>5061.9067806385347</v>
      </c>
      <c r="P5248" s="53">
        <v>5231.6589161311604</v>
      </c>
      <c r="Q5248" s="54">
        <v>4944.1599619876042</v>
      </c>
      <c r="R5248" s="55">
        <v>0.97673864340977112</v>
      </c>
      <c r="S5248" s="121">
        <v>5226.8935900377228</v>
      </c>
      <c r="T5248" s="54">
        <v>4893.6941934266888</v>
      </c>
      <c r="U5248" s="55">
        <v>0.96676892829096572</v>
      </c>
    </row>
    <row r="5249" spans="1:21" ht="13" x14ac:dyDescent="0.3">
      <c r="A5249" s="44" t="s">
        <v>2071</v>
      </c>
      <c r="B5249" s="44" t="s">
        <v>8444</v>
      </c>
      <c r="C5249" s="98" t="s">
        <v>987</v>
      </c>
      <c r="D5249" s="98" t="s">
        <v>13125</v>
      </c>
      <c r="E5249" s="98" t="s">
        <v>439</v>
      </c>
      <c r="F5249" s="122">
        <v>1.0273671885365194</v>
      </c>
      <c r="G5249" s="122">
        <v>1.0252209942047557</v>
      </c>
      <c r="H5249" s="99">
        <v>13887.916666666668</v>
      </c>
      <c r="I5249" s="53">
        <v>14267.989900462804</v>
      </c>
      <c r="J5249" s="54">
        <v>13483.805185037236</v>
      </c>
      <c r="K5249" s="55">
        <v>0.97090193645823297</v>
      </c>
      <c r="L5249" s="121">
        <v>14238.183732432797</v>
      </c>
      <c r="M5249" s="54">
        <v>13330.437017659204</v>
      </c>
      <c r="N5249" s="120">
        <v>0.95985865537733905</v>
      </c>
      <c r="O5249" s="123">
        <v>14015.667946916392</v>
      </c>
      <c r="P5249" s="53">
        <v>14399.237374084905</v>
      </c>
      <c r="Q5249" s="54">
        <v>13607.946169539866</v>
      </c>
      <c r="R5249" s="55">
        <v>0.97090957213593021</v>
      </c>
      <c r="S5249" s="121">
        <v>14369.157026981349</v>
      </c>
      <c r="T5249" s="54">
        <v>13453.164694494468</v>
      </c>
      <c r="U5249" s="55">
        <v>0.95986611165786917</v>
      </c>
    </row>
    <row r="5250" spans="1:21" ht="13" x14ac:dyDescent="0.3">
      <c r="A5250" s="44" t="s">
        <v>2070</v>
      </c>
      <c r="B5250" s="44" t="s">
        <v>8443</v>
      </c>
      <c r="C5250" s="98" t="s">
        <v>987</v>
      </c>
      <c r="D5250" s="98" t="s">
        <v>13125</v>
      </c>
      <c r="E5250" s="98" t="s">
        <v>439</v>
      </c>
      <c r="F5250" s="122">
        <v>1.0273671885365194</v>
      </c>
      <c r="G5250" s="122">
        <v>1.0252209942047557</v>
      </c>
      <c r="H5250" s="99">
        <v>16170.333333333334</v>
      </c>
      <c r="I5250" s="53">
        <v>16612.869894365031</v>
      </c>
      <c r="J5250" s="54">
        <v>15699.807946508447</v>
      </c>
      <c r="K5250" s="55">
        <v>0.97090193645823297</v>
      </c>
      <c r="L5250" s="121">
        <v>16578.165216622299</v>
      </c>
      <c r="M5250" s="54">
        <v>15521.234410336696</v>
      </c>
      <c r="N5250" s="120">
        <v>0.95985865537733883</v>
      </c>
      <c r="O5250" s="123">
        <v>16319.179272718444</v>
      </c>
      <c r="P5250" s="53">
        <v>16765.78932863619</v>
      </c>
      <c r="Q5250" s="54">
        <v>15844.447365284606</v>
      </c>
      <c r="R5250" s="55">
        <v>0.97090957213593032</v>
      </c>
      <c r="S5250" s="121">
        <v>16730.765198582045</v>
      </c>
      <c r="T5250" s="54">
        <v>15664.227153951948</v>
      </c>
      <c r="U5250" s="55">
        <v>0.95986611165786928</v>
      </c>
    </row>
    <row r="5251" spans="1:21" ht="13" x14ac:dyDescent="0.3">
      <c r="A5251" s="44" t="s">
        <v>2069</v>
      </c>
      <c r="B5251" s="44" t="s">
        <v>8442</v>
      </c>
      <c r="C5251" s="98" t="s">
        <v>987</v>
      </c>
      <c r="D5251" s="98" t="s">
        <v>13125</v>
      </c>
      <c r="E5251" s="98" t="s">
        <v>480</v>
      </c>
      <c r="F5251" s="122">
        <v>1.0269858323075383</v>
      </c>
      <c r="G5251" s="122">
        <v>1.0229411807491415</v>
      </c>
      <c r="H5251" s="99">
        <v>8988.25</v>
      </c>
      <c r="I5251" s="53">
        <v>9230.8054072382311</v>
      </c>
      <c r="J5251" s="54">
        <v>8723.4699968599889</v>
      </c>
      <c r="K5251" s="55">
        <v>0.97054153999499226</v>
      </c>
      <c r="L5251" s="121">
        <v>9194.451067868471</v>
      </c>
      <c r="M5251" s="54">
        <v>8608.2644511027029</v>
      </c>
      <c r="N5251" s="120">
        <v>0.95772419003729348</v>
      </c>
      <c r="O5251" s="123">
        <v>9063.8085217813932</v>
      </c>
      <c r="P5251" s="53">
        <v>9308.4029386178227</v>
      </c>
      <c r="Q5251" s="54">
        <v>8796.8718635800669</v>
      </c>
      <c r="R5251" s="55">
        <v>0.9705491728383443</v>
      </c>
      <c r="S5251" s="121">
        <v>9271.7429913551896</v>
      </c>
      <c r="T5251" s="54">
        <v>8680.6961071905098</v>
      </c>
      <c r="U5251" s="55">
        <v>0.95773162973707804</v>
      </c>
    </row>
    <row r="5252" spans="1:21" ht="13" x14ac:dyDescent="0.3">
      <c r="A5252" s="44" t="s">
        <v>2068</v>
      </c>
      <c r="B5252" s="44" t="s">
        <v>8441</v>
      </c>
      <c r="C5252" s="98" t="s">
        <v>987</v>
      </c>
      <c r="D5252" s="98" t="s">
        <v>13125</v>
      </c>
      <c r="E5252" s="98" t="s">
        <v>479</v>
      </c>
      <c r="F5252" s="122">
        <v>1.0301262386658496</v>
      </c>
      <c r="G5252" s="122">
        <v>1.0242987617044947</v>
      </c>
      <c r="H5252" s="99">
        <v>3741.166666666667</v>
      </c>
      <c r="I5252" s="53">
        <v>3853.8739465553881</v>
      </c>
      <c r="J5252" s="54">
        <v>3642.060715318974</v>
      </c>
      <c r="K5252" s="55">
        <v>0.97350934610031814</v>
      </c>
      <c r="L5252" s="121">
        <v>3832.0723839967991</v>
      </c>
      <c r="M5252" s="54">
        <v>3587.7609477407823</v>
      </c>
      <c r="N5252" s="120">
        <v>0.95899521924732445</v>
      </c>
      <c r="O5252" s="123">
        <v>3774.5049250000216</v>
      </c>
      <c r="P5252" s="53">
        <v>3888.216561215997</v>
      </c>
      <c r="Q5252" s="54">
        <v>3674.5447196923687</v>
      </c>
      <c r="R5252" s="55">
        <v>0.9735170022840407</v>
      </c>
      <c r="S5252" s="121">
        <v>3866.220720725039</v>
      </c>
      <c r="T5252" s="54">
        <v>3619.760296551498</v>
      </c>
      <c r="U5252" s="55">
        <v>0.95900266882059437</v>
      </c>
    </row>
    <row r="5253" spans="1:21" ht="13" x14ac:dyDescent="0.3">
      <c r="A5253" s="44" t="s">
        <v>2067</v>
      </c>
      <c r="B5253" s="44" t="s">
        <v>8440</v>
      </c>
      <c r="C5253" s="98" t="s">
        <v>987</v>
      </c>
      <c r="D5253" s="98" t="s">
        <v>13125</v>
      </c>
      <c r="E5253" s="98" t="s">
        <v>439</v>
      </c>
      <c r="F5253" s="122">
        <v>1.0273671885365194</v>
      </c>
      <c r="G5253" s="122">
        <v>1.0252209942047557</v>
      </c>
      <c r="H5253" s="99">
        <v>7807.4999999999991</v>
      </c>
      <c r="I5253" s="53">
        <v>8021.1693244988746</v>
      </c>
      <c r="J5253" s="54">
        <v>7580.3168688976539</v>
      </c>
      <c r="K5253" s="55">
        <v>0.97090193645823308</v>
      </c>
      <c r="L5253" s="121">
        <v>8004.4129122536287</v>
      </c>
      <c r="M5253" s="54">
        <v>7494.0964518585733</v>
      </c>
      <c r="N5253" s="120">
        <v>0.95985865537733894</v>
      </c>
      <c r="O5253" s="123">
        <v>7880.5404673984713</v>
      </c>
      <c r="P5253" s="53">
        <v>8096.2087041394361</v>
      </c>
      <c r="Q5253" s="54">
        <v>7651.2921734017336</v>
      </c>
      <c r="R5253" s="55">
        <v>0.97090957213593021</v>
      </c>
      <c r="S5253" s="121">
        <v>8079.2955328570706</v>
      </c>
      <c r="T5253" s="54">
        <v>7564.2637362042578</v>
      </c>
      <c r="U5253" s="55">
        <v>0.95986611165786917</v>
      </c>
    </row>
    <row r="5254" spans="1:21" ht="13" x14ac:dyDescent="0.3">
      <c r="A5254" s="44" t="s">
        <v>2066</v>
      </c>
      <c r="B5254" s="44" t="s">
        <v>8439</v>
      </c>
      <c r="C5254" s="98" t="s">
        <v>987</v>
      </c>
      <c r="D5254" s="98" t="s">
        <v>13125</v>
      </c>
      <c r="E5254" s="98" t="s">
        <v>439</v>
      </c>
      <c r="F5254" s="122">
        <v>1.0273671885365194</v>
      </c>
      <c r="G5254" s="122">
        <v>1.0252209942047557</v>
      </c>
      <c r="H5254" s="99">
        <v>7939.25</v>
      </c>
      <c r="I5254" s="53">
        <v>8156.5249515885616</v>
      </c>
      <c r="J5254" s="54">
        <v>7708.2331990260263</v>
      </c>
      <c r="K5254" s="55">
        <v>0.97090193645823297</v>
      </c>
      <c r="L5254" s="121">
        <v>8139.4857782401059</v>
      </c>
      <c r="M5254" s="54">
        <v>7620.5578297045386</v>
      </c>
      <c r="N5254" s="120">
        <v>0.95985865537733894</v>
      </c>
      <c r="O5254" s="123">
        <v>8010.9284415563689</v>
      </c>
      <c r="P5254" s="53">
        <v>8230.1650305690073</v>
      </c>
      <c r="Q5254" s="54">
        <v>7777.8871056030484</v>
      </c>
      <c r="R5254" s="55">
        <v>0.97090957213593021</v>
      </c>
      <c r="S5254" s="121">
        <v>8212.9720213555738</v>
      </c>
      <c r="T5254" s="54">
        <v>7689.4187339661457</v>
      </c>
      <c r="U5254" s="55">
        <v>0.95986611165786917</v>
      </c>
    </row>
    <row r="5255" spans="1:21" ht="13" x14ac:dyDescent="0.3">
      <c r="A5255" s="44" t="s">
        <v>2065</v>
      </c>
      <c r="B5255" s="44" t="s">
        <v>8438</v>
      </c>
      <c r="C5255" s="98" t="s">
        <v>987</v>
      </c>
      <c r="D5255" s="98" t="s">
        <v>13125</v>
      </c>
      <c r="E5255" s="98" t="s">
        <v>439</v>
      </c>
      <c r="F5255" s="122">
        <v>1.0273671885365194</v>
      </c>
      <c r="G5255" s="122">
        <v>1.0252209942047557</v>
      </c>
      <c r="H5255" s="99">
        <v>3918.416666666667</v>
      </c>
      <c r="I5255" s="53">
        <v>4025.6527143479734</v>
      </c>
      <c r="J5255" s="54">
        <v>3804.3983295168814</v>
      </c>
      <c r="K5255" s="55">
        <v>0.97090193645823297</v>
      </c>
      <c r="L5255" s="121">
        <v>4017.2430307084851</v>
      </c>
      <c r="M5255" s="54">
        <v>3761.1261528748219</v>
      </c>
      <c r="N5255" s="120">
        <v>0.95985865537733905</v>
      </c>
      <c r="O5255" s="123">
        <v>3968.4284524902182</v>
      </c>
      <c r="P5255" s="53">
        <v>4077.033182143206</v>
      </c>
      <c r="Q5255" s="54">
        <v>3852.9851708593296</v>
      </c>
      <c r="R5255" s="55">
        <v>0.97090957213593032</v>
      </c>
      <c r="S5255" s="121">
        <v>4068.5161634924616</v>
      </c>
      <c r="T5255" s="54">
        <v>3809.1599880842409</v>
      </c>
      <c r="U5255" s="55">
        <v>0.95986611165786917</v>
      </c>
    </row>
    <row r="5256" spans="1:21" ht="13" x14ac:dyDescent="0.3">
      <c r="A5256" s="44" t="s">
        <v>2064</v>
      </c>
      <c r="B5256" s="44" t="s">
        <v>8437</v>
      </c>
      <c r="C5256" s="98" t="s">
        <v>987</v>
      </c>
      <c r="D5256" s="98" t="s">
        <v>13125</v>
      </c>
      <c r="E5256" s="98" t="s">
        <v>479</v>
      </c>
      <c r="F5256" s="122">
        <v>1.0301262386658496</v>
      </c>
      <c r="G5256" s="122">
        <v>1.0242987617044947</v>
      </c>
      <c r="H5256" s="99">
        <v>3581.5</v>
      </c>
      <c r="I5256" s="53">
        <v>3689.3971237817404</v>
      </c>
      <c r="J5256" s="54">
        <v>3486.6237230582897</v>
      </c>
      <c r="K5256" s="55">
        <v>0.97350934610031825</v>
      </c>
      <c r="L5256" s="121">
        <v>3668.5260150446479</v>
      </c>
      <c r="M5256" s="54">
        <v>3434.6413777342927</v>
      </c>
      <c r="N5256" s="120">
        <v>0.95899521924732456</v>
      </c>
      <c r="O5256" s="123">
        <v>3612.7421181530149</v>
      </c>
      <c r="P5256" s="53">
        <v>3721.5804494426598</v>
      </c>
      <c r="Q5256" s="54">
        <v>3517.0658768896183</v>
      </c>
      <c r="R5256" s="55">
        <v>0.97351700228404059</v>
      </c>
      <c r="S5256" s="121">
        <v>3700.5272779818065</v>
      </c>
      <c r="T5256" s="54">
        <v>3464.6293330693079</v>
      </c>
      <c r="U5256" s="55">
        <v>0.95900266882059426</v>
      </c>
    </row>
    <row r="5257" spans="1:21" ht="13" x14ac:dyDescent="0.3">
      <c r="A5257" s="44" t="s">
        <v>2063</v>
      </c>
      <c r="B5257" s="44" t="s">
        <v>8436</v>
      </c>
      <c r="C5257" s="98" t="s">
        <v>987</v>
      </c>
      <c r="D5257" s="98" t="s">
        <v>13125</v>
      </c>
      <c r="E5257" s="98" t="s">
        <v>479</v>
      </c>
      <c r="F5257" s="122">
        <v>1.0301262386658496</v>
      </c>
      <c r="G5257" s="122">
        <v>1.0242987617044947</v>
      </c>
      <c r="H5257" s="99">
        <v>10753.75</v>
      </c>
      <c r="I5257" s="53">
        <v>11077.72003905288</v>
      </c>
      <c r="J5257" s="54">
        <v>10468.876130626297</v>
      </c>
      <c r="K5257" s="55">
        <v>0.97350934610031825</v>
      </c>
      <c r="L5257" s="121">
        <v>11015.052808679711</v>
      </c>
      <c r="M5257" s="54">
        <v>10312.794838980917</v>
      </c>
      <c r="N5257" s="120">
        <v>0.95899521924732467</v>
      </c>
      <c r="O5257" s="123">
        <v>10850.480751751335</v>
      </c>
      <c r="P5257" s="53">
        <v>11177.364924517802</v>
      </c>
      <c r="Q5257" s="54">
        <v>10563.127494785642</v>
      </c>
      <c r="R5257" s="55">
        <v>0.97351700228404059</v>
      </c>
      <c r="S5257" s="121">
        <v>11114.133997917348</v>
      </c>
      <c r="T5257" s="54">
        <v>10405.63999891602</v>
      </c>
      <c r="U5257" s="55">
        <v>0.95900266882059448</v>
      </c>
    </row>
    <row r="5258" spans="1:21" ht="13" x14ac:dyDescent="0.3">
      <c r="A5258" s="44" t="s">
        <v>2062</v>
      </c>
      <c r="B5258" s="44" t="s">
        <v>8435</v>
      </c>
      <c r="C5258" s="98" t="s">
        <v>987</v>
      </c>
      <c r="D5258" s="98" t="s">
        <v>13125</v>
      </c>
      <c r="E5258" s="98" t="s">
        <v>479</v>
      </c>
      <c r="F5258" s="122">
        <v>1.0301262386658496</v>
      </c>
      <c r="G5258" s="122">
        <v>1.0242987617044947</v>
      </c>
      <c r="H5258" s="99">
        <v>6890.25</v>
      </c>
      <c r="I5258" s="53">
        <v>7097.8273159673699</v>
      </c>
      <c r="J5258" s="54">
        <v>6707.7227719677167</v>
      </c>
      <c r="K5258" s="55">
        <v>0.97350934610031803</v>
      </c>
      <c r="L5258" s="121">
        <v>7057.6745428343947</v>
      </c>
      <c r="M5258" s="54">
        <v>6607.7168094188773</v>
      </c>
      <c r="N5258" s="120">
        <v>0.95899521924732445</v>
      </c>
      <c r="O5258" s="123">
        <v>6949.8453606901021</v>
      </c>
      <c r="P5258" s="53">
        <v>7159.2180607170003</v>
      </c>
      <c r="Q5258" s="54">
        <v>6765.7926218766761</v>
      </c>
      <c r="R5258" s="55">
        <v>0.9735170022840407</v>
      </c>
      <c r="S5258" s="121">
        <v>7118.7179969925992</v>
      </c>
      <c r="T5258" s="54">
        <v>6664.9202487922339</v>
      </c>
      <c r="U5258" s="55">
        <v>0.95900266882059437</v>
      </c>
    </row>
    <row r="5259" spans="1:21" ht="13" x14ac:dyDescent="0.3">
      <c r="A5259" s="44" t="s">
        <v>2061</v>
      </c>
      <c r="B5259" s="44" t="s">
        <v>8434</v>
      </c>
      <c r="C5259" s="98" t="s">
        <v>987</v>
      </c>
      <c r="D5259" s="98" t="s">
        <v>13125</v>
      </c>
      <c r="E5259" s="98" t="s">
        <v>440</v>
      </c>
      <c r="F5259" s="122">
        <v>1.033535215650734</v>
      </c>
      <c r="G5259" s="122">
        <v>1.0325938063557891</v>
      </c>
      <c r="H5259" s="99">
        <v>7227.1666666666661</v>
      </c>
      <c r="I5259" s="53">
        <v>7469.5312593771296</v>
      </c>
      <c r="J5259" s="54">
        <v>7058.9974500696926</v>
      </c>
      <c r="K5259" s="55">
        <v>0.97673096188958697</v>
      </c>
      <c r="L5259" s="121">
        <v>7462.7275375010131</v>
      </c>
      <c r="M5259" s="54">
        <v>6986.9458976008309</v>
      </c>
      <c r="N5259" s="120">
        <v>0.96676141838906415</v>
      </c>
      <c r="O5259" s="123">
        <v>7296.4672079498614</v>
      </c>
      <c r="P5259" s="53">
        <v>7541.1558092569694</v>
      </c>
      <c r="Q5259" s="54">
        <v>7126.7414823768286</v>
      </c>
      <c r="R5259" s="55">
        <v>0.97673864340977123</v>
      </c>
      <c r="S5259" s="121">
        <v>7534.2868472071441</v>
      </c>
      <c r="T5259" s="54">
        <v>7053.9977829398622</v>
      </c>
      <c r="U5259" s="55">
        <v>0.96676892829096572</v>
      </c>
    </row>
    <row r="5260" spans="1:21" ht="13" x14ac:dyDescent="0.3">
      <c r="A5260" s="44" t="s">
        <v>2060</v>
      </c>
      <c r="B5260" s="44" t="s">
        <v>8433</v>
      </c>
      <c r="C5260" s="98" t="s">
        <v>987</v>
      </c>
      <c r="D5260" s="98" t="s">
        <v>13125</v>
      </c>
      <c r="E5260" s="98" t="s">
        <v>439</v>
      </c>
      <c r="F5260" s="122">
        <v>1.0273671885365194</v>
      </c>
      <c r="G5260" s="122">
        <v>1.0252209942047557</v>
      </c>
      <c r="H5260" s="99">
        <v>7240.0833333333339</v>
      </c>
      <c r="I5260" s="53">
        <v>7438.2240589367793</v>
      </c>
      <c r="J5260" s="54">
        <v>7029.4109284523129</v>
      </c>
      <c r="K5260" s="55">
        <v>0.97090193645823308</v>
      </c>
      <c r="L5260" s="121">
        <v>7422.6854331252816</v>
      </c>
      <c r="M5260" s="54">
        <v>6949.4566531532164</v>
      </c>
      <c r="N5260" s="120">
        <v>0.95985865537733905</v>
      </c>
      <c r="O5260" s="123">
        <v>7302.8176173296415</v>
      </c>
      <c r="P5260" s="53">
        <v>7502.6752039109169</v>
      </c>
      <c r="Q5260" s="54">
        <v>7090.3755282282555</v>
      </c>
      <c r="R5260" s="55">
        <v>0.97090957213593021</v>
      </c>
      <c r="S5260" s="121">
        <v>7487.0019381347001</v>
      </c>
      <c r="T5260" s="54">
        <v>7009.7271504927885</v>
      </c>
      <c r="U5260" s="55">
        <v>0.95986611165786928</v>
      </c>
    </row>
    <row r="5261" spans="1:21" ht="13" x14ac:dyDescent="0.3">
      <c r="A5261" s="44" t="s">
        <v>2059</v>
      </c>
      <c r="B5261" s="44" t="s">
        <v>8432</v>
      </c>
      <c r="C5261" s="98" t="s">
        <v>987</v>
      </c>
      <c r="D5261" s="98" t="s">
        <v>13125</v>
      </c>
      <c r="E5261" s="98" t="s">
        <v>479</v>
      </c>
      <c r="F5261" s="122">
        <v>1.0301262386658496</v>
      </c>
      <c r="G5261" s="122">
        <v>1.0242987617044947</v>
      </c>
      <c r="H5261" s="99">
        <v>11117.666666666668</v>
      </c>
      <c r="I5261" s="53">
        <v>11452.600146074028</v>
      </c>
      <c r="J5261" s="54">
        <v>10823.152406827972</v>
      </c>
      <c r="K5261" s="55">
        <v>0.97350934610031825</v>
      </c>
      <c r="L5261" s="121">
        <v>11387.812199710006</v>
      </c>
      <c r="M5261" s="54">
        <v>10661.789182518673</v>
      </c>
      <c r="N5261" s="120">
        <v>0.95899521924732445</v>
      </c>
      <c r="O5261" s="123">
        <v>11222.545817326965</v>
      </c>
      <c r="P5261" s="53">
        <v>11560.638911058189</v>
      </c>
      <c r="Q5261" s="54">
        <v>10925.339162079446</v>
      </c>
      <c r="R5261" s="55">
        <v>0.9735170022840407</v>
      </c>
      <c r="S5261" s="121">
        <v>11495.239783859968</v>
      </c>
      <c r="T5261" s="54">
        <v>10762.451389777958</v>
      </c>
      <c r="U5261" s="55">
        <v>0.95900266882059437</v>
      </c>
    </row>
    <row r="5262" spans="1:21" ht="13" x14ac:dyDescent="0.3">
      <c r="A5262" s="44" t="s">
        <v>2058</v>
      </c>
      <c r="B5262" s="44" t="s">
        <v>8431</v>
      </c>
      <c r="C5262" s="98" t="s">
        <v>987</v>
      </c>
      <c r="D5262" s="98" t="s">
        <v>13125</v>
      </c>
      <c r="E5262" s="98" t="s">
        <v>439</v>
      </c>
      <c r="F5262" s="122">
        <v>1.0273671885365194</v>
      </c>
      <c r="G5262" s="122">
        <v>1.0252209942047557</v>
      </c>
      <c r="H5262" s="99">
        <v>7681.0833333333339</v>
      </c>
      <c r="I5262" s="53">
        <v>7891.2929890813848</v>
      </c>
      <c r="J5262" s="54">
        <v>7457.5786824303941</v>
      </c>
      <c r="K5262" s="55">
        <v>0.97090193645823308</v>
      </c>
      <c r="L5262" s="121">
        <v>7874.8078915695796</v>
      </c>
      <c r="M5262" s="54">
        <v>7372.754320174623</v>
      </c>
      <c r="N5262" s="120">
        <v>0.95985865537733905</v>
      </c>
      <c r="O5262" s="123">
        <v>7746.4012357149677</v>
      </c>
      <c r="P5262" s="53">
        <v>7958.3984588123067</v>
      </c>
      <c r="Q5262" s="54">
        <v>7521.0551093612612</v>
      </c>
      <c r="R5262" s="55">
        <v>0.97090957213593032</v>
      </c>
      <c r="S5262" s="121">
        <v>7941.7731763886468</v>
      </c>
      <c r="T5262" s="54">
        <v>7435.5080334674394</v>
      </c>
      <c r="U5262" s="55">
        <v>0.95986611165786928</v>
      </c>
    </row>
    <row r="5263" spans="1:21" ht="13" x14ac:dyDescent="0.3">
      <c r="A5263" s="44" t="s">
        <v>2057</v>
      </c>
      <c r="B5263" s="44" t="s">
        <v>8430</v>
      </c>
      <c r="C5263" s="98" t="s">
        <v>987</v>
      </c>
      <c r="D5263" s="98" t="s">
        <v>13125</v>
      </c>
      <c r="E5263" s="98" t="s">
        <v>439</v>
      </c>
      <c r="F5263" s="122">
        <v>1.0273671885365194</v>
      </c>
      <c r="G5263" s="122">
        <v>1.0252209942047557</v>
      </c>
      <c r="H5263" s="99">
        <v>5788.583333333333</v>
      </c>
      <c r="I5263" s="53">
        <v>5947.0005847760203</v>
      </c>
      <c r="J5263" s="54">
        <v>5620.1467676831862</v>
      </c>
      <c r="K5263" s="55">
        <v>0.97090193645823297</v>
      </c>
      <c r="L5263" s="121">
        <v>5934.5771600370781</v>
      </c>
      <c r="M5263" s="54">
        <v>5556.221814873008</v>
      </c>
      <c r="N5263" s="120">
        <v>0.95985865537733905</v>
      </c>
      <c r="O5263" s="123">
        <v>5837.083385367845</v>
      </c>
      <c r="P5263" s="53">
        <v>5996.8279468785922</v>
      </c>
      <c r="Q5263" s="54">
        <v>5667.2801322092419</v>
      </c>
      <c r="R5263" s="55">
        <v>0.97090957213593032</v>
      </c>
      <c r="S5263" s="121">
        <v>5984.3004316028828</v>
      </c>
      <c r="T5263" s="54">
        <v>5602.8185325357854</v>
      </c>
      <c r="U5263" s="55">
        <v>0.95986611165786928</v>
      </c>
    </row>
    <row r="5264" spans="1:21" ht="13" x14ac:dyDescent="0.3">
      <c r="A5264" s="44" t="s">
        <v>2056</v>
      </c>
      <c r="B5264" s="44" t="s">
        <v>8429</v>
      </c>
      <c r="C5264" s="98" t="s">
        <v>987</v>
      </c>
      <c r="D5264" s="98" t="s">
        <v>13125</v>
      </c>
      <c r="E5264" s="98" t="s">
        <v>440</v>
      </c>
      <c r="F5264" s="122">
        <v>1.033535215650734</v>
      </c>
      <c r="G5264" s="122">
        <v>1.0325938063557891</v>
      </c>
      <c r="H5264" s="99">
        <v>8568.0833333333321</v>
      </c>
      <c r="I5264" s="53">
        <v>8855.4158556301263</v>
      </c>
      <c r="J5264" s="54">
        <v>8368.7122757168036</v>
      </c>
      <c r="K5264" s="55">
        <v>0.97673096188958686</v>
      </c>
      <c r="L5264" s="121">
        <v>8847.3497823402631</v>
      </c>
      <c r="M5264" s="54">
        <v>8283.2923962090335</v>
      </c>
      <c r="N5264" s="120">
        <v>0.96676141838906426</v>
      </c>
      <c r="O5264" s="123">
        <v>8648.1308376538291</v>
      </c>
      <c r="P5264" s="53">
        <v>8938.1477702703141</v>
      </c>
      <c r="Q5264" s="54">
        <v>8446.9635824002089</v>
      </c>
      <c r="R5264" s="55">
        <v>0.97673864340977112</v>
      </c>
      <c r="S5264" s="121">
        <v>8930.0063395158468</v>
      </c>
      <c r="T5264" s="54">
        <v>8360.7441816386454</v>
      </c>
      <c r="U5264" s="55">
        <v>0.96676892829096583</v>
      </c>
    </row>
    <row r="5265" spans="1:21" ht="13" x14ac:dyDescent="0.3">
      <c r="A5265" s="44" t="s">
        <v>2055</v>
      </c>
      <c r="B5265" s="44" t="s">
        <v>8428</v>
      </c>
      <c r="C5265" s="98" t="s">
        <v>987</v>
      </c>
      <c r="D5265" s="98" t="s">
        <v>13125</v>
      </c>
      <c r="E5265" s="98" t="s">
        <v>480</v>
      </c>
      <c r="F5265" s="122">
        <v>1.0269858323075383</v>
      </c>
      <c r="G5265" s="122">
        <v>1.0229411807491415</v>
      </c>
      <c r="H5265" s="99">
        <v>5067</v>
      </c>
      <c r="I5265" s="53">
        <v>5203.737212302296</v>
      </c>
      <c r="J5265" s="54">
        <v>4917.7339831546251</v>
      </c>
      <c r="K5265" s="55">
        <v>0.97054153999499215</v>
      </c>
      <c r="L5265" s="121">
        <v>5183.2429628559003</v>
      </c>
      <c r="M5265" s="54">
        <v>4852.7884709189666</v>
      </c>
      <c r="N5265" s="120">
        <v>0.95772419003729359</v>
      </c>
      <c r="O5265" s="123">
        <v>5108.8145875554437</v>
      </c>
      <c r="P5265" s="53">
        <v>5246.6802013055203</v>
      </c>
      <c r="Q5265" s="54">
        <v>4958.3557721364023</v>
      </c>
      <c r="R5265" s="55">
        <v>0.97054917283834419</v>
      </c>
      <c r="S5265" s="121">
        <v>5226.0168264224039</v>
      </c>
      <c r="T5265" s="54">
        <v>4892.8733209640332</v>
      </c>
      <c r="U5265" s="55">
        <v>0.95773162973707804</v>
      </c>
    </row>
    <row r="5266" spans="1:21" ht="13" x14ac:dyDescent="0.3">
      <c r="A5266" s="44" t="s">
        <v>2054</v>
      </c>
      <c r="B5266" s="44" t="s">
        <v>8427</v>
      </c>
      <c r="C5266" s="98" t="s">
        <v>987</v>
      </c>
      <c r="D5266" s="98" t="s">
        <v>13125</v>
      </c>
      <c r="E5266" s="98" t="s">
        <v>439</v>
      </c>
      <c r="F5266" s="122">
        <v>1.0273671885365194</v>
      </c>
      <c r="G5266" s="122">
        <v>1.0252209942047557</v>
      </c>
      <c r="H5266" s="99">
        <v>5609.3333333333339</v>
      </c>
      <c r="I5266" s="53">
        <v>5762.84501623085</v>
      </c>
      <c r="J5266" s="54">
        <v>5446.1125955730486</v>
      </c>
      <c r="K5266" s="55">
        <v>0.97090193645823297</v>
      </c>
      <c r="L5266" s="121">
        <v>5750.8062968258764</v>
      </c>
      <c r="M5266" s="54">
        <v>5384.1671508966201</v>
      </c>
      <c r="N5266" s="120">
        <v>0.95985865537733883</v>
      </c>
      <c r="O5266" s="123">
        <v>5660.7714721219381</v>
      </c>
      <c r="P5266" s="53">
        <v>5815.6908722616499</v>
      </c>
      <c r="Q5266" s="54">
        <v>5496.0972079571911</v>
      </c>
      <c r="R5266" s="55">
        <v>0.97090957213593032</v>
      </c>
      <c r="S5266" s="121">
        <v>5803.5417566147717</v>
      </c>
      <c r="T5266" s="54">
        <v>5433.5827019294766</v>
      </c>
      <c r="U5266" s="55">
        <v>0.95986611165786917</v>
      </c>
    </row>
    <row r="5267" spans="1:21" ht="13" x14ac:dyDescent="0.3">
      <c r="A5267" s="44" t="s">
        <v>2053</v>
      </c>
      <c r="B5267" s="44" t="s">
        <v>8426</v>
      </c>
      <c r="C5267" s="98" t="s">
        <v>987</v>
      </c>
      <c r="D5267" s="98" t="s">
        <v>13125</v>
      </c>
      <c r="E5267" s="98" t="s">
        <v>439</v>
      </c>
      <c r="F5267" s="122">
        <v>1.0273671885365194</v>
      </c>
      <c r="G5267" s="122">
        <v>1.0252209942047557</v>
      </c>
      <c r="H5267" s="99">
        <v>7073.25</v>
      </c>
      <c r="I5267" s="53">
        <v>7266.8249663159359</v>
      </c>
      <c r="J5267" s="54">
        <v>6867.4321220531965</v>
      </c>
      <c r="K5267" s="55">
        <v>0.97090193645823297</v>
      </c>
      <c r="L5267" s="121">
        <v>7251.6443972587876</v>
      </c>
      <c r="M5267" s="54">
        <v>6789.3202341477627</v>
      </c>
      <c r="N5267" s="120">
        <v>0.95985865537733894</v>
      </c>
      <c r="O5267" s="123">
        <v>7138.8574835019162</v>
      </c>
      <c r="P5267" s="53">
        <v>7334.2279421882558</v>
      </c>
      <c r="Q5267" s="54">
        <v>6931.1850648462287</v>
      </c>
      <c r="R5267" s="55">
        <v>0.97090957213593021</v>
      </c>
      <c r="S5267" s="121">
        <v>7318.9065667218947</v>
      </c>
      <c r="T5267" s="54">
        <v>6852.3473743686654</v>
      </c>
      <c r="U5267" s="55">
        <v>0.95986611165786917</v>
      </c>
    </row>
    <row r="5268" spans="1:21" ht="13" x14ac:dyDescent="0.3">
      <c r="A5268" s="44" t="s">
        <v>2052</v>
      </c>
      <c r="B5268" s="44" t="s">
        <v>8425</v>
      </c>
      <c r="C5268" s="98" t="s">
        <v>987</v>
      </c>
      <c r="D5268" s="98" t="s">
        <v>13125</v>
      </c>
      <c r="E5268" s="98" t="s">
        <v>479</v>
      </c>
      <c r="F5268" s="122">
        <v>1.0301262386658496</v>
      </c>
      <c r="G5268" s="122">
        <v>1.0242987617044947</v>
      </c>
      <c r="H5268" s="99">
        <v>10626.916666666664</v>
      </c>
      <c r="I5268" s="53">
        <v>10947.06569444876</v>
      </c>
      <c r="J5268" s="54">
        <v>10345.402695229239</v>
      </c>
      <c r="K5268" s="55">
        <v>0.97350934610031836</v>
      </c>
      <c r="L5268" s="121">
        <v>10885.13758240352</v>
      </c>
      <c r="M5268" s="54">
        <v>10191.162278673044</v>
      </c>
      <c r="N5268" s="120">
        <v>0.95899521924732445</v>
      </c>
      <c r="O5268" s="123">
        <v>10722.053826688489</v>
      </c>
      <c r="P5268" s="53">
        <v>11045.068979259393</v>
      </c>
      <c r="Q5268" s="54">
        <v>10438.101699685905</v>
      </c>
      <c r="R5268" s="55">
        <v>0.9735170022840407</v>
      </c>
      <c r="S5268" s="121">
        <v>10982.586457605958</v>
      </c>
      <c r="T5268" s="54">
        <v>10282.478235032326</v>
      </c>
      <c r="U5268" s="55">
        <v>0.95900266882059426</v>
      </c>
    </row>
    <row r="5269" spans="1:21" ht="13" x14ac:dyDescent="0.3">
      <c r="A5269" s="44" t="s">
        <v>2051</v>
      </c>
      <c r="B5269" s="44" t="s">
        <v>8424</v>
      </c>
      <c r="C5269" s="98" t="s">
        <v>987</v>
      </c>
      <c r="D5269" s="98" t="s">
        <v>13125</v>
      </c>
      <c r="E5269" s="98" t="s">
        <v>439</v>
      </c>
      <c r="F5269" s="122">
        <v>1.0273671885365194</v>
      </c>
      <c r="G5269" s="122">
        <v>1.0252209942047557</v>
      </c>
      <c r="H5269" s="99">
        <v>6951.583333333333</v>
      </c>
      <c r="I5269" s="53">
        <v>7141.8286250439924</v>
      </c>
      <c r="J5269" s="54">
        <v>6749.3057197841117</v>
      </c>
      <c r="K5269" s="55">
        <v>0.97090193645823308</v>
      </c>
      <c r="L5269" s="121">
        <v>7126.9091762972093</v>
      </c>
      <c r="M5269" s="54">
        <v>6672.5374310768539</v>
      </c>
      <c r="N5269" s="120">
        <v>0.95985865537733905</v>
      </c>
      <c r="O5269" s="123">
        <v>7005.5264822710669</v>
      </c>
      <c r="P5269" s="53">
        <v>7197.2480463089587</v>
      </c>
      <c r="Q5269" s="54">
        <v>6801.7327194887293</v>
      </c>
      <c r="R5269" s="55">
        <v>0.9709095721359301</v>
      </c>
      <c r="S5269" s="121">
        <v>7182.2128250816877</v>
      </c>
      <c r="T5269" s="54">
        <v>6724.3674646537593</v>
      </c>
      <c r="U5269" s="55">
        <v>0.95986611165786917</v>
      </c>
    </row>
    <row r="5270" spans="1:21" ht="13" x14ac:dyDescent="0.3">
      <c r="A5270" s="44" t="s">
        <v>2050</v>
      </c>
      <c r="B5270" s="44" t="s">
        <v>8423</v>
      </c>
      <c r="C5270" s="98" t="s">
        <v>987</v>
      </c>
      <c r="D5270" s="98" t="s">
        <v>13125</v>
      </c>
      <c r="E5270" s="98" t="s">
        <v>439</v>
      </c>
      <c r="F5270" s="122">
        <v>1.0273671885365194</v>
      </c>
      <c r="G5270" s="122">
        <v>1.0252209942047557</v>
      </c>
      <c r="H5270" s="99">
        <v>7741.5</v>
      </c>
      <c r="I5270" s="53">
        <v>7953.3630900554654</v>
      </c>
      <c r="J5270" s="54">
        <v>7516.2373410914115</v>
      </c>
      <c r="K5270" s="55">
        <v>0.97090193645823308</v>
      </c>
      <c r="L5270" s="121">
        <v>7936.748326636116</v>
      </c>
      <c r="M5270" s="54">
        <v>7430.74578060367</v>
      </c>
      <c r="N5270" s="120">
        <v>0.95985865537733905</v>
      </c>
      <c r="O5270" s="123">
        <v>7823.6800032528081</v>
      </c>
      <c r="P5270" s="53">
        <v>8037.7921289512242</v>
      </c>
      <c r="Q5270" s="54">
        <v>7596.0858044866163</v>
      </c>
      <c r="R5270" s="55">
        <v>0.9709095721359301</v>
      </c>
      <c r="S5270" s="121">
        <v>8021.00099127471</v>
      </c>
      <c r="T5270" s="54">
        <v>7509.6853035776985</v>
      </c>
      <c r="U5270" s="55">
        <v>0.95986611165786917</v>
      </c>
    </row>
    <row r="5271" spans="1:21" ht="13" x14ac:dyDescent="0.3">
      <c r="A5271" s="44" t="s">
        <v>2049</v>
      </c>
      <c r="B5271" s="44" t="s">
        <v>8422</v>
      </c>
      <c r="C5271" s="98" t="s">
        <v>987</v>
      </c>
      <c r="D5271" s="98" t="s">
        <v>13125</v>
      </c>
      <c r="E5271" s="98" t="s">
        <v>439</v>
      </c>
      <c r="F5271" s="122">
        <v>1.0273671885365194</v>
      </c>
      <c r="G5271" s="122">
        <v>1.0252209942047557</v>
      </c>
      <c r="H5271" s="99">
        <v>8265.9166666666679</v>
      </c>
      <c r="I5271" s="53">
        <v>8492.1315665104921</v>
      </c>
      <c r="J5271" s="54">
        <v>8025.39449826905</v>
      </c>
      <c r="K5271" s="55">
        <v>0.97090193645823297</v>
      </c>
      <c r="L5271" s="121">
        <v>8474.3913030136609</v>
      </c>
      <c r="M5271" s="54">
        <v>7934.1116571278035</v>
      </c>
      <c r="N5271" s="120">
        <v>0.95985865537733894</v>
      </c>
      <c r="O5271" s="123">
        <v>8338.5032520966524</v>
      </c>
      <c r="P5271" s="53">
        <v>8566.7046427091627</v>
      </c>
      <c r="Q5271" s="54">
        <v>8095.9326247472245</v>
      </c>
      <c r="R5271" s="55">
        <v>0.97090957213593032</v>
      </c>
      <c r="S5271" s="121">
        <v>8548.8085942941179</v>
      </c>
      <c r="T5271" s="54">
        <v>8003.8466936365103</v>
      </c>
      <c r="U5271" s="55">
        <v>0.95986611165786917</v>
      </c>
    </row>
    <row r="5272" spans="1:21" ht="13" x14ac:dyDescent="0.3">
      <c r="A5272" s="44" t="s">
        <v>2048</v>
      </c>
      <c r="B5272" s="44" t="s">
        <v>8421</v>
      </c>
      <c r="C5272" s="98" t="s">
        <v>987</v>
      </c>
      <c r="D5272" s="98" t="s">
        <v>13125</v>
      </c>
      <c r="E5272" s="98" t="s">
        <v>439</v>
      </c>
      <c r="F5272" s="122">
        <v>1.0273671885365194</v>
      </c>
      <c r="G5272" s="122">
        <v>1.0252209942047557</v>
      </c>
      <c r="H5272" s="99">
        <v>3646.9166666666665</v>
      </c>
      <c r="I5272" s="53">
        <v>3746.7225226603082</v>
      </c>
      <c r="J5272" s="54">
        <v>3540.7984537684711</v>
      </c>
      <c r="K5272" s="55">
        <v>0.97090193645823308</v>
      </c>
      <c r="L5272" s="121">
        <v>3738.8955307818933</v>
      </c>
      <c r="M5272" s="54">
        <v>3500.5245279398737</v>
      </c>
      <c r="N5272" s="120">
        <v>0.95985865537733894</v>
      </c>
      <c r="O5272" s="123">
        <v>3677.3694923128792</v>
      </c>
      <c r="P5272" s="53">
        <v>3778.0087565274503</v>
      </c>
      <c r="Q5272" s="54">
        <v>3570.3932403672202</v>
      </c>
      <c r="R5272" s="55">
        <v>0.9709095721359301</v>
      </c>
      <c r="S5272" s="121">
        <v>3770.1164069672477</v>
      </c>
      <c r="T5272" s="54">
        <v>3529.7823557156362</v>
      </c>
      <c r="U5272" s="55">
        <v>0.95986611165786928</v>
      </c>
    </row>
    <row r="5273" spans="1:21" ht="13" x14ac:dyDescent="0.3">
      <c r="A5273" s="44" t="s">
        <v>2047</v>
      </c>
      <c r="B5273" s="44" t="s">
        <v>8420</v>
      </c>
      <c r="C5273" s="98" t="s">
        <v>987</v>
      </c>
      <c r="D5273" s="98" t="s">
        <v>13125</v>
      </c>
      <c r="E5273" s="98" t="s">
        <v>440</v>
      </c>
      <c r="F5273" s="122">
        <v>1.033535215650734</v>
      </c>
      <c r="G5273" s="122">
        <v>1.0325938063557891</v>
      </c>
      <c r="H5273" s="99">
        <v>5520.666666666667</v>
      </c>
      <c r="I5273" s="53">
        <v>5705.8034138691528</v>
      </c>
      <c r="J5273" s="54">
        <v>5392.2060636051128</v>
      </c>
      <c r="K5273" s="55">
        <v>0.97673096188958686</v>
      </c>
      <c r="L5273" s="121">
        <v>5700.6062069548598</v>
      </c>
      <c r="M5273" s="54">
        <v>5337.1675371198935</v>
      </c>
      <c r="N5273" s="120">
        <v>0.96676141838906415</v>
      </c>
      <c r="O5273" s="123">
        <v>5574.090344349871</v>
      </c>
      <c r="P5273" s="53">
        <v>5761.0186661043181</v>
      </c>
      <c r="Q5273" s="54">
        <v>5444.4294411837973</v>
      </c>
      <c r="R5273" s="55">
        <v>0.97673864340977123</v>
      </c>
      <c r="S5273" s="121">
        <v>5755.7711656432848</v>
      </c>
      <c r="T5273" s="54">
        <v>5388.8573484041453</v>
      </c>
      <c r="U5273" s="55">
        <v>0.96676892829096583</v>
      </c>
    </row>
    <row r="5274" spans="1:21" ht="13" x14ac:dyDescent="0.3">
      <c r="A5274" s="44" t="s">
        <v>2046</v>
      </c>
      <c r="B5274" s="44" t="s">
        <v>8419</v>
      </c>
      <c r="C5274" s="98" t="s">
        <v>987</v>
      </c>
      <c r="D5274" s="98" t="s">
        <v>13125</v>
      </c>
      <c r="E5274" s="98" t="s">
        <v>480</v>
      </c>
      <c r="F5274" s="122">
        <v>1.0269858323075383</v>
      </c>
      <c r="G5274" s="122">
        <v>1.0229411807491415</v>
      </c>
      <c r="H5274" s="99">
        <v>3903.8333333333335</v>
      </c>
      <c r="I5274" s="53">
        <v>4009.1815250232448</v>
      </c>
      <c r="J5274" s="54">
        <v>3788.8324152171172</v>
      </c>
      <c r="K5274" s="55">
        <v>0.97054153999499215</v>
      </c>
      <c r="L5274" s="121">
        <v>3993.3918794478573</v>
      </c>
      <c r="M5274" s="54">
        <v>3738.795617207255</v>
      </c>
      <c r="N5274" s="120">
        <v>0.95772419003729359</v>
      </c>
      <c r="O5274" s="123">
        <v>3934.9318269303312</v>
      </c>
      <c r="P5274" s="53">
        <v>4041.1192373534682</v>
      </c>
      <c r="Q5274" s="54">
        <v>3819.0448298025076</v>
      </c>
      <c r="R5274" s="55">
        <v>0.97054917283834419</v>
      </c>
      <c r="S5274" s="121">
        <v>4025.2038092074895</v>
      </c>
      <c r="T5274" s="54">
        <v>3768.6086715102838</v>
      </c>
      <c r="U5274" s="55">
        <v>0.95773162973707793</v>
      </c>
    </row>
    <row r="5275" spans="1:21" ht="13" x14ac:dyDescent="0.3">
      <c r="A5275" s="44" t="s">
        <v>2045</v>
      </c>
      <c r="B5275" s="44" t="s">
        <v>8418</v>
      </c>
      <c r="C5275" s="98" t="s">
        <v>987</v>
      </c>
      <c r="D5275" s="98" t="s">
        <v>13125</v>
      </c>
      <c r="E5275" s="98" t="s">
        <v>479</v>
      </c>
      <c r="F5275" s="122">
        <v>1.0301262386658496</v>
      </c>
      <c r="G5275" s="122">
        <v>1.0242987617044947</v>
      </c>
      <c r="H5275" s="99">
        <v>9210.0833333333321</v>
      </c>
      <c r="I5275" s="53">
        <v>9487.5485019656953</v>
      </c>
      <c r="J5275" s="54">
        <v>8966.1022033627705</v>
      </c>
      <c r="K5275" s="55">
        <v>0.97350934610031814</v>
      </c>
      <c r="L5275" s="121">
        <v>9433.8769535285373</v>
      </c>
      <c r="M5275" s="54">
        <v>8832.4258855361277</v>
      </c>
      <c r="N5275" s="120">
        <v>0.95899521924732445</v>
      </c>
      <c r="O5275" s="123">
        <v>9287.6565816875227</v>
      </c>
      <c r="P5275" s="53">
        <v>9567.45874051389</v>
      </c>
      <c r="Q5275" s="54">
        <v>9041.6915936480764</v>
      </c>
      <c r="R5275" s="55">
        <v>0.97351700228404059</v>
      </c>
      <c r="S5275" s="121">
        <v>9513.3351357591291</v>
      </c>
      <c r="T5275" s="54">
        <v>8906.8874489274913</v>
      </c>
      <c r="U5275" s="55">
        <v>0.95900266882059415</v>
      </c>
    </row>
    <row r="5276" spans="1:21" ht="13" x14ac:dyDescent="0.3">
      <c r="A5276" s="44" t="s">
        <v>2044</v>
      </c>
      <c r="B5276" s="44" t="s">
        <v>8417</v>
      </c>
      <c r="C5276" s="98" t="s">
        <v>987</v>
      </c>
      <c r="D5276" s="98" t="s">
        <v>13125</v>
      </c>
      <c r="E5276" s="98" t="s">
        <v>439</v>
      </c>
      <c r="F5276" s="122">
        <v>1.0273671885365194</v>
      </c>
      <c r="G5276" s="122">
        <v>1.0252209942047557</v>
      </c>
      <c r="H5276" s="99">
        <v>8557</v>
      </c>
      <c r="I5276" s="53">
        <v>8791.1810323069967</v>
      </c>
      <c r="J5276" s="54">
        <v>8308.0078702731007</v>
      </c>
      <c r="K5276" s="55">
        <v>0.97090193645823308</v>
      </c>
      <c r="L5276" s="121">
        <v>8772.8160474100932</v>
      </c>
      <c r="M5276" s="54">
        <v>8213.510514063888</v>
      </c>
      <c r="N5276" s="120">
        <v>0.95985865537733883</v>
      </c>
      <c r="O5276" s="123">
        <v>8637.3295150981394</v>
      </c>
      <c r="P5276" s="53">
        <v>8873.7089403898735</v>
      </c>
      <c r="Q5276" s="54">
        <v>8386.0659039009752</v>
      </c>
      <c r="R5276" s="55">
        <v>0.9709095721359301</v>
      </c>
      <c r="S5276" s="121">
        <v>8855.1715527429951</v>
      </c>
      <c r="T5276" s="54">
        <v>8290.6798967650011</v>
      </c>
      <c r="U5276" s="55">
        <v>0.95986611165786939</v>
      </c>
    </row>
    <row r="5277" spans="1:21" ht="13" x14ac:dyDescent="0.3">
      <c r="A5277" s="44" t="s">
        <v>2043</v>
      </c>
      <c r="B5277" s="44" t="s">
        <v>8416</v>
      </c>
      <c r="C5277" s="98" t="s">
        <v>987</v>
      </c>
      <c r="D5277" s="98" t="s">
        <v>13125</v>
      </c>
      <c r="E5277" s="98" t="s">
        <v>439</v>
      </c>
      <c r="F5277" s="122">
        <v>1.0273671885365194</v>
      </c>
      <c r="G5277" s="122">
        <v>1.0252209942047557</v>
      </c>
      <c r="H5277" s="99">
        <v>4439.75</v>
      </c>
      <c r="I5277" s="53">
        <v>4561.2534753050122</v>
      </c>
      <c r="J5277" s="54">
        <v>4310.5618723904399</v>
      </c>
      <c r="K5277" s="55">
        <v>0.97090193645823297</v>
      </c>
      <c r="L5277" s="121">
        <v>4551.7249090205642</v>
      </c>
      <c r="M5277" s="54">
        <v>4261.5324652115414</v>
      </c>
      <c r="N5277" s="120">
        <v>0.95985865537733916</v>
      </c>
      <c r="O5277" s="123">
        <v>4476.6381864187915</v>
      </c>
      <c r="P5277" s="53">
        <v>4599.151187676297</v>
      </c>
      <c r="Q5277" s="54">
        <v>4346.4108661832352</v>
      </c>
      <c r="R5277" s="55">
        <v>0.9709095721359301</v>
      </c>
      <c r="S5277" s="121">
        <v>4589.5434521752477</v>
      </c>
      <c r="T5277" s="54">
        <v>4296.9732892969405</v>
      </c>
      <c r="U5277" s="55">
        <v>0.95986611165786917</v>
      </c>
    </row>
    <row r="5278" spans="1:21" ht="13" x14ac:dyDescent="0.3">
      <c r="A5278" s="44" t="s">
        <v>2042</v>
      </c>
      <c r="B5278" s="44" t="s">
        <v>8415</v>
      </c>
      <c r="C5278" s="98" t="s">
        <v>987</v>
      </c>
      <c r="D5278" s="98" t="s">
        <v>13125</v>
      </c>
      <c r="E5278" s="98" t="s">
        <v>479</v>
      </c>
      <c r="F5278" s="122">
        <v>1.0301262386658496</v>
      </c>
      <c r="G5278" s="122">
        <v>1.0242987617044947</v>
      </c>
      <c r="H5278" s="99">
        <v>12579.583333333334</v>
      </c>
      <c r="I5278" s="53">
        <v>12958.558863150278</v>
      </c>
      <c r="J5278" s="54">
        <v>12246.341945047794</v>
      </c>
      <c r="K5278" s="55">
        <v>0.97350934610031814</v>
      </c>
      <c r="L5278" s="121">
        <v>12885.251631091834</v>
      </c>
      <c r="M5278" s="54">
        <v>12063.76027678999</v>
      </c>
      <c r="N5278" s="120">
        <v>0.95899521924732456</v>
      </c>
      <c r="O5278" s="123">
        <v>12681.986326663631</v>
      </c>
      <c r="P5278" s="53">
        <v>13064.046873497742</v>
      </c>
      <c r="Q5278" s="54">
        <v>12346.129311740771</v>
      </c>
      <c r="R5278" s="55">
        <v>0.9735170022840407</v>
      </c>
      <c r="S5278" s="121">
        <v>12990.142890354891</v>
      </c>
      <c r="T5278" s="54">
        <v>12162.058733216707</v>
      </c>
      <c r="U5278" s="55">
        <v>0.95900266882059426</v>
      </c>
    </row>
    <row r="5279" spans="1:21" ht="13" x14ac:dyDescent="0.3">
      <c r="A5279" s="44" t="s">
        <v>2041</v>
      </c>
      <c r="B5279" s="44" t="s">
        <v>8414</v>
      </c>
      <c r="C5279" s="98" t="s">
        <v>987</v>
      </c>
      <c r="D5279" s="98" t="s">
        <v>13125</v>
      </c>
      <c r="E5279" s="98" t="s">
        <v>440</v>
      </c>
      <c r="F5279" s="122">
        <v>1.033535215650734</v>
      </c>
      <c r="G5279" s="122">
        <v>1.0325938063557891</v>
      </c>
      <c r="H5279" s="99">
        <v>5891</v>
      </c>
      <c r="I5279" s="53">
        <v>6088.555955398474</v>
      </c>
      <c r="J5279" s="54">
        <v>5753.9220964915557</v>
      </c>
      <c r="K5279" s="55">
        <v>0.97673096188958675</v>
      </c>
      <c r="L5279" s="121">
        <v>6083.0101132419541</v>
      </c>
      <c r="M5279" s="54">
        <v>5695.1915157299773</v>
      </c>
      <c r="N5279" s="120">
        <v>0.96676141838906426</v>
      </c>
      <c r="O5279" s="123">
        <v>5940.8432065810484</v>
      </c>
      <c r="P5279" s="53">
        <v>6140.0706646609424</v>
      </c>
      <c r="Q5279" s="54">
        <v>5802.6511343061284</v>
      </c>
      <c r="R5279" s="55">
        <v>0.97673864340977123</v>
      </c>
      <c r="S5279" s="121">
        <v>6134.4778996464565</v>
      </c>
      <c r="T5279" s="54">
        <v>5743.4226199710247</v>
      </c>
      <c r="U5279" s="55">
        <v>0.96676892829096572</v>
      </c>
    </row>
    <row r="5280" spans="1:21" ht="13" x14ac:dyDescent="0.3">
      <c r="A5280" s="44" t="s">
        <v>2040</v>
      </c>
      <c r="B5280" s="44" t="s">
        <v>8413</v>
      </c>
      <c r="C5280" s="98" t="s">
        <v>987</v>
      </c>
      <c r="D5280" s="98" t="s">
        <v>13125</v>
      </c>
      <c r="E5280" s="98" t="s">
        <v>479</v>
      </c>
      <c r="F5280" s="122">
        <v>1.0301262386658496</v>
      </c>
      <c r="G5280" s="122">
        <v>1.0242987617044947</v>
      </c>
      <c r="H5280" s="99">
        <v>3051.3333333333335</v>
      </c>
      <c r="I5280" s="53">
        <v>3143.258529582396</v>
      </c>
      <c r="J5280" s="54">
        <v>2970.5015180674377</v>
      </c>
      <c r="K5280" s="55">
        <v>0.97350934610031814</v>
      </c>
      <c r="L5280" s="121">
        <v>3125.4769548809818</v>
      </c>
      <c r="M5280" s="54">
        <v>2926.2140789966697</v>
      </c>
      <c r="N5280" s="120">
        <v>0.95899521924732456</v>
      </c>
      <c r="O5280" s="123">
        <v>3077.2970886079142</v>
      </c>
      <c r="P5280" s="53">
        <v>3170.0044751450405</v>
      </c>
      <c r="Q5280" s="54">
        <v>2995.8010368389823</v>
      </c>
      <c r="R5280" s="55">
        <v>0.97351700228404059</v>
      </c>
      <c r="S5280" s="121">
        <v>3152.0715972579333</v>
      </c>
      <c r="T5280" s="54">
        <v>2951.1361207288346</v>
      </c>
      <c r="U5280" s="55">
        <v>0.95900266882059426</v>
      </c>
    </row>
    <row r="5281" spans="1:21" ht="13" x14ac:dyDescent="0.3">
      <c r="A5281" s="44" t="s">
        <v>2039</v>
      </c>
      <c r="B5281" s="44" t="s">
        <v>8412</v>
      </c>
      <c r="C5281" s="98" t="s">
        <v>987</v>
      </c>
      <c r="D5281" s="98" t="s">
        <v>13125</v>
      </c>
      <c r="E5281" s="98" t="s">
        <v>440</v>
      </c>
      <c r="F5281" s="122">
        <v>1.033535215650734</v>
      </c>
      <c r="G5281" s="122">
        <v>1.0325938063557891</v>
      </c>
      <c r="H5281" s="99">
        <v>4591.083333333333</v>
      </c>
      <c r="I5281" s="53">
        <v>4745.0463029871571</v>
      </c>
      <c r="J5281" s="54">
        <v>4484.253240281917</v>
      </c>
      <c r="K5281" s="55">
        <v>0.97673096188958686</v>
      </c>
      <c r="L5281" s="121">
        <v>4740.7242144632901</v>
      </c>
      <c r="M5281" s="54">
        <v>4438.4822352757255</v>
      </c>
      <c r="N5281" s="120">
        <v>0.96676141838906415</v>
      </c>
      <c r="O5281" s="123">
        <v>4628.4328993109521</v>
      </c>
      <c r="P5281" s="53">
        <v>4783.648394714297</v>
      </c>
      <c r="Q5281" s="54">
        <v>4520.7692711861328</v>
      </c>
      <c r="R5281" s="55">
        <v>0.97673864340977101</v>
      </c>
      <c r="S5281" s="121">
        <v>4779.2911449618568</v>
      </c>
      <c r="T5281" s="54">
        <v>4474.6251137334966</v>
      </c>
      <c r="U5281" s="55">
        <v>0.96676892829096572</v>
      </c>
    </row>
    <row r="5282" spans="1:21" ht="13" x14ac:dyDescent="0.3">
      <c r="A5282" s="44" t="s">
        <v>2038</v>
      </c>
      <c r="B5282" s="44" t="s">
        <v>8411</v>
      </c>
      <c r="C5282" s="98" t="s">
        <v>987</v>
      </c>
      <c r="D5282" s="98" t="s">
        <v>13125</v>
      </c>
      <c r="E5282" s="98" t="s">
        <v>479</v>
      </c>
      <c r="F5282" s="122">
        <v>1.0301262386658496</v>
      </c>
      <c r="G5282" s="122">
        <v>1.0242987617044947</v>
      </c>
      <c r="H5282" s="99">
        <v>2436.0833333333335</v>
      </c>
      <c r="I5282" s="53">
        <v>2509.4733612432319</v>
      </c>
      <c r="J5282" s="54">
        <v>2371.5498928792167</v>
      </c>
      <c r="K5282" s="55">
        <v>0.97350934610031814</v>
      </c>
      <c r="L5282" s="121">
        <v>2495.2771417422914</v>
      </c>
      <c r="M5282" s="54">
        <v>2336.1922703547534</v>
      </c>
      <c r="N5282" s="120">
        <v>0.95899521924732456</v>
      </c>
      <c r="O5282" s="123">
        <v>2456.8218447830122</v>
      </c>
      <c r="P5282" s="53">
        <v>2530.8366460384182</v>
      </c>
      <c r="Q5282" s="54">
        <v>2391.7578374791046</v>
      </c>
      <c r="R5282" s="55">
        <v>0.97351700228404059</v>
      </c>
      <c r="S5282" s="121">
        <v>2516.5195733397918</v>
      </c>
      <c r="T5282" s="54">
        <v>2356.0987059636445</v>
      </c>
      <c r="U5282" s="55">
        <v>0.95900266882059426</v>
      </c>
    </row>
    <row r="5283" spans="1:21" ht="13" x14ac:dyDescent="0.3">
      <c r="A5283" s="44" t="s">
        <v>2037</v>
      </c>
      <c r="B5283" s="44" t="s">
        <v>8410</v>
      </c>
      <c r="C5283" s="98" t="s">
        <v>987</v>
      </c>
      <c r="D5283" s="98" t="s">
        <v>13125</v>
      </c>
      <c r="E5283" s="98" t="s">
        <v>480</v>
      </c>
      <c r="F5283" s="122">
        <v>1.0269858323075383</v>
      </c>
      <c r="G5283" s="122">
        <v>1.0229411807491415</v>
      </c>
      <c r="H5283" s="99">
        <v>3342</v>
      </c>
      <c r="I5283" s="53">
        <v>3432.1866515717929</v>
      </c>
      <c r="J5283" s="54">
        <v>3243.549826663264</v>
      </c>
      <c r="K5283" s="55">
        <v>0.97054153999499215</v>
      </c>
      <c r="L5283" s="121">
        <v>3418.6694260636309</v>
      </c>
      <c r="M5283" s="54">
        <v>3200.714243104635</v>
      </c>
      <c r="N5283" s="120">
        <v>0.95772419003729359</v>
      </c>
      <c r="O5283" s="123">
        <v>3368.8508702924137</v>
      </c>
      <c r="P5283" s="53">
        <v>3459.7621149472293</v>
      </c>
      <c r="Q5283" s="54">
        <v>3269.6354255780384</v>
      </c>
      <c r="R5283" s="55">
        <v>0.9705491728383443</v>
      </c>
      <c r="S5283" s="121">
        <v>3446.1362870246949</v>
      </c>
      <c r="T5283" s="54">
        <v>3226.455034346327</v>
      </c>
      <c r="U5283" s="55">
        <v>0.95773162973707804</v>
      </c>
    </row>
    <row r="5284" spans="1:21" ht="13" x14ac:dyDescent="0.3">
      <c r="A5284" s="44" t="s">
        <v>2036</v>
      </c>
      <c r="B5284" s="44" t="s">
        <v>8409</v>
      </c>
      <c r="C5284" s="98" t="s">
        <v>987</v>
      </c>
      <c r="D5284" s="98" t="s">
        <v>13125</v>
      </c>
      <c r="E5284" s="98" t="s">
        <v>439</v>
      </c>
      <c r="F5284" s="122">
        <v>1.0273671885365194</v>
      </c>
      <c r="G5284" s="122">
        <v>1.0252209942047557</v>
      </c>
      <c r="H5284" s="99">
        <v>394.58333333333331</v>
      </c>
      <c r="I5284" s="53">
        <v>405.38196981003495</v>
      </c>
      <c r="J5284" s="54">
        <v>383.1017224274778</v>
      </c>
      <c r="K5284" s="55">
        <v>0.97090193645823308</v>
      </c>
      <c r="L5284" s="121">
        <v>404.53511729662648</v>
      </c>
      <c r="M5284" s="54">
        <v>378.74422776764163</v>
      </c>
      <c r="N5284" s="120">
        <v>0.95985865537733894</v>
      </c>
      <c r="O5284" s="123">
        <v>397.66993405113601</v>
      </c>
      <c r="P5284" s="53">
        <v>408.55304211161871</v>
      </c>
      <c r="Q5284" s="54">
        <v>386.10154552091205</v>
      </c>
      <c r="R5284" s="55">
        <v>0.97090957213593021</v>
      </c>
      <c r="S5284" s="121">
        <v>407.69956515324526</v>
      </c>
      <c r="T5284" s="54">
        <v>381.70989332090517</v>
      </c>
      <c r="U5284" s="55">
        <v>0.95986611165786917</v>
      </c>
    </row>
    <row r="5285" spans="1:21" ht="13" x14ac:dyDescent="0.3">
      <c r="A5285" s="44" t="s">
        <v>2035</v>
      </c>
      <c r="B5285" s="44" t="s">
        <v>8408</v>
      </c>
      <c r="C5285" s="98" t="s">
        <v>987</v>
      </c>
      <c r="D5285" s="98" t="s">
        <v>13125</v>
      </c>
      <c r="E5285" s="98" t="s">
        <v>234</v>
      </c>
      <c r="F5285" s="122">
        <v>1.0225164988191364</v>
      </c>
      <c r="G5285" s="122">
        <v>1.0226398326391204</v>
      </c>
      <c r="H5285" s="99">
        <v>6184.4166666666661</v>
      </c>
      <c r="I5285" s="53">
        <v>6323.6680772387135</v>
      </c>
      <c r="J5285" s="54">
        <v>5976.1121926193709</v>
      </c>
      <c r="K5285" s="55">
        <v>0.96631784608400761</v>
      </c>
      <c r="L5285" s="121">
        <v>6324.4308249705864</v>
      </c>
      <c r="M5285" s="54">
        <v>5921.2205973133423</v>
      </c>
      <c r="N5285" s="120">
        <v>0.95744205419212425</v>
      </c>
      <c r="O5285" s="123">
        <v>6238.8198831368445</v>
      </c>
      <c r="P5285" s="53">
        <v>6379.2962636683005</v>
      </c>
      <c r="Q5285" s="54">
        <v>6028.7304042768365</v>
      </c>
      <c r="R5285" s="55">
        <v>0.96632544571003443</v>
      </c>
      <c r="S5285" s="121">
        <v>6380.0657211566795</v>
      </c>
      <c r="T5285" s="54">
        <v>5973.3549259187748</v>
      </c>
      <c r="U5285" s="55">
        <v>0.9574494917002484</v>
      </c>
    </row>
    <row r="5286" spans="1:21" ht="13" x14ac:dyDescent="0.3">
      <c r="A5286" s="44" t="s">
        <v>2034</v>
      </c>
      <c r="B5286" s="44" t="s">
        <v>8407</v>
      </c>
      <c r="C5286" s="98" t="s">
        <v>987</v>
      </c>
      <c r="D5286" s="98" t="s">
        <v>13125</v>
      </c>
      <c r="E5286" s="98" t="s">
        <v>234</v>
      </c>
      <c r="F5286" s="122">
        <v>1.0225164988191364</v>
      </c>
      <c r="G5286" s="122">
        <v>1.0226398326391204</v>
      </c>
      <c r="H5286" s="99">
        <v>5043.75</v>
      </c>
      <c r="I5286" s="53">
        <v>5157.3175909190195</v>
      </c>
      <c r="J5286" s="54">
        <v>4873.865636186214</v>
      </c>
      <c r="K5286" s="55">
        <v>0.96631784608400773</v>
      </c>
      <c r="L5286" s="121">
        <v>5157.9396558735634</v>
      </c>
      <c r="M5286" s="54">
        <v>4829.0983608315264</v>
      </c>
      <c r="N5286" s="120">
        <v>0.95744205419212425</v>
      </c>
      <c r="O5286" s="123">
        <v>5083.9192128180439</v>
      </c>
      <c r="P5286" s="53">
        <v>5198.3912737700466</v>
      </c>
      <c r="Q5286" s="54">
        <v>4912.7204992802044</v>
      </c>
      <c r="R5286" s="55">
        <v>0.96632544571003454</v>
      </c>
      <c r="S5286" s="121">
        <v>5199.0182929470529</v>
      </c>
      <c r="T5286" s="54">
        <v>4867.5958661577633</v>
      </c>
      <c r="U5286" s="55">
        <v>0.9574494917002484</v>
      </c>
    </row>
    <row r="5287" spans="1:21" ht="13" x14ac:dyDescent="0.3">
      <c r="A5287" s="44" t="s">
        <v>2033</v>
      </c>
      <c r="B5287" s="44" t="s">
        <v>8406</v>
      </c>
      <c r="C5287" s="98" t="s">
        <v>987</v>
      </c>
      <c r="D5287" s="98" t="s">
        <v>13125</v>
      </c>
      <c r="E5287" s="98" t="s">
        <v>234</v>
      </c>
      <c r="F5287" s="122">
        <v>1.0225164988191364</v>
      </c>
      <c r="G5287" s="122">
        <v>1.0226398326391204</v>
      </c>
      <c r="H5287" s="99">
        <v>4161.6666666666661</v>
      </c>
      <c r="I5287" s="53">
        <v>4255.3728292523056</v>
      </c>
      <c r="J5287" s="54">
        <v>4021.4927694529451</v>
      </c>
      <c r="K5287" s="55">
        <v>0.96631784608400784</v>
      </c>
      <c r="L5287" s="121">
        <v>4255.8861034998054</v>
      </c>
      <c r="M5287" s="54">
        <v>3984.554682196223</v>
      </c>
      <c r="N5287" s="120">
        <v>0.95744205419212425</v>
      </c>
      <c r="O5287" s="123">
        <v>4198.8846134971591</v>
      </c>
      <c r="P5287" s="53">
        <v>4293.4287939386577</v>
      </c>
      <c r="Q5287" s="54">
        <v>4057.4890456226476</v>
      </c>
      <c r="R5287" s="55">
        <v>0.96632544571003431</v>
      </c>
      <c r="S5287" s="121">
        <v>4293.9466584177126</v>
      </c>
      <c r="T5287" s="54">
        <v>4020.2199389008492</v>
      </c>
      <c r="U5287" s="55">
        <v>0.95744949170024851</v>
      </c>
    </row>
    <row r="5288" spans="1:21" ht="13" x14ac:dyDescent="0.3">
      <c r="A5288" s="44" t="s">
        <v>2032</v>
      </c>
      <c r="B5288" s="44" t="s">
        <v>8405</v>
      </c>
      <c r="C5288" s="98" t="s">
        <v>987</v>
      </c>
      <c r="D5288" s="98" t="s">
        <v>13125</v>
      </c>
      <c r="E5288" s="98" t="s">
        <v>234</v>
      </c>
      <c r="F5288" s="122">
        <v>1.0225164988191364</v>
      </c>
      <c r="G5288" s="122">
        <v>1.0226398326391204</v>
      </c>
      <c r="H5288" s="99">
        <v>3262</v>
      </c>
      <c r="I5288" s="53">
        <v>3335.4488191480232</v>
      </c>
      <c r="J5288" s="54">
        <v>3152.1288139260332</v>
      </c>
      <c r="K5288" s="55">
        <v>0.96631784608400773</v>
      </c>
      <c r="L5288" s="121">
        <v>3335.8511340688106</v>
      </c>
      <c r="M5288" s="54">
        <v>3123.1759807747089</v>
      </c>
      <c r="N5288" s="120">
        <v>0.95744205419212414</v>
      </c>
      <c r="O5288" s="123">
        <v>3287.9590185679376</v>
      </c>
      <c r="P5288" s="53">
        <v>3361.9923439268914</v>
      </c>
      <c r="Q5288" s="54">
        <v>3177.2384640939895</v>
      </c>
      <c r="R5288" s="55">
        <v>0.96632544571003431</v>
      </c>
      <c r="S5288" s="121">
        <v>3362.3978604726021</v>
      </c>
      <c r="T5288" s="54">
        <v>3148.0546910591192</v>
      </c>
      <c r="U5288" s="55">
        <v>0.95744949170024829</v>
      </c>
    </row>
    <row r="5289" spans="1:21" ht="13" x14ac:dyDescent="0.3">
      <c r="A5289" s="44" t="s">
        <v>2031</v>
      </c>
      <c r="B5289" s="44" t="s">
        <v>8404</v>
      </c>
      <c r="C5289" s="98" t="s">
        <v>987</v>
      </c>
      <c r="D5289" s="98" t="s">
        <v>13125</v>
      </c>
      <c r="E5289" s="98" t="s">
        <v>234</v>
      </c>
      <c r="F5289" s="122">
        <v>1.0225164988191364</v>
      </c>
      <c r="G5289" s="122">
        <v>1.0226398326391204</v>
      </c>
      <c r="H5289" s="99">
        <v>8633.75</v>
      </c>
      <c r="I5289" s="53">
        <v>8828.1518216797194</v>
      </c>
      <c r="J5289" s="54">
        <v>8342.946703627802</v>
      </c>
      <c r="K5289" s="55">
        <v>0.96631784608400773</v>
      </c>
      <c r="L5289" s="121">
        <v>8829.2166550480051</v>
      </c>
      <c r="M5289" s="54">
        <v>8266.3153353812522</v>
      </c>
      <c r="N5289" s="120">
        <v>0.95744205419212414</v>
      </c>
      <c r="O5289" s="123">
        <v>8713.0089701915003</v>
      </c>
      <c r="P5289" s="53">
        <v>8909.1954263799416</v>
      </c>
      <c r="Q5289" s="54">
        <v>8419.6022765958296</v>
      </c>
      <c r="R5289" s="55">
        <v>0.96632544571003443</v>
      </c>
      <c r="S5289" s="121">
        <v>8910.2700350597897</v>
      </c>
      <c r="T5289" s="54">
        <v>8342.2660096895561</v>
      </c>
      <c r="U5289" s="55">
        <v>0.95744949170024829</v>
      </c>
    </row>
    <row r="5290" spans="1:21" ht="13" x14ac:dyDescent="0.3">
      <c r="A5290" s="44" t="s">
        <v>2030</v>
      </c>
      <c r="B5290" s="44" t="s">
        <v>8403</v>
      </c>
      <c r="C5290" s="98" t="s">
        <v>987</v>
      </c>
      <c r="D5290" s="98" t="s">
        <v>13125</v>
      </c>
      <c r="E5290" s="98" t="s">
        <v>234</v>
      </c>
      <c r="F5290" s="122">
        <v>1.0225164988191364</v>
      </c>
      <c r="G5290" s="122">
        <v>1.0226398326391204</v>
      </c>
      <c r="H5290" s="99">
        <v>11137.75</v>
      </c>
      <c r="I5290" s="53">
        <v>11388.533134722837</v>
      </c>
      <c r="J5290" s="54">
        <v>10762.606590222156</v>
      </c>
      <c r="K5290" s="55">
        <v>0.96631784608400761</v>
      </c>
      <c r="L5290" s="121">
        <v>11389.906795976363</v>
      </c>
      <c r="M5290" s="54">
        <v>10663.750239078332</v>
      </c>
      <c r="N5290" s="120">
        <v>0.95744205419212425</v>
      </c>
      <c r="O5290" s="123">
        <v>11237.709212566424</v>
      </c>
      <c r="P5290" s="53">
        <v>11490.743078780974</v>
      </c>
      <c r="Q5290" s="54">
        <v>10859.284363593009</v>
      </c>
      <c r="R5290" s="55">
        <v>0.96632544571003443</v>
      </c>
      <c r="S5290" s="121">
        <v>11492.12906838603</v>
      </c>
      <c r="T5290" s="54">
        <v>10759.538973446923</v>
      </c>
      <c r="U5290" s="55">
        <v>0.95744949170024851</v>
      </c>
    </row>
    <row r="5291" spans="1:21" ht="13" x14ac:dyDescent="0.3">
      <c r="A5291" s="44" t="s">
        <v>2029</v>
      </c>
      <c r="B5291" s="44" t="s">
        <v>8402</v>
      </c>
      <c r="C5291" s="98" t="s">
        <v>987</v>
      </c>
      <c r="D5291" s="98" t="s">
        <v>13125</v>
      </c>
      <c r="E5291" s="98" t="s">
        <v>234</v>
      </c>
      <c r="F5291" s="122">
        <v>1.0225164988191364</v>
      </c>
      <c r="G5291" s="122">
        <v>1.0226398326391204</v>
      </c>
      <c r="H5291" s="99">
        <v>6461.666666666667</v>
      </c>
      <c r="I5291" s="53">
        <v>6607.1607765363206</v>
      </c>
      <c r="J5291" s="54">
        <v>6244.023815446164</v>
      </c>
      <c r="K5291" s="55">
        <v>0.96631784608400784</v>
      </c>
      <c r="L5291" s="121">
        <v>6607.9577185697835</v>
      </c>
      <c r="M5291" s="54">
        <v>6186.6714068381098</v>
      </c>
      <c r="N5291" s="120">
        <v>0.95744205419212425</v>
      </c>
      <c r="O5291" s="123">
        <v>6520.7152268630271</v>
      </c>
      <c r="P5291" s="53">
        <v>6667.538903568613</v>
      </c>
      <c r="Q5291" s="54">
        <v>6301.1330479466233</v>
      </c>
      <c r="R5291" s="55">
        <v>0.96632544571003454</v>
      </c>
      <c r="S5291" s="121">
        <v>6668.3431282865704</v>
      </c>
      <c r="T5291" s="54">
        <v>6243.2554794820753</v>
      </c>
      <c r="U5291" s="55">
        <v>0.9574494917002484</v>
      </c>
    </row>
    <row r="5292" spans="1:21" ht="13" x14ac:dyDescent="0.3">
      <c r="A5292" s="44" t="s">
        <v>2028</v>
      </c>
      <c r="B5292" s="44" t="s">
        <v>8401</v>
      </c>
      <c r="C5292" s="98" t="s">
        <v>987</v>
      </c>
      <c r="D5292" s="98" t="s">
        <v>13125</v>
      </c>
      <c r="E5292" s="98" t="s">
        <v>234</v>
      </c>
      <c r="F5292" s="122">
        <v>1.0225164988191364</v>
      </c>
      <c r="G5292" s="122">
        <v>1.0226398326391204</v>
      </c>
      <c r="H5292" s="99">
        <v>13185.25</v>
      </c>
      <c r="I5292" s="53">
        <v>13482.135666055019</v>
      </c>
      <c r="J5292" s="54">
        <v>12741.142380079164</v>
      </c>
      <c r="K5292" s="55">
        <v>0.96631784608400773</v>
      </c>
      <c r="L5292" s="121">
        <v>13483.761853304963</v>
      </c>
      <c r="M5292" s="54">
        <v>12624.112845036705</v>
      </c>
      <c r="N5292" s="120">
        <v>0.95744205419212414</v>
      </c>
      <c r="O5292" s="123">
        <v>13295.784355891896</v>
      </c>
      <c r="P5292" s="53">
        <v>13595.158868640829</v>
      </c>
      <c r="Q5292" s="54">
        <v>12848.05474377174</v>
      </c>
      <c r="R5292" s="55">
        <v>0.96632544571003443</v>
      </c>
      <c r="S5292" s="121">
        <v>13596.798688515124</v>
      </c>
      <c r="T5292" s="54">
        <v>12730.041973304811</v>
      </c>
      <c r="U5292" s="55">
        <v>0.95744949170024851</v>
      </c>
    </row>
    <row r="5293" spans="1:21" ht="13" x14ac:dyDescent="0.3">
      <c r="A5293" s="44" t="s">
        <v>2027</v>
      </c>
      <c r="B5293" s="44" t="s">
        <v>8400</v>
      </c>
      <c r="C5293" s="98" t="s">
        <v>987</v>
      </c>
      <c r="D5293" s="98" t="s">
        <v>13125</v>
      </c>
      <c r="E5293" s="98" t="s">
        <v>234</v>
      </c>
      <c r="F5293" s="122">
        <v>1.0225164988191364</v>
      </c>
      <c r="G5293" s="122">
        <v>1.0226398326391204</v>
      </c>
      <c r="H5293" s="99">
        <v>4966.3333333333339</v>
      </c>
      <c r="I5293" s="53">
        <v>5078.1577719687721</v>
      </c>
      <c r="J5293" s="54">
        <v>4799.0565296018776</v>
      </c>
      <c r="K5293" s="55">
        <v>0.96631784608400773</v>
      </c>
      <c r="L5293" s="121">
        <v>5078.7702888300855</v>
      </c>
      <c r="M5293" s="54">
        <v>4754.9763884694867</v>
      </c>
      <c r="N5293" s="120">
        <v>0.95744205419212414</v>
      </c>
      <c r="O5293" s="123">
        <v>5009.8314870195745</v>
      </c>
      <c r="P5293" s="53">
        <v>5122.6353517811231</v>
      </c>
      <c r="Q5293" s="54">
        <v>4841.1276446263546</v>
      </c>
      <c r="R5293" s="55">
        <v>0.96632544571003431</v>
      </c>
      <c r="S5293" s="121">
        <v>5123.253233435893</v>
      </c>
      <c r="T5293" s="54">
        <v>4796.6606107507905</v>
      </c>
      <c r="U5293" s="55">
        <v>0.95744949170024829</v>
      </c>
    </row>
    <row r="5294" spans="1:21" ht="13" x14ac:dyDescent="0.3">
      <c r="A5294" s="44" t="s">
        <v>2026</v>
      </c>
      <c r="B5294" s="44" t="s">
        <v>8399</v>
      </c>
      <c r="C5294" s="98" t="s">
        <v>987</v>
      </c>
      <c r="D5294" s="98" t="s">
        <v>13125</v>
      </c>
      <c r="E5294" s="98" t="s">
        <v>234</v>
      </c>
      <c r="F5294" s="122">
        <v>1.0225164988191364</v>
      </c>
      <c r="G5294" s="122">
        <v>1.0226398326391204</v>
      </c>
      <c r="H5294" s="99">
        <v>9759.1666666666679</v>
      </c>
      <c r="I5294" s="53">
        <v>9978.9089313924233</v>
      </c>
      <c r="J5294" s="54">
        <v>9430.4569129081792</v>
      </c>
      <c r="K5294" s="55">
        <v>0.96631784608400761</v>
      </c>
      <c r="L5294" s="121">
        <v>9980.1125666972839</v>
      </c>
      <c r="M5294" s="54">
        <v>9343.8365805366393</v>
      </c>
      <c r="N5294" s="120">
        <v>0.95744205419212414</v>
      </c>
      <c r="O5294" s="123">
        <v>9845.428882532462</v>
      </c>
      <c r="P5294" s="53">
        <v>10067.113470339897</v>
      </c>
      <c r="Q5294" s="54">
        <v>9513.888453119629</v>
      </c>
      <c r="R5294" s="55">
        <v>0.96632544571003454</v>
      </c>
      <c r="S5294" s="121">
        <v>10068.327744693359</v>
      </c>
      <c r="T5294" s="54">
        <v>9426.5008791516502</v>
      </c>
      <c r="U5294" s="55">
        <v>0.9574494917002484</v>
      </c>
    </row>
    <row r="5295" spans="1:21" ht="13" x14ac:dyDescent="0.3">
      <c r="A5295" s="44" t="s">
        <v>2025</v>
      </c>
      <c r="B5295" s="44" t="s">
        <v>8398</v>
      </c>
      <c r="C5295" s="98" t="s">
        <v>987</v>
      </c>
      <c r="D5295" s="98" t="s">
        <v>13125</v>
      </c>
      <c r="E5295" s="98" t="s">
        <v>234</v>
      </c>
      <c r="F5295" s="122">
        <v>1.0225164988191364</v>
      </c>
      <c r="G5295" s="122">
        <v>1.0226398326391204</v>
      </c>
      <c r="H5295" s="99">
        <v>12775.249999999998</v>
      </c>
      <c r="I5295" s="53">
        <v>13062.90390153917</v>
      </c>
      <c r="J5295" s="54">
        <v>12344.952063184717</v>
      </c>
      <c r="K5295" s="55">
        <v>0.96631784608400761</v>
      </c>
      <c r="L5295" s="121">
        <v>13064.479521922922</v>
      </c>
      <c r="M5295" s="54">
        <v>12231.561602817934</v>
      </c>
      <c r="N5295" s="120">
        <v>0.95744205419212425</v>
      </c>
      <c r="O5295" s="123">
        <v>12890.595482720993</v>
      </c>
      <c r="P5295" s="53">
        <v>13180.846560685646</v>
      </c>
      <c r="Q5295" s="54">
        <v>12456.510425308121</v>
      </c>
      <c r="R5295" s="55">
        <v>0.96632544571003443</v>
      </c>
      <c r="S5295" s="121">
        <v>13182.436407068399</v>
      </c>
      <c r="T5295" s="54">
        <v>12342.094092644735</v>
      </c>
      <c r="U5295" s="55">
        <v>0.95744949170024851</v>
      </c>
    </row>
    <row r="5296" spans="1:21" ht="13" x14ac:dyDescent="0.3">
      <c r="A5296" s="44" t="s">
        <v>2024</v>
      </c>
      <c r="B5296" s="44" t="s">
        <v>8397</v>
      </c>
      <c r="C5296" s="98" t="s">
        <v>987</v>
      </c>
      <c r="D5296" s="98" t="s">
        <v>13125</v>
      </c>
      <c r="E5296" s="98" t="s">
        <v>234</v>
      </c>
      <c r="F5296" s="122">
        <v>1.0225164988191364</v>
      </c>
      <c r="G5296" s="122">
        <v>1.0226398326391204</v>
      </c>
      <c r="H5296" s="99">
        <v>6201.4166666666661</v>
      </c>
      <c r="I5296" s="53">
        <v>6341.0508577186392</v>
      </c>
      <c r="J5296" s="54">
        <v>5992.5395960028</v>
      </c>
      <c r="K5296" s="55">
        <v>0.96631784608400773</v>
      </c>
      <c r="L5296" s="121">
        <v>6341.815702125451</v>
      </c>
      <c r="M5296" s="54">
        <v>5937.4971122346078</v>
      </c>
      <c r="N5296" s="120">
        <v>0.95744205419212414</v>
      </c>
      <c r="O5296" s="123">
        <v>6259.2073982647526</v>
      </c>
      <c r="P5296" s="53">
        <v>6400.1428342565105</v>
      </c>
      <c r="Q5296" s="54">
        <v>6048.4313789197322</v>
      </c>
      <c r="R5296" s="55">
        <v>0.96632544571003443</v>
      </c>
      <c r="S5296" s="121">
        <v>6400.9148062150107</v>
      </c>
      <c r="T5296" s="54">
        <v>5992.8749419150217</v>
      </c>
      <c r="U5296" s="55">
        <v>0.9574494917002484</v>
      </c>
    </row>
    <row r="5297" spans="1:21" ht="13" x14ac:dyDescent="0.3">
      <c r="A5297" s="44" t="s">
        <v>2023</v>
      </c>
      <c r="B5297" s="44" t="s">
        <v>8396</v>
      </c>
      <c r="C5297" s="98" t="s">
        <v>987</v>
      </c>
      <c r="D5297" s="98" t="s">
        <v>13125</v>
      </c>
      <c r="E5297" s="98" t="s">
        <v>234</v>
      </c>
      <c r="F5297" s="122">
        <v>1.0225164988191364</v>
      </c>
      <c r="G5297" s="122">
        <v>1.0226398326391204</v>
      </c>
      <c r="H5297" s="99">
        <v>5924.666666666667</v>
      </c>
      <c r="I5297" s="53">
        <v>6058.0694166704443</v>
      </c>
      <c r="J5297" s="54">
        <v>5725.1111320990522</v>
      </c>
      <c r="K5297" s="55">
        <v>0.96631784608400784</v>
      </c>
      <c r="L5297" s="121">
        <v>6058.8001284425754</v>
      </c>
      <c r="M5297" s="54">
        <v>5672.5250237369382</v>
      </c>
      <c r="N5297" s="120">
        <v>0.95744205419212414</v>
      </c>
      <c r="O5297" s="123">
        <v>5978.7462245732222</v>
      </c>
      <c r="P5297" s="53">
        <v>6113.3666568787412</v>
      </c>
      <c r="Q5297" s="54">
        <v>5777.4146102479044</v>
      </c>
      <c r="R5297" s="55">
        <v>0.96632544571003443</v>
      </c>
      <c r="S5297" s="121">
        <v>6114.1040384893331</v>
      </c>
      <c r="T5297" s="54">
        <v>5724.3475337224108</v>
      </c>
      <c r="U5297" s="55">
        <v>0.9574494917002484</v>
      </c>
    </row>
    <row r="5298" spans="1:21" ht="13" x14ac:dyDescent="0.3">
      <c r="A5298" s="44" t="s">
        <v>2022</v>
      </c>
      <c r="B5298" s="44" t="s">
        <v>7617</v>
      </c>
      <c r="C5298" s="98" t="s">
        <v>987</v>
      </c>
      <c r="D5298" s="98" t="s">
        <v>13125</v>
      </c>
      <c r="E5298" s="98" t="s">
        <v>234</v>
      </c>
      <c r="F5298" s="122">
        <v>1.0225164988191364</v>
      </c>
      <c r="G5298" s="122">
        <v>1.0226398326391204</v>
      </c>
      <c r="H5298" s="99">
        <v>6027.666666666667</v>
      </c>
      <c r="I5298" s="53">
        <v>6163.3886160488146</v>
      </c>
      <c r="J5298" s="54">
        <v>5824.641870245704</v>
      </c>
      <c r="K5298" s="55">
        <v>0.96631784608400773</v>
      </c>
      <c r="L5298" s="121">
        <v>6164.1320312044054</v>
      </c>
      <c r="M5298" s="54">
        <v>5771.141555318728</v>
      </c>
      <c r="N5298" s="120">
        <v>0.95744205419212425</v>
      </c>
      <c r="O5298" s="123">
        <v>6084.2380103048563</v>
      </c>
      <c r="P5298" s="53">
        <v>6221.2337482792309</v>
      </c>
      <c r="Q5298" s="54">
        <v>5879.3540071137741</v>
      </c>
      <c r="R5298" s="55">
        <v>0.96632544571003454</v>
      </c>
      <c r="S5298" s="121">
        <v>6221.9841405947327</v>
      </c>
      <c r="T5298" s="54">
        <v>5825.3505903497153</v>
      </c>
      <c r="U5298" s="55">
        <v>0.9574494917002484</v>
      </c>
    </row>
    <row r="5299" spans="1:21" ht="13" x14ac:dyDescent="0.3">
      <c r="A5299" s="44" t="s">
        <v>2021</v>
      </c>
      <c r="B5299" s="44" t="s">
        <v>8395</v>
      </c>
      <c r="C5299" s="98" t="s">
        <v>987</v>
      </c>
      <c r="D5299" s="98" t="s">
        <v>13125</v>
      </c>
      <c r="E5299" s="98" t="s">
        <v>234</v>
      </c>
      <c r="F5299" s="122">
        <v>1.0225164988191364</v>
      </c>
      <c r="G5299" s="122">
        <v>1.0226398326391204</v>
      </c>
      <c r="H5299" s="99">
        <v>8904.75</v>
      </c>
      <c r="I5299" s="53">
        <v>9105.2537928597048</v>
      </c>
      <c r="J5299" s="54">
        <v>8604.8188399165683</v>
      </c>
      <c r="K5299" s="55">
        <v>0.96631784608400784</v>
      </c>
      <c r="L5299" s="121">
        <v>9106.3520496932069</v>
      </c>
      <c r="M5299" s="54">
        <v>8525.7821320673174</v>
      </c>
      <c r="N5299" s="120">
        <v>0.95744205419212414</v>
      </c>
      <c r="O5299" s="123">
        <v>8988.9699056305362</v>
      </c>
      <c r="P5299" s="53">
        <v>9191.3700358959195</v>
      </c>
      <c r="Q5299" s="54">
        <v>8686.2703505325153</v>
      </c>
      <c r="R5299" s="55">
        <v>0.96632544571003454</v>
      </c>
      <c r="S5299" s="121">
        <v>9192.4786798921014</v>
      </c>
      <c r="T5299" s="54">
        <v>8606.4846670547868</v>
      </c>
      <c r="U5299" s="55">
        <v>0.9574494917002484</v>
      </c>
    </row>
    <row r="5300" spans="1:21" ht="13" x14ac:dyDescent="0.3">
      <c r="A5300" s="44" t="s">
        <v>2020</v>
      </c>
      <c r="B5300" s="44" t="s">
        <v>8394</v>
      </c>
      <c r="C5300" s="98" t="s">
        <v>987</v>
      </c>
      <c r="D5300" s="98" t="s">
        <v>13125</v>
      </c>
      <c r="E5300" s="98" t="s">
        <v>234</v>
      </c>
      <c r="F5300" s="122">
        <v>1.0225164988191364</v>
      </c>
      <c r="G5300" s="122">
        <v>1.0226398326391204</v>
      </c>
      <c r="H5300" s="99">
        <v>3514.6666666666661</v>
      </c>
      <c r="I5300" s="53">
        <v>3593.8046545163243</v>
      </c>
      <c r="J5300" s="54">
        <v>3396.2851230365918</v>
      </c>
      <c r="K5300" s="55">
        <v>0.96631784608400773</v>
      </c>
      <c r="L5300" s="121">
        <v>3594.2381317822947</v>
      </c>
      <c r="M5300" s="54">
        <v>3365.0896731339185</v>
      </c>
      <c r="N5300" s="120">
        <v>0.95744205419212414</v>
      </c>
      <c r="O5300" s="123">
        <v>3544.7945268022067</v>
      </c>
      <c r="P5300" s="53">
        <v>3624.61088857903</v>
      </c>
      <c r="Q5300" s="54">
        <v>3425.4251510626332</v>
      </c>
      <c r="R5300" s="55">
        <v>0.96632544571003443</v>
      </c>
      <c r="S5300" s="121">
        <v>3625.0480816290788</v>
      </c>
      <c r="T5300" s="54">
        <v>3393.9617178685953</v>
      </c>
      <c r="U5300" s="55">
        <v>0.9574494917002484</v>
      </c>
    </row>
    <row r="5301" spans="1:21" ht="13" x14ac:dyDescent="0.3">
      <c r="A5301" s="44" t="s">
        <v>2019</v>
      </c>
      <c r="B5301" s="44" t="s">
        <v>8393</v>
      </c>
      <c r="C5301" s="98" t="s">
        <v>987</v>
      </c>
      <c r="D5301" s="98" t="s">
        <v>13125</v>
      </c>
      <c r="E5301" s="98" t="s">
        <v>234</v>
      </c>
      <c r="F5301" s="122">
        <v>1.0225164988191364</v>
      </c>
      <c r="G5301" s="122">
        <v>1.0226398326391204</v>
      </c>
      <c r="H5301" s="99">
        <v>11828.333333333334</v>
      </c>
      <c r="I5301" s="53">
        <v>12094.665986865686</v>
      </c>
      <c r="J5301" s="54">
        <v>11429.92958943034</v>
      </c>
      <c r="K5301" s="55">
        <v>0.96631784608400784</v>
      </c>
      <c r="L5301" s="121">
        <v>12096.124820399729</v>
      </c>
      <c r="M5301" s="54">
        <v>11324.943764335841</v>
      </c>
      <c r="N5301" s="120">
        <v>0.95744205419212403</v>
      </c>
      <c r="O5301" s="123">
        <v>11937.371078227327</v>
      </c>
      <c r="P5301" s="53">
        <v>12206.158880013825</v>
      </c>
      <c r="Q5301" s="54">
        <v>11535.385427774096</v>
      </c>
      <c r="R5301" s="55">
        <v>0.96632544571003443</v>
      </c>
      <c r="S5301" s="121">
        <v>12207.63116158947</v>
      </c>
      <c r="T5301" s="54">
        <v>11429.429871086</v>
      </c>
      <c r="U5301" s="55">
        <v>0.9574494917002484</v>
      </c>
    </row>
    <row r="5302" spans="1:21" ht="13" x14ac:dyDescent="0.3">
      <c r="A5302" s="44" t="s">
        <v>2018</v>
      </c>
      <c r="B5302" s="44" t="s">
        <v>8392</v>
      </c>
      <c r="C5302" s="98" t="s">
        <v>987</v>
      </c>
      <c r="D5302" s="98" t="s">
        <v>13125</v>
      </c>
      <c r="E5302" s="98" t="s">
        <v>234</v>
      </c>
      <c r="F5302" s="122">
        <v>1.0225164988191364</v>
      </c>
      <c r="G5302" s="122">
        <v>1.0226398326391204</v>
      </c>
      <c r="H5302" s="99">
        <v>3910.5</v>
      </c>
      <c r="I5302" s="53">
        <v>3998.550768632233</v>
      </c>
      <c r="J5302" s="54">
        <v>3778.7859371115123</v>
      </c>
      <c r="K5302" s="55">
        <v>0.96631784608400773</v>
      </c>
      <c r="L5302" s="121">
        <v>3999.0330655352805</v>
      </c>
      <c r="M5302" s="54">
        <v>3744.0771529183016</v>
      </c>
      <c r="N5302" s="120">
        <v>0.95744205419212414</v>
      </c>
      <c r="O5302" s="123">
        <v>3944.7744031363</v>
      </c>
      <c r="P5302" s="53">
        <v>4033.5969113262781</v>
      </c>
      <c r="Q5302" s="54">
        <v>3811.9358833362203</v>
      </c>
      <c r="R5302" s="55">
        <v>0.96632544571003443</v>
      </c>
      <c r="S5302" s="121">
        <v>4034.0834354223916</v>
      </c>
      <c r="T5302" s="54">
        <v>3776.9222471550011</v>
      </c>
      <c r="U5302" s="55">
        <v>0.9574494917002484</v>
      </c>
    </row>
    <row r="5303" spans="1:21" ht="13" x14ac:dyDescent="0.3">
      <c r="A5303" s="44" t="s">
        <v>2017</v>
      </c>
      <c r="B5303" s="44" t="s">
        <v>8391</v>
      </c>
      <c r="C5303" s="98" t="s">
        <v>987</v>
      </c>
      <c r="D5303" s="98" t="s">
        <v>13125</v>
      </c>
      <c r="E5303" s="98" t="s">
        <v>234</v>
      </c>
      <c r="F5303" s="122">
        <v>1.0225164988191364</v>
      </c>
      <c r="G5303" s="122">
        <v>1.0226398326391204</v>
      </c>
      <c r="H5303" s="99">
        <v>12672.333333333332</v>
      </c>
      <c r="I5303" s="53">
        <v>12957.669911869036</v>
      </c>
      <c r="J5303" s="54">
        <v>12245.50185152524</v>
      </c>
      <c r="K5303" s="55">
        <v>0.96631784608400773</v>
      </c>
      <c r="L5303" s="121">
        <v>12959.232839147146</v>
      </c>
      <c r="M5303" s="54">
        <v>12133.024858073994</v>
      </c>
      <c r="N5303" s="120">
        <v>0.95744205419212414</v>
      </c>
      <c r="O5303" s="123">
        <v>12785.747148353377</v>
      </c>
      <c r="P5303" s="53">
        <v>13073.637408921053</v>
      </c>
      <c r="Q5303" s="54">
        <v>12355.192811868379</v>
      </c>
      <c r="R5303" s="55">
        <v>0.96632544571003443</v>
      </c>
      <c r="S5303" s="121">
        <v>13075.214323958209</v>
      </c>
      <c r="T5303" s="54">
        <v>12241.707108198842</v>
      </c>
      <c r="U5303" s="55">
        <v>0.9574494917002484</v>
      </c>
    </row>
    <row r="5304" spans="1:21" ht="13" x14ac:dyDescent="0.3">
      <c r="A5304" s="44" t="s">
        <v>2016</v>
      </c>
      <c r="B5304" s="44" t="s">
        <v>8390</v>
      </c>
      <c r="C5304" s="98" t="s">
        <v>987</v>
      </c>
      <c r="D5304" s="98" t="s">
        <v>13125</v>
      </c>
      <c r="E5304" s="98" t="s">
        <v>234</v>
      </c>
      <c r="F5304" s="122">
        <v>1.0225164988191364</v>
      </c>
      <c r="G5304" s="122">
        <v>1.0226398326391204</v>
      </c>
      <c r="H5304" s="99">
        <v>9697.6666666666642</v>
      </c>
      <c r="I5304" s="53">
        <v>9916.0241667150422</v>
      </c>
      <c r="J5304" s="54">
        <v>9371.0283653740098</v>
      </c>
      <c r="K5304" s="55">
        <v>0.96631784608400773</v>
      </c>
      <c r="L5304" s="121">
        <v>9917.2202169899738</v>
      </c>
      <c r="M5304" s="54">
        <v>9284.9538942038198</v>
      </c>
      <c r="N5304" s="120">
        <v>0.95744205419212414</v>
      </c>
      <c r="O5304" s="123">
        <v>9789.4416507474016</v>
      </c>
      <c r="P5304" s="53">
        <v>10009.865602116461</v>
      </c>
      <c r="Q5304" s="54">
        <v>9459.7865664108595</v>
      </c>
      <c r="R5304" s="55">
        <v>0.96632544571003454</v>
      </c>
      <c r="S5304" s="121">
        <v>10011.072971350757</v>
      </c>
      <c r="T5304" s="54">
        <v>9372.8959325373398</v>
      </c>
      <c r="U5304" s="55">
        <v>0.9574494917002484</v>
      </c>
    </row>
    <row r="5305" spans="1:21" ht="13" x14ac:dyDescent="0.3">
      <c r="A5305" s="44" t="s">
        <v>2015</v>
      </c>
      <c r="B5305" s="44" t="s">
        <v>8389</v>
      </c>
      <c r="C5305" s="98" t="s">
        <v>987</v>
      </c>
      <c r="D5305" s="98" t="s">
        <v>13125</v>
      </c>
      <c r="E5305" s="98" t="s">
        <v>234</v>
      </c>
      <c r="F5305" s="122">
        <v>1.0225164988191364</v>
      </c>
      <c r="G5305" s="122">
        <v>1.0226398326391204</v>
      </c>
      <c r="H5305" s="99">
        <v>7030.6666666666661</v>
      </c>
      <c r="I5305" s="53">
        <v>7188.972664364408</v>
      </c>
      <c r="J5305" s="54">
        <v>6793.8586698679628</v>
      </c>
      <c r="K5305" s="55">
        <v>0.96631784608400773</v>
      </c>
      <c r="L5305" s="121">
        <v>7189.8397833414419</v>
      </c>
      <c r="M5305" s="54">
        <v>6731.4559356734271</v>
      </c>
      <c r="N5305" s="120">
        <v>0.95744205419212414</v>
      </c>
      <c r="O5305" s="123">
        <v>7095.4096370771576</v>
      </c>
      <c r="P5305" s="53">
        <v>7255.1734197916949</v>
      </c>
      <c r="Q5305" s="54">
        <v>6856.4748800438583</v>
      </c>
      <c r="R5305" s="55">
        <v>0.96632544571003443</v>
      </c>
      <c r="S5305" s="121">
        <v>7256.0485237665862</v>
      </c>
      <c r="T5305" s="54">
        <v>6793.4963504245688</v>
      </c>
      <c r="U5305" s="55">
        <v>0.9574494917002484</v>
      </c>
    </row>
    <row r="5306" spans="1:21" ht="13" x14ac:dyDescent="0.3">
      <c r="A5306" s="44" t="s">
        <v>2014</v>
      </c>
      <c r="B5306" s="44" t="s">
        <v>8388</v>
      </c>
      <c r="C5306" s="98" t="s">
        <v>987</v>
      </c>
      <c r="D5306" s="98" t="s">
        <v>13125</v>
      </c>
      <c r="E5306" s="98" t="s">
        <v>234</v>
      </c>
      <c r="F5306" s="122">
        <v>1.0225164988191364</v>
      </c>
      <c r="G5306" s="122">
        <v>1.0226398326391204</v>
      </c>
      <c r="H5306" s="99">
        <v>6537.5</v>
      </c>
      <c r="I5306" s="53">
        <v>6684.7016110301047</v>
      </c>
      <c r="J5306" s="54">
        <v>6317.3029187742004</v>
      </c>
      <c r="K5306" s="55">
        <v>0.96631784608400773</v>
      </c>
      <c r="L5306" s="121">
        <v>6685.5079058782494</v>
      </c>
      <c r="M5306" s="54">
        <v>6259.2774292810118</v>
      </c>
      <c r="N5306" s="120">
        <v>0.95744205419212414</v>
      </c>
      <c r="O5306" s="123">
        <v>6593.5989502078901</v>
      </c>
      <c r="P5306" s="53">
        <v>6742.0637131841049</v>
      </c>
      <c r="Q5306" s="54">
        <v>6371.5624443928546</v>
      </c>
      <c r="R5306" s="55">
        <v>0.96632544571003443</v>
      </c>
      <c r="S5306" s="121">
        <v>6742.8769269300765</v>
      </c>
      <c r="T5306" s="54">
        <v>6313.037963351836</v>
      </c>
      <c r="U5306" s="55">
        <v>0.9574494917002484</v>
      </c>
    </row>
    <row r="5307" spans="1:21" ht="13" x14ac:dyDescent="0.3">
      <c r="A5307" s="44" t="s">
        <v>2013</v>
      </c>
      <c r="B5307" s="44" t="s">
        <v>8387</v>
      </c>
      <c r="C5307" s="98" t="s">
        <v>987</v>
      </c>
      <c r="D5307" s="98" t="s">
        <v>13125</v>
      </c>
      <c r="E5307" s="98" t="s">
        <v>234</v>
      </c>
      <c r="F5307" s="122">
        <v>1.0225164988191364</v>
      </c>
      <c r="G5307" s="122">
        <v>1.0226398326391204</v>
      </c>
      <c r="H5307" s="99">
        <v>2467</v>
      </c>
      <c r="I5307" s="53">
        <v>2522.5482025868096</v>
      </c>
      <c r="J5307" s="54">
        <v>2383.9061262892469</v>
      </c>
      <c r="K5307" s="55">
        <v>0.96631784608400761</v>
      </c>
      <c r="L5307" s="121">
        <v>2522.8524671207101</v>
      </c>
      <c r="M5307" s="54">
        <v>2362.0095476919705</v>
      </c>
      <c r="N5307" s="120">
        <v>0.95744205419212425</v>
      </c>
      <c r="O5307" s="123">
        <v>2489.8052600210085</v>
      </c>
      <c r="P5307" s="53">
        <v>2545.8669572181511</v>
      </c>
      <c r="Q5307" s="54">
        <v>2405.9621776209892</v>
      </c>
      <c r="R5307" s="55">
        <v>0.96632544571003443</v>
      </c>
      <c r="S5307" s="121">
        <v>2546.1740344118857</v>
      </c>
      <c r="T5307" s="54">
        <v>2383.8627806397194</v>
      </c>
      <c r="U5307" s="55">
        <v>0.9574494917002484</v>
      </c>
    </row>
    <row r="5308" spans="1:21" ht="13" x14ac:dyDescent="0.3">
      <c r="A5308" s="44" t="s">
        <v>2012</v>
      </c>
      <c r="B5308" s="44" t="s">
        <v>8386</v>
      </c>
      <c r="C5308" s="98" t="s">
        <v>987</v>
      </c>
      <c r="D5308" s="98" t="s">
        <v>13125</v>
      </c>
      <c r="E5308" s="98" t="s">
        <v>234</v>
      </c>
      <c r="F5308" s="122">
        <v>1.0225164988191364</v>
      </c>
      <c r="G5308" s="122">
        <v>1.0226398326391204</v>
      </c>
      <c r="H5308" s="99">
        <v>6218.8333333333339</v>
      </c>
      <c r="I5308" s="53">
        <v>6358.85968673974</v>
      </c>
      <c r="J5308" s="54">
        <v>6009.3696318220973</v>
      </c>
      <c r="K5308" s="55">
        <v>0.96631784608400773</v>
      </c>
      <c r="L5308" s="121">
        <v>6359.6266792105835</v>
      </c>
      <c r="M5308" s="54">
        <v>5954.1725613451217</v>
      </c>
      <c r="N5308" s="120">
        <v>0.95744205419212414</v>
      </c>
      <c r="O5308" s="123">
        <v>6271.4293728201865</v>
      </c>
      <c r="P5308" s="53">
        <v>6412.6400048875894</v>
      </c>
      <c r="Q5308" s="54">
        <v>6060.2417839294685</v>
      </c>
      <c r="R5308" s="55">
        <v>0.96632544571003443</v>
      </c>
      <c r="S5308" s="121">
        <v>6413.4134842288995</v>
      </c>
      <c r="T5308" s="54">
        <v>6004.576865240695</v>
      </c>
      <c r="U5308" s="55">
        <v>0.9574494917002484</v>
      </c>
    </row>
    <row r="5309" spans="1:21" ht="13" x14ac:dyDescent="0.3">
      <c r="A5309" s="44" t="s">
        <v>2011</v>
      </c>
      <c r="B5309" s="44" t="s">
        <v>8385</v>
      </c>
      <c r="C5309" s="98" t="s">
        <v>987</v>
      </c>
      <c r="D5309" s="98" t="s">
        <v>13125</v>
      </c>
      <c r="E5309" s="98" t="s">
        <v>234</v>
      </c>
      <c r="F5309" s="122">
        <v>1.0225164988191364</v>
      </c>
      <c r="G5309" s="122">
        <v>1.0226398326391204</v>
      </c>
      <c r="H5309" s="99">
        <v>16054.75</v>
      </c>
      <c r="I5309" s="53">
        <v>16416.246759416532</v>
      </c>
      <c r="J5309" s="54">
        <v>15513.991439417225</v>
      </c>
      <c r="K5309" s="55">
        <v>0.96631784608400784</v>
      </c>
      <c r="L5309" s="121">
        <v>16418.226853062919</v>
      </c>
      <c r="M5309" s="54">
        <v>15371.492819541007</v>
      </c>
      <c r="N5309" s="120">
        <v>0.95744205419212425</v>
      </c>
      <c r="O5309" s="123">
        <v>16200.578873011418</v>
      </c>
      <c r="P5309" s="53">
        <v>16565.359188074905</v>
      </c>
      <c r="Q5309" s="54">
        <v>15655.031600223325</v>
      </c>
      <c r="R5309" s="55">
        <v>0.96632544571003431</v>
      </c>
      <c r="S5309" s="121">
        <v>16567.357267353265</v>
      </c>
      <c r="T5309" s="54">
        <v>15511.236007214564</v>
      </c>
      <c r="U5309" s="55">
        <v>0.95744949170024829</v>
      </c>
    </row>
    <row r="5310" spans="1:21" ht="13" x14ac:dyDescent="0.3">
      <c r="A5310" s="44" t="s">
        <v>2010</v>
      </c>
      <c r="B5310" s="44" t="s">
        <v>8384</v>
      </c>
      <c r="C5310" s="98" t="s">
        <v>987</v>
      </c>
      <c r="D5310" s="98" t="s">
        <v>13125</v>
      </c>
      <c r="E5310" s="98" t="s">
        <v>234</v>
      </c>
      <c r="F5310" s="122">
        <v>1.0225164988191364</v>
      </c>
      <c r="G5310" s="122">
        <v>1.0226398326391204</v>
      </c>
      <c r="H5310" s="99">
        <v>7274.9166666666661</v>
      </c>
      <c r="I5310" s="53">
        <v>7438.7223192009815</v>
      </c>
      <c r="J5310" s="54">
        <v>7029.8818037739811</v>
      </c>
      <c r="K5310" s="55">
        <v>0.96631784608400761</v>
      </c>
      <c r="L5310" s="121">
        <v>7439.6195624635466</v>
      </c>
      <c r="M5310" s="54">
        <v>6965.311157409853</v>
      </c>
      <c r="N5310" s="120">
        <v>0.95744205419212414</v>
      </c>
      <c r="O5310" s="123">
        <v>7337.4969099586679</v>
      </c>
      <c r="P5310" s="53">
        <v>7502.7116504671694</v>
      </c>
      <c r="Q5310" s="54">
        <v>7090.4099719118103</v>
      </c>
      <c r="R5310" s="55">
        <v>0.96632544571003443</v>
      </c>
      <c r="S5310" s="121">
        <v>7503.6166119901955</v>
      </c>
      <c r="T5310" s="54">
        <v>7025.2826867920703</v>
      </c>
      <c r="U5310" s="55">
        <v>0.95744949170024851</v>
      </c>
    </row>
    <row r="5311" spans="1:21" ht="13" x14ac:dyDescent="0.3">
      <c r="A5311" s="44" t="s">
        <v>2009</v>
      </c>
      <c r="B5311" s="44" t="s">
        <v>8383</v>
      </c>
      <c r="C5311" s="98" t="s">
        <v>987</v>
      </c>
      <c r="D5311" s="98" t="s">
        <v>13125</v>
      </c>
      <c r="E5311" s="98" t="s">
        <v>234</v>
      </c>
      <c r="F5311" s="122">
        <v>1.0225164988191364</v>
      </c>
      <c r="G5311" s="122">
        <v>1.0226398326391204</v>
      </c>
      <c r="H5311" s="99">
        <v>5542.833333333333</v>
      </c>
      <c r="I5311" s="53">
        <v>5667.6385335380028</v>
      </c>
      <c r="J5311" s="54">
        <v>5356.1387678693072</v>
      </c>
      <c r="K5311" s="55">
        <v>0.96631784608400773</v>
      </c>
      <c r="L5311" s="121">
        <v>5668.3221523465372</v>
      </c>
      <c r="M5311" s="54">
        <v>5306.9417327112451</v>
      </c>
      <c r="N5311" s="120">
        <v>0.95744205419212414</v>
      </c>
      <c r="O5311" s="123">
        <v>5591.9119517646577</v>
      </c>
      <c r="P5311" s="53">
        <v>5717.822230623281</v>
      </c>
      <c r="Q5311" s="54">
        <v>5403.606809160251</v>
      </c>
      <c r="R5311" s="55">
        <v>0.96632544571003431</v>
      </c>
      <c r="S5311" s="121">
        <v>5718.5119024853066</v>
      </c>
      <c r="T5311" s="54">
        <v>5353.9732558496153</v>
      </c>
      <c r="U5311" s="55">
        <v>0.9574494917002484</v>
      </c>
    </row>
    <row r="5312" spans="1:21" ht="13" x14ac:dyDescent="0.3">
      <c r="A5312" s="44" t="s">
        <v>2008</v>
      </c>
      <c r="B5312" s="44" t="s">
        <v>8382</v>
      </c>
      <c r="C5312" s="98" t="s">
        <v>987</v>
      </c>
      <c r="D5312" s="98" t="s">
        <v>13125</v>
      </c>
      <c r="E5312" s="98" t="s">
        <v>234</v>
      </c>
      <c r="F5312" s="122">
        <v>1.0225164988191364</v>
      </c>
      <c r="G5312" s="122">
        <v>1.0226398326391204</v>
      </c>
      <c r="H5312" s="99">
        <v>6209.083333333333</v>
      </c>
      <c r="I5312" s="53">
        <v>6348.8901508762528</v>
      </c>
      <c r="J5312" s="54">
        <v>5999.9480328227773</v>
      </c>
      <c r="K5312" s="55">
        <v>0.96631784608400773</v>
      </c>
      <c r="L5312" s="121">
        <v>6349.6559408423518</v>
      </c>
      <c r="M5312" s="54">
        <v>5944.8375013167479</v>
      </c>
      <c r="N5312" s="120">
        <v>0.95744205419212414</v>
      </c>
      <c r="O5312" s="123">
        <v>6265.3110840282807</v>
      </c>
      <c r="P5312" s="53">
        <v>6406.383953653326</v>
      </c>
      <c r="Q5312" s="54">
        <v>6054.329525785648</v>
      </c>
      <c r="R5312" s="55">
        <v>0.96632544571003454</v>
      </c>
      <c r="S5312" s="121">
        <v>6407.1566784027073</v>
      </c>
      <c r="T5312" s="54">
        <v>5998.71891274681</v>
      </c>
      <c r="U5312" s="55">
        <v>0.95744949170024851</v>
      </c>
    </row>
    <row r="5313" spans="1:21" ht="13" x14ac:dyDescent="0.3">
      <c r="A5313" s="44" t="s">
        <v>2007</v>
      </c>
      <c r="B5313" s="44" t="s">
        <v>8381</v>
      </c>
      <c r="C5313" s="98" t="s">
        <v>987</v>
      </c>
      <c r="D5313" s="98" t="s">
        <v>13125</v>
      </c>
      <c r="E5313" s="98" t="s">
        <v>234</v>
      </c>
      <c r="F5313" s="122">
        <v>1.0225164988191364</v>
      </c>
      <c r="G5313" s="122">
        <v>1.0226398326391204</v>
      </c>
      <c r="H5313" s="99">
        <v>7119.416666666667</v>
      </c>
      <c r="I5313" s="53">
        <v>7279.7210036346069</v>
      </c>
      <c r="J5313" s="54">
        <v>6879.6193787079192</v>
      </c>
      <c r="K5313" s="55">
        <v>0.96631784608400761</v>
      </c>
      <c r="L5313" s="121">
        <v>7280.5990684881644</v>
      </c>
      <c r="M5313" s="54">
        <v>6816.4289179829784</v>
      </c>
      <c r="N5313" s="120">
        <v>0.95744205419212414</v>
      </c>
      <c r="O5313" s="123">
        <v>7182.6299527775036</v>
      </c>
      <c r="P5313" s="53">
        <v>7344.3576316275121</v>
      </c>
      <c r="Q5313" s="54">
        <v>6940.7580904879651</v>
      </c>
      <c r="R5313" s="55">
        <v>0.96632544571003454</v>
      </c>
      <c r="S5313" s="121">
        <v>7345.2434928171197</v>
      </c>
      <c r="T5313" s="54">
        <v>6877.0053973578006</v>
      </c>
      <c r="U5313" s="55">
        <v>0.95744949170024851</v>
      </c>
    </row>
    <row r="5314" spans="1:21" ht="13" x14ac:dyDescent="0.3">
      <c r="A5314" s="44" t="s">
        <v>2006</v>
      </c>
      <c r="B5314" s="44" t="s">
        <v>8380</v>
      </c>
      <c r="C5314" s="98" t="s">
        <v>987</v>
      </c>
      <c r="D5314" s="98" t="s">
        <v>13125</v>
      </c>
      <c r="E5314" s="98" t="s">
        <v>234</v>
      </c>
      <c r="F5314" s="122">
        <v>1.0225164988191364</v>
      </c>
      <c r="G5314" s="122">
        <v>1.0226398326391204</v>
      </c>
      <c r="H5314" s="99">
        <v>4106.2500000000009</v>
      </c>
      <c r="I5314" s="53">
        <v>4198.7083732760802</v>
      </c>
      <c r="J5314" s="54">
        <v>3967.9426554824581</v>
      </c>
      <c r="K5314" s="55">
        <v>0.96631784608400784</v>
      </c>
      <c r="L5314" s="121">
        <v>4199.2148127743894</v>
      </c>
      <c r="M5314" s="54">
        <v>3931.4964350264113</v>
      </c>
      <c r="N5314" s="120">
        <v>0.95744205419212425</v>
      </c>
      <c r="O5314" s="123">
        <v>4142.4416937502619</v>
      </c>
      <c r="P5314" s="53">
        <v>4235.7149772559314</v>
      </c>
      <c r="Q5314" s="54">
        <v>4002.9468160410524</v>
      </c>
      <c r="R5314" s="55">
        <v>0.96632544571003454</v>
      </c>
      <c r="S5314" s="121">
        <v>4236.225880414082</v>
      </c>
      <c r="T5314" s="54">
        <v>3966.1786940791039</v>
      </c>
      <c r="U5314" s="55">
        <v>0.95744949170024829</v>
      </c>
    </row>
    <row r="5315" spans="1:21" ht="13" x14ac:dyDescent="0.3">
      <c r="A5315" s="44" t="s">
        <v>2005</v>
      </c>
      <c r="B5315" s="44" t="s">
        <v>8379</v>
      </c>
      <c r="C5315" s="98" t="s">
        <v>987</v>
      </c>
      <c r="D5315" s="98" t="s">
        <v>13125</v>
      </c>
      <c r="E5315" s="98" t="s">
        <v>234</v>
      </c>
      <c r="F5315" s="122">
        <v>1.0225164988191364</v>
      </c>
      <c r="G5315" s="122">
        <v>1.0226398326391204</v>
      </c>
      <c r="H5315" s="99">
        <v>9260.1666666666679</v>
      </c>
      <c r="I5315" s="53">
        <v>9468.6731984816743</v>
      </c>
      <c r="J5315" s="54">
        <v>8948.2643077122593</v>
      </c>
      <c r="K5315" s="55">
        <v>0.96631784608400761</v>
      </c>
      <c r="L5315" s="121">
        <v>9469.8152902103629</v>
      </c>
      <c r="M5315" s="54">
        <v>8866.0729954947692</v>
      </c>
      <c r="N5315" s="120">
        <v>0.95744205419212414</v>
      </c>
      <c r="O5315" s="123">
        <v>9351.3171403346732</v>
      </c>
      <c r="P5315" s="53">
        <v>9561.8760616823893</v>
      </c>
      <c r="Q5315" s="54">
        <v>9036.4157036097877</v>
      </c>
      <c r="R5315" s="55">
        <v>0.96632544571003443</v>
      </c>
      <c r="S5315" s="121">
        <v>9563.0293953471883</v>
      </c>
      <c r="T5315" s="54">
        <v>8953.4138427412527</v>
      </c>
      <c r="U5315" s="55">
        <v>0.95744949170024829</v>
      </c>
    </row>
    <row r="5316" spans="1:21" ht="13" x14ac:dyDescent="0.3">
      <c r="A5316" s="44" t="s">
        <v>2004</v>
      </c>
      <c r="B5316" s="44" t="s">
        <v>8378</v>
      </c>
      <c r="C5316" s="98" t="s">
        <v>987</v>
      </c>
      <c r="D5316" s="98" t="s">
        <v>13125</v>
      </c>
      <c r="E5316" s="98" t="s">
        <v>234</v>
      </c>
      <c r="F5316" s="122">
        <v>1.0225164988191364</v>
      </c>
      <c r="G5316" s="122">
        <v>1.0226398326391204</v>
      </c>
      <c r="H5316" s="99">
        <v>5788.4166666666661</v>
      </c>
      <c r="I5316" s="53">
        <v>5918.7515437063357</v>
      </c>
      <c r="J5316" s="54">
        <v>5593.4503255701047</v>
      </c>
      <c r="K5316" s="55">
        <v>0.96631784608400773</v>
      </c>
      <c r="L5316" s="121">
        <v>5919.4654512454945</v>
      </c>
      <c r="M5316" s="54">
        <v>5542.0735438532611</v>
      </c>
      <c r="N5316" s="120">
        <v>0.95744205419212425</v>
      </c>
      <c r="O5316" s="123">
        <v>5837.1172138917882</v>
      </c>
      <c r="P5316" s="53">
        <v>5968.5486567455437</v>
      </c>
      <c r="Q5316" s="54">
        <v>5640.5548933756972</v>
      </c>
      <c r="R5316" s="55">
        <v>0.96632544571003454</v>
      </c>
      <c r="S5316" s="121">
        <v>5969.2685707092269</v>
      </c>
      <c r="T5316" s="54">
        <v>5588.7449094354624</v>
      </c>
      <c r="U5316" s="55">
        <v>0.9574494917002484</v>
      </c>
    </row>
    <row r="5317" spans="1:21" ht="13" x14ac:dyDescent="0.3">
      <c r="A5317" s="44" t="s">
        <v>2003</v>
      </c>
      <c r="B5317" s="44" t="s">
        <v>7980</v>
      </c>
      <c r="C5317" s="98" t="s">
        <v>987</v>
      </c>
      <c r="D5317" s="98" t="s">
        <v>13125</v>
      </c>
      <c r="E5317" s="98" t="s">
        <v>234</v>
      </c>
      <c r="F5317" s="122">
        <v>1.0225164988191364</v>
      </c>
      <c r="G5317" s="122">
        <v>1.0226398326391204</v>
      </c>
      <c r="H5317" s="99">
        <v>9726.4166666666661</v>
      </c>
      <c r="I5317" s="53">
        <v>9945.4215160560943</v>
      </c>
      <c r="J5317" s="54">
        <v>9398.8100034489271</v>
      </c>
      <c r="K5317" s="55">
        <v>0.96631784608400773</v>
      </c>
      <c r="L5317" s="121">
        <v>9946.6211121783508</v>
      </c>
      <c r="M5317" s="54">
        <v>9312.4803532618462</v>
      </c>
      <c r="N5317" s="120">
        <v>0.95744205419212425</v>
      </c>
      <c r="O5317" s="123">
        <v>9812.088846309065</v>
      </c>
      <c r="P5317" s="53">
        <v>10033.022733230246</v>
      </c>
      <c r="Q5317" s="54">
        <v>9481.6711277560662</v>
      </c>
      <c r="R5317" s="55">
        <v>0.96632544571003454</v>
      </c>
      <c r="S5317" s="121">
        <v>10034.232895629682</v>
      </c>
      <c r="T5317" s="54">
        <v>9394.5794784162917</v>
      </c>
      <c r="U5317" s="55">
        <v>0.95744949170024851</v>
      </c>
    </row>
    <row r="5318" spans="1:21" ht="13" x14ac:dyDescent="0.3">
      <c r="A5318" s="44" t="s">
        <v>2002</v>
      </c>
      <c r="B5318" s="44" t="s">
        <v>8377</v>
      </c>
      <c r="C5318" s="98" t="s">
        <v>987</v>
      </c>
      <c r="D5318" s="98" t="s">
        <v>13125</v>
      </c>
      <c r="E5318" s="98" t="s">
        <v>234</v>
      </c>
      <c r="F5318" s="122">
        <v>1.0225164988191364</v>
      </c>
      <c r="G5318" s="122">
        <v>1.0226398326391204</v>
      </c>
      <c r="H5318" s="99">
        <v>6654.4166666666661</v>
      </c>
      <c r="I5318" s="53">
        <v>6804.2508316837075</v>
      </c>
      <c r="J5318" s="54">
        <v>6430.2815802788546</v>
      </c>
      <c r="K5318" s="55">
        <v>0.96631784608400761</v>
      </c>
      <c r="L5318" s="121">
        <v>6805.0715463109727</v>
      </c>
      <c r="M5318" s="54">
        <v>6371.2183627836403</v>
      </c>
      <c r="N5318" s="120">
        <v>0.95744205419212414</v>
      </c>
      <c r="O5318" s="123">
        <v>6714.6374598262573</v>
      </c>
      <c r="P5318" s="53">
        <v>6865.8275862613646</v>
      </c>
      <c r="Q5318" s="54">
        <v>6488.525036147902</v>
      </c>
      <c r="R5318" s="55">
        <v>0.96632544571003454</v>
      </c>
      <c r="S5318" s="121">
        <v>6866.6557281490923</v>
      </c>
      <c r="T5318" s="54">
        <v>6428.9262228620973</v>
      </c>
      <c r="U5318" s="55">
        <v>0.9574494917002484</v>
      </c>
    </row>
    <row r="5319" spans="1:21" ht="13" x14ac:dyDescent="0.3">
      <c r="A5319" s="44" t="s">
        <v>2001</v>
      </c>
      <c r="B5319" s="44" t="s">
        <v>8376</v>
      </c>
      <c r="C5319" s="98" t="s">
        <v>987</v>
      </c>
      <c r="D5319" s="98" t="s">
        <v>13125</v>
      </c>
      <c r="E5319" s="98" t="s">
        <v>234</v>
      </c>
      <c r="F5319" s="122">
        <v>1.0225164988191364</v>
      </c>
      <c r="G5319" s="122">
        <v>1.0226398326391204</v>
      </c>
      <c r="H5319" s="99">
        <v>9276.6666666666661</v>
      </c>
      <c r="I5319" s="53">
        <v>9485.5447207121888</v>
      </c>
      <c r="J5319" s="54">
        <v>8964.208552172644</v>
      </c>
      <c r="K5319" s="55">
        <v>0.96631784608400773</v>
      </c>
      <c r="L5319" s="121">
        <v>9486.688847448906</v>
      </c>
      <c r="M5319" s="54">
        <v>8881.8707893889386</v>
      </c>
      <c r="N5319" s="120">
        <v>0.95744205419212425</v>
      </c>
      <c r="O5319" s="123">
        <v>9358.5635363608435</v>
      </c>
      <c r="P5319" s="53">
        <v>9569.2856211761264</v>
      </c>
      <c r="Q5319" s="54">
        <v>9043.4180804795687</v>
      </c>
      <c r="R5319" s="55">
        <v>0.96632544571003454</v>
      </c>
      <c r="S5319" s="121">
        <v>9570.4398485666279</v>
      </c>
      <c r="T5319" s="54">
        <v>8960.3519009331685</v>
      </c>
      <c r="U5319" s="55">
        <v>0.9574494917002484</v>
      </c>
    </row>
    <row r="5320" spans="1:21" ht="13" x14ac:dyDescent="0.3">
      <c r="A5320" s="44" t="s">
        <v>2000</v>
      </c>
      <c r="B5320" s="44" t="s">
        <v>8375</v>
      </c>
      <c r="C5320" s="98" t="s">
        <v>987</v>
      </c>
      <c r="D5320" s="98" t="s">
        <v>13125</v>
      </c>
      <c r="E5320" s="98" t="s">
        <v>234</v>
      </c>
      <c r="F5320" s="122">
        <v>1.0225164988191364</v>
      </c>
      <c r="G5320" s="122">
        <v>1.0226398326391204</v>
      </c>
      <c r="H5320" s="99">
        <v>10153.083333333334</v>
      </c>
      <c r="I5320" s="53">
        <v>10381.695222218928</v>
      </c>
      <c r="J5320" s="54">
        <v>9811.1056177781047</v>
      </c>
      <c r="K5320" s="55">
        <v>0.96631784608400773</v>
      </c>
      <c r="L5320" s="121">
        <v>10382.947440771044</v>
      </c>
      <c r="M5320" s="54">
        <v>9720.9889630504877</v>
      </c>
      <c r="N5320" s="120">
        <v>0.95744205419212425</v>
      </c>
      <c r="O5320" s="123">
        <v>10237.86560185957</v>
      </c>
      <c r="P5320" s="53">
        <v>10468.386490594319</v>
      </c>
      <c r="Q5320" s="54">
        <v>9893.11004083638</v>
      </c>
      <c r="R5320" s="55">
        <v>0.96632544571003454</v>
      </c>
      <c r="S5320" s="121">
        <v>10469.649165667479</v>
      </c>
      <c r="T5320" s="54">
        <v>9802.2392165959045</v>
      </c>
      <c r="U5320" s="55">
        <v>0.95744949170024851</v>
      </c>
    </row>
    <row r="5321" spans="1:21" ht="13" x14ac:dyDescent="0.3">
      <c r="A5321" s="44" t="s">
        <v>1999</v>
      </c>
      <c r="B5321" s="44" t="s">
        <v>8374</v>
      </c>
      <c r="C5321" s="98" t="s">
        <v>987</v>
      </c>
      <c r="D5321" s="98" t="s">
        <v>13125</v>
      </c>
      <c r="E5321" s="98" t="s">
        <v>234</v>
      </c>
      <c r="F5321" s="122">
        <v>1.0225164988191364</v>
      </c>
      <c r="G5321" s="122">
        <v>1.0226398326391204</v>
      </c>
      <c r="H5321" s="99">
        <v>2675.8333333333335</v>
      </c>
      <c r="I5321" s="53">
        <v>2736.0837314235396</v>
      </c>
      <c r="J5321" s="54">
        <v>2585.7055031464574</v>
      </c>
      <c r="K5321" s="55">
        <v>0.96631784608400773</v>
      </c>
      <c r="L5321" s="121">
        <v>2736.41375217018</v>
      </c>
      <c r="M5321" s="54">
        <v>2561.9553633424262</v>
      </c>
      <c r="N5321" s="120">
        <v>0.95744205419212436</v>
      </c>
      <c r="O5321" s="123">
        <v>2701.8037652079352</v>
      </c>
      <c r="P5321" s="53">
        <v>2762.6389264967779</v>
      </c>
      <c r="Q5321" s="54">
        <v>2610.8217276356072</v>
      </c>
      <c r="R5321" s="55">
        <v>0.96632544571003443</v>
      </c>
      <c r="S5321" s="121">
        <v>2762.972150275988</v>
      </c>
      <c r="T5321" s="54">
        <v>2586.8406416721546</v>
      </c>
      <c r="U5321" s="55">
        <v>0.95744949170024829</v>
      </c>
    </row>
    <row r="5322" spans="1:21" ht="13" x14ac:dyDescent="0.3">
      <c r="A5322" s="44" t="s">
        <v>1998</v>
      </c>
      <c r="B5322" s="44" t="s">
        <v>8373</v>
      </c>
      <c r="C5322" s="98" t="s">
        <v>987</v>
      </c>
      <c r="D5322" s="98" t="s">
        <v>13125</v>
      </c>
      <c r="E5322" s="98" t="s">
        <v>234</v>
      </c>
      <c r="F5322" s="122">
        <v>1.0225164988191364</v>
      </c>
      <c r="G5322" s="122">
        <v>1.0226398326391204</v>
      </c>
      <c r="H5322" s="99">
        <v>3079.416666666667</v>
      </c>
      <c r="I5322" s="53">
        <v>3148.7543484052958</v>
      </c>
      <c r="J5322" s="54">
        <v>2975.6952805285282</v>
      </c>
      <c r="K5322" s="55">
        <v>0.96631784608400761</v>
      </c>
      <c r="L5322" s="121">
        <v>3149.1341446261181</v>
      </c>
      <c r="M5322" s="54">
        <v>2948.363019046797</v>
      </c>
      <c r="N5322" s="120">
        <v>0.95744205419212403</v>
      </c>
      <c r="O5322" s="123">
        <v>3107.9691959774236</v>
      </c>
      <c r="P5322" s="53">
        <v>3177.9497807085618</v>
      </c>
      <c r="Q5322" s="54">
        <v>3003.3097185559413</v>
      </c>
      <c r="R5322" s="55">
        <v>0.96632544571003443</v>
      </c>
      <c r="S5322" s="121">
        <v>3178.3330984218942</v>
      </c>
      <c r="T5322" s="54">
        <v>2975.7235269086141</v>
      </c>
      <c r="U5322" s="55">
        <v>0.9574494917002484</v>
      </c>
    </row>
    <row r="5323" spans="1:21" ht="13" x14ac:dyDescent="0.3">
      <c r="A5323" s="44" t="s">
        <v>1997</v>
      </c>
      <c r="B5323" s="44" t="s">
        <v>8372</v>
      </c>
      <c r="C5323" s="98" t="s">
        <v>987</v>
      </c>
      <c r="D5323" s="98" t="s">
        <v>13125</v>
      </c>
      <c r="E5323" s="98" t="s">
        <v>234</v>
      </c>
      <c r="F5323" s="122">
        <v>1.0225164988191364</v>
      </c>
      <c r="G5323" s="122">
        <v>1.0226398326391204</v>
      </c>
      <c r="H5323" s="99">
        <v>6466.0833333333321</v>
      </c>
      <c r="I5323" s="53">
        <v>6611.6768910727696</v>
      </c>
      <c r="J5323" s="54">
        <v>6248.2917192663663</v>
      </c>
      <c r="K5323" s="55">
        <v>0.96631784608400773</v>
      </c>
      <c r="L5323" s="121">
        <v>6612.4743778306047</v>
      </c>
      <c r="M5323" s="54">
        <v>6190.9001092441231</v>
      </c>
      <c r="N5323" s="120">
        <v>0.95744205419212414</v>
      </c>
      <c r="O5323" s="123">
        <v>6521.7528836244865</v>
      </c>
      <c r="P5323" s="53">
        <v>6668.5999247273166</v>
      </c>
      <c r="Q5323" s="54">
        <v>6302.1357620791341</v>
      </c>
      <c r="R5323" s="55">
        <v>0.96632544571003443</v>
      </c>
      <c r="S5323" s="121">
        <v>6669.4042774234458</v>
      </c>
      <c r="T5323" s="54">
        <v>6244.2489834208936</v>
      </c>
      <c r="U5323" s="55">
        <v>0.9574494917002484</v>
      </c>
    </row>
    <row r="5324" spans="1:21" ht="13" x14ac:dyDescent="0.3">
      <c r="A5324" s="44" t="s">
        <v>1996</v>
      </c>
      <c r="B5324" s="44" t="s">
        <v>8371</v>
      </c>
      <c r="C5324" s="98" t="s">
        <v>987</v>
      </c>
      <c r="D5324" s="98" t="s">
        <v>13125</v>
      </c>
      <c r="E5324" s="98" t="s">
        <v>234</v>
      </c>
      <c r="F5324" s="122">
        <v>1.0225164988191364</v>
      </c>
      <c r="G5324" s="122">
        <v>1.0226398326391204</v>
      </c>
      <c r="H5324" s="99">
        <v>5606.25</v>
      </c>
      <c r="I5324" s="53">
        <v>5732.4831215047834</v>
      </c>
      <c r="J5324" s="54">
        <v>5417.419424608468</v>
      </c>
      <c r="K5324" s="55">
        <v>0.96631784608400773</v>
      </c>
      <c r="L5324" s="121">
        <v>5733.1745617330689</v>
      </c>
      <c r="M5324" s="54">
        <v>5367.6595163145967</v>
      </c>
      <c r="N5324" s="120">
        <v>0.95744205419212425</v>
      </c>
      <c r="O5324" s="123">
        <v>5657.0675062484752</v>
      </c>
      <c r="P5324" s="53">
        <v>5784.4448600726937</v>
      </c>
      <c r="Q5324" s="54">
        <v>5466.5682793873111</v>
      </c>
      <c r="R5324" s="55">
        <v>0.96632544571003454</v>
      </c>
      <c r="S5324" s="121">
        <v>5785.1425678181467</v>
      </c>
      <c r="T5324" s="54">
        <v>5416.3564083715946</v>
      </c>
      <c r="U5324" s="55">
        <v>0.9574494917002484</v>
      </c>
    </row>
    <row r="5325" spans="1:21" ht="13" x14ac:dyDescent="0.3">
      <c r="A5325" s="44" t="s">
        <v>1995</v>
      </c>
      <c r="B5325" s="44" t="s">
        <v>8370</v>
      </c>
      <c r="C5325" s="98" t="s">
        <v>987</v>
      </c>
      <c r="D5325" s="98" t="s">
        <v>13125</v>
      </c>
      <c r="E5325" s="98" t="s">
        <v>234</v>
      </c>
      <c r="F5325" s="122">
        <v>1.0225164988191364</v>
      </c>
      <c r="G5325" s="122">
        <v>1.0226398326391204</v>
      </c>
      <c r="H5325" s="99">
        <v>7704.333333333333</v>
      </c>
      <c r="I5325" s="53">
        <v>7877.8079457355661</v>
      </c>
      <c r="J5325" s="54">
        <v>7444.8347921798895</v>
      </c>
      <c r="K5325" s="55">
        <v>0.96631784608400773</v>
      </c>
      <c r="L5325" s="121">
        <v>7878.7581505959961</v>
      </c>
      <c r="M5325" s="54">
        <v>7376.4527328475215</v>
      </c>
      <c r="N5325" s="120">
        <v>0.95744205419212414</v>
      </c>
      <c r="O5325" s="123">
        <v>7782.0249751292886</v>
      </c>
      <c r="P5325" s="53">
        <v>7957.2489312922771</v>
      </c>
      <c r="Q5325" s="54">
        <v>7519.9687526184298</v>
      </c>
      <c r="R5325" s="55">
        <v>0.96632544571003454</v>
      </c>
      <c r="S5325" s="121">
        <v>7958.2087181596708</v>
      </c>
      <c r="T5325" s="54">
        <v>7450.8958568361759</v>
      </c>
      <c r="U5325" s="55">
        <v>0.9574494917002484</v>
      </c>
    </row>
    <row r="5326" spans="1:21" ht="13" x14ac:dyDescent="0.3">
      <c r="A5326" s="44" t="s">
        <v>1994</v>
      </c>
      <c r="B5326" s="44" t="s">
        <v>8369</v>
      </c>
      <c r="C5326" s="98" t="s">
        <v>987</v>
      </c>
      <c r="D5326" s="98" t="s">
        <v>13125</v>
      </c>
      <c r="E5326" s="98" t="s">
        <v>234</v>
      </c>
      <c r="F5326" s="122">
        <v>1.0225164988191364</v>
      </c>
      <c r="G5326" s="122">
        <v>1.0226398326391204</v>
      </c>
      <c r="H5326" s="99">
        <v>10121.083333333332</v>
      </c>
      <c r="I5326" s="53">
        <v>10348.974694256713</v>
      </c>
      <c r="J5326" s="54">
        <v>9780.1834467034132</v>
      </c>
      <c r="K5326" s="55">
        <v>0.96631784608400761</v>
      </c>
      <c r="L5326" s="121">
        <v>10350.22296612659</v>
      </c>
      <c r="M5326" s="54">
        <v>9690.3508173163373</v>
      </c>
      <c r="N5326" s="120">
        <v>0.95744205419212425</v>
      </c>
      <c r="O5326" s="123">
        <v>10202.365383930535</v>
      </c>
      <c r="P5326" s="53">
        <v>10432.086932050206</v>
      </c>
      <c r="Q5326" s="54">
        <v>9858.8052769233018</v>
      </c>
      <c r="R5326" s="55">
        <v>0.96632544571003454</v>
      </c>
      <c r="S5326" s="121">
        <v>10433.345228745879</v>
      </c>
      <c r="T5326" s="54">
        <v>9768.2495509845012</v>
      </c>
      <c r="U5326" s="55">
        <v>0.95744949170024851</v>
      </c>
    </row>
    <row r="5327" spans="1:21" ht="13" x14ac:dyDescent="0.3">
      <c r="A5327" s="44" t="s">
        <v>1993</v>
      </c>
      <c r="B5327" s="44" t="s">
        <v>8368</v>
      </c>
      <c r="C5327" s="98" t="s">
        <v>987</v>
      </c>
      <c r="D5327" s="98" t="s">
        <v>13125</v>
      </c>
      <c r="E5327" s="98" t="s">
        <v>234</v>
      </c>
      <c r="F5327" s="122">
        <v>1.0225164988191364</v>
      </c>
      <c r="G5327" s="122">
        <v>1.0226398326391204</v>
      </c>
      <c r="H5327" s="99">
        <v>6436.9999999999982</v>
      </c>
      <c r="I5327" s="53">
        <v>6581.9387028987794</v>
      </c>
      <c r="J5327" s="54">
        <v>6220.1879752427558</v>
      </c>
      <c r="K5327" s="55">
        <v>0.96631784608400773</v>
      </c>
      <c r="L5327" s="121">
        <v>6582.7326026980163</v>
      </c>
      <c r="M5327" s="54">
        <v>6163.0545028347015</v>
      </c>
      <c r="N5327" s="120">
        <v>0.95744205419212414</v>
      </c>
      <c r="O5327" s="123">
        <v>6501.3914573986231</v>
      </c>
      <c r="P5327" s="53">
        <v>6647.780030471883</v>
      </c>
      <c r="Q5327" s="54">
        <v>6282.4599978061351</v>
      </c>
      <c r="R5327" s="55">
        <v>0.96632544571003454</v>
      </c>
      <c r="S5327" s="121">
        <v>6648.581871915535</v>
      </c>
      <c r="T5327" s="54">
        <v>6224.7539462306486</v>
      </c>
      <c r="U5327" s="55">
        <v>0.9574494917002484</v>
      </c>
    </row>
    <row r="5328" spans="1:21" ht="13" x14ac:dyDescent="0.3">
      <c r="A5328" s="44" t="s">
        <v>1992</v>
      </c>
      <c r="B5328" s="44" t="s">
        <v>8367</v>
      </c>
      <c r="C5328" s="98" t="s">
        <v>987</v>
      </c>
      <c r="D5328" s="98" t="s">
        <v>13125</v>
      </c>
      <c r="E5328" s="98" t="s">
        <v>234</v>
      </c>
      <c r="F5328" s="122">
        <v>1.0225164988191364</v>
      </c>
      <c r="G5328" s="122">
        <v>1.0226398326391204</v>
      </c>
      <c r="H5328" s="99">
        <v>3615.916666666667</v>
      </c>
      <c r="I5328" s="53">
        <v>3697.3344500217627</v>
      </c>
      <c r="J5328" s="54">
        <v>3494.1248049525984</v>
      </c>
      <c r="K5328" s="55">
        <v>0.96631784608400773</v>
      </c>
      <c r="L5328" s="121">
        <v>3697.7804148370064</v>
      </c>
      <c r="M5328" s="54">
        <v>3462.030681120872</v>
      </c>
      <c r="N5328" s="120">
        <v>0.95744205419212425</v>
      </c>
      <c r="O5328" s="123">
        <v>3648.3461718122517</v>
      </c>
      <c r="P5328" s="53">
        <v>3730.4941540816631</v>
      </c>
      <c r="Q5328" s="54">
        <v>3525.489740580972</v>
      </c>
      <c r="R5328" s="55">
        <v>0.96632544571003443</v>
      </c>
      <c r="S5328" s="121">
        <v>3730.9441185516566</v>
      </c>
      <c r="T5328" s="54">
        <v>3493.1071877481877</v>
      </c>
      <c r="U5328" s="55">
        <v>0.95744949170024851</v>
      </c>
    </row>
    <row r="5329" spans="1:21" ht="13" x14ac:dyDescent="0.3">
      <c r="A5329" s="44" t="s">
        <v>1991</v>
      </c>
      <c r="B5329" s="44" t="s">
        <v>8366</v>
      </c>
      <c r="C5329" s="98" t="s">
        <v>987</v>
      </c>
      <c r="D5329" s="98" t="s">
        <v>13125</v>
      </c>
      <c r="E5329" s="98" t="s">
        <v>234</v>
      </c>
      <c r="F5329" s="122">
        <v>1.0225164988191364</v>
      </c>
      <c r="G5329" s="122">
        <v>1.0226398326391204</v>
      </c>
      <c r="H5329" s="99">
        <v>2333.75</v>
      </c>
      <c r="I5329" s="53">
        <v>2386.2978791191595</v>
      </c>
      <c r="J5329" s="54">
        <v>2255.1442732985529</v>
      </c>
      <c r="K5329" s="55">
        <v>0.96631784608400761</v>
      </c>
      <c r="L5329" s="121">
        <v>2386.5857094215471</v>
      </c>
      <c r="M5329" s="54">
        <v>2234.4303939708698</v>
      </c>
      <c r="N5329" s="120">
        <v>0.95744205419212414</v>
      </c>
      <c r="O5329" s="123">
        <v>2356.5408611191865</v>
      </c>
      <c r="P5329" s="53">
        <v>2409.6019106358235</v>
      </c>
      <c r="Q5329" s="54">
        <v>2277.1853979549064</v>
      </c>
      <c r="R5329" s="55">
        <v>0.96632544571003454</v>
      </c>
      <c r="S5329" s="121">
        <v>2409.8925518221736</v>
      </c>
      <c r="T5329" s="54">
        <v>2256.2688496494306</v>
      </c>
      <c r="U5329" s="55">
        <v>0.9574494917002484</v>
      </c>
    </row>
    <row r="5330" spans="1:21" ht="13" x14ac:dyDescent="0.3">
      <c r="A5330" s="44" t="s">
        <v>1990</v>
      </c>
      <c r="B5330" s="44" t="s">
        <v>8365</v>
      </c>
      <c r="C5330" s="98" t="s">
        <v>987</v>
      </c>
      <c r="D5330" s="98" t="s">
        <v>13125</v>
      </c>
      <c r="E5330" s="98" t="s">
        <v>234</v>
      </c>
      <c r="F5330" s="122">
        <v>1.0225164988191364</v>
      </c>
      <c r="G5330" s="122">
        <v>1.0226398326391204</v>
      </c>
      <c r="H5330" s="99">
        <v>3832.5833333333339</v>
      </c>
      <c r="I5330" s="53">
        <v>3918.8796914325758</v>
      </c>
      <c r="J5330" s="54">
        <v>3703.4936716041339</v>
      </c>
      <c r="K5330" s="55">
        <v>0.96631784608400773</v>
      </c>
      <c r="L5330" s="121">
        <v>3919.3523785754828</v>
      </c>
      <c r="M5330" s="54">
        <v>3669.4764595291658</v>
      </c>
      <c r="N5330" s="120">
        <v>0.95744205419212414</v>
      </c>
      <c r="O5330" s="123">
        <v>3861.065437243853</v>
      </c>
      <c r="P5330" s="53">
        <v>3948.0031126021627</v>
      </c>
      <c r="Q5330" s="54">
        <v>3731.0457795602756</v>
      </c>
      <c r="R5330" s="55">
        <v>0.96632544571003454</v>
      </c>
      <c r="S5330" s="121">
        <v>3948.4793125517463</v>
      </c>
      <c r="T5330" s="54">
        <v>3696.7751403105249</v>
      </c>
      <c r="U5330" s="55">
        <v>0.95744949170024851</v>
      </c>
    </row>
    <row r="5331" spans="1:21" ht="13" x14ac:dyDescent="0.3">
      <c r="A5331" s="44" t="s">
        <v>1989</v>
      </c>
      <c r="B5331" s="44" t="s">
        <v>8364</v>
      </c>
      <c r="C5331" s="98" t="s">
        <v>987</v>
      </c>
      <c r="D5331" s="98" t="s">
        <v>13125</v>
      </c>
      <c r="E5331" s="98" t="s">
        <v>234</v>
      </c>
      <c r="F5331" s="122">
        <v>1.0225164988191364</v>
      </c>
      <c r="G5331" s="122">
        <v>1.0226398326391204</v>
      </c>
      <c r="H5331" s="99">
        <v>10199.75</v>
      </c>
      <c r="I5331" s="53">
        <v>10429.412658830486</v>
      </c>
      <c r="J5331" s="54">
        <v>9856.2004505953573</v>
      </c>
      <c r="K5331" s="55">
        <v>0.96631784608400773</v>
      </c>
      <c r="L5331" s="121">
        <v>10430.670632960868</v>
      </c>
      <c r="M5331" s="54">
        <v>9765.6695922461186</v>
      </c>
      <c r="N5331" s="120">
        <v>0.95744205419212414</v>
      </c>
      <c r="O5331" s="123">
        <v>10290.591169713718</v>
      </c>
      <c r="P5331" s="53">
        <v>10522.299253634792</v>
      </c>
      <c r="Q5331" s="54">
        <v>9944.0600986933532</v>
      </c>
      <c r="R5331" s="55">
        <v>0.96632544571003443</v>
      </c>
      <c r="S5331" s="121">
        <v>10523.568431553647</v>
      </c>
      <c r="T5331" s="54">
        <v>9852.7212847374649</v>
      </c>
      <c r="U5331" s="55">
        <v>0.95744949170024851</v>
      </c>
    </row>
    <row r="5332" spans="1:21" ht="13" x14ac:dyDescent="0.3">
      <c r="A5332" s="44" t="s">
        <v>1988</v>
      </c>
      <c r="B5332" s="44" t="s">
        <v>8363</v>
      </c>
      <c r="C5332" s="98" t="s">
        <v>987</v>
      </c>
      <c r="D5332" s="98" t="s">
        <v>13125</v>
      </c>
      <c r="E5332" s="98" t="s">
        <v>234</v>
      </c>
      <c r="F5332" s="122">
        <v>1.0225164988191364</v>
      </c>
      <c r="G5332" s="122">
        <v>1.0226398326391204</v>
      </c>
      <c r="H5332" s="99">
        <v>2359.3333333333335</v>
      </c>
      <c r="I5332" s="53">
        <v>2412.4572595472828</v>
      </c>
      <c r="J5332" s="54">
        <v>2279.8659048608693</v>
      </c>
      <c r="K5332" s="55">
        <v>0.96631784608400784</v>
      </c>
      <c r="L5332" s="121">
        <v>2412.7482451398982</v>
      </c>
      <c r="M5332" s="54">
        <v>2258.9249531906185</v>
      </c>
      <c r="N5332" s="120">
        <v>0.95744205419212414</v>
      </c>
      <c r="O5332" s="123">
        <v>2378.9895622996628</v>
      </c>
      <c r="P5332" s="53">
        <v>2432.5560779699208</v>
      </c>
      <c r="Q5332" s="54">
        <v>2298.8781491287414</v>
      </c>
      <c r="R5332" s="55">
        <v>0.96632544571003443</v>
      </c>
      <c r="S5332" s="121">
        <v>2432.8494878403412</v>
      </c>
      <c r="T5332" s="54">
        <v>2277.7623471840084</v>
      </c>
      <c r="U5332" s="55">
        <v>0.95744949170024829</v>
      </c>
    </row>
    <row r="5333" spans="1:21" ht="13" x14ac:dyDescent="0.3">
      <c r="A5333" s="44" t="s">
        <v>1987</v>
      </c>
      <c r="B5333" s="44" t="s">
        <v>8362</v>
      </c>
      <c r="C5333" s="98" t="s">
        <v>987</v>
      </c>
      <c r="D5333" s="98" t="s">
        <v>13125</v>
      </c>
      <c r="E5333" s="98" t="s">
        <v>234</v>
      </c>
      <c r="F5333" s="122">
        <v>1.0225164988191364</v>
      </c>
      <c r="G5333" s="122">
        <v>1.0226398326391204</v>
      </c>
      <c r="H5333" s="99">
        <v>8527.0833333333339</v>
      </c>
      <c r="I5333" s="53">
        <v>8719.0833951390123</v>
      </c>
      <c r="J5333" s="54">
        <v>8239.8728000455085</v>
      </c>
      <c r="K5333" s="55">
        <v>0.96631784608400773</v>
      </c>
      <c r="L5333" s="121">
        <v>8720.1350728998332</v>
      </c>
      <c r="M5333" s="54">
        <v>8164.1881829340928</v>
      </c>
      <c r="N5333" s="120">
        <v>0.95744205419212414</v>
      </c>
      <c r="O5333" s="123">
        <v>8613.2540792202926</v>
      </c>
      <c r="P5333" s="53">
        <v>8807.1944045239779</v>
      </c>
      <c r="Q5333" s="54">
        <v>8323.2065871163213</v>
      </c>
      <c r="R5333" s="55">
        <v>0.96632544571003443</v>
      </c>
      <c r="S5333" s="121">
        <v>8808.256710052061</v>
      </c>
      <c r="T5333" s="54">
        <v>8246.7557400345595</v>
      </c>
      <c r="U5333" s="55">
        <v>0.95744949170024829</v>
      </c>
    </row>
    <row r="5334" spans="1:21" ht="13" x14ac:dyDescent="0.3">
      <c r="A5334" s="44" t="s">
        <v>1986</v>
      </c>
      <c r="B5334" s="44" t="s">
        <v>8361</v>
      </c>
      <c r="C5334" s="98" t="s">
        <v>987</v>
      </c>
      <c r="D5334" s="98" t="s">
        <v>13125</v>
      </c>
      <c r="E5334" s="98" t="s">
        <v>234</v>
      </c>
      <c r="F5334" s="122">
        <v>1.0225164988191364</v>
      </c>
      <c r="G5334" s="122">
        <v>1.0226398326391204</v>
      </c>
      <c r="H5334" s="99">
        <v>4216.5833333333339</v>
      </c>
      <c r="I5334" s="53">
        <v>4311.5260269791243</v>
      </c>
      <c r="J5334" s="54">
        <v>4074.5597245003928</v>
      </c>
      <c r="K5334" s="55">
        <v>0.96631784608400773</v>
      </c>
      <c r="L5334" s="121">
        <v>4312.0460743089052</v>
      </c>
      <c r="M5334" s="54">
        <v>4037.1342083389418</v>
      </c>
      <c r="N5334" s="120">
        <v>0.95744205419212425</v>
      </c>
      <c r="O5334" s="123">
        <v>4254.090281901872</v>
      </c>
      <c r="P5334" s="53">
        <v>4349.8775007108152</v>
      </c>
      <c r="Q5334" s="54">
        <v>4110.8356877495526</v>
      </c>
      <c r="R5334" s="55">
        <v>0.96632544571003443</v>
      </c>
      <c r="S5334" s="121">
        <v>4350.4021739158388</v>
      </c>
      <c r="T5334" s="54">
        <v>4073.0765780539136</v>
      </c>
      <c r="U5334" s="55">
        <v>0.9574494917002484</v>
      </c>
    </row>
    <row r="5335" spans="1:21" ht="13" x14ac:dyDescent="0.3">
      <c r="A5335" s="44" t="s">
        <v>1985</v>
      </c>
      <c r="B5335" s="44" t="s">
        <v>8360</v>
      </c>
      <c r="C5335" s="98" t="s">
        <v>987</v>
      </c>
      <c r="D5335" s="98" t="s">
        <v>13125</v>
      </c>
      <c r="E5335" s="98" t="s">
        <v>234</v>
      </c>
      <c r="F5335" s="122">
        <v>1.0225164988191364</v>
      </c>
      <c r="G5335" s="122">
        <v>1.0226398326391204</v>
      </c>
      <c r="H5335" s="99">
        <v>8408.4166666666679</v>
      </c>
      <c r="I5335" s="53">
        <v>8597.7447706124749</v>
      </c>
      <c r="J5335" s="54">
        <v>8125.2030823102059</v>
      </c>
      <c r="K5335" s="55">
        <v>0.96631784608400761</v>
      </c>
      <c r="L5335" s="121">
        <v>8598.7818127599912</v>
      </c>
      <c r="M5335" s="54">
        <v>8050.5717258366276</v>
      </c>
      <c r="N5335" s="120">
        <v>0.95744205419212414</v>
      </c>
      <c r="O5335" s="123">
        <v>8484.5697209684658</v>
      </c>
      <c r="P5335" s="53">
        <v>8675.6125250715322</v>
      </c>
      <c r="Q5335" s="54">
        <v>8198.8556172727149</v>
      </c>
      <c r="R5335" s="55">
        <v>0.96632544571003443</v>
      </c>
      <c r="S5335" s="121">
        <v>8676.65895946614</v>
      </c>
      <c r="T5335" s="54">
        <v>8123.5469666365761</v>
      </c>
      <c r="U5335" s="55">
        <v>0.9574494917002484</v>
      </c>
    </row>
    <row r="5336" spans="1:21" ht="13" x14ac:dyDescent="0.3">
      <c r="A5336" s="44" t="s">
        <v>1984</v>
      </c>
      <c r="B5336" s="44" t="s">
        <v>8359</v>
      </c>
      <c r="C5336" s="98" t="s">
        <v>987</v>
      </c>
      <c r="D5336" s="98" t="s">
        <v>13125</v>
      </c>
      <c r="E5336" s="98" t="s">
        <v>234</v>
      </c>
      <c r="F5336" s="122">
        <v>1.0225164988191364</v>
      </c>
      <c r="G5336" s="122">
        <v>1.0226398326391204</v>
      </c>
      <c r="H5336" s="99">
        <v>4741.9166666666661</v>
      </c>
      <c r="I5336" s="53">
        <v>4848.6880276921092</v>
      </c>
      <c r="J5336" s="54">
        <v>4582.1986996431906</v>
      </c>
      <c r="K5336" s="55">
        <v>0.96631784608400773</v>
      </c>
      <c r="L5336" s="121">
        <v>4849.2728663886546</v>
      </c>
      <c r="M5336" s="54">
        <v>4540.1104341412029</v>
      </c>
      <c r="N5336" s="120">
        <v>0.95744205419212414</v>
      </c>
      <c r="O5336" s="123">
        <v>4783.1006889329365</v>
      </c>
      <c r="P5336" s="53">
        <v>4890.7993699471053</v>
      </c>
      <c r="Q5336" s="54">
        <v>4622.0319051090928</v>
      </c>
      <c r="R5336" s="55">
        <v>0.96632544571003443</v>
      </c>
      <c r="S5336" s="121">
        <v>4891.3892880264393</v>
      </c>
      <c r="T5336" s="54">
        <v>4579.5773233699474</v>
      </c>
      <c r="U5336" s="55">
        <v>0.95744949170024829</v>
      </c>
    </row>
    <row r="5337" spans="1:21" ht="13" x14ac:dyDescent="0.3">
      <c r="A5337" s="44" t="s">
        <v>1983</v>
      </c>
      <c r="B5337" s="44" t="s">
        <v>8358</v>
      </c>
      <c r="C5337" s="98" t="s">
        <v>987</v>
      </c>
      <c r="D5337" s="98" t="s">
        <v>13125</v>
      </c>
      <c r="E5337" s="98" t="s">
        <v>234</v>
      </c>
      <c r="F5337" s="122">
        <v>1.0225164988191364</v>
      </c>
      <c r="G5337" s="122">
        <v>1.0226398326391204</v>
      </c>
      <c r="H5337" s="99">
        <v>8800.6666666666661</v>
      </c>
      <c r="I5337" s="53">
        <v>8998.8268672742797</v>
      </c>
      <c r="J5337" s="54">
        <v>8504.2412574366572</v>
      </c>
      <c r="K5337" s="55">
        <v>0.96631784608400773</v>
      </c>
      <c r="L5337" s="121">
        <v>8999.9122871126856</v>
      </c>
      <c r="M5337" s="54">
        <v>8426.1283715934878</v>
      </c>
      <c r="N5337" s="120">
        <v>0.95744205419212425</v>
      </c>
      <c r="O5337" s="123">
        <v>8873.3697109709756</v>
      </c>
      <c r="P5337" s="53">
        <v>9073.1669295898137</v>
      </c>
      <c r="Q5337" s="54">
        <v>8574.5629409039466</v>
      </c>
      <c r="R5337" s="55">
        <v>0.96632544571003431</v>
      </c>
      <c r="S5337" s="121">
        <v>9074.2613161723984</v>
      </c>
      <c r="T5337" s="54">
        <v>8495.8033194375403</v>
      </c>
      <c r="U5337" s="55">
        <v>0.9574494917002484</v>
      </c>
    </row>
    <row r="5338" spans="1:21" ht="13" x14ac:dyDescent="0.3">
      <c r="A5338" s="44" t="s">
        <v>1982</v>
      </c>
      <c r="B5338" s="44" t="s">
        <v>8357</v>
      </c>
      <c r="C5338" s="98" t="s">
        <v>987</v>
      </c>
      <c r="D5338" s="98" t="s">
        <v>13125</v>
      </c>
      <c r="E5338" s="98" t="s">
        <v>234</v>
      </c>
      <c r="F5338" s="122">
        <v>1.0225164988191364</v>
      </c>
      <c r="G5338" s="122">
        <v>1.0226398326391204</v>
      </c>
      <c r="H5338" s="99">
        <v>8271.9166666666679</v>
      </c>
      <c r="I5338" s="53">
        <v>8458.1712685236635</v>
      </c>
      <c r="J5338" s="54">
        <v>7993.3006963197404</v>
      </c>
      <c r="K5338" s="55">
        <v>0.96631784608400784</v>
      </c>
      <c r="L5338" s="121">
        <v>8459.1914756047518</v>
      </c>
      <c r="M5338" s="54">
        <v>7919.8808854394028</v>
      </c>
      <c r="N5338" s="120">
        <v>0.95744205419212414</v>
      </c>
      <c r="O5338" s="123">
        <v>8337.5534953971619</v>
      </c>
      <c r="P5338" s="53">
        <v>8525.2860088307589</v>
      </c>
      <c r="Q5338" s="54">
        <v>8056.7900975709181</v>
      </c>
      <c r="R5338" s="55">
        <v>0.96632544571003443</v>
      </c>
      <c r="S5338" s="121">
        <v>8526.3143111526661</v>
      </c>
      <c r="T5338" s="54">
        <v>7982.7863561916411</v>
      </c>
      <c r="U5338" s="55">
        <v>0.95744949170024829</v>
      </c>
    </row>
    <row r="5339" spans="1:21" ht="13" x14ac:dyDescent="0.3">
      <c r="A5339" s="44" t="s">
        <v>1981</v>
      </c>
      <c r="B5339" s="44" t="s">
        <v>8356</v>
      </c>
      <c r="C5339" s="98" t="s">
        <v>987</v>
      </c>
      <c r="D5339" s="98" t="s">
        <v>13125</v>
      </c>
      <c r="E5339" s="98" t="s">
        <v>234</v>
      </c>
      <c r="F5339" s="122">
        <v>1.0225164988191364</v>
      </c>
      <c r="G5339" s="122">
        <v>1.0226398326391204</v>
      </c>
      <c r="H5339" s="99">
        <v>2675.4166666666661</v>
      </c>
      <c r="I5339" s="53">
        <v>2735.657682882364</v>
      </c>
      <c r="J5339" s="54">
        <v>2585.3028707105886</v>
      </c>
      <c r="K5339" s="55">
        <v>0.96631784608400784</v>
      </c>
      <c r="L5339" s="121">
        <v>2735.9876522399127</v>
      </c>
      <c r="M5339" s="54">
        <v>2561.5564291531782</v>
      </c>
      <c r="N5339" s="120">
        <v>0.95744205419212414</v>
      </c>
      <c r="O5339" s="123">
        <v>2699.4155880261746</v>
      </c>
      <c r="P5339" s="53">
        <v>2760.1969759263243</v>
      </c>
      <c r="Q5339" s="54">
        <v>2608.5139712560081</v>
      </c>
      <c r="R5339" s="55">
        <v>0.96632544571003454</v>
      </c>
      <c r="S5339" s="121">
        <v>2760.5299051625202</v>
      </c>
      <c r="T5339" s="54">
        <v>2584.5540826433885</v>
      </c>
      <c r="U5339" s="55">
        <v>0.95744949170024851</v>
      </c>
    </row>
    <row r="5340" spans="1:21" ht="13" x14ac:dyDescent="0.3">
      <c r="A5340" s="44" t="s">
        <v>1980</v>
      </c>
      <c r="B5340" s="44" t="s">
        <v>8355</v>
      </c>
      <c r="C5340" s="98" t="s">
        <v>987</v>
      </c>
      <c r="D5340" s="98" t="s">
        <v>13125</v>
      </c>
      <c r="E5340" s="98" t="s">
        <v>234</v>
      </c>
      <c r="F5340" s="122">
        <v>1.0225164988191364</v>
      </c>
      <c r="G5340" s="122">
        <v>1.0226398326391204</v>
      </c>
      <c r="H5340" s="99">
        <v>9365</v>
      </c>
      <c r="I5340" s="53">
        <v>9575.8670114412125</v>
      </c>
      <c r="J5340" s="54">
        <v>9049.5666285767329</v>
      </c>
      <c r="K5340" s="55">
        <v>0.96631784608400784</v>
      </c>
      <c r="L5340" s="121">
        <v>9577.0220326653616</v>
      </c>
      <c r="M5340" s="54">
        <v>8966.4448375092416</v>
      </c>
      <c r="N5340" s="120">
        <v>0.95744205419212403</v>
      </c>
      <c r="O5340" s="123">
        <v>9440.7392652648123</v>
      </c>
      <c r="P5340" s="53">
        <v>9653.311659782923</v>
      </c>
      <c r="Q5340" s="54">
        <v>9122.8265783392435</v>
      </c>
      <c r="R5340" s="55">
        <v>0.96632544571003454</v>
      </c>
      <c r="S5340" s="121">
        <v>9654.4760222199802</v>
      </c>
      <c r="T5340" s="54">
        <v>9039.0310108023714</v>
      </c>
      <c r="U5340" s="55">
        <v>0.9574494917002484</v>
      </c>
    </row>
    <row r="5341" spans="1:21" ht="13" x14ac:dyDescent="0.3">
      <c r="A5341" s="44" t="s">
        <v>1979</v>
      </c>
      <c r="B5341" s="44" t="s">
        <v>8354</v>
      </c>
      <c r="C5341" s="98" t="s">
        <v>987</v>
      </c>
      <c r="D5341" s="98" t="s">
        <v>13125</v>
      </c>
      <c r="E5341" s="98" t="s">
        <v>234</v>
      </c>
      <c r="F5341" s="122">
        <v>1.0225164988191364</v>
      </c>
      <c r="G5341" s="122">
        <v>1.0226398326391204</v>
      </c>
      <c r="H5341" s="99">
        <v>4147</v>
      </c>
      <c r="I5341" s="53">
        <v>4240.375920602959</v>
      </c>
      <c r="J5341" s="54">
        <v>4007.3201077103804</v>
      </c>
      <c r="K5341" s="55">
        <v>0.96631784608400784</v>
      </c>
      <c r="L5341" s="121">
        <v>4240.8873859544319</v>
      </c>
      <c r="M5341" s="54">
        <v>3970.5121987347384</v>
      </c>
      <c r="N5341" s="120">
        <v>0.95744205419212403</v>
      </c>
      <c r="O5341" s="123">
        <v>4186.5174663292191</v>
      </c>
      <c r="P5341" s="53">
        <v>4280.7831819161147</v>
      </c>
      <c r="Q5341" s="54">
        <v>4045.5383566234268</v>
      </c>
      <c r="R5341" s="55">
        <v>0.96632544571003443</v>
      </c>
      <c r="S5341" s="121">
        <v>4281.2995211076668</v>
      </c>
      <c r="T5341" s="54">
        <v>4008.3790201311226</v>
      </c>
      <c r="U5341" s="55">
        <v>0.9574494917002484</v>
      </c>
    </row>
    <row r="5342" spans="1:21" ht="13" x14ac:dyDescent="0.3">
      <c r="A5342" s="44" t="s">
        <v>1978</v>
      </c>
      <c r="B5342" s="44" t="s">
        <v>8353</v>
      </c>
      <c r="C5342" s="98" t="s">
        <v>987</v>
      </c>
      <c r="D5342" s="98" t="s">
        <v>13125</v>
      </c>
      <c r="E5342" s="98" t="s">
        <v>234</v>
      </c>
      <c r="F5342" s="122">
        <v>1.0225164988191364</v>
      </c>
      <c r="G5342" s="122">
        <v>1.0226398326391204</v>
      </c>
      <c r="H5342" s="99">
        <v>3564.5833333333335</v>
      </c>
      <c r="I5342" s="53">
        <v>3644.845269749047</v>
      </c>
      <c r="J5342" s="54">
        <v>3444.5204888536196</v>
      </c>
      <c r="K5342" s="55">
        <v>0.96631784608400784</v>
      </c>
      <c r="L5342" s="121">
        <v>3645.284903428198</v>
      </c>
      <c r="M5342" s="54">
        <v>3412.8819890056761</v>
      </c>
      <c r="N5342" s="120">
        <v>0.95744205419212414</v>
      </c>
      <c r="O5342" s="123">
        <v>3599.3526061912362</v>
      </c>
      <c r="P5342" s="53">
        <v>3680.3974248981967</v>
      </c>
      <c r="Q5342" s="54">
        <v>3478.1460114453203</v>
      </c>
      <c r="R5342" s="55">
        <v>0.96632544571003443</v>
      </c>
      <c r="S5342" s="121">
        <v>3680.8413468045874</v>
      </c>
      <c r="T5342" s="54">
        <v>3446.1983232477633</v>
      </c>
      <c r="U5342" s="55">
        <v>0.9574494917002484</v>
      </c>
    </row>
    <row r="5343" spans="1:21" ht="13" x14ac:dyDescent="0.3">
      <c r="A5343" s="44" t="s">
        <v>1977</v>
      </c>
      <c r="B5343" s="44" t="s">
        <v>8352</v>
      </c>
      <c r="C5343" s="98" t="s">
        <v>987</v>
      </c>
      <c r="D5343" s="98" t="s">
        <v>13125</v>
      </c>
      <c r="E5343" s="98" t="s">
        <v>234</v>
      </c>
      <c r="F5343" s="122">
        <v>1.0225164988191364</v>
      </c>
      <c r="G5343" s="122">
        <v>1.0226398326391204</v>
      </c>
      <c r="H5343" s="99">
        <v>1707.8333333333335</v>
      </c>
      <c r="I5343" s="53">
        <v>1746.2877605666154</v>
      </c>
      <c r="J5343" s="54">
        <v>1650.3098281371381</v>
      </c>
      <c r="K5343" s="55">
        <v>0.96631784608400773</v>
      </c>
      <c r="L5343" s="121">
        <v>1746.4983941755113</v>
      </c>
      <c r="M5343" s="54">
        <v>1635.1514548844495</v>
      </c>
      <c r="N5343" s="120">
        <v>0.95744205419212414</v>
      </c>
      <c r="O5343" s="123">
        <v>1724.4349631919872</v>
      </c>
      <c r="P5343" s="53">
        <v>1763.2632010043772</v>
      </c>
      <c r="Q5343" s="54">
        <v>1666.3653844044638</v>
      </c>
      <c r="R5343" s="55">
        <v>0.96632544571003443</v>
      </c>
      <c r="S5343" s="121">
        <v>1763.4758821557016</v>
      </c>
      <c r="T5343" s="54">
        <v>1651.0593789783047</v>
      </c>
      <c r="U5343" s="55">
        <v>0.9574494917002484</v>
      </c>
    </row>
    <row r="5344" spans="1:21" ht="13" x14ac:dyDescent="0.3">
      <c r="A5344" s="44" t="s">
        <v>1976</v>
      </c>
      <c r="B5344" s="44" t="s">
        <v>8351</v>
      </c>
      <c r="C5344" s="98" t="s">
        <v>987</v>
      </c>
      <c r="D5344" s="98" t="s">
        <v>13125</v>
      </c>
      <c r="E5344" s="98" t="s">
        <v>234</v>
      </c>
      <c r="F5344" s="122">
        <v>1.0225164988191364</v>
      </c>
      <c r="G5344" s="122">
        <v>1.0226398326391204</v>
      </c>
      <c r="H5344" s="99">
        <v>8277.75</v>
      </c>
      <c r="I5344" s="53">
        <v>8464.1359481001073</v>
      </c>
      <c r="J5344" s="54">
        <v>7998.9375504218951</v>
      </c>
      <c r="K5344" s="55">
        <v>0.96631784608400773</v>
      </c>
      <c r="L5344" s="121">
        <v>8465.1568746284793</v>
      </c>
      <c r="M5344" s="54">
        <v>7925.4659640888558</v>
      </c>
      <c r="N5344" s="120">
        <v>0.95744205419212414</v>
      </c>
      <c r="O5344" s="123">
        <v>8354.5080179228371</v>
      </c>
      <c r="P5344" s="53">
        <v>8542.6222878428616</v>
      </c>
      <c r="Q5344" s="54">
        <v>8073.1736841073416</v>
      </c>
      <c r="R5344" s="55">
        <v>0.96632544571003443</v>
      </c>
      <c r="S5344" s="121">
        <v>8543.6526812308002</v>
      </c>
      <c r="T5344" s="54">
        <v>7999.0194551658706</v>
      </c>
      <c r="U5344" s="55">
        <v>0.9574494917002484</v>
      </c>
    </row>
    <row r="5345" spans="1:21" ht="13" x14ac:dyDescent="0.3">
      <c r="A5345" s="44" t="s">
        <v>1975</v>
      </c>
      <c r="B5345" s="44" t="s">
        <v>8350</v>
      </c>
      <c r="C5345" s="98" t="s">
        <v>987</v>
      </c>
      <c r="D5345" s="98" t="s">
        <v>13125</v>
      </c>
      <c r="E5345" s="98" t="s">
        <v>234</v>
      </c>
      <c r="F5345" s="122">
        <v>1.0225164988191364</v>
      </c>
      <c r="G5345" s="122">
        <v>1.0226398326391204</v>
      </c>
      <c r="H5345" s="99">
        <v>5503.9999999999991</v>
      </c>
      <c r="I5345" s="53">
        <v>5627.9308095005263</v>
      </c>
      <c r="J5345" s="54">
        <v>5318.6134248463777</v>
      </c>
      <c r="K5345" s="55">
        <v>0.96631784608400773</v>
      </c>
      <c r="L5345" s="121">
        <v>5628.6096388457181</v>
      </c>
      <c r="M5345" s="54">
        <v>5269.7610662734505</v>
      </c>
      <c r="N5345" s="120">
        <v>0.95744205419212414</v>
      </c>
      <c r="O5345" s="123">
        <v>5550.5587056450513</v>
      </c>
      <c r="P5345" s="53">
        <v>5675.5378541862556</v>
      </c>
      <c r="Q5345" s="54">
        <v>5363.646115172166</v>
      </c>
      <c r="R5345" s="55">
        <v>0.96632544571003443</v>
      </c>
      <c r="S5345" s="121">
        <v>5676.2224257944681</v>
      </c>
      <c r="T5345" s="54">
        <v>5314.3796113722428</v>
      </c>
      <c r="U5345" s="55">
        <v>0.9574494917002484</v>
      </c>
    </row>
    <row r="5346" spans="1:21" ht="13" x14ac:dyDescent="0.3">
      <c r="A5346" s="44" t="s">
        <v>1974</v>
      </c>
      <c r="B5346" s="44" t="s">
        <v>8349</v>
      </c>
      <c r="C5346" s="98" t="s">
        <v>987</v>
      </c>
      <c r="D5346" s="98" t="s">
        <v>13125</v>
      </c>
      <c r="E5346" s="98" t="s">
        <v>234</v>
      </c>
      <c r="F5346" s="122">
        <v>1.0225164988191364</v>
      </c>
      <c r="G5346" s="122">
        <v>1.0226398326391204</v>
      </c>
      <c r="H5346" s="99">
        <v>8079.166666666667</v>
      </c>
      <c r="I5346" s="53">
        <v>8261.0812133762738</v>
      </c>
      <c r="J5346" s="54">
        <v>7807.0429314870462</v>
      </c>
      <c r="K5346" s="55">
        <v>0.96631784608400773</v>
      </c>
      <c r="L5346" s="121">
        <v>8262.0776478635598</v>
      </c>
      <c r="M5346" s="54">
        <v>7735.3339294938696</v>
      </c>
      <c r="N5346" s="120">
        <v>0.95744205419212414</v>
      </c>
      <c r="O5346" s="123">
        <v>8147.3110942434123</v>
      </c>
      <c r="P5346" s="53">
        <v>8330.7600148760812</v>
      </c>
      <c r="Q5346" s="54">
        <v>7872.9540244830741</v>
      </c>
      <c r="R5346" s="55">
        <v>0.96632544571003454</v>
      </c>
      <c r="S5346" s="121">
        <v>8331.7648538759313</v>
      </c>
      <c r="T5346" s="54">
        <v>7800.638865907149</v>
      </c>
      <c r="U5346" s="55">
        <v>0.95744949170024829</v>
      </c>
    </row>
    <row r="5347" spans="1:21" ht="13" x14ac:dyDescent="0.3">
      <c r="A5347" s="44" t="s">
        <v>1973</v>
      </c>
      <c r="B5347" s="44" t="s">
        <v>8348</v>
      </c>
      <c r="C5347" s="98" t="s">
        <v>987</v>
      </c>
      <c r="D5347" s="98" t="s">
        <v>13125</v>
      </c>
      <c r="E5347" s="98" t="s">
        <v>234</v>
      </c>
      <c r="F5347" s="122">
        <v>1.0225164988191364</v>
      </c>
      <c r="G5347" s="122">
        <v>1.0226398326391204</v>
      </c>
      <c r="H5347" s="99">
        <v>8424.8333333333339</v>
      </c>
      <c r="I5347" s="53">
        <v>8614.5310831347542</v>
      </c>
      <c r="J5347" s="54">
        <v>8141.0668002834173</v>
      </c>
      <c r="K5347" s="55">
        <v>0.96631784608400761</v>
      </c>
      <c r="L5347" s="121">
        <v>8615.5701500124833</v>
      </c>
      <c r="M5347" s="54">
        <v>8066.2897328929475</v>
      </c>
      <c r="N5347" s="120">
        <v>0.95744205419212414</v>
      </c>
      <c r="O5347" s="123">
        <v>8490.5196296439099</v>
      </c>
      <c r="P5347" s="53">
        <v>8681.6964048586415</v>
      </c>
      <c r="Q5347" s="54">
        <v>8204.6051654254479</v>
      </c>
      <c r="R5347" s="55">
        <v>0.96632544571003443</v>
      </c>
      <c r="S5347" s="121">
        <v>8682.7435730782145</v>
      </c>
      <c r="T5347" s="54">
        <v>8129.2437036735428</v>
      </c>
      <c r="U5347" s="55">
        <v>0.9574494917002484</v>
      </c>
    </row>
    <row r="5348" spans="1:21" ht="13" x14ac:dyDescent="0.3">
      <c r="A5348" s="44" t="s">
        <v>1972</v>
      </c>
      <c r="B5348" s="44" t="s">
        <v>8347</v>
      </c>
      <c r="C5348" s="98" t="s">
        <v>987</v>
      </c>
      <c r="D5348" s="98" t="s">
        <v>13125</v>
      </c>
      <c r="E5348" s="98" t="s">
        <v>234</v>
      </c>
      <c r="F5348" s="122">
        <v>1.0225164988191364</v>
      </c>
      <c r="G5348" s="122">
        <v>1.0226398326391204</v>
      </c>
      <c r="H5348" s="99">
        <v>8786.9166666666679</v>
      </c>
      <c r="I5348" s="53">
        <v>8984.7672654155176</v>
      </c>
      <c r="J5348" s="54">
        <v>8490.9543870530033</v>
      </c>
      <c r="K5348" s="55">
        <v>0.96631784608400773</v>
      </c>
      <c r="L5348" s="121">
        <v>8985.8509894138988</v>
      </c>
      <c r="M5348" s="54">
        <v>8412.9635433483472</v>
      </c>
      <c r="N5348" s="120">
        <v>0.95744205419212425</v>
      </c>
      <c r="O5348" s="123">
        <v>8867.1794203030331</v>
      </c>
      <c r="P5348" s="53">
        <v>9066.8372552493565</v>
      </c>
      <c r="Q5348" s="54">
        <v>8568.5811055151735</v>
      </c>
      <c r="R5348" s="55">
        <v>0.96632544571003443</v>
      </c>
      <c r="S5348" s="121">
        <v>9067.9308783597462</v>
      </c>
      <c r="T5348" s="54">
        <v>8489.8764287840422</v>
      </c>
      <c r="U5348" s="55">
        <v>0.9574494917002484</v>
      </c>
    </row>
    <row r="5349" spans="1:21" ht="13" x14ac:dyDescent="0.3">
      <c r="A5349" s="44" t="s">
        <v>1971</v>
      </c>
      <c r="B5349" s="44" t="s">
        <v>8346</v>
      </c>
      <c r="C5349" s="98" t="s">
        <v>987</v>
      </c>
      <c r="D5349" s="98" t="s">
        <v>13125</v>
      </c>
      <c r="E5349" s="98" t="s">
        <v>234</v>
      </c>
      <c r="F5349" s="122">
        <v>1.0225164988191364</v>
      </c>
      <c r="G5349" s="122">
        <v>1.0226398326391204</v>
      </c>
      <c r="H5349" s="99">
        <v>7717.25</v>
      </c>
      <c r="I5349" s="53">
        <v>7891.0154505119808</v>
      </c>
      <c r="J5349" s="54">
        <v>7457.3163976918086</v>
      </c>
      <c r="K5349" s="55">
        <v>0.96631784608400773</v>
      </c>
      <c r="L5349" s="121">
        <v>7891.9672484342518</v>
      </c>
      <c r="M5349" s="54">
        <v>7388.8196927141698</v>
      </c>
      <c r="N5349" s="120">
        <v>0.95744205419212414</v>
      </c>
      <c r="O5349" s="123">
        <v>7784.8868355483692</v>
      </c>
      <c r="P5349" s="53">
        <v>7960.1752307881043</v>
      </c>
      <c r="Q5349" s="54">
        <v>7522.7342411634572</v>
      </c>
      <c r="R5349" s="55">
        <v>0.96632544571003443</v>
      </c>
      <c r="S5349" s="121">
        <v>7961.135370619676</v>
      </c>
      <c r="T5349" s="54">
        <v>7453.6359436397415</v>
      </c>
      <c r="U5349" s="55">
        <v>0.9574494917002484</v>
      </c>
    </row>
    <row r="5350" spans="1:21" ht="13" x14ac:dyDescent="0.3">
      <c r="A5350" s="44" t="s">
        <v>1970</v>
      </c>
      <c r="B5350" s="44" t="s">
        <v>8345</v>
      </c>
      <c r="C5350" s="98" t="s">
        <v>987</v>
      </c>
      <c r="D5350" s="98" t="s">
        <v>13125</v>
      </c>
      <c r="E5350" s="98" t="s">
        <v>234</v>
      </c>
      <c r="F5350" s="122">
        <v>1.0225164988191364</v>
      </c>
      <c r="G5350" s="122">
        <v>1.0226398326391204</v>
      </c>
      <c r="H5350" s="99">
        <v>57276.833333333336</v>
      </c>
      <c r="I5350" s="53">
        <v>58566.507083447206</v>
      </c>
      <c r="J5350" s="54">
        <v>55347.626217179364</v>
      </c>
      <c r="K5350" s="55">
        <v>0.96631784608400773</v>
      </c>
      <c r="L5350" s="121">
        <v>58573.571254098795</v>
      </c>
      <c r="M5350" s="54">
        <v>54839.248964286598</v>
      </c>
      <c r="N5350" s="120">
        <v>0.95744205419212414</v>
      </c>
      <c r="O5350" s="123">
        <v>57937.798659238222</v>
      </c>
      <c r="P5350" s="53">
        <v>59242.355034332322</v>
      </c>
      <c r="Q5350" s="54">
        <v>55986.76911284661</v>
      </c>
      <c r="R5350" s="55">
        <v>0.96632544571003443</v>
      </c>
      <c r="S5350" s="121">
        <v>59249.500724362428</v>
      </c>
      <c r="T5350" s="54">
        <v>55472.51587651897</v>
      </c>
      <c r="U5350" s="55">
        <v>0.9574494917002484</v>
      </c>
    </row>
    <row r="5351" spans="1:21" ht="13" x14ac:dyDescent="0.3">
      <c r="A5351" s="44" t="s">
        <v>1969</v>
      </c>
      <c r="B5351" s="44" t="s">
        <v>8344</v>
      </c>
      <c r="C5351" s="98" t="s">
        <v>987</v>
      </c>
      <c r="D5351" s="98" t="s">
        <v>13125</v>
      </c>
      <c r="E5351" s="98" t="s">
        <v>234</v>
      </c>
      <c r="F5351" s="122">
        <v>1.0225164988191364</v>
      </c>
      <c r="G5351" s="122">
        <v>1.0226398326391204</v>
      </c>
      <c r="H5351" s="99">
        <v>9625.0833333333358</v>
      </c>
      <c r="I5351" s="53">
        <v>9841.8065108424253</v>
      </c>
      <c r="J5351" s="54">
        <v>9300.8897950457504</v>
      </c>
      <c r="K5351" s="55">
        <v>0.96631784608400773</v>
      </c>
      <c r="L5351" s="121">
        <v>9842.9936091375894</v>
      </c>
      <c r="M5351" s="54">
        <v>9215.4595584370472</v>
      </c>
      <c r="N5351" s="120">
        <v>0.95744205419212425</v>
      </c>
      <c r="O5351" s="123">
        <v>9732.0947748928957</v>
      </c>
      <c r="P5351" s="53">
        <v>9951.2274753994952</v>
      </c>
      <c r="Q5351" s="54">
        <v>9404.3708210406749</v>
      </c>
      <c r="R5351" s="55">
        <v>0.96632544571003443</v>
      </c>
      <c r="S5351" s="121">
        <v>9952.4277718245285</v>
      </c>
      <c r="T5351" s="54">
        <v>9317.9891953998467</v>
      </c>
      <c r="U5351" s="55">
        <v>0.9574494917002484</v>
      </c>
    </row>
    <row r="5352" spans="1:21" ht="13" x14ac:dyDescent="0.3">
      <c r="A5352" s="44" t="s">
        <v>1968</v>
      </c>
      <c r="B5352" s="44" t="s">
        <v>8343</v>
      </c>
      <c r="C5352" s="98" t="s">
        <v>987</v>
      </c>
      <c r="D5352" s="98" t="s">
        <v>13125</v>
      </c>
      <c r="E5352" s="98" t="s">
        <v>234</v>
      </c>
      <c r="F5352" s="122">
        <v>1.0225164988191364</v>
      </c>
      <c r="G5352" s="122">
        <v>1.0226398326391204</v>
      </c>
      <c r="H5352" s="99">
        <v>3341.6666666666661</v>
      </c>
      <c r="I5352" s="53">
        <v>3416.9093002206137</v>
      </c>
      <c r="J5352" s="54">
        <v>3229.1121356640588</v>
      </c>
      <c r="K5352" s="55">
        <v>0.96631784608400784</v>
      </c>
      <c r="L5352" s="121">
        <v>3417.3214407357268</v>
      </c>
      <c r="M5352" s="54">
        <v>3199.452197758681</v>
      </c>
      <c r="N5352" s="120">
        <v>0.95744205419212414</v>
      </c>
      <c r="O5352" s="123">
        <v>3373.3963341098433</v>
      </c>
      <c r="P5352" s="53">
        <v>3449.353408683307</v>
      </c>
      <c r="Q5352" s="54">
        <v>3259.798716115291</v>
      </c>
      <c r="R5352" s="55">
        <v>0.96632544571003454</v>
      </c>
      <c r="S5352" s="121">
        <v>3449.7694625395125</v>
      </c>
      <c r="T5352" s="54">
        <v>3229.8566053969507</v>
      </c>
      <c r="U5352" s="55">
        <v>0.9574494917002484</v>
      </c>
    </row>
    <row r="5353" spans="1:21" ht="13" x14ac:dyDescent="0.3">
      <c r="A5353" s="44" t="s">
        <v>1967</v>
      </c>
      <c r="B5353" s="44" t="s">
        <v>8342</v>
      </c>
      <c r="C5353" s="98" t="s">
        <v>987</v>
      </c>
      <c r="D5353" s="98" t="s">
        <v>13125</v>
      </c>
      <c r="E5353" s="98" t="s">
        <v>234</v>
      </c>
      <c r="F5353" s="122">
        <v>1.0225164988191364</v>
      </c>
      <c r="G5353" s="122">
        <v>1.0226398326391204</v>
      </c>
      <c r="H5353" s="99">
        <v>5751.25</v>
      </c>
      <c r="I5353" s="53">
        <v>5880.7480138335586</v>
      </c>
      <c r="J5353" s="54">
        <v>5557.5355122906494</v>
      </c>
      <c r="K5353" s="55">
        <v>0.96631784608400773</v>
      </c>
      <c r="L5353" s="121">
        <v>5881.4573374657411</v>
      </c>
      <c r="M5353" s="54">
        <v>5506.4886141724537</v>
      </c>
      <c r="N5353" s="120">
        <v>0.95744205419212414</v>
      </c>
      <c r="O5353" s="123">
        <v>5800.6102654810693</v>
      </c>
      <c r="P5353" s="53">
        <v>5931.219699674044</v>
      </c>
      <c r="Q5353" s="54">
        <v>5605.2773001811956</v>
      </c>
      <c r="R5353" s="55">
        <v>0.96632544571003443</v>
      </c>
      <c r="S5353" s="121">
        <v>5931.9351110963244</v>
      </c>
      <c r="T5353" s="54">
        <v>5553.7913502360925</v>
      </c>
      <c r="U5353" s="55">
        <v>0.9574494917002484</v>
      </c>
    </row>
    <row r="5354" spans="1:21" ht="13" x14ac:dyDescent="0.3">
      <c r="A5354" s="44" t="s">
        <v>1966</v>
      </c>
      <c r="B5354" s="44" t="s">
        <v>8341</v>
      </c>
      <c r="C5354" s="98" t="s">
        <v>987</v>
      </c>
      <c r="D5354" s="98" t="s">
        <v>13125</v>
      </c>
      <c r="E5354" s="98" t="s">
        <v>234</v>
      </c>
      <c r="F5354" s="122">
        <v>1.0225164988191364</v>
      </c>
      <c r="G5354" s="122">
        <v>1.0226398326391204</v>
      </c>
      <c r="H5354" s="99">
        <v>8762.6666666666661</v>
      </c>
      <c r="I5354" s="53">
        <v>8959.9712403191515</v>
      </c>
      <c r="J5354" s="54">
        <v>8467.5211792854643</v>
      </c>
      <c r="K5354" s="55">
        <v>0.96631784608400773</v>
      </c>
      <c r="L5354" s="121">
        <v>8961.0519734723985</v>
      </c>
      <c r="M5354" s="54">
        <v>8389.7455735341864</v>
      </c>
      <c r="N5354" s="120">
        <v>0.95744205419212425</v>
      </c>
      <c r="O5354" s="123">
        <v>8843.0793961585823</v>
      </c>
      <c r="P5354" s="53">
        <v>9042.1945829397173</v>
      </c>
      <c r="Q5354" s="54">
        <v>8545.2926389421646</v>
      </c>
      <c r="R5354" s="55">
        <v>0.96632544571003443</v>
      </c>
      <c r="S5354" s="121">
        <v>9043.2852337020668</v>
      </c>
      <c r="T5354" s="54">
        <v>8466.8018729169744</v>
      </c>
      <c r="U5354" s="55">
        <v>0.9574494917002484</v>
      </c>
    </row>
    <row r="5355" spans="1:21" ht="13" x14ac:dyDescent="0.3">
      <c r="A5355" s="44" t="s">
        <v>1965</v>
      </c>
      <c r="B5355" s="44" t="s">
        <v>8340</v>
      </c>
      <c r="C5355" s="98" t="s">
        <v>987</v>
      </c>
      <c r="D5355" s="98" t="s">
        <v>13125</v>
      </c>
      <c r="E5355" s="98" t="s">
        <v>234</v>
      </c>
      <c r="F5355" s="122">
        <v>1.0225164988191364</v>
      </c>
      <c r="G5355" s="122">
        <v>1.0226398326391204</v>
      </c>
      <c r="H5355" s="99">
        <v>9406</v>
      </c>
      <c r="I5355" s="53">
        <v>9617.7901878927969</v>
      </c>
      <c r="J5355" s="54">
        <v>9089.1856602661755</v>
      </c>
      <c r="K5355" s="55">
        <v>0.96631784608400761</v>
      </c>
      <c r="L5355" s="121">
        <v>9618.9502658035672</v>
      </c>
      <c r="M5355" s="54">
        <v>9005.6999617311212</v>
      </c>
      <c r="N5355" s="120">
        <v>0.95744205419212436</v>
      </c>
      <c r="O5355" s="123">
        <v>9482.618028074352</v>
      </c>
      <c r="P5355" s="53">
        <v>9696.1333857058107</v>
      </c>
      <c r="Q5355" s="54">
        <v>9163.2950924769575</v>
      </c>
      <c r="R5355" s="55">
        <v>0.96632544571003465</v>
      </c>
      <c r="S5355" s="121">
        <v>9697.3029132106603</v>
      </c>
      <c r="T5355" s="54">
        <v>9079.1278109674004</v>
      </c>
      <c r="U5355" s="55">
        <v>0.9574494917002484</v>
      </c>
    </row>
    <row r="5356" spans="1:21" ht="13" x14ac:dyDescent="0.3">
      <c r="A5356" s="44" t="s">
        <v>1964</v>
      </c>
      <c r="B5356" s="44" t="s">
        <v>8339</v>
      </c>
      <c r="C5356" s="98" t="s">
        <v>987</v>
      </c>
      <c r="D5356" s="98" t="s">
        <v>13125</v>
      </c>
      <c r="E5356" s="98" t="s">
        <v>234</v>
      </c>
      <c r="F5356" s="122">
        <v>1.0225164988191364</v>
      </c>
      <c r="G5356" s="122">
        <v>1.0226398326391204</v>
      </c>
      <c r="H5356" s="99">
        <v>2222.75</v>
      </c>
      <c r="I5356" s="53">
        <v>2272.7985477502357</v>
      </c>
      <c r="J5356" s="54">
        <v>2147.8829923832282</v>
      </c>
      <c r="K5356" s="55">
        <v>0.96631784608400773</v>
      </c>
      <c r="L5356" s="121">
        <v>2273.072687998605</v>
      </c>
      <c r="M5356" s="54">
        <v>2128.1543259555442</v>
      </c>
      <c r="N5356" s="120">
        <v>0.95744205419212425</v>
      </c>
      <c r="O5356" s="123">
        <v>2242.1922824967696</v>
      </c>
      <c r="P5356" s="53">
        <v>2292.678602377885</v>
      </c>
      <c r="Q5356" s="54">
        <v>2166.6874567512905</v>
      </c>
      <c r="R5356" s="55">
        <v>0.96632544571003454</v>
      </c>
      <c r="S5356" s="121">
        <v>2292.9551405172238</v>
      </c>
      <c r="T5356" s="54">
        <v>2146.785861170752</v>
      </c>
      <c r="U5356" s="55">
        <v>0.95744949170024851</v>
      </c>
    </row>
    <row r="5357" spans="1:21" ht="13" x14ac:dyDescent="0.3">
      <c r="A5357" s="44" t="s">
        <v>1963</v>
      </c>
      <c r="B5357" s="44" t="s">
        <v>8338</v>
      </c>
      <c r="C5357" s="98" t="s">
        <v>987</v>
      </c>
      <c r="D5357" s="98" t="s">
        <v>13125</v>
      </c>
      <c r="E5357" s="98" t="s">
        <v>234</v>
      </c>
      <c r="F5357" s="122">
        <v>1.0225164988191364</v>
      </c>
      <c r="G5357" s="122">
        <v>1.0226398326391204</v>
      </c>
      <c r="H5357" s="99">
        <v>5034.916666666667</v>
      </c>
      <c r="I5357" s="53">
        <v>5148.2853618461177</v>
      </c>
      <c r="J5357" s="54">
        <v>4865.3298285458059</v>
      </c>
      <c r="K5357" s="55">
        <v>0.96631784608400784</v>
      </c>
      <c r="L5357" s="121">
        <v>5148.9063373519184</v>
      </c>
      <c r="M5357" s="54">
        <v>4820.6409560194961</v>
      </c>
      <c r="N5357" s="120">
        <v>0.95744205419212414</v>
      </c>
      <c r="O5357" s="123">
        <v>5077.2785851038989</v>
      </c>
      <c r="P5357" s="53">
        <v>5191.6011223698179</v>
      </c>
      <c r="Q5357" s="54">
        <v>4906.3034917445384</v>
      </c>
      <c r="R5357" s="55">
        <v>0.96632544571003454</v>
      </c>
      <c r="S5357" s="121">
        <v>5192.2273225328408</v>
      </c>
      <c r="T5357" s="54">
        <v>4861.2378005282844</v>
      </c>
      <c r="U5357" s="55">
        <v>0.9574494917002484</v>
      </c>
    </row>
    <row r="5358" spans="1:21" ht="13" x14ac:dyDescent="0.3">
      <c r="A5358" s="44" t="s">
        <v>1962</v>
      </c>
      <c r="B5358" s="44" t="s">
        <v>8337</v>
      </c>
      <c r="C5358" s="98" t="s">
        <v>987</v>
      </c>
      <c r="D5358" s="98" t="s">
        <v>13125</v>
      </c>
      <c r="E5358" s="98" t="s">
        <v>234</v>
      </c>
      <c r="F5358" s="122">
        <v>1.0225164988191364</v>
      </c>
      <c r="G5358" s="122">
        <v>1.0226398326391204</v>
      </c>
      <c r="H5358" s="99">
        <v>4209.75</v>
      </c>
      <c r="I5358" s="53">
        <v>4304.5388309038599</v>
      </c>
      <c r="J5358" s="54">
        <v>4067.9565525521516</v>
      </c>
      <c r="K5358" s="55">
        <v>0.96631784608400773</v>
      </c>
      <c r="L5358" s="121">
        <v>4305.0580354525373</v>
      </c>
      <c r="M5358" s="54">
        <v>4030.5916876352949</v>
      </c>
      <c r="N5358" s="120">
        <v>0.95744205419212425</v>
      </c>
      <c r="O5358" s="123">
        <v>4248.6711807022975</v>
      </c>
      <c r="P5358" s="53">
        <v>4344.3363803254797</v>
      </c>
      <c r="Q5358" s="54">
        <v>4105.5990723675259</v>
      </c>
      <c r="R5358" s="55">
        <v>0.96632544571003443</v>
      </c>
      <c r="S5358" s="121">
        <v>4344.8603851720518</v>
      </c>
      <c r="T5358" s="54">
        <v>4067.8880623649093</v>
      </c>
      <c r="U5358" s="55">
        <v>0.95744949170024851</v>
      </c>
    </row>
    <row r="5359" spans="1:21" ht="13" x14ac:dyDescent="0.3">
      <c r="A5359" s="44" t="s">
        <v>1961</v>
      </c>
      <c r="B5359" s="44" t="s">
        <v>8336</v>
      </c>
      <c r="C5359" s="98" t="s">
        <v>987</v>
      </c>
      <c r="D5359" s="98" t="s">
        <v>13125</v>
      </c>
      <c r="E5359" s="98" t="s">
        <v>234</v>
      </c>
      <c r="F5359" s="122">
        <v>1.0225164988191364</v>
      </c>
      <c r="G5359" s="122">
        <v>1.0226398326391204</v>
      </c>
      <c r="H5359" s="99">
        <v>2440.083333333333</v>
      </c>
      <c r="I5359" s="53">
        <v>2495.0254668269276</v>
      </c>
      <c r="J5359" s="54">
        <v>2357.8960709321523</v>
      </c>
      <c r="K5359" s="55">
        <v>0.96631784608400773</v>
      </c>
      <c r="L5359" s="121">
        <v>2495.3264116255068</v>
      </c>
      <c r="M5359" s="54">
        <v>2336.2383990666322</v>
      </c>
      <c r="N5359" s="120">
        <v>0.95744205419212425</v>
      </c>
      <c r="O5359" s="123">
        <v>2464.4598523366994</v>
      </c>
      <c r="P5359" s="53">
        <v>2519.950859691648</v>
      </c>
      <c r="Q5359" s="54">
        <v>2381.4702652437468</v>
      </c>
      <c r="R5359" s="55">
        <v>0.96632544571003443</v>
      </c>
      <c r="S5359" s="121">
        <v>2520.2548109394338</v>
      </c>
      <c r="T5359" s="54">
        <v>2359.5958329354421</v>
      </c>
      <c r="U5359" s="55">
        <v>0.9574494917002484</v>
      </c>
    </row>
    <row r="5360" spans="1:21" ht="13" x14ac:dyDescent="0.3">
      <c r="A5360" s="44" t="s">
        <v>1960</v>
      </c>
      <c r="B5360" s="44" t="s">
        <v>8335</v>
      </c>
      <c r="C5360" s="98" t="s">
        <v>987</v>
      </c>
      <c r="D5360" s="98" t="s">
        <v>13125</v>
      </c>
      <c r="E5360" s="98" t="s">
        <v>234</v>
      </c>
      <c r="F5360" s="122">
        <v>1.0225164988191364</v>
      </c>
      <c r="G5360" s="122">
        <v>1.0226398326391204</v>
      </c>
      <c r="H5360" s="99">
        <v>7905.7499999999982</v>
      </c>
      <c r="I5360" s="53">
        <v>8083.7598105393863</v>
      </c>
      <c r="J5360" s="54">
        <v>7639.4673116786425</v>
      </c>
      <c r="K5360" s="55">
        <v>0.96631784608400773</v>
      </c>
      <c r="L5360" s="121">
        <v>8084.7348568867246</v>
      </c>
      <c r="M5360" s="54">
        <v>7569.2975199293842</v>
      </c>
      <c r="N5360" s="120">
        <v>0.95744205419212425</v>
      </c>
      <c r="O5360" s="123">
        <v>7966.661508170756</v>
      </c>
      <c r="P5360" s="53">
        <v>8146.0428326119427</v>
      </c>
      <c r="Q5360" s="54">
        <v>7698.3877327040818</v>
      </c>
      <c r="R5360" s="55">
        <v>0.96632544571003454</v>
      </c>
      <c r="S5360" s="121">
        <v>8147.0253914082641</v>
      </c>
      <c r="T5360" s="54">
        <v>7627.6760115460247</v>
      </c>
      <c r="U5360" s="55">
        <v>0.9574494917002484</v>
      </c>
    </row>
    <row r="5361" spans="1:21" ht="13" x14ac:dyDescent="0.3">
      <c r="A5361" s="44" t="s">
        <v>1959</v>
      </c>
      <c r="B5361" s="44" t="s">
        <v>8334</v>
      </c>
      <c r="C5361" s="98" t="s">
        <v>987</v>
      </c>
      <c r="D5361" s="98" t="s">
        <v>13125</v>
      </c>
      <c r="E5361" s="98" t="s">
        <v>234</v>
      </c>
      <c r="F5361" s="122">
        <v>1.0225164988191364</v>
      </c>
      <c r="G5361" s="122">
        <v>1.0226398326391204</v>
      </c>
      <c r="H5361" s="99">
        <v>4402.5833333333339</v>
      </c>
      <c r="I5361" s="53">
        <v>4501.7140957594838</v>
      </c>
      <c r="J5361" s="54">
        <v>4254.2948438720186</v>
      </c>
      <c r="K5361" s="55">
        <v>0.96631784608400784</v>
      </c>
      <c r="L5361" s="121">
        <v>4502.2570831797811</v>
      </c>
      <c r="M5361" s="54">
        <v>4215.2184304186767</v>
      </c>
      <c r="N5361" s="120">
        <v>0.95744205419212425</v>
      </c>
      <c r="O5361" s="123">
        <v>4439.9804840472643</v>
      </c>
      <c r="P5361" s="53">
        <v>4539.9532993733037</v>
      </c>
      <c r="Q5361" s="54">
        <v>4290.4661201908275</v>
      </c>
      <c r="R5361" s="55">
        <v>0.96632544571003454</v>
      </c>
      <c r="S5361" s="121">
        <v>4540.5008991270552</v>
      </c>
      <c r="T5361" s="54">
        <v>4251.0570576100763</v>
      </c>
      <c r="U5361" s="55">
        <v>0.9574494917002484</v>
      </c>
    </row>
    <row r="5362" spans="1:21" ht="13" x14ac:dyDescent="0.3">
      <c r="A5362" s="44" t="s">
        <v>1958</v>
      </c>
      <c r="B5362" s="44" t="s">
        <v>8333</v>
      </c>
      <c r="C5362" s="98" t="s">
        <v>987</v>
      </c>
      <c r="D5362" s="98" t="s">
        <v>13125</v>
      </c>
      <c r="E5362" s="98" t="s">
        <v>234</v>
      </c>
      <c r="F5362" s="122">
        <v>1.0225164988191364</v>
      </c>
      <c r="G5362" s="122">
        <v>1.0226398326391204</v>
      </c>
      <c r="H5362" s="99">
        <v>2579.666666666667</v>
      </c>
      <c r="I5362" s="53">
        <v>2637.7517281204327</v>
      </c>
      <c r="J5362" s="54">
        <v>2492.7779369480459</v>
      </c>
      <c r="K5362" s="55">
        <v>0.96631784608400784</v>
      </c>
      <c r="L5362" s="121">
        <v>2638.069888264718</v>
      </c>
      <c r="M5362" s="54">
        <v>2469.8813524642833</v>
      </c>
      <c r="N5362" s="120">
        <v>0.95744205419212414</v>
      </c>
      <c r="O5362" s="123">
        <v>2602.0924650288107</v>
      </c>
      <c r="P5362" s="53">
        <v>2660.6824769449158</v>
      </c>
      <c r="Q5362" s="54">
        <v>2514.4681610476878</v>
      </c>
      <c r="R5362" s="55">
        <v>0.96632544571003443</v>
      </c>
      <c r="S5362" s="121">
        <v>2661.0034029485792</v>
      </c>
      <c r="T5362" s="54">
        <v>2491.3721079988813</v>
      </c>
      <c r="U5362" s="55">
        <v>0.95744949170024851</v>
      </c>
    </row>
    <row r="5363" spans="1:21" ht="13" x14ac:dyDescent="0.3">
      <c r="A5363" s="44" t="s">
        <v>1957</v>
      </c>
      <c r="B5363" s="44" t="s">
        <v>8332</v>
      </c>
      <c r="C5363" s="98" t="s">
        <v>987</v>
      </c>
      <c r="D5363" s="98" t="s">
        <v>13125</v>
      </c>
      <c r="E5363" s="98" t="s">
        <v>234</v>
      </c>
      <c r="F5363" s="122">
        <v>1.0225164988191364</v>
      </c>
      <c r="G5363" s="122">
        <v>1.0226398326391204</v>
      </c>
      <c r="H5363" s="99">
        <v>3362.1666666666665</v>
      </c>
      <c r="I5363" s="53">
        <v>3437.8708884464063</v>
      </c>
      <c r="J5363" s="54">
        <v>3248.921651508781</v>
      </c>
      <c r="K5363" s="55">
        <v>0.96631784608400773</v>
      </c>
      <c r="L5363" s="121">
        <v>3438.2855573048291</v>
      </c>
      <c r="M5363" s="54">
        <v>3219.0797598696199</v>
      </c>
      <c r="N5363" s="120">
        <v>0.95744205419212414</v>
      </c>
      <c r="O5363" s="123">
        <v>3387.3797848548202</v>
      </c>
      <c r="P5363" s="53">
        <v>3463.6517177804703</v>
      </c>
      <c r="Q5363" s="54">
        <v>3273.3112803889949</v>
      </c>
      <c r="R5363" s="55">
        <v>0.96632544571003454</v>
      </c>
      <c r="S5363" s="121">
        <v>3464.0694962690732</v>
      </c>
      <c r="T5363" s="54">
        <v>3243.2450532049447</v>
      </c>
      <c r="U5363" s="55">
        <v>0.95744949170024851</v>
      </c>
    </row>
    <row r="5364" spans="1:21" ht="13" x14ac:dyDescent="0.3">
      <c r="A5364" s="44" t="s">
        <v>1956</v>
      </c>
      <c r="B5364" s="44" t="s">
        <v>8331</v>
      </c>
      <c r="C5364" s="98" t="s">
        <v>987</v>
      </c>
      <c r="D5364" s="98" t="s">
        <v>13125</v>
      </c>
      <c r="E5364" s="98" t="s">
        <v>234</v>
      </c>
      <c r="F5364" s="122">
        <v>1.0225164988191364</v>
      </c>
      <c r="G5364" s="122">
        <v>1.0226398326391204</v>
      </c>
      <c r="H5364" s="99">
        <v>3341.9166666666665</v>
      </c>
      <c r="I5364" s="53">
        <v>3417.1649293453188</v>
      </c>
      <c r="J5364" s="54">
        <v>3229.35371512558</v>
      </c>
      <c r="K5364" s="55">
        <v>0.96631784608400773</v>
      </c>
      <c r="L5364" s="121">
        <v>3417.5771006938871</v>
      </c>
      <c r="M5364" s="54">
        <v>3199.6915582722295</v>
      </c>
      <c r="N5364" s="120">
        <v>0.95744205419212414</v>
      </c>
      <c r="O5364" s="123">
        <v>3369.6878766867176</v>
      </c>
      <c r="P5364" s="53">
        <v>3445.5614497829924</v>
      </c>
      <c r="Q5364" s="54">
        <v>3256.2151393429922</v>
      </c>
      <c r="R5364" s="55">
        <v>0.96632544571003454</v>
      </c>
      <c r="S5364" s="121">
        <v>3445.9770462609777</v>
      </c>
      <c r="T5364" s="54">
        <v>3226.3059447221867</v>
      </c>
      <c r="U5364" s="55">
        <v>0.95744949170024829</v>
      </c>
    </row>
    <row r="5365" spans="1:21" ht="13" x14ac:dyDescent="0.3">
      <c r="A5365" s="44" t="s">
        <v>1955</v>
      </c>
      <c r="B5365" s="44" t="s">
        <v>8330</v>
      </c>
      <c r="C5365" s="98" t="s">
        <v>987</v>
      </c>
      <c r="D5365" s="98" t="s">
        <v>13125</v>
      </c>
      <c r="E5365" s="98" t="s">
        <v>234</v>
      </c>
      <c r="F5365" s="122">
        <v>1.0225164988191364</v>
      </c>
      <c r="G5365" s="122">
        <v>1.0226398326391204</v>
      </c>
      <c r="H5365" s="99">
        <v>16.75</v>
      </c>
      <c r="I5365" s="53">
        <v>17.127151355220533</v>
      </c>
      <c r="J5365" s="54">
        <v>16.185823921907129</v>
      </c>
      <c r="K5365" s="55">
        <v>0.96631784608400773</v>
      </c>
      <c r="L5365" s="121">
        <v>17.129217196705266</v>
      </c>
      <c r="M5365" s="54">
        <v>16.037154407718081</v>
      </c>
      <c r="N5365" s="120">
        <v>0.95744205419212425</v>
      </c>
      <c r="O5365" s="123">
        <v>16.958092287436585</v>
      </c>
      <c r="P5365" s="53">
        <v>17.339929152401456</v>
      </c>
      <c r="Q5365" s="54">
        <v>16.387036088049054</v>
      </c>
      <c r="R5365" s="55">
        <v>0.96632544571003431</v>
      </c>
      <c r="S5365" s="121">
        <v>17.342020658702907</v>
      </c>
      <c r="T5365" s="54">
        <v>16.236516840812062</v>
      </c>
      <c r="U5365" s="55">
        <v>0.9574494917002484</v>
      </c>
    </row>
    <row r="5366" spans="1:21" ht="13" x14ac:dyDescent="0.3">
      <c r="A5366" s="44" t="s">
        <v>1954</v>
      </c>
      <c r="B5366" s="44" t="s">
        <v>8329</v>
      </c>
      <c r="C5366" s="98" t="s">
        <v>987</v>
      </c>
      <c r="D5366" s="98" t="s">
        <v>13125</v>
      </c>
      <c r="E5366" s="98" t="s">
        <v>234</v>
      </c>
      <c r="F5366" s="122">
        <v>1.0225164988191364</v>
      </c>
      <c r="G5366" s="122">
        <v>1.0226398326391204</v>
      </c>
      <c r="H5366" s="99">
        <v>2627.166666666667</v>
      </c>
      <c r="I5366" s="53">
        <v>2686.3212618143416</v>
      </c>
      <c r="J5366" s="54">
        <v>2538.678034637036</v>
      </c>
      <c r="K5366" s="55">
        <v>0.96631784608400773</v>
      </c>
      <c r="L5366" s="121">
        <v>2686.645280315076</v>
      </c>
      <c r="M5366" s="54">
        <v>2515.3598500384091</v>
      </c>
      <c r="N5366" s="120">
        <v>0.95744205419212414</v>
      </c>
      <c r="O5366" s="123">
        <v>2650.0182903270615</v>
      </c>
      <c r="P5366" s="53">
        <v>2709.6874240319007</v>
      </c>
      <c r="Q5366" s="54">
        <v>2560.7801055400414</v>
      </c>
      <c r="R5366" s="55">
        <v>0.96632544571003454</v>
      </c>
      <c r="S5366" s="121">
        <v>2710.0142609106742</v>
      </c>
      <c r="T5366" s="54">
        <v>2537.2586650700064</v>
      </c>
      <c r="U5366" s="55">
        <v>0.9574494917002484</v>
      </c>
    </row>
    <row r="5367" spans="1:21" ht="13" x14ac:dyDescent="0.3">
      <c r="A5367" s="44" t="s">
        <v>1953</v>
      </c>
      <c r="B5367" s="44" t="s">
        <v>8328</v>
      </c>
      <c r="C5367" s="98" t="s">
        <v>987</v>
      </c>
      <c r="D5367" s="98" t="s">
        <v>13125</v>
      </c>
      <c r="E5367" s="98" t="s">
        <v>234</v>
      </c>
      <c r="F5367" s="122">
        <v>1.0225164988191364</v>
      </c>
      <c r="G5367" s="122">
        <v>1.0226398326391204</v>
      </c>
      <c r="H5367" s="99">
        <v>4140.083333333333</v>
      </c>
      <c r="I5367" s="53">
        <v>4233.3035148194595</v>
      </c>
      <c r="J5367" s="54">
        <v>4000.6364092749654</v>
      </c>
      <c r="K5367" s="55">
        <v>0.96631784608400773</v>
      </c>
      <c r="L5367" s="121">
        <v>4233.8141271120112</v>
      </c>
      <c r="M5367" s="54">
        <v>3963.8898911932429</v>
      </c>
      <c r="N5367" s="120">
        <v>0.95744205419212414</v>
      </c>
      <c r="O5367" s="123">
        <v>4174.184320895718</v>
      </c>
      <c r="P5367" s="53">
        <v>4268.1723372280239</v>
      </c>
      <c r="Q5367" s="54">
        <v>4033.6205243653922</v>
      </c>
      <c r="R5367" s="55">
        <v>0.96632544571003443</v>
      </c>
      <c r="S5367" s="121">
        <v>4268.6871553256378</v>
      </c>
      <c r="T5367" s="54">
        <v>3996.570656304752</v>
      </c>
      <c r="U5367" s="55">
        <v>0.95744949170024851</v>
      </c>
    </row>
    <row r="5368" spans="1:21" ht="13" x14ac:dyDescent="0.3">
      <c r="A5368" s="44" t="s">
        <v>1952</v>
      </c>
      <c r="B5368" s="44" t="s">
        <v>8327</v>
      </c>
      <c r="C5368" s="98" t="s">
        <v>987</v>
      </c>
      <c r="D5368" s="98" t="s">
        <v>13125</v>
      </c>
      <c r="E5368" s="98" t="s">
        <v>234</v>
      </c>
      <c r="F5368" s="122">
        <v>1.0225164988191364</v>
      </c>
      <c r="G5368" s="122">
        <v>1.0226398326391204</v>
      </c>
      <c r="H5368" s="99">
        <v>3229.833333333333</v>
      </c>
      <c r="I5368" s="53">
        <v>3302.5578717693406</v>
      </c>
      <c r="J5368" s="54">
        <v>3121.0455898769974</v>
      </c>
      <c r="K5368" s="55">
        <v>0.96631784608400773</v>
      </c>
      <c r="L5368" s="121">
        <v>3302.9562194522518</v>
      </c>
      <c r="M5368" s="54">
        <v>3092.3782613648618</v>
      </c>
      <c r="N5368" s="120">
        <v>0.95744205419212414</v>
      </c>
      <c r="O5368" s="123">
        <v>3256.0613751735746</v>
      </c>
      <c r="P5368" s="53">
        <v>3329.3764772827062</v>
      </c>
      <c r="Q5368" s="54">
        <v>3146.4149596238321</v>
      </c>
      <c r="R5368" s="55">
        <v>0.96632544571003443</v>
      </c>
      <c r="S5368" s="121">
        <v>3329.7780597702085</v>
      </c>
      <c r="T5368" s="54">
        <v>3117.514308604751</v>
      </c>
      <c r="U5368" s="55">
        <v>0.95744949170024851</v>
      </c>
    </row>
    <row r="5369" spans="1:21" ht="13" x14ac:dyDescent="0.3">
      <c r="A5369" s="44" t="s">
        <v>1951</v>
      </c>
      <c r="B5369" s="44" t="s">
        <v>8326</v>
      </c>
      <c r="C5369" s="98" t="s">
        <v>987</v>
      </c>
      <c r="D5369" s="98" t="s">
        <v>13125</v>
      </c>
      <c r="E5369" s="98" t="s">
        <v>233</v>
      </c>
      <c r="F5369" s="122">
        <v>1.02475477167868</v>
      </c>
      <c r="G5369" s="122">
        <v>1.0234419395126551</v>
      </c>
      <c r="H5369" s="99">
        <v>14596.083333333332</v>
      </c>
      <c r="I5369" s="53">
        <v>14957.406043652985</v>
      </c>
      <c r="J5369" s="54">
        <v>14135.330244351626</v>
      </c>
      <c r="K5369" s="55">
        <v>0.96843310095870194</v>
      </c>
      <c r="L5369" s="121">
        <v>14938.243835955005</v>
      </c>
      <c r="M5369" s="54">
        <v>13985.865216504637</v>
      </c>
      <c r="N5369" s="120">
        <v>0.95819302323143574</v>
      </c>
      <c r="O5369" s="123">
        <v>14721.051119587548</v>
      </c>
      <c r="P5369" s="53">
        <v>15085.467378923115</v>
      </c>
      <c r="Q5369" s="54">
        <v>14256.465304488489</v>
      </c>
      <c r="R5369" s="55">
        <v>0.96844071722019298</v>
      </c>
      <c r="S5369" s="121">
        <v>15066.141109495622</v>
      </c>
      <c r="T5369" s="54">
        <v>14105.718051236194</v>
      </c>
      <c r="U5369" s="55">
        <v>0.95820046657316449</v>
      </c>
    </row>
    <row r="5370" spans="1:21" ht="13" x14ac:dyDescent="0.3">
      <c r="A5370" s="44" t="s">
        <v>1950</v>
      </c>
      <c r="B5370" s="44" t="s">
        <v>8325</v>
      </c>
      <c r="C5370" s="98" t="s">
        <v>987</v>
      </c>
      <c r="D5370" s="98" t="s">
        <v>13125</v>
      </c>
      <c r="E5370" s="98" t="s">
        <v>233</v>
      </c>
      <c r="F5370" s="122">
        <v>1.02475477167868</v>
      </c>
      <c r="G5370" s="122">
        <v>1.0234419395126551</v>
      </c>
      <c r="H5370" s="99">
        <v>11872.166666666666</v>
      </c>
      <c r="I5370" s="53">
        <v>12166.059441831236</v>
      </c>
      <c r="J5370" s="54">
        <v>11497.399180098537</v>
      </c>
      <c r="K5370" s="55">
        <v>0.96843310095870205</v>
      </c>
      <c r="L5370" s="121">
        <v>12150.473279550826</v>
      </c>
      <c r="M5370" s="54">
        <v>11375.82727064081</v>
      </c>
      <c r="N5370" s="120">
        <v>0.95819302323143574</v>
      </c>
      <c r="O5370" s="123">
        <v>11974.920755102479</v>
      </c>
      <c r="P5370" s="53">
        <v>12271.357184265327</v>
      </c>
      <c r="Q5370" s="54">
        <v>11597.000844726419</v>
      </c>
      <c r="R5370" s="55">
        <v>0.96844071722019287</v>
      </c>
      <c r="S5370" s="121">
        <v>12255.636123112428</v>
      </c>
      <c r="T5370" s="54">
        <v>11474.374654715866</v>
      </c>
      <c r="U5370" s="55">
        <v>0.95820046657316449</v>
      </c>
    </row>
    <row r="5371" spans="1:21" ht="13" x14ac:dyDescent="0.3">
      <c r="A5371" s="44" t="s">
        <v>1949</v>
      </c>
      <c r="B5371" s="44" t="s">
        <v>8324</v>
      </c>
      <c r="C5371" s="98" t="s">
        <v>987</v>
      </c>
      <c r="D5371" s="98" t="s">
        <v>13125</v>
      </c>
      <c r="E5371" s="98" t="s">
        <v>233</v>
      </c>
      <c r="F5371" s="122">
        <v>1.02475477167868</v>
      </c>
      <c r="G5371" s="122">
        <v>1.0234419395126551</v>
      </c>
      <c r="H5371" s="99">
        <v>7341.9999999999982</v>
      </c>
      <c r="I5371" s="53">
        <v>7523.7495336648672</v>
      </c>
      <c r="J5371" s="54">
        <v>7110.2358272387883</v>
      </c>
      <c r="K5371" s="55">
        <v>0.96843310095870194</v>
      </c>
      <c r="L5371" s="121">
        <v>7514.1107199019116</v>
      </c>
      <c r="M5371" s="54">
        <v>7035.0531765651986</v>
      </c>
      <c r="N5371" s="120">
        <v>0.95819302323143563</v>
      </c>
      <c r="O5371" s="123">
        <v>7406.4714975818679</v>
      </c>
      <c r="P5371" s="53">
        <v>7589.8170084491585</v>
      </c>
      <c r="Q5371" s="54">
        <v>7172.7285691891011</v>
      </c>
      <c r="R5371" s="55">
        <v>0.96844071722019298</v>
      </c>
      <c r="S5371" s="121">
        <v>7580.0935544303857</v>
      </c>
      <c r="T5371" s="54">
        <v>7096.8844446437897</v>
      </c>
      <c r="U5371" s="55">
        <v>0.95820046657316449</v>
      </c>
    </row>
    <row r="5372" spans="1:21" ht="13" x14ac:dyDescent="0.3">
      <c r="A5372" s="44" t="s">
        <v>1948</v>
      </c>
      <c r="B5372" s="44" t="s">
        <v>8323</v>
      </c>
      <c r="C5372" s="98" t="s">
        <v>987</v>
      </c>
      <c r="D5372" s="98" t="s">
        <v>13125</v>
      </c>
      <c r="E5372" s="98" t="s">
        <v>233</v>
      </c>
      <c r="F5372" s="122">
        <v>1.02475477167868</v>
      </c>
      <c r="G5372" s="122">
        <v>1.0234419395126551</v>
      </c>
      <c r="H5372" s="99">
        <v>8661.4166666666679</v>
      </c>
      <c r="I5372" s="53">
        <v>8875.8280586639157</v>
      </c>
      <c r="J5372" s="54">
        <v>8388.0026011953851</v>
      </c>
      <c r="K5372" s="55">
        <v>0.96843310095870194</v>
      </c>
      <c r="L5372" s="121">
        <v>8864.4570722605695</v>
      </c>
      <c r="M5372" s="54">
        <v>8299.309021300478</v>
      </c>
      <c r="N5372" s="120">
        <v>0.95819302323143563</v>
      </c>
      <c r="O5372" s="123">
        <v>8739.334183098932</v>
      </c>
      <c r="P5372" s="53">
        <v>8955.6744054252304</v>
      </c>
      <c r="Q5372" s="54">
        <v>8463.5270643072799</v>
      </c>
      <c r="R5372" s="55">
        <v>0.96844071722019309</v>
      </c>
      <c r="S5372" s="121">
        <v>8944.2011264000157</v>
      </c>
      <c r="T5372" s="54">
        <v>8374.0340917842022</v>
      </c>
      <c r="U5372" s="55">
        <v>0.95820046657316449</v>
      </c>
    </row>
    <row r="5373" spans="1:21" ht="13" x14ac:dyDescent="0.3">
      <c r="A5373" s="44" t="s">
        <v>1947</v>
      </c>
      <c r="B5373" s="44" t="s">
        <v>8322</v>
      </c>
      <c r="C5373" s="98" t="s">
        <v>987</v>
      </c>
      <c r="D5373" s="98" t="s">
        <v>13125</v>
      </c>
      <c r="E5373" s="98" t="s">
        <v>233</v>
      </c>
      <c r="F5373" s="122">
        <v>1.02475477167868</v>
      </c>
      <c r="G5373" s="122">
        <v>1.0234419395126551</v>
      </c>
      <c r="H5373" s="99">
        <v>3420.3333333333339</v>
      </c>
      <c r="I5373" s="53">
        <v>3505.0029040649792</v>
      </c>
      <c r="J5373" s="54">
        <v>3312.3640163124142</v>
      </c>
      <c r="K5373" s="55">
        <v>0.96843310095870194</v>
      </c>
      <c r="L5373" s="121">
        <v>3500.5125804464519</v>
      </c>
      <c r="M5373" s="54">
        <v>3277.3395371259212</v>
      </c>
      <c r="N5373" s="120">
        <v>0.95819302323143574</v>
      </c>
      <c r="O5373" s="123">
        <v>3450.119872237678</v>
      </c>
      <c r="P5373" s="53">
        <v>3535.5268019389982</v>
      </c>
      <c r="Q5373" s="54">
        <v>3341.2365635654974</v>
      </c>
      <c r="R5373" s="55">
        <v>0.96844071722019298</v>
      </c>
      <c r="S5373" s="121">
        <v>3530.997373594083</v>
      </c>
      <c r="T5373" s="54">
        <v>3305.9064713114899</v>
      </c>
      <c r="U5373" s="55">
        <v>0.95820046657316449</v>
      </c>
    </row>
    <row r="5374" spans="1:21" ht="13" x14ac:dyDescent="0.3">
      <c r="A5374" s="44" t="s">
        <v>1946</v>
      </c>
      <c r="B5374" s="44" t="s">
        <v>8321</v>
      </c>
      <c r="C5374" s="98" t="s">
        <v>987</v>
      </c>
      <c r="D5374" s="98" t="s">
        <v>13125</v>
      </c>
      <c r="E5374" s="98" t="s">
        <v>233</v>
      </c>
      <c r="F5374" s="122">
        <v>1.02475477167868</v>
      </c>
      <c r="G5374" s="122">
        <v>1.0234419395126551</v>
      </c>
      <c r="H5374" s="99">
        <v>2964.833333333333</v>
      </c>
      <c r="I5374" s="53">
        <v>3038.2271055653396</v>
      </c>
      <c r="J5374" s="54">
        <v>2871.2427388257247</v>
      </c>
      <c r="K5374" s="55">
        <v>0.96843310095870205</v>
      </c>
      <c r="L5374" s="121">
        <v>3034.3347769984366</v>
      </c>
      <c r="M5374" s="54">
        <v>2840.8826150440013</v>
      </c>
      <c r="N5374" s="120">
        <v>0.95819302323143574</v>
      </c>
      <c r="O5374" s="123">
        <v>2991.4575457226583</v>
      </c>
      <c r="P5374" s="53">
        <v>3065.510394253487</v>
      </c>
      <c r="Q5374" s="54">
        <v>2897.0492911134093</v>
      </c>
      <c r="R5374" s="55">
        <v>0.96844071722019287</v>
      </c>
      <c r="S5374" s="121">
        <v>3061.5831125641644</v>
      </c>
      <c r="T5374" s="54">
        <v>2866.4160160452648</v>
      </c>
      <c r="U5374" s="55">
        <v>0.95820046657316449</v>
      </c>
    </row>
    <row r="5375" spans="1:21" ht="13" x14ac:dyDescent="0.3">
      <c r="A5375" s="44" t="s">
        <v>1945</v>
      </c>
      <c r="B5375" s="44" t="s">
        <v>8320</v>
      </c>
      <c r="C5375" s="98" t="s">
        <v>987</v>
      </c>
      <c r="D5375" s="98" t="s">
        <v>13125</v>
      </c>
      <c r="E5375" s="98" t="s">
        <v>233</v>
      </c>
      <c r="F5375" s="122">
        <v>1.02475477167868</v>
      </c>
      <c r="G5375" s="122">
        <v>1.0234419395126551</v>
      </c>
      <c r="H5375" s="99">
        <v>8112.916666666667</v>
      </c>
      <c r="I5375" s="53">
        <v>8313.7500663981573</v>
      </c>
      <c r="J5375" s="54">
        <v>7856.8170453195353</v>
      </c>
      <c r="K5375" s="55">
        <v>0.96843310095870183</v>
      </c>
      <c r="L5375" s="121">
        <v>8303.0991684378787</v>
      </c>
      <c r="M5375" s="54">
        <v>7773.7401480580356</v>
      </c>
      <c r="N5375" s="120">
        <v>0.95819302323143574</v>
      </c>
      <c r="O5375" s="123">
        <v>8181.6826664379623</v>
      </c>
      <c r="P5375" s="53">
        <v>8384.2183527930483</v>
      </c>
      <c r="Q5375" s="54">
        <v>7923.4746295532013</v>
      </c>
      <c r="R5375" s="55">
        <v>0.96844071722019298</v>
      </c>
      <c r="S5375" s="121">
        <v>8373.4771766163394</v>
      </c>
      <c r="T5375" s="54">
        <v>7839.6921483344277</v>
      </c>
      <c r="U5375" s="55">
        <v>0.95820046657316449</v>
      </c>
    </row>
    <row r="5376" spans="1:21" ht="13" x14ac:dyDescent="0.3">
      <c r="A5376" s="44" t="s">
        <v>1944</v>
      </c>
      <c r="B5376" s="44" t="s">
        <v>8319</v>
      </c>
      <c r="C5376" s="98" t="s">
        <v>987</v>
      </c>
      <c r="D5376" s="98" t="s">
        <v>13125</v>
      </c>
      <c r="E5376" s="98" t="s">
        <v>235</v>
      </c>
      <c r="F5376" s="122">
        <v>1.0233653278932267</v>
      </c>
      <c r="G5376" s="122">
        <v>1.0225869010687645</v>
      </c>
      <c r="H5376" s="99">
        <v>12104.333333333336</v>
      </c>
      <c r="I5376" s="53">
        <v>12387.155050595582</v>
      </c>
      <c r="J5376" s="54">
        <v>11706.343126417769</v>
      </c>
      <c r="K5376" s="55">
        <v>0.96712002256088181</v>
      </c>
      <c r="L5376" s="121">
        <v>12377.732712836683</v>
      </c>
      <c r="M5376" s="54">
        <v>11588.597917446363</v>
      </c>
      <c r="N5376" s="120">
        <v>0.95739249724173381</v>
      </c>
      <c r="O5376" s="123">
        <v>12213.883041673995</v>
      </c>
      <c r="P5376" s="53">
        <v>12499.264423792229</v>
      </c>
      <c r="Q5376" s="54">
        <v>11812.383740817304</v>
      </c>
      <c r="R5376" s="55">
        <v>0.9671276284956416</v>
      </c>
      <c r="S5376" s="121">
        <v>12489.756809601746</v>
      </c>
      <c r="T5376" s="54">
        <v>11693.570822439184</v>
      </c>
      <c r="U5376" s="55">
        <v>0.95739993436489479</v>
      </c>
    </row>
    <row r="5377" spans="1:21" ht="13" x14ac:dyDescent="0.3">
      <c r="A5377" s="44" t="s">
        <v>1943</v>
      </c>
      <c r="B5377" s="44" t="s">
        <v>8318</v>
      </c>
      <c r="C5377" s="98" t="s">
        <v>987</v>
      </c>
      <c r="D5377" s="98" t="s">
        <v>13125</v>
      </c>
      <c r="E5377" s="98" t="s">
        <v>233</v>
      </c>
      <c r="F5377" s="122">
        <v>1.02475477167868</v>
      </c>
      <c r="G5377" s="122">
        <v>1.0234419395126551</v>
      </c>
      <c r="H5377" s="99">
        <v>6872.3333333333339</v>
      </c>
      <c r="I5377" s="53">
        <v>7042.4563758997829</v>
      </c>
      <c r="J5377" s="54">
        <v>6655.3950808218533</v>
      </c>
      <c r="K5377" s="55">
        <v>0.96843310095870194</v>
      </c>
      <c r="L5377" s="121">
        <v>7033.4341556441368</v>
      </c>
      <c r="M5377" s="54">
        <v>6585.0218533208363</v>
      </c>
      <c r="N5377" s="120">
        <v>0.95819302323143551</v>
      </c>
      <c r="O5377" s="123">
        <v>6940.6717394717052</v>
      </c>
      <c r="P5377" s="53">
        <v>7112.4864836789939</v>
      </c>
      <c r="Q5377" s="54">
        <v>6721.629117363902</v>
      </c>
      <c r="R5377" s="55">
        <v>0.96844071722019287</v>
      </c>
      <c r="S5377" s="121">
        <v>7103.3745465655957</v>
      </c>
      <c r="T5377" s="54">
        <v>6650.5548990929656</v>
      </c>
      <c r="U5377" s="55">
        <v>0.9582004665731646</v>
      </c>
    </row>
    <row r="5378" spans="1:21" ht="13" x14ac:dyDescent="0.3">
      <c r="A5378" s="44" t="s">
        <v>1942</v>
      </c>
      <c r="B5378" s="44" t="s">
        <v>8317</v>
      </c>
      <c r="C5378" s="98" t="s">
        <v>987</v>
      </c>
      <c r="D5378" s="98" t="s">
        <v>13125</v>
      </c>
      <c r="E5378" s="98" t="s">
        <v>233</v>
      </c>
      <c r="F5378" s="122">
        <v>1.02475477167868</v>
      </c>
      <c r="G5378" s="122">
        <v>1.0234419395126551</v>
      </c>
      <c r="H5378" s="99">
        <v>10348.083333333332</v>
      </c>
      <c r="I5378" s="53">
        <v>10604.247773561952</v>
      </c>
      <c r="J5378" s="54">
        <v>10021.42643147906</v>
      </c>
      <c r="K5378" s="55">
        <v>0.96843310095870194</v>
      </c>
      <c r="L5378" s="121">
        <v>10590.662476905245</v>
      </c>
      <c r="M5378" s="54">
        <v>9915.461253817497</v>
      </c>
      <c r="N5378" s="120">
        <v>0.95819302323143563</v>
      </c>
      <c r="O5378" s="123">
        <v>10441.492640278801</v>
      </c>
      <c r="P5378" s="53">
        <v>10699.96940657352</v>
      </c>
      <c r="Q5378" s="54">
        <v>10111.966621400969</v>
      </c>
      <c r="R5378" s="55">
        <v>0.96844071722019298</v>
      </c>
      <c r="S5378" s="121">
        <v>10686.261479174049</v>
      </c>
      <c r="T5378" s="54">
        <v>10005.043119635409</v>
      </c>
      <c r="U5378" s="55">
        <v>0.95820046657316449</v>
      </c>
    </row>
    <row r="5379" spans="1:21" ht="13" x14ac:dyDescent="0.3">
      <c r="A5379" s="44" t="s">
        <v>1941</v>
      </c>
      <c r="B5379" s="44" t="s">
        <v>8316</v>
      </c>
      <c r="C5379" s="98" t="s">
        <v>987</v>
      </c>
      <c r="D5379" s="98" t="s">
        <v>13125</v>
      </c>
      <c r="E5379" s="98" t="s">
        <v>235</v>
      </c>
      <c r="F5379" s="122">
        <v>1.0233653278932267</v>
      </c>
      <c r="G5379" s="122">
        <v>1.0225869010687645</v>
      </c>
      <c r="H5379" s="99">
        <v>4778.8333333333339</v>
      </c>
      <c r="I5379" s="53">
        <v>4890.4923411137488</v>
      </c>
      <c r="J5379" s="54">
        <v>4621.7054011480277</v>
      </c>
      <c r="K5379" s="55">
        <v>0.96712002256088181</v>
      </c>
      <c r="L5379" s="121">
        <v>4886.7723690574476</v>
      </c>
      <c r="M5379" s="54">
        <v>4575.2191789020399</v>
      </c>
      <c r="N5379" s="120">
        <v>0.95739249724173392</v>
      </c>
      <c r="O5379" s="123">
        <v>4825.4362350631882</v>
      </c>
      <c r="P5379" s="53">
        <v>4938.1841349232964</v>
      </c>
      <c r="Q5379" s="54">
        <v>4666.8127024735977</v>
      </c>
      <c r="R5379" s="55">
        <v>0.96712762849564138</v>
      </c>
      <c r="S5379" s="121">
        <v>4934.4278859181914</v>
      </c>
      <c r="T5379" s="54">
        <v>4619.8723347314808</v>
      </c>
      <c r="U5379" s="55">
        <v>0.95739993436489468</v>
      </c>
    </row>
    <row r="5380" spans="1:21" ht="13" x14ac:dyDescent="0.3">
      <c r="A5380" s="44" t="s">
        <v>1940</v>
      </c>
      <c r="B5380" s="44" t="s">
        <v>8315</v>
      </c>
      <c r="C5380" s="98" t="s">
        <v>987</v>
      </c>
      <c r="D5380" s="98" t="s">
        <v>13125</v>
      </c>
      <c r="E5380" s="98" t="s">
        <v>235</v>
      </c>
      <c r="F5380" s="122">
        <v>1.0233653278932267</v>
      </c>
      <c r="G5380" s="122">
        <v>1.0225869010687645</v>
      </c>
      <c r="H5380" s="99">
        <v>10684.75</v>
      </c>
      <c r="I5380" s="53">
        <v>10934.402687207154</v>
      </c>
      <c r="J5380" s="54">
        <v>10333.435661057381</v>
      </c>
      <c r="K5380" s="55">
        <v>0.96712002256088181</v>
      </c>
      <c r="L5380" s="121">
        <v>10926.085391194481</v>
      </c>
      <c r="M5380" s="54">
        <v>10229.499484903617</v>
      </c>
      <c r="N5380" s="120">
        <v>0.95739249724173403</v>
      </c>
      <c r="O5380" s="123">
        <v>10777.529024555464</v>
      </c>
      <c r="P5380" s="53">
        <v>11029.34952409297</v>
      </c>
      <c r="Q5380" s="54">
        <v>10423.24608656127</v>
      </c>
      <c r="R5380" s="55">
        <v>0.96712762849564149</v>
      </c>
      <c r="S5380" s="121">
        <v>11020.960006398836</v>
      </c>
      <c r="T5380" s="54">
        <v>10318.40558072515</v>
      </c>
      <c r="U5380" s="55">
        <v>0.95739993436489479</v>
      </c>
    </row>
    <row r="5381" spans="1:21" ht="13" x14ac:dyDescent="0.3">
      <c r="A5381" s="44" t="s">
        <v>1939</v>
      </c>
      <c r="B5381" s="44" t="s">
        <v>8314</v>
      </c>
      <c r="C5381" s="98" t="s">
        <v>987</v>
      </c>
      <c r="D5381" s="98" t="s">
        <v>13125</v>
      </c>
      <c r="E5381" s="98" t="s">
        <v>235</v>
      </c>
      <c r="F5381" s="122">
        <v>1.0233653278932267</v>
      </c>
      <c r="G5381" s="122">
        <v>1.0225869010687645</v>
      </c>
      <c r="H5381" s="99">
        <v>2050.1666666666661</v>
      </c>
      <c r="I5381" s="53">
        <v>2098.0694830690963</v>
      </c>
      <c r="J5381" s="54">
        <v>1982.7572329202339</v>
      </c>
      <c r="K5381" s="55">
        <v>0.96712002256088181</v>
      </c>
      <c r="L5381" s="121">
        <v>2096.4735783411447</v>
      </c>
      <c r="M5381" s="54">
        <v>1962.814184761761</v>
      </c>
      <c r="N5381" s="120">
        <v>0.95739249724173392</v>
      </c>
      <c r="O5381" s="123">
        <v>2067.3716008883157</v>
      </c>
      <c r="P5381" s="53">
        <v>2115.6764162202162</v>
      </c>
      <c r="Q5381" s="54">
        <v>1999.4121935863548</v>
      </c>
      <c r="R5381" s="55">
        <v>0.9671276284956416</v>
      </c>
      <c r="S5381" s="121">
        <v>2114.0671187099533</v>
      </c>
      <c r="T5381" s="54">
        <v>1979.3014349983207</v>
      </c>
      <c r="U5381" s="55">
        <v>0.95739993436489468</v>
      </c>
    </row>
    <row r="5382" spans="1:21" ht="13" x14ac:dyDescent="0.3">
      <c r="A5382" s="44" t="s">
        <v>1938</v>
      </c>
      <c r="B5382" s="44" t="s">
        <v>8313</v>
      </c>
      <c r="C5382" s="98" t="s">
        <v>987</v>
      </c>
      <c r="D5382" s="98" t="s">
        <v>13125</v>
      </c>
      <c r="E5382" s="98" t="s">
        <v>233</v>
      </c>
      <c r="F5382" s="122">
        <v>1.02475477167868</v>
      </c>
      <c r="G5382" s="122">
        <v>1.0234419395126551</v>
      </c>
      <c r="H5382" s="99">
        <v>5731.416666666667</v>
      </c>
      <c r="I5382" s="53">
        <v>5873.2965776453811</v>
      </c>
      <c r="J5382" s="54">
        <v>5550.4936153863864</v>
      </c>
      <c r="K5382" s="55">
        <v>0.96843310095870183</v>
      </c>
      <c r="L5382" s="121">
        <v>5865.7721894884899</v>
      </c>
      <c r="M5382" s="54">
        <v>5491.8034632323706</v>
      </c>
      <c r="N5382" s="120">
        <v>0.95819302323143551</v>
      </c>
      <c r="O5382" s="123">
        <v>5783.1848378308468</v>
      </c>
      <c r="P5382" s="53">
        <v>5926.3462580669539</v>
      </c>
      <c r="Q5382" s="54">
        <v>5600.6716721658513</v>
      </c>
      <c r="R5382" s="55">
        <v>0.96844071722019309</v>
      </c>
      <c r="S5382" s="121">
        <v>5918.7539069897812</v>
      </c>
      <c r="T5382" s="54">
        <v>5541.4504098883672</v>
      </c>
      <c r="U5382" s="55">
        <v>0.95820046657316438</v>
      </c>
    </row>
    <row r="5383" spans="1:21" ht="13" x14ac:dyDescent="0.3">
      <c r="A5383" s="44" t="s">
        <v>1937</v>
      </c>
      <c r="B5383" s="44" t="s">
        <v>8312</v>
      </c>
      <c r="C5383" s="98" t="s">
        <v>987</v>
      </c>
      <c r="D5383" s="98" t="s">
        <v>13125</v>
      </c>
      <c r="E5383" s="98" t="s">
        <v>235</v>
      </c>
      <c r="F5383" s="122">
        <v>1.0233653278932267</v>
      </c>
      <c r="G5383" s="122">
        <v>1.0225869010687645</v>
      </c>
      <c r="H5383" s="99">
        <v>8840.75</v>
      </c>
      <c r="I5383" s="53">
        <v>9047.3170225720442</v>
      </c>
      <c r="J5383" s="54">
        <v>8550.0663394551157</v>
      </c>
      <c r="K5383" s="55">
        <v>0.96712002256088181</v>
      </c>
      <c r="L5383" s="121">
        <v>9040.43514562368</v>
      </c>
      <c r="M5383" s="54">
        <v>8464.0677199898601</v>
      </c>
      <c r="N5383" s="120">
        <v>0.95739249724173403</v>
      </c>
      <c r="O5383" s="123">
        <v>8914.7955525876896</v>
      </c>
      <c r="P5383" s="53">
        <v>9123.0926737749796</v>
      </c>
      <c r="Q5383" s="54">
        <v>8621.745081297624</v>
      </c>
      <c r="R5383" s="55">
        <v>0.96712762849564149</v>
      </c>
      <c r="S5383" s="121">
        <v>9116.1531577822498</v>
      </c>
      <c r="T5383" s="54">
        <v>8535.0246769239093</v>
      </c>
      <c r="U5383" s="55">
        <v>0.95739993436489468</v>
      </c>
    </row>
    <row r="5384" spans="1:21" ht="13" x14ac:dyDescent="0.3">
      <c r="A5384" s="44" t="s">
        <v>1936</v>
      </c>
      <c r="B5384" s="44" t="s">
        <v>8311</v>
      </c>
      <c r="C5384" s="98" t="s">
        <v>987</v>
      </c>
      <c r="D5384" s="98" t="s">
        <v>13125</v>
      </c>
      <c r="E5384" s="98" t="s">
        <v>233</v>
      </c>
      <c r="F5384" s="122">
        <v>1.02475477167868</v>
      </c>
      <c r="G5384" s="122">
        <v>1.0234419395126551</v>
      </c>
      <c r="H5384" s="99">
        <v>7354.9166666666661</v>
      </c>
      <c r="I5384" s="53">
        <v>7536.9859494657176</v>
      </c>
      <c r="J5384" s="54">
        <v>7122.7447547928386</v>
      </c>
      <c r="K5384" s="55">
        <v>0.96843310095870194</v>
      </c>
      <c r="L5384" s="121">
        <v>7527.330178287285</v>
      </c>
      <c r="M5384" s="54">
        <v>7047.4298364486067</v>
      </c>
      <c r="N5384" s="120">
        <v>0.95819302323143574</v>
      </c>
      <c r="O5384" s="123">
        <v>7424.9730412428671</v>
      </c>
      <c r="P5384" s="53">
        <v>7608.7765535991884</v>
      </c>
      <c r="Q5384" s="54">
        <v>7190.6462174018397</v>
      </c>
      <c r="R5384" s="55">
        <v>0.96844071722019298</v>
      </c>
      <c r="S5384" s="121">
        <v>7599.0288101587767</v>
      </c>
      <c r="T5384" s="54">
        <v>7114.6126324120833</v>
      </c>
      <c r="U5384" s="55">
        <v>0.95820046657316449</v>
      </c>
    </row>
    <row r="5385" spans="1:21" ht="13" x14ac:dyDescent="0.3">
      <c r="A5385" s="44" t="s">
        <v>1935</v>
      </c>
      <c r="B5385" s="44" t="s">
        <v>8310</v>
      </c>
      <c r="C5385" s="98" t="s">
        <v>987</v>
      </c>
      <c r="D5385" s="98" t="s">
        <v>13125</v>
      </c>
      <c r="E5385" s="98" t="s">
        <v>233</v>
      </c>
      <c r="F5385" s="122">
        <v>1.02475477167868</v>
      </c>
      <c r="G5385" s="122">
        <v>1.0234419395126551</v>
      </c>
      <c r="H5385" s="99">
        <v>14716</v>
      </c>
      <c r="I5385" s="53">
        <v>15080.291220023455</v>
      </c>
      <c r="J5385" s="54">
        <v>14251.461513708258</v>
      </c>
      <c r="K5385" s="55">
        <v>0.96843310095870194</v>
      </c>
      <c r="L5385" s="121">
        <v>15060.971581868233</v>
      </c>
      <c r="M5385" s="54">
        <v>14100.768529873807</v>
      </c>
      <c r="N5385" s="120">
        <v>0.95819302323143563</v>
      </c>
      <c r="O5385" s="123">
        <v>14852.203198657569</v>
      </c>
      <c r="P5385" s="53">
        <v>15219.866097765698</v>
      </c>
      <c r="Q5385" s="54">
        <v>14383.478318007981</v>
      </c>
      <c r="R5385" s="55">
        <v>0.96844071722019298</v>
      </c>
      <c r="S5385" s="121">
        <v>15200.367647670162</v>
      </c>
      <c r="T5385" s="54">
        <v>14231.388034593128</v>
      </c>
      <c r="U5385" s="55">
        <v>0.95820046657316449</v>
      </c>
    </row>
    <row r="5386" spans="1:21" ht="13" x14ac:dyDescent="0.3">
      <c r="A5386" s="44" t="s">
        <v>1934</v>
      </c>
      <c r="B5386" s="44" t="s">
        <v>8309</v>
      </c>
      <c r="C5386" s="98" t="s">
        <v>987</v>
      </c>
      <c r="D5386" s="98" t="s">
        <v>13125</v>
      </c>
      <c r="E5386" s="98" t="s">
        <v>233</v>
      </c>
      <c r="F5386" s="122">
        <v>1.02475477167868</v>
      </c>
      <c r="G5386" s="122">
        <v>1.0234419395126551</v>
      </c>
      <c r="H5386" s="99">
        <v>7789.1666666666661</v>
      </c>
      <c r="I5386" s="53">
        <v>7981.9857090671849</v>
      </c>
      <c r="J5386" s="54">
        <v>7543.2868288841555</v>
      </c>
      <c r="K5386" s="55">
        <v>0.96843310095870194</v>
      </c>
      <c r="L5386" s="121">
        <v>7971.7598405206554</v>
      </c>
      <c r="M5386" s="54">
        <v>7463.5251567868572</v>
      </c>
      <c r="N5386" s="120">
        <v>0.95819302323143574</v>
      </c>
      <c r="O5386" s="123">
        <v>7856.2635422152225</v>
      </c>
      <c r="P5386" s="53">
        <v>8050.743552450298</v>
      </c>
      <c r="Q5386" s="54">
        <v>7608.3254994937633</v>
      </c>
      <c r="R5386" s="55">
        <v>0.96844071722019287</v>
      </c>
      <c r="S5386" s="121">
        <v>8040.4295969673085</v>
      </c>
      <c r="T5386" s="54">
        <v>7527.8753916723672</v>
      </c>
      <c r="U5386" s="55">
        <v>0.95820046657316438</v>
      </c>
    </row>
    <row r="5387" spans="1:21" ht="13" x14ac:dyDescent="0.3">
      <c r="A5387" s="44" t="s">
        <v>1933</v>
      </c>
      <c r="B5387" s="44" t="s">
        <v>13446</v>
      </c>
      <c r="C5387" s="98" t="s">
        <v>987</v>
      </c>
      <c r="D5387" s="98" t="s">
        <v>13125</v>
      </c>
      <c r="E5387" s="98" t="s">
        <v>233</v>
      </c>
      <c r="F5387" s="122">
        <v>1.02475477167868</v>
      </c>
      <c r="G5387" s="122">
        <v>1.0234419395126551</v>
      </c>
      <c r="H5387" s="99">
        <v>12007.583333333332</v>
      </c>
      <c r="I5387" s="53">
        <v>12304.828317162723</v>
      </c>
      <c r="J5387" s="54">
        <v>11628.541162520027</v>
      </c>
      <c r="K5387" s="55">
        <v>0.96843310095870205</v>
      </c>
      <c r="L5387" s="121">
        <v>12289.064375526497</v>
      </c>
      <c r="M5387" s="54">
        <v>11505.582575870065</v>
      </c>
      <c r="N5387" s="120">
        <v>0.95819302323143563</v>
      </c>
      <c r="O5387" s="123">
        <v>12114.362112434763</v>
      </c>
      <c r="P5387" s="53">
        <v>12414.250380560938</v>
      </c>
      <c r="Q5387" s="54">
        <v>11732.041532831454</v>
      </c>
      <c r="R5387" s="55">
        <v>0.96844071722019298</v>
      </c>
      <c r="S5387" s="121">
        <v>12398.346256308858</v>
      </c>
      <c r="T5387" s="54">
        <v>11607.987428371254</v>
      </c>
      <c r="U5387" s="55">
        <v>0.95820046657316438</v>
      </c>
    </row>
    <row r="5388" spans="1:21" ht="13" x14ac:dyDescent="0.3">
      <c r="A5388" s="44" t="s">
        <v>1932</v>
      </c>
      <c r="B5388" s="44" t="s">
        <v>8307</v>
      </c>
      <c r="C5388" s="98" t="s">
        <v>987</v>
      </c>
      <c r="D5388" s="98" t="s">
        <v>13125</v>
      </c>
      <c r="E5388" s="98" t="s">
        <v>235</v>
      </c>
      <c r="F5388" s="122">
        <v>1.0233653278932267</v>
      </c>
      <c r="G5388" s="122">
        <v>1.0225869010687645</v>
      </c>
      <c r="H5388" s="99">
        <v>8059.666666666667</v>
      </c>
      <c r="I5388" s="53">
        <v>8247.9834210434419</v>
      </c>
      <c r="J5388" s="54">
        <v>7794.6650084998528</v>
      </c>
      <c r="K5388" s="55">
        <v>0.9671200225608817</v>
      </c>
      <c r="L5388" s="121">
        <v>8241.709560313886</v>
      </c>
      <c r="M5388" s="54">
        <v>7716.2643969359624</v>
      </c>
      <c r="N5388" s="120">
        <v>0.95739249724173403</v>
      </c>
      <c r="O5388" s="123">
        <v>8131.8723906259756</v>
      </c>
      <c r="P5388" s="53">
        <v>8321.8762554188288</v>
      </c>
      <c r="Q5388" s="54">
        <v>7864.5584603752832</v>
      </c>
      <c r="R5388" s="55">
        <v>0.9671276284956416</v>
      </c>
      <c r="S5388" s="121">
        <v>8315.5461878168626</v>
      </c>
      <c r="T5388" s="54">
        <v>7785.4540930490093</v>
      </c>
      <c r="U5388" s="55">
        <v>0.95739993436489479</v>
      </c>
    </row>
    <row r="5389" spans="1:21" ht="13" x14ac:dyDescent="0.3">
      <c r="A5389" s="44" t="s">
        <v>1931</v>
      </c>
      <c r="B5389" s="44" t="s">
        <v>8306</v>
      </c>
      <c r="C5389" s="98" t="s">
        <v>987</v>
      </c>
      <c r="D5389" s="98" t="s">
        <v>13125</v>
      </c>
      <c r="E5389" s="98" t="s">
        <v>235</v>
      </c>
      <c r="F5389" s="122">
        <v>1.0233653278932267</v>
      </c>
      <c r="G5389" s="122">
        <v>1.0225869010687645</v>
      </c>
      <c r="H5389" s="99">
        <v>12405.666666666668</v>
      </c>
      <c r="I5389" s="53">
        <v>12695.529136067407</v>
      </c>
      <c r="J5389" s="54">
        <v>11997.768626549449</v>
      </c>
      <c r="K5389" s="55">
        <v>0.96712002256088192</v>
      </c>
      <c r="L5389" s="121">
        <v>12685.872232358737</v>
      </c>
      <c r="M5389" s="54">
        <v>11877.092189948538</v>
      </c>
      <c r="N5389" s="120">
        <v>0.95739249724173392</v>
      </c>
      <c r="O5389" s="123">
        <v>12511.005700500042</v>
      </c>
      <c r="P5389" s="53">
        <v>12803.329450966254</v>
      </c>
      <c r="Q5389" s="54">
        <v>12099.739273220059</v>
      </c>
      <c r="R5389" s="55">
        <v>0.9671276284956416</v>
      </c>
      <c r="S5389" s="121">
        <v>12793.590548527985</v>
      </c>
      <c r="T5389" s="54">
        <v>11978.036036497564</v>
      </c>
      <c r="U5389" s="55">
        <v>0.95739993436489479</v>
      </c>
    </row>
    <row r="5390" spans="1:21" ht="13" x14ac:dyDescent="0.3">
      <c r="A5390" s="44" t="s">
        <v>1930</v>
      </c>
      <c r="B5390" s="44" t="s">
        <v>8305</v>
      </c>
      <c r="C5390" s="98" t="s">
        <v>987</v>
      </c>
      <c r="D5390" s="98" t="s">
        <v>13125</v>
      </c>
      <c r="E5390" s="98" t="s">
        <v>233</v>
      </c>
      <c r="F5390" s="122">
        <v>1.02475477167868</v>
      </c>
      <c r="G5390" s="122">
        <v>1.0234419395126551</v>
      </c>
      <c r="H5390" s="99">
        <v>2574.25</v>
      </c>
      <c r="I5390" s="53">
        <v>2637.9749709938419</v>
      </c>
      <c r="J5390" s="54">
        <v>2492.9889101429385</v>
      </c>
      <c r="K5390" s="55">
        <v>0.96843310095870194</v>
      </c>
      <c r="L5390" s="121">
        <v>2634.5954127904524</v>
      </c>
      <c r="M5390" s="54">
        <v>2466.6283900535232</v>
      </c>
      <c r="N5390" s="120">
        <v>0.95819302323143563</v>
      </c>
      <c r="O5390" s="123">
        <v>2598.4715023098097</v>
      </c>
      <c r="P5390" s="53">
        <v>2662.7960710630455</v>
      </c>
      <c r="Q5390" s="54">
        <v>2516.4656053731442</v>
      </c>
      <c r="R5390" s="55">
        <v>0.96844071722019287</v>
      </c>
      <c r="S5390" s="121">
        <v>2659.384714092314</v>
      </c>
      <c r="T5390" s="54">
        <v>2489.8566058903311</v>
      </c>
      <c r="U5390" s="55">
        <v>0.95820046657316438</v>
      </c>
    </row>
    <row r="5391" spans="1:21" ht="13" x14ac:dyDescent="0.3">
      <c r="A5391" s="44" t="s">
        <v>1929</v>
      </c>
      <c r="B5391" s="44" t="s">
        <v>8304</v>
      </c>
      <c r="C5391" s="98" t="s">
        <v>987</v>
      </c>
      <c r="D5391" s="98" t="s">
        <v>13125</v>
      </c>
      <c r="E5391" s="98" t="s">
        <v>233</v>
      </c>
      <c r="F5391" s="122">
        <v>1.02475477167868</v>
      </c>
      <c r="G5391" s="122">
        <v>1.0234419395126551</v>
      </c>
      <c r="H5391" s="99">
        <v>6711.5</v>
      </c>
      <c r="I5391" s="53">
        <v>6877.6416501214608</v>
      </c>
      <c r="J5391" s="54">
        <v>6499.6387570843281</v>
      </c>
      <c r="K5391" s="55">
        <v>0.96843310095870194</v>
      </c>
      <c r="L5391" s="121">
        <v>6868.8305770391844</v>
      </c>
      <c r="M5391" s="54">
        <v>6430.9124754177801</v>
      </c>
      <c r="N5391" s="120">
        <v>0.95819302323143563</v>
      </c>
      <c r="O5391" s="123">
        <v>6772.8047708654531</v>
      </c>
      <c r="P5391" s="53">
        <v>6940.4640065925023</v>
      </c>
      <c r="Q5391" s="54">
        <v>6559.0599098892844</v>
      </c>
      <c r="R5391" s="55">
        <v>0.96844071722019298</v>
      </c>
      <c r="S5391" s="121">
        <v>6931.5724506351025</v>
      </c>
      <c r="T5391" s="54">
        <v>6489.7046914522316</v>
      </c>
      <c r="U5391" s="55">
        <v>0.95820046657316449</v>
      </c>
    </row>
    <row r="5392" spans="1:21" ht="13" x14ac:dyDescent="0.3">
      <c r="A5392" s="44" t="s">
        <v>1928</v>
      </c>
      <c r="B5392" s="44" t="s">
        <v>8303</v>
      </c>
      <c r="C5392" s="98" t="s">
        <v>987</v>
      </c>
      <c r="D5392" s="98" t="s">
        <v>13125</v>
      </c>
      <c r="E5392" s="98" t="s">
        <v>235</v>
      </c>
      <c r="F5392" s="122">
        <v>1.0233653278932267</v>
      </c>
      <c r="G5392" s="122">
        <v>1.0225869010687645</v>
      </c>
      <c r="H5392" s="99">
        <v>22157.5</v>
      </c>
      <c r="I5392" s="53">
        <v>22675.217252794169</v>
      </c>
      <c r="J5392" s="54">
        <v>21428.96189989274</v>
      </c>
      <c r="K5392" s="55">
        <v>0.96712002256088181</v>
      </c>
      <c r="L5392" s="121">
        <v>22657.969260431149</v>
      </c>
      <c r="M5392" s="54">
        <v>21213.42425763372</v>
      </c>
      <c r="N5392" s="120">
        <v>0.95739249724173392</v>
      </c>
      <c r="O5392" s="123">
        <v>22361.0182011496</v>
      </c>
      <c r="P5392" s="53">
        <v>22883.49072344587</v>
      </c>
      <c r="Q5392" s="54">
        <v>21625.958503625687</v>
      </c>
      <c r="R5392" s="55">
        <v>0.96712762849564149</v>
      </c>
      <c r="S5392" s="121">
        <v>22866.084307055808</v>
      </c>
      <c r="T5392" s="54">
        <v>21408.437358112842</v>
      </c>
      <c r="U5392" s="55">
        <v>0.95739993436489468</v>
      </c>
    </row>
    <row r="5393" spans="1:21" ht="13" x14ac:dyDescent="0.3">
      <c r="A5393" s="44" t="s">
        <v>1927</v>
      </c>
      <c r="B5393" s="44" t="s">
        <v>8302</v>
      </c>
      <c r="C5393" s="98" t="s">
        <v>987</v>
      </c>
      <c r="D5393" s="98" t="s">
        <v>13125</v>
      </c>
      <c r="E5393" s="98" t="s">
        <v>234</v>
      </c>
      <c r="F5393" s="122">
        <v>1.0225164988191364</v>
      </c>
      <c r="G5393" s="122">
        <v>1.0226398326391204</v>
      </c>
      <c r="H5393" s="99">
        <v>5383.3333333333339</v>
      </c>
      <c r="I5393" s="53">
        <v>5504.5471519763514</v>
      </c>
      <c r="J5393" s="54">
        <v>5202.0110714189086</v>
      </c>
      <c r="K5393" s="55">
        <v>0.96631784608400773</v>
      </c>
      <c r="L5393" s="121">
        <v>5505.211099040599</v>
      </c>
      <c r="M5393" s="54">
        <v>5154.2297250676029</v>
      </c>
      <c r="N5393" s="120">
        <v>0.95744205419212425</v>
      </c>
      <c r="O5393" s="123">
        <v>5432.4288548426885</v>
      </c>
      <c r="P5393" s="53">
        <v>5554.7481327377964</v>
      </c>
      <c r="Q5393" s="54">
        <v>5249.4942344439132</v>
      </c>
      <c r="R5393" s="55">
        <v>0.96632544571003454</v>
      </c>
      <c r="S5393" s="121">
        <v>5555.4181349402552</v>
      </c>
      <c r="T5393" s="54">
        <v>5201.2762457668941</v>
      </c>
      <c r="U5393" s="55">
        <v>0.95744949170024829</v>
      </c>
    </row>
    <row r="5394" spans="1:21" ht="13" x14ac:dyDescent="0.3">
      <c r="A5394" s="44" t="s">
        <v>1926</v>
      </c>
      <c r="B5394" s="44" t="s">
        <v>8301</v>
      </c>
      <c r="C5394" s="98" t="s">
        <v>987</v>
      </c>
      <c r="D5394" s="98" t="s">
        <v>13125</v>
      </c>
      <c r="E5394" s="98" t="s">
        <v>235</v>
      </c>
      <c r="F5394" s="122">
        <v>1.0233653278932267</v>
      </c>
      <c r="G5394" s="122">
        <v>1.0225869010687645</v>
      </c>
      <c r="H5394" s="99">
        <v>2760.0833333333335</v>
      </c>
      <c r="I5394" s="53">
        <v>2824.5735854292966</v>
      </c>
      <c r="J5394" s="54">
        <v>2669.3318556032473</v>
      </c>
      <c r="K5394" s="55">
        <v>0.96712002256088181</v>
      </c>
      <c r="L5394" s="121">
        <v>2822.4250625248792</v>
      </c>
      <c r="M5394" s="54">
        <v>2642.4830750952892</v>
      </c>
      <c r="N5394" s="120">
        <v>0.95739249724173392</v>
      </c>
      <c r="O5394" s="123">
        <v>2783.4240634067864</v>
      </c>
      <c r="P5394" s="53">
        <v>2848.4596793141832</v>
      </c>
      <c r="Q5394" s="54">
        <v>2691.9263135403075</v>
      </c>
      <c r="R5394" s="55">
        <v>0.96712762849564149</v>
      </c>
      <c r="S5394" s="121">
        <v>2846.2929873593739</v>
      </c>
      <c r="T5394" s="54">
        <v>2664.8500156153259</v>
      </c>
      <c r="U5394" s="55">
        <v>0.95739993436489468</v>
      </c>
    </row>
    <row r="5395" spans="1:21" ht="13" x14ac:dyDescent="0.3">
      <c r="A5395" s="44" t="s">
        <v>1925</v>
      </c>
      <c r="B5395" s="44" t="s">
        <v>8300</v>
      </c>
      <c r="C5395" s="98" t="s">
        <v>987</v>
      </c>
      <c r="D5395" s="98" t="s">
        <v>13125</v>
      </c>
      <c r="E5395" s="98" t="s">
        <v>235</v>
      </c>
      <c r="F5395" s="122">
        <v>1.0233653278932267</v>
      </c>
      <c r="G5395" s="122">
        <v>1.0225869010687645</v>
      </c>
      <c r="H5395" s="99">
        <v>12068</v>
      </c>
      <c r="I5395" s="53">
        <v>12349.972777015459</v>
      </c>
      <c r="J5395" s="54">
        <v>11671.204432264722</v>
      </c>
      <c r="K5395" s="55">
        <v>0.96712002256088181</v>
      </c>
      <c r="L5395" s="121">
        <v>12340.578722097849</v>
      </c>
      <c r="M5395" s="54">
        <v>11553.812656713244</v>
      </c>
      <c r="N5395" s="120">
        <v>0.95739249724173381</v>
      </c>
      <c r="O5395" s="123">
        <v>12170.08289745814</v>
      </c>
      <c r="P5395" s="53">
        <v>12454.440874844999</v>
      </c>
      <c r="Q5395" s="54">
        <v>11770.023411214055</v>
      </c>
      <c r="R5395" s="55">
        <v>0.96712762849564138</v>
      </c>
      <c r="S5395" s="121">
        <v>12444.967355861691</v>
      </c>
      <c r="T5395" s="54">
        <v>11651.636567241752</v>
      </c>
      <c r="U5395" s="55">
        <v>0.95739993436489479</v>
      </c>
    </row>
    <row r="5396" spans="1:21" ht="13" x14ac:dyDescent="0.3">
      <c r="A5396" s="44" t="s">
        <v>1924</v>
      </c>
      <c r="B5396" s="44" t="s">
        <v>8299</v>
      </c>
      <c r="C5396" s="98" t="s">
        <v>987</v>
      </c>
      <c r="D5396" s="98" t="s">
        <v>13125</v>
      </c>
      <c r="E5396" s="98" t="s">
        <v>235</v>
      </c>
      <c r="F5396" s="122">
        <v>1.0233653278932267</v>
      </c>
      <c r="G5396" s="122">
        <v>1.0225869010687645</v>
      </c>
      <c r="H5396" s="99">
        <v>5561.25</v>
      </c>
      <c r="I5396" s="53">
        <v>5691.190429746207</v>
      </c>
      <c r="J5396" s="54">
        <v>5378.396225466704</v>
      </c>
      <c r="K5396" s="55">
        <v>0.96712002256088181</v>
      </c>
      <c r="L5396" s="121">
        <v>5686.8614035686669</v>
      </c>
      <c r="M5396" s="54">
        <v>5324.2990252855934</v>
      </c>
      <c r="N5396" s="120">
        <v>0.95739249724173403</v>
      </c>
      <c r="O5396" s="123">
        <v>5612.7822138151478</v>
      </c>
      <c r="P5396" s="53">
        <v>5743.9267106342095</v>
      </c>
      <c r="Q5396" s="54">
        <v>5428.2767517095608</v>
      </c>
      <c r="R5396" s="55">
        <v>0.9671276284956416</v>
      </c>
      <c r="S5396" s="121">
        <v>5739.5575703991117</v>
      </c>
      <c r="T5396" s="54">
        <v>5373.677323111071</v>
      </c>
      <c r="U5396" s="55">
        <v>0.95739993436489468</v>
      </c>
    </row>
    <row r="5397" spans="1:21" ht="13" x14ac:dyDescent="0.3">
      <c r="A5397" s="44" t="s">
        <v>1923</v>
      </c>
      <c r="B5397" s="44" t="s">
        <v>8298</v>
      </c>
      <c r="C5397" s="98" t="s">
        <v>987</v>
      </c>
      <c r="D5397" s="98" t="s">
        <v>13125</v>
      </c>
      <c r="E5397" s="98" t="s">
        <v>233</v>
      </c>
      <c r="F5397" s="122">
        <v>1.02475477167868</v>
      </c>
      <c r="G5397" s="122">
        <v>1.0234419395126551</v>
      </c>
      <c r="H5397" s="99">
        <v>7089.8333333333339</v>
      </c>
      <c r="I5397" s="53">
        <v>7265.3405387398952</v>
      </c>
      <c r="J5397" s="54">
        <v>6866.0292802803706</v>
      </c>
      <c r="K5397" s="55">
        <v>0.96843310095870194</v>
      </c>
      <c r="L5397" s="121">
        <v>7256.0327774881398</v>
      </c>
      <c r="M5397" s="54">
        <v>6793.428835873674</v>
      </c>
      <c r="N5397" s="120">
        <v>0.95819302323143563</v>
      </c>
      <c r="O5397" s="123">
        <v>7149.5482281744808</v>
      </c>
      <c r="P5397" s="53">
        <v>7326.5336621686511</v>
      </c>
      <c r="Q5397" s="54">
        <v>6923.9136138936537</v>
      </c>
      <c r="R5397" s="55">
        <v>0.96844071722019298</v>
      </c>
      <c r="S5397" s="121">
        <v>7317.147505282157</v>
      </c>
      <c r="T5397" s="54">
        <v>6850.7004480241285</v>
      </c>
      <c r="U5397" s="55">
        <v>0.95820046657316438</v>
      </c>
    </row>
    <row r="5398" spans="1:21" ht="13" x14ac:dyDescent="0.3">
      <c r="A5398" s="44" t="s">
        <v>1922</v>
      </c>
      <c r="B5398" s="44" t="s">
        <v>8297</v>
      </c>
      <c r="C5398" s="98" t="s">
        <v>987</v>
      </c>
      <c r="D5398" s="98" t="s">
        <v>13125</v>
      </c>
      <c r="E5398" s="98" t="s">
        <v>233</v>
      </c>
      <c r="F5398" s="122">
        <v>1.02475477167868</v>
      </c>
      <c r="G5398" s="122">
        <v>1.0234419395126551</v>
      </c>
      <c r="H5398" s="99">
        <v>4661.75</v>
      </c>
      <c r="I5398" s="53">
        <v>4777.1505568730863</v>
      </c>
      <c r="J5398" s="54">
        <v>4514.5930083942285</v>
      </c>
      <c r="K5398" s="55">
        <v>0.96843310095870183</v>
      </c>
      <c r="L5398" s="121">
        <v>4771.0304615231198</v>
      </c>
      <c r="M5398" s="54">
        <v>4466.8563260491455</v>
      </c>
      <c r="N5398" s="120">
        <v>0.95819302323143574</v>
      </c>
      <c r="O5398" s="123">
        <v>4709.2921681303214</v>
      </c>
      <c r="P5398" s="53">
        <v>4825.8696205205833</v>
      </c>
      <c r="Q5398" s="54">
        <v>4560.6702849035655</v>
      </c>
      <c r="R5398" s="55">
        <v>0.96844071722019287</v>
      </c>
      <c r="S5398" s="121">
        <v>4819.6871102830528</v>
      </c>
      <c r="T5398" s="54">
        <v>4512.4459527318231</v>
      </c>
      <c r="U5398" s="55">
        <v>0.95820046657316438</v>
      </c>
    </row>
    <row r="5399" spans="1:21" ht="13" x14ac:dyDescent="0.3">
      <c r="A5399" s="44" t="s">
        <v>1921</v>
      </c>
      <c r="B5399" s="44" t="s">
        <v>8296</v>
      </c>
      <c r="C5399" s="98" t="s">
        <v>987</v>
      </c>
      <c r="D5399" s="98" t="s">
        <v>13125</v>
      </c>
      <c r="E5399" s="98" t="s">
        <v>235</v>
      </c>
      <c r="F5399" s="122">
        <v>1.0233653278932267</v>
      </c>
      <c r="G5399" s="122">
        <v>1.0225869010687645</v>
      </c>
      <c r="H5399" s="99">
        <v>3849.75</v>
      </c>
      <c r="I5399" s="53">
        <v>3939.7006710569494</v>
      </c>
      <c r="J5399" s="54">
        <v>3723.1703068537549</v>
      </c>
      <c r="K5399" s="55">
        <v>0.96712002256088181</v>
      </c>
      <c r="L5399" s="121">
        <v>3936.7039223894762</v>
      </c>
      <c r="M5399" s="54">
        <v>3685.7217662563653</v>
      </c>
      <c r="N5399" s="120">
        <v>0.95739249724173392</v>
      </c>
      <c r="O5399" s="123">
        <v>3883.8875453012597</v>
      </c>
      <c r="P5399" s="53">
        <v>3974.6358512976426</v>
      </c>
      <c r="Q5399" s="54">
        <v>3756.2149510309655</v>
      </c>
      <c r="R5399" s="55">
        <v>0.96712762849564149</v>
      </c>
      <c r="S5399" s="121">
        <v>3971.6125290491859</v>
      </c>
      <c r="T5399" s="54">
        <v>3718.4336809520582</v>
      </c>
      <c r="U5399" s="55">
        <v>0.95739993436489479</v>
      </c>
    </row>
    <row r="5400" spans="1:21" ht="13" x14ac:dyDescent="0.3">
      <c r="A5400" s="44" t="s">
        <v>1920</v>
      </c>
      <c r="B5400" s="44" t="s">
        <v>13447</v>
      </c>
      <c r="C5400" s="98" t="s">
        <v>987</v>
      </c>
      <c r="D5400" s="98" t="s">
        <v>13125</v>
      </c>
      <c r="E5400" s="98" t="s">
        <v>233</v>
      </c>
      <c r="F5400" s="122">
        <v>1.02475477167868</v>
      </c>
      <c r="G5400" s="122">
        <v>1.0234419395126551</v>
      </c>
      <c r="H5400" s="99">
        <v>6456.5</v>
      </c>
      <c r="I5400" s="53">
        <v>6616.3291833433977</v>
      </c>
      <c r="J5400" s="54">
        <v>6252.6883163398597</v>
      </c>
      <c r="K5400" s="55">
        <v>0.96843310095870205</v>
      </c>
      <c r="L5400" s="121">
        <v>6607.8528824634577</v>
      </c>
      <c r="M5400" s="54">
        <v>6186.5732544937646</v>
      </c>
      <c r="N5400" s="120">
        <v>0.95819302323143574</v>
      </c>
      <c r="O5400" s="123">
        <v>6509.6615803524528</v>
      </c>
      <c r="P5400" s="53">
        <v>6670.8067664795526</v>
      </c>
      <c r="Q5400" s="54">
        <v>6304.2213297372637</v>
      </c>
      <c r="R5400" s="55">
        <v>0.96844071722019287</v>
      </c>
      <c r="S5400" s="121">
        <v>6662.26067336693</v>
      </c>
      <c r="T5400" s="54">
        <v>6237.5607635271235</v>
      </c>
      <c r="U5400" s="55">
        <v>0.95820046657316449</v>
      </c>
    </row>
    <row r="5401" spans="1:21" ht="13" x14ac:dyDescent="0.3">
      <c r="A5401" s="44" t="s">
        <v>1919</v>
      </c>
      <c r="B5401" s="44" t="s">
        <v>8294</v>
      </c>
      <c r="C5401" s="98" t="s">
        <v>987</v>
      </c>
      <c r="D5401" s="98" t="s">
        <v>13125</v>
      </c>
      <c r="E5401" s="98" t="s">
        <v>235</v>
      </c>
      <c r="F5401" s="122">
        <v>1.0233653278932267</v>
      </c>
      <c r="G5401" s="122">
        <v>1.0225869010687645</v>
      </c>
      <c r="H5401" s="99">
        <v>5180.5</v>
      </c>
      <c r="I5401" s="53">
        <v>5301.5440811508606</v>
      </c>
      <c r="J5401" s="54">
        <v>5010.165276876648</v>
      </c>
      <c r="K5401" s="55">
        <v>0.96712002256088181</v>
      </c>
      <c r="L5401" s="121">
        <v>5297.5114409867347</v>
      </c>
      <c r="M5401" s="54">
        <v>4959.771831960803</v>
      </c>
      <c r="N5401" s="120">
        <v>0.95739249724173403</v>
      </c>
      <c r="O5401" s="123">
        <v>5230.7800460570215</v>
      </c>
      <c r="P5401" s="53">
        <v>5352.9989369704908</v>
      </c>
      <c r="Q5401" s="54">
        <v>5058.8319011254498</v>
      </c>
      <c r="R5401" s="55">
        <v>0.96712762849564149</v>
      </c>
      <c r="S5401" s="121">
        <v>5348.9271574697786</v>
      </c>
      <c r="T5401" s="54">
        <v>5007.9484727721929</v>
      </c>
      <c r="U5401" s="55">
        <v>0.95739993436489457</v>
      </c>
    </row>
    <row r="5402" spans="1:21" ht="13" x14ac:dyDescent="0.3">
      <c r="A5402" s="44" t="s">
        <v>1918</v>
      </c>
      <c r="B5402" s="44" t="s">
        <v>8293</v>
      </c>
      <c r="C5402" s="98" t="s">
        <v>987</v>
      </c>
      <c r="D5402" s="98" t="s">
        <v>13125</v>
      </c>
      <c r="E5402" s="98" t="s">
        <v>233</v>
      </c>
      <c r="F5402" s="122">
        <v>1.02475477167868</v>
      </c>
      <c r="G5402" s="122">
        <v>1.0234419395126551</v>
      </c>
      <c r="H5402" s="99">
        <v>4168.833333333333</v>
      </c>
      <c r="I5402" s="53">
        <v>4272.0318506664698</v>
      </c>
      <c r="J5402" s="54">
        <v>4037.2361923800013</v>
      </c>
      <c r="K5402" s="55">
        <v>0.96843310095870183</v>
      </c>
      <c r="L5402" s="121">
        <v>4266.5588721716731</v>
      </c>
      <c r="M5402" s="54">
        <v>3994.5470150146498</v>
      </c>
      <c r="N5402" s="120">
        <v>0.95819302323143563</v>
      </c>
      <c r="O5402" s="123">
        <v>4209.6333355314009</v>
      </c>
      <c r="P5402" s="53">
        <v>4313.8418476034412</v>
      </c>
      <c r="Q5402" s="54">
        <v>4076.7803266960636</v>
      </c>
      <c r="R5402" s="55">
        <v>0.96844071722019309</v>
      </c>
      <c r="S5402" s="121">
        <v>4308.315305553384</v>
      </c>
      <c r="T5402" s="54">
        <v>4033.6726262081347</v>
      </c>
      <c r="U5402" s="55">
        <v>0.95820046657316438</v>
      </c>
    </row>
    <row r="5403" spans="1:21" ht="13" x14ac:dyDescent="0.3">
      <c r="A5403" s="44" t="s">
        <v>1917</v>
      </c>
      <c r="B5403" s="44" t="s">
        <v>8292</v>
      </c>
      <c r="C5403" s="98" t="s">
        <v>987</v>
      </c>
      <c r="D5403" s="98" t="s">
        <v>13125</v>
      </c>
      <c r="E5403" s="98" t="s">
        <v>233</v>
      </c>
      <c r="F5403" s="122">
        <v>1.02475477167868</v>
      </c>
      <c r="G5403" s="122">
        <v>1.0234419395126551</v>
      </c>
      <c r="H5403" s="99">
        <v>4752.333333333333</v>
      </c>
      <c r="I5403" s="53">
        <v>4869.9762599409796</v>
      </c>
      <c r="J5403" s="54">
        <v>4602.3169067894041</v>
      </c>
      <c r="K5403" s="55">
        <v>0.96843310095870194</v>
      </c>
      <c r="L5403" s="121">
        <v>4863.7372438773073</v>
      </c>
      <c r="M5403" s="54">
        <v>4553.6526440701919</v>
      </c>
      <c r="N5403" s="120">
        <v>0.95819302323143551</v>
      </c>
      <c r="O5403" s="123">
        <v>4791.6705536800973</v>
      </c>
      <c r="P5403" s="53">
        <v>4910.287264195902</v>
      </c>
      <c r="Q5403" s="54">
        <v>4640.4488676888323</v>
      </c>
      <c r="R5403" s="55">
        <v>0.96844071722019287</v>
      </c>
      <c r="S5403" s="121">
        <v>4903.9966049640361</v>
      </c>
      <c r="T5403" s="54">
        <v>4591.3809602011625</v>
      </c>
      <c r="U5403" s="55">
        <v>0.95820046657316449</v>
      </c>
    </row>
    <row r="5404" spans="1:21" ht="13" x14ac:dyDescent="0.3">
      <c r="A5404" s="44" t="s">
        <v>1916</v>
      </c>
      <c r="B5404" s="44" t="s">
        <v>8291</v>
      </c>
      <c r="C5404" s="98" t="s">
        <v>987</v>
      </c>
      <c r="D5404" s="98" t="s">
        <v>13125</v>
      </c>
      <c r="E5404" s="98" t="s">
        <v>233</v>
      </c>
      <c r="F5404" s="122">
        <v>1.02475477167868</v>
      </c>
      <c r="G5404" s="122">
        <v>1.0234419395126551</v>
      </c>
      <c r="H5404" s="99">
        <v>7900.916666666667</v>
      </c>
      <c r="I5404" s="53">
        <v>8096.5020548022776</v>
      </c>
      <c r="J5404" s="54">
        <v>7651.5092279162909</v>
      </c>
      <c r="K5404" s="55">
        <v>0.96843310095870194</v>
      </c>
      <c r="L5404" s="121">
        <v>8086.1294772611955</v>
      </c>
      <c r="M5404" s="54">
        <v>7570.6032271329714</v>
      </c>
      <c r="N5404" s="120">
        <v>0.95819302323143574</v>
      </c>
      <c r="O5404" s="123">
        <v>7970.2759622542308</v>
      </c>
      <c r="P5404" s="53">
        <v>8167.5783239159055</v>
      </c>
      <c r="Q5404" s="54">
        <v>7718.7397693283501</v>
      </c>
      <c r="R5404" s="55">
        <v>0.96844071722019287</v>
      </c>
      <c r="S5404" s="121">
        <v>8157.114689260563</v>
      </c>
      <c r="T5404" s="54">
        <v>7637.1221457488809</v>
      </c>
      <c r="U5404" s="55">
        <v>0.95820046657316438</v>
      </c>
    </row>
    <row r="5405" spans="1:21" ht="13" x14ac:dyDescent="0.3">
      <c r="A5405" s="44" t="s">
        <v>1915</v>
      </c>
      <c r="B5405" s="44" t="s">
        <v>8290</v>
      </c>
      <c r="C5405" s="98" t="s">
        <v>987</v>
      </c>
      <c r="D5405" s="98" t="s">
        <v>13125</v>
      </c>
      <c r="E5405" s="98" t="s">
        <v>233</v>
      </c>
      <c r="F5405" s="122">
        <v>1.02475477167868</v>
      </c>
      <c r="G5405" s="122">
        <v>1.0234419395126551</v>
      </c>
      <c r="H5405" s="99">
        <v>4190.5</v>
      </c>
      <c r="I5405" s="53">
        <v>4294.2348707195088</v>
      </c>
      <c r="J5405" s="54">
        <v>4058.2189095674407</v>
      </c>
      <c r="K5405" s="55">
        <v>0.96843310095870205</v>
      </c>
      <c r="L5405" s="121">
        <v>4288.7334475277812</v>
      </c>
      <c r="M5405" s="54">
        <v>4015.3078638513311</v>
      </c>
      <c r="N5405" s="120">
        <v>0.95819302323143563</v>
      </c>
      <c r="O5405" s="123">
        <v>4227.9306394316336</v>
      </c>
      <c r="P5405" s="53">
        <v>4332.5920970840589</v>
      </c>
      <c r="Q5405" s="54">
        <v>4094.5001808083998</v>
      </c>
      <c r="R5405" s="55">
        <v>0.96844071722019287</v>
      </c>
      <c r="S5405" s="121">
        <v>4327.0415337448912</v>
      </c>
      <c r="T5405" s="54">
        <v>4051.205111342369</v>
      </c>
      <c r="U5405" s="55">
        <v>0.95820046657316449</v>
      </c>
    </row>
    <row r="5406" spans="1:21" ht="13" x14ac:dyDescent="0.3">
      <c r="A5406" s="44" t="s">
        <v>1914</v>
      </c>
      <c r="B5406" s="44" t="s">
        <v>8289</v>
      </c>
      <c r="C5406" s="98" t="s">
        <v>987</v>
      </c>
      <c r="D5406" s="98" t="s">
        <v>13125</v>
      </c>
      <c r="E5406" s="98" t="s">
        <v>235</v>
      </c>
      <c r="F5406" s="122">
        <v>1.0233653278932267</v>
      </c>
      <c r="G5406" s="122">
        <v>1.0225869010687645</v>
      </c>
      <c r="H5406" s="99">
        <v>7316.8333333333321</v>
      </c>
      <c r="I5406" s="53">
        <v>7487.793543306756</v>
      </c>
      <c r="J5406" s="54">
        <v>7076.2560184075437</v>
      </c>
      <c r="K5406" s="55">
        <v>0.9671200225608817</v>
      </c>
      <c r="L5406" s="121">
        <v>7482.09792396997</v>
      </c>
      <c r="M5406" s="54">
        <v>7005.0813369015586</v>
      </c>
      <c r="N5406" s="120">
        <v>0.95739249724173392</v>
      </c>
      <c r="O5406" s="123">
        <v>7374.892409293986</v>
      </c>
      <c r="P5406" s="53">
        <v>7547.209188614408</v>
      </c>
      <c r="Q5406" s="54">
        <v>7132.4622062110002</v>
      </c>
      <c r="R5406" s="55">
        <v>0.96712762849564149</v>
      </c>
      <c r="S5406" s="121">
        <v>7541.4683745354914</v>
      </c>
      <c r="T5406" s="54">
        <v>7060.7215086062224</v>
      </c>
      <c r="U5406" s="55">
        <v>0.95739993436489468</v>
      </c>
    </row>
    <row r="5407" spans="1:21" ht="13" x14ac:dyDescent="0.3">
      <c r="A5407" s="44" t="s">
        <v>1913</v>
      </c>
      <c r="B5407" s="44" t="s">
        <v>8288</v>
      </c>
      <c r="C5407" s="98" t="s">
        <v>987</v>
      </c>
      <c r="D5407" s="98" t="s">
        <v>13125</v>
      </c>
      <c r="E5407" s="98" t="s">
        <v>235</v>
      </c>
      <c r="F5407" s="122">
        <v>1.0233653278932267</v>
      </c>
      <c r="G5407" s="122">
        <v>1.0225869010687645</v>
      </c>
      <c r="H5407" s="99">
        <v>6839.333333333333</v>
      </c>
      <c r="I5407" s="53">
        <v>6999.1365992377414</v>
      </c>
      <c r="J5407" s="54">
        <v>6614.4562076347238</v>
      </c>
      <c r="K5407" s="55">
        <v>0.96712002256088181</v>
      </c>
      <c r="L5407" s="121">
        <v>6993.8126787096362</v>
      </c>
      <c r="M5407" s="54">
        <v>6547.926419468632</v>
      </c>
      <c r="N5407" s="120">
        <v>0.95739249724173392</v>
      </c>
      <c r="O5407" s="123">
        <v>6898.596933711151</v>
      </c>
      <c r="P5407" s="53">
        <v>7059.7849130705199</v>
      </c>
      <c r="Q5407" s="54">
        <v>6671.8236924473695</v>
      </c>
      <c r="R5407" s="55">
        <v>0.96712762849564149</v>
      </c>
      <c r="S5407" s="121">
        <v>7054.4148601661664</v>
      </c>
      <c r="T5407" s="54">
        <v>6604.716251544919</v>
      </c>
      <c r="U5407" s="55">
        <v>0.95739993436489457</v>
      </c>
    </row>
    <row r="5408" spans="1:21" ht="13" x14ac:dyDescent="0.3">
      <c r="A5408" s="44" t="s">
        <v>1912</v>
      </c>
      <c r="B5408" s="44" t="s">
        <v>8287</v>
      </c>
      <c r="C5408" s="98" t="s">
        <v>987</v>
      </c>
      <c r="D5408" s="98" t="s">
        <v>13125</v>
      </c>
      <c r="E5408" s="98" t="s">
        <v>235</v>
      </c>
      <c r="F5408" s="122">
        <v>1.0233653278932267</v>
      </c>
      <c r="G5408" s="122">
        <v>1.0225869010687645</v>
      </c>
      <c r="H5408" s="99">
        <v>6097.75</v>
      </c>
      <c r="I5408" s="53">
        <v>6240.2259281609231</v>
      </c>
      <c r="J5408" s="54">
        <v>5897.2561175706169</v>
      </c>
      <c r="K5408" s="55">
        <v>0.96712002256088181</v>
      </c>
      <c r="L5408" s="121">
        <v>6235.4792759920583</v>
      </c>
      <c r="M5408" s="54">
        <v>5837.9401000557828</v>
      </c>
      <c r="N5408" s="120">
        <v>0.95739249724173392</v>
      </c>
      <c r="O5408" s="123">
        <v>6148.7198326427169</v>
      </c>
      <c r="P5408" s="53">
        <v>6292.3866876559996</v>
      </c>
      <c r="Q5408" s="54">
        <v>5946.5968300278682</v>
      </c>
      <c r="R5408" s="55">
        <v>0.96712762849564149</v>
      </c>
      <c r="S5408" s="121">
        <v>6287.600359202168</v>
      </c>
      <c r="T5408" s="54">
        <v>5886.7839642002637</v>
      </c>
      <c r="U5408" s="55">
        <v>0.95739993436489468</v>
      </c>
    </row>
    <row r="5409" spans="1:21" ht="13" x14ac:dyDescent="0.3">
      <c r="A5409" s="44" t="s">
        <v>1911</v>
      </c>
      <c r="B5409" s="44" t="s">
        <v>8286</v>
      </c>
      <c r="C5409" s="98" t="s">
        <v>987</v>
      </c>
      <c r="D5409" s="98" t="s">
        <v>13125</v>
      </c>
      <c r="E5409" s="98" t="s">
        <v>235</v>
      </c>
      <c r="F5409" s="122">
        <v>1.0233653278932267</v>
      </c>
      <c r="G5409" s="122">
        <v>1.0225869010687645</v>
      </c>
      <c r="H5409" s="99">
        <v>16095.25</v>
      </c>
      <c r="I5409" s="53">
        <v>16471.320793773455</v>
      </c>
      <c r="J5409" s="54">
        <v>15566.038543123032</v>
      </c>
      <c r="K5409" s="55">
        <v>0.9671200225608817</v>
      </c>
      <c r="L5409" s="121">
        <v>16458.791819427031</v>
      </c>
      <c r="M5409" s="54">
        <v>15409.471591230018</v>
      </c>
      <c r="N5409" s="120">
        <v>0.95739249724173392</v>
      </c>
      <c r="O5409" s="123">
        <v>16227.2787961793</v>
      </c>
      <c r="P5409" s="53">
        <v>16606.434486066835</v>
      </c>
      <c r="Q5409" s="54">
        <v>15693.849659086496</v>
      </c>
      <c r="R5409" s="55">
        <v>0.9671276284956416</v>
      </c>
      <c r="S5409" s="121">
        <v>16593.802736963862</v>
      </c>
      <c r="T5409" s="54">
        <v>15535.99565438291</v>
      </c>
      <c r="U5409" s="55">
        <v>0.95739993436489479</v>
      </c>
    </row>
    <row r="5410" spans="1:21" ht="13" x14ac:dyDescent="0.3">
      <c r="A5410" s="44" t="s">
        <v>1910</v>
      </c>
      <c r="B5410" s="44" t="s">
        <v>8285</v>
      </c>
      <c r="C5410" s="98" t="s">
        <v>987</v>
      </c>
      <c r="D5410" s="98" t="s">
        <v>13125</v>
      </c>
      <c r="E5410" s="98" t="s">
        <v>235</v>
      </c>
      <c r="F5410" s="122">
        <v>1.0233653278932267</v>
      </c>
      <c r="G5410" s="122">
        <v>1.0225869010687645</v>
      </c>
      <c r="H5410" s="99">
        <v>4609.25</v>
      </c>
      <c r="I5410" s="53">
        <v>4716.9466375918546</v>
      </c>
      <c r="J5410" s="54">
        <v>4457.697963988744</v>
      </c>
      <c r="K5410" s="55">
        <v>0.9671200225608817</v>
      </c>
      <c r="L5410" s="121">
        <v>4713.3586737512023</v>
      </c>
      <c r="M5410" s="54">
        <v>4412.8613679114615</v>
      </c>
      <c r="N5410" s="120">
        <v>0.95739249724173381</v>
      </c>
      <c r="O5410" s="123">
        <v>4648.4012988246413</v>
      </c>
      <c r="P5410" s="53">
        <v>4757.0127193509798</v>
      </c>
      <c r="Q5410" s="54">
        <v>4495.597324428335</v>
      </c>
      <c r="R5410" s="55">
        <v>0.96712762849564149</v>
      </c>
      <c r="S5410" s="121">
        <v>4753.3942790891097</v>
      </c>
      <c r="T5410" s="54">
        <v>4450.3790983964027</v>
      </c>
      <c r="U5410" s="55">
        <v>0.95739993436489468</v>
      </c>
    </row>
    <row r="5411" spans="1:21" ht="13" x14ac:dyDescent="0.3">
      <c r="A5411" s="44" t="s">
        <v>1909</v>
      </c>
      <c r="B5411" s="44" t="s">
        <v>8284</v>
      </c>
      <c r="C5411" s="98" t="s">
        <v>987</v>
      </c>
      <c r="D5411" s="98" t="s">
        <v>13125</v>
      </c>
      <c r="E5411" s="98" t="s">
        <v>235</v>
      </c>
      <c r="F5411" s="122">
        <v>1.0233653278932267</v>
      </c>
      <c r="G5411" s="122">
        <v>1.0225869010687645</v>
      </c>
      <c r="H5411" s="99">
        <v>2264</v>
      </c>
      <c r="I5411" s="53">
        <v>2316.8991023502649</v>
      </c>
      <c r="J5411" s="54">
        <v>2189.5597310778362</v>
      </c>
      <c r="K5411" s="55">
        <v>0.9671200225608817</v>
      </c>
      <c r="L5411" s="121">
        <v>2315.1367440196827</v>
      </c>
      <c r="M5411" s="54">
        <v>2167.5366137552855</v>
      </c>
      <c r="N5411" s="120">
        <v>0.95739249724173392</v>
      </c>
      <c r="O5411" s="123">
        <v>2285.7425474507381</v>
      </c>
      <c r="P5411" s="53">
        <v>2339.1496715514236</v>
      </c>
      <c r="Q5411" s="54">
        <v>2210.6047692676184</v>
      </c>
      <c r="R5411" s="55">
        <v>0.96712762849564138</v>
      </c>
      <c r="S5411" s="121">
        <v>2337.3703882386735</v>
      </c>
      <c r="T5411" s="54">
        <v>2188.3697649043838</v>
      </c>
      <c r="U5411" s="55">
        <v>0.95739993436489468</v>
      </c>
    </row>
    <row r="5412" spans="1:21" ht="13" x14ac:dyDescent="0.3">
      <c r="A5412" s="44" t="s">
        <v>1908</v>
      </c>
      <c r="B5412" s="44" t="s">
        <v>8283</v>
      </c>
      <c r="C5412" s="98" t="s">
        <v>987</v>
      </c>
      <c r="D5412" s="98" t="s">
        <v>13125</v>
      </c>
      <c r="E5412" s="98" t="s">
        <v>233</v>
      </c>
      <c r="F5412" s="122">
        <v>1.02475477167868</v>
      </c>
      <c r="G5412" s="122">
        <v>1.0234419395126551</v>
      </c>
      <c r="H5412" s="99">
        <v>5931.8333333333321</v>
      </c>
      <c r="I5412" s="53">
        <v>6078.6745131359821</v>
      </c>
      <c r="J5412" s="54">
        <v>5744.583749370192</v>
      </c>
      <c r="K5412" s="55">
        <v>0.96843310095870194</v>
      </c>
      <c r="L5412" s="121">
        <v>6070.8870115324835</v>
      </c>
      <c r="M5412" s="54">
        <v>5683.8413149716698</v>
      </c>
      <c r="N5412" s="120">
        <v>0.95819302323143563</v>
      </c>
      <c r="O5412" s="123">
        <v>5981.3529412835469</v>
      </c>
      <c r="P5412" s="53">
        <v>6129.4199676746221</v>
      </c>
      <c r="Q5412" s="54">
        <v>5792.5857324037488</v>
      </c>
      <c r="R5412" s="55">
        <v>0.96844071722019298</v>
      </c>
      <c r="S5412" s="121">
        <v>6121.5674551369575</v>
      </c>
      <c r="T5412" s="54">
        <v>5731.3351790766646</v>
      </c>
      <c r="U5412" s="55">
        <v>0.95820046657316449</v>
      </c>
    </row>
    <row r="5413" spans="1:21" ht="13" x14ac:dyDescent="0.3">
      <c r="A5413" s="44" t="s">
        <v>1907</v>
      </c>
      <c r="B5413" s="44" t="s">
        <v>8282</v>
      </c>
      <c r="C5413" s="98" t="s">
        <v>987</v>
      </c>
      <c r="D5413" s="98" t="s">
        <v>13125</v>
      </c>
      <c r="E5413" s="98" t="s">
        <v>235</v>
      </c>
      <c r="F5413" s="122">
        <v>1.0233653278932267</v>
      </c>
      <c r="G5413" s="122">
        <v>1.0225869010687645</v>
      </c>
      <c r="H5413" s="99">
        <v>4116.1666666666661</v>
      </c>
      <c r="I5413" s="53">
        <v>4212.3422504965029</v>
      </c>
      <c r="J5413" s="54">
        <v>3980.827199531016</v>
      </c>
      <c r="K5413" s="55">
        <v>0.96712002256088192</v>
      </c>
      <c r="L5413" s="121">
        <v>4209.1381159492121</v>
      </c>
      <c r="M5413" s="54">
        <v>3940.7870840631831</v>
      </c>
      <c r="N5413" s="120">
        <v>0.95739249724173392</v>
      </c>
      <c r="O5413" s="123">
        <v>4154.4326820609622</v>
      </c>
      <c r="P5413" s="53">
        <v>4251.5023638876537</v>
      </c>
      <c r="Q5413" s="54">
        <v>4017.8666275464057</v>
      </c>
      <c r="R5413" s="55">
        <v>0.96712762849564149</v>
      </c>
      <c r="S5413" s="121">
        <v>4248.2684420475152</v>
      </c>
      <c r="T5413" s="54">
        <v>3977.4535771285387</v>
      </c>
      <c r="U5413" s="55">
        <v>0.95739993436489468</v>
      </c>
    </row>
    <row r="5414" spans="1:21" ht="13" x14ac:dyDescent="0.3">
      <c r="A5414" s="44" t="s">
        <v>1906</v>
      </c>
      <c r="B5414" s="44" t="s">
        <v>8281</v>
      </c>
      <c r="C5414" s="98" t="s">
        <v>987</v>
      </c>
      <c r="D5414" s="98" t="s">
        <v>13125</v>
      </c>
      <c r="E5414" s="98" t="s">
        <v>233</v>
      </c>
      <c r="F5414" s="122">
        <v>1.02475477167868</v>
      </c>
      <c r="G5414" s="122">
        <v>1.0234419395126551</v>
      </c>
      <c r="H5414" s="99">
        <v>3540.5833333333335</v>
      </c>
      <c r="I5414" s="53">
        <v>3628.2296653593398</v>
      </c>
      <c r="J5414" s="54">
        <v>3428.8180967026974</v>
      </c>
      <c r="K5414" s="55">
        <v>0.96843310095870194</v>
      </c>
      <c r="L5414" s="121">
        <v>3623.581473672848</v>
      </c>
      <c r="M5414" s="54">
        <v>3392.5622481695004</v>
      </c>
      <c r="N5414" s="120">
        <v>0.95819302323143563</v>
      </c>
      <c r="O5414" s="123">
        <v>3568.5069498801395</v>
      </c>
      <c r="P5414" s="53">
        <v>3656.844524658205</v>
      </c>
      <c r="Q5414" s="54">
        <v>3455.8874299471654</v>
      </c>
      <c r="R5414" s="55">
        <v>0.96844071722019298</v>
      </c>
      <c r="S5414" s="121">
        <v>3652.159673949719</v>
      </c>
      <c r="T5414" s="54">
        <v>3419.3450243447296</v>
      </c>
      <c r="U5414" s="55">
        <v>0.95820046657316449</v>
      </c>
    </row>
    <row r="5415" spans="1:21" ht="13" x14ac:dyDescent="0.3">
      <c r="A5415" s="44" t="s">
        <v>1905</v>
      </c>
      <c r="B5415" s="44" t="s">
        <v>8280</v>
      </c>
      <c r="C5415" s="98" t="s">
        <v>987</v>
      </c>
      <c r="D5415" s="98" t="s">
        <v>13125</v>
      </c>
      <c r="E5415" s="98" t="s">
        <v>235</v>
      </c>
      <c r="F5415" s="122">
        <v>1.0233653278932267</v>
      </c>
      <c r="G5415" s="122">
        <v>1.0225869010687645</v>
      </c>
      <c r="H5415" s="99">
        <v>2781.416666666667</v>
      </c>
      <c r="I5415" s="53">
        <v>2846.4053790910193</v>
      </c>
      <c r="J5415" s="54">
        <v>2689.9637494178796</v>
      </c>
      <c r="K5415" s="55">
        <v>0.96712002256088181</v>
      </c>
      <c r="L5415" s="121">
        <v>2844.2402497476796</v>
      </c>
      <c r="M5415" s="54">
        <v>2662.9074483697796</v>
      </c>
      <c r="N5415" s="120">
        <v>0.95739249724173392</v>
      </c>
      <c r="O5415" s="123">
        <v>2806.460165517668</v>
      </c>
      <c r="P5415" s="53">
        <v>2872.0340275042672</v>
      </c>
      <c r="Q5415" s="54">
        <v>2714.2051643445875</v>
      </c>
      <c r="R5415" s="55">
        <v>0.96712762849564138</v>
      </c>
      <c r="S5415" s="121">
        <v>2869.8494036296438</v>
      </c>
      <c r="T5415" s="54">
        <v>2686.9047782643065</v>
      </c>
      <c r="U5415" s="55">
        <v>0.95739993436489457</v>
      </c>
    </row>
    <row r="5416" spans="1:21" ht="13" x14ac:dyDescent="0.3">
      <c r="A5416" s="44" t="s">
        <v>1904</v>
      </c>
      <c r="B5416" s="44" t="s">
        <v>8279</v>
      </c>
      <c r="C5416" s="98" t="s">
        <v>987</v>
      </c>
      <c r="D5416" s="98" t="s">
        <v>13125</v>
      </c>
      <c r="E5416" s="98" t="s">
        <v>235</v>
      </c>
      <c r="F5416" s="122">
        <v>1.0233653278932267</v>
      </c>
      <c r="G5416" s="122">
        <v>1.0225869010687645</v>
      </c>
      <c r="H5416" s="99">
        <v>2596.916666666667</v>
      </c>
      <c r="I5416" s="53">
        <v>2657.5944760947186</v>
      </c>
      <c r="J5416" s="54">
        <v>2511.5301052553968</v>
      </c>
      <c r="K5416" s="55">
        <v>0.96712002256088181</v>
      </c>
      <c r="L5416" s="121">
        <v>2655.5729665004928</v>
      </c>
      <c r="M5416" s="54">
        <v>2486.2685326286801</v>
      </c>
      <c r="N5416" s="120">
        <v>0.95739249724173403</v>
      </c>
      <c r="O5416" s="123">
        <v>2619.5195096241778</v>
      </c>
      <c r="P5416" s="53">
        <v>2680.7254418892508</v>
      </c>
      <c r="Q5416" s="54">
        <v>2533.4096911408965</v>
      </c>
      <c r="R5416" s="55">
        <v>0.96712762849564138</v>
      </c>
      <c r="S5416" s="121">
        <v>2678.6863376357574</v>
      </c>
      <c r="T5416" s="54">
        <v>2507.9278065817489</v>
      </c>
      <c r="U5416" s="55">
        <v>0.95739993436489468</v>
      </c>
    </row>
    <row r="5417" spans="1:21" ht="13" x14ac:dyDescent="0.3">
      <c r="A5417" s="44" t="s">
        <v>1903</v>
      </c>
      <c r="B5417" s="44" t="s">
        <v>8278</v>
      </c>
      <c r="C5417" s="98" t="s">
        <v>987</v>
      </c>
      <c r="D5417" s="98" t="s">
        <v>13125</v>
      </c>
      <c r="E5417" s="98" t="s">
        <v>233</v>
      </c>
      <c r="F5417" s="122">
        <v>1.02475477167868</v>
      </c>
      <c r="G5417" s="122">
        <v>1.0234419395126551</v>
      </c>
      <c r="H5417" s="99">
        <v>2994.6666666666665</v>
      </c>
      <c r="I5417" s="53">
        <v>3068.7989562537537</v>
      </c>
      <c r="J5417" s="54">
        <v>2900.1343263376593</v>
      </c>
      <c r="K5417" s="55">
        <v>0.96843310095870194</v>
      </c>
      <c r="L5417" s="121">
        <v>3064.8674615272307</v>
      </c>
      <c r="M5417" s="54">
        <v>2869.4687069037391</v>
      </c>
      <c r="N5417" s="120">
        <v>0.95819302323143563</v>
      </c>
      <c r="O5417" s="123">
        <v>3021.7809086168581</v>
      </c>
      <c r="P5417" s="53">
        <v>3096.5844050726628</v>
      </c>
      <c r="Q5417" s="54">
        <v>2926.4156704231964</v>
      </c>
      <c r="R5417" s="55">
        <v>0.96844071722019298</v>
      </c>
      <c r="S5417" s="121">
        <v>3092.6173138971503</v>
      </c>
      <c r="T5417" s="54">
        <v>2895.4718765185544</v>
      </c>
      <c r="U5417" s="55">
        <v>0.95820046657316449</v>
      </c>
    </row>
    <row r="5418" spans="1:21" ht="13" x14ac:dyDescent="0.3">
      <c r="A5418" s="44" t="s">
        <v>1902</v>
      </c>
      <c r="B5418" s="44" t="s">
        <v>8277</v>
      </c>
      <c r="C5418" s="98" t="s">
        <v>987</v>
      </c>
      <c r="D5418" s="98" t="s">
        <v>13125</v>
      </c>
      <c r="E5418" s="98" t="s">
        <v>233</v>
      </c>
      <c r="F5418" s="122">
        <v>1.02475477167868</v>
      </c>
      <c r="G5418" s="122">
        <v>1.0234419395126551</v>
      </c>
      <c r="H5418" s="99">
        <v>3366.3333333333335</v>
      </c>
      <c r="I5418" s="53">
        <v>3449.6661463943301</v>
      </c>
      <c r="J5418" s="54">
        <v>3260.0686288606439</v>
      </c>
      <c r="K5418" s="55">
        <v>0.96843310095870194</v>
      </c>
      <c r="L5418" s="121">
        <v>3445.246715712768</v>
      </c>
      <c r="M5418" s="54">
        <v>3225.5971138714231</v>
      </c>
      <c r="N5418" s="120">
        <v>0.95819302323143563</v>
      </c>
      <c r="O5418" s="123">
        <v>3393.2388517044565</v>
      </c>
      <c r="P5418" s="53">
        <v>3477.2377047296268</v>
      </c>
      <c r="Q5418" s="54">
        <v>3286.1506672440878</v>
      </c>
      <c r="R5418" s="55">
        <v>0.96844071722019298</v>
      </c>
      <c r="S5418" s="121">
        <v>3472.7829516181032</v>
      </c>
      <c r="T5418" s="54">
        <v>3251.4030508973988</v>
      </c>
      <c r="U5418" s="55">
        <v>0.95820046657316438</v>
      </c>
    </row>
    <row r="5419" spans="1:21" ht="13" x14ac:dyDescent="0.3">
      <c r="A5419" s="44" t="s">
        <v>1901</v>
      </c>
      <c r="B5419" s="44" t="s">
        <v>8276</v>
      </c>
      <c r="C5419" s="98" t="s">
        <v>987</v>
      </c>
      <c r="D5419" s="98" t="s">
        <v>13125</v>
      </c>
      <c r="E5419" s="98" t="s">
        <v>235</v>
      </c>
      <c r="F5419" s="122">
        <v>1.0233653278932267</v>
      </c>
      <c r="G5419" s="122">
        <v>1.0225869010687645</v>
      </c>
      <c r="H5419" s="99">
        <v>3797</v>
      </c>
      <c r="I5419" s="53">
        <v>3885.7181500105817</v>
      </c>
      <c r="J5419" s="54">
        <v>3672.1547256636682</v>
      </c>
      <c r="K5419" s="55">
        <v>0.96712002256088181</v>
      </c>
      <c r="L5419" s="121">
        <v>3882.7624633580986</v>
      </c>
      <c r="M5419" s="54">
        <v>3635.2193120268635</v>
      </c>
      <c r="N5419" s="120">
        <v>0.95739249724173381</v>
      </c>
      <c r="O5419" s="123">
        <v>3831.78498629963</v>
      </c>
      <c r="P5419" s="53">
        <v>3921.3158989208637</v>
      </c>
      <c r="Q5419" s="54">
        <v>3705.8251267051651</v>
      </c>
      <c r="R5419" s="55">
        <v>0.96712762849564149</v>
      </c>
      <c r="S5419" s="121">
        <v>3918.3331347019566</v>
      </c>
      <c r="T5419" s="54">
        <v>3668.5506943836544</v>
      </c>
      <c r="U5419" s="55">
        <v>0.95739993436489468</v>
      </c>
    </row>
    <row r="5420" spans="1:21" ht="13" x14ac:dyDescent="0.3">
      <c r="A5420" s="44" t="s">
        <v>1900</v>
      </c>
      <c r="B5420" s="44" t="s">
        <v>8275</v>
      </c>
      <c r="C5420" s="98" t="s">
        <v>987</v>
      </c>
      <c r="D5420" s="98" t="s">
        <v>13125</v>
      </c>
      <c r="E5420" s="98" t="s">
        <v>233</v>
      </c>
      <c r="F5420" s="122">
        <v>1.02475477167868</v>
      </c>
      <c r="G5420" s="122">
        <v>1.0234419395126551</v>
      </c>
      <c r="H5420" s="99">
        <v>874.91666666666663</v>
      </c>
      <c r="I5420" s="53">
        <v>896.57502898787175</v>
      </c>
      <c r="J5420" s="54">
        <v>847.29826058045091</v>
      </c>
      <c r="K5420" s="55">
        <v>0.96843310095870194</v>
      </c>
      <c r="L5420" s="121">
        <v>895.42641024528041</v>
      </c>
      <c r="M5420" s="54">
        <v>838.33904590890347</v>
      </c>
      <c r="N5420" s="120">
        <v>0.95819302323143563</v>
      </c>
      <c r="O5420" s="123">
        <v>882.8653456802557</v>
      </c>
      <c r="P5420" s="53">
        <v>904.72047573558928</v>
      </c>
      <c r="Q5420" s="54">
        <v>855.00274857944032</v>
      </c>
      <c r="R5420" s="55">
        <v>0.96844071722019287</v>
      </c>
      <c r="S5420" s="121">
        <v>903.56142171151157</v>
      </c>
      <c r="T5420" s="54">
        <v>845.96198615209914</v>
      </c>
      <c r="U5420" s="55">
        <v>0.95820046657316449</v>
      </c>
    </row>
    <row r="5421" spans="1:21" ht="13" x14ac:dyDescent="0.3">
      <c r="A5421" s="44" t="s">
        <v>1899</v>
      </c>
      <c r="B5421" s="44" t="s">
        <v>8274</v>
      </c>
      <c r="C5421" s="98" t="s">
        <v>987</v>
      </c>
      <c r="D5421" s="98" t="s">
        <v>13125</v>
      </c>
      <c r="E5421" s="98" t="s">
        <v>233</v>
      </c>
      <c r="F5421" s="122">
        <v>1.02475477167868</v>
      </c>
      <c r="G5421" s="122">
        <v>1.0234419395126551</v>
      </c>
      <c r="H5421" s="99">
        <v>3340.25</v>
      </c>
      <c r="I5421" s="53">
        <v>3422.9371260997109</v>
      </c>
      <c r="J5421" s="54">
        <v>3234.8086654773042</v>
      </c>
      <c r="K5421" s="55">
        <v>0.96843310095870194</v>
      </c>
      <c r="L5421" s="121">
        <v>3418.5519384571462</v>
      </c>
      <c r="M5421" s="54">
        <v>3200.6042458488032</v>
      </c>
      <c r="N5421" s="120">
        <v>0.95819302323143574</v>
      </c>
      <c r="O5421" s="123">
        <v>3372.4910515595111</v>
      </c>
      <c r="P5421" s="53">
        <v>3455.9762975292583</v>
      </c>
      <c r="Q5421" s="54">
        <v>3266.0576527909757</v>
      </c>
      <c r="R5421" s="55">
        <v>0.96844071722019298</v>
      </c>
      <c r="S5421" s="121">
        <v>3451.5487827971397</v>
      </c>
      <c r="T5421" s="54">
        <v>3231.5224991181458</v>
      </c>
      <c r="U5421" s="55">
        <v>0.95820046657316449</v>
      </c>
    </row>
    <row r="5422" spans="1:21" ht="13" x14ac:dyDescent="0.3">
      <c r="A5422" s="44" t="s">
        <v>1898</v>
      </c>
      <c r="B5422" s="44" t="s">
        <v>8273</v>
      </c>
      <c r="C5422" s="98" t="s">
        <v>987</v>
      </c>
      <c r="D5422" s="98" t="s">
        <v>13125</v>
      </c>
      <c r="E5422" s="98" t="s">
        <v>232</v>
      </c>
      <c r="F5422" s="122">
        <v>1.0230714797864588</v>
      </c>
      <c r="G5422" s="122">
        <v>1.0229914809831109</v>
      </c>
      <c r="H5422" s="99">
        <v>9099.6666666666679</v>
      </c>
      <c r="I5422" s="53">
        <v>9309.6094422301812</v>
      </c>
      <c r="J5422" s="54">
        <v>8797.9428737711114</v>
      </c>
      <c r="K5422" s="55">
        <v>0.96684232467538489</v>
      </c>
      <c r="L5422" s="121">
        <v>9308.8814797859832</v>
      </c>
      <c r="M5422" s="54">
        <v>8715.3994219414708</v>
      </c>
      <c r="N5422" s="120">
        <v>0.95777128341054285</v>
      </c>
      <c r="O5422" s="123">
        <v>9187.7189696721143</v>
      </c>
      <c r="P5422" s="53">
        <v>9399.6932421645688</v>
      </c>
      <c r="Q5422" s="54">
        <v>8883.1454282273771</v>
      </c>
      <c r="R5422" s="55">
        <v>0.966849928426184</v>
      </c>
      <c r="S5422" s="121">
        <v>9398.9582356414976</v>
      </c>
      <c r="T5422" s="54">
        <v>8799.8017464301956</v>
      </c>
      <c r="U5422" s="55">
        <v>0.95777872347615323</v>
      </c>
    </row>
    <row r="5423" spans="1:21" ht="13" x14ac:dyDescent="0.3">
      <c r="A5423" s="44" t="s">
        <v>1897</v>
      </c>
      <c r="B5423" s="44" t="s">
        <v>8272</v>
      </c>
      <c r="C5423" s="98" t="s">
        <v>987</v>
      </c>
      <c r="D5423" s="98" t="s">
        <v>13125</v>
      </c>
      <c r="E5423" s="98" t="s">
        <v>232</v>
      </c>
      <c r="F5423" s="122">
        <v>1.0230714797864588</v>
      </c>
      <c r="G5423" s="122">
        <v>1.0229914809831109</v>
      </c>
      <c r="H5423" s="99">
        <v>2496.25</v>
      </c>
      <c r="I5423" s="53">
        <v>2553.8421814169478</v>
      </c>
      <c r="J5423" s="54">
        <v>2413.4801529709298</v>
      </c>
      <c r="K5423" s="55">
        <v>0.966842324675385</v>
      </c>
      <c r="L5423" s="121">
        <v>2553.6424844040907</v>
      </c>
      <c r="M5423" s="54">
        <v>2390.8365662135675</v>
      </c>
      <c r="N5423" s="120">
        <v>0.95777128341054285</v>
      </c>
      <c r="O5423" s="123">
        <v>2517.8546566649316</v>
      </c>
      <c r="P5423" s="53">
        <v>2575.9452894814176</v>
      </c>
      <c r="Q5423" s="54">
        <v>2434.3875945840232</v>
      </c>
      <c r="R5423" s="55">
        <v>0.966849928426184</v>
      </c>
      <c r="S5423" s="121">
        <v>2575.7438641218805</v>
      </c>
      <c r="T5423" s="54">
        <v>2411.5476189590267</v>
      </c>
      <c r="U5423" s="55">
        <v>0.95777872347615345</v>
      </c>
    </row>
    <row r="5424" spans="1:21" ht="13" x14ac:dyDescent="0.3">
      <c r="A5424" s="44" t="s">
        <v>1896</v>
      </c>
      <c r="B5424" s="44" t="s">
        <v>8271</v>
      </c>
      <c r="C5424" s="98" t="s">
        <v>987</v>
      </c>
      <c r="D5424" s="98" t="s">
        <v>13125</v>
      </c>
      <c r="E5424" s="98" t="s">
        <v>232</v>
      </c>
      <c r="F5424" s="122">
        <v>1.0230714797864588</v>
      </c>
      <c r="G5424" s="122">
        <v>1.0229914809831109</v>
      </c>
      <c r="H5424" s="99">
        <v>10181.083333333334</v>
      </c>
      <c r="I5424" s="53">
        <v>10415.975991662586</v>
      </c>
      <c r="J5424" s="54">
        <v>9843.5022777138165</v>
      </c>
      <c r="K5424" s="55">
        <v>0.96684232467538478</v>
      </c>
      <c r="L5424" s="121">
        <v>10415.161517179135</v>
      </c>
      <c r="M5424" s="54">
        <v>9751.1492506763534</v>
      </c>
      <c r="N5424" s="120">
        <v>0.95777128341054274</v>
      </c>
      <c r="O5424" s="123">
        <v>10284.27431020575</v>
      </c>
      <c r="P5424" s="53">
        <v>10521.54773707206</v>
      </c>
      <c r="Q5424" s="54">
        <v>9943.3498807376727</v>
      </c>
      <c r="R5424" s="55">
        <v>0.966849928426184</v>
      </c>
      <c r="S5424" s="121">
        <v>10520.725007433941</v>
      </c>
      <c r="T5424" s="54">
        <v>9850.0591207074613</v>
      </c>
      <c r="U5424" s="55">
        <v>0.95777872347615334</v>
      </c>
    </row>
    <row r="5425" spans="1:21" ht="13" x14ac:dyDescent="0.3">
      <c r="A5425" s="44" t="s">
        <v>1895</v>
      </c>
      <c r="B5425" s="44" t="s">
        <v>8270</v>
      </c>
      <c r="C5425" s="98" t="s">
        <v>987</v>
      </c>
      <c r="D5425" s="98" t="s">
        <v>13125</v>
      </c>
      <c r="E5425" s="98" t="s">
        <v>232</v>
      </c>
      <c r="F5425" s="122">
        <v>1.0230714797864588</v>
      </c>
      <c r="G5425" s="122">
        <v>1.0229914809831109</v>
      </c>
      <c r="H5425" s="99">
        <v>7774.3333333333339</v>
      </c>
      <c r="I5425" s="53">
        <v>7953.6987076865271</v>
      </c>
      <c r="J5425" s="54">
        <v>7516.5545128013346</v>
      </c>
      <c r="K5425" s="55">
        <v>0.96684232467538489</v>
      </c>
      <c r="L5425" s="121">
        <v>7953.0767703230322</v>
      </c>
      <c r="M5425" s="54">
        <v>7446.0332143280302</v>
      </c>
      <c r="N5425" s="120">
        <v>0.95777128341054274</v>
      </c>
      <c r="O5425" s="123">
        <v>7845.9685199708711</v>
      </c>
      <c r="P5425" s="53">
        <v>8026.9866240845713</v>
      </c>
      <c r="Q5425" s="54">
        <v>7585.8741019679301</v>
      </c>
      <c r="R5425" s="55">
        <v>0.96684992842618411</v>
      </c>
      <c r="S5425" s="121">
        <v>8026.3589559918682</v>
      </c>
      <c r="T5425" s="54">
        <v>7514.7017134917851</v>
      </c>
      <c r="U5425" s="55">
        <v>0.95777872347615334</v>
      </c>
    </row>
    <row r="5426" spans="1:21" ht="13" x14ac:dyDescent="0.3">
      <c r="A5426" s="44" t="s">
        <v>1894</v>
      </c>
      <c r="B5426" s="44" t="s">
        <v>8269</v>
      </c>
      <c r="C5426" s="98" t="s">
        <v>987</v>
      </c>
      <c r="D5426" s="98" t="s">
        <v>13125</v>
      </c>
      <c r="E5426" s="98" t="s">
        <v>232</v>
      </c>
      <c r="F5426" s="122">
        <v>1.0230714797864588</v>
      </c>
      <c r="G5426" s="122">
        <v>1.0229914809831109</v>
      </c>
      <c r="H5426" s="99">
        <v>12102</v>
      </c>
      <c r="I5426" s="53">
        <v>12381.211048375724</v>
      </c>
      <c r="J5426" s="54">
        <v>11700.725813221508</v>
      </c>
      <c r="K5426" s="55">
        <v>0.96684232467538489</v>
      </c>
      <c r="L5426" s="121">
        <v>12380.242902857608</v>
      </c>
      <c r="M5426" s="54">
        <v>11590.948071834389</v>
      </c>
      <c r="N5426" s="120">
        <v>0.95777128341054285</v>
      </c>
      <c r="O5426" s="123">
        <v>12216.009792384291</v>
      </c>
      <c r="P5426" s="53">
        <v>12497.85121538047</v>
      </c>
      <c r="Q5426" s="54">
        <v>11811.048193420316</v>
      </c>
      <c r="R5426" s="55">
        <v>0.96684992842618411</v>
      </c>
      <c r="S5426" s="121">
        <v>12496.873949215391</v>
      </c>
      <c r="T5426" s="54">
        <v>11700.234264922015</v>
      </c>
      <c r="U5426" s="55">
        <v>0.95777872347615334</v>
      </c>
    </row>
    <row r="5427" spans="1:21" ht="13" x14ac:dyDescent="0.3">
      <c r="A5427" s="44" t="s">
        <v>1893</v>
      </c>
      <c r="B5427" s="44" t="s">
        <v>8268</v>
      </c>
      <c r="C5427" s="98" t="s">
        <v>987</v>
      </c>
      <c r="D5427" s="98" t="s">
        <v>13125</v>
      </c>
      <c r="E5427" s="98" t="s">
        <v>232</v>
      </c>
      <c r="F5427" s="122">
        <v>1.0230714797864588</v>
      </c>
      <c r="G5427" s="122">
        <v>1.0229914809831109</v>
      </c>
      <c r="H5427" s="99">
        <v>11613.333333333332</v>
      </c>
      <c r="I5427" s="53">
        <v>11881.270118586741</v>
      </c>
      <c r="J5427" s="54">
        <v>11228.262197230137</v>
      </c>
      <c r="K5427" s="55">
        <v>0.966842324675385</v>
      </c>
      <c r="L5427" s="121">
        <v>11880.341065817192</v>
      </c>
      <c r="M5427" s="54">
        <v>11122.917171341101</v>
      </c>
      <c r="N5427" s="120">
        <v>0.95777128341054274</v>
      </c>
      <c r="O5427" s="123">
        <v>11733.570904050186</v>
      </c>
      <c r="P5427" s="53">
        <v>12004.281747985962</v>
      </c>
      <c r="Q5427" s="54">
        <v>11344.602188764478</v>
      </c>
      <c r="R5427" s="55">
        <v>0.96684992842618411</v>
      </c>
      <c r="S5427" s="121">
        <v>12003.343076354638</v>
      </c>
      <c r="T5427" s="54">
        <v>11238.164562298121</v>
      </c>
      <c r="U5427" s="55">
        <v>0.95777872347615334</v>
      </c>
    </row>
    <row r="5428" spans="1:21" ht="13" x14ac:dyDescent="0.3">
      <c r="A5428" s="44" t="s">
        <v>1892</v>
      </c>
      <c r="B5428" s="44" t="s">
        <v>8267</v>
      </c>
      <c r="C5428" s="98" t="s">
        <v>987</v>
      </c>
      <c r="D5428" s="98" t="s">
        <v>13125</v>
      </c>
      <c r="E5428" s="98" t="s">
        <v>232</v>
      </c>
      <c r="F5428" s="122">
        <v>1.0230714797864588</v>
      </c>
      <c r="G5428" s="122">
        <v>1.0229914809831109</v>
      </c>
      <c r="H5428" s="99">
        <v>6146.0833333333339</v>
      </c>
      <c r="I5428" s="53">
        <v>6287.8825707242258</v>
      </c>
      <c r="J5428" s="54">
        <v>5942.2934976486395</v>
      </c>
      <c r="K5428" s="55">
        <v>0.966842324675385</v>
      </c>
      <c r="L5428" s="121">
        <v>6287.3908914122821</v>
      </c>
      <c r="M5428" s="54">
        <v>5886.5421221148144</v>
      </c>
      <c r="N5428" s="120">
        <v>0.95777128341054285</v>
      </c>
      <c r="O5428" s="123">
        <v>6203.9583754209507</v>
      </c>
      <c r="P5428" s="53">
        <v>6347.0928756755075</v>
      </c>
      <c r="Q5428" s="54">
        <v>5998.2967112347715</v>
      </c>
      <c r="R5428" s="55">
        <v>0.96684992842618411</v>
      </c>
      <c r="S5428" s="121">
        <v>6346.5965664294527</v>
      </c>
      <c r="T5428" s="54">
        <v>5942.0193333098678</v>
      </c>
      <c r="U5428" s="55">
        <v>0.95777872347615323</v>
      </c>
    </row>
    <row r="5429" spans="1:21" ht="13" x14ac:dyDescent="0.3">
      <c r="A5429" s="44" t="s">
        <v>1891</v>
      </c>
      <c r="B5429" s="44" t="s">
        <v>8266</v>
      </c>
      <c r="C5429" s="98" t="s">
        <v>987</v>
      </c>
      <c r="D5429" s="98" t="s">
        <v>13125</v>
      </c>
      <c r="E5429" s="98" t="s">
        <v>232</v>
      </c>
      <c r="F5429" s="122">
        <v>1.0230714797864588</v>
      </c>
      <c r="G5429" s="122">
        <v>1.0229914809831109</v>
      </c>
      <c r="H5429" s="99">
        <v>9894.9166666666679</v>
      </c>
      <c r="I5429" s="53">
        <v>10123.207036530363</v>
      </c>
      <c r="J5429" s="54">
        <v>9566.8242324692128</v>
      </c>
      <c r="K5429" s="55">
        <v>0.966842324675385</v>
      </c>
      <c r="L5429" s="121">
        <v>10122.415455037801</v>
      </c>
      <c r="M5429" s="54">
        <v>9477.0670350737037</v>
      </c>
      <c r="N5429" s="120">
        <v>0.95777128341054274</v>
      </c>
      <c r="O5429" s="123">
        <v>9994.3941738945941</v>
      </c>
      <c r="P5429" s="53">
        <v>10224.979637055505</v>
      </c>
      <c r="Q5429" s="54">
        <v>9663.0792916930586</v>
      </c>
      <c r="R5429" s="55">
        <v>0.966849928426184</v>
      </c>
      <c r="S5429" s="121">
        <v>10224.180097481405</v>
      </c>
      <c r="T5429" s="54">
        <v>9572.4180937902674</v>
      </c>
      <c r="U5429" s="55">
        <v>0.95777872347615323</v>
      </c>
    </row>
    <row r="5430" spans="1:21" ht="13" x14ac:dyDescent="0.3">
      <c r="A5430" s="44" t="s">
        <v>1890</v>
      </c>
      <c r="B5430" s="44" t="s">
        <v>8265</v>
      </c>
      <c r="C5430" s="98" t="s">
        <v>987</v>
      </c>
      <c r="D5430" s="98" t="s">
        <v>13125</v>
      </c>
      <c r="E5430" s="98" t="s">
        <v>232</v>
      </c>
      <c r="F5430" s="122">
        <v>1.0230714797864588</v>
      </c>
      <c r="G5430" s="122">
        <v>1.0229914809831109</v>
      </c>
      <c r="H5430" s="99">
        <v>5551.8333333333339</v>
      </c>
      <c r="I5430" s="53">
        <v>5679.9223438611225</v>
      </c>
      <c r="J5430" s="54">
        <v>5367.7474462102919</v>
      </c>
      <c r="K5430" s="55">
        <v>0.96684232467538489</v>
      </c>
      <c r="L5430" s="121">
        <v>5679.4782038380681</v>
      </c>
      <c r="M5430" s="54">
        <v>5317.3865369480991</v>
      </c>
      <c r="N5430" s="120">
        <v>0.95777128341054285</v>
      </c>
      <c r="O5430" s="123">
        <v>5606.5371101667151</v>
      </c>
      <c r="P5430" s="53">
        <v>5735.8882177759579</v>
      </c>
      <c r="Q5430" s="54">
        <v>5420.6800036834329</v>
      </c>
      <c r="R5430" s="55">
        <v>0.966849928426184</v>
      </c>
      <c r="S5430" s="121">
        <v>5735.4397015162185</v>
      </c>
      <c r="T5430" s="54">
        <v>5369.8219564971578</v>
      </c>
      <c r="U5430" s="55">
        <v>0.95777872347615323</v>
      </c>
    </row>
    <row r="5431" spans="1:21" ht="13" x14ac:dyDescent="0.3">
      <c r="A5431" s="44" t="s">
        <v>1889</v>
      </c>
      <c r="B5431" s="44" t="s">
        <v>8264</v>
      </c>
      <c r="C5431" s="98" t="s">
        <v>987</v>
      </c>
      <c r="D5431" s="98" t="s">
        <v>13125</v>
      </c>
      <c r="E5431" s="98" t="s">
        <v>232</v>
      </c>
      <c r="F5431" s="122">
        <v>1.0230714797864588</v>
      </c>
      <c r="G5431" s="122">
        <v>1.0229914809831109</v>
      </c>
      <c r="H5431" s="99">
        <v>6480.7500000000009</v>
      </c>
      <c r="I5431" s="53">
        <v>6630.270492626094</v>
      </c>
      <c r="J5431" s="54">
        <v>6265.8633956400017</v>
      </c>
      <c r="K5431" s="55">
        <v>0.96684232467538489</v>
      </c>
      <c r="L5431" s="121">
        <v>6629.7520403812969</v>
      </c>
      <c r="M5431" s="54">
        <v>6207.0762449628764</v>
      </c>
      <c r="N5431" s="120">
        <v>0.95777128341054285</v>
      </c>
      <c r="O5431" s="123">
        <v>6541.9855601447571</v>
      </c>
      <c r="P5431" s="53">
        <v>6692.9188477589423</v>
      </c>
      <c r="Q5431" s="54">
        <v>6325.1182705910878</v>
      </c>
      <c r="R5431" s="55">
        <v>0.966849928426184</v>
      </c>
      <c r="S5431" s="121">
        <v>6692.3954967426116</v>
      </c>
      <c r="T5431" s="54">
        <v>6265.7745787948743</v>
      </c>
      <c r="U5431" s="55">
        <v>0.95777872347615345</v>
      </c>
    </row>
    <row r="5432" spans="1:21" ht="13" x14ac:dyDescent="0.3">
      <c r="A5432" s="44" t="s">
        <v>1888</v>
      </c>
      <c r="B5432" s="44" t="s">
        <v>8263</v>
      </c>
      <c r="C5432" s="98" t="s">
        <v>987</v>
      </c>
      <c r="D5432" s="98" t="s">
        <v>13125</v>
      </c>
      <c r="E5432" s="98" t="s">
        <v>232</v>
      </c>
      <c r="F5432" s="122">
        <v>1.0230714797864588</v>
      </c>
      <c r="G5432" s="122">
        <v>1.0229914809831109</v>
      </c>
      <c r="H5432" s="99">
        <v>11457.5</v>
      </c>
      <c r="I5432" s="53">
        <v>11721.841479653353</v>
      </c>
      <c r="J5432" s="54">
        <v>11077.595934968223</v>
      </c>
      <c r="K5432" s="55">
        <v>0.966842324675385</v>
      </c>
      <c r="L5432" s="121">
        <v>11720.924893363994</v>
      </c>
      <c r="M5432" s="54">
        <v>10973.664479676294</v>
      </c>
      <c r="N5432" s="120">
        <v>0.95777128341054274</v>
      </c>
      <c r="O5432" s="123">
        <v>11580.77865970369</v>
      </c>
      <c r="P5432" s="53">
        <v>11847.964360462498</v>
      </c>
      <c r="Q5432" s="54">
        <v>11196.875018253993</v>
      </c>
      <c r="R5432" s="55">
        <v>0.96684992842618411</v>
      </c>
      <c r="S5432" s="121">
        <v>11847.037912027883</v>
      </c>
      <c r="T5432" s="54">
        <v>11091.823401550879</v>
      </c>
      <c r="U5432" s="55">
        <v>0.95777872347615334</v>
      </c>
    </row>
    <row r="5433" spans="1:21" ht="13" x14ac:dyDescent="0.3">
      <c r="A5433" s="44" t="s">
        <v>1887</v>
      </c>
      <c r="B5433" s="44" t="s">
        <v>8262</v>
      </c>
      <c r="C5433" s="98" t="s">
        <v>987</v>
      </c>
      <c r="D5433" s="98" t="s">
        <v>13125</v>
      </c>
      <c r="E5433" s="98" t="s">
        <v>232</v>
      </c>
      <c r="F5433" s="122">
        <v>1.0230714797864588</v>
      </c>
      <c r="G5433" s="122">
        <v>1.0229914809831109</v>
      </c>
      <c r="H5433" s="99">
        <v>10971.000000000002</v>
      </c>
      <c r="I5433" s="53">
        <v>11224.117204737242</v>
      </c>
      <c r="J5433" s="54">
        <v>10607.22714401365</v>
      </c>
      <c r="K5433" s="55">
        <v>0.966842324675385</v>
      </c>
      <c r="L5433" s="121">
        <v>11223.239537865711</v>
      </c>
      <c r="M5433" s="54">
        <v>10507.708750297066</v>
      </c>
      <c r="N5433" s="120">
        <v>0.95777128341054274</v>
      </c>
      <c r="O5433" s="123">
        <v>11075.51103879004</v>
      </c>
      <c r="P5433" s="53">
        <v>11331.039467846187</v>
      </c>
      <c r="Q5433" s="54">
        <v>10708.357055137563</v>
      </c>
      <c r="R5433" s="55">
        <v>0.96684992842618422</v>
      </c>
      <c r="S5433" s="121">
        <v>11330.153440216616</v>
      </c>
      <c r="T5433" s="54">
        <v>10607.888824578371</v>
      </c>
      <c r="U5433" s="55">
        <v>0.95777872347615345</v>
      </c>
    </row>
    <row r="5434" spans="1:21" ht="13" x14ac:dyDescent="0.3">
      <c r="A5434" s="44" t="s">
        <v>1886</v>
      </c>
      <c r="B5434" s="44" t="s">
        <v>8261</v>
      </c>
      <c r="C5434" s="98" t="s">
        <v>987</v>
      </c>
      <c r="D5434" s="98" t="s">
        <v>13125</v>
      </c>
      <c r="E5434" s="98" t="s">
        <v>232</v>
      </c>
      <c r="F5434" s="122">
        <v>1.0230714797864588</v>
      </c>
      <c r="G5434" s="122">
        <v>1.0229914809831109</v>
      </c>
      <c r="H5434" s="99">
        <v>3558.166666666667</v>
      </c>
      <c r="I5434" s="53">
        <v>3640.2588369935188</v>
      </c>
      <c r="J5434" s="54">
        <v>3440.1861315824658</v>
      </c>
      <c r="K5434" s="55">
        <v>0.96684232467538489</v>
      </c>
      <c r="L5434" s="121">
        <v>3639.9741879180729</v>
      </c>
      <c r="M5434" s="54">
        <v>3407.9098549219466</v>
      </c>
      <c r="N5434" s="120">
        <v>0.95777128341054274</v>
      </c>
      <c r="O5434" s="123">
        <v>3591.0915272862289</v>
      </c>
      <c r="P5434" s="53">
        <v>3673.943322869337</v>
      </c>
      <c r="Q5434" s="54">
        <v>3472.0465861285666</v>
      </c>
      <c r="R5434" s="55">
        <v>0.96684992842618411</v>
      </c>
      <c r="S5434" s="121">
        <v>3673.6560398444408</v>
      </c>
      <c r="T5434" s="54">
        <v>3439.4710588902344</v>
      </c>
      <c r="U5434" s="55">
        <v>0.95777872347615334</v>
      </c>
    </row>
    <row r="5435" spans="1:21" ht="13" x14ac:dyDescent="0.3">
      <c r="A5435" s="44" t="s">
        <v>1885</v>
      </c>
      <c r="B5435" s="44" t="s">
        <v>8260</v>
      </c>
      <c r="C5435" s="98" t="s">
        <v>987</v>
      </c>
      <c r="D5435" s="98" t="s">
        <v>13125</v>
      </c>
      <c r="E5435" s="98" t="s">
        <v>232</v>
      </c>
      <c r="F5435" s="122">
        <v>1.0230714797864588</v>
      </c>
      <c r="G5435" s="122">
        <v>1.0229914809831109</v>
      </c>
      <c r="H5435" s="99">
        <v>5906.416666666667</v>
      </c>
      <c r="I5435" s="53">
        <v>6042.6864394020704</v>
      </c>
      <c r="J5435" s="54">
        <v>5710.5736205014382</v>
      </c>
      <c r="K5435" s="55">
        <v>0.96684232467538489</v>
      </c>
      <c r="L5435" s="121">
        <v>6042.2139331366625</v>
      </c>
      <c r="M5435" s="54">
        <v>5656.9962711907538</v>
      </c>
      <c r="N5435" s="120">
        <v>0.95777128341054274</v>
      </c>
      <c r="O5435" s="123">
        <v>5960.7166633926163</v>
      </c>
      <c r="P5435" s="53">
        <v>6098.2392174048873</v>
      </c>
      <c r="Q5435" s="54">
        <v>5763.118479369914</v>
      </c>
      <c r="R5435" s="55">
        <v>0.96684992842618411</v>
      </c>
      <c r="S5435" s="121">
        <v>6097.7623672047193</v>
      </c>
      <c r="T5435" s="54">
        <v>5709.0475968672154</v>
      </c>
      <c r="U5435" s="55">
        <v>0.95777872347615323</v>
      </c>
    </row>
    <row r="5436" spans="1:21" ht="13" x14ac:dyDescent="0.3">
      <c r="A5436" s="44" t="s">
        <v>1884</v>
      </c>
      <c r="B5436" s="44" t="s">
        <v>8259</v>
      </c>
      <c r="C5436" s="98" t="s">
        <v>987</v>
      </c>
      <c r="D5436" s="98" t="s">
        <v>13125</v>
      </c>
      <c r="E5436" s="98" t="s">
        <v>232</v>
      </c>
      <c r="F5436" s="122">
        <v>1.0230714797864588</v>
      </c>
      <c r="G5436" s="122">
        <v>1.0229914809831109</v>
      </c>
      <c r="H5436" s="99">
        <v>6052.6666666666661</v>
      </c>
      <c r="I5436" s="53">
        <v>6192.3106433208395</v>
      </c>
      <c r="J5436" s="54">
        <v>5851.9743104852132</v>
      </c>
      <c r="K5436" s="55">
        <v>0.966842324675385</v>
      </c>
      <c r="L5436" s="121">
        <v>6191.826437230442</v>
      </c>
      <c r="M5436" s="54">
        <v>5797.0703213895449</v>
      </c>
      <c r="N5436" s="120">
        <v>0.95777128341054285</v>
      </c>
      <c r="O5436" s="123">
        <v>6107.2792403820813</v>
      </c>
      <c r="P5436" s="53">
        <v>6248.1832099268158</v>
      </c>
      <c r="Q5436" s="54">
        <v>5904.8224964421343</v>
      </c>
      <c r="R5436" s="55">
        <v>0.96684992842618389</v>
      </c>
      <c r="S5436" s="121">
        <v>6247.6946348958736</v>
      </c>
      <c r="T5436" s="54">
        <v>5849.4221147655617</v>
      </c>
      <c r="U5436" s="55">
        <v>0.95777872347615345</v>
      </c>
    </row>
    <row r="5437" spans="1:21" ht="13" x14ac:dyDescent="0.3">
      <c r="A5437" s="44" t="s">
        <v>1883</v>
      </c>
      <c r="B5437" s="44" t="s">
        <v>8258</v>
      </c>
      <c r="C5437" s="98" t="s">
        <v>987</v>
      </c>
      <c r="D5437" s="98" t="s">
        <v>13125</v>
      </c>
      <c r="E5437" s="98" t="s">
        <v>232</v>
      </c>
      <c r="F5437" s="122">
        <v>1.0230714797864588</v>
      </c>
      <c r="G5437" s="122">
        <v>1.0229914809831109</v>
      </c>
      <c r="H5437" s="99">
        <v>9037.75</v>
      </c>
      <c r="I5437" s="53">
        <v>9246.2642664400682</v>
      </c>
      <c r="J5437" s="54">
        <v>8738.0792198349591</v>
      </c>
      <c r="K5437" s="55">
        <v>0.96684232467538478</v>
      </c>
      <c r="L5437" s="121">
        <v>9245.5412572551104</v>
      </c>
      <c r="M5437" s="54">
        <v>8656.0974166436336</v>
      </c>
      <c r="N5437" s="120">
        <v>0.95777128341054285</v>
      </c>
      <c r="O5437" s="123">
        <v>9132.7955073484663</v>
      </c>
      <c r="P5437" s="53">
        <v>9343.5026142901188</v>
      </c>
      <c r="Q5437" s="54">
        <v>8830.0426826108396</v>
      </c>
      <c r="R5437" s="55">
        <v>0.966849928426184</v>
      </c>
      <c r="S5437" s="121">
        <v>9342.7720015783088</v>
      </c>
      <c r="T5437" s="54">
        <v>8747.1972227969618</v>
      </c>
      <c r="U5437" s="55">
        <v>0.95777872347615334</v>
      </c>
    </row>
    <row r="5438" spans="1:21" ht="13" x14ac:dyDescent="0.3">
      <c r="A5438" s="44" t="s">
        <v>1882</v>
      </c>
      <c r="B5438" s="44" t="s">
        <v>8257</v>
      </c>
      <c r="C5438" s="98" t="s">
        <v>987</v>
      </c>
      <c r="D5438" s="98" t="s">
        <v>13125</v>
      </c>
      <c r="E5438" s="98" t="s">
        <v>232</v>
      </c>
      <c r="F5438" s="122">
        <v>1.0230714797864588</v>
      </c>
      <c r="G5438" s="122">
        <v>1.0229914809831109</v>
      </c>
      <c r="H5438" s="99">
        <v>14428.916666666664</v>
      </c>
      <c r="I5438" s="53">
        <v>14761.813125882163</v>
      </c>
      <c r="J5438" s="54">
        <v>13950.487332547404</v>
      </c>
      <c r="K5438" s="55">
        <v>0.96684232467538489</v>
      </c>
      <c r="L5438" s="121">
        <v>14760.658829815222</v>
      </c>
      <c r="M5438" s="54">
        <v>13819.602034057101</v>
      </c>
      <c r="N5438" s="120">
        <v>0.95777128341054274</v>
      </c>
      <c r="O5438" s="123">
        <v>14578.674024672891</v>
      </c>
      <c r="P5438" s="53">
        <v>14915.025607746506</v>
      </c>
      <c r="Q5438" s="54">
        <v>14095.389937303655</v>
      </c>
      <c r="R5438" s="55">
        <v>0.96684992842618411</v>
      </c>
      <c r="S5438" s="121">
        <v>14913.85933127013</v>
      </c>
      <c r="T5438" s="54">
        <v>13963.143797326156</v>
      </c>
      <c r="U5438" s="55">
        <v>0.95777872347615334</v>
      </c>
    </row>
    <row r="5439" spans="1:21" ht="13" x14ac:dyDescent="0.3">
      <c r="A5439" s="44" t="s">
        <v>1881</v>
      </c>
      <c r="B5439" s="44" t="s">
        <v>8256</v>
      </c>
      <c r="C5439" s="98" t="s">
        <v>987</v>
      </c>
      <c r="D5439" s="98" t="s">
        <v>13125</v>
      </c>
      <c r="E5439" s="98" t="s">
        <v>232</v>
      </c>
      <c r="F5439" s="122">
        <v>1.0230714797864588</v>
      </c>
      <c r="G5439" s="122">
        <v>1.0229914809831109</v>
      </c>
      <c r="H5439" s="99">
        <v>6347.75</v>
      </c>
      <c r="I5439" s="53">
        <v>6494.201985814494</v>
      </c>
      <c r="J5439" s="54">
        <v>6137.2733664581747</v>
      </c>
      <c r="K5439" s="55">
        <v>0.96684232467538489</v>
      </c>
      <c r="L5439" s="121">
        <v>6493.6941734105421</v>
      </c>
      <c r="M5439" s="54">
        <v>6079.6926642692733</v>
      </c>
      <c r="N5439" s="120">
        <v>0.95777128341054285</v>
      </c>
      <c r="O5439" s="123">
        <v>6401.6742057991723</v>
      </c>
      <c r="P5439" s="53">
        <v>6549.3703028377631</v>
      </c>
      <c r="Q5439" s="54">
        <v>6189.458247684679</v>
      </c>
      <c r="R5439" s="55">
        <v>0.96684992842618411</v>
      </c>
      <c r="S5439" s="121">
        <v>6548.8581765618756</v>
      </c>
      <c r="T5439" s="54">
        <v>6131.3873489405496</v>
      </c>
      <c r="U5439" s="55">
        <v>0.95777872347615345</v>
      </c>
    </row>
    <row r="5440" spans="1:21" ht="13" x14ac:dyDescent="0.3">
      <c r="A5440" s="44" t="s">
        <v>1880</v>
      </c>
      <c r="B5440" s="44" t="s">
        <v>8255</v>
      </c>
      <c r="C5440" s="98" t="s">
        <v>987</v>
      </c>
      <c r="D5440" s="98" t="s">
        <v>13125</v>
      </c>
      <c r="E5440" s="98" t="s">
        <v>232</v>
      </c>
      <c r="F5440" s="122">
        <v>1.0230714797864588</v>
      </c>
      <c r="G5440" s="122">
        <v>1.0229914809831109</v>
      </c>
      <c r="H5440" s="99">
        <v>10185.583333333334</v>
      </c>
      <c r="I5440" s="53">
        <v>10420.579813321627</v>
      </c>
      <c r="J5440" s="54">
        <v>9847.853068174858</v>
      </c>
      <c r="K5440" s="55">
        <v>0.966842324675385</v>
      </c>
      <c r="L5440" s="121">
        <v>10419.764978843559</v>
      </c>
      <c r="M5440" s="54">
        <v>9755.4592214517015</v>
      </c>
      <c r="N5440" s="120">
        <v>0.95777128341054274</v>
      </c>
      <c r="O5440" s="123">
        <v>10286.250719814574</v>
      </c>
      <c r="P5440" s="53">
        <v>10523.569745375224</v>
      </c>
      <c r="Q5440" s="54">
        <v>9945.2607722265057</v>
      </c>
      <c r="R5440" s="55">
        <v>0.96684992842618411</v>
      </c>
      <c r="S5440" s="121">
        <v>10522.746857626702</v>
      </c>
      <c r="T5440" s="54">
        <v>9851.9520837796663</v>
      </c>
      <c r="U5440" s="55">
        <v>0.95777872347615334</v>
      </c>
    </row>
    <row r="5441" spans="1:21" ht="13" x14ac:dyDescent="0.3">
      <c r="A5441" s="44" t="s">
        <v>1879</v>
      </c>
      <c r="B5441" s="44" t="s">
        <v>8254</v>
      </c>
      <c r="C5441" s="98" t="s">
        <v>987</v>
      </c>
      <c r="D5441" s="98" t="s">
        <v>13125</v>
      </c>
      <c r="E5441" s="98" t="s">
        <v>232</v>
      </c>
      <c r="F5441" s="122">
        <v>1.0230714797864588</v>
      </c>
      <c r="G5441" s="122">
        <v>1.0229914809831109</v>
      </c>
      <c r="H5441" s="99">
        <v>16228.75</v>
      </c>
      <c r="I5441" s="53">
        <v>16603.171277584494</v>
      </c>
      <c r="J5441" s="54">
        <v>15690.642376575654</v>
      </c>
      <c r="K5441" s="55">
        <v>0.966842324675385</v>
      </c>
      <c r="L5441" s="121">
        <v>16601.872997004662</v>
      </c>
      <c r="M5441" s="54">
        <v>15543.430715648848</v>
      </c>
      <c r="N5441" s="120">
        <v>0.95777128341054296</v>
      </c>
      <c r="O5441" s="123">
        <v>16384.495637626038</v>
      </c>
      <c r="P5441" s="53">
        <v>16762.510197540851</v>
      </c>
      <c r="Q5441" s="54">
        <v>15841.34843453786</v>
      </c>
      <c r="R5441" s="55">
        <v>0.96684992842618411</v>
      </c>
      <c r="S5441" s="121">
        <v>16761.199457496379</v>
      </c>
      <c r="T5441" s="54">
        <v>15692.72131660607</v>
      </c>
      <c r="U5441" s="55">
        <v>0.95777872347615334</v>
      </c>
    </row>
    <row r="5442" spans="1:21" ht="13" x14ac:dyDescent="0.3">
      <c r="A5442" s="44" t="s">
        <v>1878</v>
      </c>
      <c r="B5442" s="44" t="s">
        <v>8253</v>
      </c>
      <c r="C5442" s="98" t="s">
        <v>987</v>
      </c>
      <c r="D5442" s="98" t="s">
        <v>13125</v>
      </c>
      <c r="E5442" s="98" t="s">
        <v>232</v>
      </c>
      <c r="F5442" s="122">
        <v>1.0230714797864588</v>
      </c>
      <c r="G5442" s="122">
        <v>1.0229914809831109</v>
      </c>
      <c r="H5442" s="99">
        <v>7684</v>
      </c>
      <c r="I5442" s="53">
        <v>7861.2812506791497</v>
      </c>
      <c r="J5442" s="54">
        <v>7429.2164228056581</v>
      </c>
      <c r="K5442" s="55">
        <v>0.966842324675385</v>
      </c>
      <c r="L5442" s="121">
        <v>7860.6665398742243</v>
      </c>
      <c r="M5442" s="54">
        <v>7359.5145417266112</v>
      </c>
      <c r="N5442" s="120">
        <v>0.95777128341054285</v>
      </c>
      <c r="O5442" s="123">
        <v>7749.5845912006607</v>
      </c>
      <c r="P5442" s="53">
        <v>7928.3789754499994</v>
      </c>
      <c r="Q5442" s="54">
        <v>7492.6853073350176</v>
      </c>
      <c r="R5442" s="55">
        <v>0.966849928426184</v>
      </c>
      <c r="S5442" s="121">
        <v>7927.7590179562594</v>
      </c>
      <c r="T5442" s="54">
        <v>7422.3872372306359</v>
      </c>
      <c r="U5442" s="55">
        <v>0.95777872347615323</v>
      </c>
    </row>
    <row r="5443" spans="1:21" ht="13" x14ac:dyDescent="0.3">
      <c r="A5443" s="44" t="s">
        <v>1877</v>
      </c>
      <c r="B5443" s="44" t="s">
        <v>8252</v>
      </c>
      <c r="C5443" s="98" t="s">
        <v>987</v>
      </c>
      <c r="D5443" s="98" t="s">
        <v>13125</v>
      </c>
      <c r="E5443" s="98" t="s">
        <v>232</v>
      </c>
      <c r="F5443" s="122">
        <v>1.0230714797864588</v>
      </c>
      <c r="G5443" s="122">
        <v>1.0229914809831109</v>
      </c>
      <c r="H5443" s="99">
        <v>9273.0833333333339</v>
      </c>
      <c r="I5443" s="53">
        <v>9487.0270880164826</v>
      </c>
      <c r="J5443" s="54">
        <v>8965.6094469085674</v>
      </c>
      <c r="K5443" s="55">
        <v>0.96684232467538489</v>
      </c>
      <c r="L5443" s="121">
        <v>9486.2852524464706</v>
      </c>
      <c r="M5443" s="54">
        <v>8881.4929253395821</v>
      </c>
      <c r="N5443" s="120">
        <v>0.95777128341054285</v>
      </c>
      <c r="O5443" s="123">
        <v>9378.0229093176513</v>
      </c>
      <c r="P5443" s="53">
        <v>9594.387775306921</v>
      </c>
      <c r="Q5443" s="54">
        <v>9067.1407786528853</v>
      </c>
      <c r="R5443" s="55">
        <v>0.966849928426184</v>
      </c>
      <c r="S5443" s="121">
        <v>9593.6375446964066</v>
      </c>
      <c r="T5443" s="54">
        <v>8982.0708108163817</v>
      </c>
      <c r="U5443" s="55">
        <v>0.95777872347615334</v>
      </c>
    </row>
    <row r="5444" spans="1:21" ht="13" x14ac:dyDescent="0.3">
      <c r="A5444" s="44" t="s">
        <v>1876</v>
      </c>
      <c r="B5444" s="44" t="s">
        <v>8251</v>
      </c>
      <c r="C5444" s="98" t="s">
        <v>987</v>
      </c>
      <c r="D5444" s="98" t="s">
        <v>13125</v>
      </c>
      <c r="E5444" s="98" t="s">
        <v>232</v>
      </c>
      <c r="F5444" s="122">
        <v>1.0230714797864588</v>
      </c>
      <c r="G5444" s="122">
        <v>1.0229914809831109</v>
      </c>
      <c r="H5444" s="99">
        <v>9741.8333333333339</v>
      </c>
      <c r="I5444" s="53">
        <v>9966.5918441663853</v>
      </c>
      <c r="J5444" s="54">
        <v>9418.816786600155</v>
      </c>
      <c r="K5444" s="55">
        <v>0.966842324675385</v>
      </c>
      <c r="L5444" s="121">
        <v>9965.8125091573038</v>
      </c>
      <c r="M5444" s="54">
        <v>9330.4482144382746</v>
      </c>
      <c r="N5444" s="120">
        <v>0.95777128341054296</v>
      </c>
      <c r="O5444" s="123">
        <v>9842.4132735129697</v>
      </c>
      <c r="P5444" s="53">
        <v>10069.492312402799</v>
      </c>
      <c r="Q5444" s="54">
        <v>9516.1365690369403</v>
      </c>
      <c r="R5444" s="55">
        <v>0.96684992842618422</v>
      </c>
      <c r="S5444" s="121">
        <v>10068.704931118862</v>
      </c>
      <c r="T5444" s="54">
        <v>9426.8540210300016</v>
      </c>
      <c r="U5444" s="55">
        <v>0.95777872347615356</v>
      </c>
    </row>
    <row r="5445" spans="1:21" ht="13" x14ac:dyDescent="0.3">
      <c r="A5445" s="44" t="s">
        <v>1875</v>
      </c>
      <c r="B5445" s="44" t="s">
        <v>8250</v>
      </c>
      <c r="C5445" s="98" t="s">
        <v>987</v>
      </c>
      <c r="D5445" s="98" t="s">
        <v>13125</v>
      </c>
      <c r="E5445" s="98" t="s">
        <v>232</v>
      </c>
      <c r="F5445" s="122">
        <v>1.0230714797864588</v>
      </c>
      <c r="G5445" s="122">
        <v>1.0229914809831109</v>
      </c>
      <c r="H5445" s="99">
        <v>2236.5833333333335</v>
      </c>
      <c r="I5445" s="53">
        <v>2288.1846204990643</v>
      </c>
      <c r="J5445" s="54">
        <v>2162.4234293302216</v>
      </c>
      <c r="K5445" s="55">
        <v>0.966842324675385</v>
      </c>
      <c r="L5445" s="121">
        <v>2288.0056965088097</v>
      </c>
      <c r="M5445" s="54">
        <v>2142.1352896212966</v>
      </c>
      <c r="N5445" s="120">
        <v>0.95777128341054274</v>
      </c>
      <c r="O5445" s="123">
        <v>2256.6343821140977</v>
      </c>
      <c r="P5445" s="53">
        <v>2308.6982766464712</v>
      </c>
      <c r="Q5445" s="54">
        <v>2181.8267908310813</v>
      </c>
      <c r="R5445" s="55">
        <v>0.966849928426184</v>
      </c>
      <c r="S5445" s="121">
        <v>2308.5177485963081</v>
      </c>
      <c r="T5445" s="54">
        <v>2161.3563978536386</v>
      </c>
      <c r="U5445" s="55">
        <v>0.95777872347615334</v>
      </c>
    </row>
    <row r="5446" spans="1:21" ht="13" x14ac:dyDescent="0.3">
      <c r="A5446" s="44" t="s">
        <v>1874</v>
      </c>
      <c r="B5446" s="44" t="s">
        <v>8249</v>
      </c>
      <c r="C5446" s="98" t="s">
        <v>987</v>
      </c>
      <c r="D5446" s="98" t="s">
        <v>13125</v>
      </c>
      <c r="E5446" s="98" t="s">
        <v>234</v>
      </c>
      <c r="F5446" s="122">
        <v>1.0225164988191364</v>
      </c>
      <c r="G5446" s="122">
        <v>1.0226398326391204</v>
      </c>
      <c r="H5446" s="99">
        <v>5290.416666666667</v>
      </c>
      <c r="I5446" s="53">
        <v>5409.5383272944064</v>
      </c>
      <c r="J5446" s="54">
        <v>5112.224038220269</v>
      </c>
      <c r="K5446" s="55">
        <v>0.96631784608400761</v>
      </c>
      <c r="L5446" s="121">
        <v>5410.1908145912139</v>
      </c>
      <c r="M5446" s="54">
        <v>5065.267400865584</v>
      </c>
      <c r="N5446" s="120">
        <v>0.95744205419212425</v>
      </c>
      <c r="O5446" s="123">
        <v>5332.3860052099444</v>
      </c>
      <c r="P5446" s="53">
        <v>5452.4526683994336</v>
      </c>
      <c r="Q5446" s="54">
        <v>5152.8202831824492</v>
      </c>
      <c r="R5446" s="55">
        <v>0.96632544571003443</v>
      </c>
      <c r="S5446" s="121">
        <v>5453.110331935085</v>
      </c>
      <c r="T5446" s="54">
        <v>5105.4902702377794</v>
      </c>
      <c r="U5446" s="55">
        <v>0.9574494917002484</v>
      </c>
    </row>
    <row r="5447" spans="1:21" ht="13" x14ac:dyDescent="0.3">
      <c r="A5447" s="44" t="s">
        <v>1873</v>
      </c>
      <c r="B5447" s="44" t="s">
        <v>8248</v>
      </c>
      <c r="C5447" s="98" t="s">
        <v>987</v>
      </c>
      <c r="D5447" s="98" t="s">
        <v>13125</v>
      </c>
      <c r="E5447" s="98" t="s">
        <v>232</v>
      </c>
      <c r="F5447" s="122">
        <v>1.0230714797864588</v>
      </c>
      <c r="G5447" s="122">
        <v>1.0229914809831109</v>
      </c>
      <c r="H5447" s="99">
        <v>7619.916666666667</v>
      </c>
      <c r="I5447" s="53">
        <v>7795.7194200161675</v>
      </c>
      <c r="J5447" s="54">
        <v>7367.2579438327102</v>
      </c>
      <c r="K5447" s="55">
        <v>0.96684232467538489</v>
      </c>
      <c r="L5447" s="121">
        <v>7795.1098358012232</v>
      </c>
      <c r="M5447" s="54">
        <v>7298.1373653147184</v>
      </c>
      <c r="N5447" s="120">
        <v>0.95777128341054274</v>
      </c>
      <c r="O5447" s="123">
        <v>7686.6834962985486</v>
      </c>
      <c r="P5447" s="53">
        <v>7864.0266592083071</v>
      </c>
      <c r="Q5447" s="54">
        <v>7431.8693882309817</v>
      </c>
      <c r="R5447" s="55">
        <v>0.966849928426184</v>
      </c>
      <c r="S5447" s="121">
        <v>7863.411733726889</v>
      </c>
      <c r="T5447" s="54">
        <v>7362.141906850039</v>
      </c>
      <c r="U5447" s="55">
        <v>0.95777872347615334</v>
      </c>
    </row>
    <row r="5448" spans="1:21" ht="13" x14ac:dyDescent="0.3">
      <c r="A5448" s="44" t="s">
        <v>1872</v>
      </c>
      <c r="B5448" s="44" t="s">
        <v>8247</v>
      </c>
      <c r="C5448" s="98" t="s">
        <v>987</v>
      </c>
      <c r="D5448" s="98" t="s">
        <v>13125</v>
      </c>
      <c r="E5448" s="98" t="s">
        <v>232</v>
      </c>
      <c r="F5448" s="122">
        <v>1.0230714797864588</v>
      </c>
      <c r="G5448" s="122">
        <v>1.0229914809831109</v>
      </c>
      <c r="H5448" s="99">
        <v>5751.083333333333</v>
      </c>
      <c r="I5448" s="53">
        <v>5883.7693362085738</v>
      </c>
      <c r="J5448" s="54">
        <v>5560.3907794018614</v>
      </c>
      <c r="K5448" s="55">
        <v>0.96684232467538489</v>
      </c>
      <c r="L5448" s="121">
        <v>5883.3092564239523</v>
      </c>
      <c r="M5448" s="54">
        <v>5508.2224651676488</v>
      </c>
      <c r="N5448" s="120">
        <v>0.95777128341054274</v>
      </c>
      <c r="O5448" s="123">
        <v>5801.2067778499204</v>
      </c>
      <c r="P5448" s="53">
        <v>5935.0492027621531</v>
      </c>
      <c r="Q5448" s="54">
        <v>5608.8963579496894</v>
      </c>
      <c r="R5448" s="55">
        <v>0.96684992842618411</v>
      </c>
      <c r="S5448" s="121">
        <v>5934.5851131619511</v>
      </c>
      <c r="T5448" s="54">
        <v>5556.272422310306</v>
      </c>
      <c r="U5448" s="55">
        <v>0.95777872347615345</v>
      </c>
    </row>
    <row r="5449" spans="1:21" ht="13" x14ac:dyDescent="0.3">
      <c r="A5449" s="44" t="s">
        <v>1871</v>
      </c>
      <c r="B5449" s="44" t="s">
        <v>8246</v>
      </c>
      <c r="C5449" s="98" t="s">
        <v>987</v>
      </c>
      <c r="D5449" s="98" t="s">
        <v>13125</v>
      </c>
      <c r="E5449" s="98" t="s">
        <v>232</v>
      </c>
      <c r="F5449" s="122">
        <v>1.0230714797864588</v>
      </c>
      <c r="G5449" s="122">
        <v>1.0229914809831109</v>
      </c>
      <c r="H5449" s="99">
        <v>7108.5833333333339</v>
      </c>
      <c r="I5449" s="53">
        <v>7272.5888700186924</v>
      </c>
      <c r="J5449" s="54">
        <v>6872.8792351486973</v>
      </c>
      <c r="K5449" s="55">
        <v>0.96684232467538489</v>
      </c>
      <c r="L5449" s="121">
        <v>7272.0201918585262</v>
      </c>
      <c r="M5449" s="54">
        <v>6808.3969823974612</v>
      </c>
      <c r="N5449" s="120">
        <v>0.95777128341054274</v>
      </c>
      <c r="O5449" s="123">
        <v>7172.8561982680803</v>
      </c>
      <c r="P5449" s="53">
        <v>7338.3446050575985</v>
      </c>
      <c r="Q5449" s="54">
        <v>6935.0755019068047</v>
      </c>
      <c r="R5449" s="55">
        <v>0.96684992842618411</v>
      </c>
      <c r="S5449" s="121">
        <v>7337.7707851451496</v>
      </c>
      <c r="T5449" s="54">
        <v>6870.0090532552158</v>
      </c>
      <c r="U5449" s="55">
        <v>0.95777872347615323</v>
      </c>
    </row>
    <row r="5450" spans="1:21" ht="13" x14ac:dyDescent="0.3">
      <c r="A5450" s="44" t="s">
        <v>1870</v>
      </c>
      <c r="B5450" s="44" t="s">
        <v>8245</v>
      </c>
      <c r="C5450" s="98" t="s">
        <v>987</v>
      </c>
      <c r="D5450" s="98" t="s">
        <v>13125</v>
      </c>
      <c r="E5450" s="98" t="s">
        <v>232</v>
      </c>
      <c r="F5450" s="122">
        <v>1.0230714797864588</v>
      </c>
      <c r="G5450" s="122">
        <v>1.0229914809831109</v>
      </c>
      <c r="H5450" s="99">
        <v>3767.8333333333339</v>
      </c>
      <c r="I5450" s="53">
        <v>3854.7628239220799</v>
      </c>
      <c r="J5450" s="54">
        <v>3642.900738989405</v>
      </c>
      <c r="K5450" s="55">
        <v>0.96684232467538489</v>
      </c>
      <c r="L5450" s="121">
        <v>3854.4614017641984</v>
      </c>
      <c r="M5450" s="54">
        <v>3608.7225673436906</v>
      </c>
      <c r="N5450" s="120">
        <v>0.95777128341054274</v>
      </c>
      <c r="O5450" s="123">
        <v>3806.3522094936725</v>
      </c>
      <c r="P5450" s="53">
        <v>3894.1703875551489</v>
      </c>
      <c r="Q5450" s="54">
        <v>3680.1713613138049</v>
      </c>
      <c r="R5450" s="55">
        <v>0.96684992842618411</v>
      </c>
      <c r="S5450" s="121">
        <v>3893.8658839332684</v>
      </c>
      <c r="T5450" s="54">
        <v>3645.6431603094857</v>
      </c>
      <c r="U5450" s="55">
        <v>0.95777872347615345</v>
      </c>
    </row>
    <row r="5451" spans="1:21" ht="13" x14ac:dyDescent="0.3">
      <c r="A5451" s="44" t="s">
        <v>1869</v>
      </c>
      <c r="B5451" s="44" t="s">
        <v>8244</v>
      </c>
      <c r="C5451" s="98" t="s">
        <v>987</v>
      </c>
      <c r="D5451" s="98" t="s">
        <v>13125</v>
      </c>
      <c r="E5451" s="98" t="s">
        <v>232</v>
      </c>
      <c r="F5451" s="122">
        <v>1.0230714797864588</v>
      </c>
      <c r="G5451" s="122">
        <v>1.0229914809831109</v>
      </c>
      <c r="H5451" s="99">
        <v>1891</v>
      </c>
      <c r="I5451" s="53">
        <v>1934.6281682761937</v>
      </c>
      <c r="J5451" s="54">
        <v>1828.2988359611529</v>
      </c>
      <c r="K5451" s="55">
        <v>0.96684232467538489</v>
      </c>
      <c r="L5451" s="121">
        <v>1934.4768905390627</v>
      </c>
      <c r="M5451" s="54">
        <v>1811.1454969293363</v>
      </c>
      <c r="N5451" s="120">
        <v>0.95777128341054274</v>
      </c>
      <c r="O5451" s="123">
        <v>1910.5681951661886</v>
      </c>
      <c r="P5451" s="53">
        <v>1954.6478306616166</v>
      </c>
      <c r="Q5451" s="54">
        <v>1847.2327227497733</v>
      </c>
      <c r="R5451" s="55">
        <v>0.96684992842618411</v>
      </c>
      <c r="S5451" s="121">
        <v>1954.4949874922886</v>
      </c>
      <c r="T5451" s="54">
        <v>1829.9015670804104</v>
      </c>
      <c r="U5451" s="55">
        <v>0.95777872347615334</v>
      </c>
    </row>
    <row r="5452" spans="1:21" ht="13" x14ac:dyDescent="0.3">
      <c r="A5452" s="44" t="s">
        <v>1868</v>
      </c>
      <c r="B5452" s="44" t="s">
        <v>8243</v>
      </c>
      <c r="C5452" s="98" t="s">
        <v>987</v>
      </c>
      <c r="D5452" s="98" t="s">
        <v>13125</v>
      </c>
      <c r="E5452" s="98" t="s">
        <v>232</v>
      </c>
      <c r="F5452" s="122">
        <v>1.0230714797864588</v>
      </c>
      <c r="G5452" s="122">
        <v>1.0229914809831109</v>
      </c>
      <c r="H5452" s="99">
        <v>5656.4166666666661</v>
      </c>
      <c r="I5452" s="53">
        <v>5786.9185694554553</v>
      </c>
      <c r="J5452" s="54">
        <v>5468.8630393325921</v>
      </c>
      <c r="K5452" s="55">
        <v>0.96684232467538511</v>
      </c>
      <c r="L5452" s="121">
        <v>5786.4660628908841</v>
      </c>
      <c r="M5452" s="54">
        <v>5417.5534503381168</v>
      </c>
      <c r="N5452" s="120">
        <v>0.95777128341054274</v>
      </c>
      <c r="O5452" s="123">
        <v>5706.6270781793701</v>
      </c>
      <c r="P5452" s="53">
        <v>5838.287409462444</v>
      </c>
      <c r="Q5452" s="54">
        <v>5517.451982092648</v>
      </c>
      <c r="R5452" s="55">
        <v>0.96684992842618411</v>
      </c>
      <c r="S5452" s="121">
        <v>5837.8308861250371</v>
      </c>
      <c r="T5452" s="54">
        <v>5465.6859982930882</v>
      </c>
      <c r="U5452" s="55">
        <v>0.95777872347615345</v>
      </c>
    </row>
    <row r="5453" spans="1:21" ht="13" x14ac:dyDescent="0.3">
      <c r="A5453" s="44" t="s">
        <v>1867</v>
      </c>
      <c r="B5453" s="44" t="s">
        <v>8242</v>
      </c>
      <c r="C5453" s="98" t="s">
        <v>987</v>
      </c>
      <c r="D5453" s="98" t="s">
        <v>13125</v>
      </c>
      <c r="E5453" s="98" t="s">
        <v>232</v>
      </c>
      <c r="F5453" s="122">
        <v>1.0230714797864588</v>
      </c>
      <c r="G5453" s="122">
        <v>1.0229914809831109</v>
      </c>
      <c r="H5453" s="99">
        <v>5770.9166666666661</v>
      </c>
      <c r="I5453" s="53">
        <v>5904.0602538910043</v>
      </c>
      <c r="J5453" s="54">
        <v>5579.5664855079231</v>
      </c>
      <c r="K5453" s="55">
        <v>0.966842324675385</v>
      </c>
      <c r="L5453" s="121">
        <v>5903.5985874634507</v>
      </c>
      <c r="M5453" s="54">
        <v>5527.2182622886248</v>
      </c>
      <c r="N5453" s="120">
        <v>0.95777128341054285</v>
      </c>
      <c r="O5453" s="123">
        <v>5825.4845998110668</v>
      </c>
      <c r="P5453" s="53">
        <v>5959.887150001935</v>
      </c>
      <c r="Q5453" s="54">
        <v>5632.3693683751671</v>
      </c>
      <c r="R5453" s="55">
        <v>0.966849928426184</v>
      </c>
      <c r="S5453" s="121">
        <v>5959.4211182050285</v>
      </c>
      <c r="T5453" s="54">
        <v>5579.5252036370339</v>
      </c>
      <c r="U5453" s="55">
        <v>0.95777872347615345</v>
      </c>
    </row>
    <row r="5454" spans="1:21" ht="13" x14ac:dyDescent="0.3">
      <c r="A5454" s="44" t="s">
        <v>1866</v>
      </c>
      <c r="B5454" s="44" t="s">
        <v>8241</v>
      </c>
      <c r="C5454" s="98" t="s">
        <v>987</v>
      </c>
      <c r="D5454" s="98" t="s">
        <v>13125</v>
      </c>
      <c r="E5454" s="98" t="s">
        <v>232</v>
      </c>
      <c r="F5454" s="122">
        <v>1.0230714797864588</v>
      </c>
      <c r="G5454" s="122">
        <v>1.0229914809831109</v>
      </c>
      <c r="H5454" s="99">
        <v>1099.0833333333335</v>
      </c>
      <c r="I5454" s="53">
        <v>1124.4408122419673</v>
      </c>
      <c r="J5454" s="54">
        <v>1062.6402850119712</v>
      </c>
      <c r="K5454" s="55">
        <v>0.966842324675385</v>
      </c>
      <c r="L5454" s="121">
        <v>1124.3528868905209</v>
      </c>
      <c r="M5454" s="54">
        <v>1052.6704547418042</v>
      </c>
      <c r="N5454" s="120">
        <v>0.95777128341054274</v>
      </c>
      <c r="O5454" s="123">
        <v>1107.538125993392</v>
      </c>
      <c r="P5454" s="53">
        <v>1133.090669479981</v>
      </c>
      <c r="Q5454" s="54">
        <v>1070.8231578459811</v>
      </c>
      <c r="R5454" s="55">
        <v>0.96684992842618411</v>
      </c>
      <c r="S5454" s="121">
        <v>1133.0020677552393</v>
      </c>
      <c r="T5454" s="54">
        <v>1060.7764525151222</v>
      </c>
      <c r="U5454" s="55">
        <v>0.95777872347615345</v>
      </c>
    </row>
    <row r="5455" spans="1:21" ht="13" x14ac:dyDescent="0.3">
      <c r="A5455" s="44" t="s">
        <v>1865</v>
      </c>
      <c r="B5455" s="44" t="s">
        <v>8240</v>
      </c>
      <c r="C5455" s="98" t="s">
        <v>987</v>
      </c>
      <c r="D5455" s="98" t="s">
        <v>13125</v>
      </c>
      <c r="E5455" s="98" t="s">
        <v>232</v>
      </c>
      <c r="F5455" s="122">
        <v>1.0230714797864588</v>
      </c>
      <c r="G5455" s="122">
        <v>1.0229914809831109</v>
      </c>
      <c r="H5455" s="99">
        <v>5749.25</v>
      </c>
      <c r="I5455" s="53">
        <v>5881.8937051622988</v>
      </c>
      <c r="J5455" s="54">
        <v>5558.6182351399575</v>
      </c>
      <c r="K5455" s="55">
        <v>0.966842324675385</v>
      </c>
      <c r="L5455" s="121">
        <v>5881.4337720421499</v>
      </c>
      <c r="M5455" s="54">
        <v>5506.4665511480625</v>
      </c>
      <c r="N5455" s="120">
        <v>0.95777128341054274</v>
      </c>
      <c r="O5455" s="123">
        <v>5795.5172575744346</v>
      </c>
      <c r="P5455" s="53">
        <v>5929.2284168346368</v>
      </c>
      <c r="Q5455" s="54">
        <v>5603.3954456785568</v>
      </c>
      <c r="R5455" s="55">
        <v>0.96684992842618411</v>
      </c>
      <c r="S5455" s="121">
        <v>5928.7647823892485</v>
      </c>
      <c r="T5455" s="54">
        <v>5550.8231208436591</v>
      </c>
      <c r="U5455" s="55">
        <v>0.95777872347615334</v>
      </c>
    </row>
    <row r="5456" spans="1:21" ht="13" x14ac:dyDescent="0.3">
      <c r="A5456" s="44" t="s">
        <v>1864</v>
      </c>
      <c r="B5456" s="44" t="s">
        <v>8239</v>
      </c>
      <c r="C5456" s="98" t="s">
        <v>987</v>
      </c>
      <c r="D5456" s="98" t="s">
        <v>13125</v>
      </c>
      <c r="E5456" s="98" t="s">
        <v>232</v>
      </c>
      <c r="F5456" s="122">
        <v>1.0230714797864588</v>
      </c>
      <c r="G5456" s="122">
        <v>1.0229914809831109</v>
      </c>
      <c r="H5456" s="99">
        <v>4498</v>
      </c>
      <c r="I5456" s="53">
        <v>4601.7755160794923</v>
      </c>
      <c r="J5456" s="54">
        <v>4348.8567763898818</v>
      </c>
      <c r="K5456" s="55">
        <v>0.966842324675385</v>
      </c>
      <c r="L5456" s="121">
        <v>4601.4156814620328</v>
      </c>
      <c r="M5456" s="54">
        <v>4308.0552327806217</v>
      </c>
      <c r="N5456" s="120">
        <v>0.95777128341054285</v>
      </c>
      <c r="O5456" s="123">
        <v>4543.9802573409343</v>
      </c>
      <c r="P5456" s="53">
        <v>4648.8166059982441</v>
      </c>
      <c r="Q5456" s="54">
        <v>4393.3469865800762</v>
      </c>
      <c r="R5456" s="55">
        <v>0.96684992842618411</v>
      </c>
      <c r="S5456" s="121">
        <v>4648.4530930152196</v>
      </c>
      <c r="T5456" s="54">
        <v>4352.1276103768432</v>
      </c>
      <c r="U5456" s="55">
        <v>0.95777872347615345</v>
      </c>
    </row>
    <row r="5457" spans="1:21" ht="13" x14ac:dyDescent="0.3">
      <c r="A5457" s="44" t="s">
        <v>1863</v>
      </c>
      <c r="B5457" s="44" t="s">
        <v>8238</v>
      </c>
      <c r="C5457" s="98" t="s">
        <v>987</v>
      </c>
      <c r="D5457" s="98" t="s">
        <v>13125</v>
      </c>
      <c r="E5457" s="98" t="s">
        <v>232</v>
      </c>
      <c r="F5457" s="122">
        <v>1.0230714797864588</v>
      </c>
      <c r="G5457" s="122">
        <v>1.0229914809831109</v>
      </c>
      <c r="H5457" s="99">
        <v>3179</v>
      </c>
      <c r="I5457" s="53">
        <v>3252.3442342411527</v>
      </c>
      <c r="J5457" s="54">
        <v>3073.5917501430486</v>
      </c>
      <c r="K5457" s="55">
        <v>0.96684232467538489</v>
      </c>
      <c r="L5457" s="121">
        <v>3252.0899180453093</v>
      </c>
      <c r="M5457" s="54">
        <v>3044.7549099621151</v>
      </c>
      <c r="N5457" s="120">
        <v>0.95777128341054263</v>
      </c>
      <c r="O5457" s="123">
        <v>3211.9953245438228</v>
      </c>
      <c r="P5457" s="53">
        <v>3286.1008097482359</v>
      </c>
      <c r="Q5457" s="54">
        <v>3105.5174496404329</v>
      </c>
      <c r="R5457" s="55">
        <v>0.96684992842618411</v>
      </c>
      <c r="S5457" s="121">
        <v>3285.8438539659132</v>
      </c>
      <c r="T5457" s="54">
        <v>3076.3807817529555</v>
      </c>
      <c r="U5457" s="55">
        <v>0.95777872347615334</v>
      </c>
    </row>
    <row r="5458" spans="1:21" ht="13" x14ac:dyDescent="0.3">
      <c r="A5458" s="44" t="s">
        <v>1862</v>
      </c>
      <c r="B5458" s="44" t="s">
        <v>8237</v>
      </c>
      <c r="C5458" s="98" t="s">
        <v>987</v>
      </c>
      <c r="D5458" s="98" t="s">
        <v>13125</v>
      </c>
      <c r="E5458" s="98" t="s">
        <v>232</v>
      </c>
      <c r="F5458" s="122">
        <v>1.0230714797864588</v>
      </c>
      <c r="G5458" s="122">
        <v>1.0229914809831109</v>
      </c>
      <c r="H5458" s="99">
        <v>3178.25</v>
      </c>
      <c r="I5458" s="53">
        <v>3251.5769306313127</v>
      </c>
      <c r="J5458" s="54">
        <v>3072.8666183995419</v>
      </c>
      <c r="K5458" s="55">
        <v>0.96684232467538489</v>
      </c>
      <c r="L5458" s="121">
        <v>3251.322674434572</v>
      </c>
      <c r="M5458" s="54">
        <v>3044.0365814995575</v>
      </c>
      <c r="N5458" s="120">
        <v>0.95777128341054274</v>
      </c>
      <c r="O5458" s="123">
        <v>3205.024738214147</v>
      </c>
      <c r="P5458" s="53">
        <v>3278.9694016769554</v>
      </c>
      <c r="Q5458" s="54">
        <v>3098.7779387464975</v>
      </c>
      <c r="R5458" s="55">
        <v>0.96684992842618411</v>
      </c>
      <c r="S5458" s="121">
        <v>3278.7130035331975</v>
      </c>
      <c r="T5458" s="54">
        <v>3069.7045024762383</v>
      </c>
      <c r="U5458" s="55">
        <v>0.95777872347615334</v>
      </c>
    </row>
    <row r="5459" spans="1:21" ht="13" x14ac:dyDescent="0.3">
      <c r="A5459" s="44" t="s">
        <v>1861</v>
      </c>
      <c r="B5459" s="44" t="s">
        <v>8236</v>
      </c>
      <c r="C5459" s="98" t="s">
        <v>987</v>
      </c>
      <c r="D5459" s="98" t="s">
        <v>13125</v>
      </c>
      <c r="E5459" s="98" t="s">
        <v>232</v>
      </c>
      <c r="F5459" s="122">
        <v>1.0230714797864588</v>
      </c>
      <c r="G5459" s="122">
        <v>1.0229914809831109</v>
      </c>
      <c r="H5459" s="99">
        <v>5006.583333333333</v>
      </c>
      <c r="I5459" s="53">
        <v>5122.0926195075544</v>
      </c>
      <c r="J5459" s="54">
        <v>4840.5766686810366</v>
      </c>
      <c r="K5459" s="55">
        <v>0.96684232467538478</v>
      </c>
      <c r="L5459" s="121">
        <v>5121.6920988320262</v>
      </c>
      <c r="M5459" s="54">
        <v>4795.1617446684995</v>
      </c>
      <c r="N5459" s="120">
        <v>0.95777128341054274</v>
      </c>
      <c r="O5459" s="123">
        <v>5048.5861935276334</v>
      </c>
      <c r="P5459" s="53">
        <v>5165.0645478418019</v>
      </c>
      <c r="Q5459" s="54">
        <v>4881.2251998656138</v>
      </c>
      <c r="R5459" s="55">
        <v>0.96684992842618411</v>
      </c>
      <c r="S5459" s="121">
        <v>5164.6606669877201</v>
      </c>
      <c r="T5459" s="54">
        <v>4835.4284397962292</v>
      </c>
      <c r="U5459" s="55">
        <v>0.95777872347615345</v>
      </c>
    </row>
    <row r="5460" spans="1:21" ht="13" x14ac:dyDescent="0.3">
      <c r="A5460" s="44" t="s">
        <v>1860</v>
      </c>
      <c r="B5460" s="44" t="s">
        <v>13448</v>
      </c>
      <c r="C5460" s="98" t="s">
        <v>987</v>
      </c>
      <c r="D5460" s="98" t="s">
        <v>13125</v>
      </c>
      <c r="E5460" s="98" t="s">
        <v>232</v>
      </c>
      <c r="F5460" s="122">
        <v>1.0230714797864588</v>
      </c>
      <c r="G5460" s="122">
        <v>1.0229914809831109</v>
      </c>
      <c r="H5460" s="99">
        <v>3912.583333333333</v>
      </c>
      <c r="I5460" s="53">
        <v>4002.8524206211687</v>
      </c>
      <c r="J5460" s="54">
        <v>3782.8511654861659</v>
      </c>
      <c r="K5460" s="55">
        <v>0.96684232467538489</v>
      </c>
      <c r="L5460" s="121">
        <v>4002.5394186365029</v>
      </c>
      <c r="M5460" s="54">
        <v>3747.3599606173657</v>
      </c>
      <c r="N5460" s="120">
        <v>0.95777128341054274</v>
      </c>
      <c r="O5460" s="123">
        <v>3949.1704415666895</v>
      </c>
      <c r="P5460" s="53">
        <v>4040.2836475825761</v>
      </c>
      <c r="Q5460" s="54">
        <v>3818.2551587715552</v>
      </c>
      <c r="R5460" s="55">
        <v>0.966849928426184</v>
      </c>
      <c r="S5460" s="121">
        <v>4039.9677186730337</v>
      </c>
      <c r="T5460" s="54">
        <v>3782.4314243135009</v>
      </c>
      <c r="U5460" s="55">
        <v>0.95777872347615334</v>
      </c>
    </row>
    <row r="5461" spans="1:21" ht="13" x14ac:dyDescent="0.3">
      <c r="A5461" s="44" t="s">
        <v>1859</v>
      </c>
      <c r="B5461" s="44" t="s">
        <v>8235</v>
      </c>
      <c r="C5461" s="98" t="s">
        <v>987</v>
      </c>
      <c r="D5461" s="98" t="s">
        <v>13125</v>
      </c>
      <c r="E5461" s="98" t="s">
        <v>232</v>
      </c>
      <c r="F5461" s="122">
        <v>1.0230714797864588</v>
      </c>
      <c r="G5461" s="122">
        <v>1.0229914809831109</v>
      </c>
      <c r="H5461" s="99">
        <v>4793.9166666666661</v>
      </c>
      <c r="I5461" s="53">
        <v>4904.5194181396346</v>
      </c>
      <c r="J5461" s="54">
        <v>4634.9615343000723</v>
      </c>
      <c r="K5461" s="55">
        <v>0.966842324675385</v>
      </c>
      <c r="L5461" s="121">
        <v>4904.135910542951</v>
      </c>
      <c r="M5461" s="54">
        <v>4591.4757183965239</v>
      </c>
      <c r="N5461" s="120">
        <v>0.95777128341054274</v>
      </c>
      <c r="O5461" s="123">
        <v>4835.0555796826466</v>
      </c>
      <c r="P5461" s="53">
        <v>4946.6074667556995</v>
      </c>
      <c r="Q5461" s="54">
        <v>4674.7731411527884</v>
      </c>
      <c r="R5461" s="55">
        <v>0.966849928426184</v>
      </c>
      <c r="S5461" s="121">
        <v>4946.220668095204</v>
      </c>
      <c r="T5461" s="54">
        <v>4630.9133610446979</v>
      </c>
      <c r="U5461" s="55">
        <v>0.95777872347615334</v>
      </c>
    </row>
    <row r="5462" spans="1:21" ht="13" x14ac:dyDescent="0.3">
      <c r="A5462" s="44" t="s">
        <v>1858</v>
      </c>
      <c r="B5462" s="44" t="s">
        <v>8234</v>
      </c>
      <c r="C5462" s="98" t="s">
        <v>987</v>
      </c>
      <c r="D5462" s="98" t="s">
        <v>13125</v>
      </c>
      <c r="E5462" s="98" t="s">
        <v>232</v>
      </c>
      <c r="F5462" s="122">
        <v>1.0230714797864588</v>
      </c>
      <c r="G5462" s="122">
        <v>1.0229914809831109</v>
      </c>
      <c r="H5462" s="99">
        <v>1923.9166666666667</v>
      </c>
      <c r="I5462" s="53">
        <v>1968.3042711524981</v>
      </c>
      <c r="J5462" s="54">
        <v>1860.1240624817178</v>
      </c>
      <c r="K5462" s="55">
        <v>0.966842324675385</v>
      </c>
      <c r="L5462" s="121">
        <v>1968.1503601214235</v>
      </c>
      <c r="M5462" s="54">
        <v>1842.6721350082669</v>
      </c>
      <c r="N5462" s="120">
        <v>0.95777128341054285</v>
      </c>
      <c r="O5462" s="123">
        <v>1944.8239732194204</v>
      </c>
      <c r="P5462" s="53">
        <v>1989.6939402057728</v>
      </c>
      <c r="Q5462" s="54">
        <v>1880.3529193087236</v>
      </c>
      <c r="R5462" s="55">
        <v>0.96684992842618411</v>
      </c>
      <c r="S5462" s="121">
        <v>1989.5383566151929</v>
      </c>
      <c r="T5462" s="54">
        <v>1862.7110224559171</v>
      </c>
      <c r="U5462" s="55">
        <v>0.95777872347615334</v>
      </c>
    </row>
    <row r="5463" spans="1:21" ht="13" x14ac:dyDescent="0.3">
      <c r="A5463" s="44" t="s">
        <v>1857</v>
      </c>
      <c r="B5463" s="44" t="s">
        <v>8233</v>
      </c>
      <c r="C5463" s="98" t="s">
        <v>987</v>
      </c>
      <c r="D5463" s="98" t="s">
        <v>13125</v>
      </c>
      <c r="E5463" s="98" t="s">
        <v>232</v>
      </c>
      <c r="F5463" s="122">
        <v>1.0230714797864588</v>
      </c>
      <c r="G5463" s="122">
        <v>1.0229914809831109</v>
      </c>
      <c r="H5463" s="99">
        <v>2084.25</v>
      </c>
      <c r="I5463" s="53">
        <v>2132.336731744927</v>
      </c>
      <c r="J5463" s="54">
        <v>2015.1411152046712</v>
      </c>
      <c r="K5463" s="55">
        <v>0.966842324675385</v>
      </c>
      <c r="L5463" s="121">
        <v>2132.1699942390487</v>
      </c>
      <c r="M5463" s="54">
        <v>1996.2347974484237</v>
      </c>
      <c r="N5463" s="120">
        <v>0.95777128341054274</v>
      </c>
      <c r="O5463" s="123">
        <v>2105.1194439107171</v>
      </c>
      <c r="P5463" s="53">
        <v>2153.6876646089845</v>
      </c>
      <c r="Q5463" s="54">
        <v>2035.3345836736451</v>
      </c>
      <c r="R5463" s="55">
        <v>0.966849928426184</v>
      </c>
      <c r="S5463" s="121">
        <v>2153.5192575725673</v>
      </c>
      <c r="T5463" s="54">
        <v>2016.2386137536364</v>
      </c>
      <c r="U5463" s="55">
        <v>0.95777872347615334</v>
      </c>
    </row>
    <row r="5464" spans="1:21" ht="13" x14ac:dyDescent="0.3">
      <c r="A5464" s="44" t="s">
        <v>1856</v>
      </c>
      <c r="B5464" s="44" t="s">
        <v>8232</v>
      </c>
      <c r="C5464" s="98" t="s">
        <v>987</v>
      </c>
      <c r="D5464" s="98" t="s">
        <v>13125</v>
      </c>
      <c r="E5464" s="98" t="s">
        <v>232</v>
      </c>
      <c r="F5464" s="122">
        <v>1.0230714797864588</v>
      </c>
      <c r="G5464" s="122">
        <v>1.0229914809831109</v>
      </c>
      <c r="H5464" s="99">
        <v>1878.5</v>
      </c>
      <c r="I5464" s="53">
        <v>1921.8397747788629</v>
      </c>
      <c r="J5464" s="54">
        <v>1816.2133069027104</v>
      </c>
      <c r="K5464" s="55">
        <v>0.96684232467538489</v>
      </c>
      <c r="L5464" s="121">
        <v>1921.6894970267738</v>
      </c>
      <c r="M5464" s="54">
        <v>1799.1733558867045</v>
      </c>
      <c r="N5464" s="120">
        <v>0.95777128341054274</v>
      </c>
      <c r="O5464" s="123">
        <v>1893.900933608259</v>
      </c>
      <c r="P5464" s="53">
        <v>1937.5960307155576</v>
      </c>
      <c r="Q5464" s="54">
        <v>1831.1179821054286</v>
      </c>
      <c r="R5464" s="55">
        <v>0.96684992842618411</v>
      </c>
      <c r="S5464" s="121">
        <v>1937.4445209072092</v>
      </c>
      <c r="T5464" s="54">
        <v>1813.9380185816133</v>
      </c>
      <c r="U5464" s="55">
        <v>0.95777872347615334</v>
      </c>
    </row>
    <row r="5465" spans="1:21" ht="13" x14ac:dyDescent="0.3">
      <c r="A5465" s="44" t="s">
        <v>1855</v>
      </c>
      <c r="B5465" s="44" t="s">
        <v>8231</v>
      </c>
      <c r="C5465" s="98" t="s">
        <v>987</v>
      </c>
      <c r="D5465" s="98" t="s">
        <v>13125</v>
      </c>
      <c r="E5465" s="98" t="s">
        <v>231</v>
      </c>
      <c r="F5465" s="122">
        <v>1.0222073536023339</v>
      </c>
      <c r="G5465" s="122">
        <v>1.0227173748013372</v>
      </c>
      <c r="H5465" s="99">
        <v>19250.416666666668</v>
      </c>
      <c r="I5465" s="53">
        <v>19677.917476575596</v>
      </c>
      <c r="J5465" s="54">
        <v>18596.397078524591</v>
      </c>
      <c r="K5465" s="55">
        <v>0.96602569183478748</v>
      </c>
      <c r="L5465" s="121">
        <v>19687.735597165243</v>
      </c>
      <c r="M5465" s="54">
        <v>18432.556028935</v>
      </c>
      <c r="N5465" s="120">
        <v>0.95751465270111025</v>
      </c>
      <c r="O5465" s="123">
        <v>19444.013261052271</v>
      </c>
      <c r="P5465" s="53">
        <v>19875.81333898893</v>
      </c>
      <c r="Q5465" s="54">
        <v>18783.564085106453</v>
      </c>
      <c r="R5465" s="55">
        <v>0.96603328916316134</v>
      </c>
      <c r="S5465" s="121">
        <v>19885.730197945766</v>
      </c>
      <c r="T5465" s="54">
        <v>18618.072230744347</v>
      </c>
      <c r="U5465" s="55">
        <v>0.95752209077318717</v>
      </c>
    </row>
    <row r="5466" spans="1:21" ht="13" x14ac:dyDescent="0.3">
      <c r="A5466" s="44" t="s">
        <v>1854</v>
      </c>
      <c r="B5466" s="44" t="s">
        <v>8230</v>
      </c>
      <c r="C5466" s="98" t="s">
        <v>987</v>
      </c>
      <c r="D5466" s="98" t="s">
        <v>13125</v>
      </c>
      <c r="E5466" s="98" t="s">
        <v>231</v>
      </c>
      <c r="F5466" s="122">
        <v>1.0222073536023339</v>
      </c>
      <c r="G5466" s="122">
        <v>1.0227173748013372</v>
      </c>
      <c r="H5466" s="99">
        <v>11051.916666666666</v>
      </c>
      <c r="I5466" s="53">
        <v>11297.350488066861</v>
      </c>
      <c r="J5466" s="54">
        <v>10676.435444017085</v>
      </c>
      <c r="K5466" s="55">
        <v>0.96602569183478748</v>
      </c>
      <c r="L5466" s="121">
        <v>11302.987199856478</v>
      </c>
      <c r="M5466" s="54">
        <v>10582.372148764944</v>
      </c>
      <c r="N5466" s="120">
        <v>0.95751465270111014</v>
      </c>
      <c r="O5466" s="123">
        <v>11156.710550001962</v>
      </c>
      <c r="P5466" s="53">
        <v>11404.471566224745</v>
      </c>
      <c r="Q5466" s="54">
        <v>10777.753788859738</v>
      </c>
      <c r="R5466" s="55">
        <v>0.96603328916316134</v>
      </c>
      <c r="S5466" s="121">
        <v>11410.16172511639</v>
      </c>
      <c r="T5466" s="54">
        <v>10682.796811989154</v>
      </c>
      <c r="U5466" s="55">
        <v>0.95752209077318717</v>
      </c>
    </row>
    <row r="5467" spans="1:21" ht="13" x14ac:dyDescent="0.3">
      <c r="A5467" s="44" t="s">
        <v>1853</v>
      </c>
      <c r="B5467" s="44" t="s">
        <v>8229</v>
      </c>
      <c r="C5467" s="98" t="s">
        <v>987</v>
      </c>
      <c r="D5467" s="98" t="s">
        <v>13125</v>
      </c>
      <c r="E5467" s="98" t="s">
        <v>231</v>
      </c>
      <c r="F5467" s="122">
        <v>1.0222073536023339</v>
      </c>
      <c r="G5467" s="122">
        <v>1.0227173748013372</v>
      </c>
      <c r="H5467" s="99">
        <v>9458.6666666666661</v>
      </c>
      <c r="I5467" s="53">
        <v>9668.7186219399428</v>
      </c>
      <c r="J5467" s="54">
        <v>9137.3150105013101</v>
      </c>
      <c r="K5467" s="55">
        <v>0.96602569183478759</v>
      </c>
      <c r="L5467" s="121">
        <v>9673.5427424542468</v>
      </c>
      <c r="M5467" s="54">
        <v>9056.8119283488995</v>
      </c>
      <c r="N5467" s="120">
        <v>0.95751465270111014</v>
      </c>
      <c r="O5467" s="123">
        <v>9548.9020213520926</v>
      </c>
      <c r="P5467" s="53">
        <v>9760.957865054299</v>
      </c>
      <c r="Q5467" s="54">
        <v>9224.557227583522</v>
      </c>
      <c r="R5467" s="55">
        <v>0.96603328916316134</v>
      </c>
      <c r="S5467" s="121">
        <v>9765.8280075123948</v>
      </c>
      <c r="T5467" s="54">
        <v>9143.2846280733684</v>
      </c>
      <c r="U5467" s="55">
        <v>0.95752209077318717</v>
      </c>
    </row>
    <row r="5468" spans="1:21" ht="13" x14ac:dyDescent="0.3">
      <c r="A5468" s="44" t="s">
        <v>1852</v>
      </c>
      <c r="B5468" s="44" t="s">
        <v>13449</v>
      </c>
      <c r="C5468" s="98" t="s">
        <v>987</v>
      </c>
      <c r="D5468" s="98" t="s">
        <v>13125</v>
      </c>
      <c r="E5468" s="98" t="s">
        <v>231</v>
      </c>
      <c r="F5468" s="122">
        <v>1.0222073536023339</v>
      </c>
      <c r="G5468" s="122">
        <v>1.0227173748013372</v>
      </c>
      <c r="H5468" s="99">
        <v>18308.833333333336</v>
      </c>
      <c r="I5468" s="53">
        <v>18715.424069212866</v>
      </c>
      <c r="J5468" s="54">
        <v>17686.803387521155</v>
      </c>
      <c r="K5468" s="55">
        <v>0.96602569183478759</v>
      </c>
      <c r="L5468" s="121">
        <v>18724.761962341883</v>
      </c>
      <c r="M5468" s="54">
        <v>17530.976190529178</v>
      </c>
      <c r="N5468" s="120">
        <v>0.95751465270111014</v>
      </c>
      <c r="O5468" s="123">
        <v>18500.522470594617</v>
      </c>
      <c r="P5468" s="53">
        <v>18911.370114927035</v>
      </c>
      <c r="Q5468" s="54">
        <v>17872.120573505494</v>
      </c>
      <c r="R5468" s="55">
        <v>0.96603328916316134</v>
      </c>
      <c r="S5468" s="121">
        <v>18920.805773579676</v>
      </c>
      <c r="T5468" s="54">
        <v>17714.658956440086</v>
      </c>
      <c r="U5468" s="55">
        <v>0.95752209077318706</v>
      </c>
    </row>
    <row r="5469" spans="1:21" ht="13" x14ac:dyDescent="0.3">
      <c r="A5469" s="44" t="s">
        <v>1851</v>
      </c>
      <c r="B5469" s="44" t="s">
        <v>8228</v>
      </c>
      <c r="C5469" s="98" t="s">
        <v>987</v>
      </c>
      <c r="D5469" s="98" t="s">
        <v>13125</v>
      </c>
      <c r="E5469" s="98" t="s">
        <v>231</v>
      </c>
      <c r="F5469" s="122">
        <v>1.0222073536023339</v>
      </c>
      <c r="G5469" s="122">
        <v>1.0227173748013372</v>
      </c>
      <c r="H5469" s="99">
        <v>13681</v>
      </c>
      <c r="I5469" s="53">
        <v>13984.818804633531</v>
      </c>
      <c r="J5469" s="54">
        <v>13216.197489991728</v>
      </c>
      <c r="K5469" s="55">
        <v>0.96602569183478748</v>
      </c>
      <c r="L5469" s="121">
        <v>13991.796404657094</v>
      </c>
      <c r="M5469" s="54">
        <v>13099.757963603888</v>
      </c>
      <c r="N5469" s="120">
        <v>0.95751465270111014</v>
      </c>
      <c r="O5469" s="123">
        <v>13820.3357229989</v>
      </c>
      <c r="P5469" s="53">
        <v>14127.248805302504</v>
      </c>
      <c r="Q5469" s="54">
        <v>13350.904375827766</v>
      </c>
      <c r="R5469" s="55">
        <v>0.96603328916316145</v>
      </c>
      <c r="S5469" s="121">
        <v>14134.297469498575</v>
      </c>
      <c r="T5469" s="54">
        <v>13233.276756673273</v>
      </c>
      <c r="U5469" s="55">
        <v>0.95752209077318706</v>
      </c>
    </row>
    <row r="5470" spans="1:21" ht="13" x14ac:dyDescent="0.3">
      <c r="A5470" s="44" t="s">
        <v>1850</v>
      </c>
      <c r="B5470" s="44" t="s">
        <v>8227</v>
      </c>
      <c r="C5470" s="98" t="s">
        <v>987</v>
      </c>
      <c r="D5470" s="98" t="s">
        <v>13125</v>
      </c>
      <c r="E5470" s="98" t="s">
        <v>231</v>
      </c>
      <c r="F5470" s="122">
        <v>1.0222073536023339</v>
      </c>
      <c r="G5470" s="122">
        <v>1.0227173748013372</v>
      </c>
      <c r="H5470" s="99">
        <v>3568.25</v>
      </c>
      <c r="I5470" s="53">
        <v>3647.491389491528</v>
      </c>
      <c r="J5470" s="54">
        <v>3447.0211748894808</v>
      </c>
      <c r="K5470" s="55">
        <v>0.96602569183478759</v>
      </c>
      <c r="L5470" s="121">
        <v>3649.3112726348713</v>
      </c>
      <c r="M5470" s="54">
        <v>3416.6516595007365</v>
      </c>
      <c r="N5470" s="120">
        <v>0.95751465270111025</v>
      </c>
      <c r="O5470" s="123">
        <v>3601.5751479359183</v>
      </c>
      <c r="P5470" s="53">
        <v>3681.5566007715092</v>
      </c>
      <c r="Q5470" s="54">
        <v>3479.2414863288345</v>
      </c>
      <c r="R5470" s="55">
        <v>0.96603328916316134</v>
      </c>
      <c r="S5470" s="121">
        <v>3683.3934804467599</v>
      </c>
      <c r="T5470" s="54">
        <v>3448.5877657283513</v>
      </c>
      <c r="U5470" s="55">
        <v>0.95752209077318717</v>
      </c>
    </row>
    <row r="5471" spans="1:21" ht="13" x14ac:dyDescent="0.3">
      <c r="A5471" s="44" t="s">
        <v>1849</v>
      </c>
      <c r="B5471" s="44" t="s">
        <v>8226</v>
      </c>
      <c r="C5471" s="98" t="s">
        <v>987</v>
      </c>
      <c r="D5471" s="98" t="s">
        <v>13125</v>
      </c>
      <c r="E5471" s="98" t="s">
        <v>231</v>
      </c>
      <c r="F5471" s="122">
        <v>1.0222073536023339</v>
      </c>
      <c r="G5471" s="122">
        <v>1.0227173748013372</v>
      </c>
      <c r="H5471" s="99">
        <v>9464.1666666666679</v>
      </c>
      <c r="I5471" s="53">
        <v>9674.3407623847561</v>
      </c>
      <c r="J5471" s="54">
        <v>9142.6281518064025</v>
      </c>
      <c r="K5471" s="55">
        <v>0.96602569183478748</v>
      </c>
      <c r="L5471" s="121">
        <v>9679.1676880156556</v>
      </c>
      <c r="M5471" s="54">
        <v>9062.0782589387582</v>
      </c>
      <c r="N5471" s="120">
        <v>0.95751465270111014</v>
      </c>
      <c r="O5471" s="123">
        <v>9554.6815990407995</v>
      </c>
      <c r="P5471" s="53">
        <v>9766.8657918684112</v>
      </c>
      <c r="Q5471" s="54">
        <v>9230.1404920281166</v>
      </c>
      <c r="R5471" s="55">
        <v>0.96603328916316122</v>
      </c>
      <c r="S5471" s="121">
        <v>9771.7388820336491</v>
      </c>
      <c r="T5471" s="54">
        <v>9148.8187013856459</v>
      </c>
      <c r="U5471" s="55">
        <v>0.95752209077318717</v>
      </c>
    </row>
    <row r="5472" spans="1:21" ht="13" x14ac:dyDescent="0.3">
      <c r="A5472" s="44" t="s">
        <v>1848</v>
      </c>
      <c r="B5472" s="44" t="s">
        <v>8225</v>
      </c>
      <c r="C5472" s="98" t="s">
        <v>987</v>
      </c>
      <c r="D5472" s="98" t="s">
        <v>13125</v>
      </c>
      <c r="E5472" s="98" t="s">
        <v>231</v>
      </c>
      <c r="F5472" s="122">
        <v>1.0222073536023339</v>
      </c>
      <c r="G5472" s="122">
        <v>1.0227173748013372</v>
      </c>
      <c r="H5472" s="99">
        <v>7646.333333333333</v>
      </c>
      <c r="I5472" s="53">
        <v>7816.138161427979</v>
      </c>
      <c r="J5472" s="54">
        <v>7386.5544483327303</v>
      </c>
      <c r="K5472" s="55">
        <v>0.96602569183478759</v>
      </c>
      <c r="L5472" s="121">
        <v>7820.0379535226239</v>
      </c>
      <c r="M5472" s="54">
        <v>7321.4762061035881</v>
      </c>
      <c r="N5472" s="120">
        <v>0.95751465270111014</v>
      </c>
      <c r="O5472" s="123">
        <v>7723.3380025796023</v>
      </c>
      <c r="P5472" s="53">
        <v>7894.8529005932314</v>
      </c>
      <c r="Q5472" s="54">
        <v>7461.0016139508143</v>
      </c>
      <c r="R5472" s="55">
        <v>0.96603328916316145</v>
      </c>
      <c r="S5472" s="121">
        <v>7898.791966701614</v>
      </c>
      <c r="T5472" s="54">
        <v>7395.2667519780316</v>
      </c>
      <c r="U5472" s="55">
        <v>0.95752209077318706</v>
      </c>
    </row>
    <row r="5473" spans="1:21" ht="13" x14ac:dyDescent="0.3">
      <c r="A5473" s="44" t="s">
        <v>1847</v>
      </c>
      <c r="B5473" s="44" t="s">
        <v>8224</v>
      </c>
      <c r="C5473" s="98" t="s">
        <v>987</v>
      </c>
      <c r="D5473" s="98" t="s">
        <v>13125</v>
      </c>
      <c r="E5473" s="98" t="s">
        <v>231</v>
      </c>
      <c r="F5473" s="122">
        <v>1.0222073536023339</v>
      </c>
      <c r="G5473" s="122">
        <v>1.0227173748013372</v>
      </c>
      <c r="H5473" s="99">
        <v>7738.25</v>
      </c>
      <c r="I5473" s="53">
        <v>7910.096054013261</v>
      </c>
      <c r="J5473" s="54">
        <v>7475.348309840545</v>
      </c>
      <c r="K5473" s="55">
        <v>0.96602569183478759</v>
      </c>
      <c r="L5473" s="121">
        <v>7914.0427255564473</v>
      </c>
      <c r="M5473" s="54">
        <v>7409.4877612643659</v>
      </c>
      <c r="N5473" s="120">
        <v>0.95751465270111014</v>
      </c>
      <c r="O5473" s="123">
        <v>7808.592863048626</v>
      </c>
      <c r="P5473" s="53">
        <v>7982.0010458950082</v>
      </c>
      <c r="Q5473" s="54">
        <v>7543.3606472268511</v>
      </c>
      <c r="R5473" s="55">
        <v>0.96603328916316134</v>
      </c>
      <c r="S5473" s="121">
        <v>7985.9835937895477</v>
      </c>
      <c r="T5473" s="54">
        <v>7476.9001642229068</v>
      </c>
      <c r="U5473" s="55">
        <v>0.95752209077318706</v>
      </c>
    </row>
    <row r="5474" spans="1:21" ht="13" x14ac:dyDescent="0.3">
      <c r="A5474" s="44" t="s">
        <v>1846</v>
      </c>
      <c r="B5474" s="44" t="s">
        <v>8223</v>
      </c>
      <c r="C5474" s="98" t="s">
        <v>987</v>
      </c>
      <c r="D5474" s="98" t="s">
        <v>13125</v>
      </c>
      <c r="E5474" s="98" t="s">
        <v>231</v>
      </c>
      <c r="F5474" s="122">
        <v>1.0222073536023339</v>
      </c>
      <c r="G5474" s="122">
        <v>1.0227173748013372</v>
      </c>
      <c r="H5474" s="99">
        <v>8497.0833333333339</v>
      </c>
      <c r="I5474" s="53">
        <v>8685.781067505166</v>
      </c>
      <c r="J5474" s="54">
        <v>8208.4008056611765</v>
      </c>
      <c r="K5474" s="55">
        <v>0.96602569183478748</v>
      </c>
      <c r="L5474" s="121">
        <v>8690.1147601348621</v>
      </c>
      <c r="M5474" s="54">
        <v>8136.0817968890588</v>
      </c>
      <c r="N5474" s="120">
        <v>0.95751465270111014</v>
      </c>
      <c r="O5474" s="123">
        <v>8572.3558847773093</v>
      </c>
      <c r="P5474" s="53">
        <v>8762.7252231156072</v>
      </c>
      <c r="Q5474" s="54">
        <v>8281.1811512486056</v>
      </c>
      <c r="R5474" s="55">
        <v>0.96603328916316122</v>
      </c>
      <c r="S5474" s="121">
        <v>8767.0973063422443</v>
      </c>
      <c r="T5474" s="54">
        <v>8208.2201296438034</v>
      </c>
      <c r="U5474" s="55">
        <v>0.95752209077318706</v>
      </c>
    </row>
    <row r="5475" spans="1:21" ht="13" x14ac:dyDescent="0.3">
      <c r="A5475" s="44" t="s">
        <v>1845</v>
      </c>
      <c r="B5475" s="44" t="s">
        <v>8222</v>
      </c>
      <c r="C5475" s="98" t="s">
        <v>987</v>
      </c>
      <c r="D5475" s="98" t="s">
        <v>13125</v>
      </c>
      <c r="E5475" s="98" t="s">
        <v>231</v>
      </c>
      <c r="F5475" s="122">
        <v>1.0222073536023339</v>
      </c>
      <c r="G5475" s="122">
        <v>1.0227173748013372</v>
      </c>
      <c r="H5475" s="99">
        <v>5547.833333333333</v>
      </c>
      <c r="I5475" s="53">
        <v>5671.0360298934811</v>
      </c>
      <c r="J5475" s="54">
        <v>5359.3495340174286</v>
      </c>
      <c r="K5475" s="55">
        <v>0.96602569183478759</v>
      </c>
      <c r="L5475" s="121">
        <v>5673.8655425020179</v>
      </c>
      <c r="M5475" s="54">
        <v>5312.131707410309</v>
      </c>
      <c r="N5475" s="120">
        <v>0.95751465270111025</v>
      </c>
      <c r="O5475" s="123">
        <v>5595.2466782005113</v>
      </c>
      <c r="P5475" s="53">
        <v>5719.5022996755943</v>
      </c>
      <c r="Q5475" s="54">
        <v>5405.1945522212927</v>
      </c>
      <c r="R5475" s="55">
        <v>0.96603328916316134</v>
      </c>
      <c r="S5475" s="121">
        <v>5722.3559940951291</v>
      </c>
      <c r="T5475" s="54">
        <v>5357.5722977022833</v>
      </c>
      <c r="U5475" s="55">
        <v>0.95752209077318706</v>
      </c>
    </row>
    <row r="5476" spans="1:21" ht="13" x14ac:dyDescent="0.3">
      <c r="A5476" s="44" t="s">
        <v>1844</v>
      </c>
      <c r="B5476" s="44" t="s">
        <v>13450</v>
      </c>
      <c r="C5476" s="98" t="s">
        <v>987</v>
      </c>
      <c r="D5476" s="98" t="s">
        <v>13125</v>
      </c>
      <c r="E5476" s="98" t="s">
        <v>231</v>
      </c>
      <c r="F5476" s="122">
        <v>1.0222073536023339</v>
      </c>
      <c r="G5476" s="122">
        <v>1.0227173748013372</v>
      </c>
      <c r="H5476" s="99">
        <v>6164.4166666666661</v>
      </c>
      <c r="I5476" s="53">
        <v>6301.3120473354538</v>
      </c>
      <c r="J5476" s="54">
        <v>5954.9848751745612</v>
      </c>
      <c r="K5476" s="55">
        <v>0.96602569183478759</v>
      </c>
      <c r="L5476" s="121">
        <v>6304.4560305149425</v>
      </c>
      <c r="M5476" s="54">
        <v>5902.5192836882688</v>
      </c>
      <c r="N5476" s="120">
        <v>0.95751465270111036</v>
      </c>
      <c r="O5476" s="123">
        <v>6225.0550027826594</v>
      </c>
      <c r="P5476" s="53">
        <v>6363.2970004234321</v>
      </c>
      <c r="Q5476" s="54">
        <v>6013.6103595597251</v>
      </c>
      <c r="R5476" s="55">
        <v>0.96603328916316134</v>
      </c>
      <c r="S5476" s="121">
        <v>6366.4719104398118</v>
      </c>
      <c r="T5476" s="54">
        <v>5960.6276814425401</v>
      </c>
      <c r="U5476" s="55">
        <v>0.95752209077318706</v>
      </c>
    </row>
    <row r="5477" spans="1:21" ht="13" x14ac:dyDescent="0.3">
      <c r="A5477" s="44" t="s">
        <v>1843</v>
      </c>
      <c r="B5477" s="44" t="s">
        <v>8221</v>
      </c>
      <c r="C5477" s="98" t="s">
        <v>987</v>
      </c>
      <c r="D5477" s="98" t="s">
        <v>13125</v>
      </c>
      <c r="E5477" s="98" t="s">
        <v>231</v>
      </c>
      <c r="F5477" s="122">
        <v>1.0222073536023339</v>
      </c>
      <c r="G5477" s="122">
        <v>1.0227173748013372</v>
      </c>
      <c r="H5477" s="99">
        <v>8755.0833333333358</v>
      </c>
      <c r="I5477" s="53">
        <v>8949.5105647345699</v>
      </c>
      <c r="J5477" s="54">
        <v>8457.6354341545539</v>
      </c>
      <c r="K5477" s="55">
        <v>0.96602569183478759</v>
      </c>
      <c r="L5477" s="121">
        <v>8953.9758428336099</v>
      </c>
      <c r="M5477" s="54">
        <v>8383.1205772859485</v>
      </c>
      <c r="N5477" s="120">
        <v>0.95751465270111036</v>
      </c>
      <c r="O5477" s="123">
        <v>8830.728525209488</v>
      </c>
      <c r="P5477" s="53">
        <v>9026.8356361350325</v>
      </c>
      <c r="Q5477" s="54">
        <v>8530.7777229150761</v>
      </c>
      <c r="R5477" s="55">
        <v>0.96603328916316156</v>
      </c>
      <c r="S5477" s="121">
        <v>9031.3394948855312</v>
      </c>
      <c r="T5477" s="54">
        <v>8455.6176405090118</v>
      </c>
      <c r="U5477" s="55">
        <v>0.95752209077318706</v>
      </c>
    </row>
    <row r="5478" spans="1:21" ht="13" x14ac:dyDescent="0.3">
      <c r="A5478" s="44" t="s">
        <v>1842</v>
      </c>
      <c r="B5478" s="44" t="s">
        <v>8220</v>
      </c>
      <c r="C5478" s="98" t="s">
        <v>987</v>
      </c>
      <c r="D5478" s="98" t="s">
        <v>13125</v>
      </c>
      <c r="E5478" s="98" t="s">
        <v>231</v>
      </c>
      <c r="F5478" s="122">
        <v>1.0222073536023339</v>
      </c>
      <c r="G5478" s="122">
        <v>1.0227173748013372</v>
      </c>
      <c r="H5478" s="99">
        <v>15416</v>
      </c>
      <c r="I5478" s="53">
        <v>15758.348563133581</v>
      </c>
      <c r="J5478" s="54">
        <v>14892.252065325085</v>
      </c>
      <c r="K5478" s="55">
        <v>0.96602569183478759</v>
      </c>
      <c r="L5478" s="121">
        <v>15766.211049937414</v>
      </c>
      <c r="M5478" s="54">
        <v>14761.045886040314</v>
      </c>
      <c r="N5478" s="120">
        <v>0.95751465270111014</v>
      </c>
      <c r="O5478" s="123">
        <v>15549.173729536556</v>
      </c>
      <c r="P5478" s="53">
        <v>15894.479728772496</v>
      </c>
      <c r="Q5478" s="54">
        <v>15021.019441713621</v>
      </c>
      <c r="R5478" s="55">
        <v>0.96603328916316134</v>
      </c>
      <c r="S5478" s="121">
        <v>15902.410137001545</v>
      </c>
      <c r="T5478" s="54">
        <v>14888.677339301359</v>
      </c>
      <c r="U5478" s="55">
        <v>0.95752209077318706</v>
      </c>
    </row>
    <row r="5479" spans="1:21" ht="13" x14ac:dyDescent="0.3">
      <c r="A5479" s="44" t="s">
        <v>1841</v>
      </c>
      <c r="B5479" s="44" t="s">
        <v>8219</v>
      </c>
      <c r="C5479" s="98" t="s">
        <v>987</v>
      </c>
      <c r="D5479" s="98" t="s">
        <v>13125</v>
      </c>
      <c r="E5479" s="98" t="s">
        <v>231</v>
      </c>
      <c r="F5479" s="122">
        <v>1.0222073536023339</v>
      </c>
      <c r="G5479" s="122">
        <v>1.0227173748013372</v>
      </c>
      <c r="H5479" s="99">
        <v>2938.666666666667</v>
      </c>
      <c r="I5479" s="53">
        <v>3003.9266764527256</v>
      </c>
      <c r="J5479" s="54">
        <v>2838.827499738496</v>
      </c>
      <c r="K5479" s="55">
        <v>0.96602569183478759</v>
      </c>
      <c r="L5479" s="121">
        <v>3005.4254587495298</v>
      </c>
      <c r="M5479" s="54">
        <v>2813.8163927376627</v>
      </c>
      <c r="N5479" s="120">
        <v>0.95751465270111014</v>
      </c>
      <c r="O5479" s="123">
        <v>2966.8011659467602</v>
      </c>
      <c r="P5479" s="53">
        <v>3032.6859685067566</v>
      </c>
      <c r="Q5479" s="54">
        <v>2866.0286886326508</v>
      </c>
      <c r="R5479" s="55">
        <v>0.96603328916316134</v>
      </c>
      <c r="S5479" s="121">
        <v>3034.199099994617</v>
      </c>
      <c r="T5479" s="54">
        <v>2840.7776553256713</v>
      </c>
      <c r="U5479" s="55">
        <v>0.95752209077318717</v>
      </c>
    </row>
    <row r="5480" spans="1:21" ht="13" x14ac:dyDescent="0.3">
      <c r="A5480" s="44" t="s">
        <v>1840</v>
      </c>
      <c r="B5480" s="44" t="s">
        <v>8218</v>
      </c>
      <c r="C5480" s="98" t="s">
        <v>987</v>
      </c>
      <c r="D5480" s="98" t="s">
        <v>13125</v>
      </c>
      <c r="E5480" s="98" t="s">
        <v>231</v>
      </c>
      <c r="F5480" s="122">
        <v>1.0222073536023339</v>
      </c>
      <c r="G5480" s="122">
        <v>1.0227173748013372</v>
      </c>
      <c r="H5480" s="99">
        <v>4129.8333333333339</v>
      </c>
      <c r="I5480" s="53">
        <v>4221.5460024853728</v>
      </c>
      <c r="J5480" s="54">
        <v>3989.5251029957008</v>
      </c>
      <c r="K5480" s="55">
        <v>0.96602569183478759</v>
      </c>
      <c r="L5480" s="121">
        <v>4223.6523050337228</v>
      </c>
      <c r="M5480" s="54">
        <v>3954.3759298801356</v>
      </c>
      <c r="N5480" s="120">
        <v>0.95751465270111025</v>
      </c>
      <c r="O5480" s="123">
        <v>4166.2520563422495</v>
      </c>
      <c r="P5480" s="53">
        <v>4258.7734889538924</v>
      </c>
      <c r="Q5480" s="54">
        <v>4024.7381774710875</v>
      </c>
      <c r="R5480" s="55">
        <v>0.96603328916316122</v>
      </c>
      <c r="S5480" s="121">
        <v>4260.8983658230181</v>
      </c>
      <c r="T5480" s="54">
        <v>3989.2783796769208</v>
      </c>
      <c r="U5480" s="55">
        <v>0.95752209077318706</v>
      </c>
    </row>
    <row r="5481" spans="1:21" ht="13" x14ac:dyDescent="0.3">
      <c r="A5481" s="44" t="s">
        <v>1839</v>
      </c>
      <c r="B5481" s="44" t="s">
        <v>8217</v>
      </c>
      <c r="C5481" s="98" t="s">
        <v>987</v>
      </c>
      <c r="D5481" s="98" t="s">
        <v>13125</v>
      </c>
      <c r="E5481" s="98" t="s">
        <v>231</v>
      </c>
      <c r="F5481" s="122">
        <v>1.0222073536023339</v>
      </c>
      <c r="G5481" s="122">
        <v>1.0227173748013372</v>
      </c>
      <c r="H5481" s="99">
        <v>5776.8333333333339</v>
      </c>
      <c r="I5481" s="53">
        <v>5905.1215138684165</v>
      </c>
      <c r="J5481" s="54">
        <v>5580.5694174475957</v>
      </c>
      <c r="K5481" s="55">
        <v>0.96602569183478748</v>
      </c>
      <c r="L5481" s="121">
        <v>5908.067821331525</v>
      </c>
      <c r="M5481" s="54">
        <v>5531.402562878864</v>
      </c>
      <c r="N5481" s="120">
        <v>0.95751465270111025</v>
      </c>
      <c r="O5481" s="123">
        <v>5830.0575100391052</v>
      </c>
      <c r="P5481" s="53">
        <v>5959.5276586864866</v>
      </c>
      <c r="Q5481" s="54">
        <v>5632.0296324334677</v>
      </c>
      <c r="R5481" s="55">
        <v>0.96603328916316145</v>
      </c>
      <c r="S5481" s="121">
        <v>5962.5011116080141</v>
      </c>
      <c r="T5481" s="54">
        <v>5582.4088563405658</v>
      </c>
      <c r="U5481" s="55">
        <v>0.95752209077318717</v>
      </c>
    </row>
    <row r="5482" spans="1:21" ht="13" x14ac:dyDescent="0.3">
      <c r="A5482" s="44" t="s">
        <v>1838</v>
      </c>
      <c r="B5482" s="44" t="s">
        <v>8216</v>
      </c>
      <c r="C5482" s="98" t="s">
        <v>987</v>
      </c>
      <c r="D5482" s="98" t="s">
        <v>13125</v>
      </c>
      <c r="E5482" s="98" t="s">
        <v>231</v>
      </c>
      <c r="F5482" s="122">
        <v>1.0222073536023339</v>
      </c>
      <c r="G5482" s="122">
        <v>1.0227173748013372</v>
      </c>
      <c r="H5482" s="99">
        <v>9319.9166666666679</v>
      </c>
      <c r="I5482" s="53">
        <v>9526.8873516276199</v>
      </c>
      <c r="J5482" s="54">
        <v>9003.2789457592353</v>
      </c>
      <c r="K5482" s="55">
        <v>0.96602569183478759</v>
      </c>
      <c r="L5482" s="121">
        <v>9531.6407067005639</v>
      </c>
      <c r="M5482" s="54">
        <v>8923.9567702866243</v>
      </c>
      <c r="N5482" s="120">
        <v>0.95751465270111036</v>
      </c>
      <c r="O5482" s="123">
        <v>9401.8377992100195</v>
      </c>
      <c r="P5482" s="53">
        <v>9610.6277357288654</v>
      </c>
      <c r="Q5482" s="54">
        <v>9082.4882933493936</v>
      </c>
      <c r="R5482" s="55">
        <v>0.96603328916316134</v>
      </c>
      <c r="S5482" s="121">
        <v>9615.4228723160522</v>
      </c>
      <c r="T5482" s="54">
        <v>9002.4673866099583</v>
      </c>
      <c r="U5482" s="55">
        <v>0.95752209077318717</v>
      </c>
    </row>
    <row r="5483" spans="1:21" ht="13" x14ac:dyDescent="0.3">
      <c r="A5483" s="44" t="s">
        <v>1837</v>
      </c>
      <c r="B5483" s="44" t="s">
        <v>8215</v>
      </c>
      <c r="C5483" s="98" t="s">
        <v>987</v>
      </c>
      <c r="D5483" s="98" t="s">
        <v>13125</v>
      </c>
      <c r="E5483" s="98" t="s">
        <v>231</v>
      </c>
      <c r="F5483" s="122">
        <v>1.0222073536023339</v>
      </c>
      <c r="G5483" s="122">
        <v>1.0227173748013372</v>
      </c>
      <c r="H5483" s="99">
        <v>5835.4166666666661</v>
      </c>
      <c r="I5483" s="53">
        <v>5965.0058280002859</v>
      </c>
      <c r="J5483" s="54">
        <v>5637.1624225609157</v>
      </c>
      <c r="K5483" s="55">
        <v>0.96602569183478748</v>
      </c>
      <c r="L5483" s="121">
        <v>5967.9820142053022</v>
      </c>
      <c r="M5483" s="54">
        <v>5587.4969629496027</v>
      </c>
      <c r="N5483" s="120">
        <v>0.95751465270111014</v>
      </c>
      <c r="O5483" s="123">
        <v>5891.4288424293245</v>
      </c>
      <c r="P5483" s="53">
        <v>6022.2618859561417</v>
      </c>
      <c r="Q5483" s="54">
        <v>5691.3163825227166</v>
      </c>
      <c r="R5483" s="55">
        <v>0.96603328916316134</v>
      </c>
      <c r="S5483" s="121">
        <v>6025.2666395581991</v>
      </c>
      <c r="T5483" s="54">
        <v>5641.1732628443842</v>
      </c>
      <c r="U5483" s="55">
        <v>0.95752209077318706</v>
      </c>
    </row>
    <row r="5484" spans="1:21" ht="13" x14ac:dyDescent="0.3">
      <c r="A5484" s="44" t="s">
        <v>1836</v>
      </c>
      <c r="B5484" s="44" t="s">
        <v>8214</v>
      </c>
      <c r="C5484" s="98" t="s">
        <v>987</v>
      </c>
      <c r="D5484" s="98" t="s">
        <v>13125</v>
      </c>
      <c r="E5484" s="98" t="s">
        <v>231</v>
      </c>
      <c r="F5484" s="122">
        <v>1.0222073536023339</v>
      </c>
      <c r="G5484" s="122">
        <v>1.0227173748013372</v>
      </c>
      <c r="H5484" s="99">
        <v>9449.9166666666642</v>
      </c>
      <c r="I5484" s="53">
        <v>9659.7743075959206</v>
      </c>
      <c r="J5484" s="54">
        <v>9128.8622856977545</v>
      </c>
      <c r="K5484" s="55">
        <v>0.96602569183478759</v>
      </c>
      <c r="L5484" s="121">
        <v>9664.5939654247341</v>
      </c>
      <c r="M5484" s="54">
        <v>9048.433675137765</v>
      </c>
      <c r="N5484" s="120">
        <v>0.95751465270111036</v>
      </c>
      <c r="O5484" s="123">
        <v>9530.5822048514055</v>
      </c>
      <c r="P5484" s="53">
        <v>9742.2312139106525</v>
      </c>
      <c r="Q5484" s="54">
        <v>9206.8596749924982</v>
      </c>
      <c r="R5484" s="55">
        <v>0.96603328916316145</v>
      </c>
      <c r="S5484" s="121">
        <v>9747.092012873969</v>
      </c>
      <c r="T5484" s="54">
        <v>9125.7429990750497</v>
      </c>
      <c r="U5484" s="55">
        <v>0.95752209077318717</v>
      </c>
    </row>
    <row r="5485" spans="1:21" ht="13" x14ac:dyDescent="0.3">
      <c r="A5485" s="44" t="s">
        <v>1835</v>
      </c>
      <c r="B5485" s="44" t="s">
        <v>13451</v>
      </c>
      <c r="C5485" s="98" t="s">
        <v>987</v>
      </c>
      <c r="D5485" s="98" t="s">
        <v>13125</v>
      </c>
      <c r="E5485" s="98" t="s">
        <v>231</v>
      </c>
      <c r="F5485" s="122">
        <v>1.0222073536023339</v>
      </c>
      <c r="G5485" s="122">
        <v>1.0227173748013372</v>
      </c>
      <c r="H5485" s="99">
        <v>13152.583333333332</v>
      </c>
      <c r="I5485" s="53">
        <v>13444.66740220083</v>
      </c>
      <c r="J5485" s="54">
        <v>12705.733413998028</v>
      </c>
      <c r="K5485" s="55">
        <v>0.96602569183478759</v>
      </c>
      <c r="L5485" s="121">
        <v>13451.375498522486</v>
      </c>
      <c r="M5485" s="54">
        <v>12593.791262539076</v>
      </c>
      <c r="N5485" s="120">
        <v>0.95751465270111025</v>
      </c>
      <c r="O5485" s="123">
        <v>13273.817368801372</v>
      </c>
      <c r="P5485" s="53">
        <v>13568.593724763146</v>
      </c>
      <c r="Q5485" s="54">
        <v>12822.949452534291</v>
      </c>
      <c r="R5485" s="55">
        <v>0.96603328916316145</v>
      </c>
      <c r="S5485" s="121">
        <v>13575.363653012932</v>
      </c>
      <c r="T5485" s="54">
        <v>12709.973359516134</v>
      </c>
      <c r="U5485" s="55">
        <v>0.95752209077318706</v>
      </c>
    </row>
    <row r="5486" spans="1:21" ht="13" x14ac:dyDescent="0.3">
      <c r="A5486" s="44" t="s">
        <v>1834</v>
      </c>
      <c r="B5486" s="44" t="s">
        <v>8213</v>
      </c>
      <c r="C5486" s="98" t="s">
        <v>987</v>
      </c>
      <c r="D5486" s="98" t="s">
        <v>13125</v>
      </c>
      <c r="E5486" s="98" t="s">
        <v>231</v>
      </c>
      <c r="F5486" s="122">
        <v>1.0222073536023339</v>
      </c>
      <c r="G5486" s="122">
        <v>1.0227173748013372</v>
      </c>
      <c r="H5486" s="99">
        <v>3913.9999999999995</v>
      </c>
      <c r="I5486" s="53">
        <v>4000.9195819995348</v>
      </c>
      <c r="J5486" s="54">
        <v>3781.0245578413583</v>
      </c>
      <c r="K5486" s="55">
        <v>0.96602569183478759</v>
      </c>
      <c r="L5486" s="121">
        <v>4002.9158049724333</v>
      </c>
      <c r="M5486" s="54">
        <v>3747.712350672145</v>
      </c>
      <c r="N5486" s="120">
        <v>0.95751465270111025</v>
      </c>
      <c r="O5486" s="123">
        <v>3948.4199623491131</v>
      </c>
      <c r="P5486" s="53">
        <v>4036.1039206235141</v>
      </c>
      <c r="Q5486" s="54">
        <v>3814.3051232255998</v>
      </c>
      <c r="R5486" s="55">
        <v>0.96603328916316145</v>
      </c>
      <c r="S5486" s="121">
        <v>4038.1176985068796</v>
      </c>
      <c r="T5486" s="54">
        <v>3780.6993375991115</v>
      </c>
      <c r="U5486" s="55">
        <v>0.95752209077318706</v>
      </c>
    </row>
    <row r="5487" spans="1:21" ht="13" x14ac:dyDescent="0.3">
      <c r="A5487" s="44" t="s">
        <v>1833</v>
      </c>
      <c r="B5487" s="44" t="s">
        <v>8212</v>
      </c>
      <c r="C5487" s="98" t="s">
        <v>987</v>
      </c>
      <c r="D5487" s="98" t="s">
        <v>13125</v>
      </c>
      <c r="E5487" s="98" t="s">
        <v>231</v>
      </c>
      <c r="F5487" s="122">
        <v>1.0222073536023339</v>
      </c>
      <c r="G5487" s="122">
        <v>1.0227173748013372</v>
      </c>
      <c r="H5487" s="99">
        <v>6730.7499999999991</v>
      </c>
      <c r="I5487" s="53">
        <v>6880.2221452589083</v>
      </c>
      <c r="J5487" s="54">
        <v>6502.0774253169957</v>
      </c>
      <c r="K5487" s="55">
        <v>0.96602569183478759</v>
      </c>
      <c r="L5487" s="121">
        <v>6883.6549704440995</v>
      </c>
      <c r="M5487" s="54">
        <v>6444.7917486679971</v>
      </c>
      <c r="N5487" s="120">
        <v>0.95751465270111025</v>
      </c>
      <c r="O5487" s="123">
        <v>6801.6045720984866</v>
      </c>
      <c r="P5487" s="53">
        <v>6952.6502098943292</v>
      </c>
      <c r="Q5487" s="54">
        <v>6570.5764363714979</v>
      </c>
      <c r="R5487" s="55">
        <v>0.96603328916316145</v>
      </c>
      <c r="S5487" s="121">
        <v>6956.1191724133369</v>
      </c>
      <c r="T5487" s="54">
        <v>6512.6866304882124</v>
      </c>
      <c r="U5487" s="55">
        <v>0.95752209077318717</v>
      </c>
    </row>
    <row r="5488" spans="1:21" ht="13" x14ac:dyDescent="0.3">
      <c r="A5488" s="44" t="s">
        <v>1832</v>
      </c>
      <c r="B5488" s="44" t="s">
        <v>8211</v>
      </c>
      <c r="C5488" s="98" t="s">
        <v>987</v>
      </c>
      <c r="D5488" s="98" t="s">
        <v>13125</v>
      </c>
      <c r="E5488" s="98" t="s">
        <v>231</v>
      </c>
      <c r="F5488" s="122">
        <v>1.0222073536023339</v>
      </c>
      <c r="G5488" s="122">
        <v>1.0227173748013372</v>
      </c>
      <c r="H5488" s="99">
        <v>5289.333333333333</v>
      </c>
      <c r="I5488" s="53">
        <v>5406.7954289872778</v>
      </c>
      <c r="J5488" s="54">
        <v>5109.631892678136</v>
      </c>
      <c r="K5488" s="55">
        <v>0.96602569183478759</v>
      </c>
      <c r="L5488" s="121">
        <v>5409.4931011158724</v>
      </c>
      <c r="M5488" s="54">
        <v>5064.6141696870718</v>
      </c>
      <c r="N5488" s="120">
        <v>0.95751465270111014</v>
      </c>
      <c r="O5488" s="123">
        <v>5332.9916756053517</v>
      </c>
      <c r="P5488" s="53">
        <v>5451.4233075038228</v>
      </c>
      <c r="Q5488" s="54">
        <v>5151.847489464797</v>
      </c>
      <c r="R5488" s="55">
        <v>0.96603328916316134</v>
      </c>
      <c r="S5488" s="121">
        <v>5454.1432463124893</v>
      </c>
      <c r="T5488" s="54">
        <v>5106.457339301639</v>
      </c>
      <c r="U5488" s="55">
        <v>0.95752209077318717</v>
      </c>
    </row>
    <row r="5489" spans="1:21" ht="13" x14ac:dyDescent="0.3">
      <c r="A5489" s="44" t="s">
        <v>1831</v>
      </c>
      <c r="B5489" s="44" t="s">
        <v>8210</v>
      </c>
      <c r="C5489" s="98" t="s">
        <v>987</v>
      </c>
      <c r="D5489" s="98" t="s">
        <v>13125</v>
      </c>
      <c r="E5489" s="98" t="s">
        <v>231</v>
      </c>
      <c r="F5489" s="122">
        <v>1.0222073536023339</v>
      </c>
      <c r="G5489" s="122">
        <v>1.0227173748013372</v>
      </c>
      <c r="H5489" s="99">
        <v>4415.8333333333339</v>
      </c>
      <c r="I5489" s="53">
        <v>4513.8973056156401</v>
      </c>
      <c r="J5489" s="54">
        <v>4265.8084508604497</v>
      </c>
      <c r="K5489" s="55">
        <v>0.96602569183478748</v>
      </c>
      <c r="L5489" s="121">
        <v>4516.1494742269051</v>
      </c>
      <c r="M5489" s="54">
        <v>4228.2251205526527</v>
      </c>
      <c r="N5489" s="120">
        <v>0.95751465270111014</v>
      </c>
      <c r="O5489" s="123">
        <v>4454.8515385366572</v>
      </c>
      <c r="P5489" s="53">
        <v>4553.7820018988423</v>
      </c>
      <c r="Q5489" s="54">
        <v>4303.5348845061371</v>
      </c>
      <c r="R5489" s="55">
        <v>0.96603328916316145</v>
      </c>
      <c r="S5489" s="121">
        <v>4556.0540706219081</v>
      </c>
      <c r="T5489" s="54">
        <v>4265.6187592637698</v>
      </c>
      <c r="U5489" s="55">
        <v>0.95752209077318717</v>
      </c>
    </row>
    <row r="5490" spans="1:21" ht="13" x14ac:dyDescent="0.3">
      <c r="A5490" s="44" t="s">
        <v>1830</v>
      </c>
      <c r="B5490" s="44" t="s">
        <v>13452</v>
      </c>
      <c r="C5490" s="98" t="s">
        <v>987</v>
      </c>
      <c r="D5490" s="98" t="s">
        <v>13125</v>
      </c>
      <c r="E5490" s="98" t="s">
        <v>231</v>
      </c>
      <c r="F5490" s="122">
        <v>1.0222073536023339</v>
      </c>
      <c r="G5490" s="122">
        <v>1.0227173748013372</v>
      </c>
      <c r="H5490" s="99">
        <v>20722.5</v>
      </c>
      <c r="I5490" s="53">
        <v>21182.691885024364</v>
      </c>
      <c r="J5490" s="54">
        <v>20018.467399046385</v>
      </c>
      <c r="K5490" s="55">
        <v>0.96602569183478759</v>
      </c>
      <c r="L5490" s="121">
        <v>21193.260799320709</v>
      </c>
      <c r="M5490" s="54">
        <v>19842.097390598756</v>
      </c>
      <c r="N5490" s="120">
        <v>0.95751465270111014</v>
      </c>
      <c r="O5490" s="123">
        <v>20908.845959416954</v>
      </c>
      <c r="P5490" s="53">
        <v>21373.176095054459</v>
      </c>
      <c r="Q5490" s="54">
        <v>20198.641234781437</v>
      </c>
      <c r="R5490" s="55">
        <v>0.96603328916316134</v>
      </c>
      <c r="S5490" s="121">
        <v>21383.840049740455</v>
      </c>
      <c r="T5490" s="54">
        <v>20020.681898715429</v>
      </c>
      <c r="U5490" s="55">
        <v>0.95752209077318717</v>
      </c>
    </row>
    <row r="5491" spans="1:21" ht="13" x14ac:dyDescent="0.3">
      <c r="A5491" s="44" t="s">
        <v>1829</v>
      </c>
      <c r="B5491" s="44" t="s">
        <v>8209</v>
      </c>
      <c r="C5491" s="98" t="s">
        <v>987</v>
      </c>
      <c r="D5491" s="98" t="s">
        <v>13125</v>
      </c>
      <c r="E5491" s="98" t="s">
        <v>231</v>
      </c>
      <c r="F5491" s="122">
        <v>1.0222073536023339</v>
      </c>
      <c r="G5491" s="122">
        <v>1.0227173748013372</v>
      </c>
      <c r="H5491" s="99">
        <v>4970.75</v>
      </c>
      <c r="I5491" s="53">
        <v>5081.1372029188014</v>
      </c>
      <c r="J5491" s="54">
        <v>4801.8722076877702</v>
      </c>
      <c r="K5491" s="55">
        <v>0.96602569183478759</v>
      </c>
      <c r="L5491" s="121">
        <v>5083.6723907937467</v>
      </c>
      <c r="M5491" s="54">
        <v>4759.5659599140436</v>
      </c>
      <c r="N5491" s="120">
        <v>0.95751465270111025</v>
      </c>
      <c r="O5491" s="123">
        <v>5018.3278201124822</v>
      </c>
      <c r="P5491" s="53">
        <v>5129.7716005061502</v>
      </c>
      <c r="Q5491" s="54">
        <v>4847.8717301622592</v>
      </c>
      <c r="R5491" s="55">
        <v>0.96603328916316145</v>
      </c>
      <c r="S5491" s="121">
        <v>5132.3310540779548</v>
      </c>
      <c r="T5491" s="54">
        <v>4805.1597464993547</v>
      </c>
      <c r="U5491" s="55">
        <v>0.95752209077318717</v>
      </c>
    </row>
    <row r="5492" spans="1:21" ht="13" x14ac:dyDescent="0.3">
      <c r="A5492" s="44" t="s">
        <v>1828</v>
      </c>
      <c r="B5492" s="44" t="s">
        <v>8208</v>
      </c>
      <c r="C5492" s="98" t="s">
        <v>987</v>
      </c>
      <c r="D5492" s="98" t="s">
        <v>13125</v>
      </c>
      <c r="E5492" s="98" t="s">
        <v>231</v>
      </c>
      <c r="F5492" s="122">
        <v>1.0222073536023339</v>
      </c>
      <c r="G5492" s="122">
        <v>1.0227173748013372</v>
      </c>
      <c r="H5492" s="99">
        <v>6708.5833333333339</v>
      </c>
      <c r="I5492" s="53">
        <v>6857.5632155873918</v>
      </c>
      <c r="J5492" s="54">
        <v>6480.6638558146597</v>
      </c>
      <c r="K5492" s="55">
        <v>0.96602569183478759</v>
      </c>
      <c r="L5492" s="121">
        <v>6860.9847353026707</v>
      </c>
      <c r="M5492" s="54">
        <v>6423.5668405331235</v>
      </c>
      <c r="N5492" s="120">
        <v>0.95751465270111025</v>
      </c>
      <c r="O5492" s="123">
        <v>6771.4147590998109</v>
      </c>
      <c r="P5492" s="53">
        <v>6921.7899610432032</v>
      </c>
      <c r="Q5492" s="54">
        <v>6541.4120720211658</v>
      </c>
      <c r="R5492" s="55">
        <v>0.96603328916316134</v>
      </c>
      <c r="S5492" s="121">
        <v>6925.2435261175879</v>
      </c>
      <c r="T5492" s="54">
        <v>6483.779217625668</v>
      </c>
      <c r="U5492" s="55">
        <v>0.95752209077318706</v>
      </c>
    </row>
    <row r="5493" spans="1:21" ht="13" x14ac:dyDescent="0.3">
      <c r="A5493" s="44" t="s">
        <v>1827</v>
      </c>
      <c r="B5493" s="44" t="s">
        <v>8207</v>
      </c>
      <c r="C5493" s="98" t="s">
        <v>987</v>
      </c>
      <c r="D5493" s="98" t="s">
        <v>13125</v>
      </c>
      <c r="E5493" s="98" t="s">
        <v>231</v>
      </c>
      <c r="F5493" s="122">
        <v>1.0222073536023339</v>
      </c>
      <c r="G5493" s="122">
        <v>1.0227173748013372</v>
      </c>
      <c r="H5493" s="99">
        <v>5299.3333333333339</v>
      </c>
      <c r="I5493" s="53">
        <v>5417.017502523302</v>
      </c>
      <c r="J5493" s="54">
        <v>5119.2921495964847</v>
      </c>
      <c r="K5493" s="55">
        <v>0.96602569183478759</v>
      </c>
      <c r="L5493" s="121">
        <v>5419.7202748638865</v>
      </c>
      <c r="M5493" s="54">
        <v>5074.1893162140841</v>
      </c>
      <c r="N5493" s="120">
        <v>0.95751465270111025</v>
      </c>
      <c r="O5493" s="123">
        <v>5349.0337217711958</v>
      </c>
      <c r="P5493" s="53">
        <v>5467.8216050613773</v>
      </c>
      <c r="Q5493" s="54">
        <v>5167.3446400872954</v>
      </c>
      <c r="R5493" s="55">
        <v>0.96603328916316145</v>
      </c>
      <c r="S5493" s="121">
        <v>5470.5497256536637</v>
      </c>
      <c r="T5493" s="54">
        <v>5121.8179528866376</v>
      </c>
      <c r="U5493" s="55">
        <v>0.95752209077318706</v>
      </c>
    </row>
    <row r="5494" spans="1:21" ht="13" x14ac:dyDescent="0.3">
      <c r="A5494" s="44" t="s">
        <v>1826</v>
      </c>
      <c r="B5494" s="44" t="s">
        <v>8206</v>
      </c>
      <c r="C5494" s="98" t="s">
        <v>987</v>
      </c>
      <c r="D5494" s="98" t="s">
        <v>13125</v>
      </c>
      <c r="E5494" s="98" t="s">
        <v>231</v>
      </c>
      <c r="F5494" s="122">
        <v>1.0222073536023339</v>
      </c>
      <c r="G5494" s="122">
        <v>1.0227173748013372</v>
      </c>
      <c r="H5494" s="99">
        <v>17902</v>
      </c>
      <c r="I5494" s="53">
        <v>18299.556044188983</v>
      </c>
      <c r="J5494" s="54">
        <v>17293.791935226367</v>
      </c>
      <c r="K5494" s="55">
        <v>0.96602569183478759</v>
      </c>
      <c r="L5494" s="121">
        <v>18308.686443693539</v>
      </c>
      <c r="M5494" s="54">
        <v>17141.427312655276</v>
      </c>
      <c r="N5494" s="120">
        <v>0.95751465270111025</v>
      </c>
      <c r="O5494" s="123">
        <v>18061.410228276793</v>
      </c>
      <c r="P5494" s="53">
        <v>18462.506351772947</v>
      </c>
      <c r="Q5494" s="54">
        <v>17447.923529747397</v>
      </c>
      <c r="R5494" s="55">
        <v>0.96603328916316145</v>
      </c>
      <c r="S5494" s="121">
        <v>18471.718053873261</v>
      </c>
      <c r="T5494" s="54">
        <v>17294.199284091821</v>
      </c>
      <c r="U5494" s="55">
        <v>0.95752209077318706</v>
      </c>
    </row>
    <row r="5495" spans="1:21" ht="13" x14ac:dyDescent="0.3">
      <c r="A5495" s="44" t="s">
        <v>1825</v>
      </c>
      <c r="B5495" s="44" t="s">
        <v>8205</v>
      </c>
      <c r="C5495" s="98" t="s">
        <v>987</v>
      </c>
      <c r="D5495" s="98" t="s">
        <v>13125</v>
      </c>
      <c r="E5495" s="98" t="s">
        <v>231</v>
      </c>
      <c r="F5495" s="122">
        <v>1.0222073536023339</v>
      </c>
      <c r="G5495" s="122">
        <v>1.0227173748013372</v>
      </c>
      <c r="H5495" s="99">
        <v>4349.833333333333</v>
      </c>
      <c r="I5495" s="53">
        <v>4446.4316202778855</v>
      </c>
      <c r="J5495" s="54">
        <v>4202.0507551993533</v>
      </c>
      <c r="K5495" s="55">
        <v>0.96602569183478759</v>
      </c>
      <c r="L5495" s="121">
        <v>4448.6501274900165</v>
      </c>
      <c r="M5495" s="54">
        <v>4165.0291534743792</v>
      </c>
      <c r="N5495" s="120">
        <v>0.95751465270111025</v>
      </c>
      <c r="O5495" s="123">
        <v>4390.4158558235677</v>
      </c>
      <c r="P5495" s="53">
        <v>4487.9153731951355</v>
      </c>
      <c r="Q5495" s="54">
        <v>4241.2878699953371</v>
      </c>
      <c r="R5495" s="55">
        <v>0.96603328916316134</v>
      </c>
      <c r="S5495" s="121">
        <v>4490.154578354045</v>
      </c>
      <c r="T5495" s="54">
        <v>4203.9201696319342</v>
      </c>
      <c r="U5495" s="55">
        <v>0.95752209077318717</v>
      </c>
    </row>
    <row r="5496" spans="1:21" ht="13" x14ac:dyDescent="0.3">
      <c r="A5496" s="44" t="s">
        <v>1824</v>
      </c>
      <c r="B5496" s="44" t="s">
        <v>8204</v>
      </c>
      <c r="C5496" s="98" t="s">
        <v>987</v>
      </c>
      <c r="D5496" s="98" t="s">
        <v>13125</v>
      </c>
      <c r="E5496" s="98" t="s">
        <v>231</v>
      </c>
      <c r="F5496" s="122">
        <v>1.0222073536023339</v>
      </c>
      <c r="G5496" s="122">
        <v>1.0227173748013372</v>
      </c>
      <c r="H5496" s="99">
        <v>5143.0000000000009</v>
      </c>
      <c r="I5496" s="53">
        <v>5257.2124195768047</v>
      </c>
      <c r="J5496" s="54">
        <v>4968.2701331063136</v>
      </c>
      <c r="K5496" s="55">
        <v>0.96602569183478759</v>
      </c>
      <c r="L5496" s="121">
        <v>5259.8354586032783</v>
      </c>
      <c r="M5496" s="54">
        <v>4924.4978588418107</v>
      </c>
      <c r="N5496" s="120">
        <v>0.95751465270111025</v>
      </c>
      <c r="O5496" s="123">
        <v>5188.5563269714994</v>
      </c>
      <c r="P5496" s="53">
        <v>5303.7804320101823</v>
      </c>
      <c r="Q5496" s="54">
        <v>5012.3181345526091</v>
      </c>
      <c r="R5496" s="55">
        <v>0.96603328916316145</v>
      </c>
      <c r="S5496" s="121">
        <v>5306.4267057291599</v>
      </c>
      <c r="T5496" s="54">
        <v>4968.1573022961984</v>
      </c>
      <c r="U5496" s="55">
        <v>0.95752209077318717</v>
      </c>
    </row>
    <row r="5497" spans="1:21" ht="13" x14ac:dyDescent="0.3">
      <c r="A5497" s="44" t="s">
        <v>1823</v>
      </c>
      <c r="B5497" s="44" t="s">
        <v>8203</v>
      </c>
      <c r="C5497" s="98" t="s">
        <v>987</v>
      </c>
      <c r="D5497" s="98" t="s">
        <v>13125</v>
      </c>
      <c r="E5497" s="98" t="s">
        <v>231</v>
      </c>
      <c r="F5497" s="122">
        <v>1.0222073536023339</v>
      </c>
      <c r="G5497" s="122">
        <v>1.0227173748013372</v>
      </c>
      <c r="H5497" s="99">
        <v>1943.3333333333335</v>
      </c>
      <c r="I5497" s="53">
        <v>1986.489623833869</v>
      </c>
      <c r="J5497" s="54">
        <v>1877.3099277989372</v>
      </c>
      <c r="K5497" s="55">
        <v>0.96602569183478748</v>
      </c>
      <c r="L5497" s="121">
        <v>1987.4807650305988</v>
      </c>
      <c r="M5497" s="54">
        <v>1860.7701417491578</v>
      </c>
      <c r="N5497" s="120">
        <v>0.95751465270111025</v>
      </c>
      <c r="O5497" s="123">
        <v>1963.0248293102127</v>
      </c>
      <c r="P5497" s="53">
        <v>2006.6184158248659</v>
      </c>
      <c r="Q5497" s="54">
        <v>1896.3473325674981</v>
      </c>
      <c r="R5497" s="55">
        <v>0.96603328916316134</v>
      </c>
      <c r="S5497" s="121">
        <v>2007.6196001019837</v>
      </c>
      <c r="T5497" s="54">
        <v>1879.6396388007936</v>
      </c>
      <c r="U5497" s="55">
        <v>0.95752209077318706</v>
      </c>
    </row>
    <row r="5498" spans="1:21" ht="13" x14ac:dyDescent="0.3">
      <c r="A5498" s="44" t="s">
        <v>1822</v>
      </c>
      <c r="B5498" s="44" t="s">
        <v>8202</v>
      </c>
      <c r="C5498" s="98" t="s">
        <v>987</v>
      </c>
      <c r="D5498" s="98" t="s">
        <v>13125</v>
      </c>
      <c r="E5498" s="98" t="s">
        <v>231</v>
      </c>
      <c r="F5498" s="122">
        <v>1.0222073536023339</v>
      </c>
      <c r="G5498" s="122">
        <v>1.0227173748013372</v>
      </c>
      <c r="H5498" s="99">
        <v>7825.7499999999991</v>
      </c>
      <c r="I5498" s="53">
        <v>7999.5391974534641</v>
      </c>
      <c r="J5498" s="54">
        <v>7559.8755578760884</v>
      </c>
      <c r="K5498" s="55">
        <v>0.96602569183478759</v>
      </c>
      <c r="L5498" s="121">
        <v>8003.5304958515635</v>
      </c>
      <c r="M5498" s="54">
        <v>7493.2702933757128</v>
      </c>
      <c r="N5498" s="120">
        <v>0.95751465270111025</v>
      </c>
      <c r="O5498" s="123">
        <v>7898.7960959510965</v>
      </c>
      <c r="P5498" s="53">
        <v>8074.2074538866173</v>
      </c>
      <c r="Q5498" s="54">
        <v>7630.4999730007758</v>
      </c>
      <c r="R5498" s="55">
        <v>0.96603328916316134</v>
      </c>
      <c r="S5498" s="121">
        <v>8078.236007342156</v>
      </c>
      <c r="T5498" s="54">
        <v>7563.2717523861811</v>
      </c>
      <c r="U5498" s="55">
        <v>0.95752209077318706</v>
      </c>
    </row>
    <row r="5499" spans="1:21" ht="13" x14ac:dyDescent="0.3">
      <c r="A5499" s="44" t="s">
        <v>1821</v>
      </c>
      <c r="B5499" s="44" t="s">
        <v>8201</v>
      </c>
      <c r="C5499" s="98" t="s">
        <v>987</v>
      </c>
      <c r="D5499" s="98" t="s">
        <v>13125</v>
      </c>
      <c r="E5499" s="98" t="s">
        <v>231</v>
      </c>
      <c r="F5499" s="122">
        <v>1.0222073536023339</v>
      </c>
      <c r="G5499" s="122">
        <v>1.0227173748013372</v>
      </c>
      <c r="H5499" s="99">
        <v>4614.4166666666661</v>
      </c>
      <c r="I5499" s="53">
        <v>4716.8906492518363</v>
      </c>
      <c r="J5499" s="54">
        <v>4457.6450528306405</v>
      </c>
      <c r="K5499" s="55">
        <v>0.96602569183478759</v>
      </c>
      <c r="L5499" s="121">
        <v>4719.2440995728693</v>
      </c>
      <c r="M5499" s="54">
        <v>4418.3715720015471</v>
      </c>
      <c r="N5499" s="120">
        <v>0.95751465270111014</v>
      </c>
      <c r="O5499" s="123">
        <v>4653.6613986398243</v>
      </c>
      <c r="P5499" s="53">
        <v>4757.0069028649505</v>
      </c>
      <c r="Q5499" s="54">
        <v>4495.5918275796666</v>
      </c>
      <c r="R5499" s="55">
        <v>0.96603328916316122</v>
      </c>
      <c r="S5499" s="121">
        <v>4759.38036883124</v>
      </c>
      <c r="T5499" s="54">
        <v>4455.9835921760787</v>
      </c>
      <c r="U5499" s="55">
        <v>0.95752209077318706</v>
      </c>
    </row>
    <row r="5500" spans="1:21" ht="13" x14ac:dyDescent="0.3">
      <c r="A5500" s="44" t="s">
        <v>1820</v>
      </c>
      <c r="B5500" s="44" t="s">
        <v>8200</v>
      </c>
      <c r="C5500" s="98" t="s">
        <v>987</v>
      </c>
      <c r="D5500" s="98" t="s">
        <v>13125</v>
      </c>
      <c r="E5500" s="98" t="s">
        <v>231</v>
      </c>
      <c r="F5500" s="122">
        <v>1.0222073536023339</v>
      </c>
      <c r="G5500" s="122">
        <v>1.0227173748013372</v>
      </c>
      <c r="H5500" s="99">
        <v>4766.0833333333339</v>
      </c>
      <c r="I5500" s="53">
        <v>4871.9254312148578</v>
      </c>
      <c r="J5500" s="54">
        <v>4604.1589494255841</v>
      </c>
      <c r="K5500" s="55">
        <v>0.96602569183478748</v>
      </c>
      <c r="L5500" s="121">
        <v>4874.3562347510733</v>
      </c>
      <c r="M5500" s="54">
        <v>4563.5946276612167</v>
      </c>
      <c r="N5500" s="120">
        <v>0.95751465270111014</v>
      </c>
      <c r="O5500" s="123">
        <v>4815.0348078506831</v>
      </c>
      <c r="P5500" s="53">
        <v>4921.9639884361695</v>
      </c>
      <c r="Q5500" s="54">
        <v>4651.4839128631065</v>
      </c>
      <c r="R5500" s="55">
        <v>0.96603328916316145</v>
      </c>
      <c r="S5500" s="121">
        <v>4924.4197582621118</v>
      </c>
      <c r="T5500" s="54">
        <v>4610.5021963588579</v>
      </c>
      <c r="U5500" s="55">
        <v>0.95752209077318717</v>
      </c>
    </row>
    <row r="5501" spans="1:21" ht="13" x14ac:dyDescent="0.3">
      <c r="A5501" s="44" t="s">
        <v>1819</v>
      </c>
      <c r="B5501" s="44" t="s">
        <v>8199</v>
      </c>
      <c r="C5501" s="98" t="s">
        <v>987</v>
      </c>
      <c r="D5501" s="98" t="s">
        <v>13125</v>
      </c>
      <c r="E5501" s="98" t="s">
        <v>231</v>
      </c>
      <c r="F5501" s="122">
        <v>1.0222073536023339</v>
      </c>
      <c r="G5501" s="122">
        <v>1.0227173748013372</v>
      </c>
      <c r="H5501" s="99">
        <v>6470.4166666666661</v>
      </c>
      <c r="I5501" s="53">
        <v>6614.1074975377678</v>
      </c>
      <c r="J5501" s="54">
        <v>6250.5887368760059</v>
      </c>
      <c r="K5501" s="55">
        <v>0.96602569183478748</v>
      </c>
      <c r="L5501" s="121">
        <v>6617.4075472041513</v>
      </c>
      <c r="M5501" s="54">
        <v>6195.5187674148074</v>
      </c>
      <c r="N5501" s="120">
        <v>0.95751465270111014</v>
      </c>
      <c r="O5501" s="123">
        <v>6535.4137256945505</v>
      </c>
      <c r="P5501" s="53">
        <v>6680.5479692385961</v>
      </c>
      <c r="Q5501" s="54">
        <v>6313.4272174747775</v>
      </c>
      <c r="R5501" s="55">
        <v>0.96603328916316134</v>
      </c>
      <c r="S5501" s="121">
        <v>6683.8811687829566</v>
      </c>
      <c r="T5501" s="54">
        <v>6257.8030146948304</v>
      </c>
      <c r="U5501" s="55">
        <v>0.95752209077318706</v>
      </c>
    </row>
    <row r="5502" spans="1:21" ht="13" x14ac:dyDescent="0.3">
      <c r="A5502" s="44" t="s">
        <v>1818</v>
      </c>
      <c r="B5502" s="44" t="s">
        <v>8198</v>
      </c>
      <c r="C5502" s="98" t="s">
        <v>987</v>
      </c>
      <c r="D5502" s="98" t="s">
        <v>13125</v>
      </c>
      <c r="E5502" s="98" t="s">
        <v>231</v>
      </c>
      <c r="F5502" s="122">
        <v>1.0222073536023339</v>
      </c>
      <c r="G5502" s="122">
        <v>1.0227173748013372</v>
      </c>
      <c r="H5502" s="99">
        <v>16237.5</v>
      </c>
      <c r="I5502" s="53">
        <v>16598.091904117897</v>
      </c>
      <c r="J5502" s="54">
        <v>15685.842171167362</v>
      </c>
      <c r="K5502" s="55">
        <v>0.96602569183478748</v>
      </c>
      <c r="L5502" s="121">
        <v>16606.373373336712</v>
      </c>
      <c r="M5502" s="54">
        <v>15547.644173234276</v>
      </c>
      <c r="N5502" s="120">
        <v>0.95751465270111014</v>
      </c>
      <c r="O5502" s="123">
        <v>16377.933006526684</v>
      </c>
      <c r="P5502" s="53">
        <v>16741.643556077957</v>
      </c>
      <c r="Q5502" s="54">
        <v>15821.628491988877</v>
      </c>
      <c r="R5502" s="55">
        <v>0.96603328916316134</v>
      </c>
      <c r="S5502" s="121">
        <v>16749.996649107143</v>
      </c>
      <c r="T5502" s="54">
        <v>15682.232654952622</v>
      </c>
      <c r="U5502" s="55">
        <v>0.95752209077318717</v>
      </c>
    </row>
    <row r="5503" spans="1:21" ht="13" x14ac:dyDescent="0.3">
      <c r="A5503" s="44" t="s">
        <v>1817</v>
      </c>
      <c r="B5503" s="44" t="s">
        <v>8197</v>
      </c>
      <c r="C5503" s="98" t="s">
        <v>987</v>
      </c>
      <c r="D5503" s="98" t="s">
        <v>13125</v>
      </c>
      <c r="E5503" s="98" t="s">
        <v>231</v>
      </c>
      <c r="F5503" s="122">
        <v>1.0222073536023339</v>
      </c>
      <c r="G5503" s="122">
        <v>1.0227173748013372</v>
      </c>
      <c r="H5503" s="99">
        <v>4485.4166666666661</v>
      </c>
      <c r="I5503" s="53">
        <v>4585.0259006371343</v>
      </c>
      <c r="J5503" s="54">
        <v>4333.0277385839527</v>
      </c>
      <c r="K5503" s="55">
        <v>0.96602569183478748</v>
      </c>
      <c r="L5503" s="121">
        <v>4587.3135582234972</v>
      </c>
      <c r="M5503" s="54">
        <v>4294.852181803104</v>
      </c>
      <c r="N5503" s="120">
        <v>0.95751465270111014</v>
      </c>
      <c r="O5503" s="123">
        <v>4522.1147146170442</v>
      </c>
      <c r="P5503" s="53">
        <v>4622.538915114862</v>
      </c>
      <c r="Q5503" s="54">
        <v>4368.5133517346339</v>
      </c>
      <c r="R5503" s="55">
        <v>0.96603328916316134</v>
      </c>
      <c r="S5503" s="121">
        <v>4624.8452894836419</v>
      </c>
      <c r="T5503" s="54">
        <v>4330.0247362563068</v>
      </c>
      <c r="U5503" s="55">
        <v>0.95752209077318717</v>
      </c>
    </row>
    <row r="5504" spans="1:21" ht="13" x14ac:dyDescent="0.3">
      <c r="A5504" s="44" t="s">
        <v>1816</v>
      </c>
      <c r="B5504" s="44" t="s">
        <v>8196</v>
      </c>
      <c r="C5504" s="98" t="s">
        <v>987</v>
      </c>
      <c r="D5504" s="98" t="s">
        <v>13125</v>
      </c>
      <c r="E5504" s="98" t="s">
        <v>231</v>
      </c>
      <c r="F5504" s="122">
        <v>1.0222073536023339</v>
      </c>
      <c r="G5504" s="122">
        <v>1.0227173748013372</v>
      </c>
      <c r="H5504" s="99">
        <v>4720.6666666666661</v>
      </c>
      <c r="I5504" s="53">
        <v>4825.500180572084</v>
      </c>
      <c r="J5504" s="54">
        <v>4560.2852825880864</v>
      </c>
      <c r="K5504" s="55">
        <v>0.96602569183478748</v>
      </c>
      <c r="L5504" s="121">
        <v>4827.9078206455115</v>
      </c>
      <c r="M5504" s="54">
        <v>4520.1075038510398</v>
      </c>
      <c r="N5504" s="120">
        <v>0.95751465270111014</v>
      </c>
      <c r="O5504" s="123">
        <v>4759.9478604035294</v>
      </c>
      <c r="P5504" s="53">
        <v>4865.6537056681836</v>
      </c>
      <c r="Q5504" s="54">
        <v>4598.2680878307738</v>
      </c>
      <c r="R5504" s="55">
        <v>0.96603328916316134</v>
      </c>
      <c r="S5504" s="121">
        <v>4868.0813799831394</v>
      </c>
      <c r="T5504" s="54">
        <v>4557.7552272649464</v>
      </c>
      <c r="U5504" s="55">
        <v>0.95752209077318717</v>
      </c>
    </row>
    <row r="5505" spans="1:21" ht="13" x14ac:dyDescent="0.3">
      <c r="A5505" s="44" t="s">
        <v>1815</v>
      </c>
      <c r="B5505" s="44" t="s">
        <v>8195</v>
      </c>
      <c r="C5505" s="98" t="s">
        <v>987</v>
      </c>
      <c r="D5505" s="98" t="s">
        <v>13125</v>
      </c>
      <c r="E5505" s="98" t="s">
        <v>231</v>
      </c>
      <c r="F5505" s="122">
        <v>1.0222073536023339</v>
      </c>
      <c r="G5505" s="122">
        <v>1.0227173748013372</v>
      </c>
      <c r="H5505" s="99">
        <v>1836.75</v>
      </c>
      <c r="I5505" s="53">
        <v>1877.5393567290869</v>
      </c>
      <c r="J5505" s="54">
        <v>1774.3476894775461</v>
      </c>
      <c r="K5505" s="55">
        <v>0.96602569183478759</v>
      </c>
      <c r="L5505" s="121">
        <v>1878.4761381663561</v>
      </c>
      <c r="M5505" s="54">
        <v>1758.7150383487642</v>
      </c>
      <c r="N5505" s="120">
        <v>0.95751465270111025</v>
      </c>
      <c r="O5505" s="123">
        <v>1852.5104546142115</v>
      </c>
      <c r="P5505" s="53">
        <v>1893.6498093318498</v>
      </c>
      <c r="Q5505" s="54">
        <v>1789.5867676801101</v>
      </c>
      <c r="R5505" s="55">
        <v>0.96603328916316134</v>
      </c>
      <c r="S5505" s="121">
        <v>1894.5946289350782</v>
      </c>
      <c r="T5505" s="54">
        <v>1773.8196836813872</v>
      </c>
      <c r="U5505" s="55">
        <v>0.95752209077318717</v>
      </c>
    </row>
    <row r="5506" spans="1:21" ht="13" x14ac:dyDescent="0.3">
      <c r="A5506" s="44" t="s">
        <v>1814</v>
      </c>
      <c r="B5506" s="44" t="s">
        <v>8194</v>
      </c>
      <c r="C5506" s="98" t="s">
        <v>987</v>
      </c>
      <c r="D5506" s="98" t="s">
        <v>13125</v>
      </c>
      <c r="E5506" s="98" t="s">
        <v>231</v>
      </c>
      <c r="F5506" s="122">
        <v>1.0222073536023339</v>
      </c>
      <c r="G5506" s="122">
        <v>1.0227173748013372</v>
      </c>
      <c r="H5506" s="99">
        <v>2880.8333333333335</v>
      </c>
      <c r="I5506" s="53">
        <v>2944.8090178360571</v>
      </c>
      <c r="J5506" s="54">
        <v>2782.9590138940507</v>
      </c>
      <c r="K5506" s="55">
        <v>0.96602569183478759</v>
      </c>
      <c r="L5506" s="121">
        <v>2946.2783039068522</v>
      </c>
      <c r="M5506" s="54">
        <v>2758.4401286564485</v>
      </c>
      <c r="N5506" s="120">
        <v>0.95751465270111025</v>
      </c>
      <c r="O5506" s="123">
        <v>2902.536338733245</v>
      </c>
      <c r="P5506" s="53">
        <v>2966.9939895511179</v>
      </c>
      <c r="Q5506" s="54">
        <v>2803.9467262220764</v>
      </c>
      <c r="R5506" s="55">
        <v>0.96603328916316134</v>
      </c>
      <c r="S5506" s="121">
        <v>2968.474344614749</v>
      </c>
      <c r="T5506" s="54">
        <v>2779.2426636090086</v>
      </c>
      <c r="U5506" s="55">
        <v>0.95752209077318717</v>
      </c>
    </row>
    <row r="5507" spans="1:21" ht="13" x14ac:dyDescent="0.3">
      <c r="A5507" s="44" t="s">
        <v>1813</v>
      </c>
      <c r="B5507" s="44" t="s">
        <v>13453</v>
      </c>
      <c r="C5507" s="98" t="s">
        <v>987</v>
      </c>
      <c r="D5507" s="98" t="s">
        <v>13125</v>
      </c>
      <c r="E5507" s="98" t="s">
        <v>231</v>
      </c>
      <c r="F5507" s="122">
        <v>1.0222073536023339</v>
      </c>
      <c r="G5507" s="122">
        <v>1.0227173748013372</v>
      </c>
      <c r="H5507" s="99">
        <v>4025.25</v>
      </c>
      <c r="I5507" s="53">
        <v>4114.6401500877946</v>
      </c>
      <c r="J5507" s="54">
        <v>3888.4949160579786</v>
      </c>
      <c r="K5507" s="55">
        <v>0.96602569183478759</v>
      </c>
      <c r="L5507" s="121">
        <v>4116.6931129190825</v>
      </c>
      <c r="M5507" s="54">
        <v>3854.2358557851439</v>
      </c>
      <c r="N5507" s="120">
        <v>0.95751465270111025</v>
      </c>
      <c r="O5507" s="123">
        <v>4060.2533804249665</v>
      </c>
      <c r="P5507" s="53">
        <v>4150.4208629591358</v>
      </c>
      <c r="Q5507" s="54">
        <v>3922.3399279277755</v>
      </c>
      <c r="R5507" s="55">
        <v>0.96603328916316145</v>
      </c>
      <c r="S5507" s="121">
        <v>4152.4916782564769</v>
      </c>
      <c r="T5507" s="54">
        <v>3887.782305893415</v>
      </c>
      <c r="U5507" s="55">
        <v>0.95752209077318717</v>
      </c>
    </row>
    <row r="5508" spans="1:21" ht="13" x14ac:dyDescent="0.3">
      <c r="A5508" s="44" t="s">
        <v>1812</v>
      </c>
      <c r="B5508" s="44" t="s">
        <v>8193</v>
      </c>
      <c r="C5508" s="98" t="s">
        <v>987</v>
      </c>
      <c r="D5508" s="98" t="s">
        <v>13125</v>
      </c>
      <c r="E5508" s="98" t="s">
        <v>231</v>
      </c>
      <c r="F5508" s="122">
        <v>1.0222073536023339</v>
      </c>
      <c r="G5508" s="122">
        <v>1.0227173748013372</v>
      </c>
      <c r="H5508" s="99">
        <v>3979.9166666666661</v>
      </c>
      <c r="I5508" s="53">
        <v>4068.3000833911551</v>
      </c>
      <c r="J5508" s="54">
        <v>3844.7017513614678</v>
      </c>
      <c r="K5508" s="55">
        <v>0.96602569183478759</v>
      </c>
      <c r="L5508" s="121">
        <v>4070.3299252614211</v>
      </c>
      <c r="M5508" s="54">
        <v>3810.828524862693</v>
      </c>
      <c r="N5508" s="120">
        <v>0.95751465270111025</v>
      </c>
      <c r="O5508" s="123">
        <v>4014.3574401843684</v>
      </c>
      <c r="P5508" s="53">
        <v>4103.5056953447029</v>
      </c>
      <c r="Q5508" s="54">
        <v>3878.0029218179143</v>
      </c>
      <c r="R5508" s="55">
        <v>0.96603328916316134</v>
      </c>
      <c r="S5508" s="121">
        <v>4105.5531027395737</v>
      </c>
      <c r="T5508" s="54">
        <v>3843.8359292362366</v>
      </c>
      <c r="U5508" s="55">
        <v>0.95752209077318728</v>
      </c>
    </row>
    <row r="5509" spans="1:21" ht="13" x14ac:dyDescent="0.3">
      <c r="A5509" s="44" t="s">
        <v>1811</v>
      </c>
      <c r="B5509" s="44" t="s">
        <v>8192</v>
      </c>
      <c r="C5509" s="98" t="s">
        <v>985</v>
      </c>
      <c r="D5509" s="98" t="s">
        <v>13125</v>
      </c>
      <c r="E5509" s="98" t="s">
        <v>343</v>
      </c>
      <c r="F5509" s="122">
        <v>1.020635366799034</v>
      </c>
      <c r="G5509" s="122">
        <v>1.0203495364254023</v>
      </c>
      <c r="H5509" s="99">
        <v>65895</v>
      </c>
      <c r="I5509" s="53">
        <v>67254.767495222346</v>
      </c>
      <c r="J5509" s="54">
        <v>63558.37009957077</v>
      </c>
      <c r="K5509" s="55">
        <v>0.96454010318796224</v>
      </c>
      <c r="L5509" s="121">
        <v>67235.932702751888</v>
      </c>
      <c r="M5509" s="54">
        <v>62949.346845130494</v>
      </c>
      <c r="N5509" s="120">
        <v>0.95529777441582053</v>
      </c>
      <c r="O5509" s="123">
        <v>66559.333154177846</v>
      </c>
      <c r="P5509" s="53">
        <v>67932.809407713416</v>
      </c>
      <c r="Q5509" s="54">
        <v>64199.65096412089</v>
      </c>
      <c r="R5509" s="55">
        <v>0.96454768883289443</v>
      </c>
      <c r="S5509" s="121">
        <v>67913.784728649276</v>
      </c>
      <c r="T5509" s="54">
        <v>63584.47675569047</v>
      </c>
      <c r="U5509" s="55">
        <v>0.95530519526695934</v>
      </c>
    </row>
    <row r="5510" spans="1:21" ht="13" x14ac:dyDescent="0.3">
      <c r="A5510" s="44" t="s">
        <v>1810</v>
      </c>
      <c r="B5510" s="44" t="s">
        <v>8191</v>
      </c>
      <c r="C5510" s="98" t="s">
        <v>985</v>
      </c>
      <c r="D5510" s="98" t="s">
        <v>13125</v>
      </c>
      <c r="E5510" s="98" t="s">
        <v>339</v>
      </c>
      <c r="F5510" s="122">
        <v>1.0243843936489909</v>
      </c>
      <c r="G5510" s="122">
        <v>1.0245771989592949</v>
      </c>
      <c r="H5510" s="99">
        <v>8936.6666666666679</v>
      </c>
      <c r="I5510" s="53">
        <v>9154.581864576483</v>
      </c>
      <c r="J5510" s="54">
        <v>8651.435785528578</v>
      </c>
      <c r="K5510" s="55">
        <v>0.96808307932061655</v>
      </c>
      <c r="L5510" s="121">
        <v>9156.304901366233</v>
      </c>
      <c r="M5510" s="54">
        <v>8572.5502701664864</v>
      </c>
      <c r="N5510" s="120">
        <v>0.9592559049048659</v>
      </c>
      <c r="O5510" s="123">
        <v>9024.327620468106</v>
      </c>
      <c r="P5510" s="53">
        <v>9244.380377583062</v>
      </c>
      <c r="Q5510" s="54">
        <v>8736.3675784180577</v>
      </c>
      <c r="R5510" s="55">
        <v>0.96809069282935545</v>
      </c>
      <c r="S5510" s="121">
        <v>9246.1203158702101</v>
      </c>
      <c r="T5510" s="54">
        <v>8656.706803394487</v>
      </c>
      <c r="U5510" s="55">
        <v>0.95926335650316852</v>
      </c>
    </row>
    <row r="5511" spans="1:21" ht="13" x14ac:dyDescent="0.3">
      <c r="A5511" s="44" t="s">
        <v>1809</v>
      </c>
      <c r="B5511" s="44" t="s">
        <v>8190</v>
      </c>
      <c r="C5511" s="98" t="s">
        <v>985</v>
      </c>
      <c r="D5511" s="98" t="s">
        <v>13125</v>
      </c>
      <c r="E5511" s="98" t="s">
        <v>478</v>
      </c>
      <c r="F5511" s="122">
        <v>1.02105753247963</v>
      </c>
      <c r="G5511" s="122">
        <v>1.0234516398709577</v>
      </c>
      <c r="H5511" s="99">
        <v>12169.833333333334</v>
      </c>
      <c r="I5511" s="53">
        <v>12426.099994021684</v>
      </c>
      <c r="J5511" s="54">
        <v>11743.147612106592</v>
      </c>
      <c r="K5511" s="55">
        <v>0.96493906616962088</v>
      </c>
      <c r="L5511" s="121">
        <v>12455.235881956243</v>
      </c>
      <c r="M5511" s="54">
        <v>11661.159919316298</v>
      </c>
      <c r="N5511" s="120">
        <v>0.95820210514931436</v>
      </c>
      <c r="O5511" s="123">
        <v>12277.36531533193</v>
      </c>
      <c r="P5511" s="53">
        <v>12535.896334223815</v>
      </c>
      <c r="Q5511" s="54">
        <v>11847.002592655776</v>
      </c>
      <c r="R5511" s="55">
        <v>0.96494665495220544</v>
      </c>
      <c r="S5511" s="121">
        <v>12565.289665271281</v>
      </c>
      <c r="T5511" s="54">
        <v>11764.288676329963</v>
      </c>
      <c r="U5511" s="55">
        <v>0.95820954856159257</v>
      </c>
    </row>
    <row r="5512" spans="1:21" ht="13" x14ac:dyDescent="0.3">
      <c r="A5512" s="44" t="s">
        <v>1808</v>
      </c>
      <c r="B5512" s="44" t="s">
        <v>8189</v>
      </c>
      <c r="C5512" s="98" t="s">
        <v>985</v>
      </c>
      <c r="D5512" s="98" t="s">
        <v>13125</v>
      </c>
      <c r="E5512" s="98" t="s">
        <v>336</v>
      </c>
      <c r="F5512" s="122">
        <v>1.0154315634986952</v>
      </c>
      <c r="G5512" s="122">
        <v>1.0183850896311992</v>
      </c>
      <c r="H5512" s="99">
        <v>20508.916666666664</v>
      </c>
      <c r="I5512" s="53">
        <v>20825.40131649778</v>
      </c>
      <c r="J5512" s="54">
        <v>19680.813920590572</v>
      </c>
      <c r="K5512" s="55">
        <v>0.9596223067490437</v>
      </c>
      <c r="L5512" s="121">
        <v>20885.974937822128</v>
      </c>
      <c r="M5512" s="54">
        <v>19554.402351673725</v>
      </c>
      <c r="N5512" s="120">
        <v>0.95345856972814558</v>
      </c>
      <c r="O5512" s="123">
        <v>20714.506884483977</v>
      </c>
      <c r="P5512" s="53">
        <v>21034.164112816052</v>
      </c>
      <c r="Q5512" s="54">
        <v>19878.259211395118</v>
      </c>
      <c r="R5512" s="55">
        <v>0.95962985371786746</v>
      </c>
      <c r="S5512" s="121">
        <v>21095.344950221308</v>
      </c>
      <c r="T5512" s="54">
        <v>19750.577530025053</v>
      </c>
      <c r="U5512" s="55">
        <v>0.95346597629215368</v>
      </c>
    </row>
    <row r="5513" spans="1:21" ht="13" x14ac:dyDescent="0.3">
      <c r="A5513" s="44" t="s">
        <v>1807</v>
      </c>
      <c r="B5513" s="44" t="s">
        <v>8188</v>
      </c>
      <c r="C5513" s="98" t="s">
        <v>985</v>
      </c>
      <c r="D5513" s="98" t="s">
        <v>13125</v>
      </c>
      <c r="E5513" s="98" t="s">
        <v>347</v>
      </c>
      <c r="F5513" s="122">
        <v>1.021119330885371</v>
      </c>
      <c r="G5513" s="122">
        <v>1.0221721123700369</v>
      </c>
      <c r="H5513" s="99">
        <v>7141.25</v>
      </c>
      <c r="I5513" s="53">
        <v>7292.068421685156</v>
      </c>
      <c r="J5513" s="54">
        <v>6891.2881688243469</v>
      </c>
      <c r="K5513" s="55">
        <v>0.9649974680657234</v>
      </c>
      <c r="L5513" s="121">
        <v>7299.5865974625258</v>
      </c>
      <c r="M5513" s="54">
        <v>6834.2059086350337</v>
      </c>
      <c r="N5513" s="120">
        <v>0.95700415314336196</v>
      </c>
      <c r="O5513" s="123">
        <v>7208.4398632261855</v>
      </c>
      <c r="P5513" s="53">
        <v>7360.6772898649579</v>
      </c>
      <c r="Q5513" s="54">
        <v>6956.1809233110516</v>
      </c>
      <c r="R5513" s="55">
        <v>0.96500505730761088</v>
      </c>
      <c r="S5513" s="121">
        <v>7368.2662018862902</v>
      </c>
      <c r="T5513" s="54">
        <v>6898.5604751010105</v>
      </c>
      <c r="U5513" s="55">
        <v>0.95701158724982605</v>
      </c>
    </row>
    <row r="5514" spans="1:21" ht="13" x14ac:dyDescent="0.3">
      <c r="A5514" s="44" t="s">
        <v>1806</v>
      </c>
      <c r="B5514" s="44" t="s">
        <v>8187</v>
      </c>
      <c r="C5514" s="98" t="s">
        <v>985</v>
      </c>
      <c r="D5514" s="98" t="s">
        <v>13125</v>
      </c>
      <c r="E5514" s="98" t="s">
        <v>346</v>
      </c>
      <c r="F5514" s="122">
        <v>1.0186671034538666</v>
      </c>
      <c r="G5514" s="122">
        <v>1.02025540994764</v>
      </c>
      <c r="H5514" s="99">
        <v>5553.333333333333</v>
      </c>
      <c r="I5514" s="53">
        <v>5656.9979811804724</v>
      </c>
      <c r="J5514" s="54">
        <v>5346.0830321944813</v>
      </c>
      <c r="K5514" s="55">
        <v>0.96268001780212753</v>
      </c>
      <c r="L5514" s="121">
        <v>5665.818376575894</v>
      </c>
      <c r="M5514" s="54">
        <v>5304.5975836368889</v>
      </c>
      <c r="N5514" s="120">
        <v>0.95520964891420579</v>
      </c>
      <c r="O5514" s="123">
        <v>5600.939400846084</v>
      </c>
      <c r="P5514" s="53">
        <v>5705.4927160805155</v>
      </c>
      <c r="Q5514" s="54">
        <v>5391.9548469183846</v>
      </c>
      <c r="R5514" s="55">
        <v>0.96268758881838112</v>
      </c>
      <c r="S5514" s="121">
        <v>5714.3887245021106</v>
      </c>
      <c r="T5514" s="54">
        <v>5350.112918575237</v>
      </c>
      <c r="U5514" s="55">
        <v>0.95521706908077653</v>
      </c>
    </row>
    <row r="5515" spans="1:21" ht="13" x14ac:dyDescent="0.3">
      <c r="A5515" s="44" t="s">
        <v>1805</v>
      </c>
      <c r="B5515" s="44" t="s">
        <v>8186</v>
      </c>
      <c r="C5515" s="98" t="s">
        <v>985</v>
      </c>
      <c r="D5515" s="98" t="s">
        <v>13125</v>
      </c>
      <c r="E5515" s="98" t="s">
        <v>343</v>
      </c>
      <c r="F5515" s="122">
        <v>1.020635366799034</v>
      </c>
      <c r="G5515" s="122">
        <v>1.0203495364254023</v>
      </c>
      <c r="H5515" s="99">
        <v>15670.416666666664</v>
      </c>
      <c r="I5515" s="53">
        <v>15993.781462477027</v>
      </c>
      <c r="J5515" s="54">
        <v>15114.745308665028</v>
      </c>
      <c r="K5515" s="55">
        <v>0.96454010318796224</v>
      </c>
      <c r="L5515" s="121">
        <v>15989.302381426229</v>
      </c>
      <c r="M5515" s="54">
        <v>14969.914165835244</v>
      </c>
      <c r="N5515" s="120">
        <v>0.95529777441582042</v>
      </c>
      <c r="O5515" s="123">
        <v>15815.157410403193</v>
      </c>
      <c r="P5515" s="53">
        <v>16141.508984551323</v>
      </c>
      <c r="Q5515" s="54">
        <v>15254.473528732822</v>
      </c>
      <c r="R5515" s="55">
        <v>0.96454768883289432</v>
      </c>
      <c r="S5515" s="121">
        <v>16136.988532199664</v>
      </c>
      <c r="T5515" s="54">
        <v>15108.302038122922</v>
      </c>
      <c r="U5515" s="55">
        <v>0.95530519526695934</v>
      </c>
    </row>
    <row r="5516" spans="1:21" ht="13" x14ac:dyDescent="0.3">
      <c r="A5516" s="44" t="s">
        <v>1804</v>
      </c>
      <c r="B5516" s="44" t="s">
        <v>8185</v>
      </c>
      <c r="C5516" s="98" t="s">
        <v>985</v>
      </c>
      <c r="D5516" s="98" t="s">
        <v>13125</v>
      </c>
      <c r="E5516" s="98" t="s">
        <v>337</v>
      </c>
      <c r="F5516" s="122">
        <v>1.0248662851282244</v>
      </c>
      <c r="G5516" s="122">
        <v>1.0238316313154763</v>
      </c>
      <c r="H5516" s="99">
        <v>9453.8333333333339</v>
      </c>
      <c r="I5516" s="53">
        <v>9688.9150485547125</v>
      </c>
      <c r="J5516" s="54">
        <v>9156.4014188746878</v>
      </c>
      <c r="K5516" s="55">
        <v>0.96853848550408339</v>
      </c>
      <c r="L5516" s="121">
        <v>9679.1336038512945</v>
      </c>
      <c r="M5516" s="54">
        <v>9062.0463477894955</v>
      </c>
      <c r="N5516" s="120">
        <v>0.95855787047118401</v>
      </c>
      <c r="O5516" s="123">
        <v>9549.8098319031233</v>
      </c>
      <c r="P5516" s="53">
        <v>9787.278126103547</v>
      </c>
      <c r="Q5516" s="54">
        <v>9249.4310932071967</v>
      </c>
      <c r="R5516" s="55">
        <v>0.96854610259437324</v>
      </c>
      <c r="S5516" s="121">
        <v>9777.3973789499487</v>
      </c>
      <c r="T5516" s="54">
        <v>9154.1164854376475</v>
      </c>
      <c r="U5516" s="55">
        <v>0.95856531664708333</v>
      </c>
    </row>
    <row r="5517" spans="1:21" ht="13" x14ac:dyDescent="0.3">
      <c r="A5517" s="44" t="s">
        <v>1803</v>
      </c>
      <c r="B5517" s="44" t="s">
        <v>8184</v>
      </c>
      <c r="C5517" s="98" t="s">
        <v>985</v>
      </c>
      <c r="D5517" s="98" t="s">
        <v>13125</v>
      </c>
      <c r="E5517" s="98" t="s">
        <v>341</v>
      </c>
      <c r="F5517" s="122">
        <v>1.0178499747493295</v>
      </c>
      <c r="G5517" s="122">
        <v>1.0197412307265046</v>
      </c>
      <c r="H5517" s="99">
        <v>12782</v>
      </c>
      <c r="I5517" s="53">
        <v>13010.158377245929</v>
      </c>
      <c r="J5517" s="54">
        <v>12295.105492019871</v>
      </c>
      <c r="K5517" s="55">
        <v>0.96190779940696847</v>
      </c>
      <c r="L5517" s="121">
        <v>13034.332411146181</v>
      </c>
      <c r="M5517" s="54">
        <v>12203.336502690989</v>
      </c>
      <c r="N5517" s="120">
        <v>0.95472825087552715</v>
      </c>
      <c r="O5517" s="123">
        <v>12904.789065403689</v>
      </c>
      <c r="P5517" s="53">
        <v>13135.139224366569</v>
      </c>
      <c r="Q5517" s="54">
        <v>12413.314875708913</v>
      </c>
      <c r="R5517" s="55">
        <v>0.96191536435009506</v>
      </c>
      <c r="S5517" s="121">
        <v>13159.545483820697</v>
      </c>
      <c r="T5517" s="54">
        <v>12320.662399756828</v>
      </c>
      <c r="U5517" s="55">
        <v>0.95473566730254888</v>
      </c>
    </row>
    <row r="5518" spans="1:21" ht="13" x14ac:dyDescent="0.3">
      <c r="A5518" s="44" t="s">
        <v>1802</v>
      </c>
      <c r="B5518" s="44" t="s">
        <v>7763</v>
      </c>
      <c r="C5518" s="98" t="s">
        <v>985</v>
      </c>
      <c r="D5518" s="98" t="s">
        <v>13125</v>
      </c>
      <c r="E5518" s="98" t="s">
        <v>477</v>
      </c>
      <c r="F5518" s="122">
        <v>1.0143141938793192</v>
      </c>
      <c r="G5518" s="122">
        <v>1.0179112145410112</v>
      </c>
      <c r="H5518" s="99">
        <v>12187.333333333334</v>
      </c>
      <c r="I5518" s="53">
        <v>12361.785185538556</v>
      </c>
      <c r="J5518" s="54">
        <v>11682.367617576925</v>
      </c>
      <c r="K5518" s="55">
        <v>0.95856634901621285</v>
      </c>
      <c r="L5518" s="121">
        <v>12405.623275349484</v>
      </c>
      <c r="M5518" s="54">
        <v>11614.710334166839</v>
      </c>
      <c r="N5518" s="120">
        <v>0.9530149062551424</v>
      </c>
      <c r="O5518" s="123">
        <v>12292.523196223305</v>
      </c>
      <c r="P5518" s="53">
        <v>12468.480756520074</v>
      </c>
      <c r="Q5518" s="54">
        <v>11783.291749605711</v>
      </c>
      <c r="R5518" s="55">
        <v>0.95857388768043583</v>
      </c>
      <c r="S5518" s="121">
        <v>12512.697216441216</v>
      </c>
      <c r="T5518" s="54">
        <v>11715.04884448255</v>
      </c>
      <c r="U5518" s="55">
        <v>0.95302230937272703</v>
      </c>
    </row>
    <row r="5519" spans="1:21" ht="13" x14ac:dyDescent="0.3">
      <c r="A5519" s="44" t="s">
        <v>1801</v>
      </c>
      <c r="B5519" s="44" t="s">
        <v>8183</v>
      </c>
      <c r="C5519" s="98" t="s">
        <v>985</v>
      </c>
      <c r="D5519" s="98" t="s">
        <v>13125</v>
      </c>
      <c r="E5519" s="98" t="s">
        <v>340</v>
      </c>
      <c r="F5519" s="122">
        <v>1.019750731826137</v>
      </c>
      <c r="G5519" s="122">
        <v>1.0205614569545278</v>
      </c>
      <c r="H5519" s="99">
        <v>14618.166666666668</v>
      </c>
      <c r="I5519" s="53">
        <v>14906.886156289776</v>
      </c>
      <c r="J5519" s="54">
        <v>14087.58698661681</v>
      </c>
      <c r="K5519" s="55">
        <v>0.96370408874460833</v>
      </c>
      <c r="L5519" s="121">
        <v>14918.737471337448</v>
      </c>
      <c r="M5519" s="54">
        <v>13967.602468259191</v>
      </c>
      <c r="N5519" s="120">
        <v>0.95549618408093961</v>
      </c>
      <c r="O5519" s="123">
        <v>14757.548594935783</v>
      </c>
      <c r="P5519" s="53">
        <v>15049.020979645544</v>
      </c>
      <c r="Q5519" s="54">
        <v>14222.021769281871</v>
      </c>
      <c r="R5519" s="55">
        <v>0.9637116678146882</v>
      </c>
      <c r="S5519" s="121">
        <v>15060.985295124907</v>
      </c>
      <c r="T5519" s="54">
        <v>14100.890905166787</v>
      </c>
      <c r="U5519" s="55">
        <v>0.95550360647334509</v>
      </c>
    </row>
    <row r="5520" spans="1:21" ht="13" x14ac:dyDescent="0.3">
      <c r="A5520" s="44" t="s">
        <v>1800</v>
      </c>
      <c r="B5520" s="44" t="s">
        <v>8182</v>
      </c>
      <c r="C5520" s="98" t="s">
        <v>985</v>
      </c>
      <c r="D5520" s="98" t="s">
        <v>13125</v>
      </c>
      <c r="E5520" s="98" t="s">
        <v>338</v>
      </c>
      <c r="F5520" s="122">
        <v>1.0180864711731208</v>
      </c>
      <c r="G5520" s="122">
        <v>1.0207713116106172</v>
      </c>
      <c r="H5520" s="99">
        <v>8382.4166666666679</v>
      </c>
      <c r="I5520" s="53">
        <v>8534.0250040694227</v>
      </c>
      <c r="J5520" s="54">
        <v>8064.9854255487098</v>
      </c>
      <c r="K5520" s="55">
        <v>0.96213129772226091</v>
      </c>
      <c r="L5520" s="121">
        <v>8556.5304553000315</v>
      </c>
      <c r="M5520" s="54">
        <v>8011.0140778869363</v>
      </c>
      <c r="N5520" s="120">
        <v>0.95569265958149718</v>
      </c>
      <c r="O5520" s="123">
        <v>8459.743965454807</v>
      </c>
      <c r="P5520" s="53">
        <v>8612.7508808179882</v>
      </c>
      <c r="Q5520" s="54">
        <v>8139.4484522328121</v>
      </c>
      <c r="R5520" s="55">
        <v>0.96213886442309426</v>
      </c>
      <c r="S5520" s="121">
        <v>8635.4639435073077</v>
      </c>
      <c r="T5520" s="54">
        <v>8084.9780141750043</v>
      </c>
      <c r="U5520" s="55">
        <v>0.95570008350014468</v>
      </c>
    </row>
    <row r="5521" spans="1:21" ht="13" x14ac:dyDescent="0.3">
      <c r="A5521" s="44" t="s">
        <v>1799</v>
      </c>
      <c r="B5521" s="44" t="s">
        <v>8181</v>
      </c>
      <c r="C5521" s="98" t="s">
        <v>985</v>
      </c>
      <c r="D5521" s="98" t="s">
        <v>13125</v>
      </c>
      <c r="E5521" s="98" t="s">
        <v>347</v>
      </c>
      <c r="F5521" s="122">
        <v>1.021119330885371</v>
      </c>
      <c r="G5521" s="122">
        <v>1.0221721123700369</v>
      </c>
      <c r="H5521" s="99">
        <v>24577.833333333336</v>
      </c>
      <c r="I5521" s="53">
        <v>25096.900727945504</v>
      </c>
      <c r="J5521" s="54">
        <v>23717.546937208008</v>
      </c>
      <c r="K5521" s="55">
        <v>0.9649974680657234</v>
      </c>
      <c r="L5521" s="121">
        <v>25122.775815812041</v>
      </c>
      <c r="M5521" s="54">
        <v>23521.088575265363</v>
      </c>
      <c r="N5521" s="120">
        <v>0.95700415314336196</v>
      </c>
      <c r="O5521" s="123">
        <v>24795.846510329444</v>
      </c>
      <c r="P5521" s="53">
        <v>25319.518197363963</v>
      </c>
      <c r="Q5521" s="54">
        <v>23928.117282691186</v>
      </c>
      <c r="R5521" s="55">
        <v>0.96500505730761077</v>
      </c>
      <c r="S5521" s="121">
        <v>25345.622805466657</v>
      </c>
      <c r="T5521" s="54">
        <v>23729.912426053441</v>
      </c>
      <c r="U5521" s="55">
        <v>0.95701158724982605</v>
      </c>
    </row>
    <row r="5522" spans="1:21" ht="13" x14ac:dyDescent="0.3">
      <c r="A5522" s="44" t="s">
        <v>1798</v>
      </c>
      <c r="B5522" s="44" t="s">
        <v>8180</v>
      </c>
      <c r="C5522" s="98" t="s">
        <v>985</v>
      </c>
      <c r="D5522" s="98" t="s">
        <v>13125</v>
      </c>
      <c r="E5522" s="98" t="s">
        <v>478</v>
      </c>
      <c r="F5522" s="122">
        <v>1.02105753247963</v>
      </c>
      <c r="G5522" s="122">
        <v>1.0234516398709577</v>
      </c>
      <c r="H5522" s="99">
        <v>10834.666666666668</v>
      </c>
      <c r="I5522" s="53">
        <v>11062.818011905967</v>
      </c>
      <c r="J5522" s="54">
        <v>10454.793135592456</v>
      </c>
      <c r="K5522" s="55">
        <v>0.96493906616962111</v>
      </c>
      <c r="L5522" s="121">
        <v>11088.757367455204</v>
      </c>
      <c r="M5522" s="54">
        <v>10381.800408591107</v>
      </c>
      <c r="N5522" s="120">
        <v>0.95820210514931448</v>
      </c>
      <c r="O5522" s="123">
        <v>10927.41094799848</v>
      </c>
      <c r="P5522" s="53">
        <v>11157.515258954223</v>
      </c>
      <c r="Q5522" s="54">
        <v>10544.368641559242</v>
      </c>
      <c r="R5522" s="55">
        <v>0.96494665495220544</v>
      </c>
      <c r="S5522" s="121">
        <v>11183.6766542729</v>
      </c>
      <c r="T5522" s="54">
        <v>10470.749511428627</v>
      </c>
      <c r="U5522" s="55">
        <v>0.95820954856159246</v>
      </c>
    </row>
    <row r="5523" spans="1:21" ht="13" x14ac:dyDescent="0.3">
      <c r="A5523" s="44" t="s">
        <v>1797</v>
      </c>
      <c r="B5523" s="44" t="s">
        <v>8179</v>
      </c>
      <c r="C5523" s="98" t="s">
        <v>985</v>
      </c>
      <c r="D5523" s="98" t="s">
        <v>13125</v>
      </c>
      <c r="E5523" s="98" t="s">
        <v>342</v>
      </c>
      <c r="F5523" s="122">
        <v>1.0189142300888223</v>
      </c>
      <c r="G5523" s="122">
        <v>1.0234532959954559</v>
      </c>
      <c r="H5523" s="99">
        <v>12614.166666666668</v>
      </c>
      <c r="I5523" s="53">
        <v>12852.753917378754</v>
      </c>
      <c r="J5523" s="54">
        <v>12146.352157674144</v>
      </c>
      <c r="K5523" s="55">
        <v>0.96291356208026502</v>
      </c>
      <c r="L5523" s="121">
        <v>12910.010451236014</v>
      </c>
      <c r="M5523" s="54">
        <v>12086.940613465358</v>
      </c>
      <c r="N5523" s="120">
        <v>0.95820365568860599</v>
      </c>
      <c r="O5523" s="123">
        <v>12726.286829704532</v>
      </c>
      <c r="P5523" s="53">
        <v>12966.994746977913</v>
      </c>
      <c r="Q5523" s="54">
        <v>12254.410557544934</v>
      </c>
      <c r="R5523" s="55">
        <v>0.96292113493323228</v>
      </c>
      <c r="S5523" s="121">
        <v>13024.760201644664</v>
      </c>
      <c r="T5523" s="54">
        <v>12194.469290717569</v>
      </c>
      <c r="U5523" s="55">
        <v>0.95821109911292879</v>
      </c>
    </row>
    <row r="5524" spans="1:21" ht="13" x14ac:dyDescent="0.3">
      <c r="A5524" s="44" t="s">
        <v>1796</v>
      </c>
      <c r="B5524" s="44" t="s">
        <v>8178</v>
      </c>
      <c r="C5524" s="98" t="s">
        <v>985</v>
      </c>
      <c r="D5524" s="98" t="s">
        <v>13125</v>
      </c>
      <c r="E5524" s="98" t="s">
        <v>339</v>
      </c>
      <c r="F5524" s="122">
        <v>1.0243843936489909</v>
      </c>
      <c r="G5524" s="122">
        <v>1.0245771989592949</v>
      </c>
      <c r="H5524" s="99">
        <v>15037.416666666666</v>
      </c>
      <c r="I5524" s="53">
        <v>15404.094954130564</v>
      </c>
      <c r="J5524" s="54">
        <v>14557.468631693828</v>
      </c>
      <c r="K5524" s="55">
        <v>0.96808307932061655</v>
      </c>
      <c r="L5524" s="121">
        <v>15406.99424791715</v>
      </c>
      <c r="M5524" s="54">
        <v>14424.730732014845</v>
      </c>
      <c r="N5524" s="120">
        <v>0.9592559049048659</v>
      </c>
      <c r="O5524" s="123">
        <v>15164.08929295577</v>
      </c>
      <c r="P5524" s="53">
        <v>15533.856415603652</v>
      </c>
      <c r="Q5524" s="54">
        <v>14680.213709743761</v>
      </c>
      <c r="R5524" s="55">
        <v>0.96809069282935534</v>
      </c>
      <c r="S5524" s="121">
        <v>15536.780132545258</v>
      </c>
      <c r="T5524" s="54">
        <v>14546.355193474514</v>
      </c>
      <c r="U5524" s="55">
        <v>0.95926335650316863</v>
      </c>
    </row>
    <row r="5525" spans="1:21" ht="13" x14ac:dyDescent="0.3">
      <c r="A5525" s="44" t="s">
        <v>1795</v>
      </c>
      <c r="B5525" s="44" t="s">
        <v>8177</v>
      </c>
      <c r="C5525" s="98" t="s">
        <v>985</v>
      </c>
      <c r="D5525" s="98" t="s">
        <v>13125</v>
      </c>
      <c r="E5525" s="98" t="s">
        <v>343</v>
      </c>
      <c r="F5525" s="122">
        <v>1.020635366799034</v>
      </c>
      <c r="G5525" s="122">
        <v>1.0203495364254023</v>
      </c>
      <c r="H5525" s="99">
        <v>24682.833333333336</v>
      </c>
      <c r="I5525" s="53">
        <v>25192.172652806094</v>
      </c>
      <c r="J5525" s="54">
        <v>23807.582610304609</v>
      </c>
      <c r="K5525" s="55">
        <v>0.96454010318796224</v>
      </c>
      <c r="L5525" s="121">
        <v>25185.117549332135</v>
      </c>
      <c r="M5525" s="54">
        <v>23579.455749609962</v>
      </c>
      <c r="N5525" s="120">
        <v>0.95529777441582042</v>
      </c>
      <c r="O5525" s="123">
        <v>24934.957429304653</v>
      </c>
      <c r="P5525" s="53">
        <v>25449.499421976652</v>
      </c>
      <c r="Q5525" s="54">
        <v>24050.955559582413</v>
      </c>
      <c r="R5525" s="55">
        <v>0.96454768883289443</v>
      </c>
      <c r="S5525" s="121">
        <v>25442.372253778143</v>
      </c>
      <c r="T5525" s="54">
        <v>23820.494375975199</v>
      </c>
      <c r="U5525" s="55">
        <v>0.95530519526695923</v>
      </c>
    </row>
    <row r="5526" spans="1:21" ht="13" x14ac:dyDescent="0.3">
      <c r="A5526" s="44" t="s">
        <v>1794</v>
      </c>
      <c r="B5526" s="44" t="s">
        <v>8176</v>
      </c>
      <c r="C5526" s="98" t="s">
        <v>985</v>
      </c>
      <c r="D5526" s="98" t="s">
        <v>13125</v>
      </c>
      <c r="E5526" s="98" t="s">
        <v>345</v>
      </c>
      <c r="F5526" s="122">
        <v>1.0147216288598566</v>
      </c>
      <c r="G5526" s="122">
        <v>1.0174446507495167</v>
      </c>
      <c r="H5526" s="99">
        <v>6836.5</v>
      </c>
      <c r="I5526" s="53">
        <v>6937.1444157004098</v>
      </c>
      <c r="J5526" s="54">
        <v>6555.8711839808075</v>
      </c>
      <c r="K5526" s="55">
        <v>0.95895139091359727</v>
      </c>
      <c r="L5526" s="121">
        <v>6955.7603548490715</v>
      </c>
      <c r="M5526" s="54">
        <v>6512.3000982937365</v>
      </c>
      <c r="N5526" s="120">
        <v>0.95257808795344645</v>
      </c>
      <c r="O5526" s="123">
        <v>6909.284698739285</v>
      </c>
      <c r="P5526" s="53">
        <v>7011.0006237612106</v>
      </c>
      <c r="Q5526" s="54">
        <v>6625.7202797739237</v>
      </c>
      <c r="R5526" s="55">
        <v>0.95895893260598997</v>
      </c>
      <c r="S5526" s="121">
        <v>7029.814757237772</v>
      </c>
      <c r="T5526" s="54">
        <v>6581.6843342531974</v>
      </c>
      <c r="U5526" s="55">
        <v>0.95258548767778184</v>
      </c>
    </row>
    <row r="5527" spans="1:21" ht="13" x14ac:dyDescent="0.3">
      <c r="A5527" s="44" t="s">
        <v>1793</v>
      </c>
      <c r="B5527" s="44" t="s">
        <v>8175</v>
      </c>
      <c r="C5527" s="98" t="s">
        <v>985</v>
      </c>
      <c r="D5527" s="98" t="s">
        <v>13125</v>
      </c>
      <c r="E5527" s="98" t="s">
        <v>342</v>
      </c>
      <c r="F5527" s="122">
        <v>1.0189142300888223</v>
      </c>
      <c r="G5527" s="122">
        <v>1.0234532959954559</v>
      </c>
      <c r="H5527" s="99">
        <v>14099.083333333332</v>
      </c>
      <c r="I5527" s="53">
        <v>14365.756639541478</v>
      </c>
      <c r="J5527" s="54">
        <v>13576.198554566496</v>
      </c>
      <c r="K5527" s="55">
        <v>0.96291356208026502</v>
      </c>
      <c r="L5527" s="121">
        <v>14429.753308014597</v>
      </c>
      <c r="M5527" s="54">
        <v>13509.793191858294</v>
      </c>
      <c r="N5527" s="120">
        <v>0.95820365568860588</v>
      </c>
      <c r="O5527" s="123">
        <v>14221.55401396064</v>
      </c>
      <c r="P5527" s="53">
        <v>14490.543758801306</v>
      </c>
      <c r="Q5527" s="54">
        <v>13694.234931637244</v>
      </c>
      <c r="R5527" s="55">
        <v>0.96292113493323217</v>
      </c>
      <c r="S5527" s="121">
        <v>14555.096329765422</v>
      </c>
      <c r="T5527" s="54">
        <v>13627.250902811109</v>
      </c>
      <c r="U5527" s="55">
        <v>0.95821109911292879</v>
      </c>
    </row>
    <row r="5528" spans="1:21" ht="13" x14ac:dyDescent="0.3">
      <c r="A5528" s="44" t="s">
        <v>1792</v>
      </c>
      <c r="B5528" s="44" t="s">
        <v>8174</v>
      </c>
      <c r="C5528" s="98" t="s">
        <v>985</v>
      </c>
      <c r="D5528" s="98" t="s">
        <v>13125</v>
      </c>
      <c r="E5528" s="98" t="s">
        <v>346</v>
      </c>
      <c r="F5528" s="122">
        <v>1.0186671034538666</v>
      </c>
      <c r="G5528" s="122">
        <v>1.02025540994764</v>
      </c>
      <c r="H5528" s="99">
        <v>7963.083333333333</v>
      </c>
      <c r="I5528" s="53">
        <v>8111.7310337284271</v>
      </c>
      <c r="J5528" s="54">
        <v>7665.9012050931588</v>
      </c>
      <c r="K5528" s="55">
        <v>0.96268001780212764</v>
      </c>
      <c r="L5528" s="121">
        <v>8124.3788506972187</v>
      </c>
      <c r="M5528" s="54">
        <v>7606.414035107895</v>
      </c>
      <c r="N5528" s="120">
        <v>0.95520964891420557</v>
      </c>
      <c r="O5528" s="123">
        <v>8033.3087258930336</v>
      </c>
      <c r="P5528" s="53">
        <v>8183.2673309561278</v>
      </c>
      <c r="Q5528" s="54">
        <v>7733.5666075636254</v>
      </c>
      <c r="R5528" s="55">
        <v>0.96268758881838101</v>
      </c>
      <c r="S5528" s="121">
        <v>8196.0266873719502</v>
      </c>
      <c r="T5528" s="54">
        <v>7673.5536161685714</v>
      </c>
      <c r="U5528" s="55">
        <v>0.95521706908077664</v>
      </c>
    </row>
    <row r="5529" spans="1:21" ht="13" x14ac:dyDescent="0.3">
      <c r="A5529" s="44" t="s">
        <v>1791</v>
      </c>
      <c r="B5529" s="44" t="s">
        <v>8173</v>
      </c>
      <c r="C5529" s="98" t="s">
        <v>985</v>
      </c>
      <c r="D5529" s="98" t="s">
        <v>13125</v>
      </c>
      <c r="E5529" s="98" t="s">
        <v>347</v>
      </c>
      <c r="F5529" s="122">
        <v>1.021119330885371</v>
      </c>
      <c r="G5529" s="122">
        <v>1.0221721123700369</v>
      </c>
      <c r="H5529" s="99">
        <v>8029.833333333333</v>
      </c>
      <c r="I5529" s="53">
        <v>8199.4180404543804</v>
      </c>
      <c r="J5529" s="54">
        <v>7748.7688356564131</v>
      </c>
      <c r="K5529" s="55">
        <v>0.96499746806572329</v>
      </c>
      <c r="L5529" s="121">
        <v>8207.8717003126676</v>
      </c>
      <c r="M5529" s="54">
        <v>7684.5838490490059</v>
      </c>
      <c r="N5529" s="120">
        <v>0.95700415314336196</v>
      </c>
      <c r="O5529" s="123">
        <v>8097.7780274321831</v>
      </c>
      <c r="P5529" s="53">
        <v>8268.7976810298096</v>
      </c>
      <c r="Q5529" s="54">
        <v>7814.3967494265053</v>
      </c>
      <c r="R5529" s="55">
        <v>0.96500505730761077</v>
      </c>
      <c r="S5529" s="121">
        <v>8277.3228718040245</v>
      </c>
      <c r="T5529" s="54">
        <v>7749.6674032296378</v>
      </c>
      <c r="U5529" s="55">
        <v>0.95701158724982593</v>
      </c>
    </row>
    <row r="5530" spans="1:21" ht="13" x14ac:dyDescent="0.3">
      <c r="A5530" s="44" t="s">
        <v>1790</v>
      </c>
      <c r="B5530" s="44" t="s">
        <v>8172</v>
      </c>
      <c r="C5530" s="98" t="s">
        <v>985</v>
      </c>
      <c r="D5530" s="98" t="s">
        <v>13125</v>
      </c>
      <c r="E5530" s="98" t="s">
        <v>344</v>
      </c>
      <c r="F5530" s="122">
        <v>1.0214473952266321</v>
      </c>
      <c r="G5530" s="122">
        <v>1.0218941266015058</v>
      </c>
      <c r="H5530" s="99">
        <v>17095.083333333336</v>
      </c>
      <c r="I5530" s="53">
        <v>17461.728342015547</v>
      </c>
      <c r="J5530" s="54">
        <v>16502.01218253902</v>
      </c>
      <c r="K5530" s="55">
        <v>0.96530750162311874</v>
      </c>
      <c r="L5530" s="121">
        <v>17469.365252096628</v>
      </c>
      <c r="M5530" s="54">
        <v>16355.616531418955</v>
      </c>
      <c r="N5530" s="120">
        <v>0.95674389018785821</v>
      </c>
      <c r="O5530" s="123">
        <v>17250.132858866418</v>
      </c>
      <c r="P5530" s="53">
        <v>17620.103276002439</v>
      </c>
      <c r="Q5530" s="54">
        <v>16651.813610150464</v>
      </c>
      <c r="R5530" s="55">
        <v>0.96531509330327137</v>
      </c>
      <c r="S5530" s="121">
        <v>17627.809451571236</v>
      </c>
      <c r="T5530" s="54">
        <v>16504.087422098004</v>
      </c>
      <c r="U5530" s="55">
        <v>0.95675132227257287</v>
      </c>
    </row>
    <row r="5531" spans="1:21" ht="13" x14ac:dyDescent="0.3">
      <c r="A5531" s="44" t="s">
        <v>1789</v>
      </c>
      <c r="B5531" s="44" t="s">
        <v>8171</v>
      </c>
      <c r="C5531" s="98" t="s">
        <v>985</v>
      </c>
      <c r="D5531" s="98" t="s">
        <v>13125</v>
      </c>
      <c r="E5531" s="98" t="s">
        <v>345</v>
      </c>
      <c r="F5531" s="122">
        <v>1.0147216288598566</v>
      </c>
      <c r="G5531" s="122">
        <v>1.0174446507495167</v>
      </c>
      <c r="H5531" s="99">
        <v>12151.083333333332</v>
      </c>
      <c r="I5531" s="53">
        <v>12329.967072411855</v>
      </c>
      <c r="J5531" s="54">
        <v>11652.298263607028</v>
      </c>
      <c r="K5531" s="55">
        <v>0.95895139091359727</v>
      </c>
      <c r="L5531" s="121">
        <v>12363.054738311606</v>
      </c>
      <c r="M5531" s="54">
        <v>11574.855728229655</v>
      </c>
      <c r="N5531" s="120">
        <v>0.95257808795344634</v>
      </c>
      <c r="O5531" s="123">
        <v>12288.230950497622</v>
      </c>
      <c r="P5531" s="53">
        <v>12469.133725895052</v>
      </c>
      <c r="Q5531" s="54">
        <v>11783.908835905091</v>
      </c>
      <c r="R5531" s="55">
        <v>0.95895893260599008</v>
      </c>
      <c r="S5531" s="121">
        <v>12502.594847758455</v>
      </c>
      <c r="T5531" s="54">
        <v>11705.590472676988</v>
      </c>
      <c r="U5531" s="55">
        <v>0.95258548767778162</v>
      </c>
    </row>
    <row r="5532" spans="1:21" ht="13" x14ac:dyDescent="0.3">
      <c r="A5532" s="44" t="s">
        <v>1788</v>
      </c>
      <c r="B5532" s="44" t="s">
        <v>8170</v>
      </c>
      <c r="C5532" s="98" t="s">
        <v>985</v>
      </c>
      <c r="D5532" s="98" t="s">
        <v>13125</v>
      </c>
      <c r="E5532" s="98" t="s">
        <v>346</v>
      </c>
      <c r="F5532" s="122">
        <v>1.0186671034538666</v>
      </c>
      <c r="G5532" s="122">
        <v>1.02025540994764</v>
      </c>
      <c r="H5532" s="99">
        <v>9981.4166666666679</v>
      </c>
      <c r="I5532" s="53">
        <v>10167.740804199482</v>
      </c>
      <c r="J5532" s="54">
        <v>9608.9103743571195</v>
      </c>
      <c r="K5532" s="55">
        <v>0.96268001780212742</v>
      </c>
      <c r="L5532" s="121">
        <v>10183.594353108207</v>
      </c>
      <c r="M5532" s="54">
        <v>9534.3455098330669</v>
      </c>
      <c r="N5532" s="120">
        <v>0.95520964891420546</v>
      </c>
      <c r="O5532" s="123">
        <v>10068.1933989676</v>
      </c>
      <c r="P5532" s="53">
        <v>10256.137406739665</v>
      </c>
      <c r="Q5532" s="54">
        <v>9692.5248270092598</v>
      </c>
      <c r="R5532" s="55">
        <v>0.96268758881838112</v>
      </c>
      <c r="S5532" s="121">
        <v>10272.128783695811</v>
      </c>
      <c r="T5532" s="54">
        <v>9617.3101895002528</v>
      </c>
      <c r="U5532" s="55">
        <v>0.95521706908077664</v>
      </c>
    </row>
    <row r="5533" spans="1:21" ht="13" x14ac:dyDescent="0.3">
      <c r="A5533" s="44" t="s">
        <v>1787</v>
      </c>
      <c r="B5533" s="44" t="s">
        <v>8169</v>
      </c>
      <c r="C5533" s="98" t="s">
        <v>985</v>
      </c>
      <c r="D5533" s="98" t="s">
        <v>13125</v>
      </c>
      <c r="E5533" s="98" t="s">
        <v>337</v>
      </c>
      <c r="F5533" s="122">
        <v>1.0248662851282244</v>
      </c>
      <c r="G5533" s="122">
        <v>1.0238316313154763</v>
      </c>
      <c r="H5533" s="99">
        <v>5632.6666666666679</v>
      </c>
      <c r="I5533" s="53">
        <v>5772.7301620322469</v>
      </c>
      <c r="J5533" s="54">
        <v>5455.4544426826687</v>
      </c>
      <c r="K5533" s="55">
        <v>0.9685384855040835</v>
      </c>
      <c r="L5533" s="121">
        <v>5766.9023019896404</v>
      </c>
      <c r="M5533" s="54">
        <v>5399.2369650740229</v>
      </c>
      <c r="N5533" s="120">
        <v>0.9585578704711839</v>
      </c>
      <c r="O5533" s="123">
        <v>5674.8165742678157</v>
      </c>
      <c r="P5533" s="53">
        <v>5815.928181253933</v>
      </c>
      <c r="Q5533" s="54">
        <v>5496.3214759450457</v>
      </c>
      <c r="R5533" s="55">
        <v>0.96854610259437324</v>
      </c>
      <c r="S5533" s="121">
        <v>5810.0567106487206</v>
      </c>
      <c r="T5533" s="54">
        <v>5439.6823464271465</v>
      </c>
      <c r="U5533" s="55">
        <v>0.95856531664708355</v>
      </c>
    </row>
    <row r="5534" spans="1:21" ht="13" x14ac:dyDescent="0.3">
      <c r="A5534" s="44" t="s">
        <v>1786</v>
      </c>
      <c r="B5534" s="44" t="s">
        <v>8168</v>
      </c>
      <c r="C5534" s="98" t="s">
        <v>985</v>
      </c>
      <c r="D5534" s="98" t="s">
        <v>13125</v>
      </c>
      <c r="E5534" s="98" t="s">
        <v>338</v>
      </c>
      <c r="F5534" s="122">
        <v>1.0180864711731208</v>
      </c>
      <c r="G5534" s="122">
        <v>1.0207713116106172</v>
      </c>
      <c r="H5534" s="99">
        <v>10533.5</v>
      </c>
      <c r="I5534" s="53">
        <v>10724.013844102068</v>
      </c>
      <c r="J5534" s="54">
        <v>10134.610024557434</v>
      </c>
      <c r="K5534" s="55">
        <v>0.9621312977222608</v>
      </c>
      <c r="L5534" s="121">
        <v>10752.294610850437</v>
      </c>
      <c r="M5534" s="54">
        <v>10066.788629701701</v>
      </c>
      <c r="N5534" s="120">
        <v>0.95569265958149729</v>
      </c>
      <c r="O5534" s="123">
        <v>10632.351700120344</v>
      </c>
      <c r="P5534" s="53">
        <v>10824.653422647052</v>
      </c>
      <c r="Q5534" s="54">
        <v>10229.798790900742</v>
      </c>
      <c r="R5534" s="55">
        <v>0.96213886442309415</v>
      </c>
      <c r="S5534" s="121">
        <v>10853.199590437218</v>
      </c>
      <c r="T5534" s="54">
        <v>10161.339407607917</v>
      </c>
      <c r="U5534" s="55">
        <v>0.95570008350014457</v>
      </c>
    </row>
    <row r="5535" spans="1:21" ht="13" x14ac:dyDescent="0.3">
      <c r="A5535" s="44" t="s">
        <v>1785</v>
      </c>
      <c r="B5535" s="44" t="s">
        <v>8167</v>
      </c>
      <c r="C5535" s="98" t="s">
        <v>985</v>
      </c>
      <c r="D5535" s="98" t="s">
        <v>13125</v>
      </c>
      <c r="E5535" s="98" t="s">
        <v>337</v>
      </c>
      <c r="F5535" s="122">
        <v>1.0248662851282244</v>
      </c>
      <c r="G5535" s="122">
        <v>1.0238316313154763</v>
      </c>
      <c r="H5535" s="99">
        <v>9524.8333333333321</v>
      </c>
      <c r="I5535" s="53">
        <v>9761.6805547988151</v>
      </c>
      <c r="J5535" s="54">
        <v>9225.1676513454768</v>
      </c>
      <c r="K5535" s="55">
        <v>0.9685384855040835</v>
      </c>
      <c r="L5535" s="121">
        <v>9751.8256496746908</v>
      </c>
      <c r="M5535" s="54">
        <v>9130.1039565929459</v>
      </c>
      <c r="N5535" s="120">
        <v>0.95855787047118379</v>
      </c>
      <c r="O5535" s="123">
        <v>9623.3499136858591</v>
      </c>
      <c r="P5535" s="53">
        <v>9862.6468765282461</v>
      </c>
      <c r="Q5535" s="54">
        <v>9320.6580528023387</v>
      </c>
      <c r="R5535" s="55">
        <v>0.96854610259437346</v>
      </c>
      <c r="S5535" s="121">
        <v>9852.6900408486417</v>
      </c>
      <c r="T5535" s="54">
        <v>9224.60945721797</v>
      </c>
      <c r="U5535" s="55">
        <v>0.95856531664708355</v>
      </c>
    </row>
    <row r="5536" spans="1:21" ht="13" x14ac:dyDescent="0.3">
      <c r="A5536" s="44" t="s">
        <v>1784</v>
      </c>
      <c r="B5536" s="44" t="s">
        <v>8166</v>
      </c>
      <c r="C5536" s="98" t="s">
        <v>985</v>
      </c>
      <c r="D5536" s="98" t="s">
        <v>13125</v>
      </c>
      <c r="E5536" s="98" t="s">
        <v>477</v>
      </c>
      <c r="F5536" s="122">
        <v>1.0143141938793192</v>
      </c>
      <c r="G5536" s="122">
        <v>1.0179112145410112</v>
      </c>
      <c r="H5536" s="99">
        <v>15314.333333333336</v>
      </c>
      <c r="I5536" s="53">
        <v>15533.54566979919</v>
      </c>
      <c r="J5536" s="54">
        <v>14679.804590950625</v>
      </c>
      <c r="K5536" s="55">
        <v>0.95856634901621285</v>
      </c>
      <c r="L5536" s="121">
        <v>15588.631643219229</v>
      </c>
      <c r="M5536" s="54">
        <v>14594.78794602667</v>
      </c>
      <c r="N5536" s="120">
        <v>0.95301490625514229</v>
      </c>
      <c r="O5536" s="123">
        <v>15447.195986722145</v>
      </c>
      <c r="P5536" s="53">
        <v>15668.310144967927</v>
      </c>
      <c r="Q5536" s="54">
        <v>14807.278710753873</v>
      </c>
      <c r="R5536" s="55">
        <v>0.95857388768043594</v>
      </c>
      <c r="S5536" s="121">
        <v>15723.874028097373</v>
      </c>
      <c r="T5536" s="54">
        <v>14721.522392599061</v>
      </c>
      <c r="U5536" s="55">
        <v>0.95302230937272714</v>
      </c>
    </row>
    <row r="5537" spans="1:21" ht="13" x14ac:dyDescent="0.3">
      <c r="A5537" s="44" t="s">
        <v>1783</v>
      </c>
      <c r="B5537" s="44" t="s">
        <v>8165</v>
      </c>
      <c r="C5537" s="98" t="s">
        <v>985</v>
      </c>
      <c r="D5537" s="98" t="s">
        <v>13125</v>
      </c>
      <c r="E5537" s="98" t="s">
        <v>477</v>
      </c>
      <c r="F5537" s="122">
        <v>1.0143141938793192</v>
      </c>
      <c r="G5537" s="122">
        <v>1.0179112145410112</v>
      </c>
      <c r="H5537" s="99">
        <v>6625.25</v>
      </c>
      <c r="I5537" s="53">
        <v>6720.0851129989596</v>
      </c>
      <c r="J5537" s="54">
        <v>6350.7417038196645</v>
      </c>
      <c r="K5537" s="55">
        <v>0.95856634901621285</v>
      </c>
      <c r="L5537" s="121">
        <v>6743.9162741378341</v>
      </c>
      <c r="M5537" s="54">
        <v>6313.9620076668816</v>
      </c>
      <c r="N5537" s="120">
        <v>0.95301490625514229</v>
      </c>
      <c r="O5537" s="123">
        <v>6684.6369708742905</v>
      </c>
      <c r="P5537" s="53">
        <v>6780.3221604882501</v>
      </c>
      <c r="Q5537" s="54">
        <v>6407.7184489033416</v>
      </c>
      <c r="R5537" s="55">
        <v>0.95857388768043594</v>
      </c>
      <c r="S5537" s="121">
        <v>6804.3669377883953</v>
      </c>
      <c r="T5537" s="54">
        <v>6370.608163300928</v>
      </c>
      <c r="U5537" s="55">
        <v>0.95302230937272725</v>
      </c>
    </row>
    <row r="5538" spans="1:21" ht="13" x14ac:dyDescent="0.3">
      <c r="A5538" s="44" t="s">
        <v>1782</v>
      </c>
      <c r="B5538" s="44" t="s">
        <v>8164</v>
      </c>
      <c r="C5538" s="98" t="s">
        <v>985</v>
      </c>
      <c r="D5538" s="98" t="s">
        <v>13125</v>
      </c>
      <c r="E5538" s="98" t="s">
        <v>346</v>
      </c>
      <c r="F5538" s="122">
        <v>1.0186671034538666</v>
      </c>
      <c r="G5538" s="122">
        <v>1.02025540994764</v>
      </c>
      <c r="H5538" s="99">
        <v>16892.75</v>
      </c>
      <c r="I5538" s="53">
        <v>17208.088711870303</v>
      </c>
      <c r="J5538" s="54">
        <v>16262.31287072689</v>
      </c>
      <c r="K5538" s="55">
        <v>0.96268001780212753</v>
      </c>
      <c r="L5538" s="121">
        <v>17234.919576392997</v>
      </c>
      <c r="M5538" s="54">
        <v>16136.117796695447</v>
      </c>
      <c r="N5538" s="120">
        <v>0.95520964891420568</v>
      </c>
      <c r="O5538" s="123">
        <v>17046.120728387454</v>
      </c>
      <c r="P5538" s="53">
        <v>17364.322427511361</v>
      </c>
      <c r="Q5538" s="54">
        <v>16410.088862718341</v>
      </c>
      <c r="R5538" s="55">
        <v>0.9626875888183809</v>
      </c>
      <c r="S5538" s="121">
        <v>17391.396891757904</v>
      </c>
      <c r="T5538" s="54">
        <v>16282.745481367336</v>
      </c>
      <c r="U5538" s="55">
        <v>0.95521706908077653</v>
      </c>
    </row>
    <row r="5539" spans="1:21" ht="13" x14ac:dyDescent="0.3">
      <c r="A5539" s="44" t="s">
        <v>1781</v>
      </c>
      <c r="B5539" s="44" t="s">
        <v>8163</v>
      </c>
      <c r="C5539" s="98" t="s">
        <v>985</v>
      </c>
      <c r="D5539" s="98" t="s">
        <v>13125</v>
      </c>
      <c r="E5539" s="98" t="s">
        <v>337</v>
      </c>
      <c r="F5539" s="122">
        <v>1.0248662851282244</v>
      </c>
      <c r="G5539" s="122">
        <v>1.0238316313154763</v>
      </c>
      <c r="H5539" s="99">
        <v>4773.583333333333</v>
      </c>
      <c r="I5539" s="53">
        <v>4892.2846175833392</v>
      </c>
      <c r="J5539" s="54">
        <v>4623.3991720942004</v>
      </c>
      <c r="K5539" s="55">
        <v>0.96853848550408339</v>
      </c>
      <c r="L5539" s="121">
        <v>4887.3456113870352</v>
      </c>
      <c r="M5539" s="54">
        <v>4575.7558745167353</v>
      </c>
      <c r="N5539" s="120">
        <v>0.9585578704711839</v>
      </c>
      <c r="O5539" s="123">
        <v>4821.1968606880928</v>
      </c>
      <c r="P5539" s="53">
        <v>4941.0821164852632</v>
      </c>
      <c r="Q5539" s="54">
        <v>4669.5514292596799</v>
      </c>
      <c r="R5539" s="55">
        <v>0.96854610259437324</v>
      </c>
      <c r="S5539" s="121">
        <v>4936.0938467713431</v>
      </c>
      <c r="T5539" s="54">
        <v>4621.4320953834067</v>
      </c>
      <c r="U5539" s="55">
        <v>0.95856531664708355</v>
      </c>
    </row>
    <row r="5540" spans="1:21" ht="13" x14ac:dyDescent="0.3">
      <c r="A5540" s="44" t="s">
        <v>1780</v>
      </c>
      <c r="B5540" s="44" t="s">
        <v>8125</v>
      </c>
      <c r="C5540" s="98" t="s">
        <v>985</v>
      </c>
      <c r="D5540" s="98" t="s">
        <v>13125</v>
      </c>
      <c r="E5540" s="98" t="s">
        <v>341</v>
      </c>
      <c r="F5540" s="122">
        <v>1.0178499747493295</v>
      </c>
      <c r="G5540" s="122">
        <v>1.0197412307265046</v>
      </c>
      <c r="H5540" s="99">
        <v>6529.0833333333339</v>
      </c>
      <c r="I5540" s="53">
        <v>6645.6273059696023</v>
      </c>
      <c r="J5540" s="54">
        <v>6280.3761813113824</v>
      </c>
      <c r="K5540" s="55">
        <v>0.96190779940696858</v>
      </c>
      <c r="L5540" s="121">
        <v>6657.9754738492429</v>
      </c>
      <c r="M5540" s="54">
        <v>6233.5003106538916</v>
      </c>
      <c r="N5540" s="120">
        <v>0.95472825087552737</v>
      </c>
      <c r="O5540" s="123">
        <v>6588.9458107890587</v>
      </c>
      <c r="P5540" s="53">
        <v>6706.5583271363439</v>
      </c>
      <c r="Q5540" s="54">
        <v>6338.0082102681899</v>
      </c>
      <c r="R5540" s="55">
        <v>0.96191536435009506</v>
      </c>
      <c r="S5540" s="121">
        <v>6719.0197102842812</v>
      </c>
      <c r="T5540" s="54">
        <v>6290.7015754840259</v>
      </c>
      <c r="U5540" s="55">
        <v>0.95473566730254888</v>
      </c>
    </row>
    <row r="5541" spans="1:21" ht="13" x14ac:dyDescent="0.3">
      <c r="A5541" s="44" t="s">
        <v>1779</v>
      </c>
      <c r="B5541" s="44" t="s">
        <v>7915</v>
      </c>
      <c r="C5541" s="98" t="s">
        <v>985</v>
      </c>
      <c r="D5541" s="98" t="s">
        <v>13125</v>
      </c>
      <c r="E5541" s="98" t="s">
        <v>347</v>
      </c>
      <c r="F5541" s="122">
        <v>1.021119330885371</v>
      </c>
      <c r="G5541" s="122">
        <v>1.0221721123700369</v>
      </c>
      <c r="H5541" s="99">
        <v>16172.166666666666</v>
      </c>
      <c r="I5541" s="53">
        <v>16513.712005633366</v>
      </c>
      <c r="J5541" s="54">
        <v>15606.099886470221</v>
      </c>
      <c r="K5541" s="55">
        <v>0.96499746806572329</v>
      </c>
      <c r="L5541" s="121">
        <v>16530.737763266963</v>
      </c>
      <c r="M5541" s="54">
        <v>15476.830665326639</v>
      </c>
      <c r="N5541" s="120">
        <v>0.95700415314336196</v>
      </c>
      <c r="O5541" s="123">
        <v>16321.522658448044</v>
      </c>
      <c r="P5541" s="53">
        <v>16666.222296024887</v>
      </c>
      <c r="Q5541" s="54">
        <v>15750.351908363122</v>
      </c>
      <c r="R5541" s="55">
        <v>0.96500505730761077</v>
      </c>
      <c r="S5541" s="121">
        <v>16683.405292881256</v>
      </c>
      <c r="T5541" s="54">
        <v>15619.886305695361</v>
      </c>
      <c r="U5541" s="55">
        <v>0.95701158724982593</v>
      </c>
    </row>
    <row r="5542" spans="1:21" ht="13" x14ac:dyDescent="0.3">
      <c r="A5542" s="44" t="s">
        <v>1778</v>
      </c>
      <c r="B5542" s="44" t="s">
        <v>8162</v>
      </c>
      <c r="C5542" s="98" t="s">
        <v>985</v>
      </c>
      <c r="D5542" s="98" t="s">
        <v>13125</v>
      </c>
      <c r="E5542" s="98" t="s">
        <v>478</v>
      </c>
      <c r="F5542" s="122">
        <v>1.02105753247963</v>
      </c>
      <c r="G5542" s="122">
        <v>1.0234516398709577</v>
      </c>
      <c r="H5542" s="99">
        <v>14030.166666666666</v>
      </c>
      <c r="I5542" s="53">
        <v>14325.607356944622</v>
      </c>
      <c r="J5542" s="54">
        <v>13538.255921537477</v>
      </c>
      <c r="K5542" s="55">
        <v>0.964939066169621</v>
      </c>
      <c r="L5542" s="121">
        <v>14359.197082662848</v>
      </c>
      <c r="M5542" s="54">
        <v>13443.735235595741</v>
      </c>
      <c r="N5542" s="120">
        <v>0.95820210514931459</v>
      </c>
      <c r="O5542" s="123">
        <v>14152.240561789913</v>
      </c>
      <c r="P5542" s="53">
        <v>14450.251827079343</v>
      </c>
      <c r="Q5542" s="54">
        <v>13656.157190178099</v>
      </c>
      <c r="R5542" s="55">
        <v>0.96494665495220555</v>
      </c>
      <c r="S5542" s="121">
        <v>14484.133810812169</v>
      </c>
      <c r="T5542" s="54">
        <v>13560.812039847771</v>
      </c>
      <c r="U5542" s="55">
        <v>0.95820954856159257</v>
      </c>
    </row>
    <row r="5543" spans="1:21" ht="13" x14ac:dyDescent="0.3">
      <c r="A5543" s="44" t="s">
        <v>1777</v>
      </c>
      <c r="B5543" s="44" t="s">
        <v>8161</v>
      </c>
      <c r="C5543" s="98" t="s">
        <v>985</v>
      </c>
      <c r="D5543" s="98" t="s">
        <v>13125</v>
      </c>
      <c r="E5543" s="98" t="s">
        <v>347</v>
      </c>
      <c r="F5543" s="122">
        <v>1.021119330885371</v>
      </c>
      <c r="G5543" s="122">
        <v>1.0221721123700369</v>
      </c>
      <c r="H5543" s="99">
        <v>8172.9166666666661</v>
      </c>
      <c r="I5543" s="53">
        <v>8345.5231980485623</v>
      </c>
      <c r="J5543" s="54">
        <v>7886.8438900454839</v>
      </c>
      <c r="K5543" s="55">
        <v>0.96499746806572329</v>
      </c>
      <c r="L5543" s="121">
        <v>8354.1274933909463</v>
      </c>
      <c r="M5543" s="54">
        <v>7821.5151932946019</v>
      </c>
      <c r="N5543" s="120">
        <v>0.95700415314336207</v>
      </c>
      <c r="O5543" s="123">
        <v>8246.2863136204032</v>
      </c>
      <c r="P5543" s="53">
        <v>8420.4423628532586</v>
      </c>
      <c r="Q5543" s="54">
        <v>7957.7079966502233</v>
      </c>
      <c r="R5543" s="55">
        <v>0.96500505730761077</v>
      </c>
      <c r="S5543" s="121">
        <v>8429.1239004014915</v>
      </c>
      <c r="T5543" s="54">
        <v>7891.7915539143778</v>
      </c>
      <c r="U5543" s="55">
        <v>0.95701158724982593</v>
      </c>
    </row>
    <row r="5544" spans="1:21" ht="13" x14ac:dyDescent="0.3">
      <c r="A5544" s="44" t="s">
        <v>1776</v>
      </c>
      <c r="B5544" s="44" t="s">
        <v>8160</v>
      </c>
      <c r="C5544" s="98" t="s">
        <v>985</v>
      </c>
      <c r="D5544" s="98" t="s">
        <v>13125</v>
      </c>
      <c r="E5544" s="98" t="s">
        <v>477</v>
      </c>
      <c r="F5544" s="122">
        <v>1.0143141938793192</v>
      </c>
      <c r="G5544" s="122">
        <v>1.0179112145410112</v>
      </c>
      <c r="H5544" s="99">
        <v>9421.3333333333339</v>
      </c>
      <c r="I5544" s="53">
        <v>9556.1921252683605</v>
      </c>
      <c r="J5544" s="54">
        <v>9030.9730961980822</v>
      </c>
      <c r="K5544" s="55">
        <v>0.95856634901621307</v>
      </c>
      <c r="L5544" s="121">
        <v>9590.0808559290472</v>
      </c>
      <c r="M5544" s="54">
        <v>8978.6711034651144</v>
      </c>
      <c r="N5544" s="120">
        <v>0.95301490625514229</v>
      </c>
      <c r="O5544" s="123">
        <v>9504.8032153703389</v>
      </c>
      <c r="P5544" s="53">
        <v>9640.8568113799265</v>
      </c>
      <c r="Q5544" s="54">
        <v>9111.0561697950525</v>
      </c>
      <c r="R5544" s="55">
        <v>0.95857388768043583</v>
      </c>
      <c r="S5544" s="121">
        <v>9675.0457849309296</v>
      </c>
      <c r="T5544" s="54">
        <v>9058.289510445562</v>
      </c>
      <c r="U5544" s="55">
        <v>0.95302230937272703</v>
      </c>
    </row>
    <row r="5545" spans="1:21" ht="13" x14ac:dyDescent="0.3">
      <c r="A5545" s="44" t="s">
        <v>1775</v>
      </c>
      <c r="B5545" s="44" t="s">
        <v>8159</v>
      </c>
      <c r="C5545" s="98" t="s">
        <v>985</v>
      </c>
      <c r="D5545" s="98" t="s">
        <v>13125</v>
      </c>
      <c r="E5545" s="98" t="s">
        <v>340</v>
      </c>
      <c r="F5545" s="122">
        <v>1.019750731826137</v>
      </c>
      <c r="G5545" s="122">
        <v>1.0205614569545278</v>
      </c>
      <c r="H5545" s="99">
        <v>13615.666666666668</v>
      </c>
      <c r="I5545" s="53">
        <v>13884.586047634073</v>
      </c>
      <c r="J5545" s="54">
        <v>13121.473637650341</v>
      </c>
      <c r="K5545" s="55">
        <v>0.96370408874460833</v>
      </c>
      <c r="L5545" s="121">
        <v>13895.624610740533</v>
      </c>
      <c r="M5545" s="54">
        <v>13009.717543718047</v>
      </c>
      <c r="N5545" s="120">
        <v>0.9554961840809395</v>
      </c>
      <c r="O5545" s="123">
        <v>13743.504744922009</v>
      </c>
      <c r="P5545" s="53">
        <v>14014.949021490205</v>
      </c>
      <c r="Q5545" s="54">
        <v>13244.775879347872</v>
      </c>
      <c r="R5545" s="55">
        <v>0.96371166781468831</v>
      </c>
      <c r="S5545" s="121">
        <v>14026.091226139071</v>
      </c>
      <c r="T5545" s="54">
        <v>13131.96834935651</v>
      </c>
      <c r="U5545" s="55">
        <v>0.95550360647334509</v>
      </c>
    </row>
    <row r="5546" spans="1:21" ht="13" x14ac:dyDescent="0.3">
      <c r="A5546" s="44" t="s">
        <v>1774</v>
      </c>
      <c r="B5546" s="44" t="s">
        <v>8158</v>
      </c>
      <c r="C5546" s="98" t="s">
        <v>985</v>
      </c>
      <c r="D5546" s="98" t="s">
        <v>13125</v>
      </c>
      <c r="E5546" s="98" t="s">
        <v>338</v>
      </c>
      <c r="F5546" s="122">
        <v>1.0180864711731208</v>
      </c>
      <c r="G5546" s="122">
        <v>1.0207713116106172</v>
      </c>
      <c r="H5546" s="99">
        <v>13784.083333333332</v>
      </c>
      <c r="I5546" s="53">
        <v>14033.38875918956</v>
      </c>
      <c r="J5546" s="54">
        <v>13262.097985411785</v>
      </c>
      <c r="K5546" s="55">
        <v>0.9621312977222608</v>
      </c>
      <c r="L5546" s="121">
        <v>14070.396823516714</v>
      </c>
      <c r="M5546" s="54">
        <v>13173.347260726323</v>
      </c>
      <c r="N5546" s="120">
        <v>0.95569265958149729</v>
      </c>
      <c r="O5546" s="123">
        <v>13907.286047810139</v>
      </c>
      <c r="P5546" s="53">
        <v>14158.819776010203</v>
      </c>
      <c r="Q5546" s="54">
        <v>13380.74040524719</v>
      </c>
      <c r="R5546" s="55">
        <v>0.96213886442309426</v>
      </c>
      <c r="S5546" s="121">
        <v>14196.158619967193</v>
      </c>
      <c r="T5546" s="54">
        <v>13291.194437152548</v>
      </c>
      <c r="U5546" s="55">
        <v>0.95570008350014468</v>
      </c>
    </row>
    <row r="5547" spans="1:21" ht="13" x14ac:dyDescent="0.3">
      <c r="A5547" s="44" t="s">
        <v>1773</v>
      </c>
      <c r="B5547" s="44" t="s">
        <v>8157</v>
      </c>
      <c r="C5547" s="98" t="s">
        <v>985</v>
      </c>
      <c r="D5547" s="98" t="s">
        <v>13125</v>
      </c>
      <c r="E5547" s="98" t="s">
        <v>478</v>
      </c>
      <c r="F5547" s="122">
        <v>1.02105753247963</v>
      </c>
      <c r="G5547" s="122">
        <v>1.0234516398709577</v>
      </c>
      <c r="H5547" s="99">
        <v>9983.6666666666679</v>
      </c>
      <c r="I5547" s="53">
        <v>10193.898051765802</v>
      </c>
      <c r="J5547" s="54">
        <v>9633.6299902821083</v>
      </c>
      <c r="K5547" s="55">
        <v>0.96493906616962111</v>
      </c>
      <c r="L5547" s="121">
        <v>10217.800021925019</v>
      </c>
      <c r="M5547" s="54">
        <v>9566.3704171090412</v>
      </c>
      <c r="N5547" s="120">
        <v>0.95820210514931459</v>
      </c>
      <c r="O5547" s="123">
        <v>10067.433196349153</v>
      </c>
      <c r="P5547" s="53">
        <v>10279.428497867781</v>
      </c>
      <c r="Q5547" s="54">
        <v>9714.5359867719053</v>
      </c>
      <c r="R5547" s="55">
        <v>0.96494665495220544</v>
      </c>
      <c r="S5547" s="121">
        <v>10303.531014094857</v>
      </c>
      <c r="T5547" s="54">
        <v>9646.7106182477128</v>
      </c>
      <c r="U5547" s="55">
        <v>0.95820954856159257</v>
      </c>
    </row>
    <row r="5548" spans="1:21" ht="13" x14ac:dyDescent="0.3">
      <c r="A5548" s="44" t="s">
        <v>1772</v>
      </c>
      <c r="B5548" s="44" t="s">
        <v>8156</v>
      </c>
      <c r="C5548" s="98" t="s">
        <v>985</v>
      </c>
      <c r="D5548" s="98" t="s">
        <v>13125</v>
      </c>
      <c r="E5548" s="98" t="s">
        <v>336</v>
      </c>
      <c r="F5548" s="122">
        <v>1.0154315634986952</v>
      </c>
      <c r="G5548" s="122">
        <v>1.0183850896311992</v>
      </c>
      <c r="H5548" s="99">
        <v>7846.1666666666661</v>
      </c>
      <c r="I5548" s="53">
        <v>7967.245285804679</v>
      </c>
      <c r="J5548" s="54">
        <v>7529.3565558041209</v>
      </c>
      <c r="K5548" s="55">
        <v>0.9596223067490437</v>
      </c>
      <c r="L5548" s="121">
        <v>7990.4191440946606</v>
      </c>
      <c r="M5548" s="54">
        <v>7480.9948478486513</v>
      </c>
      <c r="N5548" s="120">
        <v>0.95345856972814558</v>
      </c>
      <c r="O5548" s="123">
        <v>7921.6668786458304</v>
      </c>
      <c r="P5548" s="53">
        <v>8043.9105840991642</v>
      </c>
      <c r="Q5548" s="54">
        <v>7601.8680279565733</v>
      </c>
      <c r="R5548" s="55">
        <v>0.95962985371786735</v>
      </c>
      <c r="S5548" s="121">
        <v>8067.3074342382361</v>
      </c>
      <c r="T5548" s="54">
        <v>7553.0398443092645</v>
      </c>
      <c r="U5548" s="55">
        <v>0.95346597629215368</v>
      </c>
    </row>
    <row r="5549" spans="1:21" ht="13" x14ac:dyDescent="0.3">
      <c r="A5549" s="44" t="s">
        <v>1771</v>
      </c>
      <c r="B5549" s="44" t="s">
        <v>8155</v>
      </c>
      <c r="C5549" s="98" t="s">
        <v>985</v>
      </c>
      <c r="D5549" s="98" t="s">
        <v>13125</v>
      </c>
      <c r="E5549" s="98" t="s">
        <v>478</v>
      </c>
      <c r="F5549" s="122">
        <v>1.02105753247963</v>
      </c>
      <c r="G5549" s="122">
        <v>1.0234516398709577</v>
      </c>
      <c r="H5549" s="99">
        <v>4531.8333333333339</v>
      </c>
      <c r="I5549" s="53">
        <v>4627.2625609422703</v>
      </c>
      <c r="J5549" s="54">
        <v>4372.9430247030277</v>
      </c>
      <c r="K5549" s="55">
        <v>0.96493906616962088</v>
      </c>
      <c r="L5549" s="121">
        <v>4638.1122566218692</v>
      </c>
      <c r="M5549" s="54">
        <v>4342.4122401858358</v>
      </c>
      <c r="N5549" s="120">
        <v>0.95820210514931448</v>
      </c>
      <c r="O5549" s="123">
        <v>4572.7550037798537</v>
      </c>
      <c r="P5549" s="53">
        <v>4669.0459407933386</v>
      </c>
      <c r="Q5549" s="54">
        <v>4412.4646448133299</v>
      </c>
      <c r="R5549" s="55">
        <v>0.96494665495220555</v>
      </c>
      <c r="S5549" s="121">
        <v>4679.9936073466188</v>
      </c>
      <c r="T5549" s="54">
        <v>4381.6575078546575</v>
      </c>
      <c r="U5549" s="55">
        <v>0.95820954856159268</v>
      </c>
    </row>
    <row r="5550" spans="1:21" ht="13" x14ac:dyDescent="0.3">
      <c r="A5550" s="44" t="s">
        <v>1770</v>
      </c>
      <c r="B5550" s="44" t="s">
        <v>8154</v>
      </c>
      <c r="C5550" s="98" t="s">
        <v>985</v>
      </c>
      <c r="D5550" s="98" t="s">
        <v>13125</v>
      </c>
      <c r="E5550" s="98" t="s">
        <v>346</v>
      </c>
      <c r="F5550" s="122">
        <v>1.0186671034538666</v>
      </c>
      <c r="G5550" s="122">
        <v>1.02025540994764</v>
      </c>
      <c r="H5550" s="99">
        <v>7643</v>
      </c>
      <c r="I5550" s="53">
        <v>7785.6726716979019</v>
      </c>
      <c r="J5550" s="54">
        <v>7357.7633760616609</v>
      </c>
      <c r="K5550" s="55">
        <v>0.96268001780212753</v>
      </c>
      <c r="L5550" s="121">
        <v>7797.8120982298124</v>
      </c>
      <c r="M5550" s="54">
        <v>7300.6673466512739</v>
      </c>
      <c r="N5550" s="120">
        <v>0.95520964891420568</v>
      </c>
      <c r="O5550" s="123">
        <v>7711.6502036449729</v>
      </c>
      <c r="P5550" s="53">
        <v>7855.6043757964444</v>
      </c>
      <c r="Q5550" s="54">
        <v>7423.9099403577557</v>
      </c>
      <c r="R5550" s="55">
        <v>0.96268758881838101</v>
      </c>
      <c r="S5550" s="121">
        <v>7867.8528398926028</v>
      </c>
      <c r="T5550" s="54">
        <v>7366.2999053019248</v>
      </c>
      <c r="U5550" s="55">
        <v>0.95521706908077653</v>
      </c>
    </row>
    <row r="5551" spans="1:21" ht="13" x14ac:dyDescent="0.3">
      <c r="A5551" s="44" t="s">
        <v>1769</v>
      </c>
      <c r="B5551" s="44" t="s">
        <v>8153</v>
      </c>
      <c r="C5551" s="98" t="s">
        <v>985</v>
      </c>
      <c r="D5551" s="98" t="s">
        <v>13125</v>
      </c>
      <c r="E5551" s="98" t="s">
        <v>477</v>
      </c>
      <c r="F5551" s="122">
        <v>1.0143141938793192</v>
      </c>
      <c r="G5551" s="122">
        <v>1.0179112145410112</v>
      </c>
      <c r="H5551" s="99">
        <v>11610.666666666666</v>
      </c>
      <c r="I5551" s="53">
        <v>11776.864000401481</v>
      </c>
      <c r="J5551" s="54">
        <v>11129.594356310909</v>
      </c>
      <c r="K5551" s="55">
        <v>0.95856634901621285</v>
      </c>
      <c r="L5551" s="121">
        <v>11818.6278082975</v>
      </c>
      <c r="M5551" s="54">
        <v>11065.138404893039</v>
      </c>
      <c r="N5551" s="120">
        <v>0.9530149062551424</v>
      </c>
      <c r="O5551" s="123">
        <v>11716.314479565732</v>
      </c>
      <c r="P5551" s="53">
        <v>11884.024076577311</v>
      </c>
      <c r="Q5551" s="54">
        <v>11230.953119963906</v>
      </c>
      <c r="R5551" s="55">
        <v>0.95857388768043583</v>
      </c>
      <c r="S5551" s="121">
        <v>11926.16790183919</v>
      </c>
      <c r="T5551" s="54">
        <v>11165.909082652855</v>
      </c>
      <c r="U5551" s="55">
        <v>0.95302230937272714</v>
      </c>
    </row>
    <row r="5552" spans="1:21" ht="13" x14ac:dyDescent="0.3">
      <c r="A5552" s="44" t="s">
        <v>1768</v>
      </c>
      <c r="B5552" s="44" t="s">
        <v>8152</v>
      </c>
      <c r="C5552" s="98" t="s">
        <v>985</v>
      </c>
      <c r="D5552" s="98" t="s">
        <v>13125</v>
      </c>
      <c r="E5552" s="98" t="s">
        <v>342</v>
      </c>
      <c r="F5552" s="122">
        <v>1.0189142300888223</v>
      </c>
      <c r="G5552" s="122">
        <v>1.0234532959954559</v>
      </c>
      <c r="H5552" s="99">
        <v>15055.5</v>
      </c>
      <c r="I5552" s="53">
        <v>15340.263191102264</v>
      </c>
      <c r="J5552" s="54">
        <v>14497.14513389943</v>
      </c>
      <c r="K5552" s="55">
        <v>0.96291356208026502</v>
      </c>
      <c r="L5552" s="121">
        <v>15408.601097859586</v>
      </c>
      <c r="M5552" s="54">
        <v>14426.235138219807</v>
      </c>
      <c r="N5552" s="120">
        <v>0.95820365568860588</v>
      </c>
      <c r="O5552" s="123">
        <v>15191.468242657305</v>
      </c>
      <c r="P5552" s="53">
        <v>15478.803168385963</v>
      </c>
      <c r="Q5552" s="54">
        <v>14628.185841521727</v>
      </c>
      <c r="R5552" s="55">
        <v>0.96292113493323217</v>
      </c>
      <c r="S5552" s="121">
        <v>15547.758243957915</v>
      </c>
      <c r="T5552" s="54">
        <v>14556.633481935809</v>
      </c>
      <c r="U5552" s="55">
        <v>0.95821109911292879</v>
      </c>
    </row>
    <row r="5553" spans="1:21" ht="13" x14ac:dyDescent="0.3">
      <c r="A5553" s="44" t="s">
        <v>1767</v>
      </c>
      <c r="B5553" s="44" t="s">
        <v>8151</v>
      </c>
      <c r="C5553" s="98" t="s">
        <v>985</v>
      </c>
      <c r="D5553" s="98" t="s">
        <v>13125</v>
      </c>
      <c r="E5553" s="98" t="s">
        <v>477</v>
      </c>
      <c r="F5553" s="122">
        <v>1.0143141938793192</v>
      </c>
      <c r="G5553" s="122">
        <v>1.0179112145410112</v>
      </c>
      <c r="H5553" s="99">
        <v>8160.75</v>
      </c>
      <c r="I5553" s="53">
        <v>8277.5645577006544</v>
      </c>
      <c r="J5553" s="54">
        <v>7822.620332734059</v>
      </c>
      <c r="K5553" s="55">
        <v>0.95856634901621285</v>
      </c>
      <c r="L5553" s="121">
        <v>8306.9189440655573</v>
      </c>
      <c r="M5553" s="54">
        <v>7777.3163962216531</v>
      </c>
      <c r="N5553" s="120">
        <v>0.9530149062551424</v>
      </c>
      <c r="O5553" s="123">
        <v>8228.2873913650456</v>
      </c>
      <c r="P5553" s="53">
        <v>8346.0686923798021</v>
      </c>
      <c r="Q5553" s="54">
        <v>7887.4214336927034</v>
      </c>
      <c r="R5553" s="55">
        <v>0.95857388768043583</v>
      </c>
      <c r="S5553" s="121">
        <v>8375.6660121368823</v>
      </c>
      <c r="T5553" s="54">
        <v>7841.7414519012082</v>
      </c>
      <c r="U5553" s="55">
        <v>0.95302230937272714</v>
      </c>
    </row>
    <row r="5554" spans="1:21" ht="13" x14ac:dyDescent="0.3">
      <c r="A5554" s="44" t="s">
        <v>1766</v>
      </c>
      <c r="B5554" s="44" t="s">
        <v>8150</v>
      </c>
      <c r="C5554" s="98" t="s">
        <v>985</v>
      </c>
      <c r="D5554" s="98" t="s">
        <v>13125</v>
      </c>
      <c r="E5554" s="98" t="s">
        <v>341</v>
      </c>
      <c r="F5554" s="122">
        <v>1.0178499747493295</v>
      </c>
      <c r="G5554" s="122">
        <v>1.0197412307265046</v>
      </c>
      <c r="H5554" s="99">
        <v>12881.833333333332</v>
      </c>
      <c r="I5554" s="53">
        <v>13111.773733058402</v>
      </c>
      <c r="J5554" s="54">
        <v>12391.135953994</v>
      </c>
      <c r="K5554" s="55">
        <v>0.96190779940696858</v>
      </c>
      <c r="L5554" s="121">
        <v>13136.136577347042</v>
      </c>
      <c r="M5554" s="54">
        <v>12298.650206403396</v>
      </c>
      <c r="N5554" s="120">
        <v>0.95472825087552726</v>
      </c>
      <c r="O5554" s="123">
        <v>13000.818623870462</v>
      </c>
      <c r="P5554" s="53">
        <v>13232.882908027163</v>
      </c>
      <c r="Q5554" s="54">
        <v>12505.687183429856</v>
      </c>
      <c r="R5554" s="55">
        <v>0.96191536435009506</v>
      </c>
      <c r="S5554" s="121">
        <v>13257.470783957726</v>
      </c>
      <c r="T5554" s="54">
        <v>12412.345244340371</v>
      </c>
      <c r="U5554" s="55">
        <v>0.95473566730254888</v>
      </c>
    </row>
    <row r="5555" spans="1:21" ht="13" x14ac:dyDescent="0.3">
      <c r="A5555" s="44" t="s">
        <v>1765</v>
      </c>
      <c r="B5555" s="44" t="s">
        <v>8149</v>
      </c>
      <c r="C5555" s="98" t="s">
        <v>985</v>
      </c>
      <c r="D5555" s="98" t="s">
        <v>13125</v>
      </c>
      <c r="E5555" s="98" t="s">
        <v>340</v>
      </c>
      <c r="F5555" s="122">
        <v>1.019750731826137</v>
      </c>
      <c r="G5555" s="122">
        <v>1.0205614569545278</v>
      </c>
      <c r="H5555" s="99">
        <v>11735.166666666664</v>
      </c>
      <c r="I5555" s="53">
        <v>11966.944796435018</v>
      </c>
      <c r="J5555" s="54">
        <v>11309.2280987661</v>
      </c>
      <c r="K5555" s="55">
        <v>0.96370408874460822</v>
      </c>
      <c r="L5555" s="121">
        <v>11976.45879093754</v>
      </c>
      <c r="M5555" s="54">
        <v>11212.906969553836</v>
      </c>
      <c r="N5555" s="120">
        <v>0.9554961840809395</v>
      </c>
      <c r="O5555" s="123">
        <v>11847.176454003134</v>
      </c>
      <c r="P5555" s="53">
        <v>12081.166859043075</v>
      </c>
      <c r="Q5555" s="54">
        <v>11417.262179382264</v>
      </c>
      <c r="R5555" s="55">
        <v>0.96371166781468809</v>
      </c>
      <c r="S5555" s="121">
        <v>12090.771662694815</v>
      </c>
      <c r="T5555" s="54">
        <v>11320.019828326091</v>
      </c>
      <c r="U5555" s="55">
        <v>0.95550360647334509</v>
      </c>
    </row>
    <row r="5556" spans="1:21" ht="13" x14ac:dyDescent="0.3">
      <c r="A5556" s="44" t="s">
        <v>1764</v>
      </c>
      <c r="B5556" s="44" t="s">
        <v>8148</v>
      </c>
      <c r="C5556" s="98" t="s">
        <v>985</v>
      </c>
      <c r="D5556" s="98" t="s">
        <v>13125</v>
      </c>
      <c r="E5556" s="98" t="s">
        <v>342</v>
      </c>
      <c r="F5556" s="122">
        <v>1.0189142300888223</v>
      </c>
      <c r="G5556" s="122">
        <v>1.0234532959954559</v>
      </c>
      <c r="H5556" s="99">
        <v>8090</v>
      </c>
      <c r="I5556" s="53">
        <v>8243.0161214185719</v>
      </c>
      <c r="J5556" s="54">
        <v>7789.9707172293438</v>
      </c>
      <c r="K5556" s="55">
        <v>0.96291356208026502</v>
      </c>
      <c r="L5556" s="121">
        <v>8279.7371646032389</v>
      </c>
      <c r="M5556" s="54">
        <v>7751.8675745208229</v>
      </c>
      <c r="N5556" s="120">
        <v>0.95820365568860599</v>
      </c>
      <c r="O5556" s="123">
        <v>8165.9708041229032</v>
      </c>
      <c r="P5556" s="53">
        <v>8320.4238548106896</v>
      </c>
      <c r="Q5556" s="54">
        <v>7863.1858745376649</v>
      </c>
      <c r="R5556" s="55">
        <v>0.96292113493323217</v>
      </c>
      <c r="S5556" s="121">
        <v>8357.4897344822493</v>
      </c>
      <c r="T5556" s="54">
        <v>7824.7238595426952</v>
      </c>
      <c r="U5556" s="55">
        <v>0.9582110991129289</v>
      </c>
    </row>
    <row r="5557" spans="1:21" ht="13" x14ac:dyDescent="0.3">
      <c r="A5557" s="44" t="s">
        <v>1763</v>
      </c>
      <c r="B5557" s="44" t="s">
        <v>8147</v>
      </c>
      <c r="C5557" s="98" t="s">
        <v>985</v>
      </c>
      <c r="D5557" s="98" t="s">
        <v>13125</v>
      </c>
      <c r="E5557" s="98" t="s">
        <v>341</v>
      </c>
      <c r="F5557" s="122">
        <v>1.0178499747493295</v>
      </c>
      <c r="G5557" s="122">
        <v>1.0197412307265046</v>
      </c>
      <c r="H5557" s="99">
        <v>7160.8333333333339</v>
      </c>
      <c r="I5557" s="53">
        <v>7288.6540275174912</v>
      </c>
      <c r="J5557" s="54">
        <v>6888.0614335867349</v>
      </c>
      <c r="K5557" s="55">
        <v>0.96190779940696858</v>
      </c>
      <c r="L5557" s="121">
        <v>7302.1969963607125</v>
      </c>
      <c r="M5557" s="54">
        <v>6836.649883144506</v>
      </c>
      <c r="N5557" s="120">
        <v>0.95472825087552737</v>
      </c>
      <c r="O5557" s="123">
        <v>7219.6652040489134</v>
      </c>
      <c r="P5557" s="53">
        <v>7348.5360456397993</v>
      </c>
      <c r="Q5557" s="54">
        <v>6944.7068852384136</v>
      </c>
      <c r="R5557" s="55">
        <v>0.96191536435009506</v>
      </c>
      <c r="S5557" s="121">
        <v>7362.1902806101598</v>
      </c>
      <c r="T5557" s="54">
        <v>6892.8718762886319</v>
      </c>
      <c r="U5557" s="55">
        <v>0.95473566730254888</v>
      </c>
    </row>
    <row r="5558" spans="1:21" ht="13" x14ac:dyDescent="0.3">
      <c r="A5558" s="44" t="s">
        <v>1762</v>
      </c>
      <c r="B5558" s="44" t="s">
        <v>8146</v>
      </c>
      <c r="C5558" s="98" t="s">
        <v>985</v>
      </c>
      <c r="D5558" s="98" t="s">
        <v>13125</v>
      </c>
      <c r="E5558" s="98" t="s">
        <v>477</v>
      </c>
      <c r="F5558" s="122">
        <v>1.0143141938793192</v>
      </c>
      <c r="G5558" s="122">
        <v>1.0179112145410112</v>
      </c>
      <c r="H5558" s="99">
        <v>14301.333333333332</v>
      </c>
      <c r="I5558" s="53">
        <v>14506.045391399435</v>
      </c>
      <c r="J5558" s="54">
        <v>13708.776879397197</v>
      </c>
      <c r="K5558" s="55">
        <v>0.95856634901621285</v>
      </c>
      <c r="L5558" s="121">
        <v>14557.48758288918</v>
      </c>
      <c r="M5558" s="54">
        <v>13629.383845990207</v>
      </c>
      <c r="N5558" s="120">
        <v>0.95301490625514229</v>
      </c>
      <c r="O5558" s="123">
        <v>14436.32081276294</v>
      </c>
      <c r="P5558" s="53">
        <v>14642.965107780879</v>
      </c>
      <c r="Q5558" s="54">
        <v>13838.280165292161</v>
      </c>
      <c r="R5558" s="55">
        <v>0.95857388768043583</v>
      </c>
      <c r="S5558" s="121">
        <v>14694.892852023202</v>
      </c>
      <c r="T5558" s="54">
        <v>13758.135799824902</v>
      </c>
      <c r="U5558" s="55">
        <v>0.95302230937272714</v>
      </c>
    </row>
    <row r="5559" spans="1:21" ht="13" x14ac:dyDescent="0.3">
      <c r="A5559" s="44" t="s">
        <v>1761</v>
      </c>
      <c r="B5559" s="44" t="s">
        <v>8145</v>
      </c>
      <c r="C5559" s="98" t="s">
        <v>985</v>
      </c>
      <c r="D5559" s="98" t="s">
        <v>13125</v>
      </c>
      <c r="E5559" s="98" t="s">
        <v>477</v>
      </c>
      <c r="F5559" s="122">
        <v>1.0143141938793192</v>
      </c>
      <c r="G5559" s="122">
        <v>1.0179112145410112</v>
      </c>
      <c r="H5559" s="99">
        <v>13112.916666666668</v>
      </c>
      <c r="I5559" s="53">
        <v>13300.617498156691</v>
      </c>
      <c r="J5559" s="54">
        <v>12569.600654120517</v>
      </c>
      <c r="K5559" s="55">
        <v>0.95856634901621296</v>
      </c>
      <c r="L5559" s="121">
        <v>13347.784930341735</v>
      </c>
      <c r="M5559" s="54">
        <v>12496.805047814827</v>
      </c>
      <c r="N5559" s="120">
        <v>0.95301490625514229</v>
      </c>
      <c r="O5559" s="123">
        <v>13245.747549510965</v>
      </c>
      <c r="P5559" s="53">
        <v>13435.349748011182</v>
      </c>
      <c r="Q5559" s="54">
        <v>12697.027723768333</v>
      </c>
      <c r="R5559" s="55">
        <v>0.95857388768043594</v>
      </c>
      <c r="S5559" s="121">
        <v>13482.994975626329</v>
      </c>
      <c r="T5559" s="54">
        <v>12623.49291900308</v>
      </c>
      <c r="U5559" s="55">
        <v>0.95302230937272703</v>
      </c>
    </row>
    <row r="5560" spans="1:21" ht="13" x14ac:dyDescent="0.3">
      <c r="A5560" s="44" t="s">
        <v>1760</v>
      </c>
      <c r="B5560" s="44" t="s">
        <v>8144</v>
      </c>
      <c r="C5560" s="98" t="s">
        <v>985</v>
      </c>
      <c r="D5560" s="98" t="s">
        <v>13125</v>
      </c>
      <c r="E5560" s="98" t="s">
        <v>477</v>
      </c>
      <c r="F5560" s="122">
        <v>1.0143141938793192</v>
      </c>
      <c r="G5560" s="122">
        <v>1.0179112145410112</v>
      </c>
      <c r="H5560" s="99">
        <v>13628.5</v>
      </c>
      <c r="I5560" s="53">
        <v>13823.580991284301</v>
      </c>
      <c r="J5560" s="54">
        <v>13063.821487567457</v>
      </c>
      <c r="K5560" s="55">
        <v>0.95856634901621285</v>
      </c>
      <c r="L5560" s="121">
        <v>13872.602987372171</v>
      </c>
      <c r="M5560" s="54">
        <v>12988.163649898208</v>
      </c>
      <c r="N5560" s="120">
        <v>0.9530149062551424</v>
      </c>
      <c r="O5560" s="123">
        <v>13758.660525895839</v>
      </c>
      <c r="P5560" s="53">
        <v>13955.604660183248</v>
      </c>
      <c r="Q5560" s="54">
        <v>13188.692709583325</v>
      </c>
      <c r="R5560" s="55">
        <v>0.95857388768043594</v>
      </c>
      <c r="S5560" s="121">
        <v>14005.094846372102</v>
      </c>
      <c r="T5560" s="54">
        <v>13112.310428264633</v>
      </c>
      <c r="U5560" s="55">
        <v>0.95302230937272714</v>
      </c>
    </row>
    <row r="5561" spans="1:21" ht="13" x14ac:dyDescent="0.3">
      <c r="A5561" s="44" t="s">
        <v>1759</v>
      </c>
      <c r="B5561" s="44" t="s">
        <v>7592</v>
      </c>
      <c r="C5561" s="98" t="s">
        <v>985</v>
      </c>
      <c r="D5561" s="98" t="s">
        <v>13125</v>
      </c>
      <c r="E5561" s="98" t="s">
        <v>338</v>
      </c>
      <c r="F5561" s="122">
        <v>1.0180864711731208</v>
      </c>
      <c r="G5561" s="122">
        <v>1.0207713116106172</v>
      </c>
      <c r="H5561" s="99">
        <v>10885.75</v>
      </c>
      <c r="I5561" s="53">
        <v>11082.634803572799</v>
      </c>
      <c r="J5561" s="54">
        <v>10473.5207741801</v>
      </c>
      <c r="K5561" s="55">
        <v>0.9621312977222608</v>
      </c>
      <c r="L5561" s="121">
        <v>11111.861305365275</v>
      </c>
      <c r="M5561" s="54">
        <v>10403.431369039283</v>
      </c>
      <c r="N5561" s="120">
        <v>0.95569265958149718</v>
      </c>
      <c r="O5561" s="123">
        <v>10988.861457871884</v>
      </c>
      <c r="P5561" s="53">
        <v>11187.611183855102</v>
      </c>
      <c r="Q5561" s="54">
        <v>10572.810684379563</v>
      </c>
      <c r="R5561" s="55">
        <v>0.96213886442309426</v>
      </c>
      <c r="S5561" s="121">
        <v>11217.114523459242</v>
      </c>
      <c r="T5561" s="54">
        <v>10502.05581285968</v>
      </c>
      <c r="U5561" s="55">
        <v>0.95570008350014457</v>
      </c>
    </row>
    <row r="5562" spans="1:21" ht="13" x14ac:dyDescent="0.3">
      <c r="A5562" s="44" t="s">
        <v>1758</v>
      </c>
      <c r="B5562" s="44" t="s">
        <v>8143</v>
      </c>
      <c r="C5562" s="98" t="s">
        <v>985</v>
      </c>
      <c r="D5562" s="98" t="s">
        <v>13125</v>
      </c>
      <c r="E5562" s="98" t="s">
        <v>345</v>
      </c>
      <c r="F5562" s="122">
        <v>1.0147216288598566</v>
      </c>
      <c r="G5562" s="122">
        <v>1.0174446507495167</v>
      </c>
      <c r="H5562" s="99">
        <v>11103.75</v>
      </c>
      <c r="I5562" s="53">
        <v>11267.215286452632</v>
      </c>
      <c r="J5562" s="54">
        <v>10647.956506856855</v>
      </c>
      <c r="K5562" s="55">
        <v>0.95895139091359727</v>
      </c>
      <c r="L5562" s="121">
        <v>11297.451040759946</v>
      </c>
      <c r="M5562" s="54">
        <v>10577.188944113079</v>
      </c>
      <c r="N5562" s="120">
        <v>0.95257808795344623</v>
      </c>
      <c r="O5562" s="123">
        <v>11227.527647890922</v>
      </c>
      <c r="P5562" s="53">
        <v>11392.81514293695</v>
      </c>
      <c r="Q5562" s="54">
        <v>10766.737929025719</v>
      </c>
      <c r="R5562" s="55">
        <v>0.95895893260598997</v>
      </c>
      <c r="S5562" s="121">
        <v>11423.387946488921</v>
      </c>
      <c r="T5562" s="54">
        <v>10695.17989988195</v>
      </c>
      <c r="U5562" s="55">
        <v>0.95258548767778162</v>
      </c>
    </row>
    <row r="5563" spans="1:21" ht="13" x14ac:dyDescent="0.3">
      <c r="A5563" s="44" t="s">
        <v>1757</v>
      </c>
      <c r="B5563" s="44" t="s">
        <v>8142</v>
      </c>
      <c r="C5563" s="98" t="s">
        <v>985</v>
      </c>
      <c r="D5563" s="98" t="s">
        <v>13125</v>
      </c>
      <c r="E5563" s="98" t="s">
        <v>342</v>
      </c>
      <c r="F5563" s="122">
        <v>1.0189142300888223</v>
      </c>
      <c r="G5563" s="122">
        <v>1.0234532959954559</v>
      </c>
      <c r="H5563" s="99">
        <v>11928.833333333332</v>
      </c>
      <c r="I5563" s="53">
        <v>12154.458031691212</v>
      </c>
      <c r="J5563" s="54">
        <v>11486.435396461802</v>
      </c>
      <c r="K5563" s="55">
        <v>0.96291356208026513</v>
      </c>
      <c r="L5563" s="121">
        <v>12208.60379238046</v>
      </c>
      <c r="M5563" s="54">
        <v>11430.251708100099</v>
      </c>
      <c r="N5563" s="120">
        <v>0.95820365568860599</v>
      </c>
      <c r="O5563" s="123">
        <v>12036.122998219396</v>
      </c>
      <c r="P5563" s="53">
        <v>12263.776997985084</v>
      </c>
      <c r="Q5563" s="54">
        <v>11589.837217641398</v>
      </c>
      <c r="R5563" s="55">
        <v>0.96292113493323217</v>
      </c>
      <c r="S5563" s="121">
        <v>12318.40975353435</v>
      </c>
      <c r="T5563" s="54">
        <v>11533.146647182208</v>
      </c>
      <c r="U5563" s="55">
        <v>0.95821109911292879</v>
      </c>
    </row>
    <row r="5564" spans="1:21" ht="13" x14ac:dyDescent="0.3">
      <c r="A5564" s="44" t="s">
        <v>1756</v>
      </c>
      <c r="B5564" s="44" t="s">
        <v>8141</v>
      </c>
      <c r="C5564" s="98" t="s">
        <v>985</v>
      </c>
      <c r="D5564" s="98" t="s">
        <v>13125</v>
      </c>
      <c r="E5564" s="98" t="s">
        <v>336</v>
      </c>
      <c r="F5564" s="122">
        <v>1.0154315634986952</v>
      </c>
      <c r="G5564" s="122">
        <v>1.0183850896311992</v>
      </c>
      <c r="H5564" s="99">
        <v>12979.416666666666</v>
      </c>
      <c r="I5564" s="53">
        <v>13179.709359134356</v>
      </c>
      <c r="J5564" s="54">
        <v>12455.337761923649</v>
      </c>
      <c r="K5564" s="55">
        <v>0.9596223067490437</v>
      </c>
      <c r="L5564" s="121">
        <v>13218.044405444014</v>
      </c>
      <c r="M5564" s="54">
        <v>12375.336050905655</v>
      </c>
      <c r="N5564" s="120">
        <v>0.95345856972814558</v>
      </c>
      <c r="O5564" s="123">
        <v>13105.937064261958</v>
      </c>
      <c r="P5564" s="53">
        <v>13308.18216427902</v>
      </c>
      <c r="Q5564" s="54">
        <v>12576.848467813279</v>
      </c>
      <c r="R5564" s="55">
        <v>0.95962985371786735</v>
      </c>
      <c r="S5564" s="121">
        <v>13346.89089188927</v>
      </c>
      <c r="T5564" s="54">
        <v>12496.06507820005</v>
      </c>
      <c r="U5564" s="55">
        <v>0.95346597629215368</v>
      </c>
    </row>
    <row r="5565" spans="1:21" ht="13" x14ac:dyDescent="0.3">
      <c r="A5565" s="44" t="s">
        <v>1755</v>
      </c>
      <c r="B5565" s="44" t="s">
        <v>8140</v>
      </c>
      <c r="C5565" s="98" t="s">
        <v>985</v>
      </c>
      <c r="D5565" s="98" t="s">
        <v>13125</v>
      </c>
      <c r="E5565" s="98" t="s">
        <v>477</v>
      </c>
      <c r="F5565" s="122">
        <v>1.0143141938793192</v>
      </c>
      <c r="G5565" s="122">
        <v>1.0179112145410112</v>
      </c>
      <c r="H5565" s="99">
        <v>5848.5833333333339</v>
      </c>
      <c r="I5565" s="53">
        <v>5932.3010890860223</v>
      </c>
      <c r="J5565" s="54">
        <v>5606.255172750406</v>
      </c>
      <c r="K5565" s="55">
        <v>0.95856634901621285</v>
      </c>
      <c r="L5565" s="121">
        <v>5953.3385641776495</v>
      </c>
      <c r="M5565" s="54">
        <v>5573.7870971420552</v>
      </c>
      <c r="N5565" s="120">
        <v>0.9530149062551424</v>
      </c>
      <c r="O5565" s="123">
        <v>5901.2434754009964</v>
      </c>
      <c r="P5565" s="53">
        <v>5985.7150186369536</v>
      </c>
      <c r="Q5565" s="54">
        <v>5656.7779003639398</v>
      </c>
      <c r="R5565" s="55">
        <v>0.95857388768043583</v>
      </c>
      <c r="S5565" s="121">
        <v>6006.9419133476458</v>
      </c>
      <c r="T5565" s="54">
        <v>5624.0166850973956</v>
      </c>
      <c r="U5565" s="55">
        <v>0.95302230937272703</v>
      </c>
    </row>
    <row r="5566" spans="1:21" ht="13" x14ac:dyDescent="0.3">
      <c r="A5566" s="44" t="s">
        <v>1754</v>
      </c>
      <c r="B5566" s="44" t="s">
        <v>8139</v>
      </c>
      <c r="C5566" s="98" t="s">
        <v>985</v>
      </c>
      <c r="D5566" s="98" t="s">
        <v>13125</v>
      </c>
      <c r="E5566" s="98" t="s">
        <v>338</v>
      </c>
      <c r="F5566" s="122">
        <v>1.0180864711731208</v>
      </c>
      <c r="G5566" s="122">
        <v>1.0207713116106172</v>
      </c>
      <c r="H5566" s="99">
        <v>10361.75</v>
      </c>
      <c r="I5566" s="53">
        <v>10549.157492678085</v>
      </c>
      <c r="J5566" s="54">
        <v>9969.363974173637</v>
      </c>
      <c r="K5566" s="55">
        <v>0.96213129772226091</v>
      </c>
      <c r="L5566" s="121">
        <v>10576.977138081313</v>
      </c>
      <c r="M5566" s="54">
        <v>9902.64841541858</v>
      </c>
      <c r="N5566" s="120">
        <v>0.95569265958149729</v>
      </c>
      <c r="O5566" s="123">
        <v>10458.12420998601</v>
      </c>
      <c r="P5566" s="53">
        <v>10647.274772034838</v>
      </c>
      <c r="Q5566" s="54">
        <v>10062.167751391609</v>
      </c>
      <c r="R5566" s="55">
        <v>0.96213886442309426</v>
      </c>
      <c r="S5566" s="121">
        <v>10675.35316681417</v>
      </c>
      <c r="T5566" s="54">
        <v>9994.8301807385142</v>
      </c>
      <c r="U5566" s="55">
        <v>0.95570008350014468</v>
      </c>
    </row>
    <row r="5567" spans="1:21" ht="13" x14ac:dyDescent="0.3">
      <c r="A5567" s="44" t="s">
        <v>1753</v>
      </c>
      <c r="B5567" s="44" t="s">
        <v>8138</v>
      </c>
      <c r="C5567" s="98" t="s">
        <v>985</v>
      </c>
      <c r="D5567" s="98" t="s">
        <v>13125</v>
      </c>
      <c r="E5567" s="98" t="s">
        <v>338</v>
      </c>
      <c r="F5567" s="122">
        <v>1.0180864711731208</v>
      </c>
      <c r="G5567" s="122">
        <v>1.0207713116106172</v>
      </c>
      <c r="H5567" s="99">
        <v>8604.3333333333321</v>
      </c>
      <c r="I5567" s="53">
        <v>8759.955360130587</v>
      </c>
      <c r="J5567" s="54">
        <v>8278.4983960349036</v>
      </c>
      <c r="K5567" s="55">
        <v>0.96213129772226069</v>
      </c>
      <c r="L5567" s="121">
        <v>8783.0566222016187</v>
      </c>
      <c r="M5567" s="54">
        <v>8223.0982072590614</v>
      </c>
      <c r="N5567" s="120">
        <v>0.95569265958149718</v>
      </c>
      <c r="O5567" s="123">
        <v>8683.1564595239179</v>
      </c>
      <c r="P5567" s="53">
        <v>8840.2041185207945</v>
      </c>
      <c r="Q5567" s="54">
        <v>8354.4022955743967</v>
      </c>
      <c r="R5567" s="55">
        <v>0.96213886442309415</v>
      </c>
      <c r="S5567" s="121">
        <v>8863.5170081084325</v>
      </c>
      <c r="T5567" s="54">
        <v>8298.4933534118281</v>
      </c>
      <c r="U5567" s="55">
        <v>0.95570008350014457</v>
      </c>
    </row>
    <row r="5568" spans="1:21" ht="13" x14ac:dyDescent="0.3">
      <c r="A5568" s="44" t="s">
        <v>1752</v>
      </c>
      <c r="B5568" s="44" t="s">
        <v>8137</v>
      </c>
      <c r="C5568" s="98" t="s">
        <v>985</v>
      </c>
      <c r="D5568" s="98" t="s">
        <v>13125</v>
      </c>
      <c r="E5568" s="98" t="s">
        <v>337</v>
      </c>
      <c r="F5568" s="122">
        <v>1.0248662851282244</v>
      </c>
      <c r="G5568" s="122">
        <v>1.0238316313154763</v>
      </c>
      <c r="H5568" s="99">
        <v>8233.0833333333321</v>
      </c>
      <c r="I5568" s="53">
        <v>8437.8095309844302</v>
      </c>
      <c r="J5568" s="54">
        <v>7974.0580626955762</v>
      </c>
      <c r="K5568" s="55">
        <v>0.96853848550408339</v>
      </c>
      <c r="L5568" s="121">
        <v>8429.2911399229251</v>
      </c>
      <c r="M5568" s="54">
        <v>7891.8868274117958</v>
      </c>
      <c r="N5568" s="120">
        <v>0.95855787047118401</v>
      </c>
      <c r="O5568" s="123">
        <v>8310.0001500537473</v>
      </c>
      <c r="P5568" s="53">
        <v>8516.6389832005716</v>
      </c>
      <c r="Q5568" s="54">
        <v>8048.6182578932148</v>
      </c>
      <c r="R5568" s="55">
        <v>0.96854610259437335</v>
      </c>
      <c r="S5568" s="121">
        <v>8508.0410098613811</v>
      </c>
      <c r="T5568" s="54">
        <v>7965.6779251735816</v>
      </c>
      <c r="U5568" s="55">
        <v>0.95856531664708344</v>
      </c>
    </row>
    <row r="5569" spans="1:21" ht="13" x14ac:dyDescent="0.3">
      <c r="A5569" s="44" t="s">
        <v>1751</v>
      </c>
      <c r="B5569" s="44" t="s">
        <v>8136</v>
      </c>
      <c r="C5569" s="98" t="s">
        <v>985</v>
      </c>
      <c r="D5569" s="98" t="s">
        <v>13125</v>
      </c>
      <c r="E5569" s="98" t="s">
        <v>336</v>
      </c>
      <c r="F5569" s="122">
        <v>1.0154315634986952</v>
      </c>
      <c r="G5569" s="122">
        <v>1.0183850896311992</v>
      </c>
      <c r="H5569" s="99">
        <v>9864.0833333333339</v>
      </c>
      <c r="I5569" s="53">
        <v>10016.301561648088</v>
      </c>
      <c r="J5569" s="54">
        <v>9465.7944022981301</v>
      </c>
      <c r="K5569" s="55">
        <v>0.9596223067490437</v>
      </c>
      <c r="L5569" s="121">
        <v>10045.435389546286</v>
      </c>
      <c r="M5569" s="54">
        <v>9404.994786679239</v>
      </c>
      <c r="N5569" s="120">
        <v>0.95345856972814558</v>
      </c>
      <c r="O5569" s="123">
        <v>9958.57819803448</v>
      </c>
      <c r="P5569" s="53">
        <v>10112.254629854171</v>
      </c>
      <c r="Q5569" s="54">
        <v>9556.5489394177712</v>
      </c>
      <c r="R5569" s="55">
        <v>0.95962985371786735</v>
      </c>
      <c r="S5569" s="121">
        <v>10141.66755080465</v>
      </c>
      <c r="T5569" s="54">
        <v>9495.1654840707015</v>
      </c>
      <c r="U5569" s="55">
        <v>0.95346597629215357</v>
      </c>
    </row>
    <row r="5570" spans="1:21" ht="13" x14ac:dyDescent="0.3">
      <c r="A5570" s="44" t="s">
        <v>1750</v>
      </c>
      <c r="B5570" s="44" t="s">
        <v>8135</v>
      </c>
      <c r="C5570" s="98" t="s">
        <v>985</v>
      </c>
      <c r="D5570" s="98" t="s">
        <v>13125</v>
      </c>
      <c r="E5570" s="98" t="s">
        <v>336</v>
      </c>
      <c r="F5570" s="122">
        <v>1.0154315634986952</v>
      </c>
      <c r="G5570" s="122">
        <v>1.0183850896311992</v>
      </c>
      <c r="H5570" s="99">
        <v>11516.083333333332</v>
      </c>
      <c r="I5570" s="53">
        <v>11693.794504547932</v>
      </c>
      <c r="J5570" s="54">
        <v>11051.090453047549</v>
      </c>
      <c r="K5570" s="55">
        <v>0.9596223067490437</v>
      </c>
      <c r="L5570" s="121">
        <v>11727.807557617025</v>
      </c>
      <c r="M5570" s="54">
        <v>10980.108343870133</v>
      </c>
      <c r="N5570" s="120">
        <v>0.95345856972814558</v>
      </c>
      <c r="O5570" s="123">
        <v>11643.458041783255</v>
      </c>
      <c r="P5570" s="53">
        <v>11823.134803899427</v>
      </c>
      <c r="Q5570" s="54">
        <v>11173.409937406592</v>
      </c>
      <c r="R5570" s="55">
        <v>0.95962985371786735</v>
      </c>
      <c r="S5570" s="121">
        <v>11857.524061498547</v>
      </c>
      <c r="T5570" s="54">
        <v>11101.641089225599</v>
      </c>
      <c r="U5570" s="55">
        <v>0.95346597629215368</v>
      </c>
    </row>
    <row r="5571" spans="1:21" ht="13" x14ac:dyDescent="0.3">
      <c r="A5571" s="44" t="s">
        <v>1749</v>
      </c>
      <c r="B5571" s="44" t="s">
        <v>8134</v>
      </c>
      <c r="C5571" s="98" t="s">
        <v>985</v>
      </c>
      <c r="D5571" s="98" t="s">
        <v>13125</v>
      </c>
      <c r="E5571" s="98" t="s">
        <v>339</v>
      </c>
      <c r="F5571" s="122">
        <v>1.0243843936489909</v>
      </c>
      <c r="G5571" s="122">
        <v>1.0245771989592949</v>
      </c>
      <c r="H5571" s="99">
        <v>7040.8333333333339</v>
      </c>
      <c r="I5571" s="53">
        <v>7212.5197849502711</v>
      </c>
      <c r="J5571" s="54">
        <v>6816.1116143165755</v>
      </c>
      <c r="K5571" s="55">
        <v>0.96808307932061666</v>
      </c>
      <c r="L5571" s="121">
        <v>7213.8772950059029</v>
      </c>
      <c r="M5571" s="54">
        <v>6753.9609504510099</v>
      </c>
      <c r="N5571" s="120">
        <v>0.95925590490486579</v>
      </c>
      <c r="O5571" s="123">
        <v>7100.727723126829</v>
      </c>
      <c r="P5571" s="53">
        <v>7273.8746631218564</v>
      </c>
      <c r="Q5571" s="54">
        <v>6874.1484210744629</v>
      </c>
      <c r="R5571" s="55">
        <v>0.96809069282935534</v>
      </c>
      <c r="S5571" s="121">
        <v>7275.2437211338984</v>
      </c>
      <c r="T5571" s="54">
        <v>6811.4679093017439</v>
      </c>
      <c r="U5571" s="55">
        <v>0.95926335650316863</v>
      </c>
    </row>
    <row r="5572" spans="1:21" ht="13" x14ac:dyDescent="0.3">
      <c r="A5572" s="44" t="s">
        <v>1748</v>
      </c>
      <c r="B5572" s="44" t="s">
        <v>8133</v>
      </c>
      <c r="C5572" s="98" t="s">
        <v>985</v>
      </c>
      <c r="D5572" s="98" t="s">
        <v>13125</v>
      </c>
      <c r="E5572" s="98" t="s">
        <v>336</v>
      </c>
      <c r="F5572" s="122">
        <v>1.0154315634986952</v>
      </c>
      <c r="G5572" s="122">
        <v>1.0183850896311992</v>
      </c>
      <c r="H5572" s="99">
        <v>12157.333333333332</v>
      </c>
      <c r="I5572" s="53">
        <v>12344.939994641469</v>
      </c>
      <c r="J5572" s="54">
        <v>11666.448257250371</v>
      </c>
      <c r="K5572" s="55">
        <v>0.95962230674904359</v>
      </c>
      <c r="L5572" s="121">
        <v>12380.846996343031</v>
      </c>
      <c r="M5572" s="54">
        <v>11591.513651708306</v>
      </c>
      <c r="N5572" s="120">
        <v>0.95345856972814547</v>
      </c>
      <c r="O5572" s="123">
        <v>12272.264657559872</v>
      </c>
      <c r="P5572" s="53">
        <v>12461.6448888958</v>
      </c>
      <c r="Q5572" s="54">
        <v>11776.831538121134</v>
      </c>
      <c r="R5572" s="55">
        <v>0.95962985371786746</v>
      </c>
      <c r="S5572" s="121">
        <v>12497.891343266909</v>
      </c>
      <c r="T5572" s="54">
        <v>11701.186803036016</v>
      </c>
      <c r="U5572" s="55">
        <v>0.95346597629215368</v>
      </c>
    </row>
    <row r="5573" spans="1:21" ht="13" x14ac:dyDescent="0.3">
      <c r="A5573" s="44" t="s">
        <v>1747</v>
      </c>
      <c r="B5573" s="44" t="s">
        <v>8132</v>
      </c>
      <c r="C5573" s="98" t="s">
        <v>985</v>
      </c>
      <c r="D5573" s="98" t="s">
        <v>13125</v>
      </c>
      <c r="E5573" s="98" t="s">
        <v>477</v>
      </c>
      <c r="F5573" s="122">
        <v>1.0143141938793192</v>
      </c>
      <c r="G5573" s="122">
        <v>1.0179112145410112</v>
      </c>
      <c r="H5573" s="99">
        <v>7699.75</v>
      </c>
      <c r="I5573" s="53">
        <v>7809.9657143222885</v>
      </c>
      <c r="J5573" s="54">
        <v>7380.7212458375852</v>
      </c>
      <c r="K5573" s="55">
        <v>0.95856634901621285</v>
      </c>
      <c r="L5573" s="121">
        <v>7837.6618741621505</v>
      </c>
      <c r="M5573" s="54">
        <v>7337.9765244380314</v>
      </c>
      <c r="N5573" s="120">
        <v>0.95301490625514229</v>
      </c>
      <c r="O5573" s="123">
        <v>7782.4031120708587</v>
      </c>
      <c r="P5573" s="53">
        <v>7893.8019390640584</v>
      </c>
      <c r="Q5573" s="54">
        <v>7460.008406634086</v>
      </c>
      <c r="R5573" s="55">
        <v>0.95857388768043583</v>
      </c>
      <c r="S5573" s="121">
        <v>7921.7954038557928</v>
      </c>
      <c r="T5573" s="54">
        <v>7416.8037863352683</v>
      </c>
      <c r="U5573" s="55">
        <v>0.95302230937272714</v>
      </c>
    </row>
    <row r="5574" spans="1:21" ht="13" x14ac:dyDescent="0.3">
      <c r="A5574" s="44" t="s">
        <v>1746</v>
      </c>
      <c r="B5574" s="44" t="s">
        <v>8131</v>
      </c>
      <c r="C5574" s="98" t="s">
        <v>985</v>
      </c>
      <c r="D5574" s="98" t="s">
        <v>13125</v>
      </c>
      <c r="E5574" s="98" t="s">
        <v>347</v>
      </c>
      <c r="F5574" s="122">
        <v>1.021119330885371</v>
      </c>
      <c r="G5574" s="122">
        <v>1.0221721123700369</v>
      </c>
      <c r="H5574" s="99">
        <v>8615.4166666666679</v>
      </c>
      <c r="I5574" s="53">
        <v>8797.3685019653403</v>
      </c>
      <c r="J5574" s="54">
        <v>8313.8552696645675</v>
      </c>
      <c r="K5574" s="55">
        <v>0.96499746806572317</v>
      </c>
      <c r="L5574" s="121">
        <v>8806.4386531146902</v>
      </c>
      <c r="M5574" s="54">
        <v>8244.9895310605425</v>
      </c>
      <c r="N5574" s="120">
        <v>0.95700415314336218</v>
      </c>
      <c r="O5574" s="123">
        <v>8691.1533040304548</v>
      </c>
      <c r="P5574" s="53">
        <v>8874.70464643376</v>
      </c>
      <c r="Q5574" s="54">
        <v>8387.0068922251412</v>
      </c>
      <c r="R5574" s="55">
        <v>0.96500505730761099</v>
      </c>
      <c r="S5574" s="121">
        <v>8883.8545317126354</v>
      </c>
      <c r="T5574" s="54">
        <v>8317.5344185217546</v>
      </c>
      <c r="U5574" s="55">
        <v>0.95701158724982593</v>
      </c>
    </row>
    <row r="5575" spans="1:21" ht="13" x14ac:dyDescent="0.3">
      <c r="A5575" s="44" t="s">
        <v>1745</v>
      </c>
      <c r="B5575" s="44" t="s">
        <v>8130</v>
      </c>
      <c r="C5575" s="98" t="s">
        <v>985</v>
      </c>
      <c r="D5575" s="98" t="s">
        <v>13125</v>
      </c>
      <c r="E5575" s="98" t="s">
        <v>337</v>
      </c>
      <c r="F5575" s="122">
        <v>1.0248662851282244</v>
      </c>
      <c r="G5575" s="122">
        <v>1.0238316313154763</v>
      </c>
      <c r="H5575" s="99">
        <v>7014.1666666666661</v>
      </c>
      <c r="I5575" s="53">
        <v>7188.5829349368869</v>
      </c>
      <c r="J5575" s="54">
        <v>6793.4903604065585</v>
      </c>
      <c r="K5575" s="55">
        <v>0.9685384855040835</v>
      </c>
      <c r="L5575" s="121">
        <v>7181.3257006519689</v>
      </c>
      <c r="M5575" s="54">
        <v>6723.4846631299615</v>
      </c>
      <c r="N5575" s="120">
        <v>0.9585578704711839</v>
      </c>
      <c r="O5575" s="123">
        <v>7084.0462303576478</v>
      </c>
      <c r="P5575" s="53">
        <v>7260.2001437832441</v>
      </c>
      <c r="Q5575" s="54">
        <v>6861.2253670112614</v>
      </c>
      <c r="R5575" s="55">
        <v>0.96854610259437324</v>
      </c>
      <c r="S5575" s="121">
        <v>7252.8706083413208</v>
      </c>
      <c r="T5575" s="54">
        <v>6790.521017945357</v>
      </c>
      <c r="U5575" s="55">
        <v>0.95856531664708355</v>
      </c>
    </row>
    <row r="5576" spans="1:21" ht="13" x14ac:dyDescent="0.3">
      <c r="A5576" s="44" t="s">
        <v>1744</v>
      </c>
      <c r="B5576" s="44" t="s">
        <v>13454</v>
      </c>
      <c r="C5576" s="98" t="s">
        <v>985</v>
      </c>
      <c r="D5576" s="98" t="s">
        <v>13125</v>
      </c>
      <c r="E5576" s="98" t="s">
        <v>339</v>
      </c>
      <c r="F5576" s="122">
        <v>1.0243843936489909</v>
      </c>
      <c r="G5576" s="122">
        <v>1.0245771989592949</v>
      </c>
      <c r="H5576" s="99">
        <v>10828.5</v>
      </c>
      <c r="I5576" s="53">
        <v>11092.546406628098</v>
      </c>
      <c r="J5576" s="54">
        <v>10482.887624423296</v>
      </c>
      <c r="K5576" s="55">
        <v>0.96808307932061655</v>
      </c>
      <c r="L5576" s="121">
        <v>11094.634198930724</v>
      </c>
      <c r="M5576" s="54">
        <v>10387.302566262339</v>
      </c>
      <c r="N5576" s="120">
        <v>0.95925590490486579</v>
      </c>
      <c r="O5576" s="123">
        <v>10925.806681763414</v>
      </c>
      <c r="P5576" s="53">
        <v>11192.225852824307</v>
      </c>
      <c r="Q5576" s="54">
        <v>10577.171760267944</v>
      </c>
      <c r="R5576" s="55">
        <v>0.96809069282935545</v>
      </c>
      <c r="S5576" s="121">
        <v>11194.332406371906</v>
      </c>
      <c r="T5576" s="54">
        <v>10480.725990053119</v>
      </c>
      <c r="U5576" s="55">
        <v>0.95926335650316863</v>
      </c>
    </row>
    <row r="5577" spans="1:21" ht="13" x14ac:dyDescent="0.3">
      <c r="A5577" s="44" t="s">
        <v>1743</v>
      </c>
      <c r="B5577" s="44" t="s">
        <v>8129</v>
      </c>
      <c r="C5577" s="98" t="s">
        <v>985</v>
      </c>
      <c r="D5577" s="98" t="s">
        <v>13125</v>
      </c>
      <c r="E5577" s="98" t="s">
        <v>340</v>
      </c>
      <c r="F5577" s="122">
        <v>1.019750731826137</v>
      </c>
      <c r="G5577" s="122">
        <v>1.0205614569545278</v>
      </c>
      <c r="H5577" s="99">
        <v>15390.666666666666</v>
      </c>
      <c r="I5577" s="53">
        <v>15694.643596625465</v>
      </c>
      <c r="J5577" s="54">
        <v>14832.048395172018</v>
      </c>
      <c r="K5577" s="55">
        <v>0.96370408874460833</v>
      </c>
      <c r="L5577" s="121">
        <v>15707.12119683482</v>
      </c>
      <c r="M5577" s="54">
        <v>14705.723270461714</v>
      </c>
      <c r="N5577" s="120">
        <v>0.95549618408093961</v>
      </c>
      <c r="O5577" s="123">
        <v>15544.726719554235</v>
      </c>
      <c r="P5577" s="53">
        <v>15851.746448302736</v>
      </c>
      <c r="Q5577" s="54">
        <v>14980.634512625158</v>
      </c>
      <c r="R5577" s="55">
        <v>0.96371166781468809</v>
      </c>
      <c r="S5577" s="121">
        <v>15864.348948868248</v>
      </c>
      <c r="T5577" s="54">
        <v>14853.042442176644</v>
      </c>
      <c r="U5577" s="55">
        <v>0.9555036064733452</v>
      </c>
    </row>
    <row r="5578" spans="1:21" ht="13" x14ac:dyDescent="0.3">
      <c r="A5578" s="44" t="s">
        <v>1742</v>
      </c>
      <c r="B5578" s="44" t="s">
        <v>8128</v>
      </c>
      <c r="C5578" s="98" t="s">
        <v>985</v>
      </c>
      <c r="D5578" s="98" t="s">
        <v>13125</v>
      </c>
      <c r="E5578" s="98" t="s">
        <v>341</v>
      </c>
      <c r="F5578" s="122">
        <v>1.0178499747493295</v>
      </c>
      <c r="G5578" s="122">
        <v>1.0197412307265046</v>
      </c>
      <c r="H5578" s="99">
        <v>11582.916666666668</v>
      </c>
      <c r="I5578" s="53">
        <v>11789.671436690256</v>
      </c>
      <c r="J5578" s="54">
        <v>11141.697881547634</v>
      </c>
      <c r="K5578" s="55">
        <v>0.96190779940696858</v>
      </c>
      <c r="L5578" s="121">
        <v>11811.57769706921</v>
      </c>
      <c r="M5578" s="54">
        <v>11058.53776920366</v>
      </c>
      <c r="N5578" s="120">
        <v>0.95472825087552726</v>
      </c>
      <c r="O5578" s="123">
        <v>11686.742013515934</v>
      </c>
      <c r="P5578" s="53">
        <v>11895.350063359121</v>
      </c>
      <c r="Q5578" s="54">
        <v>11241.656701996742</v>
      </c>
      <c r="R5578" s="55">
        <v>0.96191536435009506</v>
      </c>
      <c r="S5578" s="121">
        <v>11917.452684045886</v>
      </c>
      <c r="T5578" s="54">
        <v>11157.749434866868</v>
      </c>
      <c r="U5578" s="55">
        <v>0.95473566730254877</v>
      </c>
    </row>
    <row r="5579" spans="1:21" ht="13" x14ac:dyDescent="0.3">
      <c r="A5579" s="44" t="s">
        <v>1741</v>
      </c>
      <c r="B5579" s="44" t="s">
        <v>8127</v>
      </c>
      <c r="C5579" s="98" t="s">
        <v>985</v>
      </c>
      <c r="D5579" s="98" t="s">
        <v>13125</v>
      </c>
      <c r="E5579" s="98" t="s">
        <v>340</v>
      </c>
      <c r="F5579" s="122">
        <v>1.019750731826137</v>
      </c>
      <c r="G5579" s="122">
        <v>1.0205614569545278</v>
      </c>
      <c r="H5579" s="99">
        <v>8171.4166666666661</v>
      </c>
      <c r="I5579" s="53">
        <v>8332.8081258896254</v>
      </c>
      <c r="J5579" s="54">
        <v>7874.827652502504</v>
      </c>
      <c r="K5579" s="55">
        <v>0.96370408874460833</v>
      </c>
      <c r="L5579" s="121">
        <v>8339.4328987158442</v>
      </c>
      <c r="M5579" s="54">
        <v>7807.7574435353908</v>
      </c>
      <c r="N5579" s="120">
        <v>0.95549618408093961</v>
      </c>
      <c r="O5579" s="123">
        <v>8249.6075038678973</v>
      </c>
      <c r="P5579" s="53">
        <v>8412.5432893476791</v>
      </c>
      <c r="Q5579" s="54">
        <v>7950.2430063690981</v>
      </c>
      <c r="R5579" s="55">
        <v>0.9637116678146882</v>
      </c>
      <c r="S5579" s="121">
        <v>8419.2314534504276</v>
      </c>
      <c r="T5579" s="54">
        <v>7882.529721935347</v>
      </c>
      <c r="U5579" s="55">
        <v>0.9555036064733452</v>
      </c>
    </row>
    <row r="5580" spans="1:21" ht="13" x14ac:dyDescent="0.3">
      <c r="A5580" s="44" t="s">
        <v>1740</v>
      </c>
      <c r="B5580" s="44" t="s">
        <v>8126</v>
      </c>
      <c r="C5580" s="98" t="s">
        <v>985</v>
      </c>
      <c r="D5580" s="98" t="s">
        <v>13125</v>
      </c>
      <c r="E5580" s="98" t="s">
        <v>337</v>
      </c>
      <c r="F5580" s="122">
        <v>1.0248662851282244</v>
      </c>
      <c r="G5580" s="122">
        <v>1.0238316313154763</v>
      </c>
      <c r="H5580" s="99">
        <v>16911.5</v>
      </c>
      <c r="I5580" s="53">
        <v>17332.026180945966</v>
      </c>
      <c r="J5580" s="54">
        <v>16379.438597602306</v>
      </c>
      <c r="K5580" s="55">
        <v>0.96853848550408339</v>
      </c>
      <c r="L5580" s="121">
        <v>17314.528632991678</v>
      </c>
      <c r="M5580" s="54">
        <v>16210.651426473427</v>
      </c>
      <c r="N5580" s="120">
        <v>0.9585578704711839</v>
      </c>
      <c r="O5580" s="123">
        <v>17074.815006054196</v>
      </c>
      <c r="P5580" s="53">
        <v>17499.402224506422</v>
      </c>
      <c r="Q5580" s="54">
        <v>16537.745526633709</v>
      </c>
      <c r="R5580" s="55">
        <v>0.96854610259437313</v>
      </c>
      <c r="S5580" s="121">
        <v>17481.735702058442</v>
      </c>
      <c r="T5580" s="54">
        <v>16367.325452968715</v>
      </c>
      <c r="U5580" s="55">
        <v>0.95856531664708355</v>
      </c>
    </row>
    <row r="5581" spans="1:21" ht="13" x14ac:dyDescent="0.3">
      <c r="A5581" s="44" t="s">
        <v>1739</v>
      </c>
      <c r="B5581" s="44" t="s">
        <v>8125</v>
      </c>
      <c r="C5581" s="98" t="s">
        <v>985</v>
      </c>
      <c r="D5581" s="98" t="s">
        <v>13125</v>
      </c>
      <c r="E5581" s="98" t="s">
        <v>416</v>
      </c>
      <c r="F5581" s="122">
        <v>1.0208623344680223</v>
      </c>
      <c r="G5581" s="122">
        <v>1.0197831612128412</v>
      </c>
      <c r="H5581" s="99">
        <v>6991.5000000000009</v>
      </c>
      <c r="I5581" s="53">
        <v>7137.3590114331791</v>
      </c>
      <c r="J5581" s="54">
        <v>6745.0817611465573</v>
      </c>
      <c r="K5581" s="55">
        <v>0.96475459645949457</v>
      </c>
      <c r="L5581" s="121">
        <v>7129.8139716195801</v>
      </c>
      <c r="M5581" s="54">
        <v>6675.257032946146</v>
      </c>
      <c r="N5581" s="120">
        <v>0.95476750810929634</v>
      </c>
      <c r="O5581" s="123">
        <v>7060.7073313503315</v>
      </c>
      <c r="P5581" s="53">
        <v>7208.0101692777798</v>
      </c>
      <c r="Q5581" s="54">
        <v>6811.903424104883</v>
      </c>
      <c r="R5581" s="55">
        <v>0.96476218379131351</v>
      </c>
      <c r="S5581" s="121">
        <v>7200.3904427631251</v>
      </c>
      <c r="T5581" s="54">
        <v>6741.386311616232</v>
      </c>
      <c r="U5581" s="55">
        <v>0.95477492484127213</v>
      </c>
    </row>
    <row r="5582" spans="1:21" ht="13" x14ac:dyDescent="0.3">
      <c r="A5582" s="44" t="s">
        <v>1738</v>
      </c>
      <c r="B5582" s="44" t="s">
        <v>8124</v>
      </c>
      <c r="C5582" s="98" t="s">
        <v>985</v>
      </c>
      <c r="D5582" s="98" t="s">
        <v>13125</v>
      </c>
      <c r="E5582" s="98" t="s">
        <v>477</v>
      </c>
      <c r="F5582" s="122">
        <v>1.0143141938793192</v>
      </c>
      <c r="G5582" s="122">
        <v>1.0179112145410112</v>
      </c>
      <c r="H5582" s="99">
        <v>16503.75</v>
      </c>
      <c r="I5582" s="53">
        <v>16739.987877235813</v>
      </c>
      <c r="J5582" s="54">
        <v>15819.939382576322</v>
      </c>
      <c r="K5582" s="55">
        <v>0.95856634901621274</v>
      </c>
      <c r="L5582" s="121">
        <v>16799.352206981213</v>
      </c>
      <c r="M5582" s="54">
        <v>15728.319759108304</v>
      </c>
      <c r="N5582" s="120">
        <v>0.95301490625514229</v>
      </c>
      <c r="O5582" s="123">
        <v>16644.576412898274</v>
      </c>
      <c r="P5582" s="53">
        <v>16882.830106711644</v>
      </c>
      <c r="Q5582" s="54">
        <v>15955.056320905984</v>
      </c>
      <c r="R5582" s="55">
        <v>0.95857388768043594</v>
      </c>
      <c r="S5582" s="121">
        <v>16942.70099197395</v>
      </c>
      <c r="T5582" s="54">
        <v>15862.652651551136</v>
      </c>
      <c r="U5582" s="55">
        <v>0.95302230937272714</v>
      </c>
    </row>
    <row r="5583" spans="1:21" ht="13" x14ac:dyDescent="0.3">
      <c r="A5583" s="44" t="s">
        <v>1737</v>
      </c>
      <c r="B5583" s="44" t="s">
        <v>8123</v>
      </c>
      <c r="C5583" s="98" t="s">
        <v>985</v>
      </c>
      <c r="D5583" s="98" t="s">
        <v>13125</v>
      </c>
      <c r="E5583" s="98" t="s">
        <v>338</v>
      </c>
      <c r="F5583" s="122">
        <v>1.0180864711731208</v>
      </c>
      <c r="G5583" s="122">
        <v>1.0207713116106172</v>
      </c>
      <c r="H5583" s="99">
        <v>5136.833333333333</v>
      </c>
      <c r="I5583" s="53">
        <v>5229.7405213377924</v>
      </c>
      <c r="J5583" s="54">
        <v>4942.3081211829667</v>
      </c>
      <c r="K5583" s="55">
        <v>0.96213129772226091</v>
      </c>
      <c r="L5583" s="121">
        <v>5243.5320991918052</v>
      </c>
      <c r="M5583" s="54">
        <v>4909.2339101602211</v>
      </c>
      <c r="N5583" s="120">
        <v>0.95569265958149729</v>
      </c>
      <c r="O5583" s="123">
        <v>5180.992691546905</v>
      </c>
      <c r="P5583" s="53">
        <v>5274.6985665107177</v>
      </c>
      <c r="Q5583" s="54">
        <v>4984.8344248292897</v>
      </c>
      <c r="R5583" s="55">
        <v>0.96213886442309426</v>
      </c>
      <c r="S5583" s="121">
        <v>5288.6087051953564</v>
      </c>
      <c r="T5583" s="54">
        <v>4951.4751479250162</v>
      </c>
      <c r="U5583" s="55">
        <v>0.95570008350014468</v>
      </c>
    </row>
    <row r="5584" spans="1:21" ht="13" x14ac:dyDescent="0.3">
      <c r="A5584" s="44" t="s">
        <v>1736</v>
      </c>
      <c r="B5584" s="44" t="s">
        <v>8122</v>
      </c>
      <c r="C5584" s="98" t="s">
        <v>985</v>
      </c>
      <c r="D5584" s="98" t="s">
        <v>13125</v>
      </c>
      <c r="E5584" s="98" t="s">
        <v>339</v>
      </c>
      <c r="F5584" s="122">
        <v>1.0243843936489909</v>
      </c>
      <c r="G5584" s="122">
        <v>1.0245771989592949</v>
      </c>
      <c r="H5584" s="99">
        <v>9591</v>
      </c>
      <c r="I5584" s="53">
        <v>9824.8707194874714</v>
      </c>
      <c r="J5584" s="54">
        <v>9284.8848137640325</v>
      </c>
      <c r="K5584" s="55">
        <v>0.96808307932061644</v>
      </c>
      <c r="L5584" s="121">
        <v>9826.7199152185967</v>
      </c>
      <c r="M5584" s="54">
        <v>9200.223383942568</v>
      </c>
      <c r="N5584" s="120">
        <v>0.95925590490486579</v>
      </c>
      <c r="O5584" s="123">
        <v>9666.868944658383</v>
      </c>
      <c r="P5584" s="53">
        <v>9902.5896823581388</v>
      </c>
      <c r="Q5584" s="54">
        <v>9358.4058541249142</v>
      </c>
      <c r="R5584" s="55">
        <v>0.96809069282935545</v>
      </c>
      <c r="S5584" s="121">
        <v>9904.4535060246817</v>
      </c>
      <c r="T5584" s="54">
        <v>9273.0731507292439</v>
      </c>
      <c r="U5584" s="55">
        <v>0.95926335650316863</v>
      </c>
    </row>
    <row r="5585" spans="1:21" ht="13" x14ac:dyDescent="0.3">
      <c r="A5585" s="44" t="s">
        <v>1735</v>
      </c>
      <c r="B5585" s="44" t="s">
        <v>8121</v>
      </c>
      <c r="C5585" s="98" t="s">
        <v>985</v>
      </c>
      <c r="D5585" s="98" t="s">
        <v>13125</v>
      </c>
      <c r="E5585" s="98" t="s">
        <v>341</v>
      </c>
      <c r="F5585" s="122">
        <v>1.0178499747493295</v>
      </c>
      <c r="G5585" s="122">
        <v>1.0197412307265046</v>
      </c>
      <c r="H5585" s="99">
        <v>9924.9166666666642</v>
      </c>
      <c r="I5585" s="53">
        <v>10102.076178555864</v>
      </c>
      <c r="J5585" s="54">
        <v>9546.8547501308785</v>
      </c>
      <c r="K5585" s="55">
        <v>0.96190779940696869</v>
      </c>
      <c r="L5585" s="121">
        <v>10120.846736524662</v>
      </c>
      <c r="M5585" s="54">
        <v>9475.5983292520323</v>
      </c>
      <c r="N5585" s="120">
        <v>0.95472825087552726</v>
      </c>
      <c r="O5585" s="123">
        <v>10008.924142937782</v>
      </c>
      <c r="P5585" s="53">
        <v>10187.583186157175</v>
      </c>
      <c r="Q5585" s="54">
        <v>9627.7379137064581</v>
      </c>
      <c r="R5585" s="55">
        <v>0.96191536435009495</v>
      </c>
      <c r="S5585" s="121">
        <v>10206.512623767598</v>
      </c>
      <c r="T5585" s="54">
        <v>9555.876870588294</v>
      </c>
      <c r="U5585" s="55">
        <v>0.95473566730254877</v>
      </c>
    </row>
    <row r="5586" spans="1:21" ht="13" x14ac:dyDescent="0.3">
      <c r="A5586" s="44" t="s">
        <v>1734</v>
      </c>
      <c r="B5586" s="44" t="s">
        <v>8120</v>
      </c>
      <c r="C5586" s="98" t="s">
        <v>985</v>
      </c>
      <c r="D5586" s="98" t="s">
        <v>13125</v>
      </c>
      <c r="E5586" s="98" t="s">
        <v>342</v>
      </c>
      <c r="F5586" s="122">
        <v>1.0189142300888223</v>
      </c>
      <c r="G5586" s="122">
        <v>1.0234532959954559</v>
      </c>
      <c r="H5586" s="99">
        <v>13225</v>
      </c>
      <c r="I5586" s="53">
        <v>13475.140692924675</v>
      </c>
      <c r="J5586" s="54">
        <v>12734.531858511506</v>
      </c>
      <c r="K5586" s="55">
        <v>0.96291356208026502</v>
      </c>
      <c r="L5586" s="121">
        <v>13535.169839539903</v>
      </c>
      <c r="M5586" s="54">
        <v>12672.243346481813</v>
      </c>
      <c r="N5586" s="120">
        <v>0.95820365568860588</v>
      </c>
      <c r="O5586" s="123">
        <v>13339.808676198869</v>
      </c>
      <c r="P5586" s="53">
        <v>13592.120886841363</v>
      </c>
      <c r="Q5586" s="54">
        <v>12845.183710277593</v>
      </c>
      <c r="R5586" s="55">
        <v>0.96292113493323228</v>
      </c>
      <c r="S5586" s="121">
        <v>13652.671157604511</v>
      </c>
      <c r="T5586" s="54">
        <v>12782.352733576701</v>
      </c>
      <c r="U5586" s="55">
        <v>0.95821109911292879</v>
      </c>
    </row>
    <row r="5587" spans="1:21" ht="13" x14ac:dyDescent="0.3">
      <c r="A5587" s="44" t="s">
        <v>1733</v>
      </c>
      <c r="B5587" s="44" t="s">
        <v>8119</v>
      </c>
      <c r="C5587" s="98" t="s">
        <v>985</v>
      </c>
      <c r="D5587" s="98" t="s">
        <v>13125</v>
      </c>
      <c r="E5587" s="98" t="s">
        <v>478</v>
      </c>
      <c r="F5587" s="122">
        <v>1.02105753247963</v>
      </c>
      <c r="G5587" s="122">
        <v>1.0234516398709577</v>
      </c>
      <c r="H5587" s="99">
        <v>10078.416666666668</v>
      </c>
      <c r="I5587" s="53">
        <v>10290.643252968246</v>
      </c>
      <c r="J5587" s="54">
        <v>9725.057966801678</v>
      </c>
      <c r="K5587" s="55">
        <v>0.96493906616962088</v>
      </c>
      <c r="L5587" s="121">
        <v>10314.772064802792</v>
      </c>
      <c r="M5587" s="54">
        <v>9657.1600665719379</v>
      </c>
      <c r="N5587" s="120">
        <v>0.95820210514931448</v>
      </c>
      <c r="O5587" s="123">
        <v>10171.535156223003</v>
      </c>
      <c r="P5587" s="53">
        <v>10385.722588142868</v>
      </c>
      <c r="Q5587" s="54">
        <v>9814.988824726146</v>
      </c>
      <c r="R5587" s="55">
        <v>0.96494665495220555</v>
      </c>
      <c r="S5587" s="121">
        <v>10410.07433564153</v>
      </c>
      <c r="T5587" s="54">
        <v>9746.4621102228102</v>
      </c>
      <c r="U5587" s="55">
        <v>0.95820954856159246</v>
      </c>
    </row>
    <row r="5588" spans="1:21" ht="13" x14ac:dyDescent="0.3">
      <c r="A5588" s="44" t="s">
        <v>1732</v>
      </c>
      <c r="B5588" s="44" t="s">
        <v>13455</v>
      </c>
      <c r="C5588" s="98" t="s">
        <v>985</v>
      </c>
      <c r="D5588" s="98" t="s">
        <v>13125</v>
      </c>
      <c r="E5588" s="98" t="s">
        <v>346</v>
      </c>
      <c r="F5588" s="122">
        <v>1.0186671034538666</v>
      </c>
      <c r="G5588" s="122">
        <v>1.02025540994764</v>
      </c>
      <c r="H5588" s="99">
        <v>9936.9166666666679</v>
      </c>
      <c r="I5588" s="53">
        <v>10122.410118095786</v>
      </c>
      <c r="J5588" s="54">
        <v>9566.0711135649271</v>
      </c>
      <c r="K5588" s="55">
        <v>0.96268001780212764</v>
      </c>
      <c r="L5588" s="121">
        <v>10138.192987365537</v>
      </c>
      <c r="M5588" s="54">
        <v>9491.8386804563852</v>
      </c>
      <c r="N5588" s="120">
        <v>0.95520964891420557</v>
      </c>
      <c r="O5588" s="123">
        <v>10022.978823906629</v>
      </c>
      <c r="P5588" s="53">
        <v>10210.078806528409</v>
      </c>
      <c r="Q5588" s="54">
        <v>9648.9973167643657</v>
      </c>
      <c r="R5588" s="55">
        <v>0.96268758881838101</v>
      </c>
      <c r="S5588" s="121">
        <v>10225.998368881372</v>
      </c>
      <c r="T5588" s="54">
        <v>9574.1204556307785</v>
      </c>
      <c r="U5588" s="55">
        <v>0.95521706908077653</v>
      </c>
    </row>
    <row r="5589" spans="1:21" ht="13" x14ac:dyDescent="0.3">
      <c r="A5589" s="44" t="s">
        <v>1731</v>
      </c>
      <c r="B5589" s="44" t="s">
        <v>8118</v>
      </c>
      <c r="C5589" s="98" t="s">
        <v>985</v>
      </c>
      <c r="D5589" s="98" t="s">
        <v>13125</v>
      </c>
      <c r="E5589" s="98" t="s">
        <v>345</v>
      </c>
      <c r="F5589" s="122">
        <v>1.0147216288598566</v>
      </c>
      <c r="G5589" s="122">
        <v>1.0174446507495167</v>
      </c>
      <c r="H5589" s="99">
        <v>9762.0833333333339</v>
      </c>
      <c r="I5589" s="53">
        <v>9905.7971010656584</v>
      </c>
      <c r="J5589" s="54">
        <v>9361.3633907144467</v>
      </c>
      <c r="K5589" s="55">
        <v>0.95895139091359727</v>
      </c>
      <c r="L5589" s="121">
        <v>9932.3794676710113</v>
      </c>
      <c r="M5589" s="54">
        <v>9299.1466761088723</v>
      </c>
      <c r="N5589" s="120">
        <v>0.95257808795344623</v>
      </c>
      <c r="O5589" s="123">
        <v>9856.486064790035</v>
      </c>
      <c r="P5589" s="53">
        <v>10001.589594498222</v>
      </c>
      <c r="Q5589" s="54">
        <v>9451.9653559368671</v>
      </c>
      <c r="R5589" s="55">
        <v>0.95895893260599008</v>
      </c>
      <c r="S5589" s="121">
        <v>10028.429021807775</v>
      </c>
      <c r="T5589" s="54">
        <v>9389.1455848172736</v>
      </c>
      <c r="U5589" s="55">
        <v>0.95258548767778162</v>
      </c>
    </row>
    <row r="5590" spans="1:21" ht="13" x14ac:dyDescent="0.3">
      <c r="A5590" s="44" t="s">
        <v>1730</v>
      </c>
      <c r="B5590" s="44" t="s">
        <v>8117</v>
      </c>
      <c r="C5590" s="98" t="s">
        <v>985</v>
      </c>
      <c r="D5590" s="98" t="s">
        <v>13125</v>
      </c>
      <c r="E5590" s="98" t="s">
        <v>345</v>
      </c>
      <c r="F5590" s="122">
        <v>1.0147216288598566</v>
      </c>
      <c r="G5590" s="122">
        <v>1.0174446507495167</v>
      </c>
      <c r="H5590" s="99">
        <v>11677.166666666666</v>
      </c>
      <c r="I5590" s="53">
        <v>11849.073580468023</v>
      </c>
      <c r="J5590" s="54">
        <v>11197.835216929894</v>
      </c>
      <c r="K5590" s="55">
        <v>0.95895139091359727</v>
      </c>
      <c r="L5590" s="121">
        <v>11880.870760910564</v>
      </c>
      <c r="M5590" s="54">
        <v>11123.41309604705</v>
      </c>
      <c r="N5590" s="120">
        <v>0.95257808795344623</v>
      </c>
      <c r="O5590" s="123">
        <v>11788.872230084497</v>
      </c>
      <c r="P5590" s="53">
        <v>11962.42363173207</v>
      </c>
      <c r="Q5590" s="54">
        <v>11305.044330390225</v>
      </c>
      <c r="R5590" s="55">
        <v>0.95895893260598997</v>
      </c>
      <c r="S5590" s="121">
        <v>11994.524988868998</v>
      </c>
      <c r="T5590" s="54">
        <v>11229.908602466099</v>
      </c>
      <c r="U5590" s="55">
        <v>0.95258548767778184</v>
      </c>
    </row>
    <row r="5591" spans="1:21" ht="13" x14ac:dyDescent="0.3">
      <c r="A5591" s="44" t="s">
        <v>1729</v>
      </c>
      <c r="B5591" s="44" t="s">
        <v>8116</v>
      </c>
      <c r="C5591" s="98" t="s">
        <v>985</v>
      </c>
      <c r="D5591" s="98" t="s">
        <v>13125</v>
      </c>
      <c r="E5591" s="98" t="s">
        <v>347</v>
      </c>
      <c r="F5591" s="122">
        <v>1.021119330885371</v>
      </c>
      <c r="G5591" s="122">
        <v>1.0221721123700369</v>
      </c>
      <c r="H5591" s="99">
        <v>13820.833333333334</v>
      </c>
      <c r="I5591" s="53">
        <v>14112.720085611565</v>
      </c>
      <c r="J5591" s="54">
        <v>13337.069173225018</v>
      </c>
      <c r="K5591" s="55">
        <v>0.96499746806572329</v>
      </c>
      <c r="L5591" s="121">
        <v>14127.270403047552</v>
      </c>
      <c r="M5591" s="54">
        <v>13226.594899902217</v>
      </c>
      <c r="N5591" s="120">
        <v>0.95700415314336207</v>
      </c>
      <c r="O5591" s="123">
        <v>13947.714125069153</v>
      </c>
      <c r="P5591" s="53">
        <v>14242.280514771051</v>
      </c>
      <c r="Q5591" s="54">
        <v>13459.614668572531</v>
      </c>
      <c r="R5591" s="55">
        <v>0.96500505730761077</v>
      </c>
      <c r="S5591" s="121">
        <v>14256.964409955337</v>
      </c>
      <c r="T5591" s="54">
        <v>13348.124033339249</v>
      </c>
      <c r="U5591" s="55">
        <v>0.95701158724982605</v>
      </c>
    </row>
    <row r="5592" spans="1:21" ht="13" x14ac:dyDescent="0.3">
      <c r="A5592" s="44" t="s">
        <v>1728</v>
      </c>
      <c r="B5592" s="44" t="s">
        <v>8115</v>
      </c>
      <c r="C5592" s="98" t="s">
        <v>985</v>
      </c>
      <c r="D5592" s="98" t="s">
        <v>13125</v>
      </c>
      <c r="E5592" s="98" t="s">
        <v>339</v>
      </c>
      <c r="F5592" s="122">
        <v>1.0243843936489909</v>
      </c>
      <c r="G5592" s="122">
        <v>1.0245771989592949</v>
      </c>
      <c r="H5592" s="99">
        <v>9304.4166666666661</v>
      </c>
      <c r="I5592" s="53">
        <v>9531.2992253408975</v>
      </c>
      <c r="J5592" s="54">
        <v>9007.4483379487319</v>
      </c>
      <c r="K5592" s="55">
        <v>0.96808307932061644</v>
      </c>
      <c r="L5592" s="121">
        <v>9533.0931662835119</v>
      </c>
      <c r="M5592" s="54">
        <v>8925.3166291952475</v>
      </c>
      <c r="N5592" s="120">
        <v>0.95925590490486579</v>
      </c>
      <c r="O5592" s="123">
        <v>9381.3934786431182</v>
      </c>
      <c r="P5592" s="53">
        <v>9610.1530702024284</v>
      </c>
      <c r="Q5592" s="54">
        <v>9082.0397124444135</v>
      </c>
      <c r="R5592" s="55">
        <v>0.96809069282935545</v>
      </c>
      <c r="S5592" s="121">
        <v>9611.9618526831619</v>
      </c>
      <c r="T5592" s="54">
        <v>8999.2269970001344</v>
      </c>
      <c r="U5592" s="55">
        <v>0.95926335650316863</v>
      </c>
    </row>
    <row r="5593" spans="1:21" ht="13" x14ac:dyDescent="0.3">
      <c r="A5593" s="44" t="s">
        <v>1727</v>
      </c>
      <c r="B5593" s="44" t="s">
        <v>8114</v>
      </c>
      <c r="C5593" s="98" t="s">
        <v>985</v>
      </c>
      <c r="D5593" s="98" t="s">
        <v>13125</v>
      </c>
      <c r="E5593" s="98" t="s">
        <v>336</v>
      </c>
      <c r="F5593" s="122">
        <v>1.0154315634986952</v>
      </c>
      <c r="G5593" s="122">
        <v>1.0183850896311992</v>
      </c>
      <c r="H5593" s="99">
        <v>8820.9166666666661</v>
      </c>
      <c r="I5593" s="53">
        <v>8957.0372023250311</v>
      </c>
      <c r="J5593" s="54">
        <v>8464.7483993077512</v>
      </c>
      <c r="K5593" s="55">
        <v>0.9596223067490437</v>
      </c>
      <c r="L5593" s="121">
        <v>8983.0900102126725</v>
      </c>
      <c r="M5593" s="54">
        <v>8410.378588691161</v>
      </c>
      <c r="N5593" s="120">
        <v>0.95345856972814558</v>
      </c>
      <c r="O5593" s="123">
        <v>8907.5100672818498</v>
      </c>
      <c r="P5593" s="53">
        <v>9044.9668745003764</v>
      </c>
      <c r="Q5593" s="54">
        <v>8547.9125828561118</v>
      </c>
      <c r="R5593" s="55">
        <v>0.95962985371786724</v>
      </c>
      <c r="S5593" s="121">
        <v>9071.2754382596358</v>
      </c>
      <c r="T5593" s="54">
        <v>8493.0077826330762</v>
      </c>
      <c r="U5593" s="55">
        <v>0.95346597629215368</v>
      </c>
    </row>
    <row r="5594" spans="1:21" ht="13" x14ac:dyDescent="0.3">
      <c r="A5594" s="44" t="s">
        <v>1726</v>
      </c>
      <c r="B5594" s="44" t="s">
        <v>8113</v>
      </c>
      <c r="C5594" s="98" t="s">
        <v>985</v>
      </c>
      <c r="D5594" s="98" t="s">
        <v>13125</v>
      </c>
      <c r="E5594" s="98" t="s">
        <v>337</v>
      </c>
      <c r="F5594" s="122">
        <v>1.0248662851282244</v>
      </c>
      <c r="G5594" s="122">
        <v>1.0238316313154763</v>
      </c>
      <c r="H5594" s="99">
        <v>2909.333333333333</v>
      </c>
      <c r="I5594" s="53">
        <v>2981.6776455330473</v>
      </c>
      <c r="J5594" s="54">
        <v>2817.8013004932131</v>
      </c>
      <c r="K5594" s="55">
        <v>0.9685384855040835</v>
      </c>
      <c r="L5594" s="121">
        <v>2978.6674927071585</v>
      </c>
      <c r="M5594" s="54">
        <v>2788.7643644908308</v>
      </c>
      <c r="N5594" s="120">
        <v>0.9585578704711839</v>
      </c>
      <c r="O5594" s="123">
        <v>2937.1653166550664</v>
      </c>
      <c r="P5594" s="53">
        <v>3010.2017068877426</v>
      </c>
      <c r="Q5594" s="54">
        <v>2844.7800201216328</v>
      </c>
      <c r="R5594" s="55">
        <v>0.96854610259437324</v>
      </c>
      <c r="S5594" s="121">
        <v>3007.1627575941939</v>
      </c>
      <c r="T5594" s="54">
        <v>2815.4648018042949</v>
      </c>
      <c r="U5594" s="55">
        <v>0.95856531664708344</v>
      </c>
    </row>
    <row r="5595" spans="1:21" ht="13" x14ac:dyDescent="0.3">
      <c r="A5595" s="44" t="s">
        <v>1725</v>
      </c>
      <c r="B5595" s="44" t="s">
        <v>8112</v>
      </c>
      <c r="C5595" s="98" t="s">
        <v>985</v>
      </c>
      <c r="D5595" s="98" t="s">
        <v>13125</v>
      </c>
      <c r="E5595" s="98" t="s">
        <v>347</v>
      </c>
      <c r="F5595" s="122">
        <v>1.021119330885371</v>
      </c>
      <c r="G5595" s="122">
        <v>1.0221721123700369</v>
      </c>
      <c r="H5595" s="99">
        <v>6660.083333333333</v>
      </c>
      <c r="I5595" s="53">
        <v>6800.7398369741441</v>
      </c>
      <c r="J5595" s="54">
        <v>6426.9635537733893</v>
      </c>
      <c r="K5595" s="55">
        <v>0.9649974680657234</v>
      </c>
      <c r="L5595" s="121">
        <v>6807.7514493938097</v>
      </c>
      <c r="M5595" s="54">
        <v>6373.727410280886</v>
      </c>
      <c r="N5595" s="120">
        <v>0.95700415314336207</v>
      </c>
      <c r="O5595" s="123">
        <v>6719.1386035195255</v>
      </c>
      <c r="P5595" s="53">
        <v>6861.0423149519238</v>
      </c>
      <c r="Q5595" s="54">
        <v>6484.0027331471392</v>
      </c>
      <c r="R5595" s="55">
        <v>0.96500505730761077</v>
      </c>
      <c r="S5595" s="121">
        <v>6868.1160996666131</v>
      </c>
      <c r="T5595" s="54">
        <v>6430.2934999058007</v>
      </c>
      <c r="U5595" s="55">
        <v>0.95701158724982605</v>
      </c>
    </row>
    <row r="5596" spans="1:21" ht="13" x14ac:dyDescent="0.3">
      <c r="A5596" s="44" t="s">
        <v>1724</v>
      </c>
      <c r="B5596" s="44" t="s">
        <v>8111</v>
      </c>
      <c r="C5596" s="98" t="s">
        <v>985</v>
      </c>
      <c r="D5596" s="98" t="s">
        <v>13125</v>
      </c>
      <c r="E5596" s="98" t="s">
        <v>337</v>
      </c>
      <c r="F5596" s="122">
        <v>1.0248662851282244</v>
      </c>
      <c r="G5596" s="122">
        <v>1.0238316313154763</v>
      </c>
      <c r="H5596" s="99">
        <v>2838.9166666666661</v>
      </c>
      <c r="I5596" s="53">
        <v>2909.5099779552679</v>
      </c>
      <c r="J5596" s="54">
        <v>2749.6000488056338</v>
      </c>
      <c r="K5596" s="55">
        <v>0.9685384855040835</v>
      </c>
      <c r="L5596" s="121">
        <v>2906.5726820020268</v>
      </c>
      <c r="M5596" s="54">
        <v>2721.2659144451509</v>
      </c>
      <c r="N5596" s="120">
        <v>0.95855787047118379</v>
      </c>
      <c r="O5596" s="123">
        <v>2866.6519739995329</v>
      </c>
      <c r="P5596" s="53">
        <v>2937.9349593483926</v>
      </c>
      <c r="Q5596" s="54">
        <v>2776.4845969117146</v>
      </c>
      <c r="R5596" s="55">
        <v>0.96854610259437335</v>
      </c>
      <c r="S5596" s="121">
        <v>2934.968966953672</v>
      </c>
      <c r="T5596" s="54">
        <v>2747.873157173849</v>
      </c>
      <c r="U5596" s="55">
        <v>0.95856531664708344</v>
      </c>
    </row>
    <row r="5597" spans="1:21" ht="13" x14ac:dyDescent="0.3">
      <c r="A5597" s="44" t="s">
        <v>1723</v>
      </c>
      <c r="B5597" s="44" t="s">
        <v>8110</v>
      </c>
      <c r="C5597" s="98" t="s">
        <v>985</v>
      </c>
      <c r="D5597" s="98" t="s">
        <v>13125</v>
      </c>
      <c r="E5597" s="98" t="s">
        <v>478</v>
      </c>
      <c r="F5597" s="122">
        <v>1.02105753247963</v>
      </c>
      <c r="G5597" s="122">
        <v>1.0234516398709577</v>
      </c>
      <c r="H5597" s="99">
        <v>15656.999999999998</v>
      </c>
      <c r="I5597" s="53">
        <v>15986.697786033566</v>
      </c>
      <c r="J5597" s="54">
        <v>15108.050959017755</v>
      </c>
      <c r="K5597" s="55">
        <v>0.96493906616962111</v>
      </c>
      <c r="L5597" s="121">
        <v>16024.182325459582</v>
      </c>
      <c r="M5597" s="54">
        <v>15002.570360322814</v>
      </c>
      <c r="N5597" s="120">
        <v>0.95820210514931436</v>
      </c>
      <c r="O5597" s="123">
        <v>15791.881105583063</v>
      </c>
      <c r="P5597" s="53">
        <v>16124.419154878335</v>
      </c>
      <c r="Q5597" s="54">
        <v>15238.322848235313</v>
      </c>
      <c r="R5597" s="55">
        <v>0.96494665495220555</v>
      </c>
      <c r="S5597" s="121">
        <v>16162.226614156178</v>
      </c>
      <c r="T5597" s="54">
        <v>15131.93126511909</v>
      </c>
      <c r="U5597" s="55">
        <v>0.95820954856159257</v>
      </c>
    </row>
    <row r="5598" spans="1:21" ht="13" x14ac:dyDescent="0.3">
      <c r="A5598" s="44" t="s">
        <v>1722</v>
      </c>
      <c r="B5598" s="44" t="s">
        <v>8109</v>
      </c>
      <c r="C5598" s="98" t="s">
        <v>985</v>
      </c>
      <c r="D5598" s="98" t="s">
        <v>13125</v>
      </c>
      <c r="E5598" s="98" t="s">
        <v>346</v>
      </c>
      <c r="F5598" s="122">
        <v>1.0186671034538666</v>
      </c>
      <c r="G5598" s="122">
        <v>1.02025540994764</v>
      </c>
      <c r="H5598" s="99">
        <v>11494.083333333332</v>
      </c>
      <c r="I5598" s="53">
        <v>11708.644576024029</v>
      </c>
      <c r="J5598" s="54">
        <v>11065.124347952471</v>
      </c>
      <c r="K5598" s="55">
        <v>0.96268001780212764</v>
      </c>
      <c r="L5598" s="121">
        <v>11726.900703222334</v>
      </c>
      <c r="M5598" s="54">
        <v>10979.259305423953</v>
      </c>
      <c r="N5598" s="120">
        <v>0.95520964891420557</v>
      </c>
      <c r="O5598" s="123">
        <v>11593.824966743068</v>
      </c>
      <c r="P5598" s="53">
        <v>11810.248096823283</v>
      </c>
      <c r="Q5598" s="54">
        <v>11161.231402416232</v>
      </c>
      <c r="R5598" s="55">
        <v>0.96268758881838112</v>
      </c>
      <c r="S5598" s="121">
        <v>11828.662644305632</v>
      </c>
      <c r="T5598" s="54">
        <v>11074.619504167846</v>
      </c>
      <c r="U5598" s="55">
        <v>0.95521706908077664</v>
      </c>
    </row>
    <row r="5599" spans="1:21" ht="13" x14ac:dyDescent="0.3">
      <c r="A5599" s="44" t="s">
        <v>1721</v>
      </c>
      <c r="B5599" s="44" t="s">
        <v>13456</v>
      </c>
      <c r="C5599" s="98" t="s">
        <v>985</v>
      </c>
      <c r="D5599" s="98" t="s">
        <v>13125</v>
      </c>
      <c r="E5599" s="98" t="s">
        <v>344</v>
      </c>
      <c r="F5599" s="122">
        <v>1.0214473952266321</v>
      </c>
      <c r="G5599" s="122">
        <v>1.0218941266015058</v>
      </c>
      <c r="H5599" s="99">
        <v>5093.6666666666661</v>
      </c>
      <c r="I5599" s="53">
        <v>5202.9125488193877</v>
      </c>
      <c r="J5599" s="54">
        <v>4916.9546441009588</v>
      </c>
      <c r="K5599" s="55">
        <v>0.96530750162311885</v>
      </c>
      <c r="L5599" s="121">
        <v>5205.1880495325358</v>
      </c>
      <c r="M5599" s="54">
        <v>4873.3344619868867</v>
      </c>
      <c r="N5599" s="120">
        <v>0.95674389018785821</v>
      </c>
      <c r="O5599" s="123">
        <v>5139.3267589985207</v>
      </c>
      <c r="P5599" s="53">
        <v>5249.5519311975686</v>
      </c>
      <c r="Q5599" s="54">
        <v>4961.0696898786564</v>
      </c>
      <c r="R5599" s="55">
        <v>0.96531509330327137</v>
      </c>
      <c r="S5599" s="121">
        <v>5251.8478297065412</v>
      </c>
      <c r="T5599" s="54">
        <v>4917.0576722626511</v>
      </c>
      <c r="U5599" s="55">
        <v>0.95675132227257287</v>
      </c>
    </row>
    <row r="5600" spans="1:21" ht="13" x14ac:dyDescent="0.3">
      <c r="A5600" s="44" t="s">
        <v>1720</v>
      </c>
      <c r="B5600" s="44" t="s">
        <v>8108</v>
      </c>
      <c r="C5600" s="98" t="s">
        <v>985</v>
      </c>
      <c r="D5600" s="98" t="s">
        <v>13125</v>
      </c>
      <c r="E5600" s="98" t="s">
        <v>336</v>
      </c>
      <c r="F5600" s="122">
        <v>1.0154315634986952</v>
      </c>
      <c r="G5600" s="122">
        <v>1.0183850896311992</v>
      </c>
      <c r="H5600" s="99">
        <v>8720.8333333333339</v>
      </c>
      <c r="I5600" s="53">
        <v>8855.4094266782049</v>
      </c>
      <c r="J5600" s="54">
        <v>8368.7062001072845</v>
      </c>
      <c r="K5600" s="55">
        <v>0.95962230674904359</v>
      </c>
      <c r="L5600" s="121">
        <v>8881.166635825417</v>
      </c>
      <c r="M5600" s="54">
        <v>8314.9532768375357</v>
      </c>
      <c r="N5600" s="120">
        <v>0.95345856972814547</v>
      </c>
      <c r="O5600" s="123">
        <v>8804.9512750688064</v>
      </c>
      <c r="P5600" s="53">
        <v>8940.8254397729488</v>
      </c>
      <c r="Q5600" s="54">
        <v>8449.4941040872291</v>
      </c>
      <c r="R5600" s="55">
        <v>0.95962985371786746</v>
      </c>
      <c r="S5600" s="121">
        <v>8966.8310934592882</v>
      </c>
      <c r="T5600" s="54">
        <v>8395.2214636883236</v>
      </c>
      <c r="U5600" s="55">
        <v>0.95346597629215379</v>
      </c>
    </row>
    <row r="5601" spans="1:21" ht="13" x14ac:dyDescent="0.3">
      <c r="A5601" s="44" t="s">
        <v>1719</v>
      </c>
      <c r="B5601" s="44" t="s">
        <v>8107</v>
      </c>
      <c r="C5601" s="98" t="s">
        <v>985</v>
      </c>
      <c r="D5601" s="98" t="s">
        <v>13125</v>
      </c>
      <c r="E5601" s="98" t="s">
        <v>345</v>
      </c>
      <c r="F5601" s="122">
        <v>1.0147216288598566</v>
      </c>
      <c r="G5601" s="122">
        <v>1.0174446507495167</v>
      </c>
      <c r="H5601" s="99">
        <v>12158.25</v>
      </c>
      <c r="I5601" s="53">
        <v>12337.239244085351</v>
      </c>
      <c r="J5601" s="54">
        <v>11659.170748575243</v>
      </c>
      <c r="K5601" s="55">
        <v>0.95895139091359716</v>
      </c>
      <c r="L5601" s="121">
        <v>12370.346424975312</v>
      </c>
      <c r="M5601" s="54">
        <v>11581.68253785999</v>
      </c>
      <c r="N5601" s="120">
        <v>0.95257808795344645</v>
      </c>
      <c r="O5601" s="123">
        <v>12288.702805812483</v>
      </c>
      <c r="P5601" s="53">
        <v>12469.612527688734</v>
      </c>
      <c r="Q5601" s="54">
        <v>11784.361325774174</v>
      </c>
      <c r="R5601" s="55">
        <v>0.95895893260599008</v>
      </c>
      <c r="S5601" s="121">
        <v>12503.074934424489</v>
      </c>
      <c r="T5601" s="54">
        <v>11706.039955202208</v>
      </c>
      <c r="U5601" s="55">
        <v>0.95258548767778162</v>
      </c>
    </row>
    <row r="5602" spans="1:21" ht="13" x14ac:dyDescent="0.3">
      <c r="A5602" s="44" t="s">
        <v>1718</v>
      </c>
      <c r="B5602" s="44" t="s">
        <v>8106</v>
      </c>
      <c r="C5602" s="98" t="s">
        <v>985</v>
      </c>
      <c r="D5602" s="98" t="s">
        <v>13125</v>
      </c>
      <c r="E5602" s="98" t="s">
        <v>346</v>
      </c>
      <c r="F5602" s="122">
        <v>1.0186671034538666</v>
      </c>
      <c r="G5602" s="122">
        <v>1.02025540994764</v>
      </c>
      <c r="H5602" s="99">
        <v>8131.3333333333339</v>
      </c>
      <c r="I5602" s="53">
        <v>8283.1217738845407</v>
      </c>
      <c r="J5602" s="54">
        <v>7827.8721180883667</v>
      </c>
      <c r="K5602" s="55">
        <v>0.96268001780212753</v>
      </c>
      <c r="L5602" s="121">
        <v>8296.0368234209109</v>
      </c>
      <c r="M5602" s="54">
        <v>7767.1280585377117</v>
      </c>
      <c r="N5602" s="120">
        <v>0.95520964891420568</v>
      </c>
      <c r="O5602" s="123">
        <v>8209.1692942026057</v>
      </c>
      <c r="P5602" s="53">
        <v>8362.4107066877914</v>
      </c>
      <c r="Q5602" s="54">
        <v>7902.8653940377981</v>
      </c>
      <c r="R5602" s="55">
        <v>0.96268758881838112</v>
      </c>
      <c r="S5602" s="121">
        <v>8375.4493835862577</v>
      </c>
      <c r="T5602" s="54">
        <v>7841.5386327961205</v>
      </c>
      <c r="U5602" s="55">
        <v>0.95521706908077664</v>
      </c>
    </row>
    <row r="5603" spans="1:21" ht="13" x14ac:dyDescent="0.3">
      <c r="A5603" s="44" t="s">
        <v>1717</v>
      </c>
      <c r="B5603" s="44" t="s">
        <v>8105</v>
      </c>
      <c r="C5603" s="98" t="s">
        <v>985</v>
      </c>
      <c r="D5603" s="98" t="s">
        <v>13125</v>
      </c>
      <c r="E5603" s="98" t="s">
        <v>478</v>
      </c>
      <c r="F5603" s="122">
        <v>1.02105753247963</v>
      </c>
      <c r="G5603" s="122">
        <v>1.0234516398709577</v>
      </c>
      <c r="H5603" s="99">
        <v>5758.916666666667</v>
      </c>
      <c r="I5603" s="53">
        <v>5880.1852414224832</v>
      </c>
      <c r="J5603" s="54">
        <v>5557.0036704820004</v>
      </c>
      <c r="K5603" s="55">
        <v>0.964939066169621</v>
      </c>
      <c r="L5603" s="121">
        <v>5893.9727063801893</v>
      </c>
      <c r="M5603" s="54">
        <v>5518.2060733794733</v>
      </c>
      <c r="N5603" s="120">
        <v>0.95820210514931448</v>
      </c>
      <c r="O5603" s="123">
        <v>5808.6583707886412</v>
      </c>
      <c r="P5603" s="53">
        <v>5930.9743830945981</v>
      </c>
      <c r="Q5603" s="54">
        <v>5605.0454646526277</v>
      </c>
      <c r="R5603" s="55">
        <v>0.96494665495220566</v>
      </c>
      <c r="S5603" s="121">
        <v>5944.8809350337997</v>
      </c>
      <c r="T5603" s="54">
        <v>5565.9119152218991</v>
      </c>
      <c r="U5603" s="55">
        <v>0.95820954856159246</v>
      </c>
    </row>
    <row r="5604" spans="1:21" ht="13" x14ac:dyDescent="0.3">
      <c r="A5604" s="44" t="s">
        <v>1716</v>
      </c>
      <c r="B5604" s="44" t="s">
        <v>8104</v>
      </c>
      <c r="C5604" s="98" t="s">
        <v>985</v>
      </c>
      <c r="D5604" s="98" t="s">
        <v>13125</v>
      </c>
      <c r="E5604" s="98" t="s">
        <v>345</v>
      </c>
      <c r="F5604" s="122">
        <v>1.0147216288598566</v>
      </c>
      <c r="G5604" s="122">
        <v>1.0174446507495167</v>
      </c>
      <c r="H5604" s="99">
        <v>11303.583333333332</v>
      </c>
      <c r="I5604" s="53">
        <v>11469.990491953125</v>
      </c>
      <c r="J5604" s="54">
        <v>10839.586959807755</v>
      </c>
      <c r="K5604" s="55">
        <v>0.95895139091359727</v>
      </c>
      <c r="L5604" s="121">
        <v>11500.77039680139</v>
      </c>
      <c r="M5604" s="54">
        <v>10767.545798689109</v>
      </c>
      <c r="N5604" s="120">
        <v>0.95257808795344634</v>
      </c>
      <c r="O5604" s="123">
        <v>11422.68351359454</v>
      </c>
      <c r="P5604" s="53">
        <v>11590.844020865283</v>
      </c>
      <c r="Q5604" s="54">
        <v>10953.884389692661</v>
      </c>
      <c r="R5604" s="55">
        <v>0.95895893260599008</v>
      </c>
      <c r="S5604" s="121">
        <v>11621.948238111459</v>
      </c>
      <c r="T5604" s="54">
        <v>10881.082545386413</v>
      </c>
      <c r="U5604" s="55">
        <v>0.95258548767778173</v>
      </c>
    </row>
    <row r="5605" spans="1:21" ht="13" x14ac:dyDescent="0.3">
      <c r="A5605" s="44" t="s">
        <v>1715</v>
      </c>
      <c r="B5605" s="44" t="s">
        <v>8103</v>
      </c>
      <c r="C5605" s="98" t="s">
        <v>985</v>
      </c>
      <c r="D5605" s="98" t="s">
        <v>13125</v>
      </c>
      <c r="E5605" s="98" t="s">
        <v>477</v>
      </c>
      <c r="F5605" s="122">
        <v>1.0143141938793192</v>
      </c>
      <c r="G5605" s="122">
        <v>1.0179112145410112</v>
      </c>
      <c r="H5605" s="99">
        <v>12446.916666666668</v>
      </c>
      <c r="I5605" s="53">
        <v>12625.084245033064</v>
      </c>
      <c r="J5605" s="54">
        <v>11931.195465675717</v>
      </c>
      <c r="K5605" s="55">
        <v>0.95856634901621274</v>
      </c>
      <c r="L5605" s="121">
        <v>12669.856061457422</v>
      </c>
      <c r="M5605" s="54">
        <v>11862.097120248902</v>
      </c>
      <c r="N5605" s="120">
        <v>0.95301490625514218</v>
      </c>
      <c r="O5605" s="123">
        <v>12563.150377161885</v>
      </c>
      <c r="P5605" s="53">
        <v>12742.981747395623</v>
      </c>
      <c r="Q5605" s="54">
        <v>12042.707898550003</v>
      </c>
      <c r="R5605" s="55">
        <v>0.95857388768043594</v>
      </c>
      <c r="S5605" s="121">
        <v>12788.171658878216</v>
      </c>
      <c r="T5605" s="54">
        <v>11972.962585439667</v>
      </c>
      <c r="U5605" s="55">
        <v>0.95302230937272714</v>
      </c>
    </row>
    <row r="5606" spans="1:21" ht="13" x14ac:dyDescent="0.3">
      <c r="A5606" s="44" t="s">
        <v>1714</v>
      </c>
      <c r="B5606" s="44" t="s">
        <v>8102</v>
      </c>
      <c r="C5606" s="98" t="s">
        <v>985</v>
      </c>
      <c r="D5606" s="98" t="s">
        <v>13125</v>
      </c>
      <c r="E5606" s="98" t="s">
        <v>344</v>
      </c>
      <c r="F5606" s="122">
        <v>1.0214473952266321</v>
      </c>
      <c r="G5606" s="122">
        <v>1.0218941266015058</v>
      </c>
      <c r="H5606" s="99">
        <v>15879.583333333332</v>
      </c>
      <c r="I5606" s="53">
        <v>16220.159033117572</v>
      </c>
      <c r="J5606" s="54">
        <v>15328.680914316115</v>
      </c>
      <c r="K5606" s="55">
        <v>0.96530750162311874</v>
      </c>
      <c r="L5606" s="121">
        <v>16227.252941212493</v>
      </c>
      <c r="M5606" s="54">
        <v>15192.694332895609</v>
      </c>
      <c r="N5606" s="120">
        <v>0.95674389018785821</v>
      </c>
      <c r="O5606" s="123">
        <v>16015.615202180281</v>
      </c>
      <c r="P5606" s="53">
        <v>16359.108431219098</v>
      </c>
      <c r="Q5606" s="54">
        <v>15460.115083201948</v>
      </c>
      <c r="R5606" s="55">
        <v>0.96531509330327137</v>
      </c>
      <c r="S5606" s="121">
        <v>16366.263109017817</v>
      </c>
      <c r="T5606" s="54">
        <v>15322.961021694702</v>
      </c>
      <c r="U5606" s="55">
        <v>0.95675132227257276</v>
      </c>
    </row>
    <row r="5607" spans="1:21" ht="13" x14ac:dyDescent="0.3">
      <c r="A5607" s="44" t="s">
        <v>1713</v>
      </c>
      <c r="B5607" s="44" t="s">
        <v>8101</v>
      </c>
      <c r="C5607" s="98" t="s">
        <v>985</v>
      </c>
      <c r="D5607" s="98" t="s">
        <v>13125</v>
      </c>
      <c r="E5607" s="98" t="s">
        <v>347</v>
      </c>
      <c r="F5607" s="122">
        <v>1.021119330885371</v>
      </c>
      <c r="G5607" s="122">
        <v>1.0221721123700369</v>
      </c>
      <c r="H5607" s="99">
        <v>2651.1666666666665</v>
      </c>
      <c r="I5607" s="53">
        <v>2707.1575327322657</v>
      </c>
      <c r="J5607" s="54">
        <v>2558.3691207535767</v>
      </c>
      <c r="K5607" s="55">
        <v>0.96499746806572329</v>
      </c>
      <c r="L5607" s="121">
        <v>2709.9486319116959</v>
      </c>
      <c r="M5607" s="54">
        <v>2537.177510675243</v>
      </c>
      <c r="N5607" s="120">
        <v>0.95700415314336196</v>
      </c>
      <c r="O5607" s="123">
        <v>2674.8246706722639</v>
      </c>
      <c r="P5607" s="53">
        <v>2731.3151779525451</v>
      </c>
      <c r="Q5607" s="54">
        <v>2581.2193346098993</v>
      </c>
      <c r="R5607" s="55">
        <v>0.96500505730761088</v>
      </c>
      <c r="S5607" s="121">
        <v>2734.1311838405563</v>
      </c>
      <c r="T5607" s="54">
        <v>2559.8382036950566</v>
      </c>
      <c r="U5607" s="55">
        <v>0.95701158724982605</v>
      </c>
    </row>
    <row r="5608" spans="1:21" ht="13" x14ac:dyDescent="0.3">
      <c r="A5608" s="44" t="s">
        <v>1712</v>
      </c>
      <c r="B5608" s="44" t="s">
        <v>8100</v>
      </c>
      <c r="C5608" s="98" t="s">
        <v>985</v>
      </c>
      <c r="D5608" s="98" t="s">
        <v>13125</v>
      </c>
      <c r="E5608" s="98" t="s">
        <v>344</v>
      </c>
      <c r="F5608" s="122">
        <v>1.0214473952266321</v>
      </c>
      <c r="G5608" s="122">
        <v>1.0218941266015058</v>
      </c>
      <c r="H5608" s="99">
        <v>2513.083333333333</v>
      </c>
      <c r="I5608" s="53">
        <v>2566.9824248207951</v>
      </c>
      <c r="J5608" s="54">
        <v>2425.8981938706993</v>
      </c>
      <c r="K5608" s="55">
        <v>0.96530750162311885</v>
      </c>
      <c r="L5608" s="121">
        <v>2568.1050979934671</v>
      </c>
      <c r="M5608" s="54">
        <v>2404.377124699603</v>
      </c>
      <c r="N5608" s="120">
        <v>0.95674389018785821</v>
      </c>
      <c r="O5608" s="123">
        <v>2535.7239523320636</v>
      </c>
      <c r="P5608" s="53">
        <v>2590.1086261233668</v>
      </c>
      <c r="Q5608" s="54">
        <v>2447.7726036367658</v>
      </c>
      <c r="R5608" s="55">
        <v>0.96531509330327125</v>
      </c>
      <c r="S5608" s="121">
        <v>2591.2414135708923</v>
      </c>
      <c r="T5608" s="54">
        <v>2426.0572443119363</v>
      </c>
      <c r="U5608" s="55">
        <v>0.95675132227257287</v>
      </c>
    </row>
    <row r="5609" spans="1:21" ht="13" x14ac:dyDescent="0.3">
      <c r="A5609" s="44" t="s">
        <v>1711</v>
      </c>
      <c r="B5609" s="44" t="s">
        <v>8099</v>
      </c>
      <c r="C5609" s="98" t="s">
        <v>985</v>
      </c>
      <c r="D5609" s="98" t="s">
        <v>13125</v>
      </c>
      <c r="E5609" s="98" t="s">
        <v>478</v>
      </c>
      <c r="F5609" s="122">
        <v>1.02105753247963</v>
      </c>
      <c r="G5609" s="122">
        <v>1.0234516398709577</v>
      </c>
      <c r="H5609" s="99">
        <v>5876.333333333333</v>
      </c>
      <c r="I5609" s="53">
        <v>6000.0744133611324</v>
      </c>
      <c r="J5609" s="54">
        <v>5670.3035991680827</v>
      </c>
      <c r="K5609" s="55">
        <v>0.964939066169621</v>
      </c>
      <c r="L5609" s="121">
        <v>6014.1429864283709</v>
      </c>
      <c r="M5609" s="54">
        <v>5630.7149705590882</v>
      </c>
      <c r="N5609" s="120">
        <v>0.95820210514931448</v>
      </c>
      <c r="O5609" s="123">
        <v>5922.8471128969877</v>
      </c>
      <c r="P5609" s="53">
        <v>6047.5676583486993</v>
      </c>
      <c r="Q5609" s="54">
        <v>5715.2315093832767</v>
      </c>
      <c r="R5609" s="55">
        <v>0.96494665495220555</v>
      </c>
      <c r="S5609" s="121">
        <v>6061.7475903993891</v>
      </c>
      <c r="T5609" s="54">
        <v>5675.3286582483543</v>
      </c>
      <c r="U5609" s="55">
        <v>0.95820954856159257</v>
      </c>
    </row>
    <row r="5610" spans="1:21" ht="13" x14ac:dyDescent="0.3">
      <c r="A5610" s="44" t="s">
        <v>1710</v>
      </c>
      <c r="B5610" s="44" t="s">
        <v>8098</v>
      </c>
      <c r="C5610" s="98" t="s">
        <v>985</v>
      </c>
      <c r="D5610" s="98" t="s">
        <v>13125</v>
      </c>
      <c r="E5610" s="98" t="s">
        <v>341</v>
      </c>
      <c r="F5610" s="122">
        <v>1.0178499747493295</v>
      </c>
      <c r="G5610" s="122">
        <v>1.0197412307265046</v>
      </c>
      <c r="H5610" s="99">
        <v>6566.9166666666661</v>
      </c>
      <c r="I5610" s="53">
        <v>6684.1359633476168</v>
      </c>
      <c r="J5610" s="54">
        <v>6316.7683597222776</v>
      </c>
      <c r="K5610" s="55">
        <v>0.96190779940696847</v>
      </c>
      <c r="L5610" s="121">
        <v>6696.5556837450613</v>
      </c>
      <c r="M5610" s="54">
        <v>6269.6208628120148</v>
      </c>
      <c r="N5610" s="120">
        <v>0.95472825087552737</v>
      </c>
      <c r="O5610" s="123">
        <v>6626.7853134562183</v>
      </c>
      <c r="P5610" s="53">
        <v>6745.0732639706393</v>
      </c>
      <c r="Q5610" s="54">
        <v>6374.4066092630974</v>
      </c>
      <c r="R5610" s="55">
        <v>0.96191536435009506</v>
      </c>
      <c r="S5610" s="121">
        <v>6757.6062113041698</v>
      </c>
      <c r="T5610" s="54">
        <v>6326.828298313354</v>
      </c>
      <c r="U5610" s="55">
        <v>0.954735667302549</v>
      </c>
    </row>
    <row r="5611" spans="1:21" ht="13" x14ac:dyDescent="0.3">
      <c r="A5611" s="44" t="s">
        <v>1709</v>
      </c>
      <c r="B5611" s="44" t="s">
        <v>8097</v>
      </c>
      <c r="C5611" s="98" t="s">
        <v>985</v>
      </c>
      <c r="D5611" s="98" t="s">
        <v>13125</v>
      </c>
      <c r="E5611" s="98" t="s">
        <v>342</v>
      </c>
      <c r="F5611" s="122">
        <v>1.0189142300888223</v>
      </c>
      <c r="G5611" s="122">
        <v>1.0234532959954559</v>
      </c>
      <c r="H5611" s="99">
        <v>10601.333333333334</v>
      </c>
      <c r="I5611" s="53">
        <v>10801.849391248303</v>
      </c>
      <c r="J5611" s="54">
        <v>10208.167642800252</v>
      </c>
      <c r="K5611" s="55">
        <v>0.96291356208026524</v>
      </c>
      <c r="L5611" s="121">
        <v>10849.969541946493</v>
      </c>
      <c r="M5611" s="54">
        <v>10158.236355173476</v>
      </c>
      <c r="N5611" s="120">
        <v>0.95820365568860599</v>
      </c>
      <c r="O5611" s="123">
        <v>10683.632940974285</v>
      </c>
      <c r="P5611" s="53">
        <v>10885.705632604393</v>
      </c>
      <c r="Q5611" s="54">
        <v>10287.495956733022</v>
      </c>
      <c r="R5611" s="55">
        <v>0.96292113493323206</v>
      </c>
      <c r="S5611" s="121">
        <v>10934.199346645757</v>
      </c>
      <c r="T5611" s="54">
        <v>10237.17566289006</v>
      </c>
      <c r="U5611" s="55">
        <v>0.95821109911292868</v>
      </c>
    </row>
    <row r="5612" spans="1:21" ht="13" x14ac:dyDescent="0.3">
      <c r="A5612" s="44" t="s">
        <v>1708</v>
      </c>
      <c r="B5612" s="44" t="s">
        <v>8096</v>
      </c>
      <c r="C5612" s="98" t="s">
        <v>985</v>
      </c>
      <c r="D5612" s="98" t="s">
        <v>13125</v>
      </c>
      <c r="E5612" s="98" t="s">
        <v>346</v>
      </c>
      <c r="F5612" s="122">
        <v>1.0186671034538666</v>
      </c>
      <c r="G5612" s="122">
        <v>1.02025540994764</v>
      </c>
      <c r="H5612" s="99">
        <v>4555.166666666667</v>
      </c>
      <c r="I5612" s="53">
        <v>4640.1984340829385</v>
      </c>
      <c r="J5612" s="54">
        <v>4385.1679277583253</v>
      </c>
      <c r="K5612" s="55">
        <v>0.96268001780212764</v>
      </c>
      <c r="L5612" s="121">
        <v>4647.4334348798247</v>
      </c>
      <c r="M5612" s="54">
        <v>4351.1391524123592</v>
      </c>
      <c r="N5612" s="120">
        <v>0.95520964891420557</v>
      </c>
      <c r="O5612" s="123">
        <v>4595.4835683748806</v>
      </c>
      <c r="P5612" s="53">
        <v>4681.2679355662785</v>
      </c>
      <c r="Q5612" s="54">
        <v>4424.0149958933034</v>
      </c>
      <c r="R5612" s="55">
        <v>0.96268758881838101</v>
      </c>
      <c r="S5612" s="121">
        <v>4688.5669719599573</v>
      </c>
      <c r="T5612" s="54">
        <v>4389.6843451919221</v>
      </c>
      <c r="U5612" s="55">
        <v>0.95521706908077664</v>
      </c>
    </row>
    <row r="5613" spans="1:21" ht="13" x14ac:dyDescent="0.3">
      <c r="A5613" s="44" t="s">
        <v>1707</v>
      </c>
      <c r="B5613" s="44" t="s">
        <v>8095</v>
      </c>
      <c r="C5613" s="98" t="s">
        <v>985</v>
      </c>
      <c r="D5613" s="98" t="s">
        <v>13125</v>
      </c>
      <c r="E5613" s="98" t="s">
        <v>477</v>
      </c>
      <c r="F5613" s="122">
        <v>1.0143141938793192</v>
      </c>
      <c r="G5613" s="122">
        <v>1.0179112145410112</v>
      </c>
      <c r="H5613" s="99">
        <v>12155.083333333334</v>
      </c>
      <c r="I5613" s="53">
        <v>12329.073552785949</v>
      </c>
      <c r="J5613" s="54">
        <v>11651.453852821152</v>
      </c>
      <c r="K5613" s="55">
        <v>0.95856634901621285</v>
      </c>
      <c r="L5613" s="121">
        <v>12372.795638680536</v>
      </c>
      <c r="M5613" s="54">
        <v>11583.975603440111</v>
      </c>
      <c r="N5613" s="120">
        <v>0.9530149062551424</v>
      </c>
      <c r="O5613" s="123">
        <v>12256.730075319687</v>
      </c>
      <c r="P5613" s="53">
        <v>12432.175285944295</v>
      </c>
      <c r="Q5613" s="54">
        <v>11748.981398548915</v>
      </c>
      <c r="R5613" s="55">
        <v>0.95857388768043594</v>
      </c>
      <c r="S5613" s="121">
        <v>12476.262997270002</v>
      </c>
      <c r="T5613" s="54">
        <v>11680.937201739327</v>
      </c>
      <c r="U5613" s="55">
        <v>0.95302230937272703</v>
      </c>
    </row>
    <row r="5614" spans="1:21" ht="13" x14ac:dyDescent="0.3">
      <c r="A5614" s="44" t="s">
        <v>1706</v>
      </c>
      <c r="B5614" s="44" t="s">
        <v>8094</v>
      </c>
      <c r="C5614" s="98" t="s">
        <v>985</v>
      </c>
      <c r="D5614" s="98" t="s">
        <v>13125</v>
      </c>
      <c r="E5614" s="98" t="s">
        <v>338</v>
      </c>
      <c r="F5614" s="122">
        <v>1.0180864711731208</v>
      </c>
      <c r="G5614" s="122">
        <v>1.0207713116106172</v>
      </c>
      <c r="H5614" s="99">
        <v>6110.1666666666661</v>
      </c>
      <c r="I5614" s="53">
        <v>6220.6780199462964</v>
      </c>
      <c r="J5614" s="54">
        <v>5878.7825842993007</v>
      </c>
      <c r="K5614" s="55">
        <v>0.96213129772226091</v>
      </c>
      <c r="L5614" s="121">
        <v>6237.0828424928059</v>
      </c>
      <c r="M5614" s="54">
        <v>5839.4414321528784</v>
      </c>
      <c r="N5614" s="120">
        <v>0.95569265958149729</v>
      </c>
      <c r="O5614" s="123">
        <v>6161.7115199274795</v>
      </c>
      <c r="P5614" s="53">
        <v>6273.1551377097339</v>
      </c>
      <c r="Q5614" s="54">
        <v>5928.4221246857232</v>
      </c>
      <c r="R5614" s="55">
        <v>0.96213886442309426</v>
      </c>
      <c r="S5614" s="121">
        <v>6289.6983499626231</v>
      </c>
      <c r="T5614" s="54">
        <v>5888.7482140984957</v>
      </c>
      <c r="U5614" s="55">
        <v>0.95570008350014468</v>
      </c>
    </row>
    <row r="5615" spans="1:21" ht="13" x14ac:dyDescent="0.3">
      <c r="A5615" s="44" t="s">
        <v>1705</v>
      </c>
      <c r="B5615" s="44" t="s">
        <v>8093</v>
      </c>
      <c r="C5615" s="98" t="s">
        <v>985</v>
      </c>
      <c r="D5615" s="98" t="s">
        <v>13125</v>
      </c>
      <c r="E5615" s="98" t="s">
        <v>346</v>
      </c>
      <c r="F5615" s="122">
        <v>1.0186671034538666</v>
      </c>
      <c r="G5615" s="122">
        <v>1.02025540994764</v>
      </c>
      <c r="H5615" s="99">
        <v>3515</v>
      </c>
      <c r="I5615" s="53">
        <v>3580.6148686403412</v>
      </c>
      <c r="J5615" s="54">
        <v>3383.8202625744784</v>
      </c>
      <c r="K5615" s="55">
        <v>0.96268001780212753</v>
      </c>
      <c r="L5615" s="121">
        <v>3586.1977659659547</v>
      </c>
      <c r="M5615" s="54">
        <v>3357.5619159334328</v>
      </c>
      <c r="N5615" s="120">
        <v>0.95520964891420568</v>
      </c>
      <c r="O5615" s="123">
        <v>3545.2436523327679</v>
      </c>
      <c r="P5615" s="53">
        <v>3611.4230823600274</v>
      </c>
      <c r="Q5615" s="54">
        <v>3412.962063437903</v>
      </c>
      <c r="R5615" s="55">
        <v>0.96268758881838101</v>
      </c>
      <c r="S5615" s="121">
        <v>3617.0540158750364</v>
      </c>
      <c r="T5615" s="54">
        <v>3386.477250758534</v>
      </c>
      <c r="U5615" s="55">
        <v>0.95521706908077653</v>
      </c>
    </row>
    <row r="5616" spans="1:21" ht="13" x14ac:dyDescent="0.3">
      <c r="A5616" s="44" t="s">
        <v>1704</v>
      </c>
      <c r="B5616" s="44" t="s">
        <v>8092</v>
      </c>
      <c r="C5616" s="98" t="s">
        <v>985</v>
      </c>
      <c r="D5616" s="98" t="s">
        <v>13125</v>
      </c>
      <c r="E5616" s="98" t="s">
        <v>338</v>
      </c>
      <c r="F5616" s="122">
        <v>1.0180864711731208</v>
      </c>
      <c r="G5616" s="122">
        <v>1.0207713116106172</v>
      </c>
      <c r="H5616" s="99">
        <v>5119.3333333333321</v>
      </c>
      <c r="I5616" s="53">
        <v>5211.9240080922618</v>
      </c>
      <c r="J5616" s="54">
        <v>4925.4708234728259</v>
      </c>
      <c r="K5616" s="55">
        <v>0.9621312977222608</v>
      </c>
      <c r="L5616" s="121">
        <v>5225.6686012386181</v>
      </c>
      <c r="M5616" s="54">
        <v>4892.5092886175435</v>
      </c>
      <c r="N5616" s="120">
        <v>0.95569265958149718</v>
      </c>
      <c r="O5616" s="123">
        <v>5164.6615500203088</v>
      </c>
      <c r="P5616" s="53">
        <v>5258.0720522636766</v>
      </c>
      <c r="Q5616" s="54">
        <v>4969.1215988661579</v>
      </c>
      <c r="R5616" s="55">
        <v>0.96213886442309426</v>
      </c>
      <c r="S5616" s="121">
        <v>5271.9383444391542</v>
      </c>
      <c r="T5616" s="54">
        <v>4935.8674746043962</v>
      </c>
      <c r="U5616" s="55">
        <v>0.95570008350014479</v>
      </c>
    </row>
    <row r="5617" spans="1:21" ht="13" x14ac:dyDescent="0.3">
      <c r="A5617" s="44" t="s">
        <v>1703</v>
      </c>
      <c r="B5617" s="44" t="s">
        <v>8091</v>
      </c>
      <c r="C5617" s="98" t="s">
        <v>985</v>
      </c>
      <c r="D5617" s="98" t="s">
        <v>13125</v>
      </c>
      <c r="E5617" s="98" t="s">
        <v>344</v>
      </c>
      <c r="F5617" s="122">
        <v>1.0214473952266321</v>
      </c>
      <c r="G5617" s="122">
        <v>1.0218941266015058</v>
      </c>
      <c r="H5617" s="99">
        <v>6690</v>
      </c>
      <c r="I5617" s="53">
        <v>6833.4830740661682</v>
      </c>
      <c r="J5617" s="54">
        <v>6457.907185858664</v>
      </c>
      <c r="K5617" s="55">
        <v>0.96530750162311874</v>
      </c>
      <c r="L5617" s="121">
        <v>6836.4717069640737</v>
      </c>
      <c r="M5617" s="54">
        <v>6400.6166253567717</v>
      </c>
      <c r="N5617" s="120">
        <v>0.95674389018785821</v>
      </c>
      <c r="O5617" s="123">
        <v>6745.8256698330333</v>
      </c>
      <c r="P5617" s="53">
        <v>6890.5060591039028</v>
      </c>
      <c r="Q5617" s="54">
        <v>6511.8473358824776</v>
      </c>
      <c r="R5617" s="55">
        <v>0.96531509330327137</v>
      </c>
      <c r="S5617" s="121">
        <v>6893.5196310800457</v>
      </c>
      <c r="T5617" s="54">
        <v>6454.077629433019</v>
      </c>
      <c r="U5617" s="55">
        <v>0.95675132227257287</v>
      </c>
    </row>
    <row r="5618" spans="1:21" ht="13" x14ac:dyDescent="0.3">
      <c r="A5618" s="44" t="s">
        <v>1702</v>
      </c>
      <c r="B5618" s="44" t="s">
        <v>8090</v>
      </c>
      <c r="C5618" s="98" t="s">
        <v>985</v>
      </c>
      <c r="D5618" s="98" t="s">
        <v>13125</v>
      </c>
      <c r="E5618" s="98" t="s">
        <v>341</v>
      </c>
      <c r="F5618" s="122">
        <v>1.0178499747493295</v>
      </c>
      <c r="G5618" s="122">
        <v>1.0197412307265046</v>
      </c>
      <c r="H5618" s="99">
        <v>8831.5833333333339</v>
      </c>
      <c r="I5618" s="53">
        <v>8989.2268728299332</v>
      </c>
      <c r="J5618" s="54">
        <v>8495.1688894459276</v>
      </c>
      <c r="K5618" s="55">
        <v>0.96190779940696858</v>
      </c>
      <c r="L5618" s="121">
        <v>9005.9296575970202</v>
      </c>
      <c r="M5618" s="54">
        <v>8431.7621082947935</v>
      </c>
      <c r="N5618" s="120">
        <v>0.95472825087552737</v>
      </c>
      <c r="O5618" s="123">
        <v>8905.2901134625063</v>
      </c>
      <c r="P5618" s="53">
        <v>9064.2493171232654</v>
      </c>
      <c r="Q5618" s="54">
        <v>8566.1353841345863</v>
      </c>
      <c r="R5618" s="55">
        <v>0.96191536435009506</v>
      </c>
      <c r="S5618" s="121">
        <v>9081.0915002788297</v>
      </c>
      <c r="T5618" s="54">
        <v>8502.1980989994172</v>
      </c>
      <c r="U5618" s="55">
        <v>0.95473566730254888</v>
      </c>
    </row>
    <row r="5619" spans="1:21" ht="13" x14ac:dyDescent="0.3">
      <c r="A5619" s="44" t="s">
        <v>1701</v>
      </c>
      <c r="B5619" s="44" t="s">
        <v>8089</v>
      </c>
      <c r="C5619" s="98" t="s">
        <v>985</v>
      </c>
      <c r="D5619" s="98" t="s">
        <v>13125</v>
      </c>
      <c r="E5619" s="98" t="s">
        <v>338</v>
      </c>
      <c r="F5619" s="122">
        <v>1.0180864711731208</v>
      </c>
      <c r="G5619" s="122">
        <v>1.0207713116106172</v>
      </c>
      <c r="H5619" s="99">
        <v>10802.5</v>
      </c>
      <c r="I5619" s="53">
        <v>10997.879104847638</v>
      </c>
      <c r="J5619" s="54">
        <v>10393.423343644723</v>
      </c>
      <c r="K5619" s="55">
        <v>0.96213129772226091</v>
      </c>
      <c r="L5619" s="121">
        <v>11026.882093673692</v>
      </c>
      <c r="M5619" s="54">
        <v>10323.869955129125</v>
      </c>
      <c r="N5619" s="120">
        <v>0.95569265958149729</v>
      </c>
      <c r="O5619" s="123">
        <v>10896.483026020702</v>
      </c>
      <c r="P5619" s="53">
        <v>11093.561952159225</v>
      </c>
      <c r="Q5619" s="54">
        <v>10483.92980486108</v>
      </c>
      <c r="R5619" s="55">
        <v>0.96213886442309426</v>
      </c>
      <c r="S5619" s="121">
        <v>11122.817270413978</v>
      </c>
      <c r="T5619" s="54">
        <v>10413.769737825893</v>
      </c>
      <c r="U5619" s="55">
        <v>0.95570008350014457</v>
      </c>
    </row>
    <row r="5620" spans="1:21" ht="13" x14ac:dyDescent="0.3">
      <c r="A5620" s="44" t="s">
        <v>1700</v>
      </c>
      <c r="B5620" s="44" t="s">
        <v>8088</v>
      </c>
      <c r="C5620" s="98" t="s">
        <v>985</v>
      </c>
      <c r="D5620" s="98" t="s">
        <v>13125</v>
      </c>
      <c r="E5620" s="98" t="s">
        <v>338</v>
      </c>
      <c r="F5620" s="122">
        <v>1.0180864711731208</v>
      </c>
      <c r="G5620" s="122">
        <v>1.0207713116106172</v>
      </c>
      <c r="H5620" s="99">
        <v>4771.9166666666661</v>
      </c>
      <c r="I5620" s="53">
        <v>4858.2237998988676</v>
      </c>
      <c r="J5620" s="54">
        <v>4591.2103751224849</v>
      </c>
      <c r="K5620" s="55">
        <v>0.96213129772226091</v>
      </c>
      <c r="L5620" s="121">
        <v>4871.0356347298966</v>
      </c>
      <c r="M5620" s="54">
        <v>4560.485730467939</v>
      </c>
      <c r="N5620" s="120">
        <v>0.95569265958149718</v>
      </c>
      <c r="O5620" s="123">
        <v>4813.9212453983928</v>
      </c>
      <c r="P5620" s="53">
        <v>4900.9880932329643</v>
      </c>
      <c r="Q5620" s="54">
        <v>4631.6607204698166</v>
      </c>
      <c r="R5620" s="55">
        <v>0.96213886442309415</v>
      </c>
      <c r="S5620" s="121">
        <v>4913.9127036555328</v>
      </c>
      <c r="T5620" s="54">
        <v>4600.6649361903637</v>
      </c>
      <c r="U5620" s="55">
        <v>0.95570008350014457</v>
      </c>
    </row>
    <row r="5621" spans="1:21" ht="13" x14ac:dyDescent="0.3">
      <c r="A5621" s="44" t="s">
        <v>1699</v>
      </c>
      <c r="B5621" s="44" t="s">
        <v>8087</v>
      </c>
      <c r="C5621" s="98" t="s">
        <v>985</v>
      </c>
      <c r="D5621" s="98" t="s">
        <v>13125</v>
      </c>
      <c r="E5621" s="98" t="s">
        <v>336</v>
      </c>
      <c r="F5621" s="122">
        <v>1.0154315634986952</v>
      </c>
      <c r="G5621" s="122">
        <v>1.0183850896311992</v>
      </c>
      <c r="H5621" s="99">
        <v>9490.5</v>
      </c>
      <c r="I5621" s="53">
        <v>9636.9532533843667</v>
      </c>
      <c r="J5621" s="54">
        <v>9107.2955022017977</v>
      </c>
      <c r="K5621" s="55">
        <v>0.95962230674904359</v>
      </c>
      <c r="L5621" s="121">
        <v>9664.9836931448954</v>
      </c>
      <c r="M5621" s="54">
        <v>9048.7985560049638</v>
      </c>
      <c r="N5621" s="120">
        <v>0.95345856972814536</v>
      </c>
      <c r="O5621" s="123">
        <v>9586.1915313350837</v>
      </c>
      <c r="P5621" s="53">
        <v>9734.1214546615356</v>
      </c>
      <c r="Q5621" s="54">
        <v>9199.195576926546</v>
      </c>
      <c r="R5621" s="55">
        <v>0.95962985371786746</v>
      </c>
      <c r="S5621" s="121">
        <v>9762.4345218605213</v>
      </c>
      <c r="T5621" s="54">
        <v>9140.1074673479816</v>
      </c>
      <c r="U5621" s="55">
        <v>0.95346597629215368</v>
      </c>
    </row>
    <row r="5622" spans="1:21" ht="13" x14ac:dyDescent="0.3">
      <c r="A5622" s="44" t="s">
        <v>1698</v>
      </c>
      <c r="B5622" s="44" t="s">
        <v>8086</v>
      </c>
      <c r="C5622" s="98" t="s">
        <v>985</v>
      </c>
      <c r="D5622" s="98" t="s">
        <v>13125</v>
      </c>
      <c r="E5622" s="98" t="s">
        <v>341</v>
      </c>
      <c r="F5622" s="122">
        <v>1.0178499747493295</v>
      </c>
      <c r="G5622" s="122">
        <v>1.0197412307265046</v>
      </c>
      <c r="H5622" s="99">
        <v>34711.333333333336</v>
      </c>
      <c r="I5622" s="53">
        <v>35330.929756848891</v>
      </c>
      <c r="J5622" s="54">
        <v>33389.102261148422</v>
      </c>
      <c r="K5622" s="55">
        <v>0.96190779940696847</v>
      </c>
      <c r="L5622" s="121">
        <v>35396.577773491277</v>
      </c>
      <c r="M5622" s="54">
        <v>33139.890558890722</v>
      </c>
      <c r="N5622" s="120">
        <v>0.95472825087552726</v>
      </c>
      <c r="O5622" s="123">
        <v>34992.543857535435</v>
      </c>
      <c r="P5622" s="53">
        <v>35617.159881807245</v>
      </c>
      <c r="Q5622" s="54">
        <v>33659.865574257878</v>
      </c>
      <c r="R5622" s="55">
        <v>0.96191536435009506</v>
      </c>
      <c r="S5622" s="121">
        <v>35683.339739534371</v>
      </c>
      <c r="T5622" s="54">
        <v>33408.629710437803</v>
      </c>
      <c r="U5622" s="55">
        <v>0.95473566730254888</v>
      </c>
    </row>
    <row r="5623" spans="1:21" ht="13" x14ac:dyDescent="0.3">
      <c r="A5623" s="44" t="s">
        <v>1697</v>
      </c>
      <c r="B5623" s="44" t="s">
        <v>8085</v>
      </c>
      <c r="C5623" s="98" t="s">
        <v>985</v>
      </c>
      <c r="D5623" s="98" t="s">
        <v>13125</v>
      </c>
      <c r="E5623" s="98" t="s">
        <v>347</v>
      </c>
      <c r="F5623" s="122">
        <v>1.021119330885371</v>
      </c>
      <c r="G5623" s="122">
        <v>1.0221721123700369</v>
      </c>
      <c r="H5623" s="99">
        <v>4987.25</v>
      </c>
      <c r="I5623" s="53">
        <v>5092.5773829580667</v>
      </c>
      <c r="J5623" s="54">
        <v>4812.6836226107789</v>
      </c>
      <c r="K5623" s="55">
        <v>0.9649974680657234</v>
      </c>
      <c r="L5623" s="121">
        <v>5097.8278674174662</v>
      </c>
      <c r="M5623" s="54">
        <v>4772.8189627642323</v>
      </c>
      <c r="N5623" s="120">
        <v>0.95700415314336207</v>
      </c>
      <c r="O5623" s="123">
        <v>5030.586803938726</v>
      </c>
      <c r="P5623" s="53">
        <v>5136.8294311986892</v>
      </c>
      <c r="Q5623" s="54">
        <v>4854.5417070258009</v>
      </c>
      <c r="R5623" s="55">
        <v>0.96500505730761077</v>
      </c>
      <c r="S5623" s="121">
        <v>5142.1255398428802</v>
      </c>
      <c r="T5623" s="54">
        <v>4814.3298620354299</v>
      </c>
      <c r="U5623" s="55">
        <v>0.95701158724982605</v>
      </c>
    </row>
    <row r="5624" spans="1:21" ht="13" x14ac:dyDescent="0.3">
      <c r="A5624" s="44" t="s">
        <v>1696</v>
      </c>
      <c r="B5624" s="44" t="s">
        <v>8084</v>
      </c>
      <c r="C5624" s="98" t="s">
        <v>985</v>
      </c>
      <c r="D5624" s="98" t="s">
        <v>13125</v>
      </c>
      <c r="E5624" s="98" t="s">
        <v>337</v>
      </c>
      <c r="F5624" s="122">
        <v>1.0248662851282244</v>
      </c>
      <c r="G5624" s="122">
        <v>1.0238316313154763</v>
      </c>
      <c r="H5624" s="99">
        <v>5960.4166666666679</v>
      </c>
      <c r="I5624" s="53">
        <v>6108.630086983022</v>
      </c>
      <c r="J5624" s="54">
        <v>5772.8929313066319</v>
      </c>
      <c r="K5624" s="55">
        <v>0.9685384855040835</v>
      </c>
      <c r="L5624" s="121">
        <v>6102.4631191532881</v>
      </c>
      <c r="M5624" s="54">
        <v>5713.4043071209535</v>
      </c>
      <c r="N5624" s="120">
        <v>0.9585578704711839</v>
      </c>
      <c r="O5624" s="123">
        <v>6013.5466702642334</v>
      </c>
      <c r="P5624" s="53">
        <v>6163.081236398908</v>
      </c>
      <c r="Q5624" s="54">
        <v>5824.3971902537942</v>
      </c>
      <c r="R5624" s="55">
        <v>0.96854610259437335</v>
      </c>
      <c r="S5624" s="121">
        <v>6156.8592974083804</v>
      </c>
      <c r="T5624" s="54">
        <v>5764.3772681538494</v>
      </c>
      <c r="U5624" s="55">
        <v>0.95856531664708344</v>
      </c>
    </row>
    <row r="5625" spans="1:21" ht="13" x14ac:dyDescent="0.3">
      <c r="A5625" s="44" t="s">
        <v>1695</v>
      </c>
      <c r="B5625" s="44" t="s">
        <v>8083</v>
      </c>
      <c r="C5625" s="98" t="s">
        <v>985</v>
      </c>
      <c r="D5625" s="98" t="s">
        <v>13125</v>
      </c>
      <c r="E5625" s="98" t="s">
        <v>337</v>
      </c>
      <c r="F5625" s="122">
        <v>1.0248662851282244</v>
      </c>
      <c r="G5625" s="122">
        <v>1.0238316313154763</v>
      </c>
      <c r="H5625" s="99">
        <v>18070.416666666664</v>
      </c>
      <c r="I5625" s="53">
        <v>18519.760799885815</v>
      </c>
      <c r="J5625" s="54">
        <v>17501.893990761077</v>
      </c>
      <c r="K5625" s="55">
        <v>0.96853848550408328</v>
      </c>
      <c r="L5625" s="121">
        <v>18501.0641743837</v>
      </c>
      <c r="M5625" s="54">
        <v>17321.540118526984</v>
      </c>
      <c r="N5625" s="120">
        <v>0.95855787047118368</v>
      </c>
      <c r="O5625" s="123">
        <v>18218.49233938539</v>
      </c>
      <c r="P5625" s="53">
        <v>18671.51856450292</v>
      </c>
      <c r="Q5625" s="54">
        <v>17645.449750457166</v>
      </c>
      <c r="R5625" s="55">
        <v>0.96854610259437335</v>
      </c>
      <c r="S5625" s="121">
        <v>18652.668731941452</v>
      </c>
      <c r="T5625" s="54">
        <v>17463.61487813542</v>
      </c>
      <c r="U5625" s="55">
        <v>0.95856531664708344</v>
      </c>
    </row>
    <row r="5626" spans="1:21" ht="13" x14ac:dyDescent="0.3">
      <c r="A5626" s="44" t="s">
        <v>1694</v>
      </c>
      <c r="B5626" s="44" t="s">
        <v>13457</v>
      </c>
      <c r="C5626" s="98" t="s">
        <v>985</v>
      </c>
      <c r="D5626" s="98" t="s">
        <v>13125</v>
      </c>
      <c r="E5626" s="98" t="s">
        <v>339</v>
      </c>
      <c r="F5626" s="122">
        <v>1.0243843936489909</v>
      </c>
      <c r="G5626" s="122">
        <v>1.0245771989592949</v>
      </c>
      <c r="H5626" s="99">
        <v>5875.9166666666661</v>
      </c>
      <c r="I5626" s="53">
        <v>6019.1973317153324</v>
      </c>
      <c r="J5626" s="54">
        <v>5688.3755004979985</v>
      </c>
      <c r="K5626" s="55">
        <v>0.96808307932061644</v>
      </c>
      <c r="L5626" s="121">
        <v>6020.3302396515692</v>
      </c>
      <c r="M5626" s="54">
        <v>5636.5077592289153</v>
      </c>
      <c r="N5626" s="120">
        <v>0.95925590490486579</v>
      </c>
      <c r="O5626" s="123">
        <v>5926.3192130015868</v>
      </c>
      <c r="P5626" s="53">
        <v>6070.8289135809955</v>
      </c>
      <c r="Q5626" s="54">
        <v>5737.2144728426265</v>
      </c>
      <c r="R5626" s="55">
        <v>0.96809069282935545</v>
      </c>
      <c r="S5626" s="121">
        <v>6071.9715393958186</v>
      </c>
      <c r="T5626" s="54">
        <v>5684.9008599731187</v>
      </c>
      <c r="U5626" s="55">
        <v>0.95926335650316863</v>
      </c>
    </row>
    <row r="5627" spans="1:21" ht="13" x14ac:dyDescent="0.3">
      <c r="A5627" s="44" t="s">
        <v>1693</v>
      </c>
      <c r="B5627" s="44" t="s">
        <v>8082</v>
      </c>
      <c r="C5627" s="98" t="s">
        <v>985</v>
      </c>
      <c r="D5627" s="98" t="s">
        <v>13125</v>
      </c>
      <c r="E5627" s="98" t="s">
        <v>338</v>
      </c>
      <c r="F5627" s="122">
        <v>1.0180864711731208</v>
      </c>
      <c r="G5627" s="122">
        <v>1.0207713116106172</v>
      </c>
      <c r="H5627" s="99">
        <v>17537.999999999996</v>
      </c>
      <c r="I5627" s="53">
        <v>17855.200531434188</v>
      </c>
      <c r="J5627" s="54">
        <v>16873.858699453005</v>
      </c>
      <c r="K5627" s="55">
        <v>0.96213129772226069</v>
      </c>
      <c r="L5627" s="121">
        <v>17902.287263026999</v>
      </c>
      <c r="M5627" s="54">
        <v>16760.937863740295</v>
      </c>
      <c r="N5627" s="120">
        <v>0.95569265958149729</v>
      </c>
      <c r="O5627" s="123">
        <v>17736.845705853018</v>
      </c>
      <c r="P5627" s="53">
        <v>18057.642654414019</v>
      </c>
      <c r="Q5627" s="54">
        <v>17065.308585877057</v>
      </c>
      <c r="R5627" s="55">
        <v>0.96213886442309415</v>
      </c>
      <c r="S5627" s="121">
        <v>18105.263254998728</v>
      </c>
      <c r="T5627" s="54">
        <v>16951.104922112911</v>
      </c>
      <c r="U5627" s="55">
        <v>0.95570008350014457</v>
      </c>
    </row>
    <row r="5628" spans="1:21" ht="13" x14ac:dyDescent="0.3">
      <c r="A5628" s="44" t="s">
        <v>1692</v>
      </c>
      <c r="B5628" s="44" t="s">
        <v>8081</v>
      </c>
      <c r="C5628" s="98" t="s">
        <v>985</v>
      </c>
      <c r="D5628" s="98" t="s">
        <v>13125</v>
      </c>
      <c r="E5628" s="98" t="s">
        <v>478</v>
      </c>
      <c r="F5628" s="122">
        <v>1.02105753247963</v>
      </c>
      <c r="G5628" s="122">
        <v>1.0234516398709577</v>
      </c>
      <c r="H5628" s="99">
        <v>4591.6666666666661</v>
      </c>
      <c r="I5628" s="53">
        <v>4688.3558366356338</v>
      </c>
      <c r="J5628" s="54">
        <v>4430.6785454955088</v>
      </c>
      <c r="K5628" s="55">
        <v>0.96493906616962088</v>
      </c>
      <c r="L5628" s="121">
        <v>4699.3487797408134</v>
      </c>
      <c r="M5628" s="54">
        <v>4399.7446661439353</v>
      </c>
      <c r="N5628" s="120">
        <v>0.95820210514931459</v>
      </c>
      <c r="O5628" s="123">
        <v>4632.7237582931994</v>
      </c>
      <c r="P5628" s="53">
        <v>4730.2774893026126</v>
      </c>
      <c r="Q5628" s="54">
        <v>4470.331293882633</v>
      </c>
      <c r="R5628" s="55">
        <v>0.96494665495220555</v>
      </c>
      <c r="S5628" s="121">
        <v>4741.3687274943213</v>
      </c>
      <c r="T5628" s="54">
        <v>4439.1201410446911</v>
      </c>
      <c r="U5628" s="55">
        <v>0.95820954856159257</v>
      </c>
    </row>
    <row r="5629" spans="1:21" ht="13" x14ac:dyDescent="0.3">
      <c r="A5629" s="44" t="s">
        <v>1691</v>
      </c>
      <c r="B5629" s="44" t="s">
        <v>8080</v>
      </c>
      <c r="C5629" s="98" t="s">
        <v>985</v>
      </c>
      <c r="D5629" s="98" t="s">
        <v>13125</v>
      </c>
      <c r="E5629" s="98" t="s">
        <v>344</v>
      </c>
      <c r="F5629" s="122">
        <v>1.0214473952266321</v>
      </c>
      <c r="G5629" s="122">
        <v>1.0218941266015058</v>
      </c>
      <c r="H5629" s="99">
        <v>6281.5000000000018</v>
      </c>
      <c r="I5629" s="53">
        <v>6416.2218131160917</v>
      </c>
      <c r="J5629" s="54">
        <v>6063.5790714456225</v>
      </c>
      <c r="K5629" s="55">
        <v>0.96530750162311885</v>
      </c>
      <c r="L5629" s="121">
        <v>6419.0279562473606</v>
      </c>
      <c r="M5629" s="54">
        <v>6009.7867462150334</v>
      </c>
      <c r="N5629" s="120">
        <v>0.95674389018785821</v>
      </c>
      <c r="O5629" s="123">
        <v>6336.6442252869037</v>
      </c>
      <c r="P5629" s="53">
        <v>6472.5487383971877</v>
      </c>
      <c r="Q5629" s="54">
        <v>6116.8583115624624</v>
      </c>
      <c r="R5629" s="55">
        <v>0.96531509330327125</v>
      </c>
      <c r="S5629" s="121">
        <v>6475.3795161840362</v>
      </c>
      <c r="T5629" s="54">
        <v>6062.592741314108</v>
      </c>
      <c r="U5629" s="55">
        <v>0.95675132227257287</v>
      </c>
    </row>
    <row r="5630" spans="1:21" ht="13" x14ac:dyDescent="0.3">
      <c r="A5630" s="44" t="s">
        <v>1690</v>
      </c>
      <c r="B5630" s="44" t="s">
        <v>8079</v>
      </c>
      <c r="C5630" s="98" t="s">
        <v>985</v>
      </c>
      <c r="D5630" s="98" t="s">
        <v>13125</v>
      </c>
      <c r="E5630" s="98" t="s">
        <v>340</v>
      </c>
      <c r="F5630" s="122">
        <v>1.019750731826137</v>
      </c>
      <c r="G5630" s="122">
        <v>1.0205614569545278</v>
      </c>
      <c r="H5630" s="99">
        <v>1456</v>
      </c>
      <c r="I5630" s="53">
        <v>1484.7570655388554</v>
      </c>
      <c r="J5630" s="54">
        <v>1403.1531532121496</v>
      </c>
      <c r="K5630" s="55">
        <v>0.96370408874460822</v>
      </c>
      <c r="L5630" s="121">
        <v>1485.9374813257925</v>
      </c>
      <c r="M5630" s="54">
        <v>1391.2024440218481</v>
      </c>
      <c r="N5630" s="120">
        <v>0.95549618408093961</v>
      </c>
      <c r="O5630" s="123">
        <v>1470.0887579932214</v>
      </c>
      <c r="P5630" s="53">
        <v>1499.1240868129644</v>
      </c>
      <c r="Q5630" s="54">
        <v>1416.741688801271</v>
      </c>
      <c r="R5630" s="55">
        <v>0.96371166781468831</v>
      </c>
      <c r="S5630" s="121">
        <v>1500.3159247100343</v>
      </c>
      <c r="T5630" s="54">
        <v>1404.6751100984438</v>
      </c>
      <c r="U5630" s="55">
        <v>0.9555036064733452</v>
      </c>
    </row>
    <row r="5631" spans="1:21" ht="13" x14ac:dyDescent="0.3">
      <c r="A5631" s="44" t="s">
        <v>1689</v>
      </c>
      <c r="B5631" s="44" t="s">
        <v>8078</v>
      </c>
      <c r="C5631" s="98" t="s">
        <v>985</v>
      </c>
      <c r="D5631" s="98" t="s">
        <v>13125</v>
      </c>
      <c r="E5631" s="98" t="s">
        <v>478</v>
      </c>
      <c r="F5631" s="122">
        <v>1.02105753247963</v>
      </c>
      <c r="G5631" s="122">
        <v>1.0234516398709577</v>
      </c>
      <c r="H5631" s="99">
        <v>11358.666666666666</v>
      </c>
      <c r="I5631" s="53">
        <v>11597.85215892529</v>
      </c>
      <c r="J5631" s="54">
        <v>10960.421206265335</v>
      </c>
      <c r="K5631" s="55">
        <v>0.964939066169621</v>
      </c>
      <c r="L5631" s="121">
        <v>11625.046026747585</v>
      </c>
      <c r="M5631" s="54">
        <v>10883.898311689347</v>
      </c>
      <c r="N5631" s="120">
        <v>0.95820210514931459</v>
      </c>
      <c r="O5631" s="123">
        <v>11448.199733043588</v>
      </c>
      <c r="P5631" s="53">
        <v>11689.270570755445</v>
      </c>
      <c r="Q5631" s="54">
        <v>11046.902037625143</v>
      </c>
      <c r="R5631" s="55">
        <v>0.96494665495220555</v>
      </c>
      <c r="S5631" s="121">
        <v>11716.678790353721</v>
      </c>
      <c r="T5631" s="54">
        <v>10969.774298042641</v>
      </c>
      <c r="U5631" s="55">
        <v>0.95820954856159257</v>
      </c>
    </row>
    <row r="5632" spans="1:21" ht="13" x14ac:dyDescent="0.3">
      <c r="A5632" s="44" t="s">
        <v>1688</v>
      </c>
      <c r="B5632" s="44" t="s">
        <v>8077</v>
      </c>
      <c r="C5632" s="98" t="s">
        <v>985</v>
      </c>
      <c r="D5632" s="98" t="s">
        <v>13125</v>
      </c>
      <c r="E5632" s="98" t="s">
        <v>478</v>
      </c>
      <c r="F5632" s="122">
        <v>1.02105753247963</v>
      </c>
      <c r="G5632" s="122">
        <v>1.0234516398709577</v>
      </c>
      <c r="H5632" s="99">
        <v>3591.25</v>
      </c>
      <c r="I5632" s="53">
        <v>3666.8728635174716</v>
      </c>
      <c r="J5632" s="54">
        <v>3465.3374213816514</v>
      </c>
      <c r="K5632" s="55">
        <v>0.964939066169621</v>
      </c>
      <c r="L5632" s="121">
        <v>3675.4707016865768</v>
      </c>
      <c r="M5632" s="54">
        <v>3441.1433101174757</v>
      </c>
      <c r="N5632" s="120">
        <v>0.95820210514931448</v>
      </c>
      <c r="O5632" s="123">
        <v>3624.7231943439533</v>
      </c>
      <c r="P5632" s="53">
        <v>3701.0509207385194</v>
      </c>
      <c r="Q5632" s="54">
        <v>3497.6645215098706</v>
      </c>
      <c r="R5632" s="55">
        <v>0.96494665495220544</v>
      </c>
      <c r="S5632" s="121">
        <v>3709.7288973296149</v>
      </c>
      <c r="T5632" s="54">
        <v>3473.2443757130532</v>
      </c>
      <c r="U5632" s="55">
        <v>0.95820954856159257</v>
      </c>
    </row>
    <row r="5633" spans="1:21" ht="13" x14ac:dyDescent="0.3">
      <c r="A5633" s="44" t="s">
        <v>1687</v>
      </c>
      <c r="B5633" s="44" t="s">
        <v>8076</v>
      </c>
      <c r="C5633" s="98" t="s">
        <v>985</v>
      </c>
      <c r="D5633" s="98" t="s">
        <v>13125</v>
      </c>
      <c r="E5633" s="98" t="s">
        <v>337</v>
      </c>
      <c r="F5633" s="122">
        <v>1.0248662851282244</v>
      </c>
      <c r="G5633" s="122">
        <v>1.0238316313154763</v>
      </c>
      <c r="H5633" s="99">
        <v>4234.25</v>
      </c>
      <c r="I5633" s="53">
        <v>4339.5400678041842</v>
      </c>
      <c r="J5633" s="54">
        <v>4101.0340822456656</v>
      </c>
      <c r="K5633" s="55">
        <v>0.9685384855040835</v>
      </c>
      <c r="L5633" s="121">
        <v>4335.1590848975557</v>
      </c>
      <c r="M5633" s="54">
        <v>4058.7736630426107</v>
      </c>
      <c r="N5633" s="120">
        <v>0.9585578704711839</v>
      </c>
      <c r="O5633" s="123">
        <v>4273.5691079937478</v>
      </c>
      <c r="P5633" s="53">
        <v>4379.8368959482923</v>
      </c>
      <c r="Q5633" s="54">
        <v>4139.1487037150573</v>
      </c>
      <c r="R5633" s="55">
        <v>0.96854610259437335</v>
      </c>
      <c r="S5633" s="121">
        <v>4375.4152313766635</v>
      </c>
      <c r="T5633" s="54">
        <v>4096.4951252172204</v>
      </c>
      <c r="U5633" s="55">
        <v>0.95856531664708333</v>
      </c>
    </row>
    <row r="5634" spans="1:21" ht="13" x14ac:dyDescent="0.3">
      <c r="A5634" s="44" t="s">
        <v>1686</v>
      </c>
      <c r="B5634" s="44" t="s">
        <v>8075</v>
      </c>
      <c r="C5634" s="98" t="s">
        <v>985</v>
      </c>
      <c r="D5634" s="98" t="s">
        <v>13125</v>
      </c>
      <c r="E5634" s="98" t="s">
        <v>341</v>
      </c>
      <c r="F5634" s="122">
        <v>1.0178499747493295</v>
      </c>
      <c r="G5634" s="122">
        <v>1.0197412307265046</v>
      </c>
      <c r="H5634" s="99">
        <v>4008.5</v>
      </c>
      <c r="I5634" s="53">
        <v>4080.0516237826873</v>
      </c>
      <c r="J5634" s="54">
        <v>3855.8074139228338</v>
      </c>
      <c r="K5634" s="55">
        <v>0.96190779940696869</v>
      </c>
      <c r="L5634" s="121">
        <v>4087.6327233671936</v>
      </c>
      <c r="M5634" s="54">
        <v>3827.0281936345514</v>
      </c>
      <c r="N5634" s="120">
        <v>0.95472825087552737</v>
      </c>
      <c r="O5634" s="123">
        <v>4039.8608518512865</v>
      </c>
      <c r="P5634" s="53">
        <v>4111.9722660476364</v>
      </c>
      <c r="Q5634" s="54">
        <v>3886.0042232322153</v>
      </c>
      <c r="R5634" s="55">
        <v>0.96191536435009495</v>
      </c>
      <c r="S5634" s="121">
        <v>4119.6126770306564</v>
      </c>
      <c r="T5634" s="54">
        <v>3856.9992462016821</v>
      </c>
      <c r="U5634" s="55">
        <v>0.954735667302549</v>
      </c>
    </row>
    <row r="5635" spans="1:21" ht="13" x14ac:dyDescent="0.3">
      <c r="A5635" s="44" t="s">
        <v>1685</v>
      </c>
      <c r="B5635" s="44" t="s">
        <v>8074</v>
      </c>
      <c r="C5635" s="98" t="s">
        <v>985</v>
      </c>
      <c r="D5635" s="98" t="s">
        <v>13125</v>
      </c>
      <c r="E5635" s="98" t="s">
        <v>346</v>
      </c>
      <c r="F5635" s="122">
        <v>1.0186671034538666</v>
      </c>
      <c r="G5635" s="122">
        <v>1.02025540994764</v>
      </c>
      <c r="H5635" s="99">
        <v>10210.666666666666</v>
      </c>
      <c r="I5635" s="53">
        <v>10401.27023766628</v>
      </c>
      <c r="J5635" s="54">
        <v>9829.6047684382575</v>
      </c>
      <c r="K5635" s="55">
        <v>0.96268001780212764</v>
      </c>
      <c r="L5635" s="121">
        <v>10417.487905838701</v>
      </c>
      <c r="M5635" s="54">
        <v>9753.3273218466475</v>
      </c>
      <c r="N5635" s="120">
        <v>0.95520964891420557</v>
      </c>
      <c r="O5635" s="123">
        <v>10301.50333023639</v>
      </c>
      <c r="P5635" s="53">
        <v>10493.802558632264</v>
      </c>
      <c r="Q5635" s="54">
        <v>9917.129402189792</v>
      </c>
      <c r="R5635" s="55">
        <v>0.96268758881838101</v>
      </c>
      <c r="S5635" s="121">
        <v>10510.164503267306</v>
      </c>
      <c r="T5635" s="54">
        <v>9840.1718182342629</v>
      </c>
      <c r="U5635" s="55">
        <v>0.95521706908077653</v>
      </c>
    </row>
    <row r="5636" spans="1:21" ht="13" x14ac:dyDescent="0.3">
      <c r="A5636" s="44" t="s">
        <v>1684</v>
      </c>
      <c r="B5636" s="44" t="s">
        <v>8073</v>
      </c>
      <c r="C5636" s="98" t="s">
        <v>985</v>
      </c>
      <c r="D5636" s="98" t="s">
        <v>13125</v>
      </c>
      <c r="E5636" s="98" t="s">
        <v>341</v>
      </c>
      <c r="F5636" s="122">
        <v>1.0178499747493295</v>
      </c>
      <c r="G5636" s="122">
        <v>1.0197412307265046</v>
      </c>
      <c r="H5636" s="99">
        <v>18111.833333333336</v>
      </c>
      <c r="I5636" s="53">
        <v>18435.129100997401</v>
      </c>
      <c r="J5636" s="54">
        <v>17421.913744892452</v>
      </c>
      <c r="K5636" s="55">
        <v>0.96190779940696869</v>
      </c>
      <c r="L5636" s="121">
        <v>18469.383214046666</v>
      </c>
      <c r="M5636" s="54">
        <v>17291.878958482408</v>
      </c>
      <c r="N5636" s="120">
        <v>0.95472825087552737</v>
      </c>
      <c r="O5636" s="123">
        <v>18267.04925814637</v>
      </c>
      <c r="P5636" s="53">
        <v>18593.11562614904</v>
      </c>
      <c r="Q5636" s="54">
        <v>17571.355342750998</v>
      </c>
      <c r="R5636" s="55">
        <v>0.96191536435009506</v>
      </c>
      <c r="S5636" s="121">
        <v>18627.663292243862</v>
      </c>
      <c r="T5636" s="54">
        <v>17440.203463124904</v>
      </c>
      <c r="U5636" s="55">
        <v>0.95473566730254888</v>
      </c>
    </row>
    <row r="5637" spans="1:21" ht="13" x14ac:dyDescent="0.3">
      <c r="A5637" s="44" t="s">
        <v>1683</v>
      </c>
      <c r="B5637" s="44" t="s">
        <v>8072</v>
      </c>
      <c r="C5637" s="98" t="s">
        <v>985</v>
      </c>
      <c r="D5637" s="98" t="s">
        <v>13125</v>
      </c>
      <c r="E5637" s="98" t="s">
        <v>336</v>
      </c>
      <c r="F5637" s="122">
        <v>1.0154315634986952</v>
      </c>
      <c r="G5637" s="122">
        <v>1.0183850896311992</v>
      </c>
      <c r="H5637" s="99">
        <v>6446.1666666666661</v>
      </c>
      <c r="I5637" s="53">
        <v>6545.6410969065055</v>
      </c>
      <c r="J5637" s="54">
        <v>6185.8853263554602</v>
      </c>
      <c r="K5637" s="55">
        <v>0.9596223067490437</v>
      </c>
      <c r="L5637" s="121">
        <v>6564.6800186109813</v>
      </c>
      <c r="M5637" s="54">
        <v>6146.1528502292467</v>
      </c>
      <c r="N5637" s="120">
        <v>0.95345856972814547</v>
      </c>
      <c r="O5637" s="123">
        <v>6501.7616917155556</v>
      </c>
      <c r="P5637" s="53">
        <v>6602.0940401146481</v>
      </c>
      <c r="Q5637" s="54">
        <v>6239.2846211294327</v>
      </c>
      <c r="R5637" s="55">
        <v>0.95962985371786735</v>
      </c>
      <c r="S5637" s="121">
        <v>6621.297163178444</v>
      </c>
      <c r="T5637" s="54">
        <v>6199.208559010498</v>
      </c>
      <c r="U5637" s="55">
        <v>0.95346597629215379</v>
      </c>
    </row>
    <row r="5638" spans="1:21" ht="13" x14ac:dyDescent="0.3">
      <c r="A5638" s="44" t="s">
        <v>1682</v>
      </c>
      <c r="B5638" s="44" t="s">
        <v>8071</v>
      </c>
      <c r="C5638" s="98" t="s">
        <v>985</v>
      </c>
      <c r="D5638" s="98" t="s">
        <v>13125</v>
      </c>
      <c r="E5638" s="98" t="s">
        <v>337</v>
      </c>
      <c r="F5638" s="122">
        <v>1.0248662851282244</v>
      </c>
      <c r="G5638" s="122">
        <v>1.0238316313154763</v>
      </c>
      <c r="H5638" s="99">
        <v>5794.083333333333</v>
      </c>
      <c r="I5638" s="53">
        <v>5938.1606615566925</v>
      </c>
      <c r="J5638" s="54">
        <v>5611.7926965511178</v>
      </c>
      <c r="K5638" s="55">
        <v>0.96853848550408339</v>
      </c>
      <c r="L5638" s="121">
        <v>5932.165791144479</v>
      </c>
      <c r="M5638" s="54">
        <v>5553.9641813325788</v>
      </c>
      <c r="N5638" s="120">
        <v>0.95855787047118401</v>
      </c>
      <c r="O5638" s="123">
        <v>5848.9718405682106</v>
      </c>
      <c r="P5638" s="53">
        <v>5994.4140420627355</v>
      </c>
      <c r="Q5638" s="54">
        <v>5664.9988803665792</v>
      </c>
      <c r="R5638" s="55">
        <v>0.96854610259437346</v>
      </c>
      <c r="S5638" s="121">
        <v>5988.3623810472345</v>
      </c>
      <c r="T5638" s="54">
        <v>5606.6215444141408</v>
      </c>
      <c r="U5638" s="55">
        <v>0.95856531664708333</v>
      </c>
    </row>
    <row r="5639" spans="1:21" ht="13" x14ac:dyDescent="0.3">
      <c r="A5639" s="44" t="s">
        <v>1681</v>
      </c>
      <c r="B5639" s="44" t="s">
        <v>8070</v>
      </c>
      <c r="C5639" s="98" t="s">
        <v>985</v>
      </c>
      <c r="D5639" s="98" t="s">
        <v>13125</v>
      </c>
      <c r="E5639" s="98" t="s">
        <v>477</v>
      </c>
      <c r="F5639" s="122">
        <v>1.0143141938793192</v>
      </c>
      <c r="G5639" s="122">
        <v>1.0179112145410112</v>
      </c>
      <c r="H5639" s="99">
        <v>13776.5</v>
      </c>
      <c r="I5639" s="53">
        <v>13973.699491978441</v>
      </c>
      <c r="J5639" s="54">
        <v>13205.689307221857</v>
      </c>
      <c r="K5639" s="55">
        <v>0.95856634901621296</v>
      </c>
      <c r="L5639" s="121">
        <v>14023.253847124241</v>
      </c>
      <c r="M5639" s="54">
        <v>13129.209856023968</v>
      </c>
      <c r="N5639" s="120">
        <v>0.95301490625514229</v>
      </c>
      <c r="O5639" s="123">
        <v>13905.058083409225</v>
      </c>
      <c r="P5639" s="53">
        <v>14104.097780718339</v>
      </c>
      <c r="Q5639" s="54">
        <v>13329.025585435851</v>
      </c>
      <c r="R5639" s="55">
        <v>0.95857388768043583</v>
      </c>
      <c r="S5639" s="121">
        <v>14154.11456194639</v>
      </c>
      <c r="T5639" s="54">
        <v>13251.830566612567</v>
      </c>
      <c r="U5639" s="55">
        <v>0.95302230937272714</v>
      </c>
    </row>
    <row r="5640" spans="1:21" ht="13" x14ac:dyDescent="0.3">
      <c r="A5640" s="44" t="s">
        <v>1680</v>
      </c>
      <c r="B5640" s="44" t="s">
        <v>8069</v>
      </c>
      <c r="C5640" s="98" t="s">
        <v>985</v>
      </c>
      <c r="D5640" s="98" t="s">
        <v>13125</v>
      </c>
      <c r="E5640" s="98" t="s">
        <v>478</v>
      </c>
      <c r="F5640" s="122">
        <v>1.02105753247963</v>
      </c>
      <c r="G5640" s="122">
        <v>1.0234516398709577</v>
      </c>
      <c r="H5640" s="99">
        <v>7621.4166666666661</v>
      </c>
      <c r="I5640" s="53">
        <v>7781.9048956657934</v>
      </c>
      <c r="J5640" s="54">
        <v>7354.2026812229187</v>
      </c>
      <c r="K5640" s="55">
        <v>0.964939066169621</v>
      </c>
      <c r="L5640" s="121">
        <v>7800.1513856398469</v>
      </c>
      <c r="M5640" s="54">
        <v>7302.8574942200703</v>
      </c>
      <c r="N5640" s="120">
        <v>0.95820210514931448</v>
      </c>
      <c r="O5640" s="123">
        <v>7680.9219983330786</v>
      </c>
      <c r="P5640" s="53">
        <v>7842.6632627864819</v>
      </c>
      <c r="Q5640" s="54">
        <v>7411.6799892403142</v>
      </c>
      <c r="R5640" s="55">
        <v>0.96494665495220555</v>
      </c>
      <c r="S5640" s="121">
        <v>7861.0522149149028</v>
      </c>
      <c r="T5640" s="54">
        <v>7359.9328005595453</v>
      </c>
      <c r="U5640" s="55">
        <v>0.95820954856159268</v>
      </c>
    </row>
    <row r="5641" spans="1:21" ht="13" x14ac:dyDescent="0.3">
      <c r="A5641" s="44" t="s">
        <v>1679</v>
      </c>
      <c r="B5641" s="44" t="s">
        <v>8068</v>
      </c>
      <c r="C5641" s="98" t="s">
        <v>985</v>
      </c>
      <c r="D5641" s="98" t="s">
        <v>13125</v>
      </c>
      <c r="E5641" s="98" t="s">
        <v>341</v>
      </c>
      <c r="F5641" s="122">
        <v>1.0178499747493295</v>
      </c>
      <c r="G5641" s="122">
        <v>1.0197412307265046</v>
      </c>
      <c r="H5641" s="99">
        <v>4120.5833333333339</v>
      </c>
      <c r="I5641" s="53">
        <v>4194.1356417858415</v>
      </c>
      <c r="J5641" s="54">
        <v>3963.6212464396981</v>
      </c>
      <c r="K5641" s="55">
        <v>0.96190779940696847</v>
      </c>
      <c r="L5641" s="121">
        <v>4201.9287196444566</v>
      </c>
      <c r="M5641" s="54">
        <v>3934.037318420184</v>
      </c>
      <c r="N5641" s="120">
        <v>0.95472825087552737</v>
      </c>
      <c r="O5641" s="123">
        <v>4156.1020757836923</v>
      </c>
      <c r="P5641" s="53">
        <v>4230.2883928920673</v>
      </c>
      <c r="Q5641" s="54">
        <v>3997.818442503657</v>
      </c>
      <c r="R5641" s="55">
        <v>0.96191536435009517</v>
      </c>
      <c r="S5641" s="121">
        <v>4238.1486457846431</v>
      </c>
      <c r="T5641" s="54">
        <v>3967.9788887008526</v>
      </c>
      <c r="U5641" s="55">
        <v>0.954735667302549</v>
      </c>
    </row>
    <row r="5642" spans="1:21" ht="13" x14ac:dyDescent="0.3">
      <c r="A5642" s="44" t="s">
        <v>1678</v>
      </c>
      <c r="B5642" s="44" t="s">
        <v>8067</v>
      </c>
      <c r="C5642" s="98" t="s">
        <v>985</v>
      </c>
      <c r="D5642" s="98" t="s">
        <v>13125</v>
      </c>
      <c r="E5642" s="98" t="s">
        <v>339</v>
      </c>
      <c r="F5642" s="122">
        <v>1.0243843936489909</v>
      </c>
      <c r="G5642" s="122">
        <v>1.0245771989592949</v>
      </c>
      <c r="H5642" s="99">
        <v>2516.666666666667</v>
      </c>
      <c r="I5642" s="53">
        <v>2578.0340573499607</v>
      </c>
      <c r="J5642" s="54">
        <v>2436.3424162902184</v>
      </c>
      <c r="K5642" s="55">
        <v>0.96808307932061644</v>
      </c>
      <c r="L5642" s="121">
        <v>2578.5192840475593</v>
      </c>
      <c r="M5642" s="54">
        <v>2414.1273606772461</v>
      </c>
      <c r="N5642" s="120">
        <v>0.9592559049048659</v>
      </c>
      <c r="O5642" s="123">
        <v>2537.3965594832921</v>
      </c>
      <c r="P5642" s="53">
        <v>2599.269436033328</v>
      </c>
      <c r="Q5642" s="54">
        <v>2456.429993253003</v>
      </c>
      <c r="R5642" s="55">
        <v>0.96809069282935545</v>
      </c>
      <c r="S5642" s="121">
        <v>2599.7586595643434</v>
      </c>
      <c r="T5642" s="54">
        <v>2434.0315404295347</v>
      </c>
      <c r="U5642" s="55">
        <v>0.95926335650316863</v>
      </c>
    </row>
    <row r="5643" spans="1:21" ht="13" x14ac:dyDescent="0.3">
      <c r="A5643" s="44" t="s">
        <v>1677</v>
      </c>
      <c r="B5643" s="44" t="s">
        <v>8066</v>
      </c>
      <c r="C5643" s="98" t="s">
        <v>985</v>
      </c>
      <c r="D5643" s="98" t="s">
        <v>13125</v>
      </c>
      <c r="E5643" s="98" t="s">
        <v>338</v>
      </c>
      <c r="F5643" s="122">
        <v>1.0180864711731208</v>
      </c>
      <c r="G5643" s="122">
        <v>1.0207713116106172</v>
      </c>
      <c r="H5643" s="99">
        <v>2062.75</v>
      </c>
      <c r="I5643" s="53">
        <v>2100.0578684123548</v>
      </c>
      <c r="J5643" s="54">
        <v>1984.6363343765934</v>
      </c>
      <c r="K5643" s="55">
        <v>0.9621312977222608</v>
      </c>
      <c r="L5643" s="121">
        <v>2105.5960230248006</v>
      </c>
      <c r="M5643" s="54">
        <v>1971.3550335517334</v>
      </c>
      <c r="N5643" s="120">
        <v>0.95569265958149718</v>
      </c>
      <c r="O5643" s="123">
        <v>2083.6266541350906</v>
      </c>
      <c r="P5643" s="53">
        <v>2121.312107550651</v>
      </c>
      <c r="Q5643" s="54">
        <v>2004.7381828912273</v>
      </c>
      <c r="R5643" s="55">
        <v>0.96213886442309426</v>
      </c>
      <c r="S5643" s="121">
        <v>2126.9063126483184</v>
      </c>
      <c r="T5643" s="54">
        <v>1991.3221673400333</v>
      </c>
      <c r="U5643" s="55">
        <v>0.95570008350014479</v>
      </c>
    </row>
    <row r="5644" spans="1:21" ht="13" x14ac:dyDescent="0.3">
      <c r="A5644" s="44" t="s">
        <v>1676</v>
      </c>
      <c r="B5644" s="44" t="s">
        <v>8065</v>
      </c>
      <c r="C5644" s="98" t="s">
        <v>985</v>
      </c>
      <c r="D5644" s="98" t="s">
        <v>13125</v>
      </c>
      <c r="E5644" s="98" t="s">
        <v>338</v>
      </c>
      <c r="F5644" s="122">
        <v>1.0180864711731208</v>
      </c>
      <c r="G5644" s="122">
        <v>1.0207713116106172</v>
      </c>
      <c r="H5644" s="99">
        <v>2047.5</v>
      </c>
      <c r="I5644" s="53">
        <v>2084.5320497269649</v>
      </c>
      <c r="J5644" s="54">
        <v>1969.9638320863291</v>
      </c>
      <c r="K5644" s="55">
        <v>0.96213129772226091</v>
      </c>
      <c r="L5644" s="121">
        <v>2090.0292605227387</v>
      </c>
      <c r="M5644" s="54">
        <v>1956.7807204931157</v>
      </c>
      <c r="N5644" s="120">
        <v>0.95569265958149729</v>
      </c>
      <c r="O5644" s="123">
        <v>2068.0944687048386</v>
      </c>
      <c r="P5644" s="53">
        <v>2105.4989996963591</v>
      </c>
      <c r="Q5644" s="54">
        <v>1989.7940636393557</v>
      </c>
      <c r="R5644" s="55">
        <v>0.96213886442309415</v>
      </c>
      <c r="S5644" s="121">
        <v>2111.0515033545007</v>
      </c>
      <c r="T5644" s="54">
        <v>1976.4780564274017</v>
      </c>
      <c r="U5644" s="55">
        <v>0.95570008350014468</v>
      </c>
    </row>
    <row r="5645" spans="1:21" ht="13" x14ac:dyDescent="0.3">
      <c r="A5645" s="44" t="s">
        <v>1675</v>
      </c>
      <c r="B5645" s="44" t="s">
        <v>7854</v>
      </c>
      <c r="C5645" s="98" t="s">
        <v>985</v>
      </c>
      <c r="D5645" s="98" t="s">
        <v>13125</v>
      </c>
      <c r="E5645" s="98" t="s">
        <v>478</v>
      </c>
      <c r="F5645" s="122">
        <v>1.02105753247963</v>
      </c>
      <c r="G5645" s="122">
        <v>1.0234516398709577</v>
      </c>
      <c r="H5645" s="99">
        <v>5295.5</v>
      </c>
      <c r="I5645" s="53">
        <v>5407.0101632458809</v>
      </c>
      <c r="J5645" s="54">
        <v>5109.8348249012279</v>
      </c>
      <c r="K5645" s="55">
        <v>0.964939066169621</v>
      </c>
      <c r="L5645" s="121">
        <v>5419.6881589366567</v>
      </c>
      <c r="M5645" s="54">
        <v>5074.1592478181956</v>
      </c>
      <c r="N5645" s="120">
        <v>0.95820210514931459</v>
      </c>
      <c r="O5645" s="123">
        <v>5336.4937239319343</v>
      </c>
      <c r="P5645" s="53">
        <v>5448.8671138509726</v>
      </c>
      <c r="Q5645" s="54">
        <v>5149.4317680815584</v>
      </c>
      <c r="R5645" s="55">
        <v>0.96494665495220555</v>
      </c>
      <c r="S5645" s="121">
        <v>5461.6432529192116</v>
      </c>
      <c r="T5645" s="54">
        <v>5113.4792421105903</v>
      </c>
      <c r="U5645" s="55">
        <v>0.95820954856159246</v>
      </c>
    </row>
    <row r="5646" spans="1:21" ht="13" x14ac:dyDescent="0.3">
      <c r="A5646" s="44" t="s">
        <v>1674</v>
      </c>
      <c r="B5646" s="44" t="s">
        <v>8064</v>
      </c>
      <c r="C5646" s="98" t="s">
        <v>985</v>
      </c>
      <c r="D5646" s="98" t="s">
        <v>13125</v>
      </c>
      <c r="E5646" s="98" t="s">
        <v>337</v>
      </c>
      <c r="F5646" s="122">
        <v>1.0248662851282244</v>
      </c>
      <c r="G5646" s="122">
        <v>1.0238316313154763</v>
      </c>
      <c r="H5646" s="99">
        <v>6255.5833333333339</v>
      </c>
      <c r="I5646" s="53">
        <v>6411.1364521433688</v>
      </c>
      <c r="J5646" s="54">
        <v>6058.7732076112534</v>
      </c>
      <c r="K5646" s="55">
        <v>0.9685384855040835</v>
      </c>
      <c r="L5646" s="121">
        <v>6404.664088996572</v>
      </c>
      <c r="M5646" s="54">
        <v>5996.3386385550302</v>
      </c>
      <c r="N5646" s="120">
        <v>0.95855787047118379</v>
      </c>
      <c r="O5646" s="123">
        <v>6312.7516208244151</v>
      </c>
      <c r="P5646" s="53">
        <v>6469.7263025714956</v>
      </c>
      <c r="Q5646" s="54">
        <v>6114.1909789957999</v>
      </c>
      <c r="R5646" s="55">
        <v>0.96854610259437324</v>
      </c>
      <c r="S5646" s="121">
        <v>6463.1947900380783</v>
      </c>
      <c r="T5646" s="54">
        <v>6051.1847563299452</v>
      </c>
      <c r="U5646" s="55">
        <v>0.95856531664708355</v>
      </c>
    </row>
    <row r="5647" spans="1:21" ht="13" x14ac:dyDescent="0.3">
      <c r="A5647" s="44" t="s">
        <v>1673</v>
      </c>
      <c r="B5647" s="44" t="s">
        <v>8063</v>
      </c>
      <c r="C5647" s="98" t="s">
        <v>985</v>
      </c>
      <c r="D5647" s="98" t="s">
        <v>13125</v>
      </c>
      <c r="E5647" s="98" t="s">
        <v>344</v>
      </c>
      <c r="F5647" s="122">
        <v>1.0214473952266321</v>
      </c>
      <c r="G5647" s="122">
        <v>1.0218941266015058</v>
      </c>
      <c r="H5647" s="99">
        <v>2188.9166666666665</v>
      </c>
      <c r="I5647" s="53">
        <v>2235.8632275348286</v>
      </c>
      <c r="J5647" s="54">
        <v>2112.977678761205</v>
      </c>
      <c r="K5647" s="55">
        <v>0.96530750162311885</v>
      </c>
      <c r="L5647" s="121">
        <v>2236.8410852868128</v>
      </c>
      <c r="M5647" s="54">
        <v>2094.232646963706</v>
      </c>
      <c r="N5647" s="120">
        <v>0.95674389018785833</v>
      </c>
      <c r="O5647" s="123">
        <v>2208.7856428312998</v>
      </c>
      <c r="P5647" s="53">
        <v>2256.1583414840134</v>
      </c>
      <c r="Q5647" s="54">
        <v>2132.1741188966225</v>
      </c>
      <c r="R5647" s="55">
        <v>0.96531509330327148</v>
      </c>
      <c r="S5647" s="121">
        <v>2257.1450753310369</v>
      </c>
      <c r="T5647" s="54">
        <v>2113.2585843955212</v>
      </c>
      <c r="U5647" s="55">
        <v>0.95675132227257298</v>
      </c>
    </row>
    <row r="5648" spans="1:21" ht="13" x14ac:dyDescent="0.3">
      <c r="A5648" s="44" t="s">
        <v>1672</v>
      </c>
      <c r="B5648" s="44" t="s">
        <v>8062</v>
      </c>
      <c r="C5648" s="98" t="s">
        <v>985</v>
      </c>
      <c r="D5648" s="98" t="s">
        <v>13125</v>
      </c>
      <c r="E5648" s="98" t="s">
        <v>346</v>
      </c>
      <c r="F5648" s="122">
        <v>1.0186671034538666</v>
      </c>
      <c r="G5648" s="122">
        <v>1.02025540994764</v>
      </c>
      <c r="H5648" s="99">
        <v>2920.416666666667</v>
      </c>
      <c r="I5648" s="53">
        <v>2974.93238671173</v>
      </c>
      <c r="J5648" s="54">
        <v>2811.4267686562971</v>
      </c>
      <c r="K5648" s="55">
        <v>0.96268001780212764</v>
      </c>
      <c r="L5648" s="121">
        <v>2979.5709034679207</v>
      </c>
      <c r="M5648" s="54">
        <v>2789.6101788498618</v>
      </c>
      <c r="N5648" s="120">
        <v>0.95520964891420568</v>
      </c>
      <c r="O5648" s="123">
        <v>2949.0072283442787</v>
      </c>
      <c r="P5648" s="53">
        <v>3004.0566513619815</v>
      </c>
      <c r="Q5648" s="54">
        <v>2838.9726580627303</v>
      </c>
      <c r="R5648" s="55">
        <v>0.96268758881838101</v>
      </c>
      <c r="S5648" s="121">
        <v>3008.7405786929457</v>
      </c>
      <c r="T5648" s="54">
        <v>2816.9420413570465</v>
      </c>
      <c r="U5648" s="55">
        <v>0.95521706908077664</v>
      </c>
    </row>
    <row r="5649" spans="1:21" ht="13" x14ac:dyDescent="0.3">
      <c r="A5649" s="44" t="s">
        <v>1671</v>
      </c>
      <c r="B5649" s="44" t="s">
        <v>8061</v>
      </c>
      <c r="C5649" s="98" t="s">
        <v>985</v>
      </c>
      <c r="D5649" s="98" t="s">
        <v>13125</v>
      </c>
      <c r="E5649" s="98" t="s">
        <v>478</v>
      </c>
      <c r="F5649" s="122">
        <v>1.02105753247963</v>
      </c>
      <c r="G5649" s="122">
        <v>1.0234516398709577</v>
      </c>
      <c r="H5649" s="99">
        <v>11207.583333333332</v>
      </c>
      <c r="I5649" s="53">
        <v>11443.58738339316</v>
      </c>
      <c r="J5649" s="54">
        <v>10814.634995684874</v>
      </c>
      <c r="K5649" s="55">
        <v>0.964939066169621</v>
      </c>
      <c r="L5649" s="121">
        <v>11470.419541490413</v>
      </c>
      <c r="M5649" s="54">
        <v>10739.12994363637</v>
      </c>
      <c r="N5649" s="120">
        <v>0.95820210514931448</v>
      </c>
      <c r="O5649" s="123">
        <v>11301.492457396424</v>
      </c>
      <c r="P5649" s="53">
        <v>11539.474001886343</v>
      </c>
      <c r="Q5649" s="54">
        <v>10905.33734273226</v>
      </c>
      <c r="R5649" s="55">
        <v>0.96494665495220555</v>
      </c>
      <c r="S5649" s="121">
        <v>11566.530988511629</v>
      </c>
      <c r="T5649" s="54">
        <v>10829.197985674071</v>
      </c>
      <c r="U5649" s="55">
        <v>0.95820954856159257</v>
      </c>
    </row>
    <row r="5650" spans="1:21" ht="13" x14ac:dyDescent="0.3">
      <c r="A5650" s="44" t="s">
        <v>1670</v>
      </c>
      <c r="B5650" s="44" t="s">
        <v>8060</v>
      </c>
      <c r="C5650" s="98" t="s">
        <v>985</v>
      </c>
      <c r="D5650" s="98" t="s">
        <v>13125</v>
      </c>
      <c r="E5650" s="98" t="s">
        <v>478</v>
      </c>
      <c r="F5650" s="122">
        <v>1.02105753247963</v>
      </c>
      <c r="G5650" s="122">
        <v>1.0234516398709577</v>
      </c>
      <c r="H5650" s="99">
        <v>5433.5000000000009</v>
      </c>
      <c r="I5650" s="53">
        <v>5547.9161027280707</v>
      </c>
      <c r="J5650" s="54">
        <v>5242.9964160326363</v>
      </c>
      <c r="K5650" s="55">
        <v>0.964939066169621</v>
      </c>
      <c r="L5650" s="121">
        <v>5560.9244852388492</v>
      </c>
      <c r="M5650" s="54">
        <v>5206.3911383288005</v>
      </c>
      <c r="N5650" s="120">
        <v>0.95820210514931436</v>
      </c>
      <c r="O5650" s="123">
        <v>5476.6616328377686</v>
      </c>
      <c r="P5650" s="53">
        <v>5591.9866130511937</v>
      </c>
      <c r="Q5650" s="54">
        <v>5284.686322911889</v>
      </c>
      <c r="R5650" s="55">
        <v>0.96494665495220555</v>
      </c>
      <c r="S5650" s="121">
        <v>5605.0983291461707</v>
      </c>
      <c r="T5650" s="54">
        <v>5247.7894708260728</v>
      </c>
      <c r="U5650" s="55">
        <v>0.95820954856159257</v>
      </c>
    </row>
    <row r="5651" spans="1:21" ht="13" x14ac:dyDescent="0.3">
      <c r="A5651" s="44" t="s">
        <v>1669</v>
      </c>
      <c r="B5651" s="44" t="s">
        <v>8059</v>
      </c>
      <c r="C5651" s="98" t="s">
        <v>985</v>
      </c>
      <c r="D5651" s="98" t="s">
        <v>13125</v>
      </c>
      <c r="E5651" s="98" t="s">
        <v>478</v>
      </c>
      <c r="F5651" s="122">
        <v>1.02105753247963</v>
      </c>
      <c r="G5651" s="122">
        <v>1.0234516398709577</v>
      </c>
      <c r="H5651" s="99">
        <v>5555.25</v>
      </c>
      <c r="I5651" s="53">
        <v>5672.229857307465</v>
      </c>
      <c r="J5651" s="54">
        <v>5360.4777473387867</v>
      </c>
      <c r="K5651" s="55">
        <v>0.96493906616962088</v>
      </c>
      <c r="L5651" s="121">
        <v>5685.5297223931375</v>
      </c>
      <c r="M5651" s="54">
        <v>5323.0522446307295</v>
      </c>
      <c r="N5651" s="120">
        <v>0.95820210514931448</v>
      </c>
      <c r="O5651" s="123">
        <v>5597.2035772166892</v>
      </c>
      <c r="P5651" s="53">
        <v>5715.0668733390312</v>
      </c>
      <c r="Q5651" s="54">
        <v>5401.0028689217634</v>
      </c>
      <c r="R5651" s="55">
        <v>0.96494665495220555</v>
      </c>
      <c r="S5651" s="121">
        <v>5728.4671797940109</v>
      </c>
      <c r="T5651" s="54">
        <v>5363.2939129321348</v>
      </c>
      <c r="U5651" s="55">
        <v>0.95820954856159257</v>
      </c>
    </row>
    <row r="5652" spans="1:21" ht="13" x14ac:dyDescent="0.3">
      <c r="A5652" s="44" t="s">
        <v>1668</v>
      </c>
      <c r="B5652" s="44" t="s">
        <v>8058</v>
      </c>
      <c r="C5652" s="98" t="s">
        <v>985</v>
      </c>
      <c r="D5652" s="98" t="s">
        <v>13125</v>
      </c>
      <c r="E5652" s="98" t="s">
        <v>337</v>
      </c>
      <c r="F5652" s="122">
        <v>1.0248662851282244</v>
      </c>
      <c r="G5652" s="122">
        <v>1.0238316313154763</v>
      </c>
      <c r="H5652" s="99">
        <v>9982.75</v>
      </c>
      <c r="I5652" s="53">
        <v>10230.983907863781</v>
      </c>
      <c r="J5652" s="54">
        <v>9668.6775661658885</v>
      </c>
      <c r="K5652" s="55">
        <v>0.96853848550408339</v>
      </c>
      <c r="L5652" s="121">
        <v>10220.655217514572</v>
      </c>
      <c r="M5652" s="54">
        <v>9569.0435814462126</v>
      </c>
      <c r="N5652" s="120">
        <v>0.95855787047118401</v>
      </c>
      <c r="O5652" s="123">
        <v>10079.342981955322</v>
      </c>
      <c r="P5652" s="53">
        <v>10329.978798449791</v>
      </c>
      <c r="Q5652" s="54">
        <v>9762.3083618847759</v>
      </c>
      <c r="R5652" s="55">
        <v>0.96854610259437335</v>
      </c>
      <c r="S5652" s="121">
        <v>10319.550167803514</v>
      </c>
      <c r="T5652" s="54">
        <v>9661.7085970925618</v>
      </c>
      <c r="U5652" s="55">
        <v>0.95856531664708344</v>
      </c>
    </row>
    <row r="5653" spans="1:21" ht="13" x14ac:dyDescent="0.3">
      <c r="A5653" s="44" t="s">
        <v>1667</v>
      </c>
      <c r="B5653" s="44" t="s">
        <v>8057</v>
      </c>
      <c r="C5653" s="98" t="s">
        <v>985</v>
      </c>
      <c r="D5653" s="98" t="s">
        <v>13125</v>
      </c>
      <c r="E5653" s="98" t="s">
        <v>344</v>
      </c>
      <c r="F5653" s="122">
        <v>1.0214473952266321</v>
      </c>
      <c r="G5653" s="122">
        <v>1.0218941266015058</v>
      </c>
      <c r="H5653" s="99">
        <v>2672.916666666667</v>
      </c>
      <c r="I5653" s="53">
        <v>2730.2437668245188</v>
      </c>
      <c r="J5653" s="54">
        <v>2580.1865095467947</v>
      </c>
      <c r="K5653" s="55">
        <v>0.96530750162311874</v>
      </c>
      <c r="L5653" s="121">
        <v>2731.437842561942</v>
      </c>
      <c r="M5653" s="54">
        <v>2557.2966898146296</v>
      </c>
      <c r="N5653" s="120">
        <v>0.95674389018785821</v>
      </c>
      <c r="O5653" s="123">
        <v>2695.3541387370187</v>
      </c>
      <c r="P5653" s="53">
        <v>2753.16246422625</v>
      </c>
      <c r="Q5653" s="54">
        <v>2601.8660319202836</v>
      </c>
      <c r="R5653" s="55">
        <v>0.96531509330327125</v>
      </c>
      <c r="S5653" s="121">
        <v>2754.3665634864196</v>
      </c>
      <c r="T5653" s="54">
        <v>2578.7836362294943</v>
      </c>
      <c r="U5653" s="55">
        <v>0.95675132227257276</v>
      </c>
    </row>
    <row r="5654" spans="1:21" ht="13" x14ac:dyDescent="0.3">
      <c r="A5654" s="44" t="s">
        <v>1666</v>
      </c>
      <c r="B5654" s="44" t="s">
        <v>8056</v>
      </c>
      <c r="C5654" s="98" t="s">
        <v>985</v>
      </c>
      <c r="D5654" s="98" t="s">
        <v>13125</v>
      </c>
      <c r="E5654" s="98" t="s">
        <v>477</v>
      </c>
      <c r="F5654" s="122">
        <v>1.0143141938793192</v>
      </c>
      <c r="G5654" s="122">
        <v>1.0179112145410112</v>
      </c>
      <c r="H5654" s="99">
        <v>5932.5</v>
      </c>
      <c r="I5654" s="53">
        <v>6017.4189551890613</v>
      </c>
      <c r="J5654" s="54">
        <v>5686.6948655386832</v>
      </c>
      <c r="K5654" s="55">
        <v>0.95856634901621296</v>
      </c>
      <c r="L5654" s="121">
        <v>6038.7582802645493</v>
      </c>
      <c r="M5654" s="54">
        <v>5653.7609313586327</v>
      </c>
      <c r="N5654" s="120">
        <v>0.95301490625514251</v>
      </c>
      <c r="O5654" s="123">
        <v>5986.0506070298452</v>
      </c>
      <c r="P5654" s="53">
        <v>6071.7360959902871</v>
      </c>
      <c r="Q5654" s="54">
        <v>5738.0718022324327</v>
      </c>
      <c r="R5654" s="55">
        <v>0.95857388768043605</v>
      </c>
      <c r="S5654" s="121">
        <v>6093.268043705707</v>
      </c>
      <c r="T5654" s="54">
        <v>5704.8397735335984</v>
      </c>
      <c r="U5654" s="55">
        <v>0.95302230937272714</v>
      </c>
    </row>
    <row r="5655" spans="1:21" ht="13" x14ac:dyDescent="0.3">
      <c r="A5655" s="44" t="s">
        <v>1665</v>
      </c>
      <c r="B5655" s="44" t="s">
        <v>8055</v>
      </c>
      <c r="C5655" s="98" t="s">
        <v>985</v>
      </c>
      <c r="D5655" s="98" t="s">
        <v>13125</v>
      </c>
      <c r="E5655" s="98" t="s">
        <v>478</v>
      </c>
      <c r="F5655" s="122">
        <v>1.02105753247963</v>
      </c>
      <c r="G5655" s="122">
        <v>1.0234516398709577</v>
      </c>
      <c r="H5655" s="99">
        <v>2491.25</v>
      </c>
      <c r="I5655" s="53">
        <v>2543.7095777898785</v>
      </c>
      <c r="J5655" s="54">
        <v>2403.9044485950685</v>
      </c>
      <c r="K5655" s="55">
        <v>0.96493906616962111</v>
      </c>
      <c r="L5655" s="121">
        <v>2549.6738978285234</v>
      </c>
      <c r="M5655" s="54">
        <v>2387.1209944532297</v>
      </c>
      <c r="N5655" s="120">
        <v>0.95820210514931448</v>
      </c>
      <c r="O5655" s="123">
        <v>2512.2005933086612</v>
      </c>
      <c r="P5655" s="53">
        <v>2565.1013388976044</v>
      </c>
      <c r="Q5655" s="54">
        <v>2424.1395590821389</v>
      </c>
      <c r="R5655" s="55">
        <v>0.96494665495220566</v>
      </c>
      <c r="S5655" s="121">
        <v>2571.115816906542</v>
      </c>
      <c r="T5655" s="54">
        <v>2407.214596410457</v>
      </c>
      <c r="U5655" s="55">
        <v>0.95820954856159246</v>
      </c>
    </row>
    <row r="5656" spans="1:21" ht="13" x14ac:dyDescent="0.3">
      <c r="A5656" s="44" t="s">
        <v>1664</v>
      </c>
      <c r="B5656" s="44" t="s">
        <v>8054</v>
      </c>
      <c r="C5656" s="98" t="s">
        <v>985</v>
      </c>
      <c r="D5656" s="98" t="s">
        <v>13125</v>
      </c>
      <c r="E5656" s="98" t="s">
        <v>478</v>
      </c>
      <c r="F5656" s="122">
        <v>1.02105753247963</v>
      </c>
      <c r="G5656" s="122">
        <v>1.0234516398709577</v>
      </c>
      <c r="H5656" s="99">
        <v>2644.1666666666665</v>
      </c>
      <c r="I5656" s="53">
        <v>2699.8462921315549</v>
      </c>
      <c r="J5656" s="54">
        <v>2551.4597141301729</v>
      </c>
      <c r="K5656" s="55">
        <v>0.96493906616962111</v>
      </c>
      <c r="L5656" s="121">
        <v>2706.1767110921237</v>
      </c>
      <c r="M5656" s="54">
        <v>2533.6460663656453</v>
      </c>
      <c r="N5656" s="120">
        <v>0.95820210514931436</v>
      </c>
      <c r="O5656" s="123">
        <v>2664.3268967902368</v>
      </c>
      <c r="P5656" s="53">
        <v>2720.431046955749</v>
      </c>
      <c r="Q5656" s="54">
        <v>2570.9333267569291</v>
      </c>
      <c r="R5656" s="55">
        <v>0.96494665495220555</v>
      </c>
      <c r="S5656" s="121">
        <v>2726.8097316722674</v>
      </c>
      <c r="T5656" s="54">
        <v>2552.9834729938812</v>
      </c>
      <c r="U5656" s="55">
        <v>0.95820954856159235</v>
      </c>
    </row>
    <row r="5657" spans="1:21" ht="13" x14ac:dyDescent="0.3">
      <c r="A5657" s="44" t="s">
        <v>1663</v>
      </c>
      <c r="B5657" s="44" t="s">
        <v>8053</v>
      </c>
      <c r="C5657" s="98" t="s">
        <v>985</v>
      </c>
      <c r="D5657" s="98" t="s">
        <v>13125</v>
      </c>
      <c r="E5657" s="98" t="s">
        <v>344</v>
      </c>
      <c r="F5657" s="122">
        <v>1.0214473952266321</v>
      </c>
      <c r="G5657" s="122">
        <v>1.0218941266015058</v>
      </c>
      <c r="H5657" s="99">
        <v>1786</v>
      </c>
      <c r="I5657" s="53">
        <v>1824.3050478747648</v>
      </c>
      <c r="J5657" s="54">
        <v>1724.0391978988901</v>
      </c>
      <c r="K5657" s="55">
        <v>0.96530750162311874</v>
      </c>
      <c r="L5657" s="121">
        <v>1825.1029101102893</v>
      </c>
      <c r="M5657" s="54">
        <v>1708.7445878755148</v>
      </c>
      <c r="N5657" s="120">
        <v>0.95674389018785821</v>
      </c>
      <c r="O5657" s="123">
        <v>1800.7428739657635</v>
      </c>
      <c r="P5657" s="53">
        <v>1839.3641180852485</v>
      </c>
      <c r="Q5657" s="54">
        <v>1738.2842753974619</v>
      </c>
      <c r="R5657" s="55">
        <v>0.96531509330327137</v>
      </c>
      <c r="S5657" s="121">
        <v>1840.1685664251293</v>
      </c>
      <c r="T5657" s="54">
        <v>1722.8631257396571</v>
      </c>
      <c r="U5657" s="55">
        <v>0.95675132227257276</v>
      </c>
    </row>
    <row r="5658" spans="1:21" ht="13" x14ac:dyDescent="0.3">
      <c r="A5658" s="44" t="s">
        <v>1662</v>
      </c>
      <c r="B5658" s="44" t="s">
        <v>8052</v>
      </c>
      <c r="C5658" s="98" t="s">
        <v>985</v>
      </c>
      <c r="D5658" s="98" t="s">
        <v>13125</v>
      </c>
      <c r="E5658" s="98" t="s">
        <v>344</v>
      </c>
      <c r="F5658" s="122">
        <v>1.0214473952266321</v>
      </c>
      <c r="G5658" s="122">
        <v>1.0218941266015058</v>
      </c>
      <c r="H5658" s="99">
        <v>8678.5833333333321</v>
      </c>
      <c r="I5658" s="53">
        <v>8864.7163400905938</v>
      </c>
      <c r="J5658" s="54">
        <v>8377.5015951280366</v>
      </c>
      <c r="K5658" s="55">
        <v>0.96530750162311874</v>
      </c>
      <c r="L5658" s="121">
        <v>8868.5933355550496</v>
      </c>
      <c r="M5658" s="54">
        <v>8303.1815796528408</v>
      </c>
      <c r="N5658" s="120">
        <v>0.9567438901878581</v>
      </c>
      <c r="O5658" s="123">
        <v>8757.3583227545842</v>
      </c>
      <c r="P5658" s="53">
        <v>8945.180847843938</v>
      </c>
      <c r="Q5658" s="54">
        <v>8453.6101664200214</v>
      </c>
      <c r="R5658" s="55">
        <v>0.96531509330327137</v>
      </c>
      <c r="S5658" s="121">
        <v>8949.0930345677243</v>
      </c>
      <c r="T5658" s="54">
        <v>8378.6141549101703</v>
      </c>
      <c r="U5658" s="55">
        <v>0.95675132227257298</v>
      </c>
    </row>
    <row r="5659" spans="1:21" ht="13" x14ac:dyDescent="0.3">
      <c r="A5659" s="44" t="s">
        <v>1661</v>
      </c>
      <c r="B5659" s="44" t="s">
        <v>8051</v>
      </c>
      <c r="C5659" s="98" t="s">
        <v>985</v>
      </c>
      <c r="D5659" s="98" t="s">
        <v>13125</v>
      </c>
      <c r="E5659" s="98" t="s">
        <v>342</v>
      </c>
      <c r="F5659" s="122">
        <v>1.0189142300888223</v>
      </c>
      <c r="G5659" s="122">
        <v>1.0234532959954559</v>
      </c>
      <c r="H5659" s="99">
        <v>2656.25</v>
      </c>
      <c r="I5659" s="53">
        <v>2706.4909236734343</v>
      </c>
      <c r="J5659" s="54">
        <v>2557.7391492757042</v>
      </c>
      <c r="K5659" s="55">
        <v>0.96291356208026513</v>
      </c>
      <c r="L5659" s="121">
        <v>2718.5478174879295</v>
      </c>
      <c r="M5659" s="54">
        <v>2545.2284604228594</v>
      </c>
      <c r="N5659" s="120">
        <v>0.95820365568860588</v>
      </c>
      <c r="O5659" s="123">
        <v>2677.9952251568884</v>
      </c>
      <c r="P5659" s="53">
        <v>2728.6474430222734</v>
      </c>
      <c r="Q5659" s="54">
        <v>2578.6982015538479</v>
      </c>
      <c r="R5659" s="55">
        <v>0.96292113493323228</v>
      </c>
      <c r="S5659" s="121">
        <v>2740.8030398469105</v>
      </c>
      <c r="T5659" s="54">
        <v>2566.0847481167575</v>
      </c>
      <c r="U5659" s="55">
        <v>0.9582110991129289</v>
      </c>
    </row>
    <row r="5660" spans="1:21" ht="13" x14ac:dyDescent="0.3">
      <c r="A5660" s="44" t="s">
        <v>1660</v>
      </c>
      <c r="B5660" s="44" t="s">
        <v>8050</v>
      </c>
      <c r="C5660" s="98" t="s">
        <v>985</v>
      </c>
      <c r="D5660" s="98" t="s">
        <v>13125</v>
      </c>
      <c r="E5660" s="98" t="s">
        <v>342</v>
      </c>
      <c r="F5660" s="122">
        <v>1.0189142300888223</v>
      </c>
      <c r="G5660" s="122">
        <v>1.0234532959954559</v>
      </c>
      <c r="H5660" s="99">
        <v>4623.5833333333339</v>
      </c>
      <c r="I5660" s="53">
        <v>4711.0348523348448</v>
      </c>
      <c r="J5660" s="54">
        <v>4452.111097074946</v>
      </c>
      <c r="K5660" s="55">
        <v>0.96291356208026502</v>
      </c>
      <c r="L5660" s="121">
        <v>4732.0216018096571</v>
      </c>
      <c r="M5660" s="54">
        <v>4430.334452380911</v>
      </c>
      <c r="N5660" s="120">
        <v>0.95820365568860599</v>
      </c>
      <c r="O5660" s="123">
        <v>4665.8077499329365</v>
      </c>
      <c r="P5660" s="53">
        <v>4754.0579112653786</v>
      </c>
      <c r="Q5660" s="54">
        <v>4492.8048939456939</v>
      </c>
      <c r="R5660" s="55">
        <v>0.96292113493323228</v>
      </c>
      <c r="S5660" s="121">
        <v>4775.2363201500057</v>
      </c>
      <c r="T5660" s="54">
        <v>4470.8287723128606</v>
      </c>
      <c r="U5660" s="55">
        <v>0.9582110991129289</v>
      </c>
    </row>
    <row r="5661" spans="1:21" ht="13" x14ac:dyDescent="0.3">
      <c r="A5661" s="44" t="s">
        <v>1659</v>
      </c>
      <c r="B5661" s="44" t="s">
        <v>8049</v>
      </c>
      <c r="C5661" s="98" t="s">
        <v>985</v>
      </c>
      <c r="D5661" s="98" t="s">
        <v>13125</v>
      </c>
      <c r="E5661" s="98" t="s">
        <v>478</v>
      </c>
      <c r="F5661" s="122">
        <v>1.02105753247963</v>
      </c>
      <c r="G5661" s="122">
        <v>1.0234516398709577</v>
      </c>
      <c r="H5661" s="99">
        <v>19642.833333333336</v>
      </c>
      <c r="I5661" s="53">
        <v>20056.462934241961</v>
      </c>
      <c r="J5661" s="54">
        <v>18954.137253592173</v>
      </c>
      <c r="K5661" s="55">
        <v>0.964939066169621</v>
      </c>
      <c r="L5661" s="121">
        <v>20103.489986711913</v>
      </c>
      <c r="M5661" s="54">
        <v>18821.804251097128</v>
      </c>
      <c r="N5661" s="120">
        <v>0.95820210514931448</v>
      </c>
      <c r="O5661" s="123">
        <v>19794.749547065094</v>
      </c>
      <c r="P5661" s="53">
        <v>20211.57812857856</v>
      </c>
      <c r="Q5661" s="54">
        <v>19100.877361057148</v>
      </c>
      <c r="R5661" s="55">
        <v>0.96494665495220555</v>
      </c>
      <c r="S5661" s="121">
        <v>20258.968884778667</v>
      </c>
      <c r="T5661" s="54">
        <v>18967.518027383034</v>
      </c>
      <c r="U5661" s="55">
        <v>0.95820954856159268</v>
      </c>
    </row>
    <row r="5662" spans="1:21" ht="13" x14ac:dyDescent="0.3">
      <c r="A5662" s="44" t="s">
        <v>1658</v>
      </c>
      <c r="B5662" s="44" t="s">
        <v>8048</v>
      </c>
      <c r="C5662" s="98" t="s">
        <v>985</v>
      </c>
      <c r="D5662" s="98" t="s">
        <v>13125</v>
      </c>
      <c r="E5662" s="98" t="s">
        <v>341</v>
      </c>
      <c r="F5662" s="122">
        <v>1.0178499747493295</v>
      </c>
      <c r="G5662" s="122">
        <v>1.0197412307265046</v>
      </c>
      <c r="H5662" s="99">
        <v>3462.166666666667</v>
      </c>
      <c r="I5662" s="53">
        <v>3523.9662542446372</v>
      </c>
      <c r="J5662" s="54">
        <v>3330.2851195134936</v>
      </c>
      <c r="K5662" s="55">
        <v>0.96190779940696869</v>
      </c>
      <c r="L5662" s="121">
        <v>3530.514097646947</v>
      </c>
      <c r="M5662" s="54">
        <v>3305.4283259062217</v>
      </c>
      <c r="N5662" s="120">
        <v>0.95472825087552726</v>
      </c>
      <c r="O5662" s="123">
        <v>3487.4195142114472</v>
      </c>
      <c r="P5662" s="53">
        <v>3549.6698644804405</v>
      </c>
      <c r="Q5662" s="54">
        <v>3354.6024126543357</v>
      </c>
      <c r="R5662" s="55">
        <v>0.96191536435009506</v>
      </c>
      <c r="S5662" s="121">
        <v>3556.2654674816099</v>
      </c>
      <c r="T5662" s="54">
        <v>3329.5637970645971</v>
      </c>
      <c r="U5662" s="55">
        <v>0.95473566730254888</v>
      </c>
    </row>
    <row r="5663" spans="1:21" ht="13" x14ac:dyDescent="0.3">
      <c r="A5663" s="44" t="s">
        <v>1657</v>
      </c>
      <c r="B5663" s="44" t="s">
        <v>8047</v>
      </c>
      <c r="C5663" s="98" t="s">
        <v>985</v>
      </c>
      <c r="D5663" s="98" t="s">
        <v>13125</v>
      </c>
      <c r="E5663" s="98" t="s">
        <v>342</v>
      </c>
      <c r="F5663" s="122">
        <v>1.0189142300888223</v>
      </c>
      <c r="G5663" s="122">
        <v>1.0234532959954559</v>
      </c>
      <c r="H5663" s="99">
        <v>4092.083333333333</v>
      </c>
      <c r="I5663" s="53">
        <v>4169.4819390426346</v>
      </c>
      <c r="J5663" s="54">
        <v>3940.3225388292844</v>
      </c>
      <c r="K5663" s="55">
        <v>0.96291356208026513</v>
      </c>
      <c r="L5663" s="121">
        <v>4188.0561749880717</v>
      </c>
      <c r="M5663" s="54">
        <v>3921.0492093824164</v>
      </c>
      <c r="N5663" s="120">
        <v>0.9582036556886061</v>
      </c>
      <c r="O5663" s="123">
        <v>4124.818695441174</v>
      </c>
      <c r="P5663" s="53">
        <v>4202.8364653214239</v>
      </c>
      <c r="Q5663" s="54">
        <v>3971.8750996080294</v>
      </c>
      <c r="R5663" s="55">
        <v>0.96292113493323217</v>
      </c>
      <c r="S5663" s="121">
        <v>4221.559289232946</v>
      </c>
      <c r="T5663" s="54">
        <v>3952.4470558002445</v>
      </c>
      <c r="U5663" s="55">
        <v>0.95821109911292879</v>
      </c>
    </row>
    <row r="5664" spans="1:21" ht="13" x14ac:dyDescent="0.3">
      <c r="A5664" s="44" t="s">
        <v>1656</v>
      </c>
      <c r="B5664" s="44" t="s">
        <v>8046</v>
      </c>
      <c r="C5664" s="98" t="s">
        <v>985</v>
      </c>
      <c r="D5664" s="98" t="s">
        <v>13125</v>
      </c>
      <c r="E5664" s="98" t="s">
        <v>346</v>
      </c>
      <c r="F5664" s="122">
        <v>1.0186671034538666</v>
      </c>
      <c r="G5664" s="122">
        <v>1.02025540994764</v>
      </c>
      <c r="H5664" s="99">
        <v>10607</v>
      </c>
      <c r="I5664" s="53">
        <v>10805.001966335163</v>
      </c>
      <c r="J5664" s="54">
        <v>10211.146948827167</v>
      </c>
      <c r="K5664" s="55">
        <v>0.96268001780212753</v>
      </c>
      <c r="L5664" s="121">
        <v>10821.849133314618</v>
      </c>
      <c r="M5664" s="54">
        <v>10131.908746032979</v>
      </c>
      <c r="N5664" s="120">
        <v>0.95520964891420568</v>
      </c>
      <c r="O5664" s="123">
        <v>10699.582528958983</v>
      </c>
      <c r="P5664" s="53">
        <v>10899.312742940243</v>
      </c>
      <c r="Q5664" s="54">
        <v>10300.355306166799</v>
      </c>
      <c r="R5664" s="55">
        <v>0.96268758881838101</v>
      </c>
      <c r="S5664" s="121">
        <v>10916.306959351654</v>
      </c>
      <c r="T5664" s="54">
        <v>10220.423863700084</v>
      </c>
      <c r="U5664" s="55">
        <v>0.95521706908077664</v>
      </c>
    </row>
    <row r="5665" spans="1:21" ht="13" x14ac:dyDescent="0.3">
      <c r="A5665" s="44" t="s">
        <v>1655</v>
      </c>
      <c r="B5665" s="44" t="s">
        <v>8045</v>
      </c>
      <c r="C5665" s="98" t="s">
        <v>985</v>
      </c>
      <c r="D5665" s="98" t="s">
        <v>13125</v>
      </c>
      <c r="E5665" s="98" t="s">
        <v>338</v>
      </c>
      <c r="F5665" s="122">
        <v>1.0180864711731208</v>
      </c>
      <c r="G5665" s="122">
        <v>1.0207713116106172</v>
      </c>
      <c r="H5665" s="99">
        <v>2468.5833333333335</v>
      </c>
      <c r="I5665" s="53">
        <v>2513.2312946301131</v>
      </c>
      <c r="J5665" s="54">
        <v>2375.1012860355445</v>
      </c>
      <c r="K5665" s="55">
        <v>0.9621312977222608</v>
      </c>
      <c r="L5665" s="121">
        <v>2519.8590469867763</v>
      </c>
      <c r="M5665" s="54">
        <v>2359.2069712318912</v>
      </c>
      <c r="N5665" s="120">
        <v>0.95569265958149718</v>
      </c>
      <c r="O5665" s="123">
        <v>2488.0648806376012</v>
      </c>
      <c r="P5665" s="53">
        <v>2533.0651943781072</v>
      </c>
      <c r="Q5665" s="54">
        <v>2393.863918867643</v>
      </c>
      <c r="R5665" s="55">
        <v>0.96213886442309415</v>
      </c>
      <c r="S5665" s="121">
        <v>2539.7452515807577</v>
      </c>
      <c r="T5665" s="54">
        <v>2377.8438141791326</v>
      </c>
      <c r="U5665" s="55">
        <v>0.95570008350014457</v>
      </c>
    </row>
    <row r="5666" spans="1:21" ht="13" x14ac:dyDescent="0.3">
      <c r="A5666" s="44" t="s">
        <v>1654</v>
      </c>
      <c r="B5666" s="44" t="s">
        <v>8044</v>
      </c>
      <c r="C5666" s="98" t="s">
        <v>985</v>
      </c>
      <c r="D5666" s="98" t="s">
        <v>13125</v>
      </c>
      <c r="E5666" s="98" t="s">
        <v>336</v>
      </c>
      <c r="F5666" s="122">
        <v>1.0154315634986952</v>
      </c>
      <c r="G5666" s="122">
        <v>1.0183850896311992</v>
      </c>
      <c r="H5666" s="99">
        <v>2474.9166666666665</v>
      </c>
      <c r="I5666" s="53">
        <v>2513.1085003623125</v>
      </c>
      <c r="J5666" s="54">
        <v>2374.9852406783207</v>
      </c>
      <c r="K5666" s="55">
        <v>0.9596223067490437</v>
      </c>
      <c r="L5666" s="121">
        <v>2520.4182314130821</v>
      </c>
      <c r="M5666" s="54">
        <v>2359.7305051963494</v>
      </c>
      <c r="N5666" s="120">
        <v>0.95345856972814558</v>
      </c>
      <c r="O5666" s="123">
        <v>2500.2625979846398</v>
      </c>
      <c r="P5666" s="53">
        <v>2538.8455590288527</v>
      </c>
      <c r="Q5666" s="54">
        <v>2399.3266311602551</v>
      </c>
      <c r="R5666" s="55">
        <v>0.95962985371786746</v>
      </c>
      <c r="S5666" s="121">
        <v>2546.2301499501223</v>
      </c>
      <c r="T5666" s="54">
        <v>2383.915318974181</v>
      </c>
      <c r="U5666" s="55">
        <v>0.95346597629215357</v>
      </c>
    </row>
    <row r="5667" spans="1:21" ht="13" x14ac:dyDescent="0.3">
      <c r="A5667" s="44" t="s">
        <v>1653</v>
      </c>
      <c r="B5667" s="44" t="s">
        <v>8043</v>
      </c>
      <c r="C5667" s="98" t="s">
        <v>985</v>
      </c>
      <c r="D5667" s="98" t="s">
        <v>13125</v>
      </c>
      <c r="E5667" s="98" t="s">
        <v>341</v>
      </c>
      <c r="F5667" s="122">
        <v>1.0178499747493295</v>
      </c>
      <c r="G5667" s="122">
        <v>1.0197412307265046</v>
      </c>
      <c r="H5667" s="99">
        <v>7186.8333333333321</v>
      </c>
      <c r="I5667" s="53">
        <v>7315.1181268609716</v>
      </c>
      <c r="J5667" s="54">
        <v>6913.0710363713142</v>
      </c>
      <c r="K5667" s="55">
        <v>0.96190779940696858</v>
      </c>
      <c r="L5667" s="121">
        <v>7328.7102683595995</v>
      </c>
      <c r="M5667" s="54">
        <v>6861.4728176672679</v>
      </c>
      <c r="N5667" s="120">
        <v>0.95472825087552737</v>
      </c>
      <c r="O5667" s="123">
        <v>7250.7180399862336</v>
      </c>
      <c r="P5667" s="53">
        <v>7380.1431739144955</v>
      </c>
      <c r="Q5667" s="54">
        <v>6974.5770852331652</v>
      </c>
      <c r="R5667" s="55">
        <v>0.96191536435009506</v>
      </c>
      <c r="S5667" s="121">
        <v>7393.8561377464312</v>
      </c>
      <c r="T5667" s="54">
        <v>6922.5191263288862</v>
      </c>
      <c r="U5667" s="55">
        <v>0.95473566730254888</v>
      </c>
    </row>
    <row r="5668" spans="1:21" ht="13" x14ac:dyDescent="0.3">
      <c r="A5668" s="44" t="s">
        <v>1652</v>
      </c>
      <c r="B5668" s="44" t="s">
        <v>8042</v>
      </c>
      <c r="C5668" s="98" t="s">
        <v>985</v>
      </c>
      <c r="D5668" s="98" t="s">
        <v>13125</v>
      </c>
      <c r="E5668" s="98" t="s">
        <v>344</v>
      </c>
      <c r="F5668" s="122">
        <v>1.0214473952266321</v>
      </c>
      <c r="G5668" s="122">
        <v>1.0218941266015058</v>
      </c>
      <c r="H5668" s="99">
        <v>8904.0833333333321</v>
      </c>
      <c r="I5668" s="53">
        <v>9095.0527277141991</v>
      </c>
      <c r="J5668" s="54">
        <v>8595.1784367440505</v>
      </c>
      <c r="K5668" s="55">
        <v>0.96530750162311885</v>
      </c>
      <c r="L5668" s="121">
        <v>9099.03046110369</v>
      </c>
      <c r="M5668" s="54">
        <v>8518.9273268902034</v>
      </c>
      <c r="N5668" s="120">
        <v>0.9567438901878581</v>
      </c>
      <c r="O5668" s="123">
        <v>8986.2248215268482</v>
      </c>
      <c r="P5668" s="53">
        <v>9178.9559368695063</v>
      </c>
      <c r="Q5668" s="54">
        <v>8674.5384520363623</v>
      </c>
      <c r="R5668" s="55">
        <v>0.96531509330327137</v>
      </c>
      <c r="S5668" s="121">
        <v>9182.9703654389505</v>
      </c>
      <c r="T5668" s="54">
        <v>8597.5824802344268</v>
      </c>
      <c r="U5668" s="55">
        <v>0.95675132227257287</v>
      </c>
    </row>
    <row r="5669" spans="1:21" ht="13" x14ac:dyDescent="0.3">
      <c r="A5669" s="44" t="s">
        <v>1651</v>
      </c>
      <c r="B5669" s="44" t="s">
        <v>8041</v>
      </c>
      <c r="C5669" s="98" t="s">
        <v>985</v>
      </c>
      <c r="D5669" s="98" t="s">
        <v>13125</v>
      </c>
      <c r="E5669" s="98" t="s">
        <v>342</v>
      </c>
      <c r="F5669" s="122">
        <v>1.0189142300888223</v>
      </c>
      <c r="G5669" s="122">
        <v>1.0234532959954559</v>
      </c>
      <c r="H5669" s="99">
        <v>3519.5</v>
      </c>
      <c r="I5669" s="53">
        <v>3586.06863279761</v>
      </c>
      <c r="J5669" s="54">
        <v>3388.9742817414926</v>
      </c>
      <c r="K5669" s="55">
        <v>0.96291356208026502</v>
      </c>
      <c r="L5669" s="121">
        <v>3602.0438752560071</v>
      </c>
      <c r="M5669" s="54">
        <v>3372.3977661960489</v>
      </c>
      <c r="N5669" s="120">
        <v>0.95820365568860599</v>
      </c>
      <c r="O5669" s="123">
        <v>3552.0866539791809</v>
      </c>
      <c r="P5669" s="53">
        <v>3619.271638247978</v>
      </c>
      <c r="Q5669" s="54">
        <v>3420.3793122308202</v>
      </c>
      <c r="R5669" s="55">
        <v>0.96292113493323217</v>
      </c>
      <c r="S5669" s="121">
        <v>3635.394793676463</v>
      </c>
      <c r="T5669" s="54">
        <v>3403.6488568537566</v>
      </c>
      <c r="U5669" s="55">
        <v>0.95821109911292879</v>
      </c>
    </row>
    <row r="5670" spans="1:21" ht="13" x14ac:dyDescent="0.3">
      <c r="A5670" s="44" t="s">
        <v>1650</v>
      </c>
      <c r="B5670" s="44" t="s">
        <v>8040</v>
      </c>
      <c r="C5670" s="98" t="s">
        <v>985</v>
      </c>
      <c r="D5670" s="98" t="s">
        <v>13125</v>
      </c>
      <c r="E5670" s="98" t="s">
        <v>341</v>
      </c>
      <c r="F5670" s="122">
        <v>1.0178499747493295</v>
      </c>
      <c r="G5670" s="122">
        <v>1.0197412307265046</v>
      </c>
      <c r="H5670" s="99">
        <v>7390.833333333333</v>
      </c>
      <c r="I5670" s="53">
        <v>7522.759521709836</v>
      </c>
      <c r="J5670" s="54">
        <v>7109.3002274503369</v>
      </c>
      <c r="K5670" s="55">
        <v>0.96190779940696858</v>
      </c>
      <c r="L5670" s="121">
        <v>7536.7374794278076</v>
      </c>
      <c r="M5670" s="54">
        <v>7056.237380845876</v>
      </c>
      <c r="N5670" s="120">
        <v>0.95472825087552726</v>
      </c>
      <c r="O5670" s="123">
        <v>7450.1612061349097</v>
      </c>
      <c r="P5670" s="53">
        <v>7583.1463955428517</v>
      </c>
      <c r="Q5670" s="54">
        <v>7166.4245310662054</v>
      </c>
      <c r="R5670" s="55">
        <v>0.96191536435009506</v>
      </c>
      <c r="S5670" s="121">
        <v>7597.2365574548721</v>
      </c>
      <c r="T5670" s="54">
        <v>7112.934630650775</v>
      </c>
      <c r="U5670" s="55">
        <v>0.95473566730254888</v>
      </c>
    </row>
    <row r="5671" spans="1:21" ht="13" x14ac:dyDescent="0.3">
      <c r="A5671" s="44" t="s">
        <v>1649</v>
      </c>
      <c r="B5671" s="44" t="s">
        <v>8039</v>
      </c>
      <c r="C5671" s="98" t="s">
        <v>985</v>
      </c>
      <c r="D5671" s="98" t="s">
        <v>13125</v>
      </c>
      <c r="E5671" s="98" t="s">
        <v>478</v>
      </c>
      <c r="F5671" s="122">
        <v>1.02105753247963</v>
      </c>
      <c r="G5671" s="122">
        <v>1.0234516398709577</v>
      </c>
      <c r="H5671" s="99">
        <v>9657.75</v>
      </c>
      <c r="I5671" s="53">
        <v>9861.1183843051476</v>
      </c>
      <c r="J5671" s="54">
        <v>9319.140266299657</v>
      </c>
      <c r="K5671" s="55">
        <v>0.964939066169621</v>
      </c>
      <c r="L5671" s="121">
        <v>9884.2400749637418</v>
      </c>
      <c r="M5671" s="54">
        <v>9254.0763810057924</v>
      </c>
      <c r="N5671" s="120">
        <v>0.95820210514931459</v>
      </c>
      <c r="O5671" s="123">
        <v>9738.8767681410245</v>
      </c>
      <c r="P5671" s="53">
        <v>9943.9534820012686</v>
      </c>
      <c r="Q5671" s="54">
        <v>9397.4965604094268</v>
      </c>
      <c r="R5671" s="55">
        <v>0.96494665495220544</v>
      </c>
      <c r="S5671" s="121">
        <v>9967.2693988551036</v>
      </c>
      <c r="T5671" s="54">
        <v>9331.8847114973923</v>
      </c>
      <c r="U5671" s="55">
        <v>0.95820954856159257</v>
      </c>
    </row>
    <row r="5672" spans="1:21" ht="13" x14ac:dyDescent="0.3">
      <c r="A5672" s="44" t="s">
        <v>1648</v>
      </c>
      <c r="B5672" s="44" t="s">
        <v>8038</v>
      </c>
      <c r="C5672" s="98" t="s">
        <v>985</v>
      </c>
      <c r="D5672" s="98" t="s">
        <v>13125</v>
      </c>
      <c r="E5672" s="98" t="s">
        <v>347</v>
      </c>
      <c r="F5672" s="122">
        <v>1.021119330885371</v>
      </c>
      <c r="G5672" s="122">
        <v>1.0221721123700369</v>
      </c>
      <c r="H5672" s="99">
        <v>5661.5833333333339</v>
      </c>
      <c r="I5672" s="53">
        <v>5781.1521850851022</v>
      </c>
      <c r="J5672" s="54">
        <v>5463.4135819097655</v>
      </c>
      <c r="K5672" s="55">
        <v>0.9649974680657234</v>
      </c>
      <c r="L5672" s="121">
        <v>5787.1125951923286</v>
      </c>
      <c r="M5672" s="54">
        <v>5418.1587633672398</v>
      </c>
      <c r="N5672" s="120">
        <v>0.95700415314336196</v>
      </c>
      <c r="O5672" s="123">
        <v>5706.530302077952</v>
      </c>
      <c r="P5672" s="53">
        <v>5827.0484037349324</v>
      </c>
      <c r="Q5672" s="54">
        <v>5506.8306011843515</v>
      </c>
      <c r="R5672" s="55">
        <v>0.96500505730761077</v>
      </c>
      <c r="S5672" s="121">
        <v>5833.0561331786448</v>
      </c>
      <c r="T5672" s="54">
        <v>5461.2156220808502</v>
      </c>
      <c r="U5672" s="55">
        <v>0.95701158724982605</v>
      </c>
    </row>
    <row r="5673" spans="1:21" ht="13" x14ac:dyDescent="0.3">
      <c r="A5673" s="44" t="s">
        <v>1647</v>
      </c>
      <c r="B5673" s="44" t="s">
        <v>8037</v>
      </c>
      <c r="C5673" s="98" t="s">
        <v>1045</v>
      </c>
      <c r="D5673" s="98" t="s">
        <v>13125</v>
      </c>
      <c r="E5673" s="98" t="s">
        <v>245</v>
      </c>
      <c r="F5673" s="122">
        <v>1.0343340095706155</v>
      </c>
      <c r="G5673" s="122">
        <v>1.0354534614902349</v>
      </c>
      <c r="H5673" s="99">
        <v>10341.916666666664</v>
      </c>
      <c r="I5673" s="53">
        <v>10696.996132478505</v>
      </c>
      <c r="J5673" s="54">
        <v>10109.077236644134</v>
      </c>
      <c r="K5673" s="55">
        <v>0.97748585320040315</v>
      </c>
      <c r="L5673" s="121">
        <v>10708.573410943549</v>
      </c>
      <c r="M5673" s="54">
        <v>10025.85484821329</v>
      </c>
      <c r="N5673" s="120">
        <v>0.96943875795556522</v>
      </c>
      <c r="O5673" s="123">
        <v>10433.561298984903</v>
      </c>
      <c r="P5673" s="53">
        <v>10791.787292479854</v>
      </c>
      <c r="Q5673" s="54">
        <v>10198.738775811245</v>
      </c>
      <c r="R5673" s="55">
        <v>0.97749354065744509</v>
      </c>
      <c r="S5673" s="121">
        <v>10803.46716270447</v>
      </c>
      <c r="T5673" s="54">
        <v>10114.777278758645</v>
      </c>
      <c r="U5673" s="55">
        <v>0.96944628865531535</v>
      </c>
    </row>
    <row r="5674" spans="1:21" ht="13" x14ac:dyDescent="0.3">
      <c r="A5674" s="44" t="s">
        <v>1646</v>
      </c>
      <c r="B5674" s="44" t="s">
        <v>8036</v>
      </c>
      <c r="C5674" s="98" t="s">
        <v>1045</v>
      </c>
      <c r="D5674" s="98" t="s">
        <v>13125</v>
      </c>
      <c r="E5674" s="98" t="s">
        <v>245</v>
      </c>
      <c r="F5674" s="122">
        <v>1.0343340095706155</v>
      </c>
      <c r="G5674" s="122">
        <v>1.0354534614902349</v>
      </c>
      <c r="H5674" s="99">
        <v>7398.3333333333339</v>
      </c>
      <c r="I5674" s="53">
        <v>7652.3477808066045</v>
      </c>
      <c r="J5674" s="54">
        <v>7231.7661705943165</v>
      </c>
      <c r="K5674" s="55">
        <v>0.97748585320040315</v>
      </c>
      <c r="L5674" s="121">
        <v>7660.6298592585881</v>
      </c>
      <c r="M5674" s="54">
        <v>7172.2310776079239</v>
      </c>
      <c r="N5674" s="120">
        <v>0.96943875795556522</v>
      </c>
      <c r="O5674" s="123">
        <v>7464.6017313956054</v>
      </c>
      <c r="P5674" s="53">
        <v>7720.8914386821752</v>
      </c>
      <c r="Q5674" s="54">
        <v>7296.5999760195864</v>
      </c>
      <c r="R5674" s="55">
        <v>0.9774935406574452</v>
      </c>
      <c r="S5674" s="121">
        <v>7729.2477014195802</v>
      </c>
      <c r="T5674" s="54">
        <v>7236.5304447915114</v>
      </c>
      <c r="U5674" s="55">
        <v>0.96944628865531546</v>
      </c>
    </row>
    <row r="5675" spans="1:21" ht="13" x14ac:dyDescent="0.3">
      <c r="A5675" s="44" t="s">
        <v>1645</v>
      </c>
      <c r="B5675" s="44" t="s">
        <v>8035</v>
      </c>
      <c r="C5675" s="98" t="s">
        <v>1045</v>
      </c>
      <c r="D5675" s="98" t="s">
        <v>13125</v>
      </c>
      <c r="E5675" s="98" t="s">
        <v>245</v>
      </c>
      <c r="F5675" s="122">
        <v>1.0343340095706155</v>
      </c>
      <c r="G5675" s="122">
        <v>1.0354534614902349</v>
      </c>
      <c r="H5675" s="99">
        <v>15364.583333333332</v>
      </c>
      <c r="I5675" s="53">
        <v>15892.111084548518</v>
      </c>
      <c r="J5675" s="54">
        <v>15018.662848652026</v>
      </c>
      <c r="K5675" s="55">
        <v>0.97748585320040315</v>
      </c>
      <c r="L5675" s="121">
        <v>15909.310996855171</v>
      </c>
      <c r="M5675" s="54">
        <v>14895.022583171445</v>
      </c>
      <c r="N5675" s="120">
        <v>0.96943875795556533</v>
      </c>
      <c r="O5675" s="123">
        <v>15500.326991236921</v>
      </c>
      <c r="P5675" s="53">
        <v>16032.515366501719</v>
      </c>
      <c r="Q5675" s="54">
        <v>15151.469512012343</v>
      </c>
      <c r="R5675" s="55">
        <v>0.9774935406574452</v>
      </c>
      <c r="S5675" s="121">
        <v>16049.867237306788</v>
      </c>
      <c r="T5675" s="54">
        <v>15026.734474598445</v>
      </c>
      <c r="U5675" s="55">
        <v>0.96944628865531535</v>
      </c>
    </row>
    <row r="5676" spans="1:21" ht="13" x14ac:dyDescent="0.3">
      <c r="A5676" s="44" t="s">
        <v>1644</v>
      </c>
      <c r="B5676" s="44" t="s">
        <v>8034</v>
      </c>
      <c r="C5676" s="98" t="s">
        <v>1045</v>
      </c>
      <c r="D5676" s="98" t="s">
        <v>13125</v>
      </c>
      <c r="E5676" s="98" t="s">
        <v>245</v>
      </c>
      <c r="F5676" s="122">
        <v>1.0343340095706155</v>
      </c>
      <c r="G5676" s="122">
        <v>1.0354534614902349</v>
      </c>
      <c r="H5676" s="99">
        <v>9731.1666666666679</v>
      </c>
      <c r="I5676" s="53">
        <v>10065.276636133256</v>
      </c>
      <c r="J5676" s="54">
        <v>9512.0777518019913</v>
      </c>
      <c r="K5676" s="55">
        <v>0.97748585320040315</v>
      </c>
      <c r="L5676" s="121">
        <v>10076.170209338392</v>
      </c>
      <c r="M5676" s="54">
        <v>9433.7701267919329</v>
      </c>
      <c r="N5676" s="120">
        <v>0.96943875795556533</v>
      </c>
      <c r="O5676" s="123">
        <v>9813.3393835042061</v>
      </c>
      <c r="P5676" s="53">
        <v>10150.270671817138</v>
      </c>
      <c r="Q5676" s="54">
        <v>9592.4758596546781</v>
      </c>
      <c r="R5676" s="55">
        <v>0.97749354065744531</v>
      </c>
      <c r="S5676" s="121">
        <v>10161.256233427877</v>
      </c>
      <c r="T5676" s="54">
        <v>9513.5054446531922</v>
      </c>
      <c r="U5676" s="55">
        <v>0.96944628865531524</v>
      </c>
    </row>
    <row r="5677" spans="1:21" ht="13" x14ac:dyDescent="0.3">
      <c r="A5677" s="44" t="s">
        <v>1643</v>
      </c>
      <c r="B5677" s="44" t="s">
        <v>8033</v>
      </c>
      <c r="C5677" s="98" t="s">
        <v>1045</v>
      </c>
      <c r="D5677" s="98" t="s">
        <v>13125</v>
      </c>
      <c r="E5677" s="98" t="s">
        <v>245</v>
      </c>
      <c r="F5677" s="122">
        <v>1.0343340095706155</v>
      </c>
      <c r="G5677" s="122">
        <v>1.0354534614902349</v>
      </c>
      <c r="H5677" s="99">
        <v>7114.583333333333</v>
      </c>
      <c r="I5677" s="53">
        <v>7358.855505590941</v>
      </c>
      <c r="J5677" s="54">
        <v>6954.4045597487011</v>
      </c>
      <c r="K5677" s="55">
        <v>0.97748585320040315</v>
      </c>
      <c r="L5677" s="121">
        <v>7366.8199395607335</v>
      </c>
      <c r="M5677" s="54">
        <v>6897.1528300380323</v>
      </c>
      <c r="N5677" s="120">
        <v>0.96943875795556533</v>
      </c>
      <c r="O5677" s="123">
        <v>7181.1236134312321</v>
      </c>
      <c r="P5677" s="53">
        <v>7427.6803803025532</v>
      </c>
      <c r="Q5677" s="54">
        <v>7019.5019467916827</v>
      </c>
      <c r="R5677" s="55">
        <v>0.97749354065744531</v>
      </c>
      <c r="S5677" s="121">
        <v>7435.7193029166328</v>
      </c>
      <c r="T5677" s="54">
        <v>6961.7136354159557</v>
      </c>
      <c r="U5677" s="55">
        <v>0.96944628865531535</v>
      </c>
    </row>
    <row r="5678" spans="1:21" ht="13" x14ac:dyDescent="0.3">
      <c r="A5678" s="44" t="s">
        <v>1642</v>
      </c>
      <c r="B5678" s="44" t="s">
        <v>8032</v>
      </c>
      <c r="C5678" s="98" t="s">
        <v>1045</v>
      </c>
      <c r="D5678" s="98" t="s">
        <v>13125</v>
      </c>
      <c r="E5678" s="98" t="s">
        <v>245</v>
      </c>
      <c r="F5678" s="122">
        <v>1.0343340095706155</v>
      </c>
      <c r="G5678" s="122">
        <v>1.0354534614902349</v>
      </c>
      <c r="H5678" s="99">
        <v>8951.7500000000018</v>
      </c>
      <c r="I5678" s="53">
        <v>9259.09947017376</v>
      </c>
      <c r="J5678" s="54">
        <v>8750.2089863867113</v>
      </c>
      <c r="K5678" s="55">
        <v>0.97748585320040327</v>
      </c>
      <c r="L5678" s="121">
        <v>9269.1205238952116</v>
      </c>
      <c r="M5678" s="54">
        <v>8678.1734015287329</v>
      </c>
      <c r="N5678" s="120">
        <v>0.96943875795556522</v>
      </c>
      <c r="O5678" s="123">
        <v>9030.9201574850867</v>
      </c>
      <c r="P5678" s="53">
        <v>9340.9878566036441</v>
      </c>
      <c r="Q5678" s="54">
        <v>8827.6661201347906</v>
      </c>
      <c r="R5678" s="55">
        <v>0.97749354065744531</v>
      </c>
      <c r="S5678" s="121">
        <v>9351.0975375098697</v>
      </c>
      <c r="T5678" s="54">
        <v>8754.9920298163925</v>
      </c>
      <c r="U5678" s="55">
        <v>0.96944628865531524</v>
      </c>
    </row>
    <row r="5679" spans="1:21" ht="13" x14ac:dyDescent="0.3">
      <c r="A5679" s="44" t="s">
        <v>1641</v>
      </c>
      <c r="B5679" s="44" t="s">
        <v>8031</v>
      </c>
      <c r="C5679" s="98" t="s">
        <v>1045</v>
      </c>
      <c r="D5679" s="98" t="s">
        <v>13125</v>
      </c>
      <c r="E5679" s="98" t="s">
        <v>245</v>
      </c>
      <c r="F5679" s="122">
        <v>1.0343340095706155</v>
      </c>
      <c r="G5679" s="122">
        <v>1.0354534614902349</v>
      </c>
      <c r="H5679" s="99">
        <v>13542.333333333334</v>
      </c>
      <c r="I5679" s="53">
        <v>14007.295935608467</v>
      </c>
      <c r="J5679" s="54">
        <v>13237.439252657594</v>
      </c>
      <c r="K5679" s="55">
        <v>0.97748585320040315</v>
      </c>
      <c r="L5679" s="121">
        <v>14022.455926654591</v>
      </c>
      <c r="M5679" s="54">
        <v>13128.462806486918</v>
      </c>
      <c r="N5679" s="120">
        <v>0.96943875795556533</v>
      </c>
      <c r="O5679" s="123">
        <v>13660.033321166069</v>
      </c>
      <c r="P5679" s="53">
        <v>14129.037035949912</v>
      </c>
      <c r="Q5679" s="54">
        <v>13352.594336605302</v>
      </c>
      <c r="R5679" s="55">
        <v>0.9774935406574452</v>
      </c>
      <c r="S5679" s="121">
        <v>14144.328786473356</v>
      </c>
      <c r="T5679" s="54">
        <v>13242.668606112387</v>
      </c>
      <c r="U5679" s="55">
        <v>0.96944628865531535</v>
      </c>
    </row>
    <row r="5680" spans="1:21" ht="13" x14ac:dyDescent="0.3">
      <c r="A5680" s="44" t="s">
        <v>1640</v>
      </c>
      <c r="B5680" s="44" t="s">
        <v>8030</v>
      </c>
      <c r="C5680" s="98" t="s">
        <v>1045</v>
      </c>
      <c r="D5680" s="98" t="s">
        <v>13125</v>
      </c>
      <c r="E5680" s="98" t="s">
        <v>245</v>
      </c>
      <c r="F5680" s="122">
        <v>1.0343340095706155</v>
      </c>
      <c r="G5680" s="122">
        <v>1.0354534614902349</v>
      </c>
      <c r="H5680" s="99">
        <v>14641.083333333332</v>
      </c>
      <c r="I5680" s="53">
        <v>15143.770428624177</v>
      </c>
      <c r="J5680" s="54">
        <v>14311.451833861534</v>
      </c>
      <c r="K5680" s="55">
        <v>0.97748585320040315</v>
      </c>
      <c r="L5680" s="121">
        <v>15160.160417466985</v>
      </c>
      <c r="M5680" s="54">
        <v>14193.633641790593</v>
      </c>
      <c r="N5680" s="120">
        <v>0.96943875795556533</v>
      </c>
      <c r="O5680" s="123">
        <v>14760.54435199727</v>
      </c>
      <c r="P5680" s="53">
        <v>15267.33302304624</v>
      </c>
      <c r="Q5680" s="54">
        <v>14428.336760665068</v>
      </c>
      <c r="R5680" s="55">
        <v>0.97749354065744531</v>
      </c>
      <c r="S5680" s="121">
        <v>15283.85674275571</v>
      </c>
      <c r="T5680" s="54">
        <v>14309.554940575932</v>
      </c>
      <c r="U5680" s="55">
        <v>0.96944628865531546</v>
      </c>
    </row>
    <row r="5681" spans="1:21" ht="13" x14ac:dyDescent="0.3">
      <c r="A5681" s="44" t="s">
        <v>1639</v>
      </c>
      <c r="B5681" s="44" t="s">
        <v>8029</v>
      </c>
      <c r="C5681" s="98" t="s">
        <v>1045</v>
      </c>
      <c r="D5681" s="98" t="s">
        <v>13125</v>
      </c>
      <c r="E5681" s="98" t="s">
        <v>245</v>
      </c>
      <c r="F5681" s="122">
        <v>1.0343340095706155</v>
      </c>
      <c r="G5681" s="122">
        <v>1.0354534614902349</v>
      </c>
      <c r="H5681" s="99">
        <v>7204.666666666667</v>
      </c>
      <c r="I5681" s="53">
        <v>7452.0317609530948</v>
      </c>
      <c r="J5681" s="54">
        <v>7042.4597436911718</v>
      </c>
      <c r="K5681" s="55">
        <v>0.97748585320040315</v>
      </c>
      <c r="L5681" s="121">
        <v>7460.0970388833121</v>
      </c>
      <c r="M5681" s="54">
        <v>6984.4831048171955</v>
      </c>
      <c r="N5681" s="120">
        <v>0.96943875795556511</v>
      </c>
      <c r="O5681" s="123">
        <v>7269.7553646680317</v>
      </c>
      <c r="P5681" s="53">
        <v>7519.3552149345769</v>
      </c>
      <c r="Q5681" s="54">
        <v>7106.1389111228109</v>
      </c>
      <c r="R5681" s="55">
        <v>0.9774935406574452</v>
      </c>
      <c r="S5681" s="121">
        <v>7527.4933565327183</v>
      </c>
      <c r="T5681" s="54">
        <v>7047.6373577094928</v>
      </c>
      <c r="U5681" s="55">
        <v>0.96944628865531546</v>
      </c>
    </row>
    <row r="5682" spans="1:21" ht="13" x14ac:dyDescent="0.3">
      <c r="A5682" s="44" t="s">
        <v>1638</v>
      </c>
      <c r="B5682" s="44" t="s">
        <v>8028</v>
      </c>
      <c r="C5682" s="98" t="s">
        <v>1045</v>
      </c>
      <c r="D5682" s="98" t="s">
        <v>13125</v>
      </c>
      <c r="E5682" s="98" t="s">
        <v>245</v>
      </c>
      <c r="F5682" s="122">
        <v>1.0343340095706155</v>
      </c>
      <c r="G5682" s="122">
        <v>1.0354534614902349</v>
      </c>
      <c r="H5682" s="99">
        <v>8174.5000000000009</v>
      </c>
      <c r="I5682" s="53">
        <v>8455.1633612349979</v>
      </c>
      <c r="J5682" s="54">
        <v>7990.4581069866972</v>
      </c>
      <c r="K5682" s="55">
        <v>0.97748585320040327</v>
      </c>
      <c r="L5682" s="121">
        <v>8464.3143209519258</v>
      </c>
      <c r="M5682" s="54">
        <v>7924.677126907769</v>
      </c>
      <c r="N5682" s="120">
        <v>0.96943875795556522</v>
      </c>
      <c r="O5682" s="123">
        <v>8241.4327778280567</v>
      </c>
      <c r="P5682" s="53">
        <v>8524.3942096975898</v>
      </c>
      <c r="Q5682" s="54">
        <v>8055.9473060894716</v>
      </c>
      <c r="R5682" s="55">
        <v>0.9774935406574452</v>
      </c>
      <c r="S5682" s="121">
        <v>8533.620097441144</v>
      </c>
      <c r="T5682" s="54">
        <v>7989.6264196676766</v>
      </c>
      <c r="U5682" s="55">
        <v>0.96944628865531546</v>
      </c>
    </row>
    <row r="5683" spans="1:21" ht="13" x14ac:dyDescent="0.3">
      <c r="A5683" s="44" t="s">
        <v>1637</v>
      </c>
      <c r="B5683" s="44" t="s">
        <v>8027</v>
      </c>
      <c r="C5683" s="98" t="s">
        <v>1045</v>
      </c>
      <c r="D5683" s="98" t="s">
        <v>13125</v>
      </c>
      <c r="E5683" s="98" t="s">
        <v>245</v>
      </c>
      <c r="F5683" s="122">
        <v>1.0343340095706155</v>
      </c>
      <c r="G5683" s="122">
        <v>1.0354534614902349</v>
      </c>
      <c r="H5683" s="99">
        <v>6843.4999999999982</v>
      </c>
      <c r="I5683" s="53">
        <v>7078.4647944965054</v>
      </c>
      <c r="J5683" s="54">
        <v>6689.4244363769576</v>
      </c>
      <c r="K5683" s="55">
        <v>0.97748585320040327</v>
      </c>
      <c r="L5683" s="121">
        <v>7086.1257637084209</v>
      </c>
      <c r="M5683" s="54">
        <v>6634.3541400689091</v>
      </c>
      <c r="N5683" s="120">
        <v>0.96943875795556522</v>
      </c>
      <c r="O5683" s="123">
        <v>6905.6371857479107</v>
      </c>
      <c r="P5683" s="53">
        <v>7142.7353989745779</v>
      </c>
      <c r="Q5683" s="54">
        <v>6750.2157431924416</v>
      </c>
      <c r="R5683" s="55">
        <v>0.97749354065744531</v>
      </c>
      <c r="S5683" s="121">
        <v>7150.4659277783585</v>
      </c>
      <c r="T5683" s="54">
        <v>6694.6443405234495</v>
      </c>
      <c r="U5683" s="55">
        <v>0.96944628865531546</v>
      </c>
    </row>
    <row r="5684" spans="1:21" ht="13" x14ac:dyDescent="0.3">
      <c r="A5684" s="44" t="s">
        <v>1636</v>
      </c>
      <c r="B5684" s="44" t="s">
        <v>13458</v>
      </c>
      <c r="C5684" s="98" t="s">
        <v>1045</v>
      </c>
      <c r="D5684" s="98" t="s">
        <v>13125</v>
      </c>
      <c r="E5684" s="98" t="s">
        <v>245</v>
      </c>
      <c r="F5684" s="122">
        <v>1.0343340095706155</v>
      </c>
      <c r="G5684" s="122">
        <v>1.0354534614902349</v>
      </c>
      <c r="H5684" s="99">
        <v>6009.1666666666661</v>
      </c>
      <c r="I5684" s="53">
        <v>6215.4854525114233</v>
      </c>
      <c r="J5684" s="54">
        <v>5873.8754061900891</v>
      </c>
      <c r="K5684" s="55">
        <v>0.97748585320040327</v>
      </c>
      <c r="L5684" s="121">
        <v>6222.2124256717361</v>
      </c>
      <c r="M5684" s="54">
        <v>5825.519069681317</v>
      </c>
      <c r="N5684" s="120">
        <v>0.96943875795556522</v>
      </c>
      <c r="O5684" s="123">
        <v>6061.5822184321569</v>
      </c>
      <c r="P5684" s="53">
        <v>6269.7006403328796</v>
      </c>
      <c r="Q5684" s="54">
        <v>5925.1574646814606</v>
      </c>
      <c r="R5684" s="55">
        <v>0.9774935406574452</v>
      </c>
      <c r="S5684" s="121">
        <v>6276.4862901832339</v>
      </c>
      <c r="T5684" s="54">
        <v>5876.3783850381078</v>
      </c>
      <c r="U5684" s="55">
        <v>0.96944628865531535</v>
      </c>
    </row>
    <row r="5685" spans="1:21" ht="13" x14ac:dyDescent="0.3">
      <c r="A5685" s="44" t="s">
        <v>1635</v>
      </c>
      <c r="B5685" s="44" t="s">
        <v>8026</v>
      </c>
      <c r="C5685" s="98" t="s">
        <v>1045</v>
      </c>
      <c r="D5685" s="98" t="s">
        <v>13125</v>
      </c>
      <c r="E5685" s="98" t="s">
        <v>245</v>
      </c>
      <c r="F5685" s="122">
        <v>1.0343340095706155</v>
      </c>
      <c r="G5685" s="122">
        <v>1.0354534614902349</v>
      </c>
      <c r="H5685" s="99">
        <v>3786.1666666666665</v>
      </c>
      <c r="I5685" s="53">
        <v>3916.1609492359453</v>
      </c>
      <c r="J5685" s="54">
        <v>3700.9243545255931</v>
      </c>
      <c r="K5685" s="55">
        <v>0.97748585320040315</v>
      </c>
      <c r="L5685" s="121">
        <v>3920.3993807789443</v>
      </c>
      <c r="M5685" s="54">
        <v>3670.4567107460962</v>
      </c>
      <c r="N5685" s="120">
        <v>0.96943875795556533</v>
      </c>
      <c r="O5685" s="123">
        <v>3817.5015378109397</v>
      </c>
      <c r="P5685" s="53">
        <v>3948.5716721459798</v>
      </c>
      <c r="Q5685" s="54">
        <v>3731.5830946600577</v>
      </c>
      <c r="R5685" s="55">
        <v>0.97749354065744531</v>
      </c>
      <c r="S5685" s="121">
        <v>3952.8451815706321</v>
      </c>
      <c r="T5685" s="54">
        <v>3700.8626977667745</v>
      </c>
      <c r="U5685" s="55">
        <v>0.96944628865531535</v>
      </c>
    </row>
    <row r="5686" spans="1:21" ht="13" x14ac:dyDescent="0.3">
      <c r="A5686" s="44" t="s">
        <v>1634</v>
      </c>
      <c r="B5686" s="44" t="s">
        <v>8025</v>
      </c>
      <c r="C5686" s="98" t="s">
        <v>1045</v>
      </c>
      <c r="D5686" s="98" t="s">
        <v>13125</v>
      </c>
      <c r="E5686" s="98" t="s">
        <v>245</v>
      </c>
      <c r="F5686" s="122">
        <v>1.0343340095706155</v>
      </c>
      <c r="G5686" s="122">
        <v>1.0354534614902349</v>
      </c>
      <c r="H5686" s="99">
        <v>6549.3333333333339</v>
      </c>
      <c r="I5686" s="53">
        <v>6774.1982066811515</v>
      </c>
      <c r="J5686" s="54">
        <v>6401.8806812271741</v>
      </c>
      <c r="K5686" s="55">
        <v>0.97748585320040315</v>
      </c>
      <c r="L5686" s="121">
        <v>6781.5298704533789</v>
      </c>
      <c r="M5686" s="54">
        <v>6349.1775721036493</v>
      </c>
      <c r="N5686" s="120">
        <v>0.96943875795556522</v>
      </c>
      <c r="O5686" s="123">
        <v>6612.4254653158805</v>
      </c>
      <c r="P5686" s="53">
        <v>6839.4565445270173</v>
      </c>
      <c r="Q5686" s="54">
        <v>6463.6031804250742</v>
      </c>
      <c r="R5686" s="55">
        <v>0.97749354065744509</v>
      </c>
      <c r="S5686" s="121">
        <v>6846.8588369075051</v>
      </c>
      <c r="T5686" s="54">
        <v>6410.3913263603772</v>
      </c>
      <c r="U5686" s="55">
        <v>0.96944628865531535</v>
      </c>
    </row>
    <row r="5687" spans="1:21" ht="13" x14ac:dyDescent="0.3">
      <c r="A5687" s="44" t="s">
        <v>1633</v>
      </c>
      <c r="B5687" s="44" t="s">
        <v>8024</v>
      </c>
      <c r="C5687" s="98" t="s">
        <v>1045</v>
      </c>
      <c r="D5687" s="98" t="s">
        <v>13125</v>
      </c>
      <c r="E5687" s="98" t="s">
        <v>245</v>
      </c>
      <c r="F5687" s="122">
        <v>1.0343340095706155</v>
      </c>
      <c r="G5687" s="122">
        <v>1.0354534614902349</v>
      </c>
      <c r="H5687" s="99">
        <v>20609.833333333336</v>
      </c>
      <c r="I5687" s="53">
        <v>21317.451548248791</v>
      </c>
      <c r="J5687" s="54">
        <v>20145.820520151443</v>
      </c>
      <c r="K5687" s="55">
        <v>0.97748585320040304</v>
      </c>
      <c r="L5687" s="121">
        <v>21340.523265736829</v>
      </c>
      <c r="M5687" s="54">
        <v>19979.971228337876</v>
      </c>
      <c r="N5687" s="120">
        <v>0.96943875795556522</v>
      </c>
      <c r="O5687" s="123">
        <v>20795.374696449806</v>
      </c>
      <c r="P5687" s="53">
        <v>21509.363290302248</v>
      </c>
      <c r="Q5687" s="54">
        <v>20327.344441330966</v>
      </c>
      <c r="R5687" s="55">
        <v>0.9774935406574452</v>
      </c>
      <c r="S5687" s="121">
        <v>21532.642712425393</v>
      </c>
      <c r="T5687" s="54">
        <v>20159.99882066992</v>
      </c>
      <c r="U5687" s="55">
        <v>0.96944628865531535</v>
      </c>
    </row>
    <row r="5688" spans="1:21" ht="13" x14ac:dyDescent="0.3">
      <c r="A5688" s="44" t="s">
        <v>1632</v>
      </c>
      <c r="B5688" s="44" t="s">
        <v>8023</v>
      </c>
      <c r="C5688" s="98" t="s">
        <v>1045</v>
      </c>
      <c r="D5688" s="98" t="s">
        <v>13125</v>
      </c>
      <c r="E5688" s="98" t="s">
        <v>245</v>
      </c>
      <c r="F5688" s="122">
        <v>1.0343340095706155</v>
      </c>
      <c r="G5688" s="122">
        <v>1.0354534614902349</v>
      </c>
      <c r="H5688" s="99">
        <v>11935.833333333336</v>
      </c>
      <c r="I5688" s="53">
        <v>12345.638349233273</v>
      </c>
      <c r="J5688" s="54">
        <v>11667.108229491147</v>
      </c>
      <c r="K5688" s="55">
        <v>0.97748585320040304</v>
      </c>
      <c r="L5688" s="121">
        <v>12358.999940770531</v>
      </c>
      <c r="M5688" s="54">
        <v>11571.059441831303</v>
      </c>
      <c r="N5688" s="120">
        <v>0.96943875795556522</v>
      </c>
      <c r="O5688" s="123">
        <v>12050.435925140002</v>
      </c>
      <c r="P5688" s="53">
        <v>12464.175707523847</v>
      </c>
      <c r="Q5688" s="54">
        <v>11779.223278930776</v>
      </c>
      <c r="R5688" s="55">
        <v>0.9774935406574452</v>
      </c>
      <c r="S5688" s="121">
        <v>12477.665591152496</v>
      </c>
      <c r="T5688" s="54">
        <v>11682.250384305657</v>
      </c>
      <c r="U5688" s="55">
        <v>0.96944628865531535</v>
      </c>
    </row>
    <row r="5689" spans="1:21" ht="13" x14ac:dyDescent="0.3">
      <c r="A5689" s="44" t="s">
        <v>1631</v>
      </c>
      <c r="B5689" s="44" t="s">
        <v>8022</v>
      </c>
      <c r="C5689" s="98" t="s">
        <v>1045</v>
      </c>
      <c r="D5689" s="98" t="s">
        <v>13125</v>
      </c>
      <c r="E5689" s="98" t="s">
        <v>245</v>
      </c>
      <c r="F5689" s="122">
        <v>1.0343340095706155</v>
      </c>
      <c r="G5689" s="122">
        <v>1.0354534614902349</v>
      </c>
      <c r="H5689" s="99">
        <v>7263.6666666666661</v>
      </c>
      <c r="I5689" s="53">
        <v>7513.0574675177604</v>
      </c>
      <c r="J5689" s="54">
        <v>7100.1314090299948</v>
      </c>
      <c r="K5689" s="55">
        <v>0.97748585320040315</v>
      </c>
      <c r="L5689" s="121">
        <v>7521.1887931112351</v>
      </c>
      <c r="M5689" s="54">
        <v>7041.6799915365737</v>
      </c>
      <c r="N5689" s="120">
        <v>0.96943875795556522</v>
      </c>
      <c r="O5689" s="123">
        <v>7320.8669480571007</v>
      </c>
      <c r="P5689" s="53">
        <v>7572.2216639168955</v>
      </c>
      <c r="Q5689" s="54">
        <v>7156.1001537384</v>
      </c>
      <c r="R5689" s="55">
        <v>0.9774935406574452</v>
      </c>
      <c r="S5689" s="121">
        <v>7580.4170224751761</v>
      </c>
      <c r="T5689" s="54">
        <v>7097.1872925333219</v>
      </c>
      <c r="U5689" s="55">
        <v>0.96944628865531535</v>
      </c>
    </row>
    <row r="5690" spans="1:21" ht="13" x14ac:dyDescent="0.3">
      <c r="A5690" s="44" t="s">
        <v>1630</v>
      </c>
      <c r="B5690" s="44" t="s">
        <v>8021</v>
      </c>
      <c r="C5690" s="98" t="s">
        <v>1045</v>
      </c>
      <c r="D5690" s="98" t="s">
        <v>13125</v>
      </c>
      <c r="E5690" s="98" t="s">
        <v>245</v>
      </c>
      <c r="F5690" s="122">
        <v>1.0343340095706155</v>
      </c>
      <c r="G5690" s="122">
        <v>1.0354534614902349</v>
      </c>
      <c r="H5690" s="99">
        <v>4642.4166666666661</v>
      </c>
      <c r="I5690" s="53">
        <v>4801.8094449307846</v>
      </c>
      <c r="J5690" s="54">
        <v>4537.8966163284376</v>
      </c>
      <c r="K5690" s="55">
        <v>0.97748585320040315</v>
      </c>
      <c r="L5690" s="121">
        <v>4807.006407179957</v>
      </c>
      <c r="M5690" s="54">
        <v>4500.5386472455484</v>
      </c>
      <c r="N5690" s="120">
        <v>0.96943875795556533</v>
      </c>
      <c r="O5690" s="123">
        <v>4680.7796038823672</v>
      </c>
      <c r="P5690" s="53">
        <v>4841.4895356000061</v>
      </c>
      <c r="Q5690" s="54">
        <v>4575.4318280361285</v>
      </c>
      <c r="R5690" s="55">
        <v>0.97749354065744509</v>
      </c>
      <c r="S5690" s="121">
        <v>4846.7294433128873</v>
      </c>
      <c r="T5690" s="54">
        <v>4537.7644149972575</v>
      </c>
      <c r="U5690" s="55">
        <v>0.96944628865531524</v>
      </c>
    </row>
    <row r="5691" spans="1:21" ht="13" x14ac:dyDescent="0.3">
      <c r="A5691" s="44" t="s">
        <v>1629</v>
      </c>
      <c r="B5691" s="44" t="s">
        <v>8020</v>
      </c>
      <c r="C5691" s="98" t="s">
        <v>1045</v>
      </c>
      <c r="D5691" s="98" t="s">
        <v>13125</v>
      </c>
      <c r="E5691" s="98" t="s">
        <v>245</v>
      </c>
      <c r="F5691" s="122">
        <v>1.0343340095706155</v>
      </c>
      <c r="G5691" s="122">
        <v>1.0354534614902349</v>
      </c>
      <c r="H5691" s="99">
        <v>7091.5</v>
      </c>
      <c r="I5691" s="53">
        <v>7334.97962887002</v>
      </c>
      <c r="J5691" s="54">
        <v>6931.8409279706593</v>
      </c>
      <c r="K5691" s="55">
        <v>0.97748585320040315</v>
      </c>
      <c r="L5691" s="121">
        <v>7342.9182221580004</v>
      </c>
      <c r="M5691" s="54">
        <v>6874.7749520418911</v>
      </c>
      <c r="N5691" s="120">
        <v>0.96943875795556522</v>
      </c>
      <c r="O5691" s="123">
        <v>7152.6823537336459</v>
      </c>
      <c r="P5691" s="53">
        <v>7398.2626181223095</v>
      </c>
      <c r="Q5691" s="54">
        <v>6991.7007991491309</v>
      </c>
      <c r="R5691" s="55">
        <v>0.97749354065744531</v>
      </c>
      <c r="S5691" s="121">
        <v>7406.2697021136246</v>
      </c>
      <c r="T5691" s="54">
        <v>6934.141361757449</v>
      </c>
      <c r="U5691" s="55">
        <v>0.96944628865531546</v>
      </c>
    </row>
    <row r="5692" spans="1:21" ht="13" x14ac:dyDescent="0.3">
      <c r="A5692" s="44" t="s">
        <v>1628</v>
      </c>
      <c r="B5692" s="44" t="s">
        <v>13459</v>
      </c>
      <c r="C5692" s="98" t="s">
        <v>1045</v>
      </c>
      <c r="D5692" s="98" t="s">
        <v>13125</v>
      </c>
      <c r="E5692" s="98" t="s">
        <v>245</v>
      </c>
      <c r="F5692" s="122">
        <v>1.0343340095706155</v>
      </c>
      <c r="G5692" s="122">
        <v>1.0354534614902349</v>
      </c>
      <c r="H5692" s="99">
        <v>5035.8333333333339</v>
      </c>
      <c r="I5692" s="53">
        <v>5208.7336831960256</v>
      </c>
      <c r="J5692" s="54">
        <v>4922.4558424083643</v>
      </c>
      <c r="K5692" s="55">
        <v>0.97748585320040315</v>
      </c>
      <c r="L5692" s="121">
        <v>5214.3710564879084</v>
      </c>
      <c r="M5692" s="54">
        <v>4881.9320119379017</v>
      </c>
      <c r="N5692" s="120">
        <v>0.96943875795556533</v>
      </c>
      <c r="O5692" s="123">
        <v>5079.535905080782</v>
      </c>
      <c r="P5692" s="53">
        <v>5253.9367394601104</v>
      </c>
      <c r="Q5692" s="54">
        <v>4965.2135367540341</v>
      </c>
      <c r="R5692" s="55">
        <v>0.9774935406574452</v>
      </c>
      <c r="S5692" s="121">
        <v>5259.6230356798287</v>
      </c>
      <c r="T5692" s="54">
        <v>4924.3372312719821</v>
      </c>
      <c r="U5692" s="55">
        <v>0.96944628865531535</v>
      </c>
    </row>
    <row r="5693" spans="1:21" ht="13" x14ac:dyDescent="0.3">
      <c r="A5693" s="44" t="s">
        <v>1627</v>
      </c>
      <c r="B5693" s="44" t="s">
        <v>8019</v>
      </c>
      <c r="C5693" s="98" t="s">
        <v>1045</v>
      </c>
      <c r="D5693" s="98" t="s">
        <v>13125</v>
      </c>
      <c r="E5693" s="98" t="s">
        <v>245</v>
      </c>
      <c r="F5693" s="122">
        <v>1.0343340095706155</v>
      </c>
      <c r="G5693" s="122">
        <v>1.0354534614902349</v>
      </c>
      <c r="H5693" s="99">
        <v>8935.5833333333339</v>
      </c>
      <c r="I5693" s="53">
        <v>9242.3777370190328</v>
      </c>
      <c r="J5693" s="54">
        <v>8734.4062984266366</v>
      </c>
      <c r="K5693" s="55">
        <v>0.97748585320040315</v>
      </c>
      <c r="L5693" s="121">
        <v>9252.3806929344519</v>
      </c>
      <c r="M5693" s="54">
        <v>8662.5008082751174</v>
      </c>
      <c r="N5693" s="120">
        <v>0.96943875795556533</v>
      </c>
      <c r="O5693" s="123">
        <v>9020.6619522787078</v>
      </c>
      <c r="P5693" s="53">
        <v>9330.3774460815312</v>
      </c>
      <c r="Q5693" s="54">
        <v>8817.6387908068155</v>
      </c>
      <c r="R5693" s="55">
        <v>0.97749354065744509</v>
      </c>
      <c r="S5693" s="121">
        <v>9340.4756434202482</v>
      </c>
      <c r="T5693" s="54">
        <v>8745.0472508508046</v>
      </c>
      <c r="U5693" s="55">
        <v>0.96944628865531535</v>
      </c>
    </row>
    <row r="5694" spans="1:21" ht="13" x14ac:dyDescent="0.3">
      <c r="A5694" s="44" t="s">
        <v>1626</v>
      </c>
      <c r="B5694" s="44" t="s">
        <v>8018</v>
      </c>
      <c r="C5694" s="98" t="s">
        <v>1045</v>
      </c>
      <c r="D5694" s="98" t="s">
        <v>13125</v>
      </c>
      <c r="E5694" s="98" t="s">
        <v>245</v>
      </c>
      <c r="F5694" s="122">
        <v>1.0343340095706155</v>
      </c>
      <c r="G5694" s="122">
        <v>1.0354534614902349</v>
      </c>
      <c r="H5694" s="99">
        <v>4715.5</v>
      </c>
      <c r="I5694" s="53">
        <v>4877.4020221302371</v>
      </c>
      <c r="J5694" s="54">
        <v>4609.334540766501</v>
      </c>
      <c r="K5694" s="55">
        <v>0.97748585320040315</v>
      </c>
      <c r="L5694" s="121">
        <v>4882.6807976572027</v>
      </c>
      <c r="M5694" s="54">
        <v>4571.3884631394685</v>
      </c>
      <c r="N5694" s="120">
        <v>0.96943875795556533</v>
      </c>
      <c r="O5694" s="123">
        <v>4756.8424669379056</v>
      </c>
      <c r="P5694" s="53">
        <v>4920.163941723662</v>
      </c>
      <c r="Q5694" s="54">
        <v>4649.7827853568297</v>
      </c>
      <c r="R5694" s="55">
        <v>0.9774935406574452</v>
      </c>
      <c r="S5694" s="121">
        <v>4925.4889981546021</v>
      </c>
      <c r="T5694" s="54">
        <v>4611.5032752909474</v>
      </c>
      <c r="U5694" s="55">
        <v>0.96944628865531535</v>
      </c>
    </row>
    <row r="5695" spans="1:21" ht="13" x14ac:dyDescent="0.3">
      <c r="A5695" s="44" t="s">
        <v>1625</v>
      </c>
      <c r="B5695" s="44" t="s">
        <v>8017</v>
      </c>
      <c r="C5695" s="98" t="s">
        <v>1045</v>
      </c>
      <c r="D5695" s="98" t="s">
        <v>13125</v>
      </c>
      <c r="E5695" s="98" t="s">
        <v>245</v>
      </c>
      <c r="F5695" s="122">
        <v>1.0343340095706155</v>
      </c>
      <c r="G5695" s="122">
        <v>1.0354534614902349</v>
      </c>
      <c r="H5695" s="99">
        <v>3625.916666666667</v>
      </c>
      <c r="I5695" s="53">
        <v>3750.4089242022546</v>
      </c>
      <c r="J5695" s="54">
        <v>3544.282246550229</v>
      </c>
      <c r="K5695" s="55">
        <v>0.97748585320040327</v>
      </c>
      <c r="L5695" s="121">
        <v>3754.4679635751345</v>
      </c>
      <c r="M5695" s="54">
        <v>3515.1041497837168</v>
      </c>
      <c r="N5695" s="120">
        <v>0.96943875795556522</v>
      </c>
      <c r="O5695" s="123">
        <v>3656.331634453365</v>
      </c>
      <c r="P5695" s="53">
        <v>3781.8681597840309</v>
      </c>
      <c r="Q5695" s="54">
        <v>3574.0405551796434</v>
      </c>
      <c r="R5695" s="55">
        <v>0.9774935406574452</v>
      </c>
      <c r="S5695" s="121">
        <v>3785.9612472509848</v>
      </c>
      <c r="T5695" s="54">
        <v>3544.617133113838</v>
      </c>
      <c r="U5695" s="55">
        <v>0.96944628865531535</v>
      </c>
    </row>
    <row r="5696" spans="1:21" ht="13" x14ac:dyDescent="0.3">
      <c r="A5696" s="44" t="s">
        <v>1624</v>
      </c>
      <c r="B5696" s="44" t="s">
        <v>8016</v>
      </c>
      <c r="C5696" s="98" t="s">
        <v>1045</v>
      </c>
      <c r="D5696" s="98" t="s">
        <v>13125</v>
      </c>
      <c r="E5696" s="98" t="s">
        <v>245</v>
      </c>
      <c r="F5696" s="122">
        <v>1.0343340095706155</v>
      </c>
      <c r="G5696" s="122">
        <v>1.0354534614902349</v>
      </c>
      <c r="H5696" s="99">
        <v>3976.583333333333</v>
      </c>
      <c r="I5696" s="53">
        <v>4113.11538355835</v>
      </c>
      <c r="J5696" s="54">
        <v>3887.0539524058363</v>
      </c>
      <c r="K5696" s="55">
        <v>0.97748585320040315</v>
      </c>
      <c r="L5696" s="121">
        <v>4117.5669774043763</v>
      </c>
      <c r="M5696" s="54">
        <v>3855.054007573468</v>
      </c>
      <c r="N5696" s="120">
        <v>0.96943875795556522</v>
      </c>
      <c r="O5696" s="123">
        <v>4011.0486541127557</v>
      </c>
      <c r="P5696" s="53">
        <v>4148.7640369912679</v>
      </c>
      <c r="Q5696" s="54">
        <v>3920.7741506579582</v>
      </c>
      <c r="R5696" s="55">
        <v>0.97749354065744531</v>
      </c>
      <c r="S5696" s="121">
        <v>4153.2542131068003</v>
      </c>
      <c r="T5696" s="54">
        <v>3888.4962313455085</v>
      </c>
      <c r="U5696" s="55">
        <v>0.96944628865531535</v>
      </c>
    </row>
    <row r="5697" spans="1:21" ht="13" x14ac:dyDescent="0.3">
      <c r="A5697" s="44" t="s">
        <v>1623</v>
      </c>
      <c r="B5697" s="44" t="s">
        <v>8015</v>
      </c>
      <c r="C5697" s="98" t="s">
        <v>1045</v>
      </c>
      <c r="D5697" s="98" t="s">
        <v>13125</v>
      </c>
      <c r="E5697" s="98" t="s">
        <v>245</v>
      </c>
      <c r="F5697" s="122">
        <v>1.0343340095706155</v>
      </c>
      <c r="G5697" s="122">
        <v>1.0354534614902349</v>
      </c>
      <c r="H5697" s="99">
        <v>10828.916666666664</v>
      </c>
      <c r="I5697" s="53">
        <v>11200.716795139395</v>
      </c>
      <c r="J5697" s="54">
        <v>10585.11284715273</v>
      </c>
      <c r="K5697" s="55">
        <v>0.97748585320040315</v>
      </c>
      <c r="L5697" s="121">
        <v>11212.839246689293</v>
      </c>
      <c r="M5697" s="54">
        <v>10497.97152333765</v>
      </c>
      <c r="N5697" s="120">
        <v>0.96943875795556522</v>
      </c>
      <c r="O5697" s="123">
        <v>10924.663677008699</v>
      </c>
      <c r="P5697" s="53">
        <v>11299.75118425087</v>
      </c>
      <c r="Q5697" s="54">
        <v>10678.788178131017</v>
      </c>
      <c r="R5697" s="55">
        <v>0.9774935406574452</v>
      </c>
      <c r="S5697" s="121">
        <v>11311.980819975295</v>
      </c>
      <c r="T5697" s="54">
        <v>10590.874656483615</v>
      </c>
      <c r="U5697" s="55">
        <v>0.96944628865531546</v>
      </c>
    </row>
    <row r="5698" spans="1:21" ht="13" x14ac:dyDescent="0.3">
      <c r="A5698" s="44" t="s">
        <v>1622</v>
      </c>
      <c r="B5698" s="44" t="s">
        <v>8014</v>
      </c>
      <c r="C5698" s="98" t="s">
        <v>1045</v>
      </c>
      <c r="D5698" s="98" t="s">
        <v>13125</v>
      </c>
      <c r="E5698" s="98" t="s">
        <v>245</v>
      </c>
      <c r="F5698" s="122">
        <v>1.0343340095706155</v>
      </c>
      <c r="G5698" s="122">
        <v>1.0354534614902349</v>
      </c>
      <c r="H5698" s="99">
        <v>2054.9166666666665</v>
      </c>
      <c r="I5698" s="53">
        <v>2125.4701951668171</v>
      </c>
      <c r="J5698" s="54">
        <v>2008.651971172395</v>
      </c>
      <c r="K5698" s="55">
        <v>0.97748585320040315</v>
      </c>
      <c r="L5698" s="121">
        <v>2127.7705755739748</v>
      </c>
      <c r="M5698" s="54">
        <v>1992.1158610355235</v>
      </c>
      <c r="N5698" s="120">
        <v>0.96943875795556522</v>
      </c>
      <c r="O5698" s="123">
        <v>2074.1838962832867</v>
      </c>
      <c r="P5698" s="53">
        <v>2145.3989460294938</v>
      </c>
      <c r="Q5698" s="54">
        <v>2027.5013607526053</v>
      </c>
      <c r="R5698" s="55">
        <v>0.97749354065744531</v>
      </c>
      <c r="S5698" s="121">
        <v>2147.7208951738317</v>
      </c>
      <c r="T5698" s="54">
        <v>2010.809880240454</v>
      </c>
      <c r="U5698" s="55">
        <v>0.96944628865531546</v>
      </c>
    </row>
    <row r="5699" spans="1:21" ht="13" x14ac:dyDescent="0.3">
      <c r="A5699" s="44" t="s">
        <v>1621</v>
      </c>
      <c r="B5699" s="44" t="s">
        <v>8013</v>
      </c>
      <c r="C5699" s="98" t="s">
        <v>1045</v>
      </c>
      <c r="D5699" s="98" t="s">
        <v>13125</v>
      </c>
      <c r="E5699" s="98" t="s">
        <v>245</v>
      </c>
      <c r="F5699" s="122">
        <v>1.0343340095706155</v>
      </c>
      <c r="G5699" s="122">
        <v>1.0354534614902349</v>
      </c>
      <c r="H5699" s="99">
        <v>3797.333333333333</v>
      </c>
      <c r="I5699" s="53">
        <v>3927.711012342817</v>
      </c>
      <c r="J5699" s="54">
        <v>3711.839613219664</v>
      </c>
      <c r="K5699" s="55">
        <v>0.97748585320040315</v>
      </c>
      <c r="L5699" s="121">
        <v>3931.9619444322516</v>
      </c>
      <c r="M5699" s="54">
        <v>3681.2821102099329</v>
      </c>
      <c r="N5699" s="120">
        <v>0.96943875795556522</v>
      </c>
      <c r="O5699" s="123">
        <v>3832.7707455173104</v>
      </c>
      <c r="P5699" s="53">
        <v>3964.3651329758768</v>
      </c>
      <c r="Q5699" s="54">
        <v>3746.5086465639915</v>
      </c>
      <c r="R5699" s="55">
        <v>0.9774935406574452</v>
      </c>
      <c r="S5699" s="121">
        <v>3968.655735544407</v>
      </c>
      <c r="T5699" s="54">
        <v>3715.6653745084227</v>
      </c>
      <c r="U5699" s="55">
        <v>0.96944628865531535</v>
      </c>
    </row>
    <row r="5700" spans="1:21" ht="13" x14ac:dyDescent="0.3">
      <c r="A5700" s="44" t="s">
        <v>1620</v>
      </c>
      <c r="B5700" s="44" t="s">
        <v>8012</v>
      </c>
      <c r="C5700" s="98" t="s">
        <v>1045</v>
      </c>
      <c r="D5700" s="98" t="s">
        <v>13125</v>
      </c>
      <c r="E5700" s="98" t="s">
        <v>245</v>
      </c>
      <c r="F5700" s="122">
        <v>1.0343340095706155</v>
      </c>
      <c r="G5700" s="122">
        <v>1.0354534614902349</v>
      </c>
      <c r="H5700" s="99">
        <v>2960.333333333333</v>
      </c>
      <c r="I5700" s="53">
        <v>3061.9734463322116</v>
      </c>
      <c r="J5700" s="54">
        <v>2893.6839540909264</v>
      </c>
      <c r="K5700" s="55">
        <v>0.97748585320040315</v>
      </c>
      <c r="L5700" s="121">
        <v>3065.2873971649251</v>
      </c>
      <c r="M5700" s="54">
        <v>2869.8618698011251</v>
      </c>
      <c r="N5700" s="120">
        <v>0.96943875795556533</v>
      </c>
      <c r="O5700" s="123">
        <v>2986.1941374143557</v>
      </c>
      <c r="P5700" s="53">
        <v>3088.7221555080559</v>
      </c>
      <c r="Q5700" s="54">
        <v>2918.9854804716638</v>
      </c>
      <c r="R5700" s="55">
        <v>0.97749354065744509</v>
      </c>
      <c r="S5700" s="121">
        <v>3092.0650562675405</v>
      </c>
      <c r="T5700" s="54">
        <v>2894.9548237206077</v>
      </c>
      <c r="U5700" s="55">
        <v>0.96944628865531524</v>
      </c>
    </row>
    <row r="5701" spans="1:21" ht="13" x14ac:dyDescent="0.3">
      <c r="A5701" s="44" t="s">
        <v>1619</v>
      </c>
      <c r="B5701" s="44" t="s">
        <v>8011</v>
      </c>
      <c r="C5701" s="98" t="s">
        <v>1045</v>
      </c>
      <c r="D5701" s="98" t="s">
        <v>13125</v>
      </c>
      <c r="E5701" s="98" t="s">
        <v>245</v>
      </c>
      <c r="F5701" s="122">
        <v>1.0343340095706155</v>
      </c>
      <c r="G5701" s="122">
        <v>1.0354534614902349</v>
      </c>
      <c r="H5701" s="99">
        <v>4658</v>
      </c>
      <c r="I5701" s="53">
        <v>4817.9278165799269</v>
      </c>
      <c r="J5701" s="54">
        <v>4553.1291042074781</v>
      </c>
      <c r="K5701" s="55">
        <v>0.97748585320040315</v>
      </c>
      <c r="L5701" s="121">
        <v>4823.1422236215139</v>
      </c>
      <c r="M5701" s="54">
        <v>4515.6457345570234</v>
      </c>
      <c r="N5701" s="120">
        <v>0.96943875795556533</v>
      </c>
      <c r="O5701" s="123">
        <v>4696.1751199015289</v>
      </c>
      <c r="P5701" s="53">
        <v>4857.4136414135146</v>
      </c>
      <c r="Q5701" s="54">
        <v>4590.4808454999484</v>
      </c>
      <c r="R5701" s="55">
        <v>0.97749354065744531</v>
      </c>
      <c r="S5701" s="121">
        <v>4862.6707836663572</v>
      </c>
      <c r="T5701" s="54">
        <v>4552.6895408639684</v>
      </c>
      <c r="U5701" s="55">
        <v>0.96944628865531546</v>
      </c>
    </row>
    <row r="5702" spans="1:21" ht="13" x14ac:dyDescent="0.3">
      <c r="A5702" s="44" t="s">
        <v>1618</v>
      </c>
      <c r="B5702" s="44" t="s">
        <v>8010</v>
      </c>
      <c r="C5702" s="98" t="s">
        <v>1045</v>
      </c>
      <c r="D5702" s="98" t="s">
        <v>13125</v>
      </c>
      <c r="E5702" s="98" t="s">
        <v>245</v>
      </c>
      <c r="F5702" s="122">
        <v>1.0343340095706155</v>
      </c>
      <c r="G5702" s="122">
        <v>1.0354534614902349</v>
      </c>
      <c r="H5702" s="99">
        <v>5855.5833333333339</v>
      </c>
      <c r="I5702" s="53">
        <v>6056.6289875415368</v>
      </c>
      <c r="J5702" s="54">
        <v>5723.7498705693943</v>
      </c>
      <c r="K5702" s="55">
        <v>0.97748585320040304</v>
      </c>
      <c r="L5702" s="121">
        <v>6063.1840315445288</v>
      </c>
      <c r="M5702" s="54">
        <v>5676.6294337719764</v>
      </c>
      <c r="N5702" s="120">
        <v>0.96943875795556533</v>
      </c>
      <c r="O5702" s="123">
        <v>5903.1734715546754</v>
      </c>
      <c r="P5702" s="53">
        <v>6105.8530860240371</v>
      </c>
      <c r="Q5702" s="54">
        <v>5770.3139378250826</v>
      </c>
      <c r="R5702" s="55">
        <v>0.97749354065744531</v>
      </c>
      <c r="S5702" s="121">
        <v>6112.461404898615</v>
      </c>
      <c r="T5702" s="54">
        <v>5722.8096132871942</v>
      </c>
      <c r="U5702" s="55">
        <v>0.96944628865531546</v>
      </c>
    </row>
    <row r="5703" spans="1:21" ht="13" x14ac:dyDescent="0.3">
      <c r="A5703" s="44" t="s">
        <v>1617</v>
      </c>
      <c r="B5703" s="44" t="s">
        <v>8009</v>
      </c>
      <c r="C5703" s="98" t="s">
        <v>1045</v>
      </c>
      <c r="D5703" s="98" t="s">
        <v>13125</v>
      </c>
      <c r="E5703" s="98" t="s">
        <v>245</v>
      </c>
      <c r="F5703" s="122">
        <v>1.0343340095706155</v>
      </c>
      <c r="G5703" s="122">
        <v>1.0354534614902349</v>
      </c>
      <c r="H5703" s="99">
        <v>6205.7500000000009</v>
      </c>
      <c r="I5703" s="53">
        <v>6418.8182798928483</v>
      </c>
      <c r="J5703" s="54">
        <v>6066.0328334984033</v>
      </c>
      <c r="K5703" s="55">
        <v>0.97748585320040327</v>
      </c>
      <c r="L5703" s="121">
        <v>6425.7653186430261</v>
      </c>
      <c r="M5703" s="54">
        <v>6016.0945721827502</v>
      </c>
      <c r="N5703" s="120">
        <v>0.96943875795556533</v>
      </c>
      <c r="O5703" s="123">
        <v>6251.5650773624602</v>
      </c>
      <c r="P5703" s="53">
        <v>6466.2063725599482</v>
      </c>
      <c r="Q5703" s="54">
        <v>6110.8644821214666</v>
      </c>
      <c r="R5703" s="55">
        <v>0.9774935406574452</v>
      </c>
      <c r="S5703" s="121">
        <v>6473.2046990864274</v>
      </c>
      <c r="T5703" s="54">
        <v>6060.5565625362169</v>
      </c>
      <c r="U5703" s="55">
        <v>0.96944628865531546</v>
      </c>
    </row>
    <row r="5704" spans="1:21" ht="13" x14ac:dyDescent="0.3">
      <c r="A5704" s="44" t="s">
        <v>1616</v>
      </c>
      <c r="B5704" s="44" t="s">
        <v>8008</v>
      </c>
      <c r="C5704" s="98" t="s">
        <v>1045</v>
      </c>
      <c r="D5704" s="98" t="s">
        <v>13125</v>
      </c>
      <c r="E5704" s="98" t="s">
        <v>245</v>
      </c>
      <c r="F5704" s="122">
        <v>1.0343340095706155</v>
      </c>
      <c r="G5704" s="122">
        <v>1.0354534614902349</v>
      </c>
      <c r="H5704" s="99">
        <v>5118.7499999999991</v>
      </c>
      <c r="I5704" s="53">
        <v>5294.4972114895872</v>
      </c>
      <c r="J5704" s="54">
        <v>5003.5057110695625</v>
      </c>
      <c r="K5704" s="55">
        <v>0.97748585320040315</v>
      </c>
      <c r="L5704" s="121">
        <v>5300.2274060031386</v>
      </c>
      <c r="M5704" s="54">
        <v>4962.3146422850486</v>
      </c>
      <c r="N5704" s="120">
        <v>0.96943875795556522</v>
      </c>
      <c r="O5704" s="123">
        <v>5162.7142481821866</v>
      </c>
      <c r="P5704" s="53">
        <v>5339.970928589627</v>
      </c>
      <c r="Q5704" s="54">
        <v>5046.5198298582463</v>
      </c>
      <c r="R5704" s="55">
        <v>0.97749354065744531</v>
      </c>
      <c r="S5704" s="121">
        <v>5345.7503389652002</v>
      </c>
      <c r="T5704" s="54">
        <v>5004.9741672881373</v>
      </c>
      <c r="U5704" s="55">
        <v>0.96944628865531535</v>
      </c>
    </row>
    <row r="5705" spans="1:21" ht="13" x14ac:dyDescent="0.3">
      <c r="A5705" s="44" t="s">
        <v>1615</v>
      </c>
      <c r="B5705" s="44" t="s">
        <v>8007</v>
      </c>
      <c r="C5705" s="98" t="s">
        <v>1045</v>
      </c>
      <c r="D5705" s="98" t="s">
        <v>13125</v>
      </c>
      <c r="E5705" s="98" t="s">
        <v>245</v>
      </c>
      <c r="F5705" s="122">
        <v>1.0343340095706155</v>
      </c>
      <c r="G5705" s="122">
        <v>1.0354534614902349</v>
      </c>
      <c r="H5705" s="99">
        <v>4061.1666666666661</v>
      </c>
      <c r="I5705" s="53">
        <v>4200.6028018678644</v>
      </c>
      <c r="J5705" s="54">
        <v>3969.7329641557039</v>
      </c>
      <c r="K5705" s="55">
        <v>0.97748585320040327</v>
      </c>
      <c r="L5705" s="121">
        <v>4205.1490826887584</v>
      </c>
      <c r="M5705" s="54">
        <v>3937.0523691838762</v>
      </c>
      <c r="N5705" s="120">
        <v>0.96943875795556533</v>
      </c>
      <c r="O5705" s="123">
        <v>4092.2022570888312</v>
      </c>
      <c r="P5705" s="53">
        <v>4232.7039685486134</v>
      </c>
      <c r="Q5705" s="54">
        <v>4000.1012733681505</v>
      </c>
      <c r="R5705" s="55">
        <v>0.9774935406574452</v>
      </c>
      <c r="S5705" s="121">
        <v>4237.2849922207824</v>
      </c>
      <c r="T5705" s="54">
        <v>3967.1702905616721</v>
      </c>
      <c r="U5705" s="55">
        <v>0.96944628865531535</v>
      </c>
    </row>
    <row r="5706" spans="1:21" ht="13" x14ac:dyDescent="0.3">
      <c r="A5706" s="44" t="s">
        <v>1614</v>
      </c>
      <c r="B5706" s="44" t="s">
        <v>8006</v>
      </c>
      <c r="C5706" s="98" t="s">
        <v>1045</v>
      </c>
      <c r="D5706" s="98" t="s">
        <v>13125</v>
      </c>
      <c r="E5706" s="98" t="s">
        <v>245</v>
      </c>
      <c r="F5706" s="122">
        <v>1.0343340095706155</v>
      </c>
      <c r="G5706" s="122">
        <v>1.0354534614902349</v>
      </c>
      <c r="H5706" s="99">
        <v>3641</v>
      </c>
      <c r="I5706" s="53">
        <v>3766.0101288466112</v>
      </c>
      <c r="J5706" s="54">
        <v>3559.0259915026681</v>
      </c>
      <c r="K5706" s="55">
        <v>0.97748585320040327</v>
      </c>
      <c r="L5706" s="121">
        <v>3770.0860532859451</v>
      </c>
      <c r="M5706" s="54">
        <v>3529.726517716213</v>
      </c>
      <c r="N5706" s="120">
        <v>0.96943875795556522</v>
      </c>
      <c r="O5706" s="123">
        <v>3670.0573007343855</v>
      </c>
      <c r="P5706" s="53">
        <v>3796.0650832225074</v>
      </c>
      <c r="Q5706" s="54">
        <v>3587.457305310561</v>
      </c>
      <c r="R5706" s="55">
        <v>0.97749354065744531</v>
      </c>
      <c r="S5706" s="121">
        <v>3800.1735359129275</v>
      </c>
      <c r="T5706" s="54">
        <v>3557.923429349295</v>
      </c>
      <c r="U5706" s="55">
        <v>0.96944628865531546</v>
      </c>
    </row>
    <row r="5707" spans="1:21" ht="13" x14ac:dyDescent="0.3">
      <c r="A5707" s="44" t="s">
        <v>1613</v>
      </c>
      <c r="B5707" s="44" t="s">
        <v>8005</v>
      </c>
      <c r="C5707" s="98" t="s">
        <v>1045</v>
      </c>
      <c r="D5707" s="98" t="s">
        <v>13125</v>
      </c>
      <c r="E5707" s="98" t="s">
        <v>245</v>
      </c>
      <c r="F5707" s="122">
        <v>1.0343340095706155</v>
      </c>
      <c r="G5707" s="122">
        <v>1.0354534614902349</v>
      </c>
      <c r="H5707" s="99">
        <v>2430.5</v>
      </c>
      <c r="I5707" s="53">
        <v>2513.9488102613809</v>
      </c>
      <c r="J5707" s="54">
        <v>2375.7793662035797</v>
      </c>
      <c r="K5707" s="55">
        <v>0.97748585320040304</v>
      </c>
      <c r="L5707" s="121">
        <v>2516.669638152016</v>
      </c>
      <c r="M5707" s="54">
        <v>2356.2209012110015</v>
      </c>
      <c r="N5707" s="120">
        <v>0.96943875795556533</v>
      </c>
      <c r="O5707" s="123">
        <v>2448.8587489134106</v>
      </c>
      <c r="P5707" s="53">
        <v>2532.937888635689</v>
      </c>
      <c r="Q5707" s="54">
        <v>2393.7436090453311</v>
      </c>
      <c r="R5707" s="55">
        <v>0.97749354065744509</v>
      </c>
      <c r="S5707" s="121">
        <v>2535.6792682630371</v>
      </c>
      <c r="T5707" s="54">
        <v>2374.037025575205</v>
      </c>
      <c r="U5707" s="55">
        <v>0.96944628865531546</v>
      </c>
    </row>
    <row r="5708" spans="1:21" ht="13" x14ac:dyDescent="0.3">
      <c r="A5708" s="44" t="s">
        <v>1612</v>
      </c>
      <c r="B5708" s="44" t="s">
        <v>8004</v>
      </c>
      <c r="C5708" s="98" t="s">
        <v>1045</v>
      </c>
      <c r="D5708" s="98" t="s">
        <v>13125</v>
      </c>
      <c r="E5708" s="98" t="s">
        <v>245</v>
      </c>
      <c r="F5708" s="122">
        <v>1.0343340095706155</v>
      </c>
      <c r="G5708" s="122">
        <v>1.0354534614902349</v>
      </c>
      <c r="H5708" s="99">
        <v>5070.666666666667</v>
      </c>
      <c r="I5708" s="53">
        <v>5244.7629845294014</v>
      </c>
      <c r="J5708" s="54">
        <v>4956.5049329615113</v>
      </c>
      <c r="K5708" s="55">
        <v>0.97748585320040315</v>
      </c>
      <c r="L5708" s="121">
        <v>5250.4393520631511</v>
      </c>
      <c r="M5708" s="54">
        <v>4915.7007953400198</v>
      </c>
      <c r="N5708" s="120">
        <v>0.96943875795556522</v>
      </c>
      <c r="O5708" s="123">
        <v>5112.5903719339176</v>
      </c>
      <c r="P5708" s="53">
        <v>5288.1260986945335</v>
      </c>
      <c r="Q5708" s="54">
        <v>4997.5240645928498</v>
      </c>
      <c r="R5708" s="55">
        <v>0.9774935406574452</v>
      </c>
      <c r="S5708" s="121">
        <v>5293.8493978006227</v>
      </c>
      <c r="T5708" s="54">
        <v>4956.3817614862355</v>
      </c>
      <c r="U5708" s="55">
        <v>0.96944628865531546</v>
      </c>
    </row>
    <row r="5709" spans="1:21" ht="13" x14ac:dyDescent="0.3">
      <c r="A5709" s="44" t="s">
        <v>1611</v>
      </c>
      <c r="B5709" s="44" t="s">
        <v>8003</v>
      </c>
      <c r="C5709" s="98" t="s">
        <v>1045</v>
      </c>
      <c r="D5709" s="98" t="s">
        <v>13125</v>
      </c>
      <c r="E5709" s="98" t="s">
        <v>245</v>
      </c>
      <c r="F5709" s="122">
        <v>1.0343340095706155</v>
      </c>
      <c r="G5709" s="122">
        <v>1.0354534614902349</v>
      </c>
      <c r="H5709" s="99">
        <v>4062.916666666667</v>
      </c>
      <c r="I5709" s="53">
        <v>4202.4128863846136</v>
      </c>
      <c r="J5709" s="54">
        <v>3971.4435643988049</v>
      </c>
      <c r="K5709" s="55">
        <v>0.97748585320040315</v>
      </c>
      <c r="L5709" s="121">
        <v>4206.9611262463668</v>
      </c>
      <c r="M5709" s="54">
        <v>3938.7488870102989</v>
      </c>
      <c r="N5709" s="120">
        <v>0.96943875795556522</v>
      </c>
      <c r="O5709" s="123">
        <v>4097.9712974459326</v>
      </c>
      <c r="P5709" s="53">
        <v>4238.6710831925484</v>
      </c>
      <c r="Q5709" s="54">
        <v>4005.7404730530088</v>
      </c>
      <c r="R5709" s="55">
        <v>0.97749354065744509</v>
      </c>
      <c r="S5709" s="121">
        <v>4243.2585650280198</v>
      </c>
      <c r="T5709" s="54">
        <v>3972.7630653249666</v>
      </c>
      <c r="U5709" s="55">
        <v>0.96944628865531535</v>
      </c>
    </row>
    <row r="5710" spans="1:21" ht="13" x14ac:dyDescent="0.3">
      <c r="A5710" s="44" t="s">
        <v>1610</v>
      </c>
      <c r="B5710" s="44" t="s">
        <v>13460</v>
      </c>
      <c r="C5710" s="98" t="s">
        <v>1045</v>
      </c>
      <c r="D5710" s="98" t="s">
        <v>13125</v>
      </c>
      <c r="E5710" s="98" t="s">
        <v>245</v>
      </c>
      <c r="F5710" s="122">
        <v>1.0343340095706155</v>
      </c>
      <c r="G5710" s="122">
        <v>1.0354534614902349</v>
      </c>
      <c r="H5710" s="99">
        <v>2063.25</v>
      </c>
      <c r="I5710" s="53">
        <v>2134.0896452465722</v>
      </c>
      <c r="J5710" s="54">
        <v>2016.7976866157317</v>
      </c>
      <c r="K5710" s="55">
        <v>0.97748585320040304</v>
      </c>
      <c r="L5710" s="121">
        <v>2136.3993544197269</v>
      </c>
      <c r="M5710" s="54">
        <v>2000.19451735182</v>
      </c>
      <c r="N5710" s="120">
        <v>0.96943875795556522</v>
      </c>
      <c r="O5710" s="123">
        <v>2080.303203478682</v>
      </c>
      <c r="P5710" s="53">
        <v>2151.728353576701</v>
      </c>
      <c r="Q5710" s="54">
        <v>2033.4829440094024</v>
      </c>
      <c r="R5710" s="55">
        <v>0.9774935406574452</v>
      </c>
      <c r="S5710" s="121">
        <v>2154.0571529912258</v>
      </c>
      <c r="T5710" s="54">
        <v>2016.7422198901718</v>
      </c>
      <c r="U5710" s="55">
        <v>0.96944628865531546</v>
      </c>
    </row>
    <row r="5711" spans="1:21" ht="13" x14ac:dyDescent="0.3">
      <c r="A5711" s="44" t="s">
        <v>1609</v>
      </c>
      <c r="B5711" s="44" t="s">
        <v>8002</v>
      </c>
      <c r="C5711" s="98" t="s">
        <v>1045</v>
      </c>
      <c r="D5711" s="98" t="s">
        <v>13125</v>
      </c>
      <c r="E5711" s="98" t="s">
        <v>245</v>
      </c>
      <c r="F5711" s="122">
        <v>1.0343340095706155</v>
      </c>
      <c r="G5711" s="122">
        <v>1.0354534614902349</v>
      </c>
      <c r="H5711" s="99">
        <v>2496.166666666667</v>
      </c>
      <c r="I5711" s="53">
        <v>2581.8700768898516</v>
      </c>
      <c r="J5711" s="54">
        <v>2439.9676038970733</v>
      </c>
      <c r="K5711" s="55">
        <v>0.97748585320040315</v>
      </c>
      <c r="L5711" s="121">
        <v>2584.6644154565415</v>
      </c>
      <c r="M5711" s="54">
        <v>2419.8807129834172</v>
      </c>
      <c r="N5711" s="120">
        <v>0.96943875795556533</v>
      </c>
      <c r="O5711" s="123">
        <v>2516.7343054744815</v>
      </c>
      <c r="P5711" s="53">
        <v>2603.1438852053388</v>
      </c>
      <c r="Q5711" s="54">
        <v>2460.0915271523072</v>
      </c>
      <c r="R5711" s="55">
        <v>0.9774935406574452</v>
      </c>
      <c r="S5711" s="121">
        <v>2605.9612482547741</v>
      </c>
      <c r="T5711" s="54">
        <v>2439.838731973749</v>
      </c>
      <c r="U5711" s="55">
        <v>0.96944628865531546</v>
      </c>
    </row>
    <row r="5712" spans="1:21" ht="13" x14ac:dyDescent="0.3">
      <c r="A5712" s="44" t="s">
        <v>1608</v>
      </c>
      <c r="B5712" s="44" t="s">
        <v>8001</v>
      </c>
      <c r="C5712" s="98" t="s">
        <v>1045</v>
      </c>
      <c r="D5712" s="98" t="s">
        <v>13125</v>
      </c>
      <c r="E5712" s="98" t="s">
        <v>245</v>
      </c>
      <c r="F5712" s="122">
        <v>1.0343340095706155</v>
      </c>
      <c r="G5712" s="122">
        <v>1.0354534614902349</v>
      </c>
      <c r="H5712" s="99">
        <v>4209.25</v>
      </c>
      <c r="I5712" s="53">
        <v>4353.7704297851133</v>
      </c>
      <c r="J5712" s="54">
        <v>4114.4823275837971</v>
      </c>
      <c r="K5712" s="55">
        <v>0.97748585320040315</v>
      </c>
      <c r="L5712" s="121">
        <v>4358.4824827777711</v>
      </c>
      <c r="M5712" s="54">
        <v>4080.6100919244632</v>
      </c>
      <c r="N5712" s="120">
        <v>0.96943875795556533</v>
      </c>
      <c r="O5712" s="123">
        <v>4244.8093512408077</v>
      </c>
      <c r="P5712" s="53">
        <v>4390.5506761317474</v>
      </c>
      <c r="Q5712" s="54">
        <v>4149.2737221602101</v>
      </c>
      <c r="R5712" s="55">
        <v>0.9774935406574452</v>
      </c>
      <c r="S5712" s="121">
        <v>4395.3025361084128</v>
      </c>
      <c r="T5712" s="54">
        <v>4115.1146716097783</v>
      </c>
      <c r="U5712" s="55">
        <v>0.96944628865531546</v>
      </c>
    </row>
    <row r="5713" spans="1:21" ht="13" x14ac:dyDescent="0.3">
      <c r="A5713" s="44" t="s">
        <v>1607</v>
      </c>
      <c r="B5713" s="44" t="s">
        <v>8000</v>
      </c>
      <c r="C5713" s="98" t="s">
        <v>1045</v>
      </c>
      <c r="D5713" s="98" t="s">
        <v>13125</v>
      </c>
      <c r="E5713" s="98" t="s">
        <v>245</v>
      </c>
      <c r="F5713" s="122">
        <v>1.0343340095706155</v>
      </c>
      <c r="G5713" s="122">
        <v>1.0354534614902349</v>
      </c>
      <c r="H5713" s="99">
        <v>5038.583333333333</v>
      </c>
      <c r="I5713" s="53">
        <v>5211.5781017223435</v>
      </c>
      <c r="J5713" s="54">
        <v>4925.1439285046645</v>
      </c>
      <c r="K5713" s="55">
        <v>0.97748585320040315</v>
      </c>
      <c r="L5713" s="121">
        <v>5217.2185535070057</v>
      </c>
      <c r="M5713" s="54">
        <v>4884.5979685222783</v>
      </c>
      <c r="N5713" s="120">
        <v>0.96943875795556522</v>
      </c>
      <c r="O5713" s="123">
        <v>5079.399290096314</v>
      </c>
      <c r="P5713" s="53">
        <v>5253.7954339354583</v>
      </c>
      <c r="Q5713" s="54">
        <v>4965.0799964891594</v>
      </c>
      <c r="R5713" s="55">
        <v>0.9774935406574452</v>
      </c>
      <c r="S5713" s="121">
        <v>5259.4815772212696</v>
      </c>
      <c r="T5713" s="54">
        <v>4924.204790382315</v>
      </c>
      <c r="U5713" s="55">
        <v>0.96944628865531535</v>
      </c>
    </row>
    <row r="5714" spans="1:21" ht="13" x14ac:dyDescent="0.3">
      <c r="A5714" s="44" t="s">
        <v>1606</v>
      </c>
      <c r="B5714" s="44" t="s">
        <v>13461</v>
      </c>
      <c r="C5714" s="98" t="s">
        <v>1045</v>
      </c>
      <c r="D5714" s="98" t="s">
        <v>13125</v>
      </c>
      <c r="E5714" s="98" t="s">
        <v>245</v>
      </c>
      <c r="F5714" s="122">
        <v>1.0343340095706155</v>
      </c>
      <c r="G5714" s="122">
        <v>1.0354534614902349</v>
      </c>
      <c r="H5714" s="99">
        <v>7337.083333333333</v>
      </c>
      <c r="I5714" s="53">
        <v>7588.9948227204031</v>
      </c>
      <c r="J5714" s="54">
        <v>7171.8951620857906</v>
      </c>
      <c r="K5714" s="55">
        <v>0.97748585320040315</v>
      </c>
      <c r="L5714" s="121">
        <v>7597.2083347423104</v>
      </c>
      <c r="M5714" s="54">
        <v>7112.8529536831447</v>
      </c>
      <c r="N5714" s="120">
        <v>0.96943875795556522</v>
      </c>
      <c r="O5714" s="123">
        <v>7399.9629796722775</v>
      </c>
      <c r="P5714" s="53">
        <v>7654.033379438546</v>
      </c>
      <c r="Q5714" s="54">
        <v>7233.4160137338731</v>
      </c>
      <c r="R5714" s="55">
        <v>0.9774935406574452</v>
      </c>
      <c r="S5714" s="121">
        <v>7662.3172822012521</v>
      </c>
      <c r="T5714" s="54">
        <v>7173.866646830018</v>
      </c>
      <c r="U5714" s="55">
        <v>0.96944628865531535</v>
      </c>
    </row>
    <row r="5715" spans="1:21" ht="13" x14ac:dyDescent="0.3">
      <c r="A5715" s="44" t="s">
        <v>1605</v>
      </c>
      <c r="B5715" s="44" t="s">
        <v>7999</v>
      </c>
      <c r="C5715" s="98" t="s">
        <v>1045</v>
      </c>
      <c r="D5715" s="98" t="s">
        <v>13125</v>
      </c>
      <c r="E5715" s="98" t="s">
        <v>245</v>
      </c>
      <c r="F5715" s="122">
        <v>1.0343340095706155</v>
      </c>
      <c r="G5715" s="122">
        <v>1.0354534614902349</v>
      </c>
      <c r="H5715" s="99">
        <v>4216.416666666667</v>
      </c>
      <c r="I5715" s="53">
        <v>4361.1831568537027</v>
      </c>
      <c r="J5715" s="54">
        <v>4121.4876428650668</v>
      </c>
      <c r="K5715" s="55">
        <v>0.97748585320040315</v>
      </c>
      <c r="L5715" s="121">
        <v>4365.9032325851185</v>
      </c>
      <c r="M5715" s="54">
        <v>4087.5577363564785</v>
      </c>
      <c r="N5715" s="120">
        <v>0.96943875795556533</v>
      </c>
      <c r="O5715" s="123">
        <v>4251.0860766572887</v>
      </c>
      <c r="P5715" s="53">
        <v>4397.0429066987499</v>
      </c>
      <c r="Q5715" s="54">
        <v>4155.4091807113</v>
      </c>
      <c r="R5715" s="55">
        <v>0.97749354065744509</v>
      </c>
      <c r="S5715" s="121">
        <v>4401.8017931677314</v>
      </c>
      <c r="T5715" s="54">
        <v>4121.1996197696935</v>
      </c>
      <c r="U5715" s="55">
        <v>0.96944628865531524</v>
      </c>
    </row>
    <row r="5716" spans="1:21" ht="13" x14ac:dyDescent="0.3">
      <c r="A5716" s="44" t="s">
        <v>1604</v>
      </c>
      <c r="B5716" s="44" t="s">
        <v>7998</v>
      </c>
      <c r="C5716" s="98" t="s">
        <v>1045</v>
      </c>
      <c r="D5716" s="98" t="s">
        <v>13125</v>
      </c>
      <c r="E5716" s="98" t="s">
        <v>245</v>
      </c>
      <c r="F5716" s="122">
        <v>1.0343340095706155</v>
      </c>
      <c r="G5716" s="122">
        <v>1.0354534614902349</v>
      </c>
      <c r="H5716" s="99">
        <v>3601.666666666667</v>
      </c>
      <c r="I5716" s="53">
        <v>3725.326324470167</v>
      </c>
      <c r="J5716" s="54">
        <v>3520.5782146101187</v>
      </c>
      <c r="K5716" s="55">
        <v>0.97748585320040304</v>
      </c>
      <c r="L5716" s="121">
        <v>3729.3582171339963</v>
      </c>
      <c r="M5716" s="54">
        <v>3491.5952599032944</v>
      </c>
      <c r="N5716" s="120">
        <v>0.96943875795556522</v>
      </c>
      <c r="O5716" s="123">
        <v>3629.3383874506098</v>
      </c>
      <c r="P5716" s="53">
        <v>3753.9481263803414</v>
      </c>
      <c r="Q5716" s="54">
        <v>3547.6548305930796</v>
      </c>
      <c r="R5716" s="55">
        <v>0.97749354065744531</v>
      </c>
      <c r="S5716" s="121">
        <v>3758.010996205121</v>
      </c>
      <c r="T5716" s="54">
        <v>3518.4486299882606</v>
      </c>
      <c r="U5716" s="55">
        <v>0.96944628865531535</v>
      </c>
    </row>
    <row r="5717" spans="1:21" ht="13" x14ac:dyDescent="0.3">
      <c r="A5717" s="44" t="s">
        <v>1603</v>
      </c>
      <c r="B5717" s="44" t="s">
        <v>7997</v>
      </c>
      <c r="C5717" s="98" t="s">
        <v>1045</v>
      </c>
      <c r="D5717" s="98" t="s">
        <v>13125</v>
      </c>
      <c r="E5717" s="98" t="s">
        <v>244</v>
      </c>
      <c r="F5717" s="122">
        <v>1.0356484601967755</v>
      </c>
      <c r="G5717" s="122">
        <v>1.0363915992480923</v>
      </c>
      <c r="H5717" s="99">
        <v>13764.083333333332</v>
      </c>
      <c r="I5717" s="53">
        <v>14254.751710186767</v>
      </c>
      <c r="J5717" s="54">
        <v>13471.294580535143</v>
      </c>
      <c r="K5717" s="55">
        <v>0.97872806014701141</v>
      </c>
      <c r="L5717" s="121">
        <v>14264.980338017345</v>
      </c>
      <c r="M5717" s="54">
        <v>13355.525222007782</v>
      </c>
      <c r="N5717" s="120">
        <v>0.97031708531318461</v>
      </c>
      <c r="O5717" s="123">
        <v>13883.861501590496</v>
      </c>
      <c r="P5717" s="53">
        <v>14378.799785707488</v>
      </c>
      <c r="Q5717" s="54">
        <v>13588.631702026771</v>
      </c>
      <c r="R5717" s="55">
        <v>0.97873575737341478</v>
      </c>
      <c r="S5717" s="121">
        <v>14389.117425372395</v>
      </c>
      <c r="T5717" s="54">
        <v>13471.852675036278</v>
      </c>
      <c r="U5717" s="55">
        <v>0.97032462283587173</v>
      </c>
    </row>
    <row r="5718" spans="1:21" ht="13" x14ac:dyDescent="0.3">
      <c r="A5718" s="44" t="s">
        <v>1602</v>
      </c>
      <c r="B5718" s="44" t="s">
        <v>7996</v>
      </c>
      <c r="C5718" s="98" t="s">
        <v>1045</v>
      </c>
      <c r="D5718" s="98" t="s">
        <v>13125</v>
      </c>
      <c r="E5718" s="98" t="s">
        <v>244</v>
      </c>
      <c r="F5718" s="122">
        <v>1.0356484601967755</v>
      </c>
      <c r="G5718" s="122">
        <v>1.0363915992480923</v>
      </c>
      <c r="H5718" s="99">
        <v>7828.1666666666661</v>
      </c>
      <c r="I5718" s="53">
        <v>8107.2287544970577</v>
      </c>
      <c r="J5718" s="54">
        <v>7661.6463761741634</v>
      </c>
      <c r="K5718" s="55">
        <v>0.97872806014701152</v>
      </c>
      <c r="L5718" s="121">
        <v>8113.046170847274</v>
      </c>
      <c r="M5718" s="54">
        <v>7595.8038633458273</v>
      </c>
      <c r="N5718" s="120">
        <v>0.97031708531318461</v>
      </c>
      <c r="O5718" s="123">
        <v>7893.3579184355604</v>
      </c>
      <c r="P5718" s="53">
        <v>8174.7439740098125</v>
      </c>
      <c r="Q5718" s="54">
        <v>7725.5116405194694</v>
      </c>
      <c r="R5718" s="55">
        <v>0.97873575737341489</v>
      </c>
      <c r="S5718" s="121">
        <v>8180.6098365250236</v>
      </c>
      <c r="T5718" s="54">
        <v>7659.1195451145277</v>
      </c>
      <c r="U5718" s="55">
        <v>0.97032462283587184</v>
      </c>
    </row>
    <row r="5719" spans="1:21" ht="13" x14ac:dyDescent="0.3">
      <c r="A5719" s="44" t="s">
        <v>1601</v>
      </c>
      <c r="B5719" s="44" t="s">
        <v>7995</v>
      </c>
      <c r="C5719" s="98" t="s">
        <v>1045</v>
      </c>
      <c r="D5719" s="98" t="s">
        <v>13125</v>
      </c>
      <c r="E5719" s="98" t="s">
        <v>244</v>
      </c>
      <c r="F5719" s="122">
        <v>1.0356484601967755</v>
      </c>
      <c r="G5719" s="122">
        <v>1.0363915992480923</v>
      </c>
      <c r="H5719" s="99">
        <v>4678.75</v>
      </c>
      <c r="I5719" s="53">
        <v>4845.5402331456635</v>
      </c>
      <c r="J5719" s="54">
        <v>4579.2239114128297</v>
      </c>
      <c r="K5719" s="55">
        <v>0.97872806014701141</v>
      </c>
      <c r="L5719" s="121">
        <v>4849.0171949820124</v>
      </c>
      <c r="M5719" s="54">
        <v>4539.8710629090629</v>
      </c>
      <c r="N5719" s="120">
        <v>0.97031708531318472</v>
      </c>
      <c r="O5719" s="123">
        <v>4724.1677273473633</v>
      </c>
      <c r="P5719" s="53">
        <v>4892.5770325385975</v>
      </c>
      <c r="Q5719" s="54">
        <v>4623.7118785843659</v>
      </c>
      <c r="R5719" s="55">
        <v>0.97873575737341489</v>
      </c>
      <c r="S5719" s="121">
        <v>4896.0877460617594</v>
      </c>
      <c r="T5719" s="54">
        <v>4583.9762682517276</v>
      </c>
      <c r="U5719" s="55">
        <v>0.97032462283587173</v>
      </c>
    </row>
    <row r="5720" spans="1:21" ht="13" x14ac:dyDescent="0.3">
      <c r="A5720" s="44" t="s">
        <v>1600</v>
      </c>
      <c r="B5720" s="44" t="s">
        <v>7994</v>
      </c>
      <c r="C5720" s="98" t="s">
        <v>1045</v>
      </c>
      <c r="D5720" s="98" t="s">
        <v>13125</v>
      </c>
      <c r="E5720" s="98" t="s">
        <v>244</v>
      </c>
      <c r="F5720" s="122">
        <v>1.0356484601967755</v>
      </c>
      <c r="G5720" s="122">
        <v>1.0363915992480923</v>
      </c>
      <c r="H5720" s="99">
        <v>8263.9999999999982</v>
      </c>
      <c r="I5720" s="53">
        <v>8558.5988750661509</v>
      </c>
      <c r="J5720" s="54">
        <v>8088.2086890549008</v>
      </c>
      <c r="K5720" s="55">
        <v>0.97872806014701141</v>
      </c>
      <c r="L5720" s="121">
        <v>8564.7401761862329</v>
      </c>
      <c r="M5720" s="54">
        <v>8018.7003930281562</v>
      </c>
      <c r="N5720" s="120">
        <v>0.97031708531318461</v>
      </c>
      <c r="O5720" s="123">
        <v>8333.7528593990082</v>
      </c>
      <c r="P5720" s="53">
        <v>8630.8383164970583</v>
      </c>
      <c r="Q5720" s="54">
        <v>8156.5419166067504</v>
      </c>
      <c r="R5720" s="55">
        <v>0.97873575737341489</v>
      </c>
      <c r="S5720" s="121">
        <v>8637.0314536909009</v>
      </c>
      <c r="T5720" s="54">
        <v>8086.4456001037115</v>
      </c>
      <c r="U5720" s="55">
        <v>0.97032462283587184</v>
      </c>
    </row>
    <row r="5721" spans="1:21" ht="13" x14ac:dyDescent="0.3">
      <c r="A5721" s="44" t="s">
        <v>1599</v>
      </c>
      <c r="B5721" s="44" t="s">
        <v>7993</v>
      </c>
      <c r="C5721" s="98" t="s">
        <v>1045</v>
      </c>
      <c r="D5721" s="98" t="s">
        <v>13125</v>
      </c>
      <c r="E5721" s="98" t="s">
        <v>244</v>
      </c>
      <c r="F5721" s="122">
        <v>1.0356484601967755</v>
      </c>
      <c r="G5721" s="122">
        <v>1.0363915992480923</v>
      </c>
      <c r="H5721" s="99">
        <v>10667.25</v>
      </c>
      <c r="I5721" s="53">
        <v>11047.521037034054</v>
      </c>
      <c r="J5721" s="54">
        <v>10440.336899603208</v>
      </c>
      <c r="K5721" s="55">
        <v>0.97872806014701141</v>
      </c>
      <c r="L5721" s="121">
        <v>11055.448287079213</v>
      </c>
      <c r="M5721" s="54">
        <v>10350.614928307068</v>
      </c>
      <c r="N5721" s="120">
        <v>0.97031708531318461</v>
      </c>
      <c r="O5721" s="123">
        <v>10753.896712495256</v>
      </c>
      <c r="P5721" s="53">
        <v>11137.256571410879</v>
      </c>
      <c r="Q5721" s="54">
        <v>10525.223243619521</v>
      </c>
      <c r="R5721" s="55">
        <v>0.97873575737341489</v>
      </c>
      <c r="S5721" s="121">
        <v>11145.24821201176</v>
      </c>
      <c r="T5721" s="54">
        <v>10434.770771567881</v>
      </c>
      <c r="U5721" s="55">
        <v>0.97032462283587173</v>
      </c>
    </row>
    <row r="5722" spans="1:21" ht="13" x14ac:dyDescent="0.3">
      <c r="A5722" s="44" t="s">
        <v>1598</v>
      </c>
      <c r="B5722" s="44" t="s">
        <v>7992</v>
      </c>
      <c r="C5722" s="98" t="s">
        <v>1045</v>
      </c>
      <c r="D5722" s="98" t="s">
        <v>13125</v>
      </c>
      <c r="E5722" s="98" t="s">
        <v>244</v>
      </c>
      <c r="F5722" s="122">
        <v>1.0356484601967755</v>
      </c>
      <c r="G5722" s="122">
        <v>1.0363915992480923</v>
      </c>
      <c r="H5722" s="99">
        <v>7774.25</v>
      </c>
      <c r="I5722" s="53">
        <v>8051.3900416847819</v>
      </c>
      <c r="J5722" s="54">
        <v>7608.876621597904</v>
      </c>
      <c r="K5722" s="55">
        <v>0.97872806014701152</v>
      </c>
      <c r="L5722" s="121">
        <v>8057.1673904544814</v>
      </c>
      <c r="M5722" s="54">
        <v>7543.4876004960252</v>
      </c>
      <c r="N5722" s="120">
        <v>0.97031708531318461</v>
      </c>
      <c r="O5722" s="123">
        <v>7847.4364472833504</v>
      </c>
      <c r="P5722" s="53">
        <v>8127.185473121056</v>
      </c>
      <c r="Q5722" s="54">
        <v>7680.5666546716102</v>
      </c>
      <c r="R5722" s="55">
        <v>0.97873575737341489</v>
      </c>
      <c r="S5722" s="121">
        <v>8133.0172095977596</v>
      </c>
      <c r="T5722" s="54">
        <v>7614.5608109386903</v>
      </c>
      <c r="U5722" s="55">
        <v>0.97032462283587173</v>
      </c>
    </row>
    <row r="5723" spans="1:21" ht="13" x14ac:dyDescent="0.3">
      <c r="A5723" s="44" t="s">
        <v>1597</v>
      </c>
      <c r="B5723" s="44" t="s">
        <v>7991</v>
      </c>
      <c r="C5723" s="98" t="s">
        <v>1045</v>
      </c>
      <c r="D5723" s="98" t="s">
        <v>13125</v>
      </c>
      <c r="E5723" s="98" t="s">
        <v>244</v>
      </c>
      <c r="F5723" s="122">
        <v>1.0356484601967755</v>
      </c>
      <c r="G5723" s="122">
        <v>1.0363915992480923</v>
      </c>
      <c r="H5723" s="99">
        <v>3684.833333333333</v>
      </c>
      <c r="I5723" s="53">
        <v>3816.1919677484179</v>
      </c>
      <c r="J5723" s="54">
        <v>3606.4497802983792</v>
      </c>
      <c r="K5723" s="55">
        <v>0.97872806014701152</v>
      </c>
      <c r="L5723" s="121">
        <v>3818.930311296012</v>
      </c>
      <c r="M5723" s="54">
        <v>3575.4567398648664</v>
      </c>
      <c r="N5723" s="120">
        <v>0.97031708531318472</v>
      </c>
      <c r="O5723" s="123">
        <v>3717.8421972939477</v>
      </c>
      <c r="P5723" s="53">
        <v>3850.3775468820731</v>
      </c>
      <c r="Q5723" s="54">
        <v>3638.7850987633328</v>
      </c>
      <c r="R5723" s="55">
        <v>0.97873575737341489</v>
      </c>
      <c r="S5723" s="121">
        <v>3853.1404206055158</v>
      </c>
      <c r="T5723" s="54">
        <v>3607.5138278525383</v>
      </c>
      <c r="U5723" s="55">
        <v>0.97032462283587173</v>
      </c>
    </row>
    <row r="5724" spans="1:21" ht="13" x14ac:dyDescent="0.3">
      <c r="A5724" s="44" t="s">
        <v>1596</v>
      </c>
      <c r="B5724" s="44" t="s">
        <v>7990</v>
      </c>
      <c r="C5724" s="98" t="s">
        <v>1045</v>
      </c>
      <c r="D5724" s="98" t="s">
        <v>13125</v>
      </c>
      <c r="E5724" s="98" t="s">
        <v>244</v>
      </c>
      <c r="F5724" s="122">
        <v>1.0356484601967755</v>
      </c>
      <c r="G5724" s="122">
        <v>1.0363915992480923</v>
      </c>
      <c r="H5724" s="99">
        <v>7232.6666666666661</v>
      </c>
      <c r="I5724" s="53">
        <v>7490.5000964498777</v>
      </c>
      <c r="J5724" s="54">
        <v>7078.8138163566173</v>
      </c>
      <c r="K5724" s="55">
        <v>0.97872806014701141</v>
      </c>
      <c r="L5724" s="121">
        <v>7495.8749734950352</v>
      </c>
      <c r="M5724" s="54">
        <v>7017.9800390418259</v>
      </c>
      <c r="N5724" s="120">
        <v>0.97031708531318461</v>
      </c>
      <c r="O5724" s="123">
        <v>7299.5126218026162</v>
      </c>
      <c r="P5724" s="53">
        <v>7559.7290069568071</v>
      </c>
      <c r="Q5724" s="54">
        <v>7144.2940143567848</v>
      </c>
      <c r="R5724" s="55">
        <v>0.97873575737341489</v>
      </c>
      <c r="S5724" s="121">
        <v>7565.1535598416485</v>
      </c>
      <c r="T5724" s="54">
        <v>7082.8968316363089</v>
      </c>
      <c r="U5724" s="55">
        <v>0.97032462283587173</v>
      </c>
    </row>
    <row r="5725" spans="1:21" ht="13" x14ac:dyDescent="0.3">
      <c r="A5725" s="44" t="s">
        <v>1595</v>
      </c>
      <c r="B5725" s="44" t="s">
        <v>7989</v>
      </c>
      <c r="C5725" s="98" t="s">
        <v>1045</v>
      </c>
      <c r="D5725" s="98" t="s">
        <v>13125</v>
      </c>
      <c r="E5725" s="98" t="s">
        <v>244</v>
      </c>
      <c r="F5725" s="122">
        <v>1.0356484601967755</v>
      </c>
      <c r="G5725" s="122">
        <v>1.0363915992480923</v>
      </c>
      <c r="H5725" s="99">
        <v>48520.083333333336</v>
      </c>
      <c r="I5725" s="53">
        <v>50249.749592785898</v>
      </c>
      <c r="J5725" s="54">
        <v>47487.967039004674</v>
      </c>
      <c r="K5725" s="55">
        <v>0.97872806014701141</v>
      </c>
      <c r="L5725" s="121">
        <v>50285.806761484047</v>
      </c>
      <c r="M5725" s="54">
        <v>47079.86583915283</v>
      </c>
      <c r="N5725" s="120">
        <v>0.97031708531318461</v>
      </c>
      <c r="O5725" s="123">
        <v>48945.410347620957</v>
      </c>
      <c r="P5725" s="53">
        <v>50690.238860212965</v>
      </c>
      <c r="Q5725" s="54">
        <v>47904.623266531373</v>
      </c>
      <c r="R5725" s="55">
        <v>0.97873575737341489</v>
      </c>
      <c r="S5725" s="121">
        <v>50726.612106025008</v>
      </c>
      <c r="T5725" s="54">
        <v>47492.936835102279</v>
      </c>
      <c r="U5725" s="55">
        <v>0.97032462283587173</v>
      </c>
    </row>
    <row r="5726" spans="1:21" ht="13" x14ac:dyDescent="0.3">
      <c r="A5726" s="44" t="s">
        <v>1594</v>
      </c>
      <c r="B5726" s="44" t="s">
        <v>7988</v>
      </c>
      <c r="C5726" s="98" t="s">
        <v>1045</v>
      </c>
      <c r="D5726" s="98" t="s">
        <v>13125</v>
      </c>
      <c r="E5726" s="98" t="s">
        <v>244</v>
      </c>
      <c r="F5726" s="122">
        <v>1.0356484601967755</v>
      </c>
      <c r="G5726" s="122">
        <v>1.0363915992480923</v>
      </c>
      <c r="H5726" s="99">
        <v>7326</v>
      </c>
      <c r="I5726" s="53">
        <v>7587.1606194015767</v>
      </c>
      <c r="J5726" s="54">
        <v>7170.1617686370055</v>
      </c>
      <c r="K5726" s="55">
        <v>0.97872806014701141</v>
      </c>
      <c r="L5726" s="121">
        <v>7592.6048560915242</v>
      </c>
      <c r="M5726" s="54">
        <v>7108.5429670043904</v>
      </c>
      <c r="N5726" s="120">
        <v>0.97031708531318461</v>
      </c>
      <c r="O5726" s="123">
        <v>7394.2375262576143</v>
      </c>
      <c r="P5726" s="53">
        <v>7657.8307083979125</v>
      </c>
      <c r="Q5726" s="54">
        <v>7237.0046654606722</v>
      </c>
      <c r="R5726" s="55">
        <v>0.97873575737341489</v>
      </c>
      <c r="S5726" s="121">
        <v>7663.3256550583865</v>
      </c>
      <c r="T5726" s="54">
        <v>7174.810738824769</v>
      </c>
      <c r="U5726" s="55">
        <v>0.97032462283587173</v>
      </c>
    </row>
    <row r="5727" spans="1:21" ht="13" x14ac:dyDescent="0.3">
      <c r="A5727" s="44" t="s">
        <v>1593</v>
      </c>
      <c r="B5727" s="44" t="s">
        <v>7987</v>
      </c>
      <c r="C5727" s="98" t="s">
        <v>1045</v>
      </c>
      <c r="D5727" s="98" t="s">
        <v>13125</v>
      </c>
      <c r="E5727" s="98" t="s">
        <v>244</v>
      </c>
      <c r="F5727" s="122">
        <v>1.0356484601967755</v>
      </c>
      <c r="G5727" s="122">
        <v>1.0363915992480923</v>
      </c>
      <c r="H5727" s="99">
        <v>6371.1666666666661</v>
      </c>
      <c r="I5727" s="53">
        <v>6598.2889479903552</v>
      </c>
      <c r="J5727" s="54">
        <v>6235.6395925399665</v>
      </c>
      <c r="K5727" s="55">
        <v>0.9787280601470113</v>
      </c>
      <c r="L5727" s="121">
        <v>6603.0236107428036</v>
      </c>
      <c r="M5727" s="54">
        <v>6182.0518700445173</v>
      </c>
      <c r="N5727" s="120">
        <v>0.97031708531318461</v>
      </c>
      <c r="O5727" s="123">
        <v>6424.8553521682297</v>
      </c>
      <c r="P5727" s="53">
        <v>6653.8915524600388</v>
      </c>
      <c r="Q5727" s="54">
        <v>6288.2356691190107</v>
      </c>
      <c r="R5727" s="55">
        <v>0.97873575737341489</v>
      </c>
      <c r="S5727" s="121">
        <v>6658.6661133712969</v>
      </c>
      <c r="T5727" s="54">
        <v>6234.19534636767</v>
      </c>
      <c r="U5727" s="55">
        <v>0.97032462283587184</v>
      </c>
    </row>
    <row r="5728" spans="1:21" ht="13" x14ac:dyDescent="0.3">
      <c r="A5728" s="44" t="s">
        <v>1592</v>
      </c>
      <c r="B5728" s="44" t="s">
        <v>7986</v>
      </c>
      <c r="C5728" s="98" t="s">
        <v>1045</v>
      </c>
      <c r="D5728" s="98" t="s">
        <v>13125</v>
      </c>
      <c r="E5728" s="98" t="s">
        <v>244</v>
      </c>
      <c r="F5728" s="122">
        <v>1.0356484601967755</v>
      </c>
      <c r="G5728" s="122">
        <v>1.0363915992480923</v>
      </c>
      <c r="H5728" s="99">
        <v>10089.916666666668</v>
      </c>
      <c r="I5728" s="53">
        <v>10449.606659347117</v>
      </c>
      <c r="J5728" s="54">
        <v>9875.2845662116688</v>
      </c>
      <c r="K5728" s="55">
        <v>0.97872806014701152</v>
      </c>
      <c r="L5728" s="121">
        <v>10457.104870446648</v>
      </c>
      <c r="M5728" s="54">
        <v>9790.4185310529247</v>
      </c>
      <c r="N5728" s="120">
        <v>0.97031708531318461</v>
      </c>
      <c r="O5728" s="123">
        <v>10175.198668165627</v>
      </c>
      <c r="P5728" s="53">
        <v>10537.928832882013</v>
      </c>
      <c r="Q5728" s="54">
        <v>9958.8307749120486</v>
      </c>
      <c r="R5728" s="55">
        <v>0.97873575737341501</v>
      </c>
      <c r="S5728" s="121">
        <v>10545.490420367234</v>
      </c>
      <c r="T5728" s="54">
        <v>9873.245809967877</v>
      </c>
      <c r="U5728" s="55">
        <v>0.97032462283587173</v>
      </c>
    </row>
    <row r="5729" spans="1:21" ht="13" x14ac:dyDescent="0.3">
      <c r="A5729" s="44" t="s">
        <v>1591</v>
      </c>
      <c r="B5729" s="44" t="s">
        <v>7985</v>
      </c>
      <c r="C5729" s="98" t="s">
        <v>1045</v>
      </c>
      <c r="D5729" s="98" t="s">
        <v>13125</v>
      </c>
      <c r="E5729" s="98" t="s">
        <v>244</v>
      </c>
      <c r="F5729" s="122">
        <v>1.0356484601967755</v>
      </c>
      <c r="G5729" s="122">
        <v>1.0363915992480923</v>
      </c>
      <c r="H5729" s="99">
        <v>4427.916666666667</v>
      </c>
      <c r="I5729" s="53">
        <v>4585.765077712972</v>
      </c>
      <c r="J5729" s="54">
        <v>4333.7262896592874</v>
      </c>
      <c r="K5729" s="55">
        <v>0.9787280601470113</v>
      </c>
      <c r="L5729" s="121">
        <v>4589.0556355039489</v>
      </c>
      <c r="M5729" s="54">
        <v>4296.4831940096719</v>
      </c>
      <c r="N5729" s="120">
        <v>0.9703170853131845</v>
      </c>
      <c r="O5729" s="123">
        <v>4466.8913969594687</v>
      </c>
      <c r="P5729" s="53">
        <v>4626.1291971272967</v>
      </c>
      <c r="Q5729" s="54">
        <v>4371.9063345079167</v>
      </c>
      <c r="R5729" s="55">
        <v>0.97873575737341489</v>
      </c>
      <c r="S5729" s="121">
        <v>4629.4487185623693</v>
      </c>
      <c r="T5729" s="54">
        <v>4334.3347100034971</v>
      </c>
      <c r="U5729" s="55">
        <v>0.97032462283587184</v>
      </c>
    </row>
    <row r="5730" spans="1:21" ht="13" x14ac:dyDescent="0.3">
      <c r="A5730" s="44" t="s">
        <v>1590</v>
      </c>
      <c r="B5730" s="44" t="s">
        <v>7984</v>
      </c>
      <c r="C5730" s="98" t="s">
        <v>1045</v>
      </c>
      <c r="D5730" s="98" t="s">
        <v>13125</v>
      </c>
      <c r="E5730" s="98" t="s">
        <v>244</v>
      </c>
      <c r="F5730" s="122">
        <v>1.0356484601967755</v>
      </c>
      <c r="G5730" s="122">
        <v>1.0363915992480923</v>
      </c>
      <c r="H5730" s="99">
        <v>9028.75</v>
      </c>
      <c r="I5730" s="53">
        <v>9350.611035001637</v>
      </c>
      <c r="J5730" s="54">
        <v>8836.6909730523294</v>
      </c>
      <c r="K5730" s="55">
        <v>0.97872806014701141</v>
      </c>
      <c r="L5730" s="121">
        <v>9357.3206517112139</v>
      </c>
      <c r="M5730" s="54">
        <v>8760.7503840214158</v>
      </c>
      <c r="N5730" s="120">
        <v>0.97031708531318461</v>
      </c>
      <c r="O5730" s="123">
        <v>9096.2320924266514</v>
      </c>
      <c r="P5730" s="53">
        <v>9420.4987601141547</v>
      </c>
      <c r="Q5730" s="54">
        <v>8902.8076062255604</v>
      </c>
      <c r="R5730" s="55">
        <v>0.97873575737341478</v>
      </c>
      <c r="S5730" s="121">
        <v>9427.2585254018777</v>
      </c>
      <c r="T5730" s="54">
        <v>8826.2979743114429</v>
      </c>
      <c r="U5730" s="55">
        <v>0.97032462283587173</v>
      </c>
    </row>
    <row r="5731" spans="1:21" ht="13" x14ac:dyDescent="0.3">
      <c r="A5731" s="44" t="s">
        <v>1589</v>
      </c>
      <c r="B5731" s="44" t="s">
        <v>7983</v>
      </c>
      <c r="C5731" s="98" t="s">
        <v>1045</v>
      </c>
      <c r="D5731" s="98" t="s">
        <v>13125</v>
      </c>
      <c r="E5731" s="98" t="s">
        <v>244</v>
      </c>
      <c r="F5731" s="122">
        <v>1.0356484601967755</v>
      </c>
      <c r="G5731" s="122">
        <v>1.0363915992480923</v>
      </c>
      <c r="H5731" s="99">
        <v>1856.333333333333</v>
      </c>
      <c r="I5731" s="53">
        <v>1922.5087582786139</v>
      </c>
      <c r="J5731" s="54">
        <v>1816.8455223195685</v>
      </c>
      <c r="K5731" s="55">
        <v>0.97872806014701141</v>
      </c>
      <c r="L5731" s="121">
        <v>1923.888272070875</v>
      </c>
      <c r="M5731" s="54">
        <v>1801.231949369708</v>
      </c>
      <c r="N5731" s="120">
        <v>0.97031708531318461</v>
      </c>
      <c r="O5731" s="123">
        <v>1874.7738368311111</v>
      </c>
      <c r="P5731" s="53">
        <v>1941.6066373313411</v>
      </c>
      <c r="Q5731" s="54">
        <v>1834.9081910947605</v>
      </c>
      <c r="R5731" s="55">
        <v>0.97873575737341489</v>
      </c>
      <c r="S5731" s="121">
        <v>1942.9998549818774</v>
      </c>
      <c r="T5731" s="54">
        <v>1819.1392161257083</v>
      </c>
      <c r="U5731" s="55">
        <v>0.97032462283587195</v>
      </c>
    </row>
    <row r="5732" spans="1:21" ht="13" x14ac:dyDescent="0.3">
      <c r="A5732" s="44" t="s">
        <v>1588</v>
      </c>
      <c r="B5732" s="44" t="s">
        <v>7982</v>
      </c>
      <c r="C5732" s="98" t="s">
        <v>1045</v>
      </c>
      <c r="D5732" s="98" t="s">
        <v>13125</v>
      </c>
      <c r="E5732" s="98" t="s">
        <v>244</v>
      </c>
      <c r="F5732" s="122">
        <v>1.0356484601967755</v>
      </c>
      <c r="G5732" s="122">
        <v>1.0363915992480923</v>
      </c>
      <c r="H5732" s="99">
        <v>9563.25</v>
      </c>
      <c r="I5732" s="53">
        <v>9904.1651369768133</v>
      </c>
      <c r="J5732" s="54">
        <v>9359.8211212009064</v>
      </c>
      <c r="K5732" s="55">
        <v>0.97872806014701141</v>
      </c>
      <c r="L5732" s="121">
        <v>9911.2719615093192</v>
      </c>
      <c r="M5732" s="54">
        <v>9279.3848661213142</v>
      </c>
      <c r="N5732" s="120">
        <v>0.97031708531318472</v>
      </c>
      <c r="O5732" s="123">
        <v>9652.5566715828463</v>
      </c>
      <c r="P5732" s="53">
        <v>9996.6554538868877</v>
      </c>
      <c r="Q5732" s="54">
        <v>9447.3023645514459</v>
      </c>
      <c r="R5732" s="55">
        <v>0.97873575737341489</v>
      </c>
      <c r="S5732" s="121">
        <v>10003.82864569459</v>
      </c>
      <c r="T5732" s="54">
        <v>9366.1134117555048</v>
      </c>
      <c r="U5732" s="55">
        <v>0.97032462283587195</v>
      </c>
    </row>
    <row r="5733" spans="1:21" ht="13" x14ac:dyDescent="0.3">
      <c r="A5733" s="44" t="s">
        <v>1587</v>
      </c>
      <c r="B5733" s="44" t="s">
        <v>7981</v>
      </c>
      <c r="C5733" s="98" t="s">
        <v>1045</v>
      </c>
      <c r="D5733" s="98" t="s">
        <v>13125</v>
      </c>
      <c r="E5733" s="98" t="s">
        <v>244</v>
      </c>
      <c r="F5733" s="122">
        <v>1.0356484601967755</v>
      </c>
      <c r="G5733" s="122">
        <v>1.0363915992480923</v>
      </c>
      <c r="H5733" s="99">
        <v>7671.4166666666679</v>
      </c>
      <c r="I5733" s="53">
        <v>7944.8908583612147</v>
      </c>
      <c r="J5733" s="54">
        <v>7508.2307527461207</v>
      </c>
      <c r="K5733" s="55">
        <v>0.97872806014701141</v>
      </c>
      <c r="L5733" s="121">
        <v>7950.5917876651374</v>
      </c>
      <c r="M5733" s="54">
        <v>7443.7066602229879</v>
      </c>
      <c r="N5733" s="120">
        <v>0.97031708531318461</v>
      </c>
      <c r="O5733" s="123">
        <v>7735.3563754339712</v>
      </c>
      <c r="P5733" s="53">
        <v>8011.1099192915026</v>
      </c>
      <c r="Q5733" s="54">
        <v>7570.8698806636412</v>
      </c>
      <c r="R5733" s="55">
        <v>0.97873575737341489</v>
      </c>
      <c r="S5733" s="121">
        <v>8016.8583646899406</v>
      </c>
      <c r="T5733" s="54">
        <v>7505.8067574940251</v>
      </c>
      <c r="U5733" s="55">
        <v>0.97032462283587184</v>
      </c>
    </row>
    <row r="5734" spans="1:21" ht="13" x14ac:dyDescent="0.3">
      <c r="A5734" s="44" t="s">
        <v>1586</v>
      </c>
      <c r="B5734" s="44" t="s">
        <v>7980</v>
      </c>
      <c r="C5734" s="98" t="s">
        <v>1045</v>
      </c>
      <c r="D5734" s="98" t="s">
        <v>13125</v>
      </c>
      <c r="E5734" s="98" t="s">
        <v>244</v>
      </c>
      <c r="F5734" s="122">
        <v>1.0356484601967755</v>
      </c>
      <c r="G5734" s="122">
        <v>1.0363915992480923</v>
      </c>
      <c r="H5734" s="99">
        <v>6182.25</v>
      </c>
      <c r="I5734" s="53">
        <v>6402.6376930515153</v>
      </c>
      <c r="J5734" s="54">
        <v>6050.7415498438613</v>
      </c>
      <c r="K5734" s="55">
        <v>0.97872806014701141</v>
      </c>
      <c r="L5734" s="121">
        <v>6407.2319644515192</v>
      </c>
      <c r="M5734" s="54">
        <v>5998.7428006774362</v>
      </c>
      <c r="N5734" s="120">
        <v>0.97031708531318472</v>
      </c>
      <c r="O5734" s="123">
        <v>6240.1677344988884</v>
      </c>
      <c r="P5734" s="53">
        <v>6462.6201056033742</v>
      </c>
      <c r="Q5734" s="54">
        <v>6107.475293761916</v>
      </c>
      <c r="R5734" s="55">
        <v>0.97873575737341489</v>
      </c>
      <c r="S5734" s="121">
        <v>6467.257417933648</v>
      </c>
      <c r="T5734" s="54">
        <v>6054.9884034102106</v>
      </c>
      <c r="U5734" s="55">
        <v>0.97032462283587184</v>
      </c>
    </row>
    <row r="5735" spans="1:21" ht="13" x14ac:dyDescent="0.3">
      <c r="A5735" s="44" t="s">
        <v>1585</v>
      </c>
      <c r="B5735" s="44" t="s">
        <v>7979</v>
      </c>
      <c r="C5735" s="98" t="s">
        <v>1045</v>
      </c>
      <c r="D5735" s="98" t="s">
        <v>13125</v>
      </c>
      <c r="E5735" s="98" t="s">
        <v>244</v>
      </c>
      <c r="F5735" s="122">
        <v>1.0356484601967755</v>
      </c>
      <c r="G5735" s="122">
        <v>1.0363915992480923</v>
      </c>
      <c r="H5735" s="99">
        <v>3857.4166666666661</v>
      </c>
      <c r="I5735" s="53">
        <v>3994.9276311707113</v>
      </c>
      <c r="J5735" s="54">
        <v>3775.3619313454174</v>
      </c>
      <c r="K5735" s="55">
        <v>0.97872806014701152</v>
      </c>
      <c r="L5735" s="121">
        <v>3997.7942281329115</v>
      </c>
      <c r="M5735" s="54">
        <v>3742.9172968384996</v>
      </c>
      <c r="N5735" s="120">
        <v>0.97031708531318461</v>
      </c>
      <c r="O5735" s="123">
        <v>3889.9386367786983</v>
      </c>
      <c r="P5735" s="53">
        <v>4028.6089594398027</v>
      </c>
      <c r="Q5735" s="54">
        <v>3807.2220378037082</v>
      </c>
      <c r="R5735" s="55">
        <v>0.97873575737341489</v>
      </c>
      <c r="S5735" s="121">
        <v>4031.4997247480192</v>
      </c>
      <c r="T5735" s="54">
        <v>3774.5032405869756</v>
      </c>
      <c r="U5735" s="55">
        <v>0.97032462283587173</v>
      </c>
    </row>
    <row r="5736" spans="1:21" ht="13" x14ac:dyDescent="0.3">
      <c r="A5736" s="44" t="s">
        <v>1584</v>
      </c>
      <c r="B5736" s="44" t="s">
        <v>7978</v>
      </c>
      <c r="C5736" s="98" t="s">
        <v>1045</v>
      </c>
      <c r="D5736" s="98" t="s">
        <v>13125</v>
      </c>
      <c r="E5736" s="98" t="s">
        <v>244</v>
      </c>
      <c r="F5736" s="122">
        <v>1.0356484601967755</v>
      </c>
      <c r="G5736" s="122">
        <v>1.0363915992480923</v>
      </c>
      <c r="H5736" s="99">
        <v>4347.4166666666661</v>
      </c>
      <c r="I5736" s="53">
        <v>4502.3953766671311</v>
      </c>
      <c r="J5736" s="54">
        <v>4254.9386808174531</v>
      </c>
      <c r="K5736" s="55">
        <v>0.97872806014701152</v>
      </c>
      <c r="L5736" s="121">
        <v>4505.6261117644772</v>
      </c>
      <c r="M5736" s="54">
        <v>4218.3726686419604</v>
      </c>
      <c r="N5736" s="120">
        <v>0.97031708531318472</v>
      </c>
      <c r="O5736" s="123">
        <v>4380.976677191672</v>
      </c>
      <c r="P5736" s="53">
        <v>4537.1517498915409</v>
      </c>
      <c r="Q5736" s="54">
        <v>4287.8185261864573</v>
      </c>
      <c r="R5736" s="55">
        <v>0.97873575737341478</v>
      </c>
      <c r="S5736" s="121">
        <v>4540.4074247432709</v>
      </c>
      <c r="T5736" s="54">
        <v>4250.9695419487607</v>
      </c>
      <c r="U5736" s="55">
        <v>0.97032462283587195</v>
      </c>
    </row>
    <row r="5737" spans="1:21" ht="13" x14ac:dyDescent="0.3">
      <c r="A5737" s="44" t="s">
        <v>1583</v>
      </c>
      <c r="B5737" s="44" t="s">
        <v>7977</v>
      </c>
      <c r="C5737" s="98" t="s">
        <v>1045</v>
      </c>
      <c r="D5737" s="98" t="s">
        <v>13125</v>
      </c>
      <c r="E5737" s="98" t="s">
        <v>244</v>
      </c>
      <c r="F5737" s="122">
        <v>1.0356484601967755</v>
      </c>
      <c r="G5737" s="122">
        <v>1.0363915992480923</v>
      </c>
      <c r="H5737" s="99">
        <v>5233.25</v>
      </c>
      <c r="I5737" s="53">
        <v>5419.807304324775</v>
      </c>
      <c r="J5737" s="54">
        <v>5121.9286207643472</v>
      </c>
      <c r="K5737" s="55">
        <v>0.97872806014701141</v>
      </c>
      <c r="L5737" s="121">
        <v>5423.6963367650787</v>
      </c>
      <c r="M5737" s="54">
        <v>5077.9118867152229</v>
      </c>
      <c r="N5737" s="120">
        <v>0.9703170853131845</v>
      </c>
      <c r="O5737" s="123">
        <v>5280.9754915415615</v>
      </c>
      <c r="P5737" s="53">
        <v>5469.2341361519275</v>
      </c>
      <c r="Q5737" s="54">
        <v>5168.6795473843722</v>
      </c>
      <c r="R5737" s="55">
        <v>0.97873575737341489</v>
      </c>
      <c r="S5737" s="121">
        <v>5473.1586352687391</v>
      </c>
      <c r="T5737" s="54">
        <v>5124.2605520355482</v>
      </c>
      <c r="U5737" s="55">
        <v>0.97032462283587173</v>
      </c>
    </row>
    <row r="5738" spans="1:21" ht="13" x14ac:dyDescent="0.3">
      <c r="A5738" s="44" t="s">
        <v>1582</v>
      </c>
      <c r="B5738" s="44" t="s">
        <v>7976</v>
      </c>
      <c r="C5738" s="98" t="s">
        <v>1045</v>
      </c>
      <c r="D5738" s="98" t="s">
        <v>13125</v>
      </c>
      <c r="E5738" s="98" t="s">
        <v>244</v>
      </c>
      <c r="F5738" s="122">
        <v>1.0356484601967755</v>
      </c>
      <c r="G5738" s="122">
        <v>1.0363915992480923</v>
      </c>
      <c r="H5738" s="99">
        <v>4955.416666666667</v>
      </c>
      <c r="I5738" s="53">
        <v>5132.0696404667715</v>
      </c>
      <c r="J5738" s="54">
        <v>4850.0053413868363</v>
      </c>
      <c r="K5738" s="55">
        <v>0.97872806014701141</v>
      </c>
      <c r="L5738" s="121">
        <v>5135.752204107318</v>
      </c>
      <c r="M5738" s="54">
        <v>4808.3254565123771</v>
      </c>
      <c r="N5738" s="120">
        <v>0.97031708531318461</v>
      </c>
      <c r="O5738" s="123">
        <v>5002.6651105363762</v>
      </c>
      <c r="P5738" s="53">
        <v>5181.0024186071296</v>
      </c>
      <c r="Q5738" s="54">
        <v>4896.2872258463785</v>
      </c>
      <c r="R5738" s="55">
        <v>0.97873575737341489</v>
      </c>
      <c r="S5738" s="121">
        <v>5184.7200944114293</v>
      </c>
      <c r="T5738" s="54">
        <v>4854.2091365553842</v>
      </c>
      <c r="U5738" s="55">
        <v>0.97032462283587184</v>
      </c>
    </row>
    <row r="5739" spans="1:21" ht="13" x14ac:dyDescent="0.3">
      <c r="A5739" s="44" t="s">
        <v>1581</v>
      </c>
      <c r="B5739" s="44" t="s">
        <v>7975</v>
      </c>
      <c r="C5739" s="98" t="s">
        <v>1045</v>
      </c>
      <c r="D5739" s="98" t="s">
        <v>13125</v>
      </c>
      <c r="E5739" s="98" t="s">
        <v>244</v>
      </c>
      <c r="F5739" s="122">
        <v>1.0356484601967755</v>
      </c>
      <c r="G5739" s="122">
        <v>1.0363915992480923</v>
      </c>
      <c r="H5739" s="99">
        <v>3409.166666666667</v>
      </c>
      <c r="I5739" s="53">
        <v>3530.6982088875075</v>
      </c>
      <c r="J5739" s="54">
        <v>3336.6470783845202</v>
      </c>
      <c r="K5739" s="55">
        <v>0.97872806014701141</v>
      </c>
      <c r="L5739" s="121">
        <v>3533.2316937699552</v>
      </c>
      <c r="M5739" s="54">
        <v>3307.9726633468658</v>
      </c>
      <c r="N5739" s="120">
        <v>0.97031708531318472</v>
      </c>
      <c r="O5739" s="123">
        <v>3438.2750972960021</v>
      </c>
      <c r="P5739" s="53">
        <v>3560.844310247523</v>
      </c>
      <c r="Q5739" s="54">
        <v>3365.1627814101544</v>
      </c>
      <c r="R5739" s="55">
        <v>0.97873575737341489</v>
      </c>
      <c r="S5739" s="121">
        <v>3563.3994267414937</v>
      </c>
      <c r="T5739" s="54">
        <v>3336.2429869897137</v>
      </c>
      <c r="U5739" s="55">
        <v>0.97032462283587184</v>
      </c>
    </row>
    <row r="5740" spans="1:21" ht="13" x14ac:dyDescent="0.3">
      <c r="A5740" s="44" t="s">
        <v>1580</v>
      </c>
      <c r="B5740" s="44" t="s">
        <v>7974</v>
      </c>
      <c r="C5740" s="98" t="s">
        <v>1045</v>
      </c>
      <c r="D5740" s="98" t="s">
        <v>13125</v>
      </c>
      <c r="E5740" s="98" t="s">
        <v>244</v>
      </c>
      <c r="F5740" s="122">
        <v>1.0356484601967755</v>
      </c>
      <c r="G5740" s="122">
        <v>1.0363915992480923</v>
      </c>
      <c r="H5740" s="99">
        <v>5083.333333333333</v>
      </c>
      <c r="I5740" s="53">
        <v>5264.5463393336086</v>
      </c>
      <c r="J5740" s="54">
        <v>4975.2009724139743</v>
      </c>
      <c r="K5740" s="55">
        <v>0.97872806014701141</v>
      </c>
      <c r="L5740" s="121">
        <v>5268.323962844469</v>
      </c>
      <c r="M5740" s="54">
        <v>4932.4451836753551</v>
      </c>
      <c r="N5740" s="120">
        <v>0.97031708531318472</v>
      </c>
      <c r="O5740" s="123">
        <v>5126.5804290967289</v>
      </c>
      <c r="P5740" s="53">
        <v>5309.3351274689521</v>
      </c>
      <c r="Q5740" s="54">
        <v>5017.5675790077139</v>
      </c>
      <c r="R5740" s="55">
        <v>0.97873575737341501</v>
      </c>
      <c r="S5740" s="121">
        <v>5313.1448895855301</v>
      </c>
      <c r="T5740" s="54">
        <v>4974.4472213010449</v>
      </c>
      <c r="U5740" s="55">
        <v>0.97032462283587173</v>
      </c>
    </row>
    <row r="5741" spans="1:21" ht="13" x14ac:dyDescent="0.3">
      <c r="A5741" s="44" t="s">
        <v>1579</v>
      </c>
      <c r="B5741" s="44" t="s">
        <v>7973</v>
      </c>
      <c r="C5741" s="98" t="s">
        <v>1045</v>
      </c>
      <c r="D5741" s="98" t="s">
        <v>13125</v>
      </c>
      <c r="E5741" s="98" t="s">
        <v>243</v>
      </c>
      <c r="F5741" s="122">
        <v>1.0373623108303336</v>
      </c>
      <c r="G5741" s="122">
        <v>1.0372149971116096</v>
      </c>
      <c r="H5741" s="99">
        <v>8966.4166666666661</v>
      </c>
      <c r="I5741" s="53">
        <v>9301.4227132009491</v>
      </c>
      <c r="J5741" s="54">
        <v>8790.2060965443998</v>
      </c>
      <c r="K5741" s="55">
        <v>0.98034771562899337</v>
      </c>
      <c r="L5741" s="121">
        <v>9300.1018370181537</v>
      </c>
      <c r="M5741" s="54">
        <v>8707.1795199403823</v>
      </c>
      <c r="N5741" s="120">
        <v>0.97108798794840556</v>
      </c>
      <c r="O5741" s="123">
        <v>9040.3226434759708</v>
      </c>
      <c r="P5741" s="53">
        <v>9378.0899880880224</v>
      </c>
      <c r="Q5741" s="54">
        <v>8862.7293526448175</v>
      </c>
      <c r="R5741" s="55">
        <v>0.98035542559320987</v>
      </c>
      <c r="S5741" s="121">
        <v>9376.7582245409485</v>
      </c>
      <c r="T5741" s="54">
        <v>8779.016922032044</v>
      </c>
      <c r="U5741" s="55">
        <v>0.97109553145954364</v>
      </c>
    </row>
    <row r="5742" spans="1:21" ht="13" x14ac:dyDescent="0.3">
      <c r="A5742" s="44" t="s">
        <v>1578</v>
      </c>
      <c r="B5742" s="44" t="s">
        <v>13462</v>
      </c>
      <c r="C5742" s="98" t="s">
        <v>1045</v>
      </c>
      <c r="D5742" s="98" t="s">
        <v>13125</v>
      </c>
      <c r="E5742" s="98" t="s">
        <v>243</v>
      </c>
      <c r="F5742" s="122">
        <v>1.0373623108303336</v>
      </c>
      <c r="G5742" s="122">
        <v>1.0372149971116096</v>
      </c>
      <c r="H5742" s="99">
        <v>14578.25</v>
      </c>
      <c r="I5742" s="53">
        <v>15122.927107862311</v>
      </c>
      <c r="J5742" s="54">
        <v>14291.754085368375</v>
      </c>
      <c r="K5742" s="55">
        <v>0.98034771562899348</v>
      </c>
      <c r="L5742" s="121">
        <v>15120.779531642322</v>
      </c>
      <c r="M5742" s="54">
        <v>14156.763460308843</v>
      </c>
      <c r="N5742" s="120">
        <v>0.97108798794840556</v>
      </c>
      <c r="O5742" s="123">
        <v>14739.985496874226</v>
      </c>
      <c r="P5742" s="53">
        <v>15290.70541664305</v>
      </c>
      <c r="Q5742" s="54">
        <v>14450.424755025873</v>
      </c>
      <c r="R5742" s="55">
        <v>0.98035542559320987</v>
      </c>
      <c r="S5742" s="121">
        <v>15288.534014565566</v>
      </c>
      <c r="T5742" s="54">
        <v>14313.934049793039</v>
      </c>
      <c r="U5742" s="55">
        <v>0.97109553145954342</v>
      </c>
    </row>
    <row r="5743" spans="1:21" ht="13" x14ac:dyDescent="0.3">
      <c r="A5743" s="44" t="s">
        <v>1577</v>
      </c>
      <c r="B5743" s="44" t="s">
        <v>7972</v>
      </c>
      <c r="C5743" s="98" t="s">
        <v>1045</v>
      </c>
      <c r="D5743" s="98" t="s">
        <v>13125</v>
      </c>
      <c r="E5743" s="98" t="s">
        <v>243</v>
      </c>
      <c r="F5743" s="122">
        <v>1.0373623108303336</v>
      </c>
      <c r="G5743" s="122">
        <v>1.0372149971116096</v>
      </c>
      <c r="H5743" s="99">
        <v>11921</v>
      </c>
      <c r="I5743" s="53">
        <v>12366.396107408407</v>
      </c>
      <c r="J5743" s="54">
        <v>11686.725118013232</v>
      </c>
      <c r="K5743" s="55">
        <v>0.98034771562899348</v>
      </c>
      <c r="L5743" s="121">
        <v>12364.639980567497</v>
      </c>
      <c r="M5743" s="54">
        <v>11576.339904332943</v>
      </c>
      <c r="N5743" s="120">
        <v>0.97108798794840556</v>
      </c>
      <c r="O5743" s="123">
        <v>12024.365327025611</v>
      </c>
      <c r="P5743" s="53">
        <v>12473.623401911427</v>
      </c>
      <c r="Q5743" s="54">
        <v>11788.151787664428</v>
      </c>
      <c r="R5743" s="55">
        <v>0.98035542559320987</v>
      </c>
      <c r="S5743" s="121">
        <v>12471.852047939807</v>
      </c>
      <c r="T5743" s="54">
        <v>11676.807437711643</v>
      </c>
      <c r="U5743" s="55">
        <v>0.97109553145954342</v>
      </c>
    </row>
    <row r="5744" spans="1:21" ht="13" x14ac:dyDescent="0.3">
      <c r="A5744" s="44" t="s">
        <v>1576</v>
      </c>
      <c r="B5744" s="44" t="s">
        <v>7971</v>
      </c>
      <c r="C5744" s="98" t="s">
        <v>1045</v>
      </c>
      <c r="D5744" s="98" t="s">
        <v>13125</v>
      </c>
      <c r="E5744" s="98" t="s">
        <v>243</v>
      </c>
      <c r="F5744" s="122">
        <v>1.0373623108303336</v>
      </c>
      <c r="G5744" s="122">
        <v>1.0372149971116096</v>
      </c>
      <c r="H5744" s="99">
        <v>10564.166666666666</v>
      </c>
      <c r="I5744" s="53">
        <v>10958.868345330115</v>
      </c>
      <c r="J5744" s="54">
        <v>10356.556659190624</v>
      </c>
      <c r="K5744" s="55">
        <v>0.98034771562899348</v>
      </c>
      <c r="L5744" s="121">
        <v>10957.312098653229</v>
      </c>
      <c r="M5744" s="54">
        <v>10258.735352684947</v>
      </c>
      <c r="N5744" s="120">
        <v>0.97108798794840556</v>
      </c>
      <c r="O5744" s="123">
        <v>10655.797032359706</v>
      </c>
      <c r="P5744" s="53">
        <v>11053.922233227675</v>
      </c>
      <c r="Q5744" s="54">
        <v>10446.468434693863</v>
      </c>
      <c r="R5744" s="55">
        <v>0.98035542559320998</v>
      </c>
      <c r="S5744" s="121">
        <v>11052.35248814087</v>
      </c>
      <c r="T5744" s="54">
        <v>10347.796882264374</v>
      </c>
      <c r="U5744" s="55">
        <v>0.97109553145954342</v>
      </c>
    </row>
    <row r="5745" spans="1:21" ht="13" x14ac:dyDescent="0.3">
      <c r="A5745" s="44" t="s">
        <v>1575</v>
      </c>
      <c r="B5745" s="44" t="s">
        <v>7970</v>
      </c>
      <c r="C5745" s="98" t="s">
        <v>1045</v>
      </c>
      <c r="D5745" s="98" t="s">
        <v>13125</v>
      </c>
      <c r="E5745" s="98" t="s">
        <v>243</v>
      </c>
      <c r="F5745" s="122">
        <v>1.0373623108303336</v>
      </c>
      <c r="G5745" s="122">
        <v>1.0372149971116096</v>
      </c>
      <c r="H5745" s="99">
        <v>8705.5</v>
      </c>
      <c r="I5745" s="53">
        <v>9030.7575969334684</v>
      </c>
      <c r="J5745" s="54">
        <v>8534.4170384082026</v>
      </c>
      <c r="K5745" s="55">
        <v>0.98034771562899348</v>
      </c>
      <c r="L5745" s="121">
        <v>9029.4751573551166</v>
      </c>
      <c r="M5745" s="54">
        <v>8453.8064790848439</v>
      </c>
      <c r="N5745" s="120">
        <v>0.97108798794840545</v>
      </c>
      <c r="O5745" s="123">
        <v>8787.5128846465268</v>
      </c>
      <c r="P5745" s="53">
        <v>9115.8346724682524</v>
      </c>
      <c r="Q5745" s="54">
        <v>8614.8859339334631</v>
      </c>
      <c r="R5745" s="55">
        <v>0.98035542559321009</v>
      </c>
      <c r="S5745" s="121">
        <v>9114.5401512668795</v>
      </c>
      <c r="T5745" s="54">
        <v>8533.5144949234054</v>
      </c>
      <c r="U5745" s="55">
        <v>0.97109553145954353</v>
      </c>
    </row>
    <row r="5746" spans="1:21" ht="13" x14ac:dyDescent="0.3">
      <c r="A5746" s="44" t="s">
        <v>1574</v>
      </c>
      <c r="B5746" s="44" t="s">
        <v>7969</v>
      </c>
      <c r="C5746" s="98" t="s">
        <v>1045</v>
      </c>
      <c r="D5746" s="98" t="s">
        <v>13125</v>
      </c>
      <c r="E5746" s="98" t="s">
        <v>243</v>
      </c>
      <c r="F5746" s="122">
        <v>1.0373623108303336</v>
      </c>
      <c r="G5746" s="122">
        <v>1.0372149971116096</v>
      </c>
      <c r="H5746" s="99">
        <v>5386.25</v>
      </c>
      <c r="I5746" s="53">
        <v>5587.4927467098842</v>
      </c>
      <c r="J5746" s="54">
        <v>5280.3978833066667</v>
      </c>
      <c r="K5746" s="55">
        <v>0.98034771562899359</v>
      </c>
      <c r="L5746" s="121">
        <v>5586.6992781924073</v>
      </c>
      <c r="M5746" s="54">
        <v>5230.5226750870997</v>
      </c>
      <c r="N5746" s="120">
        <v>0.97108798794840556</v>
      </c>
      <c r="O5746" s="123">
        <v>5429.9900786936123</v>
      </c>
      <c r="P5746" s="53">
        <v>5632.8670558193908</v>
      </c>
      <c r="Q5746" s="54">
        <v>5323.3202345645841</v>
      </c>
      <c r="R5746" s="55">
        <v>0.98035542559320998</v>
      </c>
      <c r="S5746" s="121">
        <v>5632.0671437882638</v>
      </c>
      <c r="T5746" s="54">
        <v>5273.0391012890223</v>
      </c>
      <c r="U5746" s="55">
        <v>0.97109553145954353</v>
      </c>
    </row>
    <row r="5747" spans="1:21" ht="13" x14ac:dyDescent="0.3">
      <c r="A5747" s="44" t="s">
        <v>1573</v>
      </c>
      <c r="B5747" s="44" t="s">
        <v>7968</v>
      </c>
      <c r="C5747" s="98" t="s">
        <v>1045</v>
      </c>
      <c r="D5747" s="98" t="s">
        <v>13125</v>
      </c>
      <c r="E5747" s="98" t="s">
        <v>243</v>
      </c>
      <c r="F5747" s="122">
        <v>1.0373623108303336</v>
      </c>
      <c r="G5747" s="122">
        <v>1.0372149971116096</v>
      </c>
      <c r="H5747" s="99">
        <v>9092</v>
      </c>
      <c r="I5747" s="53">
        <v>9431.6981300693933</v>
      </c>
      <c r="J5747" s="54">
        <v>8913.3214304988087</v>
      </c>
      <c r="K5747" s="55">
        <v>0.98034771562899348</v>
      </c>
      <c r="L5747" s="121">
        <v>9430.3587537387539</v>
      </c>
      <c r="M5747" s="54">
        <v>8829.1319864269026</v>
      </c>
      <c r="N5747" s="120">
        <v>0.97108798794840545</v>
      </c>
      <c r="O5747" s="123">
        <v>9166.8253521065453</v>
      </c>
      <c r="P5747" s="53">
        <v>9509.3191302393316</v>
      </c>
      <c r="Q5747" s="54">
        <v>8986.7469694030387</v>
      </c>
      <c r="R5747" s="55">
        <v>0.98035542559320998</v>
      </c>
      <c r="S5747" s="121">
        <v>9507.9687311078196</v>
      </c>
      <c r="T5747" s="54">
        <v>8901.8631371007214</v>
      </c>
      <c r="U5747" s="55">
        <v>0.97109553145954342</v>
      </c>
    </row>
    <row r="5748" spans="1:21" ht="13" x14ac:dyDescent="0.3">
      <c r="A5748" s="44" t="s">
        <v>1572</v>
      </c>
      <c r="B5748" s="44" t="s">
        <v>7967</v>
      </c>
      <c r="C5748" s="98" t="s">
        <v>1045</v>
      </c>
      <c r="D5748" s="98" t="s">
        <v>13125</v>
      </c>
      <c r="E5748" s="98" t="s">
        <v>243</v>
      </c>
      <c r="F5748" s="122">
        <v>1.0373623108303336</v>
      </c>
      <c r="G5748" s="122">
        <v>1.0372149971116096</v>
      </c>
      <c r="H5748" s="99">
        <v>12743.916666666668</v>
      </c>
      <c r="I5748" s="53">
        <v>13220.058842362536</v>
      </c>
      <c r="J5748" s="54">
        <v>12493.469592332925</v>
      </c>
      <c r="K5748" s="55">
        <v>0.98034771562899348</v>
      </c>
      <c r="L5748" s="121">
        <v>13218.181488607261</v>
      </c>
      <c r="M5748" s="54">
        <v>12375.464394415485</v>
      </c>
      <c r="N5748" s="120">
        <v>0.97108798794840545</v>
      </c>
      <c r="O5748" s="123">
        <v>12853.024456781153</v>
      </c>
      <c r="P5748" s="53">
        <v>13333.243151645291</v>
      </c>
      <c r="Q5748" s="54">
        <v>12600.532261487624</v>
      </c>
      <c r="R5748" s="55">
        <v>0.98035542559320998</v>
      </c>
      <c r="S5748" s="121">
        <v>13331.349724815711</v>
      </c>
      <c r="T5748" s="54">
        <v>12481.514615720404</v>
      </c>
      <c r="U5748" s="55">
        <v>0.97109553145954342</v>
      </c>
    </row>
    <row r="5749" spans="1:21" ht="13" x14ac:dyDescent="0.3">
      <c r="A5749" s="44" t="s">
        <v>1571</v>
      </c>
      <c r="B5749" s="44" t="s">
        <v>7966</v>
      </c>
      <c r="C5749" s="98" t="s">
        <v>1045</v>
      </c>
      <c r="D5749" s="98" t="s">
        <v>13125</v>
      </c>
      <c r="E5749" s="98" t="s">
        <v>243</v>
      </c>
      <c r="F5749" s="122">
        <v>1.0373623108303336</v>
      </c>
      <c r="G5749" s="122">
        <v>1.0372149971116096</v>
      </c>
      <c r="H5749" s="99">
        <v>4744</v>
      </c>
      <c r="I5749" s="53">
        <v>4921.2468025791022</v>
      </c>
      <c r="J5749" s="54">
        <v>4650.7695629439449</v>
      </c>
      <c r="K5749" s="55">
        <v>0.98034771562899348</v>
      </c>
      <c r="L5749" s="121">
        <v>4920.5479462974763</v>
      </c>
      <c r="M5749" s="54">
        <v>4606.8414148272359</v>
      </c>
      <c r="N5749" s="120">
        <v>0.97108798794840556</v>
      </c>
      <c r="O5749" s="123">
        <v>4801.659277919046</v>
      </c>
      <c r="P5749" s="53">
        <v>4981.0603643620125</v>
      </c>
      <c r="Q5749" s="54">
        <v>4707.3327249579115</v>
      </c>
      <c r="R5749" s="55">
        <v>0.98035542559320998</v>
      </c>
      <c r="S5749" s="121">
        <v>4980.3530140777366</v>
      </c>
      <c r="T5749" s="54">
        <v>4662.8698683784442</v>
      </c>
      <c r="U5749" s="55">
        <v>0.97109553145954353</v>
      </c>
    </row>
    <row r="5750" spans="1:21" ht="13" x14ac:dyDescent="0.3">
      <c r="A5750" s="44" t="s">
        <v>1570</v>
      </c>
      <c r="B5750" s="44" t="s">
        <v>7965</v>
      </c>
      <c r="C5750" s="98" t="s">
        <v>1045</v>
      </c>
      <c r="D5750" s="98" t="s">
        <v>13125</v>
      </c>
      <c r="E5750" s="98" t="s">
        <v>243</v>
      </c>
      <c r="F5750" s="122">
        <v>1.0373623108303336</v>
      </c>
      <c r="G5750" s="122">
        <v>1.0372149971116096</v>
      </c>
      <c r="H5750" s="99">
        <v>10812.25</v>
      </c>
      <c r="I5750" s="53">
        <v>11216.220645275274</v>
      </c>
      <c r="J5750" s="54">
        <v>10599.764588309585</v>
      </c>
      <c r="K5750" s="55">
        <v>0.98034771562899348</v>
      </c>
      <c r="L5750" s="121">
        <v>11214.627852520001</v>
      </c>
      <c r="M5750" s="54">
        <v>10499.646097695149</v>
      </c>
      <c r="N5750" s="120">
        <v>0.97108798794840567</v>
      </c>
      <c r="O5750" s="123">
        <v>10902.678504158725</v>
      </c>
      <c r="P5750" s="53">
        <v>11310.027767314299</v>
      </c>
      <c r="Q5750" s="54">
        <v>10688.500025050467</v>
      </c>
      <c r="R5750" s="55">
        <v>0.98035542559320987</v>
      </c>
      <c r="S5750" s="121">
        <v>11308.421653199799</v>
      </c>
      <c r="T5750" s="54">
        <v>10587.542376328556</v>
      </c>
      <c r="U5750" s="55">
        <v>0.97109553145954342</v>
      </c>
    </row>
    <row r="5751" spans="1:21" ht="13" x14ac:dyDescent="0.3">
      <c r="A5751" s="44" t="s">
        <v>1569</v>
      </c>
      <c r="B5751" s="44" t="s">
        <v>7964</v>
      </c>
      <c r="C5751" s="98" t="s">
        <v>1045</v>
      </c>
      <c r="D5751" s="98" t="s">
        <v>13125</v>
      </c>
      <c r="E5751" s="98" t="s">
        <v>243</v>
      </c>
      <c r="F5751" s="122">
        <v>1.0373623108303336</v>
      </c>
      <c r="G5751" s="122">
        <v>1.0372149971116096</v>
      </c>
      <c r="H5751" s="99">
        <v>9717.3333333333321</v>
      </c>
      <c r="I5751" s="53">
        <v>10080.395361775294</v>
      </c>
      <c r="J5751" s="54">
        <v>9526.3655353388058</v>
      </c>
      <c r="K5751" s="55">
        <v>0.98034771562899359</v>
      </c>
      <c r="L5751" s="121">
        <v>10078.96386526588</v>
      </c>
      <c r="M5751" s="54">
        <v>9436.3856748906383</v>
      </c>
      <c r="N5751" s="120">
        <v>0.97108798794840556</v>
      </c>
      <c r="O5751" s="123">
        <v>9796.3380436740918</v>
      </c>
      <c r="P5751" s="53">
        <v>10162.351870660865</v>
      </c>
      <c r="Q5751" s="54">
        <v>9603.8931520610677</v>
      </c>
      <c r="R5751" s="55">
        <v>0.98035542559320987</v>
      </c>
      <c r="S5751" s="121">
        <v>10160.908735673775</v>
      </c>
      <c r="T5751" s="54">
        <v>9513.1800988790364</v>
      </c>
      <c r="U5751" s="55">
        <v>0.97109553145954342</v>
      </c>
    </row>
    <row r="5752" spans="1:21" ht="13" x14ac:dyDescent="0.3">
      <c r="A5752" s="44" t="s">
        <v>1568</v>
      </c>
      <c r="B5752" s="44" t="s">
        <v>7963</v>
      </c>
      <c r="C5752" s="98" t="s">
        <v>1045</v>
      </c>
      <c r="D5752" s="98" t="s">
        <v>13125</v>
      </c>
      <c r="E5752" s="98" t="s">
        <v>243</v>
      </c>
      <c r="F5752" s="122">
        <v>1.0373623108303336</v>
      </c>
      <c r="G5752" s="122">
        <v>1.0372149971116096</v>
      </c>
      <c r="H5752" s="99">
        <v>9288.0000000000036</v>
      </c>
      <c r="I5752" s="53">
        <v>9635.0211429921419</v>
      </c>
      <c r="J5752" s="54">
        <v>9105.4695827620944</v>
      </c>
      <c r="K5752" s="55">
        <v>0.98034771562899337</v>
      </c>
      <c r="L5752" s="121">
        <v>9633.6528931726334</v>
      </c>
      <c r="M5752" s="54">
        <v>9019.4652320647947</v>
      </c>
      <c r="N5752" s="120">
        <v>0.97108798794840556</v>
      </c>
      <c r="O5752" s="123">
        <v>9363.0671377240869</v>
      </c>
      <c r="P5752" s="53">
        <v>9712.8929624490156</v>
      </c>
      <c r="Q5752" s="54">
        <v>9179.133668661294</v>
      </c>
      <c r="R5752" s="55">
        <v>0.98035542559320976</v>
      </c>
      <c r="S5752" s="121">
        <v>9711.5136542102955</v>
      </c>
      <c r="T5752" s="54">
        <v>9092.4326581995592</v>
      </c>
      <c r="U5752" s="55">
        <v>0.97109553145954353</v>
      </c>
    </row>
    <row r="5753" spans="1:21" ht="13" x14ac:dyDescent="0.3">
      <c r="A5753" s="44" t="s">
        <v>1567</v>
      </c>
      <c r="B5753" s="44" t="s">
        <v>7962</v>
      </c>
      <c r="C5753" s="98" t="s">
        <v>1045</v>
      </c>
      <c r="D5753" s="98" t="s">
        <v>13125</v>
      </c>
      <c r="E5753" s="98" t="s">
        <v>243</v>
      </c>
      <c r="F5753" s="122">
        <v>1.0373623108303336</v>
      </c>
      <c r="G5753" s="122">
        <v>1.0372149971116096</v>
      </c>
      <c r="H5753" s="99">
        <v>6324.916666666667</v>
      </c>
      <c r="I5753" s="53">
        <v>6561.2301691426246</v>
      </c>
      <c r="J5753" s="54">
        <v>6200.6176057104158</v>
      </c>
      <c r="K5753" s="55">
        <v>0.98034771562899359</v>
      </c>
      <c r="L5753" s="121">
        <v>6560.2984221478382</v>
      </c>
      <c r="M5753" s="54">
        <v>6142.0505997746695</v>
      </c>
      <c r="N5753" s="120">
        <v>0.97108798794840556</v>
      </c>
      <c r="O5753" s="123">
        <v>6379.7801504636209</v>
      </c>
      <c r="P5753" s="53">
        <v>6618.1434794744355</v>
      </c>
      <c r="Q5753" s="54">
        <v>6254.4520845988764</v>
      </c>
      <c r="R5753" s="55">
        <v>0.98035542559320998</v>
      </c>
      <c r="S5753" s="121">
        <v>6617.2036503358286</v>
      </c>
      <c r="T5753" s="54">
        <v>6195.3759958095161</v>
      </c>
      <c r="U5753" s="55">
        <v>0.97109553145954342</v>
      </c>
    </row>
    <row r="5754" spans="1:21" ht="13" x14ac:dyDescent="0.3">
      <c r="A5754" s="44" t="s">
        <v>1566</v>
      </c>
      <c r="B5754" s="44" t="s">
        <v>7961</v>
      </c>
      <c r="C5754" s="98" t="s">
        <v>1045</v>
      </c>
      <c r="D5754" s="98" t="s">
        <v>13125</v>
      </c>
      <c r="E5754" s="98" t="s">
        <v>243</v>
      </c>
      <c r="F5754" s="122">
        <v>1.0373623108303336</v>
      </c>
      <c r="G5754" s="122">
        <v>1.0372149971116096</v>
      </c>
      <c r="H5754" s="99">
        <v>9285</v>
      </c>
      <c r="I5754" s="53">
        <v>9631.9090560596469</v>
      </c>
      <c r="J5754" s="54">
        <v>9102.5285396152049</v>
      </c>
      <c r="K5754" s="55">
        <v>0.98034771562899348</v>
      </c>
      <c r="L5754" s="121">
        <v>9630.5412481812946</v>
      </c>
      <c r="M5754" s="54">
        <v>9016.5519681009446</v>
      </c>
      <c r="N5754" s="120">
        <v>0.97108798794840545</v>
      </c>
      <c r="O5754" s="123">
        <v>9386.6152624573588</v>
      </c>
      <c r="P5754" s="53">
        <v>9737.3208995380446</v>
      </c>
      <c r="Q5754" s="54">
        <v>9202.2192005061042</v>
      </c>
      <c r="R5754" s="55">
        <v>0.98035542559320998</v>
      </c>
      <c r="S5754" s="121">
        <v>9735.9381223375003</v>
      </c>
      <c r="T5754" s="54">
        <v>9115.3001369022913</v>
      </c>
      <c r="U5754" s="55">
        <v>0.97109553145954353</v>
      </c>
    </row>
    <row r="5755" spans="1:21" ht="13" x14ac:dyDescent="0.3">
      <c r="A5755" s="44" t="s">
        <v>1565</v>
      </c>
      <c r="B5755" s="44" t="s">
        <v>7960</v>
      </c>
      <c r="C5755" s="98" t="s">
        <v>1045</v>
      </c>
      <c r="D5755" s="98" t="s">
        <v>13125</v>
      </c>
      <c r="E5755" s="98" t="s">
        <v>243</v>
      </c>
      <c r="F5755" s="122">
        <v>1.0373623108303336</v>
      </c>
      <c r="G5755" s="122">
        <v>1.0372149971116096</v>
      </c>
      <c r="H5755" s="99">
        <v>8268.75</v>
      </c>
      <c r="I5755" s="53">
        <v>8577.6896076783214</v>
      </c>
      <c r="J5755" s="54">
        <v>8106.2501736072409</v>
      </c>
      <c r="K5755" s="55">
        <v>0.98034771562899359</v>
      </c>
      <c r="L5755" s="121">
        <v>8576.4715073666212</v>
      </c>
      <c r="M5755" s="54">
        <v>8029.6838003483781</v>
      </c>
      <c r="N5755" s="120">
        <v>0.97108798794840556</v>
      </c>
      <c r="O5755" s="123">
        <v>8340.2783218813074</v>
      </c>
      <c r="P5755" s="53">
        <v>8651.8903929549306</v>
      </c>
      <c r="Q5755" s="54">
        <v>8176.4371038137724</v>
      </c>
      <c r="R5755" s="55">
        <v>0.98035542559320998</v>
      </c>
      <c r="S5755" s="121">
        <v>8650.6617555401408</v>
      </c>
      <c r="T5755" s="54">
        <v>8099.2070095078379</v>
      </c>
      <c r="U5755" s="55">
        <v>0.97109553145954353</v>
      </c>
    </row>
    <row r="5756" spans="1:21" ht="13" x14ac:dyDescent="0.3">
      <c r="A5756" s="44" t="s">
        <v>1564</v>
      </c>
      <c r="B5756" s="44" t="s">
        <v>7959</v>
      </c>
      <c r="C5756" s="98" t="s">
        <v>1045</v>
      </c>
      <c r="D5756" s="98" t="s">
        <v>13125</v>
      </c>
      <c r="E5756" s="98" t="s">
        <v>243</v>
      </c>
      <c r="F5756" s="122">
        <v>1.0373623108303336</v>
      </c>
      <c r="G5756" s="122">
        <v>1.0372149971116096</v>
      </c>
      <c r="H5756" s="99">
        <v>7711.9166666666661</v>
      </c>
      <c r="I5756" s="53">
        <v>8000.0516942642962</v>
      </c>
      <c r="J5756" s="54">
        <v>7560.3598872878283</v>
      </c>
      <c r="K5756" s="55">
        <v>0.98034771562899348</v>
      </c>
      <c r="L5756" s="121">
        <v>7998.91562314164</v>
      </c>
      <c r="M5756" s="54">
        <v>7488.9496390591075</v>
      </c>
      <c r="N5756" s="120">
        <v>0.97108798794840556</v>
      </c>
      <c r="O5756" s="123">
        <v>7775.2290993779588</v>
      </c>
      <c r="P5756" s="53">
        <v>8065.7296257659727</v>
      </c>
      <c r="Q5756" s="54">
        <v>7622.4880328053887</v>
      </c>
      <c r="R5756" s="55">
        <v>0.98035542559320987</v>
      </c>
      <c r="S5756" s="121">
        <v>8064.5842278534128</v>
      </c>
      <c r="T5756" s="54">
        <v>7550.4902344801467</v>
      </c>
      <c r="U5756" s="55">
        <v>0.97109553145954353</v>
      </c>
    </row>
    <row r="5757" spans="1:21" ht="13" x14ac:dyDescent="0.3">
      <c r="A5757" s="44" t="s">
        <v>1563</v>
      </c>
      <c r="B5757" s="44" t="s">
        <v>7958</v>
      </c>
      <c r="C5757" s="98" t="s">
        <v>1045</v>
      </c>
      <c r="D5757" s="98" t="s">
        <v>13125</v>
      </c>
      <c r="E5757" s="98" t="s">
        <v>243</v>
      </c>
      <c r="F5757" s="122">
        <v>1.0373623108303336</v>
      </c>
      <c r="G5757" s="122">
        <v>1.0372149971116096</v>
      </c>
      <c r="H5757" s="99">
        <v>9203.0833333333321</v>
      </c>
      <c r="I5757" s="53">
        <v>9546.9317934307946</v>
      </c>
      <c r="J5757" s="54">
        <v>9022.2217225765962</v>
      </c>
      <c r="K5757" s="55">
        <v>0.98034771562899359</v>
      </c>
      <c r="L5757" s="121">
        <v>9545.576053001234</v>
      </c>
      <c r="M5757" s="54">
        <v>8937.0036770881707</v>
      </c>
      <c r="N5757" s="120">
        <v>0.97108798794840556</v>
      </c>
      <c r="O5757" s="123">
        <v>9278.3061474436035</v>
      </c>
      <c r="P5757" s="53">
        <v>9624.9651057033861</v>
      </c>
      <c r="Q5757" s="54">
        <v>9096.0377719611697</v>
      </c>
      <c r="R5757" s="55">
        <v>0.98035542559320987</v>
      </c>
      <c r="S5757" s="121">
        <v>9623.5982839213466</v>
      </c>
      <c r="T5757" s="54">
        <v>9010.121639296096</v>
      </c>
      <c r="U5757" s="55">
        <v>0.97109553145954353</v>
      </c>
    </row>
    <row r="5758" spans="1:21" ht="13" x14ac:dyDescent="0.3">
      <c r="A5758" s="44" t="s">
        <v>1562</v>
      </c>
      <c r="B5758" s="44" t="s">
        <v>7957</v>
      </c>
      <c r="C5758" s="98" t="s">
        <v>1045</v>
      </c>
      <c r="D5758" s="98" t="s">
        <v>13125</v>
      </c>
      <c r="E5758" s="98" t="s">
        <v>243</v>
      </c>
      <c r="F5758" s="122">
        <v>1.0373623108303336</v>
      </c>
      <c r="G5758" s="122">
        <v>1.0372149971116096</v>
      </c>
      <c r="H5758" s="99">
        <v>7935.4166666666661</v>
      </c>
      <c r="I5758" s="53">
        <v>8231.9021707348766</v>
      </c>
      <c r="J5758" s="54">
        <v>7779.4676017309093</v>
      </c>
      <c r="K5758" s="55">
        <v>0.98034771562899359</v>
      </c>
      <c r="L5758" s="121">
        <v>8230.7331749960849</v>
      </c>
      <c r="M5758" s="54">
        <v>7705.9878043655763</v>
      </c>
      <c r="N5758" s="120">
        <v>0.97108798794840556</v>
      </c>
      <c r="O5758" s="123">
        <v>8001.5235876497263</v>
      </c>
      <c r="P5758" s="53">
        <v>8300.478999047742</v>
      </c>
      <c r="Q5758" s="54">
        <v>7844.3370621644563</v>
      </c>
      <c r="R5758" s="55">
        <v>0.98035542559320998</v>
      </c>
      <c r="S5758" s="121">
        <v>8299.3002648525871</v>
      </c>
      <c r="T5758" s="54">
        <v>7770.2438008347845</v>
      </c>
      <c r="U5758" s="55">
        <v>0.97109553145954353</v>
      </c>
    </row>
    <row r="5759" spans="1:21" ht="13" x14ac:dyDescent="0.3">
      <c r="A5759" s="44" t="s">
        <v>1561</v>
      </c>
      <c r="B5759" s="44" t="s">
        <v>7956</v>
      </c>
      <c r="C5759" s="98" t="s">
        <v>1045</v>
      </c>
      <c r="D5759" s="98" t="s">
        <v>13125</v>
      </c>
      <c r="E5759" s="98" t="s">
        <v>243</v>
      </c>
      <c r="F5759" s="122">
        <v>1.0373623108303336</v>
      </c>
      <c r="G5759" s="122">
        <v>1.0372149971116096</v>
      </c>
      <c r="H5759" s="99">
        <v>9908.3333333333321</v>
      </c>
      <c r="I5759" s="53">
        <v>10278.531563143888</v>
      </c>
      <c r="J5759" s="54">
        <v>9713.6119490239435</v>
      </c>
      <c r="K5759" s="55">
        <v>0.98034771562899359</v>
      </c>
      <c r="L5759" s="121">
        <v>10277.071929714197</v>
      </c>
      <c r="M5759" s="54">
        <v>9621.8634805887832</v>
      </c>
      <c r="N5759" s="120">
        <v>0.97108798794840545</v>
      </c>
      <c r="O5759" s="123">
        <v>9989.9195097759693</v>
      </c>
      <c r="P5759" s="53">
        <v>10363.165987670232</v>
      </c>
      <c r="Q5759" s="54">
        <v>9793.6717926483307</v>
      </c>
      <c r="R5759" s="55">
        <v>0.98035542559320987</v>
      </c>
      <c r="S5759" s="121">
        <v>10361.694335477494</v>
      </c>
      <c r="T5759" s="54">
        <v>9701.1661955839572</v>
      </c>
      <c r="U5759" s="55">
        <v>0.97109553145954353</v>
      </c>
    </row>
    <row r="5760" spans="1:21" ht="13" x14ac:dyDescent="0.3">
      <c r="A5760" s="44" t="s">
        <v>1560</v>
      </c>
      <c r="B5760" s="44" t="s">
        <v>7955</v>
      </c>
      <c r="C5760" s="98" t="s">
        <v>1045</v>
      </c>
      <c r="D5760" s="98" t="s">
        <v>13125</v>
      </c>
      <c r="E5760" s="98" t="s">
        <v>243</v>
      </c>
      <c r="F5760" s="122">
        <v>1.0373623108303336</v>
      </c>
      <c r="G5760" s="122">
        <v>1.0372149971116096</v>
      </c>
      <c r="H5760" s="99">
        <v>10606.333333333334</v>
      </c>
      <c r="I5760" s="53">
        <v>11002.610456103463</v>
      </c>
      <c r="J5760" s="54">
        <v>10397.894654532984</v>
      </c>
      <c r="K5760" s="55">
        <v>0.9803477156289937</v>
      </c>
      <c r="L5760" s="121">
        <v>11001.047997698102</v>
      </c>
      <c r="M5760" s="54">
        <v>10299.682896176773</v>
      </c>
      <c r="N5760" s="120">
        <v>0.97108798794840556</v>
      </c>
      <c r="O5760" s="123">
        <v>10692.620821797555</v>
      </c>
      <c r="P5760" s="53">
        <v>11092.121844532452</v>
      </c>
      <c r="Q5760" s="54">
        <v>10482.568836460159</v>
      </c>
      <c r="R5760" s="55">
        <v>0.98035542559320987</v>
      </c>
      <c r="S5760" s="121">
        <v>11090.546674796287</v>
      </c>
      <c r="T5760" s="54">
        <v>10383.556299638876</v>
      </c>
      <c r="U5760" s="55">
        <v>0.97109553145954342</v>
      </c>
    </row>
    <row r="5761" spans="1:21" ht="13" x14ac:dyDescent="0.3">
      <c r="A5761" s="44" t="s">
        <v>1559</v>
      </c>
      <c r="B5761" s="44" t="s">
        <v>7954</v>
      </c>
      <c r="C5761" s="98" t="s">
        <v>1045</v>
      </c>
      <c r="D5761" s="98" t="s">
        <v>13125</v>
      </c>
      <c r="E5761" s="98" t="s">
        <v>243</v>
      </c>
      <c r="F5761" s="122">
        <v>1.0373623108303336</v>
      </c>
      <c r="G5761" s="122">
        <v>1.0372149971116096</v>
      </c>
      <c r="H5761" s="99">
        <v>13834.166666666668</v>
      </c>
      <c r="I5761" s="53">
        <v>14351.043101745308</v>
      </c>
      <c r="J5761" s="54">
        <v>13562.293689297436</v>
      </c>
      <c r="K5761" s="55">
        <v>0.98034771562899348</v>
      </c>
      <c r="L5761" s="121">
        <v>14349.005139208193</v>
      </c>
      <c r="M5761" s="54">
        <v>13434.193073276234</v>
      </c>
      <c r="N5761" s="120">
        <v>0.97108798794840545</v>
      </c>
      <c r="O5761" s="123">
        <v>13947.927989423966</v>
      </c>
      <c r="P5761" s="53">
        <v>14469.054810403934</v>
      </c>
      <c r="Q5761" s="54">
        <v>13673.926880215176</v>
      </c>
      <c r="R5761" s="55">
        <v>0.98035542559320987</v>
      </c>
      <c r="S5761" s="121">
        <v>14467.000089263318</v>
      </c>
      <c r="T5761" s="54">
        <v>13544.770543649109</v>
      </c>
      <c r="U5761" s="55">
        <v>0.97109553145954353</v>
      </c>
    </row>
    <row r="5762" spans="1:21" ht="13" x14ac:dyDescent="0.3">
      <c r="A5762" s="44" t="s">
        <v>1558</v>
      </c>
      <c r="B5762" s="44" t="s">
        <v>7953</v>
      </c>
      <c r="C5762" s="98" t="s">
        <v>1045</v>
      </c>
      <c r="D5762" s="98" t="s">
        <v>13125</v>
      </c>
      <c r="E5762" s="98" t="s">
        <v>243</v>
      </c>
      <c r="F5762" s="122">
        <v>1.0373623108303336</v>
      </c>
      <c r="G5762" s="122">
        <v>1.0372149971116096</v>
      </c>
      <c r="H5762" s="99">
        <v>6108.3333333333339</v>
      </c>
      <c r="I5762" s="53">
        <v>6336.5547819886215</v>
      </c>
      <c r="J5762" s="54">
        <v>5988.2906296337696</v>
      </c>
      <c r="K5762" s="55">
        <v>0.98034771562899359</v>
      </c>
      <c r="L5762" s="121">
        <v>6335.6549406900822</v>
      </c>
      <c r="M5762" s="54">
        <v>5931.7291263848438</v>
      </c>
      <c r="N5762" s="120">
        <v>0.97108798794840545</v>
      </c>
      <c r="O5762" s="123">
        <v>6156.7239351000007</v>
      </c>
      <c r="P5762" s="53">
        <v>6386.753368459762</v>
      </c>
      <c r="Q5762" s="54">
        <v>6035.7777136548639</v>
      </c>
      <c r="R5762" s="55">
        <v>0.98035542559320998</v>
      </c>
      <c r="S5762" s="121">
        <v>6385.8463985617245</v>
      </c>
      <c r="T5762" s="54">
        <v>5978.7671018056271</v>
      </c>
      <c r="U5762" s="55">
        <v>0.97109553145954353</v>
      </c>
    </row>
    <row r="5763" spans="1:21" ht="13" x14ac:dyDescent="0.3">
      <c r="A5763" s="44" t="s">
        <v>1557</v>
      </c>
      <c r="B5763" s="44" t="s">
        <v>7952</v>
      </c>
      <c r="C5763" s="98" t="s">
        <v>1045</v>
      </c>
      <c r="D5763" s="98" t="s">
        <v>13125</v>
      </c>
      <c r="E5763" s="98" t="s">
        <v>243</v>
      </c>
      <c r="F5763" s="122">
        <v>1.0373623108303336</v>
      </c>
      <c r="G5763" s="122">
        <v>1.0372149971116096</v>
      </c>
      <c r="H5763" s="99">
        <v>4432.75</v>
      </c>
      <c r="I5763" s="53">
        <v>4598.3677833331612</v>
      </c>
      <c r="J5763" s="54">
        <v>4345.6363364544213</v>
      </c>
      <c r="K5763" s="55">
        <v>0.98034771562899359</v>
      </c>
      <c r="L5763" s="121">
        <v>4597.7147784464878</v>
      </c>
      <c r="M5763" s="54">
        <v>4304.5902785782955</v>
      </c>
      <c r="N5763" s="120">
        <v>0.97108798794840578</v>
      </c>
      <c r="O5763" s="123">
        <v>4468.7215182878099</v>
      </c>
      <c r="P5763" s="53">
        <v>4635.6832806682796</v>
      </c>
      <c r="Q5763" s="54">
        <v>4380.9353859185812</v>
      </c>
      <c r="R5763" s="55">
        <v>0.98035542559320998</v>
      </c>
      <c r="S5763" s="121">
        <v>4635.0249766834786</v>
      </c>
      <c r="T5763" s="54">
        <v>4339.5554977463989</v>
      </c>
      <c r="U5763" s="55">
        <v>0.97109553145954353</v>
      </c>
    </row>
    <row r="5764" spans="1:21" ht="13" x14ac:dyDescent="0.3">
      <c r="A5764" s="44" t="s">
        <v>1556</v>
      </c>
      <c r="B5764" s="44" t="s">
        <v>7951</v>
      </c>
      <c r="C5764" s="98" t="s">
        <v>1045</v>
      </c>
      <c r="D5764" s="98" t="s">
        <v>13125</v>
      </c>
      <c r="E5764" s="98" t="s">
        <v>243</v>
      </c>
      <c r="F5764" s="122">
        <v>1.0373623108303336</v>
      </c>
      <c r="G5764" s="122">
        <v>1.0372149971116096</v>
      </c>
      <c r="H5764" s="99">
        <v>16301.5</v>
      </c>
      <c r="I5764" s="53">
        <v>16910.561710000682</v>
      </c>
      <c r="J5764" s="54">
        <v>15981.138286326037</v>
      </c>
      <c r="K5764" s="55">
        <v>0.98034771562899348</v>
      </c>
      <c r="L5764" s="121">
        <v>16908.160275414903</v>
      </c>
      <c r="M5764" s="54">
        <v>15830.190835540932</v>
      </c>
      <c r="N5764" s="120">
        <v>0.97108798794840545</v>
      </c>
      <c r="O5764" s="123">
        <v>16444.29997719841</v>
      </c>
      <c r="P5764" s="53">
        <v>17058.697024333746</v>
      </c>
      <c r="Q5764" s="54">
        <v>16121.258702728761</v>
      </c>
      <c r="R5764" s="55">
        <v>0.98035542559320998</v>
      </c>
      <c r="S5764" s="121">
        <v>17056.27455335229</v>
      </c>
      <c r="T5764" s="54">
        <v>15968.986225837649</v>
      </c>
      <c r="U5764" s="55">
        <v>0.97109553145954342</v>
      </c>
    </row>
    <row r="5765" spans="1:21" ht="13" x14ac:dyDescent="0.3">
      <c r="A5765" s="44" t="s">
        <v>1555</v>
      </c>
      <c r="B5765" s="44" t="s">
        <v>7950</v>
      </c>
      <c r="C5765" s="98" t="s">
        <v>1045</v>
      </c>
      <c r="D5765" s="98" t="s">
        <v>13125</v>
      </c>
      <c r="E5765" s="98" t="s">
        <v>243</v>
      </c>
      <c r="F5765" s="122">
        <v>1.0373623108303336</v>
      </c>
      <c r="G5765" s="122">
        <v>1.0372149971116096</v>
      </c>
      <c r="H5765" s="99">
        <v>16724.666666666672</v>
      </c>
      <c r="I5765" s="53">
        <v>17349.538861200392</v>
      </c>
      <c r="J5765" s="54">
        <v>16395.988761323046</v>
      </c>
      <c r="K5765" s="55">
        <v>0.98034771562899359</v>
      </c>
      <c r="L5765" s="121">
        <v>17347.075088359306</v>
      </c>
      <c r="M5765" s="54">
        <v>16241.122902441106</v>
      </c>
      <c r="N5765" s="120">
        <v>0.97108798794840567</v>
      </c>
      <c r="O5765" s="123">
        <v>16908.779433101517</v>
      </c>
      <c r="P5765" s="53">
        <v>17540.530506042607</v>
      </c>
      <c r="Q5765" s="54">
        <v>16576.613657399954</v>
      </c>
      <c r="R5765" s="55">
        <v>0.98035542559320998</v>
      </c>
      <c r="S5765" s="121">
        <v>17538.039610865235</v>
      </c>
      <c r="T5765" s="54">
        <v>16420.040149919918</v>
      </c>
      <c r="U5765" s="55">
        <v>0.97109553145954353</v>
      </c>
    </row>
    <row r="5766" spans="1:21" ht="13" x14ac:dyDescent="0.3">
      <c r="A5766" s="44" t="s">
        <v>1554</v>
      </c>
      <c r="B5766" s="44" t="s">
        <v>7949</v>
      </c>
      <c r="C5766" s="98" t="s">
        <v>1045</v>
      </c>
      <c r="D5766" s="98" t="s">
        <v>13125</v>
      </c>
      <c r="E5766" s="98" t="s">
        <v>243</v>
      </c>
      <c r="F5766" s="122">
        <v>1.0373623108303336</v>
      </c>
      <c r="G5766" s="122">
        <v>1.0372149971116096</v>
      </c>
      <c r="H5766" s="99">
        <v>6611.666666666667</v>
      </c>
      <c r="I5766" s="53">
        <v>6858.6938117732225</v>
      </c>
      <c r="J5766" s="54">
        <v>6481.7323131670291</v>
      </c>
      <c r="K5766" s="55">
        <v>0.98034771562899348</v>
      </c>
      <c r="L5766" s="121">
        <v>6857.719822569592</v>
      </c>
      <c r="M5766" s="54">
        <v>6420.5100803188743</v>
      </c>
      <c r="N5766" s="120">
        <v>0.97108798794840545</v>
      </c>
      <c r="O5766" s="123">
        <v>6664.7743385103968</v>
      </c>
      <c r="P5766" s="53">
        <v>6913.7857089598529</v>
      </c>
      <c r="Q5766" s="54">
        <v>6533.8476831130638</v>
      </c>
      <c r="R5766" s="55">
        <v>0.98035542559320987</v>
      </c>
      <c r="S5766" s="121">
        <v>6912.803896267591</v>
      </c>
      <c r="T5766" s="54">
        <v>6472.1325783136808</v>
      </c>
      <c r="U5766" s="55">
        <v>0.97109553145954342</v>
      </c>
    </row>
    <row r="5767" spans="1:21" ht="13" x14ac:dyDescent="0.3">
      <c r="A5767" s="44" t="s">
        <v>1553</v>
      </c>
      <c r="B5767" s="44" t="s">
        <v>7948</v>
      </c>
      <c r="C5767" s="98" t="s">
        <v>1045</v>
      </c>
      <c r="D5767" s="98" t="s">
        <v>13125</v>
      </c>
      <c r="E5767" s="98" t="s">
        <v>243</v>
      </c>
      <c r="F5767" s="122">
        <v>1.0373623108303336</v>
      </c>
      <c r="G5767" s="122">
        <v>1.0372149971116096</v>
      </c>
      <c r="H5767" s="99">
        <v>13269.416666666666</v>
      </c>
      <c r="I5767" s="53">
        <v>13765.192736703875</v>
      </c>
      <c r="J5767" s="54">
        <v>13008.642316895961</v>
      </c>
      <c r="K5767" s="55">
        <v>0.98034771562899359</v>
      </c>
      <c r="L5767" s="121">
        <v>13763.237969589411</v>
      </c>
      <c r="M5767" s="54">
        <v>12885.771132082371</v>
      </c>
      <c r="N5767" s="120">
        <v>0.97108798794840556</v>
      </c>
      <c r="O5767" s="123">
        <v>13379.264790114546</v>
      </c>
      <c r="P5767" s="53">
        <v>13879.145039884144</v>
      </c>
      <c r="Q5767" s="54">
        <v>13116.434827436995</v>
      </c>
      <c r="R5767" s="55">
        <v>0.98035542559320998</v>
      </c>
      <c r="S5767" s="121">
        <v>13877.174090634118</v>
      </c>
      <c r="T5767" s="54">
        <v>12992.544251894242</v>
      </c>
      <c r="U5767" s="55">
        <v>0.97109553145954342</v>
      </c>
    </row>
    <row r="5768" spans="1:21" ht="13" x14ac:dyDescent="0.3">
      <c r="A5768" s="44" t="s">
        <v>1552</v>
      </c>
      <c r="B5768" s="44" t="s">
        <v>7947</v>
      </c>
      <c r="C5768" s="98" t="s">
        <v>1045</v>
      </c>
      <c r="D5768" s="98" t="s">
        <v>13125</v>
      </c>
      <c r="E5768" s="98" t="s">
        <v>243</v>
      </c>
      <c r="F5768" s="122">
        <v>1.0373623108303336</v>
      </c>
      <c r="G5768" s="122">
        <v>1.0372149971116096</v>
      </c>
      <c r="H5768" s="99">
        <v>9656.25</v>
      </c>
      <c r="I5768" s="53">
        <v>10017.029813955409</v>
      </c>
      <c r="J5768" s="54">
        <v>9466.4826290424699</v>
      </c>
      <c r="K5768" s="55">
        <v>0.98034771562899359</v>
      </c>
      <c r="L5768" s="121">
        <v>10015.607315858981</v>
      </c>
      <c r="M5768" s="54">
        <v>9377.0683836267908</v>
      </c>
      <c r="N5768" s="120">
        <v>0.97108798794840556</v>
      </c>
      <c r="O5768" s="123">
        <v>9742.3338032221491</v>
      </c>
      <c r="P5768" s="53">
        <v>10106.329906991001</v>
      </c>
      <c r="Q5768" s="54">
        <v>9550.9498019289658</v>
      </c>
      <c r="R5768" s="55">
        <v>0.98035542559320998</v>
      </c>
      <c r="S5768" s="121">
        <v>10104.894727569397</v>
      </c>
      <c r="T5768" s="54">
        <v>9460.7368222962887</v>
      </c>
      <c r="U5768" s="55">
        <v>0.97109553145954353</v>
      </c>
    </row>
    <row r="5769" spans="1:21" ht="13" x14ac:dyDescent="0.3">
      <c r="A5769" s="44" t="s">
        <v>1551</v>
      </c>
      <c r="B5769" s="44" t="s">
        <v>7946</v>
      </c>
      <c r="C5769" s="98" t="s">
        <v>1045</v>
      </c>
      <c r="D5769" s="98" t="s">
        <v>13125</v>
      </c>
      <c r="E5769" s="98" t="s">
        <v>243</v>
      </c>
      <c r="F5769" s="122">
        <v>1.0373623108303336</v>
      </c>
      <c r="G5769" s="122">
        <v>1.0372149971116096</v>
      </c>
      <c r="H5769" s="99">
        <v>7486.166666666667</v>
      </c>
      <c r="I5769" s="53">
        <v>7765.8671525943491</v>
      </c>
      <c r="J5769" s="54">
        <v>7339.0463904845838</v>
      </c>
      <c r="K5769" s="55">
        <v>0.98034771562899348</v>
      </c>
      <c r="L5769" s="121">
        <v>7764.7643375436946</v>
      </c>
      <c r="M5769" s="54">
        <v>7269.7265257797553</v>
      </c>
      <c r="N5769" s="120">
        <v>0.97108798794840556</v>
      </c>
      <c r="O5769" s="123">
        <v>7542.5360459459516</v>
      </c>
      <c r="P5769" s="53">
        <v>7824.3426221435793</v>
      </c>
      <c r="Q5769" s="54">
        <v>7394.3661353754696</v>
      </c>
      <c r="R5769" s="55">
        <v>0.98035542559320987</v>
      </c>
      <c r="S5769" s="121">
        <v>7823.2315031100416</v>
      </c>
      <c r="T5769" s="54">
        <v>7324.5230500906473</v>
      </c>
      <c r="U5769" s="55">
        <v>0.97109553145954342</v>
      </c>
    </row>
    <row r="5770" spans="1:21" ht="13" x14ac:dyDescent="0.3">
      <c r="A5770" s="44" t="s">
        <v>1550</v>
      </c>
      <c r="B5770" s="44" t="s">
        <v>7945</v>
      </c>
      <c r="C5770" s="98" t="s">
        <v>1045</v>
      </c>
      <c r="D5770" s="98" t="s">
        <v>13125</v>
      </c>
      <c r="E5770" s="98" t="s">
        <v>243</v>
      </c>
      <c r="F5770" s="122">
        <v>1.0373623108303336</v>
      </c>
      <c r="G5770" s="122">
        <v>1.0372149971116096</v>
      </c>
      <c r="H5770" s="99">
        <v>7874.0833333333321</v>
      </c>
      <c r="I5770" s="53">
        <v>8168.2772823372816</v>
      </c>
      <c r="J5770" s="54">
        <v>7719.3396085056629</v>
      </c>
      <c r="K5770" s="55">
        <v>0.98034771562899348</v>
      </c>
      <c r="L5770" s="121">
        <v>8167.1173218399053</v>
      </c>
      <c r="M5770" s="54">
        <v>7646.4277411047397</v>
      </c>
      <c r="N5770" s="120">
        <v>0.97108798794840556</v>
      </c>
      <c r="O5770" s="123">
        <v>7937.7830892025095</v>
      </c>
      <c r="P5770" s="53">
        <v>8234.3570082850583</v>
      </c>
      <c r="Q5770" s="54">
        <v>7781.8487186817101</v>
      </c>
      <c r="R5770" s="55">
        <v>0.98035542559320987</v>
      </c>
      <c r="S5770" s="121">
        <v>8233.1876639397651</v>
      </c>
      <c r="T5770" s="54">
        <v>7708.3456876196888</v>
      </c>
      <c r="U5770" s="55">
        <v>0.97109553145954364</v>
      </c>
    </row>
    <row r="5771" spans="1:21" ht="13" x14ac:dyDescent="0.3">
      <c r="A5771" s="44" t="s">
        <v>1549</v>
      </c>
      <c r="B5771" s="44" t="s">
        <v>7944</v>
      </c>
      <c r="C5771" s="98" t="s">
        <v>1045</v>
      </c>
      <c r="D5771" s="98" t="s">
        <v>13125</v>
      </c>
      <c r="E5771" s="98" t="s">
        <v>243</v>
      </c>
      <c r="F5771" s="122">
        <v>1.0373623108303336</v>
      </c>
      <c r="G5771" s="122">
        <v>1.0372149971116096</v>
      </c>
      <c r="H5771" s="99">
        <v>11496.416666666664</v>
      </c>
      <c r="I5771" s="53">
        <v>11925.949359601691</v>
      </c>
      <c r="J5771" s="54">
        <v>11270.485817085751</v>
      </c>
      <c r="K5771" s="55">
        <v>0.98034771562899348</v>
      </c>
      <c r="L5771" s="121">
        <v>11924.255779710524</v>
      </c>
      <c r="M5771" s="54">
        <v>11164.032129449846</v>
      </c>
      <c r="N5771" s="120">
        <v>0.97108798794840556</v>
      </c>
      <c r="O5771" s="123">
        <v>11589.834456326023</v>
      </c>
      <c r="P5771" s="53">
        <v>12022.857453755387</v>
      </c>
      <c r="Q5771" s="54">
        <v>11362.157090986348</v>
      </c>
      <c r="R5771" s="55">
        <v>0.98035542559320998</v>
      </c>
      <c r="S5771" s="121">
        <v>12021.15011214223</v>
      </c>
      <c r="T5771" s="54">
        <v>11254.836450894049</v>
      </c>
      <c r="U5771" s="55">
        <v>0.97109553145954342</v>
      </c>
    </row>
    <row r="5772" spans="1:21" ht="13" x14ac:dyDescent="0.3">
      <c r="A5772" s="44" t="s">
        <v>1548</v>
      </c>
      <c r="B5772" s="44" t="s">
        <v>7943</v>
      </c>
      <c r="C5772" s="98" t="s">
        <v>1045</v>
      </c>
      <c r="D5772" s="98" t="s">
        <v>13125</v>
      </c>
      <c r="E5772" s="98" t="s">
        <v>243</v>
      </c>
      <c r="F5772" s="122">
        <v>1.0373623108303336</v>
      </c>
      <c r="G5772" s="122">
        <v>1.0372149971116096</v>
      </c>
      <c r="H5772" s="99">
        <v>9722</v>
      </c>
      <c r="I5772" s="53">
        <v>10085.236385892504</v>
      </c>
      <c r="J5772" s="54">
        <v>9530.9404913450762</v>
      </c>
      <c r="K5772" s="55">
        <v>0.9803477156289937</v>
      </c>
      <c r="L5772" s="121">
        <v>10083.804201919069</v>
      </c>
      <c r="M5772" s="54">
        <v>9440.9174188343986</v>
      </c>
      <c r="N5772" s="120">
        <v>0.97108798794840556</v>
      </c>
      <c r="O5772" s="123">
        <v>9799.240976890349</v>
      </c>
      <c r="P5772" s="53">
        <v>10165.363264170268</v>
      </c>
      <c r="Q5772" s="54">
        <v>9606.7390583897595</v>
      </c>
      <c r="R5772" s="55">
        <v>0.98035542559320987</v>
      </c>
      <c r="S5772" s="121">
        <v>10163.91970154129</v>
      </c>
      <c r="T5772" s="54">
        <v>9515.9991243534696</v>
      </c>
      <c r="U5772" s="55">
        <v>0.97109553145954353</v>
      </c>
    </row>
    <row r="5773" spans="1:21" ht="13" x14ac:dyDescent="0.3">
      <c r="A5773" s="44" t="s">
        <v>1547</v>
      </c>
      <c r="B5773" s="44" t="s">
        <v>7942</v>
      </c>
      <c r="C5773" s="98" t="s">
        <v>1045</v>
      </c>
      <c r="D5773" s="98" t="s">
        <v>13125</v>
      </c>
      <c r="E5773" s="98" t="s">
        <v>243</v>
      </c>
      <c r="F5773" s="122">
        <v>1.0373623108303336</v>
      </c>
      <c r="G5773" s="122">
        <v>1.0372149971116096</v>
      </c>
      <c r="H5773" s="99">
        <v>5256.25</v>
      </c>
      <c r="I5773" s="53">
        <v>5452.6356463019411</v>
      </c>
      <c r="J5773" s="54">
        <v>5152.9526802748978</v>
      </c>
      <c r="K5773" s="55">
        <v>0.98034771562899359</v>
      </c>
      <c r="L5773" s="121">
        <v>5451.8613285678975</v>
      </c>
      <c r="M5773" s="54">
        <v>5104.2812366538064</v>
      </c>
      <c r="N5773" s="120">
        <v>0.97108798794840556</v>
      </c>
      <c r="O5773" s="123">
        <v>5301.1070968569784</v>
      </c>
      <c r="P5773" s="53">
        <v>5499.1687079546364</v>
      </c>
      <c r="Q5773" s="54">
        <v>5196.9691040544085</v>
      </c>
      <c r="R5773" s="55">
        <v>0.98035542559320987</v>
      </c>
      <c r="S5773" s="121">
        <v>5498.387782154844</v>
      </c>
      <c r="T5773" s="54">
        <v>5147.8814135462853</v>
      </c>
      <c r="U5773" s="55">
        <v>0.97109553145954353</v>
      </c>
    </row>
    <row r="5774" spans="1:21" ht="13" x14ac:dyDescent="0.3">
      <c r="A5774" s="44" t="s">
        <v>1546</v>
      </c>
      <c r="B5774" s="44" t="s">
        <v>13463</v>
      </c>
      <c r="C5774" s="98" t="s">
        <v>1045</v>
      </c>
      <c r="D5774" s="98" t="s">
        <v>13125</v>
      </c>
      <c r="E5774" s="98" t="s">
        <v>243</v>
      </c>
      <c r="F5774" s="122">
        <v>1.0373623108303336</v>
      </c>
      <c r="G5774" s="122">
        <v>1.0372149971116096</v>
      </c>
      <c r="H5774" s="99">
        <v>15119.666666666664</v>
      </c>
      <c r="I5774" s="53">
        <v>15684.572352317698</v>
      </c>
      <c r="J5774" s="54">
        <v>14822.530677738505</v>
      </c>
      <c r="K5774" s="55">
        <v>0.98034771562899359</v>
      </c>
      <c r="L5774" s="121">
        <v>15682.345017995163</v>
      </c>
      <c r="M5774" s="54">
        <v>14682.526681783906</v>
      </c>
      <c r="N5774" s="120">
        <v>0.97108798794840545</v>
      </c>
      <c r="O5774" s="123">
        <v>15240.246970842931</v>
      </c>
      <c r="P5774" s="53">
        <v>15809.657815298615</v>
      </c>
      <c r="Q5774" s="54">
        <v>14940.858805246351</v>
      </c>
      <c r="R5774" s="55">
        <v>0.98035542559320998</v>
      </c>
      <c r="S5774" s="121">
        <v>15807.412717843066</v>
      </c>
      <c r="T5774" s="54">
        <v>14799.735731725414</v>
      </c>
      <c r="U5774" s="55">
        <v>0.97109553145954353</v>
      </c>
    </row>
    <row r="5775" spans="1:21" ht="13" x14ac:dyDescent="0.3">
      <c r="A5775" s="44" t="s">
        <v>1545</v>
      </c>
      <c r="B5775" s="44" t="s">
        <v>7941</v>
      </c>
      <c r="C5775" s="98" t="s">
        <v>1045</v>
      </c>
      <c r="D5775" s="98" t="s">
        <v>13125</v>
      </c>
      <c r="E5775" s="98" t="s">
        <v>243</v>
      </c>
      <c r="F5775" s="122">
        <v>1.0373623108303336</v>
      </c>
      <c r="G5775" s="122">
        <v>1.0372149971116096</v>
      </c>
      <c r="H5775" s="99">
        <v>5743.7500000000009</v>
      </c>
      <c r="I5775" s="53">
        <v>5958.3497728317298</v>
      </c>
      <c r="J5775" s="54">
        <v>5630.8721916440327</v>
      </c>
      <c r="K5775" s="55">
        <v>0.98034771562899359</v>
      </c>
      <c r="L5775" s="121">
        <v>5957.5036396598089</v>
      </c>
      <c r="M5775" s="54">
        <v>5577.6866307786559</v>
      </c>
      <c r="N5775" s="120">
        <v>0.97108798794840567</v>
      </c>
      <c r="O5775" s="123">
        <v>5795.3781449304497</v>
      </c>
      <c r="P5775" s="53">
        <v>6011.9068645606631</v>
      </c>
      <c r="Q5775" s="54">
        <v>5681.5304077468782</v>
      </c>
      <c r="R5775" s="55">
        <v>0.98035542559320987</v>
      </c>
      <c r="S5775" s="121">
        <v>6011.0531258547217</v>
      </c>
      <c r="T5775" s="54">
        <v>5627.8658196602582</v>
      </c>
      <c r="U5775" s="55">
        <v>0.97109553145954353</v>
      </c>
    </row>
    <row r="5776" spans="1:21" ht="13" x14ac:dyDescent="0.3">
      <c r="A5776" s="44" t="s">
        <v>1544</v>
      </c>
      <c r="B5776" s="44" t="s">
        <v>7940</v>
      </c>
      <c r="C5776" s="98" t="s">
        <v>1045</v>
      </c>
      <c r="D5776" s="98" t="s">
        <v>13125</v>
      </c>
      <c r="E5776" s="98" t="s">
        <v>243</v>
      </c>
      <c r="F5776" s="122">
        <v>1.0373623108303336</v>
      </c>
      <c r="G5776" s="122">
        <v>1.0372149971116096</v>
      </c>
      <c r="H5776" s="99">
        <v>6836.083333333333</v>
      </c>
      <c r="I5776" s="53">
        <v>7091.4952036953964</v>
      </c>
      <c r="J5776" s="54">
        <v>6701.7386796827686</v>
      </c>
      <c r="K5776" s="55">
        <v>0.98034771562899359</v>
      </c>
      <c r="L5776" s="121">
        <v>7090.4881548380554</v>
      </c>
      <c r="M5776" s="54">
        <v>6638.4384096142958</v>
      </c>
      <c r="N5776" s="120">
        <v>0.97108798794840556</v>
      </c>
      <c r="O5776" s="123">
        <v>6895.1720279908568</v>
      </c>
      <c r="P5776" s="53">
        <v>7152.7915885292732</v>
      </c>
      <c r="Q5776" s="54">
        <v>6759.7193080393736</v>
      </c>
      <c r="R5776" s="55">
        <v>0.98035542559320998</v>
      </c>
      <c r="S5776" s="121">
        <v>7151.7758350965878</v>
      </c>
      <c r="T5776" s="54">
        <v>6695.8707450267593</v>
      </c>
      <c r="U5776" s="55">
        <v>0.97109553145954353</v>
      </c>
    </row>
    <row r="5777" spans="1:21" ht="13" x14ac:dyDescent="0.3">
      <c r="A5777" s="44" t="s">
        <v>1543</v>
      </c>
      <c r="B5777" s="44" t="s">
        <v>7939</v>
      </c>
      <c r="C5777" s="98" t="s">
        <v>1045</v>
      </c>
      <c r="D5777" s="98" t="s">
        <v>13125</v>
      </c>
      <c r="E5777" s="98" t="s">
        <v>243</v>
      </c>
      <c r="F5777" s="122">
        <v>1.0373623108303336</v>
      </c>
      <c r="G5777" s="122">
        <v>1.0372149971116096</v>
      </c>
      <c r="H5777" s="99">
        <v>11122.833333333334</v>
      </c>
      <c r="I5777" s="53">
        <v>11538.40808964733</v>
      </c>
      <c r="J5777" s="54">
        <v>10904.244249655358</v>
      </c>
      <c r="K5777" s="55">
        <v>0.98034771562899359</v>
      </c>
      <c r="L5777" s="121">
        <v>11536.769543706248</v>
      </c>
      <c r="M5777" s="54">
        <v>10801.249841952123</v>
      </c>
      <c r="N5777" s="120">
        <v>0.97108798794840545</v>
      </c>
      <c r="O5777" s="123">
        <v>11216.625069540918</v>
      </c>
      <c r="P5777" s="53">
        <v>11635.704101856418</v>
      </c>
      <c r="Q5777" s="54">
        <v>10996.279243769255</v>
      </c>
      <c r="R5777" s="55">
        <v>0.98035542559320998</v>
      </c>
      <c r="S5777" s="121">
        <v>11634.051739105891</v>
      </c>
      <c r="T5777" s="54">
        <v>10892.414483088276</v>
      </c>
      <c r="U5777" s="55">
        <v>0.97109553145954342</v>
      </c>
    </row>
    <row r="5778" spans="1:21" ht="13" x14ac:dyDescent="0.3">
      <c r="A5778" s="44" t="s">
        <v>1542</v>
      </c>
      <c r="B5778" s="44" t="s">
        <v>7938</v>
      </c>
      <c r="C5778" s="98" t="s">
        <v>1045</v>
      </c>
      <c r="D5778" s="98" t="s">
        <v>13125</v>
      </c>
      <c r="E5778" s="98" t="s">
        <v>243</v>
      </c>
      <c r="F5778" s="122">
        <v>1.0373623108303336</v>
      </c>
      <c r="G5778" s="122">
        <v>1.0372149971116096</v>
      </c>
      <c r="H5778" s="99">
        <v>8382.75</v>
      </c>
      <c r="I5778" s="53">
        <v>8695.9489111129787</v>
      </c>
      <c r="J5778" s="54">
        <v>8218.0098131889463</v>
      </c>
      <c r="K5778" s="55">
        <v>0.98034771562899359</v>
      </c>
      <c r="L5778" s="121">
        <v>8694.7140170373459</v>
      </c>
      <c r="M5778" s="54">
        <v>8140.3878309744969</v>
      </c>
      <c r="N5778" s="120">
        <v>0.97108798794840556</v>
      </c>
      <c r="O5778" s="123">
        <v>8447.6070631161419</v>
      </c>
      <c r="P5778" s="53">
        <v>8763.2291839808095</v>
      </c>
      <c r="Q5778" s="54">
        <v>8281.6574176054328</v>
      </c>
      <c r="R5778" s="55">
        <v>0.98035542559321009</v>
      </c>
      <c r="S5778" s="121">
        <v>8761.9847355700222</v>
      </c>
      <c r="T5778" s="54">
        <v>8203.4334705181627</v>
      </c>
      <c r="U5778" s="55">
        <v>0.97109553145954342</v>
      </c>
    </row>
    <row r="5779" spans="1:21" ht="13" x14ac:dyDescent="0.3">
      <c r="A5779" s="44" t="s">
        <v>1541</v>
      </c>
      <c r="B5779" s="44" t="s">
        <v>7937</v>
      </c>
      <c r="C5779" s="98" t="s">
        <v>1045</v>
      </c>
      <c r="D5779" s="98" t="s">
        <v>13125</v>
      </c>
      <c r="E5779" s="98" t="s">
        <v>243</v>
      </c>
      <c r="F5779" s="122">
        <v>1.0373623108303336</v>
      </c>
      <c r="G5779" s="122">
        <v>1.0372149971116096</v>
      </c>
      <c r="H5779" s="99">
        <v>5704.5833333333339</v>
      </c>
      <c r="I5779" s="53">
        <v>5917.7197489908749</v>
      </c>
      <c r="J5779" s="54">
        <v>5592.475239448564</v>
      </c>
      <c r="K5779" s="55">
        <v>0.9803477156289937</v>
      </c>
      <c r="L5779" s="121">
        <v>5916.8793856062703</v>
      </c>
      <c r="M5779" s="54">
        <v>5539.6523512506756</v>
      </c>
      <c r="N5779" s="120">
        <v>0.97108798794840556</v>
      </c>
      <c r="O5779" s="123">
        <v>5752.4226407437473</v>
      </c>
      <c r="P5779" s="53">
        <v>5967.3464434746638</v>
      </c>
      <c r="Q5779" s="54">
        <v>5639.4187461583533</v>
      </c>
      <c r="R5779" s="55">
        <v>0.98035542559320998</v>
      </c>
      <c r="S5779" s="121">
        <v>5966.4990327037831</v>
      </c>
      <c r="T5779" s="54">
        <v>5586.1519214929594</v>
      </c>
      <c r="U5779" s="55">
        <v>0.97109553145954342</v>
      </c>
    </row>
    <row r="5780" spans="1:21" ht="13" x14ac:dyDescent="0.3">
      <c r="A5780" s="44" t="s">
        <v>1540</v>
      </c>
      <c r="B5780" s="44" t="s">
        <v>7936</v>
      </c>
      <c r="C5780" s="98" t="s">
        <v>1045</v>
      </c>
      <c r="D5780" s="98" t="s">
        <v>13125</v>
      </c>
      <c r="E5780" s="98" t="s">
        <v>243</v>
      </c>
      <c r="F5780" s="122">
        <v>1.0373623108303336</v>
      </c>
      <c r="G5780" s="122">
        <v>1.0372149971116096</v>
      </c>
      <c r="H5780" s="99">
        <v>7501.0833333333321</v>
      </c>
      <c r="I5780" s="53">
        <v>7781.341140397567</v>
      </c>
      <c r="J5780" s="54">
        <v>7353.6699105760481</v>
      </c>
      <c r="K5780" s="55">
        <v>0.98034771562899348</v>
      </c>
      <c r="L5780" s="121">
        <v>7780.2361279172746</v>
      </c>
      <c r="M5780" s="54">
        <v>7284.2119215999846</v>
      </c>
      <c r="N5780" s="120">
        <v>0.97108798794840556</v>
      </c>
      <c r="O5780" s="123">
        <v>7562.4860236769055</v>
      </c>
      <c r="P5780" s="53">
        <v>7845.0379771435755</v>
      </c>
      <c r="Q5780" s="54">
        <v>7413.9242042844744</v>
      </c>
      <c r="R5780" s="55">
        <v>0.98035542559320987</v>
      </c>
      <c r="S5780" s="121">
        <v>7843.9239192046298</v>
      </c>
      <c r="T5780" s="54">
        <v>7343.8963843178944</v>
      </c>
      <c r="U5780" s="55">
        <v>0.97109553145954353</v>
      </c>
    </row>
    <row r="5781" spans="1:21" ht="13" x14ac:dyDescent="0.3">
      <c r="A5781" s="44" t="s">
        <v>1539</v>
      </c>
      <c r="B5781" s="44" t="s">
        <v>7935</v>
      </c>
      <c r="C5781" s="98" t="s">
        <v>1045</v>
      </c>
      <c r="D5781" s="98" t="s">
        <v>13125</v>
      </c>
      <c r="E5781" s="98" t="s">
        <v>243</v>
      </c>
      <c r="F5781" s="122">
        <v>1.0373623108303336</v>
      </c>
      <c r="G5781" s="122">
        <v>1.0372149971116096</v>
      </c>
      <c r="H5781" s="99">
        <v>8071.9999999999991</v>
      </c>
      <c r="I5781" s="53">
        <v>8373.5885730224527</v>
      </c>
      <c r="J5781" s="54">
        <v>7913.3667605572355</v>
      </c>
      <c r="K5781" s="55">
        <v>0.98034771562899359</v>
      </c>
      <c r="L5781" s="121">
        <v>8372.3994566849124</v>
      </c>
      <c r="M5781" s="54">
        <v>7838.6222387195294</v>
      </c>
      <c r="N5781" s="120">
        <v>0.97108798794840567</v>
      </c>
      <c r="O5781" s="123">
        <v>8138.4929718277326</v>
      </c>
      <c r="P5781" s="53">
        <v>8442.5658759316466</v>
      </c>
      <c r="Q5781" s="54">
        <v>7978.6157410835258</v>
      </c>
      <c r="R5781" s="55">
        <v>0.98035542559321009</v>
      </c>
      <c r="S5781" s="121">
        <v>8441.3669642671557</v>
      </c>
      <c r="T5781" s="54">
        <v>7903.2541577568109</v>
      </c>
      <c r="U5781" s="55">
        <v>0.97109553145954342</v>
      </c>
    </row>
    <row r="5782" spans="1:21" ht="13" x14ac:dyDescent="0.3">
      <c r="A5782" s="44" t="s">
        <v>1538</v>
      </c>
      <c r="B5782" s="44" t="s">
        <v>7934</v>
      </c>
      <c r="C5782" s="98" t="s">
        <v>1045</v>
      </c>
      <c r="D5782" s="98" t="s">
        <v>13125</v>
      </c>
      <c r="E5782" s="98" t="s">
        <v>243</v>
      </c>
      <c r="F5782" s="122">
        <v>1.0373623108303336</v>
      </c>
      <c r="G5782" s="122">
        <v>1.0372149971116096</v>
      </c>
      <c r="H5782" s="99">
        <v>6705.083333333333</v>
      </c>
      <c r="I5782" s="53">
        <v>6955.6007409766225</v>
      </c>
      <c r="J5782" s="54">
        <v>6573.3131289353705</v>
      </c>
      <c r="K5782" s="55">
        <v>0.98034771562899359</v>
      </c>
      <c r="L5782" s="121">
        <v>6954.6129902164348</v>
      </c>
      <c r="M5782" s="54">
        <v>6511.2258831930549</v>
      </c>
      <c r="N5782" s="120">
        <v>0.97108798794840556</v>
      </c>
      <c r="O5782" s="123">
        <v>6765.4335467167621</v>
      </c>
      <c r="P5782" s="53">
        <v>7018.2057777911596</v>
      </c>
      <c r="Q5782" s="54">
        <v>6632.5294840140905</v>
      </c>
      <c r="R5782" s="55">
        <v>0.98035542559320987</v>
      </c>
      <c r="S5782" s="121">
        <v>7017.2091366166133</v>
      </c>
      <c r="T5782" s="54">
        <v>6569.8822856031384</v>
      </c>
      <c r="U5782" s="55">
        <v>0.97109553145954353</v>
      </c>
    </row>
    <row r="5783" spans="1:21" ht="13" x14ac:dyDescent="0.3">
      <c r="A5783" s="44" t="s">
        <v>1537</v>
      </c>
      <c r="B5783" s="44" t="s">
        <v>7933</v>
      </c>
      <c r="C5783" s="98" t="s">
        <v>1045</v>
      </c>
      <c r="D5783" s="98" t="s">
        <v>13125</v>
      </c>
      <c r="E5783" s="98" t="s">
        <v>243</v>
      </c>
      <c r="F5783" s="122">
        <v>1.0373623108303336</v>
      </c>
      <c r="G5783" s="122">
        <v>1.0372149971116096</v>
      </c>
      <c r="H5783" s="99">
        <v>4609.5</v>
      </c>
      <c r="I5783" s="53">
        <v>4781.721571772423</v>
      </c>
      <c r="J5783" s="54">
        <v>4518.9127951918463</v>
      </c>
      <c r="K5783" s="55">
        <v>0.9803477156289937</v>
      </c>
      <c r="L5783" s="121">
        <v>4781.0425291859647</v>
      </c>
      <c r="M5783" s="54">
        <v>4476.2300804481756</v>
      </c>
      <c r="N5783" s="120">
        <v>0.97108798794840556</v>
      </c>
      <c r="O5783" s="123">
        <v>4648.9655841970889</v>
      </c>
      <c r="P5783" s="53">
        <v>4822.6616813933842</v>
      </c>
      <c r="Q5783" s="54">
        <v>4557.638633863723</v>
      </c>
      <c r="R5783" s="55">
        <v>0.98035542559320998</v>
      </c>
      <c r="S5783" s="121">
        <v>4821.9768249849558</v>
      </c>
      <c r="T5783" s="54">
        <v>4514.5897047229992</v>
      </c>
      <c r="U5783" s="55">
        <v>0.97109553145954353</v>
      </c>
    </row>
    <row r="5784" spans="1:21" ht="13" x14ac:dyDescent="0.3">
      <c r="A5784" s="44" t="s">
        <v>1536</v>
      </c>
      <c r="B5784" s="44" t="s">
        <v>7932</v>
      </c>
      <c r="C5784" s="98" t="s">
        <v>1045</v>
      </c>
      <c r="D5784" s="98" t="s">
        <v>13125</v>
      </c>
      <c r="E5784" s="98" t="s">
        <v>243</v>
      </c>
      <c r="F5784" s="122">
        <v>1.0373623108303336</v>
      </c>
      <c r="G5784" s="122">
        <v>1.0372149971116096</v>
      </c>
      <c r="H5784" s="99">
        <v>8410</v>
      </c>
      <c r="I5784" s="53">
        <v>8724.2170340831053</v>
      </c>
      <c r="J5784" s="54">
        <v>8244.7242884398347</v>
      </c>
      <c r="K5784" s="55">
        <v>0.98034771562899348</v>
      </c>
      <c r="L5784" s="121">
        <v>8722.9781257086361</v>
      </c>
      <c r="M5784" s="54">
        <v>8166.8499786460898</v>
      </c>
      <c r="N5784" s="120">
        <v>0.97108798794840545</v>
      </c>
      <c r="O5784" s="123">
        <v>8478.2272780445564</v>
      </c>
      <c r="P5784" s="53">
        <v>8794.9934408970694</v>
      </c>
      <c r="Q5784" s="54">
        <v>8311.676111443332</v>
      </c>
      <c r="R5784" s="55">
        <v>0.98035542559320987</v>
      </c>
      <c r="S5784" s="121">
        <v>8793.7444817085543</v>
      </c>
      <c r="T5784" s="54">
        <v>8233.1686244074772</v>
      </c>
      <c r="U5784" s="55">
        <v>0.97109553145954353</v>
      </c>
    </row>
    <row r="5785" spans="1:21" ht="13" x14ac:dyDescent="0.3">
      <c r="A5785" s="44" t="s">
        <v>1535</v>
      </c>
      <c r="B5785" s="44" t="s">
        <v>7931</v>
      </c>
      <c r="C5785" s="98" t="s">
        <v>1045</v>
      </c>
      <c r="D5785" s="98" t="s">
        <v>13125</v>
      </c>
      <c r="E5785" s="98" t="s">
        <v>243</v>
      </c>
      <c r="F5785" s="122">
        <v>1.0373623108303336</v>
      </c>
      <c r="G5785" s="122">
        <v>1.0372149971116096</v>
      </c>
      <c r="H5785" s="99">
        <v>6183.6666666666661</v>
      </c>
      <c r="I5785" s="53">
        <v>6414.7027427378389</v>
      </c>
      <c r="J5785" s="54">
        <v>6062.1434908778192</v>
      </c>
      <c r="K5785" s="55">
        <v>0.98034771562899359</v>
      </c>
      <c r="L5785" s="121">
        <v>6413.7918038058224</v>
      </c>
      <c r="M5785" s="54">
        <v>6004.884421476956</v>
      </c>
      <c r="N5785" s="120">
        <v>0.97108798794840545</v>
      </c>
      <c r="O5785" s="123">
        <v>6237.7627834949453</v>
      </c>
      <c r="P5785" s="53">
        <v>6470.8200154977703</v>
      </c>
      <c r="Q5785" s="54">
        <v>6115.2245883626729</v>
      </c>
      <c r="R5785" s="55">
        <v>0.98035542559320987</v>
      </c>
      <c r="S5785" s="121">
        <v>6469.9011074656155</v>
      </c>
      <c r="T5785" s="54">
        <v>6057.4635653565856</v>
      </c>
      <c r="U5785" s="55">
        <v>0.97109553145954353</v>
      </c>
    </row>
    <row r="5786" spans="1:21" ht="13" x14ac:dyDescent="0.3">
      <c r="A5786" s="44" t="s">
        <v>1534</v>
      </c>
      <c r="B5786" s="44" t="s">
        <v>7930</v>
      </c>
      <c r="C5786" s="98" t="s">
        <v>1045</v>
      </c>
      <c r="D5786" s="98" t="s">
        <v>13125</v>
      </c>
      <c r="E5786" s="98" t="s">
        <v>243</v>
      </c>
      <c r="F5786" s="122">
        <v>1.0373623108303336</v>
      </c>
      <c r="G5786" s="122">
        <v>1.0372149971116096</v>
      </c>
      <c r="H5786" s="99">
        <v>10844.250000000002</v>
      </c>
      <c r="I5786" s="53">
        <v>11249.416239221848</v>
      </c>
      <c r="J5786" s="54">
        <v>10631.135715209715</v>
      </c>
      <c r="K5786" s="55">
        <v>0.98034771562899359</v>
      </c>
      <c r="L5786" s="121">
        <v>11247.818732427573</v>
      </c>
      <c r="M5786" s="54">
        <v>10530.720913309498</v>
      </c>
      <c r="N5786" s="120">
        <v>0.97108798794840556</v>
      </c>
      <c r="O5786" s="123">
        <v>10940.844434591712</v>
      </c>
      <c r="P5786" s="53">
        <v>11349.619665103253</v>
      </c>
      <c r="Q5786" s="54">
        <v>10725.91620202326</v>
      </c>
      <c r="R5786" s="55">
        <v>0.98035542559320987</v>
      </c>
      <c r="S5786" s="121">
        <v>11348.007928623612</v>
      </c>
      <c r="T5786" s="54">
        <v>10624.605140826026</v>
      </c>
      <c r="U5786" s="55">
        <v>0.97109553145954342</v>
      </c>
    </row>
    <row r="5787" spans="1:21" ht="13" x14ac:dyDescent="0.3">
      <c r="A5787" s="44" t="s">
        <v>1533</v>
      </c>
      <c r="B5787" s="44" t="s">
        <v>9180</v>
      </c>
      <c r="C5787" s="98" t="s">
        <v>1045</v>
      </c>
      <c r="D5787" s="98" t="s">
        <v>13125</v>
      </c>
      <c r="E5787" s="98" t="s">
        <v>243</v>
      </c>
      <c r="F5787" s="122">
        <v>1.0373623108303336</v>
      </c>
      <c r="G5787" s="122">
        <v>1.0372149971116096</v>
      </c>
      <c r="H5787" s="99">
        <v>4597.25</v>
      </c>
      <c r="I5787" s="53">
        <v>4769.0138834647514</v>
      </c>
      <c r="J5787" s="54">
        <v>4506.9035356753911</v>
      </c>
      <c r="K5787" s="55">
        <v>0.9803477156289937</v>
      </c>
      <c r="L5787" s="121">
        <v>4768.3366454713469</v>
      </c>
      <c r="M5787" s="54">
        <v>4464.3342525958069</v>
      </c>
      <c r="N5787" s="120">
        <v>0.97108798794840545</v>
      </c>
      <c r="O5787" s="123">
        <v>4632.8275382505162</v>
      </c>
      <c r="P5787" s="53">
        <v>4805.9206807579612</v>
      </c>
      <c r="Q5787" s="54">
        <v>4541.8176129615276</v>
      </c>
      <c r="R5787" s="55">
        <v>0.98035542559320987</v>
      </c>
      <c r="S5787" s="121">
        <v>4805.2382017050941</v>
      </c>
      <c r="T5787" s="54">
        <v>4498.918120417793</v>
      </c>
      <c r="U5787" s="55">
        <v>0.97109553145954342</v>
      </c>
    </row>
    <row r="5788" spans="1:21" ht="13" x14ac:dyDescent="0.3">
      <c r="A5788" s="44" t="s">
        <v>1532</v>
      </c>
      <c r="B5788" s="44" t="s">
        <v>7929</v>
      </c>
      <c r="C5788" s="98" t="s">
        <v>1045</v>
      </c>
      <c r="D5788" s="98" t="s">
        <v>13125</v>
      </c>
      <c r="E5788" s="98" t="s">
        <v>243</v>
      </c>
      <c r="F5788" s="122">
        <v>1.0373623108303336</v>
      </c>
      <c r="G5788" s="122">
        <v>1.0372149971116096</v>
      </c>
      <c r="H5788" s="99">
        <v>7731.75</v>
      </c>
      <c r="I5788" s="53">
        <v>8020.6260467624315</v>
      </c>
      <c r="J5788" s="54">
        <v>7579.8034503144709</v>
      </c>
      <c r="K5788" s="55">
        <v>0.98034771562899359</v>
      </c>
      <c r="L5788" s="121">
        <v>8019.4870539176873</v>
      </c>
      <c r="M5788" s="54">
        <v>7508.2095508200846</v>
      </c>
      <c r="N5788" s="120">
        <v>0.97108798794840556</v>
      </c>
      <c r="O5788" s="123">
        <v>7797.8864549025411</v>
      </c>
      <c r="P5788" s="53">
        <v>8089.2335124502579</v>
      </c>
      <c r="Q5788" s="54">
        <v>7644.7002942235076</v>
      </c>
      <c r="R5788" s="55">
        <v>0.98035542559320987</v>
      </c>
      <c r="S5788" s="121">
        <v>8088.0847767983987</v>
      </c>
      <c r="T5788" s="54">
        <v>7572.4926911847588</v>
      </c>
      <c r="U5788" s="55">
        <v>0.97109553145954353</v>
      </c>
    </row>
    <row r="5789" spans="1:21" ht="13" x14ac:dyDescent="0.3">
      <c r="A5789" s="44" t="s">
        <v>1531</v>
      </c>
      <c r="B5789" s="44" t="s">
        <v>7928</v>
      </c>
      <c r="C5789" s="98" t="s">
        <v>1045</v>
      </c>
      <c r="D5789" s="98" t="s">
        <v>13125</v>
      </c>
      <c r="E5789" s="98" t="s">
        <v>243</v>
      </c>
      <c r="F5789" s="122">
        <v>1.0373623108303336</v>
      </c>
      <c r="G5789" s="122">
        <v>1.0372149971116096</v>
      </c>
      <c r="H5789" s="99">
        <v>7955.5000000000009</v>
      </c>
      <c r="I5789" s="53">
        <v>8252.7358638107198</v>
      </c>
      <c r="J5789" s="54">
        <v>7799.1562516864587</v>
      </c>
      <c r="K5789" s="55">
        <v>0.98034771562899348</v>
      </c>
      <c r="L5789" s="121">
        <v>8251.5639095214101</v>
      </c>
      <c r="M5789" s="54">
        <v>7725.4904881235407</v>
      </c>
      <c r="N5789" s="120">
        <v>0.97108798794840545</v>
      </c>
      <c r="O5789" s="123">
        <v>8027.5222683472293</v>
      </c>
      <c r="P5789" s="53">
        <v>8327.4490505346439</v>
      </c>
      <c r="Q5789" s="54">
        <v>7869.8250098445187</v>
      </c>
      <c r="R5789" s="55">
        <v>0.98035542559320998</v>
      </c>
      <c r="S5789" s="121">
        <v>8326.2664863771533</v>
      </c>
      <c r="T5789" s="54">
        <v>7795.4910034839731</v>
      </c>
      <c r="U5789" s="55">
        <v>0.97109553145954353</v>
      </c>
    </row>
    <row r="5790" spans="1:21" ht="13" x14ac:dyDescent="0.3">
      <c r="A5790" s="44" t="s">
        <v>1530</v>
      </c>
      <c r="B5790" s="44" t="s">
        <v>7927</v>
      </c>
      <c r="C5790" s="98" t="s">
        <v>1045</v>
      </c>
      <c r="D5790" s="98" t="s">
        <v>13125</v>
      </c>
      <c r="E5790" s="98" t="s">
        <v>243</v>
      </c>
      <c r="F5790" s="122">
        <v>1.0373623108303336</v>
      </c>
      <c r="G5790" s="122">
        <v>1.0372149971116096</v>
      </c>
      <c r="H5790" s="99">
        <v>22558.999999999996</v>
      </c>
      <c r="I5790" s="53">
        <v>23401.856370021491</v>
      </c>
      <c r="J5790" s="54">
        <v>22115.664116874461</v>
      </c>
      <c r="K5790" s="55">
        <v>0.98034771562899348</v>
      </c>
      <c r="L5790" s="121">
        <v>23398.533119840798</v>
      </c>
      <c r="M5790" s="54">
        <v>21906.773920128078</v>
      </c>
      <c r="N5790" s="120">
        <v>0.97108798794840556</v>
      </c>
      <c r="O5790" s="123">
        <v>22748.559850383499</v>
      </c>
      <c r="P5790" s="53">
        <v>23598.498614455973</v>
      </c>
      <c r="Q5790" s="54">
        <v>22301.674073755323</v>
      </c>
      <c r="R5790" s="55">
        <v>0.98035542559320987</v>
      </c>
      <c r="S5790" s="121">
        <v>23595.147439508797</v>
      </c>
      <c r="T5790" s="54">
        <v>22091.024817847396</v>
      </c>
      <c r="U5790" s="55">
        <v>0.97109553145954342</v>
      </c>
    </row>
    <row r="5791" spans="1:21" ht="13" x14ac:dyDescent="0.3">
      <c r="A5791" s="44" t="s">
        <v>1529</v>
      </c>
      <c r="B5791" s="44" t="s">
        <v>7926</v>
      </c>
      <c r="C5791" s="98" t="s">
        <v>1045</v>
      </c>
      <c r="D5791" s="98" t="s">
        <v>13125</v>
      </c>
      <c r="E5791" s="98" t="s">
        <v>243</v>
      </c>
      <c r="F5791" s="122">
        <v>1.0373623108303336</v>
      </c>
      <c r="G5791" s="122">
        <v>1.0372149971116096</v>
      </c>
      <c r="H5791" s="99">
        <v>8372.25</v>
      </c>
      <c r="I5791" s="53">
        <v>8685.0566068492608</v>
      </c>
      <c r="J5791" s="54">
        <v>8207.7161621748419</v>
      </c>
      <c r="K5791" s="55">
        <v>0.98034771562899359</v>
      </c>
      <c r="L5791" s="121">
        <v>8683.8232595676727</v>
      </c>
      <c r="M5791" s="54">
        <v>8130.1914071010378</v>
      </c>
      <c r="N5791" s="120">
        <v>0.97108798794840545</v>
      </c>
      <c r="O5791" s="123">
        <v>8436.6168459765468</v>
      </c>
      <c r="P5791" s="53">
        <v>8751.8283469323505</v>
      </c>
      <c r="Q5791" s="54">
        <v>8270.8830986041812</v>
      </c>
      <c r="R5791" s="55">
        <v>0.98035542559320987</v>
      </c>
      <c r="S5791" s="121">
        <v>8750.5855175313209</v>
      </c>
      <c r="T5791" s="54">
        <v>8192.7609197641323</v>
      </c>
      <c r="U5791" s="55">
        <v>0.97109553145954353</v>
      </c>
    </row>
    <row r="5792" spans="1:21" ht="13" x14ac:dyDescent="0.3">
      <c r="A5792" s="44" t="s">
        <v>1528</v>
      </c>
      <c r="B5792" s="44" t="s">
        <v>7925</v>
      </c>
      <c r="C5792" s="98" t="s">
        <v>1045</v>
      </c>
      <c r="D5792" s="98" t="s">
        <v>13125</v>
      </c>
      <c r="E5792" s="98" t="s">
        <v>243</v>
      </c>
      <c r="F5792" s="122">
        <v>1.0373623108303336</v>
      </c>
      <c r="G5792" s="122">
        <v>1.0372149971116096</v>
      </c>
      <c r="H5792" s="99">
        <v>4894.8333333333339</v>
      </c>
      <c r="I5792" s="53">
        <v>5077.7156177960114</v>
      </c>
      <c r="J5792" s="54">
        <v>4798.6386767179856</v>
      </c>
      <c r="K5792" s="55">
        <v>0.98034771562899348</v>
      </c>
      <c r="L5792" s="121">
        <v>5076.9945416951441</v>
      </c>
      <c r="M5792" s="54">
        <v>4753.3138530094539</v>
      </c>
      <c r="N5792" s="120">
        <v>0.97108798794840545</v>
      </c>
      <c r="O5792" s="123">
        <v>4935.7219170568887</v>
      </c>
      <c r="P5792" s="53">
        <v>5120.1318934940582</v>
      </c>
      <c r="Q5792" s="54">
        <v>4838.7617606060403</v>
      </c>
      <c r="R5792" s="55">
        <v>0.98035542559320998</v>
      </c>
      <c r="S5792" s="121">
        <v>5119.4047939438688</v>
      </c>
      <c r="T5792" s="54">
        <v>4793.0574981808759</v>
      </c>
      <c r="U5792" s="55">
        <v>0.97109553145954342</v>
      </c>
    </row>
    <row r="5793" spans="1:21" ht="13" x14ac:dyDescent="0.3">
      <c r="A5793" s="44" t="s">
        <v>1527</v>
      </c>
      <c r="B5793" s="44" t="s">
        <v>7924</v>
      </c>
      <c r="C5793" s="98" t="s">
        <v>1045</v>
      </c>
      <c r="D5793" s="98" t="s">
        <v>13125</v>
      </c>
      <c r="E5793" s="98" t="s">
        <v>243</v>
      </c>
      <c r="F5793" s="122">
        <v>1.0373623108303336</v>
      </c>
      <c r="G5793" s="122">
        <v>1.0372149971116096</v>
      </c>
      <c r="H5793" s="99">
        <v>33184.25</v>
      </c>
      <c r="I5793" s="53">
        <v>34424.0902631715</v>
      </c>
      <c r="J5793" s="54">
        <v>32532.10368236143</v>
      </c>
      <c r="K5793" s="55">
        <v>0.98034771562899359</v>
      </c>
      <c r="L5793" s="121">
        <v>34419.20176790093</v>
      </c>
      <c r="M5793" s="54">
        <v>32224.826564076877</v>
      </c>
      <c r="N5793" s="120">
        <v>0.97108798794840556</v>
      </c>
      <c r="O5793" s="123">
        <v>33541.913644326683</v>
      </c>
      <c r="P5793" s="53">
        <v>34795.117047750224</v>
      </c>
      <c r="Q5793" s="54">
        <v>32882.997025994577</v>
      </c>
      <c r="R5793" s="55">
        <v>0.98035542559320976</v>
      </c>
      <c r="S5793" s="121">
        <v>34790.175863718156</v>
      </c>
      <c r="T5793" s="54">
        <v>32572.402456607531</v>
      </c>
      <c r="U5793" s="55">
        <v>0.97109553145954342</v>
      </c>
    </row>
    <row r="5794" spans="1:21" ht="13" x14ac:dyDescent="0.3">
      <c r="A5794" s="44" t="s">
        <v>1526</v>
      </c>
      <c r="B5794" s="44" t="s">
        <v>7923</v>
      </c>
      <c r="C5794" s="98" t="s">
        <v>1045</v>
      </c>
      <c r="D5794" s="98" t="s">
        <v>13125</v>
      </c>
      <c r="E5794" s="98" t="s">
        <v>243</v>
      </c>
      <c r="F5794" s="122">
        <v>1.0373623108303336</v>
      </c>
      <c r="G5794" s="122">
        <v>1.0372149971116096</v>
      </c>
      <c r="H5794" s="99">
        <v>11270.5</v>
      </c>
      <c r="I5794" s="53">
        <v>11691.591924213275</v>
      </c>
      <c r="J5794" s="54">
        <v>11049.008928996573</v>
      </c>
      <c r="K5794" s="55">
        <v>0.98034771562899359</v>
      </c>
      <c r="L5794" s="121">
        <v>11689.931624946395</v>
      </c>
      <c r="M5794" s="54">
        <v>10944.647168172505</v>
      </c>
      <c r="N5794" s="120">
        <v>0.97108798794840556</v>
      </c>
      <c r="O5794" s="123">
        <v>11360.754558903671</v>
      </c>
      <c r="P5794" s="53">
        <v>11785.218602000559</v>
      </c>
      <c r="Q5794" s="54">
        <v>11137.577370654008</v>
      </c>
      <c r="R5794" s="55">
        <v>0.98035542559320987</v>
      </c>
      <c r="S5794" s="121">
        <v>11783.545006998977</v>
      </c>
      <c r="T5794" s="54">
        <v>11032.377986159992</v>
      </c>
      <c r="U5794" s="55">
        <v>0.97109553145954353</v>
      </c>
    </row>
    <row r="5795" spans="1:21" ht="13" x14ac:dyDescent="0.3">
      <c r="A5795" s="44" t="s">
        <v>1525</v>
      </c>
      <c r="B5795" s="44" t="s">
        <v>7922</v>
      </c>
      <c r="C5795" s="98" t="s">
        <v>1045</v>
      </c>
      <c r="D5795" s="98" t="s">
        <v>13125</v>
      </c>
      <c r="E5795" s="98" t="s">
        <v>243</v>
      </c>
      <c r="F5795" s="122">
        <v>1.0373623108303336</v>
      </c>
      <c r="G5795" s="122">
        <v>1.0372149971116096</v>
      </c>
      <c r="H5795" s="99">
        <v>2015.166666666667</v>
      </c>
      <c r="I5795" s="53">
        <v>2090.4579500415944</v>
      </c>
      <c r="J5795" s="54">
        <v>1975.5640382783606</v>
      </c>
      <c r="K5795" s="55">
        <v>0.98034771562899359</v>
      </c>
      <c r="L5795" s="121">
        <v>2090.1610883460789</v>
      </c>
      <c r="M5795" s="54">
        <v>1956.904143714029</v>
      </c>
      <c r="N5795" s="120">
        <v>0.97108798794840567</v>
      </c>
      <c r="O5795" s="123">
        <v>2030.16165458469</v>
      </c>
      <c r="P5795" s="53">
        <v>2106.0131853591074</v>
      </c>
      <c r="Q5795" s="54">
        <v>1990.2799929033888</v>
      </c>
      <c r="R5795" s="55">
        <v>0.98035542559320976</v>
      </c>
      <c r="S5795" s="121">
        <v>2105.7141146961599</v>
      </c>
      <c r="T5795" s="54">
        <v>1971.4809109077057</v>
      </c>
      <c r="U5795" s="55">
        <v>0.97109553145954353</v>
      </c>
    </row>
    <row r="5796" spans="1:21" ht="13" x14ac:dyDescent="0.3">
      <c r="A5796" s="44" t="s">
        <v>1524</v>
      </c>
      <c r="B5796" s="44" t="s">
        <v>13464</v>
      </c>
      <c r="C5796" s="98" t="s">
        <v>1045</v>
      </c>
      <c r="D5796" s="98" t="s">
        <v>13125</v>
      </c>
      <c r="E5796" s="98" t="s">
        <v>243</v>
      </c>
      <c r="F5796" s="122">
        <v>1.0373623108303336</v>
      </c>
      <c r="G5796" s="122">
        <v>1.0372149971116096</v>
      </c>
      <c r="H5796" s="99">
        <v>7858.166666666667</v>
      </c>
      <c r="I5796" s="53">
        <v>8151.765932223233</v>
      </c>
      <c r="J5796" s="54">
        <v>7703.7357406985693</v>
      </c>
      <c r="K5796" s="55">
        <v>0.98034771562899348</v>
      </c>
      <c r="L5796" s="121">
        <v>8150.6083164692136</v>
      </c>
      <c r="M5796" s="54">
        <v>7630.9712572965627</v>
      </c>
      <c r="N5796" s="120">
        <v>0.97108798794840556</v>
      </c>
      <c r="O5796" s="123">
        <v>7933.4994631034024</v>
      </c>
      <c r="P5796" s="53">
        <v>8229.9133360161559</v>
      </c>
      <c r="Q5796" s="54">
        <v>7777.6492425942379</v>
      </c>
      <c r="R5796" s="55">
        <v>0.98035542559320987</v>
      </c>
      <c r="S5796" s="121">
        <v>8228.7446227077526</v>
      </c>
      <c r="T5796" s="54">
        <v>7704.1858774564025</v>
      </c>
      <c r="U5796" s="55">
        <v>0.97109553145954364</v>
      </c>
    </row>
    <row r="5797" spans="1:21" ht="13" x14ac:dyDescent="0.3">
      <c r="A5797" s="44" t="s">
        <v>1523</v>
      </c>
      <c r="B5797" s="44" t="s">
        <v>7921</v>
      </c>
      <c r="C5797" s="98" t="s">
        <v>1045</v>
      </c>
      <c r="D5797" s="98" t="s">
        <v>13125</v>
      </c>
      <c r="E5797" s="98" t="s">
        <v>243</v>
      </c>
      <c r="F5797" s="122">
        <v>1.0373623108303336</v>
      </c>
      <c r="G5797" s="122">
        <v>1.0372149971116096</v>
      </c>
      <c r="H5797" s="99">
        <v>5817.5833333333321</v>
      </c>
      <c r="I5797" s="53">
        <v>6034.9416901147006</v>
      </c>
      <c r="J5797" s="54">
        <v>5703.2545313146384</v>
      </c>
      <c r="K5797" s="55">
        <v>0.98034771562899359</v>
      </c>
      <c r="L5797" s="121">
        <v>6034.0846802798806</v>
      </c>
      <c r="M5797" s="54">
        <v>5649.385293888844</v>
      </c>
      <c r="N5797" s="120">
        <v>0.97108798794840556</v>
      </c>
      <c r="O5797" s="123">
        <v>5871.9814072216432</v>
      </c>
      <c r="P5797" s="53">
        <v>6091.3722017481978</v>
      </c>
      <c r="Q5797" s="54">
        <v>5756.6288315521897</v>
      </c>
      <c r="R5797" s="55">
        <v>0.98035542559320987</v>
      </c>
      <c r="S5797" s="121">
        <v>6090.5071783308222</v>
      </c>
      <c r="T5797" s="54">
        <v>5702.2549053664598</v>
      </c>
      <c r="U5797" s="55">
        <v>0.97109553145954353</v>
      </c>
    </row>
    <row r="5798" spans="1:21" ht="13" x14ac:dyDescent="0.3">
      <c r="A5798" s="44" t="s">
        <v>1522</v>
      </c>
      <c r="B5798" s="44" t="s">
        <v>7920</v>
      </c>
      <c r="C5798" s="98" t="s">
        <v>1045</v>
      </c>
      <c r="D5798" s="98" t="s">
        <v>13125</v>
      </c>
      <c r="E5798" s="98" t="s">
        <v>243</v>
      </c>
      <c r="F5798" s="122">
        <v>1.0373623108303336</v>
      </c>
      <c r="G5798" s="122">
        <v>1.0372149971116096</v>
      </c>
      <c r="H5798" s="99">
        <v>21983.916666666672</v>
      </c>
      <c r="I5798" s="53">
        <v>22805.286594434823</v>
      </c>
      <c r="J5798" s="54">
        <v>21551.88248474483</v>
      </c>
      <c r="K5798" s="55">
        <v>0.98034771562899359</v>
      </c>
      <c r="L5798" s="121">
        <v>22802.048061918536</v>
      </c>
      <c r="M5798" s="54">
        <v>21348.317403058754</v>
      </c>
      <c r="N5798" s="120">
        <v>0.97108798794840545</v>
      </c>
      <c r="O5798" s="123">
        <v>22212.2295518258</v>
      </c>
      <c r="P5798" s="53">
        <v>23042.129776575835</v>
      </c>
      <c r="Q5798" s="54">
        <v>21775.879755654256</v>
      </c>
      <c r="R5798" s="55">
        <v>0.98035542559320987</v>
      </c>
      <c r="S5798" s="121">
        <v>23038.857610439405</v>
      </c>
      <c r="T5798" s="54">
        <v>21570.196861531651</v>
      </c>
      <c r="U5798" s="55">
        <v>0.97109553145954342</v>
      </c>
    </row>
    <row r="5799" spans="1:21" ht="13" x14ac:dyDescent="0.3">
      <c r="A5799" s="44" t="s">
        <v>1521</v>
      </c>
      <c r="B5799" s="44" t="s">
        <v>7919</v>
      </c>
      <c r="C5799" s="98" t="s">
        <v>1045</v>
      </c>
      <c r="D5799" s="98" t="s">
        <v>13125</v>
      </c>
      <c r="E5799" s="98" t="s">
        <v>243</v>
      </c>
      <c r="F5799" s="122">
        <v>1.0373623108303336</v>
      </c>
      <c r="G5799" s="122">
        <v>1.0372149971116096</v>
      </c>
      <c r="H5799" s="99">
        <v>5209.6666666666661</v>
      </c>
      <c r="I5799" s="53">
        <v>5404.3118519890941</v>
      </c>
      <c r="J5799" s="54">
        <v>5107.2848158551797</v>
      </c>
      <c r="K5799" s="55">
        <v>0.98034771562899359</v>
      </c>
      <c r="L5799" s="121">
        <v>5403.5443966191151</v>
      </c>
      <c r="M5799" s="54">
        <v>5059.0447212152103</v>
      </c>
      <c r="N5799" s="120">
        <v>0.97108798794840567</v>
      </c>
      <c r="O5799" s="123">
        <v>5250.401509285778</v>
      </c>
      <c r="P5799" s="53">
        <v>5446.5686424597661</v>
      </c>
      <c r="Q5799" s="54">
        <v>5147.259606171091</v>
      </c>
      <c r="R5799" s="55">
        <v>0.98035542559320998</v>
      </c>
      <c r="S5799" s="121">
        <v>5445.7951862886384</v>
      </c>
      <c r="T5799" s="54">
        <v>5098.6414440358612</v>
      </c>
      <c r="U5799" s="55">
        <v>0.97109553145954342</v>
      </c>
    </row>
    <row r="5800" spans="1:21" ht="13" x14ac:dyDescent="0.3">
      <c r="A5800" s="44" t="s">
        <v>1520</v>
      </c>
      <c r="B5800" s="44" t="s">
        <v>7918</v>
      </c>
      <c r="C5800" s="98" t="s">
        <v>1045</v>
      </c>
      <c r="D5800" s="98" t="s">
        <v>13125</v>
      </c>
      <c r="E5800" s="98" t="s">
        <v>243</v>
      </c>
      <c r="F5800" s="122">
        <v>1.0373623108303336</v>
      </c>
      <c r="G5800" s="122">
        <v>1.0372149971116096</v>
      </c>
      <c r="H5800" s="99">
        <v>2781</v>
      </c>
      <c r="I5800" s="53">
        <v>2884.9045864191576</v>
      </c>
      <c r="J5800" s="54">
        <v>2726.3469971642307</v>
      </c>
      <c r="K5800" s="55">
        <v>0.98034771562899348</v>
      </c>
      <c r="L5800" s="121">
        <v>2884.4949069673862</v>
      </c>
      <c r="M5800" s="54">
        <v>2700.5956944845157</v>
      </c>
      <c r="N5800" s="120">
        <v>0.97108798794840545</v>
      </c>
      <c r="O5800" s="123">
        <v>2804.5932027628669</v>
      </c>
      <c r="P5800" s="53">
        <v>2909.3792857571339</v>
      </c>
      <c r="Q5800" s="54">
        <v>2749.4981629104141</v>
      </c>
      <c r="R5800" s="55">
        <v>0.98035542559320987</v>
      </c>
      <c r="S5800" s="121">
        <v>2908.9661307029269</v>
      </c>
      <c r="T5800" s="54">
        <v>2723.5279267648293</v>
      </c>
      <c r="U5800" s="55">
        <v>0.97109553145954342</v>
      </c>
    </row>
    <row r="5801" spans="1:21" ht="13" x14ac:dyDescent="0.3">
      <c r="A5801" s="44" t="s">
        <v>1519</v>
      </c>
      <c r="B5801" s="44" t="s">
        <v>7917</v>
      </c>
      <c r="C5801" s="98" t="s">
        <v>1045</v>
      </c>
      <c r="D5801" s="98" t="s">
        <v>13125</v>
      </c>
      <c r="E5801" s="98" t="s">
        <v>243</v>
      </c>
      <c r="F5801" s="122">
        <v>1.0373623108303336</v>
      </c>
      <c r="G5801" s="122">
        <v>1.0372149971116096</v>
      </c>
      <c r="H5801" s="99">
        <v>3953.6666666666661</v>
      </c>
      <c r="I5801" s="53">
        <v>4101.3847895861945</v>
      </c>
      <c r="J5801" s="54">
        <v>3875.968085025163</v>
      </c>
      <c r="K5801" s="55">
        <v>0.98034771562899337</v>
      </c>
      <c r="L5801" s="121">
        <v>4100.8023602469329</v>
      </c>
      <c r="M5801" s="54">
        <v>3839.3582083520118</v>
      </c>
      <c r="N5801" s="120">
        <v>0.97108798794840545</v>
      </c>
      <c r="O5801" s="123">
        <v>3997.224199788232</v>
      </c>
      <c r="P5801" s="53">
        <v>4146.5697327992511</v>
      </c>
      <c r="Q5801" s="54">
        <v>3918.70043157487</v>
      </c>
      <c r="R5801" s="55">
        <v>0.98035542559320987</v>
      </c>
      <c r="S5801" s="121">
        <v>4145.9808868378068</v>
      </c>
      <c r="T5801" s="54">
        <v>3881.6865586563013</v>
      </c>
      <c r="U5801" s="55">
        <v>0.97109553145954342</v>
      </c>
    </row>
    <row r="5802" spans="1:21" ht="13" x14ac:dyDescent="0.3">
      <c r="A5802" s="44" t="s">
        <v>1518</v>
      </c>
      <c r="B5802" s="44" t="s">
        <v>7916</v>
      </c>
      <c r="C5802" s="98" t="s">
        <v>1045</v>
      </c>
      <c r="D5802" s="98" t="s">
        <v>13125</v>
      </c>
      <c r="E5802" s="98" t="s">
        <v>243</v>
      </c>
      <c r="F5802" s="122">
        <v>1.0373623108303336</v>
      </c>
      <c r="G5802" s="122">
        <v>1.0372149971116096</v>
      </c>
      <c r="H5802" s="99">
        <v>4514.0833333333339</v>
      </c>
      <c r="I5802" s="53">
        <v>4682.7399179473623</v>
      </c>
      <c r="J5802" s="54">
        <v>4425.3712839922464</v>
      </c>
      <c r="K5802" s="55">
        <v>0.98034771562899348</v>
      </c>
      <c r="L5802" s="121">
        <v>4682.0749315448993</v>
      </c>
      <c r="M5802" s="54">
        <v>4383.5721015980989</v>
      </c>
      <c r="N5802" s="120">
        <v>0.97108798794840556</v>
      </c>
      <c r="O5802" s="123">
        <v>4551.3841223354793</v>
      </c>
      <c r="P5802" s="53">
        <v>4721.4343506224222</v>
      </c>
      <c r="Q5802" s="54">
        <v>4461.9741182903772</v>
      </c>
      <c r="R5802" s="55">
        <v>0.98035542559320998</v>
      </c>
      <c r="S5802" s="121">
        <v>4720.7638693020199</v>
      </c>
      <c r="T5802" s="54">
        <v>4419.8287831559001</v>
      </c>
      <c r="U5802" s="55">
        <v>0.97109553145954342</v>
      </c>
    </row>
    <row r="5803" spans="1:21" ht="13" x14ac:dyDescent="0.3">
      <c r="A5803" s="44" t="s">
        <v>1517</v>
      </c>
      <c r="B5803" s="44" t="s">
        <v>7915</v>
      </c>
      <c r="C5803" s="98" t="s">
        <v>1045</v>
      </c>
      <c r="D5803" s="98" t="s">
        <v>13125</v>
      </c>
      <c r="E5803" s="98" t="s">
        <v>243</v>
      </c>
      <c r="F5803" s="122">
        <v>1.0373623108303336</v>
      </c>
      <c r="G5803" s="122">
        <v>1.0372149971116096</v>
      </c>
      <c r="H5803" s="99">
        <v>7045.8333333333321</v>
      </c>
      <c r="I5803" s="53">
        <v>7309.0819483920577</v>
      </c>
      <c r="J5803" s="54">
        <v>6907.3666130359497</v>
      </c>
      <c r="K5803" s="55">
        <v>0.98034771562899359</v>
      </c>
      <c r="L5803" s="121">
        <v>7308.0440004822149</v>
      </c>
      <c r="M5803" s="54">
        <v>6842.1241150864735</v>
      </c>
      <c r="N5803" s="120">
        <v>0.97108798794840567</v>
      </c>
      <c r="O5803" s="123">
        <v>7100.882990466529</v>
      </c>
      <c r="P5803" s="53">
        <v>7366.1883879261686</v>
      </c>
      <c r="Q5803" s="54">
        <v>6961.3891662063998</v>
      </c>
      <c r="R5803" s="55">
        <v>0.98035542559320998</v>
      </c>
      <c r="S5803" s="121">
        <v>7365.1423304466189</v>
      </c>
      <c r="T5803" s="54">
        <v>6895.6357414591266</v>
      </c>
      <c r="U5803" s="55">
        <v>0.97109553145954353</v>
      </c>
    </row>
    <row r="5804" spans="1:21" ht="13" x14ac:dyDescent="0.3">
      <c r="A5804" s="44" t="s">
        <v>1516</v>
      </c>
      <c r="B5804" s="44" t="s">
        <v>7914</v>
      </c>
      <c r="C5804" s="98" t="s">
        <v>1045</v>
      </c>
      <c r="D5804" s="98" t="s">
        <v>13125</v>
      </c>
      <c r="E5804" s="98" t="s">
        <v>243</v>
      </c>
      <c r="F5804" s="122">
        <v>1.0373623108303336</v>
      </c>
      <c r="G5804" s="122">
        <v>1.0372149971116096</v>
      </c>
      <c r="H5804" s="99">
        <v>6588.666666666667</v>
      </c>
      <c r="I5804" s="53">
        <v>6834.834478624125</v>
      </c>
      <c r="J5804" s="54">
        <v>6459.1843157075627</v>
      </c>
      <c r="K5804" s="55">
        <v>0.98034771562899359</v>
      </c>
      <c r="L5804" s="121">
        <v>6833.8638776360249</v>
      </c>
      <c r="M5804" s="54">
        <v>6398.175056596061</v>
      </c>
      <c r="N5804" s="120">
        <v>0.97108798794840545</v>
      </c>
      <c r="O5804" s="123">
        <v>6644.2254396505441</v>
      </c>
      <c r="P5804" s="53">
        <v>6892.4690557535778</v>
      </c>
      <c r="Q5804" s="54">
        <v>6513.7024586258412</v>
      </c>
      <c r="R5804" s="55">
        <v>0.98035542559320987</v>
      </c>
      <c r="S5804" s="121">
        <v>6891.4902701960218</v>
      </c>
      <c r="T5804" s="54">
        <v>6452.1776344544642</v>
      </c>
      <c r="U5804" s="55">
        <v>0.97109553145954353</v>
      </c>
    </row>
    <row r="5805" spans="1:21" ht="13" x14ac:dyDescent="0.3">
      <c r="A5805" s="44" t="s">
        <v>1515</v>
      </c>
      <c r="B5805" s="44" t="s">
        <v>7913</v>
      </c>
      <c r="C5805" s="98" t="s">
        <v>1045</v>
      </c>
      <c r="D5805" s="98" t="s">
        <v>13125</v>
      </c>
      <c r="E5805" s="98" t="s">
        <v>243</v>
      </c>
      <c r="F5805" s="122">
        <v>1.0373623108303336</v>
      </c>
      <c r="G5805" s="122">
        <v>1.0372149971116096</v>
      </c>
      <c r="H5805" s="99">
        <v>6452.1666666666679</v>
      </c>
      <c r="I5805" s="53">
        <v>6693.2345231957852</v>
      </c>
      <c r="J5805" s="54">
        <v>6325.3668525242056</v>
      </c>
      <c r="K5805" s="55">
        <v>0.98034771562899348</v>
      </c>
      <c r="L5805" s="121">
        <v>6692.2840305302916</v>
      </c>
      <c r="M5805" s="54">
        <v>6265.6215462411055</v>
      </c>
      <c r="N5805" s="120">
        <v>0.97108798794840556</v>
      </c>
      <c r="O5805" s="123">
        <v>6506.9619047468768</v>
      </c>
      <c r="P5805" s="53">
        <v>6750.0770379931691</v>
      </c>
      <c r="Q5805" s="54">
        <v>6379.1354074469282</v>
      </c>
      <c r="R5805" s="55">
        <v>0.98035542559320987</v>
      </c>
      <c r="S5805" s="121">
        <v>6749.1184732373858</v>
      </c>
      <c r="T5805" s="54">
        <v>6318.881629077172</v>
      </c>
      <c r="U5805" s="55">
        <v>0.97109553145954353</v>
      </c>
    </row>
    <row r="5806" spans="1:21" ht="13" x14ac:dyDescent="0.3">
      <c r="A5806" s="44" t="s">
        <v>1514</v>
      </c>
      <c r="B5806" s="44" t="s">
        <v>7912</v>
      </c>
      <c r="C5806" s="98" t="s">
        <v>1045</v>
      </c>
      <c r="D5806" s="98" t="s">
        <v>13125</v>
      </c>
      <c r="E5806" s="98" t="s">
        <v>243</v>
      </c>
      <c r="F5806" s="122">
        <v>1.0373623108303336</v>
      </c>
      <c r="G5806" s="122">
        <v>1.0372149971116096</v>
      </c>
      <c r="H5806" s="99">
        <v>5563</v>
      </c>
      <c r="I5806" s="53">
        <v>5770.8465351491459</v>
      </c>
      <c r="J5806" s="54">
        <v>5453.6743420440916</v>
      </c>
      <c r="K5806" s="55">
        <v>0.9803477156289937</v>
      </c>
      <c r="L5806" s="121">
        <v>5770.0270289318842</v>
      </c>
      <c r="M5806" s="54">
        <v>5402.1624769569798</v>
      </c>
      <c r="N5806" s="120">
        <v>0.97108798794840556</v>
      </c>
      <c r="O5806" s="123">
        <v>5607.698866030767</v>
      </c>
      <c r="P5806" s="53">
        <v>5817.2154541063173</v>
      </c>
      <c r="Q5806" s="54">
        <v>5497.5380084061526</v>
      </c>
      <c r="R5806" s="55">
        <v>0.98035542559320976</v>
      </c>
      <c r="S5806" s="121">
        <v>5816.3893631328783</v>
      </c>
      <c r="T5806" s="54">
        <v>5445.6113105732275</v>
      </c>
      <c r="U5806" s="55">
        <v>0.97109553145954353</v>
      </c>
    </row>
    <row r="5807" spans="1:21" ht="13" x14ac:dyDescent="0.3">
      <c r="A5807" s="44" t="s">
        <v>1513</v>
      </c>
      <c r="B5807" s="44" t="s">
        <v>7911</v>
      </c>
      <c r="C5807" s="98" t="s">
        <v>1045</v>
      </c>
      <c r="D5807" s="98" t="s">
        <v>13125</v>
      </c>
      <c r="E5807" s="98" t="s">
        <v>243</v>
      </c>
      <c r="F5807" s="122">
        <v>1.0373623108303336</v>
      </c>
      <c r="G5807" s="122">
        <v>1.0372149971116096</v>
      </c>
      <c r="H5807" s="99">
        <v>5585.25</v>
      </c>
      <c r="I5807" s="53">
        <v>5793.9278465651205</v>
      </c>
      <c r="J5807" s="54">
        <v>5475.4870787168356</v>
      </c>
      <c r="K5807" s="55">
        <v>0.98034771562899348</v>
      </c>
      <c r="L5807" s="121">
        <v>5793.1050626176175</v>
      </c>
      <c r="M5807" s="54">
        <v>5423.769184688832</v>
      </c>
      <c r="N5807" s="120">
        <v>0.97108798794840556</v>
      </c>
      <c r="O5807" s="123">
        <v>5632.6168961657913</v>
      </c>
      <c r="P5807" s="53">
        <v>5843.0644794285263</v>
      </c>
      <c r="Q5807" s="54">
        <v>5521.9665344441191</v>
      </c>
      <c r="R5807" s="55">
        <v>0.98035542559320987</v>
      </c>
      <c r="S5807" s="121">
        <v>5842.2347176874046</v>
      </c>
      <c r="T5807" s="54">
        <v>5469.8090982901231</v>
      </c>
      <c r="U5807" s="55">
        <v>0.97109553145954342</v>
      </c>
    </row>
    <row r="5808" spans="1:21" ht="13" x14ac:dyDescent="0.3">
      <c r="A5808" s="44" t="s">
        <v>1512</v>
      </c>
      <c r="B5808" s="44" t="s">
        <v>13465</v>
      </c>
      <c r="C5808" s="98" t="s">
        <v>1045</v>
      </c>
      <c r="D5808" s="98" t="s">
        <v>13125</v>
      </c>
      <c r="E5808" s="98" t="s">
        <v>243</v>
      </c>
      <c r="F5808" s="122">
        <v>1.0373623108303336</v>
      </c>
      <c r="G5808" s="122">
        <v>1.0372149971116096</v>
      </c>
      <c r="H5808" s="99">
        <v>3989.8333333333335</v>
      </c>
      <c r="I5808" s="53">
        <v>4138.9027264945598</v>
      </c>
      <c r="J5808" s="54">
        <v>3911.4239940737466</v>
      </c>
      <c r="K5808" s="55">
        <v>0.98034771562899359</v>
      </c>
      <c r="L5808" s="121">
        <v>4138.3149693091373</v>
      </c>
      <c r="M5808" s="54">
        <v>3874.479223916147</v>
      </c>
      <c r="N5808" s="120">
        <v>0.97108798794840556</v>
      </c>
      <c r="O5808" s="123">
        <v>4026.9186673144959</v>
      </c>
      <c r="P5808" s="53">
        <v>4177.3736542511724</v>
      </c>
      <c r="Q5808" s="54">
        <v>3947.8115639243442</v>
      </c>
      <c r="R5808" s="55">
        <v>0.98035542559320987</v>
      </c>
      <c r="S5808" s="121">
        <v>4176.780433887292</v>
      </c>
      <c r="T5808" s="54">
        <v>3910.5227233801274</v>
      </c>
      <c r="U5808" s="55">
        <v>0.97109553145954364</v>
      </c>
    </row>
    <row r="5809" spans="1:21" ht="13" x14ac:dyDescent="0.3">
      <c r="A5809" s="44" t="s">
        <v>1511</v>
      </c>
      <c r="B5809" s="44" t="s">
        <v>7910</v>
      </c>
      <c r="C5809" s="98" t="s">
        <v>1045</v>
      </c>
      <c r="D5809" s="98" t="s">
        <v>13125</v>
      </c>
      <c r="E5809" s="98" t="s">
        <v>243</v>
      </c>
      <c r="F5809" s="122">
        <v>1.0373623108303336</v>
      </c>
      <c r="G5809" s="122">
        <v>1.0372149971116096</v>
      </c>
      <c r="H5809" s="99">
        <v>16462.583333333336</v>
      </c>
      <c r="I5809" s="53">
        <v>17077.663488903607</v>
      </c>
      <c r="J5809" s="54">
        <v>16139.05596418528</v>
      </c>
      <c r="K5809" s="55">
        <v>0.9803477156289937</v>
      </c>
      <c r="L5809" s="121">
        <v>17075.238324532969</v>
      </c>
      <c r="M5809" s="54">
        <v>15986.616925599626</v>
      </c>
      <c r="N5809" s="120">
        <v>0.97108798794840567</v>
      </c>
      <c r="O5809" s="123">
        <v>16611.528483924129</v>
      </c>
      <c r="P5809" s="53">
        <v>17232.17357450744</v>
      </c>
      <c r="Q5809" s="54">
        <v>16285.202076611167</v>
      </c>
      <c r="R5809" s="55">
        <v>0.98035542559320987</v>
      </c>
      <c r="S5809" s="121">
        <v>17229.726468472785</v>
      </c>
      <c r="T5809" s="54">
        <v>16131.381081451646</v>
      </c>
      <c r="U5809" s="55">
        <v>0.97109553145954342</v>
      </c>
    </row>
    <row r="5810" spans="1:21" ht="13" x14ac:dyDescent="0.3">
      <c r="A5810" s="44" t="s">
        <v>1510</v>
      </c>
      <c r="B5810" s="44" t="s">
        <v>7666</v>
      </c>
      <c r="C5810" s="98" t="s">
        <v>1045</v>
      </c>
      <c r="D5810" s="98" t="s">
        <v>13125</v>
      </c>
      <c r="E5810" s="98" t="s">
        <v>243</v>
      </c>
      <c r="F5810" s="122">
        <v>1.0373623108303336</v>
      </c>
      <c r="G5810" s="122">
        <v>1.0372149971116096</v>
      </c>
      <c r="H5810" s="99">
        <v>3664.083333333333</v>
      </c>
      <c r="I5810" s="53">
        <v>3800.9819537415779</v>
      </c>
      <c r="J5810" s="54">
        <v>3592.0757257076011</v>
      </c>
      <c r="K5810" s="55">
        <v>0.98034771562899359</v>
      </c>
      <c r="L5810" s="121">
        <v>3800.44218400003</v>
      </c>
      <c r="M5810" s="54">
        <v>3558.1473118419535</v>
      </c>
      <c r="N5810" s="120">
        <v>0.97108798794840556</v>
      </c>
      <c r="O5810" s="123">
        <v>3697.4956980205939</v>
      </c>
      <c r="P5810" s="53">
        <v>3835.6426815838604</v>
      </c>
      <c r="Q5810" s="54">
        <v>3624.8599686620419</v>
      </c>
      <c r="R5810" s="55">
        <v>0.98035542559320987</v>
      </c>
      <c r="S5810" s="121">
        <v>3835.0979897426191</v>
      </c>
      <c r="T5810" s="54">
        <v>3590.6215499386844</v>
      </c>
      <c r="U5810" s="55">
        <v>0.97109553145954353</v>
      </c>
    </row>
    <row r="5811" spans="1:21" ht="13" x14ac:dyDescent="0.3">
      <c r="A5811" s="44" t="s">
        <v>1509</v>
      </c>
      <c r="B5811" s="44" t="s">
        <v>7909</v>
      </c>
      <c r="C5811" s="98" t="s">
        <v>1045</v>
      </c>
      <c r="D5811" s="98" t="s">
        <v>13125</v>
      </c>
      <c r="E5811" s="98" t="s">
        <v>243</v>
      </c>
      <c r="F5811" s="122">
        <v>1.0373623108303336</v>
      </c>
      <c r="G5811" s="122">
        <v>1.0372149971116096</v>
      </c>
      <c r="H5811" s="99">
        <v>13288.166666666666</v>
      </c>
      <c r="I5811" s="53">
        <v>13784.643280031944</v>
      </c>
      <c r="J5811" s="54">
        <v>13027.023836564003</v>
      </c>
      <c r="K5811" s="55">
        <v>0.98034771562899348</v>
      </c>
      <c r="L5811" s="121">
        <v>13782.685750785253</v>
      </c>
      <c r="M5811" s="54">
        <v>12903.979031856405</v>
      </c>
      <c r="N5811" s="120">
        <v>0.97108798794840556</v>
      </c>
      <c r="O5811" s="123">
        <v>13406.727879966844</v>
      </c>
      <c r="P5811" s="53">
        <v>13907.634214235864</v>
      </c>
      <c r="Q5811" s="54">
        <v>13143.358416577248</v>
      </c>
      <c r="R5811" s="55">
        <v>0.98035542559320987</v>
      </c>
      <c r="S5811" s="121">
        <v>13905.659219295945</v>
      </c>
      <c r="T5811" s="54">
        <v>13019.213535729881</v>
      </c>
      <c r="U5811" s="55">
        <v>0.97109553145954353</v>
      </c>
    </row>
    <row r="5812" spans="1:21" ht="13" x14ac:dyDescent="0.3">
      <c r="A5812" s="44" t="s">
        <v>1508</v>
      </c>
      <c r="B5812" s="44" t="s">
        <v>7908</v>
      </c>
      <c r="C5812" s="98" t="s">
        <v>1045</v>
      </c>
      <c r="D5812" s="98" t="s">
        <v>13125</v>
      </c>
      <c r="E5812" s="98" t="s">
        <v>243</v>
      </c>
      <c r="F5812" s="122">
        <v>1.0373623108303336</v>
      </c>
      <c r="G5812" s="122">
        <v>1.0372149971116096</v>
      </c>
      <c r="H5812" s="99">
        <v>16263.416666666666</v>
      </c>
      <c r="I5812" s="53">
        <v>16871.055495329892</v>
      </c>
      <c r="J5812" s="54">
        <v>15943.803377489165</v>
      </c>
      <c r="K5812" s="55">
        <v>0.98034771562899337</v>
      </c>
      <c r="L5812" s="121">
        <v>16868.659670941568</v>
      </c>
      <c r="M5812" s="54">
        <v>15793.208567999896</v>
      </c>
      <c r="N5812" s="120">
        <v>0.97108798794840545</v>
      </c>
      <c r="O5812" s="123">
        <v>16397.572742674798</v>
      </c>
      <c r="P5812" s="53">
        <v>17010.223952349621</v>
      </c>
      <c r="Q5812" s="54">
        <v>16075.449404840572</v>
      </c>
      <c r="R5812" s="55">
        <v>0.98035542559321009</v>
      </c>
      <c r="S5812" s="121">
        <v>17007.80836493085</v>
      </c>
      <c r="T5812" s="54">
        <v>15923.609617194308</v>
      </c>
      <c r="U5812" s="55">
        <v>0.97109553145954353</v>
      </c>
    </row>
    <row r="5813" spans="1:21" ht="13" x14ac:dyDescent="0.3">
      <c r="A5813" s="44" t="s">
        <v>1507</v>
      </c>
      <c r="B5813" s="44" t="s">
        <v>7907</v>
      </c>
      <c r="C5813" s="98" t="s">
        <v>1045</v>
      </c>
      <c r="D5813" s="98" t="s">
        <v>13125</v>
      </c>
      <c r="E5813" s="98" t="s">
        <v>243</v>
      </c>
      <c r="F5813" s="122">
        <v>1.0373623108303336</v>
      </c>
      <c r="G5813" s="122">
        <v>1.0372149971116096</v>
      </c>
      <c r="H5813" s="99">
        <v>2127.1666666666665</v>
      </c>
      <c r="I5813" s="53">
        <v>2206.6425288545911</v>
      </c>
      <c r="J5813" s="54">
        <v>2085.3629824288073</v>
      </c>
      <c r="K5813" s="55">
        <v>0.98034771562899359</v>
      </c>
      <c r="L5813" s="121">
        <v>2206.3291680225789</v>
      </c>
      <c r="M5813" s="54">
        <v>2065.6659983642498</v>
      </c>
      <c r="N5813" s="120">
        <v>0.97108798794840556</v>
      </c>
      <c r="O5813" s="123">
        <v>2142.8238160191272</v>
      </c>
      <c r="P5813" s="53">
        <v>2222.8846654878753</v>
      </c>
      <c r="Q5813" s="54">
        <v>2100.7289541246973</v>
      </c>
      <c r="R5813" s="55">
        <v>0.98035542559320976</v>
      </c>
      <c r="S5813" s="121">
        <v>2222.5689981429673</v>
      </c>
      <c r="T5813" s="54">
        <v>2080.8866324412616</v>
      </c>
      <c r="U5813" s="55">
        <v>0.97109553145954353</v>
      </c>
    </row>
    <row r="5814" spans="1:21" ht="13" x14ac:dyDescent="0.3">
      <c r="A5814" s="44" t="s">
        <v>1506</v>
      </c>
      <c r="B5814" s="44" t="s">
        <v>7906</v>
      </c>
      <c r="C5814" s="98" t="s">
        <v>1045</v>
      </c>
      <c r="D5814" s="98" t="s">
        <v>13125</v>
      </c>
      <c r="E5814" s="98" t="s">
        <v>243</v>
      </c>
      <c r="F5814" s="122">
        <v>1.0373623108303336</v>
      </c>
      <c r="G5814" s="122">
        <v>1.0372149971116096</v>
      </c>
      <c r="H5814" s="99">
        <v>12136.916666666664</v>
      </c>
      <c r="I5814" s="53">
        <v>12590.379919688521</v>
      </c>
      <c r="J5814" s="54">
        <v>11898.398528946123</v>
      </c>
      <c r="K5814" s="55">
        <v>0.98034771562899359</v>
      </c>
      <c r="L5814" s="121">
        <v>12588.59198536051</v>
      </c>
      <c r="M5814" s="54">
        <v>11786.0139857308</v>
      </c>
      <c r="N5814" s="120">
        <v>0.97108798794840556</v>
      </c>
      <c r="O5814" s="123">
        <v>12252.935509038743</v>
      </c>
      <c r="P5814" s="53">
        <v>12710.73349411148</v>
      </c>
      <c r="Q5814" s="54">
        <v>12012.231805729831</v>
      </c>
      <c r="R5814" s="55">
        <v>0.98035542559320987</v>
      </c>
      <c r="S5814" s="121">
        <v>12708.928468616359</v>
      </c>
      <c r="T5814" s="54">
        <v>11898.770920089491</v>
      </c>
      <c r="U5814" s="55">
        <v>0.97109553145954353</v>
      </c>
    </row>
    <row r="5815" spans="1:21" ht="13" x14ac:dyDescent="0.3">
      <c r="A5815" s="44" t="s">
        <v>1505</v>
      </c>
      <c r="B5815" s="44" t="s">
        <v>13466</v>
      </c>
      <c r="C5815" s="98" t="s">
        <v>1045</v>
      </c>
      <c r="D5815" s="98" t="s">
        <v>13125</v>
      </c>
      <c r="E5815" s="98" t="s">
        <v>243</v>
      </c>
      <c r="F5815" s="122">
        <v>1.0373623108303336</v>
      </c>
      <c r="G5815" s="122">
        <v>1.0372149971116096</v>
      </c>
      <c r="H5815" s="99">
        <v>5984.9166666666661</v>
      </c>
      <c r="I5815" s="53">
        <v>6208.5269834603105</v>
      </c>
      <c r="J5815" s="54">
        <v>5867.2993823965571</v>
      </c>
      <c r="K5815" s="55">
        <v>0.98034771562899359</v>
      </c>
      <c r="L5815" s="121">
        <v>6207.6453231298901</v>
      </c>
      <c r="M5815" s="54">
        <v>5811.8806838722112</v>
      </c>
      <c r="N5815" s="120">
        <v>0.97108798794840556</v>
      </c>
      <c r="O5815" s="123">
        <v>6035.0158546915864</v>
      </c>
      <c r="P5815" s="53">
        <v>6260.4979929205647</v>
      </c>
      <c r="Q5815" s="54">
        <v>5916.4605366879396</v>
      </c>
      <c r="R5815" s="55">
        <v>0.98035542559320987</v>
      </c>
      <c r="S5815" s="121">
        <v>6259.6089522924522</v>
      </c>
      <c r="T5815" s="54">
        <v>5860.5769287784979</v>
      </c>
      <c r="U5815" s="55">
        <v>0.97109553145954364</v>
      </c>
    </row>
    <row r="5816" spans="1:21" ht="13" x14ac:dyDescent="0.3">
      <c r="A5816" s="44" t="s">
        <v>1504</v>
      </c>
      <c r="B5816" s="44" t="s">
        <v>13467</v>
      </c>
      <c r="C5816" s="98" t="s">
        <v>1045</v>
      </c>
      <c r="D5816" s="98" t="s">
        <v>13125</v>
      </c>
      <c r="E5816" s="98" t="s">
        <v>243</v>
      </c>
      <c r="F5816" s="122">
        <v>1.0373623108303336</v>
      </c>
      <c r="G5816" s="122">
        <v>1.0372149971116096</v>
      </c>
      <c r="H5816" s="99">
        <v>13225.166666666666</v>
      </c>
      <c r="I5816" s="53">
        <v>13719.289454449632</v>
      </c>
      <c r="J5816" s="54">
        <v>12965.261930479377</v>
      </c>
      <c r="K5816" s="55">
        <v>0.98034771562899359</v>
      </c>
      <c r="L5816" s="121">
        <v>13717.341205967221</v>
      </c>
      <c r="M5816" s="54">
        <v>12842.800488615654</v>
      </c>
      <c r="N5816" s="120">
        <v>0.97108798794840556</v>
      </c>
      <c r="O5816" s="123">
        <v>13334.664517003122</v>
      </c>
      <c r="P5816" s="53">
        <v>13832.878397505614</v>
      </c>
      <c r="Q5816" s="54">
        <v>13072.710707709271</v>
      </c>
      <c r="R5816" s="55">
        <v>0.98035542559320998</v>
      </c>
      <c r="S5816" s="121">
        <v>13830.914018487676</v>
      </c>
      <c r="T5816" s="54">
        <v>12949.233125973864</v>
      </c>
      <c r="U5816" s="55">
        <v>0.97109553145954353</v>
      </c>
    </row>
    <row r="5817" spans="1:21" ht="13" x14ac:dyDescent="0.3">
      <c r="A5817" s="44" t="s">
        <v>1503</v>
      </c>
      <c r="B5817" s="44" t="s">
        <v>7905</v>
      </c>
      <c r="C5817" s="98" t="s">
        <v>1045</v>
      </c>
      <c r="D5817" s="98" t="s">
        <v>13125</v>
      </c>
      <c r="E5817" s="98" t="s">
        <v>243</v>
      </c>
      <c r="F5817" s="122">
        <v>1.0373623108303336</v>
      </c>
      <c r="G5817" s="122">
        <v>1.0372149971116096</v>
      </c>
      <c r="H5817" s="99">
        <v>2930.25</v>
      </c>
      <c r="I5817" s="53">
        <v>3039.7309113105848</v>
      </c>
      <c r="J5817" s="54">
        <v>2872.6638937218581</v>
      </c>
      <c r="K5817" s="55">
        <v>0.98034771562899348</v>
      </c>
      <c r="L5817" s="121">
        <v>3039.2992452862941</v>
      </c>
      <c r="M5817" s="54">
        <v>2845.5305766858155</v>
      </c>
      <c r="N5817" s="120">
        <v>0.97108798794840556</v>
      </c>
      <c r="O5817" s="123">
        <v>2953.5310756675458</v>
      </c>
      <c r="P5817" s="53">
        <v>3063.8818217636863</v>
      </c>
      <c r="Q5817" s="54">
        <v>2895.510214688828</v>
      </c>
      <c r="R5817" s="55">
        <v>0.98035542559320998</v>
      </c>
      <c r="S5817" s="121">
        <v>3063.4467261175628</v>
      </c>
      <c r="T5817" s="54">
        <v>2868.1608296076524</v>
      </c>
      <c r="U5817" s="55">
        <v>0.97109553145954342</v>
      </c>
    </row>
    <row r="5818" spans="1:21" ht="13" x14ac:dyDescent="0.3">
      <c r="A5818" s="44" t="s">
        <v>1502</v>
      </c>
      <c r="B5818" s="44" t="s">
        <v>7904</v>
      </c>
      <c r="C5818" s="98" t="s">
        <v>1045</v>
      </c>
      <c r="D5818" s="98" t="s">
        <v>13125</v>
      </c>
      <c r="E5818" s="98" t="s">
        <v>242</v>
      </c>
      <c r="F5818" s="122">
        <v>1.035421062328945</v>
      </c>
      <c r="G5818" s="122">
        <v>1.0360309356377115</v>
      </c>
      <c r="H5818" s="99">
        <v>6588.166666666667</v>
      </c>
      <c r="I5818" s="53">
        <v>6821.5265288001447</v>
      </c>
      <c r="J5818" s="54">
        <v>6446.6077857204627</v>
      </c>
      <c r="K5818" s="55">
        <v>0.97851316032084734</v>
      </c>
      <c r="L5818" s="121">
        <v>6825.5444758038502</v>
      </c>
      <c r="M5818" s="54">
        <v>6390.3860531506443</v>
      </c>
      <c r="N5818" s="120">
        <v>0.96997941559118284</v>
      </c>
      <c r="O5818" s="123">
        <v>6646.5264059577748</v>
      </c>
      <c r="P5818" s="53">
        <v>6881.9534320541843</v>
      </c>
      <c r="Q5818" s="54">
        <v>6503.7647072350619</v>
      </c>
      <c r="R5818" s="55">
        <v>0.97852085585716697</v>
      </c>
      <c r="S5818" s="121">
        <v>6886.0069711051892</v>
      </c>
      <c r="T5818" s="54">
        <v>6447.0438798716705</v>
      </c>
      <c r="U5818" s="55">
        <v>0.96998695049081674</v>
      </c>
    </row>
    <row r="5819" spans="1:21" ht="13" x14ac:dyDescent="0.3">
      <c r="A5819" s="44" t="s">
        <v>1501</v>
      </c>
      <c r="B5819" s="44" t="s">
        <v>7903</v>
      </c>
      <c r="C5819" s="98" t="s">
        <v>1045</v>
      </c>
      <c r="D5819" s="98" t="s">
        <v>13125</v>
      </c>
      <c r="E5819" s="98" t="s">
        <v>242</v>
      </c>
      <c r="F5819" s="122">
        <v>1.035421062328945</v>
      </c>
      <c r="G5819" s="122">
        <v>1.0360309356377115</v>
      </c>
      <c r="H5819" s="99">
        <v>6266.25</v>
      </c>
      <c r="I5819" s="53">
        <v>6488.207231818752</v>
      </c>
      <c r="J5819" s="54">
        <v>6131.6080908605109</v>
      </c>
      <c r="K5819" s="55">
        <v>0.97851316032084756</v>
      </c>
      <c r="L5819" s="121">
        <v>6492.0288504398095</v>
      </c>
      <c r="M5819" s="54">
        <v>6078.1335129482486</v>
      </c>
      <c r="N5819" s="120">
        <v>0.96997941559118273</v>
      </c>
      <c r="O5819" s="123">
        <v>6315.4774873591377</v>
      </c>
      <c r="P5819" s="53">
        <v>6539.1784090759347</v>
      </c>
      <c r="Q5819" s="54">
        <v>6179.8264360773337</v>
      </c>
      <c r="R5819" s="55">
        <v>0.97852085585716697</v>
      </c>
      <c r="S5819" s="121">
        <v>6543.0300502275913</v>
      </c>
      <c r="T5819" s="54">
        <v>6125.9307488568966</v>
      </c>
      <c r="U5819" s="55">
        <v>0.96998695049081685</v>
      </c>
    </row>
    <row r="5820" spans="1:21" ht="13" x14ac:dyDescent="0.3">
      <c r="A5820" s="44" t="s">
        <v>1500</v>
      </c>
      <c r="B5820" s="44" t="s">
        <v>7902</v>
      </c>
      <c r="C5820" s="98" t="s">
        <v>1045</v>
      </c>
      <c r="D5820" s="98" t="s">
        <v>13125</v>
      </c>
      <c r="E5820" s="98" t="s">
        <v>242</v>
      </c>
      <c r="F5820" s="122">
        <v>1.035421062328945</v>
      </c>
      <c r="G5820" s="122">
        <v>1.0360309356377115</v>
      </c>
      <c r="H5820" s="99">
        <v>5782.333333333333</v>
      </c>
      <c r="I5820" s="53">
        <v>5987.1497227400696</v>
      </c>
      <c r="J5820" s="54">
        <v>5658.0892640285801</v>
      </c>
      <c r="K5820" s="55">
        <v>0.97851316032084745</v>
      </c>
      <c r="L5820" s="121">
        <v>5990.6762135024601</v>
      </c>
      <c r="M5820" s="54">
        <v>5608.7443074200819</v>
      </c>
      <c r="N5820" s="120">
        <v>0.96997941559118273</v>
      </c>
      <c r="O5820" s="123">
        <v>5830.9636881629694</v>
      </c>
      <c r="P5820" s="53">
        <v>6037.5026163992052</v>
      </c>
      <c r="Q5820" s="54">
        <v>5705.7195786132916</v>
      </c>
      <c r="R5820" s="55">
        <v>0.97852085585716697</v>
      </c>
      <c r="S5820" s="121">
        <v>6041.058765517002</v>
      </c>
      <c r="T5820" s="54">
        <v>5655.9586863038849</v>
      </c>
      <c r="U5820" s="55">
        <v>0.96998695049081685</v>
      </c>
    </row>
    <row r="5821" spans="1:21" ht="13" x14ac:dyDescent="0.3">
      <c r="A5821" s="44" t="s">
        <v>1499</v>
      </c>
      <c r="B5821" s="44" t="s">
        <v>7901</v>
      </c>
      <c r="C5821" s="98" t="s">
        <v>1045</v>
      </c>
      <c r="D5821" s="98" t="s">
        <v>13125</v>
      </c>
      <c r="E5821" s="98" t="s">
        <v>242</v>
      </c>
      <c r="F5821" s="122">
        <v>1.035421062328945</v>
      </c>
      <c r="G5821" s="122">
        <v>1.0360309356377115</v>
      </c>
      <c r="H5821" s="99">
        <v>9465.9166666666661</v>
      </c>
      <c r="I5821" s="53">
        <v>9801.2094909172665</v>
      </c>
      <c r="J5821" s="54">
        <v>9262.5240328337823</v>
      </c>
      <c r="K5821" s="55">
        <v>0.97851316032084756</v>
      </c>
      <c r="L5821" s="121">
        <v>9806.9825008352727</v>
      </c>
      <c r="M5821" s="54">
        <v>9181.7443163681692</v>
      </c>
      <c r="N5821" s="120">
        <v>0.96997941559118273</v>
      </c>
      <c r="O5821" s="123">
        <v>9556.8032857895087</v>
      </c>
      <c r="P5821" s="53">
        <v>9895.3154106409256</v>
      </c>
      <c r="Q5821" s="54">
        <v>9351.5313304693354</v>
      </c>
      <c r="R5821" s="55">
        <v>0.97852085585716697</v>
      </c>
      <c r="S5821" s="121">
        <v>9901.1438498820607</v>
      </c>
      <c r="T5821" s="54">
        <v>9269.9744756235832</v>
      </c>
      <c r="U5821" s="55">
        <v>0.96998695049081674</v>
      </c>
    </row>
    <row r="5822" spans="1:21" ht="13" x14ac:dyDescent="0.3">
      <c r="A5822" s="44" t="s">
        <v>1498</v>
      </c>
      <c r="B5822" s="44" t="s">
        <v>7900</v>
      </c>
      <c r="C5822" s="98" t="s">
        <v>1045</v>
      </c>
      <c r="D5822" s="98" t="s">
        <v>13125</v>
      </c>
      <c r="E5822" s="98" t="s">
        <v>242</v>
      </c>
      <c r="F5822" s="122">
        <v>1.035421062328945</v>
      </c>
      <c r="G5822" s="122">
        <v>1.0360309356377115</v>
      </c>
      <c r="H5822" s="99">
        <v>3769.1666666666665</v>
      </c>
      <c r="I5822" s="53">
        <v>3902.6745540948486</v>
      </c>
      <c r="J5822" s="54">
        <v>3688.1791867759944</v>
      </c>
      <c r="K5822" s="55">
        <v>0.97851316032084756</v>
      </c>
      <c r="L5822" s="121">
        <v>3904.9732682411409</v>
      </c>
      <c r="M5822" s="54">
        <v>3656.0140805990995</v>
      </c>
      <c r="N5822" s="120">
        <v>0.96997941559118273</v>
      </c>
      <c r="O5822" s="123">
        <v>3800.6395905648737</v>
      </c>
      <c r="P5822" s="53">
        <v>3935.2622823921283</v>
      </c>
      <c r="Q5822" s="54">
        <v>3719.0051049641729</v>
      </c>
      <c r="R5822" s="55">
        <v>0.97852085585716697</v>
      </c>
      <c r="S5822" s="121">
        <v>3937.5801910346549</v>
      </c>
      <c r="T5822" s="54">
        <v>3686.5708063666884</v>
      </c>
      <c r="U5822" s="55">
        <v>0.96998695049081685</v>
      </c>
    </row>
    <row r="5823" spans="1:21" ht="13" x14ac:dyDescent="0.3">
      <c r="A5823" s="44" t="s">
        <v>1497</v>
      </c>
      <c r="B5823" s="44" t="s">
        <v>7666</v>
      </c>
      <c r="C5823" s="98" t="s">
        <v>1045</v>
      </c>
      <c r="D5823" s="98" t="s">
        <v>13125</v>
      </c>
      <c r="E5823" s="98" t="s">
        <v>242</v>
      </c>
      <c r="F5823" s="122">
        <v>1.035421062328945</v>
      </c>
      <c r="G5823" s="122">
        <v>1.0360309356377115</v>
      </c>
      <c r="H5823" s="99">
        <v>14098.166666666668</v>
      </c>
      <c r="I5823" s="53">
        <v>14597.538706890524</v>
      </c>
      <c r="J5823" s="54">
        <v>13795.24161973003</v>
      </c>
      <c r="K5823" s="55">
        <v>0.97851316032084756</v>
      </c>
      <c r="L5823" s="121">
        <v>14606.136802443065</v>
      </c>
      <c r="M5823" s="54">
        <v>13674.931464240428</v>
      </c>
      <c r="N5823" s="120">
        <v>0.96997941559118284</v>
      </c>
      <c r="O5823" s="123">
        <v>14228.139364926334</v>
      </c>
      <c r="P5823" s="53">
        <v>14732.115176196306</v>
      </c>
      <c r="Q5823" s="54">
        <v>13922.531108622765</v>
      </c>
      <c r="R5823" s="55">
        <v>0.97852085585716697</v>
      </c>
      <c r="S5823" s="121">
        <v>14740.792538628384</v>
      </c>
      <c r="T5823" s="54">
        <v>13801.109513743242</v>
      </c>
      <c r="U5823" s="55">
        <v>0.96998695049081685</v>
      </c>
    </row>
    <row r="5824" spans="1:21" ht="13" x14ac:dyDescent="0.3">
      <c r="A5824" s="44" t="s">
        <v>1496</v>
      </c>
      <c r="B5824" s="44" t="s">
        <v>7899</v>
      </c>
      <c r="C5824" s="98" t="s">
        <v>1045</v>
      </c>
      <c r="D5824" s="98" t="s">
        <v>13125</v>
      </c>
      <c r="E5824" s="98" t="s">
        <v>242</v>
      </c>
      <c r="F5824" s="122">
        <v>1.035421062328945</v>
      </c>
      <c r="G5824" s="122">
        <v>1.0360309356377115</v>
      </c>
      <c r="H5824" s="99">
        <v>12421.750000000002</v>
      </c>
      <c r="I5824" s="53">
        <v>12861.741580984575</v>
      </c>
      <c r="J5824" s="54">
        <v>12154.84584921549</v>
      </c>
      <c r="K5824" s="55">
        <v>0.97851316032084756</v>
      </c>
      <c r="L5824" s="121">
        <v>12869.317274757745</v>
      </c>
      <c r="M5824" s="54">
        <v>12048.841805619775</v>
      </c>
      <c r="N5824" s="120">
        <v>0.96997941559118273</v>
      </c>
      <c r="O5824" s="123">
        <v>12529.535978025458</v>
      </c>
      <c r="P5824" s="53">
        <v>12973.345452855858</v>
      </c>
      <c r="Q5824" s="54">
        <v>12260.412268710637</v>
      </c>
      <c r="R5824" s="55">
        <v>0.97852085585716697</v>
      </c>
      <c r="S5824" s="121">
        <v>12980.986882420084</v>
      </c>
      <c r="T5824" s="54">
        <v>12153.486394389887</v>
      </c>
      <c r="U5824" s="55">
        <v>0.96998695049081674</v>
      </c>
    </row>
    <row r="5825" spans="1:21" ht="13" x14ac:dyDescent="0.3">
      <c r="A5825" s="44" t="s">
        <v>1495</v>
      </c>
      <c r="B5825" s="44" t="s">
        <v>7898</v>
      </c>
      <c r="C5825" s="98" t="s">
        <v>1045</v>
      </c>
      <c r="D5825" s="98" t="s">
        <v>13125</v>
      </c>
      <c r="E5825" s="98" t="s">
        <v>242</v>
      </c>
      <c r="F5825" s="122">
        <v>1.035421062328945</v>
      </c>
      <c r="G5825" s="122">
        <v>1.0360309356377115</v>
      </c>
      <c r="H5825" s="99">
        <v>5698.5</v>
      </c>
      <c r="I5825" s="53">
        <v>5900.3469236814935</v>
      </c>
      <c r="J5825" s="54">
        <v>5576.0572440883498</v>
      </c>
      <c r="K5825" s="55">
        <v>0.97851316032084756</v>
      </c>
      <c r="L5825" s="121">
        <v>5903.8222867314989</v>
      </c>
      <c r="M5825" s="54">
        <v>5527.4276997463548</v>
      </c>
      <c r="N5825" s="120">
        <v>0.96997941559118273</v>
      </c>
      <c r="O5825" s="123">
        <v>5744.9647480694148</v>
      </c>
      <c r="P5825" s="53">
        <v>5948.4575024883734</v>
      </c>
      <c r="Q5825" s="54">
        <v>5621.5678221501366</v>
      </c>
      <c r="R5825" s="55">
        <v>0.97852085585716686</v>
      </c>
      <c r="S5825" s="121">
        <v>5951.9612031480256</v>
      </c>
      <c r="T5825" s="54">
        <v>5572.5408366570955</v>
      </c>
      <c r="U5825" s="55">
        <v>0.96998695049081685</v>
      </c>
    </row>
    <row r="5826" spans="1:21" ht="13" x14ac:dyDescent="0.3">
      <c r="A5826" s="44" t="s">
        <v>1494</v>
      </c>
      <c r="B5826" s="44" t="s">
        <v>7897</v>
      </c>
      <c r="C5826" s="98" t="s">
        <v>1045</v>
      </c>
      <c r="D5826" s="98" t="s">
        <v>13125</v>
      </c>
      <c r="E5826" s="98" t="s">
        <v>242</v>
      </c>
      <c r="F5826" s="122">
        <v>1.035421062328945</v>
      </c>
      <c r="G5826" s="122">
        <v>1.0360309356377115</v>
      </c>
      <c r="H5826" s="99">
        <v>21787.916666666668</v>
      </c>
      <c r="I5826" s="53">
        <v>22559.66782093453</v>
      </c>
      <c r="J5826" s="54">
        <v>21319.763194307267</v>
      </c>
      <c r="K5826" s="55">
        <v>0.97851316032084745</v>
      </c>
      <c r="L5826" s="121">
        <v>22572.955689763156</v>
      </c>
      <c r="M5826" s="54">
        <v>21133.830675282723</v>
      </c>
      <c r="N5826" s="120">
        <v>0.96997941559118261</v>
      </c>
      <c r="O5826" s="123">
        <v>21989.624484010714</v>
      </c>
      <c r="P5826" s="53">
        <v>22768.520343448952</v>
      </c>
      <c r="Q5826" s="54">
        <v>21517.306170071875</v>
      </c>
      <c r="R5826" s="55">
        <v>0.97852085585716686</v>
      </c>
      <c r="S5826" s="121">
        <v>22781.93122849155</v>
      </c>
      <c r="T5826" s="54">
        <v>21329.648795683755</v>
      </c>
      <c r="U5826" s="55">
        <v>0.96998695049081696</v>
      </c>
    </row>
    <row r="5827" spans="1:21" ht="13" x14ac:dyDescent="0.3">
      <c r="A5827" s="44" t="s">
        <v>1493</v>
      </c>
      <c r="B5827" s="44" t="s">
        <v>7896</v>
      </c>
      <c r="C5827" s="98" t="s">
        <v>1045</v>
      </c>
      <c r="D5827" s="98" t="s">
        <v>13125</v>
      </c>
      <c r="E5827" s="98" t="s">
        <v>242</v>
      </c>
      <c r="F5827" s="122">
        <v>1.035421062328945</v>
      </c>
      <c r="G5827" s="122">
        <v>1.0360309356377115</v>
      </c>
      <c r="H5827" s="99">
        <v>6364.2499999999982</v>
      </c>
      <c r="I5827" s="53">
        <v>6589.6784959269862</v>
      </c>
      <c r="J5827" s="54">
        <v>6227.5023805719511</v>
      </c>
      <c r="K5827" s="55">
        <v>0.97851316032084734</v>
      </c>
      <c r="L5827" s="121">
        <v>6593.5598821323038</v>
      </c>
      <c r="M5827" s="54">
        <v>6173.191495676183</v>
      </c>
      <c r="N5827" s="120">
        <v>0.96997941559118273</v>
      </c>
      <c r="O5827" s="123">
        <v>6416.1281326932358</v>
      </c>
      <c r="P5827" s="53">
        <v>6643.3942071918609</v>
      </c>
      <c r="Q5827" s="54">
        <v>6278.3151916922316</v>
      </c>
      <c r="R5827" s="55">
        <v>0.97852085585716697</v>
      </c>
      <c r="S5827" s="121">
        <v>6647.3072324856157</v>
      </c>
      <c r="T5827" s="54">
        <v>6223.5605613894504</v>
      </c>
      <c r="U5827" s="55">
        <v>0.96998695049081674</v>
      </c>
    </row>
    <row r="5828" spans="1:21" ht="13" x14ac:dyDescent="0.3">
      <c r="A5828" s="44" t="s">
        <v>1492</v>
      </c>
      <c r="B5828" s="44" t="s">
        <v>7895</v>
      </c>
      <c r="C5828" s="98" t="s">
        <v>1045</v>
      </c>
      <c r="D5828" s="98" t="s">
        <v>13125</v>
      </c>
      <c r="E5828" s="98" t="s">
        <v>242</v>
      </c>
      <c r="F5828" s="122">
        <v>1.035421062328945</v>
      </c>
      <c r="G5828" s="122">
        <v>1.0360309356377115</v>
      </c>
      <c r="H5828" s="99">
        <v>7656.8333333333321</v>
      </c>
      <c r="I5828" s="53">
        <v>7928.0465040756762</v>
      </c>
      <c r="J5828" s="54">
        <v>7492.3121830500077</v>
      </c>
      <c r="K5828" s="55">
        <v>0.97851316032084745</v>
      </c>
      <c r="L5828" s="121">
        <v>7932.7162023553501</v>
      </c>
      <c r="M5828" s="54">
        <v>7426.9707219457532</v>
      </c>
      <c r="N5828" s="120">
        <v>0.96997941559118273</v>
      </c>
      <c r="O5828" s="123">
        <v>7721.8148456544059</v>
      </c>
      <c r="P5828" s="53">
        <v>7995.3297305949036</v>
      </c>
      <c r="Q5828" s="54">
        <v>7555.9568715403266</v>
      </c>
      <c r="R5828" s="55">
        <v>0.97852085585716697</v>
      </c>
      <c r="S5828" s="121">
        <v>8000.0390593645052</v>
      </c>
      <c r="T5828" s="54">
        <v>7490.0596343910347</v>
      </c>
      <c r="U5828" s="55">
        <v>0.96998695049081685</v>
      </c>
    </row>
    <row r="5829" spans="1:21" ht="13" x14ac:dyDescent="0.3">
      <c r="A5829" s="44" t="s">
        <v>1491</v>
      </c>
      <c r="B5829" s="44" t="s">
        <v>7894</v>
      </c>
      <c r="C5829" s="98" t="s">
        <v>1045</v>
      </c>
      <c r="D5829" s="98" t="s">
        <v>13125</v>
      </c>
      <c r="E5829" s="98" t="s">
        <v>242</v>
      </c>
      <c r="F5829" s="122">
        <v>1.035421062328945</v>
      </c>
      <c r="G5829" s="122">
        <v>1.0360309356377115</v>
      </c>
      <c r="H5829" s="99">
        <v>13986.083333333332</v>
      </c>
      <c r="I5829" s="53">
        <v>14481.485262821152</v>
      </c>
      <c r="J5829" s="54">
        <v>13685.566603010731</v>
      </c>
      <c r="K5829" s="55">
        <v>0.97851316032084745</v>
      </c>
      <c r="L5829" s="121">
        <v>14490.015001740336</v>
      </c>
      <c r="M5829" s="54">
        <v>13566.212938076247</v>
      </c>
      <c r="N5829" s="120">
        <v>0.96997941559118284</v>
      </c>
      <c r="O5829" s="123">
        <v>14118.05416064255</v>
      </c>
      <c r="P5829" s="53">
        <v>14618.130637030092</v>
      </c>
      <c r="Q5829" s="54">
        <v>13814.810440309784</v>
      </c>
      <c r="R5829" s="55">
        <v>0.97852085585716686</v>
      </c>
      <c r="S5829" s="121">
        <v>14626.740861434388</v>
      </c>
      <c r="T5829" s="54">
        <v>13694.328302145856</v>
      </c>
      <c r="U5829" s="55">
        <v>0.96998695049081685</v>
      </c>
    </row>
    <row r="5830" spans="1:21" ht="13" x14ac:dyDescent="0.3">
      <c r="A5830" s="44" t="s">
        <v>1490</v>
      </c>
      <c r="B5830" s="44" t="s">
        <v>7893</v>
      </c>
      <c r="C5830" s="98" t="s">
        <v>1045</v>
      </c>
      <c r="D5830" s="98" t="s">
        <v>13125</v>
      </c>
      <c r="E5830" s="98" t="s">
        <v>242</v>
      </c>
      <c r="F5830" s="122">
        <v>1.035421062328945</v>
      </c>
      <c r="G5830" s="122">
        <v>1.0360309356377115</v>
      </c>
      <c r="H5830" s="99">
        <v>9263.6666666666679</v>
      </c>
      <c r="I5830" s="53">
        <v>9591.7955810612384</v>
      </c>
      <c r="J5830" s="54">
        <v>9064.6197461588908</v>
      </c>
      <c r="K5830" s="55">
        <v>0.97851316032084734</v>
      </c>
      <c r="L5830" s="121">
        <v>9597.4452441025478</v>
      </c>
      <c r="M5830" s="54">
        <v>8985.5659795648535</v>
      </c>
      <c r="N5830" s="120">
        <v>0.96997941559118261</v>
      </c>
      <c r="O5830" s="123">
        <v>9356.6935559663507</v>
      </c>
      <c r="P5830" s="53">
        <v>9688.1175816050727</v>
      </c>
      <c r="Q5830" s="54">
        <v>9155.7197863774309</v>
      </c>
      <c r="R5830" s="55">
        <v>0.97852085585716675</v>
      </c>
      <c r="S5830" s="121">
        <v>9693.8239792631648</v>
      </c>
      <c r="T5830" s="54">
        <v>9075.8706490288769</v>
      </c>
      <c r="U5830" s="55">
        <v>0.96998695049081674</v>
      </c>
    </row>
    <row r="5831" spans="1:21" ht="13" x14ac:dyDescent="0.3">
      <c r="A5831" s="44" t="s">
        <v>1489</v>
      </c>
      <c r="B5831" s="44" t="s">
        <v>13468</v>
      </c>
      <c r="C5831" s="98" t="s">
        <v>1045</v>
      </c>
      <c r="D5831" s="98" t="s">
        <v>13125</v>
      </c>
      <c r="E5831" s="98" t="s">
        <v>242</v>
      </c>
      <c r="F5831" s="122">
        <v>1.035421062328945</v>
      </c>
      <c r="G5831" s="122">
        <v>1.0360309356377115</v>
      </c>
      <c r="H5831" s="99">
        <v>4512.9166666666661</v>
      </c>
      <c r="I5831" s="53">
        <v>4672.7689692020012</v>
      </c>
      <c r="J5831" s="54">
        <v>4415.9483497646243</v>
      </c>
      <c r="K5831" s="55">
        <v>0.97851316032084756</v>
      </c>
      <c r="L5831" s="121">
        <v>4675.5212766216882</v>
      </c>
      <c r="M5831" s="54">
        <v>4377.4362709450406</v>
      </c>
      <c r="N5831" s="120">
        <v>0.96997941559118261</v>
      </c>
      <c r="O5831" s="123">
        <v>4550.6335271580774</v>
      </c>
      <c r="P5831" s="53">
        <v>4711.8218009597304</v>
      </c>
      <c r="Q5831" s="54">
        <v>4452.8898136870403</v>
      </c>
      <c r="R5831" s="55">
        <v>0.97852085585716697</v>
      </c>
      <c r="S5831" s="121">
        <v>4714.5971108859221</v>
      </c>
      <c r="T5831" s="54">
        <v>4414.0551378093332</v>
      </c>
      <c r="U5831" s="55">
        <v>0.96998695049081685</v>
      </c>
    </row>
    <row r="5832" spans="1:21" ht="13" x14ac:dyDescent="0.3">
      <c r="A5832" s="44" t="s">
        <v>1488</v>
      </c>
      <c r="B5832" s="44" t="s">
        <v>7892</v>
      </c>
      <c r="C5832" s="98" t="s">
        <v>1045</v>
      </c>
      <c r="D5832" s="98" t="s">
        <v>13125</v>
      </c>
      <c r="E5832" s="98" t="s">
        <v>242</v>
      </c>
      <c r="F5832" s="122">
        <v>1.035421062328945</v>
      </c>
      <c r="G5832" s="122">
        <v>1.0360309356377115</v>
      </c>
      <c r="H5832" s="99">
        <v>6369.4999999999991</v>
      </c>
      <c r="I5832" s="53">
        <v>6595.1144565042141</v>
      </c>
      <c r="J5832" s="54">
        <v>6232.6395746636363</v>
      </c>
      <c r="K5832" s="55">
        <v>0.97851316032084734</v>
      </c>
      <c r="L5832" s="121">
        <v>6598.9990445444028</v>
      </c>
      <c r="M5832" s="54">
        <v>6178.2838876080377</v>
      </c>
      <c r="N5832" s="120">
        <v>0.96997941559118273</v>
      </c>
      <c r="O5832" s="123">
        <v>6425.678904416457</v>
      </c>
      <c r="P5832" s="53">
        <v>6653.2832773955797</v>
      </c>
      <c r="Q5832" s="54">
        <v>6287.6608210129343</v>
      </c>
      <c r="R5832" s="55">
        <v>0.97852085585716697</v>
      </c>
      <c r="S5832" s="121">
        <v>6657.2021274500876</v>
      </c>
      <c r="T5832" s="54">
        <v>6232.8246853280925</v>
      </c>
      <c r="U5832" s="55">
        <v>0.96998695049081696</v>
      </c>
    </row>
    <row r="5833" spans="1:21" ht="13" x14ac:dyDescent="0.3">
      <c r="A5833" s="44" t="s">
        <v>1487</v>
      </c>
      <c r="B5833" s="44" t="s">
        <v>7891</v>
      </c>
      <c r="C5833" s="98" t="s">
        <v>1045</v>
      </c>
      <c r="D5833" s="98" t="s">
        <v>13125</v>
      </c>
      <c r="E5833" s="98" t="s">
        <v>242</v>
      </c>
      <c r="F5833" s="122">
        <v>1.035421062328945</v>
      </c>
      <c r="G5833" s="122">
        <v>1.0360309356377115</v>
      </c>
      <c r="H5833" s="99">
        <v>7804</v>
      </c>
      <c r="I5833" s="53">
        <v>8080.4259704150872</v>
      </c>
      <c r="J5833" s="54">
        <v>7636.3167031438934</v>
      </c>
      <c r="K5833" s="55">
        <v>0.97851316032084745</v>
      </c>
      <c r="L5833" s="121">
        <v>8085.1854217167011</v>
      </c>
      <c r="M5833" s="54">
        <v>7569.7193592735903</v>
      </c>
      <c r="N5833" s="120">
        <v>0.96997941559118273</v>
      </c>
      <c r="O5833" s="123">
        <v>7871.0453298378798</v>
      </c>
      <c r="P5833" s="53">
        <v>8149.8461170600194</v>
      </c>
      <c r="Q5833" s="54">
        <v>7701.9820126435188</v>
      </c>
      <c r="R5833" s="55">
        <v>0.97852085585716697</v>
      </c>
      <c r="S5833" s="121">
        <v>8154.6464575187783</v>
      </c>
      <c r="T5833" s="54">
        <v>7634.8112566644304</v>
      </c>
      <c r="U5833" s="55">
        <v>0.96998695049081685</v>
      </c>
    </row>
    <row r="5834" spans="1:21" ht="13" x14ac:dyDescent="0.3">
      <c r="A5834" s="44" t="s">
        <v>1486</v>
      </c>
      <c r="B5834" s="44" t="s">
        <v>7890</v>
      </c>
      <c r="C5834" s="98" t="s">
        <v>1045</v>
      </c>
      <c r="D5834" s="98" t="s">
        <v>13125</v>
      </c>
      <c r="E5834" s="98" t="s">
        <v>242</v>
      </c>
      <c r="F5834" s="122">
        <v>1.035421062328945</v>
      </c>
      <c r="G5834" s="122">
        <v>1.0360309356377115</v>
      </c>
      <c r="H5834" s="99">
        <v>10623.916666666666</v>
      </c>
      <c r="I5834" s="53">
        <v>11000.227081094185</v>
      </c>
      <c r="J5834" s="54">
        <v>10395.642272485324</v>
      </c>
      <c r="K5834" s="55">
        <v>0.97851316032084756</v>
      </c>
      <c r="L5834" s="121">
        <v>11006.706324303743</v>
      </c>
      <c r="M5834" s="54">
        <v>10304.980479622758</v>
      </c>
      <c r="N5834" s="120">
        <v>0.96997941559118261</v>
      </c>
      <c r="O5834" s="123">
        <v>10709.770315601198</v>
      </c>
      <c r="P5834" s="53">
        <v>11089.121757478793</v>
      </c>
      <c r="Q5834" s="54">
        <v>10479.733615255765</v>
      </c>
      <c r="R5834" s="55">
        <v>0.97852085585716697</v>
      </c>
      <c r="S5834" s="121">
        <v>11095.653360537299</v>
      </c>
      <c r="T5834" s="54">
        <v>10388.33744888708</v>
      </c>
      <c r="U5834" s="55">
        <v>0.96998695049081696</v>
      </c>
    </row>
    <row r="5835" spans="1:21" ht="13" x14ac:dyDescent="0.3">
      <c r="A5835" s="44" t="s">
        <v>1485</v>
      </c>
      <c r="B5835" s="44" t="s">
        <v>7889</v>
      </c>
      <c r="C5835" s="98" t="s">
        <v>1045</v>
      </c>
      <c r="D5835" s="98" t="s">
        <v>13125</v>
      </c>
      <c r="E5835" s="98" t="s">
        <v>242</v>
      </c>
      <c r="F5835" s="122">
        <v>1.035421062328945</v>
      </c>
      <c r="G5835" s="122">
        <v>1.0360309356377115</v>
      </c>
      <c r="H5835" s="99">
        <v>5000.5</v>
      </c>
      <c r="I5835" s="53">
        <v>5177.6230221758897</v>
      </c>
      <c r="J5835" s="54">
        <v>4893.0550581843981</v>
      </c>
      <c r="K5835" s="55">
        <v>0.97851316032084756</v>
      </c>
      <c r="L5835" s="121">
        <v>5180.6726936563764</v>
      </c>
      <c r="M5835" s="54">
        <v>4850.3820676637088</v>
      </c>
      <c r="N5835" s="120">
        <v>0.96997941559118261</v>
      </c>
      <c r="O5835" s="123">
        <v>5042.7851620262463</v>
      </c>
      <c r="P5835" s="53">
        <v>5221.4059695618571</v>
      </c>
      <c r="Q5835" s="54">
        <v>4934.4704526497444</v>
      </c>
      <c r="R5835" s="55">
        <v>0.97852085585716686</v>
      </c>
      <c r="S5835" s="121">
        <v>5224.481429634021</v>
      </c>
      <c r="T5835" s="54">
        <v>4891.4358012941784</v>
      </c>
      <c r="U5835" s="55">
        <v>0.96998695049081685</v>
      </c>
    </row>
    <row r="5836" spans="1:21" ht="13" x14ac:dyDescent="0.3">
      <c r="A5836" s="44" t="s">
        <v>1484</v>
      </c>
      <c r="B5836" s="44" t="s">
        <v>7888</v>
      </c>
      <c r="C5836" s="98" t="s">
        <v>1045</v>
      </c>
      <c r="D5836" s="98" t="s">
        <v>13125</v>
      </c>
      <c r="E5836" s="98" t="s">
        <v>242</v>
      </c>
      <c r="F5836" s="122">
        <v>1.035421062328945</v>
      </c>
      <c r="G5836" s="122">
        <v>1.0360309356377115</v>
      </c>
      <c r="H5836" s="99">
        <v>16272.833333333332</v>
      </c>
      <c r="I5836" s="53">
        <v>16849.234377101868</v>
      </c>
      <c r="J5836" s="54">
        <v>15923.181572374431</v>
      </c>
      <c r="K5836" s="55">
        <v>0.97851316032084756</v>
      </c>
      <c r="L5836" s="121">
        <v>16859.158743809872</v>
      </c>
      <c r="M5836" s="54">
        <v>15784.313366679384</v>
      </c>
      <c r="N5836" s="120">
        <v>0.96997941559118273</v>
      </c>
      <c r="O5836" s="123">
        <v>16417.945615962966</v>
      </c>
      <c r="P5836" s="53">
        <v>16999.486690939222</v>
      </c>
      <c r="Q5836" s="54">
        <v>16065.302195548506</v>
      </c>
      <c r="R5836" s="55">
        <v>0.97852085585716708</v>
      </c>
      <c r="S5836" s="121">
        <v>17009.499557755174</v>
      </c>
      <c r="T5836" s="54">
        <v>15925.193001351992</v>
      </c>
      <c r="U5836" s="55">
        <v>0.96998695049081674</v>
      </c>
    </row>
    <row r="5837" spans="1:21" ht="13" x14ac:dyDescent="0.3">
      <c r="A5837" s="44" t="s">
        <v>1483</v>
      </c>
      <c r="B5837" s="44" t="s">
        <v>7887</v>
      </c>
      <c r="C5837" s="98" t="s">
        <v>1045</v>
      </c>
      <c r="D5837" s="98" t="s">
        <v>13125</v>
      </c>
      <c r="E5837" s="98" t="s">
        <v>242</v>
      </c>
      <c r="F5837" s="122">
        <v>1.035421062328945</v>
      </c>
      <c r="G5837" s="122">
        <v>1.0360309356377115</v>
      </c>
      <c r="H5837" s="99">
        <v>24.5</v>
      </c>
      <c r="I5837" s="53">
        <v>25.367816027059153</v>
      </c>
      <c r="J5837" s="54">
        <v>23.973572427860763</v>
      </c>
      <c r="K5837" s="55">
        <v>0.97851316032084745</v>
      </c>
      <c r="L5837" s="121">
        <v>25.382757923123933</v>
      </c>
      <c r="M5837" s="54">
        <v>23.764495681983977</v>
      </c>
      <c r="N5837" s="120">
        <v>0.96997941559118273</v>
      </c>
      <c r="O5837" s="123">
        <v>24.698936874937878</v>
      </c>
      <c r="P5837" s="53">
        <v>25.573799457443734</v>
      </c>
      <c r="Q5837" s="54">
        <v>24.168424849626355</v>
      </c>
      <c r="R5837" s="55">
        <v>0.97852085585716697</v>
      </c>
      <c r="S5837" s="121">
        <v>25.588862679798666</v>
      </c>
      <c r="T5837" s="54">
        <v>23.957646459686178</v>
      </c>
      <c r="U5837" s="55">
        <v>0.96998695049081685</v>
      </c>
    </row>
    <row r="5838" spans="1:21" ht="13" x14ac:dyDescent="0.3">
      <c r="A5838" s="44" t="s">
        <v>1482</v>
      </c>
      <c r="B5838" s="44" t="s">
        <v>7886</v>
      </c>
      <c r="C5838" s="98" t="s">
        <v>1045</v>
      </c>
      <c r="D5838" s="98" t="s">
        <v>13125</v>
      </c>
      <c r="E5838" s="98" t="s">
        <v>242</v>
      </c>
      <c r="F5838" s="122">
        <v>1.035421062328945</v>
      </c>
      <c r="G5838" s="122">
        <v>1.0360309356377115</v>
      </c>
      <c r="H5838" s="99">
        <v>3102.25</v>
      </c>
      <c r="I5838" s="53">
        <v>3212.1349906099699</v>
      </c>
      <c r="J5838" s="54">
        <v>3035.5924516053492</v>
      </c>
      <c r="K5838" s="55">
        <v>0.97851316032084756</v>
      </c>
      <c r="L5838" s="121">
        <v>3214.0269700820904</v>
      </c>
      <c r="M5838" s="54">
        <v>3009.1186420177464</v>
      </c>
      <c r="N5838" s="120">
        <v>0.96997941559118261</v>
      </c>
      <c r="O5838" s="123">
        <v>3128.4948154243716</v>
      </c>
      <c r="P5838" s="53">
        <v>3239.3094252772999</v>
      </c>
      <c r="Q5838" s="54">
        <v>3061.2974243337658</v>
      </c>
      <c r="R5838" s="55">
        <v>0.97852085585716697</v>
      </c>
      <c r="S5838" s="121">
        <v>3241.2174107618412</v>
      </c>
      <c r="T5838" s="54">
        <v>3034.5991456398169</v>
      </c>
      <c r="U5838" s="55">
        <v>0.96998695049081674</v>
      </c>
    </row>
    <row r="5839" spans="1:21" ht="13" x14ac:dyDescent="0.3">
      <c r="A5839" s="44" t="s">
        <v>1481</v>
      </c>
      <c r="B5839" s="44" t="s">
        <v>7885</v>
      </c>
      <c r="C5839" s="98" t="s">
        <v>1045</v>
      </c>
      <c r="D5839" s="98" t="s">
        <v>13125</v>
      </c>
      <c r="E5839" s="98" t="s">
        <v>242</v>
      </c>
      <c r="F5839" s="122">
        <v>1.035421062328945</v>
      </c>
      <c r="G5839" s="122">
        <v>1.0360309356377115</v>
      </c>
      <c r="H5839" s="99">
        <v>7527.25</v>
      </c>
      <c r="I5839" s="53">
        <v>7793.8731914155514</v>
      </c>
      <c r="J5839" s="54">
        <v>7365.5131860250985</v>
      </c>
      <c r="K5839" s="55">
        <v>0.97851316032084734</v>
      </c>
      <c r="L5839" s="121">
        <v>7798.4638602789646</v>
      </c>
      <c r="M5839" s="54">
        <v>7301.2775560087302</v>
      </c>
      <c r="N5839" s="120">
        <v>0.96997941559118273</v>
      </c>
      <c r="O5839" s="123">
        <v>7590.1674144223134</v>
      </c>
      <c r="P5839" s="53">
        <v>7859.019207495694</v>
      </c>
      <c r="Q5839" s="54">
        <v>7427.1371144597024</v>
      </c>
      <c r="R5839" s="55">
        <v>0.97852085585716697</v>
      </c>
      <c r="S5839" s="121">
        <v>7863.6482480108189</v>
      </c>
      <c r="T5839" s="54">
        <v>7362.3633440302674</v>
      </c>
      <c r="U5839" s="55">
        <v>0.96998695049081674</v>
      </c>
    </row>
    <row r="5840" spans="1:21" ht="13" x14ac:dyDescent="0.3">
      <c r="A5840" s="44" t="s">
        <v>1480</v>
      </c>
      <c r="B5840" s="44" t="s">
        <v>7884</v>
      </c>
      <c r="C5840" s="98" t="s">
        <v>1045</v>
      </c>
      <c r="D5840" s="98" t="s">
        <v>13125</v>
      </c>
      <c r="E5840" s="98" t="s">
        <v>242</v>
      </c>
      <c r="F5840" s="122">
        <v>1.035421062328945</v>
      </c>
      <c r="G5840" s="122">
        <v>1.0360309356377115</v>
      </c>
      <c r="H5840" s="99">
        <v>6318.4166666666661</v>
      </c>
      <c r="I5840" s="53">
        <v>6542.2216972369115</v>
      </c>
      <c r="J5840" s="54">
        <v>6182.6538607239145</v>
      </c>
      <c r="K5840" s="55">
        <v>0.97851316032084756</v>
      </c>
      <c r="L5840" s="121">
        <v>6546.0751309155767</v>
      </c>
      <c r="M5840" s="54">
        <v>6128.7341057949216</v>
      </c>
      <c r="N5840" s="120">
        <v>0.96997941559118273</v>
      </c>
      <c r="O5840" s="123">
        <v>6366.2253372074947</v>
      </c>
      <c r="P5840" s="53">
        <v>6591.7238016768306</v>
      </c>
      <c r="Q5840" s="54">
        <v>6229.4842655438588</v>
      </c>
      <c r="R5840" s="55">
        <v>0.97852085585716697</v>
      </c>
      <c r="S5840" s="121">
        <v>6595.606392587586</v>
      </c>
      <c r="T5840" s="54">
        <v>6175.1555009752692</v>
      </c>
      <c r="U5840" s="55">
        <v>0.96998695049081674</v>
      </c>
    </row>
    <row r="5841" spans="1:21" ht="13" x14ac:dyDescent="0.3">
      <c r="A5841" s="44" t="s">
        <v>1479</v>
      </c>
      <c r="B5841" s="44" t="s">
        <v>7883</v>
      </c>
      <c r="C5841" s="98" t="s">
        <v>1045</v>
      </c>
      <c r="D5841" s="98" t="s">
        <v>13125</v>
      </c>
      <c r="E5841" s="98" t="s">
        <v>242</v>
      </c>
      <c r="F5841" s="122">
        <v>1.035421062328945</v>
      </c>
      <c r="G5841" s="122">
        <v>1.0360309356377115</v>
      </c>
      <c r="H5841" s="99">
        <v>2559.666666666667</v>
      </c>
      <c r="I5841" s="53">
        <v>2650.3327792079899</v>
      </c>
      <c r="J5841" s="54">
        <v>2504.6675193679293</v>
      </c>
      <c r="K5841" s="55">
        <v>0.97851316032084734</v>
      </c>
      <c r="L5841" s="121">
        <v>2651.8938515873292</v>
      </c>
      <c r="M5841" s="54">
        <v>2482.8239774415642</v>
      </c>
      <c r="N5841" s="120">
        <v>0.96997941559118273</v>
      </c>
      <c r="O5841" s="123">
        <v>2581.5908173816779</v>
      </c>
      <c r="P5841" s="53">
        <v>2673.0335066319863</v>
      </c>
      <c r="Q5841" s="54">
        <v>2526.1404560973224</v>
      </c>
      <c r="R5841" s="55">
        <v>0.97852085585716686</v>
      </c>
      <c r="S5841" s="121">
        <v>2674.6079499656644</v>
      </c>
      <c r="T5841" s="54">
        <v>2504.1094043671492</v>
      </c>
      <c r="U5841" s="55">
        <v>0.96998695049081696</v>
      </c>
    </row>
    <row r="5842" spans="1:21" ht="13" x14ac:dyDescent="0.3">
      <c r="A5842" s="44" t="s">
        <v>1478</v>
      </c>
      <c r="B5842" s="44" t="s">
        <v>7882</v>
      </c>
      <c r="C5842" s="98" t="s">
        <v>1045</v>
      </c>
      <c r="D5842" s="98" t="s">
        <v>13125</v>
      </c>
      <c r="E5842" s="98" t="s">
        <v>242</v>
      </c>
      <c r="F5842" s="122">
        <v>1.035421062328945</v>
      </c>
      <c r="G5842" s="122">
        <v>1.0360309356377115</v>
      </c>
      <c r="H5842" s="99">
        <v>7394.6666666666679</v>
      </c>
      <c r="I5842" s="53">
        <v>7656.5936155684403</v>
      </c>
      <c r="J5842" s="54">
        <v>7235.7786495192277</v>
      </c>
      <c r="K5842" s="55">
        <v>0.97851316032084745</v>
      </c>
      <c r="L5842" s="121">
        <v>7661.1034253956659</v>
      </c>
      <c r="M5842" s="54">
        <v>7172.6744518249343</v>
      </c>
      <c r="N5842" s="120">
        <v>0.96997941559118284</v>
      </c>
      <c r="O5842" s="123">
        <v>7462.6983291851402</v>
      </c>
      <c r="P5842" s="53">
        <v>7727.0350318453211</v>
      </c>
      <c r="Q5842" s="54">
        <v>7302.4059560780934</v>
      </c>
      <c r="R5842" s="55">
        <v>0.97852085585716697</v>
      </c>
      <c r="S5842" s="121">
        <v>7731.5863323676676</v>
      </c>
      <c r="T5842" s="54">
        <v>7238.719994759208</v>
      </c>
      <c r="U5842" s="55">
        <v>0.96998695049081685</v>
      </c>
    </row>
    <row r="5843" spans="1:21" ht="13" x14ac:dyDescent="0.3">
      <c r="A5843" s="44" t="s">
        <v>1477</v>
      </c>
      <c r="B5843" s="44" t="s">
        <v>7881</v>
      </c>
      <c r="C5843" s="98" t="s">
        <v>1045</v>
      </c>
      <c r="D5843" s="98" t="s">
        <v>13125</v>
      </c>
      <c r="E5843" s="98" t="s">
        <v>242</v>
      </c>
      <c r="F5843" s="122">
        <v>1.035421062328945</v>
      </c>
      <c r="G5843" s="122">
        <v>1.0360309356377115</v>
      </c>
      <c r="H5843" s="99">
        <v>3840</v>
      </c>
      <c r="I5843" s="53">
        <v>3976.016879343149</v>
      </c>
      <c r="J5843" s="54">
        <v>3757.4905356320542</v>
      </c>
      <c r="K5843" s="55">
        <v>0.97851316032084745</v>
      </c>
      <c r="L5843" s="121">
        <v>3978.3587928488123</v>
      </c>
      <c r="M5843" s="54">
        <v>3724.7209558701416</v>
      </c>
      <c r="N5843" s="120">
        <v>0.96997941559118273</v>
      </c>
      <c r="O5843" s="123">
        <v>3871.8552036923743</v>
      </c>
      <c r="P5843" s="53">
        <v>4009.0004281910119</v>
      </c>
      <c r="Q5843" s="54">
        <v>3788.6910676720872</v>
      </c>
      <c r="R5843" s="55">
        <v>0.97852085585716686</v>
      </c>
      <c r="S5843" s="121">
        <v>4011.3617693351525</v>
      </c>
      <c r="T5843" s="54">
        <v>3755.6490217715664</v>
      </c>
      <c r="U5843" s="55">
        <v>0.96998695049081674</v>
      </c>
    </row>
    <row r="5844" spans="1:21" ht="13" x14ac:dyDescent="0.3">
      <c r="A5844" s="44" t="s">
        <v>1476</v>
      </c>
      <c r="B5844" s="44" t="s">
        <v>7880</v>
      </c>
      <c r="C5844" s="98" t="s">
        <v>1045</v>
      </c>
      <c r="D5844" s="98" t="s">
        <v>13125</v>
      </c>
      <c r="E5844" s="98" t="s">
        <v>242</v>
      </c>
      <c r="F5844" s="122">
        <v>1.035421062328945</v>
      </c>
      <c r="G5844" s="122">
        <v>1.0360309356377115</v>
      </c>
      <c r="H5844" s="99">
        <v>3895.25</v>
      </c>
      <c r="I5844" s="53">
        <v>4033.223893036823</v>
      </c>
      <c r="J5844" s="54">
        <v>3811.5533877397811</v>
      </c>
      <c r="K5844" s="55">
        <v>0.97851316032084745</v>
      </c>
      <c r="L5844" s="121">
        <v>4035.5995020427958</v>
      </c>
      <c r="M5844" s="54">
        <v>3778.3123185815543</v>
      </c>
      <c r="N5844" s="120">
        <v>0.96997941559118273</v>
      </c>
      <c r="O5844" s="123">
        <v>3928.964533727185</v>
      </c>
      <c r="P5844" s="53">
        <v>4068.13263136455</v>
      </c>
      <c r="Q5844" s="54">
        <v>3844.5737381751796</v>
      </c>
      <c r="R5844" s="55">
        <v>0.97852085585716686</v>
      </c>
      <c r="S5844" s="121">
        <v>4070.5288019647605</v>
      </c>
      <c r="T5844" s="54">
        <v>3811.0443266566062</v>
      </c>
      <c r="U5844" s="55">
        <v>0.96998695049081685</v>
      </c>
    </row>
    <row r="5845" spans="1:21" ht="13" x14ac:dyDescent="0.3">
      <c r="A5845" s="44" t="s">
        <v>1475</v>
      </c>
      <c r="B5845" s="44" t="s">
        <v>7879</v>
      </c>
      <c r="C5845" s="98" t="s">
        <v>1045</v>
      </c>
      <c r="D5845" s="98" t="s">
        <v>13125</v>
      </c>
      <c r="E5845" s="98" t="s">
        <v>242</v>
      </c>
      <c r="F5845" s="122">
        <v>1.035421062328945</v>
      </c>
      <c r="G5845" s="122">
        <v>1.0360309356377115</v>
      </c>
      <c r="H5845" s="99">
        <v>12125.916666666668</v>
      </c>
      <c r="I5845" s="53">
        <v>12555.429516712262</v>
      </c>
      <c r="J5845" s="54">
        <v>11865.369039287238</v>
      </c>
      <c r="K5845" s="55">
        <v>0.97851316032084745</v>
      </c>
      <c r="L5845" s="121">
        <v>12562.824789631588</v>
      </c>
      <c r="M5845" s="54">
        <v>11761.889561840717</v>
      </c>
      <c r="N5845" s="120">
        <v>0.96997941559118273</v>
      </c>
      <c r="O5845" s="123">
        <v>12224.715876560716</v>
      </c>
      <c r="P5845" s="53">
        <v>12657.728299578017</v>
      </c>
      <c r="Q5845" s="54">
        <v>11962.139442142889</v>
      </c>
      <c r="R5845" s="55">
        <v>0.97852085585716686</v>
      </c>
      <c r="S5845" s="121">
        <v>12665.183827498386</v>
      </c>
      <c r="T5845" s="54">
        <v>11857.814873721802</v>
      </c>
      <c r="U5845" s="55">
        <v>0.96998695049081685</v>
      </c>
    </row>
    <row r="5846" spans="1:21" ht="13" x14ac:dyDescent="0.3">
      <c r="A5846" s="44" t="s">
        <v>1474</v>
      </c>
      <c r="B5846" s="44" t="s">
        <v>13469</v>
      </c>
      <c r="C5846" s="98" t="s">
        <v>1045</v>
      </c>
      <c r="D5846" s="98" t="s">
        <v>13125</v>
      </c>
      <c r="E5846" s="98" t="s">
        <v>242</v>
      </c>
      <c r="F5846" s="122">
        <v>1.035421062328945</v>
      </c>
      <c r="G5846" s="122">
        <v>1.0360309356377115</v>
      </c>
      <c r="H5846" s="99">
        <v>11324.083333333336</v>
      </c>
      <c r="I5846" s="53">
        <v>11725.194394901504</v>
      </c>
      <c r="J5846" s="54">
        <v>11080.764570236639</v>
      </c>
      <c r="K5846" s="55">
        <v>0.97851316032084745</v>
      </c>
      <c r="L5846" s="121">
        <v>11732.100651072751</v>
      </c>
      <c r="M5846" s="54">
        <v>10984.127733772522</v>
      </c>
      <c r="N5846" s="120">
        <v>0.96997941559118284</v>
      </c>
      <c r="O5846" s="123">
        <v>11411.928803023358</v>
      </c>
      <c r="P5846" s="53">
        <v>11816.151444448731</v>
      </c>
      <c r="Q5846" s="54">
        <v>11166.810339315471</v>
      </c>
      <c r="R5846" s="55">
        <v>0.97852085585716686</v>
      </c>
      <c r="S5846" s="121">
        <v>11823.11127522724</v>
      </c>
      <c r="T5846" s="54">
        <v>11069.422018862946</v>
      </c>
      <c r="U5846" s="55">
        <v>0.96998695049081696</v>
      </c>
    </row>
    <row r="5847" spans="1:21" ht="13" x14ac:dyDescent="0.3">
      <c r="A5847" s="44" t="s">
        <v>1473</v>
      </c>
      <c r="B5847" s="44" t="s">
        <v>7878</v>
      </c>
      <c r="C5847" s="98" t="s">
        <v>1045</v>
      </c>
      <c r="D5847" s="98" t="s">
        <v>13125</v>
      </c>
      <c r="E5847" s="98" t="s">
        <v>241</v>
      </c>
      <c r="F5847" s="122">
        <v>1.0355252862471755</v>
      </c>
      <c r="G5847" s="122">
        <v>1.0358967116137969</v>
      </c>
      <c r="H5847" s="99">
        <v>7728.25</v>
      </c>
      <c r="I5847" s="53">
        <v>8002.7982934397342</v>
      </c>
      <c r="J5847" s="54">
        <v>7562.9555302944018</v>
      </c>
      <c r="K5847" s="55">
        <v>0.97861165597572564</v>
      </c>
      <c r="L5847" s="121">
        <v>8005.6687615293258</v>
      </c>
      <c r="M5847" s="54">
        <v>7495.2722352301007</v>
      </c>
      <c r="N5847" s="120">
        <v>0.96985374893800025</v>
      </c>
      <c r="O5847" s="123">
        <v>7792.7761523941736</v>
      </c>
      <c r="P5847" s="53">
        <v>8069.61675586814</v>
      </c>
      <c r="Q5847" s="54">
        <v>7626.1615507709648</v>
      </c>
      <c r="R5847" s="55">
        <v>0.97861935228666619</v>
      </c>
      <c r="S5847" s="121">
        <v>8072.5111906075408</v>
      </c>
      <c r="T5847" s="54">
        <v>7557.9118762130729</v>
      </c>
      <c r="U5847" s="55">
        <v>0.96986128286144302</v>
      </c>
    </row>
    <row r="5848" spans="1:21" ht="13" x14ac:dyDescent="0.3">
      <c r="A5848" s="44" t="s">
        <v>1472</v>
      </c>
      <c r="B5848" s="44" t="s">
        <v>7877</v>
      </c>
      <c r="C5848" s="98" t="s">
        <v>1045</v>
      </c>
      <c r="D5848" s="98" t="s">
        <v>13125</v>
      </c>
      <c r="E5848" s="98" t="s">
        <v>241</v>
      </c>
      <c r="F5848" s="122">
        <v>1.0355252862471755</v>
      </c>
      <c r="G5848" s="122">
        <v>1.0358967116137969</v>
      </c>
      <c r="H5848" s="99">
        <v>1575.4166666666665</v>
      </c>
      <c r="I5848" s="53">
        <v>1631.383794708571</v>
      </c>
      <c r="J5848" s="54">
        <v>1541.7211130184244</v>
      </c>
      <c r="K5848" s="55">
        <v>0.97861165597572575</v>
      </c>
      <c r="L5848" s="121">
        <v>1631.9689444215692</v>
      </c>
      <c r="M5848" s="54">
        <v>1527.9237603060747</v>
      </c>
      <c r="N5848" s="120">
        <v>0.96985374893800036</v>
      </c>
      <c r="O5848" s="123">
        <v>1589.6346031232761</v>
      </c>
      <c r="P5848" s="53">
        <v>1646.1068274276458</v>
      </c>
      <c r="Q5848" s="54">
        <v>1555.6471856809721</v>
      </c>
      <c r="R5848" s="55">
        <v>0.97861935228666619</v>
      </c>
      <c r="S5848" s="121">
        <v>1646.6972580429049</v>
      </c>
      <c r="T5848" s="54">
        <v>1541.7250554660814</v>
      </c>
      <c r="U5848" s="55">
        <v>0.96986128286144302</v>
      </c>
    </row>
    <row r="5849" spans="1:21" ht="13" x14ac:dyDescent="0.3">
      <c r="A5849" s="44" t="s">
        <v>1471</v>
      </c>
      <c r="B5849" s="44" t="s">
        <v>7876</v>
      </c>
      <c r="C5849" s="98" t="s">
        <v>1045</v>
      </c>
      <c r="D5849" s="98" t="s">
        <v>13125</v>
      </c>
      <c r="E5849" s="98" t="s">
        <v>241</v>
      </c>
      <c r="F5849" s="122">
        <v>1.0355252862471755</v>
      </c>
      <c r="G5849" s="122">
        <v>1.0358967116137969</v>
      </c>
      <c r="H5849" s="99">
        <v>11136.75</v>
      </c>
      <c r="I5849" s="53">
        <v>11532.386231613233</v>
      </c>
      <c r="J5849" s="54">
        <v>10898.553359687663</v>
      </c>
      <c r="K5849" s="55">
        <v>0.97861165597572564</v>
      </c>
      <c r="L5849" s="121">
        <v>11536.522703064953</v>
      </c>
      <c r="M5849" s="54">
        <v>10801.018738485276</v>
      </c>
      <c r="N5849" s="120">
        <v>0.96985374893800036</v>
      </c>
      <c r="O5849" s="123">
        <v>11242.388343236302</v>
      </c>
      <c r="P5849" s="53">
        <v>11641.777407231681</v>
      </c>
      <c r="Q5849" s="54">
        <v>11002.018798613075</v>
      </c>
      <c r="R5849" s="55">
        <v>0.97861935228666608</v>
      </c>
      <c r="S5849" s="121">
        <v>11645.953115443768</v>
      </c>
      <c r="T5849" s="54">
        <v>10903.557180997694</v>
      </c>
      <c r="U5849" s="55">
        <v>0.96986128286144313</v>
      </c>
    </row>
    <row r="5850" spans="1:21" ht="13" x14ac:dyDescent="0.3">
      <c r="A5850" s="44" t="s">
        <v>1470</v>
      </c>
      <c r="B5850" s="44" t="s">
        <v>7875</v>
      </c>
      <c r="C5850" s="98" t="s">
        <v>1045</v>
      </c>
      <c r="D5850" s="98" t="s">
        <v>13125</v>
      </c>
      <c r="E5850" s="98" t="s">
        <v>241</v>
      </c>
      <c r="F5850" s="122">
        <v>1.0355252862471755</v>
      </c>
      <c r="G5850" s="122">
        <v>1.0358967116137969</v>
      </c>
      <c r="H5850" s="99">
        <v>8831.4166666666679</v>
      </c>
      <c r="I5850" s="53">
        <v>9145.1552717180784</v>
      </c>
      <c r="J5850" s="54">
        <v>8642.5272887782903</v>
      </c>
      <c r="K5850" s="55">
        <v>0.97861165597572553</v>
      </c>
      <c r="L5850" s="121">
        <v>9148.4354838912805</v>
      </c>
      <c r="M5850" s="54">
        <v>8565.1825626002064</v>
      </c>
      <c r="N5850" s="120">
        <v>0.96985374893800036</v>
      </c>
      <c r="O5850" s="123">
        <v>8909.8763841953732</v>
      </c>
      <c r="P5850" s="53">
        <v>9226.4022931708641</v>
      </c>
      <c r="Q5850" s="54">
        <v>8719.3774560555394</v>
      </c>
      <c r="R5850" s="55">
        <v>0.97861935228666619</v>
      </c>
      <c r="S5850" s="121">
        <v>9229.7116472734142</v>
      </c>
      <c r="T5850" s="54">
        <v>8641.3441401126001</v>
      </c>
      <c r="U5850" s="55">
        <v>0.96986128286144302</v>
      </c>
    </row>
    <row r="5851" spans="1:21" ht="13" x14ac:dyDescent="0.3">
      <c r="A5851" s="44" t="s">
        <v>1469</v>
      </c>
      <c r="B5851" s="44" t="s">
        <v>7874</v>
      </c>
      <c r="C5851" s="98" t="s">
        <v>1045</v>
      </c>
      <c r="D5851" s="98" t="s">
        <v>13125</v>
      </c>
      <c r="E5851" s="98" t="s">
        <v>241</v>
      </c>
      <c r="F5851" s="122">
        <v>1.0355252862471755</v>
      </c>
      <c r="G5851" s="122">
        <v>1.0358967116137969</v>
      </c>
      <c r="H5851" s="99">
        <v>6258.5833333333339</v>
      </c>
      <c r="I5851" s="53">
        <v>6480.9212977518027</v>
      </c>
      <c r="J5851" s="54">
        <v>6124.7225998954109</v>
      </c>
      <c r="K5851" s="55">
        <v>0.97861165597572564</v>
      </c>
      <c r="L5851" s="121">
        <v>6483.2458943609163</v>
      </c>
      <c r="M5851" s="54">
        <v>6069.9105088742208</v>
      </c>
      <c r="N5851" s="120">
        <v>0.96985374893800036</v>
      </c>
      <c r="O5851" s="123">
        <v>6313.89712126001</v>
      </c>
      <c r="P5851" s="53">
        <v>6538.200123827989</v>
      </c>
      <c r="Q5851" s="54">
        <v>6178.9019112121168</v>
      </c>
      <c r="R5851" s="55">
        <v>0.97861935228666608</v>
      </c>
      <c r="S5851" s="121">
        <v>6540.5452653810635</v>
      </c>
      <c r="T5851" s="54">
        <v>6123.6043618804051</v>
      </c>
      <c r="U5851" s="55">
        <v>0.96986128286144302</v>
      </c>
    </row>
    <row r="5852" spans="1:21" ht="13" x14ac:dyDescent="0.3">
      <c r="A5852" s="44" t="s">
        <v>1468</v>
      </c>
      <c r="B5852" s="44" t="s">
        <v>7873</v>
      </c>
      <c r="C5852" s="98" t="s">
        <v>1045</v>
      </c>
      <c r="D5852" s="98" t="s">
        <v>13125</v>
      </c>
      <c r="E5852" s="98" t="s">
        <v>241</v>
      </c>
      <c r="F5852" s="122">
        <v>1.0355252862471755</v>
      </c>
      <c r="G5852" s="122">
        <v>1.0358967116137969</v>
      </c>
      <c r="H5852" s="99">
        <v>16607.083333333336</v>
      </c>
      <c r="I5852" s="53">
        <v>17197.054722480701</v>
      </c>
      <c r="J5852" s="54">
        <v>16251.88532176021</v>
      </c>
      <c r="K5852" s="55">
        <v>0.97861165597572564</v>
      </c>
      <c r="L5852" s="121">
        <v>17203.223014496296</v>
      </c>
      <c r="M5852" s="54">
        <v>16106.442029759119</v>
      </c>
      <c r="N5852" s="120">
        <v>0.96985374893800036</v>
      </c>
      <c r="O5852" s="123">
        <v>16748.103666909923</v>
      </c>
      <c r="P5852" s="53">
        <v>17343.084843774268</v>
      </c>
      <c r="Q5852" s="54">
        <v>16390.018362541326</v>
      </c>
      <c r="R5852" s="55">
        <v>0.97861935228666608</v>
      </c>
      <c r="S5852" s="121">
        <v>17349.305514318963</v>
      </c>
      <c r="T5852" s="54">
        <v>16243.337307885695</v>
      </c>
      <c r="U5852" s="55">
        <v>0.96986128286144291</v>
      </c>
    </row>
    <row r="5853" spans="1:21" ht="13" x14ac:dyDescent="0.3">
      <c r="A5853" s="44" t="s">
        <v>1467</v>
      </c>
      <c r="B5853" s="44" t="s">
        <v>7872</v>
      </c>
      <c r="C5853" s="98" t="s">
        <v>1045</v>
      </c>
      <c r="D5853" s="98" t="s">
        <v>13125</v>
      </c>
      <c r="E5853" s="98" t="s">
        <v>241</v>
      </c>
      <c r="F5853" s="122">
        <v>1.0355252862471755</v>
      </c>
      <c r="G5853" s="122">
        <v>1.0358967116137969</v>
      </c>
      <c r="H5853" s="99">
        <v>13604.250000000002</v>
      </c>
      <c r="I5853" s="53">
        <v>14087.544875428141</v>
      </c>
      <c r="J5853" s="54">
        <v>13313.277620807768</v>
      </c>
      <c r="K5853" s="55">
        <v>0.97861165597572575</v>
      </c>
      <c r="L5853" s="121">
        <v>14092.597838971998</v>
      </c>
      <c r="M5853" s="54">
        <v>13194.132863989793</v>
      </c>
      <c r="N5853" s="120">
        <v>0.96985374893800036</v>
      </c>
      <c r="O5853" s="123">
        <v>13718.686979114642</v>
      </c>
      <c r="P5853" s="53">
        <v>14206.04726098309</v>
      </c>
      <c r="Q5853" s="54">
        <v>13425.372565724692</v>
      </c>
      <c r="R5853" s="55">
        <v>0.97861935228666619</v>
      </c>
      <c r="S5853" s="121">
        <v>14211.14272932387</v>
      </c>
      <c r="T5853" s="54">
        <v>13305.2233527387</v>
      </c>
      <c r="U5853" s="55">
        <v>0.96986128286144291</v>
      </c>
    </row>
    <row r="5854" spans="1:21" ht="13" x14ac:dyDescent="0.3">
      <c r="A5854" s="44" t="s">
        <v>1466</v>
      </c>
      <c r="B5854" s="44" t="s">
        <v>7871</v>
      </c>
      <c r="C5854" s="98" t="s">
        <v>1045</v>
      </c>
      <c r="D5854" s="98" t="s">
        <v>13125</v>
      </c>
      <c r="E5854" s="98" t="s">
        <v>241</v>
      </c>
      <c r="F5854" s="122">
        <v>1.0355252862471755</v>
      </c>
      <c r="G5854" s="122">
        <v>1.0358967116137969</v>
      </c>
      <c r="H5854" s="99">
        <v>10101.75</v>
      </c>
      <c r="I5854" s="53">
        <v>10460.617560347406</v>
      </c>
      <c r="J5854" s="54">
        <v>9885.6902957527873</v>
      </c>
      <c r="K5854" s="55">
        <v>0.97861165597572575</v>
      </c>
      <c r="L5854" s="121">
        <v>10464.369606544673</v>
      </c>
      <c r="M5854" s="54">
        <v>9797.2201083344444</v>
      </c>
      <c r="N5854" s="120">
        <v>0.96985374893800025</v>
      </c>
      <c r="O5854" s="123">
        <v>10187.344445839257</v>
      </c>
      <c r="P5854" s="53">
        <v>10549.252773376271</v>
      </c>
      <c r="Q5854" s="54">
        <v>9969.5324231083796</v>
      </c>
      <c r="R5854" s="55">
        <v>0.97861935228666619</v>
      </c>
      <c r="S5854" s="121">
        <v>10553.036611521964</v>
      </c>
      <c r="T5854" s="54">
        <v>9880.3109531930568</v>
      </c>
      <c r="U5854" s="55">
        <v>0.96986128286144291</v>
      </c>
    </row>
    <row r="5855" spans="1:21" ht="13" x14ac:dyDescent="0.3">
      <c r="A5855" s="44" t="s">
        <v>1465</v>
      </c>
      <c r="B5855" s="44" t="s">
        <v>7870</v>
      </c>
      <c r="C5855" s="98" t="s">
        <v>1045</v>
      </c>
      <c r="D5855" s="98" t="s">
        <v>13125</v>
      </c>
      <c r="E5855" s="98" t="s">
        <v>241</v>
      </c>
      <c r="F5855" s="122">
        <v>1.0355252862471755</v>
      </c>
      <c r="G5855" s="122">
        <v>1.0358967116137969</v>
      </c>
      <c r="H5855" s="99">
        <v>10152.333333333332</v>
      </c>
      <c r="I5855" s="53">
        <v>10512.997881076741</v>
      </c>
      <c r="J5855" s="54">
        <v>9935.1917353508907</v>
      </c>
      <c r="K5855" s="55">
        <v>0.97861165597572564</v>
      </c>
      <c r="L5855" s="121">
        <v>10516.768715207136</v>
      </c>
      <c r="M5855" s="54">
        <v>9846.278543801558</v>
      </c>
      <c r="N5855" s="120">
        <v>0.96985374893800036</v>
      </c>
      <c r="O5855" s="123">
        <v>10244.761842539967</v>
      </c>
      <c r="P5855" s="53">
        <v>10608.709939530341</v>
      </c>
      <c r="Q5855" s="54">
        <v>10025.722198677615</v>
      </c>
      <c r="R5855" s="55">
        <v>0.97861935228666619</v>
      </c>
      <c r="S5855" s="121">
        <v>10612.515103953654</v>
      </c>
      <c r="T5855" s="54">
        <v>9935.9978632157727</v>
      </c>
      <c r="U5855" s="55">
        <v>0.96986128286144302</v>
      </c>
    </row>
    <row r="5856" spans="1:21" ht="13" x14ac:dyDescent="0.3">
      <c r="A5856" s="44" t="s">
        <v>1464</v>
      </c>
      <c r="B5856" s="44" t="s">
        <v>7869</v>
      </c>
      <c r="C5856" s="98" t="s">
        <v>1045</v>
      </c>
      <c r="D5856" s="98" t="s">
        <v>13125</v>
      </c>
      <c r="E5856" s="98" t="s">
        <v>241</v>
      </c>
      <c r="F5856" s="122">
        <v>1.0355252862471755</v>
      </c>
      <c r="G5856" s="122">
        <v>1.0358967116137969</v>
      </c>
      <c r="H5856" s="99">
        <v>8574.5</v>
      </c>
      <c r="I5856" s="53">
        <v>8879.1115669264072</v>
      </c>
      <c r="J5856" s="54">
        <v>8391.1056441638593</v>
      </c>
      <c r="K5856" s="55">
        <v>0.97861165597572564</v>
      </c>
      <c r="L5856" s="121">
        <v>8882.2963537325013</v>
      </c>
      <c r="M5856" s="54">
        <v>8316.0109702688842</v>
      </c>
      <c r="N5856" s="120">
        <v>0.96985374893800036</v>
      </c>
      <c r="O5856" s="123">
        <v>8649.9726755023239</v>
      </c>
      <c r="P5856" s="53">
        <v>8957.2654308297915</v>
      </c>
      <c r="Q5856" s="54">
        <v>8465.0306569974455</v>
      </c>
      <c r="R5856" s="55">
        <v>0.97861935228666619</v>
      </c>
      <c r="S5856" s="121">
        <v>8960.4782501020545</v>
      </c>
      <c r="T5856" s="54">
        <v>8389.2735957791119</v>
      </c>
      <c r="U5856" s="55">
        <v>0.96986128286144291</v>
      </c>
    </row>
    <row r="5857" spans="1:21" ht="13" x14ac:dyDescent="0.3">
      <c r="A5857" s="44" t="s">
        <v>1463</v>
      </c>
      <c r="B5857" s="44" t="s">
        <v>7868</v>
      </c>
      <c r="C5857" s="98" t="s">
        <v>1045</v>
      </c>
      <c r="D5857" s="98" t="s">
        <v>13125</v>
      </c>
      <c r="E5857" s="98" t="s">
        <v>241</v>
      </c>
      <c r="F5857" s="122">
        <v>1.0355252862471755</v>
      </c>
      <c r="G5857" s="122">
        <v>1.0358967116137969</v>
      </c>
      <c r="H5857" s="99">
        <v>8692.5833333333339</v>
      </c>
      <c r="I5857" s="53">
        <v>9001.3898444774277</v>
      </c>
      <c r="J5857" s="54">
        <v>8506.6633705403274</v>
      </c>
      <c r="K5857" s="55">
        <v>0.97861165597572564</v>
      </c>
      <c r="L5857" s="121">
        <v>9004.6184904288984</v>
      </c>
      <c r="M5857" s="54">
        <v>8430.5345337893141</v>
      </c>
      <c r="N5857" s="120">
        <v>0.96985374893800047</v>
      </c>
      <c r="O5857" s="123">
        <v>8771.1064596348479</v>
      </c>
      <c r="P5857" s="53">
        <v>9082.702527317826</v>
      </c>
      <c r="Q5857" s="54">
        <v>8583.5745223652484</v>
      </c>
      <c r="R5857" s="55">
        <v>0.97861935228666619</v>
      </c>
      <c r="S5857" s="121">
        <v>9085.9603387502721</v>
      </c>
      <c r="T5857" s="54">
        <v>8506.7565630557438</v>
      </c>
      <c r="U5857" s="55">
        <v>0.96986128286144313</v>
      </c>
    </row>
    <row r="5858" spans="1:21" ht="13" x14ac:dyDescent="0.3">
      <c r="A5858" s="44" t="s">
        <v>1462</v>
      </c>
      <c r="B5858" s="44" t="s">
        <v>7867</v>
      </c>
      <c r="C5858" s="98" t="s">
        <v>1045</v>
      </c>
      <c r="D5858" s="98" t="s">
        <v>13125</v>
      </c>
      <c r="E5858" s="98" t="s">
        <v>241</v>
      </c>
      <c r="F5858" s="122">
        <v>1.0355252862471755</v>
      </c>
      <c r="G5858" s="122">
        <v>1.0358967116137969</v>
      </c>
      <c r="H5858" s="99">
        <v>9058.25</v>
      </c>
      <c r="I5858" s="53">
        <v>9380.046924148477</v>
      </c>
      <c r="J5858" s="54">
        <v>8864.5090327421167</v>
      </c>
      <c r="K5858" s="55">
        <v>0.97861165597572564</v>
      </c>
      <c r="L5858" s="121">
        <v>9383.4113879756769</v>
      </c>
      <c r="M5858" s="54">
        <v>8785.1777213176429</v>
      </c>
      <c r="N5858" s="120">
        <v>0.96985374893800047</v>
      </c>
      <c r="O5858" s="123">
        <v>9131.1951271359067</v>
      </c>
      <c r="P5858" s="53">
        <v>9455.5834478062243</v>
      </c>
      <c r="Q5858" s="54">
        <v>8935.9642609209041</v>
      </c>
      <c r="R5858" s="55">
        <v>0.9786193522866663</v>
      </c>
      <c r="S5858" s="121">
        <v>9458.9750053040116</v>
      </c>
      <c r="T5858" s="54">
        <v>8855.9926200621867</v>
      </c>
      <c r="U5858" s="55">
        <v>0.96986128286144291</v>
      </c>
    </row>
    <row r="5859" spans="1:21" ht="13" x14ac:dyDescent="0.3">
      <c r="A5859" s="44" t="s">
        <v>1461</v>
      </c>
      <c r="B5859" s="44" t="s">
        <v>7866</v>
      </c>
      <c r="C5859" s="98" t="s">
        <v>1045</v>
      </c>
      <c r="D5859" s="98" t="s">
        <v>13125</v>
      </c>
      <c r="E5859" s="98" t="s">
        <v>241</v>
      </c>
      <c r="F5859" s="122">
        <v>1.0355252862471755</v>
      </c>
      <c r="G5859" s="122">
        <v>1.0358967116137969</v>
      </c>
      <c r="H5859" s="99">
        <v>6267.583333333333</v>
      </c>
      <c r="I5859" s="53">
        <v>6490.2410253280268</v>
      </c>
      <c r="J5859" s="54">
        <v>6133.5301047991916</v>
      </c>
      <c r="K5859" s="55">
        <v>0.97861165597572564</v>
      </c>
      <c r="L5859" s="121">
        <v>6492.5689647654399</v>
      </c>
      <c r="M5859" s="54">
        <v>6078.6391926146616</v>
      </c>
      <c r="N5859" s="120">
        <v>0.96985374893800036</v>
      </c>
      <c r="O5859" s="123">
        <v>6322.8623112209707</v>
      </c>
      <c r="P5859" s="53">
        <v>6547.4838047285739</v>
      </c>
      <c r="Q5859" s="54">
        <v>6187.6754196048396</v>
      </c>
      <c r="R5859" s="55">
        <v>0.97861935228666619</v>
      </c>
      <c r="S5859" s="121">
        <v>6549.8322761806157</v>
      </c>
      <c r="T5859" s="54">
        <v>6132.2993525170396</v>
      </c>
      <c r="U5859" s="55">
        <v>0.96986128286144302</v>
      </c>
    </row>
    <row r="5860" spans="1:21" ht="13" x14ac:dyDescent="0.3">
      <c r="A5860" s="44" t="s">
        <v>1460</v>
      </c>
      <c r="B5860" s="44" t="s">
        <v>7865</v>
      </c>
      <c r="C5860" s="98" t="s">
        <v>1045</v>
      </c>
      <c r="D5860" s="98" t="s">
        <v>13125</v>
      </c>
      <c r="E5860" s="98" t="s">
        <v>241</v>
      </c>
      <c r="F5860" s="122">
        <v>1.0355252862471755</v>
      </c>
      <c r="G5860" s="122">
        <v>1.0358967116137969</v>
      </c>
      <c r="H5860" s="99">
        <v>8147.25</v>
      </c>
      <c r="I5860" s="53">
        <v>8436.6833883773015</v>
      </c>
      <c r="J5860" s="54">
        <v>7972.9938141482316</v>
      </c>
      <c r="K5860" s="55">
        <v>0.97861165597572575</v>
      </c>
      <c r="L5860" s="121">
        <v>8439.7094836955075</v>
      </c>
      <c r="M5860" s="54">
        <v>7901.640956035124</v>
      </c>
      <c r="N5860" s="120">
        <v>0.96985374893800047</v>
      </c>
      <c r="O5860" s="123">
        <v>8213.3553873193378</v>
      </c>
      <c r="P5860" s="53">
        <v>8505.1371885036388</v>
      </c>
      <c r="Q5860" s="54">
        <v>8037.7485292386509</v>
      </c>
      <c r="R5860" s="55">
        <v>0.97861935228666619</v>
      </c>
      <c r="S5860" s="121">
        <v>8508.1878370395661</v>
      </c>
      <c r="T5860" s="54">
        <v>7965.8153925424776</v>
      </c>
      <c r="U5860" s="55">
        <v>0.96986128286144313</v>
      </c>
    </row>
    <row r="5861" spans="1:21" ht="13" x14ac:dyDescent="0.3">
      <c r="A5861" s="44" t="s">
        <v>1459</v>
      </c>
      <c r="B5861" s="44" t="s">
        <v>7864</v>
      </c>
      <c r="C5861" s="98" t="s">
        <v>1045</v>
      </c>
      <c r="D5861" s="98" t="s">
        <v>13125</v>
      </c>
      <c r="E5861" s="98" t="s">
        <v>241</v>
      </c>
      <c r="F5861" s="122">
        <v>1.0355252862471755</v>
      </c>
      <c r="G5861" s="122">
        <v>1.0358967116137969</v>
      </c>
      <c r="H5861" s="99">
        <v>5352.9166666666661</v>
      </c>
      <c r="I5861" s="53">
        <v>5543.0805635072766</v>
      </c>
      <c r="J5861" s="54">
        <v>5238.4266434667279</v>
      </c>
      <c r="K5861" s="55">
        <v>0.97861165597572575</v>
      </c>
      <c r="L5861" s="121">
        <v>5545.0687725426869</v>
      </c>
      <c r="M5861" s="54">
        <v>5191.5462969193713</v>
      </c>
      <c r="N5861" s="120">
        <v>0.96985374893800047</v>
      </c>
      <c r="O5861" s="123">
        <v>5401.1692576996575</v>
      </c>
      <c r="P5861" s="53">
        <v>5593.0473416488821</v>
      </c>
      <c r="Q5861" s="54">
        <v>5285.6887605606917</v>
      </c>
      <c r="R5861" s="55">
        <v>0.97861935228666608</v>
      </c>
      <c r="S5861" s="121">
        <v>5595.0534729206074</v>
      </c>
      <c r="T5861" s="54">
        <v>5238.3849452243776</v>
      </c>
      <c r="U5861" s="55">
        <v>0.96986128286144302</v>
      </c>
    </row>
    <row r="5862" spans="1:21" ht="13" x14ac:dyDescent="0.3">
      <c r="A5862" s="44" t="s">
        <v>1458</v>
      </c>
      <c r="B5862" s="44" t="s">
        <v>7863</v>
      </c>
      <c r="C5862" s="98" t="s">
        <v>1045</v>
      </c>
      <c r="D5862" s="98" t="s">
        <v>13125</v>
      </c>
      <c r="E5862" s="98" t="s">
        <v>241</v>
      </c>
      <c r="F5862" s="122">
        <v>1.0355252862471755</v>
      </c>
      <c r="G5862" s="122">
        <v>1.0358967116137969</v>
      </c>
      <c r="H5862" s="99">
        <v>8834.3333333333321</v>
      </c>
      <c r="I5862" s="53">
        <v>9148.1755538029629</v>
      </c>
      <c r="J5862" s="54">
        <v>8645.3815727748843</v>
      </c>
      <c r="K5862" s="55">
        <v>0.97861165597572564</v>
      </c>
      <c r="L5862" s="121">
        <v>9151.4568493001516</v>
      </c>
      <c r="M5862" s="54">
        <v>8568.0113027012721</v>
      </c>
      <c r="N5862" s="120">
        <v>0.96985374893800025</v>
      </c>
      <c r="O5862" s="123">
        <v>8909.993546747226</v>
      </c>
      <c r="P5862" s="53">
        <v>9226.5236179559088</v>
      </c>
      <c r="Q5862" s="54">
        <v>8719.4921135961467</v>
      </c>
      <c r="R5862" s="55">
        <v>0.9786193522866663</v>
      </c>
      <c r="S5862" s="121">
        <v>9229.833015575603</v>
      </c>
      <c r="T5862" s="54">
        <v>8641.4577715354426</v>
      </c>
      <c r="U5862" s="55">
        <v>0.96986128286144291</v>
      </c>
    </row>
    <row r="5863" spans="1:21" ht="13" x14ac:dyDescent="0.3">
      <c r="A5863" s="44" t="s">
        <v>1457</v>
      </c>
      <c r="B5863" s="44" t="s">
        <v>7862</v>
      </c>
      <c r="C5863" s="98" t="s">
        <v>1045</v>
      </c>
      <c r="D5863" s="98" t="s">
        <v>13125</v>
      </c>
      <c r="E5863" s="98" t="s">
        <v>241</v>
      </c>
      <c r="F5863" s="122">
        <v>1.0355252862471755</v>
      </c>
      <c r="G5863" s="122">
        <v>1.0358967116137969</v>
      </c>
      <c r="H5863" s="99">
        <v>4726.5</v>
      </c>
      <c r="I5863" s="53">
        <v>4894.4102654472754</v>
      </c>
      <c r="J5863" s="54">
        <v>4625.4079919692676</v>
      </c>
      <c r="K5863" s="55">
        <v>0.97861165597572575</v>
      </c>
      <c r="L5863" s="121">
        <v>4896.1658074426114</v>
      </c>
      <c r="M5863" s="54">
        <v>4584.0137443554586</v>
      </c>
      <c r="N5863" s="120">
        <v>0.96985374893800036</v>
      </c>
      <c r="O5863" s="123">
        <v>4766.6312750083862</v>
      </c>
      <c r="P5863" s="53">
        <v>4935.9672154877981</v>
      </c>
      <c r="Q5863" s="54">
        <v>4664.7176109380725</v>
      </c>
      <c r="R5863" s="55">
        <v>0.97861935228666619</v>
      </c>
      <c r="S5863" s="121">
        <v>4937.7376632566675</v>
      </c>
      <c r="T5863" s="54">
        <v>4622.9711233071093</v>
      </c>
      <c r="U5863" s="55">
        <v>0.96986128286144302</v>
      </c>
    </row>
    <row r="5864" spans="1:21" ht="13" x14ac:dyDescent="0.3">
      <c r="A5864" s="44" t="s">
        <v>1456</v>
      </c>
      <c r="B5864" s="44" t="s">
        <v>7861</v>
      </c>
      <c r="C5864" s="98" t="s">
        <v>1045</v>
      </c>
      <c r="D5864" s="98" t="s">
        <v>13125</v>
      </c>
      <c r="E5864" s="98" t="s">
        <v>241</v>
      </c>
      <c r="F5864" s="122">
        <v>1.0355252862471755</v>
      </c>
      <c r="G5864" s="122">
        <v>1.0358967116137969</v>
      </c>
      <c r="H5864" s="99">
        <v>8629.5833333333321</v>
      </c>
      <c r="I5864" s="53">
        <v>8936.1517514438547</v>
      </c>
      <c r="J5864" s="54">
        <v>8445.0108362138544</v>
      </c>
      <c r="K5864" s="55">
        <v>0.97861165597572564</v>
      </c>
      <c r="L5864" s="121">
        <v>8939.3569975972277</v>
      </c>
      <c r="M5864" s="54">
        <v>8369.4337476062192</v>
      </c>
      <c r="N5864" s="120">
        <v>0.96985374893800047</v>
      </c>
      <c r="O5864" s="123">
        <v>8705.1335866024747</v>
      </c>
      <c r="P5864" s="53">
        <v>9014.3859490864288</v>
      </c>
      <c r="Q5864" s="54">
        <v>8519.0121920898164</v>
      </c>
      <c r="R5864" s="55">
        <v>0.97861935228666608</v>
      </c>
      <c r="S5864" s="121">
        <v>9017.6192565203219</v>
      </c>
      <c r="T5864" s="54">
        <v>8442.7720277825101</v>
      </c>
      <c r="U5864" s="55">
        <v>0.96986128286144291</v>
      </c>
    </row>
    <row r="5865" spans="1:21" ht="13" x14ac:dyDescent="0.3">
      <c r="A5865" s="44" t="s">
        <v>1455</v>
      </c>
      <c r="B5865" s="44" t="s">
        <v>7860</v>
      </c>
      <c r="C5865" s="98" t="s">
        <v>1045</v>
      </c>
      <c r="D5865" s="98" t="s">
        <v>13125</v>
      </c>
      <c r="E5865" s="98" t="s">
        <v>241</v>
      </c>
      <c r="F5865" s="122">
        <v>1.0355252862471755</v>
      </c>
      <c r="G5865" s="122">
        <v>1.0358967116137969</v>
      </c>
      <c r="H5865" s="99">
        <v>9841.6666666666679</v>
      </c>
      <c r="I5865" s="53">
        <v>10191.294692149288</v>
      </c>
      <c r="J5865" s="54">
        <v>9631.1697142277681</v>
      </c>
      <c r="K5865" s="55">
        <v>0.97861165597572564</v>
      </c>
      <c r="L5865" s="121">
        <v>10194.95013679912</v>
      </c>
      <c r="M5865" s="54">
        <v>9544.9773124648218</v>
      </c>
      <c r="N5865" s="120">
        <v>0.96985374893800036</v>
      </c>
      <c r="O5865" s="123">
        <v>9929.6453073861485</v>
      </c>
      <c r="P5865" s="53">
        <v>10282.398799263965</v>
      </c>
      <c r="Q5865" s="54">
        <v>9717.3430591505676</v>
      </c>
      <c r="R5865" s="55">
        <v>0.97861935228666619</v>
      </c>
      <c r="S5865" s="121">
        <v>10286.086921412681</v>
      </c>
      <c r="T5865" s="54">
        <v>9630.3785361806385</v>
      </c>
      <c r="U5865" s="55">
        <v>0.96986128286144313</v>
      </c>
    </row>
    <row r="5866" spans="1:21" ht="13" x14ac:dyDescent="0.3">
      <c r="A5866" s="44" t="s">
        <v>1454</v>
      </c>
      <c r="B5866" s="44" t="s">
        <v>7859</v>
      </c>
      <c r="C5866" s="98" t="s">
        <v>1045</v>
      </c>
      <c r="D5866" s="98" t="s">
        <v>13125</v>
      </c>
      <c r="E5866" s="98" t="s">
        <v>241</v>
      </c>
      <c r="F5866" s="122">
        <v>1.0355252862471755</v>
      </c>
      <c r="G5866" s="122">
        <v>1.0358967116137969</v>
      </c>
      <c r="H5866" s="99">
        <v>3592.583333333333</v>
      </c>
      <c r="I5866" s="53">
        <v>3720.2108846168317</v>
      </c>
      <c r="J5866" s="54">
        <v>3515.7439250641255</v>
      </c>
      <c r="K5866" s="55">
        <v>0.97861165597572564</v>
      </c>
      <c r="L5866" s="121">
        <v>3721.5452611985329</v>
      </c>
      <c r="M5866" s="54">
        <v>3484.2804142055106</v>
      </c>
      <c r="N5866" s="120">
        <v>0.96985374893800025</v>
      </c>
      <c r="O5866" s="123">
        <v>3624.7129150981646</v>
      </c>
      <c r="P5866" s="53">
        <v>3753.4818789708611</v>
      </c>
      <c r="Q5866" s="54">
        <v>3547.2142051984797</v>
      </c>
      <c r="R5866" s="55">
        <v>0.9786193522866663</v>
      </c>
      <c r="S5866" s="121">
        <v>3754.8281892942487</v>
      </c>
      <c r="T5866" s="54">
        <v>3515.4687178415465</v>
      </c>
      <c r="U5866" s="55">
        <v>0.96986128286144302</v>
      </c>
    </row>
    <row r="5867" spans="1:21" ht="13" x14ac:dyDescent="0.3">
      <c r="A5867" s="44" t="s">
        <v>1453</v>
      </c>
      <c r="B5867" s="44" t="s">
        <v>7858</v>
      </c>
      <c r="C5867" s="98" t="s">
        <v>1045</v>
      </c>
      <c r="D5867" s="98" t="s">
        <v>13125</v>
      </c>
      <c r="E5867" s="98" t="s">
        <v>241</v>
      </c>
      <c r="F5867" s="122">
        <v>1.0355252862471755</v>
      </c>
      <c r="G5867" s="122">
        <v>1.0358967116137969</v>
      </c>
      <c r="H5867" s="99">
        <v>8751.3333333333321</v>
      </c>
      <c r="I5867" s="53">
        <v>9062.2269550444471</v>
      </c>
      <c r="J5867" s="54">
        <v>8564.1568053288993</v>
      </c>
      <c r="K5867" s="55">
        <v>0.97861165597572564</v>
      </c>
      <c r="L5867" s="121">
        <v>9065.4774222362066</v>
      </c>
      <c r="M5867" s="54">
        <v>8487.5134415394186</v>
      </c>
      <c r="N5867" s="120">
        <v>0.96985374893800025</v>
      </c>
      <c r="O5867" s="123">
        <v>8827.0102886645509</v>
      </c>
      <c r="P5867" s="53">
        <v>9140.5923558761224</v>
      </c>
      <c r="Q5867" s="54">
        <v>8638.2830913206399</v>
      </c>
      <c r="R5867" s="55">
        <v>0.97861935228666608</v>
      </c>
      <c r="S5867" s="121">
        <v>9143.870931408761</v>
      </c>
      <c r="T5867" s="54">
        <v>8560.975522395358</v>
      </c>
      <c r="U5867" s="55">
        <v>0.96986128286144302</v>
      </c>
    </row>
    <row r="5868" spans="1:21" ht="13" x14ac:dyDescent="0.3">
      <c r="A5868" s="44" t="s">
        <v>1452</v>
      </c>
      <c r="B5868" s="44" t="s">
        <v>7857</v>
      </c>
      <c r="C5868" s="98" t="s">
        <v>1045</v>
      </c>
      <c r="D5868" s="98" t="s">
        <v>13125</v>
      </c>
      <c r="E5868" s="98" t="s">
        <v>241</v>
      </c>
      <c r="F5868" s="122">
        <v>1.0355252862471755</v>
      </c>
      <c r="G5868" s="122">
        <v>1.0358967116137969</v>
      </c>
      <c r="H5868" s="99">
        <v>9090.8333333333339</v>
      </c>
      <c r="I5868" s="53">
        <v>9413.7877897253657</v>
      </c>
      <c r="J5868" s="54">
        <v>8896.3954625326605</v>
      </c>
      <c r="K5868" s="55">
        <v>0.97861165597572575</v>
      </c>
      <c r="L5868" s="121">
        <v>9417.1643558290925</v>
      </c>
      <c r="M5868" s="54">
        <v>8816.7787893038712</v>
      </c>
      <c r="N5868" s="120">
        <v>0.96985374893800025</v>
      </c>
      <c r="O5868" s="123">
        <v>9166.8986863552145</v>
      </c>
      <c r="P5868" s="53">
        <v>9492.5553861868411</v>
      </c>
      <c r="Q5868" s="54">
        <v>8970.9044549184309</v>
      </c>
      <c r="R5868" s="55">
        <v>0.97861935228666619</v>
      </c>
      <c r="S5868" s="121">
        <v>9495.9602048922025</v>
      </c>
      <c r="T5868" s="54">
        <v>8890.6201198093459</v>
      </c>
      <c r="U5868" s="55">
        <v>0.96986128286144313</v>
      </c>
    </row>
    <row r="5869" spans="1:21" ht="13" x14ac:dyDescent="0.3">
      <c r="A5869" s="44" t="s">
        <v>1451</v>
      </c>
      <c r="B5869" s="44" t="s">
        <v>7856</v>
      </c>
      <c r="C5869" s="98" t="s">
        <v>1045</v>
      </c>
      <c r="D5869" s="98" t="s">
        <v>13125</v>
      </c>
      <c r="E5869" s="98" t="s">
        <v>241</v>
      </c>
      <c r="F5869" s="122">
        <v>1.0355252862471755</v>
      </c>
      <c r="G5869" s="122">
        <v>1.0358967116137969</v>
      </c>
      <c r="H5869" s="99">
        <v>7623.0833333333321</v>
      </c>
      <c r="I5869" s="53">
        <v>7893.8955508360723</v>
      </c>
      <c r="J5869" s="54">
        <v>7460.0382044742873</v>
      </c>
      <c r="K5869" s="55">
        <v>0.97861165597572575</v>
      </c>
      <c r="L5869" s="121">
        <v>7896.7269573579406</v>
      </c>
      <c r="M5869" s="54">
        <v>7393.2759493001204</v>
      </c>
      <c r="N5869" s="120">
        <v>0.96985374893800036</v>
      </c>
      <c r="O5869" s="123">
        <v>7688.7852241470391</v>
      </c>
      <c r="P5869" s="53">
        <v>7961.9315201279169</v>
      </c>
      <c r="Q5869" s="54">
        <v>7524.3940159260655</v>
      </c>
      <c r="R5869" s="55">
        <v>0.9786193522866663</v>
      </c>
      <c r="S5869" s="121">
        <v>7964.7873299986686</v>
      </c>
      <c r="T5869" s="54">
        <v>7457.0551011373555</v>
      </c>
      <c r="U5869" s="55">
        <v>0.96986128286144302</v>
      </c>
    </row>
    <row r="5870" spans="1:21" ht="13" x14ac:dyDescent="0.3">
      <c r="A5870" s="44" t="s">
        <v>1450</v>
      </c>
      <c r="B5870" s="44" t="s">
        <v>7855</v>
      </c>
      <c r="C5870" s="98" t="s">
        <v>1045</v>
      </c>
      <c r="D5870" s="98" t="s">
        <v>13125</v>
      </c>
      <c r="E5870" s="98" t="s">
        <v>241</v>
      </c>
      <c r="F5870" s="122">
        <v>1.0355252862471755</v>
      </c>
      <c r="G5870" s="122">
        <v>1.0358967116137969</v>
      </c>
      <c r="H5870" s="99">
        <v>3372.833333333333</v>
      </c>
      <c r="I5870" s="53">
        <v>3492.654202964015</v>
      </c>
      <c r="J5870" s="54">
        <v>3300.6940136634598</v>
      </c>
      <c r="K5870" s="55">
        <v>0.97861165597572564</v>
      </c>
      <c r="L5870" s="121">
        <v>3493.9069588214011</v>
      </c>
      <c r="M5870" s="54">
        <v>3271.1550528763851</v>
      </c>
      <c r="N5870" s="120">
        <v>0.96985374893800036</v>
      </c>
      <c r="O5870" s="123">
        <v>3401.8275236279665</v>
      </c>
      <c r="P5870" s="53">
        <v>3522.6784201683704</v>
      </c>
      <c r="Q5870" s="54">
        <v>3329.0942477637541</v>
      </c>
      <c r="R5870" s="55">
        <v>0.97861935228666619</v>
      </c>
      <c r="S5870" s="121">
        <v>3523.9419452035163</v>
      </c>
      <c r="T5870" s="54">
        <v>3299.3008061391852</v>
      </c>
      <c r="U5870" s="55">
        <v>0.96986128286144291</v>
      </c>
    </row>
    <row r="5871" spans="1:21" ht="13" x14ac:dyDescent="0.3">
      <c r="A5871" s="44" t="s">
        <v>1449</v>
      </c>
      <c r="B5871" s="44" t="s">
        <v>7854</v>
      </c>
      <c r="C5871" s="98" t="s">
        <v>1045</v>
      </c>
      <c r="D5871" s="98" t="s">
        <v>13125</v>
      </c>
      <c r="E5871" s="98" t="s">
        <v>241</v>
      </c>
      <c r="F5871" s="122">
        <v>1.0355252862471755</v>
      </c>
      <c r="G5871" s="122">
        <v>1.0358967116137969</v>
      </c>
      <c r="H5871" s="99">
        <v>4783.1666666666661</v>
      </c>
      <c r="I5871" s="53">
        <v>4953.0900316679481</v>
      </c>
      <c r="J5871" s="54">
        <v>4680.8626524745578</v>
      </c>
      <c r="K5871" s="55">
        <v>0.97861165597572564</v>
      </c>
      <c r="L5871" s="121">
        <v>4954.8666211007258</v>
      </c>
      <c r="M5871" s="54">
        <v>4638.9721234619446</v>
      </c>
      <c r="N5871" s="120">
        <v>0.96985374893800036</v>
      </c>
      <c r="O5871" s="123">
        <v>4822.0421029007666</v>
      </c>
      <c r="P5871" s="53">
        <v>4993.3465289022488</v>
      </c>
      <c r="Q5871" s="54">
        <v>4718.9437194397824</v>
      </c>
      <c r="R5871" s="55">
        <v>0.9786193522866663</v>
      </c>
      <c r="S5871" s="121">
        <v>4995.1375576581822</v>
      </c>
      <c r="T5871" s="54">
        <v>4676.7119399312278</v>
      </c>
      <c r="U5871" s="55">
        <v>0.96986128286144302</v>
      </c>
    </row>
    <row r="5872" spans="1:21" ht="13" x14ac:dyDescent="0.3">
      <c r="A5872" s="44" t="s">
        <v>1448</v>
      </c>
      <c r="B5872" s="44" t="s">
        <v>7853</v>
      </c>
      <c r="C5872" s="98" t="s">
        <v>1045</v>
      </c>
      <c r="D5872" s="98" t="s">
        <v>13125</v>
      </c>
      <c r="E5872" s="98" t="s">
        <v>241</v>
      </c>
      <c r="F5872" s="122">
        <v>1.0355252862471755</v>
      </c>
      <c r="G5872" s="122">
        <v>1.0358967116137969</v>
      </c>
      <c r="H5872" s="99">
        <v>4382.1666666666661</v>
      </c>
      <c r="I5872" s="53">
        <v>4537.8443918828307</v>
      </c>
      <c r="J5872" s="54">
        <v>4288.439378428292</v>
      </c>
      <c r="K5872" s="55">
        <v>0.97861165597572564</v>
      </c>
      <c r="L5872" s="121">
        <v>4539.4720397435931</v>
      </c>
      <c r="M5872" s="54">
        <v>4250.0607701378067</v>
      </c>
      <c r="N5872" s="120">
        <v>0.96985374893800036</v>
      </c>
      <c r="O5872" s="123">
        <v>4420.8248947581869</v>
      </c>
      <c r="P5872" s="53">
        <v>4577.8759645931113</v>
      </c>
      <c r="Q5872" s="54">
        <v>4326.304795081026</v>
      </c>
      <c r="R5872" s="55">
        <v>0.97861935228666619</v>
      </c>
      <c r="S5872" s="121">
        <v>4579.5179711004157</v>
      </c>
      <c r="T5872" s="54">
        <v>4287.5869037359789</v>
      </c>
      <c r="U5872" s="55">
        <v>0.96986128286144302</v>
      </c>
    </row>
    <row r="5873" spans="1:21" ht="13" x14ac:dyDescent="0.3">
      <c r="A5873" s="44" t="s">
        <v>1447</v>
      </c>
      <c r="B5873" s="44" t="s">
        <v>7852</v>
      </c>
      <c r="C5873" s="98" t="s">
        <v>1045</v>
      </c>
      <c r="D5873" s="98" t="s">
        <v>13125</v>
      </c>
      <c r="E5873" s="98" t="s">
        <v>241</v>
      </c>
      <c r="F5873" s="122">
        <v>1.0355252862471755</v>
      </c>
      <c r="G5873" s="122">
        <v>1.0358967116137969</v>
      </c>
      <c r="H5873" s="99">
        <v>2499.3333333333335</v>
      </c>
      <c r="I5873" s="53">
        <v>2588.1228654271076</v>
      </c>
      <c r="J5873" s="54">
        <v>2445.8767321686637</v>
      </c>
      <c r="K5873" s="55">
        <v>0.97861165597572564</v>
      </c>
      <c r="L5873" s="121">
        <v>2589.05118122675</v>
      </c>
      <c r="M5873" s="54">
        <v>2423.9878031790427</v>
      </c>
      <c r="N5873" s="120">
        <v>0.96985374893800047</v>
      </c>
      <c r="O5873" s="123">
        <v>2519.5061729708336</v>
      </c>
      <c r="P5873" s="53">
        <v>2609.0123509671484</v>
      </c>
      <c r="Q5873" s="54">
        <v>2465.6374990749746</v>
      </c>
      <c r="R5873" s="55">
        <v>0.9786193522866663</v>
      </c>
      <c r="S5873" s="121">
        <v>2609.9481594711488</v>
      </c>
      <c r="T5873" s="54">
        <v>2443.5714890948175</v>
      </c>
      <c r="U5873" s="55">
        <v>0.96986128286144302</v>
      </c>
    </row>
    <row r="5874" spans="1:21" ht="13" x14ac:dyDescent="0.3">
      <c r="A5874" s="44" t="s">
        <v>1446</v>
      </c>
      <c r="B5874" s="44" t="s">
        <v>7851</v>
      </c>
      <c r="C5874" s="98" t="s">
        <v>1045</v>
      </c>
      <c r="D5874" s="98" t="s">
        <v>13125</v>
      </c>
      <c r="E5874" s="98" t="s">
        <v>241</v>
      </c>
      <c r="F5874" s="122">
        <v>1.0355252862471755</v>
      </c>
      <c r="G5874" s="122">
        <v>1.0358967116137969</v>
      </c>
      <c r="H5874" s="99">
        <v>4826.9166666666661</v>
      </c>
      <c r="I5874" s="53">
        <v>4998.3942629412622</v>
      </c>
      <c r="J5874" s="54">
        <v>4723.6769124234961</v>
      </c>
      <c r="K5874" s="55">
        <v>0.97861165597572575</v>
      </c>
      <c r="L5874" s="121">
        <v>5000.1871022338291</v>
      </c>
      <c r="M5874" s="54">
        <v>4681.4032249779821</v>
      </c>
      <c r="N5874" s="120">
        <v>0.96985374893800036</v>
      </c>
      <c r="O5874" s="123">
        <v>4865.0835778910132</v>
      </c>
      <c r="P5874" s="53">
        <v>5037.9170646120247</v>
      </c>
      <c r="Q5874" s="54">
        <v>4761.0649398162004</v>
      </c>
      <c r="R5874" s="55">
        <v>0.9786193522866663</v>
      </c>
      <c r="S5874" s="121">
        <v>5039.7240800635864</v>
      </c>
      <c r="T5874" s="54">
        <v>4718.4562000815176</v>
      </c>
      <c r="U5874" s="55">
        <v>0.96986128286144313</v>
      </c>
    </row>
    <row r="5875" spans="1:21" ht="13" x14ac:dyDescent="0.3">
      <c r="A5875" s="44" t="s">
        <v>1445</v>
      </c>
      <c r="B5875" s="44" t="s">
        <v>7850</v>
      </c>
      <c r="C5875" s="98" t="s">
        <v>1045</v>
      </c>
      <c r="D5875" s="98" t="s">
        <v>13125</v>
      </c>
      <c r="E5875" s="98" t="s">
        <v>241</v>
      </c>
      <c r="F5875" s="122">
        <v>1.0355252862471755</v>
      </c>
      <c r="G5875" s="122">
        <v>1.0358967116137969</v>
      </c>
      <c r="H5875" s="99">
        <v>6603.666666666667</v>
      </c>
      <c r="I5875" s="53">
        <v>6838.2638152809322</v>
      </c>
      <c r="J5875" s="54">
        <v>6462.4251721783676</v>
      </c>
      <c r="K5875" s="55">
        <v>0.97861165597572575</v>
      </c>
      <c r="L5875" s="121">
        <v>6840.7165845936443</v>
      </c>
      <c r="M5875" s="54">
        <v>6404.5908734035756</v>
      </c>
      <c r="N5875" s="120">
        <v>0.96985374893800036</v>
      </c>
      <c r="O5875" s="123">
        <v>6656.8653694962395</v>
      </c>
      <c r="P5875" s="53">
        <v>6893.352417256503</v>
      </c>
      <c r="Q5875" s="54">
        <v>6514.5372761559483</v>
      </c>
      <c r="R5875" s="55">
        <v>0.97861935228666619</v>
      </c>
      <c r="S5875" s="121">
        <v>6895.8249459169174</v>
      </c>
      <c r="T5875" s="54">
        <v>6456.2359870955361</v>
      </c>
      <c r="U5875" s="55">
        <v>0.96986128286144291</v>
      </c>
    </row>
    <row r="5876" spans="1:21" ht="13" x14ac:dyDescent="0.3">
      <c r="A5876" s="44" t="s">
        <v>1444</v>
      </c>
      <c r="B5876" s="44" t="s">
        <v>7849</v>
      </c>
      <c r="C5876" s="98" t="s">
        <v>1045</v>
      </c>
      <c r="D5876" s="98" t="s">
        <v>13125</v>
      </c>
      <c r="E5876" s="98" t="s">
        <v>241</v>
      </c>
      <c r="F5876" s="122">
        <v>1.0355252862471755</v>
      </c>
      <c r="G5876" s="122">
        <v>1.0358967116137969</v>
      </c>
      <c r="H5876" s="99">
        <v>2828.0833333333335</v>
      </c>
      <c r="I5876" s="53">
        <v>2928.5518032808664</v>
      </c>
      <c r="J5876" s="54">
        <v>2767.5953140706833</v>
      </c>
      <c r="K5876" s="55">
        <v>0.97861165597572553</v>
      </c>
      <c r="L5876" s="121">
        <v>2929.6022251697855</v>
      </c>
      <c r="M5876" s="54">
        <v>2742.8272231424098</v>
      </c>
      <c r="N5876" s="120">
        <v>0.96985374893800025</v>
      </c>
      <c r="O5876" s="123">
        <v>2850.7982143519835</v>
      </c>
      <c r="P5876" s="53">
        <v>2952.0736369497745</v>
      </c>
      <c r="Q5876" s="54">
        <v>2789.8463020291224</v>
      </c>
      <c r="R5876" s="55">
        <v>0.97861935228666608</v>
      </c>
      <c r="S5876" s="121">
        <v>2953.1324957217039</v>
      </c>
      <c r="T5876" s="54">
        <v>2764.8788133505259</v>
      </c>
      <c r="U5876" s="55">
        <v>0.96986128286144313</v>
      </c>
    </row>
    <row r="5877" spans="1:21" ht="13" x14ac:dyDescent="0.3">
      <c r="A5877" s="44" t="s">
        <v>1443</v>
      </c>
      <c r="B5877" s="44" t="s">
        <v>7848</v>
      </c>
      <c r="C5877" s="98" t="s">
        <v>1045</v>
      </c>
      <c r="D5877" s="98" t="s">
        <v>13125</v>
      </c>
      <c r="E5877" s="98" t="s">
        <v>241</v>
      </c>
      <c r="F5877" s="122">
        <v>1.0355252862471755</v>
      </c>
      <c r="G5877" s="122">
        <v>1.0358967116137969</v>
      </c>
      <c r="H5877" s="99">
        <v>4228</v>
      </c>
      <c r="I5877" s="53">
        <v>4378.2009102530583</v>
      </c>
      <c r="J5877" s="54">
        <v>4137.5700814653683</v>
      </c>
      <c r="K5877" s="55">
        <v>0.97861165597572575</v>
      </c>
      <c r="L5877" s="121">
        <v>4379.771296703133</v>
      </c>
      <c r="M5877" s="54">
        <v>4100.5416505098656</v>
      </c>
      <c r="N5877" s="120">
        <v>0.96985374893800036</v>
      </c>
      <c r="O5877" s="123">
        <v>4264.824326037723</v>
      </c>
      <c r="P5877" s="53">
        <v>4416.3334310141308</v>
      </c>
      <c r="Q5877" s="54">
        <v>4173.6396195634543</v>
      </c>
      <c r="R5877" s="55">
        <v>0.97861935228666619</v>
      </c>
      <c r="S5877" s="121">
        <v>4417.9174949530052</v>
      </c>
      <c r="T5877" s="54">
        <v>4136.2879920296355</v>
      </c>
      <c r="U5877" s="55">
        <v>0.96986128286144313</v>
      </c>
    </row>
    <row r="5878" spans="1:21" ht="13" x14ac:dyDescent="0.3">
      <c r="A5878" s="44" t="s">
        <v>1442</v>
      </c>
      <c r="B5878" s="44" t="s">
        <v>7847</v>
      </c>
      <c r="C5878" s="98" t="s">
        <v>1045</v>
      </c>
      <c r="D5878" s="98" t="s">
        <v>13125</v>
      </c>
      <c r="E5878" s="98" t="s">
        <v>240</v>
      </c>
      <c r="F5878" s="122">
        <v>1.0354255390256069</v>
      </c>
      <c r="G5878" s="122">
        <v>1.0362763238412345</v>
      </c>
      <c r="H5878" s="99">
        <v>11573.25</v>
      </c>
      <c r="I5878" s="53">
        <v>11983.238619528105</v>
      </c>
      <c r="J5878" s="54">
        <v>11324.626395081092</v>
      </c>
      <c r="K5878" s="55">
        <v>0.97851739097324364</v>
      </c>
      <c r="L5878" s="121">
        <v>11993.084964895566</v>
      </c>
      <c r="M5878" s="54">
        <v>11228.473151937567</v>
      </c>
      <c r="N5878" s="120">
        <v>0.97020915921954221</v>
      </c>
      <c r="O5878" s="123">
        <v>11679.093801312341</v>
      </c>
      <c r="P5878" s="53">
        <v>12092.831994554455</v>
      </c>
      <c r="Q5878" s="54">
        <v>11428.286272671048</v>
      </c>
      <c r="R5878" s="55">
        <v>0.9785250865428351</v>
      </c>
      <c r="S5878" s="121">
        <v>12102.768390220903</v>
      </c>
      <c r="T5878" s="54">
        <v>11331.251799060379</v>
      </c>
      <c r="U5878" s="55">
        <v>0.97021669590384862</v>
      </c>
    </row>
    <row r="5879" spans="1:21" ht="13" x14ac:dyDescent="0.3">
      <c r="A5879" s="44" t="s">
        <v>1441</v>
      </c>
      <c r="B5879" s="44" t="s">
        <v>7846</v>
      </c>
      <c r="C5879" s="98" t="s">
        <v>1045</v>
      </c>
      <c r="D5879" s="98" t="s">
        <v>13125</v>
      </c>
      <c r="E5879" s="98" t="s">
        <v>240</v>
      </c>
      <c r="F5879" s="122">
        <v>1.0354255390256069</v>
      </c>
      <c r="G5879" s="122">
        <v>1.0362763238412345</v>
      </c>
      <c r="H5879" s="99">
        <v>13031.166666666666</v>
      </c>
      <c r="I5879" s="53">
        <v>13492.802769965852</v>
      </c>
      <c r="J5879" s="54">
        <v>12751.223208004165</v>
      </c>
      <c r="K5879" s="55">
        <v>0.97851739097324353</v>
      </c>
      <c r="L5879" s="121">
        <v>13503.889488695766</v>
      </c>
      <c r="M5879" s="54">
        <v>12642.957255316391</v>
      </c>
      <c r="N5879" s="120">
        <v>0.97020915921954221</v>
      </c>
      <c r="O5879" s="123">
        <v>13148.126714573093</v>
      </c>
      <c r="P5879" s="53">
        <v>13613.906190613825</v>
      </c>
      <c r="Q5879" s="54">
        <v>12865.771831253796</v>
      </c>
      <c r="R5879" s="55">
        <v>0.97852508654283499</v>
      </c>
      <c r="S5879" s="121">
        <v>13625.092417176533</v>
      </c>
      <c r="T5879" s="54">
        <v>12756.532058338229</v>
      </c>
      <c r="U5879" s="55">
        <v>0.97021669590384851</v>
      </c>
    </row>
    <row r="5880" spans="1:21" ht="13" x14ac:dyDescent="0.3">
      <c r="A5880" s="44" t="s">
        <v>1440</v>
      </c>
      <c r="B5880" s="44" t="s">
        <v>7845</v>
      </c>
      <c r="C5880" s="98" t="s">
        <v>1045</v>
      </c>
      <c r="D5880" s="98" t="s">
        <v>13125</v>
      </c>
      <c r="E5880" s="98" t="s">
        <v>240</v>
      </c>
      <c r="F5880" s="122">
        <v>1.0354255390256069</v>
      </c>
      <c r="G5880" s="122">
        <v>1.0362763238412345</v>
      </c>
      <c r="H5880" s="99">
        <v>8753.25</v>
      </c>
      <c r="I5880" s="53">
        <v>9063.3385994758937</v>
      </c>
      <c r="J5880" s="54">
        <v>8565.2073525365449</v>
      </c>
      <c r="K5880" s="55">
        <v>0.97851739097324364</v>
      </c>
      <c r="L5880" s="121">
        <v>9070.7857316632853</v>
      </c>
      <c r="M5880" s="54">
        <v>8492.4833229384585</v>
      </c>
      <c r="N5880" s="120">
        <v>0.97020915921954232</v>
      </c>
      <c r="O5880" s="123">
        <v>8831.1809429572531</v>
      </c>
      <c r="P5880" s="53">
        <v>9144.0302880941817</v>
      </c>
      <c r="Q5880" s="54">
        <v>8641.5320964826824</v>
      </c>
      <c r="R5880" s="55">
        <v>0.9785250865428351</v>
      </c>
      <c r="S5880" s="121">
        <v>9151.5437227445091</v>
      </c>
      <c r="T5880" s="54">
        <v>8568.15919540502</v>
      </c>
      <c r="U5880" s="55">
        <v>0.97021669590384862</v>
      </c>
    </row>
    <row r="5881" spans="1:21" ht="13" x14ac:dyDescent="0.3">
      <c r="A5881" s="44" t="s">
        <v>1439</v>
      </c>
      <c r="B5881" s="44" t="s">
        <v>7844</v>
      </c>
      <c r="C5881" s="98" t="s">
        <v>1045</v>
      </c>
      <c r="D5881" s="98" t="s">
        <v>13125</v>
      </c>
      <c r="E5881" s="98" t="s">
        <v>240</v>
      </c>
      <c r="F5881" s="122">
        <v>1.0354255390256069</v>
      </c>
      <c r="G5881" s="122">
        <v>1.0362763238412345</v>
      </c>
      <c r="H5881" s="99">
        <v>6743.5</v>
      </c>
      <c r="I5881" s="53">
        <v>6982.3921224191799</v>
      </c>
      <c r="J5881" s="54">
        <v>6598.6320260280681</v>
      </c>
      <c r="K5881" s="55">
        <v>0.97851739097324364</v>
      </c>
      <c r="L5881" s="121">
        <v>6988.1293898233644</v>
      </c>
      <c r="M5881" s="54">
        <v>6542.6054651969835</v>
      </c>
      <c r="N5881" s="120">
        <v>0.97020915921954232</v>
      </c>
      <c r="O5881" s="123">
        <v>6804.0397732336096</v>
      </c>
      <c r="P5881" s="53">
        <v>7045.0765497520779</v>
      </c>
      <c r="Q5881" s="54">
        <v>6657.9236079443099</v>
      </c>
      <c r="R5881" s="55">
        <v>0.9785250865428351</v>
      </c>
      <c r="S5881" s="121">
        <v>7050.8653234760714</v>
      </c>
      <c r="T5881" s="54">
        <v>6601.3929875850827</v>
      </c>
      <c r="U5881" s="55">
        <v>0.9702166959038484</v>
      </c>
    </row>
    <row r="5882" spans="1:21" ht="13" x14ac:dyDescent="0.3">
      <c r="A5882" s="44" t="s">
        <v>1438</v>
      </c>
      <c r="B5882" s="44" t="s">
        <v>7843</v>
      </c>
      <c r="C5882" s="98" t="s">
        <v>1045</v>
      </c>
      <c r="D5882" s="98" t="s">
        <v>13125</v>
      </c>
      <c r="E5882" s="98" t="s">
        <v>240</v>
      </c>
      <c r="F5882" s="122">
        <v>1.0354255390256069</v>
      </c>
      <c r="G5882" s="122">
        <v>1.0362763238412345</v>
      </c>
      <c r="H5882" s="99">
        <v>13587.5</v>
      </c>
      <c r="I5882" s="53">
        <v>14068.844511510433</v>
      </c>
      <c r="J5882" s="54">
        <v>13295.605049848948</v>
      </c>
      <c r="K5882" s="55">
        <v>0.97851739097324364</v>
      </c>
      <c r="L5882" s="121">
        <v>14080.404550192774</v>
      </c>
      <c r="M5882" s="54">
        <v>13182.716950895532</v>
      </c>
      <c r="N5882" s="120">
        <v>0.97020915921954243</v>
      </c>
      <c r="O5882" s="123">
        <v>13712.607045992312</v>
      </c>
      <c r="P5882" s="53">
        <v>14198.383542042924</v>
      </c>
      <c r="Q5882" s="54">
        <v>13418.129996407517</v>
      </c>
      <c r="R5882" s="55">
        <v>0.9785250865428351</v>
      </c>
      <c r="S5882" s="121">
        <v>14210.050019900324</v>
      </c>
      <c r="T5882" s="54">
        <v>13304.200300390494</v>
      </c>
      <c r="U5882" s="55">
        <v>0.97021669590384851</v>
      </c>
    </row>
    <row r="5883" spans="1:21" ht="13" x14ac:dyDescent="0.3">
      <c r="A5883" s="44" t="s">
        <v>1437</v>
      </c>
      <c r="B5883" s="44" t="s">
        <v>7842</v>
      </c>
      <c r="C5883" s="98" t="s">
        <v>1045</v>
      </c>
      <c r="D5883" s="98" t="s">
        <v>13125</v>
      </c>
      <c r="E5883" s="98" t="s">
        <v>240</v>
      </c>
      <c r="F5883" s="122">
        <v>1.0354255390256069</v>
      </c>
      <c r="G5883" s="122">
        <v>1.0362763238412345</v>
      </c>
      <c r="H5883" s="99">
        <v>4992.4166666666679</v>
      </c>
      <c r="I5883" s="53">
        <v>5169.2757181237585</v>
      </c>
      <c r="J5883" s="54">
        <v>4885.1665313180056</v>
      </c>
      <c r="K5883" s="55">
        <v>0.97851739097324364</v>
      </c>
      <c r="L5883" s="121">
        <v>5173.5231904170441</v>
      </c>
      <c r="M5883" s="54">
        <v>4843.688376640298</v>
      </c>
      <c r="N5883" s="120">
        <v>0.97020915921954232</v>
      </c>
      <c r="O5883" s="123">
        <v>5036.5340022362288</v>
      </c>
      <c r="P5883" s="53">
        <v>5214.9559340862443</v>
      </c>
      <c r="Q5883" s="54">
        <v>4928.3748704141371</v>
      </c>
      <c r="R5883" s="55">
        <v>0.97852508654283499</v>
      </c>
      <c r="S5883" s="121">
        <v>5219.2409407387386</v>
      </c>
      <c r="T5883" s="54">
        <v>4886.5293784570194</v>
      </c>
      <c r="U5883" s="55">
        <v>0.97021669590384829</v>
      </c>
    </row>
    <row r="5884" spans="1:21" ht="13" x14ac:dyDescent="0.3">
      <c r="A5884" s="44" t="s">
        <v>1436</v>
      </c>
      <c r="B5884" s="44" t="s">
        <v>7841</v>
      </c>
      <c r="C5884" s="98" t="s">
        <v>1045</v>
      </c>
      <c r="D5884" s="98" t="s">
        <v>13125</v>
      </c>
      <c r="E5884" s="98" t="s">
        <v>240</v>
      </c>
      <c r="F5884" s="122">
        <v>1.0354255390256069</v>
      </c>
      <c r="G5884" s="122">
        <v>1.0362763238412345</v>
      </c>
      <c r="H5884" s="99">
        <v>12932.25</v>
      </c>
      <c r="I5884" s="53">
        <v>13390.381927063905</v>
      </c>
      <c r="J5884" s="54">
        <v>12654.43152941373</v>
      </c>
      <c r="K5884" s="55">
        <v>0.97851739097324364</v>
      </c>
      <c r="L5884" s="121">
        <v>13401.384488995804</v>
      </c>
      <c r="M5884" s="54">
        <v>12546.987399316924</v>
      </c>
      <c r="N5884" s="120">
        <v>0.97020915921954221</v>
      </c>
      <c r="O5884" s="123">
        <v>13046.745114166217</v>
      </c>
      <c r="P5884" s="53">
        <v>13508.933092365258</v>
      </c>
      <c r="Q5884" s="54">
        <v>12766.56739194181</v>
      </c>
      <c r="R5884" s="55">
        <v>0.97852508654283521</v>
      </c>
      <c r="S5884" s="121">
        <v>13520.033065001755</v>
      </c>
      <c r="T5884" s="54">
        <v>12658.169936966025</v>
      </c>
      <c r="U5884" s="55">
        <v>0.97021669590384851</v>
      </c>
    </row>
    <row r="5885" spans="1:21" ht="13" x14ac:dyDescent="0.3">
      <c r="A5885" s="44" t="s">
        <v>1435</v>
      </c>
      <c r="B5885" s="44" t="s">
        <v>7840</v>
      </c>
      <c r="C5885" s="98" t="s">
        <v>1045</v>
      </c>
      <c r="D5885" s="98" t="s">
        <v>13125</v>
      </c>
      <c r="E5885" s="98" t="s">
        <v>240</v>
      </c>
      <c r="F5885" s="122">
        <v>1.0354255390256069</v>
      </c>
      <c r="G5885" s="122">
        <v>1.0362763238412345</v>
      </c>
      <c r="H5885" s="99">
        <v>15876.333333333332</v>
      </c>
      <c r="I5885" s="53">
        <v>16438.760999416874</v>
      </c>
      <c r="J5885" s="54">
        <v>15535.268271554871</v>
      </c>
      <c r="K5885" s="55">
        <v>0.97851739097324353</v>
      </c>
      <c r="L5885" s="121">
        <v>16452.268342744719</v>
      </c>
      <c r="M5885" s="54">
        <v>15403.364014822526</v>
      </c>
      <c r="N5885" s="120">
        <v>0.97020915921954232</v>
      </c>
      <c r="O5885" s="123">
        <v>16013.454802755921</v>
      </c>
      <c r="P5885" s="53">
        <v>16580.740070805743</v>
      </c>
      <c r="Q5885" s="54">
        <v>15669.567246716517</v>
      </c>
      <c r="R5885" s="55">
        <v>0.9785250865428351</v>
      </c>
      <c r="S5885" s="121">
        <v>16594.364074997666</v>
      </c>
      <c r="T5885" s="54">
        <v>15536.521208735463</v>
      </c>
      <c r="U5885" s="55">
        <v>0.9702166959038484</v>
      </c>
    </row>
    <row r="5886" spans="1:21" ht="13" x14ac:dyDescent="0.3">
      <c r="A5886" s="44" t="s">
        <v>1434</v>
      </c>
      <c r="B5886" s="44" t="s">
        <v>7839</v>
      </c>
      <c r="C5886" s="98" t="s">
        <v>1045</v>
      </c>
      <c r="D5886" s="98" t="s">
        <v>13125</v>
      </c>
      <c r="E5886" s="98" t="s">
        <v>240</v>
      </c>
      <c r="F5886" s="122">
        <v>1.0354255390256069</v>
      </c>
      <c r="G5886" s="122">
        <v>1.0362763238412345</v>
      </c>
      <c r="H5886" s="99">
        <v>2121</v>
      </c>
      <c r="I5886" s="53">
        <v>2196.1375682733124</v>
      </c>
      <c r="J5886" s="54">
        <v>2075.4353862542498</v>
      </c>
      <c r="K5886" s="55">
        <v>0.97851739097324364</v>
      </c>
      <c r="L5886" s="121">
        <v>2197.9420828672583</v>
      </c>
      <c r="M5886" s="54">
        <v>2057.8136267046493</v>
      </c>
      <c r="N5886" s="120">
        <v>0.97020915921954232</v>
      </c>
      <c r="O5886" s="123">
        <v>2140.4534749285508</v>
      </c>
      <c r="P5886" s="53">
        <v>2216.2801930371279</v>
      </c>
      <c r="Q5886" s="54">
        <v>2094.4874217953725</v>
      </c>
      <c r="R5886" s="55">
        <v>0.97852508654283521</v>
      </c>
      <c r="S5886" s="121">
        <v>2218.1012583521547</v>
      </c>
      <c r="T5886" s="54">
        <v>2076.7036981810897</v>
      </c>
      <c r="U5886" s="55">
        <v>0.97021669590384862</v>
      </c>
    </row>
    <row r="5887" spans="1:21" ht="13" x14ac:dyDescent="0.3">
      <c r="A5887" s="44" t="s">
        <v>1433</v>
      </c>
      <c r="B5887" s="44" t="s">
        <v>7838</v>
      </c>
      <c r="C5887" s="98" t="s">
        <v>1045</v>
      </c>
      <c r="D5887" s="98" t="s">
        <v>13125</v>
      </c>
      <c r="E5887" s="98" t="s">
        <v>240</v>
      </c>
      <c r="F5887" s="122">
        <v>1.0354255390256069</v>
      </c>
      <c r="G5887" s="122">
        <v>1.0362763238412345</v>
      </c>
      <c r="H5887" s="99">
        <v>11466.083333333332</v>
      </c>
      <c r="I5887" s="53">
        <v>11872.275515929192</v>
      </c>
      <c r="J5887" s="54">
        <v>11219.761948015124</v>
      </c>
      <c r="K5887" s="55">
        <v>0.97851739097324364</v>
      </c>
      <c r="L5887" s="121">
        <v>11882.030685523914</v>
      </c>
      <c r="M5887" s="54">
        <v>11124.499070374539</v>
      </c>
      <c r="N5887" s="120">
        <v>0.97020915921954232</v>
      </c>
      <c r="O5887" s="123">
        <v>11562.264215462743</v>
      </c>
      <c r="P5887" s="53">
        <v>11971.863657651997</v>
      </c>
      <c r="Q5887" s="54">
        <v>11313.965592066806</v>
      </c>
      <c r="R5887" s="55">
        <v>0.97852508654283521</v>
      </c>
      <c r="S5887" s="121">
        <v>11981.700656480785</v>
      </c>
      <c r="T5887" s="54">
        <v>11217.901784293565</v>
      </c>
      <c r="U5887" s="55">
        <v>0.9702166959038484</v>
      </c>
    </row>
    <row r="5888" spans="1:21" ht="13" x14ac:dyDescent="0.3">
      <c r="A5888" s="44" t="s">
        <v>1432</v>
      </c>
      <c r="B5888" s="44" t="s">
        <v>7837</v>
      </c>
      <c r="C5888" s="98" t="s">
        <v>1045</v>
      </c>
      <c r="D5888" s="98" t="s">
        <v>13125</v>
      </c>
      <c r="E5888" s="98" t="s">
        <v>240</v>
      </c>
      <c r="F5888" s="122">
        <v>1.0354255390256069</v>
      </c>
      <c r="G5888" s="122">
        <v>1.0362763238412345</v>
      </c>
      <c r="H5888" s="99">
        <v>10159.166666666664</v>
      </c>
      <c r="I5888" s="53">
        <v>10519.060621884308</v>
      </c>
      <c r="J5888" s="54">
        <v>9940.9212611290077</v>
      </c>
      <c r="K5888" s="55">
        <v>0.97851739097324353</v>
      </c>
      <c r="L5888" s="121">
        <v>10527.703886623738</v>
      </c>
      <c r="M5888" s="54">
        <v>9856.5165500378644</v>
      </c>
      <c r="N5888" s="120">
        <v>0.97020915921954232</v>
      </c>
      <c r="O5888" s="123">
        <v>10243.328937156231</v>
      </c>
      <c r="P5888" s="53">
        <v>10606.204386171588</v>
      </c>
      <c r="Q5888" s="54">
        <v>10023.354334717529</v>
      </c>
      <c r="R5888" s="55">
        <v>0.97852508654283521</v>
      </c>
      <c r="S5888" s="121">
        <v>10614.919254892799</v>
      </c>
      <c r="T5888" s="54">
        <v>9938.2487564639978</v>
      </c>
      <c r="U5888" s="55">
        <v>0.9702166959038484</v>
      </c>
    </row>
    <row r="5889" spans="1:21" ht="13" x14ac:dyDescent="0.3">
      <c r="A5889" s="44" t="s">
        <v>1431</v>
      </c>
      <c r="B5889" s="44" t="s">
        <v>7836</v>
      </c>
      <c r="C5889" s="98" t="s">
        <v>1045</v>
      </c>
      <c r="D5889" s="98" t="s">
        <v>13125</v>
      </c>
      <c r="E5889" s="98" t="s">
        <v>240</v>
      </c>
      <c r="F5889" s="122">
        <v>1.0354255390256069</v>
      </c>
      <c r="G5889" s="122">
        <v>1.0362763238412345</v>
      </c>
      <c r="H5889" s="99">
        <v>13130.166666666668</v>
      </c>
      <c r="I5889" s="53">
        <v>13595.309898329389</v>
      </c>
      <c r="J5889" s="54">
        <v>12848.096429710518</v>
      </c>
      <c r="K5889" s="55">
        <v>0.97851739097324364</v>
      </c>
      <c r="L5889" s="121">
        <v>13606.48084475605</v>
      </c>
      <c r="M5889" s="54">
        <v>12739.007962079128</v>
      </c>
      <c r="N5889" s="120">
        <v>0.97020915921954221</v>
      </c>
      <c r="O5889" s="123">
        <v>13236.771135063525</v>
      </c>
      <c r="P5889" s="53">
        <v>13705.690887481745</v>
      </c>
      <c r="Q5889" s="54">
        <v>12952.512620485739</v>
      </c>
      <c r="R5889" s="55">
        <v>0.97852508654283521</v>
      </c>
      <c r="S5889" s="121">
        <v>13716.952531371395</v>
      </c>
      <c r="T5889" s="54">
        <v>12842.536355096767</v>
      </c>
      <c r="U5889" s="55">
        <v>0.9702166959038484</v>
      </c>
    </row>
    <row r="5890" spans="1:21" ht="13" x14ac:dyDescent="0.3">
      <c r="A5890" s="44" t="s">
        <v>1430</v>
      </c>
      <c r="B5890" s="44" t="s">
        <v>7835</v>
      </c>
      <c r="C5890" s="98" t="s">
        <v>1045</v>
      </c>
      <c r="D5890" s="98" t="s">
        <v>13125</v>
      </c>
      <c r="E5890" s="98" t="s">
        <v>240</v>
      </c>
      <c r="F5890" s="122">
        <v>1.0354255390256069</v>
      </c>
      <c r="G5890" s="122">
        <v>1.0362763238412345</v>
      </c>
      <c r="H5890" s="99">
        <v>18894.916666666672</v>
      </c>
      <c r="I5890" s="53">
        <v>19564.279274427263</v>
      </c>
      <c r="J5890" s="54">
        <v>18489.00455932353</v>
      </c>
      <c r="K5890" s="55">
        <v>0.97851739097324375</v>
      </c>
      <c r="L5890" s="121">
        <v>19580.354782619812</v>
      </c>
      <c r="M5890" s="54">
        <v>18332.02121268999</v>
      </c>
      <c r="N5890" s="120">
        <v>0.97020915921954243</v>
      </c>
      <c r="O5890" s="123">
        <v>19091.803304798319</v>
      </c>
      <c r="P5890" s="53">
        <v>19768.140727841663</v>
      </c>
      <c r="Q5890" s="54">
        <v>18681.808481086562</v>
      </c>
      <c r="R5890" s="55">
        <v>0.97852508654283521</v>
      </c>
      <c r="S5890" s="121">
        <v>19784.383744196333</v>
      </c>
      <c r="T5890" s="54">
        <v>18523.1863212276</v>
      </c>
      <c r="U5890" s="55">
        <v>0.97021669590384851</v>
      </c>
    </row>
    <row r="5891" spans="1:21" ht="13" x14ac:dyDescent="0.3">
      <c r="A5891" s="44" t="s">
        <v>1429</v>
      </c>
      <c r="B5891" s="44" t="s">
        <v>7834</v>
      </c>
      <c r="C5891" s="98" t="s">
        <v>1045</v>
      </c>
      <c r="D5891" s="98" t="s">
        <v>13125</v>
      </c>
      <c r="E5891" s="98" t="s">
        <v>240</v>
      </c>
      <c r="F5891" s="122">
        <v>1.0354255390256069</v>
      </c>
      <c r="G5891" s="122">
        <v>1.0362763238412345</v>
      </c>
      <c r="H5891" s="99">
        <v>9522.8333333333339</v>
      </c>
      <c r="I5891" s="53">
        <v>9860.1848372176846</v>
      </c>
      <c r="J5891" s="54">
        <v>9318.2580280063721</v>
      </c>
      <c r="K5891" s="55">
        <v>0.97851739097324375</v>
      </c>
      <c r="L5891" s="121">
        <v>9868.2867192194371</v>
      </c>
      <c r="M5891" s="54">
        <v>9239.140121721166</v>
      </c>
      <c r="N5891" s="120">
        <v>0.97020915921954232</v>
      </c>
      <c r="O5891" s="123">
        <v>9603.856942373015</v>
      </c>
      <c r="P5891" s="53">
        <v>9944.0787512813949</v>
      </c>
      <c r="Q5891" s="54">
        <v>9397.6149456805615</v>
      </c>
      <c r="R5891" s="55">
        <v>0.97852508654283499</v>
      </c>
      <c r="S5891" s="121">
        <v>9952.2495669394266</v>
      </c>
      <c r="T5891" s="54">
        <v>9317.8223505623828</v>
      </c>
      <c r="U5891" s="55">
        <v>0.9702166959038484</v>
      </c>
    </row>
    <row r="5892" spans="1:21" ht="13" x14ac:dyDescent="0.3">
      <c r="A5892" s="44" t="s">
        <v>1428</v>
      </c>
      <c r="B5892" s="44" t="s">
        <v>7833</v>
      </c>
      <c r="C5892" s="98" t="s">
        <v>1045</v>
      </c>
      <c r="D5892" s="98" t="s">
        <v>13125</v>
      </c>
      <c r="E5892" s="98" t="s">
        <v>240</v>
      </c>
      <c r="F5892" s="122">
        <v>1.0354255390256069</v>
      </c>
      <c r="G5892" s="122">
        <v>1.0362763238412345</v>
      </c>
      <c r="H5892" s="99">
        <v>5950.416666666667</v>
      </c>
      <c r="I5892" s="53">
        <v>6161.2133845102881</v>
      </c>
      <c r="J5892" s="54">
        <v>5822.5861918703713</v>
      </c>
      <c r="K5892" s="55">
        <v>0.97851739097324353</v>
      </c>
      <c r="L5892" s="121">
        <v>6166.2759086569458</v>
      </c>
      <c r="M5892" s="54">
        <v>5773.1487511726182</v>
      </c>
      <c r="N5892" s="120">
        <v>0.97020915921954221</v>
      </c>
      <c r="O5892" s="123">
        <v>6004.9483451453916</v>
      </c>
      <c r="P5892" s="53">
        <v>6217.676877093093</v>
      </c>
      <c r="Q5892" s="54">
        <v>5875.9925991186492</v>
      </c>
      <c r="R5892" s="55">
        <v>0.97852508654283521</v>
      </c>
      <c r="S5892" s="121">
        <v>6222.7857959637713</v>
      </c>
      <c r="T5892" s="54">
        <v>5826.1011425002453</v>
      </c>
      <c r="U5892" s="55">
        <v>0.97021669590384862</v>
      </c>
    </row>
    <row r="5893" spans="1:21" ht="13" x14ac:dyDescent="0.3">
      <c r="A5893" s="44" t="s">
        <v>1427</v>
      </c>
      <c r="B5893" s="44" t="s">
        <v>7832</v>
      </c>
      <c r="C5893" s="98" t="s">
        <v>1045</v>
      </c>
      <c r="D5893" s="98" t="s">
        <v>13125</v>
      </c>
      <c r="E5893" s="98" t="s">
        <v>240</v>
      </c>
      <c r="F5893" s="122">
        <v>1.0354255390256069</v>
      </c>
      <c r="G5893" s="122">
        <v>1.0362763238412345</v>
      </c>
      <c r="H5893" s="99">
        <v>11254.916666666668</v>
      </c>
      <c r="I5893" s="53">
        <v>11653.628156271621</v>
      </c>
      <c r="J5893" s="54">
        <v>11013.131692287943</v>
      </c>
      <c r="K5893" s="55">
        <v>0.97851739097324353</v>
      </c>
      <c r="L5893" s="121">
        <v>11663.203668472775</v>
      </c>
      <c r="M5893" s="54">
        <v>10919.623236252681</v>
      </c>
      <c r="N5893" s="120">
        <v>0.97020915921954221</v>
      </c>
      <c r="O5893" s="123">
        <v>11352.926278371286</v>
      </c>
      <c r="P5893" s="53">
        <v>11755.109811300565</v>
      </c>
      <c r="Q5893" s="54">
        <v>11109.12316905769</v>
      </c>
      <c r="R5893" s="55">
        <v>0.9785250865428351</v>
      </c>
      <c r="S5893" s="121">
        <v>11764.768708591144</v>
      </c>
      <c r="T5893" s="54">
        <v>11014.798622641365</v>
      </c>
      <c r="U5893" s="55">
        <v>0.97021669590384862</v>
      </c>
    </row>
    <row r="5894" spans="1:21" ht="13" x14ac:dyDescent="0.3">
      <c r="A5894" s="44" t="s">
        <v>1426</v>
      </c>
      <c r="B5894" s="44" t="s">
        <v>7831</v>
      </c>
      <c r="C5894" s="98" t="s">
        <v>1045</v>
      </c>
      <c r="D5894" s="98" t="s">
        <v>13125</v>
      </c>
      <c r="E5894" s="98" t="s">
        <v>240</v>
      </c>
      <c r="F5894" s="122">
        <v>1.0354255390256069</v>
      </c>
      <c r="G5894" s="122">
        <v>1.0362763238412345</v>
      </c>
      <c r="H5894" s="99">
        <v>8777.25</v>
      </c>
      <c r="I5894" s="53">
        <v>9088.1888124125071</v>
      </c>
      <c r="J5894" s="54">
        <v>8588.6917699199021</v>
      </c>
      <c r="K5894" s="55">
        <v>0.97851739097324353</v>
      </c>
      <c r="L5894" s="121">
        <v>9095.6563634354752</v>
      </c>
      <c r="M5894" s="54">
        <v>8515.7683427597276</v>
      </c>
      <c r="N5894" s="120">
        <v>0.97020915921954232</v>
      </c>
      <c r="O5894" s="123">
        <v>8855.5140741788709</v>
      </c>
      <c r="P5894" s="53">
        <v>9169.2254336055048</v>
      </c>
      <c r="Q5894" s="54">
        <v>8665.3426758171736</v>
      </c>
      <c r="R5894" s="55">
        <v>0.9785250865428351</v>
      </c>
      <c r="S5894" s="121">
        <v>9176.759570514394</v>
      </c>
      <c r="T5894" s="54">
        <v>8591.7676055798529</v>
      </c>
      <c r="U5894" s="55">
        <v>0.97021669590384862</v>
      </c>
    </row>
    <row r="5895" spans="1:21" ht="13" x14ac:dyDescent="0.3">
      <c r="A5895" s="44" t="s">
        <v>1425</v>
      </c>
      <c r="B5895" s="44" t="s">
        <v>7830</v>
      </c>
      <c r="C5895" s="98" t="s">
        <v>1045</v>
      </c>
      <c r="D5895" s="98" t="s">
        <v>13125</v>
      </c>
      <c r="E5895" s="98" t="s">
        <v>240</v>
      </c>
      <c r="F5895" s="122">
        <v>1.0354255390256069</v>
      </c>
      <c r="G5895" s="122">
        <v>1.0362763238412345</v>
      </c>
      <c r="H5895" s="99">
        <v>12937</v>
      </c>
      <c r="I5895" s="53">
        <v>13395.300198374276</v>
      </c>
      <c r="J5895" s="54">
        <v>12659.079487020852</v>
      </c>
      <c r="K5895" s="55">
        <v>0.97851739097324353</v>
      </c>
      <c r="L5895" s="121">
        <v>13406.30680153405</v>
      </c>
      <c r="M5895" s="54">
        <v>12551.595892823219</v>
      </c>
      <c r="N5895" s="120">
        <v>0.97020915921954232</v>
      </c>
      <c r="O5895" s="123">
        <v>13048.664674876694</v>
      </c>
      <c r="P5895" s="53">
        <v>13510.920654548596</v>
      </c>
      <c r="Q5895" s="54">
        <v>12768.445730252153</v>
      </c>
      <c r="R5895" s="55">
        <v>0.9785250865428351</v>
      </c>
      <c r="S5895" s="121">
        <v>13522.022260318197</v>
      </c>
      <c r="T5895" s="54">
        <v>12660.032326816132</v>
      </c>
      <c r="U5895" s="55">
        <v>0.97021669590384851</v>
      </c>
    </row>
    <row r="5896" spans="1:21" ht="13" x14ac:dyDescent="0.3">
      <c r="A5896" s="44" t="s">
        <v>1424</v>
      </c>
      <c r="B5896" s="44" t="s">
        <v>7829</v>
      </c>
      <c r="C5896" s="98" t="s">
        <v>1045</v>
      </c>
      <c r="D5896" s="98" t="s">
        <v>13125</v>
      </c>
      <c r="E5896" s="98" t="s">
        <v>240</v>
      </c>
      <c r="F5896" s="122">
        <v>1.0354255390256069</v>
      </c>
      <c r="G5896" s="122">
        <v>1.0362763238412345</v>
      </c>
      <c r="H5896" s="99">
        <v>4574.3333333333339</v>
      </c>
      <c r="I5896" s="53">
        <v>4736.3815573494685</v>
      </c>
      <c r="J5896" s="54">
        <v>4476.0647187752747</v>
      </c>
      <c r="K5896" s="55">
        <v>0.97851739097324364</v>
      </c>
      <c r="L5896" s="121">
        <v>4740.2733306910877</v>
      </c>
      <c r="M5896" s="54">
        <v>4438.0600973232604</v>
      </c>
      <c r="N5896" s="120">
        <v>0.97020915921954232</v>
      </c>
      <c r="O5896" s="123">
        <v>4609.745655663105</v>
      </c>
      <c r="P5896" s="53">
        <v>4773.0483802859198</v>
      </c>
      <c r="Q5896" s="54">
        <v>4510.7517666481981</v>
      </c>
      <c r="R5896" s="55">
        <v>0.9785250865428351</v>
      </c>
      <c r="S5896" s="121">
        <v>4776.9702818936639</v>
      </c>
      <c r="T5896" s="54">
        <v>4472.4521989945779</v>
      </c>
      <c r="U5896" s="55">
        <v>0.97021669590384862</v>
      </c>
    </row>
    <row r="5897" spans="1:21" ht="13" x14ac:dyDescent="0.3">
      <c r="A5897" s="44" t="s">
        <v>1423</v>
      </c>
      <c r="B5897" s="44" t="s">
        <v>13470</v>
      </c>
      <c r="C5897" s="98" t="s">
        <v>1045</v>
      </c>
      <c r="D5897" s="98" t="s">
        <v>13125</v>
      </c>
      <c r="E5897" s="98" t="s">
        <v>240</v>
      </c>
      <c r="F5897" s="122">
        <v>1.0354255390256069</v>
      </c>
      <c r="G5897" s="122">
        <v>1.0362763238412345</v>
      </c>
      <c r="H5897" s="99">
        <v>10.25</v>
      </c>
      <c r="I5897" s="53">
        <v>10.61311177501247</v>
      </c>
      <c r="J5897" s="54">
        <v>10.029803257475747</v>
      </c>
      <c r="K5897" s="55">
        <v>0.97851739097324364</v>
      </c>
      <c r="L5897" s="121">
        <v>10.621832319372654</v>
      </c>
      <c r="M5897" s="54">
        <v>9.9446438820003085</v>
      </c>
      <c r="N5897" s="120">
        <v>0.97020915921954232</v>
      </c>
      <c r="O5897" s="123">
        <v>10.310138829482259</v>
      </c>
      <c r="P5897" s="53">
        <v>10.675381054945507</v>
      </c>
      <c r="Q5897" s="54">
        <v>10.088729490387772</v>
      </c>
      <c r="R5897" s="55">
        <v>0.9785250865428351</v>
      </c>
      <c r="S5897" s="121">
        <v>10.684152764508644</v>
      </c>
      <c r="T5897" s="54">
        <v>10.00306882945025</v>
      </c>
      <c r="U5897" s="55">
        <v>0.97021669590384851</v>
      </c>
    </row>
    <row r="5898" spans="1:21" ht="13" x14ac:dyDescent="0.3">
      <c r="A5898" s="44" t="s">
        <v>1422</v>
      </c>
      <c r="B5898" s="44" t="s">
        <v>7828</v>
      </c>
      <c r="C5898" s="98" t="s">
        <v>1045</v>
      </c>
      <c r="D5898" s="98" t="s">
        <v>13125</v>
      </c>
      <c r="E5898" s="98" t="s">
        <v>240</v>
      </c>
      <c r="F5898" s="122">
        <v>1.0354255390256069</v>
      </c>
      <c r="G5898" s="122">
        <v>1.0362763238412345</v>
      </c>
      <c r="H5898" s="99">
        <v>9373.75</v>
      </c>
      <c r="I5898" s="53">
        <v>9705.8201464412814</v>
      </c>
      <c r="J5898" s="54">
        <v>9172.377393635441</v>
      </c>
      <c r="K5898" s="55">
        <v>0.97851739097324342</v>
      </c>
      <c r="L5898" s="121">
        <v>9713.7951906067719</v>
      </c>
      <c r="M5898" s="54">
        <v>9094.4981062341849</v>
      </c>
      <c r="N5898" s="120">
        <v>0.97020915921954232</v>
      </c>
      <c r="O5898" s="123">
        <v>9450.8695866298203</v>
      </c>
      <c r="P5898" s="53">
        <v>9785.6717359968952</v>
      </c>
      <c r="Q5898" s="54">
        <v>9247.9129801619929</v>
      </c>
      <c r="R5898" s="55">
        <v>0.9785250865428351</v>
      </c>
      <c r="S5898" s="121">
        <v>9793.7123923356776</v>
      </c>
      <c r="T5898" s="54">
        <v>9169.3914637581547</v>
      </c>
      <c r="U5898" s="55">
        <v>0.97021669590384851</v>
      </c>
    </row>
    <row r="5899" spans="1:21" ht="13" x14ac:dyDescent="0.3">
      <c r="A5899" s="44" t="s">
        <v>1421</v>
      </c>
      <c r="B5899" s="44" t="s">
        <v>7827</v>
      </c>
      <c r="C5899" s="98" t="s">
        <v>1045</v>
      </c>
      <c r="D5899" s="98" t="s">
        <v>13125</v>
      </c>
      <c r="E5899" s="98" t="s">
        <v>240</v>
      </c>
      <c r="F5899" s="122">
        <v>1.0354255390256069</v>
      </c>
      <c r="G5899" s="122">
        <v>1.0362763238412345</v>
      </c>
      <c r="H5899" s="99">
        <v>5055.0833333333321</v>
      </c>
      <c r="I5899" s="53">
        <v>5234.1623852360271</v>
      </c>
      <c r="J5899" s="54">
        <v>4946.4869544856601</v>
      </c>
      <c r="K5899" s="55">
        <v>0.97851739097324375</v>
      </c>
      <c r="L5899" s="121">
        <v>5238.4631733777587</v>
      </c>
      <c r="M5899" s="54">
        <v>4904.4881506180527</v>
      </c>
      <c r="N5899" s="120">
        <v>0.97020915921954221</v>
      </c>
      <c r="O5899" s="123">
        <v>5101.1544460614678</v>
      </c>
      <c r="P5899" s="53">
        <v>5281.8655919660659</v>
      </c>
      <c r="Q5899" s="54">
        <v>4991.6075958006659</v>
      </c>
      <c r="R5899" s="55">
        <v>0.9785250865428351</v>
      </c>
      <c r="S5899" s="121">
        <v>5286.2055767109468</v>
      </c>
      <c r="T5899" s="54">
        <v>4949.225211952984</v>
      </c>
      <c r="U5899" s="55">
        <v>0.97021669590384851</v>
      </c>
    </row>
    <row r="5900" spans="1:21" ht="13" x14ac:dyDescent="0.3">
      <c r="A5900" s="44" t="s">
        <v>1420</v>
      </c>
      <c r="B5900" s="44" t="s">
        <v>7826</v>
      </c>
      <c r="C5900" s="98" t="s">
        <v>1045</v>
      </c>
      <c r="D5900" s="98" t="s">
        <v>13125</v>
      </c>
      <c r="E5900" s="98" t="s">
        <v>240</v>
      </c>
      <c r="F5900" s="122">
        <v>1.0354255390256069</v>
      </c>
      <c r="G5900" s="122">
        <v>1.0362763238412345</v>
      </c>
      <c r="H5900" s="99">
        <v>2705.9999999999991</v>
      </c>
      <c r="I5900" s="53">
        <v>2801.861508603291</v>
      </c>
      <c r="J5900" s="54">
        <v>2647.8680599735962</v>
      </c>
      <c r="K5900" s="55">
        <v>0.97851739097324353</v>
      </c>
      <c r="L5900" s="121">
        <v>2804.1637323143796</v>
      </c>
      <c r="M5900" s="54">
        <v>2625.3859848480806</v>
      </c>
      <c r="N5900" s="120">
        <v>0.97020915921954232</v>
      </c>
      <c r="O5900" s="123">
        <v>2726.9633604511755</v>
      </c>
      <c r="P5900" s="53">
        <v>2823.5675073982388</v>
      </c>
      <c r="Q5900" s="54">
        <v>2668.4020582846274</v>
      </c>
      <c r="R5900" s="55">
        <v>0.97852508654283532</v>
      </c>
      <c r="S5900" s="121">
        <v>2825.8875664180832</v>
      </c>
      <c r="T5900" s="54">
        <v>2645.7453814277947</v>
      </c>
      <c r="U5900" s="55">
        <v>0.9702166959038484</v>
      </c>
    </row>
    <row r="5901" spans="1:21" ht="13" x14ac:dyDescent="0.3">
      <c r="A5901" s="44" t="s">
        <v>1419</v>
      </c>
      <c r="B5901" s="44" t="s">
        <v>7825</v>
      </c>
      <c r="C5901" s="98" t="s">
        <v>1045</v>
      </c>
      <c r="D5901" s="98" t="s">
        <v>13125</v>
      </c>
      <c r="E5901" s="98" t="s">
        <v>240</v>
      </c>
      <c r="F5901" s="122">
        <v>1.0354255390256069</v>
      </c>
      <c r="G5901" s="122">
        <v>1.0362763238412345</v>
      </c>
      <c r="H5901" s="99">
        <v>3394.666666666667</v>
      </c>
      <c r="I5901" s="53">
        <v>3514.9245631455938</v>
      </c>
      <c r="J5901" s="54">
        <v>3321.7403698905046</v>
      </c>
      <c r="K5901" s="55">
        <v>0.97851739097324364</v>
      </c>
      <c r="L5901" s="121">
        <v>3517.812693999711</v>
      </c>
      <c r="M5901" s="54">
        <v>3293.5366924972732</v>
      </c>
      <c r="N5901" s="120">
        <v>0.97020915921954232</v>
      </c>
      <c r="O5901" s="123">
        <v>3424.448541183463</v>
      </c>
      <c r="P5901" s="53">
        <v>3545.7614766203401</v>
      </c>
      <c r="Q5901" s="54">
        <v>3350.9088051230333</v>
      </c>
      <c r="R5901" s="55">
        <v>0.97852508654283499</v>
      </c>
      <c r="S5901" s="121">
        <v>3548.6749454410774</v>
      </c>
      <c r="T5901" s="54">
        <v>3322.4571489197738</v>
      </c>
      <c r="U5901" s="55">
        <v>0.97021669590384851</v>
      </c>
    </row>
    <row r="5902" spans="1:21" ht="13" x14ac:dyDescent="0.3">
      <c r="A5902" s="44" t="s">
        <v>1418</v>
      </c>
      <c r="B5902" s="44" t="s">
        <v>7824</v>
      </c>
      <c r="C5902" s="98" t="s">
        <v>1045</v>
      </c>
      <c r="D5902" s="98" t="s">
        <v>13125</v>
      </c>
      <c r="E5902" s="98" t="s">
        <v>240</v>
      </c>
      <c r="F5902" s="122">
        <v>1.0354255390256069</v>
      </c>
      <c r="G5902" s="122">
        <v>1.0362763238412345</v>
      </c>
      <c r="H5902" s="99">
        <v>3137.6666666666661</v>
      </c>
      <c r="I5902" s="53">
        <v>3248.8201996160119</v>
      </c>
      <c r="J5902" s="54">
        <v>3070.2614004103802</v>
      </c>
      <c r="K5902" s="55">
        <v>0.97851739097324364</v>
      </c>
      <c r="L5902" s="121">
        <v>3251.4896787725129</v>
      </c>
      <c r="M5902" s="54">
        <v>3044.1929385778499</v>
      </c>
      <c r="N5902" s="120">
        <v>0.97020915921954232</v>
      </c>
      <c r="O5902" s="123">
        <v>3162.0379663235835</v>
      </c>
      <c r="P5902" s="53">
        <v>3274.0548657000304</v>
      </c>
      <c r="Q5902" s="54">
        <v>3094.1334746485149</v>
      </c>
      <c r="R5902" s="55">
        <v>0.9785250865428351</v>
      </c>
      <c r="S5902" s="121">
        <v>3276.7450795882164</v>
      </c>
      <c r="T5902" s="54">
        <v>3067.8620280089917</v>
      </c>
      <c r="U5902" s="55">
        <v>0.97021669590384851</v>
      </c>
    </row>
    <row r="5903" spans="1:21" ht="13" x14ac:dyDescent="0.3">
      <c r="A5903" s="44" t="s">
        <v>1417</v>
      </c>
      <c r="B5903" s="44" t="s">
        <v>13471</v>
      </c>
      <c r="C5903" s="98" t="s">
        <v>1045</v>
      </c>
      <c r="D5903" s="98" t="s">
        <v>13125</v>
      </c>
      <c r="E5903" s="98" t="s">
        <v>240</v>
      </c>
      <c r="F5903" s="122">
        <v>1.0354255390256069</v>
      </c>
      <c r="G5903" s="122">
        <v>1.0362763238412345</v>
      </c>
      <c r="H5903" s="99">
        <v>10242.416666666666</v>
      </c>
      <c r="I5903" s="53">
        <v>10605.259798008192</v>
      </c>
      <c r="J5903" s="54">
        <v>10022.382833927531</v>
      </c>
      <c r="K5903" s="55">
        <v>0.97851739097324353</v>
      </c>
      <c r="L5903" s="121">
        <v>10613.973890583524</v>
      </c>
      <c r="M5903" s="54">
        <v>9937.2864625428938</v>
      </c>
      <c r="N5903" s="120">
        <v>0.97020915921954232</v>
      </c>
      <c r="O5903" s="123">
        <v>10329.039185822305</v>
      </c>
      <c r="P5903" s="53">
        <v>10694.950966596674</v>
      </c>
      <c r="Q5903" s="54">
        <v>10107.223963211105</v>
      </c>
      <c r="R5903" s="55">
        <v>0.97852508654283499</v>
      </c>
      <c r="S5903" s="121">
        <v>10703.738756295996</v>
      </c>
      <c r="T5903" s="54">
        <v>10021.406270729894</v>
      </c>
      <c r="U5903" s="55">
        <v>0.97021669590384851</v>
      </c>
    </row>
    <row r="5904" spans="1:21" ht="13" x14ac:dyDescent="0.3">
      <c r="A5904" s="44" t="s">
        <v>1416</v>
      </c>
      <c r="B5904" s="44" t="s">
        <v>7823</v>
      </c>
      <c r="C5904" s="98" t="s">
        <v>1045</v>
      </c>
      <c r="D5904" s="98" t="s">
        <v>13125</v>
      </c>
      <c r="E5904" s="98" t="s">
        <v>240</v>
      </c>
      <c r="F5904" s="122">
        <v>1.0354255390256069</v>
      </c>
      <c r="G5904" s="122">
        <v>1.0362763238412345</v>
      </c>
      <c r="H5904" s="99">
        <v>4321.916666666667</v>
      </c>
      <c r="I5904" s="53">
        <v>4475.022894207088</v>
      </c>
      <c r="J5904" s="54">
        <v>4229.0706206704454</v>
      </c>
      <c r="K5904" s="55">
        <v>0.97851739097324375</v>
      </c>
      <c r="L5904" s="121">
        <v>4478.699915281496</v>
      </c>
      <c r="M5904" s="54">
        <v>4193.1631353835937</v>
      </c>
      <c r="N5904" s="120">
        <v>0.97020915921954232</v>
      </c>
      <c r="O5904" s="123">
        <v>4360.3799019849339</v>
      </c>
      <c r="P5904" s="53">
        <v>4514.8487103691732</v>
      </c>
      <c r="Q5904" s="54">
        <v>4266.7411209494467</v>
      </c>
      <c r="R5904" s="55">
        <v>0.97852508654283521</v>
      </c>
      <c r="S5904" s="121">
        <v>4518.55845538015</v>
      </c>
      <c r="T5904" s="54">
        <v>4230.5133813893699</v>
      </c>
      <c r="U5904" s="55">
        <v>0.97021669590384862</v>
      </c>
    </row>
    <row r="5905" spans="1:21" ht="13" x14ac:dyDescent="0.3">
      <c r="A5905" s="44" t="s">
        <v>1415</v>
      </c>
      <c r="B5905" s="44" t="s">
        <v>13472</v>
      </c>
      <c r="C5905" s="98" t="s">
        <v>1045</v>
      </c>
      <c r="D5905" s="98" t="s">
        <v>13125</v>
      </c>
      <c r="E5905" s="98" t="s">
        <v>240</v>
      </c>
      <c r="F5905" s="122">
        <v>1.0354255390256069</v>
      </c>
      <c r="G5905" s="122">
        <v>1.0362763238412345</v>
      </c>
      <c r="H5905" s="99">
        <v>6612.5</v>
      </c>
      <c r="I5905" s="53">
        <v>6846.7513768068256</v>
      </c>
      <c r="J5905" s="54">
        <v>6470.4462478105734</v>
      </c>
      <c r="K5905" s="55">
        <v>0.97851739097324364</v>
      </c>
      <c r="L5905" s="121">
        <v>6852.3771914001627</v>
      </c>
      <c r="M5905" s="54">
        <v>6415.5080653392233</v>
      </c>
      <c r="N5905" s="120">
        <v>0.97020915921954232</v>
      </c>
      <c r="O5905" s="123">
        <v>6652.4155310738961</v>
      </c>
      <c r="P5905" s="53">
        <v>6888.0809370845072</v>
      </c>
      <c r="Q5905" s="54">
        <v>6509.5554832629841</v>
      </c>
      <c r="R5905" s="55">
        <v>0.9785250865428351</v>
      </c>
      <c r="S5905" s="121">
        <v>6893.7407112055907</v>
      </c>
      <c r="T5905" s="54">
        <v>6454.2846163379609</v>
      </c>
      <c r="U5905" s="55">
        <v>0.97021669590384851</v>
      </c>
    </row>
    <row r="5906" spans="1:21" ht="13" x14ac:dyDescent="0.3">
      <c r="A5906" s="44" t="s">
        <v>1414</v>
      </c>
      <c r="B5906" s="44" t="s">
        <v>7822</v>
      </c>
      <c r="C5906" s="98" t="s">
        <v>1045</v>
      </c>
      <c r="D5906" s="98" t="s">
        <v>13125</v>
      </c>
      <c r="E5906" s="98" t="s">
        <v>240</v>
      </c>
      <c r="F5906" s="122">
        <v>1.0354255390256069</v>
      </c>
      <c r="G5906" s="122">
        <v>1.0362763238412345</v>
      </c>
      <c r="H5906" s="99">
        <v>6381.0833333333339</v>
      </c>
      <c r="I5906" s="53">
        <v>6607.1366499839833</v>
      </c>
      <c r="J5906" s="54">
        <v>6244.0010149161826</v>
      </c>
      <c r="K5906" s="55">
        <v>0.97851739097324364</v>
      </c>
      <c r="L5906" s="121">
        <v>6612.5655787912383</v>
      </c>
      <c r="M5906" s="54">
        <v>6190.9854957431689</v>
      </c>
      <c r="N5906" s="120">
        <v>0.97020915921954243</v>
      </c>
      <c r="O5906" s="123">
        <v>6436.5863552582414</v>
      </c>
      <c r="P5906" s="53">
        <v>6664.6058963781306</v>
      </c>
      <c r="Q5906" s="54">
        <v>6298.3612203195025</v>
      </c>
      <c r="R5906" s="55">
        <v>0.9785250865428351</v>
      </c>
      <c r="S5906" s="121">
        <v>6670.0820463136606</v>
      </c>
      <c r="T5906" s="54">
        <v>6244.8835464984459</v>
      </c>
      <c r="U5906" s="55">
        <v>0.97021669590384851</v>
      </c>
    </row>
    <row r="5907" spans="1:21" ht="13" x14ac:dyDescent="0.3">
      <c r="A5907" s="44" t="s">
        <v>1413</v>
      </c>
      <c r="B5907" s="44" t="s">
        <v>7821</v>
      </c>
      <c r="C5907" s="98" t="s">
        <v>1045</v>
      </c>
      <c r="D5907" s="98" t="s">
        <v>13125</v>
      </c>
      <c r="E5907" s="98" t="s">
        <v>240</v>
      </c>
      <c r="F5907" s="122">
        <v>1.0354255390256069</v>
      </c>
      <c r="G5907" s="122">
        <v>1.0362763238412345</v>
      </c>
      <c r="H5907" s="99">
        <v>5436.8333333333321</v>
      </c>
      <c r="I5907" s="53">
        <v>5629.4360847590524</v>
      </c>
      <c r="J5907" s="54">
        <v>5320.0359684896957</v>
      </c>
      <c r="K5907" s="55">
        <v>0.97851739097324364</v>
      </c>
      <c r="L5907" s="121">
        <v>5634.0616600041503</v>
      </c>
      <c r="M5907" s="54">
        <v>5274.8654971501137</v>
      </c>
      <c r="N5907" s="120">
        <v>0.97020915921954232</v>
      </c>
      <c r="O5907" s="123">
        <v>5468.3107273600817</v>
      </c>
      <c r="P5907" s="53">
        <v>5662.0285824363209</v>
      </c>
      <c r="Q5907" s="54">
        <v>5350.8792277331377</v>
      </c>
      <c r="R5907" s="55">
        <v>0.9785250865428351</v>
      </c>
      <c r="S5907" s="121">
        <v>5666.6809381702924</v>
      </c>
      <c r="T5907" s="54">
        <v>5305.4463660748688</v>
      </c>
      <c r="U5907" s="55">
        <v>0.97021669590384851</v>
      </c>
    </row>
    <row r="5908" spans="1:21" ht="13" x14ac:dyDescent="0.3">
      <c r="A5908" s="44" t="s">
        <v>1412</v>
      </c>
      <c r="B5908" s="44" t="s">
        <v>13473</v>
      </c>
      <c r="C5908" s="98" t="s">
        <v>1045</v>
      </c>
      <c r="D5908" s="98" t="s">
        <v>13125</v>
      </c>
      <c r="E5908" s="98" t="s">
        <v>240</v>
      </c>
      <c r="F5908" s="122">
        <v>1.0354255390256069</v>
      </c>
      <c r="G5908" s="122">
        <v>1.0362763238412345</v>
      </c>
      <c r="H5908" s="99">
        <v>11642.583333333336</v>
      </c>
      <c r="I5908" s="53">
        <v>12055.028123567216</v>
      </c>
      <c r="J5908" s="54">
        <v>11392.470267521905</v>
      </c>
      <c r="K5908" s="55">
        <v>0.97851739097324353</v>
      </c>
      <c r="L5908" s="121">
        <v>12064.933456681894</v>
      </c>
      <c r="M5908" s="54">
        <v>11295.740986976791</v>
      </c>
      <c r="N5908" s="120">
        <v>0.97020915921954221</v>
      </c>
      <c r="O5908" s="123">
        <v>11742.110154937069</v>
      </c>
      <c r="P5908" s="53">
        <v>12158.080736473767</v>
      </c>
      <c r="Q5908" s="54">
        <v>11489.949355555298</v>
      </c>
      <c r="R5908" s="55">
        <v>0.9785250865428351</v>
      </c>
      <c r="S5908" s="121">
        <v>12168.070745497014</v>
      </c>
      <c r="T5908" s="54">
        <v>11392.39131746207</v>
      </c>
      <c r="U5908" s="55">
        <v>0.97021669590384851</v>
      </c>
    </row>
    <row r="5909" spans="1:21" ht="13" x14ac:dyDescent="0.3">
      <c r="A5909" s="44" t="s">
        <v>1411</v>
      </c>
      <c r="B5909" s="44" t="s">
        <v>7820</v>
      </c>
      <c r="C5909" s="98" t="s">
        <v>1045</v>
      </c>
      <c r="D5909" s="98" t="s">
        <v>13125</v>
      </c>
      <c r="E5909" s="98" t="s">
        <v>240</v>
      </c>
      <c r="F5909" s="122">
        <v>1.0354255390256069</v>
      </c>
      <c r="G5909" s="122">
        <v>1.0362763238412345</v>
      </c>
      <c r="H5909" s="99">
        <v>3830.5</v>
      </c>
      <c r="I5909" s="53">
        <v>3966.1975272375871</v>
      </c>
      <c r="J5909" s="54">
        <v>3748.2108661230095</v>
      </c>
      <c r="K5909" s="55">
        <v>0.97851739097324353</v>
      </c>
      <c r="L5909" s="121">
        <v>3969.4564584738487</v>
      </c>
      <c r="M5909" s="54">
        <v>3716.3861843904569</v>
      </c>
      <c r="N5909" s="120">
        <v>0.97020915921954232</v>
      </c>
      <c r="O5909" s="123">
        <v>3863.5456577405339</v>
      </c>
      <c r="P5909" s="53">
        <v>4000.413845216035</v>
      </c>
      <c r="Q5909" s="54">
        <v>3780.5763491027506</v>
      </c>
      <c r="R5909" s="55">
        <v>0.9785250865428351</v>
      </c>
      <c r="S5909" s="121">
        <v>4003.7008911961248</v>
      </c>
      <c r="T5909" s="54">
        <v>3748.476502526682</v>
      </c>
      <c r="U5909" s="55">
        <v>0.97021669590384851</v>
      </c>
    </row>
    <row r="5910" spans="1:21" ht="13" x14ac:dyDescent="0.3">
      <c r="A5910" s="44" t="s">
        <v>1410</v>
      </c>
      <c r="B5910" s="44" t="s">
        <v>7819</v>
      </c>
      <c r="C5910" s="98" t="s">
        <v>1045</v>
      </c>
      <c r="D5910" s="98" t="s">
        <v>13125</v>
      </c>
      <c r="E5910" s="98" t="s">
        <v>240</v>
      </c>
      <c r="F5910" s="122">
        <v>1.0354255390256069</v>
      </c>
      <c r="G5910" s="122">
        <v>1.0362763238412345</v>
      </c>
      <c r="H5910" s="99">
        <v>3664.833333333333</v>
      </c>
      <c r="I5910" s="53">
        <v>3794.6620296056781</v>
      </c>
      <c r="J5910" s="54">
        <v>3586.103151685109</v>
      </c>
      <c r="K5910" s="55">
        <v>0.97851739097324364</v>
      </c>
      <c r="L5910" s="121">
        <v>3797.7800141574839</v>
      </c>
      <c r="M5910" s="54">
        <v>3555.6548670130855</v>
      </c>
      <c r="N5910" s="120">
        <v>0.97020915921954232</v>
      </c>
      <c r="O5910" s="123">
        <v>3696.8958546908357</v>
      </c>
      <c r="P5910" s="53">
        <v>3827.8603830647903</v>
      </c>
      <c r="Q5910" s="54">
        <v>3617.5053361511987</v>
      </c>
      <c r="R5910" s="55">
        <v>0.97852508654283521</v>
      </c>
      <c r="S5910" s="121">
        <v>3831.0056459229177</v>
      </c>
      <c r="T5910" s="54">
        <v>3586.7900812387766</v>
      </c>
      <c r="U5910" s="55">
        <v>0.97021669590384851</v>
      </c>
    </row>
    <row r="5911" spans="1:21" ht="13" x14ac:dyDescent="0.3">
      <c r="A5911" s="44" t="s">
        <v>1409</v>
      </c>
      <c r="B5911" s="44" t="s">
        <v>7818</v>
      </c>
      <c r="C5911" s="98" t="s">
        <v>1045</v>
      </c>
      <c r="D5911" s="98" t="s">
        <v>13125</v>
      </c>
      <c r="E5911" s="98" t="s">
        <v>240</v>
      </c>
      <c r="F5911" s="122">
        <v>1.0354255390256069</v>
      </c>
      <c r="G5911" s="122">
        <v>1.0362763238412345</v>
      </c>
      <c r="H5911" s="99">
        <v>2352.333333333333</v>
      </c>
      <c r="I5911" s="53">
        <v>2435.666009634569</v>
      </c>
      <c r="J5911" s="54">
        <v>2301.7990760327266</v>
      </c>
      <c r="K5911" s="55">
        <v>0.97851739097324364</v>
      </c>
      <c r="L5911" s="121">
        <v>2437.6673391158638</v>
      </c>
      <c r="M5911" s="54">
        <v>2282.2553455374364</v>
      </c>
      <c r="N5911" s="120">
        <v>0.97020915921954232</v>
      </c>
      <c r="O5911" s="123">
        <v>2369.6822961543194</v>
      </c>
      <c r="P5911" s="53">
        <v>2453.629568815024</v>
      </c>
      <c r="Q5911" s="54">
        <v>2318.7935739234299</v>
      </c>
      <c r="R5911" s="55">
        <v>0.97852508654283521</v>
      </c>
      <c r="S5911" s="121">
        <v>2455.6456585304536</v>
      </c>
      <c r="T5911" s="54">
        <v>2299.1053277166889</v>
      </c>
      <c r="U5911" s="55">
        <v>0.97021669590384851</v>
      </c>
    </row>
    <row r="5912" spans="1:21" ht="13" x14ac:dyDescent="0.3">
      <c r="A5912" s="44" t="s">
        <v>1408</v>
      </c>
      <c r="B5912" s="44" t="s">
        <v>7817</v>
      </c>
      <c r="C5912" s="98" t="s">
        <v>1045</v>
      </c>
      <c r="D5912" s="98" t="s">
        <v>13125</v>
      </c>
      <c r="E5912" s="98" t="s">
        <v>239</v>
      </c>
      <c r="F5912" s="122">
        <v>1.0362011123306556</v>
      </c>
      <c r="G5912" s="122">
        <v>1.0364421382971789</v>
      </c>
      <c r="H5912" s="99">
        <v>6291.25</v>
      </c>
      <c r="I5912" s="53">
        <v>6519.0002479502373</v>
      </c>
      <c r="J5912" s="54">
        <v>6160.7086883148995</v>
      </c>
      <c r="K5912" s="55">
        <v>0.9792503379002423</v>
      </c>
      <c r="L5912" s="121">
        <v>6520.5166025621265</v>
      </c>
      <c r="M5912" s="54">
        <v>6104.8050458191301</v>
      </c>
      <c r="N5912" s="120">
        <v>0.97036440227603893</v>
      </c>
      <c r="O5912" s="123">
        <v>6357.1811704379998</v>
      </c>
      <c r="P5912" s="53">
        <v>6587.3182000953548</v>
      </c>
      <c r="Q5912" s="54">
        <v>6225.3207680191181</v>
      </c>
      <c r="R5912" s="55">
        <v>0.9792580392341097</v>
      </c>
      <c r="S5912" s="121">
        <v>6588.8504458313228</v>
      </c>
      <c r="T5912" s="54">
        <v>6168.830226346523</v>
      </c>
      <c r="U5912" s="55">
        <v>0.97037194016628914</v>
      </c>
    </row>
    <row r="5913" spans="1:21" ht="13" x14ac:dyDescent="0.3">
      <c r="A5913" s="44" t="s">
        <v>1407</v>
      </c>
      <c r="B5913" s="44" t="s">
        <v>7816</v>
      </c>
      <c r="C5913" s="98" t="s">
        <v>1045</v>
      </c>
      <c r="D5913" s="98" t="s">
        <v>13125</v>
      </c>
      <c r="E5913" s="98" t="s">
        <v>239</v>
      </c>
      <c r="F5913" s="122">
        <v>1.0362011123306556</v>
      </c>
      <c r="G5913" s="122">
        <v>1.0364421382971789</v>
      </c>
      <c r="H5913" s="99">
        <v>9444.5833333333321</v>
      </c>
      <c r="I5913" s="53">
        <v>9786.4877554995692</v>
      </c>
      <c r="J5913" s="54">
        <v>9248.6114204936621</v>
      </c>
      <c r="K5913" s="55">
        <v>0.9792503379002423</v>
      </c>
      <c r="L5913" s="121">
        <v>9788.7641453258966</v>
      </c>
      <c r="M5913" s="54">
        <v>9164.6874609962397</v>
      </c>
      <c r="N5913" s="120">
        <v>0.97036440227603904</v>
      </c>
      <c r="O5913" s="123">
        <v>9531.5572379842852</v>
      </c>
      <c r="P5913" s="53">
        <v>9876.6102122426273</v>
      </c>
      <c r="Q5913" s="54">
        <v>9333.8540517161764</v>
      </c>
      <c r="R5913" s="55">
        <v>0.97925803923410959</v>
      </c>
      <c r="S5913" s="121">
        <v>9878.9075650383857</v>
      </c>
      <c r="T5913" s="54">
        <v>9249.1556898288472</v>
      </c>
      <c r="U5913" s="55">
        <v>0.97037194016628914</v>
      </c>
    </row>
    <row r="5914" spans="1:21" ht="13" x14ac:dyDescent="0.3">
      <c r="A5914" s="44" t="s">
        <v>1406</v>
      </c>
      <c r="B5914" s="44" t="s">
        <v>7740</v>
      </c>
      <c r="C5914" s="98" t="s">
        <v>1045</v>
      </c>
      <c r="D5914" s="98" t="s">
        <v>13125</v>
      </c>
      <c r="E5914" s="98" t="s">
        <v>239</v>
      </c>
      <c r="F5914" s="122">
        <v>1.0362011123306556</v>
      </c>
      <c r="G5914" s="122">
        <v>1.0364421382971789</v>
      </c>
      <c r="H5914" s="99">
        <v>11556.750000000004</v>
      </c>
      <c r="I5914" s="53">
        <v>11975.117204927308</v>
      </c>
      <c r="J5914" s="54">
        <v>11316.95134252863</v>
      </c>
      <c r="K5914" s="55">
        <v>0.97925033790024241</v>
      </c>
      <c r="L5914" s="121">
        <v>11977.902681765927</v>
      </c>
      <c r="M5914" s="54">
        <v>11214.258806003618</v>
      </c>
      <c r="N5914" s="120">
        <v>0.97036440227603904</v>
      </c>
      <c r="O5914" s="123">
        <v>11661.414236886725</v>
      </c>
      <c r="P5914" s="53">
        <v>12083.570403610567</v>
      </c>
      <c r="Q5914" s="54">
        <v>11419.533640310425</v>
      </c>
      <c r="R5914" s="55">
        <v>0.97925803923410959</v>
      </c>
      <c r="S5914" s="121">
        <v>12086.381107248042</v>
      </c>
      <c r="T5914" s="54">
        <v>11315.909158130558</v>
      </c>
      <c r="U5914" s="55">
        <v>0.97037194016628925</v>
      </c>
    </row>
    <row r="5915" spans="1:21" ht="13" x14ac:dyDescent="0.3">
      <c r="A5915" s="44" t="s">
        <v>1405</v>
      </c>
      <c r="B5915" s="44" t="s">
        <v>7815</v>
      </c>
      <c r="C5915" s="98" t="s">
        <v>1045</v>
      </c>
      <c r="D5915" s="98" t="s">
        <v>13125</v>
      </c>
      <c r="E5915" s="98" t="s">
        <v>239</v>
      </c>
      <c r="F5915" s="122">
        <v>1.0362011123306556</v>
      </c>
      <c r="G5915" s="122">
        <v>1.0364421382971789</v>
      </c>
      <c r="H5915" s="99">
        <v>11192.333333333332</v>
      </c>
      <c r="I5915" s="53">
        <v>11597.508249575472</v>
      </c>
      <c r="J5915" s="54">
        <v>10960.096198558809</v>
      </c>
      <c r="K5915" s="55">
        <v>0.97925033790024218</v>
      </c>
      <c r="L5915" s="121">
        <v>11600.20589253479</v>
      </c>
      <c r="M5915" s="54">
        <v>10860.641845074186</v>
      </c>
      <c r="N5915" s="120">
        <v>0.97036440227603893</v>
      </c>
      <c r="O5915" s="123">
        <v>11300.967587343845</v>
      </c>
      <c r="P5915" s="53">
        <v>11710.075184418378</v>
      </c>
      <c r="Q5915" s="54">
        <v>11066.563361030559</v>
      </c>
      <c r="R5915" s="55">
        <v>0.97925803923410959</v>
      </c>
      <c r="S5915" s="121">
        <v>11712.799011053765</v>
      </c>
      <c r="T5915" s="54">
        <v>10966.141843487194</v>
      </c>
      <c r="U5915" s="55">
        <v>0.97037194016628914</v>
      </c>
    </row>
    <row r="5916" spans="1:21" ht="13" x14ac:dyDescent="0.3">
      <c r="A5916" s="44" t="s">
        <v>1404</v>
      </c>
      <c r="B5916" s="44" t="s">
        <v>7814</v>
      </c>
      <c r="C5916" s="98" t="s">
        <v>1045</v>
      </c>
      <c r="D5916" s="98" t="s">
        <v>13125</v>
      </c>
      <c r="E5916" s="98" t="s">
        <v>239</v>
      </c>
      <c r="F5916" s="122">
        <v>1.0362011123306556</v>
      </c>
      <c r="G5916" s="122">
        <v>1.0364421382971789</v>
      </c>
      <c r="H5916" s="99">
        <v>14244.166666666668</v>
      </c>
      <c r="I5916" s="53">
        <v>14759.821344223248</v>
      </c>
      <c r="J5916" s="54">
        <v>13948.605021440702</v>
      </c>
      <c r="K5916" s="55">
        <v>0.9792503379002423</v>
      </c>
      <c r="L5916" s="121">
        <v>14763.2545582614</v>
      </c>
      <c r="M5916" s="54">
        <v>13822.03227342028</v>
      </c>
      <c r="N5916" s="120">
        <v>0.97036440227603904</v>
      </c>
      <c r="O5916" s="123">
        <v>14377.737971070666</v>
      </c>
      <c r="P5916" s="53">
        <v>14898.228078422128</v>
      </c>
      <c r="Q5916" s="54">
        <v>14079.515494172465</v>
      </c>
      <c r="R5916" s="55">
        <v>0.97925803923410948</v>
      </c>
      <c r="S5916" s="121">
        <v>14901.693486613023</v>
      </c>
      <c r="T5916" s="54">
        <v>13951.753490190367</v>
      </c>
      <c r="U5916" s="55">
        <v>0.97037194016628914</v>
      </c>
    </row>
    <row r="5917" spans="1:21" ht="13" x14ac:dyDescent="0.3">
      <c r="A5917" s="44" t="s">
        <v>1403</v>
      </c>
      <c r="B5917" s="44" t="s">
        <v>7813</v>
      </c>
      <c r="C5917" s="98" t="s">
        <v>1045</v>
      </c>
      <c r="D5917" s="98" t="s">
        <v>13125</v>
      </c>
      <c r="E5917" s="98" t="s">
        <v>239</v>
      </c>
      <c r="F5917" s="122">
        <v>1.0362011123306556</v>
      </c>
      <c r="G5917" s="122">
        <v>1.0364421382971789</v>
      </c>
      <c r="H5917" s="99">
        <v>8389.3333333333321</v>
      </c>
      <c r="I5917" s="53">
        <v>8693.0365317126452</v>
      </c>
      <c r="J5917" s="54">
        <v>8215.2575014244321</v>
      </c>
      <c r="K5917" s="55">
        <v>0.97925033790024241</v>
      </c>
      <c r="L5917" s="121">
        <v>8695.0585788877979</v>
      </c>
      <c r="M5917" s="54">
        <v>8140.7104254944479</v>
      </c>
      <c r="N5917" s="120">
        <v>0.97036440227603893</v>
      </c>
      <c r="O5917" s="123">
        <v>8465.1969772918892</v>
      </c>
      <c r="P5917" s="53">
        <v>8771.6465239679583</v>
      </c>
      <c r="Q5917" s="54">
        <v>8289.6121937133667</v>
      </c>
      <c r="R5917" s="55">
        <v>0.97925803923410959</v>
      </c>
      <c r="S5917" s="121">
        <v>8773.6868562512209</v>
      </c>
      <c r="T5917" s="54">
        <v>8214.3896147445375</v>
      </c>
      <c r="U5917" s="55">
        <v>0.97037194016628925</v>
      </c>
    </row>
    <row r="5918" spans="1:21" ht="13" x14ac:dyDescent="0.3">
      <c r="A5918" s="44" t="s">
        <v>1402</v>
      </c>
      <c r="B5918" s="44" t="s">
        <v>7812</v>
      </c>
      <c r="C5918" s="98" t="s">
        <v>1045</v>
      </c>
      <c r="D5918" s="98" t="s">
        <v>13125</v>
      </c>
      <c r="E5918" s="98" t="s">
        <v>239</v>
      </c>
      <c r="F5918" s="122">
        <v>1.0362011123306556</v>
      </c>
      <c r="G5918" s="122">
        <v>1.0364421382971789</v>
      </c>
      <c r="H5918" s="99">
        <v>3230</v>
      </c>
      <c r="I5918" s="53">
        <v>3346.9295928280176</v>
      </c>
      <c r="J5918" s="54">
        <v>3162.9785914177828</v>
      </c>
      <c r="K5918" s="55">
        <v>0.97925033790024241</v>
      </c>
      <c r="L5918" s="121">
        <v>3347.708106699888</v>
      </c>
      <c r="M5918" s="54">
        <v>3134.2770193516062</v>
      </c>
      <c r="N5918" s="120">
        <v>0.97036440227603904</v>
      </c>
      <c r="O5918" s="123">
        <v>3260.6460815695214</v>
      </c>
      <c r="P5918" s="53">
        <v>3378.6850966389316</v>
      </c>
      <c r="Q5918" s="54">
        <v>3193.0138884741518</v>
      </c>
      <c r="R5918" s="55">
        <v>0.97925803923410948</v>
      </c>
      <c r="S5918" s="121">
        <v>3379.4709970122321</v>
      </c>
      <c r="T5918" s="54">
        <v>3164.0394643682248</v>
      </c>
      <c r="U5918" s="55">
        <v>0.97037194016628914</v>
      </c>
    </row>
    <row r="5919" spans="1:21" ht="13" x14ac:dyDescent="0.3">
      <c r="A5919" s="44" t="s">
        <v>1401</v>
      </c>
      <c r="B5919" s="44" t="s">
        <v>13474</v>
      </c>
      <c r="C5919" s="98" t="s">
        <v>1045</v>
      </c>
      <c r="D5919" s="98" t="s">
        <v>13125</v>
      </c>
      <c r="E5919" s="98" t="s">
        <v>239</v>
      </c>
      <c r="F5919" s="122">
        <v>1.0362011123306556</v>
      </c>
      <c r="G5919" s="122">
        <v>1.0364421382971789</v>
      </c>
      <c r="H5919" s="99">
        <v>10616.25</v>
      </c>
      <c r="I5919" s="53">
        <v>11000.570058780322</v>
      </c>
      <c r="J5919" s="54">
        <v>10395.966399733446</v>
      </c>
      <c r="K5919" s="55">
        <v>0.97925033790024218</v>
      </c>
      <c r="L5919" s="121">
        <v>11003.128850697425</v>
      </c>
      <c r="M5919" s="54">
        <v>10301.631085662999</v>
      </c>
      <c r="N5919" s="120">
        <v>0.97036440227603904</v>
      </c>
      <c r="O5919" s="123">
        <v>10713.527654001369</v>
      </c>
      <c r="P5919" s="53">
        <v>11101.369272061458</v>
      </c>
      <c r="Q5919" s="54">
        <v>10491.308083737791</v>
      </c>
      <c r="R5919" s="55">
        <v>0.97925803923410959</v>
      </c>
      <c r="S5919" s="121">
        <v>11103.951510419138</v>
      </c>
      <c r="T5919" s="54">
        <v>10396.1066156385</v>
      </c>
      <c r="U5919" s="55">
        <v>0.97037194016628914</v>
      </c>
    </row>
    <row r="5920" spans="1:21" ht="13" x14ac:dyDescent="0.3">
      <c r="A5920" s="44" t="s">
        <v>1400</v>
      </c>
      <c r="B5920" s="44" t="s">
        <v>7811</v>
      </c>
      <c r="C5920" s="98" t="s">
        <v>1045</v>
      </c>
      <c r="D5920" s="98" t="s">
        <v>13125</v>
      </c>
      <c r="E5920" s="98" t="s">
        <v>239</v>
      </c>
      <c r="F5920" s="122">
        <v>1.0362011123306556</v>
      </c>
      <c r="G5920" s="122">
        <v>1.0364421382971789</v>
      </c>
      <c r="H5920" s="99">
        <v>7907.4166666666679</v>
      </c>
      <c r="I5920" s="53">
        <v>8193.6739456619653</v>
      </c>
      <c r="J5920" s="54">
        <v>7743.3404427513415</v>
      </c>
      <c r="K5920" s="55">
        <v>0.97925033790024218</v>
      </c>
      <c r="L5920" s="121">
        <v>8195.5798384067512</v>
      </c>
      <c r="M5920" s="54">
        <v>7673.0756472975891</v>
      </c>
      <c r="N5920" s="120">
        <v>0.97036440227603893</v>
      </c>
      <c r="O5920" s="123">
        <v>7985.8665535645978</v>
      </c>
      <c r="P5920" s="53">
        <v>8274.9638057278153</v>
      </c>
      <c r="Q5920" s="54">
        <v>7820.2240228289247</v>
      </c>
      <c r="R5920" s="55">
        <v>0.97925803923410959</v>
      </c>
      <c r="S5920" s="121">
        <v>8276.8886069324144</v>
      </c>
      <c r="T5920" s="54">
        <v>7749.2608214915563</v>
      </c>
      <c r="U5920" s="55">
        <v>0.97037194016628925</v>
      </c>
    </row>
    <row r="5921" spans="1:21" ht="13" x14ac:dyDescent="0.3">
      <c r="A5921" s="44" t="s">
        <v>1399</v>
      </c>
      <c r="B5921" s="44" t="s">
        <v>7810</v>
      </c>
      <c r="C5921" s="98" t="s">
        <v>1045</v>
      </c>
      <c r="D5921" s="98" t="s">
        <v>13125</v>
      </c>
      <c r="E5921" s="98" t="s">
        <v>239</v>
      </c>
      <c r="F5921" s="122">
        <v>1.0362011123306556</v>
      </c>
      <c r="G5921" s="122">
        <v>1.0364421382971789</v>
      </c>
      <c r="H5921" s="99">
        <v>12678.75</v>
      </c>
      <c r="I5921" s="53">
        <v>13137.7348529623</v>
      </c>
      <c r="J5921" s="54">
        <v>12415.670221652697</v>
      </c>
      <c r="K5921" s="55">
        <v>0.9792503379002423</v>
      </c>
      <c r="L5921" s="121">
        <v>13140.790760935357</v>
      </c>
      <c r="M5921" s="54">
        <v>12303.007665357329</v>
      </c>
      <c r="N5921" s="120">
        <v>0.97036440227603893</v>
      </c>
      <c r="O5921" s="123">
        <v>12800.0537459072</v>
      </c>
      <c r="P5921" s="53">
        <v>13263.429929401216</v>
      </c>
      <c r="Q5921" s="54">
        <v>12534.555533308305</v>
      </c>
      <c r="R5921" s="55">
        <v>0.97925803923410959</v>
      </c>
      <c r="S5921" s="121">
        <v>13266.515074726873</v>
      </c>
      <c r="T5921" s="54">
        <v>12420.812987648747</v>
      </c>
      <c r="U5921" s="55">
        <v>0.97037194016628914</v>
      </c>
    </row>
    <row r="5922" spans="1:21" ht="13" x14ac:dyDescent="0.3">
      <c r="A5922" s="44" t="s">
        <v>1398</v>
      </c>
      <c r="B5922" s="44" t="s">
        <v>7809</v>
      </c>
      <c r="C5922" s="98" t="s">
        <v>1045</v>
      </c>
      <c r="D5922" s="98" t="s">
        <v>13125</v>
      </c>
      <c r="E5922" s="98" t="s">
        <v>239</v>
      </c>
      <c r="F5922" s="122">
        <v>1.0362011123306556</v>
      </c>
      <c r="G5922" s="122">
        <v>1.0364421382971789</v>
      </c>
      <c r="H5922" s="99">
        <v>4838.3333333333339</v>
      </c>
      <c r="I5922" s="53">
        <v>5013.4863818264894</v>
      </c>
      <c r="J5922" s="54">
        <v>4737.9395515406732</v>
      </c>
      <c r="K5922" s="55">
        <v>0.9792503379002423</v>
      </c>
      <c r="L5922" s="121">
        <v>5014.6525457945181</v>
      </c>
      <c r="M5922" s="54">
        <v>4694.9464330122364</v>
      </c>
      <c r="N5922" s="120">
        <v>0.97036440227603915</v>
      </c>
      <c r="O5922" s="123">
        <v>4882.4967838053399</v>
      </c>
      <c r="P5922" s="53">
        <v>5059.2485983299421</v>
      </c>
      <c r="Q5922" s="54">
        <v>4781.2242270760635</v>
      </c>
      <c r="R5922" s="55">
        <v>0.97925803923410959</v>
      </c>
      <c r="S5922" s="121">
        <v>5060.4254068363052</v>
      </c>
      <c r="T5922" s="54">
        <v>4737.8378769568544</v>
      </c>
      <c r="U5922" s="55">
        <v>0.97037194016628914</v>
      </c>
    </row>
    <row r="5923" spans="1:21" ht="13" x14ac:dyDescent="0.3">
      <c r="A5923" s="44" t="s">
        <v>1397</v>
      </c>
      <c r="B5923" s="44" t="s">
        <v>7808</v>
      </c>
      <c r="C5923" s="98" t="s">
        <v>1045</v>
      </c>
      <c r="D5923" s="98" t="s">
        <v>13125</v>
      </c>
      <c r="E5923" s="98" t="s">
        <v>239</v>
      </c>
      <c r="F5923" s="122">
        <v>1.0362011123306556</v>
      </c>
      <c r="G5923" s="122">
        <v>1.0364421382971789</v>
      </c>
      <c r="H5923" s="99">
        <v>12098.333333333336</v>
      </c>
      <c r="I5923" s="53">
        <v>12536.306457347051</v>
      </c>
      <c r="J5923" s="54">
        <v>11847.297004696435</v>
      </c>
      <c r="K5923" s="55">
        <v>0.97925033790024241</v>
      </c>
      <c r="L5923" s="121">
        <v>12539.222469832039</v>
      </c>
      <c r="M5923" s="54">
        <v>11739.791993536281</v>
      </c>
      <c r="N5923" s="120">
        <v>0.97036440227603893</v>
      </c>
      <c r="O5923" s="123">
        <v>12220.860605086687</v>
      </c>
      <c r="P5923" s="53">
        <v>12663.269352628715</v>
      </c>
      <c r="Q5923" s="54">
        <v>11967.375993890564</v>
      </c>
      <c r="R5923" s="55">
        <v>0.97925803923410959</v>
      </c>
      <c r="S5923" s="121">
        <v>12666.214897367801</v>
      </c>
      <c r="T5923" s="54">
        <v>11858.780215859739</v>
      </c>
      <c r="U5923" s="55">
        <v>0.97037194016628914</v>
      </c>
    </row>
    <row r="5924" spans="1:21" ht="13" x14ac:dyDescent="0.3">
      <c r="A5924" s="44" t="s">
        <v>1396</v>
      </c>
      <c r="B5924" s="44" t="s">
        <v>7807</v>
      </c>
      <c r="C5924" s="98" t="s">
        <v>1045</v>
      </c>
      <c r="D5924" s="98" t="s">
        <v>13125</v>
      </c>
      <c r="E5924" s="98" t="s">
        <v>239</v>
      </c>
      <c r="F5924" s="122">
        <v>1.0362011123306556</v>
      </c>
      <c r="G5924" s="122">
        <v>1.0364421382971789</v>
      </c>
      <c r="H5924" s="99">
        <v>13811.583333333336</v>
      </c>
      <c r="I5924" s="53">
        <v>14311.578013047547</v>
      </c>
      <c r="J5924" s="54">
        <v>13524.997646104024</v>
      </c>
      <c r="K5924" s="55">
        <v>0.9792503379002423</v>
      </c>
      <c r="L5924" s="121">
        <v>14314.906963269681</v>
      </c>
      <c r="M5924" s="54">
        <v>13402.268805735705</v>
      </c>
      <c r="N5924" s="120">
        <v>0.97036440227603904</v>
      </c>
      <c r="O5924" s="123">
        <v>13936.025593963117</v>
      </c>
      <c r="P5924" s="53">
        <v>14440.525221933067</v>
      </c>
      <c r="Q5924" s="54">
        <v>13646.96509786069</v>
      </c>
      <c r="R5924" s="55">
        <v>0.97925803923410959</v>
      </c>
      <c r="S5924" s="121">
        <v>14443.884165971345</v>
      </c>
      <c r="T5924" s="54">
        <v>13523.128193821052</v>
      </c>
      <c r="U5924" s="55">
        <v>0.97037194016628914</v>
      </c>
    </row>
    <row r="5925" spans="1:21" ht="13" x14ac:dyDescent="0.3">
      <c r="A5925" s="44" t="s">
        <v>1395</v>
      </c>
      <c r="B5925" s="44" t="s">
        <v>7806</v>
      </c>
      <c r="C5925" s="98" t="s">
        <v>1045</v>
      </c>
      <c r="D5925" s="98" t="s">
        <v>13125</v>
      </c>
      <c r="E5925" s="98" t="s">
        <v>239</v>
      </c>
      <c r="F5925" s="122">
        <v>1.0362011123306556</v>
      </c>
      <c r="G5925" s="122">
        <v>1.0364421382971789</v>
      </c>
      <c r="H5925" s="99">
        <v>6673.0000000000009</v>
      </c>
      <c r="I5925" s="53">
        <v>6914.5700225824658</v>
      </c>
      <c r="J5925" s="54">
        <v>6534.5375048083179</v>
      </c>
      <c r="K5925" s="55">
        <v>0.9792503379002423</v>
      </c>
      <c r="L5925" s="121">
        <v>6916.1783888570753</v>
      </c>
      <c r="M5925" s="54">
        <v>6475.2416563880088</v>
      </c>
      <c r="N5925" s="120">
        <v>0.97036440227603893</v>
      </c>
      <c r="O5925" s="123">
        <v>6741.1109185868172</v>
      </c>
      <c r="P5925" s="53">
        <v>6985.1466321839871</v>
      </c>
      <c r="Q5925" s="54">
        <v>6601.2870603949732</v>
      </c>
      <c r="R5925" s="55">
        <v>0.97925803923410948</v>
      </c>
      <c r="S5925" s="121">
        <v>6986.7714149585809</v>
      </c>
      <c r="T5925" s="54">
        <v>6541.3848809452456</v>
      </c>
      <c r="U5925" s="55">
        <v>0.97037194016628914</v>
      </c>
    </row>
    <row r="5926" spans="1:21" ht="13" x14ac:dyDescent="0.3">
      <c r="A5926" s="44" t="s">
        <v>1394</v>
      </c>
      <c r="B5926" s="44" t="s">
        <v>7805</v>
      </c>
      <c r="C5926" s="98" t="s">
        <v>1045</v>
      </c>
      <c r="D5926" s="98" t="s">
        <v>13125</v>
      </c>
      <c r="E5926" s="98" t="s">
        <v>239</v>
      </c>
      <c r="F5926" s="122">
        <v>1.0362011123306556</v>
      </c>
      <c r="G5926" s="122">
        <v>1.0364421382971789</v>
      </c>
      <c r="H5926" s="99">
        <v>10319.5</v>
      </c>
      <c r="I5926" s="53">
        <v>10693.0773786962</v>
      </c>
      <c r="J5926" s="54">
        <v>10105.373861961551</v>
      </c>
      <c r="K5926" s="55">
        <v>0.9792503379002423</v>
      </c>
      <c r="L5926" s="121">
        <v>10695.564646157738</v>
      </c>
      <c r="M5926" s="54">
        <v>10013.675449287584</v>
      </c>
      <c r="N5926" s="120">
        <v>0.97036440227603904</v>
      </c>
      <c r="O5926" s="123">
        <v>10412.222290192065</v>
      </c>
      <c r="P5926" s="53">
        <v>10789.156318931064</v>
      </c>
      <c r="Q5926" s="54">
        <v>10196.25238396317</v>
      </c>
      <c r="R5926" s="55">
        <v>0.97925803923410948</v>
      </c>
      <c r="S5926" s="121">
        <v>10791.665934872213</v>
      </c>
      <c r="T5926" s="54">
        <v>10103.728345176358</v>
      </c>
      <c r="U5926" s="55">
        <v>0.97037194016628925</v>
      </c>
    </row>
    <row r="5927" spans="1:21" ht="13" x14ac:dyDescent="0.3">
      <c r="A5927" s="44" t="s">
        <v>1393</v>
      </c>
      <c r="B5927" s="44" t="s">
        <v>7804</v>
      </c>
      <c r="C5927" s="98" t="s">
        <v>1045</v>
      </c>
      <c r="D5927" s="98" t="s">
        <v>13125</v>
      </c>
      <c r="E5927" s="98" t="s">
        <v>239</v>
      </c>
      <c r="F5927" s="122">
        <v>1.0362011123306556</v>
      </c>
      <c r="G5927" s="122">
        <v>1.0364421382971789</v>
      </c>
      <c r="H5927" s="99">
        <v>5826.3333333333339</v>
      </c>
      <c r="I5927" s="53">
        <v>6037.2530808091769</v>
      </c>
      <c r="J5927" s="54">
        <v>5705.4388853861119</v>
      </c>
      <c r="K5927" s="55">
        <v>0.97925033790024218</v>
      </c>
      <c r="L5927" s="121">
        <v>6038.6573784321308</v>
      </c>
      <c r="M5927" s="54">
        <v>5653.666462460963</v>
      </c>
      <c r="N5927" s="120">
        <v>0.97036440227603904</v>
      </c>
      <c r="O5927" s="123">
        <v>5875.685822949682</v>
      </c>
      <c r="P5927" s="53">
        <v>6088.392185445924</v>
      </c>
      <c r="Q5927" s="54">
        <v>5753.812578137361</v>
      </c>
      <c r="R5927" s="55">
        <v>0.97925803923410959</v>
      </c>
      <c r="S5927" s="121">
        <v>6089.8083783003876</v>
      </c>
      <c r="T5927" s="54">
        <v>5701.6006518232425</v>
      </c>
      <c r="U5927" s="55">
        <v>0.97037194016628925</v>
      </c>
    </row>
    <row r="5928" spans="1:21" ht="13" x14ac:dyDescent="0.3">
      <c r="A5928" s="44" t="s">
        <v>1392</v>
      </c>
      <c r="B5928" s="44" t="s">
        <v>7803</v>
      </c>
      <c r="C5928" s="98" t="s">
        <v>1045</v>
      </c>
      <c r="D5928" s="98" t="s">
        <v>13125</v>
      </c>
      <c r="E5928" s="98" t="s">
        <v>239</v>
      </c>
      <c r="F5928" s="122">
        <v>1.0362011123306556</v>
      </c>
      <c r="G5928" s="122">
        <v>1.0364421382971789</v>
      </c>
      <c r="H5928" s="99">
        <v>11600.5</v>
      </c>
      <c r="I5928" s="53">
        <v>12020.45100359177</v>
      </c>
      <c r="J5928" s="54">
        <v>11359.793544811761</v>
      </c>
      <c r="K5928" s="55">
        <v>0.9792503379002423</v>
      </c>
      <c r="L5928" s="121">
        <v>12023.247025316425</v>
      </c>
      <c r="M5928" s="54">
        <v>11256.712248603191</v>
      </c>
      <c r="N5928" s="120">
        <v>0.97036440227603904</v>
      </c>
      <c r="O5928" s="123">
        <v>11706.414754903799</v>
      </c>
      <c r="P5928" s="53">
        <v>12130.199990435316</v>
      </c>
      <c r="Q5928" s="54">
        <v>11463.600759348345</v>
      </c>
      <c r="R5928" s="55">
        <v>0.9792580392341097</v>
      </c>
      <c r="S5928" s="121">
        <v>12133.021540366139</v>
      </c>
      <c r="T5928" s="54">
        <v>11359.576398107274</v>
      </c>
      <c r="U5928" s="55">
        <v>0.97037194016628925</v>
      </c>
    </row>
    <row r="5929" spans="1:21" ht="13" x14ac:dyDescent="0.3">
      <c r="A5929" s="44" t="s">
        <v>1391</v>
      </c>
      <c r="B5929" s="44" t="s">
        <v>7802</v>
      </c>
      <c r="C5929" s="98" t="s">
        <v>1045</v>
      </c>
      <c r="D5929" s="98" t="s">
        <v>13125</v>
      </c>
      <c r="E5929" s="98" t="s">
        <v>239</v>
      </c>
      <c r="F5929" s="122">
        <v>1.0362011123306556</v>
      </c>
      <c r="G5929" s="122">
        <v>1.0364421382971789</v>
      </c>
      <c r="H5929" s="99">
        <v>6918.4166666666661</v>
      </c>
      <c r="I5929" s="53">
        <v>7168.8710455669461</v>
      </c>
      <c r="J5929" s="54">
        <v>6774.8618585680006</v>
      </c>
      <c r="K5929" s="55">
        <v>0.9792503379002423</v>
      </c>
      <c r="L5929" s="121">
        <v>7170.5385636308401</v>
      </c>
      <c r="M5929" s="54">
        <v>6713.3852534465859</v>
      </c>
      <c r="N5929" s="120">
        <v>0.97036440227603904</v>
      </c>
      <c r="O5929" s="123">
        <v>6987.9668241661493</v>
      </c>
      <c r="P5929" s="53">
        <v>7240.9389961306824</v>
      </c>
      <c r="Q5929" s="54">
        <v>6843.0226904659512</v>
      </c>
      <c r="R5929" s="55">
        <v>0.97925803923410959</v>
      </c>
      <c r="S5929" s="121">
        <v>7242.6232775885101</v>
      </c>
      <c r="T5929" s="54">
        <v>6780.926924983768</v>
      </c>
      <c r="U5929" s="55">
        <v>0.97037194016628914</v>
      </c>
    </row>
    <row r="5930" spans="1:21" ht="13" x14ac:dyDescent="0.3">
      <c r="A5930" s="44" t="s">
        <v>1390</v>
      </c>
      <c r="B5930" s="44" t="s">
        <v>7801</v>
      </c>
      <c r="C5930" s="98" t="s">
        <v>1045</v>
      </c>
      <c r="D5930" s="98" t="s">
        <v>13125</v>
      </c>
      <c r="E5930" s="98" t="s">
        <v>239</v>
      </c>
      <c r="F5930" s="122">
        <v>1.0362011123306556</v>
      </c>
      <c r="G5930" s="122">
        <v>1.0364421382971789</v>
      </c>
      <c r="H5930" s="99">
        <v>7311.4166666666661</v>
      </c>
      <c r="I5930" s="53">
        <v>7576.0980827128933</v>
      </c>
      <c r="J5930" s="54">
        <v>7159.7072413627957</v>
      </c>
      <c r="K5930" s="55">
        <v>0.9792503379002423</v>
      </c>
      <c r="L5930" s="121">
        <v>7577.8603239816312</v>
      </c>
      <c r="M5930" s="54">
        <v>7094.738463541069</v>
      </c>
      <c r="N5930" s="120">
        <v>0.97036440227603904</v>
      </c>
      <c r="O5930" s="123">
        <v>7378.3053911144225</v>
      </c>
      <c r="P5930" s="53">
        <v>7645.4082533880373</v>
      </c>
      <c r="Q5930" s="54">
        <v>7225.2648701731696</v>
      </c>
      <c r="R5930" s="55">
        <v>0.97925803923410959</v>
      </c>
      <c r="S5930" s="121">
        <v>7647.1866165762349</v>
      </c>
      <c r="T5930" s="54">
        <v>7159.7005175150935</v>
      </c>
      <c r="U5930" s="55">
        <v>0.97037194016628925</v>
      </c>
    </row>
    <row r="5931" spans="1:21" ht="13" x14ac:dyDescent="0.3">
      <c r="A5931" s="44" t="s">
        <v>1389</v>
      </c>
      <c r="B5931" s="44" t="s">
        <v>7800</v>
      </c>
      <c r="C5931" s="98" t="s">
        <v>1045</v>
      </c>
      <c r="D5931" s="98" t="s">
        <v>13125</v>
      </c>
      <c r="E5931" s="98" t="s">
        <v>239</v>
      </c>
      <c r="F5931" s="122">
        <v>1.0362011123306556</v>
      </c>
      <c r="G5931" s="122">
        <v>1.0364421382971789</v>
      </c>
      <c r="H5931" s="99">
        <v>10216.083333333334</v>
      </c>
      <c r="I5931" s="53">
        <v>10585.916913662672</v>
      </c>
      <c r="J5931" s="54">
        <v>10004.1030561837</v>
      </c>
      <c r="K5931" s="55">
        <v>0.97925033790024218</v>
      </c>
      <c r="L5931" s="121">
        <v>10588.379255022171</v>
      </c>
      <c r="M5931" s="54">
        <v>9913.3235973522042</v>
      </c>
      <c r="N5931" s="120">
        <v>0.97036440227603893</v>
      </c>
      <c r="O5931" s="123">
        <v>10310.888881672683</v>
      </c>
      <c r="P5931" s="53">
        <v>10684.154528307025</v>
      </c>
      <c r="Q5931" s="54">
        <v>10097.020829027573</v>
      </c>
      <c r="R5931" s="55">
        <v>0.9792580392341097</v>
      </c>
      <c r="S5931" s="121">
        <v>10686.639720265443</v>
      </c>
      <c r="T5931" s="54">
        <v>10005.39724894774</v>
      </c>
      <c r="U5931" s="55">
        <v>0.97037194016628903</v>
      </c>
    </row>
    <row r="5932" spans="1:21" ht="13" x14ac:dyDescent="0.3">
      <c r="A5932" s="44" t="s">
        <v>1388</v>
      </c>
      <c r="B5932" s="44" t="s">
        <v>7799</v>
      </c>
      <c r="C5932" s="98" t="s">
        <v>1045</v>
      </c>
      <c r="D5932" s="98" t="s">
        <v>13125</v>
      </c>
      <c r="E5932" s="98" t="s">
        <v>239</v>
      </c>
      <c r="F5932" s="122">
        <v>1.0362011123306556</v>
      </c>
      <c r="G5932" s="122">
        <v>1.0364421382971789</v>
      </c>
      <c r="H5932" s="99">
        <v>10741.166666666668</v>
      </c>
      <c r="I5932" s="53">
        <v>11130.008847728961</v>
      </c>
      <c r="J5932" s="54">
        <v>10518.291087776153</v>
      </c>
      <c r="K5932" s="55">
        <v>0.9792503379002423</v>
      </c>
      <c r="L5932" s="121">
        <v>11132.597747806383</v>
      </c>
      <c r="M5932" s="54">
        <v>10422.845772247316</v>
      </c>
      <c r="N5932" s="120">
        <v>0.97036440227603904</v>
      </c>
      <c r="O5932" s="123">
        <v>10844.544791690132</v>
      </c>
      <c r="P5932" s="53">
        <v>11237.129375868933</v>
      </c>
      <c r="Q5932" s="54">
        <v>10619.607669096955</v>
      </c>
      <c r="R5932" s="55">
        <v>0.9792580392341097</v>
      </c>
      <c r="S5932" s="121">
        <v>11239.743192758855</v>
      </c>
      <c r="T5932" s="54">
        <v>10523.24196973258</v>
      </c>
      <c r="U5932" s="55">
        <v>0.97037194016628925</v>
      </c>
    </row>
    <row r="5933" spans="1:21" ht="13" x14ac:dyDescent="0.3">
      <c r="A5933" s="44" t="s">
        <v>1387</v>
      </c>
      <c r="B5933" s="44" t="s">
        <v>7798</v>
      </c>
      <c r="C5933" s="98" t="s">
        <v>1045</v>
      </c>
      <c r="D5933" s="98" t="s">
        <v>13125</v>
      </c>
      <c r="E5933" s="98" t="s">
        <v>239</v>
      </c>
      <c r="F5933" s="122">
        <v>1.0362011123306556</v>
      </c>
      <c r="G5933" s="122">
        <v>1.0364421382971789</v>
      </c>
      <c r="H5933" s="99">
        <v>53960.416666666657</v>
      </c>
      <c r="I5933" s="53">
        <v>55913.843771825639</v>
      </c>
      <c r="J5933" s="54">
        <v>52840.756254071195</v>
      </c>
      <c r="K5933" s="55">
        <v>0.97925033790024241</v>
      </c>
      <c r="L5933" s="121">
        <v>55926.849633406724</v>
      </c>
      <c r="M5933" s="54">
        <v>52361.267465316007</v>
      </c>
      <c r="N5933" s="120">
        <v>0.97036440227603904</v>
      </c>
      <c r="O5933" s="123">
        <v>54428.587962837519</v>
      </c>
      <c r="P5933" s="53">
        <v>56398.963389679171</v>
      </c>
      <c r="Q5933" s="54">
        <v>53299.632326769533</v>
      </c>
      <c r="R5933" s="55">
        <v>0.9792580392341097</v>
      </c>
      <c r="S5933" s="121">
        <v>56412.082092699413</v>
      </c>
      <c r="T5933" s="54">
        <v>52815.974502010176</v>
      </c>
      <c r="U5933" s="55">
        <v>0.97037194016628914</v>
      </c>
    </row>
    <row r="5934" spans="1:21" ht="13" x14ac:dyDescent="0.3">
      <c r="A5934" s="44" t="s">
        <v>1386</v>
      </c>
      <c r="B5934" s="44" t="s">
        <v>7797</v>
      </c>
      <c r="C5934" s="98" t="s">
        <v>1045</v>
      </c>
      <c r="D5934" s="98" t="s">
        <v>13125</v>
      </c>
      <c r="E5934" s="98" t="s">
        <v>239</v>
      </c>
      <c r="F5934" s="122">
        <v>1.0362011123306556</v>
      </c>
      <c r="G5934" s="122">
        <v>1.0364421382971789</v>
      </c>
      <c r="H5934" s="99">
        <v>5698.1666666666679</v>
      </c>
      <c r="I5934" s="53">
        <v>5904.4466382454657</v>
      </c>
      <c r="J5934" s="54">
        <v>5579.9316337452319</v>
      </c>
      <c r="K5934" s="55">
        <v>0.9792503379002423</v>
      </c>
      <c r="L5934" s="121">
        <v>5905.8200443737096</v>
      </c>
      <c r="M5934" s="54">
        <v>5529.2980915692506</v>
      </c>
      <c r="N5934" s="120">
        <v>0.97036440227603893</v>
      </c>
      <c r="O5934" s="123">
        <v>5749.435722049202</v>
      </c>
      <c r="P5934" s="53">
        <v>5957.571690460989</v>
      </c>
      <c r="Q5934" s="54">
        <v>5630.1811518764489</v>
      </c>
      <c r="R5934" s="55">
        <v>0.97925803923410959</v>
      </c>
      <c r="S5934" s="121">
        <v>5958.9574537628596</v>
      </c>
      <c r="T5934" s="54">
        <v>5579.0910964662535</v>
      </c>
      <c r="U5934" s="55">
        <v>0.97037194016628914</v>
      </c>
    </row>
    <row r="5935" spans="1:21" ht="13" x14ac:dyDescent="0.3">
      <c r="A5935" s="44" t="s">
        <v>1385</v>
      </c>
      <c r="B5935" s="44" t="s">
        <v>7617</v>
      </c>
      <c r="C5935" s="98" t="s">
        <v>1045</v>
      </c>
      <c r="D5935" s="98" t="s">
        <v>13125</v>
      </c>
      <c r="E5935" s="98" t="s">
        <v>239</v>
      </c>
      <c r="F5935" s="122">
        <v>1.0362011123306556</v>
      </c>
      <c r="G5935" s="122">
        <v>1.0364421382971789</v>
      </c>
      <c r="H5935" s="99">
        <v>8142.8333333333339</v>
      </c>
      <c r="I5935" s="53">
        <v>8437.6129575231407</v>
      </c>
      <c r="J5935" s="54">
        <v>7973.8722931320235</v>
      </c>
      <c r="K5935" s="55">
        <v>0.9792503379002423</v>
      </c>
      <c r="L5935" s="121">
        <v>8439.5755917975457</v>
      </c>
      <c r="M5935" s="54">
        <v>7901.5156003334068</v>
      </c>
      <c r="N5935" s="120">
        <v>0.97036440227603904</v>
      </c>
      <c r="O5935" s="123">
        <v>8218.4020722608584</v>
      </c>
      <c r="P5935" s="53">
        <v>8515.9173688572664</v>
      </c>
      <c r="Q5935" s="54">
        <v>8047.9362989197116</v>
      </c>
      <c r="R5935" s="55">
        <v>0.97925803923410959</v>
      </c>
      <c r="S5935" s="121">
        <v>8517.898217160011</v>
      </c>
      <c r="T5935" s="54">
        <v>7974.9067639264213</v>
      </c>
      <c r="U5935" s="55">
        <v>0.97037194016628925</v>
      </c>
    </row>
    <row r="5936" spans="1:21" ht="13" x14ac:dyDescent="0.3">
      <c r="A5936" s="44" t="s">
        <v>1384</v>
      </c>
      <c r="B5936" s="44" t="s">
        <v>13475</v>
      </c>
      <c r="C5936" s="98" t="s">
        <v>1045</v>
      </c>
      <c r="D5936" s="98" t="s">
        <v>13125</v>
      </c>
      <c r="E5936" s="98" t="s">
        <v>239</v>
      </c>
      <c r="F5936" s="122">
        <v>1.0362011123306556</v>
      </c>
      <c r="G5936" s="122">
        <v>1.0364421382971789</v>
      </c>
      <c r="H5936" s="99">
        <v>6815.8333333333339</v>
      </c>
      <c r="I5936" s="53">
        <v>7062.5740814603605</v>
      </c>
      <c r="J5936" s="54">
        <v>6674.4070947384016</v>
      </c>
      <c r="K5936" s="55">
        <v>0.97925033790024218</v>
      </c>
      <c r="L5936" s="121">
        <v>7064.2168742771892</v>
      </c>
      <c r="M5936" s="54">
        <v>6613.842038513103</v>
      </c>
      <c r="N5936" s="120">
        <v>0.97036440227603904</v>
      </c>
      <c r="O5936" s="123">
        <v>6880.7844270980077</v>
      </c>
      <c r="P5936" s="53">
        <v>7129.8764770664084</v>
      </c>
      <c r="Q5936" s="54">
        <v>6738.0634664725912</v>
      </c>
      <c r="R5936" s="55">
        <v>0.97925803923410959</v>
      </c>
      <c r="S5936" s="121">
        <v>7131.5349247833883</v>
      </c>
      <c r="T5936" s="54">
        <v>6676.9201343890827</v>
      </c>
      <c r="U5936" s="55">
        <v>0.97037194016628925</v>
      </c>
    </row>
    <row r="5937" spans="1:21" ht="13" x14ac:dyDescent="0.3">
      <c r="A5937" s="44" t="s">
        <v>1383</v>
      </c>
      <c r="B5937" s="44" t="s">
        <v>7796</v>
      </c>
      <c r="C5937" s="98" t="s">
        <v>1045</v>
      </c>
      <c r="D5937" s="98" t="s">
        <v>13125</v>
      </c>
      <c r="E5937" s="98" t="s">
        <v>239</v>
      </c>
      <c r="F5937" s="122">
        <v>1.0362011123306556</v>
      </c>
      <c r="G5937" s="122">
        <v>1.0364421382971789</v>
      </c>
      <c r="H5937" s="99">
        <v>9452.5833333333321</v>
      </c>
      <c r="I5937" s="53">
        <v>9794.7773643982146</v>
      </c>
      <c r="J5937" s="54">
        <v>9256.445423196863</v>
      </c>
      <c r="K5937" s="55">
        <v>0.97925033790024218</v>
      </c>
      <c r="L5937" s="121">
        <v>9797.0556824322739</v>
      </c>
      <c r="M5937" s="54">
        <v>9172.4503762144468</v>
      </c>
      <c r="N5937" s="120">
        <v>0.97036440227603893</v>
      </c>
      <c r="O5937" s="123">
        <v>9528.0707393977391</v>
      </c>
      <c r="P5937" s="53">
        <v>9872.9974985291101</v>
      </c>
      <c r="Q5937" s="54">
        <v>9330.4398699465237</v>
      </c>
      <c r="R5937" s="55">
        <v>0.9792580392341097</v>
      </c>
      <c r="S5937" s="121">
        <v>9875.2940109881747</v>
      </c>
      <c r="T5937" s="54">
        <v>9245.7724894310322</v>
      </c>
      <c r="U5937" s="55">
        <v>0.97037194016628903</v>
      </c>
    </row>
    <row r="5938" spans="1:21" ht="13" x14ac:dyDescent="0.3">
      <c r="A5938" s="44" t="s">
        <v>1382</v>
      </c>
      <c r="B5938" s="44" t="s">
        <v>7795</v>
      </c>
      <c r="C5938" s="98" t="s">
        <v>1045</v>
      </c>
      <c r="D5938" s="98" t="s">
        <v>13125</v>
      </c>
      <c r="E5938" s="98" t="s">
        <v>239</v>
      </c>
      <c r="F5938" s="122">
        <v>1.0362011123306556</v>
      </c>
      <c r="G5938" s="122">
        <v>1.0364421382971789</v>
      </c>
      <c r="H5938" s="99">
        <v>4811.0833333333339</v>
      </c>
      <c r="I5938" s="53">
        <v>4985.249901515479</v>
      </c>
      <c r="J5938" s="54">
        <v>4711.254979832891</v>
      </c>
      <c r="K5938" s="55">
        <v>0.97925033790024218</v>
      </c>
      <c r="L5938" s="121">
        <v>4986.4094975259195</v>
      </c>
      <c r="M5938" s="54">
        <v>4668.5040030502132</v>
      </c>
      <c r="N5938" s="120">
        <v>0.97036440227603882</v>
      </c>
      <c r="O5938" s="123">
        <v>4853.9983723608548</v>
      </c>
      <c r="P5938" s="53">
        <v>5029.7185126915092</v>
      </c>
      <c r="Q5938" s="54">
        <v>4753.3169285636495</v>
      </c>
      <c r="R5938" s="55">
        <v>0.97925803923410948</v>
      </c>
      <c r="S5938" s="121">
        <v>5030.8884523407105</v>
      </c>
      <c r="T5938" s="54">
        <v>4710.1838181518124</v>
      </c>
      <c r="U5938" s="55">
        <v>0.97037194016628914</v>
      </c>
    </row>
    <row r="5939" spans="1:21" ht="13" x14ac:dyDescent="0.3">
      <c r="A5939" s="44" t="s">
        <v>1381</v>
      </c>
      <c r="B5939" s="44" t="s">
        <v>7794</v>
      </c>
      <c r="C5939" s="98" t="s">
        <v>1045</v>
      </c>
      <c r="D5939" s="98" t="s">
        <v>13125</v>
      </c>
      <c r="E5939" s="98" t="s">
        <v>239</v>
      </c>
      <c r="F5939" s="122">
        <v>1.0362011123306556</v>
      </c>
      <c r="G5939" s="122">
        <v>1.0364421382971789</v>
      </c>
      <c r="H5939" s="99">
        <v>5781.75</v>
      </c>
      <c r="I5939" s="53">
        <v>5991.0557812177676</v>
      </c>
      <c r="J5939" s="54">
        <v>5661.7806411547253</v>
      </c>
      <c r="K5939" s="55">
        <v>0.97925033790024218</v>
      </c>
      <c r="L5939" s="121">
        <v>5992.4493330997138</v>
      </c>
      <c r="M5939" s="54">
        <v>5610.4043828594886</v>
      </c>
      <c r="N5939" s="120">
        <v>0.97036440227603904</v>
      </c>
      <c r="O5939" s="123">
        <v>5835.1186292949606</v>
      </c>
      <c r="P5939" s="53">
        <v>6046.3564142567684</v>
      </c>
      <c r="Q5939" s="54">
        <v>5714.086827621808</v>
      </c>
      <c r="R5939" s="55">
        <v>0.97925803923410959</v>
      </c>
      <c r="S5939" s="121">
        <v>6047.7628293641728</v>
      </c>
      <c r="T5939" s="54">
        <v>5662.235385409409</v>
      </c>
      <c r="U5939" s="55">
        <v>0.97037194016628925</v>
      </c>
    </row>
    <row r="5940" spans="1:21" ht="13" x14ac:dyDescent="0.3">
      <c r="A5940" s="44" t="s">
        <v>1380</v>
      </c>
      <c r="B5940" s="44" t="s">
        <v>7793</v>
      </c>
      <c r="C5940" s="98" t="s">
        <v>1045</v>
      </c>
      <c r="D5940" s="98" t="s">
        <v>13125</v>
      </c>
      <c r="E5940" s="98" t="s">
        <v>239</v>
      </c>
      <c r="F5940" s="122">
        <v>1.0362011123306556</v>
      </c>
      <c r="G5940" s="122">
        <v>1.0364421382971789</v>
      </c>
      <c r="H5940" s="99">
        <v>3316.583333333333</v>
      </c>
      <c r="I5940" s="53">
        <v>3436.6473391373133</v>
      </c>
      <c r="J5940" s="54">
        <v>3247.7653498409786</v>
      </c>
      <c r="K5940" s="55">
        <v>0.97925033790024241</v>
      </c>
      <c r="L5940" s="121">
        <v>3437.4467218407849</v>
      </c>
      <c r="M5940" s="54">
        <v>3218.2944038486726</v>
      </c>
      <c r="N5940" s="120">
        <v>0.97036440227603893</v>
      </c>
      <c r="O5940" s="123">
        <v>3344.6996052249624</v>
      </c>
      <c r="P5940" s="53">
        <v>3465.7814513460107</v>
      </c>
      <c r="Q5940" s="54">
        <v>3275.3239772396969</v>
      </c>
      <c r="R5940" s="55">
        <v>0.97925803923410948</v>
      </c>
      <c r="S5940" s="121">
        <v>3466.5876108010902</v>
      </c>
      <c r="T5940" s="54">
        <v>3245.6026451955681</v>
      </c>
      <c r="U5940" s="55">
        <v>0.97037194016628914</v>
      </c>
    </row>
    <row r="5941" spans="1:21" ht="13" x14ac:dyDescent="0.3">
      <c r="A5941" s="44" t="s">
        <v>1379</v>
      </c>
      <c r="B5941" s="44" t="s">
        <v>7792</v>
      </c>
      <c r="C5941" s="98" t="s">
        <v>1045</v>
      </c>
      <c r="D5941" s="98" t="s">
        <v>13125</v>
      </c>
      <c r="E5941" s="98" t="s">
        <v>239</v>
      </c>
      <c r="F5941" s="122">
        <v>1.0362011123306556</v>
      </c>
      <c r="G5941" s="122">
        <v>1.0364421382971789</v>
      </c>
      <c r="H5941" s="99">
        <v>7119.25</v>
      </c>
      <c r="I5941" s="53">
        <v>7376.9747689600199</v>
      </c>
      <c r="J5941" s="54">
        <v>6971.5279680963004</v>
      </c>
      <c r="K5941" s="55">
        <v>0.9792503379002423</v>
      </c>
      <c r="L5941" s="121">
        <v>7378.6906930721907</v>
      </c>
      <c r="M5941" s="54">
        <v>6908.2667709036905</v>
      </c>
      <c r="N5941" s="120">
        <v>0.97036440227603893</v>
      </c>
      <c r="O5941" s="123">
        <v>7193.0479441545358</v>
      </c>
      <c r="P5941" s="53">
        <v>7453.4442807806654</v>
      </c>
      <c r="Q5941" s="54">
        <v>7043.8500259097136</v>
      </c>
      <c r="R5941" s="55">
        <v>0.97925803923410959</v>
      </c>
      <c r="S5941" s="121">
        <v>7455.177992113654</v>
      </c>
      <c r="T5941" s="54">
        <v>6979.9318892783749</v>
      </c>
      <c r="U5941" s="55">
        <v>0.97037194016628925</v>
      </c>
    </row>
    <row r="5942" spans="1:21" ht="13" x14ac:dyDescent="0.3">
      <c r="A5942" s="44" t="s">
        <v>1378</v>
      </c>
      <c r="B5942" s="44" t="s">
        <v>7791</v>
      </c>
      <c r="C5942" s="98" t="s">
        <v>1045</v>
      </c>
      <c r="D5942" s="98" t="s">
        <v>13125</v>
      </c>
      <c r="E5942" s="98" t="s">
        <v>239</v>
      </c>
      <c r="F5942" s="122">
        <v>1.0362011123306556</v>
      </c>
      <c r="G5942" s="122">
        <v>1.0364421382971789</v>
      </c>
      <c r="H5942" s="99">
        <v>7888.8333333333321</v>
      </c>
      <c r="I5942" s="53">
        <v>8174.4178749911525</v>
      </c>
      <c r="J5942" s="54">
        <v>7725.1427073053601</v>
      </c>
      <c r="K5942" s="55">
        <v>0.9792503379002423</v>
      </c>
      <c r="L5942" s="121">
        <v>8176.3192886700599</v>
      </c>
      <c r="M5942" s="54">
        <v>7655.043042155291</v>
      </c>
      <c r="N5942" s="120">
        <v>0.97036440227603893</v>
      </c>
      <c r="O5942" s="123">
        <v>7965.9072478043872</v>
      </c>
      <c r="P5942" s="53">
        <v>8254.2819508977373</v>
      </c>
      <c r="Q5942" s="54">
        <v>7800.6787122057067</v>
      </c>
      <c r="R5942" s="55">
        <v>0.97925803923410959</v>
      </c>
      <c r="S5942" s="121">
        <v>8256.2019413913749</v>
      </c>
      <c r="T5942" s="54">
        <v>7729.8928712366487</v>
      </c>
      <c r="U5942" s="55">
        <v>0.97037194016628925</v>
      </c>
    </row>
    <row r="5943" spans="1:21" ht="13" x14ac:dyDescent="0.3">
      <c r="A5943" s="44" t="s">
        <v>1377</v>
      </c>
      <c r="B5943" s="44" t="s">
        <v>7790</v>
      </c>
      <c r="C5943" s="98" t="s">
        <v>1045</v>
      </c>
      <c r="D5943" s="98" t="s">
        <v>13125</v>
      </c>
      <c r="E5943" s="98" t="s">
        <v>239</v>
      </c>
      <c r="F5943" s="122">
        <v>1.0362011123306556</v>
      </c>
      <c r="G5943" s="122">
        <v>1.0364421382971789</v>
      </c>
      <c r="H5943" s="99">
        <v>18266.083333333336</v>
      </c>
      <c r="I5943" s="53">
        <v>18927.335867924452</v>
      </c>
      <c r="J5943" s="54">
        <v>17887.068276280654</v>
      </c>
      <c r="K5943" s="55">
        <v>0.9792503379002423</v>
      </c>
      <c r="L5943" s="121">
        <v>18931.738468314463</v>
      </c>
      <c r="M5943" s="54">
        <v>17724.75703567432</v>
      </c>
      <c r="N5943" s="120">
        <v>0.97036440227603893</v>
      </c>
      <c r="O5943" s="123">
        <v>18414.554422049761</v>
      </c>
      <c r="P5943" s="53">
        <v>19081.181775201356</v>
      </c>
      <c r="Q5943" s="54">
        <v>18032.600456706252</v>
      </c>
      <c r="R5943" s="55">
        <v>0.97925803923410959</v>
      </c>
      <c r="S5943" s="121">
        <v>19085.620160979026</v>
      </c>
      <c r="T5943" s="54">
        <v>17868.966901822147</v>
      </c>
      <c r="U5943" s="55">
        <v>0.97037194016628914</v>
      </c>
    </row>
    <row r="5944" spans="1:21" ht="13" x14ac:dyDescent="0.3">
      <c r="A5944" s="44" t="s">
        <v>1376</v>
      </c>
      <c r="B5944" s="44" t="s">
        <v>7789</v>
      </c>
      <c r="C5944" s="98" t="s">
        <v>1045</v>
      </c>
      <c r="D5944" s="98" t="s">
        <v>13125</v>
      </c>
      <c r="E5944" s="98" t="s">
        <v>238</v>
      </c>
      <c r="F5944" s="122">
        <v>1.0360122678532111</v>
      </c>
      <c r="G5944" s="122">
        <v>1.0364893123034558</v>
      </c>
      <c r="H5944" s="99">
        <v>18713.583333333332</v>
      </c>
      <c r="I5944" s="53">
        <v>19387.501908826718</v>
      </c>
      <c r="J5944" s="54">
        <v>18321.943075855244</v>
      </c>
      <c r="K5944" s="55">
        <v>0.97907187252692096</v>
      </c>
      <c r="L5944" s="121">
        <v>19396.429119900076</v>
      </c>
      <c r="M5944" s="54">
        <v>18159.821618353264</v>
      </c>
      <c r="N5944" s="120">
        <v>0.97040856873233428</v>
      </c>
      <c r="O5944" s="123">
        <v>18870.599225109236</v>
      </c>
      <c r="P5944" s="53">
        <v>19550.172298954469</v>
      </c>
      <c r="Q5944" s="54">
        <v>18475.818221331945</v>
      </c>
      <c r="R5944" s="55">
        <v>0.97907957245724375</v>
      </c>
      <c r="S5944" s="121">
        <v>19559.174413587596</v>
      </c>
      <c r="T5944" s="54">
        <v>18312.333436139972</v>
      </c>
      <c r="U5944" s="55">
        <v>0.97041610696567415</v>
      </c>
    </row>
    <row r="5945" spans="1:21" ht="13" x14ac:dyDescent="0.3">
      <c r="A5945" s="44" t="s">
        <v>1375</v>
      </c>
      <c r="B5945" s="44" t="s">
        <v>7788</v>
      </c>
      <c r="C5945" s="98" t="s">
        <v>1045</v>
      </c>
      <c r="D5945" s="98" t="s">
        <v>13125</v>
      </c>
      <c r="E5945" s="98" t="s">
        <v>238</v>
      </c>
      <c r="F5945" s="122">
        <v>1.0360122678532111</v>
      </c>
      <c r="G5945" s="122">
        <v>1.0364893123034558</v>
      </c>
      <c r="H5945" s="99">
        <v>9912.1666666666679</v>
      </c>
      <c r="I5945" s="53">
        <v>10269.126267672338</v>
      </c>
      <c r="J5945" s="54">
        <v>9704.7235791322619</v>
      </c>
      <c r="K5945" s="55">
        <v>0.97907187252692085</v>
      </c>
      <c r="L5945" s="121">
        <v>10273.854811770572</v>
      </c>
      <c r="M5945" s="54">
        <v>9618.8514680363551</v>
      </c>
      <c r="N5945" s="120">
        <v>0.97040856873233439</v>
      </c>
      <c r="O5945" s="123">
        <v>10000.999491847904</v>
      </c>
      <c r="P5945" s="53">
        <v>10361.158164348159</v>
      </c>
      <c r="Q5945" s="54">
        <v>9791.774306623558</v>
      </c>
      <c r="R5945" s="55">
        <v>0.97907957245724375</v>
      </c>
      <c r="S5945" s="121">
        <v>10365.929085652644</v>
      </c>
      <c r="T5945" s="54">
        <v>9705.1309926447284</v>
      </c>
      <c r="U5945" s="55">
        <v>0.97041610696567415</v>
      </c>
    </row>
    <row r="5946" spans="1:21" ht="13" x14ac:dyDescent="0.3">
      <c r="A5946" s="44" t="s">
        <v>1374</v>
      </c>
      <c r="B5946" s="44" t="s">
        <v>7787</v>
      </c>
      <c r="C5946" s="98" t="s">
        <v>1045</v>
      </c>
      <c r="D5946" s="98" t="s">
        <v>13125</v>
      </c>
      <c r="E5946" s="98" t="s">
        <v>238</v>
      </c>
      <c r="F5946" s="122">
        <v>1.0360122678532111</v>
      </c>
      <c r="G5946" s="122">
        <v>1.0364893123034558</v>
      </c>
      <c r="H5946" s="99">
        <v>6422.6666666666679</v>
      </c>
      <c r="I5946" s="53">
        <v>6653.9614589985586</v>
      </c>
      <c r="J5946" s="54">
        <v>6288.2522799495719</v>
      </c>
      <c r="K5946" s="55">
        <v>0.97907187252692096</v>
      </c>
      <c r="L5946" s="121">
        <v>6657.025356487663</v>
      </c>
      <c r="M5946" s="54">
        <v>6232.610767444874</v>
      </c>
      <c r="N5946" s="120">
        <v>0.97040856873233439</v>
      </c>
      <c r="O5946" s="123">
        <v>6483.4916917337559</v>
      </c>
      <c r="P5946" s="53">
        <v>6716.9769311605405</v>
      </c>
      <c r="Q5946" s="54">
        <v>6347.8542735727769</v>
      </c>
      <c r="R5946" s="55">
        <v>0.97907957245724364</v>
      </c>
      <c r="S5946" s="121">
        <v>6720.0698448902895</v>
      </c>
      <c r="T5946" s="54">
        <v>6291.6847670365642</v>
      </c>
      <c r="U5946" s="55">
        <v>0.97041610696567415</v>
      </c>
    </row>
    <row r="5947" spans="1:21" ht="13" x14ac:dyDescent="0.3">
      <c r="A5947" s="44" t="s">
        <v>1373</v>
      </c>
      <c r="B5947" s="44" t="s">
        <v>7786</v>
      </c>
      <c r="C5947" s="98" t="s">
        <v>1045</v>
      </c>
      <c r="D5947" s="98" t="s">
        <v>13125</v>
      </c>
      <c r="E5947" s="98" t="s">
        <v>238</v>
      </c>
      <c r="F5947" s="122">
        <v>1.0360122678532111</v>
      </c>
      <c r="G5947" s="122">
        <v>1.0364893123034558</v>
      </c>
      <c r="H5947" s="99">
        <v>8331.5833333333321</v>
      </c>
      <c r="I5947" s="53">
        <v>8631.6225439746813</v>
      </c>
      <c r="J5947" s="54">
        <v>8157.218895280751</v>
      </c>
      <c r="K5947" s="55">
        <v>0.97907187252692096</v>
      </c>
      <c r="L5947" s="121">
        <v>8635.5970795655994</v>
      </c>
      <c r="M5947" s="54">
        <v>8085.0398577741707</v>
      </c>
      <c r="N5947" s="120">
        <v>0.97040856873233439</v>
      </c>
      <c r="O5947" s="123">
        <v>8400.0097263868593</v>
      </c>
      <c r="P5947" s="53">
        <v>8702.5131266230819</v>
      </c>
      <c r="Q5947" s="54">
        <v>8224.2779315475364</v>
      </c>
      <c r="R5947" s="55">
        <v>0.97907957245724386</v>
      </c>
      <c r="S5947" s="121">
        <v>8706.5203046450551</v>
      </c>
      <c r="T5947" s="54">
        <v>8151.5047371541332</v>
      </c>
      <c r="U5947" s="55">
        <v>0.97041610696567404</v>
      </c>
    </row>
    <row r="5948" spans="1:21" ht="13" x14ac:dyDescent="0.3">
      <c r="A5948" s="44" t="s">
        <v>1372</v>
      </c>
      <c r="B5948" s="44" t="s">
        <v>7785</v>
      </c>
      <c r="C5948" s="98" t="s">
        <v>1045</v>
      </c>
      <c r="D5948" s="98" t="s">
        <v>13125</v>
      </c>
      <c r="E5948" s="98" t="s">
        <v>238</v>
      </c>
      <c r="F5948" s="122">
        <v>1.0360122678532111</v>
      </c>
      <c r="G5948" s="122">
        <v>1.0364893123034558</v>
      </c>
      <c r="H5948" s="99">
        <v>11667.083333333332</v>
      </c>
      <c r="I5948" s="53">
        <v>12087.241463399067</v>
      </c>
      <c r="J5948" s="54">
        <v>11422.913126094296</v>
      </c>
      <c r="K5948" s="55">
        <v>0.97907187252692096</v>
      </c>
      <c r="L5948" s="121">
        <v>12092.807180753776</v>
      </c>
      <c r="M5948" s="54">
        <v>11321.837638780873</v>
      </c>
      <c r="N5948" s="120">
        <v>0.9704085687323345</v>
      </c>
      <c r="O5948" s="123">
        <v>11768.923053486491</v>
      </c>
      <c r="P5948" s="53">
        <v>12192.748662832477</v>
      </c>
      <c r="Q5948" s="54">
        <v>11522.712151489752</v>
      </c>
      <c r="R5948" s="55">
        <v>0.97907957245724364</v>
      </c>
      <c r="S5948" s="121">
        <v>12198.3629622605</v>
      </c>
      <c r="T5948" s="54">
        <v>11420.752492742935</v>
      </c>
      <c r="U5948" s="55">
        <v>0.97041610696567415</v>
      </c>
    </row>
    <row r="5949" spans="1:21" ht="13" x14ac:dyDescent="0.3">
      <c r="A5949" s="44" t="s">
        <v>1371</v>
      </c>
      <c r="B5949" s="44" t="s">
        <v>7784</v>
      </c>
      <c r="C5949" s="98" t="s">
        <v>1045</v>
      </c>
      <c r="D5949" s="98" t="s">
        <v>13125</v>
      </c>
      <c r="E5949" s="98" t="s">
        <v>238</v>
      </c>
      <c r="F5949" s="122">
        <v>1.0360122678532111</v>
      </c>
      <c r="G5949" s="122">
        <v>1.0364893123034558</v>
      </c>
      <c r="H5949" s="99">
        <v>7248</v>
      </c>
      <c r="I5949" s="53">
        <v>7509.0169174000739</v>
      </c>
      <c r="J5949" s="54">
        <v>7096.3129320751223</v>
      </c>
      <c r="K5949" s="55">
        <v>0.97907187252692085</v>
      </c>
      <c r="L5949" s="121">
        <v>7512.4745355754476</v>
      </c>
      <c r="M5949" s="54">
        <v>7033.5213061719596</v>
      </c>
      <c r="N5949" s="120">
        <v>0.97040856873233439</v>
      </c>
      <c r="O5949" s="123">
        <v>7309.6150425705509</v>
      </c>
      <c r="P5949" s="53">
        <v>7572.8508573874624</v>
      </c>
      <c r="Q5949" s="54">
        <v>7156.6947707070121</v>
      </c>
      <c r="R5949" s="55">
        <v>0.97907957245724364</v>
      </c>
      <c r="S5949" s="121">
        <v>7576.3378686769456</v>
      </c>
      <c r="T5949" s="54">
        <v>7093.3681730290446</v>
      </c>
      <c r="U5949" s="55">
        <v>0.97041610696567415</v>
      </c>
    </row>
    <row r="5950" spans="1:21" ht="13" x14ac:dyDescent="0.3">
      <c r="A5950" s="44" t="s">
        <v>1370</v>
      </c>
      <c r="B5950" s="44" t="s">
        <v>7783</v>
      </c>
      <c r="C5950" s="98" t="s">
        <v>1045</v>
      </c>
      <c r="D5950" s="98" t="s">
        <v>13125</v>
      </c>
      <c r="E5950" s="98" t="s">
        <v>238</v>
      </c>
      <c r="F5950" s="122">
        <v>1.0360122678532111</v>
      </c>
      <c r="G5950" s="122">
        <v>1.0364893123034558</v>
      </c>
      <c r="H5950" s="99">
        <v>17461.5</v>
      </c>
      <c r="I5950" s="53">
        <v>18090.328215118847</v>
      </c>
      <c r="J5950" s="54">
        <v>17096.063502128829</v>
      </c>
      <c r="K5950" s="55">
        <v>0.97907187252692085</v>
      </c>
      <c r="L5950" s="121">
        <v>18098.658126786791</v>
      </c>
      <c r="M5950" s="54">
        <v>16944.789222919655</v>
      </c>
      <c r="N5950" s="120">
        <v>0.97040856873233428</v>
      </c>
      <c r="O5950" s="123">
        <v>17615.418446832358</v>
      </c>
      <c r="P5950" s="53">
        <v>18249.789614286081</v>
      </c>
      <c r="Q5950" s="54">
        <v>17246.896361580068</v>
      </c>
      <c r="R5950" s="55">
        <v>0.97907957245724364</v>
      </c>
      <c r="S5950" s="121">
        <v>18258.192951894878</v>
      </c>
      <c r="T5950" s="54">
        <v>17094.285791746377</v>
      </c>
      <c r="U5950" s="55">
        <v>0.97041610696567404</v>
      </c>
    </row>
    <row r="5951" spans="1:21" ht="13" x14ac:dyDescent="0.3">
      <c r="A5951" s="44" t="s">
        <v>1369</v>
      </c>
      <c r="B5951" s="44" t="s">
        <v>7782</v>
      </c>
      <c r="C5951" s="98" t="s">
        <v>1045</v>
      </c>
      <c r="D5951" s="98" t="s">
        <v>13125</v>
      </c>
      <c r="E5951" s="98" t="s">
        <v>238</v>
      </c>
      <c r="F5951" s="122">
        <v>1.0360122678532111</v>
      </c>
      <c r="G5951" s="122">
        <v>1.0364893123034558</v>
      </c>
      <c r="H5951" s="99">
        <v>7640.7500000000009</v>
      </c>
      <c r="I5951" s="53">
        <v>7915.9107355994238</v>
      </c>
      <c r="J5951" s="54">
        <v>7480.8434100100721</v>
      </c>
      <c r="K5951" s="55">
        <v>0.97907187252692096</v>
      </c>
      <c r="L5951" s="121">
        <v>7919.5557129826302</v>
      </c>
      <c r="M5951" s="54">
        <v>7414.6492715415843</v>
      </c>
      <c r="N5951" s="120">
        <v>0.97040856873233428</v>
      </c>
      <c r="O5951" s="123">
        <v>7712.8697436803068</v>
      </c>
      <c r="P5951" s="53">
        <v>7990.6276748066493</v>
      </c>
      <c r="Q5951" s="54">
        <v>7551.5132110609256</v>
      </c>
      <c r="R5951" s="55">
        <v>0.97907957245724375</v>
      </c>
      <c r="S5951" s="121">
        <v>7994.3070565133321</v>
      </c>
      <c r="T5951" s="54">
        <v>7484.6930301955799</v>
      </c>
      <c r="U5951" s="55">
        <v>0.97041610696567404</v>
      </c>
    </row>
    <row r="5952" spans="1:21" ht="13" x14ac:dyDescent="0.3">
      <c r="A5952" s="44" t="s">
        <v>1368</v>
      </c>
      <c r="B5952" s="44" t="s">
        <v>7781</v>
      </c>
      <c r="C5952" s="98" t="s">
        <v>1045</v>
      </c>
      <c r="D5952" s="98" t="s">
        <v>13125</v>
      </c>
      <c r="E5952" s="98" t="s">
        <v>238</v>
      </c>
      <c r="F5952" s="122">
        <v>1.0360122678532111</v>
      </c>
      <c r="G5952" s="122">
        <v>1.0364893123034558</v>
      </c>
      <c r="H5952" s="99">
        <v>5015.583333333333</v>
      </c>
      <c r="I5952" s="53">
        <v>5196.2058637734344</v>
      </c>
      <c r="J5952" s="54">
        <v>4910.6165659814824</v>
      </c>
      <c r="K5952" s="55">
        <v>0.97907187252692096</v>
      </c>
      <c r="L5952" s="121">
        <v>5198.5985199673405</v>
      </c>
      <c r="M5952" s="54">
        <v>4867.1650438577508</v>
      </c>
      <c r="N5952" s="120">
        <v>0.97040856873233439</v>
      </c>
      <c r="O5952" s="123">
        <v>5056.3139191894388</v>
      </c>
      <c r="P5952" s="53">
        <v>5238.4032503972085</v>
      </c>
      <c r="Q5952" s="54">
        <v>4950.5336702096065</v>
      </c>
      <c r="R5952" s="55">
        <v>0.97907957245724375</v>
      </c>
      <c r="S5952" s="121">
        <v>5240.8153368910525</v>
      </c>
      <c r="T5952" s="54">
        <v>4906.7284690561655</v>
      </c>
      <c r="U5952" s="55">
        <v>0.97041610696567415</v>
      </c>
    </row>
    <row r="5953" spans="1:21" ht="13" x14ac:dyDescent="0.3">
      <c r="A5953" s="44" t="s">
        <v>1367</v>
      </c>
      <c r="B5953" s="44" t="s">
        <v>7780</v>
      </c>
      <c r="C5953" s="98" t="s">
        <v>1045</v>
      </c>
      <c r="D5953" s="98" t="s">
        <v>13125</v>
      </c>
      <c r="E5953" s="98" t="s">
        <v>238</v>
      </c>
      <c r="F5953" s="122">
        <v>1.0360122678532111</v>
      </c>
      <c r="G5953" s="122">
        <v>1.0364893123034558</v>
      </c>
      <c r="H5953" s="99">
        <v>6946.5</v>
      </c>
      <c r="I5953" s="53">
        <v>7196.6592186423313</v>
      </c>
      <c r="J5953" s="54">
        <v>6801.1227625082565</v>
      </c>
      <c r="K5953" s="55">
        <v>0.97907187252692096</v>
      </c>
      <c r="L5953" s="121">
        <v>7199.9730079159553</v>
      </c>
      <c r="M5953" s="54">
        <v>6740.943122699161</v>
      </c>
      <c r="N5953" s="120">
        <v>0.97040856873233439</v>
      </c>
      <c r="O5953" s="123">
        <v>7009.7700920295774</v>
      </c>
      <c r="P5953" s="53">
        <v>7262.2078101731749</v>
      </c>
      <c r="Q5953" s="54">
        <v>6863.1227047278926</v>
      </c>
      <c r="R5953" s="55">
        <v>0.97907957245724375</v>
      </c>
      <c r="S5953" s="121">
        <v>7265.5517820930681</v>
      </c>
      <c r="T5953" s="54">
        <v>6802.3938034317571</v>
      </c>
      <c r="U5953" s="55">
        <v>0.97041610696567404</v>
      </c>
    </row>
    <row r="5954" spans="1:21" ht="13" x14ac:dyDescent="0.3">
      <c r="A5954" s="44" t="s">
        <v>1366</v>
      </c>
      <c r="B5954" s="44" t="s">
        <v>7779</v>
      </c>
      <c r="C5954" s="98" t="s">
        <v>1045</v>
      </c>
      <c r="D5954" s="98" t="s">
        <v>13125</v>
      </c>
      <c r="E5954" s="98" t="s">
        <v>238</v>
      </c>
      <c r="F5954" s="122">
        <v>1.0360122678532111</v>
      </c>
      <c r="G5954" s="122">
        <v>1.0364893123034558</v>
      </c>
      <c r="H5954" s="99">
        <v>5129.7500000000009</v>
      </c>
      <c r="I5954" s="53">
        <v>5314.4839310200105</v>
      </c>
      <c r="J5954" s="54">
        <v>5022.3939380949732</v>
      </c>
      <c r="K5954" s="55">
        <v>0.97907187252692085</v>
      </c>
      <c r="L5954" s="121">
        <v>5316.9310497886527</v>
      </c>
      <c r="M5954" s="54">
        <v>4977.9533554546924</v>
      </c>
      <c r="N5954" s="120">
        <v>0.97040856873233428</v>
      </c>
      <c r="O5954" s="123">
        <v>5170.2998876313122</v>
      </c>
      <c r="P5954" s="53">
        <v>5356.4941120661179</v>
      </c>
      <c r="Q5954" s="54">
        <v>5062.1350034577999</v>
      </c>
      <c r="R5954" s="55">
        <v>0.97907957245724364</v>
      </c>
      <c r="S5954" s="121">
        <v>5358.9605749336133</v>
      </c>
      <c r="T5954" s="54">
        <v>5017.3422888002406</v>
      </c>
      <c r="U5954" s="55">
        <v>0.97041610696567415</v>
      </c>
    </row>
    <row r="5955" spans="1:21" ht="13" x14ac:dyDescent="0.3">
      <c r="A5955" s="44" t="s">
        <v>1365</v>
      </c>
      <c r="B5955" s="44" t="s">
        <v>7778</v>
      </c>
      <c r="C5955" s="98" t="s">
        <v>1045</v>
      </c>
      <c r="D5955" s="98" t="s">
        <v>13125</v>
      </c>
      <c r="E5955" s="98" t="s">
        <v>238</v>
      </c>
      <c r="F5955" s="122">
        <v>1.0360122678532111</v>
      </c>
      <c r="G5955" s="122">
        <v>1.0364893123034558</v>
      </c>
      <c r="H5955" s="99">
        <v>12745.333333333332</v>
      </c>
      <c r="I5955" s="53">
        <v>13204.321691211791</v>
      </c>
      <c r="J5955" s="54">
        <v>12478.597372646447</v>
      </c>
      <c r="K5955" s="55">
        <v>0.97907187252692085</v>
      </c>
      <c r="L5955" s="121">
        <v>13210.401781744977</v>
      </c>
      <c r="M5955" s="54">
        <v>12368.180678016512</v>
      </c>
      <c r="N5955" s="120">
        <v>0.97040856873233439</v>
      </c>
      <c r="O5955" s="123">
        <v>12854.479860535954</v>
      </c>
      <c r="P5955" s="53">
        <v>13317.398832387282</v>
      </c>
      <c r="Q5955" s="54">
        <v>12585.558646013791</v>
      </c>
      <c r="R5955" s="55">
        <v>0.97907957245724364</v>
      </c>
      <c r="S5955" s="121">
        <v>13323.530990665533</v>
      </c>
      <c r="T5955" s="54">
        <v>12474.194303329963</v>
      </c>
      <c r="U5955" s="55">
        <v>0.97041610696567426</v>
      </c>
    </row>
    <row r="5956" spans="1:21" ht="13" x14ac:dyDescent="0.3">
      <c r="A5956" s="44" t="s">
        <v>1364</v>
      </c>
      <c r="B5956" s="44" t="s">
        <v>7777</v>
      </c>
      <c r="C5956" s="98" t="s">
        <v>1045</v>
      </c>
      <c r="D5956" s="98" t="s">
        <v>13125</v>
      </c>
      <c r="E5956" s="98" t="s">
        <v>238</v>
      </c>
      <c r="F5956" s="122">
        <v>1.0360122678532111</v>
      </c>
      <c r="G5956" s="122">
        <v>1.0364893123034558</v>
      </c>
      <c r="H5956" s="99">
        <v>20454.583333333336</v>
      </c>
      <c r="I5956" s="53">
        <v>21191.199267159165</v>
      </c>
      <c r="J5956" s="54">
        <v>20026.507205924619</v>
      </c>
      <c r="K5956" s="55">
        <v>0.97907187252692107</v>
      </c>
      <c r="L5956" s="121">
        <v>21200.957012620398</v>
      </c>
      <c r="M5956" s="54">
        <v>19849.302936516266</v>
      </c>
      <c r="N5956" s="120">
        <v>0.9704085687323345</v>
      </c>
      <c r="O5956" s="123">
        <v>20641.080187458203</v>
      </c>
      <c r="P5956" s="53">
        <v>21384.412295948558</v>
      </c>
      <c r="Q5956" s="54">
        <v>20209.259964992263</v>
      </c>
      <c r="R5956" s="55">
        <v>0.97907957245724375</v>
      </c>
      <c r="S5956" s="121">
        <v>21394.259008699039</v>
      </c>
      <c r="T5956" s="54">
        <v>20030.436679079496</v>
      </c>
      <c r="U5956" s="55">
        <v>0.97041610696567404</v>
      </c>
    </row>
    <row r="5957" spans="1:21" ht="13" x14ac:dyDescent="0.3">
      <c r="A5957" s="44" t="s">
        <v>1363</v>
      </c>
      <c r="B5957" s="44" t="s">
        <v>7776</v>
      </c>
      <c r="C5957" s="98" t="s">
        <v>1045</v>
      </c>
      <c r="D5957" s="98" t="s">
        <v>13125</v>
      </c>
      <c r="E5957" s="98" t="s">
        <v>238</v>
      </c>
      <c r="F5957" s="122">
        <v>1.0360122678532111</v>
      </c>
      <c r="G5957" s="122">
        <v>1.0364893123034558</v>
      </c>
      <c r="H5957" s="99">
        <v>8181</v>
      </c>
      <c r="I5957" s="53">
        <v>8475.6163633071192</v>
      </c>
      <c r="J5957" s="54">
        <v>8009.786989142739</v>
      </c>
      <c r="K5957" s="55">
        <v>0.97907187252692074</v>
      </c>
      <c r="L5957" s="121">
        <v>8479.5190639545708</v>
      </c>
      <c r="M5957" s="54">
        <v>7938.912500799227</v>
      </c>
      <c r="N5957" s="120">
        <v>0.97040856873233428</v>
      </c>
      <c r="O5957" s="123">
        <v>8255.2135002338728</v>
      </c>
      <c r="P5957" s="53">
        <v>8552.5024599897388</v>
      </c>
      <c r="Q5957" s="54">
        <v>8082.5109043522461</v>
      </c>
      <c r="R5957" s="55">
        <v>0.97907957245724364</v>
      </c>
      <c r="S5957" s="121">
        <v>8556.4405637756099</v>
      </c>
      <c r="T5957" s="54">
        <v>8010.9921470674299</v>
      </c>
      <c r="U5957" s="55">
        <v>0.97041610696567404</v>
      </c>
    </row>
    <row r="5958" spans="1:21" ht="13" x14ac:dyDescent="0.3">
      <c r="A5958" s="44" t="s">
        <v>1362</v>
      </c>
      <c r="B5958" s="44" t="s">
        <v>7775</v>
      </c>
      <c r="C5958" s="98" t="s">
        <v>1045</v>
      </c>
      <c r="D5958" s="98" t="s">
        <v>13125</v>
      </c>
      <c r="E5958" s="98" t="s">
        <v>238</v>
      </c>
      <c r="F5958" s="122">
        <v>1.0360122678532111</v>
      </c>
      <c r="G5958" s="122">
        <v>1.0364893123034558</v>
      </c>
      <c r="H5958" s="99">
        <v>8665.75</v>
      </c>
      <c r="I5958" s="53">
        <v>8977.8233101489641</v>
      </c>
      <c r="J5958" s="54">
        <v>8484.3920793501657</v>
      </c>
      <c r="K5958" s="55">
        <v>0.97907187252692096</v>
      </c>
      <c r="L5958" s="121">
        <v>8981.957258093671</v>
      </c>
      <c r="M5958" s="54">
        <v>8409.3180544922252</v>
      </c>
      <c r="N5958" s="120">
        <v>0.97040856873233416</v>
      </c>
      <c r="O5958" s="123">
        <v>8740.1396291197125</v>
      </c>
      <c r="P5958" s="53">
        <v>9054.8918785180358</v>
      </c>
      <c r="Q5958" s="54">
        <v>8557.2921712951393</v>
      </c>
      <c r="R5958" s="55">
        <v>0.97907957245724353</v>
      </c>
      <c r="S5958" s="121">
        <v>9059.0613136224711</v>
      </c>
      <c r="T5958" s="54">
        <v>8481.5722732267623</v>
      </c>
      <c r="U5958" s="55">
        <v>0.97041610696567415</v>
      </c>
    </row>
    <row r="5959" spans="1:21" ht="13" x14ac:dyDescent="0.3">
      <c r="A5959" s="44" t="s">
        <v>1361</v>
      </c>
      <c r="B5959" s="44" t="s">
        <v>7774</v>
      </c>
      <c r="C5959" s="98" t="s">
        <v>1045</v>
      </c>
      <c r="D5959" s="98" t="s">
        <v>13125</v>
      </c>
      <c r="E5959" s="98" t="s">
        <v>238</v>
      </c>
      <c r="F5959" s="122">
        <v>1.0360122678532111</v>
      </c>
      <c r="G5959" s="122">
        <v>1.0364893123034558</v>
      </c>
      <c r="H5959" s="99">
        <v>7908.3333333333339</v>
      </c>
      <c r="I5959" s="53">
        <v>8193.1303516058124</v>
      </c>
      <c r="J5959" s="54">
        <v>7742.8267252337346</v>
      </c>
      <c r="K5959" s="55">
        <v>0.97907187252692107</v>
      </c>
      <c r="L5959" s="121">
        <v>8196.9029781331628</v>
      </c>
      <c r="M5959" s="54">
        <v>7674.3144310582111</v>
      </c>
      <c r="N5959" s="120">
        <v>0.97040856873233428</v>
      </c>
      <c r="O5959" s="123">
        <v>7975.5229976879482</v>
      </c>
      <c r="P5959" s="53">
        <v>8262.7396681501323</v>
      </c>
      <c r="Q5959" s="54">
        <v>7808.6716466992311</v>
      </c>
      <c r="R5959" s="55">
        <v>0.97907957245724375</v>
      </c>
      <c r="S5959" s="121">
        <v>8266.5443471339768</v>
      </c>
      <c r="T5959" s="54">
        <v>7739.5759784315414</v>
      </c>
      <c r="U5959" s="55">
        <v>0.97041610696567404</v>
      </c>
    </row>
    <row r="5960" spans="1:21" ht="13" x14ac:dyDescent="0.3">
      <c r="A5960" s="44" t="s">
        <v>1360</v>
      </c>
      <c r="B5960" s="44" t="s">
        <v>7773</v>
      </c>
      <c r="C5960" s="98" t="s">
        <v>1045</v>
      </c>
      <c r="D5960" s="98" t="s">
        <v>13125</v>
      </c>
      <c r="E5960" s="98" t="s">
        <v>238</v>
      </c>
      <c r="F5960" s="122">
        <v>1.0360122678532111</v>
      </c>
      <c r="G5960" s="122">
        <v>1.0364893123034558</v>
      </c>
      <c r="H5960" s="99">
        <v>11006.25</v>
      </c>
      <c r="I5960" s="53">
        <v>11402.610023059404</v>
      </c>
      <c r="J5960" s="54">
        <v>10775.909796999422</v>
      </c>
      <c r="K5960" s="55">
        <v>0.97907187252692074</v>
      </c>
      <c r="L5960" s="121">
        <v>11407.860493539911</v>
      </c>
      <c r="M5960" s="54">
        <v>10680.559309610257</v>
      </c>
      <c r="N5960" s="120">
        <v>0.9704085687323345</v>
      </c>
      <c r="O5960" s="123">
        <v>11101.294789348776</v>
      </c>
      <c r="P5960" s="53">
        <v>11501.077590820261</v>
      </c>
      <c r="Q5960" s="54">
        <v>10869.050956077428</v>
      </c>
      <c r="R5960" s="55">
        <v>0.97907957245724375</v>
      </c>
      <c r="S5960" s="121">
        <v>11506.37340189005</v>
      </c>
      <c r="T5960" s="54">
        <v>10772.875271758163</v>
      </c>
      <c r="U5960" s="55">
        <v>0.97041610696567415</v>
      </c>
    </row>
    <row r="5961" spans="1:21" ht="13" x14ac:dyDescent="0.3">
      <c r="A5961" s="44" t="s">
        <v>1359</v>
      </c>
      <c r="B5961" s="44" t="s">
        <v>7772</v>
      </c>
      <c r="C5961" s="98" t="s">
        <v>1045</v>
      </c>
      <c r="D5961" s="98" t="s">
        <v>13125</v>
      </c>
      <c r="E5961" s="98" t="s">
        <v>238</v>
      </c>
      <c r="F5961" s="122">
        <v>1.0360122678532111</v>
      </c>
      <c r="G5961" s="122">
        <v>1.0364893123034558</v>
      </c>
      <c r="H5961" s="99">
        <v>3464.333333333333</v>
      </c>
      <c r="I5961" s="53">
        <v>3589.0918332661408</v>
      </c>
      <c r="J5961" s="54">
        <v>3391.8313237240964</v>
      </c>
      <c r="K5961" s="55">
        <v>0.97907187252692096</v>
      </c>
      <c r="L5961" s="121">
        <v>3590.7444742566049</v>
      </c>
      <c r="M5961" s="54">
        <v>3361.8187516117168</v>
      </c>
      <c r="N5961" s="120">
        <v>0.97040856873233439</v>
      </c>
      <c r="O5961" s="123">
        <v>3493.1895535304002</v>
      </c>
      <c r="P5961" s="53">
        <v>3618.987231394176</v>
      </c>
      <c r="Q5961" s="54">
        <v>3420.1105345826545</v>
      </c>
      <c r="R5961" s="55">
        <v>0.97907957245724375</v>
      </c>
      <c r="S5961" s="121">
        <v>3620.6536380843399</v>
      </c>
      <c r="T5961" s="54">
        <v>3389.8474074301321</v>
      </c>
      <c r="U5961" s="55">
        <v>0.97041610696567404</v>
      </c>
    </row>
    <row r="5962" spans="1:21" ht="13" x14ac:dyDescent="0.3">
      <c r="A5962" s="44" t="s">
        <v>1358</v>
      </c>
      <c r="B5962" s="44" t="s">
        <v>7771</v>
      </c>
      <c r="C5962" s="98" t="s">
        <v>1045</v>
      </c>
      <c r="D5962" s="98" t="s">
        <v>13125</v>
      </c>
      <c r="E5962" s="98" t="s">
        <v>238</v>
      </c>
      <c r="F5962" s="122">
        <v>1.0360122678532111</v>
      </c>
      <c r="G5962" s="122">
        <v>1.0364893123034558</v>
      </c>
      <c r="H5962" s="99">
        <v>5590.4166666666661</v>
      </c>
      <c r="I5962" s="53">
        <v>5791.7402490777213</v>
      </c>
      <c r="J5962" s="54">
        <v>5473.4197140390397</v>
      </c>
      <c r="K5962" s="55">
        <v>0.97907187252692085</v>
      </c>
      <c r="L5962" s="121">
        <v>5794.4071263231099</v>
      </c>
      <c r="M5962" s="54">
        <v>5424.9882361173868</v>
      </c>
      <c r="N5962" s="120">
        <v>0.97040856873233439</v>
      </c>
      <c r="O5962" s="123">
        <v>5639.6584172969051</v>
      </c>
      <c r="P5962" s="53">
        <v>5842.7553068212183</v>
      </c>
      <c r="Q5962" s="54">
        <v>5521.6743520119498</v>
      </c>
      <c r="R5962" s="55">
        <v>0.97907957245724375</v>
      </c>
      <c r="S5962" s="121">
        <v>5845.4456745704647</v>
      </c>
      <c r="T5962" s="54">
        <v>5472.8153659294576</v>
      </c>
      <c r="U5962" s="55">
        <v>0.97041610696567404</v>
      </c>
    </row>
    <row r="5963" spans="1:21" ht="13" x14ac:dyDescent="0.3">
      <c r="A5963" s="44" t="s">
        <v>1357</v>
      </c>
      <c r="B5963" s="44" t="s">
        <v>7770</v>
      </c>
      <c r="C5963" s="98" t="s">
        <v>1045</v>
      </c>
      <c r="D5963" s="98" t="s">
        <v>13125</v>
      </c>
      <c r="E5963" s="98" t="s">
        <v>238</v>
      </c>
      <c r="F5963" s="122">
        <v>1.0360122678532111</v>
      </c>
      <c r="G5963" s="122">
        <v>1.0364893123034558</v>
      </c>
      <c r="H5963" s="99">
        <v>3066</v>
      </c>
      <c r="I5963" s="53">
        <v>3176.4136132379454</v>
      </c>
      <c r="J5963" s="54">
        <v>3001.8343611675396</v>
      </c>
      <c r="K5963" s="55">
        <v>0.97907187252692096</v>
      </c>
      <c r="L5963" s="121">
        <v>3177.8762315223953</v>
      </c>
      <c r="M5963" s="54">
        <v>2975.2726717333371</v>
      </c>
      <c r="N5963" s="120">
        <v>0.97040856873233439</v>
      </c>
      <c r="O5963" s="123">
        <v>3092.1939189902905</v>
      </c>
      <c r="P5963" s="53">
        <v>3203.5508346550396</v>
      </c>
      <c r="Q5963" s="54">
        <v>3027.5039001599025</v>
      </c>
      <c r="R5963" s="55">
        <v>0.97907957245724375</v>
      </c>
      <c r="S5963" s="121">
        <v>3205.0259486031741</v>
      </c>
      <c r="T5963" s="54">
        <v>3000.7147848494888</v>
      </c>
      <c r="U5963" s="55">
        <v>0.97041610696567415</v>
      </c>
    </row>
    <row r="5964" spans="1:21" ht="13" x14ac:dyDescent="0.3">
      <c r="A5964" s="44" t="s">
        <v>1356</v>
      </c>
      <c r="B5964" s="44" t="s">
        <v>7769</v>
      </c>
      <c r="C5964" s="98" t="s">
        <v>1045</v>
      </c>
      <c r="D5964" s="98" t="s">
        <v>13125</v>
      </c>
      <c r="E5964" s="98" t="s">
        <v>238</v>
      </c>
      <c r="F5964" s="122">
        <v>1.0360122678532111</v>
      </c>
      <c r="G5964" s="122">
        <v>1.0364893123034558</v>
      </c>
      <c r="H5964" s="99">
        <v>6473.0833333333339</v>
      </c>
      <c r="I5964" s="53">
        <v>6706.1937441694909</v>
      </c>
      <c r="J5964" s="54">
        <v>6337.613820189471</v>
      </c>
      <c r="K5964" s="55">
        <v>0.97907187252692107</v>
      </c>
      <c r="L5964" s="121">
        <v>6709.281692649628</v>
      </c>
      <c r="M5964" s="54">
        <v>6281.5355327851285</v>
      </c>
      <c r="N5964" s="120">
        <v>0.97040856873233439</v>
      </c>
      <c r="O5964" s="123">
        <v>6528.5747658196269</v>
      </c>
      <c r="P5964" s="53">
        <v>6763.6835489860387</v>
      </c>
      <c r="Q5964" s="54">
        <v>6391.9941904738307</v>
      </c>
      <c r="R5964" s="55">
        <v>0.97907957245724375</v>
      </c>
      <c r="S5964" s="121">
        <v>6766.7979693460802</v>
      </c>
      <c r="T5964" s="54">
        <v>6335.4341082810206</v>
      </c>
      <c r="U5964" s="55">
        <v>0.97041610696567426</v>
      </c>
    </row>
    <row r="5965" spans="1:21" ht="13" x14ac:dyDescent="0.3">
      <c r="A5965" s="44" t="s">
        <v>1355</v>
      </c>
      <c r="B5965" s="44" t="s">
        <v>7768</v>
      </c>
      <c r="C5965" s="98" t="s">
        <v>1045</v>
      </c>
      <c r="D5965" s="98" t="s">
        <v>13125</v>
      </c>
      <c r="E5965" s="98" t="s">
        <v>238</v>
      </c>
      <c r="F5965" s="122">
        <v>1.0360122678532111</v>
      </c>
      <c r="G5965" s="122">
        <v>1.0364893123034558</v>
      </c>
      <c r="H5965" s="99">
        <v>6578.3333333333339</v>
      </c>
      <c r="I5965" s="53">
        <v>6815.2340353610407</v>
      </c>
      <c r="J5965" s="54">
        <v>6440.6611347729286</v>
      </c>
      <c r="K5965" s="55">
        <v>0.97907187252692085</v>
      </c>
      <c r="L5965" s="121">
        <v>6818.3721927695669</v>
      </c>
      <c r="M5965" s="54">
        <v>6383.6710346442069</v>
      </c>
      <c r="N5965" s="120">
        <v>0.97040856873233439</v>
      </c>
      <c r="O5965" s="123">
        <v>6636.5176630313126</v>
      </c>
      <c r="P5965" s="53">
        <v>6875.5137147249625</v>
      </c>
      <c r="Q5965" s="54">
        <v>6497.678876125643</v>
      </c>
      <c r="R5965" s="55">
        <v>0.97907957245724364</v>
      </c>
      <c r="S5965" s="121">
        <v>6878.6796286450626</v>
      </c>
      <c r="T5965" s="54">
        <v>6440.1836343677796</v>
      </c>
      <c r="U5965" s="55">
        <v>0.97041610696567404</v>
      </c>
    </row>
    <row r="5966" spans="1:21" ht="13" x14ac:dyDescent="0.3">
      <c r="A5966" s="44" t="s">
        <v>1354</v>
      </c>
      <c r="B5966" s="44" t="s">
        <v>7767</v>
      </c>
      <c r="C5966" s="98" t="s">
        <v>1045</v>
      </c>
      <c r="D5966" s="98" t="s">
        <v>13125</v>
      </c>
      <c r="E5966" s="98" t="s">
        <v>238</v>
      </c>
      <c r="F5966" s="122">
        <v>1.0360122678532111</v>
      </c>
      <c r="G5966" s="122">
        <v>1.0364893123034558</v>
      </c>
      <c r="H5966" s="99">
        <v>3904.083333333333</v>
      </c>
      <c r="I5966" s="53">
        <v>4044.6782280545904</v>
      </c>
      <c r="J5966" s="54">
        <v>3822.3781796678095</v>
      </c>
      <c r="K5966" s="55">
        <v>0.97907187252692085</v>
      </c>
      <c r="L5966" s="121">
        <v>4046.5406493420496</v>
      </c>
      <c r="M5966" s="54">
        <v>3788.5559197117609</v>
      </c>
      <c r="N5966" s="120">
        <v>0.97040856873233439</v>
      </c>
      <c r="O5966" s="123">
        <v>3938.6149183467051</v>
      </c>
      <c r="P5966" s="53">
        <v>4080.4533737568599</v>
      </c>
      <c r="Q5966" s="54">
        <v>3856.2174103286138</v>
      </c>
      <c r="R5966" s="55">
        <v>0.97907957245724375</v>
      </c>
      <c r="S5966" s="121">
        <v>4082.3322681453078</v>
      </c>
      <c r="T5966" s="54">
        <v>3822.0953558989358</v>
      </c>
      <c r="U5966" s="55">
        <v>0.97041610696567404</v>
      </c>
    </row>
    <row r="5967" spans="1:21" ht="13" x14ac:dyDescent="0.3">
      <c r="A5967" s="44" t="s">
        <v>1353</v>
      </c>
      <c r="B5967" s="44" t="s">
        <v>7766</v>
      </c>
      <c r="C5967" s="98" t="s">
        <v>1045</v>
      </c>
      <c r="D5967" s="98" t="s">
        <v>13125</v>
      </c>
      <c r="E5967" s="98" t="s">
        <v>238</v>
      </c>
      <c r="F5967" s="122">
        <v>1.0360122678532111</v>
      </c>
      <c r="G5967" s="122">
        <v>1.0364893123034558</v>
      </c>
      <c r="H5967" s="99">
        <v>3878.666666666667</v>
      </c>
      <c r="I5967" s="53">
        <v>4018.3462495799886</v>
      </c>
      <c r="J5967" s="54">
        <v>3797.4934362410845</v>
      </c>
      <c r="K5967" s="55">
        <v>0.97907187252692096</v>
      </c>
      <c r="L5967" s="121">
        <v>4020.1965459876706</v>
      </c>
      <c r="M5967" s="54">
        <v>3763.8913685898146</v>
      </c>
      <c r="N5967" s="120">
        <v>0.97040856873233439</v>
      </c>
      <c r="O5967" s="123">
        <v>3913.7177671999989</v>
      </c>
      <c r="P5967" s="53">
        <v>4054.6596197342765</v>
      </c>
      <c r="Q5967" s="54">
        <v>3831.8411182284935</v>
      </c>
      <c r="R5967" s="55">
        <v>0.97907957245724375</v>
      </c>
      <c r="S5967" s="121">
        <v>4056.5266370749432</v>
      </c>
      <c r="T5967" s="54">
        <v>3797.9347594086134</v>
      </c>
      <c r="U5967" s="55">
        <v>0.97041610696567415</v>
      </c>
    </row>
    <row r="5968" spans="1:21" ht="13" x14ac:dyDescent="0.3">
      <c r="A5968" s="44" t="s">
        <v>1352</v>
      </c>
      <c r="B5968" s="44" t="s">
        <v>7765</v>
      </c>
      <c r="C5968" s="98" t="s">
        <v>1045</v>
      </c>
      <c r="D5968" s="98" t="s">
        <v>13125</v>
      </c>
      <c r="E5968" s="98" t="s">
        <v>238</v>
      </c>
      <c r="F5968" s="122">
        <v>1.0360122678532111</v>
      </c>
      <c r="G5968" s="122">
        <v>1.0364893123034558</v>
      </c>
      <c r="H5968" s="99">
        <v>5257.3333333333339</v>
      </c>
      <c r="I5968" s="53">
        <v>5446.6618295269491</v>
      </c>
      <c r="J5968" s="54">
        <v>5147.3071911648658</v>
      </c>
      <c r="K5968" s="55">
        <v>0.97907187252692085</v>
      </c>
      <c r="L5968" s="121">
        <v>5449.1698112167023</v>
      </c>
      <c r="M5968" s="54">
        <v>5101.7613153487937</v>
      </c>
      <c r="N5968" s="120">
        <v>0.9704085687323345</v>
      </c>
      <c r="O5968" s="123">
        <v>5301.3472600043024</v>
      </c>
      <c r="P5968" s="53">
        <v>5492.2607975144638</v>
      </c>
      <c r="Q5968" s="54">
        <v>5190.4408087723923</v>
      </c>
      <c r="R5968" s="55">
        <v>0.97907957245724364</v>
      </c>
      <c r="S5968" s="121">
        <v>5494.7897758036688</v>
      </c>
      <c r="T5968" s="54">
        <v>5144.5127697265189</v>
      </c>
      <c r="U5968" s="55">
        <v>0.97041610696567415</v>
      </c>
    </row>
    <row r="5969" spans="1:21" ht="13" x14ac:dyDescent="0.3">
      <c r="A5969" s="44" t="s">
        <v>1351</v>
      </c>
      <c r="B5969" s="44" t="s">
        <v>7764</v>
      </c>
      <c r="C5969" s="98" t="s">
        <v>1045</v>
      </c>
      <c r="D5969" s="98" t="s">
        <v>13125</v>
      </c>
      <c r="E5969" s="98" t="s">
        <v>238</v>
      </c>
      <c r="F5969" s="122">
        <v>1.0360122678532111</v>
      </c>
      <c r="G5969" s="122">
        <v>1.0364893123034558</v>
      </c>
      <c r="H5969" s="99">
        <v>2237.0833333333339</v>
      </c>
      <c r="I5969" s="53">
        <v>2317.6457775432882</v>
      </c>
      <c r="J5969" s="54">
        <v>2190.2653681654333</v>
      </c>
      <c r="K5969" s="55">
        <v>0.97907187252692096</v>
      </c>
      <c r="L5969" s="121">
        <v>2318.7129657321898</v>
      </c>
      <c r="M5969" s="54">
        <v>2170.8848356349604</v>
      </c>
      <c r="N5969" s="120">
        <v>0.97040856873233439</v>
      </c>
      <c r="O5969" s="123">
        <v>2255.5036918858896</v>
      </c>
      <c r="P5969" s="53">
        <v>2336.7294949819907</v>
      </c>
      <c r="Q5969" s="54">
        <v>2208.3175903273714</v>
      </c>
      <c r="R5969" s="55">
        <v>0.97907957245724364</v>
      </c>
      <c r="S5969" s="121">
        <v>2337.8054705007112</v>
      </c>
      <c r="T5969" s="54">
        <v>2188.7771119266104</v>
      </c>
      <c r="U5969" s="55">
        <v>0.97041610696567415</v>
      </c>
    </row>
    <row r="5970" spans="1:21" ht="13" x14ac:dyDescent="0.3">
      <c r="A5970" s="44" t="s">
        <v>1350</v>
      </c>
      <c r="B5970" s="44" t="s">
        <v>7763</v>
      </c>
      <c r="C5970" s="98" t="s">
        <v>1045</v>
      </c>
      <c r="D5970" s="98" t="s">
        <v>13125</v>
      </c>
      <c r="E5970" s="98" t="s">
        <v>238</v>
      </c>
      <c r="F5970" s="122">
        <v>1.0360122678532111</v>
      </c>
      <c r="G5970" s="122">
        <v>1.0364893123034558</v>
      </c>
      <c r="H5970" s="99">
        <v>3372</v>
      </c>
      <c r="I5970" s="53">
        <v>3493.433367201028</v>
      </c>
      <c r="J5970" s="54">
        <v>3301.4303541607774</v>
      </c>
      <c r="K5970" s="55">
        <v>0.97907187252692096</v>
      </c>
      <c r="L5970" s="121">
        <v>3495.0419610872527</v>
      </c>
      <c r="M5970" s="54">
        <v>3272.2176937654317</v>
      </c>
      <c r="N5970" s="120">
        <v>0.97040856873233439</v>
      </c>
      <c r="O5970" s="123">
        <v>3399.8026728462942</v>
      </c>
      <c r="P5970" s="53">
        <v>3522.2372773488978</v>
      </c>
      <c r="Q5970" s="54">
        <v>3328.6773473693438</v>
      </c>
      <c r="R5970" s="55">
        <v>0.97907957245724364</v>
      </c>
      <c r="S5970" s="121">
        <v>3523.8591343459061</v>
      </c>
      <c r="T5970" s="54">
        <v>3299.2232742349943</v>
      </c>
      <c r="U5970" s="55">
        <v>0.97041610696567415</v>
      </c>
    </row>
    <row r="5971" spans="1:21" ht="13" x14ac:dyDescent="0.3">
      <c r="A5971" s="44" t="s">
        <v>1349</v>
      </c>
      <c r="B5971" s="44" t="s">
        <v>7762</v>
      </c>
      <c r="C5971" s="98" t="s">
        <v>1045</v>
      </c>
      <c r="D5971" s="98" t="s">
        <v>13125</v>
      </c>
      <c r="E5971" s="98" t="s">
        <v>238</v>
      </c>
      <c r="F5971" s="122">
        <v>1.0360122678532111</v>
      </c>
      <c r="G5971" s="122">
        <v>1.0364893123034558</v>
      </c>
      <c r="H5971" s="99">
        <v>2765.25</v>
      </c>
      <c r="I5971" s="53">
        <v>2864.8329236810919</v>
      </c>
      <c r="J5971" s="54">
        <v>2707.3784955050678</v>
      </c>
      <c r="K5971" s="55">
        <v>0.97907187252692085</v>
      </c>
      <c r="L5971" s="121">
        <v>2866.1520708471312</v>
      </c>
      <c r="M5971" s="54">
        <v>2683.4222946870877</v>
      </c>
      <c r="N5971" s="120">
        <v>0.97040856873233439</v>
      </c>
      <c r="O5971" s="123">
        <v>2787.6287493019672</v>
      </c>
      <c r="P5971" s="53">
        <v>2888.0175824971416</v>
      </c>
      <c r="Q5971" s="54">
        <v>2729.310364036091</v>
      </c>
      <c r="R5971" s="55">
        <v>0.97907957245724364</v>
      </c>
      <c r="S5971" s="121">
        <v>2889.3474053213386</v>
      </c>
      <c r="T5971" s="54">
        <v>2705.1598385632064</v>
      </c>
      <c r="U5971" s="55">
        <v>0.97041610696567426</v>
      </c>
    </row>
    <row r="5972" spans="1:21" ht="13" x14ac:dyDescent="0.3">
      <c r="A5972" s="44" t="s">
        <v>1348</v>
      </c>
      <c r="B5972" s="44" t="s">
        <v>7761</v>
      </c>
      <c r="C5972" s="98" t="s">
        <v>1045</v>
      </c>
      <c r="D5972" s="98" t="s">
        <v>13125</v>
      </c>
      <c r="E5972" s="98" t="s">
        <v>237</v>
      </c>
      <c r="F5972" s="122">
        <v>1.0371200163044436</v>
      </c>
      <c r="G5972" s="122">
        <v>1.0368796318654221</v>
      </c>
      <c r="H5972" s="99">
        <v>7921.6666666666679</v>
      </c>
      <c r="I5972" s="53">
        <v>8215.7190624917021</v>
      </c>
      <c r="J5972" s="54">
        <v>7764.1739352535969</v>
      </c>
      <c r="K5972" s="55">
        <v>0.98011873788179205</v>
      </c>
      <c r="L5972" s="121">
        <v>8213.8148170939203</v>
      </c>
      <c r="M5972" s="54">
        <v>7690.148066046756</v>
      </c>
      <c r="N5972" s="120">
        <v>0.9707740037088266</v>
      </c>
      <c r="O5972" s="123">
        <v>7988.8497067057615</v>
      </c>
      <c r="P5972" s="53">
        <v>8285.3959380724282</v>
      </c>
      <c r="Q5972" s="54">
        <v>7830.0828710228225</v>
      </c>
      <c r="R5972" s="55">
        <v>0.98012644604520827</v>
      </c>
      <c r="S5972" s="121">
        <v>8283.4755429172546</v>
      </c>
      <c r="T5972" s="54">
        <v>7755.4278592982801</v>
      </c>
      <c r="U5972" s="55">
        <v>0.97078154478090262</v>
      </c>
    </row>
    <row r="5973" spans="1:21" ht="13" x14ac:dyDescent="0.3">
      <c r="A5973" s="44" t="s">
        <v>1347</v>
      </c>
      <c r="B5973" s="44" t="s">
        <v>7760</v>
      </c>
      <c r="C5973" s="98" t="s">
        <v>1045</v>
      </c>
      <c r="D5973" s="98" t="s">
        <v>13125</v>
      </c>
      <c r="E5973" s="98" t="s">
        <v>237</v>
      </c>
      <c r="F5973" s="122">
        <v>1.0371200163044436</v>
      </c>
      <c r="G5973" s="122">
        <v>1.0368796318654221</v>
      </c>
      <c r="H5973" s="99">
        <v>8441.4166666666679</v>
      </c>
      <c r="I5973" s="53">
        <v>8754.7621909659374</v>
      </c>
      <c r="J5973" s="54">
        <v>8273.5906492676586</v>
      </c>
      <c r="K5973" s="55">
        <v>0.98011873788179205</v>
      </c>
      <c r="L5973" s="121">
        <v>8752.7330057559739</v>
      </c>
      <c r="M5973" s="54">
        <v>8194.7078544744181</v>
      </c>
      <c r="N5973" s="120">
        <v>0.9707740037088266</v>
      </c>
      <c r="O5973" s="123">
        <v>8510.4850965302176</v>
      </c>
      <c r="P5973" s="53">
        <v>8826.3944420721436</v>
      </c>
      <c r="Q5973" s="54">
        <v>8341.3515117828738</v>
      </c>
      <c r="R5973" s="55">
        <v>0.98012644604520827</v>
      </c>
      <c r="S5973" s="121">
        <v>8824.3486538864126</v>
      </c>
      <c r="T5973" s="54">
        <v>8261.821868844454</v>
      </c>
      <c r="U5973" s="55">
        <v>0.97078154478090262</v>
      </c>
    </row>
    <row r="5974" spans="1:21" ht="13" x14ac:dyDescent="0.3">
      <c r="A5974" s="44" t="s">
        <v>1346</v>
      </c>
      <c r="B5974" s="44" t="s">
        <v>7759</v>
      </c>
      <c r="C5974" s="98" t="s">
        <v>1045</v>
      </c>
      <c r="D5974" s="98" t="s">
        <v>13125</v>
      </c>
      <c r="E5974" s="98" t="s">
        <v>237</v>
      </c>
      <c r="F5974" s="122">
        <v>1.0371200163044436</v>
      </c>
      <c r="G5974" s="122">
        <v>1.0368796318654221</v>
      </c>
      <c r="H5974" s="99">
        <v>13285.25</v>
      </c>
      <c r="I5974" s="53">
        <v>13778.39869660861</v>
      </c>
      <c r="J5974" s="54">
        <v>13021.122462444078</v>
      </c>
      <c r="K5974" s="55">
        <v>0.98011873788179205</v>
      </c>
      <c r="L5974" s="121">
        <v>13775.205129240099</v>
      </c>
      <c r="M5974" s="54">
        <v>12896.975332772688</v>
      </c>
      <c r="N5974" s="120">
        <v>0.9707740037088266</v>
      </c>
      <c r="O5974" s="123">
        <v>13405.367799768268</v>
      </c>
      <c r="P5974" s="53">
        <v>13902.975271062729</v>
      </c>
      <c r="Q5974" s="54">
        <v>13138.955499515747</v>
      </c>
      <c r="R5974" s="55">
        <v>0.98012644604520838</v>
      </c>
      <c r="S5974" s="121">
        <v>13899.752829244306</v>
      </c>
      <c r="T5974" s="54">
        <v>13013.68366101521</v>
      </c>
      <c r="U5974" s="55">
        <v>0.97078154478090262</v>
      </c>
    </row>
    <row r="5975" spans="1:21" ht="13" x14ac:dyDescent="0.3">
      <c r="A5975" s="44" t="s">
        <v>1345</v>
      </c>
      <c r="B5975" s="44" t="s">
        <v>7758</v>
      </c>
      <c r="C5975" s="98" t="s">
        <v>1045</v>
      </c>
      <c r="D5975" s="98" t="s">
        <v>13125</v>
      </c>
      <c r="E5975" s="98" t="s">
        <v>237</v>
      </c>
      <c r="F5975" s="122">
        <v>1.0371200163044436</v>
      </c>
      <c r="G5975" s="122">
        <v>1.0368796318654221</v>
      </c>
      <c r="H5975" s="99">
        <v>6410.75</v>
      </c>
      <c r="I5975" s="53">
        <v>6648.7171445237118</v>
      </c>
      <c r="J5975" s="54">
        <v>6283.2961988756988</v>
      </c>
      <c r="K5975" s="55">
        <v>0.98011873788179216</v>
      </c>
      <c r="L5975" s="121">
        <v>6647.176099981255</v>
      </c>
      <c r="M5975" s="54">
        <v>6223.3894442763603</v>
      </c>
      <c r="N5975" s="120">
        <v>0.9707740037088266</v>
      </c>
      <c r="O5975" s="123">
        <v>6465.9319709260126</v>
      </c>
      <c r="P5975" s="53">
        <v>6705.9474711102093</v>
      </c>
      <c r="Q5975" s="54">
        <v>6337.4309230338022</v>
      </c>
      <c r="R5975" s="55">
        <v>0.98012644604520838</v>
      </c>
      <c r="S5975" s="121">
        <v>6704.3931616806267</v>
      </c>
      <c r="T5975" s="54">
        <v>6277.0074271837811</v>
      </c>
      <c r="U5975" s="55">
        <v>0.97078154478090262</v>
      </c>
    </row>
    <row r="5976" spans="1:21" ht="13" x14ac:dyDescent="0.3">
      <c r="A5976" s="44" t="s">
        <v>1344</v>
      </c>
      <c r="B5976" s="44" t="s">
        <v>7757</v>
      </c>
      <c r="C5976" s="98" t="s">
        <v>1045</v>
      </c>
      <c r="D5976" s="98" t="s">
        <v>13125</v>
      </c>
      <c r="E5976" s="98" t="s">
        <v>237</v>
      </c>
      <c r="F5976" s="122">
        <v>1.0371200163044436</v>
      </c>
      <c r="G5976" s="122">
        <v>1.0368796318654221</v>
      </c>
      <c r="H5976" s="99">
        <v>6168.5</v>
      </c>
      <c r="I5976" s="53">
        <v>6397.4748205739606</v>
      </c>
      <c r="J5976" s="54">
        <v>6045.8624346238348</v>
      </c>
      <c r="K5976" s="55">
        <v>0.98011873788179216</v>
      </c>
      <c r="L5976" s="121">
        <v>6395.992009161856</v>
      </c>
      <c r="M5976" s="54">
        <v>5988.2194418778963</v>
      </c>
      <c r="N5976" s="120">
        <v>0.97077400370882649</v>
      </c>
      <c r="O5976" s="123">
        <v>6229.9225584540418</v>
      </c>
      <c r="P5976" s="53">
        <v>6461.1773853992772</v>
      </c>
      <c r="Q5976" s="54">
        <v>6106.1118563544323</v>
      </c>
      <c r="R5976" s="55">
        <v>0.98012644604520849</v>
      </c>
      <c r="S5976" s="121">
        <v>6459.6798089599151</v>
      </c>
      <c r="T5976" s="54">
        <v>6047.8938451614076</v>
      </c>
      <c r="U5976" s="55">
        <v>0.97078154478090262</v>
      </c>
    </row>
    <row r="5977" spans="1:21" ht="13" x14ac:dyDescent="0.3">
      <c r="A5977" s="44" t="s">
        <v>1343</v>
      </c>
      <c r="B5977" s="44" t="s">
        <v>7756</v>
      </c>
      <c r="C5977" s="98" t="s">
        <v>1045</v>
      </c>
      <c r="D5977" s="98" t="s">
        <v>13125</v>
      </c>
      <c r="E5977" s="98" t="s">
        <v>237</v>
      </c>
      <c r="F5977" s="122">
        <v>1.0371200163044436</v>
      </c>
      <c r="G5977" s="122">
        <v>1.0368796318654221</v>
      </c>
      <c r="H5977" s="99">
        <v>11028.333333333336</v>
      </c>
      <c r="I5977" s="53">
        <v>11437.705246477508</v>
      </c>
      <c r="J5977" s="54">
        <v>10809.076147606365</v>
      </c>
      <c r="K5977" s="55">
        <v>0.98011873788179205</v>
      </c>
      <c r="L5977" s="121">
        <v>11435.054206755833</v>
      </c>
      <c r="M5977" s="54">
        <v>10706.019304235511</v>
      </c>
      <c r="N5977" s="120">
        <v>0.9707740037088266</v>
      </c>
      <c r="O5977" s="123">
        <v>11136.618483911509</v>
      </c>
      <c r="P5977" s="53">
        <v>11550.009943610672</v>
      </c>
      <c r="Q5977" s="54">
        <v>10915.294295597563</v>
      </c>
      <c r="R5977" s="55">
        <v>0.98012644604520838</v>
      </c>
      <c r="S5977" s="121">
        <v>11547.33287382382</v>
      </c>
      <c r="T5977" s="54">
        <v>10811.223695447168</v>
      </c>
      <c r="U5977" s="55">
        <v>0.97078154478090262</v>
      </c>
    </row>
    <row r="5978" spans="1:21" ht="13" x14ac:dyDescent="0.3">
      <c r="A5978" s="44" t="s">
        <v>1342</v>
      </c>
      <c r="B5978" s="44" t="s">
        <v>7755</v>
      </c>
      <c r="C5978" s="98" t="s">
        <v>1045</v>
      </c>
      <c r="D5978" s="98" t="s">
        <v>13125</v>
      </c>
      <c r="E5978" s="98" t="s">
        <v>237</v>
      </c>
      <c r="F5978" s="122">
        <v>1.0371200163044436</v>
      </c>
      <c r="G5978" s="122">
        <v>1.0368796318654221</v>
      </c>
      <c r="H5978" s="99">
        <v>5706.4166666666661</v>
      </c>
      <c r="I5978" s="53">
        <v>5918.2389463732816</v>
      </c>
      <c r="J5978" s="54">
        <v>5592.9659011609556</v>
      </c>
      <c r="K5978" s="55">
        <v>0.98011873788179205</v>
      </c>
      <c r="L5978" s="121">
        <v>5916.8672126040419</v>
      </c>
      <c r="M5978" s="54">
        <v>5539.6409543307755</v>
      </c>
      <c r="N5978" s="120">
        <v>0.97077400370882649</v>
      </c>
      <c r="O5978" s="123">
        <v>5759.9355101770107</v>
      </c>
      <c r="P5978" s="53">
        <v>5973.7444102273248</v>
      </c>
      <c r="Q5978" s="54">
        <v>5645.4651210393877</v>
      </c>
      <c r="R5978" s="55">
        <v>0.98012644604520838</v>
      </c>
      <c r="S5978" s="121">
        <v>5972.3598113609114</v>
      </c>
      <c r="T5978" s="54">
        <v>5591.639092408016</v>
      </c>
      <c r="U5978" s="55">
        <v>0.97078154478090284</v>
      </c>
    </row>
    <row r="5979" spans="1:21" ht="13" x14ac:dyDescent="0.3">
      <c r="A5979" s="44" t="s">
        <v>1341</v>
      </c>
      <c r="B5979" s="44" t="s">
        <v>7754</v>
      </c>
      <c r="C5979" s="98" t="s">
        <v>1045</v>
      </c>
      <c r="D5979" s="98" t="s">
        <v>13125</v>
      </c>
      <c r="E5979" s="98" t="s">
        <v>237</v>
      </c>
      <c r="F5979" s="122">
        <v>1.0371200163044436</v>
      </c>
      <c r="G5979" s="122">
        <v>1.0368796318654221</v>
      </c>
      <c r="H5979" s="99">
        <v>7463.3333333333339</v>
      </c>
      <c r="I5979" s="53">
        <v>7740.3723883521652</v>
      </c>
      <c r="J5979" s="54">
        <v>7314.9528470577761</v>
      </c>
      <c r="K5979" s="55">
        <v>0.98011873788179216</v>
      </c>
      <c r="L5979" s="121">
        <v>7738.5783191556011</v>
      </c>
      <c r="M5979" s="54">
        <v>7245.2099810135433</v>
      </c>
      <c r="N5979" s="120">
        <v>0.9707740037088266</v>
      </c>
      <c r="O5979" s="123">
        <v>7534.6047033412142</v>
      </c>
      <c r="P5979" s="53">
        <v>7814.2893527767774</v>
      </c>
      <c r="Q5979" s="54">
        <v>7384.8653302413359</v>
      </c>
      <c r="R5979" s="55">
        <v>0.98012644604520838</v>
      </c>
      <c r="S5979" s="121">
        <v>7812.478151051916</v>
      </c>
      <c r="T5979" s="54">
        <v>7314.4551932230388</v>
      </c>
      <c r="U5979" s="55">
        <v>0.97078154478090262</v>
      </c>
    </row>
    <row r="5980" spans="1:21" ht="13" x14ac:dyDescent="0.3">
      <c r="A5980" s="44" t="s">
        <v>1340</v>
      </c>
      <c r="B5980" s="44" t="s">
        <v>7753</v>
      </c>
      <c r="C5980" s="98" t="s">
        <v>1045</v>
      </c>
      <c r="D5980" s="98" t="s">
        <v>13125</v>
      </c>
      <c r="E5980" s="98" t="s">
        <v>237</v>
      </c>
      <c r="F5980" s="122">
        <v>1.0371200163044436</v>
      </c>
      <c r="G5980" s="122">
        <v>1.0368796318654221</v>
      </c>
      <c r="H5980" s="99">
        <v>11560.916666666664</v>
      </c>
      <c r="I5980" s="53">
        <v>11990.058081827645</v>
      </c>
      <c r="J5980" s="54">
        <v>11331.071052089907</v>
      </c>
      <c r="K5980" s="55">
        <v>0.98011873788179216</v>
      </c>
      <c r="L5980" s="121">
        <v>11987.279017360153</v>
      </c>
      <c r="M5980" s="54">
        <v>11223.0373590441</v>
      </c>
      <c r="N5980" s="120">
        <v>0.9707740037088266</v>
      </c>
      <c r="O5980" s="123">
        <v>11660.553526483829</v>
      </c>
      <c r="P5980" s="53">
        <v>12093.393463505747</v>
      </c>
      <c r="Q5980" s="54">
        <v>11428.816886832517</v>
      </c>
      <c r="R5980" s="55">
        <v>0.98012644604520838</v>
      </c>
      <c r="S5980" s="121">
        <v>12090.590447887602</v>
      </c>
      <c r="T5980" s="54">
        <v>11319.850165440374</v>
      </c>
      <c r="U5980" s="55">
        <v>0.97078154478090262</v>
      </c>
    </row>
    <row r="5981" spans="1:21" ht="13" x14ac:dyDescent="0.3">
      <c r="A5981" s="44" t="s">
        <v>1339</v>
      </c>
      <c r="B5981" s="44" t="s">
        <v>7752</v>
      </c>
      <c r="C5981" s="98" t="s">
        <v>1045</v>
      </c>
      <c r="D5981" s="98" t="s">
        <v>13125</v>
      </c>
      <c r="E5981" s="98" t="s">
        <v>237</v>
      </c>
      <c r="F5981" s="122">
        <v>1.0371200163044436</v>
      </c>
      <c r="G5981" s="122">
        <v>1.0368796318654221</v>
      </c>
      <c r="H5981" s="99">
        <v>16400.666666666668</v>
      </c>
      <c r="I5981" s="53">
        <v>17009.45968073708</v>
      </c>
      <c r="J5981" s="54">
        <v>16074.600713753312</v>
      </c>
      <c r="K5981" s="55">
        <v>0.98011873788179205</v>
      </c>
      <c r="L5981" s="121">
        <v>17005.517215680833</v>
      </c>
      <c r="M5981" s="54">
        <v>15921.340843493896</v>
      </c>
      <c r="N5981" s="120">
        <v>0.97077400370882649</v>
      </c>
      <c r="O5981" s="123">
        <v>16539.042043429552</v>
      </c>
      <c r="P5981" s="53">
        <v>17152.971553741536</v>
      </c>
      <c r="Q5981" s="54">
        <v>16210.352499018889</v>
      </c>
      <c r="R5981" s="55">
        <v>0.98012644604520849</v>
      </c>
      <c r="S5981" s="121">
        <v>17148.995825397971</v>
      </c>
      <c r="T5981" s="54">
        <v>16055.796784116837</v>
      </c>
      <c r="U5981" s="55">
        <v>0.97078154478090262</v>
      </c>
    </row>
    <row r="5982" spans="1:21" ht="13" x14ac:dyDescent="0.3">
      <c r="A5982" s="44" t="s">
        <v>1338</v>
      </c>
      <c r="B5982" s="44" t="s">
        <v>7751</v>
      </c>
      <c r="C5982" s="98" t="s">
        <v>1045</v>
      </c>
      <c r="D5982" s="98" t="s">
        <v>13125</v>
      </c>
      <c r="E5982" s="98" t="s">
        <v>237</v>
      </c>
      <c r="F5982" s="122">
        <v>1.0371200163044436</v>
      </c>
      <c r="G5982" s="122">
        <v>1.0368796318654221</v>
      </c>
      <c r="H5982" s="99">
        <v>9442.25</v>
      </c>
      <c r="I5982" s="53">
        <v>9792.7464739506322</v>
      </c>
      <c r="J5982" s="54">
        <v>9254.5261527643506</v>
      </c>
      <c r="K5982" s="55">
        <v>0.98011873788179205</v>
      </c>
      <c r="L5982" s="121">
        <v>9790.4767039812814</v>
      </c>
      <c r="M5982" s="54">
        <v>9166.2908365196672</v>
      </c>
      <c r="N5982" s="120">
        <v>0.97077400370882649</v>
      </c>
      <c r="O5982" s="123">
        <v>9519.7175119201693</v>
      </c>
      <c r="P5982" s="53">
        <v>9873.0895811763439</v>
      </c>
      <c r="Q5982" s="54">
        <v>9330.5268923126496</v>
      </c>
      <c r="R5982" s="55">
        <v>0.98012644604520838</v>
      </c>
      <c r="S5982" s="121">
        <v>9870.8011892225968</v>
      </c>
      <c r="T5982" s="54">
        <v>9241.566072099673</v>
      </c>
      <c r="U5982" s="55">
        <v>0.97078154478090262</v>
      </c>
    </row>
    <row r="5983" spans="1:21" ht="13" x14ac:dyDescent="0.3">
      <c r="A5983" s="44" t="s">
        <v>1337</v>
      </c>
      <c r="B5983" s="44" t="s">
        <v>7750</v>
      </c>
      <c r="C5983" s="98" t="s">
        <v>1045</v>
      </c>
      <c r="D5983" s="98" t="s">
        <v>13125</v>
      </c>
      <c r="E5983" s="98" t="s">
        <v>237</v>
      </c>
      <c r="F5983" s="122">
        <v>1.0371200163044436</v>
      </c>
      <c r="G5983" s="122">
        <v>1.0368796318654221</v>
      </c>
      <c r="H5983" s="99">
        <v>8955.1666666666679</v>
      </c>
      <c r="I5983" s="53">
        <v>9287.5825993423441</v>
      </c>
      <c r="J5983" s="54">
        <v>8777.1266508544286</v>
      </c>
      <c r="K5983" s="55">
        <v>0.98011873788179193</v>
      </c>
      <c r="L5983" s="121">
        <v>9285.4299166268338</v>
      </c>
      <c r="M5983" s="54">
        <v>8693.4429988798274</v>
      </c>
      <c r="N5983" s="120">
        <v>0.97077400370882649</v>
      </c>
      <c r="O5983" s="123">
        <v>9035.2863232815653</v>
      </c>
      <c r="P5983" s="53">
        <v>9370.6762989170929</v>
      </c>
      <c r="Q5983" s="54">
        <v>8855.7230730388383</v>
      </c>
      <c r="R5983" s="55">
        <v>0.98012644604520838</v>
      </c>
      <c r="S5983" s="121">
        <v>9368.5043566828717</v>
      </c>
      <c r="T5983" s="54">
        <v>8771.2892144530397</v>
      </c>
      <c r="U5983" s="55">
        <v>0.97078154478090262</v>
      </c>
    </row>
    <row r="5984" spans="1:21" ht="13" x14ac:dyDescent="0.3">
      <c r="A5984" s="44" t="s">
        <v>1336</v>
      </c>
      <c r="B5984" s="44" t="s">
        <v>7749</v>
      </c>
      <c r="C5984" s="98" t="s">
        <v>1045</v>
      </c>
      <c r="D5984" s="98" t="s">
        <v>13125</v>
      </c>
      <c r="E5984" s="98" t="s">
        <v>237</v>
      </c>
      <c r="F5984" s="122">
        <v>1.0371200163044436</v>
      </c>
      <c r="G5984" s="122">
        <v>1.0368796318654221</v>
      </c>
      <c r="H5984" s="99">
        <v>14886.833333333332</v>
      </c>
      <c r="I5984" s="53">
        <v>15439.432829388201</v>
      </c>
      <c r="J5984" s="54">
        <v>14590.864297723258</v>
      </c>
      <c r="K5984" s="55">
        <v>0.98011873788179216</v>
      </c>
      <c r="L5984" s="121">
        <v>15435.854266308559</v>
      </c>
      <c r="M5984" s="54">
        <v>14451.750797546014</v>
      </c>
      <c r="N5984" s="120">
        <v>0.97077400370882649</v>
      </c>
      <c r="O5984" s="123">
        <v>15016.183939534269</v>
      </c>
      <c r="P5984" s="53">
        <v>15573.584932200305</v>
      </c>
      <c r="Q5984" s="54">
        <v>14717.75899781686</v>
      </c>
      <c r="R5984" s="55">
        <v>0.98012644604520849</v>
      </c>
      <c r="S5984" s="121">
        <v>15569.975275247756</v>
      </c>
      <c r="T5984" s="54">
        <v>14577.434241535258</v>
      </c>
      <c r="U5984" s="55">
        <v>0.97078154478090273</v>
      </c>
    </row>
    <row r="5985" spans="1:21" ht="13" x14ac:dyDescent="0.3">
      <c r="A5985" s="44" t="s">
        <v>1335</v>
      </c>
      <c r="B5985" s="44" t="s">
        <v>7748</v>
      </c>
      <c r="C5985" s="98" t="s">
        <v>1045</v>
      </c>
      <c r="D5985" s="98" t="s">
        <v>13125</v>
      </c>
      <c r="E5985" s="98" t="s">
        <v>237</v>
      </c>
      <c r="F5985" s="122">
        <v>1.0371200163044436</v>
      </c>
      <c r="G5985" s="122">
        <v>1.0368796318654221</v>
      </c>
      <c r="H5985" s="99">
        <v>3655.75</v>
      </c>
      <c r="I5985" s="53">
        <v>3791.4514996049697</v>
      </c>
      <c r="J5985" s="54">
        <v>3583.0690760113612</v>
      </c>
      <c r="K5985" s="55">
        <v>0.98011873788179205</v>
      </c>
      <c r="L5985" s="121">
        <v>3790.572714192017</v>
      </c>
      <c r="M5985" s="54">
        <v>3548.9070640585428</v>
      </c>
      <c r="N5985" s="120">
        <v>0.9707740037088266</v>
      </c>
      <c r="O5985" s="123">
        <v>3686.4312912761361</v>
      </c>
      <c r="P5985" s="53">
        <v>3823.2716809135172</v>
      </c>
      <c r="Q5985" s="54">
        <v>3613.1688001083276</v>
      </c>
      <c r="R5985" s="55">
        <v>0.98012644604520838</v>
      </c>
      <c r="S5985" s="121">
        <v>3822.3855201955726</v>
      </c>
      <c r="T5985" s="54">
        <v>3578.7194636737054</v>
      </c>
      <c r="U5985" s="55">
        <v>0.97078154478090273</v>
      </c>
    </row>
    <row r="5986" spans="1:21" ht="13" x14ac:dyDescent="0.3">
      <c r="A5986" s="44" t="s">
        <v>1334</v>
      </c>
      <c r="B5986" s="44" t="s">
        <v>7747</v>
      </c>
      <c r="C5986" s="98" t="s">
        <v>1045</v>
      </c>
      <c r="D5986" s="98" t="s">
        <v>13125</v>
      </c>
      <c r="E5986" s="98" t="s">
        <v>237</v>
      </c>
      <c r="F5986" s="122">
        <v>1.0371200163044436</v>
      </c>
      <c r="G5986" s="122">
        <v>1.0368796318654221</v>
      </c>
      <c r="H5986" s="99">
        <v>9814.5000000000018</v>
      </c>
      <c r="I5986" s="53">
        <v>10178.814400019965</v>
      </c>
      <c r="J5986" s="54">
        <v>9619.3753529408514</v>
      </c>
      <c r="K5986" s="55">
        <v>0.98011873788179216</v>
      </c>
      <c r="L5986" s="121">
        <v>10176.455146943186</v>
      </c>
      <c r="M5986" s="54">
        <v>9527.6614594002785</v>
      </c>
      <c r="N5986" s="120">
        <v>0.97077400370882638</v>
      </c>
      <c r="O5986" s="123">
        <v>9899.6571118670472</v>
      </c>
      <c r="P5986" s="53">
        <v>10267.132545267954</v>
      </c>
      <c r="Q5986" s="54">
        <v>9702.9157421204218</v>
      </c>
      <c r="R5986" s="55">
        <v>0.98012644604520849</v>
      </c>
      <c r="S5986" s="121">
        <v>10264.752821746612</v>
      </c>
      <c r="T5986" s="54">
        <v>9610.4044238595416</v>
      </c>
      <c r="U5986" s="55">
        <v>0.97078154478090273</v>
      </c>
    </row>
    <row r="5987" spans="1:21" ht="13" x14ac:dyDescent="0.3">
      <c r="A5987" s="44" t="s">
        <v>1333</v>
      </c>
      <c r="B5987" s="44" t="s">
        <v>7746</v>
      </c>
      <c r="C5987" s="98" t="s">
        <v>1045</v>
      </c>
      <c r="D5987" s="98" t="s">
        <v>13125</v>
      </c>
      <c r="E5987" s="98" t="s">
        <v>237</v>
      </c>
      <c r="F5987" s="122">
        <v>1.0371200163044436</v>
      </c>
      <c r="G5987" s="122">
        <v>1.0368796318654221</v>
      </c>
      <c r="H5987" s="99">
        <v>15265.5</v>
      </c>
      <c r="I5987" s="53">
        <v>15832.155608895484</v>
      </c>
      <c r="J5987" s="54">
        <v>14962.002593134497</v>
      </c>
      <c r="K5987" s="55">
        <v>0.98011873788179205</v>
      </c>
      <c r="L5987" s="121">
        <v>15828.4860202416</v>
      </c>
      <c r="M5987" s="54">
        <v>14819.350553617091</v>
      </c>
      <c r="N5987" s="120">
        <v>0.97077400370882649</v>
      </c>
      <c r="O5987" s="123">
        <v>15400.260130761228</v>
      </c>
      <c r="P5987" s="53">
        <v>15971.918037907757</v>
      </c>
      <c r="Q5987" s="54">
        <v>15094.202230134717</v>
      </c>
      <c r="R5987" s="55">
        <v>0.98012644604520827</v>
      </c>
      <c r="S5987" s="121">
        <v>15968.216055015439</v>
      </c>
      <c r="T5987" s="54">
        <v>14950.288319768131</v>
      </c>
      <c r="U5987" s="55">
        <v>0.97078154478090273</v>
      </c>
    </row>
    <row r="5988" spans="1:21" ht="13" x14ac:dyDescent="0.3">
      <c r="A5988" s="44" t="s">
        <v>1332</v>
      </c>
      <c r="B5988" s="44" t="s">
        <v>7745</v>
      </c>
      <c r="C5988" s="98" t="s">
        <v>1045</v>
      </c>
      <c r="D5988" s="98" t="s">
        <v>13125</v>
      </c>
      <c r="E5988" s="98" t="s">
        <v>237</v>
      </c>
      <c r="F5988" s="122">
        <v>1.0371200163044436</v>
      </c>
      <c r="G5988" s="122">
        <v>1.0368796318654221</v>
      </c>
      <c r="H5988" s="99">
        <v>6166.4166666666661</v>
      </c>
      <c r="I5988" s="53">
        <v>6395.3141538733253</v>
      </c>
      <c r="J5988" s="54">
        <v>6043.8205205865797</v>
      </c>
      <c r="K5988" s="55">
        <v>0.98011873788179205</v>
      </c>
      <c r="L5988" s="121">
        <v>6393.8318432621363</v>
      </c>
      <c r="M5988" s="54">
        <v>5986.196996036836</v>
      </c>
      <c r="N5988" s="120">
        <v>0.9707740037088266</v>
      </c>
      <c r="O5988" s="123">
        <v>6218.9121792603401</v>
      </c>
      <c r="P5988" s="53">
        <v>6449.7583007503872</v>
      </c>
      <c r="Q5988" s="54">
        <v>6095.3202925256992</v>
      </c>
      <c r="R5988" s="55">
        <v>0.98012644604520838</v>
      </c>
      <c r="S5988" s="121">
        <v>6448.2633710348509</v>
      </c>
      <c r="T5988" s="54">
        <v>6037.2051722391225</v>
      </c>
      <c r="U5988" s="55">
        <v>0.97078154478090262</v>
      </c>
    </row>
    <row r="5989" spans="1:21" ht="13" x14ac:dyDescent="0.3">
      <c r="A5989" s="44" t="s">
        <v>1331</v>
      </c>
      <c r="B5989" s="44" t="s">
        <v>7744</v>
      </c>
      <c r="C5989" s="98" t="s">
        <v>1045</v>
      </c>
      <c r="D5989" s="98" t="s">
        <v>13125</v>
      </c>
      <c r="E5989" s="98" t="s">
        <v>237</v>
      </c>
      <c r="F5989" s="122">
        <v>1.0371200163044436</v>
      </c>
      <c r="G5989" s="122">
        <v>1.0368796318654221</v>
      </c>
      <c r="H5989" s="99">
        <v>11631.666666666668</v>
      </c>
      <c r="I5989" s="53">
        <v>12063.434322981188</v>
      </c>
      <c r="J5989" s="54">
        <v>11400.414452795045</v>
      </c>
      <c r="K5989" s="55">
        <v>0.98011873788179193</v>
      </c>
      <c r="L5989" s="121">
        <v>12060.638251314636</v>
      </c>
      <c r="M5989" s="54">
        <v>11291.719619806503</v>
      </c>
      <c r="N5989" s="120">
        <v>0.9707740037088266</v>
      </c>
      <c r="O5989" s="123">
        <v>11735.667744030819</v>
      </c>
      <c r="P5989" s="53">
        <v>12171.295922032776</v>
      </c>
      <c r="Q5989" s="54">
        <v>11502.438317924314</v>
      </c>
      <c r="R5989" s="55">
        <v>0.98012644604520827</v>
      </c>
      <c r="S5989" s="121">
        <v>12168.474850125585</v>
      </c>
      <c r="T5989" s="54">
        <v>11392.769661585651</v>
      </c>
      <c r="U5989" s="55">
        <v>0.97078154478090273</v>
      </c>
    </row>
    <row r="5990" spans="1:21" ht="13" x14ac:dyDescent="0.3">
      <c r="A5990" s="44" t="s">
        <v>1330</v>
      </c>
      <c r="B5990" s="44" t="s">
        <v>7743</v>
      </c>
      <c r="C5990" s="98" t="s">
        <v>1045</v>
      </c>
      <c r="D5990" s="98" t="s">
        <v>13125</v>
      </c>
      <c r="E5990" s="98" t="s">
        <v>237</v>
      </c>
      <c r="F5990" s="122">
        <v>1.0371200163044436</v>
      </c>
      <c r="G5990" s="122">
        <v>1.0368796318654221</v>
      </c>
      <c r="H5990" s="99">
        <v>13209.583333333334</v>
      </c>
      <c r="I5990" s="53">
        <v>13699.923282041575</v>
      </c>
      <c r="J5990" s="54">
        <v>12946.960144611023</v>
      </c>
      <c r="K5990" s="55">
        <v>0.98011873788179205</v>
      </c>
      <c r="L5990" s="121">
        <v>13696.747903762283</v>
      </c>
      <c r="M5990" s="54">
        <v>12823.520099825388</v>
      </c>
      <c r="N5990" s="120">
        <v>0.9707740037088266</v>
      </c>
      <c r="O5990" s="123">
        <v>13322.644578932461</v>
      </c>
      <c r="P5990" s="53">
        <v>13817.181362920741</v>
      </c>
      <c r="Q5990" s="54">
        <v>13057.876283072534</v>
      </c>
      <c r="R5990" s="55">
        <v>0.98012644604520838</v>
      </c>
      <c r="S5990" s="121">
        <v>13813.978806477351</v>
      </c>
      <c r="T5990" s="54">
        <v>12933.377484902972</v>
      </c>
      <c r="U5990" s="55">
        <v>0.97078154478090262</v>
      </c>
    </row>
    <row r="5991" spans="1:21" ht="13" x14ac:dyDescent="0.3">
      <c r="A5991" s="44" t="s">
        <v>1329</v>
      </c>
      <c r="B5991" s="44" t="s">
        <v>7742</v>
      </c>
      <c r="C5991" s="98" t="s">
        <v>1045</v>
      </c>
      <c r="D5991" s="98" t="s">
        <v>13125</v>
      </c>
      <c r="E5991" s="98" t="s">
        <v>237</v>
      </c>
      <c r="F5991" s="122">
        <v>1.0371200163044436</v>
      </c>
      <c r="G5991" s="122">
        <v>1.0368796318654221</v>
      </c>
      <c r="H5991" s="99">
        <v>7150.9166666666661</v>
      </c>
      <c r="I5991" s="53">
        <v>7416.3588099250501</v>
      </c>
      <c r="J5991" s="54">
        <v>7008.7474180312038</v>
      </c>
      <c r="K5991" s="55">
        <v>0.98011873788179193</v>
      </c>
      <c r="L5991" s="121">
        <v>7414.6398408336436</v>
      </c>
      <c r="M5991" s="54">
        <v>6941.9240026881753</v>
      </c>
      <c r="N5991" s="120">
        <v>0.97077400370882649</v>
      </c>
      <c r="O5991" s="123">
        <v>7210.6020268036473</v>
      </c>
      <c r="P5991" s="53">
        <v>7478.2596916034527</v>
      </c>
      <c r="Q5991" s="54">
        <v>7067.301738377435</v>
      </c>
      <c r="R5991" s="55">
        <v>0.98012644604520838</v>
      </c>
      <c r="S5991" s="121">
        <v>7476.5263750802324</v>
      </c>
      <c r="T5991" s="54">
        <v>6999.9193743807527</v>
      </c>
      <c r="U5991" s="55">
        <v>0.97078154478090273</v>
      </c>
    </row>
    <row r="5992" spans="1:21" ht="13" x14ac:dyDescent="0.3">
      <c r="A5992" s="44" t="s">
        <v>1328</v>
      </c>
      <c r="B5992" s="44" t="s">
        <v>7741</v>
      </c>
      <c r="C5992" s="98" t="s">
        <v>1045</v>
      </c>
      <c r="D5992" s="98" t="s">
        <v>13125</v>
      </c>
      <c r="E5992" s="98" t="s">
        <v>237</v>
      </c>
      <c r="F5992" s="122">
        <v>1.0371200163044436</v>
      </c>
      <c r="G5992" s="122">
        <v>1.0368796318654221</v>
      </c>
      <c r="H5992" s="99">
        <v>16926.416666666664</v>
      </c>
      <c r="I5992" s="53">
        <v>17554.725529309137</v>
      </c>
      <c r="J5992" s="54">
        <v>16589.898140194662</v>
      </c>
      <c r="K5992" s="55">
        <v>0.98011873788179216</v>
      </c>
      <c r="L5992" s="121">
        <v>17550.656682134075</v>
      </c>
      <c r="M5992" s="54">
        <v>16431.725275943805</v>
      </c>
      <c r="N5992" s="120">
        <v>0.97077400370882638</v>
      </c>
      <c r="O5992" s="123">
        <v>17078.238245002634</v>
      </c>
      <c r="P5992" s="53">
        <v>17712.182727108306</v>
      </c>
      <c r="Q5992" s="54">
        <v>16738.832955787791</v>
      </c>
      <c r="R5992" s="55">
        <v>0.98012644604520849</v>
      </c>
      <c r="S5992" s="121">
        <v>17708.077384388303</v>
      </c>
      <c r="T5992" s="54">
        <v>16579.238505619949</v>
      </c>
      <c r="U5992" s="55">
        <v>0.97078154478090262</v>
      </c>
    </row>
    <row r="5993" spans="1:21" ht="13" x14ac:dyDescent="0.3">
      <c r="A5993" s="44" t="s">
        <v>1327</v>
      </c>
      <c r="B5993" s="44" t="s">
        <v>7740</v>
      </c>
      <c r="C5993" s="98" t="s">
        <v>1045</v>
      </c>
      <c r="D5993" s="98" t="s">
        <v>13125</v>
      </c>
      <c r="E5993" s="98" t="s">
        <v>237</v>
      </c>
      <c r="F5993" s="122">
        <v>1.0371200163044436</v>
      </c>
      <c r="G5993" s="122">
        <v>1.0368796318654221</v>
      </c>
      <c r="H5993" s="99">
        <v>2592.333333333333</v>
      </c>
      <c r="I5993" s="53">
        <v>2688.5607889332191</v>
      </c>
      <c r="J5993" s="54">
        <v>2540.7944748355653</v>
      </c>
      <c r="K5993" s="55">
        <v>0.98011873788179205</v>
      </c>
      <c r="L5993" s="121">
        <v>2687.9376323391289</v>
      </c>
      <c r="M5993" s="54">
        <v>2516.5698089478478</v>
      </c>
      <c r="N5993" s="120">
        <v>0.9707740037088266</v>
      </c>
      <c r="O5993" s="123">
        <v>2613.7232448037216</v>
      </c>
      <c r="P5993" s="53">
        <v>2710.744694266139</v>
      </c>
      <c r="Q5993" s="54">
        <v>2561.7792748752217</v>
      </c>
      <c r="R5993" s="55">
        <v>0.98012644604520838</v>
      </c>
      <c r="S5993" s="121">
        <v>2710.1163958701795</v>
      </c>
      <c r="T5993" s="54">
        <v>2537.3542892203104</v>
      </c>
      <c r="U5993" s="55">
        <v>0.97078154478090273</v>
      </c>
    </row>
    <row r="5994" spans="1:21" ht="13" x14ac:dyDescent="0.3">
      <c r="A5994" s="44" t="s">
        <v>1326</v>
      </c>
      <c r="B5994" s="44" t="s">
        <v>7739</v>
      </c>
      <c r="C5994" s="98" t="s">
        <v>1045</v>
      </c>
      <c r="D5994" s="98" t="s">
        <v>13125</v>
      </c>
      <c r="E5994" s="98" t="s">
        <v>237</v>
      </c>
      <c r="F5994" s="122">
        <v>1.0371200163044436</v>
      </c>
      <c r="G5994" s="122">
        <v>1.0368796318654221</v>
      </c>
      <c r="H5994" s="99">
        <v>7439.6666666666679</v>
      </c>
      <c r="I5994" s="53">
        <v>7715.82721463296</v>
      </c>
      <c r="J5994" s="54">
        <v>7291.7567035945731</v>
      </c>
      <c r="K5994" s="55">
        <v>0.98011873788179205</v>
      </c>
      <c r="L5994" s="121">
        <v>7714.0388345347865</v>
      </c>
      <c r="M5994" s="54">
        <v>7222.2349962591006</v>
      </c>
      <c r="N5994" s="120">
        <v>0.97077400370882649</v>
      </c>
      <c r="O5994" s="123">
        <v>7507.6550254478252</v>
      </c>
      <c r="P5994" s="53">
        <v>7786.3393024005863</v>
      </c>
      <c r="Q5994" s="54">
        <v>7358.4512382256253</v>
      </c>
      <c r="R5994" s="55">
        <v>0.98012644604520838</v>
      </c>
      <c r="S5994" s="121">
        <v>7784.5345789589273</v>
      </c>
      <c r="T5994" s="54">
        <v>7288.2929432863475</v>
      </c>
      <c r="U5994" s="55">
        <v>0.97078154478090273</v>
      </c>
    </row>
    <row r="5995" spans="1:21" ht="13" x14ac:dyDescent="0.3">
      <c r="A5995" s="44" t="s">
        <v>1325</v>
      </c>
      <c r="B5995" s="44" t="s">
        <v>7738</v>
      </c>
      <c r="C5995" s="98" t="s">
        <v>1045</v>
      </c>
      <c r="D5995" s="98" t="s">
        <v>13125</v>
      </c>
      <c r="E5995" s="98" t="s">
        <v>237</v>
      </c>
      <c r="F5995" s="122">
        <v>1.0371200163044436</v>
      </c>
      <c r="G5995" s="122">
        <v>1.0368796318654221</v>
      </c>
      <c r="H5995" s="99">
        <v>8667.5833333333321</v>
      </c>
      <c r="I5995" s="53">
        <v>8989.3241679867897</v>
      </c>
      <c r="J5995" s="54">
        <v>8495.2608371519218</v>
      </c>
      <c r="K5995" s="55">
        <v>0.98011873788179205</v>
      </c>
      <c r="L5995" s="121">
        <v>8987.2406158295344</v>
      </c>
      <c r="M5995" s="54">
        <v>8414.2645749798958</v>
      </c>
      <c r="N5995" s="120">
        <v>0.9707740037088266</v>
      </c>
      <c r="O5995" s="123">
        <v>8738.2726124349629</v>
      </c>
      <c r="P5995" s="53">
        <v>9062.6374342812214</v>
      </c>
      <c r="Q5995" s="54">
        <v>8564.6120802000587</v>
      </c>
      <c r="R5995" s="55">
        <v>0.98012644604520838</v>
      </c>
      <c r="S5995" s="121">
        <v>9060.536889521265</v>
      </c>
      <c r="T5995" s="54">
        <v>8482.9537854162681</v>
      </c>
      <c r="U5995" s="55">
        <v>0.97078154478090273</v>
      </c>
    </row>
    <row r="5996" spans="1:21" ht="13" x14ac:dyDescent="0.3">
      <c r="A5996" s="44" t="s">
        <v>1324</v>
      </c>
      <c r="B5996" s="44" t="s">
        <v>7737</v>
      </c>
      <c r="C5996" s="98" t="s">
        <v>1045</v>
      </c>
      <c r="D5996" s="98" t="s">
        <v>13125</v>
      </c>
      <c r="E5996" s="98" t="s">
        <v>237</v>
      </c>
      <c r="F5996" s="122">
        <v>1.0371200163044436</v>
      </c>
      <c r="G5996" s="122">
        <v>1.0368796318654221</v>
      </c>
      <c r="H5996" s="99">
        <v>15211.75</v>
      </c>
      <c r="I5996" s="53">
        <v>15776.410408019121</v>
      </c>
      <c r="J5996" s="54">
        <v>14909.32121097335</v>
      </c>
      <c r="K5996" s="55">
        <v>0.98011873788179205</v>
      </c>
      <c r="L5996" s="121">
        <v>15772.753740028835</v>
      </c>
      <c r="M5996" s="54">
        <v>14767.171450917742</v>
      </c>
      <c r="N5996" s="120">
        <v>0.97077400370882649</v>
      </c>
      <c r="O5996" s="123">
        <v>15340.031165805611</v>
      </c>
      <c r="P5996" s="53">
        <v>15909.453372790987</v>
      </c>
      <c r="Q5996" s="54">
        <v>15035.170228763787</v>
      </c>
      <c r="R5996" s="55">
        <v>0.98012644604520838</v>
      </c>
      <c r="S5996" s="121">
        <v>15905.765868004622</v>
      </c>
      <c r="T5996" s="54">
        <v>14891.819152127962</v>
      </c>
      <c r="U5996" s="55">
        <v>0.97078154478090273</v>
      </c>
    </row>
    <row r="5997" spans="1:21" ht="13" x14ac:dyDescent="0.3">
      <c r="A5997" s="44" t="s">
        <v>1323</v>
      </c>
      <c r="B5997" s="44" t="s">
        <v>7736</v>
      </c>
      <c r="C5997" s="98" t="s">
        <v>1045</v>
      </c>
      <c r="D5997" s="98" t="s">
        <v>13125</v>
      </c>
      <c r="E5997" s="98" t="s">
        <v>237</v>
      </c>
      <c r="F5997" s="122">
        <v>1.0371200163044436</v>
      </c>
      <c r="G5997" s="122">
        <v>1.0368796318654221</v>
      </c>
      <c r="H5997" s="99">
        <v>3480.833333333333</v>
      </c>
      <c r="I5997" s="53">
        <v>3610.041923419717</v>
      </c>
      <c r="J5997" s="54">
        <v>3411.6299734435374</v>
      </c>
      <c r="K5997" s="55">
        <v>0.98011873788179205</v>
      </c>
      <c r="L5997" s="121">
        <v>3609.2051852515565</v>
      </c>
      <c r="M5997" s="54">
        <v>3379.1025112431403</v>
      </c>
      <c r="N5997" s="120">
        <v>0.9707740037088266</v>
      </c>
      <c r="O5997" s="123">
        <v>3510.6199168434441</v>
      </c>
      <c r="P5997" s="53">
        <v>3640.9341853953774</v>
      </c>
      <c r="Q5997" s="54">
        <v>3440.8514225112899</v>
      </c>
      <c r="R5997" s="55">
        <v>0.98012644604520838</v>
      </c>
      <c r="S5997" s="121">
        <v>3640.0902869960491</v>
      </c>
      <c r="T5997" s="54">
        <v>3408.0450260118828</v>
      </c>
      <c r="U5997" s="55">
        <v>0.97078154478090273</v>
      </c>
    </row>
    <row r="5998" spans="1:21" ht="13" x14ac:dyDescent="0.3">
      <c r="A5998" s="44" t="s">
        <v>1322</v>
      </c>
      <c r="B5998" s="44" t="s">
        <v>7735</v>
      </c>
      <c r="C5998" s="98" t="s">
        <v>1045</v>
      </c>
      <c r="D5998" s="98" t="s">
        <v>13125</v>
      </c>
      <c r="E5998" s="98" t="s">
        <v>237</v>
      </c>
      <c r="F5998" s="122">
        <v>1.0371200163044436</v>
      </c>
      <c r="G5998" s="122">
        <v>1.0368796318654221</v>
      </c>
      <c r="H5998" s="99">
        <v>3.5</v>
      </c>
      <c r="I5998" s="53">
        <v>3.6299200570655525</v>
      </c>
      <c r="J5998" s="54">
        <v>3.4304155825862721</v>
      </c>
      <c r="K5998" s="55">
        <v>0.98011873788179205</v>
      </c>
      <c r="L5998" s="121">
        <v>3.6290787115289773</v>
      </c>
      <c r="M5998" s="54">
        <v>3.3977090129808931</v>
      </c>
      <c r="N5998" s="120">
        <v>0.9707740037088266</v>
      </c>
      <c r="O5998" s="123">
        <v>3.5388969566310147</v>
      </c>
      <c r="P5998" s="53">
        <v>3.670260869360904</v>
      </c>
      <c r="Q5998" s="54">
        <v>3.4685664970229606</v>
      </c>
      <c r="R5998" s="55">
        <v>0.98012644604520849</v>
      </c>
      <c r="S5998" s="121">
        <v>3.669410173601229</v>
      </c>
      <c r="T5998" s="54">
        <v>3.4354958543786913</v>
      </c>
      <c r="U5998" s="55">
        <v>0.97078154478090262</v>
      </c>
    </row>
    <row r="5999" spans="1:21" ht="13" x14ac:dyDescent="0.3">
      <c r="A5999" s="44" t="s">
        <v>1321</v>
      </c>
      <c r="B5999" s="44" t="s">
        <v>7734</v>
      </c>
      <c r="C5999" s="98" t="s">
        <v>1045</v>
      </c>
      <c r="D5999" s="98" t="s">
        <v>13125</v>
      </c>
      <c r="E5999" s="98" t="s">
        <v>236</v>
      </c>
      <c r="F5999" s="122">
        <v>1.0307898653986072</v>
      </c>
      <c r="G5999" s="122">
        <v>1.0333155226514814</v>
      </c>
      <c r="H5999" s="99">
        <v>5633</v>
      </c>
      <c r="I5999" s="53">
        <v>5806.4393117903546</v>
      </c>
      <c r="J5999" s="54">
        <v>5487.3108997913769</v>
      </c>
      <c r="K5999" s="55">
        <v>0.97413649916410028</v>
      </c>
      <c r="L5999" s="121">
        <v>5820.6663390957947</v>
      </c>
      <c r="M5999" s="54">
        <v>5449.5733088048692</v>
      </c>
      <c r="N5999" s="120">
        <v>0.96743712210276389</v>
      </c>
      <c r="O5999" s="123">
        <v>5684.9972753265556</v>
      </c>
      <c r="P5999" s="53">
        <v>5860.0375762253088</v>
      </c>
      <c r="Q5999" s="54">
        <v>5538.0068969675331</v>
      </c>
      <c r="R5999" s="55">
        <v>0.97414416028008044</v>
      </c>
      <c r="S5999" s="121">
        <v>5874.3959308263074</v>
      </c>
      <c r="T5999" s="54">
        <v>5499.9201268160114</v>
      </c>
      <c r="U5999" s="55">
        <v>0.9674446372536013</v>
      </c>
    </row>
    <row r="6000" spans="1:21" ht="13" x14ac:dyDescent="0.3">
      <c r="A6000" s="44" t="s">
        <v>1320</v>
      </c>
      <c r="B6000" s="44" t="s">
        <v>7733</v>
      </c>
      <c r="C6000" s="98" t="s">
        <v>1045</v>
      </c>
      <c r="D6000" s="98" t="s">
        <v>13125</v>
      </c>
      <c r="E6000" s="98" t="s">
        <v>236</v>
      </c>
      <c r="F6000" s="122">
        <v>1.0307898653986072</v>
      </c>
      <c r="G6000" s="122">
        <v>1.0333155226514814</v>
      </c>
      <c r="H6000" s="99">
        <v>5166.75</v>
      </c>
      <c r="I6000" s="53">
        <v>5325.8335370482537</v>
      </c>
      <c r="J6000" s="54">
        <v>5033.1197570561144</v>
      </c>
      <c r="K6000" s="55">
        <v>0.97413649916410017</v>
      </c>
      <c r="L6000" s="121">
        <v>5338.8829766595418</v>
      </c>
      <c r="M6000" s="54">
        <v>4998.5057506244557</v>
      </c>
      <c r="N6000" s="120">
        <v>0.967437122102764</v>
      </c>
      <c r="O6000" s="123">
        <v>5215.0664056089081</v>
      </c>
      <c r="P6000" s="53">
        <v>5375.6375982824047</v>
      </c>
      <c r="Q6000" s="54">
        <v>5080.2264844967476</v>
      </c>
      <c r="R6000" s="55">
        <v>0.97414416028008055</v>
      </c>
      <c r="S6000" s="121">
        <v>5388.8090685739517</v>
      </c>
      <c r="T6000" s="54">
        <v>5045.2880270277528</v>
      </c>
      <c r="U6000" s="55">
        <v>0.96744463725360141</v>
      </c>
    </row>
    <row r="6001" spans="1:21" ht="13" x14ac:dyDescent="0.3">
      <c r="A6001" s="44" t="s">
        <v>1319</v>
      </c>
      <c r="B6001" s="44" t="s">
        <v>7732</v>
      </c>
      <c r="C6001" s="98" t="s">
        <v>1045</v>
      </c>
      <c r="D6001" s="98" t="s">
        <v>13125</v>
      </c>
      <c r="E6001" s="98" t="s">
        <v>236</v>
      </c>
      <c r="F6001" s="122">
        <v>1.0307898653986072</v>
      </c>
      <c r="G6001" s="122">
        <v>1.0333155226514814</v>
      </c>
      <c r="H6001" s="99">
        <v>9515.25</v>
      </c>
      <c r="I6001" s="53">
        <v>9808.2232667340977</v>
      </c>
      <c r="J6001" s="54">
        <v>9269.1523236712055</v>
      </c>
      <c r="K6001" s="55">
        <v>0.97413649916410028</v>
      </c>
      <c r="L6001" s="121">
        <v>9832.2555269095083</v>
      </c>
      <c r="M6001" s="54">
        <v>9205.406076088324</v>
      </c>
      <c r="N6001" s="120">
        <v>0.96743712210276389</v>
      </c>
      <c r="O6001" s="123">
        <v>9601.6063159729729</v>
      </c>
      <c r="P6001" s="53">
        <v>9897.2384820521966</v>
      </c>
      <c r="Q6001" s="54">
        <v>9353.3487220134084</v>
      </c>
      <c r="R6001" s="55">
        <v>0.97414416028008044</v>
      </c>
      <c r="S6001" s="121">
        <v>9921.488848683377</v>
      </c>
      <c r="T6001" s="54">
        <v>9289.0225394083591</v>
      </c>
      <c r="U6001" s="55">
        <v>0.96744463725360119</v>
      </c>
    </row>
    <row r="6002" spans="1:21" ht="13" x14ac:dyDescent="0.3">
      <c r="A6002" s="44" t="s">
        <v>1318</v>
      </c>
      <c r="B6002" s="44" t="s">
        <v>7731</v>
      </c>
      <c r="C6002" s="98" t="s">
        <v>1045</v>
      </c>
      <c r="D6002" s="98" t="s">
        <v>13125</v>
      </c>
      <c r="E6002" s="98" t="s">
        <v>236</v>
      </c>
      <c r="F6002" s="122">
        <v>1.0307898653986072</v>
      </c>
      <c r="G6002" s="122">
        <v>1.0333155226514814</v>
      </c>
      <c r="H6002" s="99">
        <v>7665.5833333333321</v>
      </c>
      <c r="I6002" s="53">
        <v>7901.6056123684721</v>
      </c>
      <c r="J6002" s="54">
        <v>7467.3245123840061</v>
      </c>
      <c r="K6002" s="55">
        <v>0.97413649916410028</v>
      </c>
      <c r="L6002" s="121">
        <v>7920.966248511817</v>
      </c>
      <c r="M6002" s="54">
        <v>7415.9698792389108</v>
      </c>
      <c r="N6002" s="120">
        <v>0.96743712210276389</v>
      </c>
      <c r="O6002" s="123">
        <v>7737.4980629223264</v>
      </c>
      <c r="P6002" s="53">
        <v>7975.7345868016882</v>
      </c>
      <c r="Q6002" s="54">
        <v>7537.4385531742182</v>
      </c>
      <c r="R6002" s="55">
        <v>0.97414416028008033</v>
      </c>
      <c r="S6002" s="121">
        <v>7995.276854903409</v>
      </c>
      <c r="T6002" s="54">
        <v>7485.6010067343332</v>
      </c>
      <c r="U6002" s="55">
        <v>0.9674446372536013</v>
      </c>
    </row>
    <row r="6003" spans="1:21" ht="13" x14ac:dyDescent="0.3">
      <c r="A6003" s="44" t="s">
        <v>1317</v>
      </c>
      <c r="B6003" s="44" t="s">
        <v>7730</v>
      </c>
      <c r="C6003" s="98" t="s">
        <v>1045</v>
      </c>
      <c r="D6003" s="98" t="s">
        <v>13125</v>
      </c>
      <c r="E6003" s="98" t="s">
        <v>236</v>
      </c>
      <c r="F6003" s="122">
        <v>1.0307898653986072</v>
      </c>
      <c r="G6003" s="122">
        <v>1.0333155226514814</v>
      </c>
      <c r="H6003" s="99">
        <v>4218.916666666667</v>
      </c>
      <c r="I6003" s="53">
        <v>4348.8165429612745</v>
      </c>
      <c r="J6003" s="54">
        <v>4109.8007119317426</v>
      </c>
      <c r="K6003" s="55">
        <v>0.97413649916410039</v>
      </c>
      <c r="L6003" s="121">
        <v>4359.472080439713</v>
      </c>
      <c r="M6003" s="54">
        <v>4081.5365983913862</v>
      </c>
      <c r="N6003" s="120">
        <v>0.967437122102764</v>
      </c>
      <c r="O6003" s="123">
        <v>4256.3516876822232</v>
      </c>
      <c r="P6003" s="53">
        <v>4387.4041832350931</v>
      </c>
      <c r="Q6003" s="54">
        <v>4146.3001406539024</v>
      </c>
      <c r="R6003" s="55">
        <v>0.97414416028008044</v>
      </c>
      <c r="S6003" s="121">
        <v>4398.1542687458714</v>
      </c>
      <c r="T6003" s="54">
        <v>4117.7846145134818</v>
      </c>
      <c r="U6003" s="55">
        <v>0.96744463725360119</v>
      </c>
    </row>
    <row r="6004" spans="1:21" ht="13" x14ac:dyDescent="0.3">
      <c r="A6004" s="44" t="s">
        <v>1316</v>
      </c>
      <c r="B6004" s="44" t="s">
        <v>7729</v>
      </c>
      <c r="C6004" s="98" t="s">
        <v>1045</v>
      </c>
      <c r="D6004" s="98" t="s">
        <v>13125</v>
      </c>
      <c r="E6004" s="98" t="s">
        <v>236</v>
      </c>
      <c r="F6004" s="122">
        <v>1.0307898653986072</v>
      </c>
      <c r="G6004" s="122">
        <v>1.0333155226514814</v>
      </c>
      <c r="H6004" s="99">
        <v>6163.5833333333339</v>
      </c>
      <c r="I6004" s="53">
        <v>6353.3592345397656</v>
      </c>
      <c r="J6004" s="54">
        <v>6004.1714906395291</v>
      </c>
      <c r="K6004" s="55">
        <v>0.97413649916410017</v>
      </c>
      <c r="L6004" s="121">
        <v>6368.9263334892939</v>
      </c>
      <c r="M6004" s="54">
        <v>5962.8793218405608</v>
      </c>
      <c r="N6004" s="120">
        <v>0.96743712210276389</v>
      </c>
      <c r="O6004" s="123">
        <v>6216.599777936226</v>
      </c>
      <c r="P6004" s="53">
        <v>6408.0080483358934</v>
      </c>
      <c r="Q6004" s="54">
        <v>6055.8643704750193</v>
      </c>
      <c r="R6004" s="55">
        <v>0.97414416028008044</v>
      </c>
      <c r="S6004" s="121">
        <v>6423.7090486532543</v>
      </c>
      <c r="T6004" s="54">
        <v>6014.2161171163307</v>
      </c>
      <c r="U6004" s="55">
        <v>0.9674446372536013</v>
      </c>
    </row>
    <row r="6005" spans="1:21" ht="13" x14ac:dyDescent="0.3">
      <c r="A6005" s="44" t="s">
        <v>1315</v>
      </c>
      <c r="B6005" s="44" t="s">
        <v>13476</v>
      </c>
      <c r="C6005" s="98" t="s">
        <v>1045</v>
      </c>
      <c r="D6005" s="98" t="s">
        <v>13125</v>
      </c>
      <c r="E6005" s="98" t="s">
        <v>236</v>
      </c>
      <c r="F6005" s="122">
        <v>1.0307898653986072</v>
      </c>
      <c r="G6005" s="122">
        <v>1.0333155226514814</v>
      </c>
      <c r="H6005" s="99">
        <v>6594.4166666666661</v>
      </c>
      <c r="I6005" s="53">
        <v>6797.4578682156643</v>
      </c>
      <c r="J6005" s="54">
        <v>6423.8619656960609</v>
      </c>
      <c r="K6005" s="55">
        <v>0.97413649916410017</v>
      </c>
      <c r="L6005" s="121">
        <v>6814.1131044983058</v>
      </c>
      <c r="M6005" s="54">
        <v>6379.6834819465012</v>
      </c>
      <c r="N6005" s="120">
        <v>0.967437122102764</v>
      </c>
      <c r="O6005" s="123">
        <v>6654.0091626446247</v>
      </c>
      <c r="P6005" s="53">
        <v>6858.8852091235512</v>
      </c>
      <c r="Q6005" s="54">
        <v>6481.964168240409</v>
      </c>
      <c r="R6005" s="55">
        <v>0.97414416028008044</v>
      </c>
      <c r="S6005" s="121">
        <v>6875.6909556258761</v>
      </c>
      <c r="T6005" s="54">
        <v>6437.3854806368681</v>
      </c>
      <c r="U6005" s="55">
        <v>0.9674446372536013</v>
      </c>
    </row>
    <row r="6006" spans="1:21" ht="13" x14ac:dyDescent="0.3">
      <c r="A6006" s="44" t="s">
        <v>1314</v>
      </c>
      <c r="B6006" s="44" t="s">
        <v>7728</v>
      </c>
      <c r="C6006" s="98" t="s">
        <v>1045</v>
      </c>
      <c r="D6006" s="98" t="s">
        <v>13125</v>
      </c>
      <c r="E6006" s="98" t="s">
        <v>236</v>
      </c>
      <c r="F6006" s="122">
        <v>1.0307898653986072</v>
      </c>
      <c r="G6006" s="122">
        <v>1.0333155226514814</v>
      </c>
      <c r="H6006" s="99">
        <v>8755.5</v>
      </c>
      <c r="I6006" s="53">
        <v>9025.0806664975044</v>
      </c>
      <c r="J6006" s="54">
        <v>8529.0521184312784</v>
      </c>
      <c r="K6006" s="55">
        <v>0.97413649916410006</v>
      </c>
      <c r="L6006" s="121">
        <v>9047.1940585750453</v>
      </c>
      <c r="M6006" s="54">
        <v>8470.3957225707491</v>
      </c>
      <c r="N6006" s="120">
        <v>0.96743712210276389</v>
      </c>
      <c r="O6006" s="123">
        <v>8837.4184967031724</v>
      </c>
      <c r="P6006" s="53">
        <v>9109.5214226878252</v>
      </c>
      <c r="Q6006" s="54">
        <v>8608.9196205145636</v>
      </c>
      <c r="R6006" s="55">
        <v>0.97414416028008055</v>
      </c>
      <c r="S6006" s="121">
        <v>9131.8417128107085</v>
      </c>
      <c r="T6006" s="54">
        <v>8549.7131318012689</v>
      </c>
      <c r="U6006" s="55">
        <v>0.96744463725360152</v>
      </c>
    </row>
    <row r="6007" spans="1:21" ht="13" x14ac:dyDescent="0.3">
      <c r="A6007" s="44" t="s">
        <v>1313</v>
      </c>
      <c r="B6007" s="44" t="s">
        <v>7727</v>
      </c>
      <c r="C6007" s="98" t="s">
        <v>1045</v>
      </c>
      <c r="D6007" s="98" t="s">
        <v>13125</v>
      </c>
      <c r="E6007" s="98" t="s">
        <v>236</v>
      </c>
      <c r="F6007" s="122">
        <v>1.0307898653986072</v>
      </c>
      <c r="G6007" s="122">
        <v>1.0333155226514814</v>
      </c>
      <c r="H6007" s="99">
        <v>11973.833333333332</v>
      </c>
      <c r="I6007" s="53">
        <v>12342.506049972022</v>
      </c>
      <c r="J6007" s="54">
        <v>11664.148084907742</v>
      </c>
      <c r="K6007" s="55">
        <v>0.97413649916410028</v>
      </c>
      <c r="L6007" s="121">
        <v>12372.747848975061</v>
      </c>
      <c r="M6007" s="54">
        <v>11583.930860538143</v>
      </c>
      <c r="N6007" s="120">
        <v>0.96743712210276389</v>
      </c>
      <c r="O6007" s="123">
        <v>12086.164258322729</v>
      </c>
      <c r="P6007" s="53">
        <v>12458.295629021943</v>
      </c>
      <c r="Q6007" s="54">
        <v>11773.666332430916</v>
      </c>
      <c r="R6007" s="55">
        <v>0.97414416028008033</v>
      </c>
      <c r="S6007" s="121">
        <v>12488.821137440405</v>
      </c>
      <c r="T6007" s="54">
        <v>11692.694796680475</v>
      </c>
      <c r="U6007" s="55">
        <v>0.9674446372536013</v>
      </c>
    </row>
    <row r="6008" spans="1:21" ht="13" x14ac:dyDescent="0.3">
      <c r="A6008" s="44" t="s">
        <v>1312</v>
      </c>
      <c r="B6008" s="44" t="s">
        <v>7726</v>
      </c>
      <c r="C6008" s="98" t="s">
        <v>1045</v>
      </c>
      <c r="D6008" s="98" t="s">
        <v>13125</v>
      </c>
      <c r="E6008" s="98" t="s">
        <v>236</v>
      </c>
      <c r="F6008" s="122">
        <v>1.0307898653986072</v>
      </c>
      <c r="G6008" s="122">
        <v>1.0333155226514814</v>
      </c>
      <c r="H6008" s="99">
        <v>7995.2500000000009</v>
      </c>
      <c r="I6008" s="53">
        <v>8241.4226713282151</v>
      </c>
      <c r="J6008" s="54">
        <v>7788.4648449417728</v>
      </c>
      <c r="K6008" s="55">
        <v>0.97413649916410017</v>
      </c>
      <c r="L6008" s="121">
        <v>8261.615932479257</v>
      </c>
      <c r="M6008" s="54">
        <v>7734.9016504921237</v>
      </c>
      <c r="N6008" s="120">
        <v>0.96743712210276389</v>
      </c>
      <c r="O6008" s="123">
        <v>8067.6378030159785</v>
      </c>
      <c r="P6008" s="53">
        <v>8316.0392850555563</v>
      </c>
      <c r="Q6008" s="54">
        <v>7859.0422530628339</v>
      </c>
      <c r="R6008" s="55">
        <v>0.97414416028008055</v>
      </c>
      <c r="S6008" s="121">
        <v>8336.4153729863046</v>
      </c>
      <c r="T6008" s="54">
        <v>7804.9929278322343</v>
      </c>
      <c r="U6008" s="55">
        <v>0.9674446372536013</v>
      </c>
    </row>
    <row r="6009" spans="1:21" ht="13" x14ac:dyDescent="0.3">
      <c r="A6009" s="44" t="s">
        <v>1311</v>
      </c>
      <c r="B6009" s="44" t="s">
        <v>7725</v>
      </c>
      <c r="C6009" s="98" t="s">
        <v>1045</v>
      </c>
      <c r="D6009" s="98" t="s">
        <v>13125</v>
      </c>
      <c r="E6009" s="98" t="s">
        <v>236</v>
      </c>
      <c r="F6009" s="122">
        <v>1.0307898653986072</v>
      </c>
      <c r="G6009" s="122">
        <v>1.0333155226514814</v>
      </c>
      <c r="H6009" s="99">
        <v>4499.9166666666661</v>
      </c>
      <c r="I6009" s="53">
        <v>4638.4684951382815</v>
      </c>
      <c r="J6009" s="54">
        <v>4383.5330681968526</v>
      </c>
      <c r="K6009" s="55">
        <v>0.97413649916410006</v>
      </c>
      <c r="L6009" s="121">
        <v>4649.8337423047778</v>
      </c>
      <c r="M6009" s="54">
        <v>4353.3864297022619</v>
      </c>
      <c r="N6009" s="120">
        <v>0.96743712210276389</v>
      </c>
      <c r="O6009" s="123">
        <v>4539.7978765127709</v>
      </c>
      <c r="P6009" s="53">
        <v>4679.577642067482</v>
      </c>
      <c r="Q6009" s="54">
        <v>4422.4175902568259</v>
      </c>
      <c r="R6009" s="55">
        <v>0.97414416028008055</v>
      </c>
      <c r="S6009" s="121">
        <v>4691.0436155008792</v>
      </c>
      <c r="T6009" s="54">
        <v>4392.0031098475674</v>
      </c>
      <c r="U6009" s="55">
        <v>0.96744463725360141</v>
      </c>
    </row>
    <row r="6010" spans="1:21" ht="13" x14ac:dyDescent="0.3">
      <c r="A6010" s="44" t="s">
        <v>1310</v>
      </c>
      <c r="B6010" s="44" t="s">
        <v>7724</v>
      </c>
      <c r="C6010" s="98" t="s">
        <v>1045</v>
      </c>
      <c r="D6010" s="98" t="s">
        <v>13125</v>
      </c>
      <c r="E6010" s="98" t="s">
        <v>236</v>
      </c>
      <c r="F6010" s="122">
        <v>1.0307898653986072</v>
      </c>
      <c r="G6010" s="122">
        <v>1.0333155226514814</v>
      </c>
      <c r="H6010" s="99">
        <v>13460.333333333336</v>
      </c>
      <c r="I6010" s="53">
        <v>13874.775184887054</v>
      </c>
      <c r="J6010" s="54">
        <v>13112.201990915179</v>
      </c>
      <c r="K6010" s="55">
        <v>0.97413649916410017</v>
      </c>
      <c r="L6010" s="121">
        <v>13908.771373396492</v>
      </c>
      <c r="M6010" s="54">
        <v>13022.026142543906</v>
      </c>
      <c r="N6010" s="120">
        <v>0.96743712210276389</v>
      </c>
      <c r="O6010" s="123">
        <v>13581.156811241955</v>
      </c>
      <c r="P6010" s="53">
        <v>13999.318801417472</v>
      </c>
      <c r="Q6010" s="54">
        <v>13230.00459751939</v>
      </c>
      <c r="R6010" s="55">
        <v>0.97414416028008044</v>
      </c>
      <c r="S6010" s="121">
        <v>14033.620148620208</v>
      </c>
      <c r="T6010" s="54">
        <v>13139.017324736251</v>
      </c>
      <c r="U6010" s="55">
        <v>0.9674446372536013</v>
      </c>
    </row>
    <row r="6011" spans="1:21" ht="13" x14ac:dyDescent="0.3">
      <c r="A6011" s="44" t="s">
        <v>1309</v>
      </c>
      <c r="B6011" s="44" t="s">
        <v>7723</v>
      </c>
      <c r="C6011" s="98" t="s">
        <v>1045</v>
      </c>
      <c r="D6011" s="98" t="s">
        <v>13125</v>
      </c>
      <c r="E6011" s="98" t="s">
        <v>236</v>
      </c>
      <c r="F6011" s="122">
        <v>1.0307898653986072</v>
      </c>
      <c r="G6011" s="122">
        <v>1.0333155226514814</v>
      </c>
      <c r="H6011" s="99">
        <v>5913.333333333333</v>
      </c>
      <c r="I6011" s="53">
        <v>6095.4040707237637</v>
      </c>
      <c r="J6011" s="54">
        <v>5760.3938317237125</v>
      </c>
      <c r="K6011" s="55">
        <v>0.97413649916410028</v>
      </c>
      <c r="L6011" s="121">
        <v>6110.3391239457596</v>
      </c>
      <c r="M6011" s="54">
        <v>5720.7781820343434</v>
      </c>
      <c r="N6011" s="120">
        <v>0.96743712210276389</v>
      </c>
      <c r="O6011" s="123">
        <v>5969.2585451675941</v>
      </c>
      <c r="P6011" s="53">
        <v>6153.0512123027902</v>
      </c>
      <c r="Q6011" s="54">
        <v>5814.9183529769807</v>
      </c>
      <c r="R6011" s="55">
        <v>0.97414416028008044</v>
      </c>
      <c r="S6011" s="121">
        <v>6168.1275134416737</v>
      </c>
      <c r="T6011" s="54">
        <v>5774.9271679026224</v>
      </c>
      <c r="U6011" s="55">
        <v>0.96744463725360119</v>
      </c>
    </row>
    <row r="6012" spans="1:21" ht="13" x14ac:dyDescent="0.3">
      <c r="A6012" s="44" t="s">
        <v>1308</v>
      </c>
      <c r="B6012" s="44" t="s">
        <v>7722</v>
      </c>
      <c r="C6012" s="98" t="s">
        <v>1045</v>
      </c>
      <c r="D6012" s="98" t="s">
        <v>13125</v>
      </c>
      <c r="E6012" s="98" t="s">
        <v>236</v>
      </c>
      <c r="F6012" s="122">
        <v>1.0307898653986072</v>
      </c>
      <c r="G6012" s="122">
        <v>1.0333155226514814</v>
      </c>
      <c r="H6012" s="99">
        <v>18650.333333333336</v>
      </c>
      <c r="I6012" s="53">
        <v>19224.574586305826</v>
      </c>
      <c r="J6012" s="54">
        <v>18167.970421576858</v>
      </c>
      <c r="K6012" s="55">
        <v>0.97413649916410017</v>
      </c>
      <c r="L6012" s="121">
        <v>19271.67893595768</v>
      </c>
      <c r="M6012" s="54">
        <v>18043.02480625725</v>
      </c>
      <c r="N6012" s="120">
        <v>0.96743712210276389</v>
      </c>
      <c r="O6012" s="123">
        <v>18813.345594772305</v>
      </c>
      <c r="P6012" s="53">
        <v>19392.605973332822</v>
      </c>
      <c r="Q6012" s="54">
        <v>18326.910746478417</v>
      </c>
      <c r="R6012" s="55">
        <v>0.97414416028008044</v>
      </c>
      <c r="S6012" s="121">
        <v>19440.122036085089</v>
      </c>
      <c r="T6012" s="54">
        <v>18200.870304461132</v>
      </c>
      <c r="U6012" s="55">
        <v>0.96744463725360141</v>
      </c>
    </row>
    <row r="6013" spans="1:21" ht="13" x14ac:dyDescent="0.3">
      <c r="A6013" s="44" t="s">
        <v>1307</v>
      </c>
      <c r="B6013" s="44" t="s">
        <v>7721</v>
      </c>
      <c r="C6013" s="98" t="s">
        <v>1045</v>
      </c>
      <c r="D6013" s="98" t="s">
        <v>13125</v>
      </c>
      <c r="E6013" s="98" t="s">
        <v>236</v>
      </c>
      <c r="F6013" s="122">
        <v>1.0307898653986072</v>
      </c>
      <c r="G6013" s="122">
        <v>1.0333155226514814</v>
      </c>
      <c r="H6013" s="99">
        <v>13102.083333333334</v>
      </c>
      <c r="I6013" s="53">
        <v>13505.494715608002</v>
      </c>
      <c r="J6013" s="54">
        <v>12763.217590089638</v>
      </c>
      <c r="K6013" s="55">
        <v>0.97413649916410017</v>
      </c>
      <c r="L6013" s="121">
        <v>13538.586087406598</v>
      </c>
      <c r="M6013" s="54">
        <v>12675.44179355059</v>
      </c>
      <c r="N6013" s="120">
        <v>0.967437122102764</v>
      </c>
      <c r="O6013" s="123">
        <v>13227.137013963307</v>
      </c>
      <c r="P6013" s="53">
        <v>13634.398782232172</v>
      </c>
      <c r="Q6013" s="54">
        <v>12885.138279376857</v>
      </c>
      <c r="R6013" s="55">
        <v>0.97414416028008044</v>
      </c>
      <c r="S6013" s="121">
        <v>13667.80599676625</v>
      </c>
      <c r="T6013" s="54">
        <v>12796.522770377416</v>
      </c>
      <c r="U6013" s="55">
        <v>0.96744463725360141</v>
      </c>
    </row>
    <row r="6014" spans="1:21" ht="13" x14ac:dyDescent="0.3">
      <c r="A6014" s="44" t="s">
        <v>1306</v>
      </c>
      <c r="B6014" s="44" t="s">
        <v>7720</v>
      </c>
      <c r="C6014" s="98" t="s">
        <v>1045</v>
      </c>
      <c r="D6014" s="98" t="s">
        <v>13125</v>
      </c>
      <c r="E6014" s="98" t="s">
        <v>236</v>
      </c>
      <c r="F6014" s="122">
        <v>1.0307898653986072</v>
      </c>
      <c r="G6014" s="122">
        <v>1.0333155226514814</v>
      </c>
      <c r="H6014" s="99">
        <v>10387</v>
      </c>
      <c r="I6014" s="53">
        <v>10706.814331895333</v>
      </c>
      <c r="J6014" s="54">
        <v>10118.35581681751</v>
      </c>
      <c r="K6014" s="55">
        <v>0.97413649916410028</v>
      </c>
      <c r="L6014" s="121">
        <v>10733.048333780938</v>
      </c>
      <c r="M6014" s="54">
        <v>10048.769387281409</v>
      </c>
      <c r="N6014" s="120">
        <v>0.96743712210276389</v>
      </c>
      <c r="O6014" s="123">
        <v>10471.441256430098</v>
      </c>
      <c r="P6014" s="53">
        <v>10793.855523245003</v>
      </c>
      <c r="Q6014" s="54">
        <v>10200.693349667288</v>
      </c>
      <c r="R6014" s="55">
        <v>0.97414416028008044</v>
      </c>
      <c r="S6014" s="121">
        <v>10820.302794802352</v>
      </c>
      <c r="T6014" s="54">
        <v>10130.539687849412</v>
      </c>
      <c r="U6014" s="55">
        <v>0.9674446372536013</v>
      </c>
    </row>
    <row r="6015" spans="1:21" ht="13" x14ac:dyDescent="0.3">
      <c r="A6015" s="44" t="s">
        <v>1305</v>
      </c>
      <c r="B6015" s="44" t="s">
        <v>7719</v>
      </c>
      <c r="C6015" s="98" t="s">
        <v>1045</v>
      </c>
      <c r="D6015" s="98" t="s">
        <v>13125</v>
      </c>
      <c r="E6015" s="98" t="s">
        <v>236</v>
      </c>
      <c r="F6015" s="122">
        <v>1.0307898653986072</v>
      </c>
      <c r="G6015" s="122">
        <v>1.0333155226514814</v>
      </c>
      <c r="H6015" s="99">
        <v>4978.6666666666679</v>
      </c>
      <c r="I6015" s="53">
        <v>5131.959143197867</v>
      </c>
      <c r="J6015" s="54">
        <v>4849.900917171668</v>
      </c>
      <c r="K6015" s="55">
        <v>0.97413649916410017</v>
      </c>
      <c r="L6015" s="121">
        <v>5144.5335487741768</v>
      </c>
      <c r="M6015" s="54">
        <v>4816.546951908962</v>
      </c>
      <c r="N6015" s="120">
        <v>0.967437122102764</v>
      </c>
      <c r="O6015" s="123">
        <v>5023.1971453770102</v>
      </c>
      <c r="P6015" s="53">
        <v>5177.8607093538358</v>
      </c>
      <c r="Q6015" s="54">
        <v>4893.3181651045843</v>
      </c>
      <c r="R6015" s="55">
        <v>0.97414416028008033</v>
      </c>
      <c r="S6015" s="121">
        <v>5190.5475836566748</v>
      </c>
      <c r="T6015" s="54">
        <v>4859.6651401625877</v>
      </c>
      <c r="U6015" s="55">
        <v>0.96744463725360141</v>
      </c>
    </row>
    <row r="6016" spans="1:21" ht="13" x14ac:dyDescent="0.3">
      <c r="A6016" s="44" t="s">
        <v>1304</v>
      </c>
      <c r="B6016" s="44" t="s">
        <v>7718</v>
      </c>
      <c r="C6016" s="98" t="s">
        <v>1045</v>
      </c>
      <c r="D6016" s="98" t="s">
        <v>13125</v>
      </c>
      <c r="E6016" s="98" t="s">
        <v>236</v>
      </c>
      <c r="F6016" s="122">
        <v>1.0307898653986072</v>
      </c>
      <c r="G6016" s="122">
        <v>1.0333155226514814</v>
      </c>
      <c r="H6016" s="99">
        <v>5967.6666666666661</v>
      </c>
      <c r="I6016" s="53">
        <v>6151.4103200770878</v>
      </c>
      <c r="J6016" s="54">
        <v>5813.3219148449616</v>
      </c>
      <c r="K6016" s="55">
        <v>0.97413649916410028</v>
      </c>
      <c r="L6016" s="121">
        <v>6166.4826006764897</v>
      </c>
      <c r="M6016" s="54">
        <v>5773.3422656685934</v>
      </c>
      <c r="N6016" s="120">
        <v>0.96743712210276389</v>
      </c>
      <c r="O6016" s="123">
        <v>6021.874080525753</v>
      </c>
      <c r="P6016" s="53">
        <v>6207.2867729125019</v>
      </c>
      <c r="Q6016" s="54">
        <v>5866.1734694861407</v>
      </c>
      <c r="R6016" s="55">
        <v>0.97414416028008033</v>
      </c>
      <c r="S6016" s="121">
        <v>6222.4959628598772</v>
      </c>
      <c r="T6016" s="54">
        <v>5825.8297854211005</v>
      </c>
      <c r="U6016" s="55">
        <v>0.96744463725360119</v>
      </c>
    </row>
    <row r="6017" spans="1:21" ht="13" x14ac:dyDescent="0.3">
      <c r="A6017" s="44" t="s">
        <v>1303</v>
      </c>
      <c r="B6017" s="44" t="s">
        <v>7717</v>
      </c>
      <c r="C6017" s="98" t="s">
        <v>1045</v>
      </c>
      <c r="D6017" s="98" t="s">
        <v>13125</v>
      </c>
      <c r="E6017" s="98" t="s">
        <v>236</v>
      </c>
      <c r="F6017" s="122">
        <v>1.0307898653986072</v>
      </c>
      <c r="G6017" s="122">
        <v>1.0333155226514814</v>
      </c>
      <c r="H6017" s="99">
        <v>9031.3333333333339</v>
      </c>
      <c r="I6017" s="53">
        <v>9309.4068710366209</v>
      </c>
      <c r="J6017" s="54">
        <v>8797.7514361173762</v>
      </c>
      <c r="K6017" s="55">
        <v>0.97413649916410006</v>
      </c>
      <c r="L6017" s="121">
        <v>9332.2169235730798</v>
      </c>
      <c r="M6017" s="54">
        <v>8737.2471287507633</v>
      </c>
      <c r="N6017" s="120">
        <v>0.967437122102764</v>
      </c>
      <c r="O6017" s="123">
        <v>9115.1650054332222</v>
      </c>
      <c r="P6017" s="53">
        <v>9395.8197090366048</v>
      </c>
      <c r="Q6017" s="54">
        <v>8879.4847600321209</v>
      </c>
      <c r="R6017" s="55">
        <v>0.97414416028008044</v>
      </c>
      <c r="S6017" s="121">
        <v>9418.8414916437232</v>
      </c>
      <c r="T6017" s="54">
        <v>8818.4175021880637</v>
      </c>
      <c r="U6017" s="55">
        <v>0.96744463725360119</v>
      </c>
    </row>
    <row r="6018" spans="1:21" ht="13" x14ac:dyDescent="0.3">
      <c r="A6018" s="44" t="s">
        <v>1302</v>
      </c>
      <c r="B6018" s="44" t="s">
        <v>13477</v>
      </c>
      <c r="C6018" s="98" t="s">
        <v>1045</v>
      </c>
      <c r="D6018" s="98" t="s">
        <v>13125</v>
      </c>
      <c r="E6018" s="98" t="s">
        <v>236</v>
      </c>
      <c r="F6018" s="122">
        <v>1.0307898653986072</v>
      </c>
      <c r="G6018" s="122">
        <v>1.0333155226514814</v>
      </c>
      <c r="H6018" s="99">
        <v>5005.6666666666679</v>
      </c>
      <c r="I6018" s="53">
        <v>5159.7904695636289</v>
      </c>
      <c r="J6018" s="54">
        <v>4876.2026026490985</v>
      </c>
      <c r="K6018" s="55">
        <v>0.97413649916410017</v>
      </c>
      <c r="L6018" s="121">
        <v>5172.4330678857668</v>
      </c>
      <c r="M6018" s="54">
        <v>4842.6677542057369</v>
      </c>
      <c r="N6018" s="120">
        <v>0.967437122102764</v>
      </c>
      <c r="O6018" s="123">
        <v>5048.6945158825902</v>
      </c>
      <c r="P6018" s="53">
        <v>5204.1431404653013</v>
      </c>
      <c r="Q6018" s="54">
        <v>4918.1562796850931</v>
      </c>
      <c r="R6018" s="55">
        <v>0.97414416028008044</v>
      </c>
      <c r="S6018" s="121">
        <v>5216.8944123868869</v>
      </c>
      <c r="T6018" s="54">
        <v>4884.3324345222791</v>
      </c>
      <c r="U6018" s="55">
        <v>0.96744463725360141</v>
      </c>
    </row>
    <row r="6019" spans="1:21" ht="13" x14ac:dyDescent="0.3">
      <c r="A6019" s="44" t="s">
        <v>1301</v>
      </c>
      <c r="B6019" s="44" t="s">
        <v>7716</v>
      </c>
      <c r="C6019" s="98" t="s">
        <v>1045</v>
      </c>
      <c r="D6019" s="98" t="s">
        <v>13125</v>
      </c>
      <c r="E6019" s="98" t="s">
        <v>236</v>
      </c>
      <c r="F6019" s="122">
        <v>1.0307898653986072</v>
      </c>
      <c r="G6019" s="122">
        <v>1.0333155226514814</v>
      </c>
      <c r="H6019" s="99">
        <v>7580.0833333333339</v>
      </c>
      <c r="I6019" s="53">
        <v>7813.4730788768929</v>
      </c>
      <c r="J6019" s="54">
        <v>7384.0358417054767</v>
      </c>
      <c r="K6019" s="55">
        <v>0.97413649916410017</v>
      </c>
      <c r="L6019" s="121">
        <v>7832.6177713251172</v>
      </c>
      <c r="M6019" s="54">
        <v>7333.2540052991262</v>
      </c>
      <c r="N6019" s="120">
        <v>0.96743712210276389</v>
      </c>
      <c r="O6019" s="123">
        <v>7644.5318758769808</v>
      </c>
      <c r="P6019" s="53">
        <v>7879.9059833705951</v>
      </c>
      <c r="Q6019" s="54">
        <v>7446.8760849604896</v>
      </c>
      <c r="R6019" s="55">
        <v>0.97414416028008044</v>
      </c>
      <c r="S6019" s="121">
        <v>7899.2134507477322</v>
      </c>
      <c r="T6019" s="54">
        <v>7395.6613676313982</v>
      </c>
      <c r="U6019" s="55">
        <v>0.9674446372536013</v>
      </c>
    </row>
    <row r="6020" spans="1:21" ht="13" x14ac:dyDescent="0.3">
      <c r="A6020" s="44" t="s">
        <v>1300</v>
      </c>
      <c r="B6020" s="44" t="s">
        <v>7715</v>
      </c>
      <c r="C6020" s="98" t="s">
        <v>1045</v>
      </c>
      <c r="D6020" s="98" t="s">
        <v>13125</v>
      </c>
      <c r="E6020" s="98" t="s">
        <v>236</v>
      </c>
      <c r="F6020" s="122">
        <v>1.0307898653986072</v>
      </c>
      <c r="G6020" s="122">
        <v>1.0333155226514814</v>
      </c>
      <c r="H6020" s="99">
        <v>4803.25</v>
      </c>
      <c r="I6020" s="53">
        <v>4951.1414209758595</v>
      </c>
      <c r="J6020" s="54">
        <v>4679.0211396099639</v>
      </c>
      <c r="K6020" s="55">
        <v>0.97413649916410017</v>
      </c>
      <c r="L6020" s="121">
        <v>4963.2727841757278</v>
      </c>
      <c r="M6020" s="54">
        <v>4646.8423567401005</v>
      </c>
      <c r="N6020" s="120">
        <v>0.96743712210276389</v>
      </c>
      <c r="O6020" s="123">
        <v>4844.8379749874766</v>
      </c>
      <c r="P6020" s="53">
        <v>4994.0098841154013</v>
      </c>
      <c r="Q6020" s="54">
        <v>4719.5706208372203</v>
      </c>
      <c r="R6020" s="55">
        <v>0.97414416028008033</v>
      </c>
      <c r="S6020" s="121">
        <v>5006.2462842859295</v>
      </c>
      <c r="T6020" s="54">
        <v>4687.1125172642323</v>
      </c>
      <c r="U6020" s="55">
        <v>0.96744463725360141</v>
      </c>
    </row>
    <row r="6021" spans="1:21" ht="13" x14ac:dyDescent="0.3">
      <c r="A6021" s="44" t="s">
        <v>1299</v>
      </c>
      <c r="B6021" s="44" t="s">
        <v>7714</v>
      </c>
      <c r="C6021" s="98" t="s">
        <v>1045</v>
      </c>
      <c r="D6021" s="98" t="s">
        <v>13125</v>
      </c>
      <c r="E6021" s="98" t="s">
        <v>236</v>
      </c>
      <c r="F6021" s="122">
        <v>1.0307898653986072</v>
      </c>
      <c r="G6021" s="122">
        <v>1.0333155226514814</v>
      </c>
      <c r="H6021" s="99">
        <v>4596.1666666666679</v>
      </c>
      <c r="I6021" s="53">
        <v>4737.6820196828994</v>
      </c>
      <c r="J6021" s="54">
        <v>4477.2937062413994</v>
      </c>
      <c r="K6021" s="55">
        <v>0.97413649916410017</v>
      </c>
      <c r="L6021" s="121">
        <v>4749.2903613599847</v>
      </c>
      <c r="M6021" s="54">
        <v>4446.502252704654</v>
      </c>
      <c r="N6021" s="120">
        <v>0.96743712210276378</v>
      </c>
      <c r="O6021" s="123">
        <v>4634.0271088830796</v>
      </c>
      <c r="P6021" s="53">
        <v>4776.7081798190866</v>
      </c>
      <c r="Q6021" s="54">
        <v>4514.2104466980363</v>
      </c>
      <c r="R6021" s="55">
        <v>0.97414416028008044</v>
      </c>
      <c r="S6021" s="121">
        <v>4788.412143996653</v>
      </c>
      <c r="T6021" s="54">
        <v>4483.1646753767463</v>
      </c>
      <c r="U6021" s="55">
        <v>0.96744463725360141</v>
      </c>
    </row>
    <row r="6022" spans="1:21" ht="13" x14ac:dyDescent="0.3">
      <c r="A6022" s="44" t="s">
        <v>1298</v>
      </c>
      <c r="B6022" s="44" t="s">
        <v>7713</v>
      </c>
      <c r="C6022" s="98" t="s">
        <v>1045</v>
      </c>
      <c r="D6022" s="98" t="s">
        <v>13125</v>
      </c>
      <c r="E6022" s="98" t="s">
        <v>236</v>
      </c>
      <c r="F6022" s="122">
        <v>1.0307898653986072</v>
      </c>
      <c r="G6022" s="122">
        <v>1.0333155226514814</v>
      </c>
      <c r="H6022" s="99">
        <v>4586.6666666666661</v>
      </c>
      <c r="I6022" s="53">
        <v>4727.8895159616113</v>
      </c>
      <c r="J6022" s="54">
        <v>4468.0394094993389</v>
      </c>
      <c r="K6022" s="55">
        <v>0.97413649916410017</v>
      </c>
      <c r="L6022" s="121">
        <v>4739.4738638947938</v>
      </c>
      <c r="M6022" s="54">
        <v>4437.3116000446762</v>
      </c>
      <c r="N6022" s="120">
        <v>0.96743712210276378</v>
      </c>
      <c r="O6022" s="123">
        <v>4627.3017146708344</v>
      </c>
      <c r="P6022" s="53">
        <v>4769.7757116242938</v>
      </c>
      <c r="Q6022" s="54">
        <v>4507.6589432005967</v>
      </c>
      <c r="R6022" s="55">
        <v>0.97414416028008055</v>
      </c>
      <c r="S6022" s="121">
        <v>4781.4626897611897</v>
      </c>
      <c r="T6022" s="54">
        <v>4476.6582288126929</v>
      </c>
      <c r="U6022" s="55">
        <v>0.9674446372536013</v>
      </c>
    </row>
    <row r="6023" spans="1:21" ht="13" x14ac:dyDescent="0.3">
      <c r="A6023" s="44" t="s">
        <v>1297</v>
      </c>
      <c r="B6023" s="44" t="s">
        <v>13478</v>
      </c>
      <c r="C6023" s="98" t="s">
        <v>1045</v>
      </c>
      <c r="D6023" s="98" t="s">
        <v>13125</v>
      </c>
      <c r="E6023" s="98" t="s">
        <v>236</v>
      </c>
      <c r="F6023" s="122">
        <v>1.0307898653986072</v>
      </c>
      <c r="G6023" s="122">
        <v>1.0333155226514814</v>
      </c>
      <c r="H6023" s="99">
        <v>4298.0833333333339</v>
      </c>
      <c r="I6023" s="53">
        <v>4430.420740638664</v>
      </c>
      <c r="J6023" s="54">
        <v>4186.9198514488999</v>
      </c>
      <c r="K6023" s="55">
        <v>0.97413649916410006</v>
      </c>
      <c r="L6023" s="121">
        <v>4441.2762259829551</v>
      </c>
      <c r="M6023" s="54">
        <v>4158.1253705578547</v>
      </c>
      <c r="N6023" s="120">
        <v>0.96743712210276378</v>
      </c>
      <c r="O6023" s="123">
        <v>4334.175758781701</v>
      </c>
      <c r="P6023" s="53">
        <v>4467.6244470084957</v>
      </c>
      <c r="Q6023" s="54">
        <v>4222.1120050446807</v>
      </c>
      <c r="R6023" s="55">
        <v>0.97414416028008044</v>
      </c>
      <c r="S6023" s="121">
        <v>4478.5710894488948</v>
      </c>
      <c r="T6023" s="54">
        <v>4193.0750947479155</v>
      </c>
      <c r="U6023" s="55">
        <v>0.96744463725360141</v>
      </c>
    </row>
    <row r="6024" spans="1:21" ht="13" x14ac:dyDescent="0.3">
      <c r="A6024" s="44" t="s">
        <v>1296</v>
      </c>
      <c r="B6024" s="44" t="s">
        <v>13479</v>
      </c>
      <c r="C6024" s="98" t="s">
        <v>1045</v>
      </c>
      <c r="D6024" s="98" t="s">
        <v>13125</v>
      </c>
      <c r="E6024" s="98" t="s">
        <v>236</v>
      </c>
      <c r="F6024" s="122">
        <v>1.0307898653986072</v>
      </c>
      <c r="G6024" s="122">
        <v>1.0333155226514814</v>
      </c>
      <c r="H6024" s="99">
        <v>4751.833333333333</v>
      </c>
      <c r="I6024" s="53">
        <v>4898.1416420632813</v>
      </c>
      <c r="J6024" s="54">
        <v>4628.9342879446094</v>
      </c>
      <c r="K6024" s="55">
        <v>0.97413649916410017</v>
      </c>
      <c r="L6024" s="121">
        <v>4910.1431443860638</v>
      </c>
      <c r="M6024" s="54">
        <v>4597.0999647119834</v>
      </c>
      <c r="N6024" s="120">
        <v>0.96743712210276389</v>
      </c>
      <c r="O6024" s="123">
        <v>4794.1717013197531</v>
      </c>
      <c r="P6024" s="53">
        <v>4941.7836027011999</v>
      </c>
      <c r="Q6024" s="54">
        <v>4670.2143662206554</v>
      </c>
      <c r="R6024" s="55">
        <v>0.97414416028008044</v>
      </c>
      <c r="S6024" s="121">
        <v>4953.8920372301627</v>
      </c>
      <c r="T6024" s="54">
        <v>4638.0957025147691</v>
      </c>
      <c r="U6024" s="55">
        <v>0.9674446372536013</v>
      </c>
    </row>
    <row r="6025" spans="1:21" ht="13" x14ac:dyDescent="0.3">
      <c r="A6025" s="44" t="s">
        <v>1295</v>
      </c>
      <c r="B6025" s="44" t="s">
        <v>7712</v>
      </c>
      <c r="C6025" s="98" t="s">
        <v>1045</v>
      </c>
      <c r="D6025" s="98" t="s">
        <v>13125</v>
      </c>
      <c r="E6025" s="98" t="s">
        <v>236</v>
      </c>
      <c r="F6025" s="122">
        <v>1.0307898653986072</v>
      </c>
      <c r="G6025" s="122">
        <v>1.0333155226514814</v>
      </c>
      <c r="H6025" s="99">
        <v>5616.75</v>
      </c>
      <c r="I6025" s="53">
        <v>5789.688976477627</v>
      </c>
      <c r="J6025" s="54">
        <v>5471.4811816799602</v>
      </c>
      <c r="K6025" s="55">
        <v>0.97413649916410028</v>
      </c>
      <c r="L6025" s="121">
        <v>5803.8749618527081</v>
      </c>
      <c r="M6025" s="54">
        <v>5433.852455570699</v>
      </c>
      <c r="N6025" s="120">
        <v>0.96743712210276389</v>
      </c>
      <c r="O6025" s="123">
        <v>5670.3328269380054</v>
      </c>
      <c r="P6025" s="53">
        <v>5844.9216114447299</v>
      </c>
      <c r="Q6025" s="54">
        <v>5523.7216102060975</v>
      </c>
      <c r="R6025" s="55">
        <v>0.97414416028008033</v>
      </c>
      <c r="S6025" s="121">
        <v>5859.2429286752968</v>
      </c>
      <c r="T6025" s="54">
        <v>5485.7330848642259</v>
      </c>
      <c r="U6025" s="55">
        <v>0.9674446372536013</v>
      </c>
    </row>
    <row r="6026" spans="1:21" ht="13" x14ac:dyDescent="0.3">
      <c r="A6026" s="44" t="s">
        <v>1294</v>
      </c>
      <c r="B6026" s="44" t="s">
        <v>7711</v>
      </c>
      <c r="C6026" s="98" t="s">
        <v>1045</v>
      </c>
      <c r="D6026" s="98" t="s">
        <v>13125</v>
      </c>
      <c r="E6026" s="98" t="s">
        <v>236</v>
      </c>
      <c r="F6026" s="122">
        <v>1.0307898653986072</v>
      </c>
      <c r="G6026" s="122">
        <v>1.0333155226514814</v>
      </c>
      <c r="H6026" s="99">
        <v>3186.7500000000009</v>
      </c>
      <c r="I6026" s="53">
        <v>3284.8696035590124</v>
      </c>
      <c r="J6026" s="54">
        <v>3104.329488711197</v>
      </c>
      <c r="K6026" s="55">
        <v>0.97413649916410017</v>
      </c>
      <c r="L6026" s="121">
        <v>3292.9182418096093</v>
      </c>
      <c r="M6026" s="54">
        <v>3082.9802488609839</v>
      </c>
      <c r="N6026" s="120">
        <v>0.967437122102764</v>
      </c>
      <c r="O6026" s="123">
        <v>3212.7630168972009</v>
      </c>
      <c r="P6026" s="53">
        <v>3311.6835577450888</v>
      </c>
      <c r="Q6026" s="54">
        <v>3129.6943312742214</v>
      </c>
      <c r="R6026" s="55">
        <v>0.97414416028008033</v>
      </c>
      <c r="S6026" s="121">
        <v>3319.7978959604816</v>
      </c>
      <c r="T6026" s="54">
        <v>3108.1703514638984</v>
      </c>
      <c r="U6026" s="55">
        <v>0.9674446372536013</v>
      </c>
    </row>
    <row r="6027" spans="1:21" ht="13" x14ac:dyDescent="0.3">
      <c r="A6027" s="44" t="s">
        <v>1293</v>
      </c>
      <c r="B6027" s="44" t="s">
        <v>13480</v>
      </c>
      <c r="C6027" s="98" t="s">
        <v>1045</v>
      </c>
      <c r="D6027" s="98" t="s">
        <v>13125</v>
      </c>
      <c r="E6027" s="98" t="s">
        <v>236</v>
      </c>
      <c r="F6027" s="122">
        <v>1.0307898653986072</v>
      </c>
      <c r="G6027" s="122">
        <v>1.0333155226514814</v>
      </c>
      <c r="H6027" s="99">
        <v>8549.8333333333358</v>
      </c>
      <c r="I6027" s="53">
        <v>8813.0815508471933</v>
      </c>
      <c r="J6027" s="54">
        <v>8328.7047117698639</v>
      </c>
      <c r="K6027" s="55">
        <v>0.97413649916410006</v>
      </c>
      <c r="L6027" s="121">
        <v>8834.675499416393</v>
      </c>
      <c r="M6027" s="54">
        <v>8271.4261544582823</v>
      </c>
      <c r="N6027" s="120">
        <v>0.96743712210276378</v>
      </c>
      <c r="O6027" s="123">
        <v>8626.3335336737837</v>
      </c>
      <c r="P6027" s="53">
        <v>8891.9371820590914</v>
      </c>
      <c r="Q6027" s="54">
        <v>8403.2924364565479</v>
      </c>
      <c r="R6027" s="55">
        <v>0.97414416028008055</v>
      </c>
      <c r="S6027" s="121">
        <v>8913.7243439141257</v>
      </c>
      <c r="T6027" s="54">
        <v>8345.5001163136094</v>
      </c>
      <c r="U6027" s="55">
        <v>0.96744463725360119</v>
      </c>
    </row>
    <row r="6028" spans="1:21" ht="13" x14ac:dyDescent="0.3">
      <c r="A6028" s="44" t="s">
        <v>1292</v>
      </c>
      <c r="B6028" s="44" t="s">
        <v>7710</v>
      </c>
      <c r="C6028" s="98" t="s">
        <v>1045</v>
      </c>
      <c r="D6028" s="98" t="s">
        <v>13125</v>
      </c>
      <c r="E6028" s="98" t="s">
        <v>236</v>
      </c>
      <c r="F6028" s="122">
        <v>1.0307898653986072</v>
      </c>
      <c r="G6028" s="122">
        <v>1.0333155226514814</v>
      </c>
      <c r="H6028" s="99">
        <v>9252.75</v>
      </c>
      <c r="I6028" s="53">
        <v>9537.6409270669628</v>
      </c>
      <c r="J6028" s="54">
        <v>9013.441492640628</v>
      </c>
      <c r="K6028" s="55">
        <v>0.97413649916410017</v>
      </c>
      <c r="L6028" s="121">
        <v>9561.0102022134943</v>
      </c>
      <c r="M6028" s="54">
        <v>8951.4538315363479</v>
      </c>
      <c r="N6028" s="120">
        <v>0.96743712210276378</v>
      </c>
      <c r="O6028" s="123">
        <v>9337.7223705492179</v>
      </c>
      <c r="P6028" s="53">
        <v>9625.2295854679905</v>
      </c>
      <c r="Q6028" s="54">
        <v>9096.287717587189</v>
      </c>
      <c r="R6028" s="55">
        <v>0.97414416028008033</v>
      </c>
      <c r="S6028" s="121">
        <v>9648.8134716984951</v>
      </c>
      <c r="T6028" s="54">
        <v>9033.7294315508261</v>
      </c>
      <c r="U6028" s="55">
        <v>0.9674446372536013</v>
      </c>
    </row>
    <row r="6029" spans="1:21" ht="13" x14ac:dyDescent="0.3">
      <c r="A6029" s="44" t="s">
        <v>1291</v>
      </c>
      <c r="B6029" s="44" t="s">
        <v>7709</v>
      </c>
      <c r="C6029" s="98" t="s">
        <v>1045</v>
      </c>
      <c r="D6029" s="98" t="s">
        <v>13125</v>
      </c>
      <c r="E6029" s="98" t="s">
        <v>236</v>
      </c>
      <c r="F6029" s="122">
        <v>1.0307898653986072</v>
      </c>
      <c r="G6029" s="122">
        <v>1.0333155226514814</v>
      </c>
      <c r="H6029" s="99">
        <v>2496.166666666667</v>
      </c>
      <c r="I6029" s="53">
        <v>2573.0233023458236</v>
      </c>
      <c r="J6029" s="54">
        <v>2431.6070579967882</v>
      </c>
      <c r="K6029" s="55">
        <v>0.97413649916410006</v>
      </c>
      <c r="L6029" s="121">
        <v>2579.3277637918732</v>
      </c>
      <c r="M6029" s="54">
        <v>2414.8842962888493</v>
      </c>
      <c r="N6029" s="120">
        <v>0.96743712210276389</v>
      </c>
      <c r="O6029" s="123">
        <v>2519.0324615156724</v>
      </c>
      <c r="P6029" s="53">
        <v>2596.5931319404622</v>
      </c>
      <c r="Q6029" s="54">
        <v>2453.9007619414488</v>
      </c>
      <c r="R6029" s="55">
        <v>0.97414416028008044</v>
      </c>
      <c r="S6029" s="121">
        <v>2602.9553445471147</v>
      </c>
      <c r="T6029" s="54">
        <v>2437.0244459610763</v>
      </c>
      <c r="U6029" s="55">
        <v>0.96744463725360141</v>
      </c>
    </row>
    <row r="6030" spans="1:21" ht="13" x14ac:dyDescent="0.3">
      <c r="A6030" s="44" t="s">
        <v>1290</v>
      </c>
      <c r="B6030" s="44" t="s">
        <v>13481</v>
      </c>
      <c r="C6030" s="98" t="s">
        <v>1045</v>
      </c>
      <c r="D6030" s="98" t="s">
        <v>13125</v>
      </c>
      <c r="E6030" s="98" t="s">
        <v>236</v>
      </c>
      <c r="F6030" s="122">
        <v>1.0307898653986072</v>
      </c>
      <c r="G6030" s="122">
        <v>1.0333155226514814</v>
      </c>
      <c r="H6030" s="99">
        <v>7731.5833333333339</v>
      </c>
      <c r="I6030" s="53">
        <v>7969.6377434847818</v>
      </c>
      <c r="J6030" s="54">
        <v>7531.6175213288379</v>
      </c>
      <c r="K6030" s="55">
        <v>0.97413649916410017</v>
      </c>
      <c r="L6030" s="121">
        <v>7989.1650730068168</v>
      </c>
      <c r="M6030" s="54">
        <v>7479.8207292976949</v>
      </c>
      <c r="N6030" s="120">
        <v>0.96743712210276389</v>
      </c>
      <c r="O6030" s="123">
        <v>7797.6675764884039</v>
      </c>
      <c r="P6030" s="53">
        <v>8037.7567115915654</v>
      </c>
      <c r="Q6030" s="54">
        <v>7596.0523334415066</v>
      </c>
      <c r="R6030" s="55">
        <v>0.97414416028008044</v>
      </c>
      <c r="S6030" s="121">
        <v>8057.4509472616255</v>
      </c>
      <c r="T6030" s="54">
        <v>7543.8116799599929</v>
      </c>
      <c r="U6030" s="55">
        <v>0.96744463725360141</v>
      </c>
    </row>
    <row r="6031" spans="1:21" ht="13" x14ac:dyDescent="0.3">
      <c r="A6031" s="44" t="s">
        <v>1289</v>
      </c>
      <c r="B6031" s="44" t="s">
        <v>7708</v>
      </c>
      <c r="C6031" s="98" t="s">
        <v>1045</v>
      </c>
      <c r="D6031" s="98" t="s">
        <v>13125</v>
      </c>
      <c r="E6031" s="98" t="s">
        <v>236</v>
      </c>
      <c r="F6031" s="122">
        <v>1.0307898653986072</v>
      </c>
      <c r="G6031" s="122">
        <v>1.0333155226514814</v>
      </c>
      <c r="H6031" s="99">
        <v>7966.5833333333339</v>
      </c>
      <c r="I6031" s="53">
        <v>8211.8733618534552</v>
      </c>
      <c r="J6031" s="54">
        <v>7760.539598632402</v>
      </c>
      <c r="K6031" s="55">
        <v>0.97413649916410017</v>
      </c>
      <c r="L6031" s="121">
        <v>8231.9942208299144</v>
      </c>
      <c r="M6031" s="54">
        <v>7707.1684529918439</v>
      </c>
      <c r="N6031" s="120">
        <v>0.96743712210276378</v>
      </c>
      <c r="O6031" s="123">
        <v>8038.8382058492944</v>
      </c>
      <c r="P6031" s="53">
        <v>8286.3529521685741</v>
      </c>
      <c r="Q6031" s="54">
        <v>7830.9872936644888</v>
      </c>
      <c r="R6031" s="55">
        <v>0.97414416028008033</v>
      </c>
      <c r="S6031" s="121">
        <v>8306.656302187861</v>
      </c>
      <c r="T6031" s="54">
        <v>7777.1309119982625</v>
      </c>
      <c r="U6031" s="55">
        <v>0.96744463725360141</v>
      </c>
    </row>
    <row r="6032" spans="1:21" ht="13" x14ac:dyDescent="0.3">
      <c r="A6032" s="44" t="s">
        <v>1288</v>
      </c>
      <c r="B6032" s="44" t="s">
        <v>7707</v>
      </c>
      <c r="C6032" s="98" t="s">
        <v>1045</v>
      </c>
      <c r="D6032" s="98" t="s">
        <v>13125</v>
      </c>
      <c r="E6032" s="98" t="s">
        <v>236</v>
      </c>
      <c r="F6032" s="122">
        <v>1.0307898653986072</v>
      </c>
      <c r="G6032" s="122">
        <v>1.0333155226514814</v>
      </c>
      <c r="H6032" s="99">
        <v>4894.5833333333339</v>
      </c>
      <c r="I6032" s="53">
        <v>5045.2868953489333</v>
      </c>
      <c r="J6032" s="54">
        <v>4767.992273200286</v>
      </c>
      <c r="K6032" s="55">
        <v>0.97413649916410017</v>
      </c>
      <c r="L6032" s="121">
        <v>5057.6489352445642</v>
      </c>
      <c r="M6032" s="54">
        <v>4735.2016138921535</v>
      </c>
      <c r="N6032" s="120">
        <v>0.96743712210276389</v>
      </c>
      <c r="O6032" s="123">
        <v>4938.4602315812335</v>
      </c>
      <c r="P6032" s="53">
        <v>5090.514757387994</v>
      </c>
      <c r="Q6032" s="54">
        <v>4810.7721953702721</v>
      </c>
      <c r="R6032" s="55">
        <v>0.97414416028008044</v>
      </c>
      <c r="S6032" s="121">
        <v>5102.9876152899178</v>
      </c>
      <c r="T6032" s="54">
        <v>4777.686867333442</v>
      </c>
      <c r="U6032" s="55">
        <v>0.96744463725360119</v>
      </c>
    </row>
    <row r="6033" spans="1:21" ht="13" x14ac:dyDescent="0.3">
      <c r="A6033" s="44" t="s">
        <v>1287</v>
      </c>
      <c r="B6033" s="44" t="s">
        <v>13482</v>
      </c>
      <c r="C6033" s="98" t="s">
        <v>1045</v>
      </c>
      <c r="D6033" s="98" t="s">
        <v>13125</v>
      </c>
      <c r="E6033" s="98" t="s">
        <v>236</v>
      </c>
      <c r="F6033" s="122">
        <v>1.0307898653986072</v>
      </c>
      <c r="G6033" s="122">
        <v>1.0333155226514814</v>
      </c>
      <c r="H6033" s="99">
        <v>7898.1666666666661</v>
      </c>
      <c r="I6033" s="53">
        <v>8141.3501552290982</v>
      </c>
      <c r="J6033" s="54">
        <v>7693.8924264812558</v>
      </c>
      <c r="K6033" s="55">
        <v>0.97413649916410006</v>
      </c>
      <c r="L6033" s="121">
        <v>8161.2982171551748</v>
      </c>
      <c r="M6033" s="54">
        <v>7640.9796298879792</v>
      </c>
      <c r="N6033" s="120">
        <v>0.96743712210276389</v>
      </c>
      <c r="O6033" s="123">
        <v>7960.9257024696635</v>
      </c>
      <c r="P6033" s="53">
        <v>8206.0415332970169</v>
      </c>
      <c r="Q6033" s="54">
        <v>7755.0892834844199</v>
      </c>
      <c r="R6033" s="55">
        <v>0.97414416028008044</v>
      </c>
      <c r="S6033" s="121">
        <v>8226.1481030370524</v>
      </c>
      <c r="T6033" s="54">
        <v>7701.7548784286355</v>
      </c>
      <c r="U6033" s="55">
        <v>0.96744463725360141</v>
      </c>
    </row>
    <row r="6034" spans="1:21" ht="13" x14ac:dyDescent="0.3">
      <c r="A6034" s="44" t="s">
        <v>1286</v>
      </c>
      <c r="B6034" s="44" t="s">
        <v>7706</v>
      </c>
      <c r="C6034" s="98" t="s">
        <v>1045</v>
      </c>
      <c r="D6034" s="98" t="s">
        <v>13125</v>
      </c>
      <c r="E6034" s="98" t="s">
        <v>236</v>
      </c>
      <c r="F6034" s="122">
        <v>1.0307898653986072</v>
      </c>
      <c r="G6034" s="122">
        <v>1.0333155226514814</v>
      </c>
      <c r="H6034" s="99">
        <v>4129.916666666667</v>
      </c>
      <c r="I6034" s="53">
        <v>4257.0762449407985</v>
      </c>
      <c r="J6034" s="54">
        <v>4023.1025635061374</v>
      </c>
      <c r="K6034" s="55">
        <v>0.97413649916410028</v>
      </c>
      <c r="L6034" s="121">
        <v>4267.5069989237309</v>
      </c>
      <c r="M6034" s="54">
        <v>3995.4346945242401</v>
      </c>
      <c r="N6034" s="120">
        <v>0.96743712210276389</v>
      </c>
      <c r="O6034" s="123">
        <v>4166.5710637752745</v>
      </c>
      <c r="P6034" s="53">
        <v>4294.8592260026471</v>
      </c>
      <c r="Q6034" s="54">
        <v>4058.8408701686467</v>
      </c>
      <c r="R6034" s="55">
        <v>0.97414416028008055</v>
      </c>
      <c r="S6034" s="121">
        <v>4305.3825564294866</v>
      </c>
      <c r="T6034" s="54">
        <v>4030.9268313854222</v>
      </c>
      <c r="U6034" s="55">
        <v>0.9674446372536013</v>
      </c>
    </row>
    <row r="6035" spans="1:21" ht="13" x14ac:dyDescent="0.3">
      <c r="A6035" s="44" t="s">
        <v>1285</v>
      </c>
      <c r="B6035" s="44" t="s">
        <v>7705</v>
      </c>
      <c r="C6035" s="98" t="s">
        <v>1045</v>
      </c>
      <c r="D6035" s="98" t="s">
        <v>13125</v>
      </c>
      <c r="E6035" s="98" t="s">
        <v>236</v>
      </c>
      <c r="F6035" s="122">
        <v>1.0307898653986072</v>
      </c>
      <c r="G6035" s="122">
        <v>1.0333155226514814</v>
      </c>
      <c r="H6035" s="99">
        <v>5989.416666666667</v>
      </c>
      <c r="I6035" s="53">
        <v>6173.829999649508</v>
      </c>
      <c r="J6035" s="54">
        <v>5834.5093837017812</v>
      </c>
      <c r="K6035" s="55">
        <v>0.97413649916410017</v>
      </c>
      <c r="L6035" s="121">
        <v>6188.9572132941603</v>
      </c>
      <c r="M6035" s="54">
        <v>5794.384023074329</v>
      </c>
      <c r="N6035" s="120">
        <v>0.96743712210276378</v>
      </c>
      <c r="O6035" s="123">
        <v>6043.6301639076901</v>
      </c>
      <c r="P6035" s="53">
        <v>6229.7127231733703</v>
      </c>
      <c r="Q6035" s="54">
        <v>5887.3670310632215</v>
      </c>
      <c r="R6035" s="55">
        <v>0.97414416028008044</v>
      </c>
      <c r="S6035" s="121">
        <v>6244.9768615305329</v>
      </c>
      <c r="T6035" s="54">
        <v>5846.8775916165987</v>
      </c>
      <c r="U6035" s="55">
        <v>0.96744463725360141</v>
      </c>
    </row>
    <row r="6036" spans="1:21" ht="13" x14ac:dyDescent="0.3">
      <c r="A6036" s="44" t="s">
        <v>1284</v>
      </c>
      <c r="B6036" s="44" t="s">
        <v>7704</v>
      </c>
      <c r="C6036" s="98" t="s">
        <v>1045</v>
      </c>
      <c r="D6036" s="98" t="s">
        <v>13125</v>
      </c>
      <c r="E6036" s="98" t="s">
        <v>236</v>
      </c>
      <c r="F6036" s="122">
        <v>1.0307898653986072</v>
      </c>
      <c r="G6036" s="122">
        <v>1.0333155226514814</v>
      </c>
      <c r="H6036" s="99">
        <v>2830.5</v>
      </c>
      <c r="I6036" s="53">
        <v>2917.6507140107574</v>
      </c>
      <c r="J6036" s="54">
        <v>2757.2933608839853</v>
      </c>
      <c r="K6036" s="55">
        <v>0.97413649916410006</v>
      </c>
      <c r="L6036" s="121">
        <v>2924.7995868650182</v>
      </c>
      <c r="M6036" s="54">
        <v>2738.3307741118733</v>
      </c>
      <c r="N6036" s="120">
        <v>0.96743712210276389</v>
      </c>
      <c r="O6036" s="123">
        <v>2855.3995975195066</v>
      </c>
      <c r="P6036" s="53">
        <v>2943.3169667863694</v>
      </c>
      <c r="Q6036" s="54">
        <v>2781.5708431897197</v>
      </c>
      <c r="R6036" s="55">
        <v>0.97414416028008055</v>
      </c>
      <c r="S6036" s="121">
        <v>2950.5287274896987</v>
      </c>
      <c r="T6036" s="54">
        <v>2762.4410278363384</v>
      </c>
      <c r="U6036" s="55">
        <v>0.96744463725360141</v>
      </c>
    </row>
    <row r="6037" spans="1:21" ht="13" x14ac:dyDescent="0.3">
      <c r="A6037" s="44" t="s">
        <v>1283</v>
      </c>
      <c r="B6037" s="44" t="s">
        <v>7703</v>
      </c>
      <c r="C6037" s="98" t="s">
        <v>1045</v>
      </c>
      <c r="D6037" s="98" t="s">
        <v>13125</v>
      </c>
      <c r="E6037" s="98" t="s">
        <v>236</v>
      </c>
      <c r="F6037" s="122">
        <v>1.0307898653986072</v>
      </c>
      <c r="G6037" s="122">
        <v>1.0333155226514814</v>
      </c>
      <c r="H6037" s="99">
        <v>3239.9166666666665</v>
      </c>
      <c r="I6037" s="53">
        <v>3339.6732647360373</v>
      </c>
      <c r="J6037" s="54">
        <v>3156.1210792500874</v>
      </c>
      <c r="K6037" s="55">
        <v>0.97413649916410017</v>
      </c>
      <c r="L6037" s="121">
        <v>3347.8561837639122</v>
      </c>
      <c r="M6037" s="54">
        <v>3134.4156558527798</v>
      </c>
      <c r="N6037" s="120">
        <v>0.96743712210276389</v>
      </c>
      <c r="O6037" s="123">
        <v>3268.3735800771465</v>
      </c>
      <c r="P6037" s="53">
        <v>3369.0063626800857</v>
      </c>
      <c r="Q6037" s="54">
        <v>3183.8670366458523</v>
      </c>
      <c r="R6037" s="55">
        <v>0.97414416028008055</v>
      </c>
      <c r="S6037" s="121">
        <v>3377.2611541177102</v>
      </c>
      <c r="T6037" s="54">
        <v>3161.9704925869896</v>
      </c>
      <c r="U6037" s="55">
        <v>0.96744463725360141</v>
      </c>
    </row>
    <row r="6038" spans="1:21" ht="13" x14ac:dyDescent="0.3">
      <c r="A6038" s="44" t="s">
        <v>1282</v>
      </c>
      <c r="B6038" s="44" t="s">
        <v>7702</v>
      </c>
      <c r="C6038" s="98" t="s">
        <v>1045</v>
      </c>
      <c r="D6038" s="98" t="s">
        <v>13125</v>
      </c>
      <c r="E6038" s="98" t="s">
        <v>236</v>
      </c>
      <c r="F6038" s="122">
        <v>1.0307898653986072</v>
      </c>
      <c r="G6038" s="122">
        <v>1.0333155226514814</v>
      </c>
      <c r="H6038" s="99">
        <v>4735.75</v>
      </c>
      <c r="I6038" s="53">
        <v>4881.5631050614538</v>
      </c>
      <c r="J6038" s="54">
        <v>4613.2669259163877</v>
      </c>
      <c r="K6038" s="55">
        <v>0.97413649916410028</v>
      </c>
      <c r="L6038" s="121">
        <v>4893.5239863967527</v>
      </c>
      <c r="M6038" s="54">
        <v>4581.5403509981634</v>
      </c>
      <c r="N6038" s="120">
        <v>0.96743712210276378</v>
      </c>
      <c r="O6038" s="123">
        <v>4780.0938746077809</v>
      </c>
      <c r="P6038" s="53">
        <v>4927.2723215996612</v>
      </c>
      <c r="Q6038" s="54">
        <v>4656.5005335397527</v>
      </c>
      <c r="R6038" s="55">
        <v>0.97414416028008044</v>
      </c>
      <c r="S6038" s="121">
        <v>4939.3452003634839</v>
      </c>
      <c r="T6038" s="54">
        <v>4624.4761845580861</v>
      </c>
      <c r="U6038" s="55">
        <v>0.9674446372536013</v>
      </c>
    </row>
    <row r="6039" spans="1:21" ht="13" x14ac:dyDescent="0.3">
      <c r="A6039" s="44" t="s">
        <v>1281</v>
      </c>
      <c r="B6039" s="44" t="s">
        <v>7701</v>
      </c>
      <c r="C6039" s="98" t="s">
        <v>1045</v>
      </c>
      <c r="D6039" s="98" t="s">
        <v>13125</v>
      </c>
      <c r="E6039" s="98" t="s">
        <v>236</v>
      </c>
      <c r="F6039" s="122">
        <v>1.0307898653986072</v>
      </c>
      <c r="G6039" s="122">
        <v>1.0333155226514814</v>
      </c>
      <c r="H6039" s="99">
        <v>2069.25</v>
      </c>
      <c r="I6039" s="53">
        <v>2132.9619289760681</v>
      </c>
      <c r="J6039" s="54">
        <v>2015.7319508953144</v>
      </c>
      <c r="K6039" s="55">
        <v>0.97413649916410028</v>
      </c>
      <c r="L6039" s="121">
        <v>2138.1881452465777</v>
      </c>
      <c r="M6039" s="54">
        <v>2001.869264911144</v>
      </c>
      <c r="N6039" s="120">
        <v>0.96743712210276378</v>
      </c>
      <c r="O6039" s="123">
        <v>2089.6002877218248</v>
      </c>
      <c r="P6039" s="53">
        <v>2153.9387993176706</v>
      </c>
      <c r="Q6039" s="54">
        <v>2035.5719176037915</v>
      </c>
      <c r="R6039" s="55">
        <v>0.97414416028008044</v>
      </c>
      <c r="S6039" s="121">
        <v>2159.2164134399632</v>
      </c>
      <c r="T6039" s="54">
        <v>2021.5725923600617</v>
      </c>
      <c r="U6039" s="55">
        <v>0.9674446372536013</v>
      </c>
    </row>
    <row r="6040" spans="1:21" ht="13" x14ac:dyDescent="0.3">
      <c r="A6040" s="44" t="s">
        <v>1280</v>
      </c>
      <c r="B6040" s="44" t="s">
        <v>7700</v>
      </c>
      <c r="C6040" s="98" t="s">
        <v>1045</v>
      </c>
      <c r="D6040" s="98" t="s">
        <v>13125</v>
      </c>
      <c r="E6040" s="98" t="s">
        <v>236</v>
      </c>
      <c r="F6040" s="122">
        <v>1.0307898653986072</v>
      </c>
      <c r="G6040" s="122">
        <v>1.0333155226514814</v>
      </c>
      <c r="H6040" s="99">
        <v>4020.4166666666661</v>
      </c>
      <c r="I6040" s="53">
        <v>4144.2047546796493</v>
      </c>
      <c r="J6040" s="54">
        <v>3916.4346168476668</v>
      </c>
      <c r="K6040" s="55">
        <v>0.97413649916410006</v>
      </c>
      <c r="L6040" s="121">
        <v>4154.3589491933926</v>
      </c>
      <c r="M6040" s="54">
        <v>3889.5003296539862</v>
      </c>
      <c r="N6040" s="120">
        <v>0.96743712210276389</v>
      </c>
      <c r="O6040" s="123">
        <v>4052.4833782653404</v>
      </c>
      <c r="P6040" s="53">
        <v>4177.2587960122228</v>
      </c>
      <c r="Q6040" s="54">
        <v>3947.7030175692735</v>
      </c>
      <c r="R6040" s="55">
        <v>0.97414416028008044</v>
      </c>
      <c r="S6040" s="121">
        <v>4187.4939800486909</v>
      </c>
      <c r="T6040" s="54">
        <v>3920.5533118621606</v>
      </c>
      <c r="U6040" s="55">
        <v>0.96744463725360119</v>
      </c>
    </row>
    <row r="6041" spans="1:21" ht="13" x14ac:dyDescent="0.3">
      <c r="A6041" s="44" t="s">
        <v>1279</v>
      </c>
      <c r="B6041" s="44" t="s">
        <v>7699</v>
      </c>
      <c r="C6041" s="98" t="s">
        <v>1045</v>
      </c>
      <c r="D6041" s="98" t="s">
        <v>13125</v>
      </c>
      <c r="E6041" s="98" t="s">
        <v>236</v>
      </c>
      <c r="F6041" s="122">
        <v>1.0307898653986072</v>
      </c>
      <c r="G6041" s="122">
        <v>1.0333155226514814</v>
      </c>
      <c r="H6041" s="99">
        <v>3038.916666666667</v>
      </c>
      <c r="I6041" s="53">
        <v>3132.4845017909174</v>
      </c>
      <c r="J6041" s="54">
        <v>2960.3196429181035</v>
      </c>
      <c r="K6041" s="55">
        <v>0.97413649916410006</v>
      </c>
      <c r="L6041" s="121">
        <v>3140.1597637109649</v>
      </c>
      <c r="M6041" s="54">
        <v>2939.9607943101246</v>
      </c>
      <c r="N6041" s="120">
        <v>0.96743712210276389</v>
      </c>
      <c r="O6041" s="123">
        <v>3065.9864078041683</v>
      </c>
      <c r="P6041" s="53">
        <v>3160.3877166144175</v>
      </c>
      <c r="Q6041" s="54">
        <v>2986.7127546605316</v>
      </c>
      <c r="R6041" s="55">
        <v>0.97414416028008033</v>
      </c>
      <c r="S6041" s="121">
        <v>3168.1313474225021</v>
      </c>
      <c r="T6041" s="54">
        <v>2966.1721081225755</v>
      </c>
      <c r="U6041" s="55">
        <v>0.9674446372536013</v>
      </c>
    </row>
    <row r="6042" spans="1:21" ht="13" x14ac:dyDescent="0.3">
      <c r="A6042" s="44" t="s">
        <v>1278</v>
      </c>
      <c r="B6042" s="44" t="s">
        <v>7698</v>
      </c>
      <c r="C6042" s="98" t="s">
        <v>1045</v>
      </c>
      <c r="D6042" s="98" t="s">
        <v>13125</v>
      </c>
      <c r="E6042" s="98" t="s">
        <v>236</v>
      </c>
      <c r="F6042" s="122">
        <v>1.0307898653986072</v>
      </c>
      <c r="G6042" s="122">
        <v>1.0333155226514814</v>
      </c>
      <c r="H6042" s="99">
        <v>5364.1666666666679</v>
      </c>
      <c r="I6042" s="53">
        <v>5529.3286363090301</v>
      </c>
      <c r="J6042" s="54">
        <v>5225.430537599429</v>
      </c>
      <c r="K6042" s="55">
        <v>0.97413649916410028</v>
      </c>
      <c r="L6042" s="121">
        <v>5542.8766827563231</v>
      </c>
      <c r="M6042" s="54">
        <v>5189.4939624795779</v>
      </c>
      <c r="N6042" s="120">
        <v>0.967437122102764</v>
      </c>
      <c r="O6042" s="123">
        <v>5408.1136432453532</v>
      </c>
      <c r="P6042" s="53">
        <v>5574.6287343812483</v>
      </c>
      <c r="Q6042" s="54">
        <v>5268.2823236984905</v>
      </c>
      <c r="R6042" s="55">
        <v>0.97414416028008033</v>
      </c>
      <c r="S6042" s="121">
        <v>5588.2877758286795</v>
      </c>
      <c r="T6042" s="54">
        <v>5232.0505418157527</v>
      </c>
      <c r="U6042" s="55">
        <v>0.9674446372536013</v>
      </c>
    </row>
    <row r="6043" spans="1:21" ht="13" x14ac:dyDescent="0.3">
      <c r="A6043" s="44" t="s">
        <v>1277</v>
      </c>
      <c r="B6043" s="44" t="s">
        <v>7697</v>
      </c>
      <c r="C6043" s="98" t="s">
        <v>1045</v>
      </c>
      <c r="D6043" s="98" t="s">
        <v>13125</v>
      </c>
      <c r="E6043" s="98" t="s">
        <v>236</v>
      </c>
      <c r="F6043" s="122">
        <v>1.0307898653986072</v>
      </c>
      <c r="G6043" s="122">
        <v>1.0333155226514814</v>
      </c>
      <c r="H6043" s="99">
        <v>3529.9166666666665</v>
      </c>
      <c r="I6043" s="53">
        <v>3638.6023257016332</v>
      </c>
      <c r="J6043" s="54">
        <v>3438.6206640076762</v>
      </c>
      <c r="K6043" s="55">
        <v>0.97413649916410006</v>
      </c>
      <c r="L6043" s="121">
        <v>3647.5176853328417</v>
      </c>
      <c r="M6043" s="54">
        <v>3414.9724212625815</v>
      </c>
      <c r="N6043" s="120">
        <v>0.967437122102764</v>
      </c>
      <c r="O6043" s="123">
        <v>3560.4820839282975</v>
      </c>
      <c r="P6043" s="53">
        <v>3670.1088480466019</v>
      </c>
      <c r="Q6043" s="54">
        <v>3468.4228298406019</v>
      </c>
      <c r="R6043" s="55">
        <v>0.97414416028008033</v>
      </c>
      <c r="S6043" s="121">
        <v>3679.1014054456045</v>
      </c>
      <c r="T6043" s="54">
        <v>3444.5692981339585</v>
      </c>
      <c r="U6043" s="55">
        <v>0.96744463725360141</v>
      </c>
    </row>
    <row r="6044" spans="1:21" ht="13" x14ac:dyDescent="0.3">
      <c r="A6044" s="44" t="s">
        <v>1276</v>
      </c>
      <c r="B6044" s="44" t="s">
        <v>13483</v>
      </c>
      <c r="C6044" s="98" t="s">
        <v>1045</v>
      </c>
      <c r="D6044" s="98" t="s">
        <v>13125</v>
      </c>
      <c r="E6044" s="98" t="s">
        <v>236</v>
      </c>
      <c r="F6044" s="122">
        <v>1.0307898653986072</v>
      </c>
      <c r="G6044" s="122">
        <v>1.0333155226514814</v>
      </c>
      <c r="H6044" s="99">
        <v>4799.333333333333</v>
      </c>
      <c r="I6044" s="53">
        <v>4947.1041606697154</v>
      </c>
      <c r="J6044" s="54">
        <v>4675.2057716549043</v>
      </c>
      <c r="K6044" s="55">
        <v>0.97413649916410017</v>
      </c>
      <c r="L6044" s="121">
        <v>4959.2256317120091</v>
      </c>
      <c r="M6044" s="54">
        <v>4643.0532280118641</v>
      </c>
      <c r="N6044" s="120">
        <v>0.96743712210276378</v>
      </c>
      <c r="O6044" s="123">
        <v>4842.6636193174563</v>
      </c>
      <c r="P6044" s="53">
        <v>4991.7685803269724</v>
      </c>
      <c r="Q6044" s="54">
        <v>4717.4524849588979</v>
      </c>
      <c r="R6044" s="55">
        <v>0.97414416028008033</v>
      </c>
      <c r="S6044" s="121">
        <v>5003.9994888203319</v>
      </c>
      <c r="T6044" s="54">
        <v>4685.0089485317885</v>
      </c>
      <c r="U6044" s="55">
        <v>0.9674446372536013</v>
      </c>
    </row>
    <row r="6045" spans="1:21" ht="13" x14ac:dyDescent="0.3">
      <c r="A6045" s="44" t="s">
        <v>1275</v>
      </c>
      <c r="B6045" s="44" t="s">
        <v>7696</v>
      </c>
      <c r="C6045" s="98" t="s">
        <v>1045</v>
      </c>
      <c r="D6045" s="98" t="s">
        <v>13125</v>
      </c>
      <c r="E6045" s="98" t="s">
        <v>236</v>
      </c>
      <c r="F6045" s="122">
        <v>1.0307898653986072</v>
      </c>
      <c r="G6045" s="122">
        <v>1.0333155226514814</v>
      </c>
      <c r="H6045" s="99">
        <v>5254.9166666666661</v>
      </c>
      <c r="I6045" s="53">
        <v>5416.7148435142299</v>
      </c>
      <c r="J6045" s="54">
        <v>5119.0061250657482</v>
      </c>
      <c r="K6045" s="55">
        <v>0.97413649916410006</v>
      </c>
      <c r="L6045" s="121">
        <v>5429.9869619066467</v>
      </c>
      <c r="M6045" s="54">
        <v>5083.8014568898489</v>
      </c>
      <c r="N6045" s="120">
        <v>0.967437122102764</v>
      </c>
      <c r="O6045" s="123">
        <v>5300.5632141292353</v>
      </c>
      <c r="P6045" s="53">
        <v>5463.7668420290829</v>
      </c>
      <c r="Q6045" s="54">
        <v>5163.5127012394078</v>
      </c>
      <c r="R6045" s="55">
        <v>0.97414416028008033</v>
      </c>
      <c r="S6045" s="121">
        <v>5477.1542479551672</v>
      </c>
      <c r="T6045" s="54">
        <v>5128.0014559330411</v>
      </c>
      <c r="U6045" s="55">
        <v>0.9674446372536013</v>
      </c>
    </row>
    <row r="6046" spans="1:21" ht="13" x14ac:dyDescent="0.3">
      <c r="A6046" s="44" t="s">
        <v>1274</v>
      </c>
      <c r="B6046" s="44" t="s">
        <v>13484</v>
      </c>
      <c r="C6046" s="98" t="s">
        <v>1045</v>
      </c>
      <c r="D6046" s="98" t="s">
        <v>13125</v>
      </c>
      <c r="E6046" s="98" t="s">
        <v>236</v>
      </c>
      <c r="F6046" s="122">
        <v>1.0307898653986072</v>
      </c>
      <c r="G6046" s="122">
        <v>1.0333155226514814</v>
      </c>
      <c r="H6046" s="99">
        <v>5409.833333333333</v>
      </c>
      <c r="I6046" s="53">
        <v>5576.4013734955652</v>
      </c>
      <c r="J6046" s="54">
        <v>5269.9161043945878</v>
      </c>
      <c r="K6046" s="55">
        <v>0.97413649916410017</v>
      </c>
      <c r="L6046" s="121">
        <v>5590.0647582907386</v>
      </c>
      <c r="M6046" s="54">
        <v>5233.6735910556017</v>
      </c>
      <c r="N6046" s="120">
        <v>0.96743712210276389</v>
      </c>
      <c r="O6046" s="123">
        <v>5457.0488194814061</v>
      </c>
      <c r="P6046" s="53">
        <v>5625.0706181068672</v>
      </c>
      <c r="Q6046" s="54">
        <v>5315.9522398611189</v>
      </c>
      <c r="R6046" s="55">
        <v>0.97414416028008044</v>
      </c>
      <c r="S6046" s="121">
        <v>5638.8532530370785</v>
      </c>
      <c r="T6046" s="54">
        <v>5279.3926156383823</v>
      </c>
      <c r="U6046" s="55">
        <v>0.9674446372536013</v>
      </c>
    </row>
    <row r="6047" spans="1:21" ht="13" x14ac:dyDescent="0.3">
      <c r="A6047" s="44" t="s">
        <v>1273</v>
      </c>
      <c r="B6047" s="44" t="s">
        <v>7695</v>
      </c>
      <c r="C6047" s="98" t="s">
        <v>1045</v>
      </c>
      <c r="D6047" s="98" t="s">
        <v>13125</v>
      </c>
      <c r="E6047" s="98" t="s">
        <v>236</v>
      </c>
      <c r="F6047" s="122">
        <v>1.0307898653986072</v>
      </c>
      <c r="G6047" s="122">
        <v>1.0333155226514814</v>
      </c>
      <c r="H6047" s="99">
        <v>1683.9166666666665</v>
      </c>
      <c r="I6047" s="53">
        <v>1735.7642341758044</v>
      </c>
      <c r="J6047" s="54">
        <v>1640.3646865507476</v>
      </c>
      <c r="K6047" s="55">
        <v>0.97413649916410017</v>
      </c>
      <c r="L6047" s="121">
        <v>1740.0172305182068</v>
      </c>
      <c r="M6047" s="54">
        <v>1629.0834938608789</v>
      </c>
      <c r="N6047" s="120">
        <v>0.96743712210276378</v>
      </c>
      <c r="O6047" s="123">
        <v>1697.010807359442</v>
      </c>
      <c r="P6047" s="53">
        <v>1749.2615416980209</v>
      </c>
      <c r="Q6047" s="54">
        <v>1653.1331679213849</v>
      </c>
      <c r="R6047" s="55">
        <v>0.97414416028008044</v>
      </c>
      <c r="S6047" s="121">
        <v>1753.5476093518341</v>
      </c>
      <c r="T6047" s="54">
        <v>1641.7640049412964</v>
      </c>
      <c r="U6047" s="55">
        <v>0.9674446372536013</v>
      </c>
    </row>
    <row r="6048" spans="1:21" ht="13" x14ac:dyDescent="0.3">
      <c r="A6048" s="44" t="s">
        <v>1272</v>
      </c>
      <c r="B6048" s="44" t="s">
        <v>13485</v>
      </c>
      <c r="C6048" s="98" t="s">
        <v>949</v>
      </c>
      <c r="D6048" s="98" t="s">
        <v>13151</v>
      </c>
      <c r="E6048" s="98" t="s">
        <v>188</v>
      </c>
      <c r="F6048" s="122">
        <v>1.146968543996818</v>
      </c>
      <c r="G6048" s="122">
        <v>1.1473529708098822</v>
      </c>
      <c r="H6048" s="99">
        <v>8929.9166666666679</v>
      </c>
      <c r="I6048" s="53">
        <v>10242.333517179586</v>
      </c>
      <c r="J6048" s="54">
        <v>9679.4033882339027</v>
      </c>
      <c r="K6048" s="55">
        <v>1.083929867382178</v>
      </c>
      <c r="L6048" s="121">
        <v>10245.766416584682</v>
      </c>
      <c r="M6048" s="54">
        <v>9592.553831344132</v>
      </c>
      <c r="N6048" s="120">
        <v>1.0742041823470689</v>
      </c>
      <c r="O6048" s="123">
        <v>9005.5593364520173</v>
      </c>
      <c r="P6048" s="53">
        <v>10329.093280007321</v>
      </c>
      <c r="Q6048" s="54">
        <v>9761.471505946909</v>
      </c>
      <c r="R6048" s="55">
        <v>1.0839383919702985</v>
      </c>
      <c r="S6048" s="121">
        <v>10332.555258482893</v>
      </c>
      <c r="T6048" s="54">
        <v>9673.8846507363487</v>
      </c>
      <c r="U6048" s="55">
        <v>1.0742125268753864</v>
      </c>
    </row>
    <row r="6049" spans="1:21" ht="13" x14ac:dyDescent="0.3">
      <c r="A6049" s="44" t="s">
        <v>1271</v>
      </c>
      <c r="B6049" s="44" t="s">
        <v>7694</v>
      </c>
      <c r="C6049" s="98" t="s">
        <v>957</v>
      </c>
      <c r="D6049" s="98" t="s">
        <v>13130</v>
      </c>
      <c r="E6049" s="98" t="s">
        <v>307</v>
      </c>
      <c r="F6049" s="122">
        <v>1.0230908733301232</v>
      </c>
      <c r="G6049" s="122">
        <v>1.0309117209303666</v>
      </c>
      <c r="H6049" s="99">
        <v>2406.416666666667</v>
      </c>
      <c r="I6049" s="53">
        <v>2461.9829290961643</v>
      </c>
      <c r="J6049" s="54">
        <v>2326.6695881066771</v>
      </c>
      <c r="K6049" s="55">
        <v>0.96686065232815466</v>
      </c>
      <c r="L6049" s="121">
        <v>2480.8031471088502</v>
      </c>
      <c r="M6049" s="54">
        <v>2322.641056416172</v>
      </c>
      <c r="N6049" s="120">
        <v>0.96518657329341895</v>
      </c>
      <c r="O6049" s="123">
        <v>2426.6497971288991</v>
      </c>
      <c r="P6049" s="53">
        <v>2482.6832602109716</v>
      </c>
      <c r="Q6049" s="54">
        <v>2346.2506578141388</v>
      </c>
      <c r="R6049" s="55">
        <v>0.96686825622309203</v>
      </c>
      <c r="S6049" s="121">
        <v>2501.6617184534784</v>
      </c>
      <c r="T6049" s="54">
        <v>2342.1879964893765</v>
      </c>
      <c r="U6049" s="55">
        <v>0.96519407096176224</v>
      </c>
    </row>
    <row r="6050" spans="1:21" ht="13" x14ac:dyDescent="0.3">
      <c r="A6050" s="44" t="s">
        <v>1270</v>
      </c>
      <c r="B6050" s="44" t="s">
        <v>7693</v>
      </c>
      <c r="C6050" s="98" t="s">
        <v>968</v>
      </c>
      <c r="D6050" s="98" t="s">
        <v>13143</v>
      </c>
      <c r="E6050" s="98" t="s">
        <v>454</v>
      </c>
      <c r="F6050" s="122">
        <v>1.0694397910179718</v>
      </c>
      <c r="G6050" s="122">
        <v>1.1141494383106452</v>
      </c>
      <c r="H6050" s="99">
        <v>6739.3333333333321</v>
      </c>
      <c r="I6050" s="53">
        <v>7207.3112316004499</v>
      </c>
      <c r="J6050" s="54">
        <v>6811.1893288962174</v>
      </c>
      <c r="K6050" s="55">
        <v>1.0106621815554782</v>
      </c>
      <c r="L6050" s="121">
        <v>7508.6244479215402</v>
      </c>
      <c r="M6050" s="54">
        <v>7029.9166785068473</v>
      </c>
      <c r="N6050" s="120">
        <v>1.0431175207993149</v>
      </c>
      <c r="O6050" s="123">
        <v>6788.6908686748247</v>
      </c>
      <c r="P6050" s="53">
        <v>7260.0961438812183</v>
      </c>
      <c r="Q6050" s="54">
        <v>6861.1270822874503</v>
      </c>
      <c r="R6050" s="55">
        <v>1.010670129928418</v>
      </c>
      <c r="S6050" s="121">
        <v>7563.6161181986618</v>
      </c>
      <c r="T6050" s="54">
        <v>7081.4573974654359</v>
      </c>
      <c r="U6050" s="55">
        <v>1.0431256238432551</v>
      </c>
    </row>
    <row r="6051" spans="1:21" ht="13" x14ac:dyDescent="0.3">
      <c r="A6051" s="44" t="s">
        <v>1269</v>
      </c>
      <c r="B6051" s="44" t="s">
        <v>7692</v>
      </c>
      <c r="C6051" s="98" t="s">
        <v>1019</v>
      </c>
      <c r="D6051" s="98" t="s">
        <v>13166</v>
      </c>
      <c r="E6051" s="98" t="s">
        <v>437</v>
      </c>
      <c r="F6051" s="122">
        <v>1.0230786589714838</v>
      </c>
      <c r="G6051" s="122">
        <v>1.0203067490160613</v>
      </c>
      <c r="H6051" s="99">
        <v>270.66666666666669</v>
      </c>
      <c r="I6051" s="53">
        <v>276.91329036161494</v>
      </c>
      <c r="J6051" s="54">
        <v>261.69382557963206</v>
      </c>
      <c r="K6051" s="55">
        <v>0.96684910928435486</v>
      </c>
      <c r="L6051" s="121">
        <v>276.16302673368062</v>
      </c>
      <c r="M6051" s="54">
        <v>258.55642149734001</v>
      </c>
      <c r="N6051" s="120">
        <v>0.95525771489165023</v>
      </c>
      <c r="O6051" s="123">
        <v>272.71277684084407</v>
      </c>
      <c r="P6051" s="53">
        <v>279.00662201472028</v>
      </c>
      <c r="Q6051" s="54">
        <v>263.67417903357932</v>
      </c>
      <c r="R6051" s="55">
        <v>0.96685671308851184</v>
      </c>
      <c r="S6051" s="121">
        <v>278.25068675362422</v>
      </c>
      <c r="T6051" s="54">
        <v>260.51300770279732</v>
      </c>
      <c r="U6051" s="55">
        <v>0.95526513543160263</v>
      </c>
    </row>
    <row r="6052" spans="1:21" ht="13" x14ac:dyDescent="0.3">
      <c r="A6052" s="44" t="s">
        <v>1268</v>
      </c>
      <c r="B6052" s="44" t="s">
        <v>13486</v>
      </c>
      <c r="C6052" s="98" t="s">
        <v>1045</v>
      </c>
      <c r="D6052" s="98" t="s">
        <v>13125</v>
      </c>
      <c r="E6052" s="98" t="s">
        <v>236</v>
      </c>
      <c r="F6052" s="122">
        <v>1.0307898653986072</v>
      </c>
      <c r="G6052" s="122">
        <v>1.0333155226514814</v>
      </c>
      <c r="H6052" s="99">
        <v>6945</v>
      </c>
      <c r="I6052" s="53">
        <v>7158.8356151933267</v>
      </c>
      <c r="J6052" s="54">
        <v>6765.3779866946752</v>
      </c>
      <c r="K6052" s="55">
        <v>0.97413649916410006</v>
      </c>
      <c r="L6052" s="121">
        <v>7176.3763048145383</v>
      </c>
      <c r="M6052" s="54">
        <v>6718.8508130036953</v>
      </c>
      <c r="N6052" s="120">
        <v>0.96743712210276389</v>
      </c>
      <c r="O6052" s="123">
        <v>7000.5526549132028</v>
      </c>
      <c r="P6052" s="53">
        <v>7216.0987288738424</v>
      </c>
      <c r="Q6052" s="54">
        <v>6819.5474875169093</v>
      </c>
      <c r="R6052" s="55">
        <v>0.97414416028008044</v>
      </c>
      <c r="S6052" s="121">
        <v>7233.7797254608522</v>
      </c>
      <c r="T6052" s="54">
        <v>6772.647123807239</v>
      </c>
      <c r="U6052" s="55">
        <v>0.9674446372536013</v>
      </c>
    </row>
    <row r="6053" spans="1:21" ht="13" x14ac:dyDescent="0.3">
      <c r="A6053" s="44" t="s">
        <v>1267</v>
      </c>
      <c r="B6053" s="44" t="s">
        <v>7691</v>
      </c>
      <c r="C6053" s="98" t="s">
        <v>1008</v>
      </c>
      <c r="D6053" s="98" t="s">
        <v>13166</v>
      </c>
      <c r="E6053" s="98" t="s">
        <v>379</v>
      </c>
      <c r="F6053" s="122">
        <v>1.0332209554501994</v>
      </c>
      <c r="G6053" s="122">
        <v>1.0455443885020219</v>
      </c>
      <c r="H6053" s="99">
        <v>129.83333333333331</v>
      </c>
      <c r="I6053" s="53">
        <v>134.14652071595089</v>
      </c>
      <c r="J6053" s="54">
        <v>126.77367759601317</v>
      </c>
      <c r="K6053" s="55">
        <v>0.97643397378187313</v>
      </c>
      <c r="L6053" s="121">
        <v>135.74651310717917</v>
      </c>
      <c r="M6053" s="54">
        <v>127.09207700559095</v>
      </c>
      <c r="N6053" s="120">
        <v>0.97888634407387143</v>
      </c>
      <c r="O6053" s="123">
        <v>131.07695602990984</v>
      </c>
      <c r="P6053" s="53">
        <v>135.43145774672723</v>
      </c>
      <c r="Q6053" s="54">
        <v>127.98899961164777</v>
      </c>
      <c r="R6053" s="55">
        <v>0.97644165296638841</v>
      </c>
      <c r="S6053" s="121">
        <v>137.04677583899849</v>
      </c>
      <c r="T6053" s="54">
        <v>128.31043900136405</v>
      </c>
      <c r="U6053" s="55">
        <v>0.97889394816343989</v>
      </c>
    </row>
    <row r="6054" spans="1:21" ht="13" x14ac:dyDescent="0.3">
      <c r="A6054" s="44" t="s">
        <v>1266</v>
      </c>
      <c r="B6054" s="44" t="s">
        <v>7690</v>
      </c>
      <c r="C6054" s="98" t="s">
        <v>1092</v>
      </c>
      <c r="D6054" s="98" t="s">
        <v>13143</v>
      </c>
      <c r="E6054" s="98" t="s">
        <v>426</v>
      </c>
      <c r="F6054" s="122">
        <v>1.0776218837886897</v>
      </c>
      <c r="G6054" s="122">
        <v>1.0820614032950384</v>
      </c>
      <c r="H6054" s="99">
        <v>756.66666666666663</v>
      </c>
      <c r="I6054" s="53">
        <v>815.40055873344181</v>
      </c>
      <c r="J6054" s="54">
        <v>770.58523018548055</v>
      </c>
      <c r="K6054" s="55">
        <v>1.0183945773376395</v>
      </c>
      <c r="L6054" s="121">
        <v>818.75979515991241</v>
      </c>
      <c r="M6054" s="54">
        <v>766.56026408123034</v>
      </c>
      <c r="N6054" s="120">
        <v>1.0130752388738729</v>
      </c>
      <c r="O6054" s="123">
        <v>762.95957133469369</v>
      </c>
      <c r="P6054" s="53">
        <v>822.18193051630385</v>
      </c>
      <c r="Q6054" s="54">
        <v>777.00000085909119</v>
      </c>
      <c r="R6054" s="55">
        <v>1.0184025865221609</v>
      </c>
      <c r="S6054" s="121">
        <v>825.56910441579964</v>
      </c>
      <c r="T6054" s="54">
        <v>772.94145422289205</v>
      </c>
      <c r="U6054" s="55">
        <v>1.0130831085462844</v>
      </c>
    </row>
    <row r="6055" spans="1:21" ht="13" x14ac:dyDescent="0.3">
      <c r="A6055" s="44" t="s">
        <v>1265</v>
      </c>
      <c r="B6055" s="44" t="s">
        <v>7689</v>
      </c>
      <c r="C6055" s="98" t="s">
        <v>1001</v>
      </c>
      <c r="D6055" s="98" t="s">
        <v>13151</v>
      </c>
      <c r="E6055" s="98" t="s">
        <v>200</v>
      </c>
      <c r="F6055" s="122">
        <v>1.1462370593623423</v>
      </c>
      <c r="G6055" s="122">
        <v>1.1573330040880088</v>
      </c>
      <c r="H6055" s="99">
        <v>15121.583333333332</v>
      </c>
      <c r="I6055" s="53">
        <v>17332.919212902605</v>
      </c>
      <c r="J6055" s="54">
        <v>16380.282547521765</v>
      </c>
      <c r="K6055" s="55">
        <v>1.0832385859630065</v>
      </c>
      <c r="L6055" s="121">
        <v>17500.707465733831</v>
      </c>
      <c r="M6055" s="54">
        <v>16384.960541352822</v>
      </c>
      <c r="N6055" s="120">
        <v>1.0835479446940295</v>
      </c>
      <c r="O6055" s="123">
        <v>15240.057163322803</v>
      </c>
      <c r="P6055" s="53">
        <v>17468.71830740113</v>
      </c>
      <c r="Q6055" s="54">
        <v>16508.747803949387</v>
      </c>
      <c r="R6055" s="55">
        <v>1.0832471051145303</v>
      </c>
      <c r="S6055" s="121">
        <v>17637.821139301355</v>
      </c>
      <c r="T6055" s="54">
        <v>16513.460893600211</v>
      </c>
      <c r="U6055" s="55">
        <v>1.0835563618056514</v>
      </c>
    </row>
    <row r="6056" spans="1:21" ht="13" x14ac:dyDescent="0.3">
      <c r="A6056" s="44" t="s">
        <v>1264</v>
      </c>
      <c r="B6056" s="44" t="s">
        <v>7688</v>
      </c>
      <c r="C6056" s="98" t="s">
        <v>976</v>
      </c>
      <c r="D6056" s="98" t="s">
        <v>13130</v>
      </c>
      <c r="E6056" s="98" t="s">
        <v>221</v>
      </c>
      <c r="F6056" s="122">
        <v>1.0488560970222778</v>
      </c>
      <c r="G6056" s="122">
        <v>1.0491645369846223</v>
      </c>
      <c r="H6056" s="99">
        <v>596.66666666666663</v>
      </c>
      <c r="I6056" s="53">
        <v>625.81747122329239</v>
      </c>
      <c r="J6056" s="54">
        <v>591.42184163543664</v>
      </c>
      <c r="K6056" s="55">
        <v>0.99120979045045254</v>
      </c>
      <c r="L6056" s="121">
        <v>626.00150706749127</v>
      </c>
      <c r="M6056" s="54">
        <v>586.0911630122007</v>
      </c>
      <c r="N6056" s="120">
        <v>0.98227569219921906</v>
      </c>
      <c r="O6056" s="123">
        <v>601.48294033573711</v>
      </c>
      <c r="P6056" s="53">
        <v>630.8690492260248</v>
      </c>
      <c r="Q6056" s="54">
        <v>596.20046804333765</v>
      </c>
      <c r="R6056" s="55">
        <v>0.99121758583967334</v>
      </c>
      <c r="S6056" s="121">
        <v>631.05457060149286</v>
      </c>
      <c r="T6056" s="54">
        <v>590.82666113078653</v>
      </c>
      <c r="U6056" s="55">
        <v>0.98228332261759177</v>
      </c>
    </row>
    <row r="6057" spans="1:21" ht="13" x14ac:dyDescent="0.3">
      <c r="A6057" s="44" t="s">
        <v>1263</v>
      </c>
      <c r="B6057" s="44" t="s">
        <v>7687</v>
      </c>
      <c r="C6057" s="98" t="s">
        <v>1079</v>
      </c>
      <c r="D6057" s="98" t="s">
        <v>13130</v>
      </c>
      <c r="E6057" s="98" t="s">
        <v>291</v>
      </c>
      <c r="F6057" s="122">
        <v>1.031803673346454</v>
      </c>
      <c r="G6057" s="122">
        <v>1.0333270008228519</v>
      </c>
      <c r="H6057" s="99">
        <v>5100.416666666667</v>
      </c>
      <c r="I6057" s="53">
        <v>5262.6286522641431</v>
      </c>
      <c r="J6057" s="54">
        <v>4973.3886835750473</v>
      </c>
      <c r="K6057" s="55">
        <v>0.97509458709093311</v>
      </c>
      <c r="L6057" s="121">
        <v>5270.3982571135548</v>
      </c>
      <c r="M6057" s="54">
        <v>4934.3872325791881</v>
      </c>
      <c r="N6057" s="120">
        <v>0.9674478684903236</v>
      </c>
      <c r="O6057" s="123">
        <v>5144.0715215978425</v>
      </c>
      <c r="P6057" s="53">
        <v>5307.6718919415371</v>
      </c>
      <c r="Q6057" s="54">
        <v>5015.9957444072879</v>
      </c>
      <c r="R6057" s="55">
        <v>0.97510225574181519</v>
      </c>
      <c r="S6057" s="121">
        <v>5315.5079974309429</v>
      </c>
      <c r="T6057" s="54">
        <v>4976.6596878344326</v>
      </c>
      <c r="U6057" s="55">
        <v>0.96745538372463979</v>
      </c>
    </row>
    <row r="6058" spans="1:21" ht="13" x14ac:dyDescent="0.3">
      <c r="A6058" s="44" t="s">
        <v>1262</v>
      </c>
      <c r="B6058" s="44" t="s">
        <v>7686</v>
      </c>
      <c r="C6058" s="98" t="s">
        <v>980</v>
      </c>
      <c r="D6058" s="98" t="s">
        <v>13158</v>
      </c>
      <c r="E6058" s="98" t="s">
        <v>399</v>
      </c>
      <c r="F6058" s="122">
        <v>1.0299054059037172</v>
      </c>
      <c r="G6058" s="122">
        <v>1.0587383698763777</v>
      </c>
      <c r="H6058" s="99">
        <v>7043.25</v>
      </c>
      <c r="I6058" s="53">
        <v>7253.881250131356</v>
      </c>
      <c r="J6058" s="54">
        <v>6855.1998070164709</v>
      </c>
      <c r="K6058" s="55">
        <v>0.97330065055428538</v>
      </c>
      <c r="L6058" s="121">
        <v>7456.9590236317972</v>
      </c>
      <c r="M6058" s="54">
        <v>6981.5451518130158</v>
      </c>
      <c r="N6058" s="120">
        <v>0.99123915121755091</v>
      </c>
      <c r="O6058" s="123">
        <v>7109.3193164716904</v>
      </c>
      <c r="P6058" s="53">
        <v>7321.9263963299136</v>
      </c>
      <c r="Q6058" s="54">
        <v>6919.559534306416</v>
      </c>
      <c r="R6058" s="55">
        <v>0.97330830509671762</v>
      </c>
      <c r="S6058" s="121">
        <v>7526.9091440518814</v>
      </c>
      <c r="T6058" s="54">
        <v>7047.0903870899547</v>
      </c>
      <c r="U6058" s="55">
        <v>0.9912468512649929</v>
      </c>
    </row>
    <row r="6059" spans="1:21" ht="13" x14ac:dyDescent="0.3">
      <c r="A6059" s="44" t="s">
        <v>1261</v>
      </c>
      <c r="B6059" s="44" t="s">
        <v>7685</v>
      </c>
      <c r="C6059" s="98" t="s">
        <v>959</v>
      </c>
      <c r="D6059" s="98" t="s">
        <v>13119</v>
      </c>
      <c r="E6059" s="98" t="s">
        <v>213</v>
      </c>
      <c r="F6059" s="122">
        <v>1.0218995514217644</v>
      </c>
      <c r="G6059" s="122">
        <v>1.0279182443681394</v>
      </c>
      <c r="H6059" s="99">
        <v>26.916666666666668</v>
      </c>
      <c r="I6059" s="53">
        <v>27.506129592435826</v>
      </c>
      <c r="J6059" s="54">
        <v>25.994361883222389</v>
      </c>
      <c r="K6059" s="55">
        <v>0.96573480680702373</v>
      </c>
      <c r="L6059" s="121">
        <v>27.668132744242421</v>
      </c>
      <c r="M6059" s="54">
        <v>25.904167826069926</v>
      </c>
      <c r="N6059" s="120">
        <v>0.96238394400259786</v>
      </c>
      <c r="O6059" s="123">
        <v>27.156744241957185</v>
      </c>
      <c r="P6059" s="53">
        <v>27.751464758931629</v>
      </c>
      <c r="Q6059" s="54">
        <v>26.226419410592147</v>
      </c>
      <c r="R6059" s="55">
        <v>0.96574240184772642</v>
      </c>
      <c r="S6059" s="121">
        <v>27.914912863947208</v>
      </c>
      <c r="T6059" s="54">
        <v>26.135417650873688</v>
      </c>
      <c r="U6059" s="55">
        <v>0.96239141989982924</v>
      </c>
    </row>
    <row r="6060" spans="1:21" ht="13" x14ac:dyDescent="0.3">
      <c r="A6060" s="44" t="s">
        <v>1260</v>
      </c>
      <c r="B6060" s="44" t="s">
        <v>7684</v>
      </c>
      <c r="C6060" s="98" t="s">
        <v>961</v>
      </c>
      <c r="D6060" s="98" t="s">
        <v>13151</v>
      </c>
      <c r="E6060" s="98" t="s">
        <v>184</v>
      </c>
      <c r="F6060" s="122">
        <v>1.1422891548840524</v>
      </c>
      <c r="G6060" s="122">
        <v>1.1514342947321816</v>
      </c>
      <c r="H6060" s="99">
        <v>8328.8333333333321</v>
      </c>
      <c r="I6060" s="53">
        <v>9513.9359895034559</v>
      </c>
      <c r="J6060" s="54">
        <v>8991.0394050123323</v>
      </c>
      <c r="K6060" s="55">
        <v>1.0795076627393594</v>
      </c>
      <c r="L6060" s="121">
        <v>9590.10433510855</v>
      </c>
      <c r="M6060" s="54">
        <v>8978.6930857438565</v>
      </c>
      <c r="N6060" s="120">
        <v>1.0780253039533978</v>
      </c>
      <c r="O6060" s="123">
        <v>8401.4889830574084</v>
      </c>
      <c r="P6060" s="53">
        <v>9596.9297502243244</v>
      </c>
      <c r="Q6060" s="54">
        <v>9069.5430626726338</v>
      </c>
      <c r="R6060" s="55">
        <v>1.0795161525489632</v>
      </c>
      <c r="S6060" s="121">
        <v>9673.7625419069009</v>
      </c>
      <c r="T6060" s="54">
        <v>9057.0880704645733</v>
      </c>
      <c r="U6060" s="55">
        <v>1.0780336781645798</v>
      </c>
    </row>
    <row r="6061" spans="1:21" ht="13" x14ac:dyDescent="0.3">
      <c r="A6061" s="44" t="s">
        <v>1259</v>
      </c>
      <c r="B6061" s="44" t="s">
        <v>13487</v>
      </c>
      <c r="C6061" s="98" t="s">
        <v>993</v>
      </c>
      <c r="D6061" s="98" t="s">
        <v>13130</v>
      </c>
      <c r="E6061" s="98" t="s">
        <v>470</v>
      </c>
      <c r="F6061" s="122">
        <v>1.029038344506453</v>
      </c>
      <c r="G6061" s="122">
        <v>1.0307692484517779</v>
      </c>
      <c r="H6061" s="99">
        <v>32648.083333333336</v>
      </c>
      <c r="I6061" s="53">
        <v>33596.129624642053</v>
      </c>
      <c r="J6061" s="54">
        <v>31749.648688441932</v>
      </c>
      <c r="K6061" s="55">
        <v>0.97248124382315237</v>
      </c>
      <c r="L6061" s="121">
        <v>33652.64032089102</v>
      </c>
      <c r="M6061" s="54">
        <v>31507.136774314251</v>
      </c>
      <c r="N6061" s="120">
        <v>0.96505318406075646</v>
      </c>
      <c r="O6061" s="123">
        <v>32931.743516262228</v>
      </c>
      <c r="P6061" s="53">
        <v>33888.026829685601</v>
      </c>
      <c r="Q6061" s="54">
        <v>32025.754761167758</v>
      </c>
      <c r="R6061" s="55">
        <v>0.97248889192134402</v>
      </c>
      <c r="S6061" s="121">
        <v>33945.028514464328</v>
      </c>
      <c r="T6061" s="54">
        <v>31781.130814208635</v>
      </c>
      <c r="U6061" s="55">
        <v>0.96506068069291862</v>
      </c>
    </row>
    <row r="6062" spans="1:21" ht="13" x14ac:dyDescent="0.3">
      <c r="A6062" s="44" t="s">
        <v>1258</v>
      </c>
      <c r="B6062" s="44" t="s">
        <v>7683</v>
      </c>
      <c r="C6062" s="98" t="s">
        <v>976</v>
      </c>
      <c r="D6062" s="98" t="s">
        <v>13130</v>
      </c>
      <c r="E6062" s="98" t="s">
        <v>221</v>
      </c>
      <c r="F6062" s="122">
        <v>1.0488560970222778</v>
      </c>
      <c r="G6062" s="122">
        <v>1.0491645369846223</v>
      </c>
      <c r="H6062" s="99">
        <v>2154.166666666667</v>
      </c>
      <c r="I6062" s="53">
        <v>2259.4108423354905</v>
      </c>
      <c r="J6062" s="54">
        <v>2135.2310902620166</v>
      </c>
      <c r="K6062" s="55">
        <v>0.99120979045045243</v>
      </c>
      <c r="L6062" s="121">
        <v>2260.0752734210409</v>
      </c>
      <c r="M6062" s="54">
        <v>2115.9855536124851</v>
      </c>
      <c r="N6062" s="120">
        <v>0.98227569219921929</v>
      </c>
      <c r="O6062" s="123">
        <v>2174.5150017283236</v>
      </c>
      <c r="P6062" s="53">
        <v>2280.7533176291613</v>
      </c>
      <c r="Q6062" s="54">
        <v>2155.4175103853026</v>
      </c>
      <c r="R6062" s="55">
        <v>0.99121758583967368</v>
      </c>
      <c r="S6062" s="121">
        <v>2281.4240249544118</v>
      </c>
      <c r="T6062" s="54">
        <v>2135.989820979496</v>
      </c>
      <c r="U6062" s="55">
        <v>0.98228332261759177</v>
      </c>
    </row>
    <row r="6063" spans="1:21" ht="13" x14ac:dyDescent="0.3">
      <c r="A6063" s="44" t="s">
        <v>1257</v>
      </c>
      <c r="B6063" s="44" t="s">
        <v>7682</v>
      </c>
      <c r="C6063" s="98" t="s">
        <v>961</v>
      </c>
      <c r="D6063" s="98" t="s">
        <v>13151</v>
      </c>
      <c r="E6063" s="98" t="s">
        <v>184</v>
      </c>
      <c r="F6063" s="122">
        <v>1.1422891548840524</v>
      </c>
      <c r="G6063" s="122">
        <v>1.1514342947321816</v>
      </c>
      <c r="H6063" s="99">
        <v>10792.666666666668</v>
      </c>
      <c r="I6063" s="53">
        <v>12328.346085611951</v>
      </c>
      <c r="J6063" s="54">
        <v>11650.766368058328</v>
      </c>
      <c r="K6063" s="55">
        <v>1.0795076627393594</v>
      </c>
      <c r="L6063" s="121">
        <v>12427.046531612859</v>
      </c>
      <c r="M6063" s="54">
        <v>11634.767763801039</v>
      </c>
      <c r="N6063" s="120">
        <v>1.0780253039533978</v>
      </c>
      <c r="O6063" s="123">
        <v>10881.782838051693</v>
      </c>
      <c r="P6063" s="53">
        <v>12430.142521709853</v>
      </c>
      <c r="Q6063" s="54">
        <v>11747.0603422069</v>
      </c>
      <c r="R6063" s="55">
        <v>1.0795161525489632</v>
      </c>
      <c r="S6063" s="121">
        <v>12529.657947560809</v>
      </c>
      <c r="T6063" s="54">
        <v>11730.928377893068</v>
      </c>
      <c r="U6063" s="55">
        <v>1.0780336781645798</v>
      </c>
    </row>
    <row r="6064" spans="1:21" ht="13" x14ac:dyDescent="0.3">
      <c r="A6064" s="44" t="s">
        <v>1256</v>
      </c>
      <c r="B6064" s="44" t="s">
        <v>7681</v>
      </c>
      <c r="C6064" s="98" t="s">
        <v>970</v>
      </c>
      <c r="D6064" s="98" t="s">
        <v>13130</v>
      </c>
      <c r="E6064" s="98" t="s">
        <v>222</v>
      </c>
      <c r="F6064" s="122">
        <v>1.0400686814525157</v>
      </c>
      <c r="G6064" s="122">
        <v>1.0414921382060907</v>
      </c>
      <c r="H6064" s="99">
        <v>31079.000000000004</v>
      </c>
      <c r="I6064" s="53">
        <v>32324.294550862742</v>
      </c>
      <c r="J6064" s="54">
        <v>30547.715095695177</v>
      </c>
      <c r="K6064" s="55">
        <v>0.98290534108868288</v>
      </c>
      <c r="L6064" s="121">
        <v>32368.534163307097</v>
      </c>
      <c r="M6064" s="54">
        <v>30304.898021160021</v>
      </c>
      <c r="N6064" s="120">
        <v>0.9750924425226043</v>
      </c>
      <c r="O6064" s="123">
        <v>31347.88239990305</v>
      </c>
      <c r="P6064" s="53">
        <v>32603.950713995691</v>
      </c>
      <c r="Q6064" s="54">
        <v>30812.243364283058</v>
      </c>
      <c r="R6064" s="55">
        <v>0.98291307116739568</v>
      </c>
      <c r="S6064" s="121">
        <v>32648.573068908103</v>
      </c>
      <c r="T6064" s="54">
        <v>30567.320665471874</v>
      </c>
      <c r="U6064" s="55">
        <v>0.97510001714075623</v>
      </c>
    </row>
    <row r="6065" spans="1:21" ht="13" x14ac:dyDescent="0.3">
      <c r="A6065" s="44" t="s">
        <v>1255</v>
      </c>
      <c r="B6065" s="44" t="s">
        <v>7680</v>
      </c>
      <c r="C6065" s="98" t="s">
        <v>982</v>
      </c>
      <c r="D6065" s="98" t="s">
        <v>13151</v>
      </c>
      <c r="E6065" s="98" t="s">
        <v>202</v>
      </c>
      <c r="F6065" s="122">
        <v>1.1422141780328159</v>
      </c>
      <c r="G6065" s="122">
        <v>1.1459114627874576</v>
      </c>
      <c r="H6065" s="99">
        <v>1121.5833333333335</v>
      </c>
      <c r="I6065" s="53">
        <v>1281.0883851786393</v>
      </c>
      <c r="J6065" s="54">
        <v>1210.6783317811578</v>
      </c>
      <c r="K6065" s="55">
        <v>1.0794368066998954</v>
      </c>
      <c r="L6065" s="121">
        <v>1285.2351981380327</v>
      </c>
      <c r="M6065" s="54">
        <v>1203.2958124168283</v>
      </c>
      <c r="N6065" s="120">
        <v>1.0728545767889099</v>
      </c>
      <c r="O6065" s="123">
        <v>1130.6063388818723</v>
      </c>
      <c r="P6065" s="53">
        <v>1291.394590044649</v>
      </c>
      <c r="Q6065" s="54">
        <v>1220.4276940798327</v>
      </c>
      <c r="R6065" s="55">
        <v>1.0794452959522502</v>
      </c>
      <c r="S6065" s="121">
        <v>1295.5747636248982</v>
      </c>
      <c r="T6065" s="54">
        <v>1212.9856077394454</v>
      </c>
      <c r="U6065" s="55">
        <v>1.0728629108333527</v>
      </c>
    </row>
    <row r="6066" spans="1:21" ht="13" x14ac:dyDescent="0.3">
      <c r="A6066" s="44" t="s">
        <v>1254</v>
      </c>
      <c r="B6066" s="44" t="s">
        <v>7679</v>
      </c>
      <c r="C6066" s="98" t="s">
        <v>1047</v>
      </c>
      <c r="D6066" s="98" t="s">
        <v>13119</v>
      </c>
      <c r="E6066" s="98" t="s">
        <v>226</v>
      </c>
      <c r="F6066" s="122">
        <v>1.0222842986134526</v>
      </c>
      <c r="G6066" s="122">
        <v>1.0223152552916783</v>
      </c>
      <c r="H6066" s="99">
        <v>9511.3333333333321</v>
      </c>
      <c r="I6066" s="53">
        <v>9723.2867255454184</v>
      </c>
      <c r="J6066" s="54">
        <v>9188.883989976779</v>
      </c>
      <c r="K6066" s="55">
        <v>0.96609840786186096</v>
      </c>
      <c r="L6066" s="121">
        <v>9723.5811648309154</v>
      </c>
      <c r="M6066" s="54">
        <v>9103.6601816437214</v>
      </c>
      <c r="N6066" s="120">
        <v>0.95713817007538959</v>
      </c>
      <c r="O6066" s="123">
        <v>9590.4490276626602</v>
      </c>
      <c r="P6066" s="53">
        <v>9804.1654576321907</v>
      </c>
      <c r="Q6066" s="54">
        <v>9265.3904035802971</v>
      </c>
      <c r="R6066" s="55">
        <v>0.96610600576211136</v>
      </c>
      <c r="S6066" s="121">
        <v>9804.4623460767798</v>
      </c>
      <c r="T6066" s="54">
        <v>9179.4561389416522</v>
      </c>
      <c r="U6066" s="55">
        <v>0.9571456052229107</v>
      </c>
    </row>
    <row r="6067" spans="1:21" ht="13" x14ac:dyDescent="0.3">
      <c r="A6067" s="44" t="s">
        <v>1253</v>
      </c>
      <c r="B6067" s="44" t="s">
        <v>7678</v>
      </c>
      <c r="C6067" s="98" t="s">
        <v>1092</v>
      </c>
      <c r="D6067" s="98" t="s">
        <v>13143</v>
      </c>
      <c r="E6067" s="98" t="s">
        <v>425</v>
      </c>
      <c r="F6067" s="122">
        <v>1.0723921942298211</v>
      </c>
      <c r="G6067" s="122">
        <v>1.0811430491750222</v>
      </c>
      <c r="H6067" s="99">
        <v>11557.5</v>
      </c>
      <c r="I6067" s="53">
        <v>12394.172784811157</v>
      </c>
      <c r="J6067" s="54">
        <v>11712.975158095904</v>
      </c>
      <c r="K6067" s="55">
        <v>1.0134523173779713</v>
      </c>
      <c r="L6067" s="121">
        <v>12495.31079084032</v>
      </c>
      <c r="M6067" s="54">
        <v>11698.67987684085</v>
      </c>
      <c r="N6067" s="120">
        <v>1.0122154338603375</v>
      </c>
      <c r="O6067" s="123">
        <v>11648.037527402714</v>
      </c>
      <c r="P6067" s="53">
        <v>12491.264522482696</v>
      </c>
      <c r="Q6067" s="54">
        <v>11804.823463591949</v>
      </c>
      <c r="R6067" s="55">
        <v>1.0134602876939902</v>
      </c>
      <c r="S6067" s="121">
        <v>12593.194809281256</v>
      </c>
      <c r="T6067" s="54">
        <v>11790.414947863141</v>
      </c>
      <c r="U6067" s="55">
        <v>1.0122232968536953</v>
      </c>
    </row>
    <row r="6068" spans="1:21" ht="13" x14ac:dyDescent="0.3">
      <c r="A6068" s="44" t="s">
        <v>1252</v>
      </c>
      <c r="B6068" s="44" t="s">
        <v>7677</v>
      </c>
      <c r="C6068" s="98" t="s">
        <v>1045</v>
      </c>
      <c r="D6068" s="98" t="s">
        <v>13125</v>
      </c>
      <c r="E6068" s="98" t="s">
        <v>245</v>
      </c>
      <c r="F6068" s="122">
        <v>1.0343340095706155</v>
      </c>
      <c r="G6068" s="122">
        <v>1.0354534614902349</v>
      </c>
      <c r="H6068" s="99">
        <v>1755.9999999999998</v>
      </c>
      <c r="I6068" s="53">
        <v>1816.2905208060006</v>
      </c>
      <c r="J6068" s="54">
        <v>1716.4651582199078</v>
      </c>
      <c r="K6068" s="55">
        <v>0.97748585320040327</v>
      </c>
      <c r="L6068" s="121">
        <v>1818.2562783768522</v>
      </c>
      <c r="M6068" s="54">
        <v>1702.3344589699723</v>
      </c>
      <c r="N6068" s="120">
        <v>0.96943875795556522</v>
      </c>
      <c r="O6068" s="123">
        <v>1770.2919568375917</v>
      </c>
      <c r="P6068" s="53">
        <v>1831.0731778264371</v>
      </c>
      <c r="Q6068" s="54">
        <v>1730.4489528865747</v>
      </c>
      <c r="R6068" s="55">
        <v>0.9774935406574452</v>
      </c>
      <c r="S6068" s="121">
        <v>1833.0549345558059</v>
      </c>
      <c r="T6068" s="54">
        <v>1716.202967392559</v>
      </c>
      <c r="U6068" s="55">
        <v>0.96944628865531535</v>
      </c>
    </row>
    <row r="6069" spans="1:21" ht="13" x14ac:dyDescent="0.3">
      <c r="A6069" s="44" t="s">
        <v>1251</v>
      </c>
      <c r="B6069" s="44" t="s">
        <v>7676</v>
      </c>
      <c r="C6069" s="98" t="s">
        <v>966</v>
      </c>
      <c r="D6069" s="98" t="s">
        <v>13151</v>
      </c>
      <c r="E6069" s="98" t="s">
        <v>190</v>
      </c>
      <c r="F6069" s="122">
        <v>1.1514380136092548</v>
      </c>
      <c r="G6069" s="122">
        <v>1.1539021508098131</v>
      </c>
      <c r="H6069" s="99">
        <v>4558</v>
      </c>
      <c r="I6069" s="53">
        <v>5248.2544660309832</v>
      </c>
      <c r="J6069" s="54">
        <v>4959.8045187267744</v>
      </c>
      <c r="K6069" s="55">
        <v>1.0881536899356679</v>
      </c>
      <c r="L6069" s="121">
        <v>5259.4860033911282</v>
      </c>
      <c r="M6069" s="54">
        <v>4924.1706829334507</v>
      </c>
      <c r="N6069" s="120">
        <v>1.0803358233728502</v>
      </c>
      <c r="O6069" s="123">
        <v>4594.807500303692</v>
      </c>
      <c r="P6069" s="53">
        <v>5290.6360210665889</v>
      </c>
      <c r="Q6069" s="54">
        <v>4999.8960574728426</v>
      </c>
      <c r="R6069" s="55">
        <v>1.0881622477421256</v>
      </c>
      <c r="S6069" s="121">
        <v>5301.9582571574911</v>
      </c>
      <c r="T6069" s="54">
        <v>4963.9737044379062</v>
      </c>
      <c r="U6069" s="55">
        <v>1.0803442155323839</v>
      </c>
    </row>
    <row r="6070" spans="1:21" ht="13" x14ac:dyDescent="0.3">
      <c r="A6070" s="44" t="s">
        <v>1250</v>
      </c>
      <c r="B6070" s="44" t="s">
        <v>7675</v>
      </c>
      <c r="C6070" s="98" t="s">
        <v>966</v>
      </c>
      <c r="D6070" s="98" t="s">
        <v>13151</v>
      </c>
      <c r="E6070" s="98" t="s">
        <v>205</v>
      </c>
      <c r="F6070" s="122">
        <v>1.1414519395518867</v>
      </c>
      <c r="G6070" s="122">
        <v>1.1535324953677133</v>
      </c>
      <c r="H6070" s="99">
        <v>10433.000000000002</v>
      </c>
      <c r="I6070" s="53">
        <v>11908.768085344836</v>
      </c>
      <c r="J6070" s="54">
        <v>11254.248844917542</v>
      </c>
      <c r="K6070" s="55">
        <v>1.0787164617001379</v>
      </c>
      <c r="L6070" s="121">
        <v>12034.804524171355</v>
      </c>
      <c r="M6070" s="54">
        <v>11267.53290617178</v>
      </c>
      <c r="N6070" s="120">
        <v>1.0799897350878729</v>
      </c>
      <c r="O6070" s="123">
        <v>10519.500705895683</v>
      </c>
      <c r="P6070" s="53">
        <v>12007.504483862069</v>
      </c>
      <c r="Q6070" s="54">
        <v>11347.647823417299</v>
      </c>
      <c r="R6070" s="55">
        <v>1.0787249452873251</v>
      </c>
      <c r="S6070" s="121">
        <v>12134.585899294269</v>
      </c>
      <c r="T6070" s="54">
        <v>11361.041033663967</v>
      </c>
      <c r="U6070" s="55">
        <v>1.0799981245589574</v>
      </c>
    </row>
    <row r="6071" spans="1:21" ht="13" x14ac:dyDescent="0.3">
      <c r="A6071" s="44" t="s">
        <v>1249</v>
      </c>
      <c r="B6071" s="44" t="s">
        <v>7674</v>
      </c>
      <c r="C6071" s="98" t="s">
        <v>1095</v>
      </c>
      <c r="D6071" s="98" t="s">
        <v>13130</v>
      </c>
      <c r="E6071" s="98" t="s">
        <v>217</v>
      </c>
      <c r="F6071" s="122">
        <v>1.0193976266254183</v>
      </c>
      <c r="G6071" s="122">
        <v>1.0303795084131622</v>
      </c>
      <c r="H6071" s="99">
        <v>2471.6666666666661</v>
      </c>
      <c r="I6071" s="53">
        <v>2519.6111338091582</v>
      </c>
      <c r="J6071" s="54">
        <v>2381.1304821032627</v>
      </c>
      <c r="K6071" s="55">
        <v>0.96337039060145513</v>
      </c>
      <c r="L6071" s="121">
        <v>2546.7546849611986</v>
      </c>
      <c r="M6071" s="54">
        <v>2384.3878942207634</v>
      </c>
      <c r="N6071" s="120">
        <v>0.96468829166045744</v>
      </c>
      <c r="O6071" s="123">
        <v>2492.1217093380615</v>
      </c>
      <c r="P6071" s="53">
        <v>2540.4629557609005</v>
      </c>
      <c r="Q6071" s="54">
        <v>2400.8551459761934</v>
      </c>
      <c r="R6071" s="55">
        <v>0.96337796704715939</v>
      </c>
      <c r="S6071" s="121">
        <v>2567.8311417735213</v>
      </c>
      <c r="T6071" s="54">
        <v>2404.1393098470585</v>
      </c>
      <c r="U6071" s="55">
        <v>0.96469578545809775</v>
      </c>
    </row>
    <row r="6072" spans="1:21" ht="13" x14ac:dyDescent="0.3">
      <c r="A6072" s="44" t="s">
        <v>1248</v>
      </c>
      <c r="B6072" s="44" t="s">
        <v>7673</v>
      </c>
      <c r="C6072" s="98" t="s">
        <v>966</v>
      </c>
      <c r="D6072" s="98" t="s">
        <v>13151</v>
      </c>
      <c r="E6072" s="98" t="s">
        <v>177</v>
      </c>
      <c r="F6072" s="122">
        <v>1.1535832082848501</v>
      </c>
      <c r="G6072" s="122">
        <v>1.1554037928611771</v>
      </c>
      <c r="H6072" s="99">
        <v>1</v>
      </c>
      <c r="I6072" s="53">
        <v>1.1535832082848501</v>
      </c>
      <c r="J6072" s="54">
        <v>1.0901809823077189</v>
      </c>
      <c r="K6072" s="55">
        <v>1.0901809823077189</v>
      </c>
      <c r="L6072" s="121">
        <v>1.1554037928611771</v>
      </c>
      <c r="M6072" s="54">
        <v>1.0817417291516314</v>
      </c>
      <c r="N6072" s="120">
        <v>1.0817417291516314</v>
      </c>
      <c r="O6072" s="123">
        <v>1.0206822040438339</v>
      </c>
      <c r="P6072" s="53">
        <v>1.1774418515801379</v>
      </c>
      <c r="Q6072" s="54">
        <v>1.1127370789027029</v>
      </c>
      <c r="R6072" s="55">
        <v>1.0901895560578576</v>
      </c>
      <c r="S6072" s="121">
        <v>1.1793000898581516</v>
      </c>
      <c r="T6072" s="54">
        <v>1.1041231091916601</v>
      </c>
      <c r="U6072" s="55">
        <v>1.0817501322323857</v>
      </c>
    </row>
    <row r="6073" spans="1:21" ht="13" x14ac:dyDescent="0.3">
      <c r="A6073" s="44" t="s">
        <v>1247</v>
      </c>
      <c r="B6073" s="44" t="s">
        <v>7672</v>
      </c>
      <c r="C6073" s="98" t="s">
        <v>993</v>
      </c>
      <c r="D6073" s="98" t="s">
        <v>13130</v>
      </c>
      <c r="E6073" s="98" t="s">
        <v>334</v>
      </c>
      <c r="F6073" s="122">
        <v>1.0289036515437098</v>
      </c>
      <c r="G6073" s="122">
        <v>1.0310560845889616</v>
      </c>
      <c r="H6073" s="99">
        <v>3109.8333333333335</v>
      </c>
      <c r="I6073" s="53">
        <v>3199.7188723590134</v>
      </c>
      <c r="J6073" s="54">
        <v>3023.8587371285221</v>
      </c>
      <c r="K6073" s="55">
        <v>0.97235395373659528</v>
      </c>
      <c r="L6073" s="121">
        <v>3206.412580390906</v>
      </c>
      <c r="M6073" s="54">
        <v>3001.9897030945158</v>
      </c>
      <c r="N6073" s="120">
        <v>0.96532173313506053</v>
      </c>
      <c r="O6073" s="123">
        <v>3136.9150590877161</v>
      </c>
      <c r="P6073" s="53">
        <v>3227.5833588778032</v>
      </c>
      <c r="Q6073" s="54">
        <v>3050.2157485339085</v>
      </c>
      <c r="R6073" s="55">
        <v>0.97236160083371148</v>
      </c>
      <c r="S6073" s="121">
        <v>3234.3353585111317</v>
      </c>
      <c r="T6073" s="54">
        <v>3028.1558043783175</v>
      </c>
      <c r="U6073" s="55">
        <v>0.9653292318533393</v>
      </c>
    </row>
    <row r="6074" spans="1:21" ht="13" x14ac:dyDescent="0.3">
      <c r="A6074" s="44" t="s">
        <v>1246</v>
      </c>
      <c r="B6074" s="44" t="s">
        <v>7671</v>
      </c>
      <c r="C6074" s="98" t="s">
        <v>1228</v>
      </c>
      <c r="D6074" s="98" t="s">
        <v>13158</v>
      </c>
      <c r="E6074" s="98" t="s">
        <v>449</v>
      </c>
      <c r="F6074" s="122">
        <v>1.0977818383454283</v>
      </c>
      <c r="G6074" s="122">
        <v>1.1088610254194635</v>
      </c>
      <c r="H6074" s="99">
        <v>15252.166666666668</v>
      </c>
      <c r="I6074" s="53">
        <v>16743.551562084198</v>
      </c>
      <c r="J6074" s="54">
        <v>15823.307203311528</v>
      </c>
      <c r="K6074" s="55">
        <v>1.0374465181981702</v>
      </c>
      <c r="L6074" s="121">
        <v>16912.533169868562</v>
      </c>
      <c r="M6074" s="54">
        <v>15834.284938777329</v>
      </c>
      <c r="N6074" s="120">
        <v>1.0381662674446688</v>
      </c>
      <c r="O6074" s="123">
        <v>15375.583210181463</v>
      </c>
      <c r="P6074" s="53">
        <v>16879.03600210611</v>
      </c>
      <c r="Q6074" s="54">
        <v>15951.470716342881</v>
      </c>
      <c r="R6074" s="55">
        <v>1.0374546772170616</v>
      </c>
      <c r="S6074" s="121">
        <v>17049.384964864104</v>
      </c>
      <c r="T6074" s="54">
        <v>15962.535828752085</v>
      </c>
      <c r="U6074" s="55">
        <v>1.0381743320267651</v>
      </c>
    </row>
    <row r="6075" spans="1:21" ht="13" x14ac:dyDescent="0.3">
      <c r="A6075" s="44" t="s">
        <v>1245</v>
      </c>
      <c r="B6075" s="44" t="s">
        <v>13488</v>
      </c>
      <c r="C6075" s="98" t="s">
        <v>1095</v>
      </c>
      <c r="D6075" s="98" t="s">
        <v>13130</v>
      </c>
      <c r="E6075" s="98" t="s">
        <v>217</v>
      </c>
      <c r="F6075" s="122">
        <v>1.0193976266254183</v>
      </c>
      <c r="G6075" s="122">
        <v>1.0303795084131622</v>
      </c>
      <c r="H6075" s="99">
        <v>3536.166666666667</v>
      </c>
      <c r="I6075" s="53">
        <v>3604.7599073519173</v>
      </c>
      <c r="J6075" s="54">
        <v>3406.6382628985125</v>
      </c>
      <c r="K6075" s="55">
        <v>0.96337039060145513</v>
      </c>
      <c r="L6075" s="121">
        <v>3643.5936716670108</v>
      </c>
      <c r="M6075" s="54">
        <v>3411.2985806933211</v>
      </c>
      <c r="N6075" s="120">
        <v>0.96468829166045744</v>
      </c>
      <c r="O6075" s="123">
        <v>3565.4902067993553</v>
      </c>
      <c r="P6075" s="53">
        <v>3634.6522545674347</v>
      </c>
      <c r="Q6075" s="54">
        <v>3434.9147069529186</v>
      </c>
      <c r="R6075" s="55">
        <v>0.96337796704715928</v>
      </c>
      <c r="S6075" s="121">
        <v>3673.8080465338635</v>
      </c>
      <c r="T6075" s="54">
        <v>3439.6133755914598</v>
      </c>
      <c r="U6075" s="55">
        <v>0.96469578545809787</v>
      </c>
    </row>
    <row r="6076" spans="1:21" ht="13" x14ac:dyDescent="0.3">
      <c r="A6076" s="44" t="s">
        <v>1244</v>
      </c>
      <c r="B6076" s="44" t="s">
        <v>7670</v>
      </c>
      <c r="C6076" s="98" t="s">
        <v>1047</v>
      </c>
      <c r="D6076" s="98" t="s">
        <v>13119</v>
      </c>
      <c r="E6076" s="98" t="s">
        <v>483</v>
      </c>
      <c r="F6076" s="122">
        <v>1.0073914077729729</v>
      </c>
      <c r="G6076" s="122">
        <v>1.0095836798675388</v>
      </c>
      <c r="H6076" s="99">
        <v>3346.4166666666661</v>
      </c>
      <c r="I6076" s="53">
        <v>3371.151396828272</v>
      </c>
      <c r="J6076" s="54">
        <v>3185.8691379241964</v>
      </c>
      <c r="K6076" s="55">
        <v>0.95202404699281229</v>
      </c>
      <c r="L6076" s="121">
        <v>3378.4876527033957</v>
      </c>
      <c r="M6076" s="54">
        <v>3163.0942341833884</v>
      </c>
      <c r="N6076" s="120">
        <v>0.94521828847276113</v>
      </c>
      <c r="O6076" s="123">
        <v>3376.4348821272761</v>
      </c>
      <c r="P6076" s="53">
        <v>3401.3914891599684</v>
      </c>
      <c r="Q6076" s="54">
        <v>3214.4724809748086</v>
      </c>
      <c r="R6076" s="55">
        <v>0.95203153420497022</v>
      </c>
      <c r="S6076" s="121">
        <v>3408.793553131175</v>
      </c>
      <c r="T6076" s="54">
        <v>3191.4927920749906</v>
      </c>
      <c r="U6076" s="55">
        <v>0.9452256310254189</v>
      </c>
    </row>
    <row r="6077" spans="1:21" ht="13" x14ac:dyDescent="0.3">
      <c r="A6077" s="44" t="s">
        <v>1243</v>
      </c>
      <c r="B6077" s="44" t="s">
        <v>7669</v>
      </c>
      <c r="C6077" s="98" t="s">
        <v>968</v>
      </c>
      <c r="D6077" s="98" t="s">
        <v>13143</v>
      </c>
      <c r="E6077" s="98" t="s">
        <v>393</v>
      </c>
      <c r="F6077" s="122">
        <v>1.0518475060228782</v>
      </c>
      <c r="G6077" s="122">
        <v>1.0888932900265731</v>
      </c>
      <c r="H6077" s="99">
        <v>9312.3333333333358</v>
      </c>
      <c r="I6077" s="53">
        <v>9795.1545919203854</v>
      </c>
      <c r="J6077" s="54">
        <v>9256.8019178716477</v>
      </c>
      <c r="K6077" s="55">
        <v>0.99403678825983233</v>
      </c>
      <c r="L6077" s="121">
        <v>10140.13728115746</v>
      </c>
      <c r="M6077" s="54">
        <v>9493.659016984142</v>
      </c>
      <c r="N6077" s="120">
        <v>1.0194715628361104</v>
      </c>
      <c r="O6077" s="123">
        <v>9397.4388066863721</v>
      </c>
      <c r="P6077" s="53">
        <v>9884.672571815674</v>
      </c>
      <c r="Q6077" s="54">
        <v>9341.473354893089</v>
      </c>
      <c r="R6077" s="55">
        <v>0.99404460588203425</v>
      </c>
      <c r="S6077" s="121">
        <v>10232.808060036117</v>
      </c>
      <c r="T6077" s="54">
        <v>9580.4960486075561</v>
      </c>
      <c r="U6077" s="55">
        <v>1.0194794821958231</v>
      </c>
    </row>
    <row r="6078" spans="1:21" ht="13" x14ac:dyDescent="0.3">
      <c r="A6078" s="44" t="s">
        <v>1242</v>
      </c>
      <c r="B6078" s="44" t="s">
        <v>7668</v>
      </c>
      <c r="C6078" s="98" t="s">
        <v>974</v>
      </c>
      <c r="D6078" s="98" t="s">
        <v>13143</v>
      </c>
      <c r="E6078" s="98" t="s">
        <v>318</v>
      </c>
      <c r="F6078" s="122">
        <v>1.0141554480907295</v>
      </c>
      <c r="G6078" s="122">
        <v>1.0652816464655237</v>
      </c>
      <c r="H6078" s="99">
        <v>4874.3333333333339</v>
      </c>
      <c r="I6078" s="53">
        <v>4943.3317058102466</v>
      </c>
      <c r="J6078" s="54">
        <v>4671.6406551423979</v>
      </c>
      <c r="K6078" s="55">
        <v>0.95841632807407451</v>
      </c>
      <c r="L6078" s="121">
        <v>5192.5378387551182</v>
      </c>
      <c r="M6078" s="54">
        <v>4861.4907576775822</v>
      </c>
      <c r="N6078" s="120">
        <v>0.99736526520089896</v>
      </c>
      <c r="O6078" s="123">
        <v>4917.2687853762855</v>
      </c>
      <c r="P6078" s="53">
        <v>4986.8749284158439</v>
      </c>
      <c r="Q6078" s="54">
        <v>4712.8277572702673</v>
      </c>
      <c r="R6078" s="55">
        <v>0.95842386555845482</v>
      </c>
      <c r="S6078" s="121">
        <v>5238.2761877991752</v>
      </c>
      <c r="T6078" s="54">
        <v>4904.3511833982275</v>
      </c>
      <c r="U6078" s="55">
        <v>0.99737301283662294</v>
      </c>
    </row>
    <row r="6079" spans="1:21" ht="13" x14ac:dyDescent="0.3">
      <c r="A6079" s="44" t="s">
        <v>1241</v>
      </c>
      <c r="B6079" s="44" t="s">
        <v>7667</v>
      </c>
      <c r="C6079" s="98" t="s">
        <v>961</v>
      </c>
      <c r="D6079" s="98" t="s">
        <v>13151</v>
      </c>
      <c r="E6079" s="98" t="s">
        <v>194</v>
      </c>
      <c r="F6079" s="122">
        <v>1.1367962358902262</v>
      </c>
      <c r="G6079" s="122">
        <v>1.1471821865125431</v>
      </c>
      <c r="H6079" s="99">
        <v>4712.75</v>
      </c>
      <c r="I6079" s="53">
        <v>5357.4364606916633</v>
      </c>
      <c r="J6079" s="54">
        <v>5062.9857485978891</v>
      </c>
      <c r="K6079" s="55">
        <v>1.0743166407294868</v>
      </c>
      <c r="L6079" s="121">
        <v>5406.3828494869877</v>
      </c>
      <c r="M6079" s="54">
        <v>5061.7022102527044</v>
      </c>
      <c r="N6079" s="120">
        <v>1.074044286298383</v>
      </c>
      <c r="O6079" s="123">
        <v>4749.6356688768519</v>
      </c>
      <c r="P6079" s="53">
        <v>5399.3679502291616</v>
      </c>
      <c r="Q6079" s="54">
        <v>5102.6527660758593</v>
      </c>
      <c r="R6079" s="55">
        <v>1.0743250897141938</v>
      </c>
      <c r="S6079" s="121">
        <v>5448.6974317601125</v>
      </c>
      <c r="T6079" s="54">
        <v>5101.3586797260468</v>
      </c>
      <c r="U6079" s="55">
        <v>1.0740526295846113</v>
      </c>
    </row>
    <row r="6080" spans="1:21" ht="13" x14ac:dyDescent="0.3">
      <c r="A6080" s="44" t="s">
        <v>1240</v>
      </c>
      <c r="B6080" s="44" t="s">
        <v>7666</v>
      </c>
      <c r="C6080" s="98" t="s">
        <v>1001</v>
      </c>
      <c r="D6080" s="98" t="s">
        <v>13151</v>
      </c>
      <c r="E6080" s="98" t="s">
        <v>207</v>
      </c>
      <c r="F6080" s="122">
        <v>1.149206637845817</v>
      </c>
      <c r="G6080" s="122">
        <v>1.1578598986018225</v>
      </c>
      <c r="H6080" s="99">
        <v>5214.25</v>
      </c>
      <c r="I6080" s="53">
        <v>5992.2507113875517</v>
      </c>
      <c r="J6080" s="54">
        <v>5662.9098966231895</v>
      </c>
      <c r="K6080" s="55">
        <v>1.0860449530849479</v>
      </c>
      <c r="L6080" s="121">
        <v>6037.3709762845529</v>
      </c>
      <c r="M6080" s="54">
        <v>5652.462074097255</v>
      </c>
      <c r="N6080" s="120">
        <v>1.084041247369661</v>
      </c>
      <c r="O6080" s="123">
        <v>5257.4616130852537</v>
      </c>
      <c r="P6080" s="53">
        <v>6041.9097839771503</v>
      </c>
      <c r="Q6080" s="54">
        <v>5709.8845560772197</v>
      </c>
      <c r="R6080" s="55">
        <v>1.0860534943072022</v>
      </c>
      <c r="S6080" s="121">
        <v>6087.403970229866</v>
      </c>
      <c r="T6080" s="54">
        <v>5699.3495178350231</v>
      </c>
      <c r="U6080" s="55">
        <v>1.084049668313309</v>
      </c>
    </row>
    <row r="6081" spans="1:21" ht="13" x14ac:dyDescent="0.3">
      <c r="A6081" s="44" t="s">
        <v>1239</v>
      </c>
      <c r="B6081" s="44" t="s">
        <v>7665</v>
      </c>
      <c r="C6081" s="98" t="s">
        <v>955</v>
      </c>
      <c r="D6081" s="98" t="s">
        <v>13143</v>
      </c>
      <c r="E6081" s="98" t="s">
        <v>434</v>
      </c>
      <c r="F6081" s="122">
        <v>1.0629113517935924</v>
      </c>
      <c r="G6081" s="122">
        <v>1.0926272726347028</v>
      </c>
      <c r="H6081" s="99">
        <v>1804.25</v>
      </c>
      <c r="I6081" s="53">
        <v>1917.7578064735892</v>
      </c>
      <c r="J6081" s="54">
        <v>1812.3556881502595</v>
      </c>
      <c r="K6081" s="55">
        <v>1.0044925526674571</v>
      </c>
      <c r="L6081" s="121">
        <v>1971.3727566511625</v>
      </c>
      <c r="M6081" s="54">
        <v>1845.6890896137731</v>
      </c>
      <c r="N6081" s="120">
        <v>1.0229674876617836</v>
      </c>
      <c r="O6081" s="123">
        <v>1819.454649014825</v>
      </c>
      <c r="P6081" s="53">
        <v>1933.9190005114838</v>
      </c>
      <c r="Q6081" s="54">
        <v>1827.6430182736035</v>
      </c>
      <c r="R6081" s="55">
        <v>1.0045004525192271</v>
      </c>
      <c r="S6081" s="121">
        <v>1987.9857708355987</v>
      </c>
      <c r="T6081" s="54">
        <v>1861.2574095434834</v>
      </c>
      <c r="U6081" s="55">
        <v>1.0229754341781991</v>
      </c>
    </row>
    <row r="6082" spans="1:21" ht="13" x14ac:dyDescent="0.3">
      <c r="A6082" s="44" t="s">
        <v>1238</v>
      </c>
      <c r="B6082" s="44" t="s">
        <v>7664</v>
      </c>
      <c r="C6082" s="98" t="s">
        <v>993</v>
      </c>
      <c r="D6082" s="98" t="s">
        <v>13130</v>
      </c>
      <c r="E6082" s="98" t="s">
        <v>470</v>
      </c>
      <c r="F6082" s="122">
        <v>1.029038344506453</v>
      </c>
      <c r="G6082" s="122">
        <v>1.0307692484517779</v>
      </c>
      <c r="H6082" s="99">
        <v>1618.25</v>
      </c>
      <c r="I6082" s="53">
        <v>1665.2413009975676</v>
      </c>
      <c r="J6082" s="54">
        <v>1573.7177728168165</v>
      </c>
      <c r="K6082" s="55">
        <v>0.97248124382315249</v>
      </c>
      <c r="L6082" s="121">
        <v>1668.0423363070895</v>
      </c>
      <c r="M6082" s="54">
        <v>1561.6973151063191</v>
      </c>
      <c r="N6082" s="120">
        <v>0.96505318406075646</v>
      </c>
      <c r="O6082" s="123">
        <v>1635.9270574451723</v>
      </c>
      <c r="P6082" s="53">
        <v>1683.4316709266932</v>
      </c>
      <c r="Q6082" s="54">
        <v>1590.9208913590005</v>
      </c>
      <c r="R6082" s="55">
        <v>0.97248889192134402</v>
      </c>
      <c r="S6082" s="121">
        <v>1686.2633035246886</v>
      </c>
      <c r="T6082" s="54">
        <v>1578.7688796220011</v>
      </c>
      <c r="U6082" s="55">
        <v>0.9650606806929185</v>
      </c>
    </row>
    <row r="6083" spans="1:21" ht="13" x14ac:dyDescent="0.3">
      <c r="A6083" s="44" t="s">
        <v>1237</v>
      </c>
      <c r="B6083" s="44" t="s">
        <v>7663</v>
      </c>
      <c r="C6083" s="98" t="s">
        <v>985</v>
      </c>
      <c r="D6083" s="98" t="s">
        <v>13125</v>
      </c>
      <c r="E6083" s="98" t="s">
        <v>346</v>
      </c>
      <c r="F6083" s="122">
        <v>1.0186671034538666</v>
      </c>
      <c r="G6083" s="122">
        <v>1.02025540994764</v>
      </c>
      <c r="H6083" s="99">
        <v>5473.0833333333321</v>
      </c>
      <c r="I6083" s="53">
        <v>5575.2499461282987</v>
      </c>
      <c r="J6083" s="54">
        <v>5268.8279607658606</v>
      </c>
      <c r="K6083" s="55">
        <v>0.96268001780212764</v>
      </c>
      <c r="L6083" s="121">
        <v>5583.9428799275947</v>
      </c>
      <c r="M6083" s="54">
        <v>5227.9420093115223</v>
      </c>
      <c r="N6083" s="120">
        <v>0.95520964891420557</v>
      </c>
      <c r="O6083" s="123">
        <v>5519.6694409405063</v>
      </c>
      <c r="P6083" s="53">
        <v>5622.7056814256885</v>
      </c>
      <c r="Q6083" s="54">
        <v>5313.7172651735173</v>
      </c>
      <c r="R6083" s="55">
        <v>0.96268758881838101</v>
      </c>
      <c r="S6083" s="121">
        <v>5631.4726082422167</v>
      </c>
      <c r="T6083" s="54">
        <v>5272.4824656699184</v>
      </c>
      <c r="U6083" s="55">
        <v>0.95521706908077642</v>
      </c>
    </row>
    <row r="6084" spans="1:21" ht="13" x14ac:dyDescent="0.3">
      <c r="A6084" s="44" t="s">
        <v>1236</v>
      </c>
      <c r="B6084" s="44" t="s">
        <v>7662</v>
      </c>
      <c r="C6084" s="98" t="s">
        <v>980</v>
      </c>
      <c r="D6084" s="98" t="s">
        <v>13158</v>
      </c>
      <c r="E6084" s="98" t="s">
        <v>262</v>
      </c>
      <c r="F6084" s="122">
        <v>1.0969046535070301</v>
      </c>
      <c r="G6084" s="122">
        <v>1.1169597590585854</v>
      </c>
      <c r="H6084" s="99">
        <v>12242.75</v>
      </c>
      <c r="I6084" s="53">
        <v>13429.129446723193</v>
      </c>
      <c r="J6084" s="54">
        <v>12691.049441967221</v>
      </c>
      <c r="K6084" s="55">
        <v>1.0366175444215737</v>
      </c>
      <c r="L6084" s="121">
        <v>13674.659090214496</v>
      </c>
      <c r="M6084" s="54">
        <v>12802.839545105275</v>
      </c>
      <c r="N6084" s="120">
        <v>1.0457486712630149</v>
      </c>
      <c r="O6084" s="123">
        <v>12351.497484211708</v>
      </c>
      <c r="P6084" s="53">
        <v>13548.415068212198</v>
      </c>
      <c r="Q6084" s="54">
        <v>12803.879687588742</v>
      </c>
      <c r="R6084" s="55">
        <v>1.0366256969209839</v>
      </c>
      <c r="S6084" s="121">
        <v>13796.125653977833</v>
      </c>
      <c r="T6084" s="54">
        <v>12916.662419402544</v>
      </c>
      <c r="U6084" s="55">
        <v>1.045756794746002</v>
      </c>
    </row>
    <row r="6085" spans="1:21" ht="13" x14ac:dyDescent="0.3">
      <c r="A6085" s="44" t="s">
        <v>1235</v>
      </c>
      <c r="B6085" s="44" t="s">
        <v>7661</v>
      </c>
      <c r="C6085" s="98" t="s">
        <v>966</v>
      </c>
      <c r="D6085" s="98" t="s">
        <v>13151</v>
      </c>
      <c r="E6085" s="98" t="s">
        <v>193</v>
      </c>
      <c r="F6085" s="122">
        <v>1.1227834592251347</v>
      </c>
      <c r="G6085" s="122">
        <v>1.1479946904910956</v>
      </c>
      <c r="H6085" s="99">
        <v>22444.25</v>
      </c>
      <c r="I6085" s="53">
        <v>25200.03265471373</v>
      </c>
      <c r="J6085" s="54">
        <v>23815.010617698503</v>
      </c>
      <c r="K6085" s="55">
        <v>1.0610740219743811</v>
      </c>
      <c r="L6085" s="121">
        <v>25765.879832054772</v>
      </c>
      <c r="M6085" s="54">
        <v>24123.191887417426</v>
      </c>
      <c r="N6085" s="120">
        <v>1.0748049895816267</v>
      </c>
      <c r="O6085" s="123">
        <v>22629.911464720029</v>
      </c>
      <c r="P6085" s="53">
        <v>25408.49027631689</v>
      </c>
      <c r="Q6085" s="54">
        <v>24012.200017736759</v>
      </c>
      <c r="R6085" s="55">
        <v>1.0610823668122482</v>
      </c>
      <c r="S6085" s="121">
        <v>25979.018207782166</v>
      </c>
      <c r="T6085" s="54">
        <v>24322.930697625372</v>
      </c>
      <c r="U6085" s="55">
        <v>1.0748133387770764</v>
      </c>
    </row>
    <row r="6086" spans="1:21" ht="13" x14ac:dyDescent="0.3">
      <c r="A6086" s="44" t="s">
        <v>13112</v>
      </c>
      <c r="B6086" s="44" t="s">
        <v>13489</v>
      </c>
      <c r="C6086" s="98" t="s">
        <v>996</v>
      </c>
      <c r="D6086" s="98" t="s">
        <v>13119</v>
      </c>
      <c r="E6086" s="98" t="s">
        <v>227</v>
      </c>
      <c r="F6086" s="122">
        <v>1.0197465500375971</v>
      </c>
      <c r="G6086" s="122">
        <v>1.0209885018637748</v>
      </c>
      <c r="H6086" s="99">
        <v>35.333333333333336</v>
      </c>
      <c r="I6086" s="53">
        <v>36.031044767995098</v>
      </c>
      <c r="J6086" s="54">
        <v>34.05073816664548</v>
      </c>
      <c r="K6086" s="55">
        <v>0.96370013679185318</v>
      </c>
      <c r="L6086" s="121">
        <v>36.07492706585338</v>
      </c>
      <c r="M6086" s="54">
        <v>33.774992106092178</v>
      </c>
      <c r="N6086" s="120">
        <v>0.9558960030026088</v>
      </c>
      <c r="O6086" s="123">
        <v>35.61833569068142</v>
      </c>
      <c r="P6086" s="53">
        <v>36.321674938653388</v>
      </c>
      <c r="Q6086" s="54">
        <v>34.325664930163136</v>
      </c>
      <c r="R6086" s="55">
        <v>0.96370771583085291</v>
      </c>
      <c r="S6086" s="121">
        <v>36.365911195709842</v>
      </c>
      <c r="T6086" s="54">
        <v>34.04768920421651</v>
      </c>
      <c r="U6086" s="55">
        <v>0.95590342850084864</v>
      </c>
    </row>
    <row r="6087" spans="1:21" ht="13" x14ac:dyDescent="0.3">
      <c r="A6087" s="44" t="s">
        <v>1234</v>
      </c>
      <c r="B6087" s="44" t="s">
        <v>7660</v>
      </c>
      <c r="C6087" s="98" t="s">
        <v>1233</v>
      </c>
      <c r="D6087" s="98" t="s">
        <v>13130</v>
      </c>
      <c r="E6087" s="98" t="s">
        <v>428</v>
      </c>
      <c r="F6087" s="122">
        <v>1.0381617318423324</v>
      </c>
      <c r="G6087" s="122">
        <v>1.048038126110981</v>
      </c>
      <c r="H6087" s="99">
        <v>3997.75</v>
      </c>
      <c r="I6087" s="53">
        <v>4150.3110634726845</v>
      </c>
      <c r="J6087" s="54">
        <v>3922.2053160659425</v>
      </c>
      <c r="K6087" s="55">
        <v>0.98110319956624159</v>
      </c>
      <c r="L6087" s="121">
        <v>4189.7944186601744</v>
      </c>
      <c r="M6087" s="54">
        <v>3922.676632389996</v>
      </c>
      <c r="N6087" s="120">
        <v>0.98122109496341592</v>
      </c>
      <c r="O6087" s="123">
        <v>4034.1619733930238</v>
      </c>
      <c r="P6087" s="53">
        <v>4188.1125808301831</v>
      </c>
      <c r="Q6087" s="54">
        <v>3957.960346877865</v>
      </c>
      <c r="R6087" s="55">
        <v>0.98111091547197649</v>
      </c>
      <c r="S6087" s="121">
        <v>4227.9555550230016</v>
      </c>
      <c r="T6087" s="54">
        <v>3958.4355780873766</v>
      </c>
      <c r="U6087" s="55">
        <v>0.98122871718956894</v>
      </c>
    </row>
    <row r="6088" spans="1:21" ht="13" x14ac:dyDescent="0.3">
      <c r="A6088" s="44" t="s">
        <v>1232</v>
      </c>
      <c r="B6088" s="44" t="s">
        <v>7659</v>
      </c>
      <c r="C6088" s="98" t="s">
        <v>961</v>
      </c>
      <c r="D6088" s="98" t="s">
        <v>13151</v>
      </c>
      <c r="E6088" s="98" t="s">
        <v>198</v>
      </c>
      <c r="F6088" s="122">
        <v>1.1504652569528457</v>
      </c>
      <c r="G6088" s="122">
        <v>1.1559301658739207</v>
      </c>
      <c r="H6088" s="99">
        <v>8050.3333333333339</v>
      </c>
      <c r="I6088" s="53">
        <v>9261.6288068893937</v>
      </c>
      <c r="J6088" s="54">
        <v>8752.5993079217624</v>
      </c>
      <c r="K6088" s="55">
        <v>1.0872343970752882</v>
      </c>
      <c r="L6088" s="121">
        <v>9305.6231453403543</v>
      </c>
      <c r="M6088" s="54">
        <v>8712.3488206199709</v>
      </c>
      <c r="N6088" s="120">
        <v>1.0822345435741754</v>
      </c>
      <c r="O6088" s="123">
        <v>8120.025390881995</v>
      </c>
      <c r="P6088" s="53">
        <v>9341.8070977846855</v>
      </c>
      <c r="Q6088" s="54">
        <v>8828.4403409912047</v>
      </c>
      <c r="R6088" s="55">
        <v>1.0872429476519483</v>
      </c>
      <c r="S6088" s="121">
        <v>9386.1822969826717</v>
      </c>
      <c r="T6088" s="54">
        <v>8787.8402370263248</v>
      </c>
      <c r="U6088" s="55">
        <v>1.0822429504831625</v>
      </c>
    </row>
    <row r="6089" spans="1:21" ht="13" x14ac:dyDescent="0.3">
      <c r="A6089" s="44" t="s">
        <v>1231</v>
      </c>
      <c r="B6089" s="44" t="s">
        <v>7658</v>
      </c>
      <c r="C6089" s="98" t="s">
        <v>996</v>
      </c>
      <c r="D6089" s="98" t="s">
        <v>13119</v>
      </c>
      <c r="E6089" s="98" t="s">
        <v>230</v>
      </c>
      <c r="F6089" s="122">
        <v>1.0208691241030154</v>
      </c>
      <c r="G6089" s="122">
        <v>1.020917682466842</v>
      </c>
      <c r="H6089" s="99">
        <v>11621.416666666668</v>
      </c>
      <c r="I6089" s="53">
        <v>11863.945453336186</v>
      </c>
      <c r="J6089" s="54">
        <v>11211.88971499794</v>
      </c>
      <c r="K6089" s="55">
        <v>0.964761012928539</v>
      </c>
      <c r="L6089" s="121">
        <v>11864.509770314866</v>
      </c>
      <c r="M6089" s="54">
        <v>11108.095190422215</v>
      </c>
      <c r="N6089" s="120">
        <v>0.95582969865310863</v>
      </c>
      <c r="O6089" s="123">
        <v>11717.100751159393</v>
      </c>
      <c r="P6089" s="53">
        <v>11961.626380862874</v>
      </c>
      <c r="Q6089" s="54">
        <v>11304.29089139691</v>
      </c>
      <c r="R6089" s="55">
        <v>0.96476860031082046</v>
      </c>
      <c r="S6089" s="121">
        <v>11962.195344104141</v>
      </c>
      <c r="T6089" s="54">
        <v>11199.639879344802</v>
      </c>
      <c r="U6089" s="55">
        <v>0.95583712363628959</v>
      </c>
    </row>
    <row r="6090" spans="1:21" ht="13" x14ac:dyDescent="0.3">
      <c r="A6090" s="44" t="s">
        <v>1230</v>
      </c>
      <c r="B6090" s="44" t="s">
        <v>7657</v>
      </c>
      <c r="C6090" s="98" t="s">
        <v>970</v>
      </c>
      <c r="D6090" s="98" t="s">
        <v>13130</v>
      </c>
      <c r="E6090" s="98" t="s">
        <v>222</v>
      </c>
      <c r="F6090" s="122">
        <v>1.0400686814525157</v>
      </c>
      <c r="G6090" s="122">
        <v>1.0414921382060907</v>
      </c>
      <c r="H6090" s="99">
        <v>5796.3333333333339</v>
      </c>
      <c r="I6090" s="53">
        <v>6028.5847672592663</v>
      </c>
      <c r="J6090" s="54">
        <v>5697.2469920637022</v>
      </c>
      <c r="K6090" s="55">
        <v>0.98290534108868277</v>
      </c>
      <c r="L6090" s="121">
        <v>6036.8355970885705</v>
      </c>
      <c r="M6090" s="54">
        <v>5651.9608276751887</v>
      </c>
      <c r="N6090" s="120">
        <v>0.97509244252260419</v>
      </c>
      <c r="O6090" s="123">
        <v>5849.1288079635779</v>
      </c>
      <c r="P6090" s="53">
        <v>6083.4956869446032</v>
      </c>
      <c r="Q6090" s="54">
        <v>5749.1851602891684</v>
      </c>
      <c r="R6090" s="55">
        <v>0.98291307116739568</v>
      </c>
      <c r="S6090" s="121">
        <v>6091.8216688488292</v>
      </c>
      <c r="T6090" s="54">
        <v>5703.4856009037758</v>
      </c>
      <c r="U6090" s="55">
        <v>0.97510001714075623</v>
      </c>
    </row>
    <row r="6091" spans="1:21" ht="13" x14ac:dyDescent="0.3">
      <c r="A6091" s="44" t="s">
        <v>1229</v>
      </c>
      <c r="B6091" s="44" t="s">
        <v>7656</v>
      </c>
      <c r="C6091" s="98" t="s">
        <v>1228</v>
      </c>
      <c r="D6091" s="98" t="s">
        <v>13158</v>
      </c>
      <c r="E6091" s="98" t="s">
        <v>449</v>
      </c>
      <c r="F6091" s="122">
        <v>1.0977818383454283</v>
      </c>
      <c r="G6091" s="122">
        <v>1.1088610254194635</v>
      </c>
      <c r="H6091" s="99">
        <v>10550.25</v>
      </c>
      <c r="I6091" s="53">
        <v>11581.872840003854</v>
      </c>
      <c r="J6091" s="54">
        <v>10945.320128620246</v>
      </c>
      <c r="K6091" s="55">
        <v>1.0374465181981702</v>
      </c>
      <c r="L6091" s="121">
        <v>11698.761033431694</v>
      </c>
      <c r="M6091" s="54">
        <v>10952.913663108116</v>
      </c>
      <c r="N6091" s="120">
        <v>1.0381662674446688</v>
      </c>
      <c r="O6091" s="123">
        <v>10634.581397632162</v>
      </c>
      <c r="P6091" s="53">
        <v>11674.45031672673</v>
      </c>
      <c r="Q6091" s="54">
        <v>11032.896211219042</v>
      </c>
      <c r="R6091" s="55">
        <v>1.0374546772170614</v>
      </c>
      <c r="S6091" s="121">
        <v>11792.272833485151</v>
      </c>
      <c r="T6091" s="54">
        <v>11040.54943887103</v>
      </c>
      <c r="U6091" s="55">
        <v>1.0381743320267649</v>
      </c>
    </row>
    <row r="6092" spans="1:21" ht="13" x14ac:dyDescent="0.3">
      <c r="A6092" s="44" t="s">
        <v>1227</v>
      </c>
      <c r="B6092" s="44" t="s">
        <v>7655</v>
      </c>
      <c r="C6092" s="98" t="s">
        <v>1045</v>
      </c>
      <c r="D6092" s="98" t="s">
        <v>13125</v>
      </c>
      <c r="E6092" s="98" t="s">
        <v>240</v>
      </c>
      <c r="F6092" s="122">
        <v>1.0354255390256069</v>
      </c>
      <c r="G6092" s="122">
        <v>1.0362763238412345</v>
      </c>
      <c r="H6092" s="99">
        <v>20190.583333333336</v>
      </c>
      <c r="I6092" s="53">
        <v>20905.845631158103</v>
      </c>
      <c r="J6092" s="54">
        <v>19756.836925561191</v>
      </c>
      <c r="K6092" s="55">
        <v>0.97851739097324353</v>
      </c>
      <c r="L6092" s="121">
        <v>20923.023472876768</v>
      </c>
      <c r="M6092" s="54">
        <v>19589.08887998544</v>
      </c>
      <c r="N6092" s="120">
        <v>0.97020915921954232</v>
      </c>
      <c r="O6092" s="123">
        <v>20348.022601136021</v>
      </c>
      <c r="P6092" s="53">
        <v>21068.862269886497</v>
      </c>
      <c r="Q6092" s="54">
        <v>19911.05057675219</v>
      </c>
      <c r="R6092" s="55">
        <v>0.9785250865428351</v>
      </c>
      <c r="S6092" s="121">
        <v>21086.174058543591</v>
      </c>
      <c r="T6092" s="54">
        <v>19741.991256251025</v>
      </c>
      <c r="U6092" s="55">
        <v>0.97021669590384862</v>
      </c>
    </row>
    <row r="6093" spans="1:21" ht="13" x14ac:dyDescent="0.3">
      <c r="A6093" s="44" t="s">
        <v>1226</v>
      </c>
      <c r="B6093" s="44" t="s">
        <v>7654</v>
      </c>
      <c r="C6093" s="98" t="s">
        <v>987</v>
      </c>
      <c r="D6093" s="98" t="s">
        <v>13125</v>
      </c>
      <c r="E6093" s="98" t="s">
        <v>232</v>
      </c>
      <c r="F6093" s="122">
        <v>1.0230714797864588</v>
      </c>
      <c r="G6093" s="122">
        <v>1.0229914809831109</v>
      </c>
      <c r="H6093" s="99">
        <v>3120.4166666666665</v>
      </c>
      <c r="I6093" s="53">
        <v>3192.4092967169959</v>
      </c>
      <c r="J6093" s="54">
        <v>3016.9509039558156</v>
      </c>
      <c r="K6093" s="55">
        <v>0.966842324675385</v>
      </c>
      <c r="L6093" s="121">
        <v>3192.1596671177153</v>
      </c>
      <c r="M6093" s="54">
        <v>2988.6454756089811</v>
      </c>
      <c r="N6093" s="120">
        <v>0.95777128341054274</v>
      </c>
      <c r="O6093" s="123">
        <v>3151.6381299110853</v>
      </c>
      <c r="P6093" s="53">
        <v>3224.3510853195621</v>
      </c>
      <c r="Q6093" s="54">
        <v>3047.1611003297658</v>
      </c>
      <c r="R6093" s="55">
        <v>0.96684992842618411</v>
      </c>
      <c r="S6093" s="121">
        <v>3224.0989580405831</v>
      </c>
      <c r="T6093" s="54">
        <v>3018.5719449250105</v>
      </c>
      <c r="U6093" s="55">
        <v>0.95777872347615334</v>
      </c>
    </row>
    <row r="6094" spans="1:21" ht="13" x14ac:dyDescent="0.3">
      <c r="A6094" s="44" t="s">
        <v>1225</v>
      </c>
      <c r="B6094" s="44" t="s">
        <v>7653</v>
      </c>
      <c r="C6094" s="98" t="s">
        <v>968</v>
      </c>
      <c r="D6094" s="98" t="s">
        <v>13143</v>
      </c>
      <c r="E6094" s="98" t="s">
        <v>394</v>
      </c>
      <c r="F6094" s="122">
        <v>1.0640513174944011</v>
      </c>
      <c r="G6094" s="122">
        <v>1.1053889242494015</v>
      </c>
      <c r="H6094" s="99">
        <v>11848.333333333334</v>
      </c>
      <c r="I6094" s="53">
        <v>12607.234693446162</v>
      </c>
      <c r="J6094" s="54">
        <v>11914.326945448474</v>
      </c>
      <c r="K6094" s="55">
        <v>1.0055698645757609</v>
      </c>
      <c r="L6094" s="121">
        <v>13097.01643748166</v>
      </c>
      <c r="M6094" s="54">
        <v>12262.024147181415</v>
      </c>
      <c r="N6094" s="120">
        <v>1.0349155279657967</v>
      </c>
      <c r="O6094" s="123">
        <v>11952.959796395737</v>
      </c>
      <c r="P6094" s="53">
        <v>12718.562619312492</v>
      </c>
      <c r="Q6094" s="54">
        <v>12019.630691623726</v>
      </c>
      <c r="R6094" s="55">
        <v>1.0055777729000723</v>
      </c>
      <c r="S6094" s="121">
        <v>13212.669370934229</v>
      </c>
      <c r="T6094" s="54">
        <v>12370.399792229337</v>
      </c>
      <c r="U6094" s="55">
        <v>1.0349235672958152</v>
      </c>
    </row>
    <row r="6095" spans="1:21" ht="13" x14ac:dyDescent="0.3">
      <c r="A6095" s="44" t="s">
        <v>1224</v>
      </c>
      <c r="B6095" s="44" t="s">
        <v>7652</v>
      </c>
      <c r="C6095" s="98" t="s">
        <v>970</v>
      </c>
      <c r="D6095" s="98" t="s">
        <v>13130</v>
      </c>
      <c r="E6095" s="98" t="s">
        <v>222</v>
      </c>
      <c r="F6095" s="122">
        <v>1.0400686814525157</v>
      </c>
      <c r="G6095" s="122">
        <v>1.0414921382060907</v>
      </c>
      <c r="H6095" s="99">
        <v>7009.166666666667</v>
      </c>
      <c r="I6095" s="53">
        <v>7290.014733080925</v>
      </c>
      <c r="J6095" s="54">
        <v>6889.3473532474254</v>
      </c>
      <c r="K6095" s="55">
        <v>0.98290534108868266</v>
      </c>
      <c r="L6095" s="121">
        <v>7299.9919787095241</v>
      </c>
      <c r="M6095" s="54">
        <v>6834.5854450480201</v>
      </c>
      <c r="N6095" s="120">
        <v>0.97509244252260419</v>
      </c>
      <c r="O6095" s="123">
        <v>7070.0357551033376</v>
      </c>
      <c r="P6095" s="53">
        <v>7353.3227656324698</v>
      </c>
      <c r="Q6095" s="54">
        <v>6949.2305573119193</v>
      </c>
      <c r="R6095" s="55">
        <v>0.98291307116739568</v>
      </c>
      <c r="S6095" s="121">
        <v>7363.3866557760875</v>
      </c>
      <c r="T6095" s="54">
        <v>6893.9919859870233</v>
      </c>
      <c r="U6095" s="55">
        <v>0.97510001714075611</v>
      </c>
    </row>
    <row r="6096" spans="1:21" ht="13" x14ac:dyDescent="0.3">
      <c r="A6096" s="44" t="s">
        <v>1223</v>
      </c>
      <c r="B6096" s="44" t="s">
        <v>7651</v>
      </c>
      <c r="C6096" s="98" t="s">
        <v>987</v>
      </c>
      <c r="D6096" s="98" t="s">
        <v>13125</v>
      </c>
      <c r="E6096" s="98" t="s">
        <v>233</v>
      </c>
      <c r="F6096" s="122">
        <v>1.02475477167868</v>
      </c>
      <c r="G6096" s="122">
        <v>1.0234419395126551</v>
      </c>
      <c r="H6096" s="99">
        <v>5246.916666666667</v>
      </c>
      <c r="I6096" s="53">
        <v>5376.8028907670614</v>
      </c>
      <c r="J6096" s="54">
        <v>5081.2877779718965</v>
      </c>
      <c r="K6096" s="55">
        <v>0.96843310095870205</v>
      </c>
      <c r="L6096" s="121">
        <v>5369.9145697946087</v>
      </c>
      <c r="M6096" s="54">
        <v>5027.5589434767408</v>
      </c>
      <c r="N6096" s="120">
        <v>0.95819302323143574</v>
      </c>
      <c r="O6096" s="123">
        <v>5295.2919667637143</v>
      </c>
      <c r="P6096" s="53">
        <v>5426.3757103728985</v>
      </c>
      <c r="Q6096" s="54">
        <v>5128.1763501829773</v>
      </c>
      <c r="R6096" s="55">
        <v>0.96844071722019287</v>
      </c>
      <c r="S6096" s="121">
        <v>5419.4238807504371</v>
      </c>
      <c r="T6096" s="54">
        <v>5073.9512331941205</v>
      </c>
      <c r="U6096" s="55">
        <v>0.95820046657316438</v>
      </c>
    </row>
    <row r="6097" spans="1:21" ht="13" x14ac:dyDescent="0.3">
      <c r="A6097" s="44" t="s">
        <v>1222</v>
      </c>
      <c r="B6097" s="44" t="s">
        <v>7650</v>
      </c>
      <c r="C6097" s="98" t="s">
        <v>1092</v>
      </c>
      <c r="D6097" s="98" t="s">
        <v>13143</v>
      </c>
      <c r="E6097" s="98" t="s">
        <v>457</v>
      </c>
      <c r="F6097" s="122">
        <v>1.0344934285948864</v>
      </c>
      <c r="G6097" s="122">
        <v>1.0703309038725457</v>
      </c>
      <c r="H6097" s="99">
        <v>7596.5833333333339</v>
      </c>
      <c r="I6097" s="53">
        <v>7858.6155381067711</v>
      </c>
      <c r="J6097" s="54">
        <v>7426.697220783788</v>
      </c>
      <c r="K6097" s="55">
        <v>0.97763651037643506</v>
      </c>
      <c r="L6097" s="121">
        <v>8130.8579055097834</v>
      </c>
      <c r="M6097" s="54">
        <v>7612.4800217348347</v>
      </c>
      <c r="N6097" s="120">
        <v>1.0020926102833292</v>
      </c>
      <c r="O6097" s="123">
        <v>7656.5731557216695</v>
      </c>
      <c r="P6097" s="53">
        <v>7920.6746151500784</v>
      </c>
      <c r="Q6097" s="54">
        <v>7485.4043300507101</v>
      </c>
      <c r="R6097" s="55">
        <v>0.97764419901832367</v>
      </c>
      <c r="S6097" s="121">
        <v>8195.0668663298438</v>
      </c>
      <c r="T6097" s="54">
        <v>7672.6549809506214</v>
      </c>
      <c r="U6097" s="55">
        <v>1.002100394641555</v>
      </c>
    </row>
    <row r="6098" spans="1:21" ht="13" x14ac:dyDescent="0.3">
      <c r="A6098" s="44" t="s">
        <v>1221</v>
      </c>
      <c r="B6098" s="44" t="s">
        <v>7649</v>
      </c>
      <c r="C6098" s="98" t="s">
        <v>970</v>
      </c>
      <c r="D6098" s="98" t="s">
        <v>13130</v>
      </c>
      <c r="E6098" s="98" t="s">
        <v>222</v>
      </c>
      <c r="F6098" s="122">
        <v>1.0400686814525157</v>
      </c>
      <c r="G6098" s="122">
        <v>1.0414921382060907</v>
      </c>
      <c r="H6098" s="99">
        <v>8800</v>
      </c>
      <c r="I6098" s="53">
        <v>9152.6043967821388</v>
      </c>
      <c r="J6098" s="54">
        <v>8649.567001580408</v>
      </c>
      <c r="K6098" s="55">
        <v>0.98290534108868277</v>
      </c>
      <c r="L6098" s="121">
        <v>9165.1308162135974</v>
      </c>
      <c r="M6098" s="54">
        <v>8580.8134941989174</v>
      </c>
      <c r="N6098" s="120">
        <v>0.9750924425226043</v>
      </c>
      <c r="O6098" s="123">
        <v>8865.3065320622554</v>
      </c>
      <c r="P6098" s="53">
        <v>9220.5276754743645</v>
      </c>
      <c r="Q6098" s="54">
        <v>8713.8256702696854</v>
      </c>
      <c r="R6098" s="55">
        <v>0.98291307116739568</v>
      </c>
      <c r="S6098" s="121">
        <v>9233.1470559299414</v>
      </c>
      <c r="T6098" s="54">
        <v>8644.5605513719638</v>
      </c>
      <c r="U6098" s="55">
        <v>0.97510001714075623</v>
      </c>
    </row>
    <row r="6099" spans="1:21" ht="13" x14ac:dyDescent="0.3">
      <c r="A6099" s="44" t="s">
        <v>1220</v>
      </c>
      <c r="B6099" s="44" t="s">
        <v>7648</v>
      </c>
      <c r="C6099" s="98" t="s">
        <v>966</v>
      </c>
      <c r="D6099" s="98" t="s">
        <v>13151</v>
      </c>
      <c r="E6099" s="98" t="s">
        <v>190</v>
      </c>
      <c r="F6099" s="122">
        <v>1.1514380136092548</v>
      </c>
      <c r="G6099" s="122">
        <v>1.1539021508098131</v>
      </c>
      <c r="H6099" s="99">
        <v>2849.166666666667</v>
      </c>
      <c r="I6099" s="53">
        <v>3280.6388071083688</v>
      </c>
      <c r="J6099" s="54">
        <v>3100.3312215750411</v>
      </c>
      <c r="K6099" s="55">
        <v>1.0881536899356681</v>
      </c>
      <c r="L6099" s="121">
        <v>3287.6595446822926</v>
      </c>
      <c r="M6099" s="54">
        <v>3078.0568167598121</v>
      </c>
      <c r="N6099" s="120">
        <v>1.0803358233728499</v>
      </c>
      <c r="O6099" s="123">
        <v>2873.3194650153305</v>
      </c>
      <c r="P6099" s="53">
        <v>3308.4492572620588</v>
      </c>
      <c r="Q6099" s="54">
        <v>3126.6377675322833</v>
      </c>
      <c r="R6099" s="55">
        <v>1.0881622477421253</v>
      </c>
      <c r="S6099" s="121">
        <v>3315.5295106448912</v>
      </c>
      <c r="T6099" s="54">
        <v>3104.1740634059161</v>
      </c>
      <c r="U6099" s="55">
        <v>1.0803442155323839</v>
      </c>
    </row>
    <row r="6100" spans="1:21" ht="13" x14ac:dyDescent="0.3">
      <c r="A6100" s="44" t="s">
        <v>1219</v>
      </c>
      <c r="B6100" s="44" t="s">
        <v>7647</v>
      </c>
      <c r="C6100" s="98" t="s">
        <v>955</v>
      </c>
      <c r="D6100" s="98" t="s">
        <v>13143</v>
      </c>
      <c r="E6100" s="98" t="s">
        <v>434</v>
      </c>
      <c r="F6100" s="122">
        <v>1.0629113517935924</v>
      </c>
      <c r="G6100" s="122">
        <v>1.0926272726347028</v>
      </c>
      <c r="H6100" s="99">
        <v>5009.4999999999991</v>
      </c>
      <c r="I6100" s="53">
        <v>5324.6544168099999</v>
      </c>
      <c r="J6100" s="54">
        <v>5032.0054425876251</v>
      </c>
      <c r="K6100" s="55">
        <v>1.0044925526674571</v>
      </c>
      <c r="L6100" s="121">
        <v>5473.5163222635429</v>
      </c>
      <c r="M6100" s="54">
        <v>5124.5556294417047</v>
      </c>
      <c r="N6100" s="120">
        <v>1.0229674876617838</v>
      </c>
      <c r="O6100" s="123">
        <v>5047.7905096317409</v>
      </c>
      <c r="P6100" s="53">
        <v>5365.3538341635403</v>
      </c>
      <c r="Q6100" s="54">
        <v>5070.5078511473439</v>
      </c>
      <c r="R6100" s="55">
        <v>1.0045004525192271</v>
      </c>
      <c r="S6100" s="121">
        <v>5515.3535773702661</v>
      </c>
      <c r="T6100" s="54">
        <v>5163.765688231123</v>
      </c>
      <c r="U6100" s="55">
        <v>1.0229754341781991</v>
      </c>
    </row>
    <row r="6101" spans="1:21" ht="13" x14ac:dyDescent="0.3">
      <c r="A6101" s="44" t="s">
        <v>1218</v>
      </c>
      <c r="B6101" s="44" t="s">
        <v>13490</v>
      </c>
      <c r="C6101" s="98" t="s">
        <v>955</v>
      </c>
      <c r="D6101" s="98" t="s">
        <v>13143</v>
      </c>
      <c r="E6101" s="98" t="s">
        <v>434</v>
      </c>
      <c r="F6101" s="122">
        <v>1.0629113517935924</v>
      </c>
      <c r="G6101" s="122">
        <v>1.0926272726347028</v>
      </c>
      <c r="H6101" s="99">
        <v>16284.999999999998</v>
      </c>
      <c r="I6101" s="53">
        <v>17309.511363958649</v>
      </c>
      <c r="J6101" s="54">
        <v>16358.161220189535</v>
      </c>
      <c r="K6101" s="55">
        <v>1.0044925526674571</v>
      </c>
      <c r="L6101" s="121">
        <v>17793.435134856132</v>
      </c>
      <c r="M6101" s="54">
        <v>16659.025536572146</v>
      </c>
      <c r="N6101" s="120">
        <v>1.0229674876617838</v>
      </c>
      <c r="O6101" s="123">
        <v>16409.709701008738</v>
      </c>
      <c r="P6101" s="53">
        <v>17442.066720839626</v>
      </c>
      <c r="Q6101" s="54">
        <v>16483.560820372433</v>
      </c>
      <c r="R6101" s="55">
        <v>1.0045004525192274</v>
      </c>
      <c r="S6101" s="121">
        <v>17929.696355340402</v>
      </c>
      <c r="T6101" s="54">
        <v>16786.729906127617</v>
      </c>
      <c r="U6101" s="55">
        <v>1.0229754341781989</v>
      </c>
    </row>
    <row r="6102" spans="1:21" ht="13" x14ac:dyDescent="0.3">
      <c r="A6102" s="44" t="s">
        <v>1217</v>
      </c>
      <c r="B6102" s="44" t="s">
        <v>7646</v>
      </c>
      <c r="C6102" s="98" t="s">
        <v>1027</v>
      </c>
      <c r="D6102" s="98" t="s">
        <v>13166</v>
      </c>
      <c r="E6102" s="98" t="s">
        <v>406</v>
      </c>
      <c r="F6102" s="122">
        <v>1.0163557783048445</v>
      </c>
      <c r="G6102" s="122">
        <v>1.0219007325946867</v>
      </c>
      <c r="H6102" s="99">
        <v>4454.666666666667</v>
      </c>
      <c r="I6102" s="53">
        <v>4527.5262070886474</v>
      </c>
      <c r="J6102" s="54">
        <v>4278.6882926342469</v>
      </c>
      <c r="K6102" s="55">
        <v>0.96049572567365604</v>
      </c>
      <c r="L6102" s="121">
        <v>4552.2271301317978</v>
      </c>
      <c r="M6102" s="54">
        <v>4262.0026675223171</v>
      </c>
      <c r="N6102" s="120">
        <v>0.95675007501997533</v>
      </c>
      <c r="O6102" s="123">
        <v>4493.371434704266</v>
      </c>
      <c r="P6102" s="53">
        <v>4566.8640217316097</v>
      </c>
      <c r="Q6102" s="54">
        <v>4315.8979990967437</v>
      </c>
      <c r="R6102" s="55">
        <v>0.9605032795115005</v>
      </c>
      <c r="S6102" s="121">
        <v>4591.7795609443283</v>
      </c>
      <c r="T6102" s="54">
        <v>4299.0668525789597</v>
      </c>
      <c r="U6102" s="55">
        <v>0.95675750715273455</v>
      </c>
    </row>
    <row r="6103" spans="1:21" ht="13" x14ac:dyDescent="0.3">
      <c r="A6103" s="44" t="s">
        <v>1216</v>
      </c>
      <c r="B6103" s="44" t="s">
        <v>7645</v>
      </c>
      <c r="C6103" s="98" t="s">
        <v>1001</v>
      </c>
      <c r="D6103" s="98" t="s">
        <v>13151</v>
      </c>
      <c r="E6103" s="98" t="s">
        <v>200</v>
      </c>
      <c r="F6103" s="122">
        <v>1.1462370593623423</v>
      </c>
      <c r="G6103" s="122">
        <v>1.1573330040880088</v>
      </c>
      <c r="H6103" s="99">
        <v>4977.8333333333339</v>
      </c>
      <c r="I6103" s="53">
        <v>5705.777041995847</v>
      </c>
      <c r="J6103" s="54">
        <v>5392.1811411595199</v>
      </c>
      <c r="K6103" s="55">
        <v>1.0832385859630065</v>
      </c>
      <c r="L6103" s="121">
        <v>5761.0108055160936</v>
      </c>
      <c r="M6103" s="54">
        <v>5393.721077362763</v>
      </c>
      <c r="N6103" s="120">
        <v>1.0835479446940293</v>
      </c>
      <c r="O6103" s="123">
        <v>5019.4324792462539</v>
      </c>
      <c r="P6103" s="53">
        <v>5753.4595246790577</v>
      </c>
      <c r="Q6103" s="54">
        <v>5437.285702461355</v>
      </c>
      <c r="R6103" s="55">
        <v>1.0832471051145305</v>
      </c>
      <c r="S6103" s="121">
        <v>5809.1548700229887</v>
      </c>
      <c r="T6103" s="54">
        <v>5438.837995541192</v>
      </c>
      <c r="U6103" s="55">
        <v>1.0835563618056514</v>
      </c>
    </row>
    <row r="6104" spans="1:21" ht="13" x14ac:dyDescent="0.3">
      <c r="A6104" s="44" t="s">
        <v>1215</v>
      </c>
      <c r="B6104" s="44" t="s">
        <v>7644</v>
      </c>
      <c r="C6104" s="98" t="s">
        <v>1045</v>
      </c>
      <c r="D6104" s="98" t="s">
        <v>13125</v>
      </c>
      <c r="E6104" s="98" t="s">
        <v>241</v>
      </c>
      <c r="F6104" s="122">
        <v>1.0355252862471755</v>
      </c>
      <c r="G6104" s="122">
        <v>1.0358967116137969</v>
      </c>
      <c r="H6104" s="99">
        <v>5555.416666666667</v>
      </c>
      <c r="I6104" s="53">
        <v>5752.7744339723304</v>
      </c>
      <c r="J6104" s="54">
        <v>5436.5955038018128</v>
      </c>
      <c r="K6104" s="55">
        <v>0.97861165597572564</v>
      </c>
      <c r="L6104" s="121">
        <v>5754.8378566444817</v>
      </c>
      <c r="M6104" s="54">
        <v>5387.9416810793164</v>
      </c>
      <c r="N6104" s="120">
        <v>0.96985374893800036</v>
      </c>
      <c r="O6104" s="123">
        <v>5601.7482290925154</v>
      </c>
      <c r="P6104" s="53">
        <v>5800.7519384156358</v>
      </c>
      <c r="Q6104" s="54">
        <v>5481.979223627497</v>
      </c>
      <c r="R6104" s="55">
        <v>0.97861935228666619</v>
      </c>
      <c r="S6104" s="121">
        <v>5802.8325698053468</v>
      </c>
      <c r="T6104" s="54">
        <v>5432.9187237344831</v>
      </c>
      <c r="U6104" s="55">
        <v>0.96986128286144291</v>
      </c>
    </row>
    <row r="6105" spans="1:21" ht="13" x14ac:dyDescent="0.3">
      <c r="A6105" s="44" t="s">
        <v>1214</v>
      </c>
      <c r="B6105" s="44" t="s">
        <v>7643</v>
      </c>
      <c r="C6105" s="98" t="s">
        <v>968</v>
      </c>
      <c r="D6105" s="98" t="s">
        <v>13143</v>
      </c>
      <c r="E6105" s="98" t="s">
        <v>394</v>
      </c>
      <c r="F6105" s="122">
        <v>1.0640513174944011</v>
      </c>
      <c r="G6105" s="122">
        <v>1.1053889242494015</v>
      </c>
      <c r="H6105" s="99">
        <v>2547</v>
      </c>
      <c r="I6105" s="53">
        <v>2710.1387056582394</v>
      </c>
      <c r="J6105" s="54">
        <v>2561.1864450744629</v>
      </c>
      <c r="K6105" s="55">
        <v>1.0055698645757609</v>
      </c>
      <c r="L6105" s="121">
        <v>2815.4255900632256</v>
      </c>
      <c r="M6105" s="54">
        <v>2635.9298497288842</v>
      </c>
      <c r="N6105" s="120">
        <v>1.0349155279657967</v>
      </c>
      <c r="O6105" s="123">
        <v>2567.5498880421883</v>
      </c>
      <c r="P6105" s="53">
        <v>2732.0048411038924</v>
      </c>
      <c r="Q6105" s="54">
        <v>2581.8710982272933</v>
      </c>
      <c r="R6105" s="55">
        <v>1.0055777729000721</v>
      </c>
      <c r="S6105" s="121">
        <v>2838.1412086996256</v>
      </c>
      <c r="T6105" s="54">
        <v>2657.2178893425921</v>
      </c>
      <c r="U6105" s="55">
        <v>1.034923567295815</v>
      </c>
    </row>
    <row r="6106" spans="1:21" ht="13" x14ac:dyDescent="0.3">
      <c r="A6106" s="44" t="s">
        <v>1213</v>
      </c>
      <c r="B6106" s="44" t="s">
        <v>7642</v>
      </c>
      <c r="C6106" s="98" t="s">
        <v>964</v>
      </c>
      <c r="D6106" s="98" t="s">
        <v>13143</v>
      </c>
      <c r="E6106" s="98" t="s">
        <v>247</v>
      </c>
      <c r="F6106" s="122">
        <v>1.0393942786671675</v>
      </c>
      <c r="G6106" s="122">
        <v>1.0757623125649536</v>
      </c>
      <c r="H6106" s="99">
        <v>5287.9999999999991</v>
      </c>
      <c r="I6106" s="53">
        <v>5496.3169455919806</v>
      </c>
      <c r="J6106" s="54">
        <v>5194.2332064012226</v>
      </c>
      <c r="K6106" s="55">
        <v>0.98226800423623739</v>
      </c>
      <c r="L6106" s="121">
        <v>5688.6311088434732</v>
      </c>
      <c r="M6106" s="54">
        <v>5325.9559040805962</v>
      </c>
      <c r="N6106" s="120">
        <v>1.0071777428291597</v>
      </c>
      <c r="O6106" s="123">
        <v>5338.3942252963188</v>
      </c>
      <c r="P6106" s="53">
        <v>5548.6964150428394</v>
      </c>
      <c r="Q6106" s="54">
        <v>5243.7750809577401</v>
      </c>
      <c r="R6106" s="55">
        <v>0.98227572930260187</v>
      </c>
      <c r="S6106" s="121">
        <v>5742.8433171881616</v>
      </c>
      <c r="T6106" s="54">
        <v>5376.7536130155167</v>
      </c>
      <c r="U6106" s="55">
        <v>1.0071855666892171</v>
      </c>
    </row>
    <row r="6107" spans="1:21" ht="13" x14ac:dyDescent="0.3">
      <c r="A6107" s="44" t="s">
        <v>1212</v>
      </c>
      <c r="B6107" s="44" t="s">
        <v>7641</v>
      </c>
      <c r="C6107" s="98" t="s">
        <v>966</v>
      </c>
      <c r="D6107" s="98" t="s">
        <v>13151</v>
      </c>
      <c r="E6107" s="98" t="s">
        <v>177</v>
      </c>
      <c r="F6107" s="122">
        <v>1.1535832082848501</v>
      </c>
      <c r="G6107" s="122">
        <v>1.1554037928611771</v>
      </c>
      <c r="H6107" s="99">
        <v>3430.5833333333335</v>
      </c>
      <c r="I6107" s="53">
        <v>3957.4633279552022</v>
      </c>
      <c r="J6107" s="54">
        <v>3739.9567082218218</v>
      </c>
      <c r="K6107" s="55">
        <v>1.0901809823077189</v>
      </c>
      <c r="L6107" s="121">
        <v>3963.7089950596733</v>
      </c>
      <c r="M6107" s="54">
        <v>3711.005146998767</v>
      </c>
      <c r="N6107" s="120">
        <v>1.0817417291516311</v>
      </c>
      <c r="O6107" s="123">
        <v>3457.8749601973177</v>
      </c>
      <c r="P6107" s="53">
        <v>3988.9464904322699</v>
      </c>
      <c r="Q6107" s="54">
        <v>3769.7391677610958</v>
      </c>
      <c r="R6107" s="55">
        <v>1.0901895560578576</v>
      </c>
      <c r="S6107" s="121">
        <v>3995.2418442516728</v>
      </c>
      <c r="T6107" s="54">
        <v>3740.5566954365036</v>
      </c>
      <c r="U6107" s="55">
        <v>1.0817501322323857</v>
      </c>
    </row>
    <row r="6108" spans="1:21" ht="13" x14ac:dyDescent="0.3">
      <c r="A6108" s="44" t="s">
        <v>1211</v>
      </c>
      <c r="B6108" s="44" t="s">
        <v>7640</v>
      </c>
      <c r="C6108" s="98" t="s">
        <v>1045</v>
      </c>
      <c r="D6108" s="98" t="s">
        <v>13125</v>
      </c>
      <c r="E6108" s="98" t="s">
        <v>239</v>
      </c>
      <c r="F6108" s="122">
        <v>1.0362011123306556</v>
      </c>
      <c r="G6108" s="122">
        <v>1.0364421382971789</v>
      </c>
      <c r="H6108" s="99">
        <v>147.33333333333331</v>
      </c>
      <c r="I6108" s="53">
        <v>152.66696388338323</v>
      </c>
      <c r="J6108" s="54">
        <v>144.27621645063567</v>
      </c>
      <c r="K6108" s="55">
        <v>0.9792503379002423</v>
      </c>
      <c r="L6108" s="121">
        <v>152.702475042451</v>
      </c>
      <c r="M6108" s="54">
        <v>142.96702193533639</v>
      </c>
      <c r="N6108" s="120">
        <v>0.97036440227603893</v>
      </c>
      <c r="O6108" s="123">
        <v>148.58529977581026</v>
      </c>
      <c r="P6108" s="53">
        <v>153.9642529036785</v>
      </c>
      <c r="Q6108" s="54">
        <v>145.50334931747233</v>
      </c>
      <c r="R6108" s="55">
        <v>0.97925803923410959</v>
      </c>
      <c r="S6108" s="121">
        <v>154.00006581916813</v>
      </c>
      <c r="T6108" s="54">
        <v>144.18300562364269</v>
      </c>
      <c r="U6108" s="55">
        <v>0.97037194016628914</v>
      </c>
    </row>
    <row r="6109" spans="1:21" ht="13" x14ac:dyDescent="0.3">
      <c r="A6109" s="44" t="s">
        <v>1210</v>
      </c>
      <c r="B6109" s="44" t="s">
        <v>7639</v>
      </c>
      <c r="C6109" s="98" t="s">
        <v>961</v>
      </c>
      <c r="D6109" s="98" t="s">
        <v>13151</v>
      </c>
      <c r="E6109" s="98" t="s">
        <v>184</v>
      </c>
      <c r="F6109" s="122">
        <v>1.1422891548840524</v>
      </c>
      <c r="G6109" s="122">
        <v>1.1514342947321816</v>
      </c>
      <c r="H6109" s="99">
        <v>6729.3333333333339</v>
      </c>
      <c r="I6109" s="53">
        <v>7686.8444862664173</v>
      </c>
      <c r="J6109" s="54">
        <v>7264.3668984607302</v>
      </c>
      <c r="K6109" s="55">
        <v>1.0795076627393594</v>
      </c>
      <c r="L6109" s="121">
        <v>7748.3851806844286</v>
      </c>
      <c r="M6109" s="54">
        <v>7254.3916120703998</v>
      </c>
      <c r="N6109" s="120">
        <v>1.078025303953398</v>
      </c>
      <c r="O6109" s="123">
        <v>6788.6543986398956</v>
      </c>
      <c r="P6109" s="53">
        <v>7754.606295822271</v>
      </c>
      <c r="Q6109" s="54">
        <v>7328.4620774043351</v>
      </c>
      <c r="R6109" s="55">
        <v>1.0795161525489632</v>
      </c>
      <c r="S6109" s="121">
        <v>7816.6894896784506</v>
      </c>
      <c r="T6109" s="54">
        <v>7318.3980711539207</v>
      </c>
      <c r="U6109" s="55">
        <v>1.0780336781645798</v>
      </c>
    </row>
    <row r="6110" spans="1:21" ht="13" x14ac:dyDescent="0.3">
      <c r="A6110" s="44" t="s">
        <v>1209</v>
      </c>
      <c r="B6110" s="44" t="s">
        <v>7638</v>
      </c>
      <c r="C6110" s="98" t="s">
        <v>1019</v>
      </c>
      <c r="D6110" s="98" t="s">
        <v>13166</v>
      </c>
      <c r="E6110" s="98" t="s">
        <v>437</v>
      </c>
      <c r="F6110" s="122">
        <v>1.0230786589714838</v>
      </c>
      <c r="G6110" s="122">
        <v>1.0203067490160613</v>
      </c>
      <c r="H6110" s="99">
        <v>11886.75</v>
      </c>
      <c r="I6110" s="53">
        <v>12161.080249529285</v>
      </c>
      <c r="J6110" s="54">
        <v>11492.693649785806</v>
      </c>
      <c r="K6110" s="55">
        <v>0.96684910928435497</v>
      </c>
      <c r="L6110" s="121">
        <v>12128.131248866666</v>
      </c>
      <c r="M6110" s="54">
        <v>11354.909642488323</v>
      </c>
      <c r="N6110" s="120">
        <v>0.95525771489165023</v>
      </c>
      <c r="O6110" s="123">
        <v>12007.189496007715</v>
      </c>
      <c r="P6110" s="53">
        <v>12284.29932759206</v>
      </c>
      <c r="Q6110" s="54">
        <v>11609.231769540926</v>
      </c>
      <c r="R6110" s="55">
        <v>0.96685671308851195</v>
      </c>
      <c r="S6110" s="121">
        <v>12251.016479491433</v>
      </c>
      <c r="T6110" s="54">
        <v>11470.049500056728</v>
      </c>
      <c r="U6110" s="55">
        <v>0.95526513543160274</v>
      </c>
    </row>
    <row r="6111" spans="1:21" ht="13" x14ac:dyDescent="0.3">
      <c r="A6111" s="44" t="s">
        <v>1208</v>
      </c>
      <c r="B6111" s="44" t="s">
        <v>7637</v>
      </c>
      <c r="C6111" s="98" t="s">
        <v>976</v>
      </c>
      <c r="D6111" s="98" t="s">
        <v>13130</v>
      </c>
      <c r="E6111" s="98" t="s">
        <v>221</v>
      </c>
      <c r="F6111" s="122">
        <v>1.0488560970222778</v>
      </c>
      <c r="G6111" s="122">
        <v>1.0491645369846223</v>
      </c>
      <c r="H6111" s="99">
        <v>4538.1666666666661</v>
      </c>
      <c r="I6111" s="53">
        <v>4759.8837776365999</v>
      </c>
      <c r="J6111" s="54">
        <v>4498.2752306958946</v>
      </c>
      <c r="K6111" s="55">
        <v>0.99120979045045254</v>
      </c>
      <c r="L6111" s="121">
        <v>4761.2835295923796</v>
      </c>
      <c r="M6111" s="54">
        <v>4457.7308038154224</v>
      </c>
      <c r="N6111" s="120">
        <v>0.98227569219921917</v>
      </c>
      <c r="O6111" s="123">
        <v>4588.0825497973883</v>
      </c>
      <c r="P6111" s="53">
        <v>4812.2383559965092</v>
      </c>
      <c r="Q6111" s="54">
        <v>4547.7881086433008</v>
      </c>
      <c r="R6111" s="55">
        <v>0.99121758583967345</v>
      </c>
      <c r="S6111" s="121">
        <v>4813.6535040054023</v>
      </c>
      <c r="T6111" s="54">
        <v>4506.7969714587707</v>
      </c>
      <c r="U6111" s="55">
        <v>0.98228332261759166</v>
      </c>
    </row>
    <row r="6112" spans="1:21" ht="13" x14ac:dyDescent="0.3">
      <c r="A6112" s="44" t="s">
        <v>1207</v>
      </c>
      <c r="B6112" s="44" t="s">
        <v>7636</v>
      </c>
      <c r="C6112" s="98" t="s">
        <v>968</v>
      </c>
      <c r="D6112" s="98" t="s">
        <v>13143</v>
      </c>
      <c r="E6112" s="98" t="s">
        <v>454</v>
      </c>
      <c r="F6112" s="122">
        <v>1.0694397910179718</v>
      </c>
      <c r="G6112" s="122">
        <v>1.1141494383106452</v>
      </c>
      <c r="H6112" s="99">
        <v>11917.416666666668</v>
      </c>
      <c r="I6112" s="53">
        <v>12744.959589474096</v>
      </c>
      <c r="J6112" s="54">
        <v>12044.482326838948</v>
      </c>
      <c r="K6112" s="55">
        <v>1.0106621815554782</v>
      </c>
      <c r="L6112" s="121">
        <v>13277.783085280589</v>
      </c>
      <c r="M6112" s="54">
        <v>12431.266127665769</v>
      </c>
      <c r="N6112" s="120">
        <v>1.0431175207993149</v>
      </c>
      <c r="O6112" s="123">
        <v>12011.635182857808</v>
      </c>
      <c r="P6112" s="53">
        <v>12845.720619739572</v>
      </c>
      <c r="Q6112" s="54">
        <v>12139.800890911658</v>
      </c>
      <c r="R6112" s="55">
        <v>1.010670129928418</v>
      </c>
      <c r="S6112" s="121">
        <v>13382.756592173411</v>
      </c>
      <c r="T6112" s="54">
        <v>12529.644443496143</v>
      </c>
      <c r="U6112" s="55">
        <v>1.0431256238432551</v>
      </c>
    </row>
    <row r="6113" spans="1:21" ht="13" x14ac:dyDescent="0.3">
      <c r="A6113" s="44" t="s">
        <v>1206</v>
      </c>
      <c r="B6113" s="44" t="s">
        <v>7635</v>
      </c>
      <c r="C6113" s="98" t="s">
        <v>985</v>
      </c>
      <c r="D6113" s="98" t="s">
        <v>13125</v>
      </c>
      <c r="E6113" s="98" t="s">
        <v>343</v>
      </c>
      <c r="F6113" s="122">
        <v>1.020635366799034</v>
      </c>
      <c r="G6113" s="122">
        <v>1.0203495364254023</v>
      </c>
      <c r="H6113" s="99">
        <v>54782.083333333336</v>
      </c>
      <c r="I6113" s="53">
        <v>55912.531716931917</v>
      </c>
      <c r="J6113" s="54">
        <v>52839.516311184881</v>
      </c>
      <c r="K6113" s="55">
        <v>0.96454010318796224</v>
      </c>
      <c r="L6113" s="121">
        <v>55896.873333584423</v>
      </c>
      <c r="M6113" s="54">
        <v>52333.202286195345</v>
      </c>
      <c r="N6113" s="120">
        <v>0.95529777441582042</v>
      </c>
      <c r="O6113" s="123">
        <v>55286.487532098967</v>
      </c>
      <c r="P6113" s="53">
        <v>56427.344481354048</v>
      </c>
      <c r="Q6113" s="54">
        <v>53326.453772774687</v>
      </c>
      <c r="R6113" s="55">
        <v>0.96454768883289432</v>
      </c>
      <c r="S6113" s="121">
        <v>56411.54192396596</v>
      </c>
      <c r="T6113" s="54">
        <v>52815.468767476115</v>
      </c>
      <c r="U6113" s="55">
        <v>0.95530519526695934</v>
      </c>
    </row>
    <row r="6114" spans="1:21" ht="13" x14ac:dyDescent="0.3">
      <c r="A6114" s="44" t="s">
        <v>1205</v>
      </c>
      <c r="B6114" s="44" t="s">
        <v>7634</v>
      </c>
      <c r="C6114" s="98" t="s">
        <v>966</v>
      </c>
      <c r="D6114" s="98" t="s">
        <v>13151</v>
      </c>
      <c r="E6114" s="98" t="s">
        <v>190</v>
      </c>
      <c r="F6114" s="122">
        <v>1.1514380136092548</v>
      </c>
      <c r="G6114" s="122">
        <v>1.1539021508098131</v>
      </c>
      <c r="H6114" s="99">
        <v>11471.166666666668</v>
      </c>
      <c r="I6114" s="53">
        <v>13208.337360447365</v>
      </c>
      <c r="J6114" s="54">
        <v>12482.392336200373</v>
      </c>
      <c r="K6114" s="55">
        <v>1.0881536899356681</v>
      </c>
      <c r="L6114" s="121">
        <v>13236.603888964502</v>
      </c>
      <c r="M6114" s="54">
        <v>12392.712285880527</v>
      </c>
      <c r="N6114" s="120">
        <v>1.0803358233728502</v>
      </c>
      <c r="O6114" s="123">
        <v>11565.855119555827</v>
      </c>
      <c r="P6114" s="53">
        <v>13317.365244553792</v>
      </c>
      <c r="Q6114" s="54">
        <v>12585.526903955639</v>
      </c>
      <c r="R6114" s="55">
        <v>1.0881622477421256</v>
      </c>
      <c r="S6114" s="121">
        <v>13345.865098410155</v>
      </c>
      <c r="T6114" s="54">
        <v>12495.104676097744</v>
      </c>
      <c r="U6114" s="55">
        <v>1.0803442155323837</v>
      </c>
    </row>
    <row r="6115" spans="1:21" ht="13" x14ac:dyDescent="0.3">
      <c r="A6115" s="44" t="s">
        <v>1204</v>
      </c>
      <c r="B6115" s="44" t="s">
        <v>7633</v>
      </c>
      <c r="C6115" s="98" t="s">
        <v>1019</v>
      </c>
      <c r="D6115" s="98" t="s">
        <v>13166</v>
      </c>
      <c r="E6115" s="98" t="s">
        <v>437</v>
      </c>
      <c r="F6115" s="122">
        <v>1.0230786589714838</v>
      </c>
      <c r="G6115" s="122">
        <v>1.0203067490160613</v>
      </c>
      <c r="H6115" s="99">
        <v>7454.5</v>
      </c>
      <c r="I6115" s="53">
        <v>7626.5398633029254</v>
      </c>
      <c r="J6115" s="54">
        <v>7207.376685160224</v>
      </c>
      <c r="K6115" s="55">
        <v>0.96684910928435497</v>
      </c>
      <c r="L6115" s="121">
        <v>7605.8766605402288</v>
      </c>
      <c r="M6115" s="54">
        <v>7120.9686356598068</v>
      </c>
      <c r="N6115" s="120">
        <v>0.95525771489165023</v>
      </c>
      <c r="O6115" s="123">
        <v>7522.0460185651527</v>
      </c>
      <c r="P6115" s="53">
        <v>7695.6447533954251</v>
      </c>
      <c r="Q6115" s="54">
        <v>7272.74068921043</v>
      </c>
      <c r="R6115" s="55">
        <v>0.96685671308851173</v>
      </c>
      <c r="S6115" s="121">
        <v>7674.7943191514187</v>
      </c>
      <c r="T6115" s="54">
        <v>7185.5483086473887</v>
      </c>
      <c r="U6115" s="55">
        <v>0.95526513543160274</v>
      </c>
    </row>
    <row r="6116" spans="1:21" ht="13" x14ac:dyDescent="0.3">
      <c r="A6116" s="44" t="s">
        <v>1203</v>
      </c>
      <c r="B6116" s="44" t="s">
        <v>7632</v>
      </c>
      <c r="C6116" s="98" t="s">
        <v>1019</v>
      </c>
      <c r="D6116" s="98" t="s">
        <v>13166</v>
      </c>
      <c r="E6116" s="98" t="s">
        <v>437</v>
      </c>
      <c r="F6116" s="122">
        <v>1.0230786589714838</v>
      </c>
      <c r="G6116" s="122">
        <v>1.0203067490160613</v>
      </c>
      <c r="H6116" s="99">
        <v>9230.3333333333339</v>
      </c>
      <c r="I6116" s="53">
        <v>9443.3570485264536</v>
      </c>
      <c r="J6116" s="54">
        <v>8924.3395617310252</v>
      </c>
      <c r="K6116" s="55">
        <v>0.96684910928435497</v>
      </c>
      <c r="L6116" s="121">
        <v>9417.7713956679181</v>
      </c>
      <c r="M6116" s="54">
        <v>8817.3471276882301</v>
      </c>
      <c r="N6116" s="120">
        <v>0.95525771489165034</v>
      </c>
      <c r="O6116" s="123">
        <v>9322.9444176359357</v>
      </c>
      <c r="P6116" s="53">
        <v>9538.1054724606529</v>
      </c>
      <c r="Q6116" s="54">
        <v>9013.9513959423693</v>
      </c>
      <c r="R6116" s="55">
        <v>0.96685671308851162</v>
      </c>
      <c r="S6116" s="121">
        <v>9512.2631100155595</v>
      </c>
      <c r="T6116" s="54">
        <v>8905.8837617342979</v>
      </c>
      <c r="U6116" s="55">
        <v>0.95526513543160285</v>
      </c>
    </row>
    <row r="6117" spans="1:21" ht="13" x14ac:dyDescent="0.3">
      <c r="A6117" s="44" t="s">
        <v>1202</v>
      </c>
      <c r="B6117" s="44" t="s">
        <v>7631</v>
      </c>
      <c r="C6117" s="98" t="s">
        <v>970</v>
      </c>
      <c r="D6117" s="98" t="s">
        <v>13130</v>
      </c>
      <c r="E6117" s="98" t="s">
        <v>222</v>
      </c>
      <c r="F6117" s="122">
        <v>1.0400686814525157</v>
      </c>
      <c r="G6117" s="122">
        <v>1.0414921382060907</v>
      </c>
      <c r="H6117" s="99">
        <v>1291.6666666666667</v>
      </c>
      <c r="I6117" s="53">
        <v>1343.4220468761662</v>
      </c>
      <c r="J6117" s="54">
        <v>1269.5860655728818</v>
      </c>
      <c r="K6117" s="55">
        <v>0.98290534108868266</v>
      </c>
      <c r="L6117" s="121">
        <v>1345.2606785162004</v>
      </c>
      <c r="M6117" s="54">
        <v>1259.4944049250305</v>
      </c>
      <c r="N6117" s="120">
        <v>0.97509244252260419</v>
      </c>
      <c r="O6117" s="123">
        <v>1305.281701306244</v>
      </c>
      <c r="P6117" s="53">
        <v>1357.5826180016818</v>
      </c>
      <c r="Q6117" s="54">
        <v>1282.9784457695237</v>
      </c>
      <c r="R6117" s="55">
        <v>0.98291307116739579</v>
      </c>
      <c r="S6117" s="121">
        <v>1359.4406300547239</v>
      </c>
      <c r="T6117" s="54">
        <v>1272.780209317234</v>
      </c>
      <c r="U6117" s="55">
        <v>0.97510001714075623</v>
      </c>
    </row>
    <row r="6118" spans="1:21" ht="13" x14ac:dyDescent="0.3">
      <c r="A6118" s="44" t="s">
        <v>1201</v>
      </c>
      <c r="B6118" s="44" t="s">
        <v>7630</v>
      </c>
      <c r="C6118" s="98" t="s">
        <v>1001</v>
      </c>
      <c r="D6118" s="98" t="s">
        <v>13151</v>
      </c>
      <c r="E6118" s="98" t="s">
        <v>191</v>
      </c>
      <c r="F6118" s="122">
        <v>1.159068000140218</v>
      </c>
      <c r="G6118" s="122">
        <v>1.163457000917965</v>
      </c>
      <c r="H6118" s="99">
        <v>9922.3333333333339</v>
      </c>
      <c r="I6118" s="53">
        <v>11500.659053391291</v>
      </c>
      <c r="J6118" s="54">
        <v>10868.569942738248</v>
      </c>
      <c r="K6118" s="55">
        <v>1.0953643238557713</v>
      </c>
      <c r="L6118" s="121">
        <v>11544.208182108356</v>
      </c>
      <c r="M6118" s="54">
        <v>10808.214234502457</v>
      </c>
      <c r="N6118" s="120">
        <v>1.0892815098433624</v>
      </c>
      <c r="O6118" s="123">
        <v>10001.905271038357</v>
      </c>
      <c r="P6118" s="53">
        <v>11592.888340094334</v>
      </c>
      <c r="Q6118" s="54">
        <v>10955.816366039711</v>
      </c>
      <c r="R6118" s="55">
        <v>1.0953729383704034</v>
      </c>
      <c r="S6118" s="121">
        <v>11636.786710107872</v>
      </c>
      <c r="T6118" s="54">
        <v>10894.975107574128</v>
      </c>
      <c r="U6118" s="55">
        <v>1.0892899714939068</v>
      </c>
    </row>
    <row r="6119" spans="1:21" ht="13" x14ac:dyDescent="0.3">
      <c r="A6119" s="44" t="s">
        <v>1200</v>
      </c>
      <c r="B6119" s="44" t="s">
        <v>7629</v>
      </c>
      <c r="C6119" s="98" t="s">
        <v>970</v>
      </c>
      <c r="D6119" s="98" t="s">
        <v>13130</v>
      </c>
      <c r="E6119" s="98" t="s">
        <v>222</v>
      </c>
      <c r="F6119" s="122">
        <v>1.0400686814525157</v>
      </c>
      <c r="G6119" s="122">
        <v>1.0414921382060907</v>
      </c>
      <c r="H6119" s="99">
        <v>4826</v>
      </c>
      <c r="I6119" s="53">
        <v>5019.3714566898407</v>
      </c>
      <c r="J6119" s="54">
        <v>4743.5011760939824</v>
      </c>
      <c r="K6119" s="55">
        <v>0.98290534108868266</v>
      </c>
      <c r="L6119" s="121">
        <v>5026.2410589825931</v>
      </c>
      <c r="M6119" s="54">
        <v>4705.7961276140877</v>
      </c>
      <c r="N6119" s="120">
        <v>0.97509244252260419</v>
      </c>
      <c r="O6119" s="123">
        <v>4864.6201357380414</v>
      </c>
      <c r="P6119" s="53">
        <v>5059.5390503444232</v>
      </c>
      <c r="Q6119" s="54">
        <v>4781.4987176810318</v>
      </c>
      <c r="R6119" s="55">
        <v>0.98291307116739579</v>
      </c>
      <c r="S6119" s="121">
        <v>5066.4636267302158</v>
      </c>
      <c r="T6119" s="54">
        <v>4743.4911777414318</v>
      </c>
      <c r="U6119" s="55">
        <v>0.97510001714075611</v>
      </c>
    </row>
    <row r="6120" spans="1:21" ht="13" x14ac:dyDescent="0.3">
      <c r="A6120" s="44" t="s">
        <v>1199</v>
      </c>
      <c r="B6120" s="44" t="s">
        <v>7628</v>
      </c>
      <c r="C6120" s="98" t="s">
        <v>966</v>
      </c>
      <c r="D6120" s="98" t="s">
        <v>13151</v>
      </c>
      <c r="E6120" s="98" t="s">
        <v>205</v>
      </c>
      <c r="F6120" s="122">
        <v>1.1414519395518867</v>
      </c>
      <c r="G6120" s="122">
        <v>1.1535324953677133</v>
      </c>
      <c r="H6120" s="99">
        <v>7937.1666666666679</v>
      </c>
      <c r="I6120" s="53">
        <v>9059.8942862132517</v>
      </c>
      <c r="J6120" s="54">
        <v>8561.9523425909465</v>
      </c>
      <c r="K6120" s="55">
        <v>1.0787164617001379</v>
      </c>
      <c r="L6120" s="121">
        <v>9155.7796711494357</v>
      </c>
      <c r="M6120" s="54">
        <v>8572.0585256816303</v>
      </c>
      <c r="N6120" s="120">
        <v>1.0799897350878729</v>
      </c>
      <c r="O6120" s="123">
        <v>8006.7201074351251</v>
      </c>
      <c r="P6120" s="53">
        <v>9139.286196080915</v>
      </c>
      <c r="Q6120" s="54">
        <v>8637.0487098238827</v>
      </c>
      <c r="R6120" s="55">
        <v>1.0787249452873253</v>
      </c>
      <c r="S6120" s="121">
        <v>9236.0118252404845</v>
      </c>
      <c r="T6120" s="54">
        <v>8647.2426998984301</v>
      </c>
      <c r="U6120" s="55">
        <v>1.0799981245589576</v>
      </c>
    </row>
    <row r="6121" spans="1:21" ht="13" x14ac:dyDescent="0.3">
      <c r="A6121" s="44" t="s">
        <v>1198</v>
      </c>
      <c r="B6121" s="44" t="s">
        <v>7627</v>
      </c>
      <c r="C6121" s="98" t="s">
        <v>987</v>
      </c>
      <c r="D6121" s="98" t="s">
        <v>13125</v>
      </c>
      <c r="E6121" s="98" t="s">
        <v>479</v>
      </c>
      <c r="F6121" s="122">
        <v>1.0301262386658496</v>
      </c>
      <c r="G6121" s="122">
        <v>1.0242987617044947</v>
      </c>
      <c r="H6121" s="99">
        <v>3699.25</v>
      </c>
      <c r="I6121" s="53">
        <v>3810.694488384644</v>
      </c>
      <c r="J6121" s="54">
        <v>3601.2544485616017</v>
      </c>
      <c r="K6121" s="55">
        <v>0.97350934610031814</v>
      </c>
      <c r="L6121" s="121">
        <v>3789.1371942353521</v>
      </c>
      <c r="M6121" s="54">
        <v>3547.5630648006654</v>
      </c>
      <c r="N6121" s="120">
        <v>0.95899521924732456</v>
      </c>
      <c r="O6121" s="123">
        <v>3729.9670947442355</v>
      </c>
      <c r="P6121" s="53">
        <v>3842.3369736562663</v>
      </c>
      <c r="Q6121" s="54">
        <v>3631.1863846935207</v>
      </c>
      <c r="R6121" s="55">
        <v>0.9735170022840407</v>
      </c>
      <c r="S6121" s="121">
        <v>3820.6006763450323</v>
      </c>
      <c r="T6121" s="54">
        <v>3577.0483984727202</v>
      </c>
      <c r="U6121" s="55">
        <v>0.95900266882059426</v>
      </c>
    </row>
    <row r="6122" spans="1:21" ht="13" x14ac:dyDescent="0.3">
      <c r="A6122" s="44" t="s">
        <v>1197</v>
      </c>
      <c r="B6122" s="44" t="s">
        <v>7626</v>
      </c>
      <c r="C6122" s="98" t="s">
        <v>959</v>
      </c>
      <c r="D6122" s="98" t="s">
        <v>13119</v>
      </c>
      <c r="E6122" s="98" t="s">
        <v>215</v>
      </c>
      <c r="F6122" s="122">
        <v>1.0155486585404114</v>
      </c>
      <c r="G6122" s="122">
        <v>1.0271545009346661</v>
      </c>
      <c r="H6122" s="99">
        <v>3410.333333333333</v>
      </c>
      <c r="I6122" s="53">
        <v>3463.3594418423163</v>
      </c>
      <c r="J6122" s="54">
        <v>3273.0093254443873</v>
      </c>
      <c r="K6122" s="55">
        <v>0.95973296611603587</v>
      </c>
      <c r="L6122" s="121">
        <v>3502.9392330208561</v>
      </c>
      <c r="M6122" s="54">
        <v>3279.6114799463489</v>
      </c>
      <c r="N6122" s="120">
        <v>0.96166889256563848</v>
      </c>
      <c r="O6122" s="123">
        <v>3440.8443141166399</v>
      </c>
      <c r="P6122" s="53">
        <v>3494.3448274475559</v>
      </c>
      <c r="Q6122" s="54">
        <v>3302.3176904699335</v>
      </c>
      <c r="R6122" s="55">
        <v>0.95974051395514237</v>
      </c>
      <c r="S6122" s="121">
        <v>3534.2787242603608</v>
      </c>
      <c r="T6122" s="54">
        <v>3308.9786453333154</v>
      </c>
      <c r="U6122" s="55">
        <v>0.96167636290827707</v>
      </c>
    </row>
    <row r="6123" spans="1:21" ht="13" x14ac:dyDescent="0.3">
      <c r="A6123" s="44" t="s">
        <v>1196</v>
      </c>
      <c r="B6123" s="44" t="s">
        <v>7625</v>
      </c>
      <c r="C6123" s="98" t="s">
        <v>1045</v>
      </c>
      <c r="D6123" s="98" t="s">
        <v>13125</v>
      </c>
      <c r="E6123" s="98" t="s">
        <v>242</v>
      </c>
      <c r="F6123" s="122">
        <v>1.035421062328945</v>
      </c>
      <c r="G6123" s="122">
        <v>1.0360309356377115</v>
      </c>
      <c r="H6123" s="99">
        <v>1761.9999999999998</v>
      </c>
      <c r="I6123" s="53">
        <v>1824.411911823601</v>
      </c>
      <c r="J6123" s="54">
        <v>1724.1401884853331</v>
      </c>
      <c r="K6123" s="55">
        <v>0.97851316032084745</v>
      </c>
      <c r="L6123" s="121">
        <v>1825.4865085936474</v>
      </c>
      <c r="M6123" s="54">
        <v>1709.1037302716636</v>
      </c>
      <c r="N6123" s="120">
        <v>0.96997941559118261</v>
      </c>
      <c r="O6123" s="123">
        <v>1776.8130546412715</v>
      </c>
      <c r="P6123" s="53">
        <v>1839.7496605966032</v>
      </c>
      <c r="Q6123" s="54">
        <v>1738.6486309257641</v>
      </c>
      <c r="R6123" s="55">
        <v>0.97852085585716697</v>
      </c>
      <c r="S6123" s="121">
        <v>1840.8332914532969</v>
      </c>
      <c r="T6123" s="54">
        <v>1723.4854764637601</v>
      </c>
      <c r="U6123" s="55">
        <v>0.96998695049081685</v>
      </c>
    </row>
    <row r="6124" spans="1:21" ht="13" x14ac:dyDescent="0.3">
      <c r="A6124" s="44" t="s">
        <v>1195</v>
      </c>
      <c r="B6124" s="44" t="s">
        <v>7624</v>
      </c>
      <c r="C6124" s="98" t="s">
        <v>1019</v>
      </c>
      <c r="D6124" s="98" t="s">
        <v>13166</v>
      </c>
      <c r="E6124" s="98" t="s">
        <v>437</v>
      </c>
      <c r="F6124" s="122">
        <v>1.0230786589714838</v>
      </c>
      <c r="G6124" s="122">
        <v>1.0203067490160613</v>
      </c>
      <c r="H6124" s="99">
        <v>6303.166666666667</v>
      </c>
      <c r="I6124" s="53">
        <v>6448.6353006070913</v>
      </c>
      <c r="J6124" s="54">
        <v>6094.2110773375043</v>
      </c>
      <c r="K6124" s="55">
        <v>0.96684910928435508</v>
      </c>
      <c r="L6124" s="121">
        <v>6431.1634901730713</v>
      </c>
      <c r="M6124" s="54">
        <v>6021.148586581221</v>
      </c>
      <c r="N6124" s="120">
        <v>0.95525771489165034</v>
      </c>
      <c r="O6124" s="123">
        <v>6365.8032904647325</v>
      </c>
      <c r="P6124" s="53">
        <v>6512.7174936849169</v>
      </c>
      <c r="Q6124" s="54">
        <v>6154.8196455867637</v>
      </c>
      <c r="R6124" s="55">
        <v>0.96685671308851173</v>
      </c>
      <c r="S6124" s="121">
        <v>6495.0720601698176</v>
      </c>
      <c r="T6124" s="54">
        <v>6081.0299423967354</v>
      </c>
      <c r="U6124" s="55">
        <v>0.95526513543160274</v>
      </c>
    </row>
    <row r="6125" spans="1:21" ht="13" x14ac:dyDescent="0.3">
      <c r="A6125" s="44" t="s">
        <v>1194</v>
      </c>
      <c r="B6125" s="44" t="s">
        <v>7623</v>
      </c>
      <c r="C6125" s="98" t="s">
        <v>982</v>
      </c>
      <c r="D6125" s="98" t="s">
        <v>13151</v>
      </c>
      <c r="E6125" s="98" t="s">
        <v>178</v>
      </c>
      <c r="F6125" s="122">
        <v>1.1448402973714753</v>
      </c>
      <c r="G6125" s="122">
        <v>1.1472199366733726</v>
      </c>
      <c r="H6125" s="99">
        <v>13690</v>
      </c>
      <c r="I6125" s="53">
        <v>15672.863671015497</v>
      </c>
      <c r="J6125" s="54">
        <v>14811.465518682886</v>
      </c>
      <c r="K6125" s="55">
        <v>1.0819185915765439</v>
      </c>
      <c r="L6125" s="121">
        <v>15705.440933058471</v>
      </c>
      <c r="M6125" s="54">
        <v>14704.150130877018</v>
      </c>
      <c r="N6125" s="120">
        <v>1.0740796297207464</v>
      </c>
      <c r="O6125" s="123">
        <v>13811.451963901678</v>
      </c>
      <c r="P6125" s="53">
        <v>15811.906773485043</v>
      </c>
      <c r="Q6125" s="54">
        <v>14942.984174885269</v>
      </c>
      <c r="R6125" s="55">
        <v>1.0819271003469455</v>
      </c>
      <c r="S6125" s="121">
        <v>15844.77304739461</v>
      </c>
      <c r="T6125" s="54">
        <v>14834.714447982306</v>
      </c>
      <c r="U6125" s="55">
        <v>1.0740879732815261</v>
      </c>
    </row>
    <row r="6126" spans="1:21" ht="13" x14ac:dyDescent="0.3">
      <c r="A6126" s="44" t="s">
        <v>1193</v>
      </c>
      <c r="B6126" s="44" t="s">
        <v>7622</v>
      </c>
      <c r="C6126" s="98" t="s">
        <v>1192</v>
      </c>
      <c r="D6126" s="98" t="s">
        <v>13166</v>
      </c>
      <c r="E6126" s="98" t="s">
        <v>293</v>
      </c>
      <c r="F6126" s="122">
        <v>1.0246595201464421</v>
      </c>
      <c r="G6126" s="122">
        <v>1.0415751879237554</v>
      </c>
      <c r="H6126" s="99">
        <v>4062.75</v>
      </c>
      <c r="I6126" s="53">
        <v>4162.9354654749577</v>
      </c>
      <c r="J6126" s="54">
        <v>3934.1358667856853</v>
      </c>
      <c r="K6126" s="55">
        <v>0.96834308455742668</v>
      </c>
      <c r="L6126" s="121">
        <v>4231.6595947372371</v>
      </c>
      <c r="M6126" s="54">
        <v>3961.8727197151834</v>
      </c>
      <c r="N6126" s="120">
        <v>0.9751701974562017</v>
      </c>
      <c r="O6126" s="123">
        <v>4103.0204576637998</v>
      </c>
      <c r="P6126" s="53">
        <v>4204.198973300824</v>
      </c>
      <c r="Q6126" s="54">
        <v>3973.1627327484216</v>
      </c>
      <c r="R6126" s="55">
        <v>0.96835070011098179</v>
      </c>
      <c r="S6126" s="121">
        <v>4273.6043042461852</v>
      </c>
      <c r="T6126" s="54">
        <v>4001.1743511583377</v>
      </c>
      <c r="U6126" s="55">
        <v>0.97517777267836203</v>
      </c>
    </row>
    <row r="6127" spans="1:21" ht="13" x14ac:dyDescent="0.3">
      <c r="A6127" s="44" t="s">
        <v>1191</v>
      </c>
      <c r="B6127" s="44" t="s">
        <v>7621</v>
      </c>
      <c r="C6127" s="98" t="s">
        <v>982</v>
      </c>
      <c r="D6127" s="98" t="s">
        <v>13151</v>
      </c>
      <c r="E6127" s="98" t="s">
        <v>183</v>
      </c>
      <c r="F6127" s="122">
        <v>1.1416217705909752</v>
      </c>
      <c r="G6127" s="122">
        <v>1.1488431351977864</v>
      </c>
      <c r="H6127" s="99">
        <v>10347.499999999998</v>
      </c>
      <c r="I6127" s="53">
        <v>11812.931271190115</v>
      </c>
      <c r="J6127" s="54">
        <v>11163.679329475499</v>
      </c>
      <c r="K6127" s="55">
        <v>1.0788769586349845</v>
      </c>
      <c r="L6127" s="121">
        <v>11887.654341459092</v>
      </c>
      <c r="M6127" s="54">
        <v>11129.764193557499</v>
      </c>
      <c r="N6127" s="120">
        <v>1.0755993422138199</v>
      </c>
      <c r="O6127" s="123">
        <v>10441.843786920221</v>
      </c>
      <c r="P6127" s="53">
        <v>11920.636192258236</v>
      </c>
      <c r="Q6127" s="54">
        <v>11265.553264846279</v>
      </c>
      <c r="R6127" s="55">
        <v>1.0788854434844029</v>
      </c>
      <c r="S6127" s="121">
        <v>11996.040553410952</v>
      </c>
      <c r="T6127" s="54">
        <v>11231.327554138055</v>
      </c>
      <c r="U6127" s="55">
        <v>1.0756076975798821</v>
      </c>
    </row>
    <row r="6128" spans="1:21" ht="13" x14ac:dyDescent="0.3">
      <c r="A6128" s="44" t="s">
        <v>1190</v>
      </c>
      <c r="B6128" s="44" t="s">
        <v>7620</v>
      </c>
      <c r="C6128" s="98" t="s">
        <v>966</v>
      </c>
      <c r="D6128" s="98" t="s">
        <v>13151</v>
      </c>
      <c r="E6128" s="98" t="s">
        <v>201</v>
      </c>
      <c r="F6128" s="122">
        <v>1.1401193935476475</v>
      </c>
      <c r="G6128" s="122">
        <v>1.1531898554831483</v>
      </c>
      <c r="H6128" s="99">
        <v>3393.5833333333335</v>
      </c>
      <c r="I6128" s="53">
        <v>3869.090171953404</v>
      </c>
      <c r="J6128" s="54">
        <v>3656.4406399159075</v>
      </c>
      <c r="K6128" s="55">
        <v>1.0774571539177096</v>
      </c>
      <c r="L6128" s="121">
        <v>3913.4458737366876</v>
      </c>
      <c r="M6128" s="54">
        <v>3663.9465203018253</v>
      </c>
      <c r="N6128" s="120">
        <v>1.0796689400000468</v>
      </c>
      <c r="O6128" s="123">
        <v>3427.0866993377936</v>
      </c>
      <c r="P6128" s="53">
        <v>3907.2880092842142</v>
      </c>
      <c r="Q6128" s="54">
        <v>3692.5681213451917</v>
      </c>
      <c r="R6128" s="55">
        <v>1.0774656276010457</v>
      </c>
      <c r="S6128" s="121">
        <v>3952.0816155375701</v>
      </c>
      <c r="T6128" s="54">
        <v>3700.1478068668689</v>
      </c>
      <c r="U6128" s="55">
        <v>1.0796773269791622</v>
      </c>
    </row>
    <row r="6129" spans="1:21" ht="13" x14ac:dyDescent="0.3">
      <c r="A6129" s="44" t="s">
        <v>1189</v>
      </c>
      <c r="B6129" s="44" t="s">
        <v>7619</v>
      </c>
      <c r="C6129" s="98" t="s">
        <v>1047</v>
      </c>
      <c r="D6129" s="98" t="s">
        <v>13119</v>
      </c>
      <c r="E6129" s="98" t="s">
        <v>223</v>
      </c>
      <c r="F6129" s="122">
        <v>1.0139634094773193</v>
      </c>
      <c r="G6129" s="122">
        <v>1.0186717423325926</v>
      </c>
      <c r="H6129" s="99">
        <v>27.166666666666668</v>
      </c>
      <c r="I6129" s="53">
        <v>27.546005957467177</v>
      </c>
      <c r="J6129" s="54">
        <v>26.032046598541172</v>
      </c>
      <c r="K6129" s="55">
        <v>0.95823484411807991</v>
      </c>
      <c r="L6129" s="121">
        <v>27.673915666702101</v>
      </c>
      <c r="M6129" s="54">
        <v>25.909582061837312</v>
      </c>
      <c r="N6129" s="120">
        <v>0.95372694706149608</v>
      </c>
      <c r="O6129" s="123">
        <v>27.559386600345061</v>
      </c>
      <c r="P6129" s="53">
        <v>27.944209600389428</v>
      </c>
      <c r="Q6129" s="54">
        <v>26.408572212082504</v>
      </c>
      <c r="R6129" s="55">
        <v>0.95824238017517605</v>
      </c>
      <c r="S6129" s="121">
        <v>28.073968365791011</v>
      </c>
      <c r="T6129" s="54">
        <v>26.284333823050815</v>
      </c>
      <c r="U6129" s="55">
        <v>0.95373435571028709</v>
      </c>
    </row>
    <row r="6130" spans="1:21" ht="13" x14ac:dyDescent="0.3">
      <c r="A6130" s="44" t="s">
        <v>1188</v>
      </c>
      <c r="B6130" s="44" t="s">
        <v>7618</v>
      </c>
      <c r="C6130" s="98" t="s">
        <v>961</v>
      </c>
      <c r="D6130" s="98" t="s">
        <v>13151</v>
      </c>
      <c r="E6130" s="98" t="s">
        <v>208</v>
      </c>
      <c r="F6130" s="122">
        <v>1.1392104783924768</v>
      </c>
      <c r="G6130" s="122">
        <v>1.1504499000999451</v>
      </c>
      <c r="H6130" s="99">
        <v>2381.833333333333</v>
      </c>
      <c r="I6130" s="53">
        <v>2713.409491117814</v>
      </c>
      <c r="J6130" s="54">
        <v>2564.2774644995279</v>
      </c>
      <c r="K6130" s="55">
        <v>1.0765981937581113</v>
      </c>
      <c r="L6130" s="121">
        <v>2740.1799203880523</v>
      </c>
      <c r="M6130" s="54">
        <v>2565.4814218039342</v>
      </c>
      <c r="N6130" s="120">
        <v>1.0771036688001965</v>
      </c>
      <c r="O6130" s="123">
        <v>2400.2116852795425</v>
      </c>
      <c r="P6130" s="53">
        <v>2734.3463022305205</v>
      </c>
      <c r="Q6130" s="54">
        <v>2584.0838874286555</v>
      </c>
      <c r="R6130" s="55">
        <v>1.076606660686138</v>
      </c>
      <c r="S6130" s="121">
        <v>2761.3232935485703</v>
      </c>
      <c r="T6130" s="54">
        <v>2585.2968948072603</v>
      </c>
      <c r="U6130" s="55">
        <v>1.0771120358520219</v>
      </c>
    </row>
    <row r="6131" spans="1:21" ht="13" x14ac:dyDescent="0.3">
      <c r="A6131" s="44" t="s">
        <v>1187</v>
      </c>
      <c r="B6131" s="44" t="s">
        <v>7617</v>
      </c>
      <c r="C6131" s="98" t="s">
        <v>953</v>
      </c>
      <c r="D6131" s="98" t="s">
        <v>13158</v>
      </c>
      <c r="E6131" s="98" t="s">
        <v>370</v>
      </c>
      <c r="F6131" s="122">
        <v>1.0406437823304757</v>
      </c>
      <c r="G6131" s="122">
        <v>1.0512767876034805</v>
      </c>
      <c r="H6131" s="99">
        <v>4558.75</v>
      </c>
      <c r="I6131" s="53">
        <v>4744.0348426990558</v>
      </c>
      <c r="J6131" s="54">
        <v>4483.2973709848193</v>
      </c>
      <c r="K6131" s="55">
        <v>0.98344883377785997</v>
      </c>
      <c r="L6131" s="121">
        <v>4792.5080554873666</v>
      </c>
      <c r="M6131" s="54">
        <v>4486.9646291172594</v>
      </c>
      <c r="N6131" s="120">
        <v>0.98425327756890801</v>
      </c>
      <c r="O6131" s="123">
        <v>4608.1308125811829</v>
      </c>
      <c r="P6131" s="53">
        <v>4795.4226782780906</v>
      </c>
      <c r="Q6131" s="54">
        <v>4531.8965144392632</v>
      </c>
      <c r="R6131" s="55">
        <v>0.98345656813088211</v>
      </c>
      <c r="S6131" s="121">
        <v>4844.4209575069626</v>
      </c>
      <c r="T6131" s="54">
        <v>4535.6030885058226</v>
      </c>
      <c r="U6131" s="55">
        <v>0.98426092334936666</v>
      </c>
    </row>
    <row r="6132" spans="1:21" ht="13" x14ac:dyDescent="0.3">
      <c r="A6132" s="44" t="s">
        <v>1186</v>
      </c>
      <c r="B6132" s="44" t="s">
        <v>7616</v>
      </c>
      <c r="C6132" s="98" t="s">
        <v>961</v>
      </c>
      <c r="D6132" s="98" t="s">
        <v>13151</v>
      </c>
      <c r="E6132" s="98" t="s">
        <v>179</v>
      </c>
      <c r="F6132" s="122">
        <v>1.1480105072697189</v>
      </c>
      <c r="G6132" s="122">
        <v>1.1535420367412461</v>
      </c>
      <c r="H6132" s="99">
        <v>10063.166666666666</v>
      </c>
      <c r="I6132" s="53">
        <v>11552.621069739725</v>
      </c>
      <c r="J6132" s="54">
        <v>10917.676068433031</v>
      </c>
      <c r="K6132" s="55">
        <v>1.0849145631858459</v>
      </c>
      <c r="L6132" s="121">
        <v>11608.285772733283</v>
      </c>
      <c r="M6132" s="54">
        <v>10868.206597441504</v>
      </c>
      <c r="N6132" s="120">
        <v>1.0799986681569589</v>
      </c>
      <c r="O6132" s="123">
        <v>10150.283284365756</v>
      </c>
      <c r="P6132" s="53">
        <v>11652.63186221608</v>
      </c>
      <c r="Q6132" s="54">
        <v>11012.276761259989</v>
      </c>
      <c r="R6132" s="55">
        <v>1.0849230955181262</v>
      </c>
      <c r="S6132" s="121">
        <v>11708.778453347899</v>
      </c>
      <c r="T6132" s="54">
        <v>10962.377584743334</v>
      </c>
      <c r="U6132" s="55">
        <v>1.0800070576974365</v>
      </c>
    </row>
    <row r="6133" spans="1:21" ht="13" x14ac:dyDescent="0.3">
      <c r="A6133" s="44" t="s">
        <v>1185</v>
      </c>
      <c r="B6133" s="44" t="s">
        <v>7615</v>
      </c>
      <c r="C6133" s="98" t="s">
        <v>1021</v>
      </c>
      <c r="D6133" s="98" t="s">
        <v>13130</v>
      </c>
      <c r="E6133" s="98" t="s">
        <v>323</v>
      </c>
      <c r="F6133" s="122">
        <v>1.0238772443906938</v>
      </c>
      <c r="G6133" s="122">
        <v>1.0514350198609457</v>
      </c>
      <c r="H6133" s="99">
        <v>6178</v>
      </c>
      <c r="I6133" s="53">
        <v>6325.5136158457062</v>
      </c>
      <c r="J6133" s="54">
        <v>5977.8562983561824</v>
      </c>
      <c r="K6133" s="55">
        <v>0.9676038035539305</v>
      </c>
      <c r="L6133" s="121">
        <v>6495.7655527009219</v>
      </c>
      <c r="M6133" s="54">
        <v>6081.6319840370879</v>
      </c>
      <c r="N6133" s="120">
        <v>0.98440142182536228</v>
      </c>
      <c r="O6133" s="123">
        <v>6239.3645022922874</v>
      </c>
      <c r="P6133" s="53">
        <v>6388.3433333561397</v>
      </c>
      <c r="Q6133" s="54">
        <v>6037.2803041156831</v>
      </c>
      <c r="R6133" s="55">
        <v>0.96761141329339539</v>
      </c>
      <c r="S6133" s="121">
        <v>6560.2863393873704</v>
      </c>
      <c r="T6133" s="54">
        <v>6142.0869993346669</v>
      </c>
      <c r="U6133" s="55">
        <v>0.98440906875662071</v>
      </c>
    </row>
    <row r="6134" spans="1:21" ht="13" x14ac:dyDescent="0.3">
      <c r="A6134" s="44" t="s">
        <v>1184</v>
      </c>
      <c r="B6134" s="44" t="s">
        <v>7614</v>
      </c>
      <c r="C6134" s="98" t="s">
        <v>1001</v>
      </c>
      <c r="D6134" s="98" t="s">
        <v>13151</v>
      </c>
      <c r="E6134" s="98" t="s">
        <v>196</v>
      </c>
      <c r="F6134" s="122">
        <v>1.148900330563901</v>
      </c>
      <c r="G6134" s="122">
        <v>1.1586086930602721</v>
      </c>
      <c r="H6134" s="99">
        <v>10268.75</v>
      </c>
      <c r="I6134" s="53">
        <v>11797.770269478058</v>
      </c>
      <c r="J6134" s="54">
        <v>11149.351593408854</v>
      </c>
      <c r="K6134" s="55">
        <v>1.0857554807945322</v>
      </c>
      <c r="L6134" s="121">
        <v>11897.46301686267</v>
      </c>
      <c r="M6134" s="54">
        <v>11138.947522846629</v>
      </c>
      <c r="N6134" s="120">
        <v>1.0847423028943766</v>
      </c>
      <c r="O6134" s="123">
        <v>10353.633558065305</v>
      </c>
      <c r="P6134" s="53">
        <v>11895.293017398726</v>
      </c>
      <c r="Q6134" s="54">
        <v>11241.602790922283</v>
      </c>
      <c r="R6134" s="55">
        <v>1.0857640197402258</v>
      </c>
      <c r="S6134" s="121">
        <v>11995.809845135018</v>
      </c>
      <c r="T6134" s="54">
        <v>11231.111552849554</v>
      </c>
      <c r="U6134" s="55">
        <v>1.0847507292838956</v>
      </c>
    </row>
    <row r="6135" spans="1:21" ht="13" x14ac:dyDescent="0.3">
      <c r="A6135" s="44" t="s">
        <v>1183</v>
      </c>
      <c r="B6135" s="44" t="s">
        <v>7613</v>
      </c>
      <c r="C6135" s="98" t="s">
        <v>974</v>
      </c>
      <c r="D6135" s="98" t="s">
        <v>13143</v>
      </c>
      <c r="E6135" s="98" t="s">
        <v>321</v>
      </c>
      <c r="F6135" s="122">
        <v>1.0247705252983503</v>
      </c>
      <c r="G6135" s="122">
        <v>1.0526438222857246</v>
      </c>
      <c r="H6135" s="99">
        <v>6620.4166666666652</v>
      </c>
      <c r="I6135" s="53">
        <v>6784.4078651939517</v>
      </c>
      <c r="J6135" s="54">
        <v>6411.5292054658894</v>
      </c>
      <c r="K6135" s="55">
        <v>0.96844798874177973</v>
      </c>
      <c r="L6135" s="121">
        <v>6968.9407051241142</v>
      </c>
      <c r="M6135" s="54">
        <v>6524.6401433805204</v>
      </c>
      <c r="N6135" s="120">
        <v>0.98553315778924111</v>
      </c>
      <c r="O6135" s="123">
        <v>6671.7044021309412</v>
      </c>
      <c r="P6135" s="53">
        <v>6836.9660248070413</v>
      </c>
      <c r="Q6135" s="54">
        <v>6461.2495239498639</v>
      </c>
      <c r="R6135" s="55">
        <v>0.96845560512035611</v>
      </c>
      <c r="S6135" s="121">
        <v>7022.928423019609</v>
      </c>
      <c r="T6135" s="54">
        <v>6575.2369839873245</v>
      </c>
      <c r="U6135" s="55">
        <v>0.98554081351194078</v>
      </c>
    </row>
    <row r="6136" spans="1:21" ht="13" x14ac:dyDescent="0.3">
      <c r="A6136" s="44" t="s">
        <v>1182</v>
      </c>
      <c r="B6136" s="44" t="s">
        <v>7612</v>
      </c>
      <c r="C6136" s="98" t="s">
        <v>1045</v>
      </c>
      <c r="D6136" s="98" t="s">
        <v>13125</v>
      </c>
      <c r="E6136" s="98" t="s">
        <v>243</v>
      </c>
      <c r="F6136" s="122">
        <v>1.0373623108303336</v>
      </c>
      <c r="G6136" s="122">
        <v>1.0372149971116096</v>
      </c>
      <c r="H6136" s="99">
        <v>4131.75</v>
      </c>
      <c r="I6136" s="53">
        <v>4286.1217277732312</v>
      </c>
      <c r="J6136" s="54">
        <v>4050.5516740500943</v>
      </c>
      <c r="K6136" s="55">
        <v>0.98034771562899359</v>
      </c>
      <c r="L6136" s="121">
        <v>4285.5130643158927</v>
      </c>
      <c r="M6136" s="54">
        <v>4012.2927942058245</v>
      </c>
      <c r="N6136" s="120">
        <v>0.97108798794840556</v>
      </c>
      <c r="O6136" s="123">
        <v>4165.3517100041645</v>
      </c>
      <c r="P6136" s="53">
        <v>4320.9788753110015</v>
      </c>
      <c r="Q6136" s="54">
        <v>4083.5251484065375</v>
      </c>
      <c r="R6136" s="55">
        <v>0.98035542559320998</v>
      </c>
      <c r="S6136" s="121">
        <v>4320.3652618608075</v>
      </c>
      <c r="T6136" s="54">
        <v>4044.9544325424122</v>
      </c>
      <c r="U6136" s="55">
        <v>0.97109553145954342</v>
      </c>
    </row>
    <row r="6137" spans="1:21" ht="13" x14ac:dyDescent="0.3">
      <c r="A6137" s="44" t="s">
        <v>1181</v>
      </c>
      <c r="B6137" s="44" t="s">
        <v>7611</v>
      </c>
      <c r="C6137" s="98" t="s">
        <v>961</v>
      </c>
      <c r="D6137" s="98" t="s">
        <v>13151</v>
      </c>
      <c r="E6137" s="98" t="s">
        <v>208</v>
      </c>
      <c r="F6137" s="122">
        <v>1.1392104783924768</v>
      </c>
      <c r="G6137" s="122">
        <v>1.1504499000999451</v>
      </c>
      <c r="H6137" s="99">
        <v>8948.0833333333321</v>
      </c>
      <c r="I6137" s="53">
        <v>10193.750294862413</v>
      </c>
      <c r="J6137" s="54">
        <v>9633.4903542637239</v>
      </c>
      <c r="K6137" s="55">
        <v>1.0765981937581113</v>
      </c>
      <c r="L6137" s="121">
        <v>10294.321576919316</v>
      </c>
      <c r="M6137" s="54">
        <v>9638.0133870632235</v>
      </c>
      <c r="N6137" s="120">
        <v>1.0771036688001965</v>
      </c>
      <c r="O6137" s="123">
        <v>9013.6580559825252</v>
      </c>
      <c r="P6137" s="53">
        <v>10268.453706022055</v>
      </c>
      <c r="Q6137" s="54">
        <v>9704.1643002180517</v>
      </c>
      <c r="R6137" s="55">
        <v>1.076606660686138</v>
      </c>
      <c r="S6137" s="121">
        <v>10369.762010040162</v>
      </c>
      <c r="T6137" s="54">
        <v>9708.7195791533159</v>
      </c>
      <c r="U6137" s="55">
        <v>1.0771120358520219</v>
      </c>
    </row>
    <row r="6138" spans="1:21" ht="13" x14ac:dyDescent="0.3">
      <c r="A6138" s="44" t="s">
        <v>1180</v>
      </c>
      <c r="B6138" s="44" t="s">
        <v>7610</v>
      </c>
      <c r="C6138" s="98" t="s">
        <v>1095</v>
      </c>
      <c r="D6138" s="98" t="s">
        <v>13130</v>
      </c>
      <c r="E6138" s="98" t="s">
        <v>220</v>
      </c>
      <c r="F6138" s="122">
        <v>1.0228411758268598</v>
      </c>
      <c r="G6138" s="122">
        <v>1.031996228518508</v>
      </c>
      <c r="H6138" s="99">
        <v>6090.3333333333339</v>
      </c>
      <c r="I6138" s="53">
        <v>6229.4437078441861</v>
      </c>
      <c r="J6138" s="54">
        <v>5887.0665001663947</v>
      </c>
      <c r="K6138" s="55">
        <v>0.96662467847951306</v>
      </c>
      <c r="L6138" s="121">
        <v>6285.2010304205542</v>
      </c>
      <c r="M6138" s="54">
        <v>5884.4918743742146</v>
      </c>
      <c r="N6138" s="120">
        <v>0.96620193876211713</v>
      </c>
      <c r="O6138" s="123">
        <v>6151.2733761120853</v>
      </c>
      <c r="P6138" s="53">
        <v>6291.7756928549434</v>
      </c>
      <c r="Q6138" s="54">
        <v>5946.0194116447528</v>
      </c>
      <c r="R6138" s="55">
        <v>0.96663228051862926</v>
      </c>
      <c r="S6138" s="121">
        <v>6348.0909247339823</v>
      </c>
      <c r="T6138" s="54">
        <v>5943.4184305808958</v>
      </c>
      <c r="U6138" s="55">
        <v>0.96620944431792355</v>
      </c>
    </row>
    <row r="6139" spans="1:21" ht="13" x14ac:dyDescent="0.3">
      <c r="A6139" s="44" t="s">
        <v>1179</v>
      </c>
      <c r="B6139" s="44" t="s">
        <v>7609</v>
      </c>
      <c r="C6139" s="98" t="s">
        <v>964</v>
      </c>
      <c r="D6139" s="98" t="s">
        <v>13143</v>
      </c>
      <c r="E6139" s="98" t="s">
        <v>283</v>
      </c>
      <c r="F6139" s="122">
        <v>1.023885492147907</v>
      </c>
      <c r="G6139" s="122">
        <v>1.0661386102357386</v>
      </c>
      <c r="H6139" s="99">
        <v>15059.75</v>
      </c>
      <c r="I6139" s="53">
        <v>15419.459540374442</v>
      </c>
      <c r="J6139" s="54">
        <v>14571.988763058263</v>
      </c>
      <c r="K6139" s="55">
        <v>0.96761159800516361</v>
      </c>
      <c r="L6139" s="121">
        <v>16055.780935497665</v>
      </c>
      <c r="M6139" s="54">
        <v>15032.154420261495</v>
      </c>
      <c r="N6139" s="120">
        <v>0.99816759376892017</v>
      </c>
      <c r="O6139" s="123">
        <v>15198.607839473436</v>
      </c>
      <c r="P6139" s="53">
        <v>15561.634067682297</v>
      </c>
      <c r="Q6139" s="54">
        <v>14706.464877384258</v>
      </c>
      <c r="R6139" s="55">
        <v>0.96761920780592836</v>
      </c>
      <c r="S6139" s="121">
        <v>16203.82263949421</v>
      </c>
      <c r="T6139" s="54">
        <v>15170.875663768094</v>
      </c>
      <c r="U6139" s="55">
        <v>0.99817534763721472</v>
      </c>
    </row>
    <row r="6140" spans="1:21" ht="13" x14ac:dyDescent="0.3">
      <c r="A6140" s="44" t="s">
        <v>1178</v>
      </c>
      <c r="B6140" s="44" t="s">
        <v>7608</v>
      </c>
      <c r="C6140" s="98" t="s">
        <v>961</v>
      </c>
      <c r="D6140" s="98" t="s">
        <v>13151</v>
      </c>
      <c r="E6140" s="98" t="s">
        <v>208</v>
      </c>
      <c r="F6140" s="122">
        <v>1.1392104783924768</v>
      </c>
      <c r="G6140" s="122">
        <v>1.1504499000999451</v>
      </c>
      <c r="H6140" s="99">
        <v>6962.5</v>
      </c>
      <c r="I6140" s="53">
        <v>7931.7529558076194</v>
      </c>
      <c r="J6140" s="54">
        <v>7495.8149240408493</v>
      </c>
      <c r="K6140" s="55">
        <v>1.0765981937581113</v>
      </c>
      <c r="L6140" s="121">
        <v>8010.0074294458673</v>
      </c>
      <c r="M6140" s="54">
        <v>7499.334294021367</v>
      </c>
      <c r="N6140" s="120">
        <v>1.0771036688001963</v>
      </c>
      <c r="O6140" s="123">
        <v>7015.285108658315</v>
      </c>
      <c r="P6140" s="53">
        <v>7991.8863046942579</v>
      </c>
      <c r="Q6140" s="54">
        <v>7552.7026745938192</v>
      </c>
      <c r="R6140" s="55">
        <v>1.076606660686138</v>
      </c>
      <c r="S6140" s="121">
        <v>8070.734052428591</v>
      </c>
      <c r="T6140" s="54">
        <v>7556.248025469331</v>
      </c>
      <c r="U6140" s="55">
        <v>1.0771120358520221</v>
      </c>
    </row>
    <row r="6141" spans="1:21" ht="13" x14ac:dyDescent="0.3">
      <c r="A6141" s="44" t="s">
        <v>1177</v>
      </c>
      <c r="B6141" s="44" t="s">
        <v>7607</v>
      </c>
      <c r="C6141" s="98" t="s">
        <v>989</v>
      </c>
      <c r="D6141" s="98" t="s">
        <v>13130</v>
      </c>
      <c r="E6141" s="98" t="s">
        <v>408</v>
      </c>
      <c r="F6141" s="122">
        <v>1.0320897950594878</v>
      </c>
      <c r="G6141" s="122">
        <v>1.0327637657131035</v>
      </c>
      <c r="H6141" s="99">
        <v>11033.583333333336</v>
      </c>
      <c r="I6141" s="53">
        <v>11387.648761271783</v>
      </c>
      <c r="J6141" s="54">
        <v>10761.770822927112</v>
      </c>
      <c r="K6141" s="55">
        <v>0.97536498323395482</v>
      </c>
      <c r="L6141" s="121">
        <v>11395.085072642672</v>
      </c>
      <c r="M6141" s="54">
        <v>10668.598377875909</v>
      </c>
      <c r="N6141" s="120">
        <v>0.96692054209127343</v>
      </c>
      <c r="O6141" s="123">
        <v>11125.135550893512</v>
      </c>
      <c r="P6141" s="53">
        <v>11482.138870730707</v>
      </c>
      <c r="Q6141" s="54">
        <v>10851.15298851128</v>
      </c>
      <c r="R6141" s="55">
        <v>0.97537265401137263</v>
      </c>
      <c r="S6141" s="121">
        <v>11489.636885609505</v>
      </c>
      <c r="T6141" s="54">
        <v>10757.205660137142</v>
      </c>
      <c r="U6141" s="55">
        <v>0.96692805322926434</v>
      </c>
    </row>
    <row r="6142" spans="1:21" ht="13" x14ac:dyDescent="0.3">
      <c r="A6142" s="44" t="s">
        <v>1176</v>
      </c>
      <c r="B6142" s="44" t="s">
        <v>13491</v>
      </c>
      <c r="C6142" s="98" t="s">
        <v>961</v>
      </c>
      <c r="D6142" s="98" t="s">
        <v>13151</v>
      </c>
      <c r="E6142" s="98" t="s">
        <v>179</v>
      </c>
      <c r="F6142" s="122">
        <v>1.1480105072697189</v>
      </c>
      <c r="G6142" s="122">
        <v>1.1535420367412461</v>
      </c>
      <c r="H6142" s="99">
        <v>7111.1666666666679</v>
      </c>
      <c r="I6142" s="53">
        <v>8163.6940522795176</v>
      </c>
      <c r="J6142" s="54">
        <v>7715.0082779084159</v>
      </c>
      <c r="K6142" s="55">
        <v>1.0849145631858459</v>
      </c>
      <c r="L6142" s="121">
        <v>8203.0296802731264</v>
      </c>
      <c r="M6142" s="54">
        <v>7680.0505290421634</v>
      </c>
      <c r="N6142" s="120">
        <v>1.0799986681569591</v>
      </c>
      <c r="O6142" s="123">
        <v>7171.5979623974617</v>
      </c>
      <c r="P6142" s="53">
        <v>8233.0698147463918</v>
      </c>
      <c r="Q6142" s="54">
        <v>7780.6322611757396</v>
      </c>
      <c r="R6142" s="55">
        <v>1.0849230955181262</v>
      </c>
      <c r="S6142" s="121">
        <v>8272.7397202333377</v>
      </c>
      <c r="T6142" s="54">
        <v>7745.3764143578128</v>
      </c>
      <c r="U6142" s="55">
        <v>1.0800070576974363</v>
      </c>
    </row>
    <row r="6143" spans="1:21" ht="13" x14ac:dyDescent="0.3">
      <c r="A6143" s="44" t="s">
        <v>1175</v>
      </c>
      <c r="B6143" s="44" t="s">
        <v>13492</v>
      </c>
      <c r="C6143" s="98" t="s">
        <v>1029</v>
      </c>
      <c r="D6143" s="98" t="s">
        <v>13166</v>
      </c>
      <c r="E6143" s="98" t="s">
        <v>458</v>
      </c>
      <c r="F6143" s="122">
        <v>1.0529829869549299</v>
      </c>
      <c r="G6143" s="122">
        <v>1.0721774362789454</v>
      </c>
      <c r="H6143" s="99">
        <v>33.083333333333336</v>
      </c>
      <c r="I6143" s="53">
        <v>34.836187151758935</v>
      </c>
      <c r="J6143" s="54">
        <v>32.921551264104721</v>
      </c>
      <c r="K6143" s="55">
        <v>0.99510986188729633</v>
      </c>
      <c r="L6143" s="121">
        <v>35.471203516895109</v>
      </c>
      <c r="M6143" s="54">
        <v>33.209758583565439</v>
      </c>
      <c r="N6143" s="120">
        <v>1.0038214181430358</v>
      </c>
      <c r="O6143" s="123">
        <v>33.371163639438336</v>
      </c>
      <c r="P6143" s="53">
        <v>35.13926756721753</v>
      </c>
      <c r="Q6143" s="54">
        <v>33.208235205035841</v>
      </c>
      <c r="R6143" s="55">
        <v>0.99511768794870714</v>
      </c>
      <c r="S6143" s="121">
        <v>35.779808676578156</v>
      </c>
      <c r="T6143" s="54">
        <v>33.498949030876425</v>
      </c>
      <c r="U6143" s="55">
        <v>1.0038292159308184</v>
      </c>
    </row>
    <row r="6144" spans="1:21" ht="13" x14ac:dyDescent="0.3">
      <c r="A6144" s="44" t="s">
        <v>1174</v>
      </c>
      <c r="B6144" s="44" t="s">
        <v>7606</v>
      </c>
      <c r="C6144" s="98" t="s">
        <v>1019</v>
      </c>
      <c r="D6144" s="98" t="s">
        <v>13166</v>
      </c>
      <c r="E6144" s="98" t="s">
        <v>437</v>
      </c>
      <c r="F6144" s="122">
        <v>1.0230786589714838</v>
      </c>
      <c r="G6144" s="122">
        <v>1.0203067490160613</v>
      </c>
      <c r="H6144" s="99">
        <v>11893.666666666668</v>
      </c>
      <c r="I6144" s="53">
        <v>12168.156543587173</v>
      </c>
      <c r="J6144" s="54">
        <v>11499.381022791691</v>
      </c>
      <c r="K6144" s="55">
        <v>0.96684910928435497</v>
      </c>
      <c r="L6144" s="121">
        <v>12135.188370547363</v>
      </c>
      <c r="M6144" s="54">
        <v>11361.516841682993</v>
      </c>
      <c r="N6144" s="120">
        <v>0.95525771489165034</v>
      </c>
      <c r="O6144" s="123">
        <v>12010.569546461182</v>
      </c>
      <c r="P6144" s="53">
        <v>12287.757385077248</v>
      </c>
      <c r="Q6144" s="54">
        <v>11612.499794012436</v>
      </c>
      <c r="R6144" s="55">
        <v>0.96685671308851173</v>
      </c>
      <c r="S6144" s="121">
        <v>12254.465167781118</v>
      </c>
      <c r="T6144" s="54">
        <v>11473.278344410923</v>
      </c>
      <c r="U6144" s="55">
        <v>0.95526513543160263</v>
      </c>
    </row>
    <row r="6145" spans="1:21" ht="13" x14ac:dyDescent="0.3">
      <c r="A6145" s="44" t="s">
        <v>1173</v>
      </c>
      <c r="B6145" s="44" t="s">
        <v>13493</v>
      </c>
      <c r="C6145" s="98" t="s">
        <v>951</v>
      </c>
      <c r="D6145" s="98" t="s">
        <v>13143</v>
      </c>
      <c r="E6145" s="98" t="s">
        <v>250</v>
      </c>
      <c r="F6145" s="122">
        <v>1.0935511109340887</v>
      </c>
      <c r="G6145" s="122">
        <v>1.1159370760620075</v>
      </c>
      <c r="H6145" s="99">
        <v>103.41666666666666</v>
      </c>
      <c r="I6145" s="53">
        <v>113.09141072243366</v>
      </c>
      <c r="J6145" s="54">
        <v>106.87578004473245</v>
      </c>
      <c r="K6145" s="55">
        <v>1.0334483163068409</v>
      </c>
      <c r="L6145" s="121">
        <v>115.40649261607926</v>
      </c>
      <c r="M6145" s="54">
        <v>108.04882210806642</v>
      </c>
      <c r="N6145" s="120">
        <v>1.0447911887967745</v>
      </c>
      <c r="O6145" s="123">
        <v>104.50061924301056</v>
      </c>
      <c r="P6145" s="53">
        <v>114.27676826649441</v>
      </c>
      <c r="Q6145" s="54">
        <v>107.996838346327</v>
      </c>
      <c r="R6145" s="55">
        <v>1.0334564438817933</v>
      </c>
      <c r="S6145" s="121">
        <v>116.61611548471437</v>
      </c>
      <c r="T6145" s="54">
        <v>109.18217434064967</v>
      </c>
      <c r="U6145" s="55">
        <v>1.0447993048419397</v>
      </c>
    </row>
    <row r="6146" spans="1:21" ht="13" x14ac:dyDescent="0.3">
      <c r="A6146" s="44" t="s">
        <v>1172</v>
      </c>
      <c r="B6146" s="44" t="s">
        <v>7605</v>
      </c>
      <c r="C6146" s="98" t="s">
        <v>1146</v>
      </c>
      <c r="D6146" s="98" t="s">
        <v>13130</v>
      </c>
      <c r="E6146" s="98" t="s">
        <v>466</v>
      </c>
      <c r="F6146" s="122">
        <v>1.0182295160568302</v>
      </c>
      <c r="G6146" s="122">
        <v>1.0287417963181655</v>
      </c>
      <c r="H6146" s="99">
        <v>52772.166666666664</v>
      </c>
      <c r="I6146" s="53">
        <v>53734.177726270384</v>
      </c>
      <c r="J6146" s="54">
        <v>50780.887097186365</v>
      </c>
      <c r="K6146" s="55">
        <v>0.96226648069884757</v>
      </c>
      <c r="L6146" s="121">
        <v>54288.933532268282</v>
      </c>
      <c r="M6146" s="54">
        <v>50827.77570564019</v>
      </c>
      <c r="N6146" s="120">
        <v>0.96315499090063628</v>
      </c>
      <c r="O6146" s="123">
        <v>53202.429666310905</v>
      </c>
      <c r="P6146" s="53">
        <v>54172.284212175298</v>
      </c>
      <c r="Q6146" s="54">
        <v>51195.317383059977</v>
      </c>
      <c r="R6146" s="55">
        <v>0.96227404846283027</v>
      </c>
      <c r="S6146" s="121">
        <v>54731.563063411544</v>
      </c>
      <c r="T6146" s="54">
        <v>51242.583715703826</v>
      </c>
      <c r="U6146" s="55">
        <v>0.96316247278743916</v>
      </c>
    </row>
    <row r="6147" spans="1:21" ht="13" x14ac:dyDescent="0.3">
      <c r="A6147" s="44" t="s">
        <v>1171</v>
      </c>
      <c r="B6147" s="44" t="s">
        <v>7604</v>
      </c>
      <c r="C6147" s="98" t="s">
        <v>1090</v>
      </c>
      <c r="D6147" s="98" t="s">
        <v>13119</v>
      </c>
      <c r="E6147" s="98" t="s">
        <v>474</v>
      </c>
      <c r="F6147" s="122">
        <v>1.0213542008563206</v>
      </c>
      <c r="G6147" s="122">
        <v>1.0200107209125961</v>
      </c>
      <c r="H6147" s="99">
        <v>2467</v>
      </c>
      <c r="I6147" s="53">
        <v>2519.680813512543</v>
      </c>
      <c r="J6147" s="54">
        <v>2381.1963321320573</v>
      </c>
      <c r="K6147" s="55">
        <v>0.96521942931984483</v>
      </c>
      <c r="L6147" s="121">
        <v>2516.3664484913747</v>
      </c>
      <c r="M6147" s="54">
        <v>2355.9370412221479</v>
      </c>
      <c r="N6147" s="120">
        <v>0.95498055987926544</v>
      </c>
      <c r="O6147" s="123">
        <v>2487.9208440685502</v>
      </c>
      <c r="P6147" s="53">
        <v>2541.0484054874164</v>
      </c>
      <c r="Q6147" s="54">
        <v>2401.4084230808362</v>
      </c>
      <c r="R6147" s="55">
        <v>0.96522702030735097</v>
      </c>
      <c r="S6147" s="121">
        <v>2537.7059337318365</v>
      </c>
      <c r="T6147" s="54">
        <v>2375.9344969634849</v>
      </c>
      <c r="U6147" s="55">
        <v>0.95498797826624915</v>
      </c>
    </row>
    <row r="6148" spans="1:21" ht="13" x14ac:dyDescent="0.3">
      <c r="A6148" s="44" t="s">
        <v>1170</v>
      </c>
      <c r="B6148" s="44" t="s">
        <v>13494</v>
      </c>
      <c r="C6148" s="98" t="s">
        <v>1148</v>
      </c>
      <c r="D6148" s="98" t="s">
        <v>13158</v>
      </c>
      <c r="E6148" s="98" t="s">
        <v>429</v>
      </c>
      <c r="F6148" s="122">
        <v>1.0902735840408662</v>
      </c>
      <c r="G6148" s="122">
        <v>1.0962146607448979</v>
      </c>
      <c r="H6148" s="99">
        <v>28179.833333333328</v>
      </c>
      <c r="I6148" s="53">
        <v>30723.727886007597</v>
      </c>
      <c r="J6148" s="54">
        <v>29035.117368535899</v>
      </c>
      <c r="K6148" s="55">
        <v>1.0303509259648769</v>
      </c>
      <c r="L6148" s="121">
        <v>30891.146437347761</v>
      </c>
      <c r="M6148" s="54">
        <v>28921.700248068872</v>
      </c>
      <c r="N6148" s="120">
        <v>1.0263261640322763</v>
      </c>
      <c r="O6148" s="123">
        <v>28396.184227078207</v>
      </c>
      <c r="P6148" s="53">
        <v>30959.609550341269</v>
      </c>
      <c r="Q6148" s="54">
        <v>29258.264812638412</v>
      </c>
      <c r="R6148" s="55">
        <v>1.0303590291803411</v>
      </c>
      <c r="S6148" s="121">
        <v>31128.313458936158</v>
      </c>
      <c r="T6148" s="54">
        <v>29143.973222546956</v>
      </c>
      <c r="U6148" s="55">
        <v>1.0263341366392345</v>
      </c>
    </row>
    <row r="6149" spans="1:21" ht="13" x14ac:dyDescent="0.3">
      <c r="A6149" s="44" t="s">
        <v>1169</v>
      </c>
      <c r="B6149" s="44" t="s">
        <v>7603</v>
      </c>
      <c r="C6149" s="98" t="s">
        <v>959</v>
      </c>
      <c r="D6149" s="98" t="s">
        <v>13119</v>
      </c>
      <c r="E6149" s="98" t="s">
        <v>212</v>
      </c>
      <c r="F6149" s="122">
        <v>1.0298298571861975</v>
      </c>
      <c r="G6149" s="122">
        <v>1.0303570104126287</v>
      </c>
      <c r="H6149" s="99">
        <v>19296.416666666664</v>
      </c>
      <c r="I6149" s="53">
        <v>19872.026020038691</v>
      </c>
      <c r="J6149" s="54">
        <v>18779.837198896614</v>
      </c>
      <c r="K6149" s="55">
        <v>0.97322925407894989</v>
      </c>
      <c r="L6149" s="121">
        <v>19882.198188343085</v>
      </c>
      <c r="M6149" s="54">
        <v>18614.620776286316</v>
      </c>
      <c r="N6149" s="120">
        <v>0.96466722800621796</v>
      </c>
      <c r="O6149" s="123">
        <v>19479.504928920986</v>
      </c>
      <c r="P6149" s="53">
        <v>20060.575779008526</v>
      </c>
      <c r="Q6149" s="54">
        <v>18958.173147560312</v>
      </c>
      <c r="R6149" s="55">
        <v>0.97323690805988305</v>
      </c>
      <c r="S6149" s="121">
        <v>20070.844462881094</v>
      </c>
      <c r="T6149" s="54">
        <v>18791.385994996421</v>
      </c>
      <c r="U6149" s="55">
        <v>0.96467472164023416</v>
      </c>
    </row>
    <row r="6150" spans="1:21" ht="13" x14ac:dyDescent="0.3">
      <c r="A6150" s="44" t="s">
        <v>1168</v>
      </c>
      <c r="B6150" s="44" t="s">
        <v>7602</v>
      </c>
      <c r="C6150" s="98" t="s">
        <v>987</v>
      </c>
      <c r="D6150" s="98" t="s">
        <v>13125</v>
      </c>
      <c r="E6150" s="98" t="s">
        <v>440</v>
      </c>
      <c r="F6150" s="122">
        <v>1.033535215650734</v>
      </c>
      <c r="G6150" s="122">
        <v>1.0325938063557891</v>
      </c>
      <c r="H6150" s="99">
        <v>5.083333333333333</v>
      </c>
      <c r="I6150" s="53">
        <v>5.2538040128912309</v>
      </c>
      <c r="J6150" s="54">
        <v>4.9650490562720657</v>
      </c>
      <c r="K6150" s="55">
        <v>0.97673096188958675</v>
      </c>
      <c r="L6150" s="121">
        <v>5.2490185156419278</v>
      </c>
      <c r="M6150" s="54">
        <v>4.9143705434777427</v>
      </c>
      <c r="N6150" s="120">
        <v>0.96676141838906415</v>
      </c>
      <c r="O6150" s="123">
        <v>5.1066046056687728</v>
      </c>
      <c r="P6150" s="53">
        <v>5.2778556923629063</v>
      </c>
      <c r="Q6150" s="54">
        <v>4.9878180549710063</v>
      </c>
      <c r="R6150" s="55">
        <v>0.97673864340977112</v>
      </c>
      <c r="S6150" s="121">
        <v>5.2730482873215214</v>
      </c>
      <c r="T6150" s="54">
        <v>4.9369066618281092</v>
      </c>
      <c r="U6150" s="55">
        <v>0.96676892829096572</v>
      </c>
    </row>
    <row r="6151" spans="1:21" ht="13" x14ac:dyDescent="0.3">
      <c r="A6151" s="44" t="s">
        <v>1167</v>
      </c>
      <c r="B6151" s="44" t="s">
        <v>7601</v>
      </c>
      <c r="C6151" s="98" t="s">
        <v>1001</v>
      </c>
      <c r="D6151" s="98" t="s">
        <v>13151</v>
      </c>
      <c r="E6151" s="98" t="s">
        <v>196</v>
      </c>
      <c r="F6151" s="122">
        <v>1.148900330563901</v>
      </c>
      <c r="G6151" s="122">
        <v>1.1586086930602721</v>
      </c>
      <c r="H6151" s="99">
        <v>16196.333333333336</v>
      </c>
      <c r="I6151" s="53">
        <v>18607.972720589798</v>
      </c>
      <c r="J6151" s="54">
        <v>17585.257685441844</v>
      </c>
      <c r="K6151" s="55">
        <v>1.0857554807945322</v>
      </c>
      <c r="L6151" s="121">
        <v>18765.212595701858</v>
      </c>
      <c r="M6151" s="54">
        <v>17568.847918444957</v>
      </c>
      <c r="N6151" s="120">
        <v>1.0847423028943766</v>
      </c>
      <c r="O6151" s="123">
        <v>16335.660328037236</v>
      </c>
      <c r="P6151" s="53">
        <v>18768.045550861585</v>
      </c>
      <c r="Q6151" s="54">
        <v>17736.67222288065</v>
      </c>
      <c r="R6151" s="55">
        <v>1.0857640197402261</v>
      </c>
      <c r="S6151" s="121">
        <v>18926.638062943759</v>
      </c>
      <c r="T6151" s="54">
        <v>17720.119454172393</v>
      </c>
      <c r="U6151" s="55">
        <v>1.0847507292838956</v>
      </c>
    </row>
    <row r="6152" spans="1:21" ht="13" x14ac:dyDescent="0.3">
      <c r="A6152" s="44" t="s">
        <v>1166</v>
      </c>
      <c r="B6152" s="44" t="s">
        <v>7600</v>
      </c>
      <c r="C6152" s="98" t="s">
        <v>968</v>
      </c>
      <c r="D6152" s="98" t="s">
        <v>13143</v>
      </c>
      <c r="E6152" s="98" t="s">
        <v>455</v>
      </c>
      <c r="F6152" s="122">
        <v>1.0613942137785046</v>
      </c>
      <c r="G6152" s="122">
        <v>1.102207836818714</v>
      </c>
      <c r="H6152" s="99">
        <v>6608.5833333333348</v>
      </c>
      <c r="I6152" s="53">
        <v>7014.3121112730641</v>
      </c>
      <c r="J6152" s="54">
        <v>6628.7976565210065</v>
      </c>
      <c r="K6152" s="55">
        <v>1.0030587982579733</v>
      </c>
      <c r="L6152" s="121">
        <v>7284.0323402695412</v>
      </c>
      <c r="M6152" s="54">
        <v>6819.6433036171447</v>
      </c>
      <c r="N6152" s="120">
        <v>1.0319372488229412</v>
      </c>
      <c r="O6152" s="123">
        <v>6658.8640612557974</v>
      </c>
      <c r="P6152" s="53">
        <v>7067.6797849545374</v>
      </c>
      <c r="Q6152" s="54">
        <v>6679.2847120015358</v>
      </c>
      <c r="R6152" s="55">
        <v>1.0030666868339533</v>
      </c>
      <c r="S6152" s="121">
        <v>7339.452152626629</v>
      </c>
      <c r="T6152" s="54">
        <v>6871.5832384073328</v>
      </c>
      <c r="U6152" s="55">
        <v>1.0319452650173817</v>
      </c>
    </row>
    <row r="6153" spans="1:21" ht="13" x14ac:dyDescent="0.3">
      <c r="A6153" s="44" t="s">
        <v>1165</v>
      </c>
      <c r="B6153" s="44" t="s">
        <v>7599</v>
      </c>
      <c r="C6153" s="98" t="s">
        <v>1095</v>
      </c>
      <c r="D6153" s="98" t="s">
        <v>13130</v>
      </c>
      <c r="E6153" s="98" t="s">
        <v>220</v>
      </c>
      <c r="F6153" s="122">
        <v>1.0228411758268598</v>
      </c>
      <c r="G6153" s="122">
        <v>1.031996228518508</v>
      </c>
      <c r="H6153" s="99">
        <v>2752.666666666667</v>
      </c>
      <c r="I6153" s="53">
        <v>2815.5408099927367</v>
      </c>
      <c r="J6153" s="54">
        <v>2660.7955316279399</v>
      </c>
      <c r="K6153" s="55">
        <v>0.96662467847951306</v>
      </c>
      <c r="L6153" s="121">
        <v>2840.7416183686132</v>
      </c>
      <c r="M6153" s="54">
        <v>2659.6318700991878</v>
      </c>
      <c r="N6153" s="120">
        <v>0.96620193876211702</v>
      </c>
      <c r="O6153" s="123">
        <v>2776.5353158479043</v>
      </c>
      <c r="P6153" s="53">
        <v>2839.954647186672</v>
      </c>
      <c r="Q6153" s="54">
        <v>2683.8886642985722</v>
      </c>
      <c r="R6153" s="55">
        <v>0.96663228051862926</v>
      </c>
      <c r="S6153" s="121">
        <v>2865.3739743034816</v>
      </c>
      <c r="T6153" s="54">
        <v>2682.7146446544939</v>
      </c>
      <c r="U6153" s="55">
        <v>0.96620944431792355</v>
      </c>
    </row>
    <row r="6154" spans="1:21" ht="13" x14ac:dyDescent="0.3">
      <c r="A6154" s="44" t="s">
        <v>1164</v>
      </c>
      <c r="B6154" s="44" t="s">
        <v>7598</v>
      </c>
      <c r="C6154" s="98" t="s">
        <v>1045</v>
      </c>
      <c r="D6154" s="98" t="s">
        <v>13125</v>
      </c>
      <c r="E6154" s="98" t="s">
        <v>236</v>
      </c>
      <c r="F6154" s="122">
        <v>1.0307898653986072</v>
      </c>
      <c r="G6154" s="122">
        <v>1.0333155226514814</v>
      </c>
      <c r="H6154" s="99">
        <v>3851.3333333333339</v>
      </c>
      <c r="I6154" s="53">
        <v>3969.9153682718365</v>
      </c>
      <c r="J6154" s="54">
        <v>3751.7243704473385</v>
      </c>
      <c r="K6154" s="55">
        <v>0.97413649916410017</v>
      </c>
      <c r="L6154" s="121">
        <v>3979.6425162384062</v>
      </c>
      <c r="M6154" s="54">
        <v>3725.9228362584454</v>
      </c>
      <c r="N6154" s="120">
        <v>0.96743712210276389</v>
      </c>
      <c r="O6154" s="123">
        <v>3879.8083610609319</v>
      </c>
      <c r="P6154" s="53">
        <v>3999.2671382703888</v>
      </c>
      <c r="Q6154" s="54">
        <v>3779.4926579333369</v>
      </c>
      <c r="R6154" s="55">
        <v>0.97414416028008044</v>
      </c>
      <c r="S6154" s="121">
        <v>4009.0662043972643</v>
      </c>
      <c r="T6154" s="54">
        <v>3753.4997924800828</v>
      </c>
      <c r="U6154" s="55">
        <v>0.9674446372536013</v>
      </c>
    </row>
    <row r="6155" spans="1:21" ht="13" x14ac:dyDescent="0.3">
      <c r="A6155" s="44" t="s">
        <v>1163</v>
      </c>
      <c r="B6155" s="44" t="s">
        <v>7597</v>
      </c>
      <c r="C6155" s="98" t="s">
        <v>1045</v>
      </c>
      <c r="D6155" s="98" t="s">
        <v>13125</v>
      </c>
      <c r="E6155" s="98" t="s">
        <v>245</v>
      </c>
      <c r="F6155" s="122">
        <v>1.0343340095706155</v>
      </c>
      <c r="G6155" s="122">
        <v>1.0354534614902349</v>
      </c>
      <c r="H6155" s="99">
        <v>7478.666666666667</v>
      </c>
      <c r="I6155" s="53">
        <v>7735.4392795754438</v>
      </c>
      <c r="J6155" s="54">
        <v>7310.2908674680821</v>
      </c>
      <c r="K6155" s="55">
        <v>0.97748585320040315</v>
      </c>
      <c r="L6155" s="121">
        <v>7743.8112873316368</v>
      </c>
      <c r="M6155" s="54">
        <v>7250.1093244970207</v>
      </c>
      <c r="N6155" s="120">
        <v>0.96943875795556522</v>
      </c>
      <c r="O6155" s="123">
        <v>7537.0307023023561</v>
      </c>
      <c r="P6155" s="53">
        <v>7795.8071865692282</v>
      </c>
      <c r="Q6155" s="54">
        <v>7367.3988272374008</v>
      </c>
      <c r="R6155" s="55">
        <v>0.9774935406574452</v>
      </c>
      <c r="S6155" s="121">
        <v>7804.2445300571508</v>
      </c>
      <c r="T6155" s="54">
        <v>7306.7464418281843</v>
      </c>
      <c r="U6155" s="55">
        <v>0.96944628865531535</v>
      </c>
    </row>
    <row r="6156" spans="1:21" ht="13" x14ac:dyDescent="0.3">
      <c r="A6156" s="44" t="s">
        <v>1162</v>
      </c>
      <c r="B6156" s="44" t="s">
        <v>7596</v>
      </c>
      <c r="C6156" s="98" t="s">
        <v>1045</v>
      </c>
      <c r="D6156" s="98" t="s">
        <v>13125</v>
      </c>
      <c r="E6156" s="98" t="s">
        <v>236</v>
      </c>
      <c r="F6156" s="122">
        <v>1.0307898653986072</v>
      </c>
      <c r="G6156" s="122">
        <v>1.0333155226514814</v>
      </c>
      <c r="H6156" s="99">
        <v>5649.5</v>
      </c>
      <c r="I6156" s="53">
        <v>5823.4473445694312</v>
      </c>
      <c r="J6156" s="54">
        <v>5503.3841520275837</v>
      </c>
      <c r="K6156" s="55">
        <v>0.97413649916410017</v>
      </c>
      <c r="L6156" s="121">
        <v>5837.716045219544</v>
      </c>
      <c r="M6156" s="54">
        <v>5465.5360213195645</v>
      </c>
      <c r="N6156" s="120">
        <v>0.96743712210276389</v>
      </c>
      <c r="O6156" s="123">
        <v>5693.376693229764</v>
      </c>
      <c r="P6156" s="53">
        <v>5868.6749952778755</v>
      </c>
      <c r="Q6156" s="54">
        <v>5546.1696579844893</v>
      </c>
      <c r="R6156" s="55">
        <v>0.97414416028008044</v>
      </c>
      <c r="S6156" s="121">
        <v>5883.0545134164768</v>
      </c>
      <c r="T6156" s="54">
        <v>5508.0267497297773</v>
      </c>
      <c r="U6156" s="55">
        <v>0.9674446372536013</v>
      </c>
    </row>
    <row r="6157" spans="1:21" ht="13" x14ac:dyDescent="0.3">
      <c r="A6157" s="44" t="s">
        <v>1161</v>
      </c>
      <c r="B6157" s="44" t="s">
        <v>7595</v>
      </c>
      <c r="C6157" s="98" t="s">
        <v>1045</v>
      </c>
      <c r="D6157" s="98" t="s">
        <v>13125</v>
      </c>
      <c r="E6157" s="98" t="s">
        <v>236</v>
      </c>
      <c r="F6157" s="122">
        <v>1.0307898653986072</v>
      </c>
      <c r="G6157" s="122">
        <v>1.0333155226514814</v>
      </c>
      <c r="H6157" s="99">
        <v>8965.5</v>
      </c>
      <c r="I6157" s="53">
        <v>9241.5465382312123</v>
      </c>
      <c r="J6157" s="54">
        <v>8733.6207832557393</v>
      </c>
      <c r="K6157" s="55">
        <v>0.97413649916410006</v>
      </c>
      <c r="L6157" s="121">
        <v>9264.1903183318573</v>
      </c>
      <c r="M6157" s="54">
        <v>8673.5575182123303</v>
      </c>
      <c r="N6157" s="120">
        <v>0.967437122102764</v>
      </c>
      <c r="O6157" s="123">
        <v>9036.0554989436205</v>
      </c>
      <c r="P6157" s="53">
        <v>9314.2744314904394</v>
      </c>
      <c r="Q6157" s="54">
        <v>8802.4206962626376</v>
      </c>
      <c r="R6157" s="55">
        <v>0.97414416028008055</v>
      </c>
      <c r="S6157" s="121">
        <v>9337.0964105987205</v>
      </c>
      <c r="T6157" s="54">
        <v>8741.8834343789204</v>
      </c>
      <c r="U6157" s="55">
        <v>0.9674446372536013</v>
      </c>
    </row>
    <row r="6158" spans="1:21" ht="13" x14ac:dyDescent="0.3">
      <c r="A6158" s="44" t="s">
        <v>1160</v>
      </c>
      <c r="B6158" s="44" t="s">
        <v>7594</v>
      </c>
      <c r="C6158" s="98" t="s">
        <v>1045</v>
      </c>
      <c r="D6158" s="98" t="s">
        <v>13125</v>
      </c>
      <c r="E6158" s="98" t="s">
        <v>243</v>
      </c>
      <c r="F6158" s="122">
        <v>1.0373623108303336</v>
      </c>
      <c r="G6158" s="122">
        <v>1.0372149971116096</v>
      </c>
      <c r="H6158" s="99">
        <v>5370.5</v>
      </c>
      <c r="I6158" s="53">
        <v>5571.1542903143063</v>
      </c>
      <c r="J6158" s="54">
        <v>5264.9574067855092</v>
      </c>
      <c r="K6158" s="55">
        <v>0.98034771562899348</v>
      </c>
      <c r="L6158" s="121">
        <v>5570.3631419878993</v>
      </c>
      <c r="M6158" s="54">
        <v>5215.2280392769117</v>
      </c>
      <c r="N6158" s="120">
        <v>0.97108798794840545</v>
      </c>
      <c r="O6158" s="123">
        <v>5409.0677966912244</v>
      </c>
      <c r="P6158" s="53">
        <v>5611.1630690135498</v>
      </c>
      <c r="Q6158" s="54">
        <v>5302.808961887752</v>
      </c>
      <c r="R6158" s="55">
        <v>0.98035542559320998</v>
      </c>
      <c r="S6158" s="121">
        <v>5610.3662391215885</v>
      </c>
      <c r="T6158" s="54">
        <v>5252.7215667285664</v>
      </c>
      <c r="U6158" s="55">
        <v>0.97109553145954342</v>
      </c>
    </row>
    <row r="6159" spans="1:21" ht="13" x14ac:dyDescent="0.3">
      <c r="A6159" s="44" t="s">
        <v>1159</v>
      </c>
      <c r="B6159" s="44" t="s">
        <v>13495</v>
      </c>
      <c r="C6159" s="98" t="s">
        <v>955</v>
      </c>
      <c r="D6159" s="98" t="s">
        <v>13143</v>
      </c>
      <c r="E6159" s="98" t="s">
        <v>456</v>
      </c>
      <c r="F6159" s="122">
        <v>1.064849564489055</v>
      </c>
      <c r="G6159" s="122">
        <v>1.1268051122134009</v>
      </c>
      <c r="H6159" s="99">
        <v>17570.333333333336</v>
      </c>
      <c r="I6159" s="53">
        <v>18709.761797927527</v>
      </c>
      <c r="J6159" s="54">
        <v>17681.452321011508</v>
      </c>
      <c r="K6159" s="55">
        <v>1.0063242390209732</v>
      </c>
      <c r="L6159" s="121">
        <v>19798.341423293528</v>
      </c>
      <c r="M6159" s="54">
        <v>18536.110248117515</v>
      </c>
      <c r="N6159" s="120">
        <v>1.0549663399357352</v>
      </c>
      <c r="O6159" s="123">
        <v>17719.313937590712</v>
      </c>
      <c r="P6159" s="53">
        <v>18868.403729488313</v>
      </c>
      <c r="Q6159" s="54">
        <v>17831.51534942591</v>
      </c>
      <c r="R6159" s="55">
        <v>1.0063321532780773</v>
      </c>
      <c r="S6159" s="121">
        <v>19966.213529791381</v>
      </c>
      <c r="T6159" s="54">
        <v>18693.424982227792</v>
      </c>
      <c r="U6159" s="55">
        <v>1.0549745350225184</v>
      </c>
    </row>
    <row r="6160" spans="1:21" ht="13" x14ac:dyDescent="0.3">
      <c r="A6160" s="44" t="s">
        <v>1158</v>
      </c>
      <c r="B6160" s="44" t="s">
        <v>7593</v>
      </c>
      <c r="C6160" s="98" t="s">
        <v>966</v>
      </c>
      <c r="D6160" s="98" t="s">
        <v>13151</v>
      </c>
      <c r="E6160" s="98" t="s">
        <v>201</v>
      </c>
      <c r="F6160" s="122">
        <v>1.1401193935476475</v>
      </c>
      <c r="G6160" s="122">
        <v>1.1531898554831483</v>
      </c>
      <c r="H6160" s="99">
        <v>9686.4166666666661</v>
      </c>
      <c r="I6160" s="53">
        <v>11043.671495649824</v>
      </c>
      <c r="J6160" s="54">
        <v>10436.698933327732</v>
      </c>
      <c r="K6160" s="55">
        <v>1.0774571539177096</v>
      </c>
      <c r="L6160" s="121">
        <v>11170.277435982893</v>
      </c>
      <c r="M6160" s="54">
        <v>10458.123214898786</v>
      </c>
      <c r="N6160" s="120">
        <v>1.0796689400000468</v>
      </c>
      <c r="O6160" s="123">
        <v>9767.0680379691003</v>
      </c>
      <c r="P6160" s="53">
        <v>11135.623688187941</v>
      </c>
      <c r="Q6160" s="54">
        <v>10523.68009335249</v>
      </c>
      <c r="R6160" s="55">
        <v>1.0774656276010457</v>
      </c>
      <c r="S6160" s="121">
        <v>11263.283779199664</v>
      </c>
      <c r="T6160" s="54">
        <v>10545.281911658089</v>
      </c>
      <c r="U6160" s="55">
        <v>1.0796773269791622</v>
      </c>
    </row>
    <row r="6161" spans="1:21" ht="13" x14ac:dyDescent="0.3">
      <c r="A6161" s="44" t="s">
        <v>1157</v>
      </c>
      <c r="B6161" s="44" t="s">
        <v>7592</v>
      </c>
      <c r="C6161" s="98" t="s">
        <v>1079</v>
      </c>
      <c r="D6161" s="98" t="s">
        <v>13130</v>
      </c>
      <c r="E6161" s="98" t="s">
        <v>292</v>
      </c>
      <c r="F6161" s="122">
        <v>1.0196044395180941</v>
      </c>
      <c r="G6161" s="122">
        <v>1.0263407116445271</v>
      </c>
      <c r="H6161" s="99">
        <v>9435.0833333333339</v>
      </c>
      <c r="I6161" s="53">
        <v>9620.0528538898452</v>
      </c>
      <c r="J6161" s="54">
        <v>9091.3239676041994</v>
      </c>
      <c r="K6161" s="55">
        <v>0.96356583682576891</v>
      </c>
      <c r="L6161" s="121">
        <v>9683.610142758751</v>
      </c>
      <c r="M6161" s="54">
        <v>9066.2374876907888</v>
      </c>
      <c r="N6161" s="120">
        <v>0.96090698591506396</v>
      </c>
      <c r="O6161" s="123">
        <v>9520.0396852041522</v>
      </c>
      <c r="P6161" s="53">
        <v>9706.6747274225927</v>
      </c>
      <c r="Q6161" s="54">
        <v>9173.2571485852113</v>
      </c>
      <c r="R6161" s="55">
        <v>0.96357341480856395</v>
      </c>
      <c r="S6161" s="121">
        <v>9770.8043053965703</v>
      </c>
      <c r="T6161" s="54">
        <v>9147.9437013146853</v>
      </c>
      <c r="U6161" s="55">
        <v>0.96091445033913347</v>
      </c>
    </row>
    <row r="6162" spans="1:21" ht="13" x14ac:dyDescent="0.3">
      <c r="A6162" s="44" t="s">
        <v>1156</v>
      </c>
      <c r="B6162" s="44" t="s">
        <v>7591</v>
      </c>
      <c r="C6162" s="98" t="s">
        <v>1045</v>
      </c>
      <c r="D6162" s="98" t="s">
        <v>13125</v>
      </c>
      <c r="E6162" s="98" t="s">
        <v>236</v>
      </c>
      <c r="F6162" s="122">
        <v>1.0307898653986072</v>
      </c>
      <c r="G6162" s="122">
        <v>1.0333155226514814</v>
      </c>
      <c r="H6162" s="99">
        <v>6241.0833333333321</v>
      </c>
      <c r="I6162" s="53">
        <v>6433.2454491081562</v>
      </c>
      <c r="J6162" s="54">
        <v>6079.6670693247452</v>
      </c>
      <c r="K6162" s="55">
        <v>0.97413649916410017</v>
      </c>
      <c r="L6162" s="121">
        <v>6449.0082864947817</v>
      </c>
      <c r="M6162" s="54">
        <v>6037.8556988035234</v>
      </c>
      <c r="N6162" s="120">
        <v>0.96743712210276389</v>
      </c>
      <c r="O6162" s="123">
        <v>6294.2642883480166</v>
      </c>
      <c r="P6162" s="53">
        <v>6488.063838569512</v>
      </c>
      <c r="Q6162" s="54">
        <v>6131.5207997536763</v>
      </c>
      <c r="R6162" s="55">
        <v>0.97414416028008033</v>
      </c>
      <c r="S6162" s="121">
        <v>6503.9609928208856</v>
      </c>
      <c r="T6162" s="54">
        <v>6089.3522312191444</v>
      </c>
      <c r="U6162" s="55">
        <v>0.96744463725360141</v>
      </c>
    </row>
    <row r="6163" spans="1:21" ht="13" x14ac:dyDescent="0.3">
      <c r="A6163" s="44" t="s">
        <v>1155</v>
      </c>
      <c r="B6163" s="44" t="s">
        <v>7590</v>
      </c>
      <c r="C6163" s="98" t="s">
        <v>1079</v>
      </c>
      <c r="D6163" s="98" t="s">
        <v>13130</v>
      </c>
      <c r="E6163" s="98" t="s">
        <v>290</v>
      </c>
      <c r="F6163" s="122">
        <v>1.0306132497177807</v>
      </c>
      <c r="G6163" s="122">
        <v>1.0352514228202805</v>
      </c>
      <c r="H6163" s="99">
        <v>991.41666666666674</v>
      </c>
      <c r="I6163" s="53">
        <v>1021.7671526577031</v>
      </c>
      <c r="J6163" s="54">
        <v>965.60968482741794</v>
      </c>
      <c r="K6163" s="55">
        <v>0.97396959047902953</v>
      </c>
      <c r="L6163" s="121">
        <v>1026.3655147744064</v>
      </c>
      <c r="M6163" s="54">
        <v>960.93020773653427</v>
      </c>
      <c r="N6163" s="120">
        <v>0.96924960013771622</v>
      </c>
      <c r="O6163" s="123">
        <v>998.72371560282863</v>
      </c>
      <c r="P6163" s="53">
        <v>1029.2978941076478</v>
      </c>
      <c r="Q6163" s="54">
        <v>972.73417831461791</v>
      </c>
      <c r="R6163" s="55">
        <v>0.97397725028235316</v>
      </c>
      <c r="S6163" s="121">
        <v>1033.9301475821856</v>
      </c>
      <c r="T6163" s="54">
        <v>968.02008161700962</v>
      </c>
      <c r="U6163" s="55">
        <v>0.96925712936806918</v>
      </c>
    </row>
    <row r="6164" spans="1:21" ht="13" x14ac:dyDescent="0.3">
      <c r="A6164" s="44" t="s">
        <v>1154</v>
      </c>
      <c r="B6164" s="44" t="s">
        <v>7589</v>
      </c>
      <c r="C6164" s="98" t="s">
        <v>982</v>
      </c>
      <c r="D6164" s="98" t="s">
        <v>13151</v>
      </c>
      <c r="E6164" s="98" t="s">
        <v>178</v>
      </c>
      <c r="F6164" s="122">
        <v>1.1448402973714753</v>
      </c>
      <c r="G6164" s="122">
        <v>1.1472199366733726</v>
      </c>
      <c r="H6164" s="99">
        <v>42930.5</v>
      </c>
      <c r="I6164" s="53">
        <v>49148.56638630612</v>
      </c>
      <c r="J6164" s="54">
        <v>46447.306095676817</v>
      </c>
      <c r="K6164" s="55">
        <v>1.0819185915765439</v>
      </c>
      <c r="L6164" s="121">
        <v>49250.725491356221</v>
      </c>
      <c r="M6164" s="54">
        <v>46110.7755437265</v>
      </c>
      <c r="N6164" s="120">
        <v>1.0740796297207464</v>
      </c>
      <c r="O6164" s="123">
        <v>43285.511067227315</v>
      </c>
      <c r="P6164" s="53">
        <v>49554.997362080801</v>
      </c>
      <c r="Q6164" s="54">
        <v>46831.767476000867</v>
      </c>
      <c r="R6164" s="55">
        <v>1.0819271003469455</v>
      </c>
      <c r="S6164" s="121">
        <v>49658.001265419087</v>
      </c>
      <c r="T6164" s="54">
        <v>46492.446854653252</v>
      </c>
      <c r="U6164" s="55">
        <v>1.0740879732815261</v>
      </c>
    </row>
    <row r="6165" spans="1:21" ht="13" x14ac:dyDescent="0.3">
      <c r="A6165" s="44" t="s">
        <v>1153</v>
      </c>
      <c r="B6165" s="44" t="s">
        <v>7588</v>
      </c>
      <c r="C6165" s="98" t="s">
        <v>989</v>
      </c>
      <c r="D6165" s="98" t="s">
        <v>13130</v>
      </c>
      <c r="E6165" s="98" t="s">
        <v>471</v>
      </c>
      <c r="F6165" s="122">
        <v>1.0319552975107138</v>
      </c>
      <c r="G6165" s="122">
        <v>1.0330490918678292</v>
      </c>
      <c r="H6165" s="99">
        <v>2435.75</v>
      </c>
      <c r="I6165" s="53">
        <v>2513.585115911721</v>
      </c>
      <c r="J6165" s="54">
        <v>2375.4356609029787</v>
      </c>
      <c r="K6165" s="55">
        <v>0.9752378778211962</v>
      </c>
      <c r="L6165" s="121">
        <v>2516.2493255170652</v>
      </c>
      <c r="M6165" s="54">
        <v>2355.8273853515893</v>
      </c>
      <c r="N6165" s="120">
        <v>0.96718767745112977</v>
      </c>
      <c r="O6165" s="123">
        <v>2456.6912518299819</v>
      </c>
      <c r="P6165" s="53">
        <v>2535.1955516741768</v>
      </c>
      <c r="Q6165" s="54">
        <v>2395.8772051725814</v>
      </c>
      <c r="R6165" s="55">
        <v>0.97524554759899096</v>
      </c>
      <c r="S6165" s="121">
        <v>2537.8826667026033</v>
      </c>
      <c r="T6165" s="54">
        <v>2376.0999637169075</v>
      </c>
      <c r="U6165" s="55">
        <v>0.96719519066425541</v>
      </c>
    </row>
    <row r="6166" spans="1:21" ht="13" x14ac:dyDescent="0.3">
      <c r="A6166" s="44" t="s">
        <v>1152</v>
      </c>
      <c r="B6166" s="44" t="s">
        <v>7587</v>
      </c>
      <c r="C6166" s="98" t="s">
        <v>955</v>
      </c>
      <c r="D6166" s="98" t="s">
        <v>13143</v>
      </c>
      <c r="E6166" s="98" t="s">
        <v>456</v>
      </c>
      <c r="F6166" s="122">
        <v>1.064849564489055</v>
      </c>
      <c r="G6166" s="122">
        <v>1.1268051122134009</v>
      </c>
      <c r="H6166" s="99">
        <v>13216.916666666668</v>
      </c>
      <c r="I6166" s="53">
        <v>14074.027956388134</v>
      </c>
      <c r="J6166" s="54">
        <v>13300.503606786953</v>
      </c>
      <c r="K6166" s="55">
        <v>1.0063242390209732</v>
      </c>
      <c r="L6166" s="121">
        <v>14892.889267698503</v>
      </c>
      <c r="M6166" s="54">
        <v>13943.402201068951</v>
      </c>
      <c r="N6166" s="120">
        <v>1.0549663399357352</v>
      </c>
      <c r="O6166" s="123">
        <v>13324.097747733515</v>
      </c>
      <c r="P6166" s="53">
        <v>14188.159683883632</v>
      </c>
      <c r="Q6166" s="54">
        <v>13408.467976964248</v>
      </c>
      <c r="R6166" s="55">
        <v>1.0063321532780773</v>
      </c>
      <c r="S6166" s="121">
        <v>15013.661457777185</v>
      </c>
      <c r="T6166" s="54">
        <v>14056.58382600975</v>
      </c>
      <c r="U6166" s="55">
        <v>1.0549745350225184</v>
      </c>
    </row>
    <row r="6167" spans="1:21" ht="13" x14ac:dyDescent="0.3">
      <c r="A6167" s="44" t="s">
        <v>1151</v>
      </c>
      <c r="B6167" s="44" t="s">
        <v>7586</v>
      </c>
      <c r="C6167" s="98" t="s">
        <v>985</v>
      </c>
      <c r="D6167" s="98" t="s">
        <v>13125</v>
      </c>
      <c r="E6167" s="98" t="s">
        <v>346</v>
      </c>
      <c r="F6167" s="122">
        <v>1.0186671034538666</v>
      </c>
      <c r="G6167" s="122">
        <v>1.02025540994764</v>
      </c>
      <c r="H6167" s="99">
        <v>11904.250000000002</v>
      </c>
      <c r="I6167" s="53">
        <v>12126.467866290694</v>
      </c>
      <c r="J6167" s="54">
        <v>11459.98360192098</v>
      </c>
      <c r="K6167" s="55">
        <v>0.96268001780212764</v>
      </c>
      <c r="L6167" s="121">
        <v>12145.375463869195</v>
      </c>
      <c r="M6167" s="54">
        <v>11371.054463086934</v>
      </c>
      <c r="N6167" s="120">
        <v>0.95520964891420557</v>
      </c>
      <c r="O6167" s="123">
        <v>11987.32578370951</v>
      </c>
      <c r="P6167" s="53">
        <v>12211.094434249217</v>
      </c>
      <c r="Q6167" s="54">
        <v>11540.049755099717</v>
      </c>
      <c r="R6167" s="55">
        <v>0.96268758881838101</v>
      </c>
      <c r="S6167" s="121">
        <v>12230.133981634461</v>
      </c>
      <c r="T6167" s="54">
        <v>11450.498201231421</v>
      </c>
      <c r="U6167" s="55">
        <v>0.95521706908077664</v>
      </c>
    </row>
    <row r="6168" spans="1:21" ht="13" x14ac:dyDescent="0.3">
      <c r="A6168" s="44" t="s">
        <v>1150</v>
      </c>
      <c r="B6168" s="44" t="s">
        <v>7585</v>
      </c>
      <c r="C6168" s="98" t="s">
        <v>993</v>
      </c>
      <c r="D6168" s="98" t="s">
        <v>13130</v>
      </c>
      <c r="E6168" s="98" t="s">
        <v>470</v>
      </c>
      <c r="F6168" s="122">
        <v>1.029038344506453</v>
      </c>
      <c r="G6168" s="122">
        <v>1.0307692484517779</v>
      </c>
      <c r="H6168" s="99">
        <v>10109.833333333332</v>
      </c>
      <c r="I6168" s="53">
        <v>10403.406156569488</v>
      </c>
      <c r="J6168" s="54">
        <v>9831.6232948447669</v>
      </c>
      <c r="K6168" s="55">
        <v>0.97248124382315249</v>
      </c>
      <c r="L6168" s="121">
        <v>10420.905306972731</v>
      </c>
      <c r="M6168" s="54">
        <v>9756.5268486569021</v>
      </c>
      <c r="N6168" s="120">
        <v>0.96505318406075635</v>
      </c>
      <c r="O6168" s="123">
        <v>10187.631214120916</v>
      </c>
      <c r="P6168" s="53">
        <v>10483.463159021254</v>
      </c>
      <c r="Q6168" s="54">
        <v>9907.3581907237458</v>
      </c>
      <c r="R6168" s="55">
        <v>0.97248889192134391</v>
      </c>
      <c r="S6168" s="121">
        <v>10501.09697008329</v>
      </c>
      <c r="T6168" s="54">
        <v>9831.6823141479545</v>
      </c>
      <c r="U6168" s="55">
        <v>0.96506068069291839</v>
      </c>
    </row>
    <row r="6169" spans="1:21" ht="13" x14ac:dyDescent="0.3">
      <c r="A6169" s="44" t="s">
        <v>1149</v>
      </c>
      <c r="B6169" s="44" t="s">
        <v>13496</v>
      </c>
      <c r="C6169" s="98" t="s">
        <v>1148</v>
      </c>
      <c r="D6169" s="98" t="s">
        <v>13158</v>
      </c>
      <c r="E6169" s="98" t="s">
        <v>450</v>
      </c>
      <c r="F6169" s="122">
        <v>1.0999693845098273</v>
      </c>
      <c r="G6169" s="122">
        <v>1.0945694163227342</v>
      </c>
      <c r="H6169" s="99">
        <v>13983.083333333332</v>
      </c>
      <c r="I6169" s="53">
        <v>15380.96356771629</v>
      </c>
      <c r="J6169" s="54">
        <v>14535.60857220081</v>
      </c>
      <c r="K6169" s="55">
        <v>1.0395138343737358</v>
      </c>
      <c r="L6169" s="121">
        <v>15305.455362558818</v>
      </c>
      <c r="M6169" s="54">
        <v>14329.665396326745</v>
      </c>
      <c r="N6169" s="120">
        <v>1.0247858111642101</v>
      </c>
      <c r="O6169" s="123">
        <v>14100.853034860869</v>
      </c>
      <c r="P6169" s="53">
        <v>15510.506633819441</v>
      </c>
      <c r="Q6169" s="54">
        <v>14658.147084593051</v>
      </c>
      <c r="R6169" s="55">
        <v>1.0395220096510764</v>
      </c>
      <c r="S6169" s="121">
        <v>15434.362476020317</v>
      </c>
      <c r="T6169" s="54">
        <v>14450.46636727079</v>
      </c>
      <c r="U6169" s="55">
        <v>1.0247937718055489</v>
      </c>
    </row>
    <row r="6170" spans="1:21" ht="13" x14ac:dyDescent="0.3">
      <c r="A6170" s="44" t="s">
        <v>1147</v>
      </c>
      <c r="B6170" s="44" t="s">
        <v>7584</v>
      </c>
      <c r="C6170" s="98" t="s">
        <v>959</v>
      </c>
      <c r="D6170" s="98" t="s">
        <v>13119</v>
      </c>
      <c r="E6170" s="98" t="s">
        <v>212</v>
      </c>
      <c r="F6170" s="122">
        <v>1.0298298571861975</v>
      </c>
      <c r="G6170" s="122">
        <v>1.0303570104126287</v>
      </c>
      <c r="H6170" s="99">
        <v>7708.2499999999991</v>
      </c>
      <c r="I6170" s="53">
        <v>7938.1859966555057</v>
      </c>
      <c r="J6170" s="54">
        <v>7501.8943977540648</v>
      </c>
      <c r="K6170" s="55">
        <v>0.97322925407894989</v>
      </c>
      <c r="L6170" s="121">
        <v>7942.2494255131442</v>
      </c>
      <c r="M6170" s="54">
        <v>7435.8961602789295</v>
      </c>
      <c r="N6170" s="120">
        <v>0.96466722800621807</v>
      </c>
      <c r="O6170" s="123">
        <v>7767.5108350389655</v>
      </c>
      <c r="P6170" s="53">
        <v>7999.2145739404195</v>
      </c>
      <c r="Q6170" s="54">
        <v>7559.6282284149638</v>
      </c>
      <c r="R6170" s="55">
        <v>0.97323690805988317</v>
      </c>
      <c r="S6170" s="121">
        <v>8003.3092423384496</v>
      </c>
      <c r="T6170" s="54">
        <v>7493.1213526287156</v>
      </c>
      <c r="U6170" s="55">
        <v>0.96467472164023405</v>
      </c>
    </row>
    <row r="6171" spans="1:21" ht="13" x14ac:dyDescent="0.3">
      <c r="A6171" s="44" t="s">
        <v>1144</v>
      </c>
      <c r="B6171" s="44" t="s">
        <v>7583</v>
      </c>
      <c r="C6171" s="98" t="s">
        <v>987</v>
      </c>
      <c r="D6171" s="98" t="s">
        <v>13125</v>
      </c>
      <c r="E6171" s="98" t="s">
        <v>233</v>
      </c>
      <c r="F6171" s="122">
        <v>1.02475477167868</v>
      </c>
      <c r="G6171" s="122">
        <v>1.0234419395126551</v>
      </c>
      <c r="H6171" s="99">
        <v>6754.9166666666679</v>
      </c>
      <c r="I6171" s="53">
        <v>6922.1330864585116</v>
      </c>
      <c r="J6171" s="54">
        <v>6541.6848942176193</v>
      </c>
      <c r="K6171" s="55">
        <v>0.96843310095870194</v>
      </c>
      <c r="L6171" s="121">
        <v>6913.2650145796933</v>
      </c>
      <c r="M6171" s="54">
        <v>6472.5140225097466</v>
      </c>
      <c r="N6171" s="120">
        <v>0.95819302323143574</v>
      </c>
      <c r="O6171" s="123">
        <v>6810.9224707315461</v>
      </c>
      <c r="P6171" s="53">
        <v>6979.525301415697</v>
      </c>
      <c r="Q6171" s="54">
        <v>6595.9746424863879</v>
      </c>
      <c r="R6171" s="55">
        <v>0.96844071722019309</v>
      </c>
      <c r="S6171" s="121">
        <v>6970.5837033158177</v>
      </c>
      <c r="T6171" s="54">
        <v>6526.2290892486171</v>
      </c>
      <c r="U6171" s="55">
        <v>0.95820046657316438</v>
      </c>
    </row>
    <row r="6172" spans="1:21" ht="13" x14ac:dyDescent="0.3">
      <c r="A6172" s="44" t="s">
        <v>1143</v>
      </c>
      <c r="B6172" s="44" t="s">
        <v>7582</v>
      </c>
      <c r="C6172" s="98" t="s">
        <v>1019</v>
      </c>
      <c r="D6172" s="98" t="s">
        <v>13166</v>
      </c>
      <c r="E6172" s="98" t="s">
        <v>437</v>
      </c>
      <c r="F6172" s="122">
        <v>1.0230786589714838</v>
      </c>
      <c r="G6172" s="122">
        <v>1.0203067490160613</v>
      </c>
      <c r="H6172" s="99">
        <v>16727.583333333336</v>
      </c>
      <c r="I6172" s="53">
        <v>17113.633524500412</v>
      </c>
      <c r="J6172" s="54">
        <v>16173.049046313157</v>
      </c>
      <c r="K6172" s="55">
        <v>0.96684910928435497</v>
      </c>
      <c r="L6172" s="121">
        <v>17067.266169728588</v>
      </c>
      <c r="M6172" s="54">
        <v>15979.153030659658</v>
      </c>
      <c r="N6172" s="120">
        <v>0.95525771489165034</v>
      </c>
      <c r="O6172" s="123">
        <v>16876.376475734236</v>
      </c>
      <c r="P6172" s="53">
        <v>17265.860613092078</v>
      </c>
      <c r="Q6172" s="54">
        <v>16317.037888172687</v>
      </c>
      <c r="R6172" s="55">
        <v>0.96685671308851184</v>
      </c>
      <c r="S6172" s="121">
        <v>17219.080817127531</v>
      </c>
      <c r="T6172" s="54">
        <v>16121.414059686977</v>
      </c>
      <c r="U6172" s="55">
        <v>0.95526513543160252</v>
      </c>
    </row>
    <row r="6173" spans="1:21" ht="13" x14ac:dyDescent="0.3">
      <c r="A6173" s="44" t="s">
        <v>1142</v>
      </c>
      <c r="B6173" s="44" t="s">
        <v>7581</v>
      </c>
      <c r="C6173" s="98" t="s">
        <v>1008</v>
      </c>
      <c r="D6173" s="98" t="s">
        <v>13166</v>
      </c>
      <c r="E6173" s="98" t="s">
        <v>379</v>
      </c>
      <c r="F6173" s="122">
        <v>1.0332209554501994</v>
      </c>
      <c r="G6173" s="122">
        <v>1.0455443885020219</v>
      </c>
      <c r="H6173" s="99">
        <v>9834.0833333333321</v>
      </c>
      <c r="I6173" s="53">
        <v>10160.780977643548</v>
      </c>
      <c r="J6173" s="54">
        <v>9602.3330676687528</v>
      </c>
      <c r="K6173" s="55">
        <v>0.97643397378187302</v>
      </c>
      <c r="L6173" s="121">
        <v>10281.970645227924</v>
      </c>
      <c r="M6173" s="54">
        <v>9626.4498814844555</v>
      </c>
      <c r="N6173" s="120">
        <v>0.97888634407387132</v>
      </c>
      <c r="O6173" s="123">
        <v>9911.318260980368</v>
      </c>
      <c r="P6173" s="53">
        <v>10240.581723381145</v>
      </c>
      <c r="Q6173" s="54">
        <v>9677.8239858276193</v>
      </c>
      <c r="R6173" s="55">
        <v>0.9764416529663883</v>
      </c>
      <c r="S6173" s="121">
        <v>10362.723190425642</v>
      </c>
      <c r="T6173" s="54">
        <v>9702.1294639954722</v>
      </c>
      <c r="U6173" s="55">
        <v>0.97889394816344</v>
      </c>
    </row>
    <row r="6174" spans="1:21" ht="13" x14ac:dyDescent="0.3">
      <c r="A6174" s="44" t="s">
        <v>1141</v>
      </c>
      <c r="B6174" s="44" t="s">
        <v>7580</v>
      </c>
      <c r="C6174" s="98" t="s">
        <v>1045</v>
      </c>
      <c r="D6174" s="98" t="s">
        <v>13125</v>
      </c>
      <c r="E6174" s="98" t="s">
        <v>243</v>
      </c>
      <c r="F6174" s="122">
        <v>1.0373623108303336</v>
      </c>
      <c r="G6174" s="122">
        <v>1.0372149971116096</v>
      </c>
      <c r="H6174" s="99">
        <v>5680.75</v>
      </c>
      <c r="I6174" s="53">
        <v>5892.9959472494174</v>
      </c>
      <c r="J6174" s="54">
        <v>5569.1102855594054</v>
      </c>
      <c r="K6174" s="55">
        <v>0.98034771562899359</v>
      </c>
      <c r="L6174" s="121">
        <v>5892.1590948417761</v>
      </c>
      <c r="M6174" s="54">
        <v>5516.5080875379044</v>
      </c>
      <c r="N6174" s="120">
        <v>0.97108798794840545</v>
      </c>
      <c r="O6174" s="123">
        <v>5721.4807024117381</v>
      </c>
      <c r="P6174" s="53">
        <v>5935.2484428250009</v>
      </c>
      <c r="Q6174" s="54">
        <v>5609.0846490361973</v>
      </c>
      <c r="R6174" s="55">
        <v>0.98035542559320998</v>
      </c>
      <c r="S6174" s="121">
        <v>5934.4055902261207</v>
      </c>
      <c r="T6174" s="54">
        <v>5556.1043434440489</v>
      </c>
      <c r="U6174" s="55">
        <v>0.97109553145954353</v>
      </c>
    </row>
    <row r="6175" spans="1:21" ht="13" x14ac:dyDescent="0.3">
      <c r="A6175" s="44" t="s">
        <v>1140</v>
      </c>
      <c r="B6175" s="44" t="s">
        <v>7579</v>
      </c>
      <c r="C6175" s="98" t="s">
        <v>1079</v>
      </c>
      <c r="D6175" s="98" t="s">
        <v>13130</v>
      </c>
      <c r="E6175" s="98" t="s">
        <v>465</v>
      </c>
      <c r="F6175" s="122">
        <v>1.0257460833345444</v>
      </c>
      <c r="G6175" s="122">
        <v>1.0270770002713467</v>
      </c>
      <c r="H6175" s="99">
        <v>10485.75</v>
      </c>
      <c r="I6175" s="53">
        <v>10755.716993325199</v>
      </c>
      <c r="J6175" s="54">
        <v>10164.570733168743</v>
      </c>
      <c r="K6175" s="55">
        <v>0.96936992901497199</v>
      </c>
      <c r="L6175" s="121">
        <v>10769.672655595274</v>
      </c>
      <c r="M6175" s="54">
        <v>10083.058747809071</v>
      </c>
      <c r="N6175" s="120">
        <v>0.96159633290981295</v>
      </c>
      <c r="O6175" s="123">
        <v>10567.552683274855</v>
      </c>
      <c r="P6175" s="53">
        <v>10839.625775300638</v>
      </c>
      <c r="Q6175" s="54">
        <v>10243.94835755127</v>
      </c>
      <c r="R6175" s="55">
        <v>0.96937755264416614</v>
      </c>
      <c r="S6175" s="121">
        <v>10853.690310147358</v>
      </c>
      <c r="T6175" s="54">
        <v>10161.798845351339</v>
      </c>
      <c r="U6175" s="55">
        <v>0.96160380268880064</v>
      </c>
    </row>
    <row r="6176" spans="1:21" ht="13" x14ac:dyDescent="0.3">
      <c r="A6176" s="44" t="s">
        <v>1139</v>
      </c>
      <c r="B6176" s="44" t="s">
        <v>13497</v>
      </c>
      <c r="C6176" s="98" t="s">
        <v>953</v>
      </c>
      <c r="D6176" s="98" t="s">
        <v>13158</v>
      </c>
      <c r="E6176" s="98" t="s">
        <v>373</v>
      </c>
      <c r="F6176" s="122">
        <v>1.0421987819625391</v>
      </c>
      <c r="G6176" s="122">
        <v>1.0529046185009885</v>
      </c>
      <c r="H6176" s="99">
        <v>85.25</v>
      </c>
      <c r="I6176" s="53">
        <v>88.847446162306454</v>
      </c>
      <c r="J6176" s="54">
        <v>83.964290947652373</v>
      </c>
      <c r="K6176" s="55">
        <v>0.98491836888741791</v>
      </c>
      <c r="L6176" s="121">
        <v>89.760118727209274</v>
      </c>
      <c r="M6176" s="54">
        <v>84.037517135356524</v>
      </c>
      <c r="N6176" s="120">
        <v>0.98577732710095634</v>
      </c>
      <c r="O6176" s="123">
        <v>85.829129277136488</v>
      </c>
      <c r="P6176" s="53">
        <v>89.45101398953696</v>
      </c>
      <c r="Q6176" s="54">
        <v>84.535350835393416</v>
      </c>
      <c r="R6176" s="55">
        <v>0.98492611479762837</v>
      </c>
      <c r="S6176" s="121">
        <v>90.369886617815411</v>
      </c>
      <c r="T6176" s="54">
        <v>84.609066893026196</v>
      </c>
      <c r="U6176" s="55">
        <v>0.985784984720388</v>
      </c>
    </row>
    <row r="6177" spans="1:21" ht="13" x14ac:dyDescent="0.3">
      <c r="A6177" s="44" t="s">
        <v>1138</v>
      </c>
      <c r="B6177" s="44" t="s">
        <v>7578</v>
      </c>
      <c r="C6177" s="98" t="s">
        <v>970</v>
      </c>
      <c r="D6177" s="98" t="s">
        <v>13130</v>
      </c>
      <c r="E6177" s="98" t="s">
        <v>222</v>
      </c>
      <c r="F6177" s="122">
        <v>1.0400686814525157</v>
      </c>
      <c r="G6177" s="122">
        <v>1.0414921382060907</v>
      </c>
      <c r="H6177" s="99">
        <v>6355.0833333333339</v>
      </c>
      <c r="I6177" s="53">
        <v>6609.7231430208594</v>
      </c>
      <c r="J6177" s="54">
        <v>6246.4453513970038</v>
      </c>
      <c r="K6177" s="55">
        <v>0.98290534108868277</v>
      </c>
      <c r="L6177" s="121">
        <v>6618.7693293112243</v>
      </c>
      <c r="M6177" s="54">
        <v>6196.7937299346941</v>
      </c>
      <c r="N6177" s="120">
        <v>0.97509244252260419</v>
      </c>
      <c r="O6177" s="123">
        <v>6400.9155678204834</v>
      </c>
      <c r="P6177" s="53">
        <v>6657.3918147119311</v>
      </c>
      <c r="Q6177" s="54">
        <v>6291.5435790496258</v>
      </c>
      <c r="R6177" s="55">
        <v>0.98291307116739568</v>
      </c>
      <c r="S6177" s="121">
        <v>6666.5032412060082</v>
      </c>
      <c r="T6177" s="54">
        <v>6241.5328798982864</v>
      </c>
      <c r="U6177" s="55">
        <v>0.97510001714075623</v>
      </c>
    </row>
    <row r="6178" spans="1:21" ht="13" x14ac:dyDescent="0.3">
      <c r="A6178" s="44" t="s">
        <v>1137</v>
      </c>
      <c r="B6178" s="44" t="s">
        <v>7577</v>
      </c>
      <c r="C6178" s="98" t="s">
        <v>970</v>
      </c>
      <c r="D6178" s="98" t="s">
        <v>13130</v>
      </c>
      <c r="E6178" s="98" t="s">
        <v>222</v>
      </c>
      <c r="F6178" s="122">
        <v>1.0400686814525157</v>
      </c>
      <c r="G6178" s="122">
        <v>1.0414921382060907</v>
      </c>
      <c r="H6178" s="99">
        <v>7931.9166666666661</v>
      </c>
      <c r="I6178" s="53">
        <v>8249.7381088912334</v>
      </c>
      <c r="J6178" s="54">
        <v>7796.3232567370069</v>
      </c>
      <c r="K6178" s="55">
        <v>0.98290534108868277</v>
      </c>
      <c r="L6178" s="121">
        <v>8261.0288492391937</v>
      </c>
      <c r="M6178" s="54">
        <v>7734.3519963857534</v>
      </c>
      <c r="N6178" s="120">
        <v>0.9750924425226043</v>
      </c>
      <c r="O6178" s="123">
        <v>7993.9799468592028</v>
      </c>
      <c r="P6178" s="53">
        <v>8314.2881828877034</v>
      </c>
      <c r="Q6178" s="54">
        <v>7857.3873804179548</v>
      </c>
      <c r="R6178" s="55">
        <v>0.98291307116739579</v>
      </c>
      <c r="S6178" s="121">
        <v>8325.6672676310027</v>
      </c>
      <c r="T6178" s="54">
        <v>7794.9299832052711</v>
      </c>
      <c r="U6178" s="55">
        <v>0.97510001714075634</v>
      </c>
    </row>
    <row r="6179" spans="1:21" ht="13" x14ac:dyDescent="0.3">
      <c r="A6179" s="44" t="s">
        <v>1136</v>
      </c>
      <c r="B6179" s="44" t="s">
        <v>7576</v>
      </c>
      <c r="C6179" s="98" t="s">
        <v>959</v>
      </c>
      <c r="D6179" s="98" t="s">
        <v>13119</v>
      </c>
      <c r="E6179" s="98" t="s">
        <v>214</v>
      </c>
      <c r="F6179" s="122">
        <v>1.0188543899338731</v>
      </c>
      <c r="G6179" s="122">
        <v>1.0276211044789698</v>
      </c>
      <c r="H6179" s="99">
        <v>1845.4166666666667</v>
      </c>
      <c r="I6179" s="53">
        <v>1880.2108720904685</v>
      </c>
      <c r="J6179" s="54">
        <v>1776.8723753606314</v>
      </c>
      <c r="K6179" s="55">
        <v>0.96285701080729624</v>
      </c>
      <c r="L6179" s="121">
        <v>1896.3891132238989</v>
      </c>
      <c r="M6179" s="54">
        <v>1775.4859826132033</v>
      </c>
      <c r="N6179" s="120">
        <v>0.96210574808572769</v>
      </c>
      <c r="O6179" s="123">
        <v>1859.7327728518749</v>
      </c>
      <c r="P6179" s="53">
        <v>1894.7968997240273</v>
      </c>
      <c r="Q6179" s="54">
        <v>1790.6708212242543</v>
      </c>
      <c r="R6179" s="55">
        <v>0.96286458321551482</v>
      </c>
      <c r="S6179" s="121">
        <v>1911.1006460737808</v>
      </c>
      <c r="T6179" s="54">
        <v>1789.2734898163019</v>
      </c>
      <c r="U6179" s="55">
        <v>0.96211322182190473</v>
      </c>
    </row>
    <row r="6180" spans="1:21" ht="13" x14ac:dyDescent="0.3">
      <c r="A6180" s="44" t="s">
        <v>1135</v>
      </c>
      <c r="B6180" s="44" t="s">
        <v>7575</v>
      </c>
      <c r="C6180" s="98" t="s">
        <v>961</v>
      </c>
      <c r="D6180" s="98" t="s">
        <v>13151</v>
      </c>
      <c r="E6180" s="98" t="s">
        <v>208</v>
      </c>
      <c r="F6180" s="122">
        <v>1.1392104783924768</v>
      </c>
      <c r="G6180" s="122">
        <v>1.1504499000999451</v>
      </c>
      <c r="H6180" s="99">
        <v>22025.833333333328</v>
      </c>
      <c r="I6180" s="53">
        <v>25092.060128659625</v>
      </c>
      <c r="J6180" s="54">
        <v>23712.972382683864</v>
      </c>
      <c r="K6180" s="55">
        <v>1.0765981937581115</v>
      </c>
      <c r="L6180" s="121">
        <v>25339.617757951368</v>
      </c>
      <c r="M6180" s="54">
        <v>23724.105891714989</v>
      </c>
      <c r="N6180" s="120">
        <v>1.0771036688001965</v>
      </c>
      <c r="O6180" s="123">
        <v>22185.65041773572</v>
      </c>
      <c r="P6180" s="53">
        <v>25274.125425836963</v>
      </c>
      <c r="Q6180" s="54">
        <v>23885.219011388475</v>
      </c>
      <c r="R6180" s="55">
        <v>1.076606660686138</v>
      </c>
      <c r="S6180" s="121">
        <v>25523.479306736364</v>
      </c>
      <c r="T6180" s="54">
        <v>23896.431088148584</v>
      </c>
      <c r="U6180" s="55">
        <v>1.0771120358520221</v>
      </c>
    </row>
    <row r="6181" spans="1:21" ht="13" x14ac:dyDescent="0.3">
      <c r="A6181" s="44" t="s">
        <v>1134</v>
      </c>
      <c r="B6181" s="44" t="s">
        <v>7574</v>
      </c>
      <c r="C6181" s="98" t="s">
        <v>1077</v>
      </c>
      <c r="D6181" s="98" t="s">
        <v>13166</v>
      </c>
      <c r="E6181" s="98" t="s">
        <v>463</v>
      </c>
      <c r="F6181" s="122">
        <v>1.0533745578722127</v>
      </c>
      <c r="G6181" s="122">
        <v>1.053881029104351</v>
      </c>
      <c r="H6181" s="99">
        <v>12022.666666666666</v>
      </c>
      <c r="I6181" s="53">
        <v>12664.371184444988</v>
      </c>
      <c r="J6181" s="54">
        <v>11968.323150867698</v>
      </c>
      <c r="K6181" s="55">
        <v>0.99547991162812177</v>
      </c>
      <c r="L6181" s="121">
        <v>12670.460319245243</v>
      </c>
      <c r="M6181" s="54">
        <v>11862.66285395022</v>
      </c>
      <c r="N6181" s="120">
        <v>0.98669148724217204</v>
      </c>
      <c r="O6181" s="123">
        <v>12145.821670036703</v>
      </c>
      <c r="P6181" s="53">
        <v>12794.099531669652</v>
      </c>
      <c r="Q6181" s="54">
        <v>12091.016572032882</v>
      </c>
      <c r="R6181" s="55">
        <v>0.99548774059979628</v>
      </c>
      <c r="S6181" s="121">
        <v>12800.251040936208</v>
      </c>
      <c r="T6181" s="54">
        <v>11984.27194171775</v>
      </c>
      <c r="U6181" s="55">
        <v>0.98669915196289359</v>
      </c>
    </row>
    <row r="6182" spans="1:21" ht="13" x14ac:dyDescent="0.3">
      <c r="A6182" s="44" t="s">
        <v>1133</v>
      </c>
      <c r="B6182" s="44" t="s">
        <v>7573</v>
      </c>
      <c r="C6182" s="98" t="s">
        <v>1045</v>
      </c>
      <c r="D6182" s="98" t="s">
        <v>13125</v>
      </c>
      <c r="E6182" s="98" t="s">
        <v>238</v>
      </c>
      <c r="F6182" s="122">
        <v>1.0360122678532111</v>
      </c>
      <c r="G6182" s="122">
        <v>1.0364893123034558</v>
      </c>
      <c r="H6182" s="99">
        <v>4774.8333333333339</v>
      </c>
      <c r="I6182" s="53">
        <v>4946.7859102877746</v>
      </c>
      <c r="J6182" s="54">
        <v>4674.905012670627</v>
      </c>
      <c r="K6182" s="55">
        <v>0.97907187252692096</v>
      </c>
      <c r="L6182" s="121">
        <v>4949.0637180302847</v>
      </c>
      <c r="M6182" s="54">
        <v>4633.5391809354423</v>
      </c>
      <c r="N6182" s="120">
        <v>0.9704085687323345</v>
      </c>
      <c r="O6182" s="123">
        <v>4808.7905866150086</v>
      </c>
      <c r="P6182" s="53">
        <v>4981.9660412701887</v>
      </c>
      <c r="Q6182" s="54">
        <v>4708.1886315794409</v>
      </c>
      <c r="R6182" s="55">
        <v>0.97907957245724375</v>
      </c>
      <c r="S6182" s="121">
        <v>4984.2600481319214</v>
      </c>
      <c r="T6182" s="54">
        <v>4666.5278402761169</v>
      </c>
      <c r="U6182" s="55">
        <v>0.97041610696567415</v>
      </c>
    </row>
    <row r="6183" spans="1:21" ht="13" x14ac:dyDescent="0.3">
      <c r="A6183" s="44" t="s">
        <v>1132</v>
      </c>
      <c r="B6183" s="44" t="s">
        <v>7572</v>
      </c>
      <c r="C6183" s="98" t="s">
        <v>966</v>
      </c>
      <c r="D6183" s="98" t="s">
        <v>13151</v>
      </c>
      <c r="E6183" s="98" t="s">
        <v>197</v>
      </c>
      <c r="F6183" s="122">
        <v>1.1507499449101941</v>
      </c>
      <c r="G6183" s="122">
        <v>1.1536412845350703</v>
      </c>
      <c r="H6183" s="99">
        <v>9987.25</v>
      </c>
      <c r="I6183" s="53">
        <v>11492.827387304336</v>
      </c>
      <c r="J6183" s="54">
        <v>10861.168713796578</v>
      </c>
      <c r="K6183" s="55">
        <v>1.0875034382634436</v>
      </c>
      <c r="L6183" s="121">
        <v>11521.70391897288</v>
      </c>
      <c r="M6183" s="54">
        <v>10787.144716929584</v>
      </c>
      <c r="N6183" s="120">
        <v>1.0800915884682554</v>
      </c>
      <c r="O6183" s="123">
        <v>10072.174950523015</v>
      </c>
      <c r="P6183" s="53">
        <v>11590.554769440196</v>
      </c>
      <c r="Q6183" s="54">
        <v>10953.611033700272</v>
      </c>
      <c r="R6183" s="55">
        <v>1.0875119909559838</v>
      </c>
      <c r="S6183" s="121">
        <v>11619.676847983328</v>
      </c>
      <c r="T6183" s="54">
        <v>10878.955949830262</v>
      </c>
      <c r="U6183" s="55">
        <v>1.0800999787305476</v>
      </c>
    </row>
    <row r="6184" spans="1:21" ht="13" x14ac:dyDescent="0.3">
      <c r="A6184" s="44" t="s">
        <v>1131</v>
      </c>
      <c r="B6184" s="44" t="s">
        <v>7571</v>
      </c>
      <c r="C6184" s="98" t="s">
        <v>1079</v>
      </c>
      <c r="D6184" s="98" t="s">
        <v>13130</v>
      </c>
      <c r="E6184" s="98" t="s">
        <v>288</v>
      </c>
      <c r="F6184" s="122">
        <v>1.016583140971492</v>
      </c>
      <c r="G6184" s="122">
        <v>1.0247958130893813</v>
      </c>
      <c r="H6184" s="99">
        <v>2844.7499999999995</v>
      </c>
      <c r="I6184" s="53">
        <v>2891.9248902786517</v>
      </c>
      <c r="J6184" s="54">
        <v>2732.9814572557757</v>
      </c>
      <c r="K6184" s="55">
        <v>0.96071059223333377</v>
      </c>
      <c r="L6184" s="121">
        <v>2915.2878892860167</v>
      </c>
      <c r="M6184" s="54">
        <v>2729.4254890073498</v>
      </c>
      <c r="N6184" s="120">
        <v>0.95946058142450141</v>
      </c>
      <c r="O6184" s="123">
        <v>2870.7432993832354</v>
      </c>
      <c r="P6184" s="53">
        <v>2918.3492402098736</v>
      </c>
      <c r="Q6184" s="54">
        <v>2757.9751852807649</v>
      </c>
      <c r="R6184" s="55">
        <v>0.9607181477610004</v>
      </c>
      <c r="S6184" s="121">
        <v>2941.925713662336</v>
      </c>
      <c r="T6184" s="54">
        <v>2754.3864313369613</v>
      </c>
      <c r="U6184" s="55">
        <v>0.95946803461275243</v>
      </c>
    </row>
    <row r="6185" spans="1:21" ht="13" x14ac:dyDescent="0.3">
      <c r="A6185" s="44" t="s">
        <v>1130</v>
      </c>
      <c r="B6185" s="44" t="s">
        <v>7570</v>
      </c>
      <c r="C6185" s="98" t="s">
        <v>985</v>
      </c>
      <c r="D6185" s="98" t="s">
        <v>13125</v>
      </c>
      <c r="E6185" s="98" t="s">
        <v>344</v>
      </c>
      <c r="F6185" s="122">
        <v>1.0214473952266321</v>
      </c>
      <c r="G6185" s="122">
        <v>1.0218941266015058</v>
      </c>
      <c r="H6185" s="99">
        <v>3629.083333333333</v>
      </c>
      <c r="I6185" s="53">
        <v>3706.9177178937166</v>
      </c>
      <c r="J6185" s="54">
        <v>3503.1813656821</v>
      </c>
      <c r="K6185" s="55">
        <v>0.96530750162311885</v>
      </c>
      <c r="L6185" s="121">
        <v>3708.5389432807478</v>
      </c>
      <c r="M6185" s="54">
        <v>3472.1033061492531</v>
      </c>
      <c r="N6185" s="120">
        <v>0.95674389018785833</v>
      </c>
      <c r="O6185" s="123">
        <v>3658.9321988848005</v>
      </c>
      <c r="P6185" s="53">
        <v>3737.406763861733</v>
      </c>
      <c r="Q6185" s="54">
        <v>3532.0224769568249</v>
      </c>
      <c r="R6185" s="55">
        <v>0.96531509330327137</v>
      </c>
      <c r="S6185" s="121">
        <v>3739.0413236735103</v>
      </c>
      <c r="T6185" s="54">
        <v>3500.6882193887254</v>
      </c>
      <c r="U6185" s="55">
        <v>0.95675132227257287</v>
      </c>
    </row>
    <row r="6186" spans="1:21" ht="13" x14ac:dyDescent="0.3">
      <c r="A6186" s="44" t="s">
        <v>1129</v>
      </c>
      <c r="B6186" s="44" t="s">
        <v>7569</v>
      </c>
      <c r="C6186" s="98" t="s">
        <v>985</v>
      </c>
      <c r="D6186" s="98" t="s">
        <v>13125</v>
      </c>
      <c r="E6186" s="98" t="s">
        <v>339</v>
      </c>
      <c r="F6186" s="122">
        <v>1.0243843936489909</v>
      </c>
      <c r="G6186" s="122">
        <v>1.0245771989592949</v>
      </c>
      <c r="H6186" s="99">
        <v>5921.75</v>
      </c>
      <c r="I6186" s="53">
        <v>6066.1482830909117</v>
      </c>
      <c r="J6186" s="54">
        <v>5732.7459749668606</v>
      </c>
      <c r="K6186" s="55">
        <v>0.96808307932061644</v>
      </c>
      <c r="L6186" s="121">
        <v>6067.2900279372043</v>
      </c>
      <c r="M6186" s="54">
        <v>5680.4736548703895</v>
      </c>
      <c r="N6186" s="120">
        <v>0.9592559049048659</v>
      </c>
      <c r="O6186" s="123">
        <v>5965.8999097262067</v>
      </c>
      <c r="P6186" s="53">
        <v>6111.3747615954499</v>
      </c>
      <c r="Q6186" s="54">
        <v>5775.5321769574321</v>
      </c>
      <c r="R6186" s="55">
        <v>0.96809069282935534</v>
      </c>
      <c r="S6186" s="121">
        <v>6112.5250187787869</v>
      </c>
      <c r="T6186" s="54">
        <v>5722.8691719659109</v>
      </c>
      <c r="U6186" s="55">
        <v>0.95926335650316852</v>
      </c>
    </row>
    <row r="6187" spans="1:21" ht="13" x14ac:dyDescent="0.3">
      <c r="A6187" s="44" t="s">
        <v>1128</v>
      </c>
      <c r="B6187" s="44" t="s">
        <v>7568</v>
      </c>
      <c r="C6187" s="98" t="s">
        <v>968</v>
      </c>
      <c r="D6187" s="98" t="s">
        <v>13143</v>
      </c>
      <c r="E6187" s="98" t="s">
        <v>390</v>
      </c>
      <c r="F6187" s="122">
        <v>1.0616596805476521</v>
      </c>
      <c r="G6187" s="122">
        <v>1.097847715375043</v>
      </c>
      <c r="H6187" s="99">
        <v>14639.333333333336</v>
      </c>
      <c r="I6187" s="53">
        <v>15541.989950097264</v>
      </c>
      <c r="J6187" s="54">
        <v>14687.784764139798</v>
      </c>
      <c r="K6187" s="55">
        <v>1.0033096746759731</v>
      </c>
      <c r="L6187" s="121">
        <v>16071.758654613715</v>
      </c>
      <c r="M6187" s="54">
        <v>15047.11348964597</v>
      </c>
      <c r="N6187" s="120">
        <v>1.0278551042610753</v>
      </c>
      <c r="O6187" s="123">
        <v>14745.29616006463</v>
      </c>
      <c r="P6187" s="53">
        <v>15654.486410874737</v>
      </c>
      <c r="Q6187" s="54">
        <v>14794.214641837229</v>
      </c>
      <c r="R6187" s="55">
        <v>1.0033175652249757</v>
      </c>
      <c r="S6187" s="121">
        <v>16188.08970185535</v>
      </c>
      <c r="T6187" s="54">
        <v>15156.145655543787</v>
      </c>
      <c r="U6187" s="55">
        <v>1.0278630887449978</v>
      </c>
    </row>
    <row r="6188" spans="1:21" ht="13" x14ac:dyDescent="0.3">
      <c r="A6188" s="44" t="s">
        <v>1127</v>
      </c>
      <c r="B6188" s="44" t="s">
        <v>7567</v>
      </c>
      <c r="C6188" s="98" t="s">
        <v>1045</v>
      </c>
      <c r="D6188" s="98" t="s">
        <v>13125</v>
      </c>
      <c r="E6188" s="98" t="s">
        <v>240</v>
      </c>
      <c r="F6188" s="122">
        <v>1.0354255390256069</v>
      </c>
      <c r="G6188" s="122">
        <v>1.0362763238412345</v>
      </c>
      <c r="H6188" s="99">
        <v>15144.500000000002</v>
      </c>
      <c r="I6188" s="53">
        <v>15681.002075773305</v>
      </c>
      <c r="J6188" s="54">
        <v>14819.15662759429</v>
      </c>
      <c r="K6188" s="55">
        <v>0.97851739097324364</v>
      </c>
      <c r="L6188" s="121">
        <v>15693.886786413577</v>
      </c>
      <c r="M6188" s="54">
        <v>14693.332611800361</v>
      </c>
      <c r="N6188" s="120">
        <v>0.97020915921954232</v>
      </c>
      <c r="O6188" s="123">
        <v>15276.442823155987</v>
      </c>
      <c r="P6188" s="53">
        <v>15817.619044560151</v>
      </c>
      <c r="Q6188" s="54">
        <v>14948.382535595385</v>
      </c>
      <c r="R6188" s="55">
        <v>0.9785250865428351</v>
      </c>
      <c r="S6188" s="121">
        <v>15830.616010150896</v>
      </c>
      <c r="T6188" s="54">
        <v>14821.459881046461</v>
      </c>
      <c r="U6188" s="55">
        <v>0.97021669590384851</v>
      </c>
    </row>
    <row r="6189" spans="1:21" ht="13" x14ac:dyDescent="0.3">
      <c r="A6189" s="44" t="s">
        <v>1126</v>
      </c>
      <c r="B6189" s="44" t="s">
        <v>7566</v>
      </c>
      <c r="C6189" s="98" t="s">
        <v>1045</v>
      </c>
      <c r="D6189" s="98" t="s">
        <v>13125</v>
      </c>
      <c r="E6189" s="98" t="s">
        <v>240</v>
      </c>
      <c r="F6189" s="122">
        <v>1.0354255390256069</v>
      </c>
      <c r="G6189" s="122">
        <v>1.0362763238412345</v>
      </c>
      <c r="H6189" s="99">
        <v>1200.1666666666667</v>
      </c>
      <c r="I6189" s="53">
        <v>1242.6832177538993</v>
      </c>
      <c r="J6189" s="54">
        <v>1174.3839553997213</v>
      </c>
      <c r="K6189" s="55">
        <v>0.97851739097324364</v>
      </c>
      <c r="L6189" s="121">
        <v>1243.7043013301216</v>
      </c>
      <c r="M6189" s="54">
        <v>1164.4126925899873</v>
      </c>
      <c r="N6189" s="120">
        <v>0.97020915921954221</v>
      </c>
      <c r="O6189" s="123">
        <v>1224.1176940863822</v>
      </c>
      <c r="P6189" s="53">
        <v>1267.4827232301752</v>
      </c>
      <c r="Q6189" s="54">
        <v>1197.8298725444929</v>
      </c>
      <c r="R6189" s="55">
        <v>0.9785250865428351</v>
      </c>
      <c r="S6189" s="121">
        <v>1268.5241839768451</v>
      </c>
      <c r="T6189" s="54">
        <v>1187.6594245539277</v>
      </c>
      <c r="U6189" s="55">
        <v>0.9702166959038484</v>
      </c>
    </row>
    <row r="6190" spans="1:21" ht="13" x14ac:dyDescent="0.3">
      <c r="A6190" s="44" t="s">
        <v>1125</v>
      </c>
      <c r="B6190" s="44" t="s">
        <v>7565</v>
      </c>
      <c r="C6190" s="98" t="s">
        <v>1095</v>
      </c>
      <c r="D6190" s="98" t="s">
        <v>13130</v>
      </c>
      <c r="E6190" s="98" t="s">
        <v>217</v>
      </c>
      <c r="F6190" s="122">
        <v>1.0193976266254183</v>
      </c>
      <c r="G6190" s="122">
        <v>1.0303795084131622</v>
      </c>
      <c r="H6190" s="99">
        <v>4783.8333333333339</v>
      </c>
      <c r="I6190" s="53">
        <v>4876.6283461715648</v>
      </c>
      <c r="J6190" s="54">
        <v>4608.6033869055955</v>
      </c>
      <c r="K6190" s="55">
        <v>0.96337039060145524</v>
      </c>
      <c r="L6190" s="121">
        <v>4929.1638383304999</v>
      </c>
      <c r="M6190" s="54">
        <v>4614.9080059216858</v>
      </c>
      <c r="N6190" s="120">
        <v>0.96468829166045744</v>
      </c>
      <c r="O6190" s="123">
        <v>4823.7111769980174</v>
      </c>
      <c r="P6190" s="53">
        <v>4917.2797253582821</v>
      </c>
      <c r="Q6190" s="54">
        <v>4647.0570673190095</v>
      </c>
      <c r="R6190" s="55">
        <v>0.96337796704715917</v>
      </c>
      <c r="S6190" s="121">
        <v>4970.2531512822934</v>
      </c>
      <c r="T6190" s="54">
        <v>4653.4138427171083</v>
      </c>
      <c r="U6190" s="55">
        <v>0.96469578545809787</v>
      </c>
    </row>
    <row r="6191" spans="1:21" ht="13" x14ac:dyDescent="0.3">
      <c r="A6191" s="44" t="s">
        <v>1124</v>
      </c>
      <c r="B6191" s="44" t="s">
        <v>7564</v>
      </c>
      <c r="C6191" s="98" t="s">
        <v>1095</v>
      </c>
      <c r="D6191" s="98" t="s">
        <v>13130</v>
      </c>
      <c r="E6191" s="98" t="s">
        <v>217</v>
      </c>
      <c r="F6191" s="122">
        <v>1.0193976266254183</v>
      </c>
      <c r="G6191" s="122">
        <v>1.0303795084131622</v>
      </c>
      <c r="H6191" s="99">
        <v>12178.75</v>
      </c>
      <c r="I6191" s="53">
        <v>12414.988845264314</v>
      </c>
      <c r="J6191" s="54">
        <v>11732.647144537472</v>
      </c>
      <c r="K6191" s="55">
        <v>0.96337039060145513</v>
      </c>
      <c r="L6191" s="121">
        <v>12548.734438086798</v>
      </c>
      <c r="M6191" s="54">
        <v>11748.697532059794</v>
      </c>
      <c r="N6191" s="120">
        <v>0.96468829166045722</v>
      </c>
      <c r="O6191" s="123">
        <v>12274.545519066345</v>
      </c>
      <c r="P6191" s="53">
        <v>12512.642570041895</v>
      </c>
      <c r="Q6191" s="54">
        <v>11825.026708585952</v>
      </c>
      <c r="R6191" s="55">
        <v>0.96337796704715917</v>
      </c>
      <c r="S6191" s="121">
        <v>12647.440177930563</v>
      </c>
      <c r="T6191" s="54">
        <v>11841.202330656883</v>
      </c>
      <c r="U6191" s="55">
        <v>0.96469578545809775</v>
      </c>
    </row>
    <row r="6192" spans="1:21" ht="13" x14ac:dyDescent="0.3">
      <c r="A6192" s="44" t="s">
        <v>1123</v>
      </c>
      <c r="B6192" s="44" t="s">
        <v>7563</v>
      </c>
      <c r="C6192" s="98" t="s">
        <v>1027</v>
      </c>
      <c r="D6192" s="98" t="s">
        <v>13166</v>
      </c>
      <c r="E6192" s="98" t="s">
        <v>405</v>
      </c>
      <c r="F6192" s="122">
        <v>1.0167788093543801</v>
      </c>
      <c r="G6192" s="122">
        <v>1.0210982532647908</v>
      </c>
      <c r="H6192" s="99">
        <v>5804.9166666666661</v>
      </c>
      <c r="I6192" s="53">
        <v>5902.3162567347299</v>
      </c>
      <c r="J6192" s="54">
        <v>5577.9183403898987</v>
      </c>
      <c r="K6192" s="55">
        <v>0.96089550646260768</v>
      </c>
      <c r="L6192" s="121">
        <v>5927.3902686810043</v>
      </c>
      <c r="M6192" s="54">
        <v>5549.4931193894208</v>
      </c>
      <c r="N6192" s="120">
        <v>0.95599875727003059</v>
      </c>
      <c r="O6192" s="123">
        <v>5862.0248726518694</v>
      </c>
      <c r="P6192" s="53">
        <v>5960.3826704207295</v>
      </c>
      <c r="Q6192" s="54">
        <v>5632.8376581192479</v>
      </c>
      <c r="R6192" s="55">
        <v>0.96090306344453613</v>
      </c>
      <c r="S6192" s="121">
        <v>5985.7033580595817</v>
      </c>
      <c r="T6192" s="54">
        <v>5604.1320264756723</v>
      </c>
      <c r="U6192" s="55">
        <v>0.95600618356647615</v>
      </c>
    </row>
    <row r="6193" spans="1:21" ht="13" x14ac:dyDescent="0.3">
      <c r="A6193" s="44" t="s">
        <v>1122</v>
      </c>
      <c r="B6193" s="44" t="s">
        <v>7562</v>
      </c>
      <c r="C6193" s="98" t="s">
        <v>1095</v>
      </c>
      <c r="D6193" s="98" t="s">
        <v>13130</v>
      </c>
      <c r="E6193" s="98" t="s">
        <v>216</v>
      </c>
      <c r="F6193" s="122">
        <v>1.0141932730537144</v>
      </c>
      <c r="G6193" s="122">
        <v>1.0247763357468029</v>
      </c>
      <c r="H6193" s="99">
        <v>6698.9166666666679</v>
      </c>
      <c r="I6193" s="53">
        <v>6793.9962200807468</v>
      </c>
      <c r="J6193" s="54">
        <v>6420.5905736221948</v>
      </c>
      <c r="K6193" s="55">
        <v>0.95845207413470246</v>
      </c>
      <c r="L6193" s="121">
        <v>6864.8912751398548</v>
      </c>
      <c r="M6193" s="54">
        <v>6427.2243213070178</v>
      </c>
      <c r="N6193" s="120">
        <v>0.95944234584801269</v>
      </c>
      <c r="O6193" s="123">
        <v>6752.2830925451235</v>
      </c>
      <c r="P6193" s="53">
        <v>6848.1200902135961</v>
      </c>
      <c r="Q6193" s="54">
        <v>6471.7906323211373</v>
      </c>
      <c r="R6193" s="55">
        <v>0.95845961190020834</v>
      </c>
      <c r="S6193" s="121">
        <v>6919.5799255034826</v>
      </c>
      <c r="T6193" s="54">
        <v>6478.4766552218807</v>
      </c>
      <c r="U6193" s="55">
        <v>0.95944979889460802</v>
      </c>
    </row>
    <row r="6194" spans="1:21" ht="13" x14ac:dyDescent="0.3">
      <c r="A6194" s="44" t="s">
        <v>1121</v>
      </c>
      <c r="B6194" s="44" t="s">
        <v>7561</v>
      </c>
      <c r="C6194" s="98" t="s">
        <v>951</v>
      </c>
      <c r="D6194" s="98" t="s">
        <v>13143</v>
      </c>
      <c r="E6194" s="98" t="s">
        <v>251</v>
      </c>
      <c r="F6194" s="122">
        <v>1.0955870620782233</v>
      </c>
      <c r="G6194" s="122">
        <v>1.1259273298525598</v>
      </c>
      <c r="H6194" s="99">
        <v>9797.0833333333321</v>
      </c>
      <c r="I6194" s="53">
        <v>10733.557746102193</v>
      </c>
      <c r="J6194" s="54">
        <v>10143.629383007541</v>
      </c>
      <c r="K6194" s="55">
        <v>1.0353723692943522</v>
      </c>
      <c r="L6194" s="121">
        <v>11030.803877843015</v>
      </c>
      <c r="M6194" s="54">
        <v>10327.541708342065</v>
      </c>
      <c r="N6194" s="120">
        <v>1.0541445200536281</v>
      </c>
      <c r="O6194" s="123">
        <v>9871.5280037532975</v>
      </c>
      <c r="P6194" s="53">
        <v>10815.118363854985</v>
      </c>
      <c r="Q6194" s="54">
        <v>10220.787718758869</v>
      </c>
      <c r="R6194" s="55">
        <v>1.0353805120010577</v>
      </c>
      <c r="S6194" s="121">
        <v>11114.623166830721</v>
      </c>
      <c r="T6194" s="54">
        <v>10406.097984721497</v>
      </c>
      <c r="U6194" s="55">
        <v>1.0541527087564304</v>
      </c>
    </row>
    <row r="6195" spans="1:21" ht="13" x14ac:dyDescent="0.3">
      <c r="A6195" s="44" t="s">
        <v>1120</v>
      </c>
      <c r="B6195" s="44" t="s">
        <v>7560</v>
      </c>
      <c r="C6195" s="98" t="s">
        <v>959</v>
      </c>
      <c r="D6195" s="98" t="s">
        <v>13119</v>
      </c>
      <c r="E6195" s="98" t="s">
        <v>213</v>
      </c>
      <c r="F6195" s="122">
        <v>1.0218995514217644</v>
      </c>
      <c r="G6195" s="122">
        <v>1.0279182443681394</v>
      </c>
      <c r="H6195" s="99">
        <v>10.333333333333332</v>
      </c>
      <c r="I6195" s="53">
        <v>10.559628698024897</v>
      </c>
      <c r="J6195" s="54">
        <v>9.9792596703392427</v>
      </c>
      <c r="K6195" s="55">
        <v>0.96573480680702362</v>
      </c>
      <c r="L6195" s="121">
        <v>10.621821858470772</v>
      </c>
      <c r="M6195" s="54">
        <v>9.9446340880268433</v>
      </c>
      <c r="N6195" s="120">
        <v>0.96238394400259786</v>
      </c>
      <c r="O6195" s="123">
        <v>10.444279996999336</v>
      </c>
      <c r="P6195" s="53">
        <v>10.673005043856929</v>
      </c>
      <c r="Q6195" s="54">
        <v>10.086484049872304</v>
      </c>
      <c r="R6195" s="55">
        <v>0.96574240184772642</v>
      </c>
      <c r="S6195" s="121">
        <v>10.735865958204833</v>
      </c>
      <c r="T6195" s="54">
        <v>10.051485456143574</v>
      </c>
      <c r="U6195" s="55">
        <v>0.96239141989982913</v>
      </c>
    </row>
    <row r="6196" spans="1:21" ht="13" x14ac:dyDescent="0.3">
      <c r="A6196" s="44" t="s">
        <v>1119</v>
      </c>
      <c r="B6196" s="44" t="s">
        <v>7559</v>
      </c>
      <c r="C6196" s="98" t="s">
        <v>964</v>
      </c>
      <c r="D6196" s="98" t="s">
        <v>13143</v>
      </c>
      <c r="E6196" s="98" t="s">
        <v>389</v>
      </c>
      <c r="F6196" s="122">
        <v>1.0266221352695462</v>
      </c>
      <c r="G6196" s="122">
        <v>1.0784162311880618</v>
      </c>
      <c r="H6196" s="99">
        <v>10846.25</v>
      </c>
      <c r="I6196" s="53">
        <v>11135.000334667315</v>
      </c>
      <c r="J6196" s="54">
        <v>10523.00823699829</v>
      </c>
      <c r="K6196" s="55">
        <v>0.97019783215381261</v>
      </c>
      <c r="L6196" s="121">
        <v>11696.772047523516</v>
      </c>
      <c r="M6196" s="54">
        <v>10951.051483782703</v>
      </c>
      <c r="N6196" s="120">
        <v>1.0096624624900499</v>
      </c>
      <c r="O6196" s="123">
        <v>10924.499068102894</v>
      </c>
      <c r="P6196" s="53">
        <v>11215.332560045959</v>
      </c>
      <c r="Q6196" s="54">
        <v>10599.008668699877</v>
      </c>
      <c r="R6196" s="55">
        <v>0.97020546229406734</v>
      </c>
      <c r="S6196" s="121">
        <v>11781.157112641016</v>
      </c>
      <c r="T6196" s="54">
        <v>11030.142313182769</v>
      </c>
      <c r="U6196" s="55">
        <v>1.009670305651664</v>
      </c>
    </row>
    <row r="6197" spans="1:21" ht="13" x14ac:dyDescent="0.3">
      <c r="A6197" s="44" t="s">
        <v>1118</v>
      </c>
      <c r="B6197" s="44" t="s">
        <v>7558</v>
      </c>
      <c r="C6197" s="98" t="s">
        <v>1095</v>
      </c>
      <c r="D6197" s="98" t="s">
        <v>13130</v>
      </c>
      <c r="E6197" s="98" t="s">
        <v>220</v>
      </c>
      <c r="F6197" s="122">
        <v>1.0228411758268598</v>
      </c>
      <c r="G6197" s="122">
        <v>1.031996228518508</v>
      </c>
      <c r="H6197" s="99">
        <v>4183.75</v>
      </c>
      <c r="I6197" s="53">
        <v>4279.311769365625</v>
      </c>
      <c r="J6197" s="54">
        <v>4044.1159985886625</v>
      </c>
      <c r="K6197" s="55">
        <v>0.96662467847951294</v>
      </c>
      <c r="L6197" s="121">
        <v>4317.6142210643084</v>
      </c>
      <c r="M6197" s="54">
        <v>4042.3473612960079</v>
      </c>
      <c r="N6197" s="120">
        <v>0.96620193876211724</v>
      </c>
      <c r="O6197" s="123">
        <v>4217.3703396489764</v>
      </c>
      <c r="P6197" s="53">
        <v>4313.7000371038821</v>
      </c>
      <c r="Q6197" s="54">
        <v>4076.6463092065155</v>
      </c>
      <c r="R6197" s="55">
        <v>0.96663228051862915</v>
      </c>
      <c r="S6197" s="121">
        <v>4352.3102847835626</v>
      </c>
      <c r="T6197" s="54">
        <v>4074.8630523551301</v>
      </c>
      <c r="U6197" s="55">
        <v>0.96620944431792355</v>
      </c>
    </row>
    <row r="6198" spans="1:21" ht="13" x14ac:dyDescent="0.3">
      <c r="A6198" s="44" t="s">
        <v>1117</v>
      </c>
      <c r="B6198" s="44" t="s">
        <v>7557</v>
      </c>
      <c r="C6198" s="98" t="s">
        <v>985</v>
      </c>
      <c r="D6198" s="98" t="s">
        <v>13125</v>
      </c>
      <c r="E6198" s="98" t="s">
        <v>478</v>
      </c>
      <c r="F6198" s="122">
        <v>1.02105753247963</v>
      </c>
      <c r="G6198" s="122">
        <v>1.0234516398709577</v>
      </c>
      <c r="H6198" s="99">
        <v>8184.0833333333339</v>
      </c>
      <c r="I6198" s="53">
        <v>8356.4199339409988</v>
      </c>
      <c r="J6198" s="54">
        <v>7897.1417291210255</v>
      </c>
      <c r="K6198" s="55">
        <v>0.96493906616962088</v>
      </c>
      <c r="L6198" s="121">
        <v>8376.0135083405748</v>
      </c>
      <c r="M6198" s="54">
        <v>7842.0058787174203</v>
      </c>
      <c r="N6198" s="120">
        <v>0.95820210514931459</v>
      </c>
      <c r="O6198" s="123">
        <v>8247.3310324334325</v>
      </c>
      <c r="P6198" s="53">
        <v>8420.9994735191594</v>
      </c>
      <c r="Q6198" s="54">
        <v>7958.2344920301593</v>
      </c>
      <c r="R6198" s="55">
        <v>0.96494665495220544</v>
      </c>
      <c r="S6198" s="121">
        <v>8440.7444697026349</v>
      </c>
      <c r="T6198" s="54">
        <v>7902.6713454260525</v>
      </c>
      <c r="U6198" s="55">
        <v>0.95820954856159257</v>
      </c>
    </row>
    <row r="6199" spans="1:21" ht="13" x14ac:dyDescent="0.3">
      <c r="A6199" s="44" t="s">
        <v>1116</v>
      </c>
      <c r="B6199" s="44" t="s">
        <v>7556</v>
      </c>
      <c r="C6199" s="98" t="s">
        <v>1045</v>
      </c>
      <c r="D6199" s="98" t="s">
        <v>13125</v>
      </c>
      <c r="E6199" s="98" t="s">
        <v>238</v>
      </c>
      <c r="F6199" s="122">
        <v>1.0360122678532111</v>
      </c>
      <c r="G6199" s="122">
        <v>1.0364893123034558</v>
      </c>
      <c r="H6199" s="99">
        <v>4409.4999999999991</v>
      </c>
      <c r="I6199" s="53">
        <v>4568.2960950987335</v>
      </c>
      <c r="J6199" s="54">
        <v>4317.2174219074568</v>
      </c>
      <c r="K6199" s="55">
        <v>0.97907187252692085</v>
      </c>
      <c r="L6199" s="121">
        <v>4570.3996226020872</v>
      </c>
      <c r="M6199" s="54">
        <v>4279.0165838252278</v>
      </c>
      <c r="N6199" s="120">
        <v>0.97040856873233439</v>
      </c>
      <c r="O6199" s="123">
        <v>4444.4677384240331</v>
      </c>
      <c r="P6199" s="53">
        <v>4604.5231010851148</v>
      </c>
      <c r="Q6199" s="54">
        <v>4351.4875731362154</v>
      </c>
      <c r="R6199" s="55">
        <v>0.97907957245724375</v>
      </c>
      <c r="S6199" s="121">
        <v>4606.6433097540212</v>
      </c>
      <c r="T6199" s="54">
        <v>4312.9830802559845</v>
      </c>
      <c r="U6199" s="55">
        <v>0.97041610696567415</v>
      </c>
    </row>
    <row r="6200" spans="1:21" ht="13" x14ac:dyDescent="0.3">
      <c r="A6200" s="44" t="s">
        <v>1115</v>
      </c>
      <c r="B6200" s="44" t="s">
        <v>7555</v>
      </c>
      <c r="C6200" s="98" t="s">
        <v>1090</v>
      </c>
      <c r="D6200" s="98" t="s">
        <v>13119</v>
      </c>
      <c r="E6200" s="98" t="s">
        <v>309</v>
      </c>
      <c r="F6200" s="122">
        <v>1.0251377683612246</v>
      </c>
      <c r="G6200" s="122">
        <v>1.019382529248213</v>
      </c>
      <c r="H6200" s="99">
        <v>4777.1666666666679</v>
      </c>
      <c r="I6200" s="53">
        <v>4897.2539757562981</v>
      </c>
      <c r="J6200" s="54">
        <v>4628.0954087726886</v>
      </c>
      <c r="K6200" s="55">
        <v>0.96879504771433989</v>
      </c>
      <c r="L6200" s="121">
        <v>4869.7602393069228</v>
      </c>
      <c r="M6200" s="54">
        <v>4559.2916471018252</v>
      </c>
      <c r="N6200" s="120">
        <v>0.95439241819108067</v>
      </c>
      <c r="O6200" s="123">
        <v>4815.575053849725</v>
      </c>
      <c r="P6200" s="53">
        <v>4936.6278640794908</v>
      </c>
      <c r="Q6200" s="54">
        <v>4665.3419544528833</v>
      </c>
      <c r="R6200" s="55">
        <v>0.96880266682236826</v>
      </c>
      <c r="S6200" s="121">
        <v>4908.9130781779322</v>
      </c>
      <c r="T6200" s="54">
        <v>4595.9840224224472</v>
      </c>
      <c r="U6200" s="55">
        <v>0.95439983200931944</v>
      </c>
    </row>
    <row r="6201" spans="1:21" ht="13" x14ac:dyDescent="0.3">
      <c r="A6201" s="44" t="s">
        <v>1114</v>
      </c>
      <c r="B6201" s="44" t="s">
        <v>7554</v>
      </c>
      <c r="C6201" s="98" t="s">
        <v>966</v>
      </c>
      <c r="D6201" s="98" t="s">
        <v>13151</v>
      </c>
      <c r="E6201" s="98" t="s">
        <v>192</v>
      </c>
      <c r="F6201" s="122">
        <v>1.1481299565677929</v>
      </c>
      <c r="G6201" s="122">
        <v>1.1527599592004951</v>
      </c>
      <c r="H6201" s="99">
        <v>18257.75</v>
      </c>
      <c r="I6201" s="53">
        <v>20962.269714525621</v>
      </c>
      <c r="J6201" s="54">
        <v>19810.159878070936</v>
      </c>
      <c r="K6201" s="55">
        <v>1.0850274474166277</v>
      </c>
      <c r="L6201" s="121">
        <v>21046.803145092839</v>
      </c>
      <c r="M6201" s="54">
        <v>19704.977054737974</v>
      </c>
      <c r="N6201" s="120">
        <v>1.0792664514925427</v>
      </c>
      <c r="O6201" s="123">
        <v>18400.37338341798</v>
      </c>
      <c r="P6201" s="53">
        <v>21126.01989353486</v>
      </c>
      <c r="Q6201" s="54">
        <v>19965.067178158151</v>
      </c>
      <c r="R6201" s="55">
        <v>1.0850359806366885</v>
      </c>
      <c r="S6201" s="121">
        <v>21211.213670742789</v>
      </c>
      <c r="T6201" s="54">
        <v>19859.059953676548</v>
      </c>
      <c r="U6201" s="55">
        <v>1.0792748353450863</v>
      </c>
    </row>
    <row r="6202" spans="1:21" ht="13" x14ac:dyDescent="0.3">
      <c r="A6202" s="44" t="s">
        <v>1113</v>
      </c>
      <c r="B6202" s="44" t="s">
        <v>7553</v>
      </c>
      <c r="C6202" s="98" t="s">
        <v>966</v>
      </c>
      <c r="D6202" s="98" t="s">
        <v>13151</v>
      </c>
      <c r="E6202" s="98" t="s">
        <v>192</v>
      </c>
      <c r="F6202" s="122">
        <v>1.1481299565677929</v>
      </c>
      <c r="G6202" s="122">
        <v>1.1527599592004951</v>
      </c>
      <c r="H6202" s="99">
        <v>12774.333333333334</v>
      </c>
      <c r="I6202" s="53">
        <v>14666.59477518251</v>
      </c>
      <c r="J6202" s="54">
        <v>13860.50228911581</v>
      </c>
      <c r="K6202" s="55">
        <v>1.0850274474166277</v>
      </c>
      <c r="L6202" s="121">
        <v>14725.739972146859</v>
      </c>
      <c r="M6202" s="54">
        <v>13786.909406849572</v>
      </c>
      <c r="N6202" s="120">
        <v>1.0792664514925427</v>
      </c>
      <c r="O6202" s="123">
        <v>12874.334402280057</v>
      </c>
      <c r="P6202" s="53">
        <v>14781.408998129045</v>
      </c>
      <c r="Q6202" s="54">
        <v>13969.116053222597</v>
      </c>
      <c r="R6202" s="55">
        <v>1.0850359806366885</v>
      </c>
      <c r="S6202" s="121">
        <v>14841.017200305891</v>
      </c>
      <c r="T6202" s="54">
        <v>13894.945142198389</v>
      </c>
      <c r="U6202" s="55">
        <v>1.0792748353450863</v>
      </c>
    </row>
    <row r="6203" spans="1:21" ht="13" x14ac:dyDescent="0.3">
      <c r="A6203" s="44" t="s">
        <v>1112</v>
      </c>
      <c r="B6203" s="44" t="s">
        <v>7552</v>
      </c>
      <c r="C6203" s="98" t="s">
        <v>1001</v>
      </c>
      <c r="D6203" s="98" t="s">
        <v>13151</v>
      </c>
      <c r="E6203" s="98" t="s">
        <v>203</v>
      </c>
      <c r="F6203" s="122">
        <v>1.1589184807389998</v>
      </c>
      <c r="G6203" s="122">
        <v>1.1620509982727667</v>
      </c>
      <c r="H6203" s="99">
        <v>635.66666666666663</v>
      </c>
      <c r="I6203" s="53">
        <v>736.68584758975749</v>
      </c>
      <c r="J6203" s="54">
        <v>696.19676778381518</v>
      </c>
      <c r="K6203" s="55">
        <v>1.0952230222084141</v>
      </c>
      <c r="L6203" s="121">
        <v>738.67708456872197</v>
      </c>
      <c r="M6203" s="54">
        <v>691.58317783197958</v>
      </c>
      <c r="N6203" s="120">
        <v>1.0879651460387723</v>
      </c>
      <c r="O6203" s="123">
        <v>641.01097426511592</v>
      </c>
      <c r="P6203" s="53">
        <v>742.87946443235421</v>
      </c>
      <c r="Q6203" s="54">
        <v>702.05549778948125</v>
      </c>
      <c r="R6203" s="55">
        <v>1.0952316356117764</v>
      </c>
      <c r="S6203" s="121">
        <v>744.8874425485767</v>
      </c>
      <c r="T6203" s="54">
        <v>697.40301568490861</v>
      </c>
      <c r="U6203" s="55">
        <v>1.0879735974636675</v>
      </c>
    </row>
    <row r="6204" spans="1:21" ht="13" x14ac:dyDescent="0.3">
      <c r="A6204" s="44" t="s">
        <v>1111</v>
      </c>
      <c r="B6204" s="44" t="s">
        <v>7551</v>
      </c>
      <c r="C6204" s="98" t="s">
        <v>980</v>
      </c>
      <c r="D6204" s="98" t="s">
        <v>13158</v>
      </c>
      <c r="E6204" s="98" t="s">
        <v>445</v>
      </c>
      <c r="F6204" s="122">
        <v>1.0410503393634596</v>
      </c>
      <c r="G6204" s="122">
        <v>1.0589866082140267</v>
      </c>
      <c r="H6204" s="99">
        <v>9653.0833333333339</v>
      </c>
      <c r="I6204" s="53">
        <v>10049.345680070423</v>
      </c>
      <c r="J6204" s="54">
        <v>9497.0223789385946</v>
      </c>
      <c r="K6204" s="55">
        <v>0.98383304598067223</v>
      </c>
      <c r="L6204" s="121">
        <v>10222.485977974018</v>
      </c>
      <c r="M6204" s="54">
        <v>9570.7576228898179</v>
      </c>
      <c r="N6204" s="120">
        <v>0.99147156327147468</v>
      </c>
      <c r="O6204" s="123">
        <v>9742.4177369699737</v>
      </c>
      <c r="P6204" s="53">
        <v>10142.347291293179</v>
      </c>
      <c r="Q6204" s="54">
        <v>9584.9878981154889</v>
      </c>
      <c r="R6204" s="55">
        <v>0.98384078335533909</v>
      </c>
      <c r="S6204" s="121">
        <v>10317.089915078006</v>
      </c>
      <c r="T6204" s="54">
        <v>9659.4051783851046</v>
      </c>
      <c r="U6204" s="55">
        <v>0.99147926512431739</v>
      </c>
    </row>
    <row r="6205" spans="1:21" ht="13" x14ac:dyDescent="0.3">
      <c r="A6205" s="44" t="s">
        <v>1110</v>
      </c>
      <c r="B6205" s="44" t="s">
        <v>7550</v>
      </c>
      <c r="C6205" s="98" t="s">
        <v>1090</v>
      </c>
      <c r="D6205" s="98" t="s">
        <v>13119</v>
      </c>
      <c r="E6205" s="98" t="s">
        <v>474</v>
      </c>
      <c r="F6205" s="122">
        <v>1.0213542008563206</v>
      </c>
      <c r="G6205" s="122">
        <v>1.0200107209125961</v>
      </c>
      <c r="H6205" s="99">
        <v>3756.333333333333</v>
      </c>
      <c r="I6205" s="53">
        <v>3836.5468298166252</v>
      </c>
      <c r="J6205" s="54">
        <v>3625.6859163351105</v>
      </c>
      <c r="K6205" s="55">
        <v>0.96521942931984495</v>
      </c>
      <c r="L6205" s="121">
        <v>3831.5002713213485</v>
      </c>
      <c r="M6205" s="54">
        <v>3587.2253097598141</v>
      </c>
      <c r="N6205" s="120">
        <v>0.95498055987926556</v>
      </c>
      <c r="O6205" s="123">
        <v>3784.4825986935084</v>
      </c>
      <c r="P6205" s="53">
        <v>3865.2972002432598</v>
      </c>
      <c r="Q6205" s="54">
        <v>3652.8848621419556</v>
      </c>
      <c r="R6205" s="55">
        <v>0.96522702030735108</v>
      </c>
      <c r="S6205" s="121">
        <v>3860.212823774541</v>
      </c>
      <c r="T6205" s="54">
        <v>3614.1353857101149</v>
      </c>
      <c r="U6205" s="55">
        <v>0.95498797826624926</v>
      </c>
    </row>
    <row r="6206" spans="1:21" ht="13" x14ac:dyDescent="0.3">
      <c r="A6206" s="44" t="s">
        <v>1109</v>
      </c>
      <c r="B6206" s="44" t="s">
        <v>7549</v>
      </c>
      <c r="C6206" s="98" t="s">
        <v>993</v>
      </c>
      <c r="D6206" s="98" t="s">
        <v>13130</v>
      </c>
      <c r="E6206" s="98" t="s">
        <v>470</v>
      </c>
      <c r="F6206" s="122">
        <v>1.029038344506453</v>
      </c>
      <c r="G6206" s="122">
        <v>1.0307692484517779</v>
      </c>
      <c r="H6206" s="99">
        <v>8238.6666666666661</v>
      </c>
      <c r="I6206" s="53">
        <v>8477.903907607164</v>
      </c>
      <c r="J6206" s="54">
        <v>8011.9488074443452</v>
      </c>
      <c r="K6206" s="55">
        <v>0.97248124382315249</v>
      </c>
      <c r="L6206" s="121">
        <v>8492.1642482447132</v>
      </c>
      <c r="M6206" s="54">
        <v>7950.7514990818845</v>
      </c>
      <c r="N6206" s="120">
        <v>0.96505318406075635</v>
      </c>
      <c r="O6206" s="123">
        <v>8307.8377807185243</v>
      </c>
      <c r="P6206" s="53">
        <v>8549.0836362987557</v>
      </c>
      <c r="Q6206" s="54">
        <v>8079.2799576332363</v>
      </c>
      <c r="R6206" s="55">
        <v>0.97248889192134413</v>
      </c>
      <c r="S6206" s="121">
        <v>8563.4637054905197</v>
      </c>
      <c r="T6206" s="54">
        <v>8017.5675837465651</v>
      </c>
      <c r="U6206" s="55">
        <v>0.96506068069291862</v>
      </c>
    </row>
    <row r="6207" spans="1:21" ht="13" x14ac:dyDescent="0.3">
      <c r="A6207" s="44" t="s">
        <v>1108</v>
      </c>
      <c r="B6207" s="44" t="s">
        <v>7548</v>
      </c>
      <c r="C6207" s="98" t="s">
        <v>966</v>
      </c>
      <c r="D6207" s="98" t="s">
        <v>13151</v>
      </c>
      <c r="E6207" s="98" t="s">
        <v>205</v>
      </c>
      <c r="F6207" s="122">
        <v>1.1414519395518867</v>
      </c>
      <c r="G6207" s="122">
        <v>1.1535324953677133</v>
      </c>
      <c r="H6207" s="99">
        <v>17386.083333333332</v>
      </c>
      <c r="I6207" s="53">
        <v>19845.378542044065</v>
      </c>
      <c r="J6207" s="54">
        <v>18754.654296157074</v>
      </c>
      <c r="K6207" s="55">
        <v>1.0787164617001381</v>
      </c>
      <c r="L6207" s="121">
        <v>20055.412092171009</v>
      </c>
      <c r="M6207" s="54">
        <v>18776.791533382348</v>
      </c>
      <c r="N6207" s="120">
        <v>1.0799897350878729</v>
      </c>
      <c r="O6207" s="123">
        <v>17534.230251962039</v>
      </c>
      <c r="P6207" s="53">
        <v>20014.481129651438</v>
      </c>
      <c r="Q6207" s="54">
        <v>18914.611569203113</v>
      </c>
      <c r="R6207" s="55">
        <v>1.0787249452873251</v>
      </c>
      <c r="S6207" s="121">
        <v>20226.30437689782</v>
      </c>
      <c r="T6207" s="54">
        <v>18936.93578770394</v>
      </c>
      <c r="U6207" s="55">
        <v>1.0799981245589576</v>
      </c>
    </row>
    <row r="6208" spans="1:21" ht="13" x14ac:dyDescent="0.3">
      <c r="A6208" s="44" t="s">
        <v>1107</v>
      </c>
      <c r="B6208" s="44" t="s">
        <v>7547</v>
      </c>
      <c r="C6208" s="98" t="s">
        <v>1095</v>
      </c>
      <c r="D6208" s="98" t="s">
        <v>13130</v>
      </c>
      <c r="E6208" s="98" t="s">
        <v>219</v>
      </c>
      <c r="F6208" s="122">
        <v>1.0315481384613425</v>
      </c>
      <c r="G6208" s="122">
        <v>1.0362770531948786</v>
      </c>
      <c r="H6208" s="99">
        <v>9152.5</v>
      </c>
      <c r="I6208" s="53">
        <v>9441.244337267437</v>
      </c>
      <c r="J6208" s="54">
        <v>8922.3429674505733</v>
      </c>
      <c r="K6208" s="55">
        <v>0.97485309668949172</v>
      </c>
      <c r="L6208" s="121">
        <v>9484.5257293661271</v>
      </c>
      <c r="M6208" s="54">
        <v>8879.8455795794471</v>
      </c>
      <c r="N6208" s="120">
        <v>0.97020984207368988</v>
      </c>
      <c r="O6208" s="123">
        <v>9220.3018177832455</v>
      </c>
      <c r="P6208" s="53">
        <v>9511.1851761860398</v>
      </c>
      <c r="Q6208" s="54">
        <v>8988.510469242161</v>
      </c>
      <c r="R6208" s="55">
        <v>0.97486076344116768</v>
      </c>
      <c r="S6208" s="121">
        <v>9554.7871972998037</v>
      </c>
      <c r="T6208" s="54">
        <v>8945.6970610561548</v>
      </c>
      <c r="U6208" s="55">
        <v>0.9702173787633005</v>
      </c>
    </row>
    <row r="6209" spans="1:21" ht="13" x14ac:dyDescent="0.3">
      <c r="A6209" s="44" t="s">
        <v>1106</v>
      </c>
      <c r="B6209" s="44" t="s">
        <v>7546</v>
      </c>
      <c r="C6209" s="98" t="s">
        <v>968</v>
      </c>
      <c r="D6209" s="98" t="s">
        <v>13143</v>
      </c>
      <c r="E6209" s="98" t="s">
        <v>455</v>
      </c>
      <c r="F6209" s="122">
        <v>1.0613942137785046</v>
      </c>
      <c r="G6209" s="122">
        <v>1.102207836818714</v>
      </c>
      <c r="H6209" s="99">
        <v>6741.1666666666679</v>
      </c>
      <c r="I6209" s="53">
        <v>7155.0352941165311</v>
      </c>
      <c r="J6209" s="54">
        <v>6761.7865355233762</v>
      </c>
      <c r="K6209" s="55">
        <v>1.0030587982579733</v>
      </c>
      <c r="L6209" s="121">
        <v>7430.1667293010887</v>
      </c>
      <c r="M6209" s="54">
        <v>6956.4609838569195</v>
      </c>
      <c r="N6209" s="120">
        <v>1.0319372488229415</v>
      </c>
      <c r="O6209" s="123">
        <v>6795.4572555126724</v>
      </c>
      <c r="P6209" s="53">
        <v>7212.6590109803074</v>
      </c>
      <c r="Q6209" s="54">
        <v>6816.2967948088453</v>
      </c>
      <c r="R6209" s="55">
        <v>1.0030666868339533</v>
      </c>
      <c r="S6209" s="121">
        <v>7490.0062417926583</v>
      </c>
      <c r="T6209" s="54">
        <v>7012.5399384543152</v>
      </c>
      <c r="U6209" s="55">
        <v>1.0319452650173819</v>
      </c>
    </row>
    <row r="6210" spans="1:21" ht="13" x14ac:dyDescent="0.3">
      <c r="A6210" s="44" t="s">
        <v>1105</v>
      </c>
      <c r="B6210" s="44" t="s">
        <v>7545</v>
      </c>
      <c r="C6210" s="98" t="s">
        <v>1045</v>
      </c>
      <c r="D6210" s="98" t="s">
        <v>13125</v>
      </c>
      <c r="E6210" s="98" t="s">
        <v>238</v>
      </c>
      <c r="F6210" s="122">
        <v>1.0360122678532111</v>
      </c>
      <c r="G6210" s="122">
        <v>1.0364893123034558</v>
      </c>
      <c r="H6210" s="99">
        <v>4801.6666666666661</v>
      </c>
      <c r="I6210" s="53">
        <v>4974.5855728085016</v>
      </c>
      <c r="J6210" s="54">
        <v>4701.1767745834313</v>
      </c>
      <c r="K6210" s="55">
        <v>0.97907187252692096</v>
      </c>
      <c r="L6210" s="121">
        <v>4976.8761812437597</v>
      </c>
      <c r="M6210" s="54">
        <v>4659.5784775297589</v>
      </c>
      <c r="N6210" s="120">
        <v>0.9704085687323345</v>
      </c>
      <c r="O6210" s="123">
        <v>4838.8246733029573</v>
      </c>
      <c r="P6210" s="53">
        <v>5013.0817235326704</v>
      </c>
      <c r="Q6210" s="54">
        <v>4737.5943923330215</v>
      </c>
      <c r="R6210" s="55">
        <v>0.97907957245724375</v>
      </c>
      <c r="S6210" s="121">
        <v>5015.3900579887759</v>
      </c>
      <c r="T6210" s="54">
        <v>4695.6734017561057</v>
      </c>
      <c r="U6210" s="55">
        <v>0.97041610696567415</v>
      </c>
    </row>
    <row r="6211" spans="1:21" ht="13" x14ac:dyDescent="0.3">
      <c r="A6211" s="44" t="s">
        <v>1104</v>
      </c>
      <c r="B6211" s="44" t="s">
        <v>7544</v>
      </c>
      <c r="C6211" s="98" t="s">
        <v>1045</v>
      </c>
      <c r="D6211" s="98" t="s">
        <v>13125</v>
      </c>
      <c r="E6211" s="98" t="s">
        <v>241</v>
      </c>
      <c r="F6211" s="122">
        <v>1.0355252862471755</v>
      </c>
      <c r="G6211" s="122">
        <v>1.0358967116137969</v>
      </c>
      <c r="H6211" s="99">
        <v>4117.25</v>
      </c>
      <c r="I6211" s="53">
        <v>4263.5164848011837</v>
      </c>
      <c r="J6211" s="54">
        <v>4029.1888405660566</v>
      </c>
      <c r="K6211" s="55">
        <v>0.97861165597572564</v>
      </c>
      <c r="L6211" s="121">
        <v>4265.0457358919057</v>
      </c>
      <c r="M6211" s="54">
        <v>3993.1303478149821</v>
      </c>
      <c r="N6211" s="120">
        <v>0.96985374893800036</v>
      </c>
      <c r="O6211" s="123">
        <v>4150.5939035884176</v>
      </c>
      <c r="P6211" s="53">
        <v>4298.0449401091782</v>
      </c>
      <c r="Q6211" s="54">
        <v>4061.8515175346829</v>
      </c>
      <c r="R6211" s="55">
        <v>0.9786193522866663</v>
      </c>
      <c r="S6211" s="121">
        <v>4299.5865759715143</v>
      </c>
      <c r="T6211" s="54">
        <v>4025.5003279711468</v>
      </c>
      <c r="U6211" s="55">
        <v>0.96986128286144291</v>
      </c>
    </row>
    <row r="6212" spans="1:21" ht="13" x14ac:dyDescent="0.3">
      <c r="A6212" s="44" t="s">
        <v>1103</v>
      </c>
      <c r="B6212" s="44" t="s">
        <v>7543</v>
      </c>
      <c r="C6212" s="98" t="s">
        <v>1045</v>
      </c>
      <c r="D6212" s="98" t="s">
        <v>13125</v>
      </c>
      <c r="E6212" s="98" t="s">
        <v>241</v>
      </c>
      <c r="F6212" s="122">
        <v>1.0355252862471755</v>
      </c>
      <c r="G6212" s="122">
        <v>1.0358967116137969</v>
      </c>
      <c r="H6212" s="99">
        <v>4099.25</v>
      </c>
      <c r="I6212" s="53">
        <v>4244.8770296487346</v>
      </c>
      <c r="J6212" s="54">
        <v>4011.5738307584934</v>
      </c>
      <c r="K6212" s="55">
        <v>0.97861165597572564</v>
      </c>
      <c r="L6212" s="121">
        <v>4246.3995950828566</v>
      </c>
      <c r="M6212" s="54">
        <v>3975.6729803340977</v>
      </c>
      <c r="N6212" s="120">
        <v>0.96985374893800025</v>
      </c>
      <c r="O6212" s="123">
        <v>4129.2506997450837</v>
      </c>
      <c r="P6212" s="53">
        <v>4275.9435128398782</v>
      </c>
      <c r="Q6212" s="54">
        <v>4040.9646452137972</v>
      </c>
      <c r="R6212" s="55">
        <v>0.9786193522866663</v>
      </c>
      <c r="S6212" s="121">
        <v>4277.4772212949019</v>
      </c>
      <c r="T6212" s="54">
        <v>4004.8003809112779</v>
      </c>
      <c r="U6212" s="55">
        <v>0.96986128286144291</v>
      </c>
    </row>
    <row r="6213" spans="1:21" ht="13" x14ac:dyDescent="0.3">
      <c r="A6213" s="44" t="s">
        <v>1102</v>
      </c>
      <c r="B6213" s="44" t="s">
        <v>7542</v>
      </c>
      <c r="C6213" s="98" t="s">
        <v>1045</v>
      </c>
      <c r="D6213" s="98" t="s">
        <v>13125</v>
      </c>
      <c r="E6213" s="98" t="s">
        <v>241</v>
      </c>
      <c r="F6213" s="122">
        <v>1.0355252862471755</v>
      </c>
      <c r="G6213" s="122">
        <v>1.0358967116137969</v>
      </c>
      <c r="H6213" s="99">
        <v>4559.833333333333</v>
      </c>
      <c r="I6213" s="53">
        <v>4721.8227177394119</v>
      </c>
      <c r="J6213" s="54">
        <v>4462.3060493066459</v>
      </c>
      <c r="K6213" s="55">
        <v>0.97861165597572564</v>
      </c>
      <c r="L6213" s="121">
        <v>4723.5163555069785</v>
      </c>
      <c r="M6213" s="54">
        <v>4422.371452865792</v>
      </c>
      <c r="N6213" s="120">
        <v>0.96985374893800047</v>
      </c>
      <c r="O6213" s="123">
        <v>4591.387651969666</v>
      </c>
      <c r="P6213" s="53">
        <v>4754.4980125776356</v>
      </c>
      <c r="Q6213" s="54">
        <v>4493.2208100675516</v>
      </c>
      <c r="R6213" s="55">
        <v>0.97861935228666619</v>
      </c>
      <c r="S6213" s="121">
        <v>4756.2033704195692</v>
      </c>
      <c r="T6213" s="54">
        <v>4453.0091182534889</v>
      </c>
      <c r="U6213" s="55">
        <v>0.96986128286144302</v>
      </c>
    </row>
    <row r="6214" spans="1:21" ht="13" x14ac:dyDescent="0.3">
      <c r="A6214" s="44" t="s">
        <v>1101</v>
      </c>
      <c r="B6214" s="44" t="s">
        <v>7541</v>
      </c>
      <c r="C6214" s="98" t="s">
        <v>1095</v>
      </c>
      <c r="D6214" s="98" t="s">
        <v>13130</v>
      </c>
      <c r="E6214" s="98" t="s">
        <v>216</v>
      </c>
      <c r="F6214" s="122">
        <v>1.0141932730537144</v>
      </c>
      <c r="G6214" s="122">
        <v>1.0247763357468029</v>
      </c>
      <c r="H6214" s="99">
        <v>6896.4166666666661</v>
      </c>
      <c r="I6214" s="53">
        <v>6994.2993915088528</v>
      </c>
      <c r="J6214" s="54">
        <v>6609.8848582637956</v>
      </c>
      <c r="K6214" s="55">
        <v>0.95845207413470224</v>
      </c>
      <c r="L6214" s="121">
        <v>7067.2846014498473</v>
      </c>
      <c r="M6214" s="54">
        <v>6616.7141846119994</v>
      </c>
      <c r="N6214" s="120">
        <v>0.9594423458480128</v>
      </c>
      <c r="O6214" s="123">
        <v>6944.0118362610538</v>
      </c>
      <c r="P6214" s="53">
        <v>7042.5700923413315</v>
      </c>
      <c r="Q6214" s="54">
        <v>6655.5548896132223</v>
      </c>
      <c r="R6214" s="55">
        <v>0.95845961190020823</v>
      </c>
      <c r="S6214" s="121">
        <v>7116.0590049460316</v>
      </c>
      <c r="T6214" s="54">
        <v>6662.4307598224459</v>
      </c>
      <c r="U6214" s="55">
        <v>0.95944979889460802</v>
      </c>
    </row>
    <row r="6215" spans="1:21" ht="13" x14ac:dyDescent="0.3">
      <c r="A6215" s="44" t="s">
        <v>1100</v>
      </c>
      <c r="B6215" s="44" t="s">
        <v>7540</v>
      </c>
      <c r="C6215" s="98" t="s">
        <v>1090</v>
      </c>
      <c r="D6215" s="98" t="s">
        <v>13119</v>
      </c>
      <c r="E6215" s="98" t="s">
        <v>476</v>
      </c>
      <c r="F6215" s="122">
        <v>1.0166607842596984</v>
      </c>
      <c r="G6215" s="122">
        <v>1.0185999022700787</v>
      </c>
      <c r="H6215" s="99">
        <v>18129.833333333336</v>
      </c>
      <c r="I6215" s="53">
        <v>18431.890575164292</v>
      </c>
      <c r="J6215" s="54">
        <v>17418.853212068629</v>
      </c>
      <c r="K6215" s="55">
        <v>0.96078396815940359</v>
      </c>
      <c r="L6215" s="121">
        <v>18467.04646150615</v>
      </c>
      <c r="M6215" s="54">
        <v>17289.691184174069</v>
      </c>
      <c r="N6215" s="120">
        <v>0.95365968711832616</v>
      </c>
      <c r="O6215" s="123">
        <v>18261.048223480986</v>
      </c>
      <c r="P6215" s="53">
        <v>18565.291608288353</v>
      </c>
      <c r="Q6215" s="54">
        <v>17545.0603572992</v>
      </c>
      <c r="R6215" s="55">
        <v>0.96079152426413661</v>
      </c>
      <c r="S6215" s="121">
        <v>18600.701935786925</v>
      </c>
      <c r="T6215" s="54">
        <v>17414.960815409311</v>
      </c>
      <c r="U6215" s="55">
        <v>0.95366709524463478</v>
      </c>
    </row>
    <row r="6216" spans="1:21" ht="13" x14ac:dyDescent="0.3">
      <c r="A6216" s="44" t="s">
        <v>1099</v>
      </c>
      <c r="B6216" s="44" t="s">
        <v>7539</v>
      </c>
      <c r="C6216" s="98" t="s">
        <v>974</v>
      </c>
      <c r="D6216" s="98" t="s">
        <v>13143</v>
      </c>
      <c r="E6216" s="98" t="s">
        <v>316</v>
      </c>
      <c r="F6216" s="122">
        <v>1.0263328423091997</v>
      </c>
      <c r="G6216" s="122">
        <v>1.0433965506807261</v>
      </c>
      <c r="H6216" s="99">
        <v>11055.833333333334</v>
      </c>
      <c r="I6216" s="53">
        <v>11346.964849096796</v>
      </c>
      <c r="J6216" s="54">
        <v>10723.322944160749</v>
      </c>
      <c r="K6216" s="55">
        <v>0.96992443905878478</v>
      </c>
      <c r="L6216" s="121">
        <v>11535.618364900994</v>
      </c>
      <c r="M6216" s="54">
        <v>10800.172055849072</v>
      </c>
      <c r="N6216" s="120">
        <v>0.97687544034211848</v>
      </c>
      <c r="O6216" s="123">
        <v>11151.895688449038</v>
      </c>
      <c r="P6216" s="53">
        <v>11445.556799061611</v>
      </c>
      <c r="Q6216" s="54">
        <v>10816.581236611471</v>
      </c>
      <c r="R6216" s="55">
        <v>0.96993206704893409</v>
      </c>
      <c r="S6216" s="121">
        <v>11635.849494878988</v>
      </c>
      <c r="T6216" s="54">
        <v>10894.097637113982</v>
      </c>
      <c r="U6216" s="55">
        <v>0.97688302881078071</v>
      </c>
    </row>
    <row r="6217" spans="1:21" ht="13" x14ac:dyDescent="0.3">
      <c r="A6217" s="44" t="s">
        <v>1098</v>
      </c>
      <c r="B6217" s="44" t="s">
        <v>7538</v>
      </c>
      <c r="C6217" s="98" t="s">
        <v>1045</v>
      </c>
      <c r="D6217" s="98" t="s">
        <v>13125</v>
      </c>
      <c r="E6217" s="98" t="s">
        <v>242</v>
      </c>
      <c r="F6217" s="122">
        <v>1.035421062328945</v>
      </c>
      <c r="G6217" s="122">
        <v>1.0360309356377115</v>
      </c>
      <c r="H6217" s="99">
        <v>5579.8333333333339</v>
      </c>
      <c r="I6217" s="53">
        <v>5777.476957618459</v>
      </c>
      <c r="J6217" s="54">
        <v>5459.9403490636096</v>
      </c>
      <c r="K6217" s="55">
        <v>0.97851316032084756</v>
      </c>
      <c r="L6217" s="121">
        <v>5780.8799490358251</v>
      </c>
      <c r="M6217" s="54">
        <v>5412.3234757628688</v>
      </c>
      <c r="N6217" s="120">
        <v>0.96997941559118284</v>
      </c>
      <c r="O6217" s="123">
        <v>5622.9238855662479</v>
      </c>
      <c r="P6217" s="53">
        <v>5822.0938229878038</v>
      </c>
      <c r="Q6217" s="54">
        <v>5502.1482929239919</v>
      </c>
      <c r="R6217" s="55">
        <v>0.97852085585716697</v>
      </c>
      <c r="S6217" s="121">
        <v>5825.5230941828358</v>
      </c>
      <c r="T6217" s="54">
        <v>5454.1627926023793</v>
      </c>
      <c r="U6217" s="55">
        <v>0.96998695049081685</v>
      </c>
    </row>
    <row r="6218" spans="1:21" ht="13" x14ac:dyDescent="0.3">
      <c r="A6218" s="44" t="s">
        <v>1097</v>
      </c>
      <c r="B6218" s="44" t="s">
        <v>7537</v>
      </c>
      <c r="C6218" s="98" t="s">
        <v>1045</v>
      </c>
      <c r="D6218" s="98" t="s">
        <v>13125</v>
      </c>
      <c r="E6218" s="98" t="s">
        <v>244</v>
      </c>
      <c r="F6218" s="122">
        <v>1.0356484601967755</v>
      </c>
      <c r="G6218" s="122">
        <v>1.0363915992480923</v>
      </c>
      <c r="H6218" s="99">
        <v>9848.25</v>
      </c>
      <c r="I6218" s="53">
        <v>10199.324948132895</v>
      </c>
      <c r="J6218" s="54">
        <v>9638.7586183428066</v>
      </c>
      <c r="K6218" s="55">
        <v>0.97872806014701152</v>
      </c>
      <c r="L6218" s="121">
        <v>10206.643567295025</v>
      </c>
      <c r="M6218" s="54">
        <v>9555.9252354355704</v>
      </c>
      <c r="N6218" s="120">
        <v>0.97031708531318461</v>
      </c>
      <c r="O6218" s="123">
        <v>9919.0584048940946</v>
      </c>
      <c r="P6218" s="53">
        <v>10272.657563630453</v>
      </c>
      <c r="Q6218" s="54">
        <v>9708.1371403451576</v>
      </c>
      <c r="R6218" s="55">
        <v>0.97873575737341478</v>
      </c>
      <c r="S6218" s="121">
        <v>10280.028803283421</v>
      </c>
      <c r="T6218" s="54">
        <v>9624.7066056158455</v>
      </c>
      <c r="U6218" s="55">
        <v>0.97032462283587173</v>
      </c>
    </row>
    <row r="6219" spans="1:21" ht="13" x14ac:dyDescent="0.3">
      <c r="A6219" s="44" t="s">
        <v>1096</v>
      </c>
      <c r="B6219" s="44" t="s">
        <v>7536</v>
      </c>
      <c r="C6219" s="98" t="s">
        <v>1095</v>
      </c>
      <c r="D6219" s="98" t="s">
        <v>13130</v>
      </c>
      <c r="E6219" s="98" t="s">
        <v>216</v>
      </c>
      <c r="F6219" s="122">
        <v>1.0141932730537144</v>
      </c>
      <c r="G6219" s="122">
        <v>1.0247763357468029</v>
      </c>
      <c r="H6219" s="99">
        <v>13340.583333333334</v>
      </c>
      <c r="I6219" s="53">
        <v>13529.929875279166</v>
      </c>
      <c r="J6219" s="54">
        <v>12786.309766000175</v>
      </c>
      <c r="K6219" s="55">
        <v>0.95845207413470235</v>
      </c>
      <c r="L6219" s="121">
        <v>13671.114105058205</v>
      </c>
      <c r="M6219" s="54">
        <v>12799.520568314238</v>
      </c>
      <c r="N6219" s="120">
        <v>0.95944234584801291</v>
      </c>
      <c r="O6219" s="123">
        <v>13439.945702413635</v>
      </c>
      <c r="P6219" s="53">
        <v>13630.702521595087</v>
      </c>
      <c r="Q6219" s="54">
        <v>12881.645141895244</v>
      </c>
      <c r="R6219" s="55">
        <v>0.95845961190020823</v>
      </c>
      <c r="S6219" s="121">
        <v>13772.938309555437</v>
      </c>
      <c r="T6219" s="54">
        <v>12894.953201335213</v>
      </c>
      <c r="U6219" s="55">
        <v>0.95944979889460791</v>
      </c>
    </row>
    <row r="6220" spans="1:21" ht="13" x14ac:dyDescent="0.3">
      <c r="A6220" s="44" t="s">
        <v>1094</v>
      </c>
      <c r="B6220" s="44" t="s">
        <v>7535</v>
      </c>
      <c r="C6220" s="98" t="s">
        <v>1045</v>
      </c>
      <c r="D6220" s="98" t="s">
        <v>13125</v>
      </c>
      <c r="E6220" s="98" t="s">
        <v>240</v>
      </c>
      <c r="F6220" s="122">
        <v>1.0354255390256069</v>
      </c>
      <c r="G6220" s="122">
        <v>1.0362763238412345</v>
      </c>
      <c r="H6220" s="99">
        <v>6445.333333333333</v>
      </c>
      <c r="I6220" s="53">
        <v>6673.662740866378</v>
      </c>
      <c r="J6220" s="54">
        <v>6306.8707572862131</v>
      </c>
      <c r="K6220" s="55">
        <v>0.97851739097324375</v>
      </c>
      <c r="L6220" s="121">
        <v>6679.1463325980367</v>
      </c>
      <c r="M6220" s="54">
        <v>6253.3214342230231</v>
      </c>
      <c r="N6220" s="120">
        <v>0.97020915921954232</v>
      </c>
      <c r="O6220" s="123">
        <v>6496.4104376315408</v>
      </c>
      <c r="P6220" s="53">
        <v>6726.5492791162169</v>
      </c>
      <c r="Q6220" s="54">
        <v>6356.9005857011807</v>
      </c>
      <c r="R6220" s="55">
        <v>0.9785250865428351</v>
      </c>
      <c r="S6220" s="121">
        <v>6732.0763264726384</v>
      </c>
      <c r="T6220" s="54">
        <v>6302.9258700341479</v>
      </c>
      <c r="U6220" s="55">
        <v>0.97021669590384851</v>
      </c>
    </row>
    <row r="6221" spans="1:21" ht="13" x14ac:dyDescent="0.3">
      <c r="A6221" s="44" t="s">
        <v>1093</v>
      </c>
      <c r="B6221" s="44" t="s">
        <v>7534</v>
      </c>
      <c r="C6221" s="98" t="s">
        <v>1092</v>
      </c>
      <c r="D6221" s="98" t="s">
        <v>13143</v>
      </c>
      <c r="E6221" s="98" t="s">
        <v>423</v>
      </c>
      <c r="F6221" s="122">
        <v>1.0405845762779569</v>
      </c>
      <c r="G6221" s="122">
        <v>1.0772819912516107</v>
      </c>
      <c r="H6221" s="99">
        <v>7780.3333333333339</v>
      </c>
      <c r="I6221" s="53">
        <v>8096.0948649679312</v>
      </c>
      <c r="J6221" s="54">
        <v>7651.124417691588</v>
      </c>
      <c r="K6221" s="55">
        <v>0.98339288175634132</v>
      </c>
      <c r="L6221" s="121">
        <v>8381.6129859346165</v>
      </c>
      <c r="M6221" s="54">
        <v>7847.2483650346276</v>
      </c>
      <c r="N6221" s="120">
        <v>1.0086005353285583</v>
      </c>
      <c r="O6221" s="123">
        <v>7842.3729377292948</v>
      </c>
      <c r="P6221" s="53">
        <v>8160.6523204207542</v>
      </c>
      <c r="Q6221" s="54">
        <v>7712.1943752714624</v>
      </c>
      <c r="R6221" s="55">
        <v>0.98340061566932768</v>
      </c>
      <c r="S6221" s="121">
        <v>8448.4471344947597</v>
      </c>
      <c r="T6221" s="54">
        <v>7909.8829875453748</v>
      </c>
      <c r="U6221" s="55">
        <v>1.0086083702410138</v>
      </c>
    </row>
    <row r="6222" spans="1:21" ht="13" x14ac:dyDescent="0.3">
      <c r="A6222" s="44" t="s">
        <v>1091</v>
      </c>
      <c r="B6222" s="44" t="s">
        <v>7533</v>
      </c>
      <c r="C6222" s="98" t="s">
        <v>1090</v>
      </c>
      <c r="D6222" s="98" t="s">
        <v>13119</v>
      </c>
      <c r="E6222" s="98" t="s">
        <v>473</v>
      </c>
      <c r="F6222" s="122">
        <v>1.0208670542927503</v>
      </c>
      <c r="G6222" s="122">
        <v>1.0200334985665358</v>
      </c>
      <c r="H6222" s="99">
        <v>7328.6666666666661</v>
      </c>
      <c r="I6222" s="53">
        <v>7481.5943518934682</v>
      </c>
      <c r="J6222" s="54">
        <v>7070.3975415019204</v>
      </c>
      <c r="K6222" s="55">
        <v>0.96475905687736574</v>
      </c>
      <c r="L6222" s="121">
        <v>7475.4854998279516</v>
      </c>
      <c r="M6222" s="54">
        <v>6998.8904838253729</v>
      </c>
      <c r="N6222" s="120">
        <v>0.95500188535777863</v>
      </c>
      <c r="O6222" s="123">
        <v>7384.681425167837</v>
      </c>
      <c r="P6222" s="53">
        <v>7538.7779734014784</v>
      </c>
      <c r="Q6222" s="54">
        <v>7124.4943173721203</v>
      </c>
      <c r="R6222" s="55">
        <v>0.96476664424426362</v>
      </c>
      <c r="S6222" s="121">
        <v>7532.62242991326</v>
      </c>
      <c r="T6222" s="54">
        <v>7052.4394674497507</v>
      </c>
      <c r="U6222" s="55">
        <v>0.95500930391042083</v>
      </c>
    </row>
    <row r="6223" spans="1:21" ht="13" x14ac:dyDescent="0.3">
      <c r="A6223" s="44" t="s">
        <v>1089</v>
      </c>
      <c r="B6223" s="44" t="s">
        <v>7532</v>
      </c>
      <c r="C6223" s="98" t="s">
        <v>1045</v>
      </c>
      <c r="D6223" s="98" t="s">
        <v>13125</v>
      </c>
      <c r="E6223" s="98" t="s">
        <v>245</v>
      </c>
      <c r="F6223" s="122">
        <v>1.0343340095706155</v>
      </c>
      <c r="G6223" s="122">
        <v>1.0354534614902349</v>
      </c>
      <c r="H6223" s="99">
        <v>7358.4166666666661</v>
      </c>
      <c r="I6223" s="53">
        <v>7611.0606149245759</v>
      </c>
      <c r="J6223" s="54">
        <v>7192.7481936207323</v>
      </c>
      <c r="K6223" s="55">
        <v>0.97748585320040315</v>
      </c>
      <c r="L6223" s="121">
        <v>7619.2980085874351</v>
      </c>
      <c r="M6223" s="54">
        <v>7133.5343138528633</v>
      </c>
      <c r="N6223" s="120">
        <v>0.96943875795556522</v>
      </c>
      <c r="O6223" s="123">
        <v>7412.9324705050021</v>
      </c>
      <c r="P6223" s="53">
        <v>7667.4481648936471</v>
      </c>
      <c r="Q6223" s="54">
        <v>7246.0936072484774</v>
      </c>
      <c r="R6223" s="55">
        <v>0.9774935406574452</v>
      </c>
      <c r="S6223" s="121">
        <v>7675.7465863777625</v>
      </c>
      <c r="T6223" s="54">
        <v>7186.4398715835523</v>
      </c>
      <c r="U6223" s="55">
        <v>0.96944628865531535</v>
      </c>
    </row>
    <row r="6224" spans="1:21" ht="13" x14ac:dyDescent="0.3">
      <c r="A6224" s="44" t="s">
        <v>1088</v>
      </c>
      <c r="B6224" s="44" t="s">
        <v>7531</v>
      </c>
      <c r="C6224" s="98" t="s">
        <v>970</v>
      </c>
      <c r="D6224" s="98" t="s">
        <v>13130</v>
      </c>
      <c r="E6224" s="98" t="s">
        <v>222</v>
      </c>
      <c r="F6224" s="122">
        <v>1.0400686814525157</v>
      </c>
      <c r="G6224" s="122">
        <v>1.0414921382060907</v>
      </c>
      <c r="H6224" s="99">
        <v>12440.5</v>
      </c>
      <c r="I6224" s="53">
        <v>12938.974431610022</v>
      </c>
      <c r="J6224" s="54">
        <v>12227.833895813757</v>
      </c>
      <c r="K6224" s="55">
        <v>0.98290534108868277</v>
      </c>
      <c r="L6224" s="121">
        <v>12956.682945352872</v>
      </c>
      <c r="M6224" s="54">
        <v>12130.637531202459</v>
      </c>
      <c r="N6224" s="120">
        <v>0.9750924425226043</v>
      </c>
      <c r="O6224" s="123">
        <v>12527.442313666146</v>
      </c>
      <c r="P6224" s="53">
        <v>13029.400409147202</v>
      </c>
      <c r="Q6224" s="54">
        <v>12313.386798397976</v>
      </c>
      <c r="R6224" s="55">
        <v>0.98291307116739568</v>
      </c>
      <c r="S6224" s="121">
        <v>13047.232681513609</v>
      </c>
      <c r="T6224" s="54">
        <v>12215.509214785694</v>
      </c>
      <c r="U6224" s="55">
        <v>0.97510001714075623</v>
      </c>
    </row>
    <row r="6225" spans="1:21" ht="13" x14ac:dyDescent="0.3">
      <c r="A6225" s="44" t="s">
        <v>1087</v>
      </c>
      <c r="B6225" s="44" t="s">
        <v>7530</v>
      </c>
      <c r="C6225" s="98" t="s">
        <v>1045</v>
      </c>
      <c r="D6225" s="98" t="s">
        <v>13125</v>
      </c>
      <c r="E6225" s="98" t="s">
        <v>241</v>
      </c>
      <c r="F6225" s="122">
        <v>1.0355252862471755</v>
      </c>
      <c r="G6225" s="122">
        <v>1.0358967116137969</v>
      </c>
      <c r="H6225" s="99">
        <v>4835.7500000000018</v>
      </c>
      <c r="I6225" s="53">
        <v>5007.5414029697813</v>
      </c>
      <c r="J6225" s="54">
        <v>4732.3213153846173</v>
      </c>
      <c r="K6225" s="55">
        <v>0.97861165597572564</v>
      </c>
      <c r="L6225" s="121">
        <v>5009.3375231864202</v>
      </c>
      <c r="M6225" s="54">
        <v>4689.9702664269371</v>
      </c>
      <c r="N6225" s="120">
        <v>0.96985374893800036</v>
      </c>
      <c r="O6225" s="123">
        <v>4872.7635280171698</v>
      </c>
      <c r="P6225" s="53">
        <v>5045.8698471647767</v>
      </c>
      <c r="Q6225" s="54">
        <v>4768.5806876342531</v>
      </c>
      <c r="R6225" s="55">
        <v>0.97861935228666619</v>
      </c>
      <c r="S6225" s="121">
        <v>5047.6797151446299</v>
      </c>
      <c r="T6225" s="54">
        <v>4725.9046863631829</v>
      </c>
      <c r="U6225" s="55">
        <v>0.96986128286144291</v>
      </c>
    </row>
    <row r="6226" spans="1:21" ht="13" x14ac:dyDescent="0.3">
      <c r="A6226" s="44" t="s">
        <v>1086</v>
      </c>
      <c r="B6226" s="44" t="s">
        <v>7529</v>
      </c>
      <c r="C6226" s="98" t="s">
        <v>968</v>
      </c>
      <c r="D6226" s="98" t="s">
        <v>13143</v>
      </c>
      <c r="E6226" s="98" t="s">
        <v>454</v>
      </c>
      <c r="F6226" s="122">
        <v>1.0694397910179718</v>
      </c>
      <c r="G6226" s="122">
        <v>1.1141494383106452</v>
      </c>
      <c r="H6226" s="99">
        <v>12584.166666666666</v>
      </c>
      <c r="I6226" s="53">
        <v>13458.008570135325</v>
      </c>
      <c r="J6226" s="54">
        <v>12718.34133639106</v>
      </c>
      <c r="K6226" s="55">
        <v>1.0106621815554779</v>
      </c>
      <c r="L6226" s="121">
        <v>14020.64222327421</v>
      </c>
      <c r="M6226" s="54">
        <v>13126.764734658709</v>
      </c>
      <c r="N6226" s="120">
        <v>1.0431175207993146</v>
      </c>
      <c r="O6226" s="123">
        <v>12675.733654515832</v>
      </c>
      <c r="P6226" s="53">
        <v>13555.933950484883</v>
      </c>
      <c r="Q6226" s="54">
        <v>12810.985379547537</v>
      </c>
      <c r="R6226" s="55">
        <v>1.010670129928418</v>
      </c>
      <c r="S6226" s="121">
        <v>14122.661531354157</v>
      </c>
      <c r="T6226" s="54">
        <v>13222.382576037773</v>
      </c>
      <c r="U6226" s="55">
        <v>1.0431256238432551</v>
      </c>
    </row>
    <row r="6227" spans="1:21" ht="13" x14ac:dyDescent="0.3">
      <c r="A6227" s="44" t="s">
        <v>1085</v>
      </c>
      <c r="B6227" s="44" t="s">
        <v>7528</v>
      </c>
      <c r="C6227" s="98" t="s">
        <v>949</v>
      </c>
      <c r="D6227" s="98" t="s">
        <v>13151</v>
      </c>
      <c r="E6227" s="98" t="s">
        <v>204</v>
      </c>
      <c r="F6227" s="122">
        <v>1.1446031171642623</v>
      </c>
      <c r="G6227" s="122">
        <v>1.1480472435690821</v>
      </c>
      <c r="H6227" s="99">
        <v>12660.833333333334</v>
      </c>
      <c r="I6227" s="53">
        <v>14491.629299230532</v>
      </c>
      <c r="J6227" s="54">
        <v>13695.153111810374</v>
      </c>
      <c r="K6227" s="55">
        <v>1.081694447059333</v>
      </c>
      <c r="L6227" s="121">
        <v>14535.234809620888</v>
      </c>
      <c r="M6227" s="54">
        <v>13608.549784701512</v>
      </c>
      <c r="N6227" s="120">
        <v>1.0748541921701977</v>
      </c>
      <c r="O6227" s="123">
        <v>12757.113751944637</v>
      </c>
      <c r="P6227" s="53">
        <v>14601.832166494909</v>
      </c>
      <c r="Q6227" s="54">
        <v>13799.407630846572</v>
      </c>
      <c r="R6227" s="55">
        <v>1.0817029540669458</v>
      </c>
      <c r="S6227" s="121">
        <v>14645.76927881727</v>
      </c>
      <c r="T6227" s="54">
        <v>13712.143712781763</v>
      </c>
      <c r="U6227" s="55">
        <v>1.0748625417478579</v>
      </c>
    </row>
    <row r="6228" spans="1:21" ht="13" x14ac:dyDescent="0.3">
      <c r="A6228" s="44" t="s">
        <v>1084</v>
      </c>
      <c r="B6228" s="44" t="s">
        <v>7527</v>
      </c>
      <c r="C6228" s="98" t="s">
        <v>1045</v>
      </c>
      <c r="D6228" s="98" t="s">
        <v>13125</v>
      </c>
      <c r="E6228" s="98" t="s">
        <v>242</v>
      </c>
      <c r="F6228" s="122">
        <v>1.035421062328945</v>
      </c>
      <c r="G6228" s="122">
        <v>1.0360309356377115</v>
      </c>
      <c r="H6228" s="99">
        <v>5095.6666666666661</v>
      </c>
      <c r="I6228" s="53">
        <v>5276.1605932741941</v>
      </c>
      <c r="J6228" s="54">
        <v>4986.1768939415979</v>
      </c>
      <c r="K6228" s="55">
        <v>0.97851316032084745</v>
      </c>
      <c r="L6228" s="121">
        <v>5279.2683043645648</v>
      </c>
      <c r="M6228" s="54">
        <v>4942.6917753808029</v>
      </c>
      <c r="N6228" s="120">
        <v>0.96997941559118273</v>
      </c>
      <c r="O6228" s="123">
        <v>5137.6827100174651</v>
      </c>
      <c r="P6228" s="53">
        <v>5319.6648895153367</v>
      </c>
      <c r="Q6228" s="54">
        <v>5027.329682528858</v>
      </c>
      <c r="R6228" s="55">
        <v>0.97852085585716675</v>
      </c>
      <c r="S6228" s="121">
        <v>5322.7982250690875</v>
      </c>
      <c r="T6228" s="54">
        <v>4983.4851844792365</v>
      </c>
      <c r="U6228" s="55">
        <v>0.96998695049081685</v>
      </c>
    </row>
    <row r="6229" spans="1:21" ht="13" x14ac:dyDescent="0.3">
      <c r="A6229" s="44" t="s">
        <v>1083</v>
      </c>
      <c r="B6229" s="44" t="s">
        <v>7526</v>
      </c>
      <c r="C6229" s="98" t="s">
        <v>966</v>
      </c>
      <c r="D6229" s="98" t="s">
        <v>13151</v>
      </c>
      <c r="E6229" s="98" t="s">
        <v>177</v>
      </c>
      <c r="F6229" s="122">
        <v>1.1535832082848501</v>
      </c>
      <c r="G6229" s="122">
        <v>1.1554037928611771</v>
      </c>
      <c r="H6229" s="99">
        <v>7740.8333333333339</v>
      </c>
      <c r="I6229" s="53">
        <v>8929.6953514649776</v>
      </c>
      <c r="J6229" s="54">
        <v>8438.909287213668</v>
      </c>
      <c r="K6229" s="55">
        <v>1.0901809823077189</v>
      </c>
      <c r="L6229" s="121">
        <v>8943.788193239563</v>
      </c>
      <c r="M6229" s="54">
        <v>8373.5824350745879</v>
      </c>
      <c r="N6229" s="120">
        <v>1.0817417291516314</v>
      </c>
      <c r="O6229" s="123">
        <v>7807.238762490606</v>
      </c>
      <c r="P6229" s="53">
        <v>9006.2995394797563</v>
      </c>
      <c r="Q6229" s="54">
        <v>8511.3701605173319</v>
      </c>
      <c r="R6229" s="55">
        <v>1.0901895560578576</v>
      </c>
      <c r="S6229" s="121">
        <v>9020.5132779544492</v>
      </c>
      <c r="T6229" s="54">
        <v>8445.4815636940202</v>
      </c>
      <c r="U6229" s="55">
        <v>1.0817501322323857</v>
      </c>
    </row>
    <row r="6230" spans="1:21" ht="13" x14ac:dyDescent="0.3">
      <c r="A6230" s="44" t="s">
        <v>1082</v>
      </c>
      <c r="B6230" s="44" t="s">
        <v>7525</v>
      </c>
      <c r="C6230" s="98" t="s">
        <v>957</v>
      </c>
      <c r="D6230" s="98" t="s">
        <v>13130</v>
      </c>
      <c r="E6230" s="98" t="s">
        <v>468</v>
      </c>
      <c r="F6230" s="122">
        <v>1.0305799866237377</v>
      </c>
      <c r="G6230" s="122">
        <v>1.031297646584489</v>
      </c>
      <c r="H6230" s="99">
        <v>8880.5</v>
      </c>
      <c r="I6230" s="53">
        <v>9152.0655712121024</v>
      </c>
      <c r="J6230" s="54">
        <v>8649.0577904675774</v>
      </c>
      <c r="K6230" s="55">
        <v>0.97393815556191399</v>
      </c>
      <c r="L6230" s="121">
        <v>9158.4387504935548</v>
      </c>
      <c r="M6230" s="54">
        <v>8574.5480770449121</v>
      </c>
      <c r="N6230" s="120">
        <v>0.9655478944929804</v>
      </c>
      <c r="O6230" s="123">
        <v>8962.0586510763751</v>
      </c>
      <c r="P6230" s="53">
        <v>9236.1182847474429</v>
      </c>
      <c r="Q6230" s="54">
        <v>8728.5595180580549</v>
      </c>
      <c r="R6230" s="55">
        <v>0.97394581511801692</v>
      </c>
      <c r="S6230" s="121">
        <v>9242.5499954072257</v>
      </c>
      <c r="T6230" s="54">
        <v>8653.3640805673604</v>
      </c>
      <c r="U6230" s="55">
        <v>0.96555539496810372</v>
      </c>
    </row>
    <row r="6231" spans="1:21" ht="13" x14ac:dyDescent="0.3">
      <c r="A6231" s="44" t="s">
        <v>1081</v>
      </c>
      <c r="B6231" s="44" t="s">
        <v>7524</v>
      </c>
      <c r="C6231" s="98" t="s">
        <v>1045</v>
      </c>
      <c r="D6231" s="98" t="s">
        <v>13125</v>
      </c>
      <c r="E6231" s="98" t="s">
        <v>243</v>
      </c>
      <c r="F6231" s="122">
        <v>1.0373623108303336</v>
      </c>
      <c r="G6231" s="122">
        <v>1.0372149971116096</v>
      </c>
      <c r="H6231" s="99">
        <v>14637.333333333332</v>
      </c>
      <c r="I6231" s="53">
        <v>15184.217931060535</v>
      </c>
      <c r="J6231" s="54">
        <v>14349.676296233454</v>
      </c>
      <c r="K6231" s="55">
        <v>0.98034771562899359</v>
      </c>
      <c r="L6231" s="121">
        <v>15182.061651054999</v>
      </c>
      <c r="M6231" s="54">
        <v>14214.138575596793</v>
      </c>
      <c r="N6231" s="120">
        <v>0.97108798794840556</v>
      </c>
      <c r="O6231" s="123">
        <v>14778.839035308607</v>
      </c>
      <c r="P6231" s="53">
        <v>15331.010613057275</v>
      </c>
      <c r="Q6231" s="54">
        <v>14488.515032233514</v>
      </c>
      <c r="R6231" s="55">
        <v>0.98035542559320998</v>
      </c>
      <c r="S6231" s="121">
        <v>15328.83348732056</v>
      </c>
      <c r="T6231" s="54">
        <v>14351.664547348058</v>
      </c>
      <c r="U6231" s="55">
        <v>0.97109553145954353</v>
      </c>
    </row>
    <row r="6232" spans="1:21" ht="13" x14ac:dyDescent="0.3">
      <c r="A6232" s="44" t="s">
        <v>1080</v>
      </c>
      <c r="B6232" s="44" t="s">
        <v>7523</v>
      </c>
      <c r="C6232" s="98" t="s">
        <v>1079</v>
      </c>
      <c r="D6232" s="98" t="s">
        <v>13130</v>
      </c>
      <c r="E6232" s="98" t="s">
        <v>465</v>
      </c>
      <c r="F6232" s="122">
        <v>1.0257460833345444</v>
      </c>
      <c r="G6232" s="122">
        <v>1.0270770002713467</v>
      </c>
      <c r="H6232" s="99">
        <v>4512.9166666666661</v>
      </c>
      <c r="I6232" s="53">
        <v>4629.1065952485205</v>
      </c>
      <c r="J6232" s="54">
        <v>4374.685708817151</v>
      </c>
      <c r="K6232" s="55">
        <v>0.96936992901497221</v>
      </c>
      <c r="L6232" s="121">
        <v>4635.1129124745648</v>
      </c>
      <c r="M6232" s="54">
        <v>4339.6041173942431</v>
      </c>
      <c r="N6232" s="120">
        <v>0.96159633290981306</v>
      </c>
      <c r="O6232" s="123">
        <v>4550.7867826906486</v>
      </c>
      <c r="P6232" s="53">
        <v>4667.9517184355454</v>
      </c>
      <c r="Q6232" s="54">
        <v>4411.4305540100795</v>
      </c>
      <c r="R6232" s="55">
        <v>0.96937755264416614</v>
      </c>
      <c r="S6232" s="121">
        <v>4674.0084376404047</v>
      </c>
      <c r="T6232" s="54">
        <v>4376.0538754612608</v>
      </c>
      <c r="U6232" s="55">
        <v>0.96160380268880075</v>
      </c>
    </row>
    <row r="6233" spans="1:21" ht="13" x14ac:dyDescent="0.3">
      <c r="A6233" s="44" t="s">
        <v>1078</v>
      </c>
      <c r="B6233" s="44" t="s">
        <v>7522</v>
      </c>
      <c r="C6233" s="98" t="s">
        <v>1077</v>
      </c>
      <c r="D6233" s="98" t="s">
        <v>13166</v>
      </c>
      <c r="E6233" s="98" t="s">
        <v>463</v>
      </c>
      <c r="F6233" s="122">
        <v>1.0533745578722127</v>
      </c>
      <c r="G6233" s="122">
        <v>1.053881029104351</v>
      </c>
      <c r="H6233" s="99">
        <v>57.666666666666671</v>
      </c>
      <c r="I6233" s="53">
        <v>60.744599503964267</v>
      </c>
      <c r="J6233" s="54">
        <v>57.406008237221698</v>
      </c>
      <c r="K6233" s="55">
        <v>0.99547991162812188</v>
      </c>
      <c r="L6233" s="121">
        <v>60.773806011684243</v>
      </c>
      <c r="M6233" s="54">
        <v>56.899209097631925</v>
      </c>
      <c r="N6233" s="120">
        <v>0.98669148724217204</v>
      </c>
      <c r="O6233" s="123">
        <v>58.192831223683456</v>
      </c>
      <c r="P6233" s="53">
        <v>61.298847861579851</v>
      </c>
      <c r="Q6233" s="54">
        <v>57.930250073969923</v>
      </c>
      <c r="R6233" s="55">
        <v>0.99548774059979628</v>
      </c>
      <c r="S6233" s="121">
        <v>61.328320856511333</v>
      </c>
      <c r="T6233" s="54">
        <v>57.418817218728265</v>
      </c>
      <c r="U6233" s="55">
        <v>0.98669915196289371</v>
      </c>
    </row>
    <row r="6234" spans="1:21" ht="13" x14ac:dyDescent="0.3">
      <c r="A6234" s="44" t="s">
        <v>1076</v>
      </c>
      <c r="B6234" s="44" t="s">
        <v>7521</v>
      </c>
      <c r="C6234" s="98" t="s">
        <v>1045</v>
      </c>
      <c r="D6234" s="98" t="s">
        <v>13125</v>
      </c>
      <c r="E6234" s="98" t="s">
        <v>242</v>
      </c>
      <c r="F6234" s="122">
        <v>1.035421062328945</v>
      </c>
      <c r="G6234" s="122">
        <v>1.0360309356377115</v>
      </c>
      <c r="H6234" s="99">
        <v>4313.833333333333</v>
      </c>
      <c r="I6234" s="53">
        <v>4466.6338927100142</v>
      </c>
      <c r="J6234" s="54">
        <v>4221.1426880974159</v>
      </c>
      <c r="K6234" s="55">
        <v>0.97851316032084756</v>
      </c>
      <c r="L6234" s="121">
        <v>4469.2647845184811</v>
      </c>
      <c r="M6234" s="54">
        <v>4184.3295356244298</v>
      </c>
      <c r="N6234" s="120">
        <v>0.96997941559118261</v>
      </c>
      <c r="O6234" s="123">
        <v>4347.0210571477928</v>
      </c>
      <c r="P6234" s="53">
        <v>4500.9971609582617</v>
      </c>
      <c r="Q6234" s="54">
        <v>4253.6507652693854</v>
      </c>
      <c r="R6234" s="55">
        <v>0.97852085585716708</v>
      </c>
      <c r="S6234" s="121">
        <v>4503.648293073662</v>
      </c>
      <c r="T6234" s="54">
        <v>4216.5536989421544</v>
      </c>
      <c r="U6234" s="55">
        <v>0.96998695049081685</v>
      </c>
    </row>
    <row r="6235" spans="1:21" ht="13" x14ac:dyDescent="0.3">
      <c r="A6235" s="44" t="s">
        <v>1075</v>
      </c>
      <c r="B6235" s="44" t="s">
        <v>7520</v>
      </c>
      <c r="C6235" s="98" t="s">
        <v>1045</v>
      </c>
      <c r="D6235" s="98" t="s">
        <v>13125</v>
      </c>
      <c r="E6235" s="98" t="s">
        <v>236</v>
      </c>
      <c r="F6235" s="122">
        <v>1.0307898653986072</v>
      </c>
      <c r="G6235" s="122">
        <v>1.0333155226514814</v>
      </c>
      <c r="H6235" s="99">
        <v>3854.0000000000005</v>
      </c>
      <c r="I6235" s="53">
        <v>3972.6641412462327</v>
      </c>
      <c r="J6235" s="54">
        <v>3754.3220677784425</v>
      </c>
      <c r="K6235" s="55">
        <v>0.97413649916410017</v>
      </c>
      <c r="L6235" s="121">
        <v>3982.39802429881</v>
      </c>
      <c r="M6235" s="54">
        <v>3728.5026685840526</v>
      </c>
      <c r="N6235" s="120">
        <v>0.96743712210276389</v>
      </c>
      <c r="O6235" s="123">
        <v>3881.9619910290944</v>
      </c>
      <c r="P6235" s="53">
        <v>4001.4870782153894</v>
      </c>
      <c r="Q6235" s="54">
        <v>3781.5906039902266</v>
      </c>
      <c r="R6235" s="55">
        <v>0.97414416028008055</v>
      </c>
      <c r="S6235" s="121">
        <v>4011.2915836734142</v>
      </c>
      <c r="T6235" s="54">
        <v>3755.5833102434103</v>
      </c>
      <c r="U6235" s="55">
        <v>0.9674446372536013</v>
      </c>
    </row>
    <row r="6236" spans="1:21" ht="13" x14ac:dyDescent="0.3">
      <c r="A6236" s="44" t="s">
        <v>1074</v>
      </c>
      <c r="B6236" s="44" t="s">
        <v>7519</v>
      </c>
      <c r="C6236" s="98" t="s">
        <v>1045</v>
      </c>
      <c r="D6236" s="98" t="s">
        <v>13125</v>
      </c>
      <c r="E6236" s="98" t="s">
        <v>236</v>
      </c>
      <c r="F6236" s="122">
        <v>1.0307898653986072</v>
      </c>
      <c r="G6236" s="122">
        <v>1.0333155226514814</v>
      </c>
      <c r="H6236" s="99">
        <v>4262.833333333333</v>
      </c>
      <c r="I6236" s="53">
        <v>4394.085397883362</v>
      </c>
      <c r="J6236" s="54">
        <v>4152.5815398533641</v>
      </c>
      <c r="K6236" s="55">
        <v>0.97413649916410006</v>
      </c>
      <c r="L6236" s="121">
        <v>4404.8518538094895</v>
      </c>
      <c r="M6236" s="54">
        <v>4124.0232120037317</v>
      </c>
      <c r="N6236" s="120">
        <v>0.96743712210276389</v>
      </c>
      <c r="O6236" s="123">
        <v>4294.257243454178</v>
      </c>
      <c r="P6236" s="53">
        <v>4426.4768459671259</v>
      </c>
      <c r="Q6236" s="54">
        <v>4183.2256164513228</v>
      </c>
      <c r="R6236" s="55">
        <v>0.97414416028008033</v>
      </c>
      <c r="S6236" s="121">
        <v>4437.3226679197642</v>
      </c>
      <c r="T6236" s="54">
        <v>4154.4561411671775</v>
      </c>
      <c r="U6236" s="55">
        <v>0.96744463725360141</v>
      </c>
    </row>
    <row r="6237" spans="1:21" ht="13" x14ac:dyDescent="0.3">
      <c r="A6237" s="44" t="s">
        <v>1073</v>
      </c>
      <c r="B6237" s="44" t="s">
        <v>7518</v>
      </c>
      <c r="C6237" s="98" t="s">
        <v>1045</v>
      </c>
      <c r="D6237" s="98" t="s">
        <v>13125</v>
      </c>
      <c r="E6237" s="98" t="s">
        <v>243</v>
      </c>
      <c r="F6237" s="122">
        <v>1.0373623108303336</v>
      </c>
      <c r="G6237" s="122">
        <v>1.0372149971116096</v>
      </c>
      <c r="H6237" s="99">
        <v>6420.9166666666661</v>
      </c>
      <c r="I6237" s="53">
        <v>6660.8169509823356</v>
      </c>
      <c r="J6237" s="54">
        <v>6294.7309864107983</v>
      </c>
      <c r="K6237" s="55">
        <v>0.98034771562899359</v>
      </c>
      <c r="L6237" s="121">
        <v>6659.8710618705518</v>
      </c>
      <c r="M6237" s="54">
        <v>6235.2750466177158</v>
      </c>
      <c r="N6237" s="120">
        <v>0.97108798794840556</v>
      </c>
      <c r="O6237" s="123">
        <v>6480.7740226722253</v>
      </c>
      <c r="P6237" s="53">
        <v>6722.9107161284564</v>
      </c>
      <c r="Q6237" s="54">
        <v>6353.4619751702485</v>
      </c>
      <c r="R6237" s="55">
        <v>0.98035542559320987</v>
      </c>
      <c r="S6237" s="121">
        <v>6721.9560092069669</v>
      </c>
      <c r="T6237" s="54">
        <v>6293.4506938160885</v>
      </c>
      <c r="U6237" s="55">
        <v>0.97109553145954353</v>
      </c>
    </row>
    <row r="6238" spans="1:21" ht="13" x14ac:dyDescent="0.3">
      <c r="A6238" s="44" t="s">
        <v>1072</v>
      </c>
      <c r="B6238" s="44" t="s">
        <v>13498</v>
      </c>
      <c r="C6238" s="98" t="s">
        <v>970</v>
      </c>
      <c r="D6238" s="98" t="s">
        <v>13130</v>
      </c>
      <c r="E6238" s="98" t="s">
        <v>222</v>
      </c>
      <c r="F6238" s="122">
        <v>1.0400686814525157</v>
      </c>
      <c r="G6238" s="122">
        <v>1.0414921382060907</v>
      </c>
      <c r="H6238" s="99">
        <v>21409.916666666668</v>
      </c>
      <c r="I6238" s="53">
        <v>22267.783797508244</v>
      </c>
      <c r="J6238" s="54">
        <v>21043.921443930278</v>
      </c>
      <c r="K6238" s="55">
        <v>0.98290534108868288</v>
      </c>
      <c r="L6238" s="121">
        <v>22298.259887980887</v>
      </c>
      <c r="M6238" s="54">
        <v>20876.647936705416</v>
      </c>
      <c r="N6238" s="120">
        <v>0.9750924425226043</v>
      </c>
      <c r="O6238" s="123">
        <v>21583.561090943789</v>
      </c>
      <c r="P6238" s="53">
        <v>22448.385924907729</v>
      </c>
      <c r="Q6238" s="54">
        <v>21214.764318628666</v>
      </c>
      <c r="R6238" s="55">
        <v>0.98291307116739568</v>
      </c>
      <c r="S6238" s="121">
        <v>22479.10919070883</v>
      </c>
      <c r="T6238" s="54">
        <v>21046.13078973785</v>
      </c>
      <c r="U6238" s="55">
        <v>0.97510001714075634</v>
      </c>
    </row>
    <row r="6239" spans="1:21" ht="13" x14ac:dyDescent="0.3">
      <c r="A6239" s="44" t="s">
        <v>1071</v>
      </c>
      <c r="B6239" s="44" t="s">
        <v>7517</v>
      </c>
      <c r="C6239" s="98" t="s">
        <v>955</v>
      </c>
      <c r="D6239" s="98" t="s">
        <v>13143</v>
      </c>
      <c r="E6239" s="98" t="s">
        <v>446</v>
      </c>
      <c r="F6239" s="122">
        <v>1.0633627334440778</v>
      </c>
      <c r="G6239" s="122">
        <v>1.079611145461393</v>
      </c>
      <c r="H6239" s="99">
        <v>22117.833333333332</v>
      </c>
      <c r="I6239" s="53">
        <v>23519.279711193871</v>
      </c>
      <c r="J6239" s="54">
        <v>22226.633739616707</v>
      </c>
      <c r="K6239" s="55">
        <v>1.0049191258765571</v>
      </c>
      <c r="L6239" s="121">
        <v>23878.65938012418</v>
      </c>
      <c r="M6239" s="54">
        <v>22356.290023692101</v>
      </c>
      <c r="N6239" s="120">
        <v>1.0107811957331008</v>
      </c>
      <c r="O6239" s="123">
        <v>22283.585980518539</v>
      </c>
      <c r="P6239" s="53">
        <v>23695.534899180326</v>
      </c>
      <c r="Q6239" s="54">
        <v>22393.377856720777</v>
      </c>
      <c r="R6239" s="55">
        <v>1.0049270290831209</v>
      </c>
      <c r="S6239" s="121">
        <v>24057.607785415061</v>
      </c>
      <c r="T6239" s="54">
        <v>22524.004650030136</v>
      </c>
      <c r="U6239" s="55">
        <v>1.01078904758515</v>
      </c>
    </row>
    <row r="6240" spans="1:21" ht="13" x14ac:dyDescent="0.3">
      <c r="A6240" s="44" t="s">
        <v>1070</v>
      </c>
      <c r="B6240" s="44" t="s">
        <v>7516</v>
      </c>
      <c r="C6240" s="98" t="s">
        <v>966</v>
      </c>
      <c r="D6240" s="98" t="s">
        <v>13151</v>
      </c>
      <c r="E6240" s="98" t="s">
        <v>197</v>
      </c>
      <c r="F6240" s="122">
        <v>1.1507499449101941</v>
      </c>
      <c r="G6240" s="122">
        <v>1.1536412845350703</v>
      </c>
      <c r="H6240" s="99">
        <v>10537.333333333336</v>
      </c>
      <c r="I6240" s="53">
        <v>12125.835752833687</v>
      </c>
      <c r="J6240" s="54">
        <v>11459.386230127995</v>
      </c>
      <c r="K6240" s="55">
        <v>1.0875034382634436</v>
      </c>
      <c r="L6240" s="121">
        <v>12156.302762240884</v>
      </c>
      <c r="M6240" s="54">
        <v>11381.285098219501</v>
      </c>
      <c r="N6240" s="120">
        <v>1.0800915884682556</v>
      </c>
      <c r="O6240" s="123">
        <v>10626.342916059242</v>
      </c>
      <c r="P6240" s="53">
        <v>12228.263525252005</v>
      </c>
      <c r="Q6240" s="54">
        <v>11556.275341224602</v>
      </c>
      <c r="R6240" s="55">
        <v>1.0875119909559838</v>
      </c>
      <c r="S6240" s="121">
        <v>12258.987891592729</v>
      </c>
      <c r="T6240" s="54">
        <v>11477.512757619093</v>
      </c>
      <c r="U6240" s="55">
        <v>1.0800999787305476</v>
      </c>
    </row>
    <row r="6241" spans="1:21" ht="13" x14ac:dyDescent="0.3">
      <c r="A6241" s="44" t="s">
        <v>1069</v>
      </c>
      <c r="B6241" s="44" t="s">
        <v>7515</v>
      </c>
      <c r="C6241" s="98" t="s">
        <v>961</v>
      </c>
      <c r="D6241" s="98" t="s">
        <v>13151</v>
      </c>
      <c r="E6241" s="98" t="s">
        <v>185</v>
      </c>
      <c r="F6241" s="122">
        <v>1.1483165554288868</v>
      </c>
      <c r="G6241" s="122">
        <v>1.1528048359142047</v>
      </c>
      <c r="H6241" s="99">
        <v>22963.583333333336</v>
      </c>
      <c r="I6241" s="53">
        <v>26369.46291363753</v>
      </c>
      <c r="J6241" s="54">
        <v>24920.167678981863</v>
      </c>
      <c r="K6241" s="55">
        <v>1.0852037905951899</v>
      </c>
      <c r="L6241" s="121">
        <v>26472.529916585503</v>
      </c>
      <c r="M6241" s="54">
        <v>24784.789927053829</v>
      </c>
      <c r="N6241" s="120">
        <v>1.0793084671187565</v>
      </c>
      <c r="O6241" s="123">
        <v>23155.43938135729</v>
      </c>
      <c r="P6241" s="53">
        <v>26589.774389842594</v>
      </c>
      <c r="Q6241" s="54">
        <v>25128.568212119135</v>
      </c>
      <c r="R6241" s="55">
        <v>1.0852123252021049</v>
      </c>
      <c r="S6241" s="121">
        <v>26693.702496546903</v>
      </c>
      <c r="T6241" s="54">
        <v>24992.055923500888</v>
      </c>
      <c r="U6241" s="55">
        <v>1.0793168512976816</v>
      </c>
    </row>
    <row r="6242" spans="1:21" ht="13" x14ac:dyDescent="0.3">
      <c r="A6242" s="44" t="s">
        <v>1068</v>
      </c>
      <c r="B6242" s="44" t="s">
        <v>7514</v>
      </c>
      <c r="C6242" s="98" t="s">
        <v>1045</v>
      </c>
      <c r="D6242" s="98" t="s">
        <v>13125</v>
      </c>
      <c r="E6242" s="98" t="s">
        <v>242</v>
      </c>
      <c r="F6242" s="122">
        <v>1.035421062328945</v>
      </c>
      <c r="G6242" s="122">
        <v>1.0360309356377115</v>
      </c>
      <c r="H6242" s="99">
        <v>8234.1666666666661</v>
      </c>
      <c r="I6242" s="53">
        <v>8525.8295973935874</v>
      </c>
      <c r="J6242" s="54">
        <v>8057.2404476085776</v>
      </c>
      <c r="K6242" s="55">
        <v>0.97851316032084745</v>
      </c>
      <c r="L6242" s="121">
        <v>8530.8513958635231</v>
      </c>
      <c r="M6242" s="54">
        <v>7986.9721712137307</v>
      </c>
      <c r="N6242" s="120">
        <v>0.96997941559118284</v>
      </c>
      <c r="O6242" s="123">
        <v>8296.5347909492521</v>
      </c>
      <c r="P6242" s="53">
        <v>8590.4068668937271</v>
      </c>
      <c r="Q6242" s="54">
        <v>8118.3323242884244</v>
      </c>
      <c r="R6242" s="55">
        <v>0.97852085585716697</v>
      </c>
      <c r="S6242" s="121">
        <v>8595.4667020179786</v>
      </c>
      <c r="T6242" s="54">
        <v>8047.5304815138315</v>
      </c>
      <c r="U6242" s="55">
        <v>0.96998695049081685</v>
      </c>
    </row>
    <row r="6243" spans="1:21" ht="13" x14ac:dyDescent="0.3">
      <c r="A6243" s="44" t="s">
        <v>1067</v>
      </c>
      <c r="B6243" s="44" t="s">
        <v>7513</v>
      </c>
      <c r="C6243" s="98" t="s">
        <v>1045</v>
      </c>
      <c r="D6243" s="98" t="s">
        <v>13125</v>
      </c>
      <c r="E6243" s="98" t="s">
        <v>238</v>
      </c>
      <c r="F6243" s="122">
        <v>1.0360122678532111</v>
      </c>
      <c r="G6243" s="122">
        <v>1.0364893123034558</v>
      </c>
      <c r="H6243" s="99">
        <v>3589.083333333333</v>
      </c>
      <c r="I6243" s="53">
        <v>3718.3343636808286</v>
      </c>
      <c r="J6243" s="54">
        <v>3513.9705398218293</v>
      </c>
      <c r="K6243" s="55">
        <v>0.97907187252692085</v>
      </c>
      <c r="L6243" s="121">
        <v>3720.0465159664609</v>
      </c>
      <c r="M6243" s="54">
        <v>3482.8772205610753</v>
      </c>
      <c r="N6243" s="120">
        <v>0.97040856873233439</v>
      </c>
      <c r="O6243" s="123">
        <v>3613.4171669464718</v>
      </c>
      <c r="P6243" s="53">
        <v>3743.5445138279392</v>
      </c>
      <c r="Q6243" s="54">
        <v>3537.8229349236162</v>
      </c>
      <c r="R6243" s="55">
        <v>0.97907957245724364</v>
      </c>
      <c r="S6243" s="121">
        <v>3745.2682744338499</v>
      </c>
      <c r="T6243" s="54">
        <v>3506.5182199911305</v>
      </c>
      <c r="U6243" s="55">
        <v>0.97041610696567415</v>
      </c>
    </row>
    <row r="6244" spans="1:21" ht="13" x14ac:dyDescent="0.3">
      <c r="A6244" s="44" t="s">
        <v>1066</v>
      </c>
      <c r="B6244" s="44" t="s">
        <v>13499</v>
      </c>
      <c r="C6244" s="98" t="s">
        <v>982</v>
      </c>
      <c r="D6244" s="98" t="s">
        <v>13151</v>
      </c>
      <c r="E6244" s="98" t="s">
        <v>178</v>
      </c>
      <c r="F6244" s="122">
        <v>1.1448402973714753</v>
      </c>
      <c r="G6244" s="122">
        <v>1.1472199366733726</v>
      </c>
      <c r="H6244" s="99">
        <v>8638.2500000000018</v>
      </c>
      <c r="I6244" s="53">
        <v>9889.4166987691478</v>
      </c>
      <c r="J6244" s="54">
        <v>9345.8832736860822</v>
      </c>
      <c r="K6244" s="55">
        <v>1.0819185915765439</v>
      </c>
      <c r="L6244" s="121">
        <v>9909.9726179687641</v>
      </c>
      <c r="M6244" s="54">
        <v>9278.1683614352405</v>
      </c>
      <c r="N6244" s="120">
        <v>1.0740796297207464</v>
      </c>
      <c r="O6244" s="123">
        <v>8711.9277332345864</v>
      </c>
      <c r="P6244" s="53">
        <v>9973.7659367950873</v>
      </c>
      <c r="Q6244" s="54">
        <v>9425.6707108506344</v>
      </c>
      <c r="R6244" s="55">
        <v>1.0819271003469455</v>
      </c>
      <c r="S6244" s="121">
        <v>9994.4971824243803</v>
      </c>
      <c r="T6244" s="54">
        <v>9357.3768023650555</v>
      </c>
      <c r="U6244" s="55">
        <v>1.0740879732815261</v>
      </c>
    </row>
    <row r="6245" spans="1:21" ht="13" x14ac:dyDescent="0.3">
      <c r="A6245" s="44" t="s">
        <v>1065</v>
      </c>
      <c r="B6245" s="44" t="s">
        <v>7512</v>
      </c>
      <c r="C6245" s="98" t="s">
        <v>1045</v>
      </c>
      <c r="D6245" s="98" t="s">
        <v>13125</v>
      </c>
      <c r="E6245" s="98" t="s">
        <v>243</v>
      </c>
      <c r="F6245" s="122">
        <v>1.0373623108303336</v>
      </c>
      <c r="G6245" s="122">
        <v>1.0372149971116096</v>
      </c>
      <c r="H6245" s="99">
        <v>6486.166666666667</v>
      </c>
      <c r="I6245" s="53">
        <v>6728.5048417640155</v>
      </c>
      <c r="J6245" s="54">
        <v>6358.6986748555901</v>
      </c>
      <c r="K6245" s="55">
        <v>0.98034771562899348</v>
      </c>
      <c r="L6245" s="121">
        <v>6727.549340432085</v>
      </c>
      <c r="M6245" s="54">
        <v>6298.6385378313498</v>
      </c>
      <c r="N6245" s="120">
        <v>0.97108798794840556</v>
      </c>
      <c r="O6245" s="123">
        <v>6537.6846911834018</v>
      </c>
      <c r="P6245" s="53">
        <v>6781.9476987261096</v>
      </c>
      <c r="Q6245" s="54">
        <v>6409.2546578193169</v>
      </c>
      <c r="R6245" s="55">
        <v>0.98035542559320987</v>
      </c>
      <c r="S6245" s="121">
        <v>6780.9846080824063</v>
      </c>
      <c r="T6245" s="54">
        <v>6348.7163896996672</v>
      </c>
      <c r="U6245" s="55">
        <v>0.97109553145954353</v>
      </c>
    </row>
    <row r="6246" spans="1:21" ht="13" x14ac:dyDescent="0.3">
      <c r="A6246" s="44" t="s">
        <v>1064</v>
      </c>
      <c r="B6246" s="44" t="s">
        <v>13500</v>
      </c>
      <c r="C6246" s="98" t="s">
        <v>982</v>
      </c>
      <c r="D6246" s="98" t="s">
        <v>13151</v>
      </c>
      <c r="E6246" s="98" t="s">
        <v>202</v>
      </c>
      <c r="F6246" s="122">
        <v>1.1422141780328159</v>
      </c>
      <c r="G6246" s="122">
        <v>1.1459114627874576</v>
      </c>
      <c r="H6246" s="99">
        <v>2515.5833333333335</v>
      </c>
      <c r="I6246" s="53">
        <v>2873.3349493563846</v>
      </c>
      <c r="J6246" s="54">
        <v>2715.4132403208118</v>
      </c>
      <c r="K6246" s="55">
        <v>1.0794368066998954</v>
      </c>
      <c r="L6246" s="121">
        <v>2882.6357772637489</v>
      </c>
      <c r="M6246" s="54">
        <v>2698.8550924605693</v>
      </c>
      <c r="N6246" s="120">
        <v>1.0728545767889102</v>
      </c>
      <c r="O6246" s="123">
        <v>2536.3350227192846</v>
      </c>
      <c r="P6246" s="53">
        <v>2897.0378231911509</v>
      </c>
      <c r="Q6246" s="54">
        <v>2737.8349092332755</v>
      </c>
      <c r="R6246" s="55">
        <v>1.0794452959522502</v>
      </c>
      <c r="S6246" s="121">
        <v>2906.415376003315</v>
      </c>
      <c r="T6246" s="54">
        <v>2721.1397753231895</v>
      </c>
      <c r="U6246" s="55">
        <v>1.0728629108333527</v>
      </c>
    </row>
    <row r="6247" spans="1:21" ht="13" x14ac:dyDescent="0.3">
      <c r="A6247" s="44" t="s">
        <v>1063</v>
      </c>
      <c r="B6247" s="44" t="s">
        <v>7511</v>
      </c>
      <c r="C6247" s="98" t="s">
        <v>961</v>
      </c>
      <c r="D6247" s="98" t="s">
        <v>13151</v>
      </c>
      <c r="E6247" s="98" t="s">
        <v>194</v>
      </c>
      <c r="F6247" s="122">
        <v>1.1367962358902262</v>
      </c>
      <c r="G6247" s="122">
        <v>1.1471821865125431</v>
      </c>
      <c r="H6247" s="99">
        <v>8927.25</v>
      </c>
      <c r="I6247" s="53">
        <v>10148.464196851022</v>
      </c>
      <c r="J6247" s="54">
        <v>9590.6932309523108</v>
      </c>
      <c r="K6247" s="55">
        <v>1.0743166407294868</v>
      </c>
      <c r="L6247" s="121">
        <v>10241.182174544101</v>
      </c>
      <c r="M6247" s="54">
        <v>9588.2618548572391</v>
      </c>
      <c r="N6247" s="120">
        <v>1.074044286298383</v>
      </c>
      <c r="O6247" s="123">
        <v>8995.174909507341</v>
      </c>
      <c r="P6247" s="53">
        <v>10225.680978302151</v>
      </c>
      <c r="Q6247" s="54">
        <v>9663.7420916513402</v>
      </c>
      <c r="R6247" s="55">
        <v>1.0743250897141938</v>
      </c>
      <c r="S6247" s="121">
        <v>10319.104420751399</v>
      </c>
      <c r="T6247" s="54">
        <v>9661.2912651298775</v>
      </c>
      <c r="U6247" s="55">
        <v>1.0740526295846113</v>
      </c>
    </row>
    <row r="6248" spans="1:21" ht="13" x14ac:dyDescent="0.3">
      <c r="A6248" s="44" t="s">
        <v>1062</v>
      </c>
      <c r="B6248" s="44" t="s">
        <v>7510</v>
      </c>
      <c r="C6248" s="98" t="s">
        <v>949</v>
      </c>
      <c r="D6248" s="98" t="s">
        <v>13151</v>
      </c>
      <c r="E6248" s="98" t="s">
        <v>199</v>
      </c>
      <c r="F6248" s="122">
        <v>1.1434572135034153</v>
      </c>
      <c r="G6248" s="122">
        <v>1.1491209751944773</v>
      </c>
      <c r="H6248" s="99">
        <v>12864.000000000004</v>
      </c>
      <c r="I6248" s="53">
        <v>14709.433594507938</v>
      </c>
      <c r="J6248" s="54">
        <v>13900.986638920569</v>
      </c>
      <c r="K6248" s="55">
        <v>1.0806115235479294</v>
      </c>
      <c r="L6248" s="121">
        <v>14782.292224901761</v>
      </c>
      <c r="M6248" s="54">
        <v>13839.856205242037</v>
      </c>
      <c r="N6248" s="120">
        <v>1.0758594686910785</v>
      </c>
      <c r="O6248" s="123">
        <v>12962.280448248111</v>
      </c>
      <c r="P6248" s="53">
        <v>14821.813082003588</v>
      </c>
      <c r="Q6248" s="54">
        <v>14007.29978365987</v>
      </c>
      <c r="R6248" s="55">
        <v>1.0806200220388686</v>
      </c>
      <c r="S6248" s="121">
        <v>14895.228349435176</v>
      </c>
      <c r="T6248" s="54">
        <v>13945.70048686785</v>
      </c>
      <c r="U6248" s="55">
        <v>1.0758678260778296</v>
      </c>
    </row>
    <row r="6249" spans="1:21" ht="13" x14ac:dyDescent="0.3">
      <c r="A6249" s="44" t="s">
        <v>1061</v>
      </c>
      <c r="B6249" s="44" t="s">
        <v>7509</v>
      </c>
      <c r="C6249" s="98" t="s">
        <v>1001</v>
      </c>
      <c r="D6249" s="98" t="s">
        <v>13151</v>
      </c>
      <c r="E6249" s="98" t="s">
        <v>205</v>
      </c>
      <c r="F6249" s="122">
        <v>1.1414519395518867</v>
      </c>
      <c r="G6249" s="122">
        <v>1.1535324953677133</v>
      </c>
      <c r="H6249" s="99">
        <v>5157.75</v>
      </c>
      <c r="I6249" s="53">
        <v>5887.323741223744</v>
      </c>
      <c r="J6249" s="54">
        <v>5563.7498303338871</v>
      </c>
      <c r="K6249" s="55">
        <v>1.0787164617001381</v>
      </c>
      <c r="L6249" s="121">
        <v>5949.6322279828237</v>
      </c>
      <c r="M6249" s="54">
        <v>5570.3170561494771</v>
      </c>
      <c r="N6249" s="120">
        <v>1.0799897350878731</v>
      </c>
      <c r="O6249" s="123">
        <v>5199.9459533427535</v>
      </c>
      <c r="P6249" s="53">
        <v>5935.4883940080708</v>
      </c>
      <c r="Q6249" s="54">
        <v>5609.3114140167099</v>
      </c>
      <c r="R6249" s="55">
        <v>1.0787249452873253</v>
      </c>
      <c r="S6249" s="121">
        <v>5998.306631336709</v>
      </c>
      <c r="T6249" s="54">
        <v>5615.9318774181138</v>
      </c>
      <c r="U6249" s="55">
        <v>1.0799981245589574</v>
      </c>
    </row>
    <row r="6250" spans="1:21" ht="13" x14ac:dyDescent="0.3">
      <c r="A6250" s="44" t="s">
        <v>1060</v>
      </c>
      <c r="B6250" s="44" t="s">
        <v>7508</v>
      </c>
      <c r="C6250" s="98" t="s">
        <v>961</v>
      </c>
      <c r="D6250" s="98" t="s">
        <v>13151</v>
      </c>
      <c r="E6250" s="98" t="s">
        <v>184</v>
      </c>
      <c r="F6250" s="122">
        <v>1.1422891548840524</v>
      </c>
      <c r="G6250" s="122">
        <v>1.1514342947321816</v>
      </c>
      <c r="H6250" s="99">
        <v>32898.833333333336</v>
      </c>
      <c r="I6250" s="53">
        <v>37579.980525004627</v>
      </c>
      <c r="J6250" s="54">
        <v>35514.542678518395</v>
      </c>
      <c r="K6250" s="55">
        <v>1.0795076627393594</v>
      </c>
      <c r="L6250" s="121">
        <v>37880.844956678258</v>
      </c>
      <c r="M6250" s="54">
        <v>35465.774803878849</v>
      </c>
      <c r="N6250" s="120">
        <v>1.078025303953398</v>
      </c>
      <c r="O6250" s="123">
        <v>33176.572679381279</v>
      </c>
      <c r="P6250" s="53">
        <v>37897.239167879779</v>
      </c>
      <c r="Q6250" s="54">
        <v>35814.646093606716</v>
      </c>
      <c r="R6250" s="55">
        <v>1.0795161525489629</v>
      </c>
      <c r="S6250" s="121">
        <v>38200.643564714352</v>
      </c>
      <c r="T6250" s="54">
        <v>35765.46267444791</v>
      </c>
      <c r="U6250" s="55">
        <v>1.0780336781645798</v>
      </c>
    </row>
    <row r="6251" spans="1:21" ht="13" x14ac:dyDescent="0.3">
      <c r="A6251" s="44" t="s">
        <v>1059</v>
      </c>
      <c r="B6251" s="44" t="s">
        <v>7507</v>
      </c>
      <c r="C6251" s="98" t="s">
        <v>961</v>
      </c>
      <c r="D6251" s="98" t="s">
        <v>13151</v>
      </c>
      <c r="E6251" s="98" t="s">
        <v>180</v>
      </c>
      <c r="F6251" s="122">
        <v>1.1485068365219242</v>
      </c>
      <c r="G6251" s="122">
        <v>1.1528681276297226</v>
      </c>
      <c r="H6251" s="99">
        <v>31673.583333333336</v>
      </c>
      <c r="I6251" s="53">
        <v>36377.326995480209</v>
      </c>
      <c r="J6251" s="54">
        <v>34377.988334820788</v>
      </c>
      <c r="K6251" s="55">
        <v>1.0853836136261013</v>
      </c>
      <c r="L6251" s="121">
        <v>36515.464712823989</v>
      </c>
      <c r="M6251" s="54">
        <v>34187.443544225578</v>
      </c>
      <c r="N6251" s="120">
        <v>1.0793677237095765</v>
      </c>
      <c r="O6251" s="123">
        <v>31939.114569634847</v>
      </c>
      <c r="P6251" s="53">
        <v>36682.291435682615</v>
      </c>
      <c r="Q6251" s="54">
        <v>34666.464220565387</v>
      </c>
      <c r="R6251" s="55">
        <v>1.0853921496472381</v>
      </c>
      <c r="S6251" s="121">
        <v>36821.587212046121</v>
      </c>
      <c r="T6251" s="54">
        <v>34474.317188279332</v>
      </c>
      <c r="U6251" s="55">
        <v>1.0793761083488129</v>
      </c>
    </row>
    <row r="6252" spans="1:21" ht="13" x14ac:dyDescent="0.3">
      <c r="A6252" s="44" t="s">
        <v>1058</v>
      </c>
      <c r="B6252" s="44" t="s">
        <v>7506</v>
      </c>
      <c r="C6252" s="98" t="s">
        <v>1001</v>
      </c>
      <c r="D6252" s="98" t="s">
        <v>13151</v>
      </c>
      <c r="E6252" s="98" t="s">
        <v>196</v>
      </c>
      <c r="F6252" s="122">
        <v>1.148900330563901</v>
      </c>
      <c r="G6252" s="122">
        <v>1.1586086930602721</v>
      </c>
      <c r="H6252" s="99">
        <v>21856.000000000004</v>
      </c>
      <c r="I6252" s="53">
        <v>25110.365624804625</v>
      </c>
      <c r="J6252" s="54">
        <v>23730.271788245303</v>
      </c>
      <c r="K6252" s="55">
        <v>1.0857554807945324</v>
      </c>
      <c r="L6252" s="121">
        <v>25322.55159552531</v>
      </c>
      <c r="M6252" s="54">
        <v>23708.127772059495</v>
      </c>
      <c r="N6252" s="120">
        <v>1.0847423028943763</v>
      </c>
      <c r="O6252" s="123">
        <v>22040.950040301206</v>
      </c>
      <c r="P6252" s="53">
        <v>25322.854787244483</v>
      </c>
      <c r="Q6252" s="54">
        <v>23931.270514650932</v>
      </c>
      <c r="R6252" s="55">
        <v>1.0857640197402258</v>
      </c>
      <c r="S6252" s="121">
        <v>25536.836320000133</v>
      </c>
      <c r="T6252" s="54">
        <v>23908.93663032664</v>
      </c>
      <c r="U6252" s="55">
        <v>1.0847507292838956</v>
      </c>
    </row>
    <row r="6253" spans="1:21" ht="13" x14ac:dyDescent="0.3">
      <c r="A6253" s="44" t="s">
        <v>1057</v>
      </c>
      <c r="B6253" s="44" t="s">
        <v>7505</v>
      </c>
      <c r="C6253" s="98" t="s">
        <v>961</v>
      </c>
      <c r="D6253" s="98" t="s">
        <v>13151</v>
      </c>
      <c r="E6253" s="98" t="s">
        <v>198</v>
      </c>
      <c r="F6253" s="122">
        <v>1.1504652569528457</v>
      </c>
      <c r="G6253" s="122">
        <v>1.1559301658739207</v>
      </c>
      <c r="H6253" s="99">
        <v>16379.416666666668</v>
      </c>
      <c r="I6253" s="53">
        <v>18843.949804154392</v>
      </c>
      <c r="J6253" s="54">
        <v>17808.265204028259</v>
      </c>
      <c r="K6253" s="55">
        <v>1.087234397075288</v>
      </c>
      <c r="L6253" s="121">
        <v>18933.461824418064</v>
      </c>
      <c r="M6253" s="54">
        <v>17726.370520261244</v>
      </c>
      <c r="N6253" s="120">
        <v>1.0822345435741754</v>
      </c>
      <c r="O6253" s="123">
        <v>16507.629254232521</v>
      </c>
      <c r="P6253" s="53">
        <v>18991.45393165293</v>
      </c>
      <c r="Q6253" s="54">
        <v>17947.803489117301</v>
      </c>
      <c r="R6253" s="55">
        <v>1.0872429476519485</v>
      </c>
      <c r="S6253" s="121">
        <v>19081.666622030185</v>
      </c>
      <c r="T6253" s="54">
        <v>17865.265389582772</v>
      </c>
      <c r="U6253" s="55">
        <v>1.0822429504831625</v>
      </c>
    </row>
    <row r="6254" spans="1:21" ht="13" x14ac:dyDescent="0.3">
      <c r="A6254" s="44" t="s">
        <v>1056</v>
      </c>
      <c r="B6254" s="44" t="s">
        <v>7504</v>
      </c>
      <c r="C6254" s="98" t="s">
        <v>968</v>
      </c>
      <c r="D6254" s="98" t="s">
        <v>13143</v>
      </c>
      <c r="E6254" s="98" t="s">
        <v>394</v>
      </c>
      <c r="F6254" s="122">
        <v>1.0640513174944011</v>
      </c>
      <c r="G6254" s="122">
        <v>1.1053889242494015</v>
      </c>
      <c r="H6254" s="99">
        <v>14400.666666666668</v>
      </c>
      <c r="I6254" s="53">
        <v>15323.048339464372</v>
      </c>
      <c r="J6254" s="54">
        <v>14480.876429800675</v>
      </c>
      <c r="K6254" s="55">
        <v>1.0055698645757609</v>
      </c>
      <c r="L6254" s="121">
        <v>15918.337435140882</v>
      </c>
      <c r="M6254" s="54">
        <v>14903.473546392785</v>
      </c>
      <c r="N6254" s="120">
        <v>1.0349155279657967</v>
      </c>
      <c r="O6254" s="123">
        <v>14516.522573289534</v>
      </c>
      <c r="P6254" s="53">
        <v>15446.324969545942</v>
      </c>
      <c r="Q6254" s="54">
        <v>14597.492439502115</v>
      </c>
      <c r="R6254" s="55">
        <v>1.0055777729000723</v>
      </c>
      <c r="S6254" s="121">
        <v>16046.403271130672</v>
      </c>
      <c r="T6254" s="54">
        <v>15023.491326279031</v>
      </c>
      <c r="U6254" s="55">
        <v>1.034923567295815</v>
      </c>
    </row>
    <row r="6255" spans="1:21" ht="13" x14ac:dyDescent="0.3">
      <c r="A6255" s="44" t="s">
        <v>1055</v>
      </c>
      <c r="B6255" s="44" t="s">
        <v>7503</v>
      </c>
      <c r="C6255" s="98" t="s">
        <v>949</v>
      </c>
      <c r="D6255" s="98" t="s">
        <v>13151</v>
      </c>
      <c r="E6255" s="98" t="s">
        <v>188</v>
      </c>
      <c r="F6255" s="122">
        <v>1.146968543996818</v>
      </c>
      <c r="G6255" s="122">
        <v>1.1473529708098822</v>
      </c>
      <c r="H6255" s="99">
        <v>8166.8333333333339</v>
      </c>
      <c r="I6255" s="53">
        <v>9367.1009373980141</v>
      </c>
      <c r="J6255" s="54">
        <v>8852.274571932352</v>
      </c>
      <c r="K6255" s="55">
        <v>1.083929867382178</v>
      </c>
      <c r="L6255" s="121">
        <v>9370.240487109173</v>
      </c>
      <c r="M6255" s="54">
        <v>8772.8465231981227</v>
      </c>
      <c r="N6255" s="120">
        <v>1.0742041823470692</v>
      </c>
      <c r="O6255" s="123">
        <v>8236.6974740398255</v>
      </c>
      <c r="P6255" s="53">
        <v>9447.2329091417269</v>
      </c>
      <c r="Q6255" s="54">
        <v>8928.0726151565486</v>
      </c>
      <c r="R6255" s="55">
        <v>1.0839383919702985</v>
      </c>
      <c r="S6255" s="121">
        <v>9450.3993165018455</v>
      </c>
      <c r="T6255" s="54">
        <v>8847.9636066964322</v>
      </c>
      <c r="U6255" s="55">
        <v>1.0742125268753864</v>
      </c>
    </row>
    <row r="6256" spans="1:21" ht="13" x14ac:dyDescent="0.3">
      <c r="A6256" s="44" t="s">
        <v>1054</v>
      </c>
      <c r="B6256" s="44" t="s">
        <v>7502</v>
      </c>
      <c r="C6256" s="98" t="s">
        <v>1045</v>
      </c>
      <c r="D6256" s="98" t="s">
        <v>13125</v>
      </c>
      <c r="E6256" s="98" t="s">
        <v>245</v>
      </c>
      <c r="F6256" s="122">
        <v>1.0343340095706155</v>
      </c>
      <c r="G6256" s="122">
        <v>1.0354534614902349</v>
      </c>
      <c r="H6256" s="99">
        <v>15403.5</v>
      </c>
      <c r="I6256" s="53">
        <v>15932.363916420976</v>
      </c>
      <c r="J6256" s="54">
        <v>15056.70333977241</v>
      </c>
      <c r="K6256" s="55">
        <v>0.97748585320040315</v>
      </c>
      <c r="L6256" s="121">
        <v>15949.607394064833</v>
      </c>
      <c r="M6256" s="54">
        <v>14932.749908168549</v>
      </c>
      <c r="N6256" s="120">
        <v>0.96943875795556522</v>
      </c>
      <c r="O6256" s="123">
        <v>15535.133351196662</v>
      </c>
      <c r="P6256" s="53">
        <v>16068.516768357436</v>
      </c>
      <c r="Q6256" s="54">
        <v>15185.492504046788</v>
      </c>
      <c r="R6256" s="55">
        <v>0.9774935406574452</v>
      </c>
      <c r="S6256" s="121">
        <v>16085.907603208976</v>
      </c>
      <c r="T6256" s="54">
        <v>15060.477371083016</v>
      </c>
      <c r="U6256" s="55">
        <v>0.96944628865531535</v>
      </c>
    </row>
    <row r="6257" spans="1:21" ht="13" x14ac:dyDescent="0.3">
      <c r="A6257" s="44" t="s">
        <v>1053</v>
      </c>
      <c r="B6257" s="44" t="s">
        <v>7501</v>
      </c>
      <c r="C6257" s="98" t="s">
        <v>1001</v>
      </c>
      <c r="D6257" s="98" t="s">
        <v>13151</v>
      </c>
      <c r="E6257" s="98" t="s">
        <v>191</v>
      </c>
      <c r="F6257" s="122">
        <v>1.159068000140218</v>
      </c>
      <c r="G6257" s="122">
        <v>1.163457000917965</v>
      </c>
      <c r="H6257" s="99">
        <v>293.25</v>
      </c>
      <c r="I6257" s="53">
        <v>339.89669104111897</v>
      </c>
      <c r="J6257" s="54">
        <v>321.21558797070492</v>
      </c>
      <c r="K6257" s="55">
        <v>1.0953643238557713</v>
      </c>
      <c r="L6257" s="121">
        <v>341.18376551919323</v>
      </c>
      <c r="M6257" s="54">
        <v>319.43180276156602</v>
      </c>
      <c r="N6257" s="120">
        <v>1.0892815098433624</v>
      </c>
      <c r="O6257" s="123">
        <v>296.01526155291765</v>
      </c>
      <c r="P6257" s="53">
        <v>343.10181721912386</v>
      </c>
      <c r="Q6257" s="54">
        <v>324.2471068497029</v>
      </c>
      <c r="R6257" s="55">
        <v>1.0953729383704034</v>
      </c>
      <c r="S6257" s="121">
        <v>344.40102843230454</v>
      </c>
      <c r="T6257" s="54">
        <v>322.44645581873903</v>
      </c>
      <c r="U6257" s="55">
        <v>1.0892899714939068</v>
      </c>
    </row>
    <row r="6258" spans="1:21" ht="13" x14ac:dyDescent="0.3">
      <c r="A6258" s="44" t="s">
        <v>1052</v>
      </c>
      <c r="B6258" s="44" t="s">
        <v>7500</v>
      </c>
      <c r="C6258" s="98" t="s">
        <v>957</v>
      </c>
      <c r="D6258" s="98" t="s">
        <v>13130</v>
      </c>
      <c r="E6258" s="98" t="s">
        <v>468</v>
      </c>
      <c r="F6258" s="122">
        <v>1.0305799866237377</v>
      </c>
      <c r="G6258" s="122">
        <v>1.031297646584489</v>
      </c>
      <c r="H6258" s="99">
        <v>5868.3333333333339</v>
      </c>
      <c r="I6258" s="53">
        <v>6047.7868881703016</v>
      </c>
      <c r="J6258" s="54">
        <v>5715.3937428891659</v>
      </c>
      <c r="K6258" s="55">
        <v>0.97393815556191399</v>
      </c>
      <c r="L6258" s="121">
        <v>6051.9983560399769</v>
      </c>
      <c r="M6258" s="54">
        <v>5666.1568941829728</v>
      </c>
      <c r="N6258" s="120">
        <v>0.96554789449298017</v>
      </c>
      <c r="O6258" s="123">
        <v>5915.6147875804509</v>
      </c>
      <c r="P6258" s="53">
        <v>6096.5142086558462</v>
      </c>
      <c r="Q6258" s="54">
        <v>5761.4882662142372</v>
      </c>
      <c r="R6258" s="55">
        <v>0.97394581511801703</v>
      </c>
      <c r="S6258" s="121">
        <v>6100.7596085321202</v>
      </c>
      <c r="T6258" s="54">
        <v>5711.8537727013972</v>
      </c>
      <c r="U6258" s="55">
        <v>0.96555539496810372</v>
      </c>
    </row>
    <row r="6259" spans="1:21" ht="13" x14ac:dyDescent="0.3">
      <c r="A6259" s="44" t="s">
        <v>1051</v>
      </c>
      <c r="B6259" s="44" t="s">
        <v>7499</v>
      </c>
      <c r="C6259" s="98" t="s">
        <v>1001</v>
      </c>
      <c r="D6259" s="98" t="s">
        <v>13151</v>
      </c>
      <c r="E6259" s="98" t="s">
        <v>196</v>
      </c>
      <c r="F6259" s="122">
        <v>1.148900330563901</v>
      </c>
      <c r="G6259" s="122">
        <v>1.1586086930602721</v>
      </c>
      <c r="H6259" s="99">
        <v>9210.1666666666642</v>
      </c>
      <c r="I6259" s="53">
        <v>10581.563527881952</v>
      </c>
      <c r="J6259" s="54">
        <v>9999.9889373644382</v>
      </c>
      <c r="K6259" s="55">
        <v>1.0857554807945322</v>
      </c>
      <c r="L6259" s="121">
        <v>10670.979164533946</v>
      </c>
      <c r="M6259" s="54">
        <v>9990.6574000410201</v>
      </c>
      <c r="N6259" s="120">
        <v>1.0847423028943763</v>
      </c>
      <c r="O6259" s="123">
        <v>9291.9026196589202</v>
      </c>
      <c r="P6259" s="53">
        <v>10675.46999129371</v>
      </c>
      <c r="Q6259" s="54">
        <v>10088.813539355604</v>
      </c>
      <c r="R6259" s="55">
        <v>1.0857640197402258</v>
      </c>
      <c r="S6259" s="121">
        <v>10765.679150206341</v>
      </c>
      <c r="T6259" s="54">
        <v>10079.398143109953</v>
      </c>
      <c r="U6259" s="55">
        <v>1.0847507292838956</v>
      </c>
    </row>
    <row r="6260" spans="1:21" ht="13" x14ac:dyDescent="0.3">
      <c r="A6260" s="44" t="s">
        <v>1050</v>
      </c>
      <c r="B6260" s="44" t="s">
        <v>7498</v>
      </c>
      <c r="C6260" s="98" t="s">
        <v>974</v>
      </c>
      <c r="D6260" s="98" t="s">
        <v>13143</v>
      </c>
      <c r="E6260" s="98" t="s">
        <v>318</v>
      </c>
      <c r="F6260" s="122">
        <v>1.0141554480907295</v>
      </c>
      <c r="G6260" s="122">
        <v>1.0652816464655237</v>
      </c>
      <c r="H6260" s="99">
        <v>6459.2500000000009</v>
      </c>
      <c r="I6260" s="53">
        <v>6550.6835780800457</v>
      </c>
      <c r="J6260" s="54">
        <v>6190.6506671124662</v>
      </c>
      <c r="K6260" s="55">
        <v>0.9584163280740744</v>
      </c>
      <c r="L6260" s="121">
        <v>6880.9204749324354</v>
      </c>
      <c r="M6260" s="54">
        <v>6442.2315892489078</v>
      </c>
      <c r="N6260" s="120">
        <v>0.99736526520089896</v>
      </c>
      <c r="O6260" s="123">
        <v>6520.8586466283195</v>
      </c>
      <c r="P6260" s="53">
        <v>6613.164322707652</v>
      </c>
      <c r="Q6260" s="54">
        <v>6249.7465508617888</v>
      </c>
      <c r="R6260" s="55">
        <v>0.95842386555845493</v>
      </c>
      <c r="S6260" s="121">
        <v>6946.5510354491626</v>
      </c>
      <c r="T6260" s="54">
        <v>6503.7284346694305</v>
      </c>
      <c r="U6260" s="55">
        <v>0.99737301283662294</v>
      </c>
    </row>
    <row r="6261" spans="1:21" ht="13" x14ac:dyDescent="0.3">
      <c r="A6261" s="44" t="s">
        <v>1049</v>
      </c>
      <c r="B6261" s="44" t="s">
        <v>7497</v>
      </c>
      <c r="C6261" s="98" t="s">
        <v>949</v>
      </c>
      <c r="D6261" s="98" t="s">
        <v>13151</v>
      </c>
      <c r="E6261" s="98" t="s">
        <v>199</v>
      </c>
      <c r="F6261" s="122">
        <v>1.1434572135034153</v>
      </c>
      <c r="G6261" s="122">
        <v>1.1491209751944773</v>
      </c>
      <c r="H6261" s="99">
        <v>133</v>
      </c>
      <c r="I6261" s="53">
        <v>152.07980939595424</v>
      </c>
      <c r="J6261" s="54">
        <v>143.72133263187462</v>
      </c>
      <c r="K6261" s="55">
        <v>1.0806115235479294</v>
      </c>
      <c r="L6261" s="121">
        <v>152.83308970086549</v>
      </c>
      <c r="M6261" s="54">
        <v>143.08930933591341</v>
      </c>
      <c r="N6261" s="120">
        <v>1.0758594686910783</v>
      </c>
      <c r="O6261" s="123">
        <v>133.96282550095867</v>
      </c>
      <c r="P6261" s="53">
        <v>153.18075916037049</v>
      </c>
      <c r="Q6261" s="54">
        <v>144.76291144523506</v>
      </c>
      <c r="R6261" s="55">
        <v>1.0806200220388686</v>
      </c>
      <c r="S6261" s="121">
        <v>153.93949267946923</v>
      </c>
      <c r="T6261" s="54">
        <v>144.12629384696007</v>
      </c>
      <c r="U6261" s="55">
        <v>1.0758678260778298</v>
      </c>
    </row>
    <row r="6262" spans="1:21" ht="13" x14ac:dyDescent="0.3">
      <c r="A6262" s="44" t="s">
        <v>1048</v>
      </c>
      <c r="B6262" s="44" t="s">
        <v>7496</v>
      </c>
      <c r="C6262" s="98" t="s">
        <v>1047</v>
      </c>
      <c r="D6262" s="98" t="s">
        <v>13119</v>
      </c>
      <c r="E6262" s="98" t="s">
        <v>484</v>
      </c>
      <c r="F6262" s="122">
        <v>1.0074737298784271</v>
      </c>
      <c r="G6262" s="122">
        <v>1.011391594202107</v>
      </c>
      <c r="H6262" s="99">
        <v>26.75</v>
      </c>
      <c r="I6262" s="53">
        <v>26.949922274247925</v>
      </c>
      <c r="J6262" s="54">
        <v>25.468724342597667</v>
      </c>
      <c r="K6262" s="55">
        <v>0.95210184458309033</v>
      </c>
      <c r="L6262" s="121">
        <v>27.054725144906364</v>
      </c>
      <c r="M6262" s="54">
        <v>25.329867653887383</v>
      </c>
      <c r="N6262" s="120">
        <v>0.94691094033223866</v>
      </c>
      <c r="O6262" s="123">
        <v>26.81615408686103</v>
      </c>
      <c r="P6262" s="53">
        <v>27.016570778884507</v>
      </c>
      <c r="Q6262" s="54">
        <v>25.531910565366886</v>
      </c>
      <c r="R6262" s="55">
        <v>0.95210933240708895</v>
      </c>
      <c r="S6262" s="121">
        <v>27.121632832279722</v>
      </c>
      <c r="T6262" s="54">
        <v>25.392706934104627</v>
      </c>
      <c r="U6262" s="55">
        <v>0.94691829603358968</v>
      </c>
    </row>
    <row r="6263" spans="1:21" ht="13" x14ac:dyDescent="0.3">
      <c r="A6263" s="44" t="s">
        <v>1046</v>
      </c>
      <c r="B6263" s="44" t="s">
        <v>7495</v>
      </c>
      <c r="C6263" s="98" t="s">
        <v>1045</v>
      </c>
      <c r="D6263" s="98" t="s">
        <v>13125</v>
      </c>
      <c r="E6263" s="98" t="s">
        <v>245</v>
      </c>
      <c r="F6263" s="122">
        <v>1.0343340095706155</v>
      </c>
      <c r="G6263" s="122">
        <v>1.0354534614902349</v>
      </c>
      <c r="H6263" s="99">
        <v>5507</v>
      </c>
      <c r="I6263" s="53">
        <v>5696.0773907053799</v>
      </c>
      <c r="J6263" s="54">
        <v>5383.0145935746204</v>
      </c>
      <c r="K6263" s="55">
        <v>0.97748585320040315</v>
      </c>
      <c r="L6263" s="121">
        <v>5702.2422124267232</v>
      </c>
      <c r="M6263" s="54">
        <v>5338.699240061298</v>
      </c>
      <c r="N6263" s="120">
        <v>0.96943875795556533</v>
      </c>
      <c r="O6263" s="123">
        <v>5551.0672287944299</v>
      </c>
      <c r="P6263" s="53">
        <v>5741.6576241549883</v>
      </c>
      <c r="Q6263" s="54">
        <v>5426.1323599017805</v>
      </c>
      <c r="R6263" s="55">
        <v>0.97749354065744531</v>
      </c>
      <c r="S6263" s="121">
        <v>5747.8717770201984</v>
      </c>
      <c r="T6263" s="54">
        <v>5381.4615230309064</v>
      </c>
      <c r="U6263" s="55">
        <v>0.96944628865531535</v>
      </c>
    </row>
    <row r="6264" spans="1:21" ht="13" x14ac:dyDescent="0.3">
      <c r="A6264" s="44" t="s">
        <v>1044</v>
      </c>
      <c r="B6264" s="44" t="s">
        <v>7494</v>
      </c>
      <c r="C6264" s="98" t="s">
        <v>1001</v>
      </c>
      <c r="D6264" s="98" t="s">
        <v>13151</v>
      </c>
      <c r="E6264" s="98" t="s">
        <v>200</v>
      </c>
      <c r="F6264" s="122">
        <v>1.1462370593623423</v>
      </c>
      <c r="G6264" s="122">
        <v>1.1573330040880088</v>
      </c>
      <c r="H6264" s="99">
        <v>20091.083333333336</v>
      </c>
      <c r="I6264" s="53">
        <v>23029.144279403768</v>
      </c>
      <c r="J6264" s="54">
        <v>21763.436700464928</v>
      </c>
      <c r="K6264" s="55">
        <v>1.0832385859630065</v>
      </c>
      <c r="L6264" s="121">
        <v>23252.073829549194</v>
      </c>
      <c r="M6264" s="54">
        <v>21769.652052509806</v>
      </c>
      <c r="N6264" s="120">
        <v>1.0835479446940295</v>
      </c>
      <c r="O6264" s="123">
        <v>20252.651358677133</v>
      </c>
      <c r="P6264" s="53">
        <v>23214.339537660824</v>
      </c>
      <c r="Q6264" s="54">
        <v>21938.625955180865</v>
      </c>
      <c r="R6264" s="55">
        <v>1.0832471051145305</v>
      </c>
      <c r="S6264" s="121">
        <v>23439.061837684898</v>
      </c>
      <c r="T6264" s="54">
        <v>21944.889223126476</v>
      </c>
      <c r="U6264" s="55">
        <v>1.0835563618056514</v>
      </c>
    </row>
    <row r="6265" spans="1:21" ht="13" x14ac:dyDescent="0.3">
      <c r="A6265" s="44" t="s">
        <v>1043</v>
      </c>
      <c r="B6265" s="44" t="s">
        <v>7493</v>
      </c>
      <c r="C6265" s="98" t="s">
        <v>966</v>
      </c>
      <c r="D6265" s="98" t="s">
        <v>13151</v>
      </c>
      <c r="E6265" s="98" t="s">
        <v>190</v>
      </c>
      <c r="F6265" s="122">
        <v>1.1514380136092548</v>
      </c>
      <c r="G6265" s="122">
        <v>1.1539021508098131</v>
      </c>
      <c r="H6265" s="99">
        <v>9609.6666666666679</v>
      </c>
      <c r="I6265" s="53">
        <v>11064.935498113737</v>
      </c>
      <c r="J6265" s="54">
        <v>10456.794242385125</v>
      </c>
      <c r="K6265" s="55">
        <v>1.0881536899356681</v>
      </c>
      <c r="L6265" s="121">
        <v>11088.615035232035</v>
      </c>
      <c r="M6265" s="54">
        <v>10381.667150671965</v>
      </c>
      <c r="N6265" s="120">
        <v>1.0803358233728499</v>
      </c>
      <c r="O6265" s="123">
        <v>9693.9749676499941</v>
      </c>
      <c r="P6265" s="53">
        <v>11162.01128072875</v>
      </c>
      <c r="Q6265" s="54">
        <v>10548.617590353915</v>
      </c>
      <c r="R6265" s="55">
        <v>1.0881622477421253</v>
      </c>
      <c r="S6265" s="121">
        <v>11185.898565067817</v>
      </c>
      <c r="T6265" s="54">
        <v>10472.829781816401</v>
      </c>
      <c r="U6265" s="55">
        <v>1.0803442155323841</v>
      </c>
    </row>
    <row r="6266" spans="1:21" ht="13" x14ac:dyDescent="0.3">
      <c r="A6266" s="44" t="s">
        <v>1042</v>
      </c>
      <c r="B6266" s="44" t="s">
        <v>7492</v>
      </c>
      <c r="C6266" s="98" t="s">
        <v>966</v>
      </c>
      <c r="D6266" s="98" t="s">
        <v>13151</v>
      </c>
      <c r="E6266" s="98" t="s">
        <v>207</v>
      </c>
      <c r="F6266" s="122">
        <v>1.149206637845817</v>
      </c>
      <c r="G6266" s="122">
        <v>1.1578598986018225</v>
      </c>
      <c r="H6266" s="99">
        <v>8.25</v>
      </c>
      <c r="I6266" s="53">
        <v>9.4809547622279897</v>
      </c>
      <c r="J6266" s="54">
        <v>8.9598708629508188</v>
      </c>
      <c r="K6266" s="55">
        <v>1.0860449530849476</v>
      </c>
      <c r="L6266" s="121">
        <v>9.552344163465035</v>
      </c>
      <c r="M6266" s="54">
        <v>8.9433402907997035</v>
      </c>
      <c r="N6266" s="120">
        <v>1.084041247369661</v>
      </c>
      <c r="O6266" s="123">
        <v>8.3210076657024157</v>
      </c>
      <c r="P6266" s="53">
        <v>9.5625572429911436</v>
      </c>
      <c r="Q6266" s="54">
        <v>9.0370594514931248</v>
      </c>
      <c r="R6266" s="55">
        <v>1.0860534943072022</v>
      </c>
      <c r="S6266" s="121">
        <v>9.6345610920751863</v>
      </c>
      <c r="T6266" s="54">
        <v>9.0203856000372031</v>
      </c>
      <c r="U6266" s="55">
        <v>1.0840496683133087</v>
      </c>
    </row>
    <row r="6267" spans="1:21" ht="13" x14ac:dyDescent="0.3">
      <c r="A6267" s="44" t="s">
        <v>1041</v>
      </c>
      <c r="B6267" s="44" t="s">
        <v>13501</v>
      </c>
      <c r="C6267" s="98" t="s">
        <v>993</v>
      </c>
      <c r="D6267" s="98" t="s">
        <v>13130</v>
      </c>
      <c r="E6267" s="98" t="s">
        <v>335</v>
      </c>
      <c r="F6267" s="122">
        <v>1.0291676296454535</v>
      </c>
      <c r="G6267" s="122">
        <v>1.0312563888095128</v>
      </c>
      <c r="H6267" s="99">
        <v>85.333333333333343</v>
      </c>
      <c r="I6267" s="53">
        <v>87.822304396412036</v>
      </c>
      <c r="J6267" s="54">
        <v>82.995492122113745</v>
      </c>
      <c r="K6267" s="55">
        <v>0.97260342330602034</v>
      </c>
      <c r="L6267" s="121">
        <v>88.00054517841177</v>
      </c>
      <c r="M6267" s="54">
        <v>82.390124124353676</v>
      </c>
      <c r="N6267" s="120">
        <v>0.96550926708226958</v>
      </c>
      <c r="O6267" s="123">
        <v>85.985810729100649</v>
      </c>
      <c r="P6267" s="53">
        <v>88.493813011211117</v>
      </c>
      <c r="Q6267" s="54">
        <v>83.630751581412667</v>
      </c>
      <c r="R6267" s="55">
        <v>0.97261107236509492</v>
      </c>
      <c r="S6267" s="121">
        <v>88.673416661350586</v>
      </c>
      <c r="T6267" s="54">
        <v>83.020742005161992</v>
      </c>
      <c r="U6267" s="55">
        <v>0.96551676725733104</v>
      </c>
    </row>
    <row r="6268" spans="1:21" ht="13" x14ac:dyDescent="0.3">
      <c r="A6268" s="44" t="s">
        <v>1040</v>
      </c>
      <c r="B6268" s="44" t="s">
        <v>7491</v>
      </c>
      <c r="C6268" s="98" t="s">
        <v>974</v>
      </c>
      <c r="D6268" s="98" t="s">
        <v>13143</v>
      </c>
      <c r="E6268" s="98" t="s">
        <v>315</v>
      </c>
      <c r="F6268" s="122">
        <v>1.0263479639882573</v>
      </c>
      <c r="G6268" s="122">
        <v>1.0447231977503189</v>
      </c>
      <c r="H6268" s="99">
        <v>6936.833333333333</v>
      </c>
      <c r="I6268" s="53">
        <v>7119.6047681925429</v>
      </c>
      <c r="J6268" s="54">
        <v>6728.3033110120541</v>
      </c>
      <c r="K6268" s="55">
        <v>0.9699387296334141</v>
      </c>
      <c r="L6268" s="121">
        <v>7247.0707022610031</v>
      </c>
      <c r="M6268" s="54">
        <v>6785.0381322833891</v>
      </c>
      <c r="N6268" s="120">
        <v>0.97811750783739781</v>
      </c>
      <c r="O6268" s="123">
        <v>7000.6873295737405</v>
      </c>
      <c r="P6268" s="53">
        <v>7185.1411872263989</v>
      </c>
      <c r="Q6268" s="54">
        <v>6790.2911769682778</v>
      </c>
      <c r="R6268" s="55">
        <v>0.96994635773595195</v>
      </c>
      <c r="S6268" s="121">
        <v>7313.780453402419</v>
      </c>
      <c r="T6268" s="54">
        <v>6847.5480359941139</v>
      </c>
      <c r="U6268" s="55">
        <v>0.97812510595456759</v>
      </c>
    </row>
    <row r="6269" spans="1:21" ht="13" x14ac:dyDescent="0.3">
      <c r="A6269" s="44" t="s">
        <v>1039</v>
      </c>
      <c r="B6269" s="44" t="s">
        <v>7490</v>
      </c>
      <c r="C6269" s="98" t="s">
        <v>970</v>
      </c>
      <c r="D6269" s="98" t="s">
        <v>13130</v>
      </c>
      <c r="E6269" s="98" t="s">
        <v>222</v>
      </c>
      <c r="F6269" s="122">
        <v>1.0400686814525157</v>
      </c>
      <c r="G6269" s="122">
        <v>1.0414921382060907</v>
      </c>
      <c r="H6269" s="99">
        <v>6921.1666666666679</v>
      </c>
      <c r="I6269" s="53">
        <v>7198.4886891131046</v>
      </c>
      <c r="J6269" s="54">
        <v>6802.8516832316227</v>
      </c>
      <c r="K6269" s="55">
        <v>0.98290534108868277</v>
      </c>
      <c r="L6269" s="121">
        <v>7208.340670547389</v>
      </c>
      <c r="M6269" s="54">
        <v>6748.777310106032</v>
      </c>
      <c r="N6269" s="120">
        <v>0.97509244252260419</v>
      </c>
      <c r="O6269" s="123">
        <v>6971.2917310899038</v>
      </c>
      <c r="P6269" s="53">
        <v>7250.6221987755025</v>
      </c>
      <c r="Q6269" s="54">
        <v>6852.1737654094486</v>
      </c>
      <c r="R6269" s="55">
        <v>0.98291307116739579</v>
      </c>
      <c r="S6269" s="121">
        <v>7260.5455310712632</v>
      </c>
      <c r="T6269" s="54">
        <v>6797.7066864789776</v>
      </c>
      <c r="U6269" s="55">
        <v>0.97510001714075623</v>
      </c>
    </row>
    <row r="6270" spans="1:21" ht="13" x14ac:dyDescent="0.3">
      <c r="A6270" s="44" t="s">
        <v>1038</v>
      </c>
      <c r="B6270" s="44" t="s">
        <v>7489</v>
      </c>
      <c r="C6270" s="98" t="s">
        <v>1016</v>
      </c>
      <c r="D6270" s="98" t="s">
        <v>13130</v>
      </c>
      <c r="E6270" s="98" t="s">
        <v>254</v>
      </c>
      <c r="F6270" s="122">
        <v>1.0298734942617607</v>
      </c>
      <c r="G6270" s="122">
        <v>1.0387381264162301</v>
      </c>
      <c r="H6270" s="99">
        <v>5929.333333333333</v>
      </c>
      <c r="I6270" s="53">
        <v>6106.4632386427329</v>
      </c>
      <c r="J6270" s="54">
        <v>5770.8451753795662</v>
      </c>
      <c r="K6270" s="55">
        <v>0.97327049281193501</v>
      </c>
      <c r="L6270" s="121">
        <v>6159.0245975639664</v>
      </c>
      <c r="M6270" s="54">
        <v>5766.3597429931388</v>
      </c>
      <c r="N6270" s="120">
        <v>0.97251401107372482</v>
      </c>
      <c r="O6270" s="123">
        <v>5988.3920554609767</v>
      </c>
      <c r="P6270" s="53">
        <v>6167.2862511669637</v>
      </c>
      <c r="Q6270" s="54">
        <v>5828.3711239503664</v>
      </c>
      <c r="R6270" s="55">
        <v>0.97327814711719096</v>
      </c>
      <c r="S6270" s="121">
        <v>6220.3711439353719</v>
      </c>
      <c r="T6270" s="54">
        <v>5823.8404175769283</v>
      </c>
      <c r="U6270" s="55">
        <v>0.97252156566235681</v>
      </c>
    </row>
    <row r="6271" spans="1:21" ht="13" x14ac:dyDescent="0.3">
      <c r="A6271" s="44" t="s">
        <v>1037</v>
      </c>
      <c r="B6271" s="44" t="s">
        <v>7488</v>
      </c>
      <c r="C6271" s="98" t="s">
        <v>1001</v>
      </c>
      <c r="D6271" s="98" t="s">
        <v>13151</v>
      </c>
      <c r="E6271" s="98" t="s">
        <v>207</v>
      </c>
      <c r="F6271" s="122">
        <v>1.149206637845817</v>
      </c>
      <c r="G6271" s="122">
        <v>1.1578598986018225</v>
      </c>
      <c r="H6271" s="99">
        <v>9285.1666666666661</v>
      </c>
      <c r="I6271" s="53">
        <v>10670.575166838051</v>
      </c>
      <c r="J6271" s="54">
        <v>10084.10839688592</v>
      </c>
      <c r="K6271" s="55">
        <v>1.0860449530849479</v>
      </c>
      <c r="L6271" s="121">
        <v>10750.922135167688</v>
      </c>
      <c r="M6271" s="54">
        <v>10065.503655368531</v>
      </c>
      <c r="N6271" s="120">
        <v>1.0840412473696612</v>
      </c>
      <c r="O6271" s="123">
        <v>9363.7889224822648</v>
      </c>
      <c r="P6271" s="53">
        <v>10760.928385103749</v>
      </c>
      <c r="Q6271" s="54">
        <v>10169.575679216936</v>
      </c>
      <c r="R6271" s="55">
        <v>1.0860534943072022</v>
      </c>
      <c r="S6271" s="121">
        <v>10841.955692314184</v>
      </c>
      <c r="T6271" s="54">
        <v>10150.812275572735</v>
      </c>
      <c r="U6271" s="55">
        <v>1.0840496683133087</v>
      </c>
    </row>
    <row r="6272" spans="1:21" ht="13" x14ac:dyDescent="0.3">
      <c r="A6272" s="44" t="s">
        <v>1036</v>
      </c>
      <c r="B6272" s="44" t="s">
        <v>7487</v>
      </c>
      <c r="C6272" s="98" t="s">
        <v>1001</v>
      </c>
      <c r="D6272" s="98" t="s">
        <v>13151</v>
      </c>
      <c r="E6272" s="98" t="s">
        <v>207</v>
      </c>
      <c r="F6272" s="122">
        <v>1.149206637845817</v>
      </c>
      <c r="G6272" s="122">
        <v>1.1578598986018225</v>
      </c>
      <c r="H6272" s="99">
        <v>8806.0833333333358</v>
      </c>
      <c r="I6272" s="53">
        <v>10120.009420090088</v>
      </c>
      <c r="J6272" s="54">
        <v>9563.8023606121442</v>
      </c>
      <c r="K6272" s="55">
        <v>1.0860449530849479</v>
      </c>
      <c r="L6272" s="121">
        <v>10196.210755412536</v>
      </c>
      <c r="M6272" s="54">
        <v>9546.1575611078533</v>
      </c>
      <c r="N6272" s="120">
        <v>1.0840412473696612</v>
      </c>
      <c r="O6272" s="123">
        <v>8885.5948861331053</v>
      </c>
      <c r="P6272" s="53">
        <v>10211.384624353012</v>
      </c>
      <c r="Q6272" s="54">
        <v>9650.2313750830654</v>
      </c>
      <c r="R6272" s="55">
        <v>1.0860534943072022</v>
      </c>
      <c r="S6272" s="121">
        <v>10288.273993874949</v>
      </c>
      <c r="T6272" s="54">
        <v>9632.4261890790258</v>
      </c>
      <c r="U6272" s="55">
        <v>1.0840496683133087</v>
      </c>
    </row>
    <row r="6273" spans="1:21" ht="13" x14ac:dyDescent="0.3">
      <c r="A6273" s="44" t="s">
        <v>1035</v>
      </c>
      <c r="B6273" s="44" t="s">
        <v>7486</v>
      </c>
      <c r="C6273" s="98" t="s">
        <v>1029</v>
      </c>
      <c r="D6273" s="98" t="s">
        <v>13166</v>
      </c>
      <c r="E6273" s="98" t="s">
        <v>458</v>
      </c>
      <c r="F6273" s="122">
        <v>1.0529829869549299</v>
      </c>
      <c r="G6273" s="122">
        <v>1.0721774362789454</v>
      </c>
      <c r="H6273" s="99">
        <v>5286.1666666666661</v>
      </c>
      <c r="I6273" s="53">
        <v>5566.2435662082507</v>
      </c>
      <c r="J6273" s="54">
        <v>5260.3165815798948</v>
      </c>
      <c r="K6273" s="55">
        <v>0.99510986188729611</v>
      </c>
      <c r="L6273" s="121">
        <v>5667.7086244098846</v>
      </c>
      <c r="M6273" s="54">
        <v>5306.3673198737779</v>
      </c>
      <c r="N6273" s="120">
        <v>1.003821418143036</v>
      </c>
      <c r="O6273" s="123">
        <v>5330.2985336103775</v>
      </c>
      <c r="P6273" s="53">
        <v>5612.7136712825377</v>
      </c>
      <c r="Q6273" s="54">
        <v>5304.2743528427427</v>
      </c>
      <c r="R6273" s="55">
        <v>0.99511768794870714</v>
      </c>
      <c r="S6273" s="121">
        <v>5715.0258163677963</v>
      </c>
      <c r="T6273" s="54">
        <v>5350.7093976712968</v>
      </c>
      <c r="U6273" s="55">
        <v>1.0038292159308184</v>
      </c>
    </row>
    <row r="6274" spans="1:21" ht="13" x14ac:dyDescent="0.3">
      <c r="A6274" s="44" t="s">
        <v>1034</v>
      </c>
      <c r="B6274" s="44" t="s">
        <v>7485</v>
      </c>
      <c r="C6274" s="98" t="s">
        <v>949</v>
      </c>
      <c r="D6274" s="98" t="s">
        <v>13151</v>
      </c>
      <c r="E6274" s="98" t="s">
        <v>199</v>
      </c>
      <c r="F6274" s="122">
        <v>1.1434572135034153</v>
      </c>
      <c r="G6274" s="122">
        <v>1.1491209751944773</v>
      </c>
      <c r="H6274" s="99">
        <v>13386.916666666664</v>
      </c>
      <c r="I6274" s="53">
        <v>15307.366429069092</v>
      </c>
      <c r="J6274" s="54">
        <v>14466.056414775832</v>
      </c>
      <c r="K6274" s="55">
        <v>1.0806115235479294</v>
      </c>
      <c r="L6274" s="121">
        <v>15383.186734847199</v>
      </c>
      <c r="M6274" s="54">
        <v>14402.441052411739</v>
      </c>
      <c r="N6274" s="120">
        <v>1.0758594686910783</v>
      </c>
      <c r="O6274" s="123">
        <v>13506.435381203604</v>
      </c>
      <c r="P6274" s="53">
        <v>15444.030965355012</v>
      </c>
      <c r="Q6274" s="54">
        <v>14595.324499302791</v>
      </c>
      <c r="R6274" s="55">
        <v>1.0806200220388684</v>
      </c>
      <c r="S6274" s="121">
        <v>15520.528196649877</v>
      </c>
      <c r="T6274" s="54">
        <v>14531.139271636204</v>
      </c>
      <c r="U6274" s="55">
        <v>1.0758678260778296</v>
      </c>
    </row>
    <row r="6275" spans="1:21" ht="13" x14ac:dyDescent="0.3">
      <c r="A6275" s="44" t="s">
        <v>1033</v>
      </c>
      <c r="B6275" s="44" t="s">
        <v>13502</v>
      </c>
      <c r="C6275" s="98" t="s">
        <v>966</v>
      </c>
      <c r="D6275" s="98" t="s">
        <v>13151</v>
      </c>
      <c r="E6275" s="98" t="s">
        <v>201</v>
      </c>
      <c r="F6275" s="122">
        <v>1.1401193935476475</v>
      </c>
      <c r="G6275" s="122">
        <v>1.1531898554831483</v>
      </c>
      <c r="H6275" s="99">
        <v>1160</v>
      </c>
      <c r="I6275" s="53">
        <v>1322.5384965152712</v>
      </c>
      <c r="J6275" s="54">
        <v>1249.8502985445432</v>
      </c>
      <c r="K6275" s="55">
        <v>1.0774571539177096</v>
      </c>
      <c r="L6275" s="121">
        <v>1337.700232360452</v>
      </c>
      <c r="M6275" s="54">
        <v>1252.4159704000542</v>
      </c>
      <c r="N6275" s="120">
        <v>1.0796689400000468</v>
      </c>
      <c r="O6275" s="123">
        <v>1182.1610015796196</v>
      </c>
      <c r="P6275" s="53">
        <v>1347.8046841966354</v>
      </c>
      <c r="Q6275" s="54">
        <v>1273.7378454924656</v>
      </c>
      <c r="R6275" s="55">
        <v>1.0774656276010457</v>
      </c>
      <c r="S6275" s="121">
        <v>1363.2560745694154</v>
      </c>
      <c r="T6275" s="54">
        <v>1276.3524302444928</v>
      </c>
      <c r="U6275" s="55">
        <v>1.0796773269791622</v>
      </c>
    </row>
    <row r="6276" spans="1:21" ht="13" x14ac:dyDescent="0.3">
      <c r="A6276" s="44" t="s">
        <v>1032</v>
      </c>
      <c r="B6276" s="44" t="s">
        <v>7484</v>
      </c>
      <c r="C6276" s="98" t="s">
        <v>959</v>
      </c>
      <c r="D6276" s="98" t="s">
        <v>13119</v>
      </c>
      <c r="E6276" s="98" t="s">
        <v>213</v>
      </c>
      <c r="F6276" s="122">
        <v>1.0218995514217644</v>
      </c>
      <c r="G6276" s="122">
        <v>1.0279182443681394</v>
      </c>
      <c r="H6276" s="99">
        <v>4066.666666666667</v>
      </c>
      <c r="I6276" s="53">
        <v>4155.7248424485088</v>
      </c>
      <c r="J6276" s="54">
        <v>3927.3215476818968</v>
      </c>
      <c r="K6276" s="55">
        <v>0.96573480680702373</v>
      </c>
      <c r="L6276" s="121">
        <v>4180.2008604304337</v>
      </c>
      <c r="M6276" s="54">
        <v>3913.6947056105646</v>
      </c>
      <c r="N6276" s="120">
        <v>0.96238394400259775</v>
      </c>
      <c r="O6276" s="123">
        <v>4103.5342139100685</v>
      </c>
      <c r="P6276" s="53">
        <v>4193.3997724385617</v>
      </c>
      <c r="Q6276" s="54">
        <v>3962.9569878058319</v>
      </c>
      <c r="R6276" s="55">
        <v>0.96574240184772653</v>
      </c>
      <c r="S6276" s="121">
        <v>4218.0976848670307</v>
      </c>
      <c r="T6276" s="54">
        <v>3949.2061187324407</v>
      </c>
      <c r="U6276" s="55">
        <v>0.96239141989982935</v>
      </c>
    </row>
    <row r="6277" spans="1:21" ht="13" x14ac:dyDescent="0.3">
      <c r="A6277" s="44" t="s">
        <v>1031</v>
      </c>
      <c r="B6277" s="44" t="s">
        <v>7483</v>
      </c>
      <c r="C6277" s="98" t="s">
        <v>961</v>
      </c>
      <c r="D6277" s="98" t="s">
        <v>13151</v>
      </c>
      <c r="E6277" s="98" t="s">
        <v>185</v>
      </c>
      <c r="F6277" s="122">
        <v>1.1483165554288868</v>
      </c>
      <c r="G6277" s="122">
        <v>1.1528048359142047</v>
      </c>
      <c r="H6277" s="99">
        <v>20453.833333333332</v>
      </c>
      <c r="I6277" s="53">
        <v>23487.475438649879</v>
      </c>
      <c r="J6277" s="54">
        <v>22196.577465535582</v>
      </c>
      <c r="K6277" s="55">
        <v>1.0852037905951899</v>
      </c>
      <c r="L6277" s="121">
        <v>23579.277979649822</v>
      </c>
      <c r="M6277" s="54">
        <v>22075.995501702524</v>
      </c>
      <c r="N6277" s="120">
        <v>1.0793084671187565</v>
      </c>
      <c r="O6277" s="123">
        <v>20630.75841575818</v>
      </c>
      <c r="P6277" s="53">
        <v>23690.641439868952</v>
      </c>
      <c r="Q6277" s="54">
        <v>22388.753311047833</v>
      </c>
      <c r="R6277" s="55">
        <v>1.0852123252021051</v>
      </c>
      <c r="S6277" s="121">
        <v>23783.238070263706</v>
      </c>
      <c r="T6277" s="54">
        <v>22267.125213179264</v>
      </c>
      <c r="U6277" s="55">
        <v>1.0793168512976816</v>
      </c>
    </row>
    <row r="6278" spans="1:21" ht="13" x14ac:dyDescent="0.3">
      <c r="A6278" s="44" t="s">
        <v>1030</v>
      </c>
      <c r="B6278" s="44" t="s">
        <v>7482</v>
      </c>
      <c r="C6278" s="98" t="s">
        <v>1029</v>
      </c>
      <c r="D6278" s="98" t="s">
        <v>13166</v>
      </c>
      <c r="E6278" s="98" t="s">
        <v>464</v>
      </c>
      <c r="F6278" s="122">
        <v>1.0426441650551987</v>
      </c>
      <c r="G6278" s="122">
        <v>1.0539694070444938</v>
      </c>
      <c r="H6278" s="99">
        <v>33.75</v>
      </c>
      <c r="I6278" s="53">
        <v>35.189240570612959</v>
      </c>
      <c r="J6278" s="54">
        <v>33.255200471382658</v>
      </c>
      <c r="K6278" s="55">
        <v>0.98533927322615278</v>
      </c>
      <c r="L6278" s="121">
        <v>35.571467487751669</v>
      </c>
      <c r="M6278" s="54">
        <v>33.303630286147786</v>
      </c>
      <c r="N6278" s="120">
        <v>0.98677423070067516</v>
      </c>
      <c r="O6278" s="123">
        <v>34.050876437441396</v>
      </c>
      <c r="P6278" s="53">
        <v>35.502947632513823</v>
      </c>
      <c r="Q6278" s="54">
        <v>33.55192970932908</v>
      </c>
      <c r="R6278" s="55">
        <v>0.98534702244657391</v>
      </c>
      <c r="S6278" s="121">
        <v>35.888582048115431</v>
      </c>
      <c r="T6278" s="54">
        <v>33.600788413584723</v>
      </c>
      <c r="U6278" s="55">
        <v>0.98678189606415623</v>
      </c>
    </row>
    <row r="6279" spans="1:21" ht="13" x14ac:dyDescent="0.3">
      <c r="A6279" s="44" t="s">
        <v>1028</v>
      </c>
      <c r="B6279" s="44" t="s">
        <v>7481</v>
      </c>
      <c r="C6279" s="98" t="s">
        <v>1027</v>
      </c>
      <c r="D6279" s="98" t="s">
        <v>13166</v>
      </c>
      <c r="E6279" s="98" t="s">
        <v>407</v>
      </c>
      <c r="F6279" s="122">
        <v>1.0160167753943297</v>
      </c>
      <c r="G6279" s="122">
        <v>1.0209906869896124</v>
      </c>
      <c r="H6279" s="99">
        <v>5278.3333333333339</v>
      </c>
      <c r="I6279" s="53">
        <v>5362.8752127897369</v>
      </c>
      <c r="J6279" s="54">
        <v>5068.1255807853058</v>
      </c>
      <c r="K6279" s="55">
        <v>0.96017535474303228</v>
      </c>
      <c r="L6279" s="121">
        <v>5389.1291761601715</v>
      </c>
      <c r="M6279" s="54">
        <v>5045.5485343394985</v>
      </c>
      <c r="N6279" s="120">
        <v>0.95589804881708207</v>
      </c>
      <c r="O6279" s="123">
        <v>5314.0058560553643</v>
      </c>
      <c r="P6279" s="53">
        <v>5399.1190942959556</v>
      </c>
      <c r="Q6279" s="54">
        <v>5102.4175856940756</v>
      </c>
      <c r="R6279" s="55">
        <v>0.96018290606131307</v>
      </c>
      <c r="S6279" s="121">
        <v>5425.5504896407892</v>
      </c>
      <c r="T6279" s="54">
        <v>5079.6872884314525</v>
      </c>
      <c r="U6279" s="55">
        <v>0.95590547433121409</v>
      </c>
    </row>
    <row r="6280" spans="1:21" ht="13" x14ac:dyDescent="0.3">
      <c r="A6280" s="44" t="s">
        <v>1026</v>
      </c>
      <c r="B6280" s="44" t="s">
        <v>7480</v>
      </c>
      <c r="C6280" s="98" t="s">
        <v>987</v>
      </c>
      <c r="D6280" s="98" t="s">
        <v>13125</v>
      </c>
      <c r="E6280" s="98" t="s">
        <v>439</v>
      </c>
      <c r="F6280" s="122">
        <v>1.0273671885365194</v>
      </c>
      <c r="G6280" s="122">
        <v>1.0252209942047557</v>
      </c>
      <c r="H6280" s="99">
        <v>4531.1666666666661</v>
      </c>
      <c r="I6280" s="53">
        <v>4655.1719591237252</v>
      </c>
      <c r="J6280" s="54">
        <v>4399.3184910816635</v>
      </c>
      <c r="K6280" s="55">
        <v>0.97090193645823319</v>
      </c>
      <c r="L6280" s="121">
        <v>4645.4471949074477</v>
      </c>
      <c r="M6280" s="54">
        <v>4349.2795439572847</v>
      </c>
      <c r="N6280" s="120">
        <v>0.95985865537733883</v>
      </c>
      <c r="O6280" s="123">
        <v>4577.6810985798138</v>
      </c>
      <c r="P6280" s="53">
        <v>4702.9593602647092</v>
      </c>
      <c r="Q6280" s="54">
        <v>4444.5143967968625</v>
      </c>
      <c r="R6280" s="55">
        <v>0.97090957213593032</v>
      </c>
      <c r="S6280" s="121">
        <v>4693.1347670383147</v>
      </c>
      <c r="T6280" s="54">
        <v>4393.9609565035289</v>
      </c>
      <c r="U6280" s="55">
        <v>0.95986611165786917</v>
      </c>
    </row>
    <row r="6281" spans="1:21" ht="13" x14ac:dyDescent="0.3">
      <c r="A6281" s="44" t="s">
        <v>1025</v>
      </c>
      <c r="B6281" s="44" t="s">
        <v>7479</v>
      </c>
      <c r="C6281" s="98" t="s">
        <v>996</v>
      </c>
      <c r="D6281" s="98" t="s">
        <v>13119</v>
      </c>
      <c r="E6281" s="98" t="s">
        <v>230</v>
      </c>
      <c r="F6281" s="122">
        <v>1.0208691241030154</v>
      </c>
      <c r="G6281" s="122">
        <v>1.020917682466842</v>
      </c>
      <c r="H6281" s="99">
        <v>2370.833333333333</v>
      </c>
      <c r="I6281" s="53">
        <v>2420.3105483942322</v>
      </c>
      <c r="J6281" s="54">
        <v>2287.2875681514115</v>
      </c>
      <c r="K6281" s="55">
        <v>0.96476101292853922</v>
      </c>
      <c r="L6281" s="121">
        <v>2420.4256721818042</v>
      </c>
      <c r="M6281" s="54">
        <v>2266.1129105567447</v>
      </c>
      <c r="N6281" s="120">
        <v>0.95582969865310863</v>
      </c>
      <c r="O6281" s="123">
        <v>2388.444936705203</v>
      </c>
      <c r="P6281" s="53">
        <v>2438.2896905025227</v>
      </c>
      <c r="Q6281" s="54">
        <v>2304.2966785045446</v>
      </c>
      <c r="R6281" s="55">
        <v>0.96476860031082035</v>
      </c>
      <c r="S6281" s="121">
        <v>2438.4056694807391</v>
      </c>
      <c r="T6281" s="54">
        <v>2282.9643382639611</v>
      </c>
      <c r="U6281" s="55">
        <v>0.95583712363628959</v>
      </c>
    </row>
    <row r="6282" spans="1:21" ht="13" x14ac:dyDescent="0.3">
      <c r="A6282" s="44" t="s">
        <v>1024</v>
      </c>
      <c r="B6282" s="44" t="s">
        <v>7478</v>
      </c>
      <c r="C6282" s="98" t="s">
        <v>976</v>
      </c>
      <c r="D6282" s="98" t="s">
        <v>13130</v>
      </c>
      <c r="E6282" s="98" t="s">
        <v>269</v>
      </c>
      <c r="F6282" s="122">
        <v>1.0459733893978669</v>
      </c>
      <c r="G6282" s="122">
        <v>1.0480738154325453</v>
      </c>
      <c r="H6282" s="99">
        <v>3132.0833333333339</v>
      </c>
      <c r="I6282" s="53">
        <v>3276.075820043236</v>
      </c>
      <c r="J6282" s="54">
        <v>3096.0190213928627</v>
      </c>
      <c r="K6282" s="55">
        <v>0.98848551966780218</v>
      </c>
      <c r="L6282" s="121">
        <v>3282.654529419352</v>
      </c>
      <c r="M6282" s="54">
        <v>3073.3708931905667</v>
      </c>
      <c r="N6282" s="120">
        <v>0.98125450893406396</v>
      </c>
      <c r="O6282" s="123">
        <v>3157.9692828335192</v>
      </c>
      <c r="P6282" s="53">
        <v>3303.151834379727</v>
      </c>
      <c r="Q6282" s="54">
        <v>3121.631457576605</v>
      </c>
      <c r="R6282" s="55">
        <v>0.98849329363194138</v>
      </c>
      <c r="S6282" s="121">
        <v>3309.784915278105</v>
      </c>
      <c r="T6282" s="54">
        <v>3098.795669431413</v>
      </c>
      <c r="U6282" s="55">
        <v>0.98126213141977991</v>
      </c>
    </row>
    <row r="6283" spans="1:21" ht="13" x14ac:dyDescent="0.3">
      <c r="A6283" s="44" t="s">
        <v>1023</v>
      </c>
      <c r="B6283" s="44" t="s">
        <v>7477</v>
      </c>
      <c r="C6283" s="98" t="s">
        <v>976</v>
      </c>
      <c r="D6283" s="98" t="s">
        <v>13130</v>
      </c>
      <c r="E6283" s="98" t="s">
        <v>270</v>
      </c>
      <c r="F6283" s="122">
        <v>1.0446416041823441</v>
      </c>
      <c r="G6283" s="122">
        <v>1.0457403020138838</v>
      </c>
      <c r="H6283" s="99">
        <v>3323.8333333333339</v>
      </c>
      <c r="I6283" s="53">
        <v>3472.2145853680818</v>
      </c>
      <c r="J6283" s="54">
        <v>3281.3777803577941</v>
      </c>
      <c r="K6283" s="55">
        <v>0.9872269308602899</v>
      </c>
      <c r="L6283" s="121">
        <v>3475.8664738438147</v>
      </c>
      <c r="M6283" s="54">
        <v>3254.26472800904</v>
      </c>
      <c r="N6283" s="120">
        <v>0.97906976723934391</v>
      </c>
      <c r="O6283" s="123">
        <v>3354.186218220927</v>
      </c>
      <c r="P6283" s="53">
        <v>3503.9224717286193</v>
      </c>
      <c r="Q6283" s="54">
        <v>3311.3690078711088</v>
      </c>
      <c r="R6283" s="55">
        <v>0.98723469492623206</v>
      </c>
      <c r="S6283" s="121">
        <v>3507.6077088531588</v>
      </c>
      <c r="T6283" s="54">
        <v>3284.007830262623</v>
      </c>
      <c r="U6283" s="55">
        <v>0.97907737275376239</v>
      </c>
    </row>
    <row r="6284" spans="1:21" ht="13" x14ac:dyDescent="0.3">
      <c r="A6284" s="44" t="s">
        <v>1022</v>
      </c>
      <c r="B6284" s="44" t="s">
        <v>7476</v>
      </c>
      <c r="C6284" s="98" t="s">
        <v>987</v>
      </c>
      <c r="D6284" s="98" t="s">
        <v>13125</v>
      </c>
      <c r="E6284" s="98" t="s">
        <v>479</v>
      </c>
      <c r="F6284" s="122">
        <v>1.0301262386658496</v>
      </c>
      <c r="G6284" s="122">
        <v>1.0242987617044947</v>
      </c>
      <c r="H6284" s="99">
        <v>7784.666666666667</v>
      </c>
      <c r="I6284" s="53">
        <v>8019.1893926007506</v>
      </c>
      <c r="J6284" s="54">
        <v>7578.4457562756106</v>
      </c>
      <c r="K6284" s="55">
        <v>0.97350934610031814</v>
      </c>
      <c r="L6284" s="121">
        <v>7973.8244269489242</v>
      </c>
      <c r="M6284" s="54">
        <v>7465.4581167673396</v>
      </c>
      <c r="N6284" s="120">
        <v>0.95899521924732456</v>
      </c>
      <c r="O6284" s="123">
        <v>7841.3267779607777</v>
      </c>
      <c r="P6284" s="53">
        <v>8077.5564599305417</v>
      </c>
      <c r="Q6284" s="54">
        <v>7633.6649388099513</v>
      </c>
      <c r="R6284" s="55">
        <v>0.97351700228404059</v>
      </c>
      <c r="S6284" s="121">
        <v>8031.8613087855201</v>
      </c>
      <c r="T6284" s="54">
        <v>7519.8533071587772</v>
      </c>
      <c r="U6284" s="55">
        <v>0.95900266882059426</v>
      </c>
    </row>
    <row r="6285" spans="1:21" ht="13" x14ac:dyDescent="0.3">
      <c r="A6285" s="44" t="s">
        <v>1020</v>
      </c>
      <c r="B6285" s="44" t="s">
        <v>7474</v>
      </c>
      <c r="C6285" s="98" t="s">
        <v>1019</v>
      </c>
      <c r="D6285" s="98" t="s">
        <v>13166</v>
      </c>
      <c r="E6285" s="98" t="s">
        <v>437</v>
      </c>
      <c r="F6285" s="122">
        <v>1.0230786589714838</v>
      </c>
      <c r="G6285" s="122">
        <v>1.0203067490160613</v>
      </c>
      <c r="H6285" s="99">
        <v>32547.75</v>
      </c>
      <c r="I6285" s="53">
        <v>33298.908422539113</v>
      </c>
      <c r="J6285" s="54">
        <v>31468.763096709867</v>
      </c>
      <c r="K6285" s="55">
        <v>0.96684910928435508</v>
      </c>
      <c r="L6285" s="121">
        <v>33208.688990287512</v>
      </c>
      <c r="M6285" s="54">
        <v>31091.489289864712</v>
      </c>
      <c r="N6285" s="120">
        <v>0.95525771489165034</v>
      </c>
      <c r="O6285" s="123">
        <v>32847.708761243135</v>
      </c>
      <c r="P6285" s="53">
        <v>33605.789829738482</v>
      </c>
      <c r="Q6285" s="54">
        <v>31759.027725384247</v>
      </c>
      <c r="R6285" s="55">
        <v>0.96685671308851173</v>
      </c>
      <c r="S6285" s="121">
        <v>33514.738938810377</v>
      </c>
      <c r="T6285" s="54">
        <v>31378.270958426765</v>
      </c>
      <c r="U6285" s="55">
        <v>0.95526513543160263</v>
      </c>
    </row>
    <row r="6286" spans="1:21" ht="13" x14ac:dyDescent="0.3">
      <c r="A6286" s="44" t="s">
        <v>1018</v>
      </c>
      <c r="B6286" s="44" t="s">
        <v>7473</v>
      </c>
      <c r="C6286" s="98" t="s">
        <v>976</v>
      </c>
      <c r="D6286" s="98" t="s">
        <v>13130</v>
      </c>
      <c r="E6286" s="98" t="s">
        <v>221</v>
      </c>
      <c r="F6286" s="122">
        <v>1.0488560970222778</v>
      </c>
      <c r="G6286" s="122">
        <v>1.0491645369846223</v>
      </c>
      <c r="H6286" s="99">
        <v>23129.416666666664</v>
      </c>
      <c r="I6286" s="53">
        <v>24259.42969140202</v>
      </c>
      <c r="J6286" s="54">
        <v>22926.104247407868</v>
      </c>
      <c r="K6286" s="55">
        <v>0.99120979045045254</v>
      </c>
      <c r="L6286" s="121">
        <v>24266.563727807737</v>
      </c>
      <c r="M6286" s="54">
        <v>22719.463766414156</v>
      </c>
      <c r="N6286" s="120">
        <v>0.98227569219921929</v>
      </c>
      <c r="O6286" s="123">
        <v>23309.262077983618</v>
      </c>
      <c r="P6286" s="53">
        <v>24448.061647583287</v>
      </c>
      <c r="Q6286" s="54">
        <v>23104.550484643172</v>
      </c>
      <c r="R6286" s="55">
        <v>0.99121758583967345</v>
      </c>
      <c r="S6286" s="121">
        <v>24455.251155500897</v>
      </c>
      <c r="T6286" s="54">
        <v>22896.299401725977</v>
      </c>
      <c r="U6286" s="55">
        <v>0.98228332261759166</v>
      </c>
    </row>
    <row r="6287" spans="1:21" ht="13" x14ac:dyDescent="0.3">
      <c r="A6287" s="44" t="s">
        <v>1017</v>
      </c>
      <c r="B6287" s="44" t="s">
        <v>7472</v>
      </c>
      <c r="C6287" s="98" t="s">
        <v>1016</v>
      </c>
      <c r="D6287" s="98" t="s">
        <v>13130</v>
      </c>
      <c r="E6287" s="98" t="s">
        <v>255</v>
      </c>
      <c r="F6287" s="122">
        <v>1.0292331471801042</v>
      </c>
      <c r="G6287" s="122">
        <v>1.0369187768540513</v>
      </c>
      <c r="H6287" s="99">
        <v>2226.0000000000005</v>
      </c>
      <c r="I6287" s="53">
        <v>2291.0729856229123</v>
      </c>
      <c r="J6287" s="54">
        <v>2165.1530466697991</v>
      </c>
      <c r="K6287" s="55">
        <v>0.97266533992353943</v>
      </c>
      <c r="L6287" s="121">
        <v>2308.1811972771188</v>
      </c>
      <c r="M6287" s="54">
        <v>2161.0245136505559</v>
      </c>
      <c r="N6287" s="120">
        <v>0.97081065303259462</v>
      </c>
      <c r="O6287" s="123">
        <v>2245.9795108151861</v>
      </c>
      <c r="P6287" s="53">
        <v>2311.6365604183447</v>
      </c>
      <c r="Q6287" s="54">
        <v>2184.6036050719836</v>
      </c>
      <c r="R6287" s="55">
        <v>0.97267298946955849</v>
      </c>
      <c r="S6287" s="121">
        <v>2328.8983271937432</v>
      </c>
      <c r="T6287" s="54">
        <v>2180.4377733251113</v>
      </c>
      <c r="U6287" s="55">
        <v>0.97081819438936634</v>
      </c>
    </row>
    <row r="6288" spans="1:21" ht="13" x14ac:dyDescent="0.3">
      <c r="A6288" s="44" t="s">
        <v>1015</v>
      </c>
      <c r="B6288" s="44" t="s">
        <v>7471</v>
      </c>
      <c r="C6288" s="98" t="s">
        <v>976</v>
      </c>
      <c r="D6288" s="98" t="s">
        <v>13130</v>
      </c>
      <c r="E6288" s="98" t="s">
        <v>269</v>
      </c>
      <c r="F6288" s="122">
        <v>1.0459733893978669</v>
      </c>
      <c r="G6288" s="122">
        <v>1.0480738154325453</v>
      </c>
      <c r="H6288" s="99">
        <v>4940.75</v>
      </c>
      <c r="I6288" s="53">
        <v>5167.8930236675105</v>
      </c>
      <c r="J6288" s="54">
        <v>4883.8598312986942</v>
      </c>
      <c r="K6288" s="55">
        <v>0.98848551966780229</v>
      </c>
      <c r="L6288" s="121">
        <v>5178.2707035983485</v>
      </c>
      <c r="M6288" s="54">
        <v>4848.1332150159769</v>
      </c>
      <c r="N6288" s="120">
        <v>0.98125450893406407</v>
      </c>
      <c r="O6288" s="123">
        <v>4977.2720915230529</v>
      </c>
      <c r="P6288" s="53">
        <v>5206.0941595257773</v>
      </c>
      <c r="Q6288" s="54">
        <v>4920.000083051963</v>
      </c>
      <c r="R6288" s="55">
        <v>0.98849329363194116</v>
      </c>
      <c r="S6288" s="121">
        <v>5216.5485514084912</v>
      </c>
      <c r="T6288" s="54">
        <v>4884.008621184098</v>
      </c>
      <c r="U6288" s="55">
        <v>0.98126213141978014</v>
      </c>
    </row>
    <row r="6289" spans="1:21" ht="13" x14ac:dyDescent="0.3">
      <c r="A6289" s="44" t="s">
        <v>1014</v>
      </c>
      <c r="B6289" s="44" t="s">
        <v>7470</v>
      </c>
      <c r="C6289" s="98" t="s">
        <v>989</v>
      </c>
      <c r="D6289" s="98" t="s">
        <v>13130</v>
      </c>
      <c r="E6289" s="98" t="s">
        <v>414</v>
      </c>
      <c r="F6289" s="122">
        <v>1.0209069170328835</v>
      </c>
      <c r="G6289" s="122">
        <v>1.0262402279933884</v>
      </c>
      <c r="H6289" s="99">
        <v>5542.1666666666661</v>
      </c>
      <c r="I6289" s="53">
        <v>5658.0362853490788</v>
      </c>
      <c r="J6289" s="54">
        <v>5347.0642700023282</v>
      </c>
      <c r="K6289" s="55">
        <v>0.96479672871662625</v>
      </c>
      <c r="L6289" s="121">
        <v>5687.5943835773569</v>
      </c>
      <c r="M6289" s="54">
        <v>5324.985274601142</v>
      </c>
      <c r="N6289" s="120">
        <v>0.96081290853778167</v>
      </c>
      <c r="O6289" s="123">
        <v>5593.0247855502603</v>
      </c>
      <c r="P6289" s="53">
        <v>5709.9576907046203</v>
      </c>
      <c r="Q6289" s="54">
        <v>5396.1744547180679</v>
      </c>
      <c r="R6289" s="55">
        <v>0.96480431637979491</v>
      </c>
      <c r="S6289" s="121">
        <v>5739.7870310957715</v>
      </c>
      <c r="T6289" s="54">
        <v>5373.8921563498816</v>
      </c>
      <c r="U6289" s="55">
        <v>0.96082037223104855</v>
      </c>
    </row>
    <row r="6290" spans="1:21" ht="13" x14ac:dyDescent="0.3">
      <c r="A6290" s="44" t="s">
        <v>1013</v>
      </c>
      <c r="B6290" s="44" t="s">
        <v>13503</v>
      </c>
      <c r="C6290" s="98" t="s">
        <v>989</v>
      </c>
      <c r="D6290" s="98" t="s">
        <v>13130</v>
      </c>
      <c r="E6290" s="98" t="s">
        <v>413</v>
      </c>
      <c r="F6290" s="122">
        <v>1.0206765530925168</v>
      </c>
      <c r="G6290" s="122">
        <v>1.0216641254159855</v>
      </c>
      <c r="H6290" s="99">
        <v>19081.5</v>
      </c>
      <c r="I6290" s="53">
        <v>19476.039647834859</v>
      </c>
      <c r="J6290" s="54">
        <v>18405.614681501018</v>
      </c>
      <c r="K6290" s="55">
        <v>0.9645790258365966</v>
      </c>
      <c r="L6290" s="121">
        <v>19494.884009125126</v>
      </c>
      <c r="M6290" s="54">
        <v>18251.999576199501</v>
      </c>
      <c r="N6290" s="120">
        <v>0.95652855258755876</v>
      </c>
      <c r="O6290" s="123">
        <v>19242.118151714072</v>
      </c>
      <c r="P6290" s="53">
        <v>19639.97882929047</v>
      </c>
      <c r="Q6290" s="54">
        <v>18560.689551579264</v>
      </c>
      <c r="R6290" s="55">
        <v>0.96458661178763694</v>
      </c>
      <c r="S6290" s="121">
        <v>19658.981812622016</v>
      </c>
      <c r="T6290" s="54">
        <v>18405.778401242511</v>
      </c>
      <c r="U6290" s="55">
        <v>0.95653598299950882</v>
      </c>
    </row>
    <row r="6291" spans="1:21" ht="13" x14ac:dyDescent="0.3">
      <c r="A6291" s="44" t="s">
        <v>1012</v>
      </c>
      <c r="B6291" s="44" t="s">
        <v>7469</v>
      </c>
      <c r="C6291" s="98" t="s">
        <v>968</v>
      </c>
      <c r="D6291" s="98" t="s">
        <v>13143</v>
      </c>
      <c r="E6291" s="98" t="s">
        <v>393</v>
      </c>
      <c r="F6291" s="122">
        <v>1.0518475060228782</v>
      </c>
      <c r="G6291" s="122">
        <v>1.0888932900265731</v>
      </c>
      <c r="H6291" s="99">
        <v>4850.3333333333339</v>
      </c>
      <c r="I6291" s="53">
        <v>5101.8110200463007</v>
      </c>
      <c r="J6291" s="54">
        <v>4821.4097686562736</v>
      </c>
      <c r="K6291" s="55">
        <v>0.99403678825983222</v>
      </c>
      <c r="L6291" s="121">
        <v>5281.4954210588894</v>
      </c>
      <c r="M6291" s="54">
        <v>4944.776903609416</v>
      </c>
      <c r="N6291" s="120">
        <v>1.0194715628361106</v>
      </c>
      <c r="O6291" s="123">
        <v>4891.2843461751509</v>
      </c>
      <c r="P6291" s="53">
        <v>5144.8852407730774</v>
      </c>
      <c r="Q6291" s="54">
        <v>4862.1548201506421</v>
      </c>
      <c r="R6291" s="55">
        <v>0.99404460588203436</v>
      </c>
      <c r="S6291" s="121">
        <v>5326.0867041621359</v>
      </c>
      <c r="T6291" s="54">
        <v>4986.5640325111781</v>
      </c>
      <c r="U6291" s="55">
        <v>1.0194794821958231</v>
      </c>
    </row>
    <row r="6292" spans="1:21" ht="13" x14ac:dyDescent="0.3">
      <c r="A6292" s="44" t="s">
        <v>1011</v>
      </c>
      <c r="B6292" s="44" t="s">
        <v>7468</v>
      </c>
      <c r="C6292" s="98" t="s">
        <v>966</v>
      </c>
      <c r="D6292" s="98" t="s">
        <v>13151</v>
      </c>
      <c r="E6292" s="98" t="s">
        <v>195</v>
      </c>
      <c r="F6292" s="122">
        <v>1.1344665940914913</v>
      </c>
      <c r="G6292" s="122">
        <v>1.150613736484603</v>
      </c>
      <c r="H6292" s="99">
        <v>3067.666666666667</v>
      </c>
      <c r="I6292" s="53">
        <v>3480.1653551413319</v>
      </c>
      <c r="J6292" s="54">
        <v>3288.8915669136782</v>
      </c>
      <c r="K6292" s="55">
        <v>1.0721150386548988</v>
      </c>
      <c r="L6292" s="121">
        <v>3529.6994056226008</v>
      </c>
      <c r="M6292" s="54">
        <v>3304.6655740747087</v>
      </c>
      <c r="N6292" s="120">
        <v>1.0772570598961344</v>
      </c>
      <c r="O6292" s="123">
        <v>3095.8341705583348</v>
      </c>
      <c r="P6292" s="53">
        <v>3512.1204473453708</v>
      </c>
      <c r="Q6292" s="54">
        <v>3319.1164744899129</v>
      </c>
      <c r="R6292" s="55">
        <v>1.0721234703250624</v>
      </c>
      <c r="S6292" s="121">
        <v>3562.1093225228374</v>
      </c>
      <c r="T6292" s="54">
        <v>3335.0351231954733</v>
      </c>
      <c r="U6292" s="55">
        <v>1.0772654281395178</v>
      </c>
    </row>
    <row r="6293" spans="1:21" ht="13" x14ac:dyDescent="0.3">
      <c r="A6293" s="44" t="s">
        <v>1010</v>
      </c>
      <c r="B6293" s="44" t="s">
        <v>7467</v>
      </c>
      <c r="C6293" s="98" t="s">
        <v>996</v>
      </c>
      <c r="D6293" s="98" t="s">
        <v>13119</v>
      </c>
      <c r="E6293" s="98" t="s">
        <v>229</v>
      </c>
      <c r="F6293" s="122">
        <v>1.0160004798393047</v>
      </c>
      <c r="G6293" s="122">
        <v>1.0218971854984413</v>
      </c>
      <c r="H6293" s="99">
        <v>13047.500000000002</v>
      </c>
      <c r="I6293" s="53">
        <v>13256.266260703331</v>
      </c>
      <c r="J6293" s="54">
        <v>12527.687010383142</v>
      </c>
      <c r="K6293" s="55">
        <v>0.9601599548099744</v>
      </c>
      <c r="L6293" s="121">
        <v>13333.203527790914</v>
      </c>
      <c r="M6293" s="54">
        <v>12483.153273685091</v>
      </c>
      <c r="N6293" s="120">
        <v>0.9567467540666863</v>
      </c>
      <c r="O6293" s="123">
        <v>13151.551306337056</v>
      </c>
      <c r="P6293" s="53">
        <v>13361.982437869685</v>
      </c>
      <c r="Q6293" s="54">
        <v>12627.692217930624</v>
      </c>
      <c r="R6293" s="55">
        <v>0.96016750600714218</v>
      </c>
      <c r="S6293" s="121">
        <v>13439.533264884187</v>
      </c>
      <c r="T6293" s="54">
        <v>12582.801767015486</v>
      </c>
      <c r="U6293" s="55">
        <v>0.95675418617364782</v>
      </c>
    </row>
    <row r="6294" spans="1:21" ht="13" x14ac:dyDescent="0.3">
      <c r="A6294" s="44" t="s">
        <v>1009</v>
      </c>
      <c r="B6294" s="44" t="s">
        <v>7466</v>
      </c>
      <c r="C6294" s="98" t="s">
        <v>1008</v>
      </c>
      <c r="D6294" s="98" t="s">
        <v>13166</v>
      </c>
      <c r="E6294" s="98" t="s">
        <v>382</v>
      </c>
      <c r="F6294" s="122">
        <v>1.033531402998682</v>
      </c>
      <c r="G6294" s="122">
        <v>1.0442473175688975</v>
      </c>
      <c r="H6294" s="99">
        <v>5753.7499999999982</v>
      </c>
      <c r="I6294" s="53">
        <v>5946.6813100036643</v>
      </c>
      <c r="J6294" s="54">
        <v>5619.8450406101383</v>
      </c>
      <c r="K6294" s="55">
        <v>0.97672735878516448</v>
      </c>
      <c r="L6294" s="121">
        <v>6008.3380034620423</v>
      </c>
      <c r="M6294" s="54">
        <v>5625.2800807391905</v>
      </c>
      <c r="N6294" s="120">
        <v>0.97767196710652915</v>
      </c>
      <c r="O6294" s="123">
        <v>5799.8437474852708</v>
      </c>
      <c r="P6294" s="53">
        <v>5994.3206455115851</v>
      </c>
      <c r="Q6294" s="54">
        <v>5664.9106163004026</v>
      </c>
      <c r="R6294" s="55">
        <v>0.97673504027701208</v>
      </c>
      <c r="S6294" s="121">
        <v>6056.4712756302361</v>
      </c>
      <c r="T6294" s="54">
        <v>5670.3886933334934</v>
      </c>
      <c r="U6294" s="55">
        <v>0.97767956176269277</v>
      </c>
    </row>
    <row r="6295" spans="1:21" ht="13" x14ac:dyDescent="0.3">
      <c r="A6295" s="44" t="s">
        <v>1007</v>
      </c>
      <c r="B6295" s="44" t="s">
        <v>7465</v>
      </c>
      <c r="C6295" s="98" t="s">
        <v>996</v>
      </c>
      <c r="D6295" s="98" t="s">
        <v>13119</v>
      </c>
      <c r="E6295" s="98" t="s">
        <v>230</v>
      </c>
      <c r="F6295" s="122">
        <v>1.0208691241030154</v>
      </c>
      <c r="G6295" s="122">
        <v>1.020917682466842</v>
      </c>
      <c r="H6295" s="99">
        <v>3263.416666666667</v>
      </c>
      <c r="I6295" s="53">
        <v>3331.5213140831825</v>
      </c>
      <c r="J6295" s="54">
        <v>3148.4171689412101</v>
      </c>
      <c r="K6295" s="55">
        <v>0.964761012928539</v>
      </c>
      <c r="L6295" s="121">
        <v>3331.6797802570004</v>
      </c>
      <c r="M6295" s="54">
        <v>3119.2705690795328</v>
      </c>
      <c r="N6295" s="120">
        <v>0.95582969865310874</v>
      </c>
      <c r="O6295" s="123">
        <v>3290.805085592543</v>
      </c>
      <c r="P6295" s="53">
        <v>3359.481305322608</v>
      </c>
      <c r="Q6295" s="54">
        <v>3174.8654163228471</v>
      </c>
      <c r="R6295" s="55">
        <v>0.96476860031082035</v>
      </c>
      <c r="S6295" s="121">
        <v>3359.6411014332366</v>
      </c>
      <c r="T6295" s="54">
        <v>3145.4736674604501</v>
      </c>
      <c r="U6295" s="55">
        <v>0.95583712363628959</v>
      </c>
    </row>
    <row r="6296" spans="1:21" ht="13" x14ac:dyDescent="0.3">
      <c r="A6296" s="44" t="s">
        <v>1006</v>
      </c>
      <c r="B6296" s="44" t="s">
        <v>7464</v>
      </c>
      <c r="C6296" s="98" t="s">
        <v>989</v>
      </c>
      <c r="D6296" s="98" t="s">
        <v>13130</v>
      </c>
      <c r="E6296" s="98" t="s">
        <v>471</v>
      </c>
      <c r="F6296" s="122">
        <v>1.0319552975107138</v>
      </c>
      <c r="G6296" s="122">
        <v>1.0330490918678292</v>
      </c>
      <c r="H6296" s="99">
        <v>17023</v>
      </c>
      <c r="I6296" s="53">
        <v>17566.975029524881</v>
      </c>
      <c r="J6296" s="54">
        <v>16601.474394150224</v>
      </c>
      <c r="K6296" s="55">
        <v>0.97523787782119631</v>
      </c>
      <c r="L6296" s="121">
        <v>17585.594690866055</v>
      </c>
      <c r="M6296" s="54">
        <v>16464.43583325058</v>
      </c>
      <c r="N6296" s="120">
        <v>0.96718767745112966</v>
      </c>
      <c r="O6296" s="123">
        <v>17152.736896155293</v>
      </c>
      <c r="P6296" s="53">
        <v>17700.857706794934</v>
      </c>
      <c r="Q6296" s="54">
        <v>16728.130287112388</v>
      </c>
      <c r="R6296" s="55">
        <v>0.97524554759899118</v>
      </c>
      <c r="S6296" s="121">
        <v>17719.619273621032</v>
      </c>
      <c r="T6296" s="54">
        <v>16590.044632690726</v>
      </c>
      <c r="U6296" s="55">
        <v>0.9671951906642553</v>
      </c>
    </row>
    <row r="6297" spans="1:21" ht="13" x14ac:dyDescent="0.3">
      <c r="A6297" s="44" t="s">
        <v>1005</v>
      </c>
      <c r="B6297" s="44" t="s">
        <v>7463</v>
      </c>
      <c r="C6297" s="98" t="s">
        <v>974</v>
      </c>
      <c r="D6297" s="98" t="s">
        <v>13143</v>
      </c>
      <c r="E6297" s="98" t="s">
        <v>321</v>
      </c>
      <c r="F6297" s="122">
        <v>1.0247705252983503</v>
      </c>
      <c r="G6297" s="122">
        <v>1.0526438222857246</v>
      </c>
      <c r="H6297" s="99">
        <v>4061.4166666666661</v>
      </c>
      <c r="I6297" s="53">
        <v>4162.0200909554742</v>
      </c>
      <c r="J6297" s="54">
        <v>3933.2708022756756</v>
      </c>
      <c r="K6297" s="55">
        <v>0.96844798874177962</v>
      </c>
      <c r="L6297" s="121">
        <v>4275.2251638949465</v>
      </c>
      <c r="M6297" s="54">
        <v>4002.6607925978537</v>
      </c>
      <c r="N6297" s="120">
        <v>0.98553315778924122</v>
      </c>
      <c r="O6297" s="123">
        <v>4100.6615655525502</v>
      </c>
      <c r="P6297" s="53">
        <v>4202.2371066020423</v>
      </c>
      <c r="Q6297" s="54">
        <v>3971.3086778609813</v>
      </c>
      <c r="R6297" s="55">
        <v>0.968455605120356</v>
      </c>
      <c r="S6297" s="121">
        <v>4316.5360642633996</v>
      </c>
      <c r="T6297" s="54">
        <v>4041.3693352518085</v>
      </c>
      <c r="U6297" s="55">
        <v>0.98554081351194067</v>
      </c>
    </row>
    <row r="6298" spans="1:21" ht="13" x14ac:dyDescent="0.3">
      <c r="A6298" s="44" t="s">
        <v>1004</v>
      </c>
      <c r="B6298" s="44" t="s">
        <v>7462</v>
      </c>
      <c r="C6298" s="98" t="s">
        <v>982</v>
      </c>
      <c r="D6298" s="98" t="s">
        <v>13151</v>
      </c>
      <c r="E6298" s="98" t="s">
        <v>202</v>
      </c>
      <c r="F6298" s="122">
        <v>1.1422141780328159</v>
      </c>
      <c r="G6298" s="122">
        <v>1.1459114627874576</v>
      </c>
      <c r="H6298" s="99">
        <v>7114.9166666666661</v>
      </c>
      <c r="I6298" s="53">
        <v>8126.7586921886486</v>
      </c>
      <c r="J6298" s="54">
        <v>7680.1029266025307</v>
      </c>
      <c r="K6298" s="55">
        <v>1.0794368066998954</v>
      </c>
      <c r="L6298" s="121">
        <v>8153.0645651108607</v>
      </c>
      <c r="M6298" s="54">
        <v>7633.270909305028</v>
      </c>
      <c r="N6298" s="120">
        <v>1.0728545767889099</v>
      </c>
      <c r="O6298" s="123">
        <v>7175.5013093368925</v>
      </c>
      <c r="P6298" s="53">
        <v>8195.959330017633</v>
      </c>
      <c r="Q6298" s="54">
        <v>7745.5611344629215</v>
      </c>
      <c r="R6298" s="55">
        <v>1.0794452959522502</v>
      </c>
      <c r="S6298" s="121">
        <v>8222.4892016155554</v>
      </c>
      <c r="T6298" s="54">
        <v>7698.3292214237117</v>
      </c>
      <c r="U6298" s="55">
        <v>1.0728629108333527</v>
      </c>
    </row>
    <row r="6299" spans="1:21" ht="13" x14ac:dyDescent="0.3">
      <c r="A6299" s="44" t="s">
        <v>1003</v>
      </c>
      <c r="B6299" s="44" t="s">
        <v>7461</v>
      </c>
      <c r="C6299" s="98" t="s">
        <v>982</v>
      </c>
      <c r="D6299" s="98" t="s">
        <v>13151</v>
      </c>
      <c r="E6299" s="98" t="s">
        <v>202</v>
      </c>
      <c r="F6299" s="122">
        <v>1.1422141780328159</v>
      </c>
      <c r="G6299" s="122">
        <v>1.1459114627874576</v>
      </c>
      <c r="H6299" s="99">
        <v>5914.5833333333339</v>
      </c>
      <c r="I6299" s="53">
        <v>6755.7209404899268</v>
      </c>
      <c r="J6299" s="54">
        <v>6384.4189462937575</v>
      </c>
      <c r="K6299" s="55">
        <v>1.0794368066998954</v>
      </c>
      <c r="L6299" s="121">
        <v>6777.5888392783172</v>
      </c>
      <c r="M6299" s="54">
        <v>6345.4877989660745</v>
      </c>
      <c r="N6299" s="120">
        <v>1.0728545767889099</v>
      </c>
      <c r="O6299" s="123">
        <v>5965.614512138668</v>
      </c>
      <c r="P6299" s="53">
        <v>6814.0094764431069</v>
      </c>
      <c r="Q6299" s="54">
        <v>6439.5545225925634</v>
      </c>
      <c r="R6299" s="55">
        <v>1.0794452959522502</v>
      </c>
      <c r="S6299" s="121">
        <v>6836.0660520309066</v>
      </c>
      <c r="T6299" s="54">
        <v>6400.2865504027832</v>
      </c>
      <c r="U6299" s="55">
        <v>1.0728629108333527</v>
      </c>
    </row>
    <row r="6300" spans="1:21" ht="13" x14ac:dyDescent="0.3">
      <c r="A6300" s="44" t="s">
        <v>1002</v>
      </c>
      <c r="B6300" s="44" t="s">
        <v>13504</v>
      </c>
      <c r="C6300" s="98" t="s">
        <v>1001</v>
      </c>
      <c r="D6300" s="98" t="s">
        <v>13151</v>
      </c>
      <c r="E6300" s="98" t="s">
        <v>196</v>
      </c>
      <c r="F6300" s="122">
        <v>1.148900330563901</v>
      </c>
      <c r="G6300" s="122">
        <v>1.1586086930602721</v>
      </c>
      <c r="H6300" s="99">
        <v>5136.833333333333</v>
      </c>
      <c r="I6300" s="53">
        <v>5901.7095147183318</v>
      </c>
      <c r="J6300" s="54">
        <v>5577.344945594713</v>
      </c>
      <c r="K6300" s="55">
        <v>1.0857554807945322</v>
      </c>
      <c r="L6300" s="121">
        <v>5951.5797548017745</v>
      </c>
      <c r="M6300" s="54">
        <v>5572.1404195845962</v>
      </c>
      <c r="N6300" s="120">
        <v>1.0847423028943766</v>
      </c>
      <c r="O6300" s="123">
        <v>5182.7131563986259</v>
      </c>
      <c r="P6300" s="53">
        <v>5954.4208586042596</v>
      </c>
      <c r="Q6300" s="54">
        <v>5627.2034698519265</v>
      </c>
      <c r="R6300" s="55">
        <v>1.0857640197402261</v>
      </c>
      <c r="S6300" s="121">
        <v>6004.7365166412901</v>
      </c>
      <c r="T6300" s="54">
        <v>5621.9518760726496</v>
      </c>
      <c r="U6300" s="55">
        <v>1.0847507292838956</v>
      </c>
    </row>
    <row r="6301" spans="1:21" ht="13" x14ac:dyDescent="0.3">
      <c r="A6301" s="44" t="s">
        <v>1000</v>
      </c>
      <c r="B6301" s="44" t="s">
        <v>7460</v>
      </c>
      <c r="C6301" s="98" t="s">
        <v>957</v>
      </c>
      <c r="D6301" s="98" t="s">
        <v>13130</v>
      </c>
      <c r="E6301" s="98" t="s">
        <v>306</v>
      </c>
      <c r="F6301" s="122">
        <v>1.0161597434384846</v>
      </c>
      <c r="G6301" s="122">
        <v>1.0217568421149539</v>
      </c>
      <c r="H6301" s="99">
        <v>3533</v>
      </c>
      <c r="I6301" s="53">
        <v>3590.0923735681658</v>
      </c>
      <c r="J6301" s="54">
        <v>3392.7768732097911</v>
      </c>
      <c r="K6301" s="55">
        <v>0.96031046510325246</v>
      </c>
      <c r="L6301" s="121">
        <v>3609.8669231921322</v>
      </c>
      <c r="M6301" s="54">
        <v>3379.7220604851509</v>
      </c>
      <c r="N6301" s="120">
        <v>0.95661535818996624</v>
      </c>
      <c r="O6301" s="123">
        <v>3562.0955176076282</v>
      </c>
      <c r="P6301" s="53">
        <v>3619.6580672755435</v>
      </c>
      <c r="Q6301" s="54">
        <v>3420.7445055579974</v>
      </c>
      <c r="R6301" s="55">
        <v>0.9603180174841115</v>
      </c>
      <c r="S6301" s="121">
        <v>3639.5954673826022</v>
      </c>
      <c r="T6301" s="54">
        <v>3407.5817497221697</v>
      </c>
      <c r="U6301" s="55">
        <v>0.95662278927623112</v>
      </c>
    </row>
    <row r="6302" spans="1:21" ht="13" x14ac:dyDescent="0.3">
      <c r="A6302" s="44" t="s">
        <v>999</v>
      </c>
      <c r="B6302" s="44" t="s">
        <v>7459</v>
      </c>
      <c r="C6302" s="98" t="s">
        <v>996</v>
      </c>
      <c r="D6302" s="98" t="s">
        <v>13119</v>
      </c>
      <c r="E6302" s="98" t="s">
        <v>227</v>
      </c>
      <c r="F6302" s="122">
        <v>1.0197465500375971</v>
      </c>
      <c r="G6302" s="122">
        <v>1.0209885018637748</v>
      </c>
      <c r="H6302" s="99">
        <v>5298.833333333333</v>
      </c>
      <c r="I6302" s="53">
        <v>5403.4670108908867</v>
      </c>
      <c r="J6302" s="54">
        <v>5106.4864081705646</v>
      </c>
      <c r="K6302" s="55">
        <v>0.96370013679185318</v>
      </c>
      <c r="L6302" s="121">
        <v>5410.0479066258313</v>
      </c>
      <c r="M6302" s="54">
        <v>5065.1336039103226</v>
      </c>
      <c r="N6302" s="120">
        <v>0.95589600300260869</v>
      </c>
      <c r="O6302" s="123">
        <v>5342.8778695454239</v>
      </c>
      <c r="P6302" s="53">
        <v>5448.381274741173</v>
      </c>
      <c r="Q6302" s="54">
        <v>5148.9726276228348</v>
      </c>
      <c r="R6302" s="55">
        <v>0.96370771583085302</v>
      </c>
      <c r="S6302" s="121">
        <v>5455.0168716682992</v>
      </c>
      <c r="T6302" s="54">
        <v>5107.2752735597815</v>
      </c>
      <c r="U6302" s="55">
        <v>0.95590342850084875</v>
      </c>
    </row>
    <row r="6303" spans="1:21" ht="13" x14ac:dyDescent="0.3">
      <c r="A6303" s="44" t="s">
        <v>998</v>
      </c>
      <c r="B6303" s="44" t="s">
        <v>7458</v>
      </c>
      <c r="C6303" s="98" t="s">
        <v>996</v>
      </c>
      <c r="D6303" s="98" t="s">
        <v>13119</v>
      </c>
      <c r="E6303" s="98" t="s">
        <v>230</v>
      </c>
      <c r="F6303" s="122">
        <v>1.0208691241030154</v>
      </c>
      <c r="G6303" s="122">
        <v>1.020917682466842</v>
      </c>
      <c r="H6303" s="99">
        <v>3113.5833333333335</v>
      </c>
      <c r="I6303" s="53">
        <v>3178.5610903217475</v>
      </c>
      <c r="J6303" s="54">
        <v>3003.8638105040845</v>
      </c>
      <c r="K6303" s="55">
        <v>0.96476101292853922</v>
      </c>
      <c r="L6303" s="121">
        <v>3178.7122808340519</v>
      </c>
      <c r="M6303" s="54">
        <v>2976.0554192313421</v>
      </c>
      <c r="N6303" s="120">
        <v>0.95582969865310874</v>
      </c>
      <c r="O6303" s="123">
        <v>3138.3797060494398</v>
      </c>
      <c r="P6303" s="53">
        <v>3203.874941617371</v>
      </c>
      <c r="Q6303" s="54">
        <v>3027.8101962492024</v>
      </c>
      <c r="R6303" s="55">
        <v>0.96476860031082046</v>
      </c>
      <c r="S6303" s="121">
        <v>3204.027336200963</v>
      </c>
      <c r="T6303" s="54">
        <v>2999.7798311088009</v>
      </c>
      <c r="U6303" s="55">
        <v>0.9558371236362897</v>
      </c>
    </row>
    <row r="6304" spans="1:21" ht="13" x14ac:dyDescent="0.3">
      <c r="A6304" s="44" t="s">
        <v>997</v>
      </c>
      <c r="B6304" s="44" t="s">
        <v>7457</v>
      </c>
      <c r="C6304" s="98" t="s">
        <v>996</v>
      </c>
      <c r="D6304" s="98" t="s">
        <v>13119</v>
      </c>
      <c r="E6304" s="98" t="s">
        <v>230</v>
      </c>
      <c r="F6304" s="122">
        <v>1.0208691241030154</v>
      </c>
      <c r="G6304" s="122">
        <v>1.020917682466842</v>
      </c>
      <c r="H6304" s="99">
        <v>3413.5</v>
      </c>
      <c r="I6304" s="53">
        <v>3484.7367551256434</v>
      </c>
      <c r="J6304" s="54">
        <v>3293.2117176315687</v>
      </c>
      <c r="K6304" s="55">
        <v>0.96476101292853922</v>
      </c>
      <c r="L6304" s="121">
        <v>3484.9025091005651</v>
      </c>
      <c r="M6304" s="54">
        <v>3262.7246763523863</v>
      </c>
      <c r="N6304" s="120">
        <v>0.95582969865310863</v>
      </c>
      <c r="O6304" s="123">
        <v>3438.7340916833282</v>
      </c>
      <c r="P6304" s="53">
        <v>3510.4974601999374</v>
      </c>
      <c r="Q6304" s="54">
        <v>3317.5826764744247</v>
      </c>
      <c r="R6304" s="55">
        <v>0.96476860031082035</v>
      </c>
      <c r="S6304" s="121">
        <v>3510.6644395010644</v>
      </c>
      <c r="T6304" s="54">
        <v>3286.8697031446418</v>
      </c>
      <c r="U6304" s="55">
        <v>0.9558371236362897</v>
      </c>
    </row>
    <row r="6305" spans="1:21" ht="13" x14ac:dyDescent="0.3">
      <c r="A6305" s="44" t="s">
        <v>995</v>
      </c>
      <c r="B6305" s="44" t="s">
        <v>7456</v>
      </c>
      <c r="C6305" s="98" t="s">
        <v>957</v>
      </c>
      <c r="D6305" s="98" t="s">
        <v>13130</v>
      </c>
      <c r="E6305" s="98" t="s">
        <v>302</v>
      </c>
      <c r="F6305" s="122">
        <v>1.0215713100586572</v>
      </c>
      <c r="G6305" s="122">
        <v>1.0301199656376199</v>
      </c>
      <c r="H6305" s="99">
        <v>6412.4166666666679</v>
      </c>
      <c r="I6305" s="53">
        <v>6550.7408948086359</v>
      </c>
      <c r="J6305" s="54">
        <v>6190.7048336494172</v>
      </c>
      <c r="K6305" s="55">
        <v>0.96542460595710133</v>
      </c>
      <c r="L6305" s="121">
        <v>6605.558436320769</v>
      </c>
      <c r="M6305" s="54">
        <v>6184.4250893646795</v>
      </c>
      <c r="N6305" s="120">
        <v>0.96444529587617955</v>
      </c>
      <c r="O6305" s="123">
        <v>6466.94944003612</v>
      </c>
      <c r="P6305" s="53">
        <v>6606.4500115407991</v>
      </c>
      <c r="Q6305" s="54">
        <v>6243.4012158589421</v>
      </c>
      <c r="R6305" s="55">
        <v>0.96543219855822326</v>
      </c>
      <c r="S6305" s="121">
        <v>6661.7337349502332</v>
      </c>
      <c r="T6305" s="54">
        <v>6237.067415915265</v>
      </c>
      <c r="U6305" s="55">
        <v>0.96445278778620369</v>
      </c>
    </row>
    <row r="6306" spans="1:21" ht="13" x14ac:dyDescent="0.3">
      <c r="A6306" s="44" t="s">
        <v>994</v>
      </c>
      <c r="B6306" s="44" t="s">
        <v>7455</v>
      </c>
      <c r="C6306" s="98" t="s">
        <v>993</v>
      </c>
      <c r="D6306" s="98" t="s">
        <v>13130</v>
      </c>
      <c r="E6306" s="98" t="s">
        <v>470</v>
      </c>
      <c r="F6306" s="122">
        <v>1.029038344506453</v>
      </c>
      <c r="G6306" s="122">
        <v>1.0307692484517779</v>
      </c>
      <c r="H6306" s="99">
        <v>39.083333333333336</v>
      </c>
      <c r="I6306" s="53">
        <v>40.21824863112721</v>
      </c>
      <c r="J6306" s="54">
        <v>38.007808612754879</v>
      </c>
      <c r="K6306" s="55">
        <v>0.97248124382315249</v>
      </c>
      <c r="L6306" s="121">
        <v>40.285898126990318</v>
      </c>
      <c r="M6306" s="54">
        <v>37.71749527704123</v>
      </c>
      <c r="N6306" s="120">
        <v>0.96505318406075635</v>
      </c>
      <c r="O6306" s="123">
        <v>39.533692961161996</v>
      </c>
      <c r="P6306" s="53">
        <v>40.681685956980559</v>
      </c>
      <c r="Q6306" s="54">
        <v>38.446077261359072</v>
      </c>
      <c r="R6306" s="55">
        <v>0.97248889192134413</v>
      </c>
      <c r="S6306" s="121">
        <v>40.750114982100293</v>
      </c>
      <c r="T6306" s="54">
        <v>38.152412639403835</v>
      </c>
      <c r="U6306" s="55">
        <v>0.96506068069291839</v>
      </c>
    </row>
    <row r="6307" spans="1:21" ht="13" x14ac:dyDescent="0.3">
      <c r="A6307" s="44" t="s">
        <v>992</v>
      </c>
      <c r="B6307" s="44" t="s">
        <v>7454</v>
      </c>
      <c r="C6307" s="98" t="s">
        <v>957</v>
      </c>
      <c r="D6307" s="98" t="s">
        <v>13130</v>
      </c>
      <c r="E6307" s="98" t="s">
        <v>468</v>
      </c>
      <c r="F6307" s="122">
        <v>1.0305799866237377</v>
      </c>
      <c r="G6307" s="122">
        <v>1.031297646584489</v>
      </c>
      <c r="H6307" s="99">
        <v>5147.6666666666661</v>
      </c>
      <c r="I6307" s="53">
        <v>5305.0822444767937</v>
      </c>
      <c r="J6307" s="54">
        <v>5013.5089787808793</v>
      </c>
      <c r="K6307" s="55">
        <v>0.9739381555619141</v>
      </c>
      <c r="L6307" s="121">
        <v>5308.7765187347541</v>
      </c>
      <c r="M6307" s="54">
        <v>4970.3187115516976</v>
      </c>
      <c r="N6307" s="120">
        <v>0.96554789449298029</v>
      </c>
      <c r="O6307" s="123">
        <v>5183.6425152641477</v>
      </c>
      <c r="P6307" s="53">
        <v>5342.1582340431632</v>
      </c>
      <c r="Q6307" s="54">
        <v>5048.5869348093483</v>
      </c>
      <c r="R6307" s="55">
        <v>0.97394581511801703</v>
      </c>
      <c r="S6307" s="121">
        <v>5345.8783267272165</v>
      </c>
      <c r="T6307" s="54">
        <v>5005.093996199329</v>
      </c>
      <c r="U6307" s="55">
        <v>0.96555539496810372</v>
      </c>
    </row>
    <row r="6308" spans="1:21" ht="13" x14ac:dyDescent="0.3">
      <c r="A6308" s="44" t="s">
        <v>991</v>
      </c>
      <c r="B6308" s="44" t="s">
        <v>7453</v>
      </c>
      <c r="C6308" s="98" t="s">
        <v>957</v>
      </c>
      <c r="D6308" s="98" t="s">
        <v>13130</v>
      </c>
      <c r="E6308" s="98" t="s">
        <v>307</v>
      </c>
      <c r="F6308" s="122">
        <v>1.0230908733301232</v>
      </c>
      <c r="G6308" s="122">
        <v>1.0309117209303666</v>
      </c>
      <c r="H6308" s="99">
        <v>7076.6666666666679</v>
      </c>
      <c r="I6308" s="53">
        <v>7240.0730802661728</v>
      </c>
      <c r="J6308" s="54">
        <v>6842.1505496422424</v>
      </c>
      <c r="K6308" s="55">
        <v>0.96686065232815466</v>
      </c>
      <c r="L6308" s="121">
        <v>7295.4186117838963</v>
      </c>
      <c r="M6308" s="54">
        <v>6830.3036503397634</v>
      </c>
      <c r="N6308" s="120">
        <v>0.96518657329341906</v>
      </c>
      <c r="O6308" s="123">
        <v>7131.1072854708782</v>
      </c>
      <c r="P6308" s="53">
        <v>7295.7707805032051</v>
      </c>
      <c r="Q6308" s="54">
        <v>6894.8412660430149</v>
      </c>
      <c r="R6308" s="55">
        <v>0.96686825622309192</v>
      </c>
      <c r="S6308" s="121">
        <v>7351.5420838038581</v>
      </c>
      <c r="T6308" s="54">
        <v>6882.902471328719</v>
      </c>
      <c r="U6308" s="55">
        <v>0.96519407096176235</v>
      </c>
    </row>
    <row r="6309" spans="1:21" ht="13" x14ac:dyDescent="0.3">
      <c r="A6309" s="44" t="s">
        <v>990</v>
      </c>
      <c r="B6309" s="44" t="s">
        <v>7452</v>
      </c>
      <c r="C6309" s="98" t="s">
        <v>989</v>
      </c>
      <c r="D6309" s="98" t="s">
        <v>13130</v>
      </c>
      <c r="E6309" s="98" t="s">
        <v>471</v>
      </c>
      <c r="F6309" s="122">
        <v>1.0319552975107138</v>
      </c>
      <c r="G6309" s="122">
        <v>1.0330490918678292</v>
      </c>
      <c r="H6309" s="99">
        <v>7004.4166666666661</v>
      </c>
      <c r="I6309" s="53">
        <v>7228.2448851390018</v>
      </c>
      <c r="J6309" s="54">
        <v>6830.972445375417</v>
      </c>
      <c r="K6309" s="55">
        <v>0.97523787782119631</v>
      </c>
      <c r="L6309" s="121">
        <v>7235.9062765638873</v>
      </c>
      <c r="M6309" s="54">
        <v>6774.5854877333168</v>
      </c>
      <c r="N6309" s="120">
        <v>0.96718767745112977</v>
      </c>
      <c r="O6309" s="123">
        <v>7065.8227951634999</v>
      </c>
      <c r="P6309" s="53">
        <v>7291.6132647409331</v>
      </c>
      <c r="Q6309" s="54">
        <v>6890.9122211066606</v>
      </c>
      <c r="R6309" s="55">
        <v>0.97524554759899096</v>
      </c>
      <c r="S6309" s="121">
        <v>7299.3418218426605</v>
      </c>
      <c r="T6309" s="54">
        <v>6834.0298255680036</v>
      </c>
      <c r="U6309" s="55">
        <v>0.96719519066425541</v>
      </c>
    </row>
    <row r="6310" spans="1:21" ht="13" x14ac:dyDescent="0.3">
      <c r="A6310" s="44" t="s">
        <v>988</v>
      </c>
      <c r="B6310" s="44" t="s">
        <v>7451</v>
      </c>
      <c r="C6310" s="98" t="s">
        <v>987</v>
      </c>
      <c r="D6310" s="98" t="s">
        <v>13125</v>
      </c>
      <c r="E6310" s="98" t="s">
        <v>440</v>
      </c>
      <c r="F6310" s="122">
        <v>1.033535215650734</v>
      </c>
      <c r="G6310" s="122">
        <v>1.0325938063557891</v>
      </c>
      <c r="H6310" s="99">
        <v>114.08333333333331</v>
      </c>
      <c r="I6310" s="53">
        <v>117.90914251882123</v>
      </c>
      <c r="J6310" s="54">
        <v>111.42872390223702</v>
      </c>
      <c r="K6310" s="55">
        <v>0.97673096188958697</v>
      </c>
      <c r="L6310" s="121">
        <v>117.80174340842292</v>
      </c>
      <c r="M6310" s="54">
        <v>110.29136514788571</v>
      </c>
      <c r="N6310" s="120">
        <v>0.96676141838906415</v>
      </c>
      <c r="O6310" s="123">
        <v>115.16013763021959</v>
      </c>
      <c r="P6310" s="53">
        <v>119.02205768001721</v>
      </c>
      <c r="Q6310" s="54">
        <v>112.48135660382322</v>
      </c>
      <c r="R6310" s="55">
        <v>0.97673864340977112</v>
      </c>
      <c r="S6310" s="121">
        <v>118.913644856045</v>
      </c>
      <c r="T6310" s="54">
        <v>111.33324283860752</v>
      </c>
      <c r="U6310" s="55">
        <v>0.96676892829096583</v>
      </c>
    </row>
    <row r="6311" spans="1:21" ht="13" x14ac:dyDescent="0.3">
      <c r="A6311" s="44" t="s">
        <v>986</v>
      </c>
      <c r="B6311" s="44" t="s">
        <v>7450</v>
      </c>
      <c r="C6311" s="98" t="s">
        <v>985</v>
      </c>
      <c r="D6311" s="98" t="s">
        <v>13125</v>
      </c>
      <c r="E6311" s="98" t="s">
        <v>477</v>
      </c>
      <c r="F6311" s="122">
        <v>1.0143141938793192</v>
      </c>
      <c r="G6311" s="122">
        <v>1.0179112145410112</v>
      </c>
      <c r="H6311" s="99">
        <v>505.75</v>
      </c>
      <c r="I6311" s="53">
        <v>512.98940355446564</v>
      </c>
      <c r="J6311" s="54">
        <v>484.79493101494961</v>
      </c>
      <c r="K6311" s="55">
        <v>0.95856634901621274</v>
      </c>
      <c r="L6311" s="121">
        <v>514.80859675411637</v>
      </c>
      <c r="M6311" s="54">
        <v>481.98728883853818</v>
      </c>
      <c r="N6311" s="120">
        <v>0.95301490625514218</v>
      </c>
      <c r="O6311" s="123">
        <v>509.88713211337927</v>
      </c>
      <c r="P6311" s="53">
        <v>517.18575537902018</v>
      </c>
      <c r="Q6311" s="54">
        <v>488.76449050814995</v>
      </c>
      <c r="R6311" s="55">
        <v>0.95857388768043583</v>
      </c>
      <c r="S6311" s="121">
        <v>519.01982992836292</v>
      </c>
      <c r="T6311" s="54">
        <v>485.93381216612954</v>
      </c>
      <c r="U6311" s="55">
        <v>0.95302230937272714</v>
      </c>
    </row>
    <row r="6312" spans="1:21" ht="13" x14ac:dyDescent="0.3">
      <c r="A6312" s="44" t="s">
        <v>984</v>
      </c>
      <c r="B6312" s="44" t="s">
        <v>7449</v>
      </c>
      <c r="C6312" s="98" t="s">
        <v>970</v>
      </c>
      <c r="D6312" s="98" t="s">
        <v>13130</v>
      </c>
      <c r="E6312" s="98" t="s">
        <v>222</v>
      </c>
      <c r="F6312" s="122">
        <v>1.0400686814525157</v>
      </c>
      <c r="G6312" s="122">
        <v>1.0414921382060907</v>
      </c>
      <c r="H6312" s="99">
        <v>6269.666666666667</v>
      </c>
      <c r="I6312" s="53">
        <v>6520.8839431467895</v>
      </c>
      <c r="J6312" s="54">
        <v>6162.4888535123446</v>
      </c>
      <c r="K6312" s="55">
        <v>0.98290534108868266</v>
      </c>
      <c r="L6312" s="121">
        <v>6529.8085425061199</v>
      </c>
      <c r="M6312" s="54">
        <v>6113.5045838025544</v>
      </c>
      <c r="N6312" s="120">
        <v>0.97509244252260419</v>
      </c>
      <c r="O6312" s="123">
        <v>6315.2892957842869</v>
      </c>
      <c r="P6312" s="53">
        <v>6568.3346108575497</v>
      </c>
      <c r="Q6312" s="54">
        <v>6207.3803970299132</v>
      </c>
      <c r="R6312" s="55">
        <v>0.98291307116739568</v>
      </c>
      <c r="S6312" s="121">
        <v>6577.3241520564134</v>
      </c>
      <c r="T6312" s="54">
        <v>6158.0387005680923</v>
      </c>
      <c r="U6312" s="55">
        <v>0.97510001714075623</v>
      </c>
    </row>
    <row r="6313" spans="1:21" ht="13" x14ac:dyDescent="0.3">
      <c r="A6313" s="44" t="s">
        <v>983</v>
      </c>
      <c r="B6313" s="44" t="s">
        <v>7448</v>
      </c>
      <c r="C6313" s="98" t="s">
        <v>982</v>
      </c>
      <c r="D6313" s="98" t="s">
        <v>13151</v>
      </c>
      <c r="E6313" s="98" t="s">
        <v>178</v>
      </c>
      <c r="F6313" s="122">
        <v>1.1448402973714753</v>
      </c>
      <c r="G6313" s="122">
        <v>1.1472199366733726</v>
      </c>
      <c r="H6313" s="99">
        <v>142.5</v>
      </c>
      <c r="I6313" s="53">
        <v>163.13974237543522</v>
      </c>
      <c r="J6313" s="54">
        <v>154.17339929965749</v>
      </c>
      <c r="K6313" s="55">
        <v>1.0819185915765437</v>
      </c>
      <c r="L6313" s="121">
        <v>163.47884097595559</v>
      </c>
      <c r="M6313" s="54">
        <v>153.05634723520635</v>
      </c>
      <c r="N6313" s="120">
        <v>1.0740796297207462</v>
      </c>
      <c r="O6313" s="123">
        <v>143.99322791596774</v>
      </c>
      <c r="P6313" s="53">
        <v>164.84924986679513</v>
      </c>
      <c r="Q6313" s="54">
        <v>155.79017554871984</v>
      </c>
      <c r="R6313" s="55">
        <v>1.0819271003469457</v>
      </c>
      <c r="S6313" s="121">
        <v>165.19190181115101</v>
      </c>
      <c r="T6313" s="54">
        <v>154.66139433852663</v>
      </c>
      <c r="U6313" s="55">
        <v>1.0740879732815261</v>
      </c>
    </row>
    <row r="6314" spans="1:21" ht="13" x14ac:dyDescent="0.3">
      <c r="A6314" s="44" t="s">
        <v>981</v>
      </c>
      <c r="B6314" s="44" t="s">
        <v>7447</v>
      </c>
      <c r="C6314" s="98" t="s">
        <v>980</v>
      </c>
      <c r="D6314" s="98" t="s">
        <v>13158</v>
      </c>
      <c r="E6314" s="98" t="s">
        <v>445</v>
      </c>
      <c r="F6314" s="122">
        <v>1.0410503393634596</v>
      </c>
      <c r="G6314" s="122">
        <v>1.0589866082140267</v>
      </c>
      <c r="H6314" s="99">
        <v>8484.3333333333339</v>
      </c>
      <c r="I6314" s="53">
        <v>8832.6180959393787</v>
      </c>
      <c r="J6314" s="54">
        <v>8347.1675064486844</v>
      </c>
      <c r="K6314" s="55">
        <v>0.98383304598067223</v>
      </c>
      <c r="L6314" s="121">
        <v>8984.7953796238744</v>
      </c>
      <c r="M6314" s="54">
        <v>8411.9752333162814</v>
      </c>
      <c r="N6314" s="120">
        <v>0.99147156327147457</v>
      </c>
      <c r="O6314" s="123">
        <v>8553.580538587983</v>
      </c>
      <c r="P6314" s="53">
        <v>8904.7079224697027</v>
      </c>
      <c r="Q6314" s="54">
        <v>8415.3613775773829</v>
      </c>
      <c r="R6314" s="55">
        <v>0.98384078335533887</v>
      </c>
      <c r="S6314" s="121">
        <v>9058.1272426447958</v>
      </c>
      <c r="T6314" s="54">
        <v>8480.6977465808759</v>
      </c>
      <c r="U6314" s="55">
        <v>0.99147926512431739</v>
      </c>
    </row>
    <row r="6315" spans="1:21" ht="13" x14ac:dyDescent="0.3">
      <c r="A6315" s="44" t="s">
        <v>979</v>
      </c>
      <c r="B6315" s="44" t="s">
        <v>7446</v>
      </c>
      <c r="C6315" s="98" t="s">
        <v>951</v>
      </c>
      <c r="D6315" s="98" t="s">
        <v>13143</v>
      </c>
      <c r="E6315" s="98" t="s">
        <v>362</v>
      </c>
      <c r="F6315" s="122">
        <v>1.0847020568758603</v>
      </c>
      <c r="G6315" s="122">
        <v>1.1123575028567378</v>
      </c>
      <c r="H6315" s="99">
        <v>13.333333333333334</v>
      </c>
      <c r="I6315" s="53">
        <v>14.462694091678138</v>
      </c>
      <c r="J6315" s="54">
        <v>13.667808215693478</v>
      </c>
      <c r="K6315" s="55">
        <v>1.0250856161770108</v>
      </c>
      <c r="L6315" s="121">
        <v>14.831433371423172</v>
      </c>
      <c r="M6315" s="54">
        <v>13.885864387956174</v>
      </c>
      <c r="N6315" s="120">
        <v>1.0414398290967131</v>
      </c>
      <c r="O6315" s="123">
        <v>13.431604683419158</v>
      </c>
      <c r="P6315" s="53">
        <v>14.569289227248198</v>
      </c>
      <c r="Q6315" s="54">
        <v>13.76865304614441</v>
      </c>
      <c r="R6315" s="55">
        <v>1.0250936779833408</v>
      </c>
      <c r="S6315" s="121">
        <v>14.940746245006999</v>
      </c>
      <c r="T6315" s="54">
        <v>13.98831674783046</v>
      </c>
      <c r="U6315" s="55">
        <v>1.041447919108172</v>
      </c>
    </row>
    <row r="6316" spans="1:21" ht="13" x14ac:dyDescent="0.3">
      <c r="A6316" s="44" t="s">
        <v>978</v>
      </c>
      <c r="B6316" s="44" t="s">
        <v>7445</v>
      </c>
      <c r="C6316" s="98" t="s">
        <v>949</v>
      </c>
      <c r="D6316" s="98" t="s">
        <v>13151</v>
      </c>
      <c r="E6316" s="98" t="s">
        <v>182</v>
      </c>
      <c r="F6316" s="122">
        <v>1.1475181512921946</v>
      </c>
      <c r="G6316" s="122">
        <v>1.1489804821206731</v>
      </c>
      <c r="H6316" s="99">
        <v>439.25</v>
      </c>
      <c r="I6316" s="53">
        <v>504.04734795509648</v>
      </c>
      <c r="J6316" s="54">
        <v>476.34434081290902</v>
      </c>
      <c r="K6316" s="55">
        <v>1.084449267644642</v>
      </c>
      <c r="L6316" s="121">
        <v>504.68967677150562</v>
      </c>
      <c r="M6316" s="54">
        <v>472.51349442418012</v>
      </c>
      <c r="N6316" s="120">
        <v>1.0757279326674563</v>
      </c>
      <c r="O6316" s="123">
        <v>448.20515950732431</v>
      </c>
      <c r="P6316" s="53">
        <v>514.32355603746794</v>
      </c>
      <c r="Q6316" s="54">
        <v>486.05957957748961</v>
      </c>
      <c r="R6316" s="55">
        <v>1.0844577963175961</v>
      </c>
      <c r="S6316" s="121">
        <v>514.97898025969869</v>
      </c>
      <c r="T6316" s="54">
        <v>482.15055501359399</v>
      </c>
      <c r="U6316" s="55">
        <v>1.0757362890324222</v>
      </c>
    </row>
    <row r="6317" spans="1:21" ht="13" x14ac:dyDescent="0.3">
      <c r="A6317" s="44" t="s">
        <v>977</v>
      </c>
      <c r="B6317" s="44" t="s">
        <v>7444</v>
      </c>
      <c r="C6317" s="98" t="s">
        <v>976</v>
      </c>
      <c r="D6317" s="98" t="s">
        <v>13130</v>
      </c>
      <c r="E6317" s="98" t="s">
        <v>268</v>
      </c>
      <c r="F6317" s="122">
        <v>1.0489166287389127</v>
      </c>
      <c r="G6317" s="122">
        <v>1.0498548203122968</v>
      </c>
      <c r="H6317" s="99">
        <v>9566.7499999999982</v>
      </c>
      <c r="I6317" s="53">
        <v>10034.723157987992</v>
      </c>
      <c r="J6317" s="54">
        <v>9483.2035270576434</v>
      </c>
      <c r="K6317" s="55">
        <v>0.99126699527610163</v>
      </c>
      <c r="L6317" s="121">
        <v>10043.698602222663</v>
      </c>
      <c r="M6317" s="54">
        <v>9403.3687271715298</v>
      </c>
      <c r="N6317" s="120">
        <v>0.98292196693459444</v>
      </c>
      <c r="O6317" s="123">
        <v>9644.3872031096362</v>
      </c>
      <c r="P6317" s="53">
        <v>10116.158111338471</v>
      </c>
      <c r="Q6317" s="54">
        <v>9560.2379101967199</v>
      </c>
      <c r="R6317" s="55">
        <v>0.99127479111521111</v>
      </c>
      <c r="S6317" s="121">
        <v>10125.206394142882</v>
      </c>
      <c r="T6317" s="54">
        <v>9479.7536786866567</v>
      </c>
      <c r="U6317" s="55">
        <v>0.98292960237329574</v>
      </c>
    </row>
    <row r="6318" spans="1:21" ht="13" x14ac:dyDescent="0.3">
      <c r="A6318" s="44" t="s">
        <v>975</v>
      </c>
      <c r="B6318" s="44" t="s">
        <v>7443</v>
      </c>
      <c r="C6318" s="98" t="s">
        <v>974</v>
      </c>
      <c r="D6318" s="98" t="s">
        <v>13143</v>
      </c>
      <c r="E6318" s="98" t="s">
        <v>319</v>
      </c>
      <c r="F6318" s="122">
        <v>1.025639187993566</v>
      </c>
      <c r="G6318" s="122">
        <v>1.0522291333708933</v>
      </c>
      <c r="H6318" s="99">
        <v>6236.75</v>
      </c>
      <c r="I6318" s="53">
        <v>6396.6552057188728</v>
      </c>
      <c r="J6318" s="54">
        <v>6045.0878667197458</v>
      </c>
      <c r="K6318" s="55">
        <v>0.96926890876173422</v>
      </c>
      <c r="L6318" s="121">
        <v>6562.4900475509185</v>
      </c>
      <c r="M6318" s="54">
        <v>6144.1024994376521</v>
      </c>
      <c r="N6318" s="120">
        <v>0.9851449071131041</v>
      </c>
      <c r="O6318" s="123">
        <v>6287.3364427791639</v>
      </c>
      <c r="P6318" s="53">
        <v>6448.5386438143778</v>
      </c>
      <c r="Q6318" s="54">
        <v>6094.1676602369653</v>
      </c>
      <c r="R6318" s="55">
        <v>0.96927653159645244</v>
      </c>
      <c r="S6318" s="121">
        <v>6615.7185763967545</v>
      </c>
      <c r="T6318" s="54">
        <v>6193.9855910524138</v>
      </c>
      <c r="U6318" s="55">
        <v>0.98515255981983263</v>
      </c>
    </row>
    <row r="6319" spans="1:21" ht="13" x14ac:dyDescent="0.3">
      <c r="A6319" s="44" t="s">
        <v>973</v>
      </c>
      <c r="B6319" s="44" t="s">
        <v>7442</v>
      </c>
      <c r="C6319" s="98" t="s">
        <v>949</v>
      </c>
      <c r="D6319" s="98" t="s">
        <v>13151</v>
      </c>
      <c r="E6319" s="98" t="s">
        <v>204</v>
      </c>
      <c r="F6319" s="122">
        <v>1.1446031171642623</v>
      </c>
      <c r="G6319" s="122">
        <v>1.1480472435690821</v>
      </c>
      <c r="H6319" s="99">
        <v>1401.4166666666667</v>
      </c>
      <c r="I6319" s="53">
        <v>1604.0658851126168</v>
      </c>
      <c r="J6319" s="54">
        <v>1515.9046263497339</v>
      </c>
      <c r="K6319" s="55">
        <v>1.0816944470593333</v>
      </c>
      <c r="L6319" s="121">
        <v>1608.8925412584379</v>
      </c>
      <c r="M6319" s="54">
        <v>1506.3185791438511</v>
      </c>
      <c r="N6319" s="120">
        <v>1.0748541921701975</v>
      </c>
      <c r="O6319" s="123">
        <v>1428.4826559424591</v>
      </c>
      <c r="P6319" s="53">
        <v>1635.0457008068231</v>
      </c>
      <c r="Q6319" s="54">
        <v>1545.1939087663545</v>
      </c>
      <c r="R6319" s="55">
        <v>1.0817029540669458</v>
      </c>
      <c r="S6319" s="121">
        <v>1639.9655756409816</v>
      </c>
      <c r="T6319" s="54">
        <v>1535.4224984090422</v>
      </c>
      <c r="U6319" s="55">
        <v>1.0748625417478577</v>
      </c>
    </row>
    <row r="6320" spans="1:21" ht="13" x14ac:dyDescent="0.3">
      <c r="A6320" s="44" t="s">
        <v>972</v>
      </c>
      <c r="B6320" s="44" t="s">
        <v>7441</v>
      </c>
      <c r="C6320" s="98" t="s">
        <v>957</v>
      </c>
      <c r="D6320" s="98" t="s">
        <v>13130</v>
      </c>
      <c r="E6320" s="98" t="s">
        <v>468</v>
      </c>
      <c r="F6320" s="122">
        <v>1.0305799866237377</v>
      </c>
      <c r="G6320" s="122">
        <v>1.031297646584489</v>
      </c>
      <c r="H6320" s="99">
        <v>10118</v>
      </c>
      <c r="I6320" s="53">
        <v>10427.408304658979</v>
      </c>
      <c r="J6320" s="54">
        <v>9854.306257975446</v>
      </c>
      <c r="K6320" s="55">
        <v>0.97393815556191399</v>
      </c>
      <c r="L6320" s="121">
        <v>10434.66958814186</v>
      </c>
      <c r="M6320" s="54">
        <v>9769.4135964799752</v>
      </c>
      <c r="N6320" s="120">
        <v>0.9655478944929804</v>
      </c>
      <c r="O6320" s="123">
        <v>10200.576691773647</v>
      </c>
      <c r="P6320" s="53">
        <v>10512.510190562496</v>
      </c>
      <c r="Q6320" s="54">
        <v>9934.8089807433298</v>
      </c>
      <c r="R6320" s="55">
        <v>0.97394581511801692</v>
      </c>
      <c r="S6320" s="121">
        <v>10519.830736030755</v>
      </c>
      <c r="T6320" s="54">
        <v>9849.2218565279381</v>
      </c>
      <c r="U6320" s="55">
        <v>0.96555539496810383</v>
      </c>
    </row>
    <row r="6321" spans="1:21" ht="13" x14ac:dyDescent="0.3">
      <c r="A6321" s="44" t="s">
        <v>971</v>
      </c>
      <c r="B6321" s="44" t="s">
        <v>7440</v>
      </c>
      <c r="C6321" s="98" t="s">
        <v>970</v>
      </c>
      <c r="D6321" s="98" t="s">
        <v>13130</v>
      </c>
      <c r="E6321" s="98" t="s">
        <v>222</v>
      </c>
      <c r="F6321" s="122">
        <v>1.0400686814525157</v>
      </c>
      <c r="G6321" s="122">
        <v>1.0414921382060907</v>
      </c>
      <c r="H6321" s="99">
        <v>6585.7499999999991</v>
      </c>
      <c r="I6321" s="53">
        <v>6849.6323188759043</v>
      </c>
      <c r="J6321" s="54">
        <v>6473.1688500747914</v>
      </c>
      <c r="K6321" s="55">
        <v>0.98290534108868277</v>
      </c>
      <c r="L6321" s="121">
        <v>6859.0068491907605</v>
      </c>
      <c r="M6321" s="54">
        <v>6421.7150533432396</v>
      </c>
      <c r="N6321" s="120">
        <v>0.97509244252260419</v>
      </c>
      <c r="O6321" s="123">
        <v>6636.8597080987456</v>
      </c>
      <c r="P6321" s="53">
        <v>6902.7899255875909</v>
      </c>
      <c r="Q6321" s="54">
        <v>6523.4561585944839</v>
      </c>
      <c r="R6321" s="55">
        <v>0.98291307116739579</v>
      </c>
      <c r="S6321" s="121">
        <v>6912.2372083616128</v>
      </c>
      <c r="T6321" s="54">
        <v>6471.6020151278808</v>
      </c>
      <c r="U6321" s="55">
        <v>0.97510001714075611</v>
      </c>
    </row>
    <row r="6322" spans="1:21" ht="13" x14ac:dyDescent="0.3">
      <c r="A6322" s="44" t="s">
        <v>969</v>
      </c>
      <c r="B6322" s="44" t="s">
        <v>7439</v>
      </c>
      <c r="C6322" s="98" t="s">
        <v>968</v>
      </c>
      <c r="D6322" s="98" t="s">
        <v>13143</v>
      </c>
      <c r="E6322" s="98" t="s">
        <v>455</v>
      </c>
      <c r="F6322" s="122">
        <v>1.0613942137785046</v>
      </c>
      <c r="G6322" s="122">
        <v>1.102207836818714</v>
      </c>
      <c r="H6322" s="99">
        <v>998.16666666666663</v>
      </c>
      <c r="I6322" s="53">
        <v>1059.4483243865773</v>
      </c>
      <c r="J6322" s="54">
        <v>1001.2198571278336</v>
      </c>
      <c r="K6322" s="55">
        <v>1.0030587982579733</v>
      </c>
      <c r="L6322" s="121">
        <v>1100.1871224512131</v>
      </c>
      <c r="M6322" s="54">
        <v>1030.0453638667661</v>
      </c>
      <c r="N6322" s="120">
        <v>1.0319372488229415</v>
      </c>
      <c r="O6322" s="123">
        <v>1012.1103341834219</v>
      </c>
      <c r="P6322" s="53">
        <v>1074.2480524077125</v>
      </c>
      <c r="Q6322" s="54">
        <v>1015.2141596197702</v>
      </c>
      <c r="R6322" s="55">
        <v>1.0030666868339533</v>
      </c>
      <c r="S6322" s="121">
        <v>1115.5559420621751</v>
      </c>
      <c r="T6322" s="54">
        <v>1044.4424670357421</v>
      </c>
      <c r="U6322" s="55">
        <v>1.0319452650173817</v>
      </c>
    </row>
    <row r="6323" spans="1:21" ht="13" x14ac:dyDescent="0.3">
      <c r="A6323" s="44" t="s">
        <v>967</v>
      </c>
      <c r="B6323" s="44" t="s">
        <v>7438</v>
      </c>
      <c r="C6323" s="98" t="s">
        <v>957</v>
      </c>
      <c r="D6323" s="98" t="s">
        <v>13130</v>
      </c>
      <c r="E6323" s="98" t="s">
        <v>307</v>
      </c>
      <c r="F6323" s="122">
        <v>1.0230908733301232</v>
      </c>
      <c r="G6323" s="122">
        <v>1.0309117209303666</v>
      </c>
      <c r="H6323" s="99">
        <v>12902.750000000002</v>
      </c>
      <c r="I6323" s="53">
        <v>13200.685765860249</v>
      </c>
      <c r="J6323" s="54">
        <v>12475.161281827101</v>
      </c>
      <c r="K6323" s="55">
        <v>0.96686065232815477</v>
      </c>
      <c r="L6323" s="121">
        <v>13301.59620723429</v>
      </c>
      <c r="M6323" s="54">
        <v>12453.561058561663</v>
      </c>
      <c r="N6323" s="120">
        <v>0.96518657329341895</v>
      </c>
      <c r="O6323" s="123">
        <v>13018.287868586933</v>
      </c>
      <c r="P6323" s="53">
        <v>13318.891504735553</v>
      </c>
      <c r="Q6323" s="54">
        <v>12586.96929051088</v>
      </c>
      <c r="R6323" s="55">
        <v>0.96686825622309203</v>
      </c>
      <c r="S6323" s="121">
        <v>13420.70555017187</v>
      </c>
      <c r="T6323" s="54">
        <v>12565.174264833546</v>
      </c>
      <c r="U6323" s="55">
        <v>0.96519407096176235</v>
      </c>
    </row>
    <row r="6324" spans="1:21" ht="13" x14ac:dyDescent="0.3">
      <c r="A6324" s="44" t="s">
        <v>965</v>
      </c>
      <c r="B6324" s="44" t="s">
        <v>7437</v>
      </c>
      <c r="C6324" s="98" t="s">
        <v>964</v>
      </c>
      <c r="D6324" s="98" t="s">
        <v>13143</v>
      </c>
      <c r="E6324" s="98" t="s">
        <v>283</v>
      </c>
      <c r="F6324" s="122">
        <v>1.023885492147907</v>
      </c>
      <c r="G6324" s="122">
        <v>1.0661386102357386</v>
      </c>
      <c r="H6324" s="99">
        <v>266.16666666666674</v>
      </c>
      <c r="I6324" s="53">
        <v>272.524188493368</v>
      </c>
      <c r="J6324" s="54">
        <v>257.54595366904118</v>
      </c>
      <c r="K6324" s="55">
        <v>0.96761159800516383</v>
      </c>
      <c r="L6324" s="121">
        <v>283.77056009107918</v>
      </c>
      <c r="M6324" s="54">
        <v>265.67894120816101</v>
      </c>
      <c r="N6324" s="120">
        <v>0.99816759376892017</v>
      </c>
      <c r="O6324" s="123">
        <v>268.55428103664576</v>
      </c>
      <c r="P6324" s="53">
        <v>274.9688322076334</v>
      </c>
      <c r="Q6324" s="54">
        <v>259.85828066956981</v>
      </c>
      <c r="R6324" s="55">
        <v>0.96761920780592836</v>
      </c>
      <c r="S6324" s="121">
        <v>286.31608795726748</v>
      </c>
      <c r="T6324" s="54">
        <v>268.06426283321616</v>
      </c>
      <c r="U6324" s="55">
        <v>0.99817534763721483</v>
      </c>
    </row>
    <row r="6325" spans="1:21" ht="13" x14ac:dyDescent="0.3">
      <c r="A6325" s="44" t="s">
        <v>963</v>
      </c>
      <c r="B6325" s="44" t="s">
        <v>7436</v>
      </c>
      <c r="C6325" s="98" t="s">
        <v>949</v>
      </c>
      <c r="D6325" s="98" t="s">
        <v>13151</v>
      </c>
      <c r="E6325" s="98" t="s">
        <v>187</v>
      </c>
      <c r="F6325" s="122">
        <v>1.144317904236952</v>
      </c>
      <c r="G6325" s="122">
        <v>1.1485312936747085</v>
      </c>
      <c r="H6325" s="99">
        <v>250.41666666666666</v>
      </c>
      <c r="I6325" s="53">
        <v>286.5562751860034</v>
      </c>
      <c r="J6325" s="54">
        <v>270.80682115093589</v>
      </c>
      <c r="K6325" s="55">
        <v>1.0814249097541533</v>
      </c>
      <c r="L6325" s="121">
        <v>287.61137812437494</v>
      </c>
      <c r="M6325" s="54">
        <v>269.27489023166686</v>
      </c>
      <c r="N6325" s="120">
        <v>1.0753073819567396</v>
      </c>
      <c r="O6325" s="123">
        <v>253.21796419216548</v>
      </c>
      <c r="P6325" s="53">
        <v>289.76185009952638</v>
      </c>
      <c r="Q6325" s="54">
        <v>273.83836766502526</v>
      </c>
      <c r="R6325" s="55">
        <v>1.0814334146419844</v>
      </c>
      <c r="S6325" s="121">
        <v>290.82875599530382</v>
      </c>
      <c r="T6325" s="54">
        <v>272.28926129438463</v>
      </c>
      <c r="U6325" s="55">
        <v>1.0753157350548244</v>
      </c>
    </row>
    <row r="6326" spans="1:21" ht="13" x14ac:dyDescent="0.3">
      <c r="A6326" s="44" t="s">
        <v>962</v>
      </c>
      <c r="B6326" s="44" t="s">
        <v>7435</v>
      </c>
      <c r="C6326" s="98" t="s">
        <v>961</v>
      </c>
      <c r="D6326" s="98" t="s">
        <v>13151</v>
      </c>
      <c r="E6326" s="98" t="s">
        <v>187</v>
      </c>
      <c r="F6326" s="122">
        <v>1.144317904236952</v>
      </c>
      <c r="G6326" s="122">
        <v>1.1485312936747085</v>
      </c>
      <c r="H6326" s="99">
        <v>174.08333333333331</v>
      </c>
      <c r="I6326" s="53">
        <v>199.20667516258271</v>
      </c>
      <c r="J6326" s="54">
        <v>188.25805303970216</v>
      </c>
      <c r="K6326" s="55">
        <v>1.0814249097541533</v>
      </c>
      <c r="L6326" s="121">
        <v>199.94015604053882</v>
      </c>
      <c r="M6326" s="54">
        <v>187.19309340896905</v>
      </c>
      <c r="N6326" s="120">
        <v>1.0753073819567396</v>
      </c>
      <c r="O6326" s="123">
        <v>175.5468038918753</v>
      </c>
      <c r="P6326" s="53">
        <v>200.88135072504596</v>
      </c>
      <c r="Q6326" s="54">
        <v>189.84217956227749</v>
      </c>
      <c r="R6326" s="55">
        <v>1.0814334146419844</v>
      </c>
      <c r="S6326" s="121">
        <v>201.6209977743959</v>
      </c>
      <c r="T6326" s="54">
        <v>188.768240463517</v>
      </c>
      <c r="U6326" s="55">
        <v>1.0753157350548244</v>
      </c>
    </row>
    <row r="6327" spans="1:21" ht="13" x14ac:dyDescent="0.3">
      <c r="A6327" s="44" t="s">
        <v>13116</v>
      </c>
      <c r="B6327" s="44" t="s">
        <v>13505</v>
      </c>
      <c r="C6327" s="98" t="s">
        <v>987</v>
      </c>
      <c r="D6327" s="98" t="s">
        <v>13125</v>
      </c>
      <c r="E6327" s="98" t="s">
        <v>479</v>
      </c>
      <c r="F6327" s="122">
        <v>1.0301262386658496</v>
      </c>
      <c r="G6327" s="122">
        <v>1.0242987617044947</v>
      </c>
      <c r="H6327" s="99">
        <v>2.1666666666666665</v>
      </c>
      <c r="I6327" s="53">
        <v>2.2319401837760076</v>
      </c>
      <c r="J6327" s="54">
        <v>2.1092702498840228</v>
      </c>
      <c r="K6327" s="55">
        <v>0.97350934610031825</v>
      </c>
      <c r="L6327" s="121">
        <v>2.219313983693072</v>
      </c>
      <c r="M6327" s="54">
        <v>2.0778229750358697</v>
      </c>
      <c r="N6327" s="120">
        <v>0.95899521924732456</v>
      </c>
      <c r="O6327" s="123">
        <v>2.1908877721530771</v>
      </c>
      <c r="P6327" s="53">
        <v>2.2568909800670522</v>
      </c>
      <c r="Q6327" s="54">
        <v>2.1328664962872237</v>
      </c>
      <c r="R6327" s="55">
        <v>0.97351700228404059</v>
      </c>
      <c r="S6327" s="121">
        <v>2.2441236320499161</v>
      </c>
      <c r="T6327" s="54">
        <v>2.1010672205812071</v>
      </c>
      <c r="U6327" s="55">
        <v>0.95900266882059437</v>
      </c>
    </row>
    <row r="6328" spans="1:21" ht="13" x14ac:dyDescent="0.3">
      <c r="A6328" s="44" t="s">
        <v>960</v>
      </c>
      <c r="B6328" s="44" t="s">
        <v>7434</v>
      </c>
      <c r="C6328" s="98" t="s">
        <v>959</v>
      </c>
      <c r="D6328" s="98" t="s">
        <v>13119</v>
      </c>
      <c r="E6328" s="98" t="s">
        <v>213</v>
      </c>
      <c r="F6328" s="122">
        <v>1.0218995514217644</v>
      </c>
      <c r="G6328" s="122">
        <v>1.0279182443681394</v>
      </c>
      <c r="H6328" s="99">
        <v>3498.583333333333</v>
      </c>
      <c r="I6328" s="53">
        <v>3575.2007389449941</v>
      </c>
      <c r="J6328" s="54">
        <v>3378.7036995149397</v>
      </c>
      <c r="K6328" s="55">
        <v>0.96573480680702384</v>
      </c>
      <c r="L6328" s="121">
        <v>3596.2576377756327</v>
      </c>
      <c r="M6328" s="54">
        <v>3366.9804267550885</v>
      </c>
      <c r="N6328" s="120">
        <v>0.96238394400259786</v>
      </c>
      <c r="O6328" s="123">
        <v>3529.8049724983366</v>
      </c>
      <c r="P6328" s="53">
        <v>3607.1061180023635</v>
      </c>
      <c r="Q6328" s="54">
        <v>3408.8823321945915</v>
      </c>
      <c r="R6328" s="55">
        <v>0.96574240184772642</v>
      </c>
      <c r="S6328" s="121">
        <v>3628.3509302924185</v>
      </c>
      <c r="T6328" s="54">
        <v>3397.0540194521518</v>
      </c>
      <c r="U6328" s="55">
        <v>0.96239141989982924</v>
      </c>
    </row>
    <row r="6329" spans="1:21" ht="13" x14ac:dyDescent="0.3">
      <c r="A6329" s="44" t="s">
        <v>958</v>
      </c>
      <c r="B6329" s="44" t="s">
        <v>7433</v>
      </c>
      <c r="C6329" s="98" t="s">
        <v>957</v>
      </c>
      <c r="D6329" s="98" t="s">
        <v>13130</v>
      </c>
      <c r="E6329" s="98" t="s">
        <v>468</v>
      </c>
      <c r="F6329" s="122">
        <v>1.0305799866237377</v>
      </c>
      <c r="G6329" s="122">
        <v>1.031297646584489</v>
      </c>
      <c r="H6329" s="99">
        <v>7242.3333333333339</v>
      </c>
      <c r="I6329" s="53">
        <v>7463.8037897913173</v>
      </c>
      <c r="J6329" s="54">
        <v>7053.5847686312354</v>
      </c>
      <c r="K6329" s="55">
        <v>0.97393815556191399</v>
      </c>
      <c r="L6329" s="121">
        <v>7469.0013224470649</v>
      </c>
      <c r="M6329" s="54">
        <v>6992.8197012163282</v>
      </c>
      <c r="N6329" s="120">
        <v>0.96554789449298029</v>
      </c>
      <c r="O6329" s="123">
        <v>7294.2523839066916</v>
      </c>
      <c r="P6329" s="53">
        <v>7517.3105242367255</v>
      </c>
      <c r="Q6329" s="54">
        <v>7104.2065837205419</v>
      </c>
      <c r="R6329" s="55">
        <v>0.97394581511801703</v>
      </c>
      <c r="S6329" s="121">
        <v>7522.5453171162699</v>
      </c>
      <c r="T6329" s="54">
        <v>7043.0047415400586</v>
      </c>
      <c r="U6329" s="55">
        <v>0.96555539496810383</v>
      </c>
    </row>
    <row r="6330" spans="1:21" ht="13" x14ac:dyDescent="0.3">
      <c r="A6330" s="44" t="s">
        <v>956</v>
      </c>
      <c r="B6330" s="44" t="s">
        <v>7432</v>
      </c>
      <c r="C6330" s="98" t="s">
        <v>955</v>
      </c>
      <c r="D6330" s="98" t="s">
        <v>13143</v>
      </c>
      <c r="E6330" s="98" t="s">
        <v>446</v>
      </c>
      <c r="F6330" s="122">
        <v>1.0633627334440778</v>
      </c>
      <c r="G6330" s="122">
        <v>1.079611145461393</v>
      </c>
      <c r="H6330" s="99">
        <v>14383.75</v>
      </c>
      <c r="I6330" s="53">
        <v>15295.143717176255</v>
      </c>
      <c r="J6330" s="54">
        <v>14454.505476826927</v>
      </c>
      <c r="K6330" s="55">
        <v>1.0049191258765571</v>
      </c>
      <c r="L6330" s="121">
        <v>15528.856813530312</v>
      </c>
      <c r="M6330" s="54">
        <v>14538.82402412599</v>
      </c>
      <c r="N6330" s="120">
        <v>1.010781195733101</v>
      </c>
      <c r="O6330" s="123">
        <v>14498.115888906908</v>
      </c>
      <c r="P6330" s="53">
        <v>15416.756141417067</v>
      </c>
      <c r="Q6330" s="54">
        <v>14569.548527542009</v>
      </c>
      <c r="R6330" s="55">
        <v>1.0049270290831209</v>
      </c>
      <c r="S6330" s="121">
        <v>15652.32750185481</v>
      </c>
      <c r="T6330" s="54">
        <v>14654.536751127345</v>
      </c>
      <c r="U6330" s="55">
        <v>1.01078904758515</v>
      </c>
    </row>
    <row r="6331" spans="1:21" ht="13" x14ac:dyDescent="0.3">
      <c r="A6331" s="44" t="s">
        <v>13104</v>
      </c>
      <c r="B6331" s="44" t="s">
        <v>13506</v>
      </c>
      <c r="C6331" s="98" t="s">
        <v>966</v>
      </c>
      <c r="D6331" s="98" t="s">
        <v>13151</v>
      </c>
      <c r="E6331" s="98" t="s">
        <v>192</v>
      </c>
      <c r="F6331" s="122">
        <v>1.1481299565677929</v>
      </c>
      <c r="G6331" s="122">
        <v>1.1527599592004951</v>
      </c>
      <c r="H6331" s="99">
        <v>0.5</v>
      </c>
      <c r="I6331" s="53">
        <v>0.57406497828389647</v>
      </c>
      <c r="J6331" s="54">
        <v>0.54251372370831397</v>
      </c>
      <c r="K6331" s="55">
        <v>1.0850274474166279</v>
      </c>
      <c r="L6331" s="121">
        <v>0.57637997960024756</v>
      </c>
      <c r="M6331" s="54">
        <v>0.53963322574627137</v>
      </c>
      <c r="N6331" s="120">
        <v>1.0792664514925427</v>
      </c>
      <c r="O6331" s="123">
        <v>0.50856199042594563</v>
      </c>
      <c r="P6331" s="53">
        <v>0.58389525597977132</v>
      </c>
      <c r="Q6331" s="54">
        <v>0.55180805799636212</v>
      </c>
      <c r="R6331" s="55">
        <v>1.0850359806366885</v>
      </c>
      <c r="S6331" s="121">
        <v>0.58624989933433569</v>
      </c>
      <c r="T6331" s="54">
        <v>0.54887815847973176</v>
      </c>
      <c r="U6331" s="55">
        <v>1.0792748353450861</v>
      </c>
    </row>
    <row r="6332" spans="1:21" ht="13" x14ac:dyDescent="0.3">
      <c r="A6332" s="44" t="s">
        <v>954</v>
      </c>
      <c r="B6332" s="44" t="s">
        <v>7431</v>
      </c>
      <c r="C6332" s="98" t="s">
        <v>953</v>
      </c>
      <c r="D6332" s="98" t="s">
        <v>13158</v>
      </c>
      <c r="E6332" s="98" t="s">
        <v>376</v>
      </c>
      <c r="F6332" s="122">
        <v>1.066118191119872</v>
      </c>
      <c r="G6332" s="122">
        <v>1.0734553403240312</v>
      </c>
      <c r="H6332" s="99">
        <v>13766.750000000002</v>
      </c>
      <c r="I6332" s="53">
        <v>14676.982607599501</v>
      </c>
      <c r="J6332" s="54">
        <v>13870.319194621257</v>
      </c>
      <c r="K6332" s="55">
        <v>1.0075231405103786</v>
      </c>
      <c r="L6332" s="121">
        <v>14777.991306405858</v>
      </c>
      <c r="M6332" s="54">
        <v>13835.829489180132</v>
      </c>
      <c r="N6332" s="120">
        <v>1.0050178501955893</v>
      </c>
      <c r="O6332" s="123">
        <v>13879.196086741169</v>
      </c>
      <c r="P6332" s="53">
        <v>14796.863426194503</v>
      </c>
      <c r="Q6332" s="54">
        <v>13983.721203463003</v>
      </c>
      <c r="R6332" s="55">
        <v>1.0075310641962676</v>
      </c>
      <c r="S6332" s="121">
        <v>14898.697158716705</v>
      </c>
      <c r="T6332" s="54">
        <v>13948.948169558671</v>
      </c>
      <c r="U6332" s="55">
        <v>1.005025657277379</v>
      </c>
    </row>
    <row r="6333" spans="1:21" ht="13" x14ac:dyDescent="0.3">
      <c r="A6333" s="44" t="s">
        <v>952</v>
      </c>
      <c r="B6333" s="44" t="s">
        <v>7430</v>
      </c>
      <c r="C6333" s="98" t="s">
        <v>951</v>
      </c>
      <c r="D6333" s="98" t="s">
        <v>13143</v>
      </c>
      <c r="E6333" s="98" t="s">
        <v>455</v>
      </c>
      <c r="F6333" s="122">
        <v>1.0613942137785046</v>
      </c>
      <c r="G6333" s="122">
        <v>1.102207836818714</v>
      </c>
      <c r="H6333" s="99">
        <v>17</v>
      </c>
      <c r="I6333" s="53">
        <v>18.04370163423458</v>
      </c>
      <c r="J6333" s="54">
        <v>17.051999570385547</v>
      </c>
      <c r="K6333" s="55">
        <v>1.0030587982579733</v>
      </c>
      <c r="L6333" s="121">
        <v>18.737533225918138</v>
      </c>
      <c r="M6333" s="54">
        <v>17.542933229990005</v>
      </c>
      <c r="N6333" s="120">
        <v>1.0319372488229415</v>
      </c>
      <c r="O6333" s="123">
        <v>17.183865284965815</v>
      </c>
      <c r="P6333" s="53">
        <v>18.238855183812031</v>
      </c>
      <c r="Q6333" s="54">
        <v>17.236562818391647</v>
      </c>
      <c r="R6333" s="55">
        <v>1.0030666868339533</v>
      </c>
      <c r="S6333" s="121">
        <v>18.940190983926367</v>
      </c>
      <c r="T6333" s="54">
        <v>17.732808415517038</v>
      </c>
      <c r="U6333" s="55">
        <v>1.0319452650173819</v>
      </c>
    </row>
    <row r="6334" spans="1:21" ht="13" x14ac:dyDescent="0.3">
      <c r="A6334" s="44" t="s">
        <v>950</v>
      </c>
      <c r="B6334" s="44" t="s">
        <v>7429</v>
      </c>
      <c r="C6334" s="98" t="s">
        <v>949</v>
      </c>
      <c r="D6334" s="98" t="s">
        <v>13151</v>
      </c>
      <c r="E6334" s="98" t="s">
        <v>188</v>
      </c>
      <c r="F6334" s="122">
        <v>1.146968543996818</v>
      </c>
      <c r="G6334" s="122">
        <v>1.1473529708098822</v>
      </c>
      <c r="H6334" s="99">
        <v>543.58333333333326</v>
      </c>
      <c r="I6334" s="53">
        <v>623.47298437427025</v>
      </c>
      <c r="J6334" s="54">
        <v>589.20621041116226</v>
      </c>
      <c r="K6334" s="55">
        <v>1.0839298673821782</v>
      </c>
      <c r="L6334" s="121">
        <v>623.68195238273836</v>
      </c>
      <c r="M6334" s="54">
        <v>583.9194901208275</v>
      </c>
      <c r="N6334" s="120">
        <v>1.0742041823470689</v>
      </c>
      <c r="O6334" s="123">
        <v>553.54574008979762</v>
      </c>
      <c r="P6334" s="53">
        <v>634.89955154643621</v>
      </c>
      <c r="Q6334" s="54">
        <v>600.00947939494404</v>
      </c>
      <c r="R6334" s="55">
        <v>1.0839383919702985</v>
      </c>
      <c r="S6334" s="121">
        <v>635.11234937118422</v>
      </c>
      <c r="T6334" s="54">
        <v>594.62576820296738</v>
      </c>
      <c r="U6334" s="55">
        <v>1.0742125268753864</v>
      </c>
    </row>
    <row r="6335" spans="1:21" ht="13" x14ac:dyDescent="0.3">
      <c r="A6335" s="44" t="s">
        <v>7397</v>
      </c>
      <c r="B6335" s="44" t="s">
        <v>7428</v>
      </c>
      <c r="C6335" s="98" t="s">
        <v>1092</v>
      </c>
      <c r="D6335" s="98" t="s">
        <v>13143</v>
      </c>
      <c r="E6335" s="98" t="s">
        <v>457</v>
      </c>
      <c r="F6335" s="122">
        <v>1.0344934285948864</v>
      </c>
      <c r="G6335" s="122">
        <v>1.0703309038725457</v>
      </c>
      <c r="H6335" s="99">
        <v>8570.8333333333339</v>
      </c>
      <c r="I6335" s="53">
        <v>8866.4707609153393</v>
      </c>
      <c r="J6335" s="54">
        <v>8379.1595910180313</v>
      </c>
      <c r="K6335" s="55">
        <v>0.97763651037643529</v>
      </c>
      <c r="L6335" s="121">
        <v>9173.6277886076114</v>
      </c>
      <c r="M6335" s="54">
        <v>8588.7687473033693</v>
      </c>
      <c r="N6335" s="120">
        <v>1.0020926102833294</v>
      </c>
      <c r="O6335" s="123">
        <v>8643.299987594708</v>
      </c>
      <c r="P6335" s="53">
        <v>8941.4370385409875</v>
      </c>
      <c r="Q6335" s="54">
        <v>8450.072093247114</v>
      </c>
      <c r="R6335" s="55">
        <v>0.97764419901832356</v>
      </c>
      <c r="S6335" s="121">
        <v>9251.1910881638069</v>
      </c>
      <c r="T6335" s="54">
        <v>8661.4543285740037</v>
      </c>
      <c r="U6335" s="55">
        <v>1.002100394641555</v>
      </c>
    </row>
    <row r="6336" spans="1:21" ht="13" x14ac:dyDescent="0.3">
      <c r="A6336" s="44" t="s">
        <v>13106</v>
      </c>
      <c r="B6336" s="44" t="s">
        <v>13507</v>
      </c>
      <c r="C6336" s="98" t="s">
        <v>955</v>
      </c>
      <c r="D6336" s="98" t="s">
        <v>13143</v>
      </c>
      <c r="E6336" s="98" t="s">
        <v>200</v>
      </c>
      <c r="F6336" s="122">
        <v>1.1462370593623423</v>
      </c>
      <c r="G6336" s="122">
        <v>1.1573330040880088</v>
      </c>
      <c r="H6336" s="99">
        <v>54.583333333333329</v>
      </c>
      <c r="I6336" s="53">
        <v>62.565439490194514</v>
      </c>
      <c r="J6336" s="54">
        <v>59.126772817147433</v>
      </c>
      <c r="K6336" s="55">
        <v>1.0832385859630065</v>
      </c>
      <c r="L6336" s="121">
        <v>63.171093139803808</v>
      </c>
      <c r="M6336" s="54">
        <v>59.14365864788244</v>
      </c>
      <c r="N6336" s="120">
        <v>1.0835479446940295</v>
      </c>
      <c r="O6336" s="123">
        <v>54.960736231480325</v>
      </c>
      <c r="P6336" s="53">
        <v>62.998032678361355</v>
      </c>
      <c r="Q6336" s="54">
        <v>59.536058417714351</v>
      </c>
      <c r="R6336" s="55">
        <v>1.0832471051145305</v>
      </c>
      <c r="S6336" s="121">
        <v>63.607873969667793</v>
      </c>
      <c r="T6336" s="54">
        <v>59.55305539314287</v>
      </c>
      <c r="U6336" s="55">
        <v>1.0835563618056514</v>
      </c>
    </row>
    <row r="6337" spans="1:21" ht="13" x14ac:dyDescent="0.3">
      <c r="A6337" s="44" t="s">
        <v>7395</v>
      </c>
      <c r="B6337" s="44" t="s">
        <v>7427</v>
      </c>
      <c r="C6337" s="98" t="s">
        <v>1092</v>
      </c>
      <c r="D6337" s="98" t="s">
        <v>13143</v>
      </c>
      <c r="E6337" s="98" t="s">
        <v>457</v>
      </c>
      <c r="F6337" s="122">
        <v>1.0344934285948864</v>
      </c>
      <c r="G6337" s="122">
        <v>1.0703309038725457</v>
      </c>
      <c r="H6337" s="99">
        <v>12189.583333333334</v>
      </c>
      <c r="I6337" s="53">
        <v>12610.043855643084</v>
      </c>
      <c r="J6337" s="54">
        <v>11916.981712942754</v>
      </c>
      <c r="K6337" s="55">
        <v>0.97763651037643506</v>
      </c>
      <c r="L6337" s="121">
        <v>13046.887746996386</v>
      </c>
      <c r="M6337" s="54">
        <v>12215.091380766167</v>
      </c>
      <c r="N6337" s="120">
        <v>1.0020926102833294</v>
      </c>
      <c r="O6337" s="123">
        <v>12293.868261570524</v>
      </c>
      <c r="P6337" s="53">
        <v>12717.925928605946</v>
      </c>
      <c r="Q6337" s="54">
        <v>12019.028989419905</v>
      </c>
      <c r="R6337" s="55">
        <v>0.97764419901832356</v>
      </c>
      <c r="S6337" s="121">
        <v>13158.507128496782</v>
      </c>
      <c r="T6337" s="54">
        <v>12319.69023659111</v>
      </c>
      <c r="U6337" s="55">
        <v>1.002100394641555</v>
      </c>
    </row>
    <row r="6338" spans="1:21" ht="13" x14ac:dyDescent="0.3">
      <c r="A6338" s="44" t="s">
        <v>7396</v>
      </c>
      <c r="B6338" s="44" t="s">
        <v>7426</v>
      </c>
      <c r="C6338" s="98" t="s">
        <v>1092</v>
      </c>
      <c r="D6338" s="98" t="s">
        <v>13143</v>
      </c>
      <c r="E6338" s="98" t="s">
        <v>457</v>
      </c>
      <c r="F6338" s="122">
        <v>1.0344934285948864</v>
      </c>
      <c r="G6338" s="122">
        <v>1.0703309038725457</v>
      </c>
      <c r="H6338" s="99">
        <v>19236.416666666661</v>
      </c>
      <c r="I6338" s="53">
        <v>19899.946631379808</v>
      </c>
      <c r="J6338" s="54">
        <v>18806.22326214709</v>
      </c>
      <c r="K6338" s="55">
        <v>0.97763651037643517</v>
      </c>
      <c r="L6338" s="121">
        <v>20589.33123810223</v>
      </c>
      <c r="M6338" s="54">
        <v>19276.670989997732</v>
      </c>
      <c r="N6338" s="120">
        <v>1.0020926102833292</v>
      </c>
      <c r="O6338" s="123">
        <v>19402.119469632802</v>
      </c>
      <c r="P6338" s="53">
        <v>20071.365092148037</v>
      </c>
      <c r="Q6338" s="54">
        <v>18968.369548146984</v>
      </c>
      <c r="R6338" s="55">
        <v>0.97764419901832367</v>
      </c>
      <c r="S6338" s="121">
        <v>20766.688068975192</v>
      </c>
      <c r="T6338" s="54">
        <v>19442.871577401627</v>
      </c>
      <c r="U6338" s="55">
        <v>1.002100394641555</v>
      </c>
    </row>
    <row r="6339" spans="1:21" ht="13" x14ac:dyDescent="0.3">
      <c r="A6339" s="44" t="s">
        <v>7394</v>
      </c>
      <c r="B6339" s="44" t="s">
        <v>7425</v>
      </c>
      <c r="C6339" s="98" t="s">
        <v>1092</v>
      </c>
      <c r="D6339" s="98" t="s">
        <v>13143</v>
      </c>
      <c r="E6339" s="98" t="s">
        <v>457</v>
      </c>
      <c r="F6339" s="122">
        <v>1.0344934285948864</v>
      </c>
      <c r="G6339" s="122">
        <v>1.0703309038725457</v>
      </c>
      <c r="H6339" s="99">
        <v>25530.75</v>
      </c>
      <c r="I6339" s="53">
        <v>26411.393102098893</v>
      </c>
      <c r="J6339" s="54">
        <v>24959.793337293169</v>
      </c>
      <c r="K6339" s="55">
        <v>0.97763651037643506</v>
      </c>
      <c r="L6339" s="121">
        <v>27326.350724043998</v>
      </c>
      <c r="M6339" s="54">
        <v>25584.175909991111</v>
      </c>
      <c r="N6339" s="120">
        <v>1.0020926102833294</v>
      </c>
      <c r="O6339" s="123">
        <v>25755.488531260155</v>
      </c>
      <c r="P6339" s="53">
        <v>26643.883635839593</v>
      </c>
      <c r="Q6339" s="54">
        <v>25179.703955469457</v>
      </c>
      <c r="R6339" s="55">
        <v>0.97764419901832367</v>
      </c>
      <c r="S6339" s="121">
        <v>27566.895319342664</v>
      </c>
      <c r="T6339" s="54">
        <v>25809.585221361845</v>
      </c>
      <c r="U6339" s="55">
        <v>1.002100394641555</v>
      </c>
    </row>
    <row r="6340" spans="1:21" ht="13" x14ac:dyDescent="0.3">
      <c r="A6340" s="44" t="s">
        <v>7393</v>
      </c>
      <c r="B6340" s="44" t="s">
        <v>7424</v>
      </c>
      <c r="C6340" s="98" t="s">
        <v>976</v>
      </c>
      <c r="D6340" s="98" t="s">
        <v>13130</v>
      </c>
      <c r="E6340" s="98" t="s">
        <v>269</v>
      </c>
      <c r="F6340" s="122">
        <v>1.0459733893978669</v>
      </c>
      <c r="G6340" s="122">
        <v>1.0480738154325453</v>
      </c>
      <c r="H6340" s="99">
        <v>1814.9166666666667</v>
      </c>
      <c r="I6340" s="53">
        <v>1898.3545373080119</v>
      </c>
      <c r="J6340" s="54">
        <v>1794.0188444037556</v>
      </c>
      <c r="K6340" s="55">
        <v>0.98848551966780229</v>
      </c>
      <c r="L6340" s="121">
        <v>1902.1666355254504</v>
      </c>
      <c r="M6340" s="54">
        <v>1780.8951625062482</v>
      </c>
      <c r="N6340" s="120">
        <v>0.98125450893406385</v>
      </c>
      <c r="O6340" s="123">
        <v>1829.6499812618247</v>
      </c>
      <c r="P6340" s="53">
        <v>1913.7651923121743</v>
      </c>
      <c r="Q6340" s="54">
        <v>1808.5967361711207</v>
      </c>
      <c r="R6340" s="55">
        <v>0.98849329363194127</v>
      </c>
      <c r="S6340" s="121">
        <v>1917.6082367671656</v>
      </c>
      <c r="T6340" s="54">
        <v>1795.3662403651388</v>
      </c>
      <c r="U6340" s="55">
        <v>0.98126213141978003</v>
      </c>
    </row>
    <row r="6341" spans="1:21" ht="13" x14ac:dyDescent="0.3">
      <c r="A6341" s="44" t="s">
        <v>7392</v>
      </c>
      <c r="B6341" s="44" t="s">
        <v>7423</v>
      </c>
      <c r="C6341" s="98" t="s">
        <v>959</v>
      </c>
      <c r="D6341" s="98" t="s">
        <v>13119</v>
      </c>
      <c r="E6341" s="98" t="s">
        <v>213</v>
      </c>
      <c r="F6341" s="122">
        <v>1.0218995514217644</v>
      </c>
      <c r="G6341" s="122">
        <v>1.0279182443681394</v>
      </c>
      <c r="H6341" s="99">
        <v>2911.8333333333339</v>
      </c>
      <c r="I6341" s="53">
        <v>2975.6011771482749</v>
      </c>
      <c r="J6341" s="54">
        <v>2812.0588016209194</v>
      </c>
      <c r="K6341" s="55">
        <v>0.96573480680702384</v>
      </c>
      <c r="L6341" s="121">
        <v>2993.1266078926278</v>
      </c>
      <c r="M6341" s="54">
        <v>2802.3016476115649</v>
      </c>
      <c r="N6341" s="120">
        <v>0.96238394400259775</v>
      </c>
      <c r="O6341" s="123">
        <v>2937.0654944165099</v>
      </c>
      <c r="P6341" s="53">
        <v>3001.3859112405739</v>
      </c>
      <c r="Q6341" s="54">
        <v>2836.4486849618802</v>
      </c>
      <c r="R6341" s="55">
        <v>0.96574240184772642</v>
      </c>
      <c r="S6341" s="121">
        <v>3019.0632066148601</v>
      </c>
      <c r="T6341" s="54">
        <v>2826.6066315102989</v>
      </c>
      <c r="U6341" s="55">
        <v>0.96239141989982924</v>
      </c>
    </row>
    <row r="6342" spans="1:21" ht="13" x14ac:dyDescent="0.3">
      <c r="A6342" s="44" t="s">
        <v>13110</v>
      </c>
      <c r="B6342" s="44" t="s">
        <v>13508</v>
      </c>
      <c r="C6342" s="98" t="s">
        <v>1090</v>
      </c>
      <c r="D6342" s="98" t="s">
        <v>13119</v>
      </c>
      <c r="E6342" s="98" t="s">
        <v>215</v>
      </c>
      <c r="F6342" s="122">
        <v>1.0155486585404114</v>
      </c>
      <c r="G6342" s="122">
        <v>1.0271545009346661</v>
      </c>
      <c r="H6342" s="99">
        <v>194.83333333333334</v>
      </c>
      <c r="I6342" s="53">
        <v>197.8627303056235</v>
      </c>
      <c r="J6342" s="54">
        <v>186.98797289827431</v>
      </c>
      <c r="K6342" s="55">
        <v>0.95973296611603576</v>
      </c>
      <c r="L6342" s="121">
        <v>200.12393526543747</v>
      </c>
      <c r="M6342" s="54">
        <v>187.3651559015386</v>
      </c>
      <c r="N6342" s="120">
        <v>0.96166889256563859</v>
      </c>
      <c r="O6342" s="123">
        <v>197.85005277292851</v>
      </c>
      <c r="P6342" s="53">
        <v>200.92635568569716</v>
      </c>
      <c r="Q6342" s="54">
        <v>189.88471133434246</v>
      </c>
      <c r="R6342" s="55">
        <v>0.95974051395514237</v>
      </c>
      <c r="S6342" s="121">
        <v>203.22257221587472</v>
      </c>
      <c r="T6342" s="54">
        <v>190.26771915188053</v>
      </c>
      <c r="U6342" s="55">
        <v>0.96167636290827685</v>
      </c>
    </row>
    <row r="6343" spans="1:21" ht="13" x14ac:dyDescent="0.3">
      <c r="A6343" s="44" t="s">
        <v>13113</v>
      </c>
      <c r="B6343" s="44" t="s">
        <v>13509</v>
      </c>
      <c r="C6343" s="98" t="s">
        <v>1045</v>
      </c>
      <c r="D6343" s="98" t="s">
        <v>13125</v>
      </c>
      <c r="E6343" s="98" t="s">
        <v>236</v>
      </c>
      <c r="F6343" s="122">
        <v>1.0307898653986072</v>
      </c>
      <c r="G6343" s="122">
        <v>1.0333155226514814</v>
      </c>
      <c r="H6343" s="99">
        <v>123.08333333333334</v>
      </c>
      <c r="I6343" s="53">
        <v>126.87305259947857</v>
      </c>
      <c r="J6343" s="54">
        <v>119.89996743878133</v>
      </c>
      <c r="K6343" s="55">
        <v>0.97413649916410017</v>
      </c>
      <c r="L6343" s="121">
        <v>127.18391891301985</v>
      </c>
      <c r="M6343" s="54">
        <v>119.0753857788152</v>
      </c>
      <c r="N6343" s="120">
        <v>0.96743712210276389</v>
      </c>
      <c r="O6343" s="123">
        <v>124.69926315413448</v>
      </c>
      <c r="P6343" s="53">
        <v>128.53873668195578</v>
      </c>
      <c r="Q6343" s="54">
        <v>121.47505899282912</v>
      </c>
      <c r="R6343" s="55">
        <v>0.97414416028008044</v>
      </c>
      <c r="S6343" s="121">
        <v>128.85368428036909</v>
      </c>
      <c r="T6343" s="54">
        <v>120.63963340794301</v>
      </c>
      <c r="U6343" s="55">
        <v>0.9674446372536013</v>
      </c>
    </row>
    <row r="6344" spans="1:21" ht="13" x14ac:dyDescent="0.3">
      <c r="A6344" s="44" t="s">
        <v>13115</v>
      </c>
      <c r="B6344" s="44" t="s">
        <v>13510</v>
      </c>
      <c r="C6344" s="98" t="s">
        <v>953</v>
      </c>
      <c r="D6344" s="98" t="s">
        <v>13158</v>
      </c>
      <c r="E6344" s="98" t="s">
        <v>443</v>
      </c>
      <c r="F6344" s="122">
        <v>1.0573540655835565</v>
      </c>
      <c r="G6344" s="122">
        <v>1.0586865147649653</v>
      </c>
      <c r="H6344" s="99">
        <v>34.916666666666664</v>
      </c>
      <c r="I6344" s="53">
        <v>36.919279456625844</v>
      </c>
      <c r="J6344" s="54">
        <v>34.890154481322064</v>
      </c>
      <c r="K6344" s="55">
        <v>0.9992407011357155</v>
      </c>
      <c r="L6344" s="121">
        <v>36.965804140543369</v>
      </c>
      <c r="M6344" s="54">
        <v>34.609071856557811</v>
      </c>
      <c r="N6344" s="120">
        <v>0.99119060209712118</v>
      </c>
      <c r="O6344" s="123">
        <v>35.253620600590232</v>
      </c>
      <c r="P6344" s="53">
        <v>37.275559068574303</v>
      </c>
      <c r="Q6344" s="54">
        <v>35.227129608792829</v>
      </c>
      <c r="R6344" s="55">
        <v>0.99924855968419424</v>
      </c>
      <c r="S6344" s="121">
        <v>37.322532726485257</v>
      </c>
      <c r="T6344" s="54">
        <v>34.943328870458274</v>
      </c>
      <c r="U6344" s="55">
        <v>0.99119830176742862</v>
      </c>
    </row>
    <row r="6345" spans="1:21" ht="13" x14ac:dyDescent="0.3">
      <c r="A6345" s="44" t="s">
        <v>13114</v>
      </c>
      <c r="B6345" s="44" t="s">
        <v>13511</v>
      </c>
      <c r="C6345" s="98" t="s">
        <v>957</v>
      </c>
      <c r="D6345" s="98" t="s">
        <v>13130</v>
      </c>
      <c r="E6345" s="98" t="s">
        <v>306</v>
      </c>
      <c r="F6345" s="122">
        <v>1.0161597434384846</v>
      </c>
      <c r="G6345" s="122">
        <v>1.0217568421149539</v>
      </c>
      <c r="H6345" s="99">
        <v>2.3333333333333335</v>
      </c>
      <c r="I6345" s="53">
        <v>2.3710394013564642</v>
      </c>
      <c r="J6345" s="54">
        <v>2.2407244185742563</v>
      </c>
      <c r="K6345" s="55">
        <v>0.96031046510325269</v>
      </c>
      <c r="L6345" s="121">
        <v>2.3840992982682261</v>
      </c>
      <c r="M6345" s="54">
        <v>2.2321025024432548</v>
      </c>
      <c r="N6345" s="120">
        <v>0.95661535818996624</v>
      </c>
      <c r="O6345" s="123">
        <v>2.3625780118740187</v>
      </c>
      <c r="P6345" s="53">
        <v>2.4007566663993081</v>
      </c>
      <c r="Q6345" s="54">
        <v>2.2688262325144115</v>
      </c>
      <c r="R6345" s="55">
        <v>0.96031801748411161</v>
      </c>
      <c r="S6345" s="121">
        <v>2.4139802486626234</v>
      </c>
      <c r="T6345" s="54">
        <v>2.2600959676016164</v>
      </c>
      <c r="U6345" s="55">
        <v>0.95662278927623101</v>
      </c>
    </row>
    <row r="6346" spans="1:21" ht="13" x14ac:dyDescent="0.3">
      <c r="A6346" s="44" t="s">
        <v>13111</v>
      </c>
      <c r="B6346" s="44" t="s">
        <v>13512</v>
      </c>
      <c r="C6346" s="98" t="s">
        <v>970</v>
      </c>
      <c r="D6346" s="98" t="s">
        <v>13130</v>
      </c>
      <c r="E6346" s="98" t="s">
        <v>222</v>
      </c>
      <c r="F6346" s="122">
        <v>1.0400686814525157</v>
      </c>
      <c r="G6346" s="122">
        <v>1.0414921382060907</v>
      </c>
      <c r="H6346" s="99">
        <v>4.0833333333333339</v>
      </c>
      <c r="I6346" s="53">
        <v>4.246947115931107</v>
      </c>
      <c r="J6346" s="54">
        <v>4.0135301427787891</v>
      </c>
      <c r="K6346" s="55">
        <v>0.98290534108868288</v>
      </c>
      <c r="L6346" s="121">
        <v>4.2527595643415372</v>
      </c>
      <c r="M6346" s="54">
        <v>3.9816274736339676</v>
      </c>
      <c r="N6346" s="120">
        <v>0.97509244252260419</v>
      </c>
      <c r="O6346" s="123">
        <v>4.1796681208502147</v>
      </c>
      <c r="P6346" s="53">
        <v>4.3471419113617973</v>
      </c>
      <c r="Q6346" s="54">
        <v>4.1082504291253423</v>
      </c>
      <c r="R6346" s="55">
        <v>0.98291307116739579</v>
      </c>
      <c r="S6346" s="121">
        <v>4.3530914881761227</v>
      </c>
      <c r="T6346" s="54">
        <v>4.0755944562837163</v>
      </c>
      <c r="U6346" s="55">
        <v>0.97510001714075611</v>
      </c>
    </row>
    <row r="6347" spans="1:21" ht="13" x14ac:dyDescent="0.3">
      <c r="A6347" s="44" t="s">
        <v>13109</v>
      </c>
      <c r="B6347" s="44" t="s">
        <v>13513</v>
      </c>
      <c r="C6347" s="98" t="s">
        <v>959</v>
      </c>
      <c r="D6347" s="98" t="s">
        <v>13119</v>
      </c>
      <c r="E6347" s="98" t="s">
        <v>215</v>
      </c>
      <c r="F6347" s="122">
        <v>1.0155486585404114</v>
      </c>
      <c r="G6347" s="122">
        <v>1.0271545009346661</v>
      </c>
      <c r="H6347" s="99">
        <v>4.166666666666667</v>
      </c>
      <c r="I6347" s="53">
        <v>4.2314527439183811</v>
      </c>
      <c r="J6347" s="54">
        <v>3.9988873588168161</v>
      </c>
      <c r="K6347" s="55">
        <v>0.95973296611603576</v>
      </c>
      <c r="L6347" s="121">
        <v>4.2798104205611089</v>
      </c>
      <c r="M6347" s="54">
        <v>4.0069537190234943</v>
      </c>
      <c r="N6347" s="120">
        <v>0.96166889256563859</v>
      </c>
      <c r="O6347" s="123">
        <v>4.2061936200559717</v>
      </c>
      <c r="P6347" s="53">
        <v>4.2715942884090792</v>
      </c>
      <c r="Q6347" s="54">
        <v>4.0368544267073592</v>
      </c>
      <c r="R6347" s="55">
        <v>0.95974051395514237</v>
      </c>
      <c r="S6347" s="121">
        <v>4.320410708643168</v>
      </c>
      <c r="T6347" s="54">
        <v>4.0449969822234255</v>
      </c>
      <c r="U6347" s="55">
        <v>0.96167636290827685</v>
      </c>
    </row>
    <row r="6348" spans="1:21" ht="13" x14ac:dyDescent="0.3">
      <c r="A6348" s="44" t="s">
        <v>13105</v>
      </c>
      <c r="B6348" s="44" t="s">
        <v>13514</v>
      </c>
      <c r="C6348" s="98" t="s">
        <v>961</v>
      </c>
      <c r="D6348" s="98" t="s">
        <v>13151</v>
      </c>
      <c r="E6348" s="98" t="s">
        <v>194</v>
      </c>
      <c r="F6348" s="122">
        <v>1.1367962358902262</v>
      </c>
      <c r="G6348" s="122">
        <v>1.1471821865125431</v>
      </c>
      <c r="H6348" s="99">
        <v>581.33333333333326</v>
      </c>
      <c r="I6348" s="53">
        <v>660.85754513085135</v>
      </c>
      <c r="J6348" s="54">
        <v>624.53607381074153</v>
      </c>
      <c r="K6348" s="55">
        <v>1.0743166407294866</v>
      </c>
      <c r="L6348" s="121">
        <v>666.89524442595825</v>
      </c>
      <c r="M6348" s="54">
        <v>624.37774510145982</v>
      </c>
      <c r="N6348" s="120">
        <v>1.0740442862983828</v>
      </c>
      <c r="O6348" s="123">
        <v>585.52036134534148</v>
      </c>
      <c r="P6348" s="53">
        <v>665.61734281446923</v>
      </c>
      <c r="Q6348" s="54">
        <v>629.03921473182118</v>
      </c>
      <c r="R6348" s="55">
        <v>1.0743250897141938</v>
      </c>
      <c r="S6348" s="121">
        <v>671.6985283757632</v>
      </c>
      <c r="T6348" s="54">
        <v>628.87968377829577</v>
      </c>
      <c r="U6348" s="55">
        <v>1.0740526295846111</v>
      </c>
    </row>
    <row r="6349" spans="1:21" ht="13" x14ac:dyDescent="0.3">
      <c r="A6349" s="44" t="s">
        <v>13107</v>
      </c>
      <c r="B6349" s="44" t="s">
        <v>13515</v>
      </c>
      <c r="C6349" s="98" t="s">
        <v>982</v>
      </c>
      <c r="D6349" s="98" t="s">
        <v>13151</v>
      </c>
      <c r="E6349" s="98" t="s">
        <v>202</v>
      </c>
      <c r="F6349" s="122">
        <v>1.1422141780328159</v>
      </c>
      <c r="G6349" s="122">
        <v>1.1459114627874576</v>
      </c>
      <c r="H6349" s="99">
        <v>1.1666666666666665</v>
      </c>
      <c r="I6349" s="53">
        <v>1.3325832077049518</v>
      </c>
      <c r="J6349" s="54">
        <v>1.2593429411498778</v>
      </c>
      <c r="K6349" s="55">
        <v>1.0794368066998954</v>
      </c>
      <c r="L6349" s="121">
        <v>1.336896706585367</v>
      </c>
      <c r="M6349" s="54">
        <v>1.2516636729203947</v>
      </c>
      <c r="N6349" s="120">
        <v>1.0728545767889099</v>
      </c>
      <c r="O6349" s="123">
        <v>1.1751454910506636</v>
      </c>
      <c r="P6349" s="53">
        <v>1.3422678411294036</v>
      </c>
      <c r="Q6349" s="54">
        <v>1.2685052723741361</v>
      </c>
      <c r="R6349" s="55">
        <v>1.0794452959522505</v>
      </c>
      <c r="S6349" s="121">
        <v>1.346612688637951</v>
      </c>
      <c r="T6349" s="54">
        <v>1.2607700121813046</v>
      </c>
      <c r="U6349" s="55">
        <v>1.0728629108333527</v>
      </c>
    </row>
    <row r="6350" spans="1:21" ht="13" x14ac:dyDescent="0.3">
      <c r="A6350" s="44" t="s">
        <v>13108</v>
      </c>
      <c r="B6350" s="44" t="s">
        <v>13516</v>
      </c>
      <c r="C6350" s="98" t="s">
        <v>949</v>
      </c>
      <c r="D6350" s="98" t="s">
        <v>13151</v>
      </c>
      <c r="E6350" s="98" t="s">
        <v>204</v>
      </c>
      <c r="F6350" s="122">
        <v>1.1446031171642623</v>
      </c>
      <c r="G6350" s="122">
        <v>1.1480472435690821</v>
      </c>
      <c r="H6350" s="99">
        <v>8.3333333333333329E-2</v>
      </c>
      <c r="I6350" s="53">
        <v>9.5383593097021852E-2</v>
      </c>
      <c r="J6350" s="54">
        <v>9.0141203921611096E-2</v>
      </c>
      <c r="K6350" s="55">
        <v>1.0816944470593333</v>
      </c>
      <c r="L6350" s="121">
        <v>9.5670603630756829E-2</v>
      </c>
      <c r="M6350" s="54">
        <v>8.9571182680849792E-2</v>
      </c>
      <c r="N6350" s="120">
        <v>1.0748541921701975</v>
      </c>
      <c r="O6350" s="123">
        <v>8.6965187350518197E-2</v>
      </c>
      <c r="P6350" s="53">
        <v>9.9540624526177207E-2</v>
      </c>
      <c r="Q6350" s="54">
        <v>9.4070500058040921E-2</v>
      </c>
      <c r="R6350" s="55">
        <v>1.0817029540669458</v>
      </c>
      <c r="S6350" s="121">
        <v>9.9840143624231215E-2</v>
      </c>
      <c r="T6350" s="54">
        <v>9.347562231915664E-2</v>
      </c>
      <c r="U6350" s="55">
        <v>1.0748625417478579</v>
      </c>
    </row>
  </sheetData>
  <phoneticPr fontId="24" type="noConversion"/>
  <pageMargins left="0.75" right="0.75" top="1" bottom="1" header="0.5" footer="0.5"/>
  <headerFooter alignWithMargins="0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16DC17-7875-4603-83F3-EA6A617315B5}">
  <sheetPr>
    <tabColor rgb="FF005EB8"/>
  </sheetPr>
  <dimension ref="A1:AB311"/>
  <sheetViews>
    <sheetView workbookViewId="0">
      <selection activeCell="H3" sqref="H3"/>
    </sheetView>
  </sheetViews>
  <sheetFormatPr defaultColWidth="9.1796875" defaultRowHeight="13" x14ac:dyDescent="0.3"/>
  <cols>
    <col min="1" max="1" width="10.7265625" style="76" customWidth="1"/>
    <col min="2" max="2" width="33.1796875" style="44" bestFit="1" customWidth="1"/>
    <col min="3" max="3" width="9.7265625" style="59" customWidth="1"/>
    <col min="4" max="5" width="11" style="59" customWidth="1"/>
    <col min="6" max="6" width="8.81640625" style="59" bestFit="1" customWidth="1"/>
    <col min="7" max="8" width="11.1796875" style="59" customWidth="1"/>
    <col min="9" max="9" width="9.1796875" style="44"/>
    <col min="10" max="16384" width="9.1796875" style="50"/>
  </cols>
  <sheetData>
    <row r="1" spans="1:28" ht="37.5" customHeight="1" x14ac:dyDescent="0.25">
      <c r="A1" s="74" t="s">
        <v>13974</v>
      </c>
      <c r="B1" s="46"/>
      <c r="H1" s="101" t="s">
        <v>13099</v>
      </c>
      <c r="I1" s="50"/>
      <c r="AB1" s="101" t="s">
        <v>13099</v>
      </c>
    </row>
    <row r="2" spans="1:28" ht="38" x14ac:dyDescent="0.3">
      <c r="A2" s="104" t="s">
        <v>7322</v>
      </c>
      <c r="B2" s="105" t="s">
        <v>7415</v>
      </c>
      <c r="C2" s="114" t="s">
        <v>13961</v>
      </c>
      <c r="D2" s="106" t="s">
        <v>13971</v>
      </c>
      <c r="E2" s="108" t="s">
        <v>13972</v>
      </c>
      <c r="F2" s="106" t="s">
        <v>13962</v>
      </c>
      <c r="G2" s="106" t="s">
        <v>14016</v>
      </c>
      <c r="H2" s="106" t="s">
        <v>13973</v>
      </c>
    </row>
    <row r="3" spans="1:28" x14ac:dyDescent="0.3">
      <c r="A3" s="75" t="s">
        <v>485</v>
      </c>
      <c r="B3" s="44" t="s">
        <v>794</v>
      </c>
      <c r="C3" s="115">
        <v>1.0059346109311187</v>
      </c>
      <c r="D3" s="103">
        <f>SUMIFS(gp_mff_index[Norm NSP MFF WP (base year)],gp_mff_index[LAD21],lad_payment_mff[[#This Row],[LAD21]])/SUMIFS(gp_mff_index[Registered population (base year)],gp_mff_index[LAD21],lad_payment_mff[[#This Row],[LAD21]])</f>
        <v>0.95064731733805552</v>
      </c>
      <c r="E3" s="109">
        <f>SUMIFS(gp_mff_index[Norm NSP MFF WP 2025/26],gp_mff_index[LAD21],lad_payment_mff[[#This Row],[LAD21]])/SUMIFS(gp_mff_index[Registered population 2025/26],gp_mff_index[LAD21],lad_payment_mff[[#This Row],[LAD21]])</f>
        <v>0.95065479372289552</v>
      </c>
      <c r="F3" s="102">
        <v>1.0108578411984239</v>
      </c>
      <c r="G3" s="103">
        <f>SUMIFS(gp_mff_index[Norm SP MFF WP (base year)],gp_mff_index[LAD21],lad_payment_mff[[#This Row],[LAD21]])/SUMIFS(gp_mff_index[Registered population (base year)],gp_mff_index[LAD21],lad_payment_mff[[#This Row],[LAD21]])</f>
        <v>0.94641121642557402</v>
      </c>
      <c r="H3" s="103">
        <f>SUMIFS(gp_mff_index[Norm SP MFF WP 2025/26],gp_mff_index[LAD21],lad_payment_mff[[#This Row],[LAD21]])/SUMIFS(gp_mff_index[Registered population 2025/26],gp_mff_index[LAD21],lad_payment_mff[[#This Row],[LAD21]])</f>
        <v>0.94641856824501835</v>
      </c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</row>
    <row r="4" spans="1:28" x14ac:dyDescent="0.3">
      <c r="A4" s="75" t="s">
        <v>484</v>
      </c>
      <c r="B4" s="44" t="s">
        <v>793</v>
      </c>
      <c r="C4" s="115">
        <v>1.0074737298784271</v>
      </c>
      <c r="D4" s="103">
        <f>SUMIFS(gp_mff_index[Norm NSP MFF WP (base year)],gp_mff_index[LAD21],lad_payment_mff[[#This Row],[LAD21]])/SUMIFS(gp_mff_index[Registered population (base year)],gp_mff_index[LAD21],lad_payment_mff[[#This Row],[LAD21]])</f>
        <v>0.95210184458309044</v>
      </c>
      <c r="E4" s="109">
        <f>SUMIFS(gp_mff_index[Norm NSP MFF WP 2025/26],gp_mff_index[LAD21],lad_payment_mff[[#This Row],[LAD21]])/SUMIFS(gp_mff_index[Registered population 2025/26],gp_mff_index[LAD21],lad_payment_mff[[#This Row],[LAD21]])</f>
        <v>0.95210933240708884</v>
      </c>
      <c r="F4" s="102">
        <v>1.011391594202107</v>
      </c>
      <c r="G4" s="103">
        <f>SUMIFS(gp_mff_index[Norm SP MFF WP (base year)],gp_mff_index[LAD21],lad_payment_mff[[#This Row],[LAD21]])/SUMIFS(gp_mff_index[Registered population (base year)],gp_mff_index[LAD21],lad_payment_mff[[#This Row],[LAD21]])</f>
        <v>0.94691094033223866</v>
      </c>
      <c r="H4" s="103">
        <f>SUMIFS(gp_mff_index[Norm SP MFF WP 2025/26],gp_mff_index[LAD21],lad_payment_mff[[#This Row],[LAD21]])/SUMIFS(gp_mff_index[Registered population 2025/26],gp_mff_index[LAD21],lad_payment_mff[[#This Row],[LAD21]])</f>
        <v>0.94691829603358957</v>
      </c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  <c r="Z4" s="80"/>
      <c r="AA4" s="80"/>
      <c r="AB4" s="80"/>
    </row>
    <row r="5" spans="1:28" x14ac:dyDescent="0.3">
      <c r="A5" s="75" t="s">
        <v>483</v>
      </c>
      <c r="B5" s="44" t="s">
        <v>792</v>
      </c>
      <c r="C5" s="115">
        <v>1.0073914077729729</v>
      </c>
      <c r="D5" s="103">
        <f>SUMIFS(gp_mff_index[Norm NSP MFF WP (base year)],gp_mff_index[LAD21],lad_payment_mff[[#This Row],[LAD21]])/SUMIFS(gp_mff_index[Registered population (base year)],gp_mff_index[LAD21],lad_payment_mff[[#This Row],[LAD21]])</f>
        <v>0.95202404699281251</v>
      </c>
      <c r="E5" s="109">
        <f>SUMIFS(gp_mff_index[Norm NSP MFF WP 2025/26],gp_mff_index[LAD21],lad_payment_mff[[#This Row],[LAD21]])/SUMIFS(gp_mff_index[Registered population 2025/26],gp_mff_index[LAD21],lad_payment_mff[[#This Row],[LAD21]])</f>
        <v>0.95203153420497022</v>
      </c>
      <c r="F5" s="102">
        <v>1.0095836798675388</v>
      </c>
      <c r="G5" s="103">
        <f>SUMIFS(gp_mff_index[Norm SP MFF WP (base year)],gp_mff_index[LAD21],lad_payment_mff[[#This Row],[LAD21]])/SUMIFS(gp_mff_index[Registered population (base year)],gp_mff_index[LAD21],lad_payment_mff[[#This Row],[LAD21]])</f>
        <v>0.94521828847276124</v>
      </c>
      <c r="H5" s="103">
        <f>SUMIFS(gp_mff_index[Norm SP MFF WP 2025/26],gp_mff_index[LAD21],lad_payment_mff[[#This Row],[LAD21]])/SUMIFS(gp_mff_index[Registered population 2025/26],gp_mff_index[LAD21],lad_payment_mff[[#This Row],[LAD21]])</f>
        <v>0.9452256310254189</v>
      </c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</row>
    <row r="6" spans="1:28" x14ac:dyDescent="0.3">
      <c r="A6" s="75" t="s">
        <v>482</v>
      </c>
      <c r="B6" s="44" t="s">
        <v>791</v>
      </c>
      <c r="C6" s="115">
        <v>1.0058494909284086</v>
      </c>
      <c r="D6" s="103">
        <f>SUMIFS(gp_mff_index[Norm NSP MFF WP (base year)],gp_mff_index[LAD21],lad_payment_mff[[#This Row],[LAD21]])/SUMIFS(gp_mff_index[Registered population (base year)],gp_mff_index[LAD21],lad_payment_mff[[#This Row],[LAD21]])</f>
        <v>0.95056687562609055</v>
      </c>
      <c r="E6" s="109">
        <f>SUMIFS(gp_mff_index[Norm NSP MFF WP 2025/26],gp_mff_index[LAD21],lad_payment_mff[[#This Row],[LAD21]])/SUMIFS(gp_mff_index[Registered population 2025/26],gp_mff_index[LAD21],lad_payment_mff[[#This Row],[LAD21]])</f>
        <v>0.95057435137829516</v>
      </c>
      <c r="F6" s="102">
        <v>1.0107157397164164</v>
      </c>
      <c r="G6" s="103">
        <f>SUMIFS(gp_mff_index[Norm SP MFF WP (base year)],gp_mff_index[LAD21],lad_payment_mff[[#This Row],[LAD21]])/SUMIFS(gp_mff_index[Registered population (base year)],gp_mff_index[LAD21],lad_payment_mff[[#This Row],[LAD21]])</f>
        <v>0.94627817453683172</v>
      </c>
      <c r="H6" s="103">
        <f>SUMIFS(gp_mff_index[Norm SP MFF WP 2025/26],gp_mff_index[LAD21],lad_payment_mff[[#This Row],[LAD21]])/SUMIFS(gp_mff_index[Registered population 2025/26],gp_mff_index[LAD21],lad_payment_mff[[#This Row],[LAD21]])</f>
        <v>0.94628552532279353</v>
      </c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  <c r="Z6" s="80"/>
      <c r="AA6" s="80"/>
      <c r="AB6" s="80"/>
    </row>
    <row r="7" spans="1:28" x14ac:dyDescent="0.3">
      <c r="A7" s="75" t="s">
        <v>481</v>
      </c>
      <c r="B7" s="44" t="s">
        <v>790</v>
      </c>
      <c r="C7" s="115">
        <v>1.0165893918859878</v>
      </c>
      <c r="D7" s="103">
        <f>SUMIFS(gp_mff_index[Norm NSP MFF WP (base year)],gp_mff_index[LAD21],lad_payment_mff[[#This Row],[LAD21]])/SUMIFS(gp_mff_index[Registered population (base year)],gp_mff_index[LAD21],lad_payment_mff[[#This Row],[LAD21]])</f>
        <v>0.96071649959056316</v>
      </c>
      <c r="E7" s="109">
        <f>SUMIFS(gp_mff_index[Norm NSP MFF WP 2025/26],gp_mff_index[LAD21],lad_payment_mff[[#This Row],[LAD21]])/SUMIFS(gp_mff_index[Registered population 2025/26],gp_mff_index[LAD21],lad_payment_mff[[#This Row],[LAD21]])</f>
        <v>0.96072405516468828</v>
      </c>
      <c r="F7" s="102">
        <v>1.0130396434545041</v>
      </c>
      <c r="G7" s="103">
        <f>SUMIFS(gp_mff_index[Norm SP MFF WP (base year)],gp_mff_index[LAD21],lad_payment_mff[[#This Row],[LAD21]])/SUMIFS(gp_mff_index[Registered population (base year)],gp_mff_index[LAD21],lad_payment_mff[[#This Row],[LAD21]])</f>
        <v>0.94845391921029853</v>
      </c>
      <c r="H7" s="103">
        <f>SUMIFS(gp_mff_index[Norm SP MFF WP 2025/26],gp_mff_index[LAD21],lad_payment_mff[[#This Row],[LAD21]])/SUMIFS(gp_mff_index[Registered population 2025/26],gp_mff_index[LAD21],lad_payment_mff[[#This Row],[LAD21]])</f>
        <v>0.94846128689766773</v>
      </c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</row>
    <row r="8" spans="1:28" x14ac:dyDescent="0.3">
      <c r="A8" s="75" t="s">
        <v>480</v>
      </c>
      <c r="B8" s="44" t="s">
        <v>789</v>
      </c>
      <c r="C8" s="115">
        <v>1.0269858323075383</v>
      </c>
      <c r="D8" s="103">
        <f>SUMIFS(gp_mff_index[Norm NSP MFF WP (base year)],gp_mff_index[LAD21],lad_payment_mff[[#This Row],[LAD21]])/SUMIFS(gp_mff_index[Registered population (base year)],gp_mff_index[LAD21],lad_payment_mff[[#This Row],[LAD21]])</f>
        <v>0.97054153999499215</v>
      </c>
      <c r="E8" s="109">
        <f>SUMIFS(gp_mff_index[Norm NSP MFF WP 2025/26],gp_mff_index[LAD21],lad_payment_mff[[#This Row],[LAD21]])/SUMIFS(gp_mff_index[Registered population 2025/26],gp_mff_index[LAD21],lad_payment_mff[[#This Row],[LAD21]])</f>
        <v>0.97054917283834441</v>
      </c>
      <c r="F8" s="102">
        <v>1.0229411807491415</v>
      </c>
      <c r="G8" s="103">
        <f>SUMIFS(gp_mff_index[Norm SP MFF WP (base year)],gp_mff_index[LAD21],lad_payment_mff[[#This Row],[LAD21]])/SUMIFS(gp_mff_index[Registered population (base year)],gp_mff_index[LAD21],lad_payment_mff[[#This Row],[LAD21]])</f>
        <v>0.95772419003729359</v>
      </c>
      <c r="H8" s="103">
        <f>SUMIFS(gp_mff_index[Norm SP MFF WP 2025/26],gp_mff_index[LAD21],lad_payment_mff[[#This Row],[LAD21]])/SUMIFS(gp_mff_index[Registered population 2025/26],gp_mff_index[LAD21],lad_payment_mff[[#This Row],[LAD21]])</f>
        <v>0.95773162973707815</v>
      </c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</row>
    <row r="9" spans="1:28" x14ac:dyDescent="0.3">
      <c r="A9" s="75" t="s">
        <v>479</v>
      </c>
      <c r="B9" s="44" t="s">
        <v>788</v>
      </c>
      <c r="C9" s="115">
        <v>1.0301262386658496</v>
      </c>
      <c r="D9" s="103">
        <f>SUMIFS(gp_mff_index[Norm NSP MFF WP (base year)],gp_mff_index[LAD21],lad_payment_mff[[#This Row],[LAD21]])/SUMIFS(gp_mff_index[Registered population (base year)],gp_mff_index[LAD21],lad_payment_mff[[#This Row],[LAD21]])</f>
        <v>0.97350934610031814</v>
      </c>
      <c r="E9" s="109">
        <f>SUMIFS(gp_mff_index[Norm NSP MFF WP 2025/26],gp_mff_index[LAD21],lad_payment_mff[[#This Row],[LAD21]])/SUMIFS(gp_mff_index[Registered population 2025/26],gp_mff_index[LAD21],lad_payment_mff[[#This Row],[LAD21]])</f>
        <v>0.9735170022840407</v>
      </c>
      <c r="F9" s="102">
        <v>1.0242987617044947</v>
      </c>
      <c r="G9" s="103">
        <f>SUMIFS(gp_mff_index[Norm SP MFF WP (base year)],gp_mff_index[LAD21],lad_payment_mff[[#This Row],[LAD21]])/SUMIFS(gp_mff_index[Registered population (base year)],gp_mff_index[LAD21],lad_payment_mff[[#This Row],[LAD21]])</f>
        <v>0.95899521924732423</v>
      </c>
      <c r="H9" s="103">
        <f>SUMIFS(gp_mff_index[Norm SP MFF WP 2025/26],gp_mff_index[LAD21],lad_payment_mff[[#This Row],[LAD21]])/SUMIFS(gp_mff_index[Registered population 2025/26],gp_mff_index[LAD21],lad_payment_mff[[#This Row],[LAD21]])</f>
        <v>0.95900266882059426</v>
      </c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</row>
    <row r="10" spans="1:28" x14ac:dyDescent="0.3">
      <c r="A10" s="75" t="s">
        <v>478</v>
      </c>
      <c r="B10" s="44" t="s">
        <v>787</v>
      </c>
      <c r="C10" s="115">
        <v>1.02105753247963</v>
      </c>
      <c r="D10" s="103">
        <f>SUMIFS(gp_mff_index[Norm NSP MFF WP (base year)],gp_mff_index[LAD21],lad_payment_mff[[#This Row],[LAD21]])/SUMIFS(gp_mff_index[Registered population (base year)],gp_mff_index[LAD21],lad_payment_mff[[#This Row],[LAD21]])</f>
        <v>0.96493906616962111</v>
      </c>
      <c r="E10" s="109">
        <f>SUMIFS(gp_mff_index[Norm NSP MFF WP 2025/26],gp_mff_index[LAD21],lad_payment_mff[[#This Row],[LAD21]])/SUMIFS(gp_mff_index[Registered population 2025/26],gp_mff_index[LAD21],lad_payment_mff[[#This Row],[LAD21]])</f>
        <v>0.96494665495220555</v>
      </c>
      <c r="F10" s="102">
        <v>1.0234516398709577</v>
      </c>
      <c r="G10" s="103">
        <f>SUMIFS(gp_mff_index[Norm SP MFF WP (base year)],gp_mff_index[LAD21],lad_payment_mff[[#This Row],[LAD21]])/SUMIFS(gp_mff_index[Registered population (base year)],gp_mff_index[LAD21],lad_payment_mff[[#This Row],[LAD21]])</f>
        <v>0.95820210514931425</v>
      </c>
      <c r="H10" s="103">
        <f>SUMIFS(gp_mff_index[Norm SP MFF WP 2025/26],gp_mff_index[LAD21],lad_payment_mff[[#This Row],[LAD21]])/SUMIFS(gp_mff_index[Registered population 2025/26],gp_mff_index[LAD21],lad_payment_mff[[#This Row],[LAD21]])</f>
        <v>0.95820954856159291</v>
      </c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</row>
    <row r="11" spans="1:28" x14ac:dyDescent="0.3">
      <c r="A11" s="75" t="s">
        <v>477</v>
      </c>
      <c r="B11" s="44" t="s">
        <v>786</v>
      </c>
      <c r="C11" s="115">
        <v>1.0143141938793192</v>
      </c>
      <c r="D11" s="103">
        <f>SUMIFS(gp_mff_index[Norm NSP MFF WP (base year)],gp_mff_index[LAD21],lad_payment_mff[[#This Row],[LAD21]])/SUMIFS(gp_mff_index[Registered population (base year)],gp_mff_index[LAD21],lad_payment_mff[[#This Row],[LAD21]])</f>
        <v>0.95856634901621274</v>
      </c>
      <c r="E11" s="109">
        <f>SUMIFS(gp_mff_index[Norm NSP MFF WP 2025/26],gp_mff_index[LAD21],lad_payment_mff[[#This Row],[LAD21]])/SUMIFS(gp_mff_index[Registered population 2025/26],gp_mff_index[LAD21],lad_payment_mff[[#This Row],[LAD21]])</f>
        <v>0.95857388768043572</v>
      </c>
      <c r="F11" s="102">
        <v>1.0179112145410112</v>
      </c>
      <c r="G11" s="103">
        <f>SUMIFS(gp_mff_index[Norm SP MFF WP (base year)],gp_mff_index[LAD21],lad_payment_mff[[#This Row],[LAD21]])/SUMIFS(gp_mff_index[Registered population (base year)],gp_mff_index[LAD21],lad_payment_mff[[#This Row],[LAD21]])</f>
        <v>0.95301490625514218</v>
      </c>
      <c r="H11" s="103">
        <f>SUMIFS(gp_mff_index[Norm SP MFF WP 2025/26],gp_mff_index[LAD21],lad_payment_mff[[#This Row],[LAD21]])/SUMIFS(gp_mff_index[Registered population 2025/26],gp_mff_index[LAD21],lad_payment_mff[[#This Row],[LAD21]])</f>
        <v>0.95302230937272703</v>
      </c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  <c r="Y11" s="80"/>
      <c r="Z11" s="80"/>
      <c r="AA11" s="80"/>
      <c r="AB11" s="80"/>
    </row>
    <row r="12" spans="1:28" x14ac:dyDescent="0.3">
      <c r="A12" s="75" t="s">
        <v>476</v>
      </c>
      <c r="B12" s="44" t="s">
        <v>785</v>
      </c>
      <c r="C12" s="115">
        <v>1.0166607842596984</v>
      </c>
      <c r="D12" s="103">
        <f>SUMIFS(gp_mff_index[Norm NSP MFF WP (base year)],gp_mff_index[LAD21],lad_payment_mff[[#This Row],[LAD21]])/SUMIFS(gp_mff_index[Registered population (base year)],gp_mff_index[LAD21],lad_payment_mff[[#This Row],[LAD21]])</f>
        <v>0.96078396815940326</v>
      </c>
      <c r="E12" s="109">
        <f>SUMIFS(gp_mff_index[Norm NSP MFF WP 2025/26],gp_mff_index[LAD21],lad_payment_mff[[#This Row],[LAD21]])/SUMIFS(gp_mff_index[Registered population 2025/26],gp_mff_index[LAD21],lad_payment_mff[[#This Row],[LAD21]])</f>
        <v>0.96079152426413661</v>
      </c>
      <c r="F12" s="102">
        <v>1.0185999022700787</v>
      </c>
      <c r="G12" s="103">
        <f>SUMIFS(gp_mff_index[Norm SP MFF WP (base year)],gp_mff_index[LAD21],lad_payment_mff[[#This Row],[LAD21]])/SUMIFS(gp_mff_index[Registered population (base year)],gp_mff_index[LAD21],lad_payment_mff[[#This Row],[LAD21]])</f>
        <v>0.95365968711832616</v>
      </c>
      <c r="H12" s="103">
        <f>SUMIFS(gp_mff_index[Norm SP MFF WP 2025/26],gp_mff_index[LAD21],lad_payment_mff[[#This Row],[LAD21]])/SUMIFS(gp_mff_index[Registered population 2025/26],gp_mff_index[LAD21],lad_payment_mff[[#This Row],[LAD21]])</f>
        <v>0.95366709524463511</v>
      </c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</row>
    <row r="13" spans="1:28" x14ac:dyDescent="0.3">
      <c r="A13" s="75" t="s">
        <v>475</v>
      </c>
      <c r="B13" s="44" t="s">
        <v>784</v>
      </c>
      <c r="C13" s="115">
        <v>1.0201143805682304</v>
      </c>
      <c r="D13" s="103">
        <f>SUMIFS(gp_mff_index[Norm NSP MFF WP (base year)],gp_mff_index[LAD21],lad_payment_mff[[#This Row],[LAD21]])/SUMIFS(gp_mff_index[Registered population (base year)],gp_mff_index[LAD21],lad_payment_mff[[#This Row],[LAD21]])</f>
        <v>0.96404775094428574</v>
      </c>
      <c r="E13" s="109">
        <f>SUMIFS(gp_mff_index[Norm NSP MFF WP 2025/26],gp_mff_index[LAD21],lad_payment_mff[[#This Row],[LAD21]])/SUMIFS(gp_mff_index[Registered population 2025/26],gp_mff_index[LAD21],lad_payment_mff[[#This Row],[LAD21]])</f>
        <v>0.96405533271710375</v>
      </c>
      <c r="F13" s="102">
        <v>1.0197644876058314</v>
      </c>
      <c r="G13" s="103">
        <f>SUMIFS(gp_mff_index[Norm SP MFF WP (base year)],gp_mff_index[LAD21],lad_payment_mff[[#This Row],[LAD21]])/SUMIFS(gp_mff_index[Registered population (base year)],gp_mff_index[LAD21],lad_payment_mff[[#This Row],[LAD21]])</f>
        <v>0.95475002502670503</v>
      </c>
      <c r="H13" s="103">
        <f>SUMIFS(gp_mff_index[Norm SP MFF WP 2025/26],gp_mff_index[LAD21],lad_payment_mff[[#This Row],[LAD21]])/SUMIFS(gp_mff_index[Registered population 2025/26],gp_mff_index[LAD21],lad_payment_mff[[#This Row],[LAD21]])</f>
        <v>0.95475744162287057</v>
      </c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  <c r="Z13" s="80"/>
      <c r="AA13" s="80"/>
      <c r="AB13" s="80"/>
    </row>
    <row r="14" spans="1:28" x14ac:dyDescent="0.3">
      <c r="A14" s="75" t="s">
        <v>474</v>
      </c>
      <c r="B14" s="44" t="s">
        <v>783</v>
      </c>
      <c r="C14" s="115">
        <v>1.0213542008563206</v>
      </c>
      <c r="D14" s="103">
        <f>SUMIFS(gp_mff_index[Norm NSP MFF WP (base year)],gp_mff_index[LAD21],lad_payment_mff[[#This Row],[LAD21]])/SUMIFS(gp_mff_index[Registered population (base year)],gp_mff_index[LAD21],lad_payment_mff[[#This Row],[LAD21]])</f>
        <v>0.96521942931984483</v>
      </c>
      <c r="E14" s="109">
        <f>SUMIFS(gp_mff_index[Norm NSP MFF WP 2025/26],gp_mff_index[LAD21],lad_payment_mff[[#This Row],[LAD21]])/SUMIFS(gp_mff_index[Registered population 2025/26],gp_mff_index[LAD21],lad_payment_mff[[#This Row],[LAD21]])</f>
        <v>0.96522702030735041</v>
      </c>
      <c r="F14" s="102">
        <v>1.0200107209125961</v>
      </c>
      <c r="G14" s="103">
        <f>SUMIFS(gp_mff_index[Norm SP MFF WP (base year)],gp_mff_index[LAD21],lad_payment_mff[[#This Row],[LAD21]])/SUMIFS(gp_mff_index[Registered population (base year)],gp_mff_index[LAD21],lad_payment_mff[[#This Row],[LAD21]])</f>
        <v>0.95498055987926511</v>
      </c>
      <c r="H14" s="103">
        <f>SUMIFS(gp_mff_index[Norm SP MFF WP 2025/26],gp_mff_index[LAD21],lad_payment_mff[[#This Row],[LAD21]])/SUMIFS(gp_mff_index[Registered population 2025/26],gp_mff_index[LAD21],lad_payment_mff[[#This Row],[LAD21]])</f>
        <v>0.95498797826624893</v>
      </c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80"/>
      <c r="AA14" s="80"/>
      <c r="AB14" s="80"/>
    </row>
    <row r="15" spans="1:28" x14ac:dyDescent="0.3">
      <c r="A15" s="75" t="s">
        <v>473</v>
      </c>
      <c r="B15" s="44" t="s">
        <v>782</v>
      </c>
      <c r="C15" s="115">
        <v>1.0208670542927503</v>
      </c>
      <c r="D15" s="103">
        <f>SUMIFS(gp_mff_index[Norm NSP MFF WP (base year)],gp_mff_index[LAD21],lad_payment_mff[[#This Row],[LAD21]])/SUMIFS(gp_mff_index[Registered population (base year)],gp_mff_index[LAD21],lad_payment_mff[[#This Row],[LAD21]])</f>
        <v>0.96475905687736563</v>
      </c>
      <c r="E15" s="109">
        <f>SUMIFS(gp_mff_index[Norm NSP MFF WP 2025/26],gp_mff_index[LAD21],lad_payment_mff[[#This Row],[LAD21]])/SUMIFS(gp_mff_index[Registered population 2025/26],gp_mff_index[LAD21],lad_payment_mff[[#This Row],[LAD21]])</f>
        <v>0.96476664424426384</v>
      </c>
      <c r="F15" s="102">
        <v>1.0200334985665358</v>
      </c>
      <c r="G15" s="103">
        <f>SUMIFS(gp_mff_index[Norm SP MFF WP (base year)],gp_mff_index[LAD21],lad_payment_mff[[#This Row],[LAD21]])/SUMIFS(gp_mff_index[Registered population (base year)],gp_mff_index[LAD21],lad_payment_mff[[#This Row],[LAD21]])</f>
        <v>0.95500188535777852</v>
      </c>
      <c r="H15" s="103">
        <f>SUMIFS(gp_mff_index[Norm SP MFF WP 2025/26],gp_mff_index[LAD21],lad_payment_mff[[#This Row],[LAD21]])/SUMIFS(gp_mff_index[Registered population 2025/26],gp_mff_index[LAD21],lad_payment_mff[[#This Row],[LAD21]])</f>
        <v>0.95500930391042127</v>
      </c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  <c r="Z15" s="80"/>
      <c r="AA15" s="80"/>
      <c r="AB15" s="80"/>
    </row>
    <row r="16" spans="1:28" x14ac:dyDescent="0.3">
      <c r="A16" s="75" t="s">
        <v>472</v>
      </c>
      <c r="B16" s="44" t="s">
        <v>781</v>
      </c>
      <c r="C16" s="115">
        <v>1.028103510260665</v>
      </c>
      <c r="D16" s="103">
        <f>SUMIFS(gp_mff_index[Norm NSP MFF WP (base year)],gp_mff_index[LAD21],lad_payment_mff[[#This Row],[LAD21]])/SUMIFS(gp_mff_index[Registered population (base year)],gp_mff_index[LAD21],lad_payment_mff[[#This Row],[LAD21]])</f>
        <v>0.971597789115205</v>
      </c>
      <c r="E16" s="109">
        <f>SUMIFS(gp_mff_index[Norm NSP MFF WP 2025/26],gp_mff_index[LAD21],lad_payment_mff[[#This Row],[LAD21]])/SUMIFS(gp_mff_index[Registered population 2025/26],gp_mff_index[LAD21],lad_payment_mff[[#This Row],[LAD21]])</f>
        <v>0.97160543026544977</v>
      </c>
      <c r="F16" s="102">
        <v>1.0260130745307714</v>
      </c>
      <c r="G16" s="103">
        <f>SUMIFS(gp_mff_index[Norm SP MFF WP (base year)],gp_mff_index[LAD21],lad_payment_mff[[#This Row],[LAD21]])/SUMIFS(gp_mff_index[Registered population (base year)],gp_mff_index[LAD21],lad_payment_mff[[#This Row],[LAD21]])</f>
        <v>0.96060023710554965</v>
      </c>
      <c r="H16" s="103">
        <f>SUMIFS(gp_mff_index[Norm SP MFF WP 2025/26],gp_mff_index[LAD21],lad_payment_mff[[#This Row],[LAD21]])/SUMIFS(gp_mff_index[Registered population 2025/26],gp_mff_index[LAD21],lad_payment_mff[[#This Row],[LAD21]])</f>
        <v>0.96060769914676303</v>
      </c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0"/>
      <c r="U16" s="80"/>
      <c r="V16" s="80"/>
      <c r="W16" s="80"/>
      <c r="X16" s="80"/>
      <c r="Y16" s="80"/>
      <c r="Z16" s="80"/>
      <c r="AA16" s="80"/>
      <c r="AB16" s="80"/>
    </row>
    <row r="17" spans="1:28" x14ac:dyDescent="0.3">
      <c r="A17" s="75" t="s">
        <v>471</v>
      </c>
      <c r="B17" s="44" t="s">
        <v>780</v>
      </c>
      <c r="C17" s="115">
        <v>1.0319552975107138</v>
      </c>
      <c r="D17" s="103">
        <f>SUMIFS(gp_mff_index[Norm NSP MFF WP (base year)],gp_mff_index[LAD21],lad_payment_mff[[#This Row],[LAD21]])/SUMIFS(gp_mff_index[Registered population (base year)],gp_mff_index[LAD21],lad_payment_mff[[#This Row],[LAD21]])</f>
        <v>0.97523787782119653</v>
      </c>
      <c r="E17" s="109">
        <f>SUMIFS(gp_mff_index[Norm NSP MFF WP 2025/26],gp_mff_index[LAD21],lad_payment_mff[[#This Row],[LAD21]])/SUMIFS(gp_mff_index[Registered population 2025/26],gp_mff_index[LAD21],lad_payment_mff[[#This Row],[LAD21]])</f>
        <v>0.97524554759899096</v>
      </c>
      <c r="F17" s="102">
        <v>1.0330490918678292</v>
      </c>
      <c r="G17" s="103">
        <f>SUMIFS(gp_mff_index[Norm SP MFF WP (base year)],gp_mff_index[LAD21],lad_payment_mff[[#This Row],[LAD21]])/SUMIFS(gp_mff_index[Registered population (base year)],gp_mff_index[LAD21],lad_payment_mff[[#This Row],[LAD21]])</f>
        <v>0.96718767745112977</v>
      </c>
      <c r="H17" s="103">
        <f>SUMIFS(gp_mff_index[Norm SP MFF WP 2025/26],gp_mff_index[LAD21],lad_payment_mff[[#This Row],[LAD21]])/SUMIFS(gp_mff_index[Registered population 2025/26],gp_mff_index[LAD21],lad_payment_mff[[#This Row],[LAD21]])</f>
        <v>0.96719519066425574</v>
      </c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</row>
    <row r="18" spans="1:28" x14ac:dyDescent="0.3">
      <c r="A18" s="75" t="s">
        <v>470</v>
      </c>
      <c r="B18" s="44" t="s">
        <v>779</v>
      </c>
      <c r="C18" s="115">
        <v>1.029038344506453</v>
      </c>
      <c r="D18" s="103">
        <f>SUMIFS(gp_mff_index[Norm NSP MFF WP (base year)],gp_mff_index[LAD21],lad_payment_mff[[#This Row],[LAD21]])/SUMIFS(gp_mff_index[Registered population (base year)],gp_mff_index[LAD21],lad_payment_mff[[#This Row],[LAD21]])</f>
        <v>0.9724812438231526</v>
      </c>
      <c r="E18" s="109">
        <f>SUMIFS(gp_mff_index[Norm NSP MFF WP 2025/26],gp_mff_index[LAD21],lad_payment_mff[[#This Row],[LAD21]])/SUMIFS(gp_mff_index[Registered population 2025/26],gp_mff_index[LAD21],lad_payment_mff[[#This Row],[LAD21]])</f>
        <v>0.97248889192134436</v>
      </c>
      <c r="F18" s="102">
        <v>1.0307692484517779</v>
      </c>
      <c r="G18" s="103">
        <f>SUMIFS(gp_mff_index[Norm SP MFF WP (base year)],gp_mff_index[LAD21],lad_payment_mff[[#This Row],[LAD21]])/SUMIFS(gp_mff_index[Registered population (base year)],gp_mff_index[LAD21],lad_payment_mff[[#This Row],[LAD21]])</f>
        <v>0.9650531840607568</v>
      </c>
      <c r="H18" s="103">
        <f>SUMIFS(gp_mff_index[Norm SP MFF WP 2025/26],gp_mff_index[LAD21],lad_payment_mff[[#This Row],[LAD21]])/SUMIFS(gp_mff_index[Registered population 2025/26],gp_mff_index[LAD21],lad_payment_mff[[#This Row],[LAD21]])</f>
        <v>0.96506068069291884</v>
      </c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80"/>
      <c r="V18" s="80"/>
      <c r="W18" s="80"/>
      <c r="X18" s="80"/>
      <c r="Y18" s="80"/>
      <c r="Z18" s="80"/>
      <c r="AA18" s="80"/>
      <c r="AB18" s="80"/>
    </row>
    <row r="19" spans="1:28" x14ac:dyDescent="0.3">
      <c r="A19" s="75" t="s">
        <v>469</v>
      </c>
      <c r="B19" s="44" t="s">
        <v>778</v>
      </c>
      <c r="C19" s="115">
        <v>1.0322784232347408</v>
      </c>
      <c r="D19" s="103">
        <f>SUMIFS(gp_mff_index[Norm NSP MFF WP (base year)],gp_mff_index[LAD21],lad_payment_mff[[#This Row],[LAD21]])/SUMIFS(gp_mff_index[Registered population (base year)],gp_mff_index[LAD21],lad_payment_mff[[#This Row],[LAD21]])</f>
        <v>0.97554324419329563</v>
      </c>
      <c r="E19" s="109">
        <f>SUMIFS(gp_mff_index[Norm NSP MFF WP 2025/26],gp_mff_index[LAD21],lad_payment_mff[[#This Row],[LAD21]])/SUMIFS(gp_mff_index[Registered population 2025/26],gp_mff_index[LAD21],lad_payment_mff[[#This Row],[LAD21]])</f>
        <v>0.97555091637265035</v>
      </c>
      <c r="F19" s="102">
        <v>1.0463138651339927</v>
      </c>
      <c r="G19" s="103">
        <f>SUMIFS(gp_mff_index[Norm SP MFF WP (base year)],gp_mff_index[LAD21],lad_payment_mff[[#This Row],[LAD21]])/SUMIFS(gp_mff_index[Registered population (base year)],gp_mff_index[LAD21],lad_payment_mff[[#This Row],[LAD21]])</f>
        <v>0.97960676319275664</v>
      </c>
      <c r="H19" s="103">
        <f>SUMIFS(gp_mff_index[Norm SP MFF WP 2025/26],gp_mff_index[LAD21],lad_payment_mff[[#This Row],[LAD21]])/SUMIFS(gp_mff_index[Registered population 2025/26],gp_mff_index[LAD21],lad_payment_mff[[#This Row],[LAD21]])</f>
        <v>0.97961437287861497</v>
      </c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</row>
    <row r="20" spans="1:28" x14ac:dyDescent="0.3">
      <c r="A20" s="75" t="s">
        <v>468</v>
      </c>
      <c r="B20" s="44" t="s">
        <v>777</v>
      </c>
      <c r="C20" s="115">
        <v>1.0305799866237377</v>
      </c>
      <c r="D20" s="103">
        <f>SUMIFS(gp_mff_index[Norm NSP MFF WP (base year)],gp_mff_index[LAD21],lad_payment_mff[[#This Row],[LAD21]])/SUMIFS(gp_mff_index[Registered population (base year)],gp_mff_index[LAD21],lad_payment_mff[[#This Row],[LAD21]])</f>
        <v>0.97393815556191421</v>
      </c>
      <c r="E20" s="109">
        <f>SUMIFS(gp_mff_index[Norm NSP MFF WP 2025/26],gp_mff_index[LAD21],lad_payment_mff[[#This Row],[LAD21]])/SUMIFS(gp_mff_index[Registered population 2025/26],gp_mff_index[LAD21],lad_payment_mff[[#This Row],[LAD21]])</f>
        <v>0.97394581511801681</v>
      </c>
      <c r="F20" s="102">
        <v>1.031297646584489</v>
      </c>
      <c r="G20" s="103">
        <f>SUMIFS(gp_mff_index[Norm SP MFF WP (base year)],gp_mff_index[LAD21],lad_payment_mff[[#This Row],[LAD21]])/SUMIFS(gp_mff_index[Registered population (base year)],gp_mff_index[LAD21],lad_payment_mff[[#This Row],[LAD21]])</f>
        <v>0.96554789449298017</v>
      </c>
      <c r="H20" s="103">
        <f>SUMIFS(gp_mff_index[Norm SP MFF WP 2025/26],gp_mff_index[LAD21],lad_payment_mff[[#This Row],[LAD21]])/SUMIFS(gp_mff_index[Registered population 2025/26],gp_mff_index[LAD21],lad_payment_mff[[#This Row],[LAD21]])</f>
        <v>0.96555539496810372</v>
      </c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80"/>
      <c r="AA20" s="80"/>
      <c r="AB20" s="80"/>
    </row>
    <row r="21" spans="1:28" x14ac:dyDescent="0.3">
      <c r="A21" s="75" t="s">
        <v>467</v>
      </c>
      <c r="B21" s="44" t="s">
        <v>776</v>
      </c>
      <c r="C21" s="115">
        <v>1.0111377768082128</v>
      </c>
      <c r="D21" s="103">
        <f>SUMIFS(gp_mff_index[Norm NSP MFF WP (base year)],gp_mff_index[LAD21],lad_payment_mff[[#This Row],[LAD21]])/SUMIFS(gp_mff_index[Registered population (base year)],gp_mff_index[LAD21],lad_payment_mff[[#This Row],[LAD21]])</f>
        <v>0.9555645113872252</v>
      </c>
      <c r="E21" s="109">
        <f>SUMIFS(gp_mff_index[Norm NSP MFF WP 2025/26],gp_mff_index[LAD21],lad_payment_mff[[#This Row],[LAD21]])/SUMIFS(gp_mff_index[Registered population 2025/26],gp_mff_index[LAD21],lad_payment_mff[[#This Row],[LAD21]])</f>
        <v>0.9555720264434362</v>
      </c>
      <c r="F21" s="102">
        <v>1.0381895282578153</v>
      </c>
      <c r="G21" s="103">
        <f>SUMIFS(gp_mff_index[Norm SP MFF WP (base year)],gp_mff_index[LAD21],lad_payment_mff[[#This Row],[LAD21]])/SUMIFS(gp_mff_index[Registered population (base year)],gp_mff_index[LAD21],lad_payment_mff[[#This Row],[LAD21]])</f>
        <v>0.97200038845610881</v>
      </c>
      <c r="H21" s="103">
        <f>SUMIFS(gp_mff_index[Norm SP MFF WP 2025/26],gp_mff_index[LAD21],lad_payment_mff[[#This Row],[LAD21]])/SUMIFS(gp_mff_index[Registered population 2025/26],gp_mff_index[LAD21],lad_payment_mff[[#This Row],[LAD21]])</f>
        <v>0.9720079390548676</v>
      </c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0"/>
      <c r="Z21" s="80"/>
      <c r="AA21" s="80"/>
      <c r="AB21" s="80"/>
    </row>
    <row r="22" spans="1:28" x14ac:dyDescent="0.3">
      <c r="A22" s="75" t="s">
        <v>466</v>
      </c>
      <c r="B22" s="44" t="s">
        <v>775</v>
      </c>
      <c r="C22" s="115">
        <v>1.0182295160568302</v>
      </c>
      <c r="D22" s="103">
        <f>SUMIFS(gp_mff_index[Norm NSP MFF WP (base year)],gp_mff_index[LAD21],lad_payment_mff[[#This Row],[LAD21]])/SUMIFS(gp_mff_index[Registered population (base year)],gp_mff_index[LAD21],lad_payment_mff[[#This Row],[LAD21]])</f>
        <v>0.96226648069884779</v>
      </c>
      <c r="E22" s="109">
        <f>SUMIFS(gp_mff_index[Norm NSP MFF WP 2025/26],gp_mff_index[LAD21],lad_payment_mff[[#This Row],[LAD21]])/SUMIFS(gp_mff_index[Registered population 2025/26],gp_mff_index[LAD21],lad_payment_mff[[#This Row],[LAD21]])</f>
        <v>0.96227404846282993</v>
      </c>
      <c r="F22" s="102">
        <v>1.0287417963181655</v>
      </c>
      <c r="G22" s="103">
        <f>SUMIFS(gp_mff_index[Norm SP MFF WP (base year)],gp_mff_index[LAD21],lad_payment_mff[[#This Row],[LAD21]])/SUMIFS(gp_mff_index[Registered population (base year)],gp_mff_index[LAD21],lad_payment_mff[[#This Row],[LAD21]])</f>
        <v>0.9631549909006365</v>
      </c>
      <c r="H22" s="103">
        <f>SUMIFS(gp_mff_index[Norm SP MFF WP 2025/26],gp_mff_index[LAD21],lad_payment_mff[[#This Row],[LAD21]])/SUMIFS(gp_mff_index[Registered population 2025/26],gp_mff_index[LAD21],lad_payment_mff[[#This Row],[LAD21]])</f>
        <v>0.96316247278743927</v>
      </c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  <c r="Z22" s="80"/>
      <c r="AA22" s="80"/>
      <c r="AB22" s="80"/>
    </row>
    <row r="23" spans="1:28" x14ac:dyDescent="0.3">
      <c r="A23" s="75" t="s">
        <v>465</v>
      </c>
      <c r="B23" s="44" t="s">
        <v>774</v>
      </c>
      <c r="C23" s="115">
        <v>1.0257460833345444</v>
      </c>
      <c r="D23" s="103">
        <f>SUMIFS(gp_mff_index[Norm NSP MFF WP (base year)],gp_mff_index[LAD21],lad_payment_mff[[#This Row],[LAD21]])/SUMIFS(gp_mff_index[Registered population (base year)],gp_mff_index[LAD21],lad_payment_mff[[#This Row],[LAD21]])</f>
        <v>0.96936992901497199</v>
      </c>
      <c r="E23" s="109">
        <f>SUMIFS(gp_mff_index[Norm NSP MFF WP 2025/26],gp_mff_index[LAD21],lad_payment_mff[[#This Row],[LAD21]])/SUMIFS(gp_mff_index[Registered population 2025/26],gp_mff_index[LAD21],lad_payment_mff[[#This Row],[LAD21]])</f>
        <v>0.96937755264416625</v>
      </c>
      <c r="F23" s="102">
        <v>1.0270770002713467</v>
      </c>
      <c r="G23" s="103">
        <f>SUMIFS(gp_mff_index[Norm SP MFF WP (base year)],gp_mff_index[LAD21],lad_payment_mff[[#This Row],[LAD21]])/SUMIFS(gp_mff_index[Registered population (base year)],gp_mff_index[LAD21],lad_payment_mff[[#This Row],[LAD21]])</f>
        <v>0.96159633290981328</v>
      </c>
      <c r="H23" s="103">
        <f>SUMIFS(gp_mff_index[Norm SP MFF WP 2025/26],gp_mff_index[LAD21],lad_payment_mff[[#This Row],[LAD21]])/SUMIFS(gp_mff_index[Registered population 2025/26],gp_mff_index[LAD21],lad_payment_mff[[#This Row],[LAD21]])</f>
        <v>0.96160380268880064</v>
      </c>
      <c r="J23" s="80"/>
      <c r="K23" s="80"/>
      <c r="L23" s="80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  <c r="Z23" s="80"/>
      <c r="AA23" s="80"/>
      <c r="AB23" s="80"/>
    </row>
    <row r="24" spans="1:28" x14ac:dyDescent="0.3">
      <c r="A24" s="75" t="s">
        <v>464</v>
      </c>
      <c r="B24" s="44" t="s">
        <v>773</v>
      </c>
      <c r="C24" s="115">
        <v>1.0426441650551987</v>
      </c>
      <c r="D24" s="103">
        <f>SUMIFS(gp_mff_index[Norm NSP MFF WP (base year)],gp_mff_index[LAD21],lad_payment_mff[[#This Row],[LAD21]])/SUMIFS(gp_mff_index[Registered population (base year)],gp_mff_index[LAD21],lad_payment_mff[[#This Row],[LAD21]])</f>
        <v>0.98533927322615311</v>
      </c>
      <c r="E24" s="109">
        <f>SUMIFS(gp_mff_index[Norm NSP MFF WP 2025/26],gp_mff_index[LAD21],lad_payment_mff[[#This Row],[LAD21]])/SUMIFS(gp_mff_index[Registered population 2025/26],gp_mff_index[LAD21],lad_payment_mff[[#This Row],[LAD21]])</f>
        <v>0.98534702244657391</v>
      </c>
      <c r="F24" s="102">
        <v>1.0539694070444938</v>
      </c>
      <c r="G24" s="103">
        <f>SUMIFS(gp_mff_index[Norm SP MFF WP (base year)],gp_mff_index[LAD21],lad_payment_mff[[#This Row],[LAD21]])/SUMIFS(gp_mff_index[Registered population (base year)],gp_mff_index[LAD21],lad_payment_mff[[#This Row],[LAD21]])</f>
        <v>0.98677423070067538</v>
      </c>
      <c r="H24" s="103">
        <f>SUMIFS(gp_mff_index[Norm SP MFF WP 2025/26],gp_mff_index[LAD21],lad_payment_mff[[#This Row],[LAD21]])/SUMIFS(gp_mff_index[Registered population 2025/26],gp_mff_index[LAD21],lad_payment_mff[[#This Row],[LAD21]])</f>
        <v>0.98678189606415645</v>
      </c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  <c r="X24" s="80"/>
      <c r="Y24" s="80"/>
      <c r="Z24" s="80"/>
      <c r="AA24" s="80"/>
      <c r="AB24" s="80"/>
    </row>
    <row r="25" spans="1:28" x14ac:dyDescent="0.3">
      <c r="A25" s="75" t="s">
        <v>463</v>
      </c>
      <c r="B25" s="44" t="s">
        <v>772</v>
      </c>
      <c r="C25" s="115">
        <v>1.0533745578722127</v>
      </c>
      <c r="D25" s="103">
        <f>SUMIFS(gp_mff_index[Norm NSP MFF WP (base year)],gp_mff_index[LAD21],lad_payment_mff[[#This Row],[LAD21]])/SUMIFS(gp_mff_index[Registered population (base year)],gp_mff_index[LAD21],lad_payment_mff[[#This Row],[LAD21]])</f>
        <v>0.99547991162812155</v>
      </c>
      <c r="E25" s="109">
        <f>SUMIFS(gp_mff_index[Norm NSP MFF WP 2025/26],gp_mff_index[LAD21],lad_payment_mff[[#This Row],[LAD21]])/SUMIFS(gp_mff_index[Registered population 2025/26],gp_mff_index[LAD21],lad_payment_mff[[#This Row],[LAD21]])</f>
        <v>0.9954877405997965</v>
      </c>
      <c r="F25" s="102">
        <v>1.053881029104351</v>
      </c>
      <c r="G25" s="103">
        <f>SUMIFS(gp_mff_index[Norm SP MFF WP (base year)],gp_mff_index[LAD21],lad_payment_mff[[#This Row],[LAD21]])/SUMIFS(gp_mff_index[Registered population (base year)],gp_mff_index[LAD21],lad_payment_mff[[#This Row],[LAD21]])</f>
        <v>0.98669148724217148</v>
      </c>
      <c r="H25" s="103">
        <f>SUMIFS(gp_mff_index[Norm SP MFF WP 2025/26],gp_mff_index[LAD21],lad_payment_mff[[#This Row],[LAD21]])/SUMIFS(gp_mff_index[Registered population 2025/26],gp_mff_index[LAD21],lad_payment_mff[[#This Row],[LAD21]])</f>
        <v>0.98669915196289371</v>
      </c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</row>
    <row r="26" spans="1:28" x14ac:dyDescent="0.3">
      <c r="A26" s="75" t="s">
        <v>462</v>
      </c>
      <c r="B26" s="44" t="s">
        <v>771</v>
      </c>
      <c r="C26" s="115">
        <v>1.0524680486729021</v>
      </c>
      <c r="D26" s="103">
        <f>SUMIFS(gp_mff_index[Norm NSP MFF WP (base year)],gp_mff_index[LAD21],lad_payment_mff[[#This Row],[LAD21]])/SUMIFS(gp_mff_index[Registered population (base year)],gp_mff_index[LAD21],lad_payment_mff[[#This Row],[LAD21]])</f>
        <v>0.99462322519035318</v>
      </c>
      <c r="E26" s="109">
        <f>SUMIFS(gp_mff_index[Norm NSP MFF WP 2025/26],gp_mff_index[LAD21],lad_payment_mff[[#This Row],[LAD21]])/SUMIFS(gp_mff_index[Registered population 2025/26],gp_mff_index[LAD21],lad_payment_mff[[#This Row],[LAD21]])</f>
        <v>0.99463104742459996</v>
      </c>
      <c r="F26" s="102">
        <v>1.0534831561393325</v>
      </c>
      <c r="G26" s="103">
        <f>SUMIFS(gp_mff_index[Norm SP MFF WP (base year)],gp_mff_index[LAD21],lad_payment_mff[[#This Row],[LAD21]])/SUMIFS(gp_mff_index[Registered population (base year)],gp_mff_index[LAD21],lad_payment_mff[[#This Row],[LAD21]])</f>
        <v>0.98631898042522959</v>
      </c>
      <c r="H26" s="103">
        <f>SUMIFS(gp_mff_index[Norm SP MFF WP 2025/26],gp_mff_index[LAD21],lad_payment_mff[[#This Row],[LAD21]])/SUMIFS(gp_mff_index[Registered population 2025/26],gp_mff_index[LAD21],lad_payment_mff[[#This Row],[LAD21]])</f>
        <v>0.98632664225228028</v>
      </c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  <c r="Z26" s="80"/>
      <c r="AA26" s="80"/>
      <c r="AB26" s="80"/>
    </row>
    <row r="27" spans="1:28" x14ac:dyDescent="0.3">
      <c r="A27" s="75" t="s">
        <v>461</v>
      </c>
      <c r="B27" s="44" t="s">
        <v>770</v>
      </c>
      <c r="C27" s="115">
        <v>1.0536550118220742</v>
      </c>
      <c r="D27" s="103">
        <f>SUMIFS(gp_mff_index[Norm NSP MFF WP (base year)],gp_mff_index[LAD21],lad_payment_mff[[#This Row],[LAD21]])/SUMIFS(gp_mff_index[Registered population (base year)],gp_mff_index[LAD21],lad_payment_mff[[#This Row],[LAD21]])</f>
        <v>0.99574495151458708</v>
      </c>
      <c r="E27" s="109">
        <f>SUMIFS(gp_mff_index[Norm NSP MFF WP 2025/26],gp_mff_index[LAD21],lad_payment_mff[[#This Row],[LAD21]])/SUMIFS(gp_mff_index[Registered population 2025/26],gp_mff_index[LAD21],lad_payment_mff[[#This Row],[LAD21]])</f>
        <v>0.99575278257067346</v>
      </c>
      <c r="F27" s="102">
        <v>1.0536901738036555</v>
      </c>
      <c r="G27" s="103">
        <f>SUMIFS(gp_mff_index[Norm SP MFF WP (base year)],gp_mff_index[LAD21],lad_payment_mff[[#This Row],[LAD21]])/SUMIFS(gp_mff_index[Registered population (base year)],gp_mff_index[LAD21],lad_payment_mff[[#This Row],[LAD21]])</f>
        <v>0.98651279980469997</v>
      </c>
      <c r="H27" s="103">
        <f>SUMIFS(gp_mff_index[Norm SP MFF WP 2025/26],gp_mff_index[LAD21],lad_payment_mff[[#This Row],[LAD21]])/SUMIFS(gp_mff_index[Registered population 2025/26],gp_mff_index[LAD21],lad_payment_mff[[#This Row],[LAD21]])</f>
        <v>0.98652046313735897</v>
      </c>
      <c r="J27" s="80"/>
      <c r="K27" s="80"/>
      <c r="L27" s="80"/>
      <c r="M27" s="80"/>
      <c r="N27" s="80"/>
      <c r="O27" s="80"/>
      <c r="P27" s="80"/>
      <c r="Q27" s="80"/>
      <c r="R27" s="80"/>
      <c r="S27" s="80"/>
      <c r="T27" s="80"/>
      <c r="U27" s="80"/>
      <c r="V27" s="80"/>
      <c r="W27" s="80"/>
      <c r="X27" s="80"/>
      <c r="Y27" s="80"/>
      <c r="Z27" s="80"/>
      <c r="AA27" s="80"/>
      <c r="AB27" s="80"/>
    </row>
    <row r="28" spans="1:28" x14ac:dyDescent="0.3">
      <c r="A28" s="75" t="s">
        <v>460</v>
      </c>
      <c r="B28" s="44" t="s">
        <v>769</v>
      </c>
      <c r="C28" s="115">
        <v>1.0011905910001069</v>
      </c>
      <c r="D28" s="103">
        <f>SUMIFS(gp_mff_index[Norm NSP MFF WP (base year)],gp_mff_index[LAD21],lad_payment_mff[[#This Row],[LAD21]])/SUMIFS(gp_mff_index[Registered population (base year)],gp_mff_index[LAD21],lad_payment_mff[[#This Row],[LAD21]])</f>
        <v>0.94616403405919469</v>
      </c>
      <c r="E28" s="109">
        <f>SUMIFS(gp_mff_index[Norm NSP MFF WP 2025/26],gp_mff_index[LAD21],lad_payment_mff[[#This Row],[LAD21]])/SUMIFS(gp_mff_index[Registered population 2025/26],gp_mff_index[LAD21],lad_payment_mff[[#This Row],[LAD21]])</f>
        <v>0.94617147518516387</v>
      </c>
      <c r="F28" s="102">
        <v>1.0057489640966426</v>
      </c>
      <c r="G28" s="103">
        <f>SUMIFS(gp_mff_index[Norm SP MFF WP (base year)],gp_mff_index[LAD21],lad_payment_mff[[#This Row],[LAD21]])/SUMIFS(gp_mff_index[Registered population (base year)],gp_mff_index[LAD21],lad_payment_mff[[#This Row],[LAD21]])</f>
        <v>0.94162805266563931</v>
      </c>
      <c r="H28" s="103">
        <f>SUMIFS(gp_mff_index[Norm SP MFF WP 2025/26],gp_mff_index[LAD21],lad_payment_mff[[#This Row],[LAD21]])/SUMIFS(gp_mff_index[Registered population 2025/26],gp_mff_index[LAD21],lad_payment_mff[[#This Row],[LAD21]])</f>
        <v>0.94163536732897735</v>
      </c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</row>
    <row r="29" spans="1:28" x14ac:dyDescent="0.3">
      <c r="A29" s="75" t="s">
        <v>459</v>
      </c>
      <c r="B29" s="44" t="s">
        <v>768</v>
      </c>
      <c r="C29" s="115">
        <v>1.0113102640623479</v>
      </c>
      <c r="D29" s="103">
        <f>SUMIFS(gp_mff_index[Norm NSP MFF WP (base year)],gp_mff_index[LAD21],lad_payment_mff[[#This Row],[LAD21]])/SUMIFS(gp_mff_index[Registered population (base year)],gp_mff_index[LAD21],lad_payment_mff[[#This Row],[LAD21]])</f>
        <v>0.95572751854856197</v>
      </c>
      <c r="E29" s="109">
        <f>SUMIFS(gp_mff_index[Norm NSP MFF WP 2025/26],gp_mff_index[LAD21],lad_payment_mff[[#This Row],[LAD21]])/SUMIFS(gp_mff_index[Registered population 2025/26],gp_mff_index[LAD21],lad_payment_mff[[#This Row],[LAD21]])</f>
        <v>0.95573503488674605</v>
      </c>
      <c r="F29" s="102">
        <v>1.0172433265633689</v>
      </c>
      <c r="G29" s="103">
        <f>SUMIFS(gp_mff_index[Norm SP MFF WP (base year)],gp_mff_index[LAD21],lad_payment_mff[[#This Row],[LAD21]])/SUMIFS(gp_mff_index[Registered population (base year)],gp_mff_index[LAD21],lad_payment_mff[[#This Row],[LAD21]])</f>
        <v>0.95238959906792486</v>
      </c>
      <c r="H29" s="103">
        <f>SUMIFS(gp_mff_index[Norm SP MFF WP 2025/26],gp_mff_index[LAD21],lad_payment_mff[[#This Row],[LAD21]])/SUMIFS(gp_mff_index[Registered population 2025/26],gp_mff_index[LAD21],lad_payment_mff[[#This Row],[LAD21]])</f>
        <v>0.95239699732805938</v>
      </c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</row>
    <row r="30" spans="1:28" x14ac:dyDescent="0.3">
      <c r="A30" s="75" t="s">
        <v>458</v>
      </c>
      <c r="B30" s="44" t="s">
        <v>767</v>
      </c>
      <c r="C30" s="115">
        <v>1.0529829869549299</v>
      </c>
      <c r="D30" s="103">
        <f>SUMIFS(gp_mff_index[Norm NSP MFF WP (base year)],gp_mff_index[LAD21],lad_payment_mff[[#This Row],[LAD21]])/SUMIFS(gp_mff_index[Registered population (base year)],gp_mff_index[LAD21],lad_payment_mff[[#This Row],[LAD21]])</f>
        <v>0.99510986188729611</v>
      </c>
      <c r="E30" s="109">
        <f>SUMIFS(gp_mff_index[Norm NSP MFF WP 2025/26],gp_mff_index[LAD21],lad_payment_mff[[#This Row],[LAD21]])/SUMIFS(gp_mff_index[Registered population 2025/26],gp_mff_index[LAD21],lad_payment_mff[[#This Row],[LAD21]])</f>
        <v>0.99511768794870692</v>
      </c>
      <c r="F30" s="102">
        <v>1.0721774362789454</v>
      </c>
      <c r="G30" s="103">
        <f>SUMIFS(gp_mff_index[Norm SP MFF WP (base year)],gp_mff_index[LAD21],lad_payment_mff[[#This Row],[LAD21]])/SUMIFS(gp_mff_index[Registered population (base year)],gp_mff_index[LAD21],lad_payment_mff[[#This Row],[LAD21]])</f>
        <v>1.0038214181430358</v>
      </c>
      <c r="H30" s="103">
        <f>SUMIFS(gp_mff_index[Norm SP MFF WP 2025/26],gp_mff_index[LAD21],lad_payment_mff[[#This Row],[LAD21]])/SUMIFS(gp_mff_index[Registered population 2025/26],gp_mff_index[LAD21],lad_payment_mff[[#This Row],[LAD21]])</f>
        <v>1.0038292159308184</v>
      </c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</row>
    <row r="31" spans="1:28" x14ac:dyDescent="0.3">
      <c r="A31" s="75" t="s">
        <v>457</v>
      </c>
      <c r="B31" s="44" t="s">
        <v>766</v>
      </c>
      <c r="C31" s="115">
        <v>1.0344934285948864</v>
      </c>
      <c r="D31" s="103">
        <f>SUMIFS(gp_mff_index[Norm NSP MFF WP (base year)],gp_mff_index[LAD21],lad_payment_mff[[#This Row],[LAD21]])/SUMIFS(gp_mff_index[Registered population (base year)],gp_mff_index[LAD21],lad_payment_mff[[#This Row],[LAD21]])</f>
        <v>0.97763651037643517</v>
      </c>
      <c r="E31" s="109">
        <f>SUMIFS(gp_mff_index[Norm NSP MFF WP 2025/26],gp_mff_index[LAD21],lad_payment_mff[[#This Row],[LAD21]])/SUMIFS(gp_mff_index[Registered population 2025/26],gp_mff_index[LAD21],lad_payment_mff[[#This Row],[LAD21]])</f>
        <v>0.97764419901832367</v>
      </c>
      <c r="F31" s="102">
        <v>1.0703309038725457</v>
      </c>
      <c r="G31" s="103">
        <f>SUMIFS(gp_mff_index[Norm SP MFF WP (base year)],gp_mff_index[LAD21],lad_payment_mff[[#This Row],[LAD21]])/SUMIFS(gp_mff_index[Registered population (base year)],gp_mff_index[LAD21],lad_payment_mff[[#This Row],[LAD21]])</f>
        <v>1.0020926102833294</v>
      </c>
      <c r="H31" s="103">
        <f>SUMIFS(gp_mff_index[Norm SP MFF WP 2025/26],gp_mff_index[LAD21],lad_payment_mff[[#This Row],[LAD21]])/SUMIFS(gp_mff_index[Registered population 2025/26],gp_mff_index[LAD21],lad_payment_mff[[#This Row],[LAD21]])</f>
        <v>1.002100394641555</v>
      </c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  <c r="Z31" s="80"/>
      <c r="AA31" s="80"/>
      <c r="AB31" s="80"/>
    </row>
    <row r="32" spans="1:28" x14ac:dyDescent="0.3">
      <c r="A32" s="75" t="s">
        <v>456</v>
      </c>
      <c r="B32" s="44" t="s">
        <v>765</v>
      </c>
      <c r="C32" s="115">
        <v>1.064849564489055</v>
      </c>
      <c r="D32" s="103">
        <f>SUMIFS(gp_mff_index[Norm NSP MFF WP (base year)],gp_mff_index[LAD21],lad_payment_mff[[#This Row],[LAD21]])/SUMIFS(gp_mff_index[Registered population (base year)],gp_mff_index[LAD21],lad_payment_mff[[#This Row],[LAD21]])</f>
        <v>1.0063242390209728</v>
      </c>
      <c r="E32" s="109">
        <f>SUMIFS(gp_mff_index[Norm NSP MFF WP 2025/26],gp_mff_index[LAD21],lad_payment_mff[[#This Row],[LAD21]])/SUMIFS(gp_mff_index[Registered population 2025/26],gp_mff_index[LAD21],lad_payment_mff[[#This Row],[LAD21]])</f>
        <v>1.0063321532780773</v>
      </c>
      <c r="F32" s="102">
        <v>1.1268051122134009</v>
      </c>
      <c r="G32" s="103">
        <f>SUMIFS(gp_mff_index[Norm SP MFF WP (base year)],gp_mff_index[LAD21],lad_payment_mff[[#This Row],[LAD21]])/SUMIFS(gp_mff_index[Registered population (base year)],gp_mff_index[LAD21],lad_payment_mff[[#This Row],[LAD21]])</f>
        <v>1.054966339935735</v>
      </c>
      <c r="H32" s="103">
        <f>SUMIFS(gp_mff_index[Norm SP MFF WP 2025/26],gp_mff_index[LAD21],lad_payment_mff[[#This Row],[LAD21]])/SUMIFS(gp_mff_index[Registered population 2025/26],gp_mff_index[LAD21],lad_payment_mff[[#This Row],[LAD21]])</f>
        <v>1.0549745350225184</v>
      </c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</row>
    <row r="33" spans="1:28" x14ac:dyDescent="0.3">
      <c r="A33" s="75" t="s">
        <v>455</v>
      </c>
      <c r="B33" s="44" t="s">
        <v>764</v>
      </c>
      <c r="C33" s="115">
        <v>1.0613942137785046</v>
      </c>
      <c r="D33" s="103">
        <f>SUMIFS(gp_mff_index[Norm NSP MFF WP (base year)],gp_mff_index[LAD21],lad_payment_mff[[#This Row],[LAD21]])/SUMIFS(gp_mff_index[Registered population (base year)],gp_mff_index[LAD21],lad_payment_mff[[#This Row],[LAD21]])</f>
        <v>1.0030587982579737</v>
      </c>
      <c r="E33" s="109">
        <f>SUMIFS(gp_mff_index[Norm NSP MFF WP 2025/26],gp_mff_index[LAD21],lad_payment_mff[[#This Row],[LAD21]])/SUMIFS(gp_mff_index[Registered population 2025/26],gp_mff_index[LAD21],lad_payment_mff[[#This Row],[LAD21]])</f>
        <v>1.0030666868339535</v>
      </c>
      <c r="F33" s="102">
        <v>1.102207836818714</v>
      </c>
      <c r="G33" s="103">
        <f>SUMIFS(gp_mff_index[Norm SP MFF WP (base year)],gp_mff_index[LAD21],lad_payment_mff[[#This Row],[LAD21]])/SUMIFS(gp_mff_index[Registered population (base year)],gp_mff_index[LAD21],lad_payment_mff[[#This Row],[LAD21]])</f>
        <v>1.0319372488229417</v>
      </c>
      <c r="H33" s="103">
        <f>SUMIFS(gp_mff_index[Norm SP MFF WP 2025/26],gp_mff_index[LAD21],lad_payment_mff[[#This Row],[LAD21]])/SUMIFS(gp_mff_index[Registered population 2025/26],gp_mff_index[LAD21],lad_payment_mff[[#This Row],[LAD21]])</f>
        <v>1.0319452650173819</v>
      </c>
      <c r="J33" s="80"/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0"/>
      <c r="W33" s="80"/>
      <c r="X33" s="80"/>
      <c r="Y33" s="80"/>
      <c r="Z33" s="80"/>
      <c r="AA33" s="80"/>
      <c r="AB33" s="80"/>
    </row>
    <row r="34" spans="1:28" x14ac:dyDescent="0.3">
      <c r="A34" s="75" t="s">
        <v>454</v>
      </c>
      <c r="B34" s="44" t="s">
        <v>763</v>
      </c>
      <c r="C34" s="115">
        <v>1.0694397910179718</v>
      </c>
      <c r="D34" s="103">
        <f>SUMIFS(gp_mff_index[Norm NSP MFF WP (base year)],gp_mff_index[LAD21],lad_payment_mff[[#This Row],[LAD21]])/SUMIFS(gp_mff_index[Registered population (base year)],gp_mff_index[LAD21],lad_payment_mff[[#This Row],[LAD21]])</f>
        <v>1.0106621815554782</v>
      </c>
      <c r="E34" s="109">
        <f>SUMIFS(gp_mff_index[Norm NSP MFF WP 2025/26],gp_mff_index[LAD21],lad_payment_mff[[#This Row],[LAD21]])/SUMIFS(gp_mff_index[Registered population 2025/26],gp_mff_index[LAD21],lad_payment_mff[[#This Row],[LAD21]])</f>
        <v>1.0106701299284182</v>
      </c>
      <c r="F34" s="102">
        <v>1.1141494383106452</v>
      </c>
      <c r="G34" s="103">
        <f>SUMIFS(gp_mff_index[Norm SP MFF WP (base year)],gp_mff_index[LAD21],lad_payment_mff[[#This Row],[LAD21]])/SUMIFS(gp_mff_index[Registered population (base year)],gp_mff_index[LAD21],lad_payment_mff[[#This Row],[LAD21]])</f>
        <v>1.0431175207993149</v>
      </c>
      <c r="H34" s="103">
        <f>SUMIFS(gp_mff_index[Norm SP MFF WP 2025/26],gp_mff_index[LAD21],lad_payment_mff[[#This Row],[LAD21]])/SUMIFS(gp_mff_index[Registered population 2025/26],gp_mff_index[LAD21],lad_payment_mff[[#This Row],[LAD21]])</f>
        <v>1.0431256238432551</v>
      </c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</row>
    <row r="35" spans="1:28" x14ac:dyDescent="0.3">
      <c r="A35" s="75" t="s">
        <v>453</v>
      </c>
      <c r="B35" s="44" t="s">
        <v>762</v>
      </c>
      <c r="C35" s="115">
        <v>1.0554453190134685</v>
      </c>
      <c r="D35" s="103">
        <f>SUMIFS(gp_mff_index[Norm NSP MFF WP (base year)],gp_mff_index[LAD21],lad_payment_mff[[#This Row],[LAD21]])/SUMIFS(gp_mff_index[Registered population (base year)],gp_mff_index[LAD21],lad_payment_mff[[#This Row],[LAD21]])</f>
        <v>0.99743686141629972</v>
      </c>
      <c r="E35" s="109">
        <f>SUMIFS(gp_mff_index[Norm NSP MFF WP 2025/26],gp_mff_index[LAD21],lad_payment_mff[[#This Row],[LAD21]])/SUMIFS(gp_mff_index[Registered population 2025/26],gp_mff_index[LAD21],lad_payment_mff[[#This Row],[LAD21]])</f>
        <v>0.99744470577844535</v>
      </c>
      <c r="F35" s="102">
        <v>1.1019895942992115</v>
      </c>
      <c r="G35" s="103">
        <f>SUMIFS(gp_mff_index[Norm SP MFF WP (base year)],gp_mff_index[LAD21],lad_payment_mff[[#This Row],[LAD21]])/SUMIFS(gp_mff_index[Registered population (base year)],gp_mff_index[LAD21],lad_payment_mff[[#This Row],[LAD21]])</f>
        <v>1.031732920222084</v>
      </c>
      <c r="H35" s="103">
        <f>SUMIFS(gp_mff_index[Norm SP MFF WP 2025/26],gp_mff_index[LAD21],lad_payment_mff[[#This Row],[LAD21]])/SUMIFS(gp_mff_index[Registered population 2025/26],gp_mff_index[LAD21],lad_payment_mff[[#This Row],[LAD21]])</f>
        <v>1.0317409348292788</v>
      </c>
    </row>
    <row r="36" spans="1:28" x14ac:dyDescent="0.3">
      <c r="A36" s="75" t="s">
        <v>452</v>
      </c>
      <c r="B36" s="44" t="s">
        <v>761</v>
      </c>
      <c r="C36" s="115">
        <v>1.0973227743021341</v>
      </c>
      <c r="D36" s="103">
        <f>SUMIFS(gp_mff_index[Norm NSP MFF WP (base year)],gp_mff_index[LAD21],lad_payment_mff[[#This Row],[LAD21]])/SUMIFS(gp_mff_index[Registered population (base year)],gp_mff_index[LAD21],lad_payment_mff[[#This Row],[LAD21]])</f>
        <v>1.0370126848291801</v>
      </c>
      <c r="E36" s="109">
        <f>SUMIFS(gp_mff_index[Norm NSP MFF WP 2025/26],gp_mff_index[LAD21],lad_payment_mff[[#This Row],[LAD21]])/SUMIFS(gp_mff_index[Registered population 2025/26],gp_mff_index[LAD21],lad_payment_mff[[#This Row],[LAD21]])</f>
        <v>1.0370208404361803</v>
      </c>
      <c r="F36" s="102">
        <v>1.1057749386237417</v>
      </c>
      <c r="G36" s="103">
        <f>SUMIFS(gp_mff_index[Norm SP MFF WP (base year)],gp_mff_index[LAD21],lad_payment_mff[[#This Row],[LAD21]])/SUMIFS(gp_mff_index[Registered population (base year)],gp_mff_index[LAD21],lad_payment_mff[[#This Row],[LAD21]])</f>
        <v>1.0352769322292725</v>
      </c>
      <c r="H36" s="103">
        <f>SUMIFS(gp_mff_index[Norm SP MFF WP 2025/26],gp_mff_index[LAD21],lad_payment_mff[[#This Row],[LAD21]])/SUMIFS(gp_mff_index[Registered population 2025/26],gp_mff_index[LAD21],lad_payment_mff[[#This Row],[LAD21]])</f>
        <v>1.0352849743667163</v>
      </c>
    </row>
    <row r="37" spans="1:28" x14ac:dyDescent="0.3">
      <c r="A37" s="75" t="s">
        <v>451</v>
      </c>
      <c r="B37" s="44" t="s">
        <v>760</v>
      </c>
      <c r="C37" s="115">
        <v>1.0880668916966798</v>
      </c>
      <c r="D37" s="103">
        <f>SUMIFS(gp_mff_index[Norm NSP MFF WP (base year)],gp_mff_index[LAD21],lad_payment_mff[[#This Row],[LAD21]])/SUMIFS(gp_mff_index[Registered population (base year)],gp_mff_index[LAD21],lad_payment_mff[[#This Row],[LAD21]])</f>
        <v>1.0282655159050225</v>
      </c>
      <c r="E37" s="109">
        <f>SUMIFS(gp_mff_index[Norm NSP MFF WP 2025/26],gp_mff_index[LAD21],lad_payment_mff[[#This Row],[LAD21]])/SUMIFS(gp_mff_index[Registered population 2025/26],gp_mff_index[LAD21],lad_payment_mff[[#This Row],[LAD21]])</f>
        <v>1.0282736027197379</v>
      </c>
      <c r="F37" s="102">
        <v>1.0904234448399832</v>
      </c>
      <c r="G37" s="103">
        <f>SUMIFS(gp_mff_index[Norm SP MFF WP (base year)],gp_mff_index[LAD21],lad_payment_mff[[#This Row],[LAD21]])/SUMIFS(gp_mff_index[Registered population (base year)],gp_mff_index[LAD21],lad_payment_mff[[#This Row],[LAD21]])</f>
        <v>1.0209041635631939</v>
      </c>
      <c r="H37" s="103">
        <f>SUMIFS(gp_mff_index[Norm SP MFF WP 2025/26],gp_mff_index[LAD21],lad_payment_mff[[#This Row],[LAD21]])/SUMIFS(gp_mff_index[Registered population 2025/26],gp_mff_index[LAD21],lad_payment_mff[[#This Row],[LAD21]])</f>
        <v>1.020912094051496</v>
      </c>
    </row>
    <row r="38" spans="1:28" x14ac:dyDescent="0.3">
      <c r="A38" s="75" t="s">
        <v>450</v>
      </c>
      <c r="B38" s="44" t="s">
        <v>759</v>
      </c>
      <c r="C38" s="115">
        <v>1.0999693845098273</v>
      </c>
      <c r="D38" s="103">
        <f>SUMIFS(gp_mff_index[Norm NSP MFF WP (base year)],gp_mff_index[LAD21],lad_payment_mff[[#This Row],[LAD21]])/SUMIFS(gp_mff_index[Registered population (base year)],gp_mff_index[LAD21],lad_payment_mff[[#This Row],[LAD21]])</f>
        <v>1.0395138343737353</v>
      </c>
      <c r="E38" s="109">
        <f>SUMIFS(gp_mff_index[Norm NSP MFF WP 2025/26],gp_mff_index[LAD21],lad_payment_mff[[#This Row],[LAD21]])/SUMIFS(gp_mff_index[Registered population 2025/26],gp_mff_index[LAD21],lad_payment_mff[[#This Row],[LAD21]])</f>
        <v>1.0395220096510764</v>
      </c>
      <c r="F38" s="102">
        <v>1.0945694163227342</v>
      </c>
      <c r="G38" s="103">
        <f>SUMIFS(gp_mff_index[Norm SP MFF WP (base year)],gp_mff_index[LAD21],lad_payment_mff[[#This Row],[LAD21]])/SUMIFS(gp_mff_index[Registered population (base year)],gp_mff_index[LAD21],lad_payment_mff[[#This Row],[LAD21]])</f>
        <v>1.0247858111642099</v>
      </c>
      <c r="H38" s="103">
        <f>SUMIFS(gp_mff_index[Norm SP MFF WP 2025/26],gp_mff_index[LAD21],lad_payment_mff[[#This Row],[LAD21]])/SUMIFS(gp_mff_index[Registered population 2025/26],gp_mff_index[LAD21],lad_payment_mff[[#This Row],[LAD21]])</f>
        <v>1.0247937718055491</v>
      </c>
    </row>
    <row r="39" spans="1:28" x14ac:dyDescent="0.3">
      <c r="A39" s="75" t="s">
        <v>449</v>
      </c>
      <c r="B39" s="44" t="s">
        <v>758</v>
      </c>
      <c r="C39" s="115">
        <v>1.0977818383454283</v>
      </c>
      <c r="D39" s="103">
        <f>SUMIFS(gp_mff_index[Norm NSP MFF WP (base year)],gp_mff_index[LAD21],lad_payment_mff[[#This Row],[LAD21]])/SUMIFS(gp_mff_index[Registered population (base year)],gp_mff_index[LAD21],lad_payment_mff[[#This Row],[LAD21]])</f>
        <v>1.0374465181981707</v>
      </c>
      <c r="E39" s="109">
        <f>SUMIFS(gp_mff_index[Norm NSP MFF WP 2025/26],gp_mff_index[LAD21],lad_payment_mff[[#This Row],[LAD21]])/SUMIFS(gp_mff_index[Registered population 2025/26],gp_mff_index[LAD21],lad_payment_mff[[#This Row],[LAD21]])</f>
        <v>1.0374546772170614</v>
      </c>
      <c r="F39" s="102">
        <v>1.1088610254194635</v>
      </c>
      <c r="G39" s="103">
        <f>SUMIFS(gp_mff_index[Norm SP MFF WP (base year)],gp_mff_index[LAD21],lad_payment_mff[[#This Row],[LAD21]])/SUMIFS(gp_mff_index[Registered population (base year)],gp_mff_index[LAD21],lad_payment_mff[[#This Row],[LAD21]])</f>
        <v>1.0381662674446686</v>
      </c>
      <c r="H39" s="103">
        <f>SUMIFS(gp_mff_index[Norm SP MFF WP 2025/26],gp_mff_index[LAD21],lad_payment_mff[[#This Row],[LAD21]])/SUMIFS(gp_mff_index[Registered population 2025/26],gp_mff_index[LAD21],lad_payment_mff[[#This Row],[LAD21]])</f>
        <v>1.0381743320267651</v>
      </c>
    </row>
    <row r="40" spans="1:28" x14ac:dyDescent="0.3">
      <c r="A40" s="75" t="s">
        <v>448</v>
      </c>
      <c r="B40" s="44" t="s">
        <v>757</v>
      </c>
      <c r="C40" s="115">
        <v>1.0978221840713966</v>
      </c>
      <c r="D40" s="103">
        <f>SUMIFS(gp_mff_index[Norm NSP MFF WP (base year)],gp_mff_index[LAD21],lad_payment_mff[[#This Row],[LAD21]])/SUMIFS(gp_mff_index[Registered population (base year)],gp_mff_index[LAD21],lad_payment_mff[[#This Row],[LAD21]])</f>
        <v>1.0374846464778231</v>
      </c>
      <c r="E40" s="109">
        <f>SUMIFS(gp_mff_index[Norm NSP MFF WP 2025/26],gp_mff_index[LAD21],lad_payment_mff[[#This Row],[LAD21]])/SUMIFS(gp_mff_index[Registered population 2025/26],gp_mff_index[LAD21],lad_payment_mff[[#This Row],[LAD21]])</f>
        <v>1.0374928057965749</v>
      </c>
      <c r="F40" s="102">
        <v>1.1072116988368796</v>
      </c>
      <c r="G40" s="103">
        <f>SUMIFS(gp_mff_index[Norm SP MFF WP (base year)],gp_mff_index[LAD21],lad_payment_mff[[#This Row],[LAD21]])/SUMIFS(gp_mff_index[Registered population (base year)],gp_mff_index[LAD21],lad_payment_mff[[#This Row],[LAD21]])</f>
        <v>1.0366220926718284</v>
      </c>
      <c r="H40" s="103">
        <f>SUMIFS(gp_mff_index[Norm SP MFF WP 2025/26],gp_mff_index[LAD21],lad_payment_mff[[#This Row],[LAD21]])/SUMIFS(gp_mff_index[Registered population 2025/26],gp_mff_index[LAD21],lad_payment_mff[[#This Row],[LAD21]])</f>
        <v>1.0366301452586169</v>
      </c>
    </row>
    <row r="41" spans="1:28" x14ac:dyDescent="0.3">
      <c r="A41" s="75" t="s">
        <v>447</v>
      </c>
      <c r="B41" s="44" t="s">
        <v>756</v>
      </c>
      <c r="C41" s="115">
        <v>1.0997047714003432</v>
      </c>
      <c r="D41" s="103">
        <f>SUMIFS(gp_mff_index[Norm NSP MFF WP (base year)],gp_mff_index[LAD21],lad_payment_mff[[#This Row],[LAD21]])/SUMIFS(gp_mff_index[Registered population (base year)],gp_mff_index[LAD21],lad_payment_mff[[#This Row],[LAD21]])</f>
        <v>1.0392637646973073</v>
      </c>
      <c r="E41" s="109">
        <f>SUMIFS(gp_mff_index[Norm NSP MFF WP 2025/26],gp_mff_index[LAD21],lad_payment_mff[[#This Row],[LAD21]])/SUMIFS(gp_mff_index[Registered population 2025/26],gp_mff_index[LAD21],lad_payment_mff[[#This Row],[LAD21]])</f>
        <v>1.03927193800797</v>
      </c>
      <c r="F41" s="102">
        <v>1.0967122778681488</v>
      </c>
      <c r="G41" s="103">
        <f>SUMIFS(gp_mff_index[Norm SP MFF WP (base year)],gp_mff_index[LAD21],lad_payment_mff[[#This Row],[LAD21]])/SUMIFS(gp_mff_index[Registered population (base year)],gp_mff_index[LAD21],lad_payment_mff[[#This Row],[LAD21]])</f>
        <v>1.0267920558795136</v>
      </c>
      <c r="H41" s="103">
        <f>SUMIFS(gp_mff_index[Norm SP MFF WP 2025/26],gp_mff_index[LAD21],lad_payment_mff[[#This Row],[LAD21]])/SUMIFS(gp_mff_index[Registered population 2025/26],gp_mff_index[LAD21],lad_payment_mff[[#This Row],[LAD21]])</f>
        <v>1.0268000321055673</v>
      </c>
    </row>
    <row r="42" spans="1:28" x14ac:dyDescent="0.3">
      <c r="A42" s="75" t="s">
        <v>446</v>
      </c>
      <c r="B42" s="44" t="s">
        <v>755</v>
      </c>
      <c r="C42" s="115">
        <v>1.0633627334440778</v>
      </c>
      <c r="D42" s="103">
        <f>SUMIFS(gp_mff_index[Norm NSP MFF WP (base year)],gp_mff_index[LAD21],lad_payment_mff[[#This Row],[LAD21]])/SUMIFS(gp_mff_index[Registered population (base year)],gp_mff_index[LAD21],lad_payment_mff[[#This Row],[LAD21]])</f>
        <v>1.0049191258765573</v>
      </c>
      <c r="E42" s="109">
        <f>SUMIFS(gp_mff_index[Norm NSP MFF WP 2025/26],gp_mff_index[LAD21],lad_payment_mff[[#This Row],[LAD21]])/SUMIFS(gp_mff_index[Registered population 2025/26],gp_mff_index[LAD21],lad_payment_mff[[#This Row],[LAD21]])</f>
        <v>1.0049270290831209</v>
      </c>
      <c r="F42" s="102">
        <v>1.079611145461393</v>
      </c>
      <c r="G42" s="103">
        <f>SUMIFS(gp_mff_index[Norm SP MFF WP (base year)],gp_mff_index[LAD21],lad_payment_mff[[#This Row],[LAD21]])/SUMIFS(gp_mff_index[Registered population (base year)],gp_mff_index[LAD21],lad_payment_mff[[#This Row],[LAD21]])</f>
        <v>1.0107811957331012</v>
      </c>
      <c r="H42" s="103">
        <f>SUMIFS(gp_mff_index[Norm SP MFF WP 2025/26],gp_mff_index[LAD21],lad_payment_mff[[#This Row],[LAD21]])/SUMIFS(gp_mff_index[Registered population 2025/26],gp_mff_index[LAD21],lad_payment_mff[[#This Row],[LAD21]])</f>
        <v>1.01078904758515</v>
      </c>
    </row>
    <row r="43" spans="1:28" x14ac:dyDescent="0.3">
      <c r="A43" s="75" t="s">
        <v>445</v>
      </c>
      <c r="B43" s="44" t="s">
        <v>754</v>
      </c>
      <c r="C43" s="115">
        <v>1.0410503393634596</v>
      </c>
      <c r="D43" s="103">
        <f>SUMIFS(gp_mff_index[Norm NSP MFF WP (base year)],gp_mff_index[LAD21],lad_payment_mff[[#This Row],[LAD21]])/SUMIFS(gp_mff_index[Registered population (base year)],gp_mff_index[LAD21],lad_payment_mff[[#This Row],[LAD21]])</f>
        <v>0.98383304598067256</v>
      </c>
      <c r="E43" s="109">
        <f>SUMIFS(gp_mff_index[Norm NSP MFF WP 2025/26],gp_mff_index[LAD21],lad_payment_mff[[#This Row],[LAD21]])/SUMIFS(gp_mff_index[Registered population 2025/26],gp_mff_index[LAD21],lad_payment_mff[[#This Row],[LAD21]])</f>
        <v>0.98384078335533887</v>
      </c>
      <c r="F43" s="102">
        <v>1.0589866082140267</v>
      </c>
      <c r="G43" s="103">
        <f>SUMIFS(gp_mff_index[Norm SP MFF WP (base year)],gp_mff_index[LAD21],lad_payment_mff[[#This Row],[LAD21]])/SUMIFS(gp_mff_index[Registered population (base year)],gp_mff_index[LAD21],lad_payment_mff[[#This Row],[LAD21]])</f>
        <v>0.99147156327147512</v>
      </c>
      <c r="H43" s="103">
        <f>SUMIFS(gp_mff_index[Norm SP MFF WP 2025/26],gp_mff_index[LAD21],lad_payment_mff[[#This Row],[LAD21]])/SUMIFS(gp_mff_index[Registered population 2025/26],gp_mff_index[LAD21],lad_payment_mff[[#This Row],[LAD21]])</f>
        <v>0.99147926512431728</v>
      </c>
    </row>
    <row r="44" spans="1:28" x14ac:dyDescent="0.3">
      <c r="A44" s="75" t="s">
        <v>444</v>
      </c>
      <c r="B44" s="44" t="s">
        <v>753</v>
      </c>
      <c r="C44" s="115">
        <v>1.041084786244183</v>
      </c>
      <c r="D44" s="103">
        <f>SUMIFS(gp_mff_index[Norm NSP MFF WP (base year)],gp_mff_index[LAD21],lad_payment_mff[[#This Row],[LAD21]])/SUMIFS(gp_mff_index[Registered population (base year)],gp_mff_index[LAD21],lad_payment_mff[[#This Row],[LAD21]])</f>
        <v>0.98386559962222542</v>
      </c>
      <c r="E44" s="109">
        <f>SUMIFS(gp_mff_index[Norm NSP MFF WP 2025/26],gp_mff_index[LAD21],lad_payment_mff[[#This Row],[LAD21]])/SUMIFS(gp_mff_index[Registered population 2025/26],gp_mff_index[LAD21],lad_payment_mff[[#This Row],[LAD21]])</f>
        <v>0.98387333725291104</v>
      </c>
      <c r="F44" s="102">
        <v>1.0537619465175159</v>
      </c>
      <c r="G44" s="103">
        <f>SUMIFS(gp_mff_index[Norm SP MFF WP (base year)],gp_mff_index[LAD21],lad_payment_mff[[#This Row],[LAD21]])/SUMIFS(gp_mff_index[Registered population (base year)],gp_mff_index[LAD21],lad_payment_mff[[#This Row],[LAD21]])</f>
        <v>0.98657999669298835</v>
      </c>
      <c r="H44" s="103">
        <f>SUMIFS(gp_mff_index[Norm SP MFF WP 2025/26],gp_mff_index[LAD21],lad_payment_mff[[#This Row],[LAD21]])/SUMIFS(gp_mff_index[Registered population 2025/26],gp_mff_index[LAD21],lad_payment_mff[[#This Row],[LAD21]])</f>
        <v>0.98658766054764024</v>
      </c>
    </row>
    <row r="45" spans="1:28" x14ac:dyDescent="0.3">
      <c r="A45" s="75" t="s">
        <v>443</v>
      </c>
      <c r="B45" s="44" t="s">
        <v>752</v>
      </c>
      <c r="C45" s="115">
        <v>1.0573540655835565</v>
      </c>
      <c r="D45" s="103">
        <f>SUMIFS(gp_mff_index[Norm NSP MFF WP (base year)],gp_mff_index[LAD21],lad_payment_mff[[#This Row],[LAD21]])/SUMIFS(gp_mff_index[Registered population (base year)],gp_mff_index[LAD21],lad_payment_mff[[#This Row],[LAD21]])</f>
        <v>0.9992407011357155</v>
      </c>
      <c r="E45" s="109">
        <f>SUMIFS(gp_mff_index[Norm NSP MFF WP 2025/26],gp_mff_index[LAD21],lad_payment_mff[[#This Row],[LAD21]])/SUMIFS(gp_mff_index[Registered population 2025/26],gp_mff_index[LAD21],lad_payment_mff[[#This Row],[LAD21]])</f>
        <v>0.99924855968419435</v>
      </c>
      <c r="F45" s="102">
        <v>1.0586865147649653</v>
      </c>
      <c r="G45" s="103">
        <f>SUMIFS(gp_mff_index[Norm SP MFF WP (base year)],gp_mff_index[LAD21],lad_payment_mff[[#This Row],[LAD21]])/SUMIFS(gp_mff_index[Registered population (base year)],gp_mff_index[LAD21],lad_payment_mff[[#This Row],[LAD21]])</f>
        <v>0.99119060209712062</v>
      </c>
      <c r="H45" s="103">
        <f>SUMIFS(gp_mff_index[Norm SP MFF WP 2025/26],gp_mff_index[LAD21],lad_payment_mff[[#This Row],[LAD21]])/SUMIFS(gp_mff_index[Registered population 2025/26],gp_mff_index[LAD21],lad_payment_mff[[#This Row],[LAD21]])</f>
        <v>0.99119830176742885</v>
      </c>
    </row>
    <row r="46" spans="1:28" x14ac:dyDescent="0.3">
      <c r="A46" s="75" t="s">
        <v>442</v>
      </c>
      <c r="B46" s="44" t="s">
        <v>751</v>
      </c>
      <c r="C46" s="115">
        <v>1.017900744279379</v>
      </c>
      <c r="D46" s="103">
        <f>SUMIFS(gp_mff_index[Norm NSP MFF WP (base year)],gp_mff_index[LAD21],lad_payment_mff[[#This Row],[LAD21]])/SUMIFS(gp_mff_index[Registered population (base year)],gp_mff_index[LAD21],lad_payment_mff[[#This Row],[LAD21]])</f>
        <v>0.96195577858674763</v>
      </c>
      <c r="E46" s="109">
        <f>SUMIFS(gp_mff_index[Norm NSP MFF WP 2025/26],gp_mff_index[LAD21],lad_payment_mff[[#This Row],[LAD21]])/SUMIFS(gp_mff_index[Registered population 2025/26],gp_mff_index[LAD21],lad_payment_mff[[#This Row],[LAD21]])</f>
        <v>0.96196334390720739</v>
      </c>
      <c r="F46" s="102">
        <v>1.0561829780272491</v>
      </c>
      <c r="G46" s="103">
        <f>SUMIFS(gp_mff_index[Norm SP MFF WP (base year)],gp_mff_index[LAD21],lad_payment_mff[[#This Row],[LAD21]])/SUMIFS(gp_mff_index[Registered population (base year)],gp_mff_index[LAD21],lad_payment_mff[[#This Row],[LAD21]])</f>
        <v>0.98884667681629335</v>
      </c>
      <c r="H46" s="103">
        <f>SUMIFS(gp_mff_index[Norm SP MFF WP 2025/26],gp_mff_index[LAD21],lad_payment_mff[[#This Row],[LAD21]])/SUMIFS(gp_mff_index[Registered population 2025/26],gp_mff_index[LAD21],lad_payment_mff[[#This Row],[LAD21]])</f>
        <v>0.98885435827874868</v>
      </c>
    </row>
    <row r="47" spans="1:28" x14ac:dyDescent="0.3">
      <c r="A47" s="75" t="s">
        <v>441</v>
      </c>
      <c r="B47" s="44" t="s">
        <v>750</v>
      </c>
      <c r="C47" s="115">
        <v>1.0159010199823639</v>
      </c>
      <c r="D47" s="103">
        <f>SUMIFS(gp_mff_index[Norm NSP MFF WP (base year)],gp_mff_index[LAD21],lad_payment_mff[[#This Row],[LAD21]])/SUMIFS(gp_mff_index[Registered population (base year)],gp_mff_index[LAD21],lad_payment_mff[[#This Row],[LAD21]])</f>
        <v>0.96006596137823863</v>
      </c>
      <c r="E47" s="109">
        <f>SUMIFS(gp_mff_index[Norm NSP MFF WP 2025/26],gp_mff_index[LAD21],lad_payment_mff[[#This Row],[LAD21]])/SUMIFS(gp_mff_index[Registered population 2025/26],gp_mff_index[LAD21],lad_payment_mff[[#This Row],[LAD21]])</f>
        <v>0.96007351183619205</v>
      </c>
      <c r="F47" s="102">
        <v>1.0161225445104254</v>
      </c>
      <c r="G47" s="103">
        <f>SUMIFS(gp_mff_index[Norm SP MFF WP (base year)],gp_mff_index[LAD21],lad_payment_mff[[#This Row],[LAD21]])/SUMIFS(gp_mff_index[Registered population (base year)],gp_mff_index[LAD21],lad_payment_mff[[#This Row],[LAD21]])</f>
        <v>0.95134027179079117</v>
      </c>
      <c r="H47" s="103">
        <f>SUMIFS(gp_mff_index[Norm SP MFF WP 2025/26],gp_mff_index[LAD21],lad_payment_mff[[#This Row],[LAD21]])/SUMIFS(gp_mff_index[Registered population 2025/26],gp_mff_index[LAD21],lad_payment_mff[[#This Row],[LAD21]])</f>
        <v>0.95134766189964259</v>
      </c>
    </row>
    <row r="48" spans="1:28" x14ac:dyDescent="0.3">
      <c r="A48" s="75" t="s">
        <v>440</v>
      </c>
      <c r="B48" s="44" t="s">
        <v>749</v>
      </c>
      <c r="C48" s="115">
        <v>1.033535215650734</v>
      </c>
      <c r="D48" s="103">
        <f>SUMIFS(gp_mff_index[Norm NSP MFF WP (base year)],gp_mff_index[LAD21],lad_payment_mff[[#This Row],[LAD21]])/SUMIFS(gp_mff_index[Registered population (base year)],gp_mff_index[LAD21],lad_payment_mff[[#This Row],[LAD21]])</f>
        <v>0.97673096188958708</v>
      </c>
      <c r="E48" s="109">
        <f>SUMIFS(gp_mff_index[Norm NSP MFF WP 2025/26],gp_mff_index[LAD21],lad_payment_mff[[#This Row],[LAD21]])/SUMIFS(gp_mff_index[Registered population 2025/26],gp_mff_index[LAD21],lad_payment_mff[[#This Row],[LAD21]])</f>
        <v>0.97673864340977146</v>
      </c>
      <c r="F48" s="102">
        <v>1.0325938063557891</v>
      </c>
      <c r="G48" s="103">
        <f>SUMIFS(gp_mff_index[Norm SP MFF WP (base year)],gp_mff_index[LAD21],lad_payment_mff[[#This Row],[LAD21]])/SUMIFS(gp_mff_index[Registered population (base year)],gp_mff_index[LAD21],lad_payment_mff[[#This Row],[LAD21]])</f>
        <v>0.96676141838906404</v>
      </c>
      <c r="H48" s="103">
        <f>SUMIFS(gp_mff_index[Norm SP MFF WP 2025/26],gp_mff_index[LAD21],lad_payment_mff[[#This Row],[LAD21]])/SUMIFS(gp_mff_index[Registered population 2025/26],gp_mff_index[LAD21],lad_payment_mff[[#This Row],[LAD21]])</f>
        <v>0.96676892829096595</v>
      </c>
    </row>
    <row r="49" spans="1:8" x14ac:dyDescent="0.3">
      <c r="A49" s="75" t="s">
        <v>439</v>
      </c>
      <c r="B49" s="44" t="s">
        <v>748</v>
      </c>
      <c r="C49" s="115">
        <v>1.0273671885365194</v>
      </c>
      <c r="D49" s="103">
        <f>SUMIFS(gp_mff_index[Norm NSP MFF WP (base year)],gp_mff_index[LAD21],lad_payment_mff[[#This Row],[LAD21]])/SUMIFS(gp_mff_index[Registered population (base year)],gp_mff_index[LAD21],lad_payment_mff[[#This Row],[LAD21]])</f>
        <v>0.97090193645823308</v>
      </c>
      <c r="E49" s="109">
        <f>SUMIFS(gp_mff_index[Norm NSP MFF WP 2025/26],gp_mff_index[LAD21],lad_payment_mff[[#This Row],[LAD21]])/SUMIFS(gp_mff_index[Registered population 2025/26],gp_mff_index[LAD21],lad_payment_mff[[#This Row],[LAD21]])</f>
        <v>0.97090957213593021</v>
      </c>
      <c r="F49" s="102">
        <v>1.0252209942047557</v>
      </c>
      <c r="G49" s="103">
        <f>SUMIFS(gp_mff_index[Norm SP MFF WP (base year)],gp_mff_index[LAD21],lad_payment_mff[[#This Row],[LAD21]])/SUMIFS(gp_mff_index[Registered population (base year)],gp_mff_index[LAD21],lad_payment_mff[[#This Row],[LAD21]])</f>
        <v>0.95985865537733894</v>
      </c>
      <c r="H49" s="103">
        <f>SUMIFS(gp_mff_index[Norm SP MFF WP 2025/26],gp_mff_index[LAD21],lad_payment_mff[[#This Row],[LAD21]])/SUMIFS(gp_mff_index[Registered population 2025/26],gp_mff_index[LAD21],lad_payment_mff[[#This Row],[LAD21]])</f>
        <v>0.95986611165786939</v>
      </c>
    </row>
    <row r="50" spans="1:8" x14ac:dyDescent="0.3">
      <c r="A50" s="75" t="s">
        <v>438</v>
      </c>
      <c r="B50" s="44" t="s">
        <v>747</v>
      </c>
      <c r="C50" s="115">
        <v>1.0194986780973447</v>
      </c>
      <c r="D50" s="103">
        <f>SUMIFS(gp_mff_index[Norm NSP MFF WP (base year)],gp_mff_index[LAD21],lad_payment_mff[[#This Row],[LAD21]])/SUMIFS(gp_mff_index[Registered population (base year)],gp_mff_index[LAD21],lad_payment_mff[[#This Row],[LAD21]])</f>
        <v>0.96346588817123324</v>
      </c>
      <c r="E50" s="109">
        <f>SUMIFS(gp_mff_index[Norm NSP MFF WP 2025/26],gp_mff_index[LAD21],lad_payment_mff[[#This Row],[LAD21]])/SUMIFS(gp_mff_index[Registered population 2025/26],gp_mff_index[LAD21],lad_payment_mff[[#This Row],[LAD21]])</f>
        <v>0.96347346536798006</v>
      </c>
      <c r="F50" s="102">
        <v>1.0275530249867575</v>
      </c>
      <c r="G50" s="103">
        <f>SUMIFS(gp_mff_index[Norm SP MFF WP (base year)],gp_mff_index[LAD21],lad_payment_mff[[#This Row],[LAD21]])/SUMIFS(gp_mff_index[Registered population (base year)],gp_mff_index[LAD21],lad_payment_mff[[#This Row],[LAD21]])</f>
        <v>0.9620420089599947</v>
      </c>
      <c r="H50" s="103">
        <f>SUMIFS(gp_mff_index[Norm SP MFF WP 2025/26],gp_mff_index[LAD21],lad_payment_mff[[#This Row],[LAD21]])/SUMIFS(gp_mff_index[Registered population 2025/26],gp_mff_index[LAD21],lad_payment_mff[[#This Row],[LAD21]])</f>
        <v>0.96204948220104003</v>
      </c>
    </row>
    <row r="51" spans="1:8" x14ac:dyDescent="0.3">
      <c r="A51" s="75" t="s">
        <v>437</v>
      </c>
      <c r="B51" s="44" t="s">
        <v>746</v>
      </c>
      <c r="C51" s="115">
        <v>1.0230786589714838</v>
      </c>
      <c r="D51" s="103">
        <f>SUMIFS(gp_mff_index[Norm NSP MFF WP (base year)],gp_mff_index[LAD21],lad_payment_mff[[#This Row],[LAD21]])/SUMIFS(gp_mff_index[Registered population (base year)],gp_mff_index[LAD21],lad_payment_mff[[#This Row],[LAD21]])</f>
        <v>0.96684910928435497</v>
      </c>
      <c r="E51" s="109">
        <f>SUMIFS(gp_mff_index[Norm NSP MFF WP 2025/26],gp_mff_index[LAD21],lad_payment_mff[[#This Row],[LAD21]])/SUMIFS(gp_mff_index[Registered population 2025/26],gp_mff_index[LAD21],lad_payment_mff[[#This Row],[LAD21]])</f>
        <v>0.96685671308851184</v>
      </c>
      <c r="F51" s="102">
        <v>1.0203067490160613</v>
      </c>
      <c r="G51" s="103">
        <f>SUMIFS(gp_mff_index[Norm SP MFF WP (base year)],gp_mff_index[LAD21],lad_payment_mff[[#This Row],[LAD21]])/SUMIFS(gp_mff_index[Registered population (base year)],gp_mff_index[LAD21],lad_payment_mff[[#This Row],[LAD21]])</f>
        <v>0.95525771489165012</v>
      </c>
      <c r="H51" s="103">
        <f>SUMIFS(gp_mff_index[Norm SP MFF WP 2025/26],gp_mff_index[LAD21],lad_payment_mff[[#This Row],[LAD21]])/SUMIFS(gp_mff_index[Registered population 2025/26],gp_mff_index[LAD21],lad_payment_mff[[#This Row],[LAD21]])</f>
        <v>0.95526513543160274</v>
      </c>
    </row>
    <row r="52" spans="1:8" x14ac:dyDescent="0.3">
      <c r="A52" s="75" t="s">
        <v>436</v>
      </c>
      <c r="B52" s="44" t="s">
        <v>745</v>
      </c>
      <c r="C52" s="115">
        <v>1.0276910035310352</v>
      </c>
      <c r="D52" s="103">
        <f>SUMIFS(gp_mff_index[Norm NSP MFF WP (base year)],gp_mff_index[LAD21],lad_payment_mff[[#This Row],[LAD21]])/SUMIFS(gp_mff_index[Registered population (base year)],gp_mff_index[LAD21],lad_payment_mff[[#This Row],[LAD21]])</f>
        <v>0.97120795421774253</v>
      </c>
      <c r="E52" s="109">
        <f>SUMIFS(gp_mff_index[Norm NSP MFF WP 2025/26],gp_mff_index[LAD21],lad_payment_mff[[#This Row],[LAD21]])/SUMIFS(gp_mff_index[Registered population 2025/26],gp_mff_index[LAD21],lad_payment_mff[[#This Row],[LAD21]])</f>
        <v>0.97121559230212251</v>
      </c>
      <c r="F52" s="102">
        <v>1.0140106335711387</v>
      </c>
      <c r="G52" s="103">
        <f>SUMIFS(gp_mff_index[Norm SP MFF WP (base year)],gp_mff_index[LAD21],lad_payment_mff[[#This Row],[LAD21]])/SUMIFS(gp_mff_index[Registered population (base year)],gp_mff_index[LAD21],lad_payment_mff[[#This Row],[LAD21]])</f>
        <v>0.94936300444460986</v>
      </c>
      <c r="H52" s="103">
        <f>SUMIFS(gp_mff_index[Norm SP MFF WP 2025/26],gp_mff_index[LAD21],lad_payment_mff[[#This Row],[LAD21]])/SUMIFS(gp_mff_index[Registered population 2025/26],gp_mff_index[LAD21],lad_payment_mff[[#This Row],[LAD21]])</f>
        <v>0.9493703791938467</v>
      </c>
    </row>
    <row r="53" spans="1:8" x14ac:dyDescent="0.3">
      <c r="A53" s="75" t="s">
        <v>435</v>
      </c>
      <c r="B53" s="44" t="s">
        <v>744</v>
      </c>
      <c r="C53" s="115">
        <v>1.0373681202305529</v>
      </c>
      <c r="D53" s="103">
        <f>SUMIFS(gp_mff_index[Norm NSP MFF WP (base year)],gp_mff_index[LAD21],lad_payment_mff[[#This Row],[LAD21]])/SUMIFS(gp_mff_index[Registered population (base year)],gp_mff_index[LAD21],lad_payment_mff[[#This Row],[LAD21]])</f>
        <v>0.98035320573806617</v>
      </c>
      <c r="E53" s="109">
        <f>SUMIFS(gp_mff_index[Norm NSP MFF WP 2025/26],gp_mff_index[LAD21],lad_payment_mff[[#This Row],[LAD21]])/SUMIFS(gp_mff_index[Registered population 2025/26],gp_mff_index[LAD21],lad_payment_mff[[#This Row],[LAD21]])</f>
        <v>0.98036091574545903</v>
      </c>
      <c r="F53" s="102">
        <v>1.0562145867779671</v>
      </c>
      <c r="G53" s="103">
        <f>SUMIFS(gp_mff_index[Norm SP MFF WP (base year)],gp_mff_index[LAD21],lad_payment_mff[[#This Row],[LAD21]])/SUMIFS(gp_mff_index[Registered population (base year)],gp_mff_index[LAD21],lad_payment_mff[[#This Row],[LAD21]])</f>
        <v>0.98887627037039905</v>
      </c>
      <c r="H53" s="103">
        <f>SUMIFS(gp_mff_index[Norm SP MFF WP 2025/26],gp_mff_index[LAD21],lad_payment_mff[[#This Row],[LAD21]])/SUMIFS(gp_mff_index[Registered population 2025/26],gp_mff_index[LAD21],lad_payment_mff[[#This Row],[LAD21]])</f>
        <v>0.98888395206273982</v>
      </c>
    </row>
    <row r="54" spans="1:8" x14ac:dyDescent="0.3">
      <c r="A54" s="75" t="s">
        <v>434</v>
      </c>
      <c r="B54" s="44" t="s">
        <v>743</v>
      </c>
      <c r="C54" s="115">
        <v>1.0629113517935924</v>
      </c>
      <c r="D54" s="103">
        <f>SUMIFS(gp_mff_index[Norm NSP MFF WP (base year)],gp_mff_index[LAD21],lad_payment_mff[[#This Row],[LAD21]])/SUMIFS(gp_mff_index[Registered population (base year)],gp_mff_index[LAD21],lad_payment_mff[[#This Row],[LAD21]])</f>
        <v>1.0044925526674573</v>
      </c>
      <c r="E54" s="109">
        <f>SUMIFS(gp_mff_index[Norm NSP MFF WP 2025/26],gp_mff_index[LAD21],lad_payment_mff[[#This Row],[LAD21]])/SUMIFS(gp_mff_index[Registered population 2025/26],gp_mff_index[LAD21],lad_payment_mff[[#This Row],[LAD21]])</f>
        <v>1.0045004525192274</v>
      </c>
      <c r="F54" s="102">
        <v>1.0926272726347028</v>
      </c>
      <c r="G54" s="103">
        <f>SUMIFS(gp_mff_index[Norm SP MFF WP (base year)],gp_mff_index[LAD21],lad_payment_mff[[#This Row],[LAD21]])/SUMIFS(gp_mff_index[Registered population (base year)],gp_mff_index[LAD21],lad_payment_mff[[#This Row],[LAD21]])</f>
        <v>1.0229674876617838</v>
      </c>
      <c r="H54" s="103">
        <f>SUMIFS(gp_mff_index[Norm SP MFF WP 2025/26],gp_mff_index[LAD21],lad_payment_mff[[#This Row],[LAD21]])/SUMIFS(gp_mff_index[Registered population 2025/26],gp_mff_index[LAD21],lad_payment_mff[[#This Row],[LAD21]])</f>
        <v>1.0229754341781989</v>
      </c>
    </row>
    <row r="55" spans="1:8" x14ac:dyDescent="0.3">
      <c r="A55" s="75" t="s">
        <v>433</v>
      </c>
      <c r="B55" s="44" t="s">
        <v>742</v>
      </c>
      <c r="C55" s="115">
        <v>1.0678144218188388</v>
      </c>
      <c r="D55" s="103">
        <f>SUMIFS(gp_mff_index[Norm NSP MFF WP (base year)],gp_mff_index[LAD21],lad_payment_mff[[#This Row],[LAD21]])/SUMIFS(gp_mff_index[Registered population (base year)],gp_mff_index[LAD21],lad_payment_mff[[#This Row],[LAD21]])</f>
        <v>1.0091261444691215</v>
      </c>
      <c r="E55" s="109">
        <f>SUMIFS(gp_mff_index[Norm NSP MFF WP 2025/26],gp_mff_index[LAD21],lad_payment_mff[[#This Row],[LAD21]])/SUMIFS(gp_mff_index[Registered population 2025/26],gp_mff_index[LAD21],lad_payment_mff[[#This Row],[LAD21]])</f>
        <v>1.0091340807618669</v>
      </c>
      <c r="F55" s="102">
        <v>1.1063131097257652</v>
      </c>
      <c r="G55" s="103">
        <f>SUMIFS(gp_mff_index[Norm SP MFF WP (base year)],gp_mff_index[LAD21],lad_payment_mff[[#This Row],[LAD21]])/SUMIFS(gp_mff_index[Registered population (base year)],gp_mff_index[LAD21],lad_payment_mff[[#This Row],[LAD21]])</f>
        <v>1.0357807925611144</v>
      </c>
      <c r="H55" s="103">
        <f>SUMIFS(gp_mff_index[Norm SP MFF WP 2025/26],gp_mff_index[LAD21],lad_payment_mff[[#This Row],[LAD21]])/SUMIFS(gp_mff_index[Registered population 2025/26],gp_mff_index[LAD21],lad_payment_mff[[#This Row],[LAD21]])</f>
        <v>1.0357888386125969</v>
      </c>
    </row>
    <row r="56" spans="1:8" x14ac:dyDescent="0.3">
      <c r="A56" s="75" t="s">
        <v>432</v>
      </c>
      <c r="B56" s="44" t="s">
        <v>741</v>
      </c>
      <c r="C56" s="115">
        <v>1.0236658217121799</v>
      </c>
      <c r="D56" s="103">
        <f>SUMIFS(gp_mff_index[Norm NSP MFF WP (base year)],gp_mff_index[LAD21],lad_payment_mff[[#This Row],[LAD21]])/SUMIFS(gp_mff_index[Registered population (base year)],gp_mff_index[LAD21],lad_payment_mff[[#This Row],[LAD21]])</f>
        <v>0.96740400090277401</v>
      </c>
      <c r="E56" s="109">
        <f>SUMIFS(gp_mff_index[Norm NSP MFF WP 2025/26],gp_mff_index[LAD21],lad_payment_mff[[#This Row],[LAD21]])/SUMIFS(gp_mff_index[Registered population 2025/26],gp_mff_index[LAD21],lad_payment_mff[[#This Row],[LAD21]])</f>
        <v>0.96741160907088741</v>
      </c>
      <c r="F56" s="102">
        <v>1.0227859895123352</v>
      </c>
      <c r="G56" s="103">
        <f>SUMIFS(gp_mff_index[Norm SP MFF WP (base year)],gp_mff_index[LAD21],lad_payment_mff[[#This Row],[LAD21]])/SUMIFS(gp_mff_index[Registered population (base year)],gp_mff_index[LAD21],lad_payment_mff[[#This Row],[LAD21]])</f>
        <v>0.9575788929230814</v>
      </c>
      <c r="H56" s="103">
        <f>SUMIFS(gp_mff_index[Norm SP MFF WP 2025/26],gp_mff_index[LAD21],lad_payment_mff[[#This Row],[LAD21]])/SUMIFS(gp_mff_index[Registered population 2025/26],gp_mff_index[LAD21],lad_payment_mff[[#This Row],[LAD21]])</f>
        <v>0.95758633149418348</v>
      </c>
    </row>
    <row r="57" spans="1:8" x14ac:dyDescent="0.3">
      <c r="A57" s="75" t="s">
        <v>431</v>
      </c>
      <c r="B57" s="44" t="s">
        <v>740</v>
      </c>
      <c r="C57" s="115">
        <v>1.0324517341264037</v>
      </c>
      <c r="D57" s="103">
        <f>SUMIFS(gp_mff_index[Norm NSP MFF WP (base year)],gp_mff_index[LAD21],lad_payment_mff[[#This Row],[LAD21]])/SUMIFS(gp_mff_index[Registered population (base year)],gp_mff_index[LAD21],lad_payment_mff[[#This Row],[LAD21]])</f>
        <v>0.97570702972411882</v>
      </c>
      <c r="E57" s="109">
        <f>SUMIFS(gp_mff_index[Norm NSP MFF WP 2025/26],gp_mff_index[LAD21],lad_payment_mff[[#This Row],[LAD21]])/SUMIFS(gp_mff_index[Registered population 2025/26],gp_mff_index[LAD21],lad_payment_mff[[#This Row],[LAD21]])</f>
        <v>0.97571470319156817</v>
      </c>
      <c r="F57" s="102">
        <v>1.0471761617635578</v>
      </c>
      <c r="G57" s="103">
        <f>SUMIFS(gp_mff_index[Norm SP MFF WP (base year)],gp_mff_index[LAD21],lad_payment_mff[[#This Row],[LAD21]])/SUMIFS(gp_mff_index[Registered population (base year)],gp_mff_index[LAD21],lad_payment_mff[[#This Row],[LAD21]])</f>
        <v>0.98041408462693436</v>
      </c>
      <c r="H57" s="103">
        <f>SUMIFS(gp_mff_index[Norm SP MFF WP 2025/26],gp_mff_index[LAD21],lad_payment_mff[[#This Row],[LAD21]])/SUMIFS(gp_mff_index[Registered population 2025/26],gp_mff_index[LAD21],lad_payment_mff[[#This Row],[LAD21]])</f>
        <v>0.98042170058414868</v>
      </c>
    </row>
    <row r="58" spans="1:8" x14ac:dyDescent="0.3">
      <c r="A58" s="75" t="s">
        <v>430</v>
      </c>
      <c r="B58" s="44" t="s">
        <v>739</v>
      </c>
      <c r="C58" s="115">
        <v>1.0211574890744564</v>
      </c>
      <c r="D58" s="103">
        <f>SUMIFS(gp_mff_index[Norm NSP MFF WP (base year)],gp_mff_index[LAD21],lad_payment_mff[[#This Row],[LAD21]])/SUMIFS(gp_mff_index[Registered population (base year)],gp_mff_index[LAD21],lad_payment_mff[[#This Row],[LAD21]])</f>
        <v>0.96503352903797257</v>
      </c>
      <c r="E58" s="109">
        <f>SUMIFS(gp_mff_index[Norm NSP MFF WP 2025/26],gp_mff_index[LAD21],lad_payment_mff[[#This Row],[LAD21]])/SUMIFS(gp_mff_index[Registered population 2025/26],gp_mff_index[LAD21],lad_payment_mff[[#This Row],[LAD21]])</f>
        <v>0.96504111856346098</v>
      </c>
      <c r="F58" s="102">
        <v>1.0459058216832209</v>
      </c>
      <c r="G58" s="103">
        <f>SUMIFS(gp_mff_index[Norm SP MFF WP (base year)],gp_mff_index[LAD21],lad_payment_mff[[#This Row],[LAD21]])/SUMIFS(gp_mff_index[Registered population (base year)],gp_mff_index[LAD21],lad_payment_mff[[#This Row],[LAD21]])</f>
        <v>0.97922473430317358</v>
      </c>
      <c r="H58" s="103">
        <f>SUMIFS(gp_mff_index[Norm SP MFF WP 2025/26],gp_mff_index[LAD21],lad_payment_mff[[#This Row],[LAD21]])/SUMIFS(gp_mff_index[Registered population 2025/26],gp_mff_index[LAD21],lad_payment_mff[[#This Row],[LAD21]])</f>
        <v>0.97923234102139223</v>
      </c>
    </row>
    <row r="59" spans="1:8" x14ac:dyDescent="0.3">
      <c r="A59" s="75" t="s">
        <v>429</v>
      </c>
      <c r="B59" s="44" t="s">
        <v>738</v>
      </c>
      <c r="C59" s="115">
        <v>1.0902735840408662</v>
      </c>
      <c r="D59" s="103">
        <f>SUMIFS(gp_mff_index[Norm NSP MFF WP (base year)],gp_mff_index[LAD21],lad_payment_mff[[#This Row],[LAD21]])/SUMIFS(gp_mff_index[Registered population (base year)],gp_mff_index[LAD21],lad_payment_mff[[#This Row],[LAD21]])</f>
        <v>1.0303509259648767</v>
      </c>
      <c r="E59" s="109">
        <f>SUMIFS(gp_mff_index[Norm NSP MFF WP 2025/26],gp_mff_index[LAD21],lad_payment_mff[[#This Row],[LAD21]])/SUMIFS(gp_mff_index[Registered population 2025/26],gp_mff_index[LAD21],lad_payment_mff[[#This Row],[LAD21]])</f>
        <v>1.0303590291803411</v>
      </c>
      <c r="F59" s="102">
        <v>1.0962146607448979</v>
      </c>
      <c r="G59" s="103">
        <f>SUMIFS(gp_mff_index[Norm SP MFF WP (base year)],gp_mff_index[LAD21],lad_payment_mff[[#This Row],[LAD21]])/SUMIFS(gp_mff_index[Registered population (base year)],gp_mff_index[LAD21],lad_payment_mff[[#This Row],[LAD21]])</f>
        <v>1.0263261640322756</v>
      </c>
      <c r="H59" s="103">
        <f>SUMIFS(gp_mff_index[Norm SP MFF WP 2025/26],gp_mff_index[LAD21],lad_payment_mff[[#This Row],[LAD21]])/SUMIFS(gp_mff_index[Registered population 2025/26],gp_mff_index[LAD21],lad_payment_mff[[#This Row],[LAD21]])</f>
        <v>1.0263341366392345</v>
      </c>
    </row>
    <row r="60" spans="1:8" x14ac:dyDescent="0.3">
      <c r="A60" s="75" t="s">
        <v>428</v>
      </c>
      <c r="B60" s="44" t="s">
        <v>737</v>
      </c>
      <c r="C60" s="115">
        <v>1.0381617318423324</v>
      </c>
      <c r="D60" s="103">
        <f>SUMIFS(gp_mff_index[Norm NSP MFF WP (base year)],gp_mff_index[LAD21],lad_payment_mff[[#This Row],[LAD21]])/SUMIFS(gp_mff_index[Registered population (base year)],gp_mff_index[LAD21],lad_payment_mff[[#This Row],[LAD21]])</f>
        <v>0.98110319956624148</v>
      </c>
      <c r="E60" s="109">
        <f>SUMIFS(gp_mff_index[Norm NSP MFF WP 2025/26],gp_mff_index[LAD21],lad_payment_mff[[#This Row],[LAD21]])/SUMIFS(gp_mff_index[Registered population 2025/26],gp_mff_index[LAD21],lad_payment_mff[[#This Row],[LAD21]])</f>
        <v>0.9811109154719766</v>
      </c>
      <c r="F60" s="102">
        <v>1.048038126110981</v>
      </c>
      <c r="G60" s="103">
        <f>SUMIFS(gp_mff_index[Norm SP MFF WP (base year)],gp_mff_index[LAD21],lad_payment_mff[[#This Row],[LAD21]])/SUMIFS(gp_mff_index[Registered population (base year)],gp_mff_index[LAD21],lad_payment_mff[[#This Row],[LAD21]])</f>
        <v>0.98122109496341603</v>
      </c>
      <c r="H60" s="103">
        <f>SUMIFS(gp_mff_index[Norm SP MFF WP 2025/26],gp_mff_index[LAD21],lad_payment_mff[[#This Row],[LAD21]])/SUMIFS(gp_mff_index[Registered population 2025/26],gp_mff_index[LAD21],lad_payment_mff[[#This Row],[LAD21]])</f>
        <v>0.98122871718956917</v>
      </c>
    </row>
    <row r="61" spans="1:8" x14ac:dyDescent="0.3">
      <c r="A61" s="75" t="s">
        <v>427</v>
      </c>
      <c r="B61" s="44" t="s">
        <v>736</v>
      </c>
      <c r="C61" s="115">
        <v>1.0454281540442512</v>
      </c>
      <c r="D61" s="103">
        <f>SUMIFS(gp_mff_index[Norm NSP MFF WP (base year)],gp_mff_index[LAD21],lad_payment_mff[[#This Row],[LAD21]])/SUMIFS(gp_mff_index[Registered population (base year)],gp_mff_index[LAD21],lad_payment_mff[[#This Row],[LAD21]])</f>
        <v>0.98797025106028036</v>
      </c>
      <c r="E61" s="109">
        <f>SUMIFS(gp_mff_index[Norm NSP MFF WP 2025/26],gp_mff_index[LAD21],lad_payment_mff[[#This Row],[LAD21]])/SUMIFS(gp_mff_index[Registered population 2025/26],gp_mff_index[LAD21],lad_payment_mff[[#This Row],[LAD21]])</f>
        <v>0.98797802097207943</v>
      </c>
      <c r="F61" s="102">
        <v>1.0589568593676679</v>
      </c>
      <c r="G61" s="103">
        <f>SUMIFS(gp_mff_index[Norm SP MFF WP (base year)],gp_mff_index[LAD21],lad_payment_mff[[#This Row],[LAD21]])/SUMIFS(gp_mff_index[Registered population (base year)],gp_mff_index[LAD21],lad_payment_mff[[#This Row],[LAD21]])</f>
        <v>0.99144371104466111</v>
      </c>
      <c r="H61" s="103">
        <f>SUMIFS(gp_mff_index[Norm SP MFF WP 2025/26],gp_mff_index[LAD21],lad_payment_mff[[#This Row],[LAD21]])/SUMIFS(gp_mff_index[Registered population 2025/26],gp_mff_index[LAD21],lad_payment_mff[[#This Row],[LAD21]])</f>
        <v>0.99145141268114478</v>
      </c>
    </row>
    <row r="62" spans="1:8" x14ac:dyDescent="0.3">
      <c r="A62" s="75" t="s">
        <v>426</v>
      </c>
      <c r="B62" s="44" t="s">
        <v>735</v>
      </c>
      <c r="C62" s="115">
        <v>1.0776218837886897</v>
      </c>
      <c r="D62" s="103">
        <f>SUMIFS(gp_mff_index[Norm NSP MFF WP (base year)],gp_mff_index[LAD21],lad_payment_mff[[#This Row],[LAD21]])/SUMIFS(gp_mff_index[Registered population (base year)],gp_mff_index[LAD21],lad_payment_mff[[#This Row],[LAD21]])</f>
        <v>1.0183945773376397</v>
      </c>
      <c r="E62" s="109">
        <f>SUMIFS(gp_mff_index[Norm NSP MFF WP 2025/26],gp_mff_index[LAD21],lad_payment_mff[[#This Row],[LAD21]])/SUMIFS(gp_mff_index[Registered population 2025/26],gp_mff_index[LAD21],lad_payment_mff[[#This Row],[LAD21]])</f>
        <v>1.0184025865221609</v>
      </c>
      <c r="F62" s="102">
        <v>1.0820614032950384</v>
      </c>
      <c r="G62" s="103">
        <f>SUMIFS(gp_mff_index[Norm SP MFF WP (base year)],gp_mff_index[LAD21],lad_payment_mff[[#This Row],[LAD21]])/SUMIFS(gp_mff_index[Registered population (base year)],gp_mff_index[LAD21],lad_payment_mff[[#This Row],[LAD21]])</f>
        <v>1.0130752388738729</v>
      </c>
      <c r="H62" s="103">
        <f>SUMIFS(gp_mff_index[Norm SP MFF WP 2025/26],gp_mff_index[LAD21],lad_payment_mff[[#This Row],[LAD21]])/SUMIFS(gp_mff_index[Registered population 2025/26],gp_mff_index[LAD21],lad_payment_mff[[#This Row],[LAD21]])</f>
        <v>1.0130831085462844</v>
      </c>
    </row>
    <row r="63" spans="1:8" x14ac:dyDescent="0.3">
      <c r="A63" s="75" t="s">
        <v>425</v>
      </c>
      <c r="B63" s="44" t="s">
        <v>734</v>
      </c>
      <c r="C63" s="115">
        <v>1.0723921942298211</v>
      </c>
      <c r="D63" s="103">
        <f>SUMIFS(gp_mff_index[Norm NSP MFF WP (base year)],gp_mff_index[LAD21],lad_payment_mff[[#This Row],[LAD21]])/SUMIFS(gp_mff_index[Registered population (base year)],gp_mff_index[LAD21],lad_payment_mff[[#This Row],[LAD21]])</f>
        <v>1.0134523173779715</v>
      </c>
      <c r="E63" s="109">
        <f>SUMIFS(gp_mff_index[Norm NSP MFF WP 2025/26],gp_mff_index[LAD21],lad_payment_mff[[#This Row],[LAD21]])/SUMIFS(gp_mff_index[Registered population 2025/26],gp_mff_index[LAD21],lad_payment_mff[[#This Row],[LAD21]])</f>
        <v>1.0134602876939904</v>
      </c>
      <c r="F63" s="102">
        <v>1.0811430491750222</v>
      </c>
      <c r="G63" s="103">
        <f>SUMIFS(gp_mff_index[Norm SP MFF WP (base year)],gp_mff_index[LAD21],lad_payment_mff[[#This Row],[LAD21]])/SUMIFS(gp_mff_index[Registered population (base year)],gp_mff_index[LAD21],lad_payment_mff[[#This Row],[LAD21]])</f>
        <v>1.0122154338603373</v>
      </c>
      <c r="H63" s="103">
        <f>SUMIFS(gp_mff_index[Norm SP MFF WP 2025/26],gp_mff_index[LAD21],lad_payment_mff[[#This Row],[LAD21]])/SUMIFS(gp_mff_index[Registered population 2025/26],gp_mff_index[LAD21],lad_payment_mff[[#This Row],[LAD21]])</f>
        <v>1.0122232968536955</v>
      </c>
    </row>
    <row r="64" spans="1:8" x14ac:dyDescent="0.3">
      <c r="A64" s="75" t="s">
        <v>424</v>
      </c>
      <c r="B64" s="44" t="s">
        <v>733</v>
      </c>
      <c r="C64" s="115">
        <v>1.0285884458328607</v>
      </c>
      <c r="D64" s="103">
        <f>SUMIFS(gp_mff_index[Norm NSP MFF WP (base year)],gp_mff_index[LAD21],lad_payment_mff[[#This Row],[LAD21]])/SUMIFS(gp_mff_index[Registered population (base year)],gp_mff_index[LAD21],lad_payment_mff[[#This Row],[LAD21]])</f>
        <v>0.97205607208487355</v>
      </c>
      <c r="E64" s="109">
        <f>SUMIFS(gp_mff_index[Norm NSP MFF WP 2025/26],gp_mff_index[LAD21],lad_payment_mff[[#This Row],[LAD21]])/SUMIFS(gp_mff_index[Registered population 2025/26],gp_mff_index[LAD21],lad_payment_mff[[#This Row],[LAD21]])</f>
        <v>0.97206371683929327</v>
      </c>
      <c r="F64" s="102">
        <v>1.073637216050437</v>
      </c>
      <c r="G64" s="103">
        <f>SUMIFS(gp_mff_index[Norm SP MFF WP (base year)],gp_mff_index[LAD21],lad_payment_mff[[#This Row],[LAD21]])/SUMIFS(gp_mff_index[Registered population (base year)],gp_mff_index[LAD21],lad_payment_mff[[#This Row],[LAD21]])</f>
        <v>1.0051881305460508</v>
      </c>
      <c r="H64" s="103">
        <f>SUMIFS(gp_mff_index[Norm SP MFF WP 2025/26],gp_mff_index[LAD21],lad_payment_mff[[#This Row],[LAD21]])/SUMIFS(gp_mff_index[Registered population 2025/26],gp_mff_index[LAD21],lad_payment_mff[[#This Row],[LAD21]])</f>
        <v>1.0051959389505956</v>
      </c>
    </row>
    <row r="65" spans="1:8" x14ac:dyDescent="0.3">
      <c r="A65" s="75" t="s">
        <v>423</v>
      </c>
      <c r="B65" s="44" t="s">
        <v>732</v>
      </c>
      <c r="C65" s="115">
        <v>1.0405845762779569</v>
      </c>
      <c r="D65" s="103">
        <f>SUMIFS(gp_mff_index[Norm NSP MFF WP (base year)],gp_mff_index[LAD21],lad_payment_mff[[#This Row],[LAD21]])/SUMIFS(gp_mff_index[Registered population (base year)],gp_mff_index[LAD21],lad_payment_mff[[#This Row],[LAD21]])</f>
        <v>0.98339288175634143</v>
      </c>
      <c r="E65" s="109">
        <f>SUMIFS(gp_mff_index[Norm NSP MFF WP 2025/26],gp_mff_index[LAD21],lad_payment_mff[[#This Row],[LAD21]])/SUMIFS(gp_mff_index[Registered population 2025/26],gp_mff_index[LAD21],lad_payment_mff[[#This Row],[LAD21]])</f>
        <v>0.98340061566932768</v>
      </c>
      <c r="F65" s="102">
        <v>1.0772819912516107</v>
      </c>
      <c r="G65" s="103">
        <f>SUMIFS(gp_mff_index[Norm SP MFF WP (base year)],gp_mff_index[LAD21],lad_payment_mff[[#This Row],[LAD21]])/SUMIFS(gp_mff_index[Registered population (base year)],gp_mff_index[LAD21],lad_payment_mff[[#This Row],[LAD21]])</f>
        <v>1.0086005353285585</v>
      </c>
      <c r="H65" s="103">
        <f>SUMIFS(gp_mff_index[Norm SP MFF WP 2025/26],gp_mff_index[LAD21],lad_payment_mff[[#This Row],[LAD21]])/SUMIFS(gp_mff_index[Registered population 2025/26],gp_mff_index[LAD21],lad_payment_mff[[#This Row],[LAD21]])</f>
        <v>1.0086083702410134</v>
      </c>
    </row>
    <row r="66" spans="1:8" x14ac:dyDescent="0.3">
      <c r="A66" s="75" t="s">
        <v>422</v>
      </c>
      <c r="B66" s="44" t="s">
        <v>731</v>
      </c>
      <c r="C66" s="115">
        <v>1.0754091419950174</v>
      </c>
      <c r="D66" s="103">
        <f>SUMIFS(gp_mff_index[Norm NSP MFF WP (base year)],gp_mff_index[LAD21],lad_payment_mff[[#This Row],[LAD21]])/SUMIFS(gp_mff_index[Registered population (base year)],gp_mff_index[LAD21],lad_payment_mff[[#This Row],[LAD21]])</f>
        <v>1.0163034503128228</v>
      </c>
      <c r="E66" s="109">
        <f>SUMIFS(gp_mff_index[Norm NSP MFF WP 2025/26],gp_mff_index[LAD21],lad_payment_mff[[#This Row],[LAD21]])/SUMIFS(gp_mff_index[Registered population 2025/26],gp_mff_index[LAD21],lad_payment_mff[[#This Row],[LAD21]])</f>
        <v>1.0163114430516342</v>
      </c>
      <c r="F66" s="102">
        <v>1.0822405360756575</v>
      </c>
      <c r="G66" s="103">
        <f>SUMIFS(gp_mff_index[Norm SP MFF WP (base year)],gp_mff_index[LAD21],lad_payment_mff[[#This Row],[LAD21]])/SUMIFS(gp_mff_index[Registered population (base year)],gp_mff_index[LAD21],lad_payment_mff[[#This Row],[LAD21]])</f>
        <v>1.013242951153382</v>
      </c>
      <c r="H66" s="103">
        <f>SUMIFS(gp_mff_index[Norm SP MFF WP 2025/26],gp_mff_index[LAD21],lad_payment_mff[[#This Row],[LAD21]])/SUMIFS(gp_mff_index[Registered population 2025/26],gp_mff_index[LAD21],lad_payment_mff[[#This Row],[LAD21]])</f>
        <v>1.0132508221286003</v>
      </c>
    </row>
    <row r="67" spans="1:8" x14ac:dyDescent="0.3">
      <c r="A67" s="75" t="s">
        <v>421</v>
      </c>
      <c r="B67" s="44" t="s">
        <v>730</v>
      </c>
      <c r="C67" s="115">
        <v>1.0230877566688239</v>
      </c>
      <c r="D67" s="103">
        <f>SUMIFS(gp_mff_index[Norm NSP MFF WP (base year)],gp_mff_index[LAD21],lad_payment_mff[[#This Row],[LAD21]])/SUMIFS(gp_mff_index[Registered population (base year)],gp_mff_index[LAD21],lad_payment_mff[[#This Row],[LAD21]])</f>
        <v>0.9668577069620532</v>
      </c>
      <c r="E67" s="109">
        <f>SUMIFS(gp_mff_index[Norm NSP MFF WP 2025/26],gp_mff_index[LAD21],lad_payment_mff[[#This Row],[LAD21]])/SUMIFS(gp_mff_index[Registered population 2025/26],gp_mff_index[LAD21],lad_payment_mff[[#This Row],[LAD21]])</f>
        <v>0.96686531083382665</v>
      </c>
      <c r="F67" s="102">
        <v>1.0217313631222169</v>
      </c>
      <c r="G67" s="103">
        <f>SUMIFS(gp_mff_index[Norm SP MFF WP (base year)],gp_mff_index[LAD21],lad_payment_mff[[#This Row],[LAD21]])/SUMIFS(gp_mff_index[Registered population (base year)],gp_mff_index[LAD21],lad_payment_mff[[#This Row],[LAD21]])</f>
        <v>0.95659150359486234</v>
      </c>
      <c r="H67" s="103">
        <f>SUMIFS(gp_mff_index[Norm SP MFF WP 2025/26],gp_mff_index[LAD21],lad_payment_mff[[#This Row],[LAD21]])/SUMIFS(gp_mff_index[Registered population 2025/26],gp_mff_index[LAD21],lad_payment_mff[[#This Row],[LAD21]])</f>
        <v>0.95659893449582223</v>
      </c>
    </row>
    <row r="68" spans="1:8" x14ac:dyDescent="0.3">
      <c r="A68" s="75" t="s">
        <v>420</v>
      </c>
      <c r="B68" s="44" t="s">
        <v>729</v>
      </c>
      <c r="C68" s="115">
        <v>1.0205671541904442</v>
      </c>
      <c r="D68" s="103">
        <f>SUMIFS(gp_mff_index[Norm NSP MFF WP (base year)],gp_mff_index[LAD21],lad_payment_mff[[#This Row],[LAD21]])/SUMIFS(gp_mff_index[Registered population (base year)],gp_mff_index[LAD21],lad_payment_mff[[#This Row],[LAD21]])</f>
        <v>0.96447563962078797</v>
      </c>
      <c r="E68" s="109">
        <f>SUMIFS(gp_mff_index[Norm NSP MFF WP 2025/26],gp_mff_index[LAD21],lad_payment_mff[[#This Row],[LAD21]])/SUMIFS(gp_mff_index[Registered population 2025/26],gp_mff_index[LAD21],lad_payment_mff[[#This Row],[LAD21]])</f>
        <v>0.96448322475874537</v>
      </c>
      <c r="F68" s="102">
        <v>1.019537890369751</v>
      </c>
      <c r="G68" s="103">
        <f>SUMIFS(gp_mff_index[Norm SP MFF WP (base year)],gp_mff_index[LAD21],lad_payment_mff[[#This Row],[LAD21]])/SUMIFS(gp_mff_index[Registered population (base year)],gp_mff_index[LAD21],lad_payment_mff[[#This Row],[LAD21]])</f>
        <v>0.95453787435912651</v>
      </c>
      <c r="H68" s="103">
        <f>SUMIFS(gp_mff_index[Norm SP MFF WP 2025/26],gp_mff_index[LAD21],lad_payment_mff[[#This Row],[LAD21]])/SUMIFS(gp_mff_index[Registered population 2025/26],gp_mff_index[LAD21],lad_payment_mff[[#This Row],[LAD21]])</f>
        <v>0.95454528930728366</v>
      </c>
    </row>
    <row r="69" spans="1:8" x14ac:dyDescent="0.3">
      <c r="A69" s="75" t="s">
        <v>419</v>
      </c>
      <c r="B69" s="44" t="s">
        <v>728</v>
      </c>
      <c r="C69" s="115">
        <v>1.023119746883133</v>
      </c>
      <c r="D69" s="103">
        <f>SUMIFS(gp_mff_index[Norm NSP MFF WP (base year)],gp_mff_index[LAD21],lad_payment_mff[[#This Row],[LAD21]])/SUMIFS(gp_mff_index[Registered population (base year)],gp_mff_index[LAD21],lad_payment_mff[[#This Row],[LAD21]])</f>
        <v>0.96688793895833158</v>
      </c>
      <c r="E69" s="109">
        <f>SUMIFS(gp_mff_index[Norm NSP MFF WP 2025/26],gp_mff_index[LAD21],lad_payment_mff[[#This Row],[LAD21]])/SUMIFS(gp_mff_index[Registered population 2025/26],gp_mff_index[LAD21],lad_payment_mff[[#This Row],[LAD21]])</f>
        <v>0.96689554306786529</v>
      </c>
      <c r="F69" s="102">
        <v>1.021963590849198</v>
      </c>
      <c r="G69" s="103">
        <f>SUMIFS(gp_mff_index[Norm SP MFF WP (base year)],gp_mff_index[LAD21],lad_payment_mff[[#This Row],[LAD21]])/SUMIFS(gp_mff_index[Registered population (base year)],gp_mff_index[LAD21],lad_payment_mff[[#This Row],[LAD21]])</f>
        <v>0.95680892578483034</v>
      </c>
      <c r="H69" s="103">
        <f>SUMIFS(gp_mff_index[Norm SP MFF WP 2025/26],gp_mff_index[LAD21],lad_payment_mff[[#This Row],[LAD21]])/SUMIFS(gp_mff_index[Registered population 2025/26],gp_mff_index[LAD21],lad_payment_mff[[#This Row],[LAD21]])</f>
        <v>0.95681635837474821</v>
      </c>
    </row>
    <row r="70" spans="1:8" x14ac:dyDescent="0.3">
      <c r="A70" s="75" t="s">
        <v>418</v>
      </c>
      <c r="B70" s="44" t="s">
        <v>727</v>
      </c>
      <c r="C70" s="115">
        <v>1.0228005016087145</v>
      </c>
      <c r="D70" s="103">
        <f>SUMIFS(gp_mff_index[Norm NSP MFF WP (base year)],gp_mff_index[LAD21],lad_payment_mff[[#This Row],[LAD21]])/SUMIFS(gp_mff_index[Registered population (base year)],gp_mff_index[LAD21],lad_payment_mff[[#This Row],[LAD21]])</f>
        <v>0.96658623976198144</v>
      </c>
      <c r="E70" s="109">
        <f>SUMIFS(gp_mff_index[Norm NSP MFF WP 2025/26],gp_mff_index[LAD21],lad_payment_mff[[#This Row],[LAD21]])/SUMIFS(gp_mff_index[Registered population 2025/26],gp_mff_index[LAD21],lad_payment_mff[[#This Row],[LAD21]])</f>
        <v>0.96659384149879568</v>
      </c>
      <c r="F70" s="102">
        <v>1.0212589660039784</v>
      </c>
      <c r="G70" s="103">
        <f>SUMIFS(gp_mff_index[Norm SP MFF WP (base year)],gp_mff_index[LAD21],lad_payment_mff[[#This Row],[LAD21]])/SUMIFS(gp_mff_index[Registered population (base year)],gp_mff_index[LAD21],lad_payment_mff[[#This Row],[LAD21]])</f>
        <v>0.95614922386660905</v>
      </c>
      <c r="H70" s="103">
        <f>SUMIFS(gp_mff_index[Norm SP MFF WP 2025/26],gp_mff_index[LAD21],lad_payment_mff[[#This Row],[LAD21]])/SUMIFS(gp_mff_index[Registered population 2025/26],gp_mff_index[LAD21],lad_payment_mff[[#This Row],[LAD21]])</f>
        <v>0.95615665133189454</v>
      </c>
    </row>
    <row r="71" spans="1:8" x14ac:dyDescent="0.3">
      <c r="A71" s="75" t="s">
        <v>417</v>
      </c>
      <c r="B71" s="44" t="s">
        <v>726</v>
      </c>
      <c r="C71" s="115">
        <v>1.0230189210510543</v>
      </c>
      <c r="D71" s="103">
        <f>SUMIFS(gp_mff_index[Norm NSP MFF WP (base year)],gp_mff_index[LAD21],lad_payment_mff[[#This Row],[LAD21]])/SUMIFS(gp_mff_index[Registered population (base year)],gp_mff_index[LAD21],lad_payment_mff[[#This Row],[LAD21]])</f>
        <v>0.96679265462698194</v>
      </c>
      <c r="E71" s="109">
        <f>SUMIFS(gp_mff_index[Norm NSP MFF WP 2025/26],gp_mff_index[LAD21],lad_payment_mff[[#This Row],[LAD21]])/SUMIFS(gp_mff_index[Registered population 2025/26],gp_mff_index[LAD21],lad_payment_mff[[#This Row],[LAD21]])</f>
        <v>0.96680025798715008</v>
      </c>
      <c r="F71" s="102">
        <v>1.0225626923827613</v>
      </c>
      <c r="G71" s="103">
        <f>SUMIFS(gp_mff_index[Norm SP MFF WP (base year)],gp_mff_index[LAD21],lad_payment_mff[[#This Row],[LAD21]])/SUMIFS(gp_mff_index[Registered population (base year)],gp_mff_index[LAD21],lad_payment_mff[[#This Row],[LAD21]])</f>
        <v>0.957369831965733</v>
      </c>
      <c r="H71" s="103">
        <f>SUMIFS(gp_mff_index[Norm SP MFF WP 2025/26],gp_mff_index[LAD21],lad_payment_mff[[#This Row],[LAD21]])/SUMIFS(gp_mff_index[Registered population 2025/26],gp_mff_index[LAD21],lad_payment_mff[[#This Row],[LAD21]])</f>
        <v>0.95737726891282771</v>
      </c>
    </row>
    <row r="72" spans="1:8" x14ac:dyDescent="0.3">
      <c r="A72" s="75" t="s">
        <v>416</v>
      </c>
      <c r="B72" s="44" t="s">
        <v>725</v>
      </c>
      <c r="C72" s="115">
        <v>1.0208623344680223</v>
      </c>
      <c r="D72" s="103">
        <f>SUMIFS(gp_mff_index[Norm NSP MFF WP (base year)],gp_mff_index[LAD21],lad_payment_mff[[#This Row],[LAD21]])/SUMIFS(gp_mff_index[Registered population (base year)],gp_mff_index[LAD21],lad_payment_mff[[#This Row],[LAD21]])</f>
        <v>0.96475459645949457</v>
      </c>
      <c r="E72" s="109">
        <f>SUMIFS(gp_mff_index[Norm NSP MFF WP 2025/26],gp_mff_index[LAD21],lad_payment_mff[[#This Row],[LAD21]])/SUMIFS(gp_mff_index[Registered population 2025/26],gp_mff_index[LAD21],lad_payment_mff[[#This Row],[LAD21]])</f>
        <v>0.96476218379131318</v>
      </c>
      <c r="F72" s="102">
        <v>1.0197831612128412</v>
      </c>
      <c r="G72" s="103">
        <f>SUMIFS(gp_mff_index[Norm SP MFF WP (base year)],gp_mff_index[LAD21],lad_payment_mff[[#This Row],[LAD21]])/SUMIFS(gp_mff_index[Registered population (base year)],gp_mff_index[LAD21],lad_payment_mff[[#This Row],[LAD21]])</f>
        <v>0.95476750810929611</v>
      </c>
      <c r="H72" s="103">
        <f>SUMIFS(gp_mff_index[Norm SP MFF WP 2025/26],gp_mff_index[LAD21],lad_payment_mff[[#This Row],[LAD21]])/SUMIFS(gp_mff_index[Registered population 2025/26],gp_mff_index[LAD21],lad_payment_mff[[#This Row],[LAD21]])</f>
        <v>0.95477492484127213</v>
      </c>
    </row>
    <row r="73" spans="1:8" x14ac:dyDescent="0.3">
      <c r="A73" s="75" t="s">
        <v>415</v>
      </c>
      <c r="B73" s="44" t="s">
        <v>724</v>
      </c>
      <c r="C73" s="115">
        <v>1.0293800620775591</v>
      </c>
      <c r="D73" s="103">
        <f>SUMIFS(gp_mff_index[Norm NSP MFF WP (base year)],gp_mff_index[LAD21],lad_payment_mff[[#This Row],[LAD21]])/SUMIFS(gp_mff_index[Registered population (base year)],gp_mff_index[LAD21],lad_payment_mff[[#This Row],[LAD21]])</f>
        <v>0.97280418021357895</v>
      </c>
      <c r="E73" s="109">
        <f>SUMIFS(gp_mff_index[Norm NSP MFF WP 2025/26],gp_mff_index[LAD21],lad_payment_mff[[#This Row],[LAD21]])/SUMIFS(gp_mff_index[Registered population 2025/26],gp_mff_index[LAD21],lad_payment_mff[[#This Row],[LAD21]])</f>
        <v>0.97281183085151024</v>
      </c>
      <c r="F73" s="102">
        <v>1.031057093462457</v>
      </c>
      <c r="G73" s="103">
        <f>SUMIFS(gp_mff_index[Norm SP MFF WP (base year)],gp_mff_index[LAD21],lad_payment_mff[[#This Row],[LAD21]])/SUMIFS(gp_mff_index[Registered population (base year)],gp_mff_index[LAD21],lad_payment_mff[[#This Row],[LAD21]])</f>
        <v>0.9653226776884416</v>
      </c>
      <c r="H73" s="103">
        <f>SUMIFS(gp_mff_index[Norm SP MFF WP 2025/26],gp_mff_index[LAD21],lad_payment_mff[[#This Row],[LAD21]])/SUMIFS(gp_mff_index[Registered population 2025/26],gp_mff_index[LAD21],lad_payment_mff[[#This Row],[LAD21]])</f>
        <v>0.96533017641405805</v>
      </c>
    </row>
    <row r="74" spans="1:8" x14ac:dyDescent="0.3">
      <c r="A74" s="75" t="s">
        <v>414</v>
      </c>
      <c r="B74" s="44" t="s">
        <v>723</v>
      </c>
      <c r="C74" s="115">
        <v>1.0209069170328835</v>
      </c>
      <c r="D74" s="103">
        <f>SUMIFS(gp_mff_index[Norm NSP MFF WP (base year)],gp_mff_index[LAD21],lad_payment_mff[[#This Row],[LAD21]])/SUMIFS(gp_mff_index[Registered population (base year)],gp_mff_index[LAD21],lad_payment_mff[[#This Row],[LAD21]])</f>
        <v>0.96479672871662614</v>
      </c>
      <c r="E74" s="109">
        <f>SUMIFS(gp_mff_index[Norm NSP MFF WP 2025/26],gp_mff_index[LAD21],lad_payment_mff[[#This Row],[LAD21]])/SUMIFS(gp_mff_index[Registered population 2025/26],gp_mff_index[LAD21],lad_payment_mff[[#This Row],[LAD21]])</f>
        <v>0.96480431637979502</v>
      </c>
      <c r="F74" s="102">
        <v>1.0262402279933884</v>
      </c>
      <c r="G74" s="103">
        <f>SUMIFS(gp_mff_index[Norm SP MFF WP (base year)],gp_mff_index[LAD21],lad_payment_mff[[#This Row],[LAD21]])/SUMIFS(gp_mff_index[Registered population (base year)],gp_mff_index[LAD21],lad_payment_mff[[#This Row],[LAD21]])</f>
        <v>0.96081290853778178</v>
      </c>
      <c r="H74" s="103">
        <f>SUMIFS(gp_mff_index[Norm SP MFF WP 2025/26],gp_mff_index[LAD21],lad_payment_mff[[#This Row],[LAD21]])/SUMIFS(gp_mff_index[Registered population 2025/26],gp_mff_index[LAD21],lad_payment_mff[[#This Row],[LAD21]])</f>
        <v>0.96082037223104833</v>
      </c>
    </row>
    <row r="75" spans="1:8" x14ac:dyDescent="0.3">
      <c r="A75" s="75" t="s">
        <v>413</v>
      </c>
      <c r="B75" s="44" t="s">
        <v>722</v>
      </c>
      <c r="C75" s="115">
        <v>1.0206765530925168</v>
      </c>
      <c r="D75" s="103">
        <f>SUMIFS(gp_mff_index[Norm NSP MFF WP (base year)],gp_mff_index[LAD21],lad_payment_mff[[#This Row],[LAD21]])/SUMIFS(gp_mff_index[Registered population (base year)],gp_mff_index[LAD21],lad_payment_mff[[#This Row],[LAD21]])</f>
        <v>0.96457902583659672</v>
      </c>
      <c r="E75" s="109">
        <f>SUMIFS(gp_mff_index[Norm NSP MFF WP 2025/26],gp_mff_index[LAD21],lad_payment_mff[[#This Row],[LAD21]])/SUMIFS(gp_mff_index[Registered population 2025/26],gp_mff_index[LAD21],lad_payment_mff[[#This Row],[LAD21]])</f>
        <v>0.96458661178763672</v>
      </c>
      <c r="F75" s="102">
        <v>1.0216641254159855</v>
      </c>
      <c r="G75" s="103">
        <f>SUMIFS(gp_mff_index[Norm SP MFF WP (base year)],gp_mff_index[LAD21],lad_payment_mff[[#This Row],[LAD21]])/SUMIFS(gp_mff_index[Registered population (base year)],gp_mff_index[LAD21],lad_payment_mff[[#This Row],[LAD21]])</f>
        <v>0.95652855258755842</v>
      </c>
      <c r="H75" s="103">
        <f>SUMIFS(gp_mff_index[Norm SP MFF WP 2025/26],gp_mff_index[LAD21],lad_payment_mff[[#This Row],[LAD21]])/SUMIFS(gp_mff_index[Registered population 2025/26],gp_mff_index[LAD21],lad_payment_mff[[#This Row],[LAD21]])</f>
        <v>0.95653598299950882</v>
      </c>
    </row>
    <row r="76" spans="1:8" x14ac:dyDescent="0.3">
      <c r="A76" s="75" t="s">
        <v>412</v>
      </c>
      <c r="B76" s="44" t="s">
        <v>721</v>
      </c>
      <c r="C76" s="115">
        <v>1.026458747340969</v>
      </c>
      <c r="D76" s="103">
        <f>SUMIFS(gp_mff_index[Norm NSP MFF WP (base year)],gp_mff_index[LAD21],lad_payment_mff[[#This Row],[LAD21]])/SUMIFS(gp_mff_index[Registered population (base year)],gp_mff_index[LAD21],lad_payment_mff[[#This Row],[LAD21]])</f>
        <v>0.97004342420890288</v>
      </c>
      <c r="E76" s="109">
        <f>SUMIFS(gp_mff_index[Norm NSP MFF WP 2025/26],gp_mff_index[LAD21],lad_payment_mff[[#This Row],[LAD21]])/SUMIFS(gp_mff_index[Registered population 2025/26],gp_mff_index[LAD21],lad_payment_mff[[#This Row],[LAD21]])</f>
        <v>0.97005105313481343</v>
      </c>
      <c r="F76" s="102">
        <v>1.0251795198270619</v>
      </c>
      <c r="G76" s="103">
        <f>SUMIFS(gp_mff_index[Norm SP MFF WP (base year)],gp_mff_index[LAD21],lad_payment_mff[[#This Row],[LAD21]])/SUMIFS(gp_mff_index[Registered population (base year)],gp_mff_index[LAD21],lad_payment_mff[[#This Row],[LAD21]])</f>
        <v>0.95981982517328446</v>
      </c>
      <c r="H76" s="103">
        <f>SUMIFS(gp_mff_index[Norm SP MFF WP 2025/26],gp_mff_index[LAD21],lad_payment_mff[[#This Row],[LAD21]])/SUMIFS(gp_mff_index[Registered population 2025/26],gp_mff_index[LAD21],lad_payment_mff[[#This Row],[LAD21]])</f>
        <v>0.95982728115217764</v>
      </c>
    </row>
    <row r="77" spans="1:8" x14ac:dyDescent="0.3">
      <c r="A77" s="75" t="s">
        <v>411</v>
      </c>
      <c r="B77" s="44" t="s">
        <v>720</v>
      </c>
      <c r="C77" s="115">
        <v>1.0310866854561989</v>
      </c>
      <c r="D77" s="103">
        <f>SUMIFS(gp_mff_index[Norm NSP MFF WP (base year)],gp_mff_index[LAD21],lad_payment_mff[[#This Row],[LAD21]])/SUMIFS(gp_mff_index[Registered population (base year)],gp_mff_index[LAD21],lad_payment_mff[[#This Row],[LAD21]])</f>
        <v>0.97441700565867295</v>
      </c>
      <c r="E77" s="109">
        <f>SUMIFS(gp_mff_index[Norm NSP MFF WP 2025/26],gp_mff_index[LAD21],lad_payment_mff[[#This Row],[LAD21]])/SUMIFS(gp_mff_index[Registered population 2025/26],gp_mff_index[LAD21],lad_payment_mff[[#This Row],[LAD21]])</f>
        <v>0.97442466898070212</v>
      </c>
      <c r="F77" s="102">
        <v>1.031545466616355</v>
      </c>
      <c r="G77" s="103">
        <f>SUMIFS(gp_mff_index[Norm SP MFF WP (base year)],gp_mff_index[LAD21],lad_payment_mff[[#This Row],[LAD21]])/SUMIFS(gp_mff_index[Registered population (base year)],gp_mff_index[LAD21],lad_payment_mff[[#This Row],[LAD21]])</f>
        <v>0.96577991490995108</v>
      </c>
      <c r="H77" s="103">
        <f>SUMIFS(gp_mff_index[Norm SP MFF WP 2025/26],gp_mff_index[LAD21],lad_payment_mff[[#This Row],[LAD21]])/SUMIFS(gp_mff_index[Registered population 2025/26],gp_mff_index[LAD21],lad_payment_mff[[#This Row],[LAD21]])</f>
        <v>0.96578741718743288</v>
      </c>
    </row>
    <row r="78" spans="1:8" x14ac:dyDescent="0.3">
      <c r="A78" s="75" t="s">
        <v>410</v>
      </c>
      <c r="B78" s="44" t="s">
        <v>719</v>
      </c>
      <c r="C78" s="115">
        <v>1.0347217012468153</v>
      </c>
      <c r="D78" s="103">
        <f>SUMIFS(gp_mff_index[Norm NSP MFF WP (base year)],gp_mff_index[LAD21],lad_payment_mff[[#This Row],[LAD21]])/SUMIFS(gp_mff_index[Registered population (base year)],gp_mff_index[LAD21],lad_payment_mff[[#This Row],[LAD21]])</f>
        <v>0.97785223690758349</v>
      </c>
      <c r="E78" s="109">
        <f>SUMIFS(gp_mff_index[Norm NSP MFF WP 2025/26],gp_mff_index[LAD21],lad_payment_mff[[#This Row],[LAD21]])/SUMIFS(gp_mff_index[Registered population 2025/26],gp_mff_index[LAD21],lad_payment_mff[[#This Row],[LAD21]])</f>
        <v>0.9778599272460573</v>
      </c>
      <c r="F78" s="102">
        <v>1.0345616048318538</v>
      </c>
      <c r="G78" s="103">
        <f>SUMIFS(gp_mff_index[Norm SP MFF WP (base year)],gp_mff_index[LAD21],lad_payment_mff[[#This Row],[LAD21]])/SUMIFS(gp_mff_index[Registered population (base year)],gp_mff_index[LAD21],lad_payment_mff[[#This Row],[LAD21]])</f>
        <v>0.96860376107416912</v>
      </c>
      <c r="H78" s="103">
        <f>SUMIFS(gp_mff_index[Norm SP MFF WP 2025/26],gp_mff_index[LAD21],lad_payment_mff[[#This Row],[LAD21]])/SUMIFS(gp_mff_index[Registered population 2025/26],gp_mff_index[LAD21],lad_payment_mff[[#This Row],[LAD21]])</f>
        <v>0.96861128528757745</v>
      </c>
    </row>
    <row r="79" spans="1:8" x14ac:dyDescent="0.3">
      <c r="A79" s="75" t="s">
        <v>409</v>
      </c>
      <c r="B79" s="44" t="s">
        <v>718</v>
      </c>
      <c r="C79" s="115">
        <v>1.0206472165897509</v>
      </c>
      <c r="D79" s="103">
        <f>SUMIFS(gp_mff_index[Norm NSP MFF WP (base year)],gp_mff_index[LAD21],lad_payment_mff[[#This Row],[LAD21]])/SUMIFS(gp_mff_index[Registered population (base year)],gp_mff_index[LAD21],lad_payment_mff[[#This Row],[LAD21]])</f>
        <v>0.9645513017009012</v>
      </c>
      <c r="E79" s="109">
        <f>SUMIFS(gp_mff_index[Norm NSP MFF WP 2025/26],gp_mff_index[LAD21],lad_payment_mff[[#This Row],[LAD21]])/SUMIFS(gp_mff_index[Registered population 2025/26],gp_mff_index[LAD21],lad_payment_mff[[#This Row],[LAD21]])</f>
        <v>0.96455888743390417</v>
      </c>
      <c r="F79" s="102">
        <v>1.0209454001915081</v>
      </c>
      <c r="G79" s="103">
        <f>SUMIFS(gp_mff_index[Norm SP MFF WP (base year)],gp_mff_index[LAD21],lad_payment_mff[[#This Row],[LAD21]])/SUMIFS(gp_mff_index[Registered population (base year)],gp_mff_index[LAD21],lad_payment_mff[[#This Row],[LAD21]])</f>
        <v>0.95585564925115385</v>
      </c>
      <c r="H79" s="103">
        <f>SUMIFS(gp_mff_index[Norm SP MFF WP 2025/26],gp_mff_index[LAD21],lad_payment_mff[[#This Row],[LAD21]])/SUMIFS(gp_mff_index[Registered population 2025/26],gp_mff_index[LAD21],lad_payment_mff[[#This Row],[LAD21]])</f>
        <v>0.95586307443592189</v>
      </c>
    </row>
    <row r="80" spans="1:8" x14ac:dyDescent="0.3">
      <c r="A80" s="75" t="s">
        <v>408</v>
      </c>
      <c r="B80" s="44" t="s">
        <v>717</v>
      </c>
      <c r="C80" s="115">
        <v>1.0320897950594878</v>
      </c>
      <c r="D80" s="103">
        <f>SUMIFS(gp_mff_index[Norm NSP MFF WP (base year)],gp_mff_index[LAD21],lad_payment_mff[[#This Row],[LAD21]])/SUMIFS(gp_mff_index[Registered population (base year)],gp_mff_index[LAD21],lad_payment_mff[[#This Row],[LAD21]])</f>
        <v>0.97536498323395471</v>
      </c>
      <c r="E80" s="109">
        <f>SUMIFS(gp_mff_index[Norm NSP MFF WP 2025/26],gp_mff_index[LAD21],lad_payment_mff[[#This Row],[LAD21]])/SUMIFS(gp_mff_index[Registered population 2025/26],gp_mff_index[LAD21],lad_payment_mff[[#This Row],[LAD21]])</f>
        <v>0.97537265401137274</v>
      </c>
      <c r="F80" s="102">
        <v>1.0327637657131035</v>
      </c>
      <c r="G80" s="103">
        <f>SUMIFS(gp_mff_index[Norm SP MFF WP (base year)],gp_mff_index[LAD21],lad_payment_mff[[#This Row],[LAD21]])/SUMIFS(gp_mff_index[Registered population (base year)],gp_mff_index[LAD21],lad_payment_mff[[#This Row],[LAD21]])</f>
        <v>0.96692054209127343</v>
      </c>
      <c r="H80" s="103">
        <f>SUMIFS(gp_mff_index[Norm SP MFF WP 2025/26],gp_mff_index[LAD21],lad_payment_mff[[#This Row],[LAD21]])/SUMIFS(gp_mff_index[Registered population 2025/26],gp_mff_index[LAD21],lad_payment_mff[[#This Row],[LAD21]])</f>
        <v>0.96692805322926445</v>
      </c>
    </row>
    <row r="81" spans="1:8" x14ac:dyDescent="0.3">
      <c r="A81" s="75" t="s">
        <v>407</v>
      </c>
      <c r="B81" s="44" t="s">
        <v>716</v>
      </c>
      <c r="C81" s="115">
        <v>1.0160167753943297</v>
      </c>
      <c r="D81" s="103">
        <f>SUMIFS(gp_mff_index[Norm NSP MFF WP (base year)],gp_mff_index[LAD21],lad_payment_mff[[#This Row],[LAD21]])/SUMIFS(gp_mff_index[Registered population (base year)],gp_mff_index[LAD21],lad_payment_mff[[#This Row],[LAD21]])</f>
        <v>0.96017535474303239</v>
      </c>
      <c r="E81" s="109">
        <f>SUMIFS(gp_mff_index[Norm NSP MFF WP 2025/26],gp_mff_index[LAD21],lad_payment_mff[[#This Row],[LAD21]])/SUMIFS(gp_mff_index[Registered population 2025/26],gp_mff_index[LAD21],lad_payment_mff[[#This Row],[LAD21]])</f>
        <v>0.96018290606131285</v>
      </c>
      <c r="F81" s="102">
        <v>1.0209906869896124</v>
      </c>
      <c r="G81" s="103">
        <f>SUMIFS(gp_mff_index[Norm SP MFF WP (base year)],gp_mff_index[LAD21],lad_payment_mff[[#This Row],[LAD21]])/SUMIFS(gp_mff_index[Registered population (base year)],gp_mff_index[LAD21],lad_payment_mff[[#This Row],[LAD21]])</f>
        <v>0.95589804881708218</v>
      </c>
      <c r="H81" s="103">
        <f>SUMIFS(gp_mff_index[Norm SP MFF WP 2025/26],gp_mff_index[LAD21],lad_payment_mff[[#This Row],[LAD21]])/SUMIFS(gp_mff_index[Registered population 2025/26],gp_mff_index[LAD21],lad_payment_mff[[#This Row],[LAD21]])</f>
        <v>0.95590547433121409</v>
      </c>
    </row>
    <row r="82" spans="1:8" x14ac:dyDescent="0.3">
      <c r="A82" s="75" t="s">
        <v>406</v>
      </c>
      <c r="B82" s="44" t="s">
        <v>715</v>
      </c>
      <c r="C82" s="115">
        <v>1.0163557783048445</v>
      </c>
      <c r="D82" s="103">
        <f>SUMIFS(gp_mff_index[Norm NSP MFF WP (base year)],gp_mff_index[LAD21],lad_payment_mff[[#This Row],[LAD21]])/SUMIFS(gp_mff_index[Registered population (base year)],gp_mff_index[LAD21],lad_payment_mff[[#This Row],[LAD21]])</f>
        <v>0.96049572567365638</v>
      </c>
      <c r="E82" s="109">
        <f>SUMIFS(gp_mff_index[Norm NSP MFF WP 2025/26],gp_mff_index[LAD21],lad_payment_mff[[#This Row],[LAD21]])/SUMIFS(gp_mff_index[Registered population 2025/26],gp_mff_index[LAD21],lad_payment_mff[[#This Row],[LAD21]])</f>
        <v>0.96050327951150061</v>
      </c>
      <c r="F82" s="102">
        <v>1.0219007325946867</v>
      </c>
      <c r="G82" s="103">
        <f>SUMIFS(gp_mff_index[Norm SP MFF WP (base year)],gp_mff_index[LAD21],lad_payment_mff[[#This Row],[LAD21]])/SUMIFS(gp_mff_index[Registered population (base year)],gp_mff_index[LAD21],lad_payment_mff[[#This Row],[LAD21]])</f>
        <v>0.95675007501997544</v>
      </c>
      <c r="H82" s="103">
        <f>SUMIFS(gp_mff_index[Norm SP MFF WP 2025/26],gp_mff_index[LAD21],lad_payment_mff[[#This Row],[LAD21]])/SUMIFS(gp_mff_index[Registered population 2025/26],gp_mff_index[LAD21],lad_payment_mff[[#This Row],[LAD21]])</f>
        <v>0.95675750715273433</v>
      </c>
    </row>
    <row r="83" spans="1:8" x14ac:dyDescent="0.3">
      <c r="A83" s="75" t="s">
        <v>405</v>
      </c>
      <c r="B83" s="44" t="s">
        <v>714</v>
      </c>
      <c r="C83" s="115">
        <v>1.0167788093543801</v>
      </c>
      <c r="D83" s="103">
        <f>SUMIFS(gp_mff_index[Norm NSP MFF WP (base year)],gp_mff_index[LAD21],lad_payment_mff[[#This Row],[LAD21]])/SUMIFS(gp_mff_index[Registered population (base year)],gp_mff_index[LAD21],lad_payment_mff[[#This Row],[LAD21]])</f>
        <v>0.96089550646260768</v>
      </c>
      <c r="E83" s="109">
        <f>SUMIFS(gp_mff_index[Norm NSP MFF WP 2025/26],gp_mff_index[LAD21],lad_payment_mff[[#This Row],[LAD21]])/SUMIFS(gp_mff_index[Registered population 2025/26],gp_mff_index[LAD21],lad_payment_mff[[#This Row],[LAD21]])</f>
        <v>0.96090306344453613</v>
      </c>
      <c r="F83" s="102">
        <v>1.0210982532647908</v>
      </c>
      <c r="G83" s="103">
        <f>SUMIFS(gp_mff_index[Norm SP MFF WP (base year)],gp_mff_index[LAD21],lad_payment_mff[[#This Row],[LAD21]])/SUMIFS(gp_mff_index[Registered population (base year)],gp_mff_index[LAD21],lad_payment_mff[[#This Row],[LAD21]])</f>
        <v>0.95599875727003025</v>
      </c>
      <c r="H83" s="103">
        <f>SUMIFS(gp_mff_index[Norm SP MFF WP 2025/26],gp_mff_index[LAD21],lad_payment_mff[[#This Row],[LAD21]])/SUMIFS(gp_mff_index[Registered population 2025/26],gp_mff_index[LAD21],lad_payment_mff[[#This Row],[LAD21]])</f>
        <v>0.9560061835664766</v>
      </c>
    </row>
    <row r="84" spans="1:8" x14ac:dyDescent="0.3">
      <c r="A84" s="75" t="s">
        <v>404</v>
      </c>
      <c r="B84" s="44" t="s">
        <v>713</v>
      </c>
      <c r="C84" s="115">
        <v>1.015981478408744</v>
      </c>
      <c r="D84" s="103">
        <f>SUMIFS(gp_mff_index[Norm NSP MFF WP (base year)],gp_mff_index[LAD21],lad_payment_mff[[#This Row],[LAD21]])/SUMIFS(gp_mff_index[Registered population (base year)],gp_mff_index[LAD21],lad_payment_mff[[#This Row],[LAD21]])</f>
        <v>0.96014199771933284</v>
      </c>
      <c r="E84" s="109">
        <f>SUMIFS(gp_mff_index[Norm NSP MFF WP 2025/26],gp_mff_index[LAD21],lad_payment_mff[[#This Row],[LAD21]])/SUMIFS(gp_mff_index[Registered population 2025/26],gp_mff_index[LAD21],lad_payment_mff[[#This Row],[LAD21]])</f>
        <v>0.96014954877527647</v>
      </c>
      <c r="F84" s="102">
        <v>1.020203688405251</v>
      </c>
      <c r="G84" s="103">
        <f>SUMIFS(gp_mff_index[Norm SP MFF WP (base year)],gp_mff_index[LAD21],lad_payment_mff[[#This Row],[LAD21]])/SUMIFS(gp_mff_index[Registered population (base year)],gp_mff_index[LAD21],lad_payment_mff[[#This Row],[LAD21]])</f>
        <v>0.95516122484718768</v>
      </c>
      <c r="H84" s="103">
        <f>SUMIFS(gp_mff_index[Norm SP MFF WP 2025/26],gp_mff_index[LAD21],lad_payment_mff[[#This Row],[LAD21]])/SUMIFS(gp_mff_index[Registered population 2025/26],gp_mff_index[LAD21],lad_payment_mff[[#This Row],[LAD21]])</f>
        <v>0.95516864463759543</v>
      </c>
    </row>
    <row r="85" spans="1:8" x14ac:dyDescent="0.3">
      <c r="A85" s="75" t="s">
        <v>403</v>
      </c>
      <c r="B85" s="44" t="s">
        <v>712</v>
      </c>
      <c r="C85" s="115">
        <v>1.0076047169526587</v>
      </c>
      <c r="D85" s="103">
        <f>SUMIFS(gp_mff_index[Norm NSP MFF WP (base year)],gp_mff_index[LAD21],lad_payment_mff[[#This Row],[LAD21]])/SUMIFS(gp_mff_index[Registered population (base year)],gp_mff_index[LAD21],lad_payment_mff[[#This Row],[LAD21]])</f>
        <v>0.9522256324609214</v>
      </c>
      <c r="E85" s="109">
        <f>SUMIFS(gp_mff_index[Norm NSP MFF WP 2025/26],gp_mff_index[LAD21],lad_payment_mff[[#This Row],[LAD21]])/SUMIFS(gp_mff_index[Registered population 2025/26],gp_mff_index[LAD21],lad_payment_mff[[#This Row],[LAD21]])</f>
        <v>0.95223312125845261</v>
      </c>
      <c r="F85" s="102">
        <v>1.0132362759280893</v>
      </c>
      <c r="G85" s="103">
        <f>SUMIFS(gp_mff_index[Norm SP MFF WP (base year)],gp_mff_index[LAD21],lad_payment_mff[[#This Row],[LAD21]])/SUMIFS(gp_mff_index[Registered population (base year)],gp_mff_index[LAD21],lad_payment_mff[[#This Row],[LAD21]])</f>
        <v>0.9486380155005284</v>
      </c>
      <c r="H85" s="103">
        <f>SUMIFS(gp_mff_index[Norm SP MFF WP 2025/26],gp_mff_index[LAD21],lad_payment_mff[[#This Row],[LAD21]])/SUMIFS(gp_mff_index[Registered population 2025/26],gp_mff_index[LAD21],lad_payment_mff[[#This Row],[LAD21]])</f>
        <v>0.94864538461797676</v>
      </c>
    </row>
    <row r="86" spans="1:8" x14ac:dyDescent="0.3">
      <c r="A86" s="75" t="s">
        <v>402</v>
      </c>
      <c r="B86" s="44" t="s">
        <v>711</v>
      </c>
      <c r="C86" s="115">
        <v>1.012067649664262</v>
      </c>
      <c r="D86" s="103">
        <f>SUMIFS(gp_mff_index[Norm NSP MFF WP (base year)],gp_mff_index[LAD21],lad_payment_mff[[#This Row],[LAD21]])/SUMIFS(gp_mff_index[Registered population (base year)],gp_mff_index[LAD21],lad_payment_mff[[#This Row],[LAD21]])</f>
        <v>0.95644327738897406</v>
      </c>
      <c r="E86" s="109">
        <f>SUMIFS(gp_mff_index[Norm NSP MFF WP 2025/26],gp_mff_index[LAD21],lad_payment_mff[[#This Row],[LAD21]])/SUMIFS(gp_mff_index[Registered population 2025/26],gp_mff_index[LAD21],lad_payment_mff[[#This Row],[LAD21]])</f>
        <v>0.95645079935625754</v>
      </c>
      <c r="F86" s="102">
        <v>1.0161065214883207</v>
      </c>
      <c r="G86" s="103">
        <f>SUMIFS(gp_mff_index[Norm SP MFF WP (base year)],gp_mff_index[LAD21],lad_payment_mff[[#This Row],[LAD21]])/SUMIFS(gp_mff_index[Registered population (base year)],gp_mff_index[LAD21],lad_payment_mff[[#This Row],[LAD21]])</f>
        <v>0.95132527030668246</v>
      </c>
      <c r="H86" s="103">
        <f>SUMIFS(gp_mff_index[Norm SP MFF WP 2025/26],gp_mff_index[LAD21],lad_payment_mff[[#This Row],[LAD21]])/SUMIFS(gp_mff_index[Registered population 2025/26],gp_mff_index[LAD21],lad_payment_mff[[#This Row],[LAD21]])</f>
        <v>0.95133266029900143</v>
      </c>
    </row>
    <row r="87" spans="1:8" x14ac:dyDescent="0.3">
      <c r="A87" s="75" t="s">
        <v>401</v>
      </c>
      <c r="B87" s="44" t="s">
        <v>710</v>
      </c>
      <c r="C87" s="115">
        <v>1.0158684218814644</v>
      </c>
      <c r="D87" s="103">
        <f>SUMIFS(gp_mff_index[Norm NSP MFF WP (base year)],gp_mff_index[LAD21],lad_payment_mff[[#This Row],[LAD21]])/SUMIFS(gp_mff_index[Registered population (base year)],gp_mff_index[LAD21],lad_payment_mff[[#This Row],[LAD21]])</f>
        <v>0.96003515490549762</v>
      </c>
      <c r="E87" s="109">
        <f>SUMIFS(gp_mff_index[Norm NSP MFF WP 2025/26],gp_mff_index[LAD21],lad_payment_mff[[#This Row],[LAD21]])/SUMIFS(gp_mff_index[Registered population 2025/26],gp_mff_index[LAD21],lad_payment_mff[[#This Row],[LAD21]])</f>
        <v>0.96004270512117407</v>
      </c>
      <c r="F87" s="102">
        <v>1.0183450593552477</v>
      </c>
      <c r="G87" s="103">
        <f>SUMIFS(gp_mff_index[Norm SP MFF WP (base year)],gp_mff_index[LAD21],lad_payment_mff[[#This Row],[LAD21]])/SUMIFS(gp_mff_index[Registered population (base year)],gp_mff_index[LAD21],lad_payment_mff[[#This Row],[LAD21]])</f>
        <v>0.95342109155800825</v>
      </c>
      <c r="H87" s="103">
        <f>SUMIFS(gp_mff_index[Norm SP MFF WP 2025/26],gp_mff_index[LAD21],lad_payment_mff[[#This Row],[LAD21]])/SUMIFS(gp_mff_index[Registered population 2025/26],gp_mff_index[LAD21],lad_payment_mff[[#This Row],[LAD21]])</f>
        <v>0.95342849783088213</v>
      </c>
    </row>
    <row r="88" spans="1:8" x14ac:dyDescent="0.3">
      <c r="A88" s="75" t="s">
        <v>400</v>
      </c>
      <c r="B88" s="44" t="s">
        <v>709</v>
      </c>
      <c r="C88" s="115">
        <v>1.0071136196108994</v>
      </c>
      <c r="D88" s="103">
        <f>SUMIFS(gp_mff_index[Norm NSP MFF WP (base year)],gp_mff_index[LAD21],lad_payment_mff[[#This Row],[LAD21]])/SUMIFS(gp_mff_index[Registered population (base year)],gp_mff_index[LAD21],lad_payment_mff[[#This Row],[LAD21]])</f>
        <v>0.95176152637945055</v>
      </c>
      <c r="E88" s="109">
        <f>SUMIFS(gp_mff_index[Norm NSP MFF WP 2025/26],gp_mff_index[LAD21],lad_payment_mff[[#This Row],[LAD21]])/SUMIFS(gp_mff_index[Registered population 2025/26],gp_mff_index[LAD21],lad_payment_mff[[#This Row],[LAD21]])</f>
        <v>0.95176901152700988</v>
      </c>
      <c r="F88" s="102">
        <v>1.0087522043060033</v>
      </c>
      <c r="G88" s="103">
        <f>SUMIFS(gp_mff_index[Norm SP MFF WP (base year)],gp_mff_index[LAD21],lad_payment_mff[[#This Row],[LAD21]])/SUMIFS(gp_mff_index[Registered population (base year)],gp_mff_index[LAD21],lad_payment_mff[[#This Row],[LAD21]])</f>
        <v>0.94443982312822938</v>
      </c>
      <c r="H88" s="103">
        <f>SUMIFS(gp_mff_index[Norm SP MFF WP 2025/26],gp_mff_index[LAD21],lad_payment_mff[[#This Row],[LAD21]])/SUMIFS(gp_mff_index[Registered population 2025/26],gp_mff_index[LAD21],lad_payment_mff[[#This Row],[LAD21]])</f>
        <v>0.94444715963368864</v>
      </c>
    </row>
    <row r="89" spans="1:8" x14ac:dyDescent="0.3">
      <c r="A89" s="75" t="s">
        <v>399</v>
      </c>
      <c r="B89" s="44" t="s">
        <v>708</v>
      </c>
      <c r="C89" s="115">
        <v>1.0299054059037172</v>
      </c>
      <c r="D89" s="103">
        <f>SUMIFS(gp_mff_index[Norm NSP MFF WP (base year)],gp_mff_index[LAD21],lad_payment_mff[[#This Row],[LAD21]])/SUMIFS(gp_mff_index[Registered population (base year)],gp_mff_index[LAD21],lad_payment_mff[[#This Row],[LAD21]])</f>
        <v>0.97330065055428516</v>
      </c>
      <c r="E89" s="109">
        <f>SUMIFS(gp_mff_index[Norm NSP MFF WP 2025/26],gp_mff_index[LAD21],lad_payment_mff[[#This Row],[LAD21]])/SUMIFS(gp_mff_index[Registered population 2025/26],gp_mff_index[LAD21],lad_payment_mff[[#This Row],[LAD21]])</f>
        <v>0.97330830509671751</v>
      </c>
      <c r="F89" s="102">
        <v>1.0587383698763777</v>
      </c>
      <c r="G89" s="103">
        <f>SUMIFS(gp_mff_index[Norm SP MFF WP (base year)],gp_mff_index[LAD21],lad_payment_mff[[#This Row],[LAD21]])/SUMIFS(gp_mff_index[Registered population (base year)],gp_mff_index[LAD21],lad_payment_mff[[#This Row],[LAD21]])</f>
        <v>0.99123915121755091</v>
      </c>
      <c r="H89" s="103">
        <f>SUMIFS(gp_mff_index[Norm SP MFF WP 2025/26],gp_mff_index[LAD21],lad_payment_mff[[#This Row],[LAD21]])/SUMIFS(gp_mff_index[Registered population 2025/26],gp_mff_index[LAD21],lad_payment_mff[[#This Row],[LAD21]])</f>
        <v>0.9912468512649929</v>
      </c>
    </row>
    <row r="90" spans="1:8" x14ac:dyDescent="0.3">
      <c r="A90" s="75" t="s">
        <v>398</v>
      </c>
      <c r="B90" s="44" t="s">
        <v>707</v>
      </c>
      <c r="C90" s="115">
        <v>1.0296545423669157</v>
      </c>
      <c r="D90" s="103">
        <f>SUMIFS(gp_mff_index[Norm NSP MFF WP (base year)],gp_mff_index[LAD21],lad_payment_mff[[#This Row],[LAD21]])/SUMIFS(gp_mff_index[Registered population (base year)],gp_mff_index[LAD21],lad_payment_mff[[#This Row],[LAD21]])</f>
        <v>0.9730635747586156</v>
      </c>
      <c r="E90" s="109">
        <f>SUMIFS(gp_mff_index[Norm NSP MFF WP 2025/26],gp_mff_index[LAD21],lad_payment_mff[[#This Row],[LAD21]])/SUMIFS(gp_mff_index[Registered population 2025/26],gp_mff_index[LAD21],lad_payment_mff[[#This Row],[LAD21]])</f>
        <v>0.97307122743656072</v>
      </c>
      <c r="F90" s="102">
        <v>1.0585938669245534</v>
      </c>
      <c r="G90" s="103">
        <f>SUMIFS(gp_mff_index[Norm SP MFF WP (base year)],gp_mff_index[LAD21],lad_payment_mff[[#This Row],[LAD21]])/SUMIFS(gp_mff_index[Registered population (base year)],gp_mff_index[LAD21],lad_payment_mff[[#This Row],[LAD21]])</f>
        <v>0.99110386096323477</v>
      </c>
      <c r="H90" s="103">
        <f>SUMIFS(gp_mff_index[Norm SP MFF WP 2025/26],gp_mff_index[LAD21],lad_payment_mff[[#This Row],[LAD21]])/SUMIFS(gp_mff_index[Registered population 2025/26],gp_mff_index[LAD21],lad_payment_mff[[#This Row],[LAD21]])</f>
        <v>0.99111155995972833</v>
      </c>
    </row>
    <row r="91" spans="1:8" x14ac:dyDescent="0.3">
      <c r="A91" s="75" t="s">
        <v>397</v>
      </c>
      <c r="B91" s="44" t="s">
        <v>706</v>
      </c>
      <c r="C91" s="115">
        <v>1.0377293609759901</v>
      </c>
      <c r="D91" s="103">
        <f>SUMIFS(gp_mff_index[Norm NSP MFF WP (base year)],gp_mff_index[LAD21],lad_payment_mff[[#This Row],[LAD21]])/SUMIFS(gp_mff_index[Registered population (base year)],gp_mff_index[LAD21],lad_payment_mff[[#This Row],[LAD21]])</f>
        <v>0.98069459228728251</v>
      </c>
      <c r="E91" s="109">
        <f>SUMIFS(gp_mff_index[Norm NSP MFF WP 2025/26],gp_mff_index[LAD21],lad_payment_mff[[#This Row],[LAD21]])/SUMIFS(gp_mff_index[Registered population 2025/26],gp_mff_index[LAD21],lad_payment_mff[[#This Row],[LAD21]])</f>
        <v>0.98070230497951716</v>
      </c>
      <c r="F91" s="102">
        <v>1.0575739776464581</v>
      </c>
      <c r="G91" s="103">
        <f>SUMIFS(gp_mff_index[Norm SP MFF WP (base year)],gp_mff_index[LAD21],lad_payment_mff[[#This Row],[LAD21]])/SUMIFS(gp_mff_index[Registered population (base year)],gp_mff_index[LAD21],lad_payment_mff[[#This Row],[LAD21]])</f>
        <v>0.9901489941036602</v>
      </c>
      <c r="H91" s="103">
        <f>SUMIFS(gp_mff_index[Norm SP MFF WP 2025/26],gp_mff_index[LAD21],lad_payment_mff[[#This Row],[LAD21]])/SUMIFS(gp_mff_index[Registered population 2025/26],gp_mff_index[LAD21],lad_payment_mff[[#This Row],[LAD21]])</f>
        <v>0.99015668568264981</v>
      </c>
    </row>
    <row r="92" spans="1:8" x14ac:dyDescent="0.3">
      <c r="A92" s="75" t="s">
        <v>396</v>
      </c>
      <c r="B92" s="44" t="s">
        <v>705</v>
      </c>
      <c r="C92" s="115">
        <v>1.0301648809082731</v>
      </c>
      <c r="D92" s="103">
        <f>SUMIFS(gp_mff_index[Norm NSP MFF WP (base year)],gp_mff_index[LAD21],lad_payment_mff[[#This Row],[LAD21]])/SUMIFS(gp_mff_index[Registered population (base year)],gp_mff_index[LAD21],lad_payment_mff[[#This Row],[LAD21]])</f>
        <v>0.97354586452179059</v>
      </c>
      <c r="E92" s="109">
        <f>SUMIFS(gp_mff_index[Norm NSP MFF WP 2025/26],gp_mff_index[LAD21],lad_payment_mff[[#This Row],[LAD21]])/SUMIFS(gp_mff_index[Registered population 2025/26],gp_mff_index[LAD21],lad_payment_mff[[#This Row],[LAD21]])</f>
        <v>0.97355352099271297</v>
      </c>
      <c r="F92" s="102">
        <v>1.060991087005674</v>
      </c>
      <c r="G92" s="103">
        <f>SUMIFS(gp_mff_index[Norm SP MFF WP (base year)],gp_mff_index[LAD21],lad_payment_mff[[#This Row],[LAD21]])/SUMIFS(gp_mff_index[Registered population (base year)],gp_mff_index[LAD21],lad_payment_mff[[#This Row],[LAD21]])</f>
        <v>0.99334824774102681</v>
      </c>
      <c r="H92" s="103">
        <f>SUMIFS(gp_mff_index[Norm SP MFF WP 2025/26],gp_mff_index[LAD21],lad_payment_mff[[#This Row],[LAD21]])/SUMIFS(gp_mff_index[Registered population 2025/26],gp_mff_index[LAD21],lad_payment_mff[[#This Row],[LAD21]])</f>
        <v>0.99335596417214722</v>
      </c>
    </row>
    <row r="93" spans="1:8" x14ac:dyDescent="0.3">
      <c r="A93" s="75" t="s">
        <v>395</v>
      </c>
      <c r="B93" s="44" t="s">
        <v>704</v>
      </c>
      <c r="C93" s="115">
        <v>1.0405991165014206</v>
      </c>
      <c r="D93" s="103">
        <f>SUMIFS(gp_mff_index[Norm NSP MFF WP (base year)],gp_mff_index[LAD21],lad_payment_mff[[#This Row],[LAD21]])/SUMIFS(gp_mff_index[Registered population (base year)],gp_mff_index[LAD21],lad_payment_mff[[#This Row],[LAD21]])</f>
        <v>0.98340662283282776</v>
      </c>
      <c r="E93" s="109">
        <f>SUMIFS(gp_mff_index[Norm NSP MFF WP 2025/26],gp_mff_index[LAD21],lad_payment_mff[[#This Row],[LAD21]])/SUMIFS(gp_mff_index[Registered population 2025/26],gp_mff_index[LAD21],lad_payment_mff[[#This Row],[LAD21]])</f>
        <v>0.98341435685388079</v>
      </c>
      <c r="F93" s="102">
        <v>1.0705796075111154</v>
      </c>
      <c r="G93" s="103">
        <f>SUMIFS(gp_mff_index[Norm SP MFF WP (base year)],gp_mff_index[LAD21],lad_payment_mff[[#This Row],[LAD21]])/SUMIFS(gp_mff_index[Registered population (base year)],gp_mff_index[LAD21],lad_payment_mff[[#This Row],[LAD21]])</f>
        <v>1.0023254579731975</v>
      </c>
      <c r="H93" s="103">
        <f>SUMIFS(gp_mff_index[Norm SP MFF WP 2025/26],gp_mff_index[LAD21],lad_payment_mff[[#This Row],[LAD21]])/SUMIFS(gp_mff_index[Registered population 2025/26],gp_mff_index[LAD21],lad_payment_mff[[#This Row],[LAD21]])</f>
        <v>1.0023332441402075</v>
      </c>
    </row>
    <row r="94" spans="1:8" x14ac:dyDescent="0.3">
      <c r="A94" s="75" t="s">
        <v>394</v>
      </c>
      <c r="B94" s="44" t="s">
        <v>703</v>
      </c>
      <c r="C94" s="115">
        <v>1.0640513174944011</v>
      </c>
      <c r="D94" s="103">
        <f>SUMIFS(gp_mff_index[Norm NSP MFF WP (base year)],gp_mff_index[LAD21],lad_payment_mff[[#This Row],[LAD21]])/SUMIFS(gp_mff_index[Registered population (base year)],gp_mff_index[LAD21],lad_payment_mff[[#This Row],[LAD21]])</f>
        <v>1.0055698645757614</v>
      </c>
      <c r="E94" s="109">
        <f>SUMIFS(gp_mff_index[Norm NSP MFF WP 2025/26],gp_mff_index[LAD21],lad_payment_mff[[#This Row],[LAD21]])/SUMIFS(gp_mff_index[Registered population 2025/26],gp_mff_index[LAD21],lad_payment_mff[[#This Row],[LAD21]])</f>
        <v>1.0055777729000721</v>
      </c>
      <c r="F94" s="102">
        <v>1.1053889242494015</v>
      </c>
      <c r="G94" s="103">
        <f>SUMIFS(gp_mff_index[Norm SP MFF WP (base year)],gp_mff_index[LAD21],lad_payment_mff[[#This Row],[LAD21]])/SUMIFS(gp_mff_index[Registered population (base year)],gp_mff_index[LAD21],lad_payment_mff[[#This Row],[LAD21]])</f>
        <v>1.0349155279657971</v>
      </c>
      <c r="H94" s="103">
        <f>SUMIFS(gp_mff_index[Norm SP MFF WP 2025/26],gp_mff_index[LAD21],lad_payment_mff[[#This Row],[LAD21]])/SUMIFS(gp_mff_index[Registered population 2025/26],gp_mff_index[LAD21],lad_payment_mff[[#This Row],[LAD21]])</f>
        <v>1.034923567295815</v>
      </c>
    </row>
    <row r="95" spans="1:8" x14ac:dyDescent="0.3">
      <c r="A95" s="75" t="s">
        <v>393</v>
      </c>
      <c r="B95" s="44" t="s">
        <v>702</v>
      </c>
      <c r="C95" s="115">
        <v>1.0518475060228782</v>
      </c>
      <c r="D95" s="103">
        <f>SUMIFS(gp_mff_index[Norm NSP MFF WP (base year)],gp_mff_index[LAD21],lad_payment_mff[[#This Row],[LAD21]])/SUMIFS(gp_mff_index[Registered population (base year)],gp_mff_index[LAD21],lad_payment_mff[[#This Row],[LAD21]])</f>
        <v>0.9940367882598321</v>
      </c>
      <c r="E95" s="109">
        <f>SUMIFS(gp_mff_index[Norm NSP MFF WP 2025/26],gp_mff_index[LAD21],lad_payment_mff[[#This Row],[LAD21]])/SUMIFS(gp_mff_index[Registered population 2025/26],gp_mff_index[LAD21],lad_payment_mff[[#This Row],[LAD21]])</f>
        <v>0.99404460588203414</v>
      </c>
      <c r="F95" s="102">
        <v>1.0888932900265731</v>
      </c>
      <c r="G95" s="103">
        <f>SUMIFS(gp_mff_index[Norm SP MFF WP (base year)],gp_mff_index[LAD21],lad_payment_mff[[#This Row],[LAD21]])/SUMIFS(gp_mff_index[Registered population (base year)],gp_mff_index[LAD21],lad_payment_mff[[#This Row],[LAD21]])</f>
        <v>1.0194715628361104</v>
      </c>
      <c r="H95" s="103">
        <f>SUMIFS(gp_mff_index[Norm SP MFF WP 2025/26],gp_mff_index[LAD21],lad_payment_mff[[#This Row],[LAD21]])/SUMIFS(gp_mff_index[Registered population 2025/26],gp_mff_index[LAD21],lad_payment_mff[[#This Row],[LAD21]])</f>
        <v>1.0194794821958229</v>
      </c>
    </row>
    <row r="96" spans="1:8" x14ac:dyDescent="0.3">
      <c r="A96" s="75" t="s">
        <v>392</v>
      </c>
      <c r="B96" s="44" t="s">
        <v>701</v>
      </c>
      <c r="C96" s="115">
        <v>1.0923320188127048</v>
      </c>
      <c r="D96" s="103">
        <f>SUMIFS(gp_mff_index[Norm NSP MFF WP (base year)],gp_mff_index[LAD21],lad_payment_mff[[#This Row],[LAD21]])/SUMIFS(gp_mff_index[Registered population (base year)],gp_mff_index[LAD21],lad_payment_mff[[#This Row],[LAD21]])</f>
        <v>1.0322962268547156</v>
      </c>
      <c r="E96" s="109">
        <f>SUMIFS(gp_mff_index[Norm NSP MFF WP 2025/26],gp_mff_index[LAD21],lad_payment_mff[[#This Row],[LAD21]])/SUMIFS(gp_mff_index[Registered population 2025/26],gp_mff_index[LAD21],lad_payment_mff[[#This Row],[LAD21]])</f>
        <v>1.0323043453690375</v>
      </c>
      <c r="F96" s="102">
        <v>1.1156823914698244</v>
      </c>
      <c r="G96" s="103">
        <f>SUMIFS(gp_mff_index[Norm SP MFF WP (base year)],gp_mff_index[LAD21],lad_payment_mff[[#This Row],[LAD21]])/SUMIFS(gp_mff_index[Registered population (base year)],gp_mff_index[LAD21],lad_payment_mff[[#This Row],[LAD21]])</f>
        <v>1.0445527414653404</v>
      </c>
      <c r="H96" s="103">
        <f>SUMIFS(gp_mff_index[Norm SP MFF WP 2025/26],gp_mff_index[LAD21],lad_payment_mff[[#This Row],[LAD21]])/SUMIFS(gp_mff_index[Registered population 2025/26],gp_mff_index[LAD21],lad_payment_mff[[#This Row],[LAD21]])</f>
        <v>1.0445608556582227</v>
      </c>
    </row>
    <row r="97" spans="1:8" x14ac:dyDescent="0.3">
      <c r="A97" s="75" t="s">
        <v>391</v>
      </c>
      <c r="B97" s="44" t="s">
        <v>700</v>
      </c>
      <c r="C97" s="115">
        <v>1.0616813567175318</v>
      </c>
      <c r="D97" s="103">
        <f>SUMIFS(gp_mff_index[Norm NSP MFF WP (base year)],gp_mff_index[LAD21],lad_payment_mff[[#This Row],[LAD21]])/SUMIFS(gp_mff_index[Registered population (base year)],gp_mff_index[LAD21],lad_payment_mff[[#This Row],[LAD21]])</f>
        <v>1.0033301594992632</v>
      </c>
      <c r="E97" s="109">
        <f>SUMIFS(gp_mff_index[Norm NSP MFF WP 2025/26],gp_mff_index[LAD21],lad_payment_mff[[#This Row],[LAD21]])/SUMIFS(gp_mff_index[Registered population 2025/26],gp_mff_index[LAD21],lad_payment_mff[[#This Row],[LAD21]])</f>
        <v>1.0033380502093692</v>
      </c>
      <c r="F97" s="102">
        <v>1.0978690496748373</v>
      </c>
      <c r="G97" s="103">
        <f>SUMIFS(gp_mff_index[Norm SP MFF WP (base year)],gp_mff_index[LAD21],lad_payment_mff[[#This Row],[LAD21]])/SUMIFS(gp_mff_index[Registered population (base year)],gp_mff_index[LAD21],lad_payment_mff[[#This Row],[LAD21]])</f>
        <v>1.0278750784056059</v>
      </c>
      <c r="H97" s="103">
        <f>SUMIFS(gp_mff_index[Norm SP MFF WP 2025/26],gp_mff_index[LAD21],lad_payment_mff[[#This Row],[LAD21]])/SUMIFS(gp_mff_index[Registered population 2025/26],gp_mff_index[LAD21],lad_payment_mff[[#This Row],[LAD21]])</f>
        <v>1.0278830630446896</v>
      </c>
    </row>
    <row r="98" spans="1:8" x14ac:dyDescent="0.3">
      <c r="A98" s="75" t="s">
        <v>390</v>
      </c>
      <c r="B98" s="44" t="s">
        <v>699</v>
      </c>
      <c r="C98" s="115">
        <v>1.0616596805476521</v>
      </c>
      <c r="D98" s="103">
        <f>SUMIFS(gp_mff_index[Norm NSP MFF WP (base year)],gp_mff_index[LAD21],lad_payment_mff[[#This Row],[LAD21]])/SUMIFS(gp_mff_index[Registered population (base year)],gp_mff_index[LAD21],lad_payment_mff[[#This Row],[LAD21]])</f>
        <v>1.0033096746759733</v>
      </c>
      <c r="E98" s="109">
        <f>SUMIFS(gp_mff_index[Norm NSP MFF WP 2025/26],gp_mff_index[LAD21],lad_payment_mff[[#This Row],[LAD21]])/SUMIFS(gp_mff_index[Registered population 2025/26],gp_mff_index[LAD21],lad_payment_mff[[#This Row],[LAD21]])</f>
        <v>1.0033175652249759</v>
      </c>
      <c r="F98" s="102">
        <v>1.097847715375043</v>
      </c>
      <c r="G98" s="103">
        <f>SUMIFS(gp_mff_index[Norm SP MFF WP (base year)],gp_mff_index[LAD21],lad_payment_mff[[#This Row],[LAD21]])/SUMIFS(gp_mff_index[Registered population (base year)],gp_mff_index[LAD21],lad_payment_mff[[#This Row],[LAD21]])</f>
        <v>1.0278551042610755</v>
      </c>
      <c r="H98" s="103">
        <f>SUMIFS(gp_mff_index[Norm SP MFF WP 2025/26],gp_mff_index[LAD21],lad_payment_mff[[#This Row],[LAD21]])/SUMIFS(gp_mff_index[Registered population 2025/26],gp_mff_index[LAD21],lad_payment_mff[[#This Row],[LAD21]])</f>
        <v>1.027863088744998</v>
      </c>
    </row>
    <row r="99" spans="1:8" x14ac:dyDescent="0.3">
      <c r="A99" s="75" t="s">
        <v>389</v>
      </c>
      <c r="B99" s="44" t="s">
        <v>698</v>
      </c>
      <c r="C99" s="115">
        <v>1.0266221352695462</v>
      </c>
      <c r="D99" s="103">
        <f>SUMIFS(gp_mff_index[Norm NSP MFF WP (base year)],gp_mff_index[LAD21],lad_payment_mff[[#This Row],[LAD21]])/SUMIFS(gp_mff_index[Registered population (base year)],gp_mff_index[LAD21],lad_payment_mff[[#This Row],[LAD21]])</f>
        <v>0.97019783215381239</v>
      </c>
      <c r="E99" s="109">
        <f>SUMIFS(gp_mff_index[Norm NSP MFF WP 2025/26],gp_mff_index[LAD21],lad_payment_mff[[#This Row],[LAD21]])/SUMIFS(gp_mff_index[Registered population 2025/26],gp_mff_index[LAD21],lad_payment_mff[[#This Row],[LAD21]])</f>
        <v>0.97020546229406734</v>
      </c>
      <c r="F99" s="102">
        <v>1.0784162311880618</v>
      </c>
      <c r="G99" s="103">
        <f>SUMIFS(gp_mff_index[Norm SP MFF WP (base year)],gp_mff_index[LAD21],lad_payment_mff[[#This Row],[LAD21]])/SUMIFS(gp_mff_index[Registered population (base year)],gp_mff_index[LAD21],lad_payment_mff[[#This Row],[LAD21]])</f>
        <v>1.0096624624900497</v>
      </c>
      <c r="H99" s="103">
        <f>SUMIFS(gp_mff_index[Norm SP MFF WP 2025/26],gp_mff_index[LAD21],lad_payment_mff[[#This Row],[LAD21]])/SUMIFS(gp_mff_index[Registered population 2025/26],gp_mff_index[LAD21],lad_payment_mff[[#This Row],[LAD21]])</f>
        <v>1.009670305651664</v>
      </c>
    </row>
    <row r="100" spans="1:8" x14ac:dyDescent="0.3">
      <c r="A100" s="75" t="s">
        <v>388</v>
      </c>
      <c r="B100" s="44" t="s">
        <v>697</v>
      </c>
      <c r="C100" s="115">
        <v>1.1154139995834298</v>
      </c>
      <c r="D100" s="103">
        <f>SUMIFS(gp_mff_index[Norm NSP MFF WP (base year)],gp_mff_index[LAD21],lad_payment_mff[[#This Row],[LAD21]])/SUMIFS(gp_mff_index[Registered population (base year)],gp_mff_index[LAD21],lad_payment_mff[[#This Row],[LAD21]])</f>
        <v>1.0541095960937235</v>
      </c>
      <c r="E100" s="109">
        <f>SUMIFS(gp_mff_index[Norm NSP MFF WP 2025/26],gp_mff_index[LAD21],lad_payment_mff[[#This Row],[LAD21]])/SUMIFS(gp_mff_index[Registered population 2025/26],gp_mff_index[LAD21],lad_payment_mff[[#This Row],[LAD21]])</f>
        <v>1.054117886159724</v>
      </c>
      <c r="F100" s="102">
        <v>1.141751510174347</v>
      </c>
      <c r="G100" s="103">
        <f>SUMIFS(gp_mff_index[Norm SP MFF WP (base year)],gp_mff_index[LAD21],lad_payment_mff[[#This Row],[LAD21]])/SUMIFS(gp_mff_index[Registered population (base year)],gp_mff_index[LAD21],lad_payment_mff[[#This Row],[LAD21]])</f>
        <v>1.0689598394159683</v>
      </c>
      <c r="H100" s="103">
        <f>SUMIFS(gp_mff_index[Norm SP MFF WP 2025/26],gp_mff_index[LAD21],lad_payment_mff[[#This Row],[LAD21]])/SUMIFS(gp_mff_index[Registered population 2025/26],gp_mff_index[LAD21],lad_payment_mff[[#This Row],[LAD21]])</f>
        <v>1.0689681432056912</v>
      </c>
    </row>
    <row r="101" spans="1:8" x14ac:dyDescent="0.3">
      <c r="A101" s="75" t="s">
        <v>387</v>
      </c>
      <c r="B101" s="44" t="s">
        <v>696</v>
      </c>
      <c r="C101" s="115">
        <v>1.1002260968795703</v>
      </c>
      <c r="D101" s="103">
        <f>SUMIFS(gp_mff_index[Norm NSP MFF WP (base year)],gp_mff_index[LAD21],lad_payment_mff[[#This Row],[LAD21]])/SUMIFS(gp_mff_index[Registered population (base year)],gp_mff_index[LAD21],lad_payment_mff[[#This Row],[LAD21]])</f>
        <v>1.0397564375439337</v>
      </c>
      <c r="E101" s="109">
        <f>SUMIFS(gp_mff_index[Norm NSP MFF WP 2025/26],gp_mff_index[LAD21],lad_payment_mff[[#This Row],[LAD21]])/SUMIFS(gp_mff_index[Registered population 2025/26],gp_mff_index[LAD21],lad_payment_mff[[#This Row],[LAD21]])</f>
        <v>1.0397646147292317</v>
      </c>
      <c r="F101" s="102">
        <v>1.1289387727835805</v>
      </c>
      <c r="G101" s="103">
        <f>SUMIFS(gp_mff_index[Norm SP MFF WP (base year)],gp_mff_index[LAD21],lad_payment_mff[[#This Row],[LAD21]])/SUMIFS(gp_mff_index[Registered population (base year)],gp_mff_index[LAD21],lad_payment_mff[[#This Row],[LAD21]])</f>
        <v>1.0569639702783646</v>
      </c>
      <c r="H101" s="103">
        <f>SUMIFS(gp_mff_index[Norm SP MFF WP 2025/26],gp_mff_index[LAD21],lad_payment_mff[[#This Row],[LAD21]])/SUMIFS(gp_mff_index[Registered population 2025/26],gp_mff_index[LAD21],lad_payment_mff[[#This Row],[LAD21]])</f>
        <v>1.0569721808829451</v>
      </c>
    </row>
    <row r="102" spans="1:8" x14ac:dyDescent="0.3">
      <c r="A102" s="75" t="s">
        <v>386</v>
      </c>
      <c r="B102" s="44" t="s">
        <v>695</v>
      </c>
      <c r="C102" s="115">
        <v>1.0599323211498983</v>
      </c>
      <c r="D102" s="103">
        <f>SUMIFS(gp_mff_index[Norm NSP MFF WP (base year)],gp_mff_index[LAD21],lad_payment_mff[[#This Row],[LAD21]])/SUMIFS(gp_mff_index[Registered population (base year)],gp_mff_index[LAD21],lad_payment_mff[[#This Row],[LAD21]])</f>
        <v>1.0016772528866154</v>
      </c>
      <c r="E102" s="109">
        <f>SUMIFS(gp_mff_index[Norm NSP MFF WP 2025/26],gp_mff_index[LAD21],lad_payment_mff[[#This Row],[LAD21]])/SUMIFS(gp_mff_index[Registered population 2025/26],gp_mff_index[LAD21],lad_payment_mff[[#This Row],[LAD21]])</f>
        <v>1.0016851305974037</v>
      </c>
      <c r="F102" s="102">
        <v>1.0993841905316561</v>
      </c>
      <c r="G102" s="103">
        <f>SUMIFS(gp_mff_index[Norm SP MFF WP (base year)],gp_mff_index[LAD21],lad_payment_mff[[#This Row],[LAD21]])/SUMIFS(gp_mff_index[Registered population (base year)],gp_mff_index[LAD21],lad_payment_mff[[#This Row],[LAD21]])</f>
        <v>1.0292936223817382</v>
      </c>
      <c r="H102" s="103">
        <f>SUMIFS(gp_mff_index[Norm SP MFF WP 2025/26],gp_mff_index[LAD21],lad_payment_mff[[#This Row],[LAD21]])/SUMIFS(gp_mff_index[Registered population 2025/26],gp_mff_index[LAD21],lad_payment_mff[[#This Row],[LAD21]])</f>
        <v>1.029301618040217</v>
      </c>
    </row>
    <row r="103" spans="1:8" x14ac:dyDescent="0.3">
      <c r="A103" s="75" t="s">
        <v>385</v>
      </c>
      <c r="B103" s="44" t="s">
        <v>694</v>
      </c>
      <c r="C103" s="115">
        <v>1.0611729712191547</v>
      </c>
      <c r="D103" s="103">
        <f>SUMIFS(gp_mff_index[Norm NSP MFF WP (base year)],gp_mff_index[LAD21],lad_payment_mff[[#This Row],[LAD21]])/SUMIFS(gp_mff_index[Registered population (base year)],gp_mff_index[LAD21],lad_payment_mff[[#This Row],[LAD21]])</f>
        <v>1.002849715437637</v>
      </c>
      <c r="E103" s="109">
        <f>SUMIFS(gp_mff_index[Norm NSP MFF WP 2025/26],gp_mff_index[LAD21],lad_payment_mff[[#This Row],[LAD21]])/SUMIFS(gp_mff_index[Registered population 2025/26],gp_mff_index[LAD21],lad_payment_mff[[#This Row],[LAD21]])</f>
        <v>1.0028576023692812</v>
      </c>
      <c r="F103" s="102">
        <v>1.0999554395055957</v>
      </c>
      <c r="G103" s="103">
        <f>SUMIFS(gp_mff_index[Norm SP MFF WP (base year)],gp_mff_index[LAD21],lad_payment_mff[[#This Row],[LAD21]])/SUMIFS(gp_mff_index[Registered population (base year)],gp_mff_index[LAD21],lad_payment_mff[[#This Row],[LAD21]])</f>
        <v>1.0298284517259579</v>
      </c>
      <c r="H103" s="103">
        <f>SUMIFS(gp_mff_index[Norm SP MFF WP 2025/26],gp_mff_index[LAD21],lad_payment_mff[[#This Row],[LAD21]])/SUMIFS(gp_mff_index[Registered population 2025/26],gp_mff_index[LAD21],lad_payment_mff[[#This Row],[LAD21]])</f>
        <v>1.0298364515390461</v>
      </c>
    </row>
    <row r="104" spans="1:8" x14ac:dyDescent="0.3">
      <c r="A104" s="75" t="s">
        <v>384</v>
      </c>
      <c r="B104" s="44" t="s">
        <v>693</v>
      </c>
      <c r="C104" s="115">
        <v>1.0261895325810677</v>
      </c>
      <c r="D104" s="103">
        <f>SUMIFS(gp_mff_index[Norm NSP MFF WP (base year)],gp_mff_index[LAD21],lad_payment_mff[[#This Row],[LAD21]])/SUMIFS(gp_mff_index[Registered population (base year)],gp_mff_index[LAD21],lad_payment_mff[[#This Row],[LAD21]])</f>
        <v>0.9697890057939218</v>
      </c>
      <c r="E104" s="109">
        <f>SUMIFS(gp_mff_index[Norm NSP MFF WP 2025/26],gp_mff_index[LAD21],lad_payment_mff[[#This Row],[LAD21]])/SUMIFS(gp_mff_index[Registered population 2025/26],gp_mff_index[LAD21],lad_payment_mff[[#This Row],[LAD21]])</f>
        <v>0.96979663271895333</v>
      </c>
      <c r="F104" s="102">
        <v>1.0740970517853849</v>
      </c>
      <c r="G104" s="103">
        <f>SUMIFS(gp_mff_index[Norm SP MFF WP (base year)],gp_mff_index[LAD21],lad_payment_mff[[#This Row],[LAD21]])/SUMIFS(gp_mff_index[Registered population (base year)],gp_mff_index[LAD21],lad_payment_mff[[#This Row],[LAD21]])</f>
        <v>1.0056186497343398</v>
      </c>
      <c r="H104" s="103">
        <f>SUMIFS(gp_mff_index[Norm SP MFF WP 2025/26],gp_mff_index[LAD21],lad_payment_mff[[#This Row],[LAD21]])/SUMIFS(gp_mff_index[Registered population 2025/26],gp_mff_index[LAD21],lad_payment_mff[[#This Row],[LAD21]])</f>
        <v>1.0056264614832018</v>
      </c>
    </row>
    <row r="105" spans="1:8" x14ac:dyDescent="0.3">
      <c r="A105" s="75" t="s">
        <v>383</v>
      </c>
      <c r="B105" s="44" t="s">
        <v>692</v>
      </c>
      <c r="C105" s="115">
        <v>1.0806231273753706</v>
      </c>
      <c r="D105" s="103">
        <f>SUMIFS(gp_mff_index[Norm NSP MFF WP (base year)],gp_mff_index[LAD21],lad_payment_mff[[#This Row],[LAD21]])/SUMIFS(gp_mff_index[Registered population (base year)],gp_mff_index[LAD21],lad_payment_mff[[#This Row],[LAD21]])</f>
        <v>1.0212308692132273</v>
      </c>
      <c r="E105" s="109">
        <f>SUMIFS(gp_mff_index[Norm NSP MFF WP 2025/26],gp_mff_index[LAD21],lad_payment_mff[[#This Row],[LAD21]])/SUMIFS(gp_mff_index[Registered population 2025/26],gp_mff_index[LAD21],lad_payment_mff[[#This Row],[LAD21]])</f>
        <v>1.0212389007038223</v>
      </c>
      <c r="F105" s="102">
        <v>1.0942892546971861</v>
      </c>
      <c r="G105" s="103">
        <f>SUMIFS(gp_mff_index[Norm SP MFF WP (base year)],gp_mff_index[LAD21],lad_payment_mff[[#This Row],[LAD21]])/SUMIFS(gp_mff_index[Registered population (base year)],gp_mff_index[LAD21],lad_payment_mff[[#This Row],[LAD21]])</f>
        <v>1.0245235110721254</v>
      </c>
      <c r="H105" s="103">
        <f>SUMIFS(gp_mff_index[Norm SP MFF WP 2025/26],gp_mff_index[LAD21],lad_payment_mff[[#This Row],[LAD21]])/SUMIFS(gp_mff_index[Registered population 2025/26],gp_mff_index[LAD21],lad_payment_mff[[#This Row],[LAD21]])</f>
        <v>1.0245314696758905</v>
      </c>
    </row>
    <row r="106" spans="1:8" x14ac:dyDescent="0.3">
      <c r="A106" s="75" t="s">
        <v>382</v>
      </c>
      <c r="B106" s="44" t="s">
        <v>691</v>
      </c>
      <c r="C106" s="115">
        <v>1.033531402998682</v>
      </c>
      <c r="D106" s="103">
        <f>SUMIFS(gp_mff_index[Norm NSP MFF WP (base year)],gp_mff_index[LAD21],lad_payment_mff[[#This Row],[LAD21]])/SUMIFS(gp_mff_index[Registered population (base year)],gp_mff_index[LAD21],lad_payment_mff[[#This Row],[LAD21]])</f>
        <v>0.9767273587851647</v>
      </c>
      <c r="E106" s="109">
        <f>SUMIFS(gp_mff_index[Norm NSP MFF WP 2025/26],gp_mff_index[LAD21],lad_payment_mff[[#This Row],[LAD21]])/SUMIFS(gp_mff_index[Registered population 2025/26],gp_mff_index[LAD21],lad_payment_mff[[#This Row],[LAD21]])</f>
        <v>0.97673504027701208</v>
      </c>
      <c r="F106" s="102">
        <v>1.0442473175688975</v>
      </c>
      <c r="G106" s="103">
        <f>SUMIFS(gp_mff_index[Norm SP MFF WP (base year)],gp_mff_index[LAD21],lad_payment_mff[[#This Row],[LAD21]])/SUMIFS(gp_mff_index[Registered population (base year)],gp_mff_index[LAD21],lad_payment_mff[[#This Row],[LAD21]])</f>
        <v>0.97767196710652915</v>
      </c>
      <c r="H106" s="103">
        <f>SUMIFS(gp_mff_index[Norm SP MFF WP 2025/26],gp_mff_index[LAD21],lad_payment_mff[[#This Row],[LAD21]])/SUMIFS(gp_mff_index[Registered population 2025/26],gp_mff_index[LAD21],lad_payment_mff[[#This Row],[LAD21]])</f>
        <v>0.97767956176269266</v>
      </c>
    </row>
    <row r="107" spans="1:8" x14ac:dyDescent="0.3">
      <c r="A107" s="75" t="s">
        <v>381</v>
      </c>
      <c r="B107" s="44" t="s">
        <v>690</v>
      </c>
      <c r="C107" s="115">
        <v>1.0397848637462737</v>
      </c>
      <c r="D107" s="103">
        <f>SUMIFS(gp_mff_index[Norm NSP MFF WP (base year)],gp_mff_index[LAD21],lad_payment_mff[[#This Row],[LAD21]])/SUMIFS(gp_mff_index[Registered population (base year)],gp_mff_index[LAD21],lad_payment_mff[[#This Row],[LAD21]])</f>
        <v>0.98263712232165756</v>
      </c>
      <c r="E107" s="109">
        <f>SUMIFS(gp_mff_index[Norm NSP MFF WP 2025/26],gp_mff_index[LAD21],lad_payment_mff[[#This Row],[LAD21]])/SUMIFS(gp_mff_index[Registered population 2025/26],gp_mff_index[LAD21],lad_payment_mff[[#This Row],[LAD21]])</f>
        <v>0.98264485029095838</v>
      </c>
      <c r="F107" s="102">
        <v>1.0523951269331195</v>
      </c>
      <c r="G107" s="103">
        <f>SUMIFS(gp_mff_index[Norm SP MFF WP (base year)],gp_mff_index[LAD21],lad_payment_mff[[#This Row],[LAD21]])/SUMIFS(gp_mff_index[Registered population (base year)],gp_mff_index[LAD21],lad_payment_mff[[#This Row],[LAD21]])</f>
        <v>0.98530031785707106</v>
      </c>
      <c r="H107" s="103">
        <f>SUMIFS(gp_mff_index[Norm SP MFF WP 2025/26],gp_mff_index[LAD21],lad_payment_mff[[#This Row],[LAD21]])/SUMIFS(gp_mff_index[Registered population 2025/26],gp_mff_index[LAD21],lad_payment_mff[[#This Row],[LAD21]])</f>
        <v>0.98530797177104612</v>
      </c>
    </row>
    <row r="108" spans="1:8" x14ac:dyDescent="0.3">
      <c r="A108" s="75" t="s">
        <v>380</v>
      </c>
      <c r="B108" s="44" t="s">
        <v>689</v>
      </c>
      <c r="C108" s="115">
        <v>1.033007119174624</v>
      </c>
      <c r="D108" s="103">
        <f>SUMIFS(gp_mff_index[Norm NSP MFF WP (base year)],gp_mff_index[LAD21],lad_payment_mff[[#This Row],[LAD21]])/SUMIFS(gp_mff_index[Registered population (base year)],gp_mff_index[LAD21],lad_payment_mff[[#This Row],[LAD21]])</f>
        <v>0.97623189018765477</v>
      </c>
      <c r="E108" s="109">
        <f>SUMIFS(gp_mff_index[Norm NSP MFF WP 2025/26],gp_mff_index[LAD21],lad_payment_mff[[#This Row],[LAD21]])/SUMIFS(gp_mff_index[Registered population 2025/26],gp_mff_index[LAD21],lad_payment_mff[[#This Row],[LAD21]])</f>
        <v>0.97623956778288001</v>
      </c>
      <c r="F108" s="102">
        <v>1.0437607644785634</v>
      </c>
      <c r="G108" s="103">
        <f>SUMIFS(gp_mff_index[Norm SP MFF WP (base year)],gp_mff_index[LAD21],lad_payment_mff[[#This Row],[LAD21]])/SUMIFS(gp_mff_index[Registered population (base year)],gp_mff_index[LAD21],lad_payment_mff[[#This Row],[LAD21]])</f>
        <v>0.97721643391154234</v>
      </c>
      <c r="H108" s="103">
        <f>SUMIFS(gp_mff_index[Norm SP MFF WP 2025/26],gp_mff_index[LAD21],lad_payment_mff[[#This Row],[LAD21]])/SUMIFS(gp_mff_index[Registered population 2025/26],gp_mff_index[LAD21],lad_payment_mff[[#This Row],[LAD21]])</f>
        <v>0.97722402502907757</v>
      </c>
    </row>
    <row r="109" spans="1:8" x14ac:dyDescent="0.3">
      <c r="A109" s="75" t="s">
        <v>379</v>
      </c>
      <c r="B109" s="44" t="s">
        <v>688</v>
      </c>
      <c r="C109" s="115">
        <v>1.0332209554501994</v>
      </c>
      <c r="D109" s="103">
        <f>SUMIFS(gp_mff_index[Norm NSP MFF WP (base year)],gp_mff_index[LAD21],lad_payment_mff[[#This Row],[LAD21]])/SUMIFS(gp_mff_index[Registered population (base year)],gp_mff_index[LAD21],lad_payment_mff[[#This Row],[LAD21]])</f>
        <v>0.97643397378187291</v>
      </c>
      <c r="E109" s="109">
        <f>SUMIFS(gp_mff_index[Norm NSP MFF WP 2025/26],gp_mff_index[LAD21],lad_payment_mff[[#This Row],[LAD21]])/SUMIFS(gp_mff_index[Registered population 2025/26],gp_mff_index[LAD21],lad_payment_mff[[#This Row],[LAD21]])</f>
        <v>0.97644165296638785</v>
      </c>
      <c r="F109" s="102">
        <v>1.0455443885020219</v>
      </c>
      <c r="G109" s="103">
        <f>SUMIFS(gp_mff_index[Norm SP MFF WP (base year)],gp_mff_index[LAD21],lad_payment_mff[[#This Row],[LAD21]])/SUMIFS(gp_mff_index[Registered population (base year)],gp_mff_index[LAD21],lad_payment_mff[[#This Row],[LAD21]])</f>
        <v>0.97888634407387098</v>
      </c>
      <c r="H109" s="103">
        <f>SUMIFS(gp_mff_index[Norm SP MFF WP 2025/26],gp_mff_index[LAD21],lad_payment_mff[[#This Row],[LAD21]])/SUMIFS(gp_mff_index[Registered population 2025/26],gp_mff_index[LAD21],lad_payment_mff[[#This Row],[LAD21]])</f>
        <v>0.97889394816343978</v>
      </c>
    </row>
    <row r="110" spans="1:8" x14ac:dyDescent="0.3">
      <c r="A110" s="75" t="s">
        <v>378</v>
      </c>
      <c r="B110" s="44" t="s">
        <v>687</v>
      </c>
      <c r="C110" s="115">
        <v>1.0345685532714695</v>
      </c>
      <c r="D110" s="103">
        <f>SUMIFS(gp_mff_index[Norm NSP MFF WP (base year)],gp_mff_index[LAD21],lad_payment_mff[[#This Row],[LAD21]])/SUMIFS(gp_mff_index[Registered population (base year)],gp_mff_index[LAD21],lad_payment_mff[[#This Row],[LAD21]])</f>
        <v>0.97770750611659918</v>
      </c>
      <c r="E110" s="109">
        <f>SUMIFS(gp_mff_index[Norm NSP MFF WP 2025/26],gp_mff_index[LAD21],lad_payment_mff[[#This Row],[LAD21]])/SUMIFS(gp_mff_index[Registered population 2025/26],gp_mff_index[LAD21],lad_payment_mff[[#This Row],[LAD21]])</f>
        <v>0.97771519531683515</v>
      </c>
      <c r="F110" s="102">
        <v>1.0455194699933779</v>
      </c>
      <c r="G110" s="103">
        <f>SUMIFS(gp_mff_index[Norm SP MFF WP (base year)],gp_mff_index[LAD21],lad_payment_mff[[#This Row],[LAD21]])/SUMIFS(gp_mff_index[Registered population (base year)],gp_mff_index[LAD21],lad_payment_mff[[#This Row],[LAD21]])</f>
        <v>0.97886301422953903</v>
      </c>
      <c r="H110" s="103">
        <f>SUMIFS(gp_mff_index[Norm SP MFF WP 2025/26],gp_mff_index[LAD21],lad_payment_mff[[#This Row],[LAD21]])/SUMIFS(gp_mff_index[Registered population 2025/26],gp_mff_index[LAD21],lad_payment_mff[[#This Row],[LAD21]])</f>
        <v>0.9788706181378789</v>
      </c>
    </row>
    <row r="111" spans="1:8" x14ac:dyDescent="0.3">
      <c r="A111" s="75" t="s">
        <v>377</v>
      </c>
      <c r="B111" s="44" t="s">
        <v>686</v>
      </c>
      <c r="C111" s="115">
        <v>1.0332740381050172</v>
      </c>
      <c r="D111" s="103">
        <f>SUMIFS(gp_mff_index[Norm NSP MFF WP (base year)],gp_mff_index[LAD21],lad_payment_mff[[#This Row],[LAD21]])/SUMIFS(gp_mff_index[Registered population (base year)],gp_mff_index[LAD21],lad_payment_mff[[#This Row],[LAD21]])</f>
        <v>0.97648413895449093</v>
      </c>
      <c r="E111" s="109">
        <f>SUMIFS(gp_mff_index[Norm NSP MFF WP 2025/26],gp_mff_index[LAD21],lad_payment_mff[[#This Row],[LAD21]])/SUMIFS(gp_mff_index[Registered population 2025/26],gp_mff_index[LAD21],lad_payment_mff[[#This Row],[LAD21]])</f>
        <v>0.97649181853353118</v>
      </c>
      <c r="F111" s="102">
        <v>1.045058541012311</v>
      </c>
      <c r="G111" s="103">
        <f>SUMIFS(gp_mff_index[Norm SP MFF WP (base year)],gp_mff_index[LAD21],lad_payment_mff[[#This Row],[LAD21]])/SUMIFS(gp_mff_index[Registered population (base year)],gp_mff_index[LAD21],lad_payment_mff[[#This Row],[LAD21]])</f>
        <v>0.97843147149437026</v>
      </c>
      <c r="H111" s="103">
        <f>SUMIFS(gp_mff_index[Norm SP MFF WP 2025/26],gp_mff_index[LAD21],lad_payment_mff[[#This Row],[LAD21]])/SUMIFS(gp_mff_index[Registered population 2025/26],gp_mff_index[LAD21],lad_payment_mff[[#This Row],[LAD21]])</f>
        <v>0.978439072050442</v>
      </c>
    </row>
    <row r="112" spans="1:8" x14ac:dyDescent="0.3">
      <c r="A112" s="75" t="s">
        <v>376</v>
      </c>
      <c r="B112" s="44" t="s">
        <v>685</v>
      </c>
      <c r="C112" s="115">
        <v>1.066118191119872</v>
      </c>
      <c r="D112" s="103">
        <f>SUMIFS(gp_mff_index[Norm NSP MFF WP (base year)],gp_mff_index[LAD21],lad_payment_mff[[#This Row],[LAD21]])/SUMIFS(gp_mff_index[Registered population (base year)],gp_mff_index[LAD21],lad_payment_mff[[#This Row],[LAD21]])</f>
        <v>1.0075231405103786</v>
      </c>
      <c r="E112" s="109">
        <f>SUMIFS(gp_mff_index[Norm NSP MFF WP 2025/26],gp_mff_index[LAD21],lad_payment_mff[[#This Row],[LAD21]])/SUMIFS(gp_mff_index[Registered population 2025/26],gp_mff_index[LAD21],lad_payment_mff[[#This Row],[LAD21]])</f>
        <v>1.0075310641962674</v>
      </c>
      <c r="F112" s="102">
        <v>1.0734553403240312</v>
      </c>
      <c r="G112" s="103">
        <f>SUMIFS(gp_mff_index[Norm SP MFF WP (base year)],gp_mff_index[LAD21],lad_payment_mff[[#This Row],[LAD21]])/SUMIFS(gp_mff_index[Registered population (base year)],gp_mff_index[LAD21],lad_payment_mff[[#This Row],[LAD21]])</f>
        <v>1.0050178501955895</v>
      </c>
      <c r="H112" s="103">
        <f>SUMIFS(gp_mff_index[Norm SP MFF WP 2025/26],gp_mff_index[LAD21],lad_payment_mff[[#This Row],[LAD21]])/SUMIFS(gp_mff_index[Registered population 2025/26],gp_mff_index[LAD21],lad_payment_mff[[#This Row],[LAD21]])</f>
        <v>1.005025657277379</v>
      </c>
    </row>
    <row r="113" spans="1:8" x14ac:dyDescent="0.3">
      <c r="A113" s="75" t="s">
        <v>375</v>
      </c>
      <c r="B113" s="44" t="s">
        <v>684</v>
      </c>
      <c r="C113" s="115">
        <v>1.0651027000653417</v>
      </c>
      <c r="D113" s="103">
        <f>SUMIFS(gp_mff_index[Norm NSP MFF WP (base year)],gp_mff_index[LAD21],lad_payment_mff[[#This Row],[LAD21]])/SUMIFS(gp_mff_index[Registered population (base year)],gp_mff_index[LAD21],lad_payment_mff[[#This Row],[LAD21]])</f>
        <v>1.0065634619822921</v>
      </c>
      <c r="E113" s="109">
        <f>SUMIFS(gp_mff_index[Norm NSP MFF WP 2025/26],gp_mff_index[LAD21],lad_payment_mff[[#This Row],[LAD21]])/SUMIFS(gp_mff_index[Registered population 2025/26],gp_mff_index[LAD21],lad_payment_mff[[#This Row],[LAD21]])</f>
        <v>1.0065713781207697</v>
      </c>
      <c r="F113" s="102">
        <v>1.0762432925035508</v>
      </c>
      <c r="G113" s="103">
        <f>SUMIFS(gp_mff_index[Norm SP MFF WP (base year)],gp_mff_index[LAD21],lad_payment_mff[[#This Row],[LAD21]])/SUMIFS(gp_mff_index[Registered population (base year)],gp_mff_index[LAD21],lad_payment_mff[[#This Row],[LAD21]])</f>
        <v>1.0076280581852979</v>
      </c>
      <c r="H113" s="103">
        <f>SUMIFS(gp_mff_index[Norm SP MFF WP 2025/26],gp_mff_index[LAD21],lad_payment_mff[[#This Row],[LAD21]])/SUMIFS(gp_mff_index[Registered population 2025/26],gp_mff_index[LAD21],lad_payment_mff[[#This Row],[LAD21]])</f>
        <v>1.0076358855434508</v>
      </c>
    </row>
    <row r="114" spans="1:8" x14ac:dyDescent="0.3">
      <c r="A114" s="75" t="s">
        <v>374</v>
      </c>
      <c r="B114" s="44" t="s">
        <v>683</v>
      </c>
      <c r="C114" s="115">
        <v>1.0604795485753296</v>
      </c>
      <c r="D114" s="103">
        <f>SUMIFS(gp_mff_index[Norm NSP MFF WP (base year)],gp_mff_index[LAD21],lad_payment_mff[[#This Row],[LAD21]])/SUMIFS(gp_mff_index[Registered population (base year)],gp_mff_index[LAD21],lad_payment_mff[[#This Row],[LAD21]])</f>
        <v>1.002194404079453</v>
      </c>
      <c r="E114" s="109">
        <f>SUMIFS(gp_mff_index[Norm NSP MFF WP 2025/26],gp_mff_index[LAD21],lad_payment_mff[[#This Row],[LAD21]])/SUMIFS(gp_mff_index[Registered population 2025/26],gp_mff_index[LAD21],lad_payment_mff[[#This Row],[LAD21]])</f>
        <v>1.0022022858573878</v>
      </c>
      <c r="F114" s="102">
        <v>1.0596628757645499</v>
      </c>
      <c r="G114" s="103">
        <f>SUMIFS(gp_mff_index[Norm SP MFF WP (base year)],gp_mff_index[LAD21],lad_payment_mff[[#This Row],[LAD21]])/SUMIFS(gp_mff_index[Registered population (base year)],gp_mff_index[LAD21],lad_payment_mff[[#This Row],[LAD21]])</f>
        <v>0.99210471579701776</v>
      </c>
      <c r="H114" s="103">
        <f>SUMIFS(gp_mff_index[Norm SP MFF WP 2025/26],gp_mff_index[LAD21],lad_payment_mff[[#This Row],[LAD21]])/SUMIFS(gp_mff_index[Registered population 2025/26],gp_mff_index[LAD21],lad_payment_mff[[#This Row],[LAD21]])</f>
        <v>0.99211242256825438</v>
      </c>
    </row>
    <row r="115" spans="1:8" x14ac:dyDescent="0.3">
      <c r="A115" s="75" t="s">
        <v>373</v>
      </c>
      <c r="B115" s="44" t="s">
        <v>682</v>
      </c>
      <c r="C115" s="115">
        <v>1.0421987819625391</v>
      </c>
      <c r="D115" s="103">
        <f>SUMIFS(gp_mff_index[Norm NSP MFF WP (base year)],gp_mff_index[LAD21],lad_payment_mff[[#This Row],[LAD21]])/SUMIFS(gp_mff_index[Registered population (base year)],gp_mff_index[LAD21],lad_payment_mff[[#This Row],[LAD21]])</f>
        <v>0.98491836888741791</v>
      </c>
      <c r="E115" s="109">
        <f>SUMIFS(gp_mff_index[Norm NSP MFF WP 2025/26],gp_mff_index[LAD21],lad_payment_mff[[#This Row],[LAD21]])/SUMIFS(gp_mff_index[Registered population 2025/26],gp_mff_index[LAD21],lad_payment_mff[[#This Row],[LAD21]])</f>
        <v>0.98492611479762815</v>
      </c>
      <c r="F115" s="102">
        <v>1.0529046185009885</v>
      </c>
      <c r="G115" s="103">
        <f>SUMIFS(gp_mff_index[Norm SP MFF WP (base year)],gp_mff_index[LAD21],lad_payment_mff[[#This Row],[LAD21]])/SUMIFS(gp_mff_index[Registered population (base year)],gp_mff_index[LAD21],lad_payment_mff[[#This Row],[LAD21]])</f>
        <v>0.98577732710095611</v>
      </c>
      <c r="H115" s="103">
        <f>SUMIFS(gp_mff_index[Norm SP MFF WP 2025/26],gp_mff_index[LAD21],lad_payment_mff[[#This Row],[LAD21]])/SUMIFS(gp_mff_index[Registered population 2025/26],gp_mff_index[LAD21],lad_payment_mff[[#This Row],[LAD21]])</f>
        <v>0.98578498472038811</v>
      </c>
    </row>
    <row r="116" spans="1:8" x14ac:dyDescent="0.3">
      <c r="A116" s="75" t="s">
        <v>372</v>
      </c>
      <c r="B116" s="44" t="s">
        <v>681</v>
      </c>
      <c r="C116" s="115">
        <v>1.0406932364526484</v>
      </c>
      <c r="D116" s="103">
        <f>SUMIFS(gp_mff_index[Norm NSP MFF WP (base year)],gp_mff_index[LAD21],lad_payment_mff[[#This Row],[LAD21]])/SUMIFS(gp_mff_index[Registered population (base year)],gp_mff_index[LAD21],lad_payment_mff[[#This Row],[LAD21]])</f>
        <v>0.98349556984605369</v>
      </c>
      <c r="E116" s="109">
        <f>SUMIFS(gp_mff_index[Norm NSP MFF WP 2025/26],gp_mff_index[LAD21],lad_payment_mff[[#This Row],[LAD21]])/SUMIFS(gp_mff_index[Registered population 2025/26],gp_mff_index[LAD21],lad_payment_mff[[#This Row],[LAD21]])</f>
        <v>0.98350330456663249</v>
      </c>
      <c r="F116" s="102">
        <v>1.0512694474170927</v>
      </c>
      <c r="G116" s="103">
        <f>SUMIFS(gp_mff_index[Norm SP MFF WP (base year)],gp_mff_index[LAD21],lad_payment_mff[[#This Row],[LAD21]])/SUMIFS(gp_mff_index[Registered population (base year)],gp_mff_index[LAD21],lad_payment_mff[[#This Row],[LAD21]])</f>
        <v>0.984246405351624</v>
      </c>
      <c r="H116" s="103">
        <f>SUMIFS(gp_mff_index[Norm SP MFF WP 2025/26],gp_mff_index[LAD21],lad_payment_mff[[#This Row],[LAD21]])/SUMIFS(gp_mff_index[Registered population 2025/26],gp_mff_index[LAD21],lad_payment_mff[[#This Row],[LAD21]])</f>
        <v>0.98425405107869846</v>
      </c>
    </row>
    <row r="117" spans="1:8" x14ac:dyDescent="0.3">
      <c r="A117" s="75" t="s">
        <v>371</v>
      </c>
      <c r="B117" s="44" t="s">
        <v>680</v>
      </c>
      <c r="C117" s="115">
        <v>1.0886543338540993</v>
      </c>
      <c r="D117" s="103">
        <f>SUMIFS(gp_mff_index[Norm NSP MFF WP (base year)],gp_mff_index[LAD21],lad_payment_mff[[#This Row],[LAD21]])/SUMIFS(gp_mff_index[Registered population (base year)],gp_mff_index[LAD21],lad_payment_mff[[#This Row],[LAD21]])</f>
        <v>1.0288206715831092</v>
      </c>
      <c r="E117" s="109">
        <f>SUMIFS(gp_mff_index[Norm NSP MFF WP 2025/26],gp_mff_index[LAD21],lad_payment_mff[[#This Row],[LAD21]])/SUMIFS(gp_mff_index[Registered population 2025/26],gp_mff_index[LAD21],lad_payment_mff[[#This Row],[LAD21]])</f>
        <v>1.0288287627638573</v>
      </c>
      <c r="F117" s="102">
        <v>1.1025560995228116</v>
      </c>
      <c r="G117" s="103">
        <f>SUMIFS(gp_mff_index[Norm SP MFF WP (base year)],gp_mff_index[LAD21],lad_payment_mff[[#This Row],[LAD21]])/SUMIFS(gp_mff_index[Registered population (base year)],gp_mff_index[LAD21],lad_payment_mff[[#This Row],[LAD21]])</f>
        <v>1.0322633082508721</v>
      </c>
      <c r="H117" s="103">
        <f>SUMIFS(gp_mff_index[Norm SP MFF WP 2025/26],gp_mff_index[LAD21],lad_payment_mff[[#This Row],[LAD21]])/SUMIFS(gp_mff_index[Registered population 2025/26],gp_mff_index[LAD21],lad_payment_mff[[#This Row],[LAD21]])</f>
        <v>1.032271326978176</v>
      </c>
    </row>
    <row r="118" spans="1:8" x14ac:dyDescent="0.3">
      <c r="A118" s="75" t="s">
        <v>370</v>
      </c>
      <c r="B118" s="44" t="s">
        <v>679</v>
      </c>
      <c r="C118" s="115">
        <v>1.0406437823304757</v>
      </c>
      <c r="D118" s="103">
        <f>SUMIFS(gp_mff_index[Norm NSP MFF WP (base year)],gp_mff_index[LAD21],lad_payment_mff[[#This Row],[LAD21]])/SUMIFS(gp_mff_index[Registered population (base year)],gp_mff_index[LAD21],lad_payment_mff[[#This Row],[LAD21]])</f>
        <v>0.98344883377785985</v>
      </c>
      <c r="E118" s="109">
        <f>SUMIFS(gp_mff_index[Norm NSP MFF WP 2025/26],gp_mff_index[LAD21],lad_payment_mff[[#This Row],[LAD21]])/SUMIFS(gp_mff_index[Registered population 2025/26],gp_mff_index[LAD21],lad_payment_mff[[#This Row],[LAD21]])</f>
        <v>0.98345656813088178</v>
      </c>
      <c r="F118" s="102">
        <v>1.0512767876034805</v>
      </c>
      <c r="G118" s="103">
        <f>SUMIFS(gp_mff_index[Norm SP MFF WP (base year)],gp_mff_index[LAD21],lad_payment_mff[[#This Row],[LAD21]])/SUMIFS(gp_mff_index[Registered population (base year)],gp_mff_index[LAD21],lad_payment_mff[[#This Row],[LAD21]])</f>
        <v>0.9842532775689079</v>
      </c>
      <c r="H118" s="103">
        <f>SUMIFS(gp_mff_index[Norm SP MFF WP 2025/26],gp_mff_index[LAD21],lad_payment_mff[[#This Row],[LAD21]])/SUMIFS(gp_mff_index[Registered population 2025/26],gp_mff_index[LAD21],lad_payment_mff[[#This Row],[LAD21]])</f>
        <v>0.98426092334936655</v>
      </c>
    </row>
    <row r="119" spans="1:8" x14ac:dyDescent="0.3">
      <c r="A119" s="75" t="s">
        <v>369</v>
      </c>
      <c r="B119" s="44" t="s">
        <v>678</v>
      </c>
      <c r="C119" s="115">
        <v>1.0481221076270932</v>
      </c>
      <c r="D119" s="103">
        <f>SUMIFS(gp_mff_index[Norm NSP MFF WP (base year)],gp_mff_index[LAD21],lad_payment_mff[[#This Row],[LAD21]])/SUMIFS(gp_mff_index[Registered population (base year)],gp_mff_index[LAD21],lad_payment_mff[[#This Row],[LAD21]])</f>
        <v>0.99051614193502779</v>
      </c>
      <c r="E119" s="109">
        <f>SUMIFS(gp_mff_index[Norm NSP MFF WP 2025/26],gp_mff_index[LAD21],lad_payment_mff[[#This Row],[LAD21]])/SUMIFS(gp_mff_index[Registered population 2025/26],gp_mff_index[LAD21],lad_payment_mff[[#This Row],[LAD21]])</f>
        <v>0.99052393186903631</v>
      </c>
      <c r="F119" s="102">
        <v>1.0569661139481743</v>
      </c>
      <c r="G119" s="103">
        <f>SUMIFS(gp_mff_index[Norm SP MFF WP (base year)],gp_mff_index[LAD21],lad_payment_mff[[#This Row],[LAD21]])/SUMIFS(gp_mff_index[Registered population (base year)],gp_mff_index[LAD21],lad_payment_mff[[#This Row],[LAD21]])</f>
        <v>0.98957988438450173</v>
      </c>
      <c r="H119" s="103">
        <f>SUMIFS(gp_mff_index[Norm SP MFF WP 2025/26],gp_mff_index[LAD21],lad_payment_mff[[#This Row],[LAD21]])/SUMIFS(gp_mff_index[Registered population 2025/26],gp_mff_index[LAD21],lad_payment_mff[[#This Row],[LAD21]])</f>
        <v>0.9895875715425887</v>
      </c>
    </row>
    <row r="120" spans="1:8" x14ac:dyDescent="0.3">
      <c r="A120" s="75" t="s">
        <v>368</v>
      </c>
      <c r="B120" s="44" t="s">
        <v>677</v>
      </c>
      <c r="C120" s="115">
        <v>1.0964056805281732</v>
      </c>
      <c r="D120" s="103">
        <f>SUMIFS(gp_mff_index[Norm NSP MFF WP (base year)],gp_mff_index[LAD21],lad_payment_mff[[#This Row],[LAD21]])/SUMIFS(gp_mff_index[Registered population (base year)],gp_mff_index[LAD21],lad_payment_mff[[#This Row],[LAD21]])</f>
        <v>1.0361459955568466</v>
      </c>
      <c r="E120" s="109">
        <f>SUMIFS(gp_mff_index[Norm NSP MFF WP 2025/26],gp_mff_index[LAD21],lad_payment_mff[[#This Row],[LAD21]])/SUMIFS(gp_mff_index[Registered population 2025/26],gp_mff_index[LAD21],lad_payment_mff[[#This Row],[LAD21]])</f>
        <v>1.0361541443477511</v>
      </c>
      <c r="F120" s="102">
        <v>1.1063682186632768</v>
      </c>
      <c r="G120" s="103">
        <f>SUMIFS(gp_mff_index[Norm SP MFF WP (base year)],gp_mff_index[LAD21],lad_payment_mff[[#This Row],[LAD21]])/SUMIFS(gp_mff_index[Registered population (base year)],gp_mff_index[LAD21],lad_payment_mff[[#This Row],[LAD21]])</f>
        <v>1.035832388061946</v>
      </c>
      <c r="H120" s="103">
        <f>SUMIFS(gp_mff_index[Norm SP MFF WP 2025/26],gp_mff_index[LAD21],lad_payment_mff[[#This Row],[LAD21]])/SUMIFS(gp_mff_index[Registered population 2025/26],gp_mff_index[LAD21],lad_payment_mff[[#This Row],[LAD21]])</f>
        <v>1.0358404345142278</v>
      </c>
    </row>
    <row r="121" spans="1:8" x14ac:dyDescent="0.3">
      <c r="A121" s="75" t="s">
        <v>367</v>
      </c>
      <c r="B121" s="44" t="s">
        <v>676</v>
      </c>
      <c r="C121" s="115">
        <v>1.0609778904356213</v>
      </c>
      <c r="D121" s="103">
        <f>SUMIFS(gp_mff_index[Norm NSP MFF WP (base year)],gp_mff_index[LAD21],lad_payment_mff[[#This Row],[LAD21]])/SUMIFS(gp_mff_index[Registered population (base year)],gp_mff_index[LAD21],lad_payment_mff[[#This Row],[LAD21]])</f>
        <v>1.0026653565125989</v>
      </c>
      <c r="E121" s="109">
        <f>SUMIFS(gp_mff_index[Norm NSP MFF WP 2025/26],gp_mff_index[LAD21],lad_payment_mff[[#This Row],[LAD21]])/SUMIFS(gp_mff_index[Registered population 2025/26],gp_mff_index[LAD21],lad_payment_mff[[#This Row],[LAD21]])</f>
        <v>1.0026732419943483</v>
      </c>
      <c r="F121" s="102">
        <v>1.0614396892030784</v>
      </c>
      <c r="G121" s="103">
        <f>SUMIFS(gp_mff_index[Norm SP MFF WP (base year)],gp_mff_index[LAD21],lad_payment_mff[[#This Row],[LAD21]])/SUMIFS(gp_mff_index[Registered population (base year)],gp_mff_index[LAD21],lad_payment_mff[[#This Row],[LAD21]])</f>
        <v>0.99376824957910259</v>
      </c>
      <c r="H121" s="103">
        <f>SUMIFS(gp_mff_index[Norm SP MFF WP 2025/26],gp_mff_index[LAD21],lad_payment_mff[[#This Row],[LAD21]])/SUMIFS(gp_mff_index[Registered population 2025/26],gp_mff_index[LAD21],lad_payment_mff[[#This Row],[LAD21]])</f>
        <v>0.99377596927284029</v>
      </c>
    </row>
    <row r="122" spans="1:8" x14ac:dyDescent="0.3">
      <c r="A122" s="75" t="s">
        <v>366</v>
      </c>
      <c r="B122" s="44" t="s">
        <v>675</v>
      </c>
      <c r="C122" s="115">
        <v>1.0604625585999969</v>
      </c>
      <c r="D122" s="103">
        <f>SUMIFS(gp_mff_index[Norm NSP MFF WP (base year)],gp_mff_index[LAD21],lad_payment_mff[[#This Row],[LAD21]])/SUMIFS(gp_mff_index[Registered population (base year)],gp_mff_index[LAD21],lad_payment_mff[[#This Row],[LAD21]])</f>
        <v>1.0021783478922059</v>
      </c>
      <c r="E122" s="109">
        <f>SUMIFS(gp_mff_index[Norm NSP MFF WP 2025/26],gp_mff_index[LAD21],lad_payment_mff[[#This Row],[LAD21]])/SUMIFS(gp_mff_index[Registered population 2025/26],gp_mff_index[LAD21],lad_payment_mff[[#This Row],[LAD21]])</f>
        <v>1.0021862295438664</v>
      </c>
      <c r="F122" s="102">
        <v>1.0628167970247759</v>
      </c>
      <c r="G122" s="103">
        <f>SUMIFS(gp_mff_index[Norm SP MFF WP (base year)],gp_mff_index[LAD21],lad_payment_mff[[#This Row],[LAD21]])/SUMIFS(gp_mff_index[Registered population (base year)],gp_mff_index[LAD21],lad_payment_mff[[#This Row],[LAD21]])</f>
        <v>0.995057560732031</v>
      </c>
      <c r="H122" s="103">
        <f>SUMIFS(gp_mff_index[Norm SP MFF WP 2025/26],gp_mff_index[LAD21],lad_payment_mff[[#This Row],[LAD21]])/SUMIFS(gp_mff_index[Registered population 2025/26],gp_mff_index[LAD21],lad_payment_mff[[#This Row],[LAD21]])</f>
        <v>0.9950652904412699</v>
      </c>
    </row>
    <row r="123" spans="1:8" x14ac:dyDescent="0.3">
      <c r="A123" s="75" t="s">
        <v>365</v>
      </c>
      <c r="B123" s="44" t="s">
        <v>674</v>
      </c>
      <c r="C123" s="115">
        <v>1.1152183557061732</v>
      </c>
      <c r="D123" s="103">
        <f>SUMIFS(gp_mff_index[Norm NSP MFF WP (base year)],gp_mff_index[LAD21],lad_payment_mff[[#This Row],[LAD21]])/SUMIFS(gp_mff_index[Registered population (base year)],gp_mff_index[LAD21],lad_payment_mff[[#This Row],[LAD21]])</f>
        <v>1.0539247050232239</v>
      </c>
      <c r="E123" s="109">
        <f>SUMIFS(gp_mff_index[Norm NSP MFF WP 2025/26],gp_mff_index[LAD21],lad_payment_mff[[#This Row],[LAD21]])/SUMIFS(gp_mff_index[Registered population 2025/26],gp_mff_index[LAD21],lad_payment_mff[[#This Row],[LAD21]])</f>
        <v>1.0539329936351451</v>
      </c>
      <c r="F123" s="102">
        <v>1.1384373703046395</v>
      </c>
      <c r="G123" s="103">
        <f>SUMIFS(gp_mff_index[Norm SP MFF WP (base year)],gp_mff_index[LAD21],lad_payment_mff[[#This Row],[LAD21]])/SUMIFS(gp_mff_index[Registered population (base year)],gp_mff_index[LAD21],lad_payment_mff[[#This Row],[LAD21]])</f>
        <v>1.065856990511145</v>
      </c>
      <c r="H123" s="103">
        <f>SUMIFS(gp_mff_index[Norm SP MFF WP 2025/26],gp_mff_index[LAD21],lad_payment_mff[[#This Row],[LAD21]])/SUMIFS(gp_mff_index[Registered population 2025/26],gp_mff_index[LAD21],lad_payment_mff[[#This Row],[LAD21]])</f>
        <v>1.0658652701976199</v>
      </c>
    </row>
    <row r="124" spans="1:8" x14ac:dyDescent="0.3">
      <c r="A124" s="75" t="s">
        <v>364</v>
      </c>
      <c r="B124" s="44" t="s">
        <v>673</v>
      </c>
      <c r="C124" s="115">
        <v>1.1001333286067645</v>
      </c>
      <c r="D124" s="103">
        <f>SUMIFS(gp_mff_index[Norm NSP MFF WP (base year)],gp_mff_index[LAD21],lad_payment_mff[[#This Row],[LAD21]])/SUMIFS(gp_mff_index[Registered population (base year)],gp_mff_index[LAD21],lad_payment_mff[[#This Row],[LAD21]])</f>
        <v>1.0396687679193688</v>
      </c>
      <c r="E124" s="109">
        <f>SUMIFS(gp_mff_index[Norm NSP MFF WP 2025/26],gp_mff_index[LAD21],lad_payment_mff[[#This Row],[LAD21]])/SUMIFS(gp_mff_index[Registered population 2025/26],gp_mff_index[LAD21],lad_payment_mff[[#This Row],[LAD21]])</f>
        <v>1.0396769444151874</v>
      </c>
      <c r="F124" s="102">
        <v>1.1356818247948617</v>
      </c>
      <c r="G124" s="103">
        <f>SUMIFS(gp_mff_index[Norm SP MFF WP (base year)],gp_mff_index[LAD21],lad_payment_mff[[#This Row],[LAD21]])/SUMIFS(gp_mff_index[Registered population (base year)],gp_mff_index[LAD21],lad_payment_mff[[#This Row],[LAD21]])</f>
        <v>1.0632771231237259</v>
      </c>
      <c r="H124" s="103">
        <f>SUMIFS(gp_mff_index[Norm SP MFF WP 2025/26],gp_mff_index[LAD21],lad_payment_mff[[#This Row],[LAD21]])/SUMIFS(gp_mff_index[Registered population 2025/26],gp_mff_index[LAD21],lad_payment_mff[[#This Row],[LAD21]])</f>
        <v>1.0632853827695257</v>
      </c>
    </row>
    <row r="125" spans="1:8" x14ac:dyDescent="0.3">
      <c r="A125" s="75" t="s">
        <v>363</v>
      </c>
      <c r="B125" s="44" t="s">
        <v>672</v>
      </c>
      <c r="C125" s="115">
        <v>1.1242127304951934</v>
      </c>
      <c r="D125" s="103">
        <f>SUMIFS(gp_mff_index[Norm NSP MFF WP (base year)],gp_mff_index[LAD21],lad_payment_mff[[#This Row],[LAD21]])/SUMIFS(gp_mff_index[Registered population (base year)],gp_mff_index[LAD21],lad_payment_mff[[#This Row],[LAD21]])</f>
        <v>1.0624247388936168</v>
      </c>
      <c r="E125" s="109">
        <f>SUMIFS(gp_mff_index[Norm NSP MFF WP 2025/26],gp_mff_index[LAD21],lad_payment_mff[[#This Row],[LAD21]])/SUMIFS(gp_mff_index[Registered population 2025/26],gp_mff_index[LAD21],lad_payment_mff[[#This Row],[LAD21]])</f>
        <v>1.0624330943542242</v>
      </c>
      <c r="F125" s="102">
        <v>1.152085378349071</v>
      </c>
      <c r="G125" s="103">
        <f>SUMIFS(gp_mff_index[Norm SP MFF WP (base year)],gp_mff_index[LAD21],lad_payment_mff[[#This Row],[LAD21]])/SUMIFS(gp_mff_index[Registered population (base year)],gp_mff_index[LAD21],lad_payment_mff[[#This Row],[LAD21]])</f>
        <v>1.0786348781316271</v>
      </c>
      <c r="H125" s="103">
        <f>SUMIFS(gp_mff_index[Norm SP MFF WP 2025/26],gp_mff_index[LAD21],lad_payment_mff[[#This Row],[LAD21]])/SUMIFS(gp_mff_index[Registered population 2025/26],gp_mff_index[LAD21],lad_payment_mff[[#This Row],[LAD21]])</f>
        <v>1.0786432570780438</v>
      </c>
    </row>
    <row r="126" spans="1:8" x14ac:dyDescent="0.3">
      <c r="A126" s="75" t="s">
        <v>362</v>
      </c>
      <c r="B126" s="44" t="s">
        <v>671</v>
      </c>
      <c r="C126" s="115">
        <v>1.0847020568758603</v>
      </c>
      <c r="D126" s="103">
        <f>SUMIFS(gp_mff_index[Norm NSP MFF WP (base year)],gp_mff_index[LAD21],lad_payment_mff[[#This Row],[LAD21]])/SUMIFS(gp_mff_index[Registered population (base year)],gp_mff_index[LAD21],lad_payment_mff[[#This Row],[LAD21]])</f>
        <v>1.0250856161770106</v>
      </c>
      <c r="E126" s="109">
        <f>SUMIFS(gp_mff_index[Norm NSP MFF WP 2025/26],gp_mff_index[LAD21],lad_payment_mff[[#This Row],[LAD21]])/SUMIFS(gp_mff_index[Registered population 2025/26],gp_mff_index[LAD21],lad_payment_mff[[#This Row],[LAD21]])</f>
        <v>1.0250936779833408</v>
      </c>
      <c r="F126" s="102">
        <v>1.1123575028567378</v>
      </c>
      <c r="G126" s="103">
        <f>SUMIFS(gp_mff_index[Norm SP MFF WP (base year)],gp_mff_index[LAD21],lad_payment_mff[[#This Row],[LAD21]])/SUMIFS(gp_mff_index[Registered population (base year)],gp_mff_index[LAD21],lad_payment_mff[[#This Row],[LAD21]])</f>
        <v>1.0414398290967131</v>
      </c>
      <c r="H126" s="103">
        <f>SUMIFS(gp_mff_index[Norm SP MFF WP 2025/26],gp_mff_index[LAD21],lad_payment_mff[[#This Row],[LAD21]])/SUMIFS(gp_mff_index[Registered population 2025/26],gp_mff_index[LAD21],lad_payment_mff[[#This Row],[LAD21]])</f>
        <v>1.0414479191081722</v>
      </c>
    </row>
    <row r="127" spans="1:8" x14ac:dyDescent="0.3">
      <c r="A127" s="75" t="s">
        <v>361</v>
      </c>
      <c r="B127" s="44" t="s">
        <v>670</v>
      </c>
      <c r="C127" s="115">
        <v>1.1061401937986621</v>
      </c>
      <c r="D127" s="103">
        <f>SUMIFS(gp_mff_index[Norm NSP MFF WP (base year)],gp_mff_index[LAD21],lad_payment_mff[[#This Row],[LAD21]])/SUMIFS(gp_mff_index[Registered population (base year)],gp_mff_index[LAD21],lad_payment_mff[[#This Row],[LAD21]])</f>
        <v>1.0453454890682747</v>
      </c>
      <c r="E127" s="109">
        <f>SUMIFS(gp_mff_index[Norm NSP MFF WP 2025/26],gp_mff_index[LAD21],lad_payment_mff[[#This Row],[LAD21]])/SUMIFS(gp_mff_index[Registered population 2025/26],gp_mff_index[LAD21],lad_payment_mff[[#This Row],[LAD21]])</f>
        <v>1.0453537102087802</v>
      </c>
      <c r="F127" s="102">
        <v>1.1439241564888418</v>
      </c>
      <c r="G127" s="103">
        <f>SUMIFS(gp_mff_index[Norm SP MFF WP (base year)],gp_mff_index[LAD21],lad_payment_mff[[#This Row],[LAD21]])/SUMIFS(gp_mff_index[Registered population (base year)],gp_mff_index[LAD21],lad_payment_mff[[#This Row],[LAD21]])</f>
        <v>1.0709939699905762</v>
      </c>
      <c r="H127" s="103">
        <f>SUMIFS(gp_mff_index[Norm SP MFF WP 2025/26],gp_mff_index[LAD21],lad_payment_mff[[#This Row],[LAD21]])/SUMIFS(gp_mff_index[Registered population 2025/26],gp_mff_index[LAD21],lad_payment_mff[[#This Row],[LAD21]])</f>
        <v>1.0710022895816338</v>
      </c>
    </row>
    <row r="128" spans="1:8" x14ac:dyDescent="0.3">
      <c r="A128" s="75" t="s">
        <v>360</v>
      </c>
      <c r="B128" s="44" t="s">
        <v>669</v>
      </c>
      <c r="C128" s="115">
        <v>1.106204751896924</v>
      </c>
      <c r="D128" s="103">
        <f>SUMIFS(gp_mff_index[Norm NSP MFF WP (base year)],gp_mff_index[LAD21],lad_payment_mff[[#This Row],[LAD21]])/SUMIFS(gp_mff_index[Registered population (base year)],gp_mff_index[LAD21],lad_payment_mff[[#This Row],[LAD21]])</f>
        <v>1.045406498981104</v>
      </c>
      <c r="E128" s="109">
        <f>SUMIFS(gp_mff_index[Norm NSP MFF WP 2025/26],gp_mff_index[LAD21],lad_payment_mff[[#This Row],[LAD21]])/SUMIFS(gp_mff_index[Registered population 2025/26],gp_mff_index[LAD21],lad_payment_mff[[#This Row],[LAD21]])</f>
        <v>1.0454147206014235</v>
      </c>
      <c r="F128" s="102">
        <v>1.1469888152518086</v>
      </c>
      <c r="G128" s="103">
        <f>SUMIFS(gp_mff_index[Norm SP MFF WP (base year)],gp_mff_index[LAD21],lad_payment_mff[[#This Row],[LAD21]])/SUMIFS(gp_mff_index[Registered population (base year)],gp_mff_index[LAD21],lad_payment_mff[[#This Row],[LAD21]])</f>
        <v>1.0738632433043684</v>
      </c>
      <c r="H128" s="103">
        <f>SUMIFS(gp_mff_index[Norm SP MFF WP 2025/26],gp_mff_index[LAD21],lad_payment_mff[[#This Row],[LAD21]])/SUMIFS(gp_mff_index[Registered population 2025/26],gp_mff_index[LAD21],lad_payment_mff[[#This Row],[LAD21]])</f>
        <v>1.0738715851842362</v>
      </c>
    </row>
    <row r="129" spans="1:8" x14ac:dyDescent="0.3">
      <c r="A129" s="75" t="s">
        <v>359</v>
      </c>
      <c r="B129" s="44" t="s">
        <v>668</v>
      </c>
      <c r="C129" s="115">
        <v>1.0344657154001413</v>
      </c>
      <c r="D129" s="103">
        <f>SUMIFS(gp_mff_index[Norm NSP MFF WP (base year)],gp_mff_index[LAD21],lad_payment_mff[[#This Row],[LAD21]])/SUMIFS(gp_mff_index[Registered population (base year)],gp_mff_index[LAD21],lad_payment_mff[[#This Row],[LAD21]])</f>
        <v>0.97761032032993211</v>
      </c>
      <c r="E129" s="109">
        <f>SUMIFS(gp_mff_index[Norm NSP MFF WP 2025/26],gp_mff_index[LAD21],lad_payment_mff[[#This Row],[LAD21]])/SUMIFS(gp_mff_index[Registered population 2025/26],gp_mff_index[LAD21],lad_payment_mff[[#This Row],[LAD21]])</f>
        <v>0.97761800876584859</v>
      </c>
      <c r="F129" s="102">
        <v>1.0850362300570009</v>
      </c>
      <c r="G129" s="103">
        <f>SUMIFS(gp_mff_index[Norm SP MFF WP (base year)],gp_mff_index[LAD21],lad_payment_mff[[#This Row],[LAD21]])/SUMIFS(gp_mff_index[Registered population (base year)],gp_mff_index[LAD21],lad_payment_mff[[#This Row],[LAD21]])</f>
        <v>1.0158604073710635</v>
      </c>
      <c r="H129" s="103">
        <f>SUMIFS(gp_mff_index[Norm SP MFF WP 2025/26],gp_mff_index[LAD21],lad_payment_mff[[#This Row],[LAD21]])/SUMIFS(gp_mff_index[Registered population 2025/26],gp_mff_index[LAD21],lad_payment_mff[[#This Row],[LAD21]])</f>
        <v>1.01586829867895</v>
      </c>
    </row>
    <row r="130" spans="1:8" x14ac:dyDescent="0.3">
      <c r="A130" s="75" t="s">
        <v>358</v>
      </c>
      <c r="B130" s="44" t="s">
        <v>667</v>
      </c>
      <c r="C130" s="115">
        <v>1.0343382517386783</v>
      </c>
      <c r="D130" s="103">
        <f>SUMIFS(gp_mff_index[Norm NSP MFF WP (base year)],gp_mff_index[LAD21],lad_payment_mff[[#This Row],[LAD21]])/SUMIFS(gp_mff_index[Registered population (base year)],gp_mff_index[LAD21],lad_payment_mff[[#This Row],[LAD21]])</f>
        <v>0.97748986221415524</v>
      </c>
      <c r="E130" s="109">
        <f>SUMIFS(gp_mff_index[Norm NSP MFF WP 2025/26],gp_mff_index[LAD21],lad_payment_mff[[#This Row],[LAD21]])/SUMIFS(gp_mff_index[Registered population 2025/26],gp_mff_index[LAD21],lad_payment_mff[[#This Row],[LAD21]])</f>
        <v>0.97749754970272584</v>
      </c>
      <c r="F130" s="102">
        <v>1.0846701000644843</v>
      </c>
      <c r="G130" s="103">
        <f>SUMIFS(gp_mff_index[Norm SP MFF WP (base year)],gp_mff_index[LAD21],lad_payment_mff[[#This Row],[LAD21]])/SUMIFS(gp_mff_index[Registered population (base year)],gp_mff_index[LAD21],lad_payment_mff[[#This Row],[LAD21]])</f>
        <v>1.0155176197727833</v>
      </c>
      <c r="H130" s="103">
        <f>SUMIFS(gp_mff_index[Norm SP MFF WP 2025/26],gp_mff_index[LAD21],lad_payment_mff[[#This Row],[LAD21]])/SUMIFS(gp_mff_index[Registered population 2025/26],gp_mff_index[LAD21],lad_payment_mff[[#This Row],[LAD21]])</f>
        <v>1.01552550841786</v>
      </c>
    </row>
    <row r="131" spans="1:8" x14ac:dyDescent="0.3">
      <c r="A131" s="75" t="s">
        <v>357</v>
      </c>
      <c r="B131" s="44" t="s">
        <v>666</v>
      </c>
      <c r="C131" s="115">
        <v>1.1305650396302136</v>
      </c>
      <c r="D131" s="103">
        <f>SUMIFS(gp_mff_index[Norm NSP MFF WP (base year)],gp_mff_index[LAD21],lad_payment_mff[[#This Row],[LAD21]])/SUMIFS(gp_mff_index[Registered population (base year)],gp_mff_index[LAD21],lad_payment_mff[[#This Row],[LAD21]])</f>
        <v>1.0684279179993832</v>
      </c>
      <c r="E131" s="109">
        <f>SUMIFS(gp_mff_index[Norm NSP MFF WP 2025/26],gp_mff_index[LAD21],lad_payment_mff[[#This Row],[LAD21]])/SUMIFS(gp_mff_index[Registered population 2025/26],gp_mff_index[LAD21],lad_payment_mff[[#This Row],[LAD21]])</f>
        <v>1.0684363206721126</v>
      </c>
      <c r="F131" s="102">
        <v>1.1295926476849791</v>
      </c>
      <c r="G131" s="103">
        <f>SUMIFS(gp_mff_index[Norm SP MFF WP (base year)],gp_mff_index[LAD21],lad_payment_mff[[#This Row],[LAD21]])/SUMIFS(gp_mff_index[Registered population (base year)],gp_mff_index[LAD21],lad_payment_mff[[#This Row],[LAD21]])</f>
        <v>1.0575761577844627</v>
      </c>
      <c r="H131" s="103">
        <f>SUMIFS(gp_mff_index[Norm SP MFF WP 2025/26],gp_mff_index[LAD21],lad_payment_mff[[#This Row],[LAD21]])/SUMIFS(gp_mff_index[Registered population 2025/26],gp_mff_index[LAD21],lad_payment_mff[[#This Row],[LAD21]])</f>
        <v>1.0575843731445786</v>
      </c>
    </row>
    <row r="132" spans="1:8" x14ac:dyDescent="0.3">
      <c r="A132" s="75" t="s">
        <v>356</v>
      </c>
      <c r="B132" s="44" t="s">
        <v>665</v>
      </c>
      <c r="C132" s="115">
        <v>1.0329873291297218</v>
      </c>
      <c r="D132" s="103">
        <f>SUMIFS(gp_mff_index[Norm NSP MFF WP (base year)],gp_mff_index[LAD21],lad_payment_mff[[#This Row],[LAD21]])/SUMIFS(gp_mff_index[Registered population (base year)],gp_mff_index[LAD21],lad_payment_mff[[#This Row],[LAD21]])</f>
        <v>0.9762131878257998</v>
      </c>
      <c r="E132" s="109">
        <f>SUMIFS(gp_mff_index[Norm NSP MFF WP 2025/26],gp_mff_index[LAD21],lad_payment_mff[[#This Row],[LAD21]])/SUMIFS(gp_mff_index[Registered population 2025/26],gp_mff_index[LAD21],lad_payment_mff[[#This Row],[LAD21]])</f>
        <v>0.97622086527393981</v>
      </c>
      <c r="F132" s="102">
        <v>1.0813206771282611</v>
      </c>
      <c r="G132" s="103">
        <f>SUMIFS(gp_mff_index[Norm SP MFF WP (base year)],gp_mff_index[LAD21],lad_payment_mff[[#This Row],[LAD21]])/SUMIFS(gp_mff_index[Registered population (base year)],gp_mff_index[LAD21],lad_payment_mff[[#This Row],[LAD21]])</f>
        <v>1.012381737251818</v>
      </c>
      <c r="H132" s="103">
        <f>SUMIFS(gp_mff_index[Norm SP MFF WP 2025/26],gp_mff_index[LAD21],lad_payment_mff[[#This Row],[LAD21]])/SUMIFS(gp_mff_index[Registered population 2025/26],gp_mff_index[LAD21],lad_payment_mff[[#This Row],[LAD21]])</f>
        <v>1.0123896015370377</v>
      </c>
    </row>
    <row r="133" spans="1:8" x14ac:dyDescent="0.3">
      <c r="A133" s="75" t="s">
        <v>355</v>
      </c>
      <c r="B133" s="44" t="s">
        <v>664</v>
      </c>
      <c r="C133" s="115">
        <v>1.1273748540107928</v>
      </c>
      <c r="D133" s="103">
        <f>SUMIFS(gp_mff_index[Norm NSP MFF WP (base year)],gp_mff_index[LAD21],lad_payment_mff[[#This Row],[LAD21]])/SUMIFS(gp_mff_index[Registered population (base year)],gp_mff_index[LAD21],lad_payment_mff[[#This Row],[LAD21]])</f>
        <v>1.0654130685569276</v>
      </c>
      <c r="E133" s="109">
        <f>SUMIFS(gp_mff_index[Norm NSP MFF WP 2025/26],gp_mff_index[LAD21],lad_payment_mff[[#This Row],[LAD21]])/SUMIFS(gp_mff_index[Registered population 2025/26],gp_mff_index[LAD21],lad_payment_mff[[#This Row],[LAD21]])</f>
        <v>1.0654214475193131</v>
      </c>
      <c r="F133" s="102">
        <v>1.1284170451956388</v>
      </c>
      <c r="G133" s="103">
        <f>SUMIFS(gp_mff_index[Norm SP MFF WP (base year)],gp_mff_index[LAD21],lad_payment_mff[[#This Row],[LAD21]])/SUMIFS(gp_mff_index[Registered population (base year)],gp_mff_index[LAD21],lad_payment_mff[[#This Row],[LAD21]])</f>
        <v>1.0564755051143992</v>
      </c>
      <c r="H133" s="103">
        <f>SUMIFS(gp_mff_index[Norm SP MFF WP 2025/26],gp_mff_index[LAD21],lad_payment_mff[[#This Row],[LAD21]])/SUMIFS(gp_mff_index[Registered population 2025/26],gp_mff_index[LAD21],lad_payment_mff[[#This Row],[LAD21]])</f>
        <v>1.0564837119245325</v>
      </c>
    </row>
    <row r="134" spans="1:8" x14ac:dyDescent="0.3">
      <c r="A134" s="75" t="s">
        <v>354</v>
      </c>
      <c r="B134" s="44" t="s">
        <v>663</v>
      </c>
      <c r="C134" s="115">
        <v>1.0522587951535196</v>
      </c>
      <c r="D134" s="103">
        <f>SUMIFS(gp_mff_index[Norm NSP MFF WP (base year)],gp_mff_index[LAD21],lad_payment_mff[[#This Row],[LAD21]])/SUMIFS(gp_mff_index[Registered population (base year)],gp_mff_index[LAD21],lad_payment_mff[[#This Row],[LAD21]])</f>
        <v>0.99442547247891178</v>
      </c>
      <c r="E134" s="109">
        <f>SUMIFS(gp_mff_index[Norm NSP MFF WP 2025/26],gp_mff_index[LAD21],lad_payment_mff[[#This Row],[LAD21]])/SUMIFS(gp_mff_index[Registered population 2025/26],gp_mff_index[LAD21],lad_payment_mff[[#This Row],[LAD21]])</f>
        <v>0.99443329315792817</v>
      </c>
      <c r="F134" s="102">
        <v>1.0945426899657622</v>
      </c>
      <c r="G134" s="103">
        <f>SUMIFS(gp_mff_index[Norm SP MFF WP (base year)],gp_mff_index[LAD21],lad_payment_mff[[#This Row],[LAD21]])/SUMIFS(gp_mff_index[Registered population (base year)],gp_mff_index[LAD21],lad_payment_mff[[#This Row],[LAD21]])</f>
        <v>1.0247607887298165</v>
      </c>
      <c r="H134" s="103">
        <f>SUMIFS(gp_mff_index[Norm SP MFF WP 2025/26],gp_mff_index[LAD21],lad_payment_mff[[#This Row],[LAD21]])/SUMIFS(gp_mff_index[Registered population 2025/26],gp_mff_index[LAD21],lad_payment_mff[[#This Row],[LAD21]])</f>
        <v>1.0247687491767787</v>
      </c>
    </row>
    <row r="135" spans="1:8" x14ac:dyDescent="0.3">
      <c r="A135" s="75" t="s">
        <v>353</v>
      </c>
      <c r="B135" s="44" t="s">
        <v>662</v>
      </c>
      <c r="C135" s="115">
        <v>1.0861664302569625</v>
      </c>
      <c r="D135" s="103">
        <f>SUMIFS(gp_mff_index[Norm NSP MFF WP (base year)],gp_mff_index[LAD21],lad_payment_mff[[#This Row],[LAD21]])/SUMIFS(gp_mff_index[Registered population (base year)],gp_mff_index[LAD21],lad_payment_mff[[#This Row],[LAD21]])</f>
        <v>1.0264695059559275</v>
      </c>
      <c r="E135" s="109">
        <f>SUMIFS(gp_mff_index[Norm NSP MFF WP 2025/26],gp_mff_index[LAD21],lad_payment_mff[[#This Row],[LAD21]])/SUMIFS(gp_mff_index[Registered population 2025/26],gp_mff_index[LAD21],lad_payment_mff[[#This Row],[LAD21]])</f>
        <v>1.0264775786458864</v>
      </c>
      <c r="F135" s="102">
        <v>1.1091206222774037</v>
      </c>
      <c r="G135" s="103">
        <f>SUMIFS(gp_mff_index[Norm SP MFF WP (base year)],gp_mff_index[LAD21],lad_payment_mff[[#This Row],[LAD21]])/SUMIFS(gp_mff_index[Registered population (base year)],gp_mff_index[LAD21],lad_payment_mff[[#This Row],[LAD21]])</f>
        <v>1.0384093138633543</v>
      </c>
      <c r="H135" s="103">
        <f>SUMIFS(gp_mff_index[Norm SP MFF WP 2025/26],gp_mff_index[LAD21],lad_payment_mff[[#This Row],[LAD21]])/SUMIFS(gp_mff_index[Registered population 2025/26],gp_mff_index[LAD21],lad_payment_mff[[#This Row],[LAD21]])</f>
        <v>1.0384173803334602</v>
      </c>
    </row>
    <row r="136" spans="1:8" x14ac:dyDescent="0.3">
      <c r="A136" s="75" t="s">
        <v>352</v>
      </c>
      <c r="B136" s="44" t="s">
        <v>661</v>
      </c>
      <c r="C136" s="115">
        <v>1.0332635155670795</v>
      </c>
      <c r="D136" s="103">
        <f>SUMIFS(gp_mff_index[Norm NSP MFF WP (base year)],gp_mff_index[LAD21],lad_payment_mff[[#This Row],[LAD21]])/SUMIFS(gp_mff_index[Registered population (base year)],gp_mff_index[LAD21],lad_payment_mff[[#This Row],[LAD21]])</f>
        <v>0.9764741947470309</v>
      </c>
      <c r="E136" s="109">
        <f>SUMIFS(gp_mff_index[Norm NSP MFF WP 2025/26],gp_mff_index[LAD21],lad_payment_mff[[#This Row],[LAD21]])/SUMIFS(gp_mff_index[Registered population 2025/26],gp_mff_index[LAD21],lad_payment_mff[[#This Row],[LAD21]])</f>
        <v>0.97648187424786503</v>
      </c>
      <c r="F136" s="102">
        <v>1.0788116598332758</v>
      </c>
      <c r="G136" s="103">
        <f>SUMIFS(gp_mff_index[Norm SP MFF WP (base year)],gp_mff_index[LAD21],lad_payment_mff[[#This Row],[LAD21]])/SUMIFS(gp_mff_index[Registered population (base year)],gp_mff_index[LAD21],lad_payment_mff[[#This Row],[LAD21]])</f>
        <v>1.0100326808233044</v>
      </c>
      <c r="H136" s="103">
        <f>SUMIFS(gp_mff_index[Norm SP MFF WP 2025/26],gp_mff_index[LAD21],lad_payment_mff[[#This Row],[LAD21]])/SUMIFS(gp_mff_index[Registered population 2025/26],gp_mff_index[LAD21],lad_payment_mff[[#This Row],[LAD21]])</f>
        <v>1.0100405268608132</v>
      </c>
    </row>
    <row r="137" spans="1:8" x14ac:dyDescent="0.3">
      <c r="A137" s="75" t="s">
        <v>351</v>
      </c>
      <c r="B137" s="44" t="s">
        <v>660</v>
      </c>
      <c r="C137" s="115">
        <v>1.0490889295608026</v>
      </c>
      <c r="D137" s="103">
        <f>SUMIFS(gp_mff_index[Norm NSP MFF WP (base year)],gp_mff_index[LAD21],lad_payment_mff[[#This Row],[LAD21]])/SUMIFS(gp_mff_index[Registered population (base year)],gp_mff_index[LAD21],lad_payment_mff[[#This Row],[LAD21]])</f>
        <v>0.99142982625171849</v>
      </c>
      <c r="E137" s="109">
        <f>SUMIFS(gp_mff_index[Norm NSP MFF WP 2025/26],gp_mff_index[LAD21],lad_payment_mff[[#This Row],[LAD21]])/SUMIFS(gp_mff_index[Registered population 2025/26],gp_mff_index[LAD21],lad_payment_mff[[#This Row],[LAD21]])</f>
        <v>0.99143762337141572</v>
      </c>
      <c r="F137" s="102">
        <v>1.0981876218699733</v>
      </c>
      <c r="G137" s="103">
        <f>SUMIFS(gp_mff_index[Norm SP MFF WP (base year)],gp_mff_index[LAD21],lad_payment_mff[[#This Row],[LAD21]])/SUMIFS(gp_mff_index[Registered population (base year)],gp_mff_index[LAD21],lad_payment_mff[[#This Row],[LAD21]])</f>
        <v>1.0281733402248545</v>
      </c>
      <c r="H137" s="103">
        <f>SUMIFS(gp_mff_index[Norm SP MFF WP 2025/26],gp_mff_index[LAD21],lad_payment_mff[[#This Row],[LAD21]])/SUMIFS(gp_mff_index[Registered population 2025/26],gp_mff_index[LAD21],lad_payment_mff[[#This Row],[LAD21]])</f>
        <v>1.0281813271808671</v>
      </c>
    </row>
    <row r="138" spans="1:8" x14ac:dyDescent="0.3">
      <c r="A138" s="75" t="s">
        <v>350</v>
      </c>
      <c r="B138" s="44" t="s">
        <v>659</v>
      </c>
      <c r="C138" s="115">
        <v>1.0330121695143759</v>
      </c>
      <c r="D138" s="103">
        <f>SUMIFS(gp_mff_index[Norm NSP MFF WP (base year)],gp_mff_index[LAD21],lad_payment_mff[[#This Row],[LAD21]])/SUMIFS(gp_mff_index[Registered population (base year)],gp_mff_index[LAD21],lad_payment_mff[[#This Row],[LAD21]])</f>
        <v>0.97623666295507405</v>
      </c>
      <c r="E138" s="109">
        <f>SUMIFS(gp_mff_index[Norm NSP MFF WP 2025/26],gp_mff_index[LAD21],lad_payment_mff[[#This Row],[LAD21]])/SUMIFS(gp_mff_index[Registered population 2025/26],gp_mff_index[LAD21],lad_payment_mff[[#This Row],[LAD21]])</f>
        <v>0.97624434058783438</v>
      </c>
      <c r="F138" s="102">
        <v>1.0835084265772246</v>
      </c>
      <c r="G138" s="103">
        <f>SUMIFS(gp_mff_index[Norm SP MFF WP (base year)],gp_mff_index[LAD21],lad_payment_mff[[#This Row],[LAD21]])/SUMIFS(gp_mff_index[Registered population (base year)],gp_mff_index[LAD21],lad_payment_mff[[#This Row],[LAD21]])</f>
        <v>1.0144300080697732</v>
      </c>
      <c r="H138" s="103">
        <f>SUMIFS(gp_mff_index[Norm SP MFF WP 2025/26],gp_mff_index[LAD21],lad_payment_mff[[#This Row],[LAD21]])/SUMIFS(gp_mff_index[Registered population 2025/26],gp_mff_index[LAD21],lad_payment_mff[[#This Row],[LAD21]])</f>
        <v>1.0144378882661707</v>
      </c>
    </row>
    <row r="139" spans="1:8" x14ac:dyDescent="0.3">
      <c r="A139" s="75" t="s">
        <v>349</v>
      </c>
      <c r="B139" s="44" t="s">
        <v>658</v>
      </c>
      <c r="C139" s="115">
        <v>1.0545110993253139</v>
      </c>
      <c r="D139" s="103">
        <f>SUMIFS(gp_mff_index[Norm NSP MFF WP (base year)],gp_mff_index[LAD21],lad_payment_mff[[#This Row],[LAD21]])/SUMIFS(gp_mff_index[Registered population (base year)],gp_mff_index[LAD21],lad_payment_mff[[#This Row],[LAD21]])</f>
        <v>0.9965539874892102</v>
      </c>
      <c r="E139" s="109">
        <f>SUMIFS(gp_mff_index[Norm NSP MFF WP 2025/26],gp_mff_index[LAD21],lad_payment_mff[[#This Row],[LAD21]])/SUMIFS(gp_mff_index[Registered population 2025/26],gp_mff_index[LAD21],lad_payment_mff[[#This Row],[LAD21]])</f>
        <v>0.99656182490797585</v>
      </c>
      <c r="F139" s="102">
        <v>1.0966647136453851</v>
      </c>
      <c r="G139" s="103">
        <f>SUMIFS(gp_mff_index[Norm SP MFF WP (base year)],gp_mff_index[LAD21],lad_payment_mff[[#This Row],[LAD21]])/SUMIFS(gp_mff_index[Registered population (base year)],gp_mff_index[LAD21],lad_payment_mff[[#This Row],[LAD21]])</f>
        <v>1.026747524084745</v>
      </c>
      <c r="H139" s="103">
        <f>SUMIFS(gp_mff_index[Norm SP MFF WP 2025/26],gp_mff_index[LAD21],lad_payment_mff[[#This Row],[LAD21]])/SUMIFS(gp_mff_index[Registered population 2025/26],gp_mff_index[LAD21],lad_payment_mff[[#This Row],[LAD21]])</f>
        <v>1.0267554999648718</v>
      </c>
    </row>
    <row r="140" spans="1:8" x14ac:dyDescent="0.3">
      <c r="A140" s="75" t="s">
        <v>348</v>
      </c>
      <c r="B140" s="44" t="s">
        <v>657</v>
      </c>
      <c r="C140" s="115">
        <v>1.0537192352010469</v>
      </c>
      <c r="D140" s="103">
        <f>SUMIFS(gp_mff_index[Norm NSP MFF WP (base year)],gp_mff_index[LAD21],lad_payment_mff[[#This Row],[LAD21]])/SUMIFS(gp_mff_index[Registered population (base year)],gp_mff_index[LAD21],lad_payment_mff[[#This Row],[LAD21]])</f>
        <v>0.99580564510467473</v>
      </c>
      <c r="E140" s="109">
        <f>SUMIFS(gp_mff_index[Norm NSP MFF WP 2025/26],gp_mff_index[LAD21],lad_payment_mff[[#This Row],[LAD21]])/SUMIFS(gp_mff_index[Registered population 2025/26],gp_mff_index[LAD21],lad_payment_mff[[#This Row],[LAD21]])</f>
        <v>0.99581347663808695</v>
      </c>
      <c r="F140" s="102">
        <v>1.0983147304280279</v>
      </c>
      <c r="G140" s="103">
        <f>SUMIFS(gp_mff_index[Norm SP MFF WP (base year)],gp_mff_index[LAD21],lad_payment_mff[[#This Row],[LAD21]])/SUMIFS(gp_mff_index[Registered population (base year)],gp_mff_index[LAD21],lad_payment_mff[[#This Row],[LAD21]])</f>
        <v>1.0282923450543606</v>
      </c>
      <c r="H140" s="103">
        <f>SUMIFS(gp_mff_index[Norm SP MFF WP 2025/26],gp_mff_index[LAD21],lad_payment_mff[[#This Row],[LAD21]])/SUMIFS(gp_mff_index[Registered population 2025/26],gp_mff_index[LAD21],lad_payment_mff[[#This Row],[LAD21]])</f>
        <v>1.0283003329348146</v>
      </c>
    </row>
    <row r="141" spans="1:8" x14ac:dyDescent="0.3">
      <c r="A141" s="75" t="s">
        <v>347</v>
      </c>
      <c r="B141" s="44" t="s">
        <v>656</v>
      </c>
      <c r="C141" s="115">
        <v>1.021119330885371</v>
      </c>
      <c r="D141" s="103">
        <f>SUMIFS(gp_mff_index[Norm NSP MFF WP (base year)],gp_mff_index[LAD21],lad_payment_mff[[#This Row],[LAD21]])/SUMIFS(gp_mff_index[Registered population (base year)],gp_mff_index[LAD21],lad_payment_mff[[#This Row],[LAD21]])</f>
        <v>0.96499746806572329</v>
      </c>
      <c r="E141" s="109">
        <f>SUMIFS(gp_mff_index[Norm NSP MFF WP 2025/26],gp_mff_index[LAD21],lad_payment_mff[[#This Row],[LAD21]])/SUMIFS(gp_mff_index[Registered population 2025/26],gp_mff_index[LAD21],lad_payment_mff[[#This Row],[LAD21]])</f>
        <v>0.96500505730761044</v>
      </c>
      <c r="F141" s="102">
        <v>1.0221721123700369</v>
      </c>
      <c r="G141" s="103">
        <f>SUMIFS(gp_mff_index[Norm SP MFF WP (base year)],gp_mff_index[LAD21],lad_payment_mff[[#This Row],[LAD21]])/SUMIFS(gp_mff_index[Registered population (base year)],gp_mff_index[LAD21],lad_payment_mff[[#This Row],[LAD21]])</f>
        <v>0.95700415314336218</v>
      </c>
      <c r="H141" s="103">
        <f>SUMIFS(gp_mff_index[Norm SP MFF WP 2025/26],gp_mff_index[LAD21],lad_payment_mff[[#This Row],[LAD21]])/SUMIFS(gp_mff_index[Registered population 2025/26],gp_mff_index[LAD21],lad_payment_mff[[#This Row],[LAD21]])</f>
        <v>0.95701158724982605</v>
      </c>
    </row>
    <row r="142" spans="1:8" x14ac:dyDescent="0.3">
      <c r="A142" s="75" t="s">
        <v>346</v>
      </c>
      <c r="B142" s="44" t="s">
        <v>655</v>
      </c>
      <c r="C142" s="115">
        <v>1.0186671034538666</v>
      </c>
      <c r="D142" s="103">
        <f>SUMIFS(gp_mff_index[Norm NSP MFF WP (base year)],gp_mff_index[LAD21],lad_payment_mff[[#This Row],[LAD21]])/SUMIFS(gp_mff_index[Registered population (base year)],gp_mff_index[LAD21],lad_payment_mff[[#This Row],[LAD21]])</f>
        <v>0.96268001780212764</v>
      </c>
      <c r="E142" s="109">
        <f>SUMIFS(gp_mff_index[Norm NSP MFF WP 2025/26],gp_mff_index[LAD21],lad_payment_mff[[#This Row],[LAD21]])/SUMIFS(gp_mff_index[Registered population 2025/26],gp_mff_index[LAD21],lad_payment_mff[[#This Row],[LAD21]])</f>
        <v>0.96268758881838101</v>
      </c>
      <c r="F142" s="102">
        <v>1.02025540994764</v>
      </c>
      <c r="G142" s="103">
        <f>SUMIFS(gp_mff_index[Norm SP MFF WP (base year)],gp_mff_index[LAD21],lad_payment_mff[[#This Row],[LAD21]])/SUMIFS(gp_mff_index[Registered population (base year)],gp_mff_index[LAD21],lad_payment_mff[[#This Row],[LAD21]])</f>
        <v>0.95520964891420546</v>
      </c>
      <c r="H142" s="103">
        <f>SUMIFS(gp_mff_index[Norm SP MFF WP 2025/26],gp_mff_index[LAD21],lad_payment_mff[[#This Row],[LAD21]])/SUMIFS(gp_mff_index[Registered population 2025/26],gp_mff_index[LAD21],lad_payment_mff[[#This Row],[LAD21]])</f>
        <v>0.95521706908077653</v>
      </c>
    </row>
    <row r="143" spans="1:8" x14ac:dyDescent="0.3">
      <c r="A143" s="75" t="s">
        <v>345</v>
      </c>
      <c r="B143" s="44" t="s">
        <v>654</v>
      </c>
      <c r="C143" s="115">
        <v>1.0147216288598566</v>
      </c>
      <c r="D143" s="103">
        <f>SUMIFS(gp_mff_index[Norm NSP MFF WP (base year)],gp_mff_index[LAD21],lad_payment_mff[[#This Row],[LAD21]])/SUMIFS(gp_mff_index[Registered population (base year)],gp_mff_index[LAD21],lad_payment_mff[[#This Row],[LAD21]])</f>
        <v>0.95895139091359716</v>
      </c>
      <c r="E143" s="109">
        <f>SUMIFS(gp_mff_index[Norm NSP MFF WP 2025/26],gp_mff_index[LAD21],lad_payment_mff[[#This Row],[LAD21]])/SUMIFS(gp_mff_index[Registered population 2025/26],gp_mff_index[LAD21],lad_payment_mff[[#This Row],[LAD21]])</f>
        <v>0.95895893260599008</v>
      </c>
      <c r="F143" s="102">
        <v>1.0174446507495167</v>
      </c>
      <c r="G143" s="103">
        <f>SUMIFS(gp_mff_index[Norm SP MFF WP (base year)],gp_mff_index[LAD21],lad_payment_mff[[#This Row],[LAD21]])/SUMIFS(gp_mff_index[Registered population (base year)],gp_mff_index[LAD21],lad_payment_mff[[#This Row],[LAD21]])</f>
        <v>0.95257808795344634</v>
      </c>
      <c r="H143" s="103">
        <f>SUMIFS(gp_mff_index[Norm SP MFF WP 2025/26],gp_mff_index[LAD21],lad_payment_mff[[#This Row],[LAD21]])/SUMIFS(gp_mff_index[Registered population 2025/26],gp_mff_index[LAD21],lad_payment_mff[[#This Row],[LAD21]])</f>
        <v>0.95258548767778173</v>
      </c>
    </row>
    <row r="144" spans="1:8" x14ac:dyDescent="0.3">
      <c r="A144" s="75" t="s">
        <v>344</v>
      </c>
      <c r="B144" s="44" t="s">
        <v>653</v>
      </c>
      <c r="C144" s="115">
        <v>1.0214473952266321</v>
      </c>
      <c r="D144" s="103">
        <f>SUMIFS(gp_mff_index[Norm NSP MFF WP (base year)],gp_mff_index[LAD21],lad_payment_mff[[#This Row],[LAD21]])/SUMIFS(gp_mff_index[Registered population (base year)],gp_mff_index[LAD21],lad_payment_mff[[#This Row],[LAD21]])</f>
        <v>0.96530750162311907</v>
      </c>
      <c r="E144" s="109">
        <f>SUMIFS(gp_mff_index[Norm NSP MFF WP 2025/26],gp_mff_index[LAD21],lad_payment_mff[[#This Row],[LAD21]])/SUMIFS(gp_mff_index[Registered population 2025/26],gp_mff_index[LAD21],lad_payment_mff[[#This Row],[LAD21]])</f>
        <v>0.96531509330327148</v>
      </c>
      <c r="F144" s="102">
        <v>1.0218941266015058</v>
      </c>
      <c r="G144" s="103">
        <f>SUMIFS(gp_mff_index[Norm SP MFF WP (base year)],gp_mff_index[LAD21],lad_payment_mff[[#This Row],[LAD21]])/SUMIFS(gp_mff_index[Registered population (base year)],gp_mff_index[LAD21],lad_payment_mff[[#This Row],[LAD21]])</f>
        <v>0.95674389018785833</v>
      </c>
      <c r="H144" s="103">
        <f>SUMIFS(gp_mff_index[Norm SP MFF WP 2025/26],gp_mff_index[LAD21],lad_payment_mff[[#This Row],[LAD21]])/SUMIFS(gp_mff_index[Registered population 2025/26],gp_mff_index[LAD21],lad_payment_mff[[#This Row],[LAD21]])</f>
        <v>0.95675132227257309</v>
      </c>
    </row>
    <row r="145" spans="1:8" x14ac:dyDescent="0.3">
      <c r="A145" s="75" t="s">
        <v>343</v>
      </c>
      <c r="B145" s="44" t="s">
        <v>652</v>
      </c>
      <c r="C145" s="115">
        <v>1.020635366799034</v>
      </c>
      <c r="D145" s="103">
        <f>SUMIFS(gp_mff_index[Norm NSP MFF WP (base year)],gp_mff_index[LAD21],lad_payment_mff[[#This Row],[LAD21]])/SUMIFS(gp_mff_index[Registered population (base year)],gp_mff_index[LAD21],lad_payment_mff[[#This Row],[LAD21]])</f>
        <v>0.96454010318796224</v>
      </c>
      <c r="E145" s="109">
        <f>SUMIFS(gp_mff_index[Norm NSP MFF WP 2025/26],gp_mff_index[LAD21],lad_payment_mff[[#This Row],[LAD21]])/SUMIFS(gp_mff_index[Registered population 2025/26],gp_mff_index[LAD21],lad_payment_mff[[#This Row],[LAD21]])</f>
        <v>0.96454768883289432</v>
      </c>
      <c r="F145" s="102">
        <v>1.0203495364254023</v>
      </c>
      <c r="G145" s="103">
        <f>SUMIFS(gp_mff_index[Norm SP MFF WP (base year)],gp_mff_index[LAD21],lad_payment_mff[[#This Row],[LAD21]])/SUMIFS(gp_mff_index[Registered population (base year)],gp_mff_index[LAD21],lad_payment_mff[[#This Row],[LAD21]])</f>
        <v>0.95529777441582042</v>
      </c>
      <c r="H145" s="103">
        <f>SUMIFS(gp_mff_index[Norm SP MFF WP 2025/26],gp_mff_index[LAD21],lad_payment_mff[[#This Row],[LAD21]])/SUMIFS(gp_mff_index[Registered population 2025/26],gp_mff_index[LAD21],lad_payment_mff[[#This Row],[LAD21]])</f>
        <v>0.95530519526695923</v>
      </c>
    </row>
    <row r="146" spans="1:8" x14ac:dyDescent="0.3">
      <c r="A146" s="75" t="s">
        <v>342</v>
      </c>
      <c r="B146" s="44" t="s">
        <v>651</v>
      </c>
      <c r="C146" s="115">
        <v>1.0189142300888223</v>
      </c>
      <c r="D146" s="103">
        <f>SUMIFS(gp_mff_index[Norm NSP MFF WP (base year)],gp_mff_index[LAD21],lad_payment_mff[[#This Row],[LAD21]])/SUMIFS(gp_mff_index[Registered population (base year)],gp_mff_index[LAD21],lad_payment_mff[[#This Row],[LAD21]])</f>
        <v>0.96291356208026513</v>
      </c>
      <c r="E146" s="109">
        <f>SUMIFS(gp_mff_index[Norm NSP MFF WP 2025/26],gp_mff_index[LAD21],lad_payment_mff[[#This Row],[LAD21]])/SUMIFS(gp_mff_index[Registered population 2025/26],gp_mff_index[LAD21],lad_payment_mff[[#This Row],[LAD21]])</f>
        <v>0.96292113493323217</v>
      </c>
      <c r="F146" s="102">
        <v>1.0234532959954559</v>
      </c>
      <c r="G146" s="103">
        <f>SUMIFS(gp_mff_index[Norm SP MFF WP (base year)],gp_mff_index[LAD21],lad_payment_mff[[#This Row],[LAD21]])/SUMIFS(gp_mff_index[Registered population (base year)],gp_mff_index[LAD21],lad_payment_mff[[#This Row],[LAD21]])</f>
        <v>0.9582036556886061</v>
      </c>
      <c r="H146" s="103">
        <f>SUMIFS(gp_mff_index[Norm SP MFF WP 2025/26],gp_mff_index[LAD21],lad_payment_mff[[#This Row],[LAD21]])/SUMIFS(gp_mff_index[Registered population 2025/26],gp_mff_index[LAD21],lad_payment_mff[[#This Row],[LAD21]])</f>
        <v>0.95821109911292879</v>
      </c>
    </row>
    <row r="147" spans="1:8" x14ac:dyDescent="0.3">
      <c r="A147" s="75" t="s">
        <v>341</v>
      </c>
      <c r="B147" s="44" t="s">
        <v>650</v>
      </c>
      <c r="C147" s="115">
        <v>1.0178499747493295</v>
      </c>
      <c r="D147" s="103">
        <f>SUMIFS(gp_mff_index[Norm NSP MFF WP (base year)],gp_mff_index[LAD21],lad_payment_mff[[#This Row],[LAD21]])/SUMIFS(gp_mff_index[Registered population (base year)],gp_mff_index[LAD21],lad_payment_mff[[#This Row],[LAD21]])</f>
        <v>0.96190779940696847</v>
      </c>
      <c r="E147" s="109">
        <f>SUMIFS(gp_mff_index[Norm NSP MFF WP 2025/26],gp_mff_index[LAD21],lad_payment_mff[[#This Row],[LAD21]])/SUMIFS(gp_mff_index[Registered population 2025/26],gp_mff_index[LAD21],lad_payment_mff[[#This Row],[LAD21]])</f>
        <v>0.96191536435009495</v>
      </c>
      <c r="F147" s="102">
        <v>1.0197412307265046</v>
      </c>
      <c r="G147" s="103">
        <f>SUMIFS(gp_mff_index[Norm SP MFF WP (base year)],gp_mff_index[LAD21],lad_payment_mff[[#This Row],[LAD21]])/SUMIFS(gp_mff_index[Registered population (base year)],gp_mff_index[LAD21],lad_payment_mff[[#This Row],[LAD21]])</f>
        <v>0.95472825087552737</v>
      </c>
      <c r="H147" s="103">
        <f>SUMIFS(gp_mff_index[Norm SP MFF WP 2025/26],gp_mff_index[LAD21],lad_payment_mff[[#This Row],[LAD21]])/SUMIFS(gp_mff_index[Registered population 2025/26],gp_mff_index[LAD21],lad_payment_mff[[#This Row],[LAD21]])</f>
        <v>0.95473566730254855</v>
      </c>
    </row>
    <row r="148" spans="1:8" x14ac:dyDescent="0.3">
      <c r="A148" s="75" t="s">
        <v>340</v>
      </c>
      <c r="B148" s="44" t="s">
        <v>649</v>
      </c>
      <c r="C148" s="115">
        <v>1.019750731826137</v>
      </c>
      <c r="D148" s="103">
        <f>SUMIFS(gp_mff_index[Norm NSP MFF WP (base year)],gp_mff_index[LAD21],lad_payment_mff[[#This Row],[LAD21]])/SUMIFS(gp_mff_index[Registered population (base year)],gp_mff_index[LAD21],lad_payment_mff[[#This Row],[LAD21]])</f>
        <v>0.96370408874460844</v>
      </c>
      <c r="E148" s="109">
        <f>SUMIFS(gp_mff_index[Norm NSP MFF WP 2025/26],gp_mff_index[LAD21],lad_payment_mff[[#This Row],[LAD21]])/SUMIFS(gp_mff_index[Registered population 2025/26],gp_mff_index[LAD21],lad_payment_mff[[#This Row],[LAD21]])</f>
        <v>0.9637116678146882</v>
      </c>
      <c r="F148" s="102">
        <v>1.0205614569545278</v>
      </c>
      <c r="G148" s="103">
        <f>SUMIFS(gp_mff_index[Norm SP MFF WP (base year)],gp_mff_index[LAD21],lad_payment_mff[[#This Row],[LAD21]])/SUMIFS(gp_mff_index[Registered population (base year)],gp_mff_index[LAD21],lad_payment_mff[[#This Row],[LAD21]])</f>
        <v>0.9554961840809395</v>
      </c>
      <c r="H148" s="103">
        <f>SUMIFS(gp_mff_index[Norm SP MFF WP 2025/26],gp_mff_index[LAD21],lad_payment_mff[[#This Row],[LAD21]])/SUMIFS(gp_mff_index[Registered population 2025/26],gp_mff_index[LAD21],lad_payment_mff[[#This Row],[LAD21]])</f>
        <v>0.9555036064733452</v>
      </c>
    </row>
    <row r="149" spans="1:8" x14ac:dyDescent="0.3">
      <c r="A149" s="75" t="s">
        <v>339</v>
      </c>
      <c r="B149" s="44" t="s">
        <v>648</v>
      </c>
      <c r="C149" s="115">
        <v>1.0243843936489909</v>
      </c>
      <c r="D149" s="103">
        <f>SUMIFS(gp_mff_index[Norm NSP MFF WP (base year)],gp_mff_index[LAD21],lad_payment_mff[[#This Row],[LAD21]])/SUMIFS(gp_mff_index[Registered population (base year)],gp_mff_index[LAD21],lad_payment_mff[[#This Row],[LAD21]])</f>
        <v>0.96808307932061644</v>
      </c>
      <c r="E149" s="109">
        <f>SUMIFS(gp_mff_index[Norm NSP MFF WP 2025/26],gp_mff_index[LAD21],lad_payment_mff[[#This Row],[LAD21]])/SUMIFS(gp_mff_index[Registered population 2025/26],gp_mff_index[LAD21],lad_payment_mff[[#This Row],[LAD21]])</f>
        <v>0.96809069282935523</v>
      </c>
      <c r="F149" s="102">
        <v>1.0245771989592949</v>
      </c>
      <c r="G149" s="103">
        <f>SUMIFS(gp_mff_index[Norm SP MFF WP (base year)],gp_mff_index[LAD21],lad_payment_mff[[#This Row],[LAD21]])/SUMIFS(gp_mff_index[Registered population (base year)],gp_mff_index[LAD21],lad_payment_mff[[#This Row],[LAD21]])</f>
        <v>0.9592559049048659</v>
      </c>
      <c r="H149" s="103">
        <f>SUMIFS(gp_mff_index[Norm SP MFF WP 2025/26],gp_mff_index[LAD21],lad_payment_mff[[#This Row],[LAD21]])/SUMIFS(gp_mff_index[Registered population 2025/26],gp_mff_index[LAD21],lad_payment_mff[[#This Row],[LAD21]])</f>
        <v>0.95926335650316841</v>
      </c>
    </row>
    <row r="150" spans="1:8" x14ac:dyDescent="0.3">
      <c r="A150" s="75" t="s">
        <v>338</v>
      </c>
      <c r="B150" s="44" t="s">
        <v>647</v>
      </c>
      <c r="C150" s="115">
        <v>1.0180864711731208</v>
      </c>
      <c r="D150" s="103">
        <f>SUMIFS(gp_mff_index[Norm NSP MFF WP (base year)],gp_mff_index[LAD21],lad_payment_mff[[#This Row],[LAD21]])/SUMIFS(gp_mff_index[Registered population (base year)],gp_mff_index[LAD21],lad_payment_mff[[#This Row],[LAD21]])</f>
        <v>0.96213129772226091</v>
      </c>
      <c r="E150" s="109">
        <f>SUMIFS(gp_mff_index[Norm NSP MFF WP 2025/26],gp_mff_index[LAD21],lad_payment_mff[[#This Row],[LAD21]])/SUMIFS(gp_mff_index[Registered population 2025/26],gp_mff_index[LAD21],lad_payment_mff[[#This Row],[LAD21]])</f>
        <v>0.96213886442309426</v>
      </c>
      <c r="F150" s="102">
        <v>1.0207713116106172</v>
      </c>
      <c r="G150" s="103">
        <f>SUMIFS(gp_mff_index[Norm SP MFF WP (base year)],gp_mff_index[LAD21],lad_payment_mff[[#This Row],[LAD21]])/SUMIFS(gp_mff_index[Registered population (base year)],gp_mff_index[LAD21],lad_payment_mff[[#This Row],[LAD21]])</f>
        <v>0.95569265958149718</v>
      </c>
      <c r="H150" s="103">
        <f>SUMIFS(gp_mff_index[Norm SP MFF WP 2025/26],gp_mff_index[LAD21],lad_payment_mff[[#This Row],[LAD21]])/SUMIFS(gp_mff_index[Registered population 2025/26],gp_mff_index[LAD21],lad_payment_mff[[#This Row],[LAD21]])</f>
        <v>0.95570008350014479</v>
      </c>
    </row>
    <row r="151" spans="1:8" x14ac:dyDescent="0.3">
      <c r="A151" s="75" t="s">
        <v>337</v>
      </c>
      <c r="B151" s="44" t="s">
        <v>646</v>
      </c>
      <c r="C151" s="115">
        <v>1.0248662851282244</v>
      </c>
      <c r="D151" s="103">
        <f>SUMIFS(gp_mff_index[Norm NSP MFF WP (base year)],gp_mff_index[LAD21],lad_payment_mff[[#This Row],[LAD21]])/SUMIFS(gp_mff_index[Registered population (base year)],gp_mff_index[LAD21],lad_payment_mff[[#This Row],[LAD21]])</f>
        <v>0.9685384855040835</v>
      </c>
      <c r="E151" s="109">
        <f>SUMIFS(gp_mff_index[Norm NSP MFF WP 2025/26],gp_mff_index[LAD21],lad_payment_mff[[#This Row],[LAD21]])/SUMIFS(gp_mff_index[Registered population 2025/26],gp_mff_index[LAD21],lad_payment_mff[[#This Row],[LAD21]])</f>
        <v>0.9685461025943729</v>
      </c>
      <c r="F151" s="102">
        <v>1.0238316313154763</v>
      </c>
      <c r="G151" s="103">
        <f>SUMIFS(gp_mff_index[Norm SP MFF WP (base year)],gp_mff_index[LAD21],lad_payment_mff[[#This Row],[LAD21]])/SUMIFS(gp_mff_index[Registered population (base year)],gp_mff_index[LAD21],lad_payment_mff[[#This Row],[LAD21]])</f>
        <v>0.9585578704711839</v>
      </c>
      <c r="H151" s="103">
        <f>SUMIFS(gp_mff_index[Norm SP MFF WP 2025/26],gp_mff_index[LAD21],lad_payment_mff[[#This Row],[LAD21]])/SUMIFS(gp_mff_index[Registered population 2025/26],gp_mff_index[LAD21],lad_payment_mff[[#This Row],[LAD21]])</f>
        <v>0.95856531664708333</v>
      </c>
    </row>
    <row r="152" spans="1:8" x14ac:dyDescent="0.3">
      <c r="A152" s="75" t="s">
        <v>336</v>
      </c>
      <c r="B152" s="44" t="s">
        <v>645</v>
      </c>
      <c r="C152" s="115">
        <v>1.0154315634986952</v>
      </c>
      <c r="D152" s="103">
        <f>SUMIFS(gp_mff_index[Norm NSP MFF WP (base year)],gp_mff_index[LAD21],lad_payment_mff[[#This Row],[LAD21]])/SUMIFS(gp_mff_index[Registered population (base year)],gp_mff_index[LAD21],lad_payment_mff[[#This Row],[LAD21]])</f>
        <v>0.95962230674904359</v>
      </c>
      <c r="E152" s="109">
        <f>SUMIFS(gp_mff_index[Norm NSP MFF WP 2025/26],gp_mff_index[LAD21],lad_payment_mff[[#This Row],[LAD21]])/SUMIFS(gp_mff_index[Registered population 2025/26],gp_mff_index[LAD21],lad_payment_mff[[#This Row],[LAD21]])</f>
        <v>0.95962985371786746</v>
      </c>
      <c r="F152" s="102">
        <v>1.0183850896311992</v>
      </c>
      <c r="G152" s="103">
        <f>SUMIFS(gp_mff_index[Norm SP MFF WP (base year)],gp_mff_index[LAD21],lad_payment_mff[[#This Row],[LAD21]])/SUMIFS(gp_mff_index[Registered population (base year)],gp_mff_index[LAD21],lad_payment_mff[[#This Row],[LAD21]])</f>
        <v>0.95345856972814547</v>
      </c>
      <c r="H152" s="103">
        <f>SUMIFS(gp_mff_index[Norm SP MFF WP 2025/26],gp_mff_index[LAD21],lad_payment_mff[[#This Row],[LAD21]])/SUMIFS(gp_mff_index[Registered population 2025/26],gp_mff_index[LAD21],lad_payment_mff[[#This Row],[LAD21]])</f>
        <v>0.95346597629215391</v>
      </c>
    </row>
    <row r="153" spans="1:8" x14ac:dyDescent="0.3">
      <c r="A153" s="75" t="s">
        <v>335</v>
      </c>
      <c r="B153" s="44" t="s">
        <v>644</v>
      </c>
      <c r="C153" s="115">
        <v>1.0291676296454535</v>
      </c>
      <c r="D153" s="103">
        <f>SUMIFS(gp_mff_index[Norm NSP MFF WP (base year)],gp_mff_index[LAD21],lad_payment_mff[[#This Row],[LAD21]])/SUMIFS(gp_mff_index[Registered population (base year)],gp_mff_index[LAD21],lad_payment_mff[[#This Row],[LAD21]])</f>
        <v>0.97260342330602023</v>
      </c>
      <c r="E153" s="109">
        <f>SUMIFS(gp_mff_index[Norm NSP MFF WP 2025/26],gp_mff_index[LAD21],lad_payment_mff[[#This Row],[LAD21]])/SUMIFS(gp_mff_index[Registered population 2025/26],gp_mff_index[LAD21],lad_payment_mff[[#This Row],[LAD21]])</f>
        <v>0.97261107236509492</v>
      </c>
      <c r="F153" s="102">
        <v>1.0312563888095128</v>
      </c>
      <c r="G153" s="103">
        <f>SUMIFS(gp_mff_index[Norm SP MFF WP (base year)],gp_mff_index[LAD21],lad_payment_mff[[#This Row],[LAD21]])/SUMIFS(gp_mff_index[Registered population (base year)],gp_mff_index[LAD21],lad_payment_mff[[#This Row],[LAD21]])</f>
        <v>0.96550926708226958</v>
      </c>
      <c r="H153" s="103">
        <f>SUMIFS(gp_mff_index[Norm SP MFF WP 2025/26],gp_mff_index[LAD21],lad_payment_mff[[#This Row],[LAD21]])/SUMIFS(gp_mff_index[Registered population 2025/26],gp_mff_index[LAD21],lad_payment_mff[[#This Row],[LAD21]])</f>
        <v>0.96551676725733138</v>
      </c>
    </row>
    <row r="154" spans="1:8" x14ac:dyDescent="0.3">
      <c r="A154" s="75" t="s">
        <v>334</v>
      </c>
      <c r="B154" s="44" t="s">
        <v>643</v>
      </c>
      <c r="C154" s="115">
        <v>1.0289036515437098</v>
      </c>
      <c r="D154" s="103">
        <f>SUMIFS(gp_mff_index[Norm NSP MFF WP (base year)],gp_mff_index[LAD21],lad_payment_mff[[#This Row],[LAD21]])/SUMIFS(gp_mff_index[Registered population (base year)],gp_mff_index[LAD21],lad_payment_mff[[#This Row],[LAD21]])</f>
        <v>0.97235395373659517</v>
      </c>
      <c r="E154" s="109">
        <f>SUMIFS(gp_mff_index[Norm NSP MFF WP 2025/26],gp_mff_index[LAD21],lad_payment_mff[[#This Row],[LAD21]])/SUMIFS(gp_mff_index[Registered population 2025/26],gp_mff_index[LAD21],lad_payment_mff[[#This Row],[LAD21]])</f>
        <v>0.97236160083371137</v>
      </c>
      <c r="F154" s="102">
        <v>1.0310560845889616</v>
      </c>
      <c r="G154" s="103">
        <f>SUMIFS(gp_mff_index[Norm SP MFF WP (base year)],gp_mff_index[LAD21],lad_payment_mff[[#This Row],[LAD21]])/SUMIFS(gp_mff_index[Registered population (base year)],gp_mff_index[LAD21],lad_payment_mff[[#This Row],[LAD21]])</f>
        <v>0.96532173313506031</v>
      </c>
      <c r="H154" s="103">
        <f>SUMIFS(gp_mff_index[Norm SP MFF WP 2025/26],gp_mff_index[LAD21],lad_payment_mff[[#This Row],[LAD21]])/SUMIFS(gp_mff_index[Registered population 2025/26],gp_mff_index[LAD21],lad_payment_mff[[#This Row],[LAD21]])</f>
        <v>0.96532923185333963</v>
      </c>
    </row>
    <row r="155" spans="1:8" x14ac:dyDescent="0.3">
      <c r="A155" s="75" t="s">
        <v>333</v>
      </c>
      <c r="B155" s="44" t="s">
        <v>642</v>
      </c>
      <c r="C155" s="115">
        <v>1.0325206276240038</v>
      </c>
      <c r="D155" s="103">
        <f>SUMIFS(gp_mff_index[Norm NSP MFF WP (base year)],gp_mff_index[LAD21],lad_payment_mff[[#This Row],[LAD21]])/SUMIFS(gp_mff_index[Registered population (base year)],gp_mff_index[LAD21],lad_payment_mff[[#This Row],[LAD21]])</f>
        <v>0.97577213675787999</v>
      </c>
      <c r="E155" s="109">
        <f>SUMIFS(gp_mff_index[Norm NSP MFF WP 2025/26],gp_mff_index[LAD21],lad_payment_mff[[#This Row],[LAD21]])/SUMIFS(gp_mff_index[Registered population 2025/26],gp_mff_index[LAD21],lad_payment_mff[[#This Row],[LAD21]])</f>
        <v>0.97577981073736475</v>
      </c>
      <c r="F155" s="102">
        <v>1.0349554419314848</v>
      </c>
      <c r="G155" s="103">
        <f>SUMIFS(gp_mff_index[Norm SP MFF WP (base year)],gp_mff_index[LAD21],lad_payment_mff[[#This Row],[LAD21]])/SUMIFS(gp_mff_index[Registered population (base year)],gp_mff_index[LAD21],lad_payment_mff[[#This Row],[LAD21]])</f>
        <v>0.96897248932985858</v>
      </c>
      <c r="H155" s="103">
        <f>SUMIFS(gp_mff_index[Norm SP MFF WP 2025/26],gp_mff_index[LAD21],lad_payment_mff[[#This Row],[LAD21]])/SUMIFS(gp_mff_index[Registered population 2025/26],gp_mff_index[LAD21],lad_payment_mff[[#This Row],[LAD21]])</f>
        <v>0.96898001640758613</v>
      </c>
    </row>
    <row r="156" spans="1:8" x14ac:dyDescent="0.3">
      <c r="A156" s="75" t="s">
        <v>332</v>
      </c>
      <c r="B156" s="44" t="s">
        <v>641</v>
      </c>
      <c r="C156" s="115">
        <v>1.0346010691325331</v>
      </c>
      <c r="D156" s="103">
        <f>SUMIFS(gp_mff_index[Norm NSP MFF WP (base year)],gp_mff_index[LAD21],lad_payment_mff[[#This Row],[LAD21]])/SUMIFS(gp_mff_index[Registered population (base year)],gp_mff_index[LAD21],lad_payment_mff[[#This Row],[LAD21]])</f>
        <v>0.9777382348694974</v>
      </c>
      <c r="E156" s="109">
        <f>SUMIFS(gp_mff_index[Norm NSP MFF WP 2025/26],gp_mff_index[LAD21],lad_payment_mff[[#This Row],[LAD21]])/SUMIFS(gp_mff_index[Registered population 2025/26],gp_mff_index[LAD21],lad_payment_mff[[#This Row],[LAD21]])</f>
        <v>0.97774592431140039</v>
      </c>
      <c r="F156" s="102">
        <v>1.0324296204706709</v>
      </c>
      <c r="G156" s="103">
        <f>SUMIFS(gp_mff_index[Norm SP MFF WP (base year)],gp_mff_index[LAD21],lad_payment_mff[[#This Row],[LAD21]])/SUMIFS(gp_mff_index[Registered population (base year)],gp_mff_index[LAD21],lad_payment_mff[[#This Row],[LAD21]])</f>
        <v>0.96660770007485453</v>
      </c>
      <c r="H156" s="103">
        <f>SUMIFS(gp_mff_index[Norm SP MFF WP 2025/26],gp_mff_index[LAD21],lad_payment_mff[[#This Row],[LAD21]])/SUMIFS(gp_mff_index[Registered population 2025/26],gp_mff_index[LAD21],lad_payment_mff[[#This Row],[LAD21]])</f>
        <v>0.96661520878265683</v>
      </c>
    </row>
    <row r="157" spans="1:8" x14ac:dyDescent="0.3">
      <c r="A157" s="75" t="s">
        <v>331</v>
      </c>
      <c r="B157" s="44" t="s">
        <v>640</v>
      </c>
      <c r="C157" s="115">
        <v>1.027087213089994</v>
      </c>
      <c r="D157" s="103">
        <f>SUMIFS(gp_mff_index[Norm NSP MFF WP (base year)],gp_mff_index[LAD21],lad_payment_mff[[#This Row],[LAD21]])/SUMIFS(gp_mff_index[Registered population (base year)],gp_mff_index[LAD21],lad_payment_mff[[#This Row],[LAD21]])</f>
        <v>0.97063734877602414</v>
      </c>
      <c r="E157" s="109">
        <f>SUMIFS(gp_mff_index[Norm NSP MFF WP 2025/26],gp_mff_index[LAD21],lad_payment_mff[[#This Row],[LAD21]])/SUMIFS(gp_mff_index[Registered population 2025/26],gp_mff_index[LAD21],lad_payment_mff[[#This Row],[LAD21]])</f>
        <v>0.97064498237286623</v>
      </c>
      <c r="F157" s="102">
        <v>1.0311614343867619</v>
      </c>
      <c r="G157" s="103">
        <f>SUMIFS(gp_mff_index[Norm SP MFF WP (base year)],gp_mff_index[LAD21],lad_payment_mff[[#This Row],[LAD21]])/SUMIFS(gp_mff_index[Registered population (base year)],gp_mff_index[LAD21],lad_payment_mff[[#This Row],[LAD21]])</f>
        <v>0.96542036642079365</v>
      </c>
      <c r="H157" s="103">
        <f>SUMIFS(gp_mff_index[Norm SP MFF WP 2025/26],gp_mff_index[LAD21],lad_payment_mff[[#This Row],[LAD21]])/SUMIFS(gp_mff_index[Registered population 2025/26],gp_mff_index[LAD21],lad_payment_mff[[#This Row],[LAD21]])</f>
        <v>0.96542786590526608</v>
      </c>
    </row>
    <row r="158" spans="1:8" x14ac:dyDescent="0.3">
      <c r="A158" s="75" t="s">
        <v>330</v>
      </c>
      <c r="B158" s="44" t="s">
        <v>639</v>
      </c>
      <c r="C158" s="115">
        <v>1.0303970243701557</v>
      </c>
      <c r="D158" s="103">
        <f>SUMIFS(gp_mff_index[Norm NSP MFF WP (base year)],gp_mff_index[LAD21],lad_payment_mff[[#This Row],[LAD21]])/SUMIFS(gp_mff_index[Registered population (base year)],gp_mff_index[LAD21],lad_payment_mff[[#This Row],[LAD21]])</f>
        <v>0.9737652491188391</v>
      </c>
      <c r="E158" s="109">
        <f>SUMIFS(gp_mff_index[Norm NSP MFF WP 2025/26],gp_mff_index[LAD21],lad_payment_mff[[#This Row],[LAD21]])/SUMIFS(gp_mff_index[Registered population 2025/26],gp_mff_index[LAD21],lad_payment_mff[[#This Row],[LAD21]])</f>
        <v>0.97377290731511612</v>
      </c>
      <c r="F158" s="102">
        <v>1.0310877441633508</v>
      </c>
      <c r="G158" s="103">
        <f>SUMIFS(gp_mff_index[Norm SP MFF WP (base year)],gp_mff_index[LAD21],lad_payment_mff[[#This Row],[LAD21]])/SUMIFS(gp_mff_index[Registered population (base year)],gp_mff_index[LAD21],lad_payment_mff[[#This Row],[LAD21]])</f>
        <v>0.96535137427260531</v>
      </c>
      <c r="H158" s="103">
        <f>SUMIFS(gp_mff_index[Norm SP MFF WP 2025/26],gp_mff_index[LAD21],lad_payment_mff[[#This Row],[LAD21]])/SUMIFS(gp_mff_index[Registered population 2025/26],gp_mff_index[LAD21],lad_payment_mff[[#This Row],[LAD21]])</f>
        <v>0.96535887322113945</v>
      </c>
    </row>
    <row r="159" spans="1:8" x14ac:dyDescent="0.3">
      <c r="A159" s="75" t="s">
        <v>329</v>
      </c>
      <c r="B159" s="44" t="s">
        <v>638</v>
      </c>
      <c r="C159" s="115">
        <v>1.0290209641516932</v>
      </c>
      <c r="D159" s="103">
        <f>SUMIFS(gp_mff_index[Norm NSP MFF WP (base year)],gp_mff_index[LAD21],lad_payment_mff[[#This Row],[LAD21]])/SUMIFS(gp_mff_index[Registered population (base year)],gp_mff_index[LAD21],lad_payment_mff[[#This Row],[LAD21]])</f>
        <v>0.97246481871216905</v>
      </c>
      <c r="E159" s="109">
        <f>SUMIFS(gp_mff_index[Norm NSP MFF WP 2025/26],gp_mff_index[LAD21],lad_payment_mff[[#This Row],[LAD21]])/SUMIFS(gp_mff_index[Registered population 2025/26],gp_mff_index[LAD21],lad_payment_mff[[#This Row],[LAD21]])</f>
        <v>0.97247246668118492</v>
      </c>
      <c r="F159" s="102">
        <v>1.0326958181605925</v>
      </c>
      <c r="G159" s="103">
        <f>SUMIFS(gp_mff_index[Norm SP MFF WP (base year)],gp_mff_index[LAD21],lad_payment_mff[[#This Row],[LAD21]])/SUMIFS(gp_mff_index[Registered population (base year)],gp_mff_index[LAD21],lad_payment_mff[[#This Row],[LAD21]])</f>
        <v>0.96685692649350685</v>
      </c>
      <c r="H159" s="103">
        <f>SUMIFS(gp_mff_index[Norm SP MFF WP 2025/26],gp_mff_index[LAD21],lad_payment_mff[[#This Row],[LAD21]])/SUMIFS(gp_mff_index[Registered population 2025/26],gp_mff_index[LAD21],lad_payment_mff[[#This Row],[LAD21]])</f>
        <v>0.96686443713732528</v>
      </c>
    </row>
    <row r="160" spans="1:8" x14ac:dyDescent="0.3">
      <c r="A160" s="75" t="s">
        <v>328</v>
      </c>
      <c r="B160" s="44" t="s">
        <v>637</v>
      </c>
      <c r="C160" s="115">
        <v>1.0123138717560947</v>
      </c>
      <c r="D160" s="103">
        <f>SUMIFS(gp_mff_index[Norm NSP MFF WP (base year)],gp_mff_index[LAD21],lad_payment_mff[[#This Row],[LAD21]])/SUMIFS(gp_mff_index[Registered population (base year)],gp_mff_index[LAD21],lad_payment_mff[[#This Row],[LAD21]])</f>
        <v>0.95667596683869205</v>
      </c>
      <c r="E160" s="109">
        <f>SUMIFS(gp_mff_index[Norm NSP MFF WP 2025/26],gp_mff_index[LAD21],lad_payment_mff[[#This Row],[LAD21]])/SUMIFS(gp_mff_index[Registered population 2025/26],gp_mff_index[LAD21],lad_payment_mff[[#This Row],[LAD21]])</f>
        <v>0.95668349063596692</v>
      </c>
      <c r="F160" s="102">
        <v>1.0270441972075535</v>
      </c>
      <c r="G160" s="103">
        <f>SUMIFS(gp_mff_index[Norm SP MFF WP (base year)],gp_mff_index[LAD21],lad_payment_mff[[#This Row],[LAD21]])/SUMIFS(gp_mff_index[Registered population (base year)],gp_mff_index[LAD21],lad_payment_mff[[#This Row],[LAD21]])</f>
        <v>0.96156562118533351</v>
      </c>
      <c r="H160" s="103">
        <f>SUMIFS(gp_mff_index[Norm SP MFF WP 2025/26],gp_mff_index[LAD21],lad_payment_mff[[#This Row],[LAD21]])/SUMIFS(gp_mff_index[Registered population 2025/26],gp_mff_index[LAD21],lad_payment_mff[[#This Row],[LAD21]])</f>
        <v>0.96157309072574937</v>
      </c>
    </row>
    <row r="161" spans="1:8" x14ac:dyDescent="0.3">
      <c r="A161" s="75" t="s">
        <v>327</v>
      </c>
      <c r="B161" s="44" t="s">
        <v>636</v>
      </c>
      <c r="C161" s="115">
        <v>1.0145375348733774</v>
      </c>
      <c r="D161" s="103">
        <f>SUMIFS(gp_mff_index[Norm NSP MFF WP (base year)],gp_mff_index[LAD21],lad_payment_mff[[#This Row],[LAD21]])/SUMIFS(gp_mff_index[Registered population (base year)],gp_mff_index[LAD21],lad_payment_mff[[#This Row],[LAD21]])</f>
        <v>0.95877741493893331</v>
      </c>
      <c r="E161" s="109">
        <f>SUMIFS(gp_mff_index[Norm NSP MFF WP 2025/26],gp_mff_index[LAD21],lad_payment_mff[[#This Row],[LAD21]])/SUMIFS(gp_mff_index[Registered population 2025/26],gp_mff_index[LAD21],lad_payment_mff[[#This Row],[LAD21]])</f>
        <v>0.95878495526308904</v>
      </c>
      <c r="F161" s="102">
        <v>1.0240075746970456</v>
      </c>
      <c r="G161" s="103">
        <f>SUMIFS(gp_mff_index[Norm SP MFF WP (base year)],gp_mff_index[LAD21],lad_payment_mff[[#This Row],[LAD21]])/SUMIFS(gp_mff_index[Registered population (base year)],gp_mff_index[LAD21],lad_payment_mff[[#This Row],[LAD21]])</f>
        <v>0.9587225966898334</v>
      </c>
      <c r="H161" s="103">
        <f>SUMIFS(gp_mff_index[Norm SP MFF WP 2025/26],gp_mff_index[LAD21],lad_payment_mff[[#This Row],[LAD21]])/SUMIFS(gp_mff_index[Registered population 2025/26],gp_mff_index[LAD21],lad_payment_mff[[#This Row],[LAD21]])</f>
        <v>0.95873004414534324</v>
      </c>
    </row>
    <row r="162" spans="1:8" x14ac:dyDescent="0.3">
      <c r="A162" s="75" t="s">
        <v>326</v>
      </c>
      <c r="B162" s="44" t="s">
        <v>635</v>
      </c>
      <c r="C162" s="115">
        <v>1.0126177024040421</v>
      </c>
      <c r="D162" s="103">
        <f>SUMIFS(gp_mff_index[Norm NSP MFF WP (base year)],gp_mff_index[LAD21],lad_payment_mff[[#This Row],[LAD21]])/SUMIFS(gp_mff_index[Registered population (base year)],gp_mff_index[LAD21],lad_payment_mff[[#This Row],[LAD21]])</f>
        <v>0.95696309861371776</v>
      </c>
      <c r="E162" s="109">
        <f>SUMIFS(gp_mff_index[Norm NSP MFF WP 2025/26],gp_mff_index[LAD21],lad_payment_mff[[#This Row],[LAD21]])/SUMIFS(gp_mff_index[Registered population 2025/26],gp_mff_index[LAD21],lad_payment_mff[[#This Row],[LAD21]])</f>
        <v>0.95697062466914617</v>
      </c>
      <c r="F162" s="102">
        <v>1.0274513682545452</v>
      </c>
      <c r="G162" s="103">
        <f>SUMIFS(gp_mff_index[Norm SP MFF WP (base year)],gp_mff_index[LAD21],lad_payment_mff[[#This Row],[LAD21]])/SUMIFS(gp_mff_index[Registered population (base year)],gp_mff_index[LAD21],lad_payment_mff[[#This Row],[LAD21]])</f>
        <v>0.96194683329070696</v>
      </c>
      <c r="H162" s="103">
        <f>SUMIFS(gp_mff_index[Norm SP MFF WP 2025/26],gp_mff_index[LAD21],lad_payment_mff[[#This Row],[LAD21]])/SUMIFS(gp_mff_index[Registered population 2025/26],gp_mff_index[LAD21],lad_payment_mff[[#This Row],[LAD21]])</f>
        <v>0.96195430579241759</v>
      </c>
    </row>
    <row r="163" spans="1:8" x14ac:dyDescent="0.3">
      <c r="A163" s="75" t="s">
        <v>325</v>
      </c>
      <c r="B163" s="44" t="s">
        <v>634</v>
      </c>
      <c r="C163" s="115">
        <v>1.0125616447886574</v>
      </c>
      <c r="D163" s="103">
        <f>SUMIFS(gp_mff_index[Norm NSP MFF WP (base year)],gp_mff_index[LAD21],lad_payment_mff[[#This Row],[LAD21]])/SUMIFS(gp_mff_index[Registered population (base year)],gp_mff_index[LAD21],lad_payment_mff[[#This Row],[LAD21]])</f>
        <v>0.95691012198769998</v>
      </c>
      <c r="E163" s="109">
        <f>SUMIFS(gp_mff_index[Norm NSP MFF WP 2025/26],gp_mff_index[LAD21],lad_payment_mff[[#This Row],[LAD21]])/SUMIFS(gp_mff_index[Registered population 2025/26],gp_mff_index[LAD21],lad_payment_mff[[#This Row],[LAD21]])</f>
        <v>0.95691764762649223</v>
      </c>
      <c r="F163" s="102">
        <v>1.0293801961692328</v>
      </c>
      <c r="G163" s="103">
        <f>SUMIFS(gp_mff_index[Norm SP MFF WP (base year)],gp_mff_index[LAD21],lad_payment_mff[[#This Row],[LAD21]])/SUMIFS(gp_mff_index[Registered population (base year)],gp_mff_index[LAD21],lad_payment_mff[[#This Row],[LAD21]])</f>
        <v>0.96375268995879282</v>
      </c>
      <c r="H163" s="103">
        <f>SUMIFS(gp_mff_index[Norm SP MFF WP 2025/26],gp_mff_index[LAD21],lad_payment_mff[[#This Row],[LAD21]])/SUMIFS(gp_mff_index[Registered population 2025/26],gp_mff_index[LAD21],lad_payment_mff[[#This Row],[LAD21]])</f>
        <v>0.96376017648858325</v>
      </c>
    </row>
    <row r="164" spans="1:8" x14ac:dyDescent="0.3">
      <c r="A164" s="75" t="s">
        <v>324</v>
      </c>
      <c r="B164" s="44" t="s">
        <v>633</v>
      </c>
      <c r="C164" s="115">
        <v>1.0188738402708883</v>
      </c>
      <c r="D164" s="103">
        <f>SUMIFS(gp_mff_index[Norm NSP MFF WP (base year)],gp_mff_index[LAD21],lad_payment_mff[[#This Row],[LAD21]])/SUMIFS(gp_mff_index[Registered population (base year)],gp_mff_index[LAD21],lad_payment_mff[[#This Row],[LAD21]])</f>
        <v>0.9628753921319908</v>
      </c>
      <c r="E164" s="109">
        <f>SUMIFS(gp_mff_index[Norm NSP MFF WP 2025/26],gp_mff_index[LAD21],lad_payment_mff[[#This Row],[LAD21]])/SUMIFS(gp_mff_index[Registered population 2025/26],gp_mff_index[LAD21],lad_payment_mff[[#This Row],[LAD21]])</f>
        <v>0.96288296468476942</v>
      </c>
      <c r="F164" s="102">
        <v>1.0488549518509169</v>
      </c>
      <c r="G164" s="103">
        <f>SUMIFS(gp_mff_index[Norm SP MFF WP (base year)],gp_mff_index[LAD21],lad_payment_mff[[#This Row],[LAD21]])/SUMIFS(gp_mff_index[Registered population (base year)],gp_mff_index[LAD21],lad_payment_mff[[#This Row],[LAD21]])</f>
        <v>0.98198584447678361</v>
      </c>
      <c r="H164" s="103">
        <f>SUMIFS(gp_mff_index[Norm SP MFF WP 2025/26],gp_mff_index[LAD21],lad_payment_mff[[#This Row],[LAD21]])/SUMIFS(gp_mff_index[Registered population 2025/26],gp_mff_index[LAD21],lad_payment_mff[[#This Row],[LAD21]])</f>
        <v>0.98199347264358938</v>
      </c>
    </row>
    <row r="165" spans="1:8" x14ac:dyDescent="0.3">
      <c r="A165" s="75" t="s">
        <v>323</v>
      </c>
      <c r="B165" s="44" t="s">
        <v>632</v>
      </c>
      <c r="C165" s="115">
        <v>1.0238772443906938</v>
      </c>
      <c r="D165" s="103">
        <f>SUMIFS(gp_mff_index[Norm NSP MFF WP (base year)],gp_mff_index[LAD21],lad_payment_mff[[#This Row],[LAD21]])/SUMIFS(gp_mff_index[Registered population (base year)],gp_mff_index[LAD21],lad_payment_mff[[#This Row],[LAD21]])</f>
        <v>0.96760380355393061</v>
      </c>
      <c r="E165" s="109">
        <f>SUMIFS(gp_mff_index[Norm NSP MFF WP 2025/26],gp_mff_index[LAD21],lad_payment_mff[[#This Row],[LAD21]])/SUMIFS(gp_mff_index[Registered population 2025/26],gp_mff_index[LAD21],lad_payment_mff[[#This Row],[LAD21]])</f>
        <v>0.96761141329339528</v>
      </c>
      <c r="F165" s="102">
        <v>1.0514350198609457</v>
      </c>
      <c r="G165" s="103">
        <f>SUMIFS(gp_mff_index[Norm SP MFF WP (base year)],gp_mff_index[LAD21],lad_payment_mff[[#This Row],[LAD21]])/SUMIFS(gp_mff_index[Registered population (base year)],gp_mff_index[LAD21],lad_payment_mff[[#This Row],[LAD21]])</f>
        <v>0.9844014218253625</v>
      </c>
      <c r="H165" s="103">
        <f>SUMIFS(gp_mff_index[Norm SP MFF WP 2025/26],gp_mff_index[LAD21],lad_payment_mff[[#This Row],[LAD21]])/SUMIFS(gp_mff_index[Registered population 2025/26],gp_mff_index[LAD21],lad_payment_mff[[#This Row],[LAD21]])</f>
        <v>0.98440906875662104</v>
      </c>
    </row>
    <row r="166" spans="1:8" x14ac:dyDescent="0.3">
      <c r="A166" s="75" t="s">
        <v>322</v>
      </c>
      <c r="B166" s="44" t="s">
        <v>631</v>
      </c>
      <c r="C166" s="115">
        <v>1.013928308207833</v>
      </c>
      <c r="D166" s="103">
        <f>SUMIFS(gp_mff_index[Norm NSP MFF WP (base year)],gp_mff_index[LAD21],lad_payment_mff[[#This Row],[LAD21]])/SUMIFS(gp_mff_index[Registered population (base year)],gp_mff_index[LAD21],lad_payment_mff[[#This Row],[LAD21]])</f>
        <v>0.95820167205370332</v>
      </c>
      <c r="E166" s="109">
        <f>SUMIFS(gp_mff_index[Norm NSP MFF WP 2025/26],gp_mff_index[LAD21],lad_payment_mff[[#This Row],[LAD21]])/SUMIFS(gp_mff_index[Registered population 2025/26],gp_mff_index[LAD21],lad_payment_mff[[#This Row],[LAD21]])</f>
        <v>0.95820920784991714</v>
      </c>
      <c r="F166" s="102">
        <v>1.0253723024988493</v>
      </c>
      <c r="G166" s="103">
        <f>SUMIFS(gp_mff_index[Norm SP MFF WP (base year)],gp_mff_index[LAD21],lad_payment_mff[[#This Row],[LAD21]])/SUMIFS(gp_mff_index[Registered population (base year)],gp_mff_index[LAD21],lad_payment_mff[[#This Row],[LAD21]])</f>
        <v>0.96000031710348088</v>
      </c>
      <c r="H166" s="103">
        <f>SUMIFS(gp_mff_index[Norm SP MFF WP 2025/26],gp_mff_index[LAD21],lad_payment_mff[[#This Row],[LAD21]])/SUMIFS(gp_mff_index[Registered population 2025/26],gp_mff_index[LAD21],lad_payment_mff[[#This Row],[LAD21]])</f>
        <v>0.96000777448445407</v>
      </c>
    </row>
    <row r="167" spans="1:8" x14ac:dyDescent="0.3">
      <c r="A167" s="75" t="s">
        <v>321</v>
      </c>
      <c r="B167" s="44" t="s">
        <v>630</v>
      </c>
      <c r="C167" s="115">
        <v>1.0247705252983503</v>
      </c>
      <c r="D167" s="103">
        <f>SUMIFS(gp_mff_index[Norm NSP MFF WP (base year)],gp_mff_index[LAD21],lad_payment_mff[[#This Row],[LAD21]])/SUMIFS(gp_mff_index[Registered population (base year)],gp_mff_index[LAD21],lad_payment_mff[[#This Row],[LAD21]])</f>
        <v>0.96844798874177995</v>
      </c>
      <c r="E167" s="109">
        <f>SUMIFS(gp_mff_index[Norm NSP MFF WP 2025/26],gp_mff_index[LAD21],lad_payment_mff[[#This Row],[LAD21]])/SUMIFS(gp_mff_index[Registered population 2025/26],gp_mff_index[LAD21],lad_payment_mff[[#This Row],[LAD21]])</f>
        <v>0.96845560512035567</v>
      </c>
      <c r="F167" s="102">
        <v>1.0526438222857246</v>
      </c>
      <c r="G167" s="103">
        <f>SUMIFS(gp_mff_index[Norm SP MFF WP (base year)],gp_mff_index[LAD21],lad_payment_mff[[#This Row],[LAD21]])/SUMIFS(gp_mff_index[Registered population (base year)],gp_mff_index[LAD21],lad_payment_mff[[#This Row],[LAD21]])</f>
        <v>0.98553315778924122</v>
      </c>
      <c r="H167" s="103">
        <f>SUMIFS(gp_mff_index[Norm SP MFF WP 2025/26],gp_mff_index[LAD21],lad_payment_mff[[#This Row],[LAD21]])/SUMIFS(gp_mff_index[Registered population 2025/26],gp_mff_index[LAD21],lad_payment_mff[[#This Row],[LAD21]])</f>
        <v>0.98554081351194056</v>
      </c>
    </row>
    <row r="168" spans="1:8" x14ac:dyDescent="0.3">
      <c r="A168" s="75" t="s">
        <v>320</v>
      </c>
      <c r="B168" s="44" t="s">
        <v>629</v>
      </c>
      <c r="C168" s="115">
        <v>1.0257933583455767</v>
      </c>
      <c r="D168" s="103">
        <f>SUMIFS(gp_mff_index[Norm NSP MFF WP (base year)],gp_mff_index[LAD21],lad_payment_mff[[#This Row],[LAD21]])/SUMIFS(gp_mff_index[Registered population (base year)],gp_mff_index[LAD21],lad_payment_mff[[#This Row],[LAD21]])</f>
        <v>0.96941460573841554</v>
      </c>
      <c r="E168" s="109">
        <f>SUMIFS(gp_mff_index[Norm NSP MFF WP 2025/26],gp_mff_index[LAD21],lad_payment_mff[[#This Row],[LAD21]])/SUMIFS(gp_mff_index[Registered population 2025/26],gp_mff_index[LAD21],lad_payment_mff[[#This Row],[LAD21]])</f>
        <v>0.96942222971897041</v>
      </c>
      <c r="F168" s="102">
        <v>1.0433294132014437</v>
      </c>
      <c r="G168" s="103">
        <f>SUMIFS(gp_mff_index[Norm SP MFF WP (base year)],gp_mff_index[LAD21],lad_payment_mff[[#This Row],[LAD21]])/SUMIFS(gp_mff_index[Registered population (base year)],gp_mff_index[LAD21],lad_payment_mff[[#This Row],[LAD21]])</f>
        <v>0.97681258317185604</v>
      </c>
      <c r="H168" s="103">
        <f>SUMIFS(gp_mff_index[Norm SP MFF WP 2025/26],gp_mff_index[LAD21],lad_payment_mff[[#This Row],[LAD21]])/SUMIFS(gp_mff_index[Registered population 2025/26],gp_mff_index[LAD21],lad_payment_mff[[#This Row],[LAD21]])</f>
        <v>0.97682017115223685</v>
      </c>
    </row>
    <row r="169" spans="1:8" x14ac:dyDescent="0.3">
      <c r="A169" s="75" t="s">
        <v>319</v>
      </c>
      <c r="B169" s="44" t="s">
        <v>628</v>
      </c>
      <c r="C169" s="115">
        <v>1.025639187993566</v>
      </c>
      <c r="D169" s="103">
        <f>SUMIFS(gp_mff_index[Norm NSP MFF WP (base year)],gp_mff_index[LAD21],lad_payment_mff[[#This Row],[LAD21]])/SUMIFS(gp_mff_index[Registered population (base year)],gp_mff_index[LAD21],lad_payment_mff[[#This Row],[LAD21]])</f>
        <v>0.96926890876173433</v>
      </c>
      <c r="E169" s="109">
        <f>SUMIFS(gp_mff_index[Norm NSP MFF WP 2025/26],gp_mff_index[LAD21],lad_payment_mff[[#This Row],[LAD21]])/SUMIFS(gp_mff_index[Registered population 2025/26],gp_mff_index[LAD21],lad_payment_mff[[#This Row],[LAD21]])</f>
        <v>0.96927653159645233</v>
      </c>
      <c r="F169" s="102">
        <v>1.0522291333708933</v>
      </c>
      <c r="G169" s="103">
        <f>SUMIFS(gp_mff_index[Norm SP MFF WP (base year)],gp_mff_index[LAD21],lad_payment_mff[[#This Row],[LAD21]])/SUMIFS(gp_mff_index[Registered population (base year)],gp_mff_index[LAD21],lad_payment_mff[[#This Row],[LAD21]])</f>
        <v>0.98514490711310443</v>
      </c>
      <c r="H169" s="103">
        <f>SUMIFS(gp_mff_index[Norm SP MFF WP 2025/26],gp_mff_index[LAD21],lad_payment_mff[[#This Row],[LAD21]])/SUMIFS(gp_mff_index[Registered population 2025/26],gp_mff_index[LAD21],lad_payment_mff[[#This Row],[LAD21]])</f>
        <v>0.98515255981983252</v>
      </c>
    </row>
    <row r="170" spans="1:8" x14ac:dyDescent="0.3">
      <c r="A170" s="75" t="s">
        <v>318</v>
      </c>
      <c r="B170" s="44" t="s">
        <v>627</v>
      </c>
      <c r="C170" s="115">
        <v>1.0141554480907295</v>
      </c>
      <c r="D170" s="103">
        <f>SUMIFS(gp_mff_index[Norm NSP MFF WP (base year)],gp_mff_index[LAD21],lad_payment_mff[[#This Row],[LAD21]])/SUMIFS(gp_mff_index[Registered population (base year)],gp_mff_index[LAD21],lad_payment_mff[[#This Row],[LAD21]])</f>
        <v>0.9584163280740744</v>
      </c>
      <c r="E170" s="109">
        <f>SUMIFS(gp_mff_index[Norm NSP MFF WP 2025/26],gp_mff_index[LAD21],lad_payment_mff[[#This Row],[LAD21]])/SUMIFS(gp_mff_index[Registered population 2025/26],gp_mff_index[LAD21],lad_payment_mff[[#This Row],[LAD21]])</f>
        <v>0.95842386555845482</v>
      </c>
      <c r="F170" s="102">
        <v>1.0652816464655237</v>
      </c>
      <c r="G170" s="103">
        <f>SUMIFS(gp_mff_index[Norm SP MFF WP (base year)],gp_mff_index[LAD21],lad_payment_mff[[#This Row],[LAD21]])/SUMIFS(gp_mff_index[Registered population (base year)],gp_mff_index[LAD21],lad_payment_mff[[#This Row],[LAD21]])</f>
        <v>0.99736526520089874</v>
      </c>
      <c r="H170" s="103">
        <f>SUMIFS(gp_mff_index[Norm SP MFF WP 2025/26],gp_mff_index[LAD21],lad_payment_mff[[#This Row],[LAD21]])/SUMIFS(gp_mff_index[Registered population 2025/26],gp_mff_index[LAD21],lad_payment_mff[[#This Row],[LAD21]])</f>
        <v>0.99737301283662294</v>
      </c>
    </row>
    <row r="171" spans="1:8" x14ac:dyDescent="0.3">
      <c r="A171" s="75" t="s">
        <v>317</v>
      </c>
      <c r="B171" s="44" t="s">
        <v>626</v>
      </c>
      <c r="C171" s="115">
        <v>1.0246200078528138</v>
      </c>
      <c r="D171" s="103">
        <f>SUMIFS(gp_mff_index[Norm NSP MFF WP (base year)],gp_mff_index[LAD21],lad_payment_mff[[#This Row],[LAD21]])/SUMIFS(gp_mff_index[Registered population (base year)],gp_mff_index[LAD21],lad_payment_mff[[#This Row],[LAD21]])</f>
        <v>0.96830574390373869</v>
      </c>
      <c r="E171" s="109">
        <f>SUMIFS(gp_mff_index[Norm NSP MFF WP 2025/26],gp_mff_index[LAD21],lad_payment_mff[[#This Row],[LAD21]])/SUMIFS(gp_mff_index[Registered population 2025/26],gp_mff_index[LAD21],lad_payment_mff[[#This Row],[LAD21]])</f>
        <v>0.9683133591636276</v>
      </c>
      <c r="F171" s="102">
        <v>1.0425204929662233</v>
      </c>
      <c r="G171" s="103">
        <f>SUMIFS(gp_mff_index[Norm SP MFF WP (base year)],gp_mff_index[LAD21],lad_payment_mff[[#This Row],[LAD21]])/SUMIFS(gp_mff_index[Registered population (base year)],gp_mff_index[LAD21],lad_payment_mff[[#This Row],[LAD21]])</f>
        <v>0.97605523515257542</v>
      </c>
      <c r="H171" s="103">
        <f>SUMIFS(gp_mff_index[Norm SP MFF WP 2025/26],gp_mff_index[LAD21],lad_payment_mff[[#This Row],[LAD21]])/SUMIFS(gp_mff_index[Registered population 2025/26],gp_mff_index[LAD21],lad_payment_mff[[#This Row],[LAD21]])</f>
        <v>0.97606281724979915</v>
      </c>
    </row>
    <row r="172" spans="1:8" x14ac:dyDescent="0.3">
      <c r="A172" s="75" t="s">
        <v>316</v>
      </c>
      <c r="B172" s="44" t="s">
        <v>625</v>
      </c>
      <c r="C172" s="115">
        <v>1.0263328423091997</v>
      </c>
      <c r="D172" s="103">
        <f>SUMIFS(gp_mff_index[Norm NSP MFF WP (base year)],gp_mff_index[LAD21],lad_payment_mff[[#This Row],[LAD21]])/SUMIFS(gp_mff_index[Registered population (base year)],gp_mff_index[LAD21],lad_payment_mff[[#This Row],[LAD21]])</f>
        <v>0.96992443905878445</v>
      </c>
      <c r="E172" s="109">
        <f>SUMIFS(gp_mff_index[Norm NSP MFF WP 2025/26],gp_mff_index[LAD21],lad_payment_mff[[#This Row],[LAD21]])/SUMIFS(gp_mff_index[Registered population 2025/26],gp_mff_index[LAD21],lad_payment_mff[[#This Row],[LAD21]])</f>
        <v>0.9699320670489342</v>
      </c>
      <c r="F172" s="102">
        <v>1.0433965506807261</v>
      </c>
      <c r="G172" s="103">
        <f>SUMIFS(gp_mff_index[Norm SP MFF WP (base year)],gp_mff_index[LAD21],lad_payment_mff[[#This Row],[LAD21]])/SUMIFS(gp_mff_index[Registered population (base year)],gp_mff_index[LAD21],lad_payment_mff[[#This Row],[LAD21]])</f>
        <v>0.97687544034211848</v>
      </c>
      <c r="H172" s="103">
        <f>SUMIFS(gp_mff_index[Norm SP MFF WP 2025/26],gp_mff_index[LAD21],lad_payment_mff[[#This Row],[LAD21]])/SUMIFS(gp_mff_index[Registered population 2025/26],gp_mff_index[LAD21],lad_payment_mff[[#This Row],[LAD21]])</f>
        <v>0.97688302881078048</v>
      </c>
    </row>
    <row r="173" spans="1:8" x14ac:dyDescent="0.3">
      <c r="A173" s="75" t="s">
        <v>315</v>
      </c>
      <c r="B173" s="44" t="s">
        <v>624</v>
      </c>
      <c r="C173" s="115">
        <v>1.0263479639882573</v>
      </c>
      <c r="D173" s="103">
        <f>SUMIFS(gp_mff_index[Norm NSP MFF WP (base year)],gp_mff_index[LAD21],lad_payment_mff[[#This Row],[LAD21]])/SUMIFS(gp_mff_index[Registered population (base year)],gp_mff_index[LAD21],lad_payment_mff[[#This Row],[LAD21]])</f>
        <v>0.96993872963341421</v>
      </c>
      <c r="E173" s="109">
        <f>SUMIFS(gp_mff_index[Norm NSP MFF WP 2025/26],gp_mff_index[LAD21],lad_payment_mff[[#This Row],[LAD21]])/SUMIFS(gp_mff_index[Registered population 2025/26],gp_mff_index[LAD21],lad_payment_mff[[#This Row],[LAD21]])</f>
        <v>0.96994635773595206</v>
      </c>
      <c r="F173" s="102">
        <v>1.0447231977503189</v>
      </c>
      <c r="G173" s="103">
        <f>SUMIFS(gp_mff_index[Norm SP MFF WP (base year)],gp_mff_index[LAD21],lad_payment_mff[[#This Row],[LAD21]])/SUMIFS(gp_mff_index[Registered population (base year)],gp_mff_index[LAD21],lad_payment_mff[[#This Row],[LAD21]])</f>
        <v>0.97811750783739804</v>
      </c>
      <c r="H173" s="103">
        <f>SUMIFS(gp_mff_index[Norm SP MFF WP 2025/26],gp_mff_index[LAD21],lad_payment_mff[[#This Row],[LAD21]])/SUMIFS(gp_mff_index[Registered population 2025/26],gp_mff_index[LAD21],lad_payment_mff[[#This Row],[LAD21]])</f>
        <v>0.9781251059545677</v>
      </c>
    </row>
    <row r="174" spans="1:8" x14ac:dyDescent="0.3">
      <c r="A174" s="75" t="s">
        <v>314</v>
      </c>
      <c r="B174" s="44" t="s">
        <v>623</v>
      </c>
      <c r="C174" s="115">
        <v>1.0163726629713485</v>
      </c>
      <c r="D174" s="103">
        <f>SUMIFS(gp_mff_index[Norm NSP MFF WP (base year)],gp_mff_index[LAD21],lad_payment_mff[[#This Row],[LAD21]])/SUMIFS(gp_mff_index[Registered population (base year)],gp_mff_index[LAD21],lad_payment_mff[[#This Row],[LAD21]])</f>
        <v>0.96051168233996609</v>
      </c>
      <c r="E174" s="109">
        <f>SUMIFS(gp_mff_index[Norm NSP MFF WP 2025/26],gp_mff_index[LAD21],lad_payment_mff[[#This Row],[LAD21]])/SUMIFS(gp_mff_index[Registered population 2025/26],gp_mff_index[LAD21],lad_payment_mff[[#This Row],[LAD21]])</f>
        <v>0.96051923630330194</v>
      </c>
      <c r="F174" s="102">
        <v>1.0236830430948092</v>
      </c>
      <c r="G174" s="103">
        <f>SUMIFS(gp_mff_index[Norm SP MFF WP (base year)],gp_mff_index[LAD21],lad_payment_mff[[#This Row],[LAD21]])/SUMIFS(gp_mff_index[Registered population (base year)],gp_mff_index[LAD21],lad_payment_mff[[#This Row],[LAD21]])</f>
        <v>0.95841875540184707</v>
      </c>
      <c r="H174" s="103">
        <f>SUMIFS(gp_mff_index[Norm SP MFF WP 2025/26],gp_mff_index[LAD21],lad_payment_mff[[#This Row],[LAD21]])/SUMIFS(gp_mff_index[Registered population 2025/26],gp_mff_index[LAD21],lad_payment_mff[[#This Row],[LAD21]])</f>
        <v>0.95842620049708649</v>
      </c>
    </row>
    <row r="175" spans="1:8" x14ac:dyDescent="0.3">
      <c r="A175" s="75" t="s">
        <v>313</v>
      </c>
      <c r="B175" s="44" t="s">
        <v>622</v>
      </c>
      <c r="C175" s="115">
        <v>1.0117467738664099</v>
      </c>
      <c r="D175" s="103">
        <f>SUMIFS(gp_mff_index[Norm NSP MFF WP (base year)],gp_mff_index[LAD21],lad_payment_mff[[#This Row],[LAD21]])/SUMIFS(gp_mff_index[Registered population (base year)],gp_mff_index[LAD21],lad_payment_mff[[#This Row],[LAD21]])</f>
        <v>0.9561400372845853</v>
      </c>
      <c r="E175" s="109">
        <f>SUMIFS(gp_mff_index[Norm NSP MFF WP 2025/26],gp_mff_index[LAD21],lad_payment_mff[[#This Row],[LAD21]])/SUMIFS(gp_mff_index[Registered population 2025/26],gp_mff_index[LAD21],lad_payment_mff[[#This Row],[LAD21]])</f>
        <v>0.95614755686703123</v>
      </c>
      <c r="F175" s="102">
        <v>1.0123087159749595</v>
      </c>
      <c r="G175" s="103">
        <f>SUMIFS(gp_mff_index[Norm SP MFF WP (base year)],gp_mff_index[LAD21],lad_payment_mff[[#This Row],[LAD21]])/SUMIFS(gp_mff_index[Registered population (base year)],gp_mff_index[LAD21],lad_payment_mff[[#This Row],[LAD21]])</f>
        <v>0.94776959156615137</v>
      </c>
      <c r="H175" s="103">
        <f>SUMIFS(gp_mff_index[Norm SP MFF WP 2025/26],gp_mff_index[LAD21],lad_payment_mff[[#This Row],[LAD21]])/SUMIFS(gp_mff_index[Registered population 2025/26],gp_mff_index[LAD21],lad_payment_mff[[#This Row],[LAD21]])</f>
        <v>0.94777695393759387</v>
      </c>
    </row>
    <row r="176" spans="1:8" x14ac:dyDescent="0.3">
      <c r="A176" s="75" t="s">
        <v>312</v>
      </c>
      <c r="B176" s="44" t="s">
        <v>621</v>
      </c>
      <c r="C176" s="115">
        <v>1.0335266537375745</v>
      </c>
      <c r="D176" s="103">
        <f>SUMIFS(gp_mff_index[Norm NSP MFF WP (base year)],gp_mff_index[LAD21],lad_payment_mff[[#This Row],[LAD21]])/SUMIFS(gp_mff_index[Registered population (base year)],gp_mff_index[LAD21],lad_payment_mff[[#This Row],[LAD21]])</f>
        <v>0.97672287054877016</v>
      </c>
      <c r="E176" s="109">
        <f>SUMIFS(gp_mff_index[Norm NSP MFF WP 2025/26],gp_mff_index[LAD21],lad_payment_mff[[#This Row],[LAD21]])/SUMIFS(gp_mff_index[Registered population 2025/26],gp_mff_index[LAD21],lad_payment_mff[[#This Row],[LAD21]])</f>
        <v>0.97673055200531977</v>
      </c>
      <c r="F176" s="102">
        <v>1.0297956947177027</v>
      </c>
      <c r="G176" s="103">
        <f>SUMIFS(gp_mff_index[Norm SP MFF WP (base year)],gp_mff_index[LAD21],lad_payment_mff[[#This Row],[LAD21]])/SUMIFS(gp_mff_index[Registered population (base year)],gp_mff_index[LAD21],lad_payment_mff[[#This Row],[LAD21]])</f>
        <v>0.96414169865087018</v>
      </c>
      <c r="H176" s="103">
        <f>SUMIFS(gp_mff_index[Norm SP MFF WP 2025/26],gp_mff_index[LAD21],lad_payment_mff[[#This Row],[LAD21]])/SUMIFS(gp_mff_index[Registered population 2025/26],gp_mff_index[LAD21],lad_payment_mff[[#This Row],[LAD21]])</f>
        <v>0.96414918820251982</v>
      </c>
    </row>
    <row r="177" spans="1:8" x14ac:dyDescent="0.3">
      <c r="A177" s="75" t="s">
        <v>311</v>
      </c>
      <c r="B177" s="44" t="s">
        <v>620</v>
      </c>
      <c r="C177" s="115">
        <v>1.0111910673984064</v>
      </c>
      <c r="D177" s="103">
        <f>SUMIFS(gp_mff_index[Norm NSP MFF WP (base year)],gp_mff_index[LAD21],lad_payment_mff[[#This Row],[LAD21]])/SUMIFS(gp_mff_index[Registered population (base year)],gp_mff_index[LAD21],lad_payment_mff[[#This Row],[LAD21]])</f>
        <v>0.95561487306685766</v>
      </c>
      <c r="E177" s="109">
        <f>SUMIFS(gp_mff_index[Norm NSP MFF WP 2025/26],gp_mff_index[LAD21],lad_payment_mff[[#This Row],[LAD21]])/SUMIFS(gp_mff_index[Registered population 2025/26],gp_mff_index[LAD21],lad_payment_mff[[#This Row],[LAD21]])</f>
        <v>0.95562238851913883</v>
      </c>
      <c r="F177" s="102">
        <v>1.0133935203072129</v>
      </c>
      <c r="G177" s="103">
        <f>SUMIFS(gp_mff_index[Norm SP MFF WP (base year)],gp_mff_index[LAD21],lad_payment_mff[[#This Row],[LAD21]])/SUMIFS(gp_mff_index[Registered population (base year)],gp_mff_index[LAD21],lad_payment_mff[[#This Row],[LAD21]])</f>
        <v>0.94878523486022204</v>
      </c>
      <c r="H177" s="103">
        <f>SUMIFS(gp_mff_index[Norm SP MFF WP 2025/26],gp_mff_index[LAD21],lad_payment_mff[[#This Row],[LAD21]])/SUMIFS(gp_mff_index[Registered population 2025/26],gp_mff_index[LAD21],lad_payment_mff[[#This Row],[LAD21]])</f>
        <v>0.94879260512128516</v>
      </c>
    </row>
    <row r="178" spans="1:8" x14ac:dyDescent="0.3">
      <c r="A178" s="75" t="s">
        <v>310</v>
      </c>
      <c r="B178" s="44" t="s">
        <v>619</v>
      </c>
      <c r="C178" s="115">
        <v>1.0267104007183205</v>
      </c>
      <c r="D178" s="103">
        <f>SUMIFS(gp_mff_index[Norm NSP MFF WP (base year)],gp_mff_index[LAD21],lad_payment_mff[[#This Row],[LAD21]])/SUMIFS(gp_mff_index[Registered population (base year)],gp_mff_index[LAD21],lad_payment_mff[[#This Row],[LAD21]])</f>
        <v>0.97028124643460112</v>
      </c>
      <c r="E178" s="109">
        <f>SUMIFS(gp_mff_index[Norm NSP MFF WP 2025/26],gp_mff_index[LAD21],lad_payment_mff[[#This Row],[LAD21]])/SUMIFS(gp_mff_index[Registered population 2025/26],gp_mff_index[LAD21],lad_payment_mff[[#This Row],[LAD21]])</f>
        <v>0.97028887723086932</v>
      </c>
      <c r="F178" s="102">
        <v>1.0232138427444417</v>
      </c>
      <c r="G178" s="103">
        <f>SUMIFS(gp_mff_index[Norm SP MFF WP (base year)],gp_mff_index[LAD21],lad_payment_mff[[#This Row],[LAD21]])/SUMIFS(gp_mff_index[Registered population (base year)],gp_mff_index[LAD21],lad_payment_mff[[#This Row],[LAD21]])</f>
        <v>0.95797946863347994</v>
      </c>
      <c r="H178" s="103">
        <f>SUMIFS(gp_mff_index[Norm SP MFF WP 2025/26],gp_mff_index[LAD21],lad_payment_mff[[#This Row],[LAD21]])/SUMIFS(gp_mff_index[Registered population 2025/26],gp_mff_index[LAD21],lad_payment_mff[[#This Row],[LAD21]])</f>
        <v>0.95798691031629479</v>
      </c>
    </row>
    <row r="179" spans="1:8" x14ac:dyDescent="0.3">
      <c r="A179" s="75" t="s">
        <v>309</v>
      </c>
      <c r="B179" s="44" t="s">
        <v>618</v>
      </c>
      <c r="C179" s="115">
        <v>1.0251377683612246</v>
      </c>
      <c r="D179" s="103">
        <f>SUMIFS(gp_mff_index[Norm NSP MFF WP (base year)],gp_mff_index[LAD21],lad_payment_mff[[#This Row],[LAD21]])/SUMIFS(gp_mff_index[Registered population (base year)],gp_mff_index[LAD21],lad_payment_mff[[#This Row],[LAD21]])</f>
        <v>0.96879504771433989</v>
      </c>
      <c r="E179" s="109">
        <f>SUMIFS(gp_mff_index[Norm NSP MFF WP 2025/26],gp_mff_index[LAD21],lad_payment_mff[[#This Row],[LAD21]])/SUMIFS(gp_mff_index[Registered population 2025/26],gp_mff_index[LAD21],lad_payment_mff[[#This Row],[LAD21]])</f>
        <v>0.96880266682236882</v>
      </c>
      <c r="F179" s="102">
        <v>1.019382529248213</v>
      </c>
      <c r="G179" s="103">
        <f>SUMIFS(gp_mff_index[Norm SP MFF WP (base year)],gp_mff_index[LAD21],lad_payment_mff[[#This Row],[LAD21]])/SUMIFS(gp_mff_index[Registered population (base year)],gp_mff_index[LAD21],lad_payment_mff[[#This Row],[LAD21]])</f>
        <v>0.95439241819108067</v>
      </c>
      <c r="H179" s="103">
        <f>SUMIFS(gp_mff_index[Norm SP MFF WP 2025/26],gp_mff_index[LAD21],lad_payment_mff[[#This Row],[LAD21]])/SUMIFS(gp_mff_index[Registered population 2025/26],gp_mff_index[LAD21],lad_payment_mff[[#This Row],[LAD21]])</f>
        <v>0.95439983200931977</v>
      </c>
    </row>
    <row r="180" spans="1:8" x14ac:dyDescent="0.3">
      <c r="A180" s="75" t="s">
        <v>308</v>
      </c>
      <c r="B180" s="44" t="s">
        <v>617</v>
      </c>
      <c r="C180" s="115">
        <v>1.0279939832707292</v>
      </c>
      <c r="D180" s="103">
        <f>SUMIFS(gp_mff_index[Norm NSP MFF WP (base year)],gp_mff_index[LAD21],lad_payment_mff[[#This Row],[LAD21]])/SUMIFS(gp_mff_index[Registered population (base year)],gp_mff_index[LAD21],lad_payment_mff[[#This Row],[LAD21]])</f>
        <v>0.97149428185138598</v>
      </c>
      <c r="E180" s="109">
        <f>SUMIFS(gp_mff_index[Norm NSP MFF WP 2025/26],gp_mff_index[LAD21],lad_payment_mff[[#This Row],[LAD21]])/SUMIFS(gp_mff_index[Registered population 2025/26],gp_mff_index[LAD21],lad_payment_mff[[#This Row],[LAD21]])</f>
        <v>0.97150192218759568</v>
      </c>
      <c r="F180" s="102">
        <v>1.0260179825539895</v>
      </c>
      <c r="G180" s="103">
        <f>SUMIFS(gp_mff_index[Norm SP MFF WP (base year)],gp_mff_index[LAD21],lad_payment_mff[[#This Row],[LAD21]])/SUMIFS(gp_mff_index[Registered population (base year)],gp_mff_index[LAD21],lad_payment_mff[[#This Row],[LAD21]])</f>
        <v>0.96060483222074289</v>
      </c>
      <c r="H180" s="103">
        <f>SUMIFS(gp_mff_index[Norm SP MFF WP 2025/26],gp_mff_index[LAD21],lad_payment_mff[[#This Row],[LAD21]])/SUMIFS(gp_mff_index[Registered population 2025/26],gp_mff_index[LAD21],lad_payment_mff[[#This Row],[LAD21]])</f>
        <v>0.96061229429765138</v>
      </c>
    </row>
    <row r="181" spans="1:8" x14ac:dyDescent="0.3">
      <c r="A181" s="75" t="s">
        <v>307</v>
      </c>
      <c r="B181" s="44" t="s">
        <v>616</v>
      </c>
      <c r="C181" s="115">
        <v>1.0230908733301232</v>
      </c>
      <c r="D181" s="103">
        <f>SUMIFS(gp_mff_index[Norm NSP MFF WP (base year)],gp_mff_index[LAD21],lad_payment_mff[[#This Row],[LAD21]])/SUMIFS(gp_mff_index[Registered population (base year)],gp_mff_index[LAD21],lad_payment_mff[[#This Row],[LAD21]])</f>
        <v>0.96686065232815444</v>
      </c>
      <c r="E181" s="109">
        <f>SUMIFS(gp_mff_index[Norm NSP MFF WP 2025/26],gp_mff_index[LAD21],lad_payment_mff[[#This Row],[LAD21]])/SUMIFS(gp_mff_index[Registered population 2025/26],gp_mff_index[LAD21],lad_payment_mff[[#This Row],[LAD21]])</f>
        <v>0.9668682562230918</v>
      </c>
      <c r="F181" s="102">
        <v>1.0309117209303666</v>
      </c>
      <c r="G181" s="103">
        <f>SUMIFS(gp_mff_index[Norm SP MFF WP (base year)],gp_mff_index[LAD21],lad_payment_mff[[#This Row],[LAD21]])/SUMIFS(gp_mff_index[Registered population (base year)],gp_mff_index[LAD21],lad_payment_mff[[#This Row],[LAD21]])</f>
        <v>0.96518657329341873</v>
      </c>
      <c r="H181" s="103">
        <f>SUMIFS(gp_mff_index[Norm SP MFF WP 2025/26],gp_mff_index[LAD21],lad_payment_mff[[#This Row],[LAD21]])/SUMIFS(gp_mff_index[Registered population 2025/26],gp_mff_index[LAD21],lad_payment_mff[[#This Row],[LAD21]])</f>
        <v>0.96519407096176224</v>
      </c>
    </row>
    <row r="182" spans="1:8" x14ac:dyDescent="0.3">
      <c r="A182" s="75" t="s">
        <v>306</v>
      </c>
      <c r="B182" s="44" t="s">
        <v>615</v>
      </c>
      <c r="C182" s="115">
        <v>1.0161597434384846</v>
      </c>
      <c r="D182" s="103">
        <f>SUMIFS(gp_mff_index[Norm NSP MFF WP (base year)],gp_mff_index[LAD21],lad_payment_mff[[#This Row],[LAD21]])/SUMIFS(gp_mff_index[Registered population (base year)],gp_mff_index[LAD21],lad_payment_mff[[#This Row],[LAD21]])</f>
        <v>0.96031046510325258</v>
      </c>
      <c r="E182" s="109">
        <f>SUMIFS(gp_mff_index[Norm NSP MFF WP 2025/26],gp_mff_index[LAD21],lad_payment_mff[[#This Row],[LAD21]])/SUMIFS(gp_mff_index[Registered population 2025/26],gp_mff_index[LAD21],lad_payment_mff[[#This Row],[LAD21]])</f>
        <v>0.9603180174841115</v>
      </c>
      <c r="F182" s="102">
        <v>1.0217568421149539</v>
      </c>
      <c r="G182" s="103">
        <f>SUMIFS(gp_mff_index[Norm SP MFF WP (base year)],gp_mff_index[LAD21],lad_payment_mff[[#This Row],[LAD21]])/SUMIFS(gp_mff_index[Registered population (base year)],gp_mff_index[LAD21],lad_payment_mff[[#This Row],[LAD21]])</f>
        <v>0.95661535818996635</v>
      </c>
      <c r="H182" s="103">
        <f>SUMIFS(gp_mff_index[Norm SP MFF WP 2025/26],gp_mff_index[LAD21],lad_payment_mff[[#This Row],[LAD21]])/SUMIFS(gp_mff_index[Registered population 2025/26],gp_mff_index[LAD21],lad_payment_mff[[#This Row],[LAD21]])</f>
        <v>0.95662278927623123</v>
      </c>
    </row>
    <row r="183" spans="1:8" x14ac:dyDescent="0.3">
      <c r="A183" s="75" t="s">
        <v>305</v>
      </c>
      <c r="B183" s="44" t="s">
        <v>614</v>
      </c>
      <c r="C183" s="115">
        <v>1.0296218068534235</v>
      </c>
      <c r="D183" s="103">
        <f>SUMIFS(gp_mff_index[Norm NSP MFF WP (base year)],gp_mff_index[LAD21],lad_payment_mff[[#This Row],[LAD21]])/SUMIFS(gp_mff_index[Registered population (base year)],gp_mff_index[LAD21],lad_payment_mff[[#This Row],[LAD21]])</f>
        <v>0.97303263842563281</v>
      </c>
      <c r="E183" s="109">
        <f>SUMIFS(gp_mff_index[Norm NSP MFF WP 2025/26],gp_mff_index[LAD21],lad_payment_mff[[#This Row],[LAD21]])/SUMIFS(gp_mff_index[Registered population 2025/26],gp_mff_index[LAD21],lad_payment_mff[[#This Row],[LAD21]])</f>
        <v>0.97304029086027821</v>
      </c>
      <c r="F183" s="102">
        <v>1.0307830527738933</v>
      </c>
      <c r="G183" s="103">
        <f>SUMIFS(gp_mff_index[Norm SP MFF WP (base year)],gp_mff_index[LAD21],lad_payment_mff[[#This Row],[LAD21]])/SUMIFS(gp_mff_index[Registered population (base year)],gp_mff_index[LAD21],lad_payment_mff[[#This Row],[LAD21]])</f>
        <v>0.96506610829673978</v>
      </c>
      <c r="H183" s="103">
        <f>SUMIFS(gp_mff_index[Norm SP MFF WP 2025/26],gp_mff_index[LAD21],lad_payment_mff[[#This Row],[LAD21]])/SUMIFS(gp_mff_index[Registered population 2025/26],gp_mff_index[LAD21],lad_payment_mff[[#This Row],[LAD21]])</f>
        <v>0.96507360502929873</v>
      </c>
    </row>
    <row r="184" spans="1:8" x14ac:dyDescent="0.3">
      <c r="A184" s="75" t="s">
        <v>304</v>
      </c>
      <c r="B184" s="44" t="s">
        <v>613</v>
      </c>
      <c r="C184" s="115">
        <v>1.029681258094161</v>
      </c>
      <c r="D184" s="103">
        <f>SUMIFS(gp_mff_index[Norm NSP MFF WP (base year)],gp_mff_index[LAD21],lad_payment_mff[[#This Row],[LAD21]])/SUMIFS(gp_mff_index[Registered population (base year)],gp_mff_index[LAD21],lad_payment_mff[[#This Row],[LAD21]])</f>
        <v>0.9730888221595505</v>
      </c>
      <c r="E184" s="109">
        <f>SUMIFS(gp_mff_index[Norm NSP MFF WP 2025/26],gp_mff_index[LAD21],lad_payment_mff[[#This Row],[LAD21]])/SUMIFS(gp_mff_index[Registered population 2025/26],gp_mff_index[LAD21],lad_payment_mff[[#This Row],[LAD21]])</f>
        <v>0.9730964750360539</v>
      </c>
      <c r="F184" s="102">
        <v>1.0302590257168518</v>
      </c>
      <c r="G184" s="103">
        <f>SUMIFS(gp_mff_index[Norm SP MFF WP (base year)],gp_mff_index[LAD21],lad_payment_mff[[#This Row],[LAD21]])/SUMIFS(gp_mff_index[Registered population (base year)],gp_mff_index[LAD21],lad_payment_mff[[#This Row],[LAD21]])</f>
        <v>0.96457549026492362</v>
      </c>
      <c r="H184" s="103">
        <f>SUMIFS(gp_mff_index[Norm SP MFF WP 2025/26],gp_mff_index[LAD21],lad_payment_mff[[#This Row],[LAD21]])/SUMIFS(gp_mff_index[Registered population 2025/26],gp_mff_index[LAD21],lad_payment_mff[[#This Row],[LAD21]])</f>
        <v>0.9645829831863113</v>
      </c>
    </row>
    <row r="185" spans="1:8" x14ac:dyDescent="0.3">
      <c r="A185" s="75" t="s">
        <v>303</v>
      </c>
      <c r="B185" s="44" t="s">
        <v>612</v>
      </c>
      <c r="C185" s="115">
        <v>1.0216526786539533</v>
      </c>
      <c r="D185" s="103">
        <f>SUMIFS(gp_mff_index[Norm NSP MFF WP (base year)],gp_mff_index[LAD21],lad_payment_mff[[#This Row],[LAD21]])/SUMIFS(gp_mff_index[Registered population (base year)],gp_mff_index[LAD21],lad_payment_mff[[#This Row],[LAD21]])</f>
        <v>0.96550150244320798</v>
      </c>
      <c r="E185" s="109">
        <f>SUMIFS(gp_mff_index[Norm NSP MFF WP 2025/26],gp_mff_index[LAD21],lad_payment_mff[[#This Row],[LAD21]])/SUMIFS(gp_mff_index[Registered population 2025/26],gp_mff_index[LAD21],lad_payment_mff[[#This Row],[LAD21]])</f>
        <v>0.96550909564908416</v>
      </c>
      <c r="F185" s="102">
        <v>1.0300216948510414</v>
      </c>
      <c r="G185" s="103">
        <f>SUMIFS(gp_mff_index[Norm SP MFF WP (base year)],gp_mff_index[LAD21],lad_payment_mff[[#This Row],[LAD21]])/SUMIFS(gp_mff_index[Registered population (base year)],gp_mff_index[LAD21],lad_payment_mff[[#This Row],[LAD21]])</f>
        <v>0.96435329028362804</v>
      </c>
      <c r="H185" s="103">
        <f>SUMIFS(gp_mff_index[Norm SP MFF WP 2025/26],gp_mff_index[LAD21],lad_payment_mff[[#This Row],[LAD21]])/SUMIFS(gp_mff_index[Registered population 2025/26],gp_mff_index[LAD21],lad_payment_mff[[#This Row],[LAD21]])</f>
        <v>0.96436078147894333</v>
      </c>
    </row>
    <row r="186" spans="1:8" x14ac:dyDescent="0.3">
      <c r="A186" s="75" t="s">
        <v>302</v>
      </c>
      <c r="B186" s="44" t="s">
        <v>611</v>
      </c>
      <c r="C186" s="115">
        <v>1.0215713100586572</v>
      </c>
      <c r="D186" s="103">
        <f>SUMIFS(gp_mff_index[Norm NSP MFF WP (base year)],gp_mff_index[LAD21],lad_payment_mff[[#This Row],[LAD21]])/SUMIFS(gp_mff_index[Registered population (base year)],gp_mff_index[LAD21],lad_payment_mff[[#This Row],[LAD21]])</f>
        <v>0.96542460595710111</v>
      </c>
      <c r="E186" s="109">
        <f>SUMIFS(gp_mff_index[Norm NSP MFF WP 2025/26],gp_mff_index[LAD21],lad_payment_mff[[#This Row],[LAD21]])/SUMIFS(gp_mff_index[Registered population 2025/26],gp_mff_index[LAD21],lad_payment_mff[[#This Row],[LAD21]])</f>
        <v>0.96543219855822304</v>
      </c>
      <c r="F186" s="102">
        <v>1.0301199656376199</v>
      </c>
      <c r="G186" s="103">
        <f>SUMIFS(gp_mff_index[Norm SP MFF WP (base year)],gp_mff_index[LAD21],lad_payment_mff[[#This Row],[LAD21]])/SUMIFS(gp_mff_index[Registered population (base year)],gp_mff_index[LAD21],lad_payment_mff[[#This Row],[LAD21]])</f>
        <v>0.96444529587617933</v>
      </c>
      <c r="H186" s="103">
        <f>SUMIFS(gp_mff_index[Norm SP MFF WP 2025/26],gp_mff_index[LAD21],lad_payment_mff[[#This Row],[LAD21]])/SUMIFS(gp_mff_index[Registered population 2025/26],gp_mff_index[LAD21],lad_payment_mff[[#This Row],[LAD21]])</f>
        <v>0.96445278778620369</v>
      </c>
    </row>
    <row r="187" spans="1:8" x14ac:dyDescent="0.3">
      <c r="A187" s="75" t="s">
        <v>301</v>
      </c>
      <c r="B187" s="44" t="s">
        <v>610</v>
      </c>
      <c r="C187" s="115">
        <v>1.0301491218854122</v>
      </c>
      <c r="D187" s="103">
        <f>SUMIFS(gp_mff_index[Norm NSP MFF WP (base year)],gp_mff_index[LAD21],lad_payment_mff[[#This Row],[LAD21]])/SUMIFS(gp_mff_index[Registered population (base year)],gp_mff_index[LAD21],lad_payment_mff[[#This Row],[LAD21]])</f>
        <v>0.9735309716324877</v>
      </c>
      <c r="E187" s="109">
        <f>SUMIFS(gp_mff_index[Norm NSP MFF WP 2025/26],gp_mff_index[LAD21],lad_payment_mff[[#This Row],[LAD21]])/SUMIFS(gp_mff_index[Registered population 2025/26],gp_mff_index[LAD21],lad_payment_mff[[#This Row],[LAD21]])</f>
        <v>0.97353862798628499</v>
      </c>
      <c r="F187" s="102">
        <v>1.0321184294872148</v>
      </c>
      <c r="G187" s="103">
        <f>SUMIFS(gp_mff_index[Norm SP MFF WP (base year)],gp_mff_index[LAD21],lad_payment_mff[[#This Row],[LAD21]])/SUMIFS(gp_mff_index[Registered population (base year)],gp_mff_index[LAD21],lad_payment_mff[[#This Row],[LAD21]])</f>
        <v>0.96631634888263918</v>
      </c>
      <c r="H187" s="103">
        <f>SUMIFS(gp_mff_index[Norm SP MFF WP 2025/26],gp_mff_index[LAD21],lad_payment_mff[[#This Row],[LAD21]])/SUMIFS(gp_mff_index[Registered population 2025/26],gp_mff_index[LAD21],lad_payment_mff[[#This Row],[LAD21]])</f>
        <v>0.96632385532719534</v>
      </c>
    </row>
    <row r="188" spans="1:8" x14ac:dyDescent="0.3">
      <c r="A188" s="75" t="s">
        <v>300</v>
      </c>
      <c r="B188" s="44" t="s">
        <v>609</v>
      </c>
      <c r="C188" s="115">
        <v>1.072652328329829</v>
      </c>
      <c r="D188" s="103">
        <f>SUMIFS(gp_mff_index[Norm NSP MFF WP (base year)],gp_mff_index[LAD21],lad_payment_mff[[#This Row],[LAD21]])/SUMIFS(gp_mff_index[Registered population (base year)],gp_mff_index[LAD21],lad_payment_mff[[#This Row],[LAD21]])</f>
        <v>1.0136981542163037</v>
      </c>
      <c r="E188" s="109">
        <f>SUMIFS(gp_mff_index[Norm NSP MFF WP 2025/26],gp_mff_index[LAD21],lad_payment_mff[[#This Row],[LAD21]])/SUMIFS(gp_mff_index[Registered population 2025/26],gp_mff_index[LAD21],lad_payment_mff[[#This Row],[LAD21]])</f>
        <v>1.0137061264657117</v>
      </c>
      <c r="F188" s="102">
        <v>1.0741471264280431</v>
      </c>
      <c r="G188" s="103">
        <f>SUMIFS(gp_mff_index[Norm SP MFF WP (base year)],gp_mff_index[LAD21],lad_payment_mff[[#This Row],[LAD21]])/SUMIFS(gp_mff_index[Registered population (base year)],gp_mff_index[LAD21],lad_payment_mff[[#This Row],[LAD21]])</f>
        <v>1.005665531898714</v>
      </c>
      <c r="H188" s="103">
        <f>SUMIFS(gp_mff_index[Norm SP MFF WP 2025/26],gp_mff_index[LAD21],lad_payment_mff[[#This Row],[LAD21]])/SUMIFS(gp_mff_index[Registered population 2025/26],gp_mff_index[LAD21],lad_payment_mff[[#This Row],[LAD21]])</f>
        <v>1.0056733440117616</v>
      </c>
    </row>
    <row r="189" spans="1:8" x14ac:dyDescent="0.3">
      <c r="A189" s="75" t="s">
        <v>299</v>
      </c>
      <c r="B189" s="44" t="s">
        <v>608</v>
      </c>
      <c r="C189" s="115">
        <v>1.0732646383003916</v>
      </c>
      <c r="D189" s="103">
        <f>SUMIFS(gp_mff_index[Norm NSP MFF WP (base year)],gp_mff_index[LAD21],lad_payment_mff[[#This Row],[LAD21]])/SUMIFS(gp_mff_index[Registered population (base year)],gp_mff_index[LAD21],lad_payment_mff[[#This Row],[LAD21]])</f>
        <v>1.0142768109446532</v>
      </c>
      <c r="E189" s="109">
        <f>SUMIFS(gp_mff_index[Norm NSP MFF WP 2025/26],gp_mff_index[LAD21],lad_payment_mff[[#This Row],[LAD21]])/SUMIFS(gp_mff_index[Registered population 2025/26],gp_mff_index[LAD21],lad_payment_mff[[#This Row],[LAD21]])</f>
        <v>1.0142847877449186</v>
      </c>
      <c r="F189" s="102">
        <v>1.0755445370419721</v>
      </c>
      <c r="G189" s="103">
        <f>SUMIFS(gp_mff_index[Norm SP MFF WP (base year)],gp_mff_index[LAD21],lad_payment_mff[[#This Row],[LAD21]])/SUMIFS(gp_mff_index[Registered population (base year)],gp_mff_index[LAD21],lad_payment_mff[[#This Row],[LAD21]])</f>
        <v>1.006973851451745</v>
      </c>
      <c r="H189" s="103">
        <f>SUMIFS(gp_mff_index[Norm SP MFF WP 2025/26],gp_mff_index[LAD21],lad_payment_mff[[#This Row],[LAD21]])/SUMIFS(gp_mff_index[Registered population 2025/26],gp_mff_index[LAD21],lad_payment_mff[[#This Row],[LAD21]])</f>
        <v>1.0069816737279531</v>
      </c>
    </row>
    <row r="190" spans="1:8" x14ac:dyDescent="0.3">
      <c r="A190" s="75" t="s">
        <v>298</v>
      </c>
      <c r="B190" s="44" t="s">
        <v>607</v>
      </c>
      <c r="C190" s="115">
        <v>1.0812627077805603</v>
      </c>
      <c r="D190" s="103">
        <f>SUMIFS(gp_mff_index[Norm NSP MFF WP (base year)],gp_mff_index[LAD21],lad_payment_mff[[#This Row],[LAD21]])/SUMIFS(gp_mff_index[Registered population (base year)],gp_mff_index[LAD21],lad_payment_mff[[#This Row],[LAD21]])</f>
        <v>1.021835297562554</v>
      </c>
      <c r="E190" s="109">
        <f>SUMIFS(gp_mff_index[Norm NSP MFF WP 2025/26],gp_mff_index[LAD21],lad_payment_mff[[#This Row],[LAD21]])/SUMIFS(gp_mff_index[Registered population 2025/26],gp_mff_index[LAD21],lad_payment_mff[[#This Row],[LAD21]])</f>
        <v>1.0218433338066881</v>
      </c>
      <c r="F190" s="102">
        <v>1.0789899569133961</v>
      </c>
      <c r="G190" s="103">
        <f>SUMIFS(gp_mff_index[Norm SP MFF WP (base year)],gp_mff_index[LAD21],lad_payment_mff[[#This Row],[LAD21]])/SUMIFS(gp_mff_index[Registered population (base year)],gp_mff_index[LAD21],lad_payment_mff[[#This Row],[LAD21]])</f>
        <v>1.0101996106818909</v>
      </c>
      <c r="H190" s="103">
        <f>SUMIFS(gp_mff_index[Norm SP MFF WP 2025/26],gp_mff_index[LAD21],lad_payment_mff[[#This Row],[LAD21]])/SUMIFS(gp_mff_index[Registered population 2025/26],gp_mff_index[LAD21],lad_payment_mff[[#This Row],[LAD21]])</f>
        <v>1.0102074580161275</v>
      </c>
    </row>
    <row r="191" spans="1:8" x14ac:dyDescent="0.3">
      <c r="A191" s="75" t="s">
        <v>297</v>
      </c>
      <c r="B191" s="44" t="s">
        <v>606</v>
      </c>
      <c r="C191" s="115">
        <v>1.0708704754693774</v>
      </c>
      <c r="D191" s="103">
        <f>SUMIFS(gp_mff_index[Norm NSP MFF WP (base year)],gp_mff_index[LAD21],lad_payment_mff[[#This Row],[LAD21]])/SUMIFS(gp_mff_index[Registered population (base year)],gp_mff_index[LAD21],lad_payment_mff[[#This Row],[LAD21]])</f>
        <v>1.0120142339860305</v>
      </c>
      <c r="E191" s="109">
        <f>SUMIFS(gp_mff_index[Norm NSP MFF WP 2025/26],gp_mff_index[LAD21],lad_payment_mff[[#This Row],[LAD21]])/SUMIFS(gp_mff_index[Registered population 2025/26],gp_mff_index[LAD21],lad_payment_mff[[#This Row],[LAD21]])</f>
        <v>1.0120221929922135</v>
      </c>
      <c r="F191" s="102">
        <v>1.0725106974968097</v>
      </c>
      <c r="G191" s="103">
        <f>SUMIFS(gp_mff_index[Norm SP MFF WP (base year)],gp_mff_index[LAD21],lad_payment_mff[[#This Row],[LAD21]])/SUMIFS(gp_mff_index[Registered population (base year)],gp_mff_index[LAD21],lad_payment_mff[[#This Row],[LAD21]])</f>
        <v>1.0041334324953335</v>
      </c>
      <c r="H191" s="103">
        <f>SUMIFS(gp_mff_index[Norm SP MFF WP 2025/26],gp_mff_index[LAD21],lad_payment_mff[[#This Row],[LAD21]])/SUMIFS(gp_mff_index[Registered population 2025/26],gp_mff_index[LAD21],lad_payment_mff[[#This Row],[LAD21]])</f>
        <v>1.0041412327068759</v>
      </c>
    </row>
    <row r="192" spans="1:8" x14ac:dyDescent="0.3">
      <c r="A192" s="75" t="s">
        <v>296</v>
      </c>
      <c r="B192" s="44" t="s">
        <v>605</v>
      </c>
      <c r="C192" s="115">
        <v>1.0725291441446407</v>
      </c>
      <c r="D192" s="103">
        <f>SUMIFS(gp_mff_index[Norm NSP MFF WP (base year)],gp_mff_index[LAD21],lad_payment_mff[[#This Row],[LAD21]])/SUMIFS(gp_mff_index[Registered population (base year)],gp_mff_index[LAD21],lad_payment_mff[[#This Row],[LAD21]])</f>
        <v>1.0135817403719893</v>
      </c>
      <c r="E192" s="109">
        <f>SUMIFS(gp_mff_index[Norm NSP MFF WP 2025/26],gp_mff_index[LAD21],lad_payment_mff[[#This Row],[LAD21]])/SUMIFS(gp_mff_index[Registered population 2025/26],gp_mff_index[LAD21],lad_payment_mff[[#This Row],[LAD21]])</f>
        <v>1.0135897117058583</v>
      </c>
      <c r="F192" s="102">
        <v>1.0737091215824228</v>
      </c>
      <c r="G192" s="103">
        <f>SUMIFS(gp_mff_index[Norm SP MFF WP (base year)],gp_mff_index[LAD21],lad_payment_mff[[#This Row],[LAD21]])/SUMIFS(gp_mff_index[Registered population (base year)],gp_mff_index[LAD21],lad_payment_mff[[#This Row],[LAD21]])</f>
        <v>1.0052554517847265</v>
      </c>
      <c r="H192" s="103">
        <f>SUMIFS(gp_mff_index[Norm SP MFF WP 2025/26],gp_mff_index[LAD21],lad_payment_mff[[#This Row],[LAD21]])/SUMIFS(gp_mff_index[Registered population 2025/26],gp_mff_index[LAD21],lad_payment_mff[[#This Row],[LAD21]])</f>
        <v>1.0052632607122298</v>
      </c>
    </row>
    <row r="193" spans="1:8" x14ac:dyDescent="0.3">
      <c r="A193" s="75" t="s">
        <v>295</v>
      </c>
      <c r="B193" s="44" t="s">
        <v>604</v>
      </c>
      <c r="C193" s="115">
        <v>1.0344229746991274</v>
      </c>
      <c r="D193" s="103">
        <f>SUMIFS(gp_mff_index[Norm NSP MFF WP (base year)],gp_mff_index[LAD21],lad_payment_mff[[#This Row],[LAD21]])/SUMIFS(gp_mff_index[Registered population (base year)],gp_mff_index[LAD21],lad_payment_mff[[#This Row],[LAD21]])</f>
        <v>0.97756992870574622</v>
      </c>
      <c r="E193" s="109">
        <f>SUMIFS(gp_mff_index[Norm NSP MFF WP 2025/26],gp_mff_index[LAD21],lad_payment_mff[[#This Row],[LAD21]])/SUMIFS(gp_mff_index[Registered population 2025/26],gp_mff_index[LAD21],lad_payment_mff[[#This Row],[LAD21]])</f>
        <v>0.97757761682400235</v>
      </c>
      <c r="F193" s="102">
        <v>1.0484291830026395</v>
      </c>
      <c r="G193" s="103">
        <f>SUMIFS(gp_mff_index[Norm SP MFF WP (base year)],gp_mff_index[LAD21],lad_payment_mff[[#This Row],[LAD21]])/SUMIFS(gp_mff_index[Registered population (base year)],gp_mff_index[LAD21],lad_payment_mff[[#This Row],[LAD21]])</f>
        <v>0.98158722026159562</v>
      </c>
      <c r="H193" s="103">
        <f>SUMIFS(gp_mff_index[Norm SP MFF WP 2025/26],gp_mff_index[LAD21],lad_payment_mff[[#This Row],[LAD21]])/SUMIFS(gp_mff_index[Registered population 2025/26],gp_mff_index[LAD21],lad_payment_mff[[#This Row],[LAD21]])</f>
        <v>0.98159484533184771</v>
      </c>
    </row>
    <row r="194" spans="1:8" x14ac:dyDescent="0.3">
      <c r="A194" s="75" t="s">
        <v>294</v>
      </c>
      <c r="B194" s="44" t="s">
        <v>603</v>
      </c>
      <c r="C194" s="115">
        <v>1.0308120304534465</v>
      </c>
      <c r="D194" s="103">
        <f>SUMIFS(gp_mff_index[Norm NSP MFF WP (base year)],gp_mff_index[LAD21],lad_payment_mff[[#This Row],[LAD21]])/SUMIFS(gp_mff_index[Registered population (base year)],gp_mff_index[LAD21],lad_payment_mff[[#This Row],[LAD21]])</f>
        <v>0.97415744600268483</v>
      </c>
      <c r="E194" s="109">
        <f>SUMIFS(gp_mff_index[Norm NSP MFF WP 2025/26],gp_mff_index[LAD21],lad_payment_mff[[#This Row],[LAD21]])/SUMIFS(gp_mff_index[Registered population 2025/26],gp_mff_index[LAD21],lad_payment_mff[[#This Row],[LAD21]])</f>
        <v>0.97416510728340167</v>
      </c>
      <c r="F194" s="102">
        <v>1.0446000667249395</v>
      </c>
      <c r="G194" s="103">
        <f>SUMIFS(gp_mff_index[Norm SP MFF WP (base year)],gp_mff_index[LAD21],lad_payment_mff[[#This Row],[LAD21]])/SUMIFS(gp_mff_index[Registered population (base year)],gp_mff_index[LAD21],lad_payment_mff[[#This Row],[LAD21]])</f>
        <v>0.97800222695539896</v>
      </c>
      <c r="H194" s="103">
        <f>SUMIFS(gp_mff_index[Norm SP MFF WP 2025/26],gp_mff_index[LAD21],lad_payment_mff[[#This Row],[LAD21]])/SUMIFS(gp_mff_index[Registered population 2025/26],gp_mff_index[LAD21],lad_payment_mff[[#This Row],[LAD21]])</f>
        <v>0.97800982417705462</v>
      </c>
    </row>
    <row r="195" spans="1:8" x14ac:dyDescent="0.3">
      <c r="A195" s="75" t="s">
        <v>293</v>
      </c>
      <c r="B195" s="44" t="s">
        <v>602</v>
      </c>
      <c r="C195" s="115">
        <v>1.0246595201464421</v>
      </c>
      <c r="D195" s="103">
        <f>SUMIFS(gp_mff_index[Norm NSP MFF WP (base year)],gp_mff_index[LAD21],lad_payment_mff[[#This Row],[LAD21]])/SUMIFS(gp_mff_index[Registered population (base year)],gp_mff_index[LAD21],lad_payment_mff[[#This Row],[LAD21]])</f>
        <v>0.96834308455742613</v>
      </c>
      <c r="E195" s="109">
        <f>SUMIFS(gp_mff_index[Norm NSP MFF WP 2025/26],gp_mff_index[LAD21],lad_payment_mff[[#This Row],[LAD21]])/SUMIFS(gp_mff_index[Registered population 2025/26],gp_mff_index[LAD21],lad_payment_mff[[#This Row],[LAD21]])</f>
        <v>0.9683507001109819</v>
      </c>
      <c r="F195" s="102">
        <v>1.0415751879237554</v>
      </c>
      <c r="G195" s="103">
        <f>SUMIFS(gp_mff_index[Norm SP MFF WP (base year)],gp_mff_index[LAD21],lad_payment_mff[[#This Row],[LAD21]])/SUMIFS(gp_mff_index[Registered population (base year)],gp_mff_index[LAD21],lad_payment_mff[[#This Row],[LAD21]])</f>
        <v>0.97517019745620148</v>
      </c>
      <c r="H195" s="103">
        <f>SUMIFS(gp_mff_index[Norm SP MFF WP 2025/26],gp_mff_index[LAD21],lad_payment_mff[[#This Row],[LAD21]])/SUMIFS(gp_mff_index[Registered population 2025/26],gp_mff_index[LAD21],lad_payment_mff[[#This Row],[LAD21]])</f>
        <v>0.97517777267836192</v>
      </c>
    </row>
    <row r="196" spans="1:8" x14ac:dyDescent="0.3">
      <c r="A196" s="75" t="s">
        <v>292</v>
      </c>
      <c r="B196" s="44" t="s">
        <v>601</v>
      </c>
      <c r="C196" s="115">
        <v>1.0196044395180941</v>
      </c>
      <c r="D196" s="103">
        <f>SUMIFS(gp_mff_index[Norm NSP MFF WP (base year)],gp_mff_index[LAD21],lad_payment_mff[[#This Row],[LAD21]])/SUMIFS(gp_mff_index[Registered population (base year)],gp_mff_index[LAD21],lad_payment_mff[[#This Row],[LAD21]])</f>
        <v>0.96356583682576924</v>
      </c>
      <c r="E196" s="109">
        <f>SUMIFS(gp_mff_index[Norm NSP MFF WP 2025/26],gp_mff_index[LAD21],lad_payment_mff[[#This Row],[LAD21]])/SUMIFS(gp_mff_index[Registered population 2025/26],gp_mff_index[LAD21],lad_payment_mff[[#This Row],[LAD21]])</f>
        <v>0.96357341480856373</v>
      </c>
      <c r="F196" s="102">
        <v>1.0263407116445271</v>
      </c>
      <c r="G196" s="103">
        <f>SUMIFS(gp_mff_index[Norm SP MFF WP (base year)],gp_mff_index[LAD21],lad_payment_mff[[#This Row],[LAD21]])/SUMIFS(gp_mff_index[Registered population (base year)],gp_mff_index[LAD21],lad_payment_mff[[#This Row],[LAD21]])</f>
        <v>0.96090698591506396</v>
      </c>
      <c r="H196" s="103">
        <f>SUMIFS(gp_mff_index[Norm SP MFF WP 2025/26],gp_mff_index[LAD21],lad_payment_mff[[#This Row],[LAD21]])/SUMIFS(gp_mff_index[Registered population 2025/26],gp_mff_index[LAD21],lad_payment_mff[[#This Row],[LAD21]])</f>
        <v>0.96091445033913325</v>
      </c>
    </row>
    <row r="197" spans="1:8" x14ac:dyDescent="0.3">
      <c r="A197" s="75" t="s">
        <v>291</v>
      </c>
      <c r="B197" s="44" t="s">
        <v>600</v>
      </c>
      <c r="C197" s="115">
        <v>1.031803673346454</v>
      </c>
      <c r="D197" s="103">
        <f>SUMIFS(gp_mff_index[Norm NSP MFF WP (base year)],gp_mff_index[LAD21],lad_payment_mff[[#This Row],[LAD21]])/SUMIFS(gp_mff_index[Registered population (base year)],gp_mff_index[LAD21],lad_payment_mff[[#This Row],[LAD21]])</f>
        <v>0.97509458709093333</v>
      </c>
      <c r="E197" s="109">
        <f>SUMIFS(gp_mff_index[Norm NSP MFF WP 2025/26],gp_mff_index[LAD21],lad_payment_mff[[#This Row],[LAD21]])/SUMIFS(gp_mff_index[Registered population 2025/26],gp_mff_index[LAD21],lad_payment_mff[[#This Row],[LAD21]])</f>
        <v>0.97510225574181508</v>
      </c>
      <c r="F197" s="102">
        <v>1.0333270008228519</v>
      </c>
      <c r="G197" s="103">
        <f>SUMIFS(gp_mff_index[Norm SP MFF WP (base year)],gp_mff_index[LAD21],lad_payment_mff[[#This Row],[LAD21]])/SUMIFS(gp_mff_index[Registered population (base year)],gp_mff_index[LAD21],lad_payment_mff[[#This Row],[LAD21]])</f>
        <v>0.96744786849032338</v>
      </c>
      <c r="H197" s="103">
        <f>SUMIFS(gp_mff_index[Norm SP MFF WP 2025/26],gp_mff_index[LAD21],lad_payment_mff[[#This Row],[LAD21]])/SUMIFS(gp_mff_index[Registered population 2025/26],gp_mff_index[LAD21],lad_payment_mff[[#This Row],[LAD21]])</f>
        <v>0.96745538372463968</v>
      </c>
    </row>
    <row r="198" spans="1:8" x14ac:dyDescent="0.3">
      <c r="A198" s="75" t="s">
        <v>290</v>
      </c>
      <c r="B198" s="44" t="s">
        <v>599</v>
      </c>
      <c r="C198" s="115">
        <v>1.0306132497177807</v>
      </c>
      <c r="D198" s="103">
        <f>SUMIFS(gp_mff_index[Norm NSP MFF WP (base year)],gp_mff_index[LAD21],lad_payment_mff[[#This Row],[LAD21]])/SUMIFS(gp_mff_index[Registered population (base year)],gp_mff_index[LAD21],lad_payment_mff[[#This Row],[LAD21]])</f>
        <v>0.97396959047902953</v>
      </c>
      <c r="E198" s="109">
        <f>SUMIFS(gp_mff_index[Norm NSP MFF WP 2025/26],gp_mff_index[LAD21],lad_payment_mff[[#This Row],[LAD21]])/SUMIFS(gp_mff_index[Registered population 2025/26],gp_mff_index[LAD21],lad_payment_mff[[#This Row],[LAD21]])</f>
        <v>0.97397725028235305</v>
      </c>
      <c r="F198" s="102">
        <v>1.0352514228202805</v>
      </c>
      <c r="G198" s="103">
        <f>SUMIFS(gp_mff_index[Norm SP MFF WP (base year)],gp_mff_index[LAD21],lad_payment_mff[[#This Row],[LAD21]])/SUMIFS(gp_mff_index[Registered population (base year)],gp_mff_index[LAD21],lad_payment_mff[[#This Row],[LAD21]])</f>
        <v>0.96924960013771633</v>
      </c>
      <c r="H198" s="103">
        <f>SUMIFS(gp_mff_index[Norm SP MFF WP 2025/26],gp_mff_index[LAD21],lad_payment_mff[[#This Row],[LAD21]])/SUMIFS(gp_mff_index[Registered population 2025/26],gp_mff_index[LAD21],lad_payment_mff[[#This Row],[LAD21]])</f>
        <v>0.96925712936806907</v>
      </c>
    </row>
    <row r="199" spans="1:8" x14ac:dyDescent="0.3">
      <c r="A199" s="75" t="s">
        <v>289</v>
      </c>
      <c r="B199" s="44" t="s">
        <v>598</v>
      </c>
      <c r="C199" s="115">
        <v>1.0258336237599288</v>
      </c>
      <c r="D199" s="103">
        <f>SUMIFS(gp_mff_index[Norm NSP MFF WP (base year)],gp_mff_index[LAD21],lad_payment_mff[[#This Row],[LAD21]])/SUMIFS(gp_mff_index[Registered population (base year)],gp_mff_index[LAD21],lad_payment_mff[[#This Row],[LAD21]])</f>
        <v>0.96945265812046855</v>
      </c>
      <c r="E199" s="109">
        <f>SUMIFS(gp_mff_index[Norm NSP MFF WP 2025/26],gp_mff_index[LAD21],lad_payment_mff[[#This Row],[LAD21]])/SUMIFS(gp_mff_index[Registered population 2025/26],gp_mff_index[LAD21],lad_payment_mff[[#This Row],[LAD21]])</f>
        <v>0.96946028240028714</v>
      </c>
      <c r="F199" s="102">
        <v>1.0268008757854155</v>
      </c>
      <c r="G199" s="103">
        <f>SUMIFS(gp_mff_index[Norm SP MFF WP (base year)],gp_mff_index[LAD21],lad_payment_mff[[#This Row],[LAD21]])/SUMIFS(gp_mff_index[Registered population (base year)],gp_mff_index[LAD21],lad_payment_mff[[#This Row],[LAD21]])</f>
        <v>0.96133781257197259</v>
      </c>
      <c r="H199" s="103">
        <f>SUMIFS(gp_mff_index[Norm SP MFF WP 2025/26],gp_mff_index[LAD21],lad_payment_mff[[#This Row],[LAD21]])/SUMIFS(gp_mff_index[Registered population 2025/26],gp_mff_index[LAD21],lad_payment_mff[[#This Row],[LAD21]])</f>
        <v>0.9613452803427478</v>
      </c>
    </row>
    <row r="200" spans="1:8" x14ac:dyDescent="0.3">
      <c r="A200" s="75" t="s">
        <v>288</v>
      </c>
      <c r="B200" s="44" t="s">
        <v>597</v>
      </c>
      <c r="C200" s="115">
        <v>1.016583140971492</v>
      </c>
      <c r="D200" s="103">
        <f>SUMIFS(gp_mff_index[Norm NSP MFF WP (base year)],gp_mff_index[LAD21],lad_payment_mff[[#This Row],[LAD21]])/SUMIFS(gp_mff_index[Registered population (base year)],gp_mff_index[LAD21],lad_payment_mff[[#This Row],[LAD21]])</f>
        <v>0.96071059223333377</v>
      </c>
      <c r="E200" s="109">
        <f>SUMIFS(gp_mff_index[Norm NSP MFF WP 2025/26],gp_mff_index[LAD21],lad_payment_mff[[#This Row],[LAD21]])/SUMIFS(gp_mff_index[Registered population 2025/26],gp_mff_index[LAD21],lad_payment_mff[[#This Row],[LAD21]])</f>
        <v>0.9607181477610004</v>
      </c>
      <c r="F200" s="102">
        <v>1.0247958130893813</v>
      </c>
      <c r="G200" s="103">
        <f>SUMIFS(gp_mff_index[Norm SP MFF WP (base year)],gp_mff_index[LAD21],lad_payment_mff[[#This Row],[LAD21]])/SUMIFS(gp_mff_index[Registered population (base year)],gp_mff_index[LAD21],lad_payment_mff[[#This Row],[LAD21]])</f>
        <v>0.9594605814245013</v>
      </c>
      <c r="H200" s="103">
        <f>SUMIFS(gp_mff_index[Norm SP MFF WP 2025/26],gp_mff_index[LAD21],lad_payment_mff[[#This Row],[LAD21]])/SUMIFS(gp_mff_index[Registered population 2025/26],gp_mff_index[LAD21],lad_payment_mff[[#This Row],[LAD21]])</f>
        <v>0.95946803461275232</v>
      </c>
    </row>
    <row r="201" spans="1:8" x14ac:dyDescent="0.3">
      <c r="A201" s="75" t="s">
        <v>287</v>
      </c>
      <c r="B201" s="44" t="s">
        <v>596</v>
      </c>
      <c r="C201" s="115">
        <v>1.0250821392530025</v>
      </c>
      <c r="D201" s="103">
        <f>SUMIFS(gp_mff_index[Norm NSP MFF WP (base year)],gp_mff_index[LAD21],lad_payment_mff[[#This Row],[LAD21]])/SUMIFS(gp_mff_index[Registered population (base year)],gp_mff_index[LAD21],lad_payment_mff[[#This Row],[LAD21]])</f>
        <v>0.96874247604425046</v>
      </c>
      <c r="E201" s="109">
        <f>SUMIFS(gp_mff_index[Norm NSP MFF WP 2025/26],gp_mff_index[LAD21],lad_payment_mff[[#This Row],[LAD21]])/SUMIFS(gp_mff_index[Registered population 2025/26],gp_mff_index[LAD21],lad_payment_mff[[#This Row],[LAD21]])</f>
        <v>0.96875009473882812</v>
      </c>
      <c r="F201" s="102">
        <v>1.0273621641217687</v>
      </c>
      <c r="G201" s="103">
        <f>SUMIFS(gp_mff_index[Norm SP MFF WP (base year)],gp_mff_index[LAD21],lad_payment_mff[[#This Row],[LAD21]])/SUMIFS(gp_mff_index[Registered population (base year)],gp_mff_index[LAD21],lad_payment_mff[[#This Row],[LAD21]])</f>
        <v>0.96186331631297739</v>
      </c>
      <c r="H201" s="103">
        <f>SUMIFS(gp_mff_index[Norm SP MFF WP 2025/26],gp_mff_index[LAD21],lad_payment_mff[[#This Row],[LAD21]])/SUMIFS(gp_mff_index[Registered population 2025/26],gp_mff_index[LAD21],lad_payment_mff[[#This Row],[LAD21]])</f>
        <v>0.96187078816591953</v>
      </c>
    </row>
    <row r="202" spans="1:8" x14ac:dyDescent="0.3">
      <c r="A202" s="75" t="s">
        <v>286</v>
      </c>
      <c r="B202" s="44" t="s">
        <v>595</v>
      </c>
      <c r="C202" s="115">
        <v>1.0262719649733354</v>
      </c>
      <c r="D202" s="103">
        <f>SUMIFS(gp_mff_index[Norm NSP MFF WP (base year)],gp_mff_index[LAD21],lad_payment_mff[[#This Row],[LAD21]])/SUMIFS(gp_mff_index[Registered population (base year)],gp_mff_index[LAD21],lad_payment_mff[[#This Row],[LAD21]])</f>
        <v>0.96986690760952676</v>
      </c>
      <c r="E202" s="109">
        <f>SUMIFS(gp_mff_index[Norm NSP MFF WP 2025/26],gp_mff_index[LAD21],lad_payment_mff[[#This Row],[LAD21]])/SUMIFS(gp_mff_index[Registered population 2025/26],gp_mff_index[LAD21],lad_payment_mff[[#This Row],[LAD21]])</f>
        <v>0.96987453514721877</v>
      </c>
      <c r="F202" s="102">
        <v>1.0267684902302638</v>
      </c>
      <c r="G202" s="103">
        <f>SUMIFS(gp_mff_index[Norm SP MFF WP (base year)],gp_mff_index[LAD21],lad_payment_mff[[#This Row],[LAD21]])/SUMIFS(gp_mff_index[Registered population (base year)],gp_mff_index[LAD21],lad_payment_mff[[#This Row],[LAD21]])</f>
        <v>0.96130749173812624</v>
      </c>
      <c r="H202" s="103">
        <f>SUMIFS(gp_mff_index[Norm SP MFF WP 2025/26],gp_mff_index[LAD21],lad_payment_mff[[#This Row],[LAD21]])/SUMIFS(gp_mff_index[Registered population 2025/26],gp_mff_index[LAD21],lad_payment_mff[[#This Row],[LAD21]])</f>
        <v>0.96131495927336563</v>
      </c>
    </row>
    <row r="203" spans="1:8" x14ac:dyDescent="0.3">
      <c r="A203" s="75" t="s">
        <v>285</v>
      </c>
      <c r="B203" s="44" t="s">
        <v>594</v>
      </c>
      <c r="C203" s="115">
        <v>1.0378765605296509</v>
      </c>
      <c r="D203" s="103">
        <f>SUMIFS(gp_mff_index[Norm NSP MFF WP (base year)],gp_mff_index[LAD21],lad_payment_mff[[#This Row],[LAD21]])/SUMIFS(gp_mff_index[Registered population (base year)],gp_mff_index[LAD21],lad_payment_mff[[#This Row],[LAD21]])</f>
        <v>0.98083370158850403</v>
      </c>
      <c r="E203" s="109">
        <f>SUMIFS(gp_mff_index[Norm NSP MFF WP 2025/26],gp_mff_index[LAD21],lad_payment_mff[[#This Row],[LAD21]])/SUMIFS(gp_mff_index[Registered population 2025/26],gp_mff_index[LAD21],lad_payment_mff[[#This Row],[LAD21]])</f>
        <v>0.98084141537476655</v>
      </c>
      <c r="F203" s="102">
        <v>1.04080349829154</v>
      </c>
      <c r="G203" s="103">
        <f>SUMIFS(gp_mff_index[Norm SP MFF WP (base year)],gp_mff_index[LAD21],lad_payment_mff[[#This Row],[LAD21]])/SUMIFS(gp_mff_index[Registered population (base year)],gp_mff_index[LAD21],lad_payment_mff[[#This Row],[LAD21]])</f>
        <v>0.97444770642555167</v>
      </c>
      <c r="H203" s="103">
        <f>SUMIFS(gp_mff_index[Norm SP MFF WP 2025/26],gp_mff_index[LAD21],lad_payment_mff[[#This Row],[LAD21]])/SUMIFS(gp_mff_index[Registered population 2025/26],gp_mff_index[LAD21],lad_payment_mff[[#This Row],[LAD21]])</f>
        <v>0.97445527603532767</v>
      </c>
    </row>
    <row r="204" spans="1:8" x14ac:dyDescent="0.3">
      <c r="A204" s="75" t="s">
        <v>284</v>
      </c>
      <c r="B204" s="44" t="s">
        <v>593</v>
      </c>
      <c r="C204" s="115">
        <v>1.0292487639530485</v>
      </c>
      <c r="D204" s="103">
        <f>SUMIFS(gp_mff_index[Norm NSP MFF WP (base year)],gp_mff_index[LAD21],lad_payment_mff[[#This Row],[LAD21]])/SUMIFS(gp_mff_index[Registered population (base year)],gp_mff_index[LAD21],lad_payment_mff[[#This Row],[LAD21]])</f>
        <v>0.97268009838114089</v>
      </c>
      <c r="E204" s="109">
        <f>SUMIFS(gp_mff_index[Norm NSP MFF WP 2025/26],gp_mff_index[LAD21],lad_payment_mff[[#This Row],[LAD21]])/SUMIFS(gp_mff_index[Registered population 2025/26],gp_mff_index[LAD21],lad_payment_mff[[#This Row],[LAD21]])</f>
        <v>0.97268774804322777</v>
      </c>
      <c r="F204" s="102">
        <v>1.0710615153693128</v>
      </c>
      <c r="G204" s="103">
        <f>SUMIFS(gp_mff_index[Norm SP MFF WP (base year)],gp_mff_index[LAD21],lad_payment_mff[[#This Row],[LAD21]])/SUMIFS(gp_mff_index[Registered population (base year)],gp_mff_index[LAD21],lad_payment_mff[[#This Row],[LAD21]])</f>
        <v>1.002776642089988</v>
      </c>
      <c r="H204" s="103">
        <f>SUMIFS(gp_mff_index[Norm SP MFF WP 2025/26],gp_mff_index[LAD21],lad_payment_mff[[#This Row],[LAD21]])/SUMIFS(gp_mff_index[Registered population 2025/26],gp_mff_index[LAD21],lad_payment_mff[[#This Row],[LAD21]])</f>
        <v>1.0027844317618428</v>
      </c>
    </row>
    <row r="205" spans="1:8" x14ac:dyDescent="0.3">
      <c r="A205" s="75" t="s">
        <v>283</v>
      </c>
      <c r="B205" s="44" t="s">
        <v>592</v>
      </c>
      <c r="C205" s="115">
        <v>1.023885492147907</v>
      </c>
      <c r="D205" s="103">
        <f>SUMIFS(gp_mff_index[Norm NSP MFF WP (base year)],gp_mff_index[LAD21],lad_payment_mff[[#This Row],[LAD21]])/SUMIFS(gp_mff_index[Registered population (base year)],gp_mff_index[LAD21],lad_payment_mff[[#This Row],[LAD21]])</f>
        <v>0.96761159800516383</v>
      </c>
      <c r="E205" s="109">
        <f>SUMIFS(gp_mff_index[Norm NSP MFF WP 2025/26],gp_mff_index[LAD21],lad_payment_mff[[#This Row],[LAD21]])/SUMIFS(gp_mff_index[Registered population 2025/26],gp_mff_index[LAD21],lad_payment_mff[[#This Row],[LAD21]])</f>
        <v>0.96761920780592836</v>
      </c>
      <c r="F205" s="102">
        <v>1.0661386102357386</v>
      </c>
      <c r="G205" s="103">
        <f>SUMIFS(gp_mff_index[Norm SP MFF WP (base year)],gp_mff_index[LAD21],lad_payment_mff[[#This Row],[LAD21]])/SUMIFS(gp_mff_index[Registered population (base year)],gp_mff_index[LAD21],lad_payment_mff[[#This Row],[LAD21]])</f>
        <v>0.99816759376892039</v>
      </c>
      <c r="H205" s="103">
        <f>SUMIFS(gp_mff_index[Norm SP MFF WP 2025/26],gp_mff_index[LAD21],lad_payment_mff[[#This Row],[LAD21]])/SUMIFS(gp_mff_index[Registered population 2025/26],gp_mff_index[LAD21],lad_payment_mff[[#This Row],[LAD21]])</f>
        <v>0.99817534763721494</v>
      </c>
    </row>
    <row r="206" spans="1:8" x14ac:dyDescent="0.3">
      <c r="A206" s="75" t="s">
        <v>282</v>
      </c>
      <c r="B206" s="44" t="s">
        <v>591</v>
      </c>
      <c r="C206" s="115">
        <v>1.0283733846384027</v>
      </c>
      <c r="D206" s="103">
        <f>SUMIFS(gp_mff_index[Norm NSP MFF WP (base year)],gp_mff_index[LAD21],lad_payment_mff[[#This Row],[LAD21]])/SUMIFS(gp_mff_index[Registered population (base year)],gp_mff_index[LAD21],lad_payment_mff[[#This Row],[LAD21]])</f>
        <v>0.97185283089468755</v>
      </c>
      <c r="E206" s="109">
        <f>SUMIFS(gp_mff_index[Norm NSP MFF WP 2025/26],gp_mff_index[LAD21],lad_payment_mff[[#This Row],[LAD21]])/SUMIFS(gp_mff_index[Registered population 2025/26],gp_mff_index[LAD21],lad_payment_mff[[#This Row],[LAD21]])</f>
        <v>0.97186047405071296</v>
      </c>
      <c r="F206" s="102">
        <v>1.0694172021462041</v>
      </c>
      <c r="G206" s="103">
        <f>SUMIFS(gp_mff_index[Norm SP MFF WP (base year)],gp_mff_index[LAD21],lad_payment_mff[[#This Row],[LAD21]])/SUMIFS(gp_mff_index[Registered population (base year)],gp_mff_index[LAD21],lad_payment_mff[[#This Row],[LAD21]])</f>
        <v>1.0012371610529489</v>
      </c>
      <c r="H206" s="103">
        <f>SUMIFS(gp_mff_index[Norm SP MFF WP 2025/26],gp_mff_index[LAD21],lad_payment_mff[[#This Row],[LAD21]])/SUMIFS(gp_mff_index[Registered population 2025/26],gp_mff_index[LAD21],lad_payment_mff[[#This Row],[LAD21]])</f>
        <v>1.0012449387659572</v>
      </c>
    </row>
    <row r="207" spans="1:8" x14ac:dyDescent="0.3">
      <c r="A207" s="75" t="s">
        <v>281</v>
      </c>
      <c r="B207" s="44" t="s">
        <v>590</v>
      </c>
      <c r="C207" s="115">
        <v>1.1182062251486735</v>
      </c>
      <c r="D207" s="103">
        <f>SUMIFS(gp_mff_index[Norm NSP MFF WP (base year)],gp_mff_index[LAD21],lad_payment_mff[[#This Row],[LAD21]])/SUMIFS(gp_mff_index[Registered population (base year)],gp_mff_index[LAD21],lad_payment_mff[[#This Row],[LAD21]])</f>
        <v>1.0567483578125842</v>
      </c>
      <c r="E207" s="109">
        <f>SUMIFS(gp_mff_index[Norm NSP MFF WP 2025/26],gp_mff_index[LAD21],lad_payment_mff[[#This Row],[LAD21]])/SUMIFS(gp_mff_index[Registered population 2025/26],gp_mff_index[LAD21],lad_payment_mff[[#This Row],[LAD21]])</f>
        <v>1.0567566686311785</v>
      </c>
      <c r="F207" s="102">
        <v>1.1358316013594887</v>
      </c>
      <c r="G207" s="103">
        <f>SUMIFS(gp_mff_index[Norm SP MFF WP (base year)],gp_mff_index[LAD21],lad_payment_mff[[#This Row],[LAD21]])/SUMIFS(gp_mff_index[Registered population (base year)],gp_mff_index[LAD21],lad_payment_mff[[#This Row],[LAD21]])</f>
        <v>1.0634173507748792</v>
      </c>
      <c r="H207" s="103">
        <f>SUMIFS(gp_mff_index[Norm SP MFF WP 2025/26],gp_mff_index[LAD21],lad_payment_mff[[#This Row],[LAD21]])/SUMIFS(gp_mff_index[Registered population 2025/26],gp_mff_index[LAD21],lad_payment_mff[[#This Row],[LAD21]])</f>
        <v>1.0634256115099818</v>
      </c>
    </row>
    <row r="208" spans="1:8" x14ac:dyDescent="0.3">
      <c r="A208" s="75" t="s">
        <v>280</v>
      </c>
      <c r="B208" s="44" t="s">
        <v>589</v>
      </c>
      <c r="C208" s="115">
        <v>1.1341418429911363</v>
      </c>
      <c r="D208" s="103">
        <f>SUMIFS(gp_mff_index[Norm NSP MFF WP (base year)],gp_mff_index[LAD21],lad_payment_mff[[#This Row],[LAD21]])/SUMIFS(gp_mff_index[Registered population (base year)],gp_mff_index[LAD21],lad_payment_mff[[#This Row],[LAD21]])</f>
        <v>1.0718081362389758</v>
      </c>
      <c r="E208" s="109">
        <f>SUMIFS(gp_mff_index[Norm NSP MFF WP 2025/26],gp_mff_index[LAD21],lad_payment_mff[[#This Row],[LAD21]])/SUMIFS(gp_mff_index[Registered population 2025/26],gp_mff_index[LAD21],lad_payment_mff[[#This Row],[LAD21]])</f>
        <v>1.0718165654954996</v>
      </c>
      <c r="F208" s="102">
        <v>1.144050389681498</v>
      </c>
      <c r="G208" s="103">
        <f>SUMIFS(gp_mff_index[Norm SP MFF WP (base year)],gp_mff_index[LAD21],lad_payment_mff[[#This Row],[LAD21]])/SUMIFS(gp_mff_index[Registered population (base year)],gp_mff_index[LAD21],lad_payment_mff[[#This Row],[LAD21]])</f>
        <v>1.07111215526307</v>
      </c>
      <c r="H208" s="103">
        <f>SUMIFS(gp_mff_index[Norm SP MFF WP 2025/26],gp_mff_index[LAD21],lad_payment_mff[[#This Row],[LAD21]])/SUMIFS(gp_mff_index[Registered population 2025/26],gp_mff_index[LAD21],lad_payment_mff[[#This Row],[LAD21]])</f>
        <v>1.0711204757722039</v>
      </c>
    </row>
    <row r="209" spans="1:8" x14ac:dyDescent="0.3">
      <c r="A209" s="75" t="s">
        <v>279</v>
      </c>
      <c r="B209" s="44" t="s">
        <v>588</v>
      </c>
      <c r="C209" s="115">
        <v>1.0925784321108898</v>
      </c>
      <c r="D209" s="103">
        <f>SUMIFS(gp_mff_index[Norm NSP MFF WP (base year)],gp_mff_index[LAD21],lad_payment_mff[[#This Row],[LAD21]])/SUMIFS(gp_mff_index[Registered population (base year)],gp_mff_index[LAD21],lad_payment_mff[[#This Row],[LAD21]])</f>
        <v>1.0325290970018706</v>
      </c>
      <c r="E209" s="109">
        <f>SUMIFS(gp_mff_index[Norm NSP MFF WP 2025/26],gp_mff_index[LAD21],lad_payment_mff[[#This Row],[LAD21]])/SUMIFS(gp_mff_index[Registered population 2025/26],gp_mff_index[LAD21],lad_payment_mff[[#This Row],[LAD21]])</f>
        <v>1.0325372173476046</v>
      </c>
      <c r="F209" s="102">
        <v>1.1205912324495848</v>
      </c>
      <c r="G209" s="103">
        <f>SUMIFS(gp_mff_index[Norm SP MFF WP (base year)],gp_mff_index[LAD21],lad_payment_mff[[#This Row],[LAD21]])/SUMIFS(gp_mff_index[Registered population (base year)],gp_mff_index[LAD21],lad_payment_mff[[#This Row],[LAD21]])</f>
        <v>1.049148622284138</v>
      </c>
      <c r="H209" s="103">
        <f>SUMIFS(gp_mff_index[Norm SP MFF WP 2025/26],gp_mff_index[LAD21],lad_payment_mff[[#This Row],[LAD21]])/SUMIFS(gp_mff_index[Registered population 2025/26],gp_mff_index[LAD21],lad_payment_mff[[#This Row],[LAD21]])</f>
        <v>1.0491567721782937</v>
      </c>
    </row>
    <row r="210" spans="1:8" x14ac:dyDescent="0.3">
      <c r="A210" s="75" t="s">
        <v>278</v>
      </c>
      <c r="B210" s="44" t="s">
        <v>587</v>
      </c>
      <c r="C210" s="115">
        <v>1.1191251072562445</v>
      </c>
      <c r="D210" s="103">
        <f>SUMIFS(gp_mff_index[Norm NSP MFF WP (base year)],gp_mff_index[LAD21],lad_payment_mff[[#This Row],[LAD21]])/SUMIFS(gp_mff_index[Registered population (base year)],gp_mff_index[LAD21],lad_payment_mff[[#This Row],[LAD21]])</f>
        <v>1.0576167371297085</v>
      </c>
      <c r="E210" s="109">
        <f>SUMIFS(gp_mff_index[Norm NSP MFF WP 2025/26],gp_mff_index[LAD21],lad_payment_mff[[#This Row],[LAD21]])/SUMIFS(gp_mff_index[Registered population 2025/26],gp_mff_index[LAD21],lad_payment_mff[[#This Row],[LAD21]])</f>
        <v>1.0576250547776893</v>
      </c>
      <c r="F210" s="102">
        <v>1.1341759593635461</v>
      </c>
      <c r="G210" s="103">
        <f>SUMIFS(gp_mff_index[Norm SP MFF WP (base year)],gp_mff_index[LAD21],lad_payment_mff[[#This Row],[LAD21]])/SUMIFS(gp_mff_index[Registered population (base year)],gp_mff_index[LAD21],lad_payment_mff[[#This Row],[LAD21]])</f>
        <v>1.0618672632240045</v>
      </c>
      <c r="H210" s="103">
        <f>SUMIFS(gp_mff_index[Norm SP MFF WP 2025/26],gp_mff_index[LAD21],lad_payment_mff[[#This Row],[LAD21]])/SUMIFS(gp_mff_index[Registered population 2025/26],gp_mff_index[LAD21],lad_payment_mff[[#This Row],[LAD21]])</f>
        <v>1.0618755119178678</v>
      </c>
    </row>
    <row r="211" spans="1:8" x14ac:dyDescent="0.3">
      <c r="A211" s="75" t="s">
        <v>277</v>
      </c>
      <c r="B211" s="44" t="s">
        <v>586</v>
      </c>
      <c r="C211" s="115">
        <v>1.1114543234572816</v>
      </c>
      <c r="D211" s="103">
        <f>SUMIFS(gp_mff_index[Norm NSP MFF WP (base year)],gp_mff_index[LAD21],lad_payment_mff[[#This Row],[LAD21]])/SUMIFS(gp_mff_index[Registered population (base year)],gp_mff_index[LAD21],lad_payment_mff[[#This Row],[LAD21]])</f>
        <v>1.0503675482051771</v>
      </c>
      <c r="E211" s="109">
        <f>SUMIFS(gp_mff_index[Norm NSP MFF WP 2025/26],gp_mff_index[LAD21],lad_payment_mff[[#This Row],[LAD21]])/SUMIFS(gp_mff_index[Registered population 2025/26],gp_mff_index[LAD21],lad_payment_mff[[#This Row],[LAD21]])</f>
        <v>1.0503758088417674</v>
      </c>
      <c r="F211" s="102">
        <v>1.1304693972880338</v>
      </c>
      <c r="G211" s="103">
        <f>SUMIFS(gp_mff_index[Norm SP MFF WP (base year)],gp_mff_index[LAD21],lad_payment_mff[[#This Row],[LAD21]])/SUMIFS(gp_mff_index[Registered population (base year)],gp_mff_index[LAD21],lad_payment_mff[[#This Row],[LAD21]])</f>
        <v>1.0583970107516254</v>
      </c>
      <c r="H211" s="103">
        <f>SUMIFS(gp_mff_index[Norm SP MFF WP 2025/26],gp_mff_index[LAD21],lad_payment_mff[[#This Row],[LAD21]])/SUMIFS(gp_mff_index[Registered population 2025/26],gp_mff_index[LAD21],lad_payment_mff[[#This Row],[LAD21]])</f>
        <v>1.0584052324882114</v>
      </c>
    </row>
    <row r="212" spans="1:8" x14ac:dyDescent="0.3">
      <c r="A212" s="75" t="s">
        <v>276</v>
      </c>
      <c r="B212" s="44" t="s">
        <v>585</v>
      </c>
      <c r="C212" s="115">
        <v>1.1048978885383458</v>
      </c>
      <c r="D212" s="103">
        <f>SUMIFS(gp_mff_index[Norm NSP MFF WP (base year)],gp_mff_index[LAD21],lad_payment_mff[[#This Row],[LAD21]])/SUMIFS(gp_mff_index[Registered population (base year)],gp_mff_index[LAD21],lad_payment_mff[[#This Row],[LAD21]])</f>
        <v>1.0441714622973481</v>
      </c>
      <c r="E212" s="109">
        <f>SUMIFS(gp_mff_index[Norm NSP MFF WP 2025/26],gp_mff_index[LAD21],lad_payment_mff[[#This Row],[LAD21]])/SUMIFS(gp_mff_index[Registered population 2025/26],gp_mff_index[LAD21],lad_payment_mff[[#This Row],[LAD21]])</f>
        <v>1.0441796742046972</v>
      </c>
      <c r="F212" s="102">
        <v>1.1258434918798228</v>
      </c>
      <c r="G212" s="103">
        <f>SUMIFS(gp_mff_index[Norm SP MFF WP (base year)],gp_mff_index[LAD21],lad_payment_mff[[#This Row],[LAD21]])/SUMIFS(gp_mff_index[Registered population (base year)],gp_mff_index[LAD21],lad_payment_mff[[#This Row],[LAD21]])</f>
        <v>1.0540660271196796</v>
      </c>
      <c r="H212" s="103">
        <f>SUMIFS(gp_mff_index[Norm SP MFF WP 2025/26],gp_mff_index[LAD21],lad_payment_mff[[#This Row],[LAD21]])/SUMIFS(gp_mff_index[Registered population 2025/26],gp_mff_index[LAD21],lad_payment_mff[[#This Row],[LAD21]])</f>
        <v>1.0540742152127407</v>
      </c>
    </row>
    <row r="213" spans="1:8" x14ac:dyDescent="0.3">
      <c r="A213" s="75" t="s">
        <v>275</v>
      </c>
      <c r="B213" s="44" t="s">
        <v>584</v>
      </c>
      <c r="C213" s="115">
        <v>1.1072898637091768</v>
      </c>
      <c r="D213" s="103">
        <f>SUMIFS(gp_mff_index[Norm NSP MFF WP (base year)],gp_mff_index[LAD21],lad_payment_mff[[#This Row],[LAD21]])/SUMIFS(gp_mff_index[Registered population (base year)],gp_mff_index[LAD21],lad_payment_mff[[#This Row],[LAD21]])</f>
        <v>1.0464319718320434</v>
      </c>
      <c r="E213" s="109">
        <f>SUMIFS(gp_mff_index[Norm NSP MFF WP 2025/26],gp_mff_index[LAD21],lad_payment_mff[[#This Row],[LAD21]])/SUMIFS(gp_mff_index[Registered population 2025/26],gp_mff_index[LAD21],lad_payment_mff[[#This Row],[LAD21]])</f>
        <v>1.0464402015172145</v>
      </c>
      <c r="F213" s="102">
        <v>1.1281845081240052</v>
      </c>
      <c r="G213" s="103">
        <f>SUMIFS(gp_mff_index[Norm SP MFF WP (base year)],gp_mff_index[LAD21],lad_payment_mff[[#This Row],[LAD21]])/SUMIFS(gp_mff_index[Registered population (base year)],gp_mff_index[LAD21],lad_payment_mff[[#This Row],[LAD21]])</f>
        <v>1.056257793301858</v>
      </c>
      <c r="H213" s="103">
        <f>SUMIFS(gp_mff_index[Norm SP MFF WP 2025/26],gp_mff_index[LAD21],lad_payment_mff[[#This Row],[LAD21]])/SUMIFS(gp_mff_index[Registered population 2025/26],gp_mff_index[LAD21],lad_payment_mff[[#This Row],[LAD21]])</f>
        <v>1.0562659984207836</v>
      </c>
    </row>
    <row r="214" spans="1:8" x14ac:dyDescent="0.3">
      <c r="A214" s="75" t="s">
        <v>274</v>
      </c>
      <c r="B214" s="44" t="s">
        <v>583</v>
      </c>
      <c r="C214" s="115">
        <v>1.0971252502512447</v>
      </c>
      <c r="D214" s="103">
        <f>SUMIFS(gp_mff_index[Norm NSP MFF WP (base year)],gp_mff_index[LAD21],lad_payment_mff[[#This Row],[LAD21]])/SUMIFS(gp_mff_index[Registered population (base year)],gp_mff_index[LAD21],lad_payment_mff[[#This Row],[LAD21]])</f>
        <v>1.0368260169214978</v>
      </c>
      <c r="E214" s="109">
        <f>SUMIFS(gp_mff_index[Norm NSP MFF WP 2025/26],gp_mff_index[LAD21],lad_payment_mff[[#This Row],[LAD21]])/SUMIFS(gp_mff_index[Registered population 2025/26],gp_mff_index[LAD21],lad_payment_mff[[#This Row],[LAD21]])</f>
        <v>1.0368341710604443</v>
      </c>
      <c r="F214" s="102">
        <v>1.1137360405221679</v>
      </c>
      <c r="G214" s="103">
        <f>SUMIFS(gp_mff_index[Norm SP MFF WP (base year)],gp_mff_index[LAD21],lad_payment_mff[[#This Row],[LAD21]])/SUMIFS(gp_mff_index[Registered population (base year)],gp_mff_index[LAD21],lad_payment_mff[[#This Row],[LAD21]])</f>
        <v>1.0427304789345588</v>
      </c>
      <c r="H214" s="103">
        <f>SUMIFS(gp_mff_index[Norm SP MFF WP 2025/26],gp_mff_index[LAD21],lad_payment_mff[[#This Row],[LAD21]])/SUMIFS(gp_mff_index[Registered population 2025/26],gp_mff_index[LAD21],lad_payment_mff[[#This Row],[LAD21]])</f>
        <v>1.0427385789719184</v>
      </c>
    </row>
    <row r="215" spans="1:8" x14ac:dyDescent="0.3">
      <c r="A215" s="75" t="s">
        <v>273</v>
      </c>
      <c r="B215" s="44" t="s">
        <v>582</v>
      </c>
      <c r="C215" s="115">
        <v>1.1025433940732501</v>
      </c>
      <c r="D215" s="103">
        <f>SUMIFS(gp_mff_index[Norm NSP MFF WP (base year)],gp_mff_index[LAD21],lad_payment_mff[[#This Row],[LAD21]])/SUMIFS(gp_mff_index[Registered population (base year)],gp_mff_index[LAD21],lad_payment_mff[[#This Row],[LAD21]])</f>
        <v>1.0419463734867955</v>
      </c>
      <c r="E215" s="109">
        <f>SUMIFS(gp_mff_index[Norm NSP MFF WP 2025/26],gp_mff_index[LAD21],lad_payment_mff[[#This Row],[LAD21]])/SUMIFS(gp_mff_index[Registered population 2025/26],gp_mff_index[LAD21],lad_payment_mff[[#This Row],[LAD21]])</f>
        <v>1.0419545678948883</v>
      </c>
      <c r="F215" s="102">
        <v>1.1232323717058794</v>
      </c>
      <c r="G215" s="103">
        <f>SUMIFS(gp_mff_index[Norm SP MFF WP (base year)],gp_mff_index[LAD21],lad_payment_mff[[#This Row],[LAD21]])/SUMIFS(gp_mff_index[Registered population (base year)],gp_mff_index[LAD21],lad_payment_mff[[#This Row],[LAD21]])</f>
        <v>1.0516213773189467</v>
      </c>
      <c r="H215" s="103">
        <f>SUMIFS(gp_mff_index[Norm SP MFF WP 2025/26],gp_mff_index[LAD21],lad_payment_mff[[#This Row],[LAD21]])/SUMIFS(gp_mff_index[Registered population 2025/26],gp_mff_index[LAD21],lad_payment_mff[[#This Row],[LAD21]])</f>
        <v>1.0516295464217169</v>
      </c>
    </row>
    <row r="216" spans="1:8" x14ac:dyDescent="0.3">
      <c r="A216" s="75" t="s">
        <v>272</v>
      </c>
      <c r="B216" s="44" t="s">
        <v>581</v>
      </c>
      <c r="C216" s="115">
        <v>1.0923492278321481</v>
      </c>
      <c r="D216" s="103">
        <f>SUMIFS(gp_mff_index[Norm NSP MFF WP (base year)],gp_mff_index[LAD21],lad_payment_mff[[#This Row],[LAD21]])/SUMIFS(gp_mff_index[Registered population (base year)],gp_mff_index[LAD21],lad_payment_mff[[#This Row],[LAD21]])</f>
        <v>1.0323124900471634</v>
      </c>
      <c r="E216" s="109">
        <f>SUMIFS(gp_mff_index[Norm NSP MFF WP 2025/26],gp_mff_index[LAD21],lad_payment_mff[[#This Row],[LAD21]])/SUMIFS(gp_mff_index[Registered population 2025/26],gp_mff_index[LAD21],lad_payment_mff[[#This Row],[LAD21]])</f>
        <v>1.0323206086893877</v>
      </c>
      <c r="F216" s="102">
        <v>1.1178189702305097</v>
      </c>
      <c r="G216" s="103">
        <f>SUMIFS(gp_mff_index[Norm SP MFF WP (base year)],gp_mff_index[LAD21],lad_payment_mff[[#This Row],[LAD21]])/SUMIFS(gp_mff_index[Registered population (base year)],gp_mff_index[LAD21],lad_payment_mff[[#This Row],[LAD21]])</f>
        <v>1.0465531039510212</v>
      </c>
      <c r="H216" s="103">
        <f>SUMIFS(gp_mff_index[Norm SP MFF WP 2025/26],gp_mff_index[LAD21],lad_payment_mff[[#This Row],[LAD21]])/SUMIFS(gp_mff_index[Registered population 2025/26],gp_mff_index[LAD21],lad_payment_mff[[#This Row],[LAD21]])</f>
        <v>1.0465612336829235</v>
      </c>
    </row>
    <row r="217" spans="1:8" x14ac:dyDescent="0.3">
      <c r="A217" s="75" t="s">
        <v>271</v>
      </c>
      <c r="B217" s="44" t="s">
        <v>580</v>
      </c>
      <c r="C217" s="115">
        <v>1.1035165618658678</v>
      </c>
      <c r="D217" s="103">
        <f>SUMIFS(gp_mff_index[Norm NSP MFF WP (base year)],gp_mff_index[LAD21],lad_payment_mff[[#This Row],[LAD21]])/SUMIFS(gp_mff_index[Registered population (base year)],gp_mff_index[LAD21],lad_payment_mff[[#This Row],[LAD21]])</f>
        <v>1.0428660548868771</v>
      </c>
      <c r="E217" s="109">
        <f>SUMIFS(gp_mff_index[Norm NSP MFF WP 2025/26],gp_mff_index[LAD21],lad_payment_mff[[#This Row],[LAD21]])/SUMIFS(gp_mff_index[Registered population 2025/26],gp_mff_index[LAD21],lad_payment_mff[[#This Row],[LAD21]])</f>
        <v>1.0428742565278231</v>
      </c>
      <c r="F217" s="102">
        <v>1.1234654227800798</v>
      </c>
      <c r="G217" s="103">
        <f>SUMIFS(gp_mff_index[Norm SP MFF WP (base year)],gp_mff_index[LAD21],lad_payment_mff[[#This Row],[LAD21]])/SUMIFS(gp_mff_index[Registered population (base year)],gp_mff_index[LAD21],lad_payment_mff[[#This Row],[LAD21]])</f>
        <v>1.0518395703641348</v>
      </c>
      <c r="H217" s="103">
        <f>SUMIFS(gp_mff_index[Norm SP MFF WP 2025/26],gp_mff_index[LAD21],lad_payment_mff[[#This Row],[LAD21]])/SUMIFS(gp_mff_index[Registered population 2025/26],gp_mff_index[LAD21],lad_payment_mff[[#This Row],[LAD21]])</f>
        <v>1.0518477411618512</v>
      </c>
    </row>
    <row r="218" spans="1:8" x14ac:dyDescent="0.3">
      <c r="A218" s="75" t="s">
        <v>270</v>
      </c>
      <c r="B218" s="44" t="s">
        <v>579</v>
      </c>
      <c r="C218" s="115">
        <v>1.0446416041823441</v>
      </c>
      <c r="D218" s="103">
        <f>SUMIFS(gp_mff_index[Norm NSP MFF WP (base year)],gp_mff_index[LAD21],lad_payment_mff[[#This Row],[LAD21]])/SUMIFS(gp_mff_index[Registered population (base year)],gp_mff_index[LAD21],lad_payment_mff[[#This Row],[LAD21]])</f>
        <v>0.98722693086029012</v>
      </c>
      <c r="E218" s="109">
        <f>SUMIFS(gp_mff_index[Norm NSP MFF WP 2025/26],gp_mff_index[LAD21],lad_payment_mff[[#This Row],[LAD21]])/SUMIFS(gp_mff_index[Registered population 2025/26],gp_mff_index[LAD21],lad_payment_mff[[#This Row],[LAD21]])</f>
        <v>0.98723469492623195</v>
      </c>
      <c r="F218" s="102">
        <v>1.0457403020138838</v>
      </c>
      <c r="G218" s="103">
        <f>SUMIFS(gp_mff_index[Norm SP MFF WP (base year)],gp_mff_index[LAD21],lad_payment_mff[[#This Row],[LAD21]])/SUMIFS(gp_mff_index[Registered population (base year)],gp_mff_index[LAD21],lad_payment_mff[[#This Row],[LAD21]])</f>
        <v>0.97906976723934402</v>
      </c>
      <c r="H218" s="103">
        <f>SUMIFS(gp_mff_index[Norm SP MFF WP 2025/26],gp_mff_index[LAD21],lad_payment_mff[[#This Row],[LAD21]])/SUMIFS(gp_mff_index[Registered population 2025/26],gp_mff_index[LAD21],lad_payment_mff[[#This Row],[LAD21]])</f>
        <v>0.97907737275376228</v>
      </c>
    </row>
    <row r="219" spans="1:8" x14ac:dyDescent="0.3">
      <c r="A219" s="75" t="s">
        <v>269</v>
      </c>
      <c r="B219" s="44" t="s">
        <v>578</v>
      </c>
      <c r="C219" s="115">
        <v>1.0459733893978669</v>
      </c>
      <c r="D219" s="103">
        <f>SUMIFS(gp_mff_index[Norm NSP MFF WP (base year)],gp_mff_index[LAD21],lad_payment_mff[[#This Row],[LAD21]])/SUMIFS(gp_mff_index[Registered population (base year)],gp_mff_index[LAD21],lad_payment_mff[[#This Row],[LAD21]])</f>
        <v>0.98848551966780251</v>
      </c>
      <c r="E219" s="109">
        <f>SUMIFS(gp_mff_index[Norm NSP MFF WP 2025/26],gp_mff_index[LAD21],lad_payment_mff[[#This Row],[LAD21]])/SUMIFS(gp_mff_index[Registered population 2025/26],gp_mff_index[LAD21],lad_payment_mff[[#This Row],[LAD21]])</f>
        <v>0.98849329363194116</v>
      </c>
      <c r="F219" s="102">
        <v>1.0480738154325453</v>
      </c>
      <c r="G219" s="103">
        <f>SUMIFS(gp_mff_index[Norm SP MFF WP (base year)],gp_mff_index[LAD21],lad_payment_mff[[#This Row],[LAD21]])/SUMIFS(gp_mff_index[Registered population (base year)],gp_mff_index[LAD21],lad_payment_mff[[#This Row],[LAD21]])</f>
        <v>0.98125450893406396</v>
      </c>
      <c r="H219" s="103">
        <f>SUMIFS(gp_mff_index[Norm SP MFF WP 2025/26],gp_mff_index[LAD21],lad_payment_mff[[#This Row],[LAD21]])/SUMIFS(gp_mff_index[Registered population 2025/26],gp_mff_index[LAD21],lad_payment_mff[[#This Row],[LAD21]])</f>
        <v>0.98126213141978014</v>
      </c>
    </row>
    <row r="220" spans="1:8" x14ac:dyDescent="0.3">
      <c r="A220" s="75" t="s">
        <v>268</v>
      </c>
      <c r="B220" s="44" t="s">
        <v>577</v>
      </c>
      <c r="C220" s="115">
        <v>1.0489166287389127</v>
      </c>
      <c r="D220" s="103">
        <f>SUMIFS(gp_mff_index[Norm NSP MFF WP (base year)],gp_mff_index[LAD21],lad_payment_mff[[#This Row],[LAD21]])/SUMIFS(gp_mff_index[Registered population (base year)],gp_mff_index[LAD21],lad_payment_mff[[#This Row],[LAD21]])</f>
        <v>0.99126699527610163</v>
      </c>
      <c r="E220" s="109">
        <f>SUMIFS(gp_mff_index[Norm NSP MFF WP 2025/26],gp_mff_index[LAD21],lad_payment_mff[[#This Row],[LAD21]])/SUMIFS(gp_mff_index[Registered population 2025/26],gp_mff_index[LAD21],lad_payment_mff[[#This Row],[LAD21]])</f>
        <v>0.99127479111521122</v>
      </c>
      <c r="F220" s="102">
        <v>1.0498548203122968</v>
      </c>
      <c r="G220" s="103">
        <f>SUMIFS(gp_mff_index[Norm SP MFF WP (base year)],gp_mff_index[LAD21],lad_payment_mff[[#This Row],[LAD21]])/SUMIFS(gp_mff_index[Registered population (base year)],gp_mff_index[LAD21],lad_payment_mff[[#This Row],[LAD21]])</f>
        <v>0.98292196693459455</v>
      </c>
      <c r="H220" s="103">
        <f>SUMIFS(gp_mff_index[Norm SP MFF WP 2025/26],gp_mff_index[LAD21],lad_payment_mff[[#This Row],[LAD21]])/SUMIFS(gp_mff_index[Registered population 2025/26],gp_mff_index[LAD21],lad_payment_mff[[#This Row],[LAD21]])</f>
        <v>0.98292960237329596</v>
      </c>
    </row>
    <row r="221" spans="1:8" x14ac:dyDescent="0.3">
      <c r="A221" s="75" t="s">
        <v>267</v>
      </c>
      <c r="B221" s="44" t="s">
        <v>576</v>
      </c>
      <c r="C221" s="115">
        <v>1.053100178762735</v>
      </c>
      <c r="D221" s="103">
        <f>SUMIFS(gp_mff_index[Norm NSP MFF WP (base year)],gp_mff_index[LAD21],lad_payment_mff[[#This Row],[LAD21]])/SUMIFS(gp_mff_index[Registered population (base year)],gp_mff_index[LAD21],lad_payment_mff[[#This Row],[LAD21]])</f>
        <v>0.99522061270200457</v>
      </c>
      <c r="E221" s="109">
        <f>SUMIFS(gp_mff_index[Norm NSP MFF WP 2025/26],gp_mff_index[LAD21],lad_payment_mff[[#This Row],[LAD21]])/SUMIFS(gp_mff_index[Registered population 2025/26],gp_mff_index[LAD21],lad_payment_mff[[#This Row],[LAD21]])</f>
        <v>0.99522843963441754</v>
      </c>
      <c r="F221" s="102">
        <v>1.0510552971370433</v>
      </c>
      <c r="G221" s="103">
        <f>SUMIFS(gp_mff_index[Norm SP MFF WP (base year)],gp_mff_index[LAD21],lad_payment_mff[[#This Row],[LAD21]])/SUMIFS(gp_mff_index[Registered population (base year)],gp_mff_index[LAD21],lad_payment_mff[[#This Row],[LAD21]])</f>
        <v>0.98404590809199044</v>
      </c>
      <c r="H221" s="103">
        <f>SUMIFS(gp_mff_index[Norm SP MFF WP 2025/26],gp_mff_index[LAD21],lad_payment_mff[[#This Row],[LAD21]])/SUMIFS(gp_mff_index[Registered population 2025/26],gp_mff_index[LAD21],lad_payment_mff[[#This Row],[LAD21]])</f>
        <v>0.98405355226158164</v>
      </c>
    </row>
    <row r="222" spans="1:8" x14ac:dyDescent="0.3">
      <c r="A222" s="75" t="s">
        <v>266</v>
      </c>
      <c r="B222" s="44" t="s">
        <v>575</v>
      </c>
      <c r="C222" s="115">
        <v>1.0550326402780763</v>
      </c>
      <c r="D222" s="103">
        <f>SUMIFS(gp_mff_index[Norm NSP MFF WP (base year)],gp_mff_index[LAD21],lad_payment_mff[[#This Row],[LAD21]])/SUMIFS(gp_mff_index[Registered population (base year)],gp_mff_index[LAD21],lad_payment_mff[[#This Row],[LAD21]])</f>
        <v>0.9970468639667045</v>
      </c>
      <c r="E222" s="109">
        <f>SUMIFS(gp_mff_index[Norm NSP MFF WP 2025/26],gp_mff_index[LAD21],lad_payment_mff[[#This Row],[LAD21]])/SUMIFS(gp_mff_index[Registered population 2025/26],gp_mff_index[LAD21],lad_payment_mff[[#This Row],[LAD21]])</f>
        <v>0.99705470526170692</v>
      </c>
      <c r="F222" s="102">
        <v>1.0486749510281006</v>
      </c>
      <c r="G222" s="103">
        <f>SUMIFS(gp_mff_index[Norm SP MFF WP (base year)],gp_mff_index[LAD21],lad_payment_mff[[#This Row],[LAD21]])/SUMIFS(gp_mff_index[Registered population (base year)],gp_mff_index[LAD21],lad_payment_mff[[#This Row],[LAD21]])</f>
        <v>0.98181731949657758</v>
      </c>
      <c r="H222" s="103">
        <f>SUMIFS(gp_mff_index[Norm SP MFF WP 2025/26],gp_mff_index[LAD21],lad_payment_mff[[#This Row],[LAD21]])/SUMIFS(gp_mff_index[Registered population 2025/26],gp_mff_index[LAD21],lad_payment_mff[[#This Row],[LAD21]])</f>
        <v>0.98182494635426376</v>
      </c>
    </row>
    <row r="223" spans="1:8" x14ac:dyDescent="0.3">
      <c r="A223" s="75" t="s">
        <v>265</v>
      </c>
      <c r="B223" s="44" t="s">
        <v>574</v>
      </c>
      <c r="C223" s="115">
        <v>1.0397861022966828</v>
      </c>
      <c r="D223" s="103">
        <f>SUMIFS(gp_mff_index[Norm NSP MFF WP (base year)],gp_mff_index[LAD21],lad_payment_mff[[#This Row],[LAD21]])/SUMIFS(gp_mff_index[Registered population (base year)],gp_mff_index[LAD21],lad_payment_mff[[#This Row],[LAD21]])</f>
        <v>0.98263829279994797</v>
      </c>
      <c r="E223" s="109">
        <f>SUMIFS(gp_mff_index[Norm NSP MFF WP 2025/26],gp_mff_index[LAD21],lad_payment_mff[[#This Row],[LAD21]])/SUMIFS(gp_mff_index[Registered population 2025/26],gp_mff_index[LAD21],lad_payment_mff[[#This Row],[LAD21]])</f>
        <v>0.98264602077845431</v>
      </c>
      <c r="F223" s="102">
        <v>1.061520001210529</v>
      </c>
      <c r="G223" s="103">
        <f>SUMIFS(gp_mff_index[Norm SP MFF WP (base year)],gp_mff_index[LAD21],lad_payment_mff[[#This Row],[LAD21]])/SUMIFS(gp_mff_index[Registered population (base year)],gp_mff_index[LAD21],lad_payment_mff[[#This Row],[LAD21]])</f>
        <v>0.99384344134352998</v>
      </c>
      <c r="H223" s="103">
        <f>SUMIFS(gp_mff_index[Norm SP MFF WP 2025/26],gp_mff_index[LAD21],lad_payment_mff[[#This Row],[LAD21]])/SUMIFS(gp_mff_index[Registered population 2025/26],gp_mff_index[LAD21],lad_payment_mff[[#This Row],[LAD21]])</f>
        <v>0.993851161621365</v>
      </c>
    </row>
    <row r="224" spans="1:8" x14ac:dyDescent="0.3">
      <c r="A224" s="75" t="s">
        <v>264</v>
      </c>
      <c r="B224" s="44" t="s">
        <v>573</v>
      </c>
      <c r="C224" s="115">
        <v>1.0401559633765032</v>
      </c>
      <c r="D224" s="103">
        <f>SUMIFS(gp_mff_index[Norm NSP MFF WP (base year)],gp_mff_index[LAD21],lad_payment_mff[[#This Row],[LAD21]])/SUMIFS(gp_mff_index[Registered population (base year)],gp_mff_index[LAD21],lad_payment_mff[[#This Row],[LAD21]])</f>
        <v>0.98298782590030886</v>
      </c>
      <c r="E224" s="109">
        <f>SUMIFS(gp_mff_index[Norm NSP MFF WP 2025/26],gp_mff_index[LAD21],lad_payment_mff[[#This Row],[LAD21]])/SUMIFS(gp_mff_index[Registered population 2025/26],gp_mff_index[LAD21],lad_payment_mff[[#This Row],[LAD21]])</f>
        <v>0.9829955566277252</v>
      </c>
      <c r="F224" s="102">
        <v>1.0594857112638323</v>
      </c>
      <c r="G224" s="103">
        <f>SUMIFS(gp_mff_index[Norm SP MFF WP (base year)],gp_mff_index[LAD21],lad_payment_mff[[#This Row],[LAD21]])/SUMIFS(gp_mff_index[Registered population (base year)],gp_mff_index[LAD21],lad_payment_mff[[#This Row],[LAD21]])</f>
        <v>0.99193884631092599</v>
      </c>
      <c r="H224" s="103">
        <f>SUMIFS(gp_mff_index[Norm SP MFF WP 2025/26],gp_mff_index[LAD21],lad_payment_mff[[#This Row],[LAD21]])/SUMIFS(gp_mff_index[Registered population 2025/26],gp_mff_index[LAD21],lad_payment_mff[[#This Row],[LAD21]])</f>
        <v>0.99194655179367108</v>
      </c>
    </row>
    <row r="225" spans="1:8" x14ac:dyDescent="0.3">
      <c r="A225" s="75" t="s">
        <v>263</v>
      </c>
      <c r="B225" s="44" t="s">
        <v>572</v>
      </c>
      <c r="C225" s="115">
        <v>1.0425456740592536</v>
      </c>
      <c r="D225" s="103">
        <f>SUMIFS(gp_mff_index[Norm NSP MFF WP (base year)],gp_mff_index[LAD21],lad_payment_mff[[#This Row],[LAD21]])/SUMIFS(gp_mff_index[Registered population (base year)],gp_mff_index[LAD21],lad_payment_mff[[#This Row],[LAD21]])</f>
        <v>0.98524619540572611</v>
      </c>
      <c r="E225" s="109">
        <f>SUMIFS(gp_mff_index[Norm NSP MFF WP 2025/26],gp_mff_index[LAD21],lad_payment_mff[[#This Row],[LAD21]])/SUMIFS(gp_mff_index[Registered population 2025/26],gp_mff_index[LAD21],lad_payment_mff[[#This Row],[LAD21]])</f>
        <v>0.9852539438941349</v>
      </c>
      <c r="F225" s="102">
        <v>1.0619486154905935</v>
      </c>
      <c r="G225" s="103">
        <f>SUMIFS(gp_mff_index[Norm SP MFF WP (base year)],gp_mff_index[LAD21],lad_payment_mff[[#This Row],[LAD21]])/SUMIFS(gp_mff_index[Registered population (base year)],gp_mff_index[LAD21],lad_payment_mff[[#This Row],[LAD21]])</f>
        <v>0.99424472958173804</v>
      </c>
      <c r="H225" s="103">
        <f>SUMIFS(gp_mff_index[Norm SP MFF WP 2025/26],gp_mff_index[LAD21],lad_payment_mff[[#This Row],[LAD21]])/SUMIFS(gp_mff_index[Registered population 2025/26],gp_mff_index[LAD21],lad_payment_mff[[#This Row],[LAD21]])</f>
        <v>0.99425245297682119</v>
      </c>
    </row>
    <row r="226" spans="1:8" x14ac:dyDescent="0.3">
      <c r="A226" s="75" t="s">
        <v>262</v>
      </c>
      <c r="B226" s="44" t="s">
        <v>571</v>
      </c>
      <c r="C226" s="115">
        <v>1.0969046535070301</v>
      </c>
      <c r="D226" s="103">
        <f>SUMIFS(gp_mff_index[Norm NSP MFF WP (base year)],gp_mff_index[LAD21],lad_payment_mff[[#This Row],[LAD21]])/SUMIFS(gp_mff_index[Registered population (base year)],gp_mff_index[LAD21],lad_payment_mff[[#This Row],[LAD21]])</f>
        <v>1.0366175444215737</v>
      </c>
      <c r="E226" s="109">
        <f>SUMIFS(gp_mff_index[Norm NSP MFF WP 2025/26],gp_mff_index[LAD21],lad_payment_mff[[#This Row],[LAD21]])/SUMIFS(gp_mff_index[Registered population 2025/26],gp_mff_index[LAD21],lad_payment_mff[[#This Row],[LAD21]])</f>
        <v>1.0366256969209839</v>
      </c>
      <c r="F226" s="102">
        <v>1.1169597590585854</v>
      </c>
      <c r="G226" s="103">
        <f>SUMIFS(gp_mff_index[Norm SP MFF WP (base year)],gp_mff_index[LAD21],lad_payment_mff[[#This Row],[LAD21]])/SUMIFS(gp_mff_index[Registered population (base year)],gp_mff_index[LAD21],lad_payment_mff[[#This Row],[LAD21]])</f>
        <v>1.0457486712630149</v>
      </c>
      <c r="H226" s="103">
        <f>SUMIFS(gp_mff_index[Norm SP MFF WP 2025/26],gp_mff_index[LAD21],lad_payment_mff[[#This Row],[LAD21]])/SUMIFS(gp_mff_index[Registered population 2025/26],gp_mff_index[LAD21],lad_payment_mff[[#This Row],[LAD21]])</f>
        <v>1.0457567947460018</v>
      </c>
    </row>
    <row r="227" spans="1:8" x14ac:dyDescent="0.3">
      <c r="A227" s="75" t="s">
        <v>261</v>
      </c>
      <c r="B227" s="44" t="s">
        <v>570</v>
      </c>
      <c r="C227" s="115">
        <v>1.0717061793456482</v>
      </c>
      <c r="D227" s="103">
        <f>SUMIFS(gp_mff_index[Norm NSP MFF WP (base year)],gp_mff_index[LAD21],lad_payment_mff[[#This Row],[LAD21]])/SUMIFS(gp_mff_index[Registered population (base year)],gp_mff_index[LAD21],lad_payment_mff[[#This Row],[LAD21]])</f>
        <v>1.0128040066406667</v>
      </c>
      <c r="E227" s="109">
        <f>SUMIFS(gp_mff_index[Norm NSP MFF WP 2025/26],gp_mff_index[LAD21],lad_payment_mff[[#This Row],[LAD21]])/SUMIFS(gp_mff_index[Registered population 2025/26],gp_mff_index[LAD21],lad_payment_mff[[#This Row],[LAD21]])</f>
        <v>1.0128119718580328</v>
      </c>
      <c r="F227" s="102">
        <v>1.0880727771568812</v>
      </c>
      <c r="G227" s="103">
        <f>SUMIFS(gp_mff_index[Norm SP MFF WP (base year)],gp_mff_index[LAD21],lad_payment_mff[[#This Row],[LAD21]])/SUMIFS(gp_mff_index[Registered population (base year)],gp_mff_index[LAD21],lad_payment_mff[[#This Row],[LAD21]])</f>
        <v>1.0187033612636944</v>
      </c>
      <c r="H227" s="103">
        <f>SUMIFS(gp_mff_index[Norm SP MFF WP 2025/26],gp_mff_index[LAD21],lad_payment_mff[[#This Row],[LAD21]])/SUMIFS(gp_mff_index[Registered population 2025/26],gp_mff_index[LAD21],lad_payment_mff[[#This Row],[LAD21]])</f>
        <v>1.0187112746559379</v>
      </c>
    </row>
    <row r="228" spans="1:8" x14ac:dyDescent="0.3">
      <c r="A228" s="75" t="s">
        <v>260</v>
      </c>
      <c r="B228" s="44" t="s">
        <v>569</v>
      </c>
      <c r="C228" s="115">
        <v>1.0570421407265616</v>
      </c>
      <c r="D228" s="103">
        <f>SUMIFS(gp_mff_index[Norm NSP MFF WP (base year)],gp_mff_index[LAD21],lad_payment_mff[[#This Row],[LAD21]])/SUMIFS(gp_mff_index[Registered population (base year)],gp_mff_index[LAD21],lad_payment_mff[[#This Row],[LAD21]])</f>
        <v>0.99894592001844318</v>
      </c>
      <c r="E228" s="109">
        <f>SUMIFS(gp_mff_index[Norm NSP MFF WP 2025/26],gp_mff_index[LAD21],lad_payment_mff[[#This Row],[LAD21]])/SUMIFS(gp_mff_index[Registered population 2025/26],gp_mff_index[LAD21],lad_payment_mff[[#This Row],[LAD21]])</f>
        <v>0.99895377624860993</v>
      </c>
      <c r="F228" s="102">
        <v>1.0716238282952735</v>
      </c>
      <c r="G228" s="103">
        <f>SUMIFS(gp_mff_index[Norm SP MFF WP (base year)],gp_mff_index[LAD21],lad_payment_mff[[#This Row],[LAD21]])/SUMIFS(gp_mff_index[Registered population (base year)],gp_mff_index[LAD21],lad_payment_mff[[#This Row],[LAD21]])</f>
        <v>1.0033031050985144</v>
      </c>
      <c r="H228" s="103">
        <f>SUMIFS(gp_mff_index[Norm SP MFF WP 2025/26],gp_mff_index[LAD21],lad_payment_mff[[#This Row],[LAD21]])/SUMIFS(gp_mff_index[Registered population 2025/26],gp_mff_index[LAD21],lad_payment_mff[[#This Row],[LAD21]])</f>
        <v>1.0033108988599884</v>
      </c>
    </row>
    <row r="229" spans="1:8" x14ac:dyDescent="0.3">
      <c r="A229" s="75" t="s">
        <v>259</v>
      </c>
      <c r="B229" s="44" t="s">
        <v>568</v>
      </c>
      <c r="C229" s="115">
        <v>1.0406478892521083</v>
      </c>
      <c r="D229" s="103">
        <f>SUMIFS(gp_mff_index[Norm NSP MFF WP (base year)],gp_mff_index[LAD21],lad_payment_mff[[#This Row],[LAD21]])/SUMIFS(gp_mff_index[Registered population (base year)],gp_mff_index[LAD21],lad_payment_mff[[#This Row],[LAD21]])</f>
        <v>0.98345271497847697</v>
      </c>
      <c r="E229" s="109">
        <f>SUMIFS(gp_mff_index[Norm NSP MFF WP 2025/26],gp_mff_index[LAD21],lad_payment_mff[[#This Row],[LAD21]])/SUMIFS(gp_mff_index[Registered population 2025/26],gp_mff_index[LAD21],lad_payment_mff[[#This Row],[LAD21]])</f>
        <v>0.9834604493620227</v>
      </c>
      <c r="F229" s="102">
        <v>1.0602568110708697</v>
      </c>
      <c r="G229" s="103">
        <f>SUMIFS(gp_mff_index[Norm SP MFF WP (base year)],gp_mff_index[LAD21],lad_payment_mff[[#This Row],[LAD21]])/SUMIFS(gp_mff_index[Registered population (base year)],gp_mff_index[LAD21],lad_payment_mff[[#This Row],[LAD21]])</f>
        <v>0.99266078512034206</v>
      </c>
      <c r="H229" s="103">
        <f>SUMIFS(gp_mff_index[Norm SP MFF WP 2025/26],gp_mff_index[LAD21],lad_payment_mff[[#This Row],[LAD21]])/SUMIFS(gp_mff_index[Registered population 2025/26],gp_mff_index[LAD21],lad_payment_mff[[#This Row],[LAD21]])</f>
        <v>0.99266849621118203</v>
      </c>
    </row>
    <row r="230" spans="1:8" x14ac:dyDescent="0.3">
      <c r="A230" s="75" t="s">
        <v>258</v>
      </c>
      <c r="B230" s="44" t="s">
        <v>567</v>
      </c>
      <c r="C230" s="115">
        <v>1.0319586689647682</v>
      </c>
      <c r="D230" s="103">
        <f>SUMIFS(gp_mff_index[Norm NSP MFF WP (base year)],gp_mff_index[LAD21],lad_payment_mff[[#This Row],[LAD21]])/SUMIFS(gp_mff_index[Registered population (base year)],gp_mff_index[LAD21],lad_payment_mff[[#This Row],[LAD21]])</f>
        <v>0.97524106397635735</v>
      </c>
      <c r="E230" s="109">
        <f>SUMIFS(gp_mff_index[Norm NSP MFF WP 2025/26],gp_mff_index[LAD21],lad_payment_mff[[#This Row],[LAD21]])/SUMIFS(gp_mff_index[Registered population 2025/26],gp_mff_index[LAD21],lad_payment_mff[[#This Row],[LAD21]])</f>
        <v>0.97524873377920962</v>
      </c>
      <c r="F230" s="102">
        <v>1.0388138255176462</v>
      </c>
      <c r="G230" s="103">
        <f>SUMIFS(gp_mff_index[Norm SP MFF WP (base year)],gp_mff_index[LAD21],lad_payment_mff[[#This Row],[LAD21]])/SUMIFS(gp_mff_index[Registered population (base year)],gp_mff_index[LAD21],lad_payment_mff[[#This Row],[LAD21]])</f>
        <v>0.97258488402512688</v>
      </c>
      <c r="H230" s="103">
        <f>SUMIFS(gp_mff_index[Norm SP MFF WP 2025/26],gp_mff_index[LAD21],lad_payment_mff[[#This Row],[LAD21]])/SUMIFS(gp_mff_index[Registered population 2025/26],gp_mff_index[LAD21],lad_payment_mff[[#This Row],[LAD21]])</f>
        <v>0.97259243916430727</v>
      </c>
    </row>
    <row r="231" spans="1:8" x14ac:dyDescent="0.3">
      <c r="A231" s="75" t="s">
        <v>257</v>
      </c>
      <c r="B231" s="44" t="s">
        <v>566</v>
      </c>
      <c r="C231" s="115">
        <v>1.0275011462856956</v>
      </c>
      <c r="D231" s="103">
        <f>SUMIFS(gp_mff_index[Norm NSP MFF WP (base year)],gp_mff_index[LAD21],lad_payment_mff[[#This Row],[LAD21]])/SUMIFS(gp_mff_index[Registered population (base year)],gp_mff_index[LAD21],lad_payment_mff[[#This Row],[LAD21]])</f>
        <v>0.97102853173938475</v>
      </c>
      <c r="E231" s="109">
        <f>SUMIFS(gp_mff_index[Norm NSP MFF WP 2025/26],gp_mff_index[LAD21],lad_payment_mff[[#This Row],[LAD21]])/SUMIFS(gp_mff_index[Registered population 2025/26],gp_mff_index[LAD21],lad_payment_mff[[#This Row],[LAD21]])</f>
        <v>0.9710361684126928</v>
      </c>
      <c r="F231" s="102">
        <v>1.0370848971888997</v>
      </c>
      <c r="G231" s="103">
        <f>SUMIFS(gp_mff_index[Norm SP MFF WP (base year)],gp_mff_index[LAD21],lad_payment_mff[[#This Row],[LAD21]])/SUMIFS(gp_mff_index[Registered population (base year)],gp_mff_index[LAD21],lad_payment_mff[[#This Row],[LAD21]])</f>
        <v>0.9709661824668725</v>
      </c>
      <c r="H231" s="103">
        <f>SUMIFS(gp_mff_index[Norm SP MFF WP 2025/26],gp_mff_index[LAD21],lad_payment_mff[[#This Row],[LAD21]])/SUMIFS(gp_mff_index[Registered population 2025/26],gp_mff_index[LAD21],lad_payment_mff[[#This Row],[LAD21]])</f>
        <v>0.9709737250318129</v>
      </c>
    </row>
    <row r="232" spans="1:8" x14ac:dyDescent="0.3">
      <c r="A232" s="75" t="s">
        <v>256</v>
      </c>
      <c r="B232" s="44" t="s">
        <v>565</v>
      </c>
      <c r="C232" s="115">
        <v>1.0299966252115267</v>
      </c>
      <c r="D232" s="103">
        <f>SUMIFS(gp_mff_index[Norm NSP MFF WP (base year)],gp_mff_index[LAD21],lad_payment_mff[[#This Row],[LAD21]])/SUMIFS(gp_mff_index[Registered population (base year)],gp_mff_index[LAD21],lad_payment_mff[[#This Row],[LAD21]])</f>
        <v>0.97338685634670585</v>
      </c>
      <c r="E232" s="109">
        <f>SUMIFS(gp_mff_index[Norm NSP MFF WP 2025/26],gp_mff_index[LAD21],lad_payment_mff[[#This Row],[LAD21]])/SUMIFS(gp_mff_index[Registered population 2025/26],gp_mff_index[LAD21],lad_payment_mff[[#This Row],[LAD21]])</f>
        <v>0.97339451156710521</v>
      </c>
      <c r="F232" s="102">
        <v>1.0374432458315581</v>
      </c>
      <c r="G232" s="103">
        <f>SUMIFS(gp_mff_index[Norm SP MFF WP (base year)],gp_mff_index[LAD21],lad_payment_mff[[#This Row],[LAD21]])/SUMIFS(gp_mff_index[Registered population (base year)],gp_mff_index[LAD21],lad_payment_mff[[#This Row],[LAD21]])</f>
        <v>0.97130168481050627</v>
      </c>
      <c r="H232" s="103">
        <f>SUMIFS(gp_mff_index[Norm SP MFF WP 2025/26],gp_mff_index[LAD21],lad_payment_mff[[#This Row],[LAD21]])/SUMIFS(gp_mff_index[Registered population 2025/26],gp_mff_index[LAD21],lad_payment_mff[[#This Row],[LAD21]])</f>
        <v>0.97130922998166347</v>
      </c>
    </row>
    <row r="233" spans="1:8" x14ac:dyDescent="0.3">
      <c r="A233" s="75" t="s">
        <v>255</v>
      </c>
      <c r="B233" s="44" t="s">
        <v>564</v>
      </c>
      <c r="C233" s="115">
        <v>1.0292331471801042</v>
      </c>
      <c r="D233" s="103">
        <f>SUMIFS(gp_mff_index[Norm NSP MFF WP (base year)],gp_mff_index[LAD21],lad_payment_mff[[#This Row],[LAD21]])/SUMIFS(gp_mff_index[Registered population (base year)],gp_mff_index[LAD21],lad_payment_mff[[#This Row],[LAD21]])</f>
        <v>0.97266533992353932</v>
      </c>
      <c r="E233" s="109">
        <f>SUMIFS(gp_mff_index[Norm NSP MFF WP 2025/26],gp_mff_index[LAD21],lad_payment_mff[[#This Row],[LAD21]])/SUMIFS(gp_mff_index[Registered population 2025/26],gp_mff_index[LAD21],lad_payment_mff[[#This Row],[LAD21]])</f>
        <v>0.9726729894695586</v>
      </c>
      <c r="F233" s="102">
        <v>1.0369187768540513</v>
      </c>
      <c r="G233" s="103">
        <f>SUMIFS(gp_mff_index[Norm SP MFF WP (base year)],gp_mff_index[LAD21],lad_payment_mff[[#This Row],[LAD21]])/SUMIFS(gp_mff_index[Registered population (base year)],gp_mff_index[LAD21],lad_payment_mff[[#This Row],[LAD21]])</f>
        <v>0.97081065303259428</v>
      </c>
      <c r="H233" s="103">
        <f>SUMIFS(gp_mff_index[Norm SP MFF WP 2025/26],gp_mff_index[LAD21],lad_payment_mff[[#This Row],[LAD21]])/SUMIFS(gp_mff_index[Registered population 2025/26],gp_mff_index[LAD21],lad_payment_mff[[#This Row],[LAD21]])</f>
        <v>0.97081819438936656</v>
      </c>
    </row>
    <row r="234" spans="1:8" x14ac:dyDescent="0.3">
      <c r="A234" s="75" t="s">
        <v>254</v>
      </c>
      <c r="B234" s="44" t="s">
        <v>563</v>
      </c>
      <c r="C234" s="115">
        <v>1.0298734942617607</v>
      </c>
      <c r="D234" s="103">
        <f>SUMIFS(gp_mff_index[Norm NSP MFF WP (base year)],gp_mff_index[LAD21],lad_payment_mff[[#This Row],[LAD21]])/SUMIFS(gp_mff_index[Registered population (base year)],gp_mff_index[LAD21],lad_payment_mff[[#This Row],[LAD21]])</f>
        <v>0.97327049281193501</v>
      </c>
      <c r="E234" s="109">
        <f>SUMIFS(gp_mff_index[Norm NSP MFF WP 2025/26],gp_mff_index[LAD21],lad_payment_mff[[#This Row],[LAD21]])/SUMIFS(gp_mff_index[Registered population 2025/26],gp_mff_index[LAD21],lad_payment_mff[[#This Row],[LAD21]])</f>
        <v>0.97327814711719085</v>
      </c>
      <c r="F234" s="102">
        <v>1.0387381264162301</v>
      </c>
      <c r="G234" s="103">
        <f>SUMIFS(gp_mff_index[Norm SP MFF WP (base year)],gp_mff_index[LAD21],lad_payment_mff[[#This Row],[LAD21]])/SUMIFS(gp_mff_index[Registered population (base year)],gp_mff_index[LAD21],lad_payment_mff[[#This Row],[LAD21]])</f>
        <v>0.97251401107372482</v>
      </c>
      <c r="H234" s="103">
        <f>SUMIFS(gp_mff_index[Norm SP MFF WP 2025/26],gp_mff_index[LAD21],lad_payment_mff[[#This Row],[LAD21]])/SUMIFS(gp_mff_index[Registered population 2025/26],gp_mff_index[LAD21],lad_payment_mff[[#This Row],[LAD21]])</f>
        <v>0.9725215656623567</v>
      </c>
    </row>
    <row r="235" spans="1:8" x14ac:dyDescent="0.3">
      <c r="A235" s="75" t="s">
        <v>253</v>
      </c>
      <c r="B235" s="44" t="s">
        <v>562</v>
      </c>
      <c r="C235" s="115">
        <v>1.0286575022239837</v>
      </c>
      <c r="D235" s="103">
        <f>SUMIFS(gp_mff_index[Norm NSP MFF WP (base year)],gp_mff_index[LAD21],lad_payment_mff[[#This Row],[LAD21]])/SUMIFS(gp_mff_index[Registered population (base year)],gp_mff_index[LAD21],lad_payment_mff[[#This Row],[LAD21]])</f>
        <v>0.97212133305934711</v>
      </c>
      <c r="E235" s="109">
        <f>SUMIFS(gp_mff_index[Norm NSP MFF WP 2025/26],gp_mff_index[LAD21],lad_payment_mff[[#This Row],[LAD21]])/SUMIFS(gp_mff_index[Registered population 2025/26],gp_mff_index[LAD21],lad_payment_mff[[#This Row],[LAD21]])</f>
        <v>0.97212897832701339</v>
      </c>
      <c r="F235" s="102">
        <v>1.035428680787017</v>
      </c>
      <c r="G235" s="103">
        <f>SUMIFS(gp_mff_index[Norm SP MFF WP (base year)],gp_mff_index[LAD21],lad_payment_mff[[#This Row],[LAD21]])/SUMIFS(gp_mff_index[Registered population (base year)],gp_mff_index[LAD21],lad_payment_mff[[#This Row],[LAD21]])</f>
        <v>0.96941555713095817</v>
      </c>
      <c r="H235" s="103">
        <f>SUMIFS(gp_mff_index[Norm SP MFF WP 2025/26],gp_mff_index[LAD21],lad_payment_mff[[#This Row],[LAD21]])/SUMIFS(gp_mff_index[Registered population 2025/26],gp_mff_index[LAD21],lad_payment_mff[[#This Row],[LAD21]])</f>
        <v>0.96942308765048202</v>
      </c>
    </row>
    <row r="236" spans="1:8" x14ac:dyDescent="0.3">
      <c r="A236" s="75" t="s">
        <v>252</v>
      </c>
      <c r="B236" s="44" t="s">
        <v>561</v>
      </c>
      <c r="C236" s="115">
        <v>1.0966590969605314</v>
      </c>
      <c r="D236" s="103">
        <f>SUMIFS(gp_mff_index[Norm NSP MFF WP (base year)],gp_mff_index[LAD21],lad_payment_mff[[#This Row],[LAD21]])/SUMIFS(gp_mff_index[Registered population (base year)],gp_mff_index[LAD21],lad_payment_mff[[#This Row],[LAD21]])</f>
        <v>1.0363854839380719</v>
      </c>
      <c r="E236" s="109">
        <f>SUMIFS(gp_mff_index[Norm NSP MFF WP 2025/26],gp_mff_index[LAD21],lad_payment_mff[[#This Row],[LAD21]])/SUMIFS(gp_mff_index[Registered population 2025/26],gp_mff_index[LAD21],lad_payment_mff[[#This Row],[LAD21]])</f>
        <v>1.0363936346124381</v>
      </c>
      <c r="F236" s="102">
        <v>1.1385334944685579</v>
      </c>
      <c r="G236" s="103">
        <f>SUMIFS(gp_mff_index[Norm SP MFF WP (base year)],gp_mff_index[LAD21],lad_payment_mff[[#This Row],[LAD21]])/SUMIFS(gp_mff_index[Registered population (base year)],gp_mff_index[LAD21],lad_payment_mff[[#This Row],[LAD21]])</f>
        <v>1.0659469863376541</v>
      </c>
      <c r="H236" s="103">
        <f>SUMIFS(gp_mff_index[Norm SP MFF WP 2025/26],gp_mff_index[LAD21],lad_payment_mff[[#This Row],[LAD21]])/SUMIFS(gp_mff_index[Registered population 2025/26],gp_mff_index[LAD21],lad_payment_mff[[#This Row],[LAD21]])</f>
        <v>1.0659552667232257</v>
      </c>
    </row>
    <row r="237" spans="1:8" x14ac:dyDescent="0.3">
      <c r="A237" s="75" t="s">
        <v>251</v>
      </c>
      <c r="B237" s="44" t="s">
        <v>560</v>
      </c>
      <c r="C237" s="115">
        <v>1.0955870620782233</v>
      </c>
      <c r="D237" s="103">
        <f>SUMIFS(gp_mff_index[Norm NSP MFF WP (base year)],gp_mff_index[LAD21],lad_payment_mff[[#This Row],[LAD21]])/SUMIFS(gp_mff_index[Registered population (base year)],gp_mff_index[LAD21],lad_payment_mff[[#This Row],[LAD21]])</f>
        <v>1.0353723692943519</v>
      </c>
      <c r="E237" s="109">
        <f>SUMIFS(gp_mff_index[Norm NSP MFF WP 2025/26],gp_mff_index[LAD21],lad_payment_mff[[#This Row],[LAD21]])/SUMIFS(gp_mff_index[Registered population 2025/26],gp_mff_index[LAD21],lad_payment_mff[[#This Row],[LAD21]])</f>
        <v>1.0353805120010573</v>
      </c>
      <c r="F237" s="102">
        <v>1.1259273298525598</v>
      </c>
      <c r="G237" s="103">
        <f>SUMIFS(gp_mff_index[Norm SP MFF WP (base year)],gp_mff_index[LAD21],lad_payment_mff[[#This Row],[LAD21]])/SUMIFS(gp_mff_index[Registered population (base year)],gp_mff_index[LAD21],lad_payment_mff[[#This Row],[LAD21]])</f>
        <v>1.0541445200536281</v>
      </c>
      <c r="H237" s="103">
        <f>SUMIFS(gp_mff_index[Norm SP MFF WP 2025/26],gp_mff_index[LAD21],lad_payment_mff[[#This Row],[LAD21]])/SUMIFS(gp_mff_index[Registered population 2025/26],gp_mff_index[LAD21],lad_payment_mff[[#This Row],[LAD21]])</f>
        <v>1.0541527087564302</v>
      </c>
    </row>
    <row r="238" spans="1:8" x14ac:dyDescent="0.3">
      <c r="A238" s="75" t="s">
        <v>250</v>
      </c>
      <c r="B238" s="44" t="s">
        <v>559</v>
      </c>
      <c r="C238" s="115">
        <v>1.0935511109340887</v>
      </c>
      <c r="D238" s="103">
        <f>SUMIFS(gp_mff_index[Norm NSP MFF WP (base year)],gp_mff_index[LAD21],lad_payment_mff[[#This Row],[LAD21]])/SUMIFS(gp_mff_index[Registered population (base year)],gp_mff_index[LAD21],lad_payment_mff[[#This Row],[LAD21]])</f>
        <v>1.0334483163068409</v>
      </c>
      <c r="E238" s="109">
        <f>SUMIFS(gp_mff_index[Norm NSP MFF WP 2025/26],gp_mff_index[LAD21],lad_payment_mff[[#This Row],[LAD21]])/SUMIFS(gp_mff_index[Registered population 2025/26],gp_mff_index[LAD21],lad_payment_mff[[#This Row],[LAD21]])</f>
        <v>1.0334564438817933</v>
      </c>
      <c r="F238" s="102">
        <v>1.1159370760620075</v>
      </c>
      <c r="G238" s="103">
        <f>SUMIFS(gp_mff_index[Norm SP MFF WP (base year)],gp_mff_index[LAD21],lad_payment_mff[[#This Row],[LAD21]])/SUMIFS(gp_mff_index[Registered population (base year)],gp_mff_index[LAD21],lad_payment_mff[[#This Row],[LAD21]])</f>
        <v>1.0447911887967745</v>
      </c>
      <c r="H238" s="103">
        <f>SUMIFS(gp_mff_index[Norm SP MFF WP 2025/26],gp_mff_index[LAD21],lad_payment_mff[[#This Row],[LAD21]])/SUMIFS(gp_mff_index[Registered population 2025/26],gp_mff_index[LAD21],lad_payment_mff[[#This Row],[LAD21]])</f>
        <v>1.0447993048419395</v>
      </c>
    </row>
    <row r="239" spans="1:8" x14ac:dyDescent="0.3">
      <c r="A239" s="75" t="s">
        <v>249</v>
      </c>
      <c r="B239" s="44" t="s">
        <v>558</v>
      </c>
      <c r="C239" s="115">
        <v>1.0855919674123562</v>
      </c>
      <c r="D239" s="103">
        <f>SUMIFS(gp_mff_index[Norm NSP MFF WP (base year)],gp_mff_index[LAD21],lad_payment_mff[[#This Row],[LAD21]])/SUMIFS(gp_mff_index[Registered population (base year)],gp_mff_index[LAD21],lad_payment_mff[[#This Row],[LAD21]])</f>
        <v>1.0259266162330758</v>
      </c>
      <c r="E239" s="109">
        <f>SUMIFS(gp_mff_index[Norm NSP MFF WP 2025/26],gp_mff_index[LAD21],lad_payment_mff[[#This Row],[LAD21]])/SUMIFS(gp_mff_index[Registered population 2025/26],gp_mff_index[LAD21],lad_payment_mff[[#This Row],[LAD21]])</f>
        <v>1.0259346846534674</v>
      </c>
      <c r="F239" s="102">
        <v>1.1167806818668942</v>
      </c>
      <c r="G239" s="103">
        <f>SUMIFS(gp_mff_index[Norm SP MFF WP (base year)],gp_mff_index[LAD21],lad_payment_mff[[#This Row],[LAD21]])/SUMIFS(gp_mff_index[Registered population (base year)],gp_mff_index[LAD21],lad_payment_mff[[#This Row],[LAD21]])</f>
        <v>1.0455810110283952</v>
      </c>
      <c r="H239" s="103">
        <f>SUMIFS(gp_mff_index[Norm SP MFF WP 2025/26],gp_mff_index[LAD21],lad_payment_mff[[#This Row],[LAD21]])/SUMIFS(gp_mff_index[Registered population 2025/26],gp_mff_index[LAD21],lad_payment_mff[[#This Row],[LAD21]])</f>
        <v>1.0455891332089802</v>
      </c>
    </row>
    <row r="240" spans="1:8" x14ac:dyDescent="0.3">
      <c r="A240" s="75" t="s">
        <v>248</v>
      </c>
      <c r="B240" s="44" t="s">
        <v>557</v>
      </c>
      <c r="C240" s="115">
        <v>1.0250994398275355</v>
      </c>
      <c r="D240" s="103">
        <f>SUMIFS(gp_mff_index[Norm NSP MFF WP (base year)],gp_mff_index[LAD21],lad_payment_mff[[#This Row],[LAD21]])/SUMIFS(gp_mff_index[Registered population (base year)],gp_mff_index[LAD21],lad_payment_mff[[#This Row],[LAD21]])</f>
        <v>0.96875882575981809</v>
      </c>
      <c r="E240" s="109">
        <f>SUMIFS(gp_mff_index[Norm NSP MFF WP 2025/26],gp_mff_index[LAD21],lad_payment_mff[[#This Row],[LAD21]])/SUMIFS(gp_mff_index[Registered population 2025/26],gp_mff_index[LAD21],lad_payment_mff[[#This Row],[LAD21]])</f>
        <v>0.96876644458297834</v>
      </c>
      <c r="F240" s="102">
        <v>1.0575723724329946</v>
      </c>
      <c r="G240" s="103">
        <f>SUMIFS(gp_mff_index[Norm SP MFF WP (base year)],gp_mff_index[LAD21],lad_payment_mff[[#This Row],[LAD21]])/SUMIFS(gp_mff_index[Registered population (base year)],gp_mff_index[LAD21],lad_payment_mff[[#This Row],[LAD21]])</f>
        <v>0.99014749122960155</v>
      </c>
      <c r="H240" s="103">
        <f>SUMIFS(gp_mff_index[Norm SP MFF WP 2025/26],gp_mff_index[LAD21],lad_payment_mff[[#This Row],[LAD21]])/SUMIFS(gp_mff_index[Registered population 2025/26],gp_mff_index[LAD21],lad_payment_mff[[#This Row],[LAD21]])</f>
        <v>0.99015518279691672</v>
      </c>
    </row>
    <row r="241" spans="1:8" x14ac:dyDescent="0.3">
      <c r="A241" s="75" t="s">
        <v>247</v>
      </c>
      <c r="B241" s="44" t="s">
        <v>556</v>
      </c>
      <c r="C241" s="115">
        <v>1.0393942786671675</v>
      </c>
      <c r="D241" s="103">
        <f>SUMIFS(gp_mff_index[Norm NSP MFF WP (base year)],gp_mff_index[LAD21],lad_payment_mff[[#This Row],[LAD21]])/SUMIFS(gp_mff_index[Registered population (base year)],gp_mff_index[LAD21],lad_payment_mff[[#This Row],[LAD21]])</f>
        <v>0.98226800423623761</v>
      </c>
      <c r="E241" s="109">
        <f>SUMIFS(gp_mff_index[Norm NSP MFF WP 2025/26],gp_mff_index[LAD21],lad_payment_mff[[#This Row],[LAD21]])/SUMIFS(gp_mff_index[Registered population 2025/26],gp_mff_index[LAD21],lad_payment_mff[[#This Row],[LAD21]])</f>
        <v>0.9822757293026021</v>
      </c>
      <c r="F241" s="102">
        <v>1.0757623125649536</v>
      </c>
      <c r="G241" s="103">
        <f>SUMIFS(gp_mff_index[Norm SP MFF WP (base year)],gp_mff_index[LAD21],lad_payment_mff[[#This Row],[LAD21]])/SUMIFS(gp_mff_index[Registered population (base year)],gp_mff_index[LAD21],lad_payment_mff[[#This Row],[LAD21]])</f>
        <v>1.0071777428291597</v>
      </c>
      <c r="H241" s="103">
        <f>SUMIFS(gp_mff_index[Norm SP MFF WP 2025/26],gp_mff_index[LAD21],lad_payment_mff[[#This Row],[LAD21]])/SUMIFS(gp_mff_index[Registered population 2025/26],gp_mff_index[LAD21],lad_payment_mff[[#This Row],[LAD21]])</f>
        <v>1.0071855666892171</v>
      </c>
    </row>
    <row r="242" spans="1:8" x14ac:dyDescent="0.3">
      <c r="A242" s="75" t="s">
        <v>246</v>
      </c>
      <c r="B242" s="44" t="s">
        <v>555</v>
      </c>
      <c r="C242" s="115">
        <v>1.0246435462142054</v>
      </c>
      <c r="D242" s="103">
        <f>SUMIFS(gp_mff_index[Norm NSP MFF WP (base year)],gp_mff_index[LAD21],lad_payment_mff[[#This Row],[LAD21]])/SUMIFS(gp_mff_index[Registered population (base year)],gp_mff_index[LAD21],lad_payment_mff[[#This Row],[LAD21]])</f>
        <v>0.9683279885704078</v>
      </c>
      <c r="E242" s="109">
        <f>SUMIFS(gp_mff_index[Norm NSP MFF WP 2025/26],gp_mff_index[LAD21],lad_payment_mff[[#This Row],[LAD21]])/SUMIFS(gp_mff_index[Registered population 2025/26],gp_mff_index[LAD21],lad_payment_mff[[#This Row],[LAD21]])</f>
        <v>0.96833560400524021</v>
      </c>
      <c r="F242" s="102">
        <v>1.0404239856591935</v>
      </c>
      <c r="G242" s="103">
        <f>SUMIFS(gp_mff_index[Norm SP MFF WP (base year)],gp_mff_index[LAD21],lad_payment_mff[[#This Row],[LAD21]])/SUMIFS(gp_mff_index[Registered population (base year)],gp_mff_index[LAD21],lad_payment_mff[[#This Row],[LAD21]])</f>
        <v>0.97409238938947662</v>
      </c>
      <c r="H242" s="103">
        <f>SUMIFS(gp_mff_index[Norm SP MFF WP 2025/26],gp_mff_index[LAD21],lad_payment_mff[[#This Row],[LAD21]])/SUMIFS(gp_mff_index[Registered population 2025/26],gp_mff_index[LAD21],lad_payment_mff[[#This Row],[LAD21]])</f>
        <v>0.97409995623911316</v>
      </c>
    </row>
    <row r="243" spans="1:8" x14ac:dyDescent="0.3">
      <c r="A243" s="75" t="s">
        <v>245</v>
      </c>
      <c r="B243" s="44" t="s">
        <v>554</v>
      </c>
      <c r="C243" s="115">
        <v>1.0343340095706155</v>
      </c>
      <c r="D243" s="103">
        <f>SUMIFS(gp_mff_index[Norm NSP MFF WP (base year)],gp_mff_index[LAD21],lad_payment_mff[[#This Row],[LAD21]])/SUMIFS(gp_mff_index[Registered population (base year)],gp_mff_index[LAD21],lad_payment_mff[[#This Row],[LAD21]])</f>
        <v>0.9774858532004026</v>
      </c>
      <c r="E243" s="109">
        <f>SUMIFS(gp_mff_index[Norm NSP MFF WP 2025/26],gp_mff_index[LAD21],lad_payment_mff[[#This Row],[LAD21]])/SUMIFS(gp_mff_index[Registered population 2025/26],gp_mff_index[LAD21],lad_payment_mff[[#This Row],[LAD21]])</f>
        <v>0.97749354065744509</v>
      </c>
      <c r="F243" s="102">
        <v>1.0354534614902349</v>
      </c>
      <c r="G243" s="103">
        <f>SUMIFS(gp_mff_index[Norm SP MFF WP (base year)],gp_mff_index[LAD21],lad_payment_mff[[#This Row],[LAD21]])/SUMIFS(gp_mff_index[Registered population (base year)],gp_mff_index[LAD21],lad_payment_mff[[#This Row],[LAD21]])</f>
        <v>0.969438757955565</v>
      </c>
      <c r="H243" s="103">
        <f>SUMIFS(gp_mff_index[Norm SP MFF WP 2025/26],gp_mff_index[LAD21],lad_payment_mff[[#This Row],[LAD21]])/SUMIFS(gp_mff_index[Registered population 2025/26],gp_mff_index[LAD21],lad_payment_mff[[#This Row],[LAD21]])</f>
        <v>0.96944628865531479</v>
      </c>
    </row>
    <row r="244" spans="1:8" x14ac:dyDescent="0.3">
      <c r="A244" s="75" t="s">
        <v>244</v>
      </c>
      <c r="B244" s="44" t="s">
        <v>553</v>
      </c>
      <c r="C244" s="115">
        <v>1.0356484601967755</v>
      </c>
      <c r="D244" s="103">
        <f>SUMIFS(gp_mff_index[Norm NSP MFF WP (base year)],gp_mff_index[LAD21],lad_payment_mff[[#This Row],[LAD21]])/SUMIFS(gp_mff_index[Registered population (base year)],gp_mff_index[LAD21],lad_payment_mff[[#This Row],[LAD21]])</f>
        <v>0.97872806014701152</v>
      </c>
      <c r="E244" s="109">
        <f>SUMIFS(gp_mff_index[Norm NSP MFF WP 2025/26],gp_mff_index[LAD21],lad_payment_mff[[#This Row],[LAD21]])/SUMIFS(gp_mff_index[Registered population 2025/26],gp_mff_index[LAD21],lad_payment_mff[[#This Row],[LAD21]])</f>
        <v>0.97873575737341467</v>
      </c>
      <c r="F244" s="102">
        <v>1.0363915992480923</v>
      </c>
      <c r="G244" s="103">
        <f>SUMIFS(gp_mff_index[Norm SP MFF WP (base year)],gp_mff_index[LAD21],lad_payment_mff[[#This Row],[LAD21]])/SUMIFS(gp_mff_index[Registered population (base year)],gp_mff_index[LAD21],lad_payment_mff[[#This Row],[LAD21]])</f>
        <v>0.9703170853131845</v>
      </c>
      <c r="H244" s="103">
        <f>SUMIFS(gp_mff_index[Norm SP MFF WP 2025/26],gp_mff_index[LAD21],lad_payment_mff[[#This Row],[LAD21]])/SUMIFS(gp_mff_index[Registered population 2025/26],gp_mff_index[LAD21],lad_payment_mff[[#This Row],[LAD21]])</f>
        <v>0.97032462283587195</v>
      </c>
    </row>
    <row r="245" spans="1:8" x14ac:dyDescent="0.3">
      <c r="A245" s="75" t="s">
        <v>243</v>
      </c>
      <c r="B245" s="44" t="s">
        <v>552</v>
      </c>
      <c r="C245" s="115">
        <v>1.0373623108303336</v>
      </c>
      <c r="D245" s="103">
        <f>SUMIFS(gp_mff_index[Norm NSP MFF WP (base year)],gp_mff_index[LAD21],lad_payment_mff[[#This Row],[LAD21]])/SUMIFS(gp_mff_index[Registered population (base year)],gp_mff_index[LAD21],lad_payment_mff[[#This Row],[LAD21]])</f>
        <v>0.9803477156289937</v>
      </c>
      <c r="E245" s="109">
        <f>SUMIFS(gp_mff_index[Norm NSP MFF WP 2025/26],gp_mff_index[LAD21],lad_payment_mff[[#This Row],[LAD21]])/SUMIFS(gp_mff_index[Registered population 2025/26],gp_mff_index[LAD21],lad_payment_mff[[#This Row],[LAD21]])</f>
        <v>0.98035542559320998</v>
      </c>
      <c r="F245" s="102">
        <v>1.0372149971116096</v>
      </c>
      <c r="G245" s="103">
        <f>SUMIFS(gp_mff_index[Norm SP MFF WP (base year)],gp_mff_index[LAD21],lad_payment_mff[[#This Row],[LAD21]])/SUMIFS(gp_mff_index[Registered population (base year)],gp_mff_index[LAD21],lad_payment_mff[[#This Row],[LAD21]])</f>
        <v>0.97108798794840612</v>
      </c>
      <c r="H245" s="103">
        <f>SUMIFS(gp_mff_index[Norm SP MFF WP 2025/26],gp_mff_index[LAD21],lad_payment_mff[[#This Row],[LAD21]])/SUMIFS(gp_mff_index[Registered population 2025/26],gp_mff_index[LAD21],lad_payment_mff[[#This Row],[LAD21]])</f>
        <v>0.97109553145954342</v>
      </c>
    </row>
    <row r="246" spans="1:8" x14ac:dyDescent="0.3">
      <c r="A246" s="75" t="s">
        <v>242</v>
      </c>
      <c r="B246" s="44" t="s">
        <v>551</v>
      </c>
      <c r="C246" s="115">
        <v>1.035421062328945</v>
      </c>
      <c r="D246" s="103">
        <f>SUMIFS(gp_mff_index[Norm NSP MFF WP (base year)],gp_mff_index[LAD21],lad_payment_mff[[#This Row],[LAD21]])/SUMIFS(gp_mff_index[Registered population (base year)],gp_mff_index[LAD21],lad_payment_mff[[#This Row],[LAD21]])</f>
        <v>0.97851316032084767</v>
      </c>
      <c r="E246" s="109">
        <f>SUMIFS(gp_mff_index[Norm NSP MFF WP 2025/26],gp_mff_index[LAD21],lad_payment_mff[[#This Row],[LAD21]])/SUMIFS(gp_mff_index[Registered population 2025/26],gp_mff_index[LAD21],lad_payment_mff[[#This Row],[LAD21]])</f>
        <v>0.97852085585716686</v>
      </c>
      <c r="F246" s="102">
        <v>1.0360309356377115</v>
      </c>
      <c r="G246" s="103">
        <f>SUMIFS(gp_mff_index[Norm SP MFF WP (base year)],gp_mff_index[LAD21],lad_payment_mff[[#This Row],[LAD21]])/SUMIFS(gp_mff_index[Registered population (base year)],gp_mff_index[LAD21],lad_payment_mff[[#This Row],[LAD21]])</f>
        <v>0.96997941559118284</v>
      </c>
      <c r="H246" s="103">
        <f>SUMIFS(gp_mff_index[Norm SP MFF WP 2025/26],gp_mff_index[LAD21],lad_payment_mff[[#This Row],[LAD21]])/SUMIFS(gp_mff_index[Registered population 2025/26],gp_mff_index[LAD21],lad_payment_mff[[#This Row],[LAD21]])</f>
        <v>0.96998695049081685</v>
      </c>
    </row>
    <row r="247" spans="1:8" x14ac:dyDescent="0.3">
      <c r="A247" s="75" t="s">
        <v>241</v>
      </c>
      <c r="B247" s="44" t="s">
        <v>550</v>
      </c>
      <c r="C247" s="115">
        <v>1.0355252862471755</v>
      </c>
      <c r="D247" s="103">
        <f>SUMIFS(gp_mff_index[Norm NSP MFF WP (base year)],gp_mff_index[LAD21],lad_payment_mff[[#This Row],[LAD21]])/SUMIFS(gp_mff_index[Registered population (base year)],gp_mff_index[LAD21],lad_payment_mff[[#This Row],[LAD21]])</f>
        <v>0.97861165597572541</v>
      </c>
      <c r="E247" s="109">
        <f>SUMIFS(gp_mff_index[Norm NSP MFF WP 2025/26],gp_mff_index[LAD21],lad_payment_mff[[#This Row],[LAD21]])/SUMIFS(gp_mff_index[Registered population 2025/26],gp_mff_index[LAD21],lad_payment_mff[[#This Row],[LAD21]])</f>
        <v>0.97861935228666574</v>
      </c>
      <c r="F247" s="102">
        <v>1.0358967116137969</v>
      </c>
      <c r="G247" s="103">
        <f>SUMIFS(gp_mff_index[Norm SP MFF WP (base year)],gp_mff_index[LAD21],lad_payment_mff[[#This Row],[LAD21]])/SUMIFS(gp_mff_index[Registered population (base year)],gp_mff_index[LAD21],lad_payment_mff[[#This Row],[LAD21]])</f>
        <v>0.96985374893800025</v>
      </c>
      <c r="H247" s="103">
        <f>SUMIFS(gp_mff_index[Norm SP MFF WP 2025/26],gp_mff_index[LAD21],lad_payment_mff[[#This Row],[LAD21]])/SUMIFS(gp_mff_index[Registered population 2025/26],gp_mff_index[LAD21],lad_payment_mff[[#This Row],[LAD21]])</f>
        <v>0.96986128286144269</v>
      </c>
    </row>
    <row r="248" spans="1:8" x14ac:dyDescent="0.3">
      <c r="A248" s="75" t="s">
        <v>240</v>
      </c>
      <c r="B248" s="44" t="s">
        <v>549</v>
      </c>
      <c r="C248" s="115">
        <v>1.0354255390256069</v>
      </c>
      <c r="D248" s="103">
        <f>SUMIFS(gp_mff_index[Norm NSP MFF WP (base year)],gp_mff_index[LAD21],lad_payment_mff[[#This Row],[LAD21]])/SUMIFS(gp_mff_index[Registered population (base year)],gp_mff_index[LAD21],lad_payment_mff[[#This Row],[LAD21]])</f>
        <v>0.97851739097324375</v>
      </c>
      <c r="E248" s="109">
        <f>SUMIFS(gp_mff_index[Norm NSP MFF WP 2025/26],gp_mff_index[LAD21],lad_payment_mff[[#This Row],[LAD21]])/SUMIFS(gp_mff_index[Registered population 2025/26],gp_mff_index[LAD21],lad_payment_mff[[#This Row],[LAD21]])</f>
        <v>0.97852508654283499</v>
      </c>
      <c r="F248" s="102">
        <v>1.0362763238412345</v>
      </c>
      <c r="G248" s="103">
        <f>SUMIFS(gp_mff_index[Norm SP MFF WP (base year)],gp_mff_index[LAD21],lad_payment_mff[[#This Row],[LAD21]])/SUMIFS(gp_mff_index[Registered population (base year)],gp_mff_index[LAD21],lad_payment_mff[[#This Row],[LAD21]])</f>
        <v>0.97020915921954243</v>
      </c>
      <c r="H248" s="103">
        <f>SUMIFS(gp_mff_index[Norm SP MFF WP 2025/26],gp_mff_index[LAD21],lad_payment_mff[[#This Row],[LAD21]])/SUMIFS(gp_mff_index[Registered population 2025/26],gp_mff_index[LAD21],lad_payment_mff[[#This Row],[LAD21]])</f>
        <v>0.97021669590384851</v>
      </c>
    </row>
    <row r="249" spans="1:8" x14ac:dyDescent="0.3">
      <c r="A249" s="75" t="s">
        <v>239</v>
      </c>
      <c r="B249" s="44" t="s">
        <v>548</v>
      </c>
      <c r="C249" s="115">
        <v>1.0362011123306556</v>
      </c>
      <c r="D249" s="103">
        <f>SUMIFS(gp_mff_index[Norm NSP MFF WP (base year)],gp_mff_index[LAD21],lad_payment_mff[[#This Row],[LAD21]])/SUMIFS(gp_mff_index[Registered population (base year)],gp_mff_index[LAD21],lad_payment_mff[[#This Row],[LAD21]])</f>
        <v>0.97925033790024318</v>
      </c>
      <c r="E249" s="109">
        <f>SUMIFS(gp_mff_index[Norm NSP MFF WP 2025/26],gp_mff_index[LAD21],lad_payment_mff[[#This Row],[LAD21]])/SUMIFS(gp_mff_index[Registered population 2025/26],gp_mff_index[LAD21],lad_payment_mff[[#This Row],[LAD21]])</f>
        <v>0.97925803923410981</v>
      </c>
      <c r="F249" s="102">
        <v>1.0364421382971789</v>
      </c>
      <c r="G249" s="103">
        <f>SUMIFS(gp_mff_index[Norm SP MFF WP (base year)],gp_mff_index[LAD21],lad_payment_mff[[#This Row],[LAD21]])/SUMIFS(gp_mff_index[Registered population (base year)],gp_mff_index[LAD21],lad_payment_mff[[#This Row],[LAD21]])</f>
        <v>0.97036440227603959</v>
      </c>
      <c r="H249" s="103">
        <f>SUMIFS(gp_mff_index[Norm SP MFF WP 2025/26],gp_mff_index[LAD21],lad_payment_mff[[#This Row],[LAD21]])/SUMIFS(gp_mff_index[Registered population 2025/26],gp_mff_index[LAD21],lad_payment_mff[[#This Row],[LAD21]])</f>
        <v>0.97037194016628892</v>
      </c>
    </row>
    <row r="250" spans="1:8" x14ac:dyDescent="0.3">
      <c r="A250" s="75" t="s">
        <v>238</v>
      </c>
      <c r="B250" s="44" t="s">
        <v>547</v>
      </c>
      <c r="C250" s="115">
        <v>1.0360122678532111</v>
      </c>
      <c r="D250" s="103">
        <f>SUMIFS(gp_mff_index[Norm NSP MFF WP (base year)],gp_mff_index[LAD21],lad_payment_mff[[#This Row],[LAD21]])/SUMIFS(gp_mff_index[Registered population (base year)],gp_mff_index[LAD21],lad_payment_mff[[#This Row],[LAD21]])</f>
        <v>0.97907187252692074</v>
      </c>
      <c r="E250" s="109">
        <f>SUMIFS(gp_mff_index[Norm NSP MFF WP 2025/26],gp_mff_index[LAD21],lad_payment_mff[[#This Row],[LAD21]])/SUMIFS(gp_mff_index[Registered population 2025/26],gp_mff_index[LAD21],lad_payment_mff[[#This Row],[LAD21]])</f>
        <v>0.9790795724572442</v>
      </c>
      <c r="F250" s="102">
        <v>1.0364893123034558</v>
      </c>
      <c r="G250" s="103">
        <f>SUMIFS(gp_mff_index[Norm SP MFF WP (base year)],gp_mff_index[LAD21],lad_payment_mff[[#This Row],[LAD21]])/SUMIFS(gp_mff_index[Registered population (base year)],gp_mff_index[LAD21],lad_payment_mff[[#This Row],[LAD21]])</f>
        <v>0.97040856873233439</v>
      </c>
      <c r="H250" s="103">
        <f>SUMIFS(gp_mff_index[Norm SP MFF WP 2025/26],gp_mff_index[LAD21],lad_payment_mff[[#This Row],[LAD21]])/SUMIFS(gp_mff_index[Registered population 2025/26],gp_mff_index[LAD21],lad_payment_mff[[#This Row],[LAD21]])</f>
        <v>0.9704161069656736</v>
      </c>
    </row>
    <row r="251" spans="1:8" x14ac:dyDescent="0.3">
      <c r="A251" s="75" t="s">
        <v>237</v>
      </c>
      <c r="B251" s="44" t="s">
        <v>546</v>
      </c>
      <c r="C251" s="115">
        <v>1.0371200163044436</v>
      </c>
      <c r="D251" s="103">
        <f>SUMIFS(gp_mff_index[Norm NSP MFF WP (base year)],gp_mff_index[LAD21],lad_payment_mff[[#This Row],[LAD21]])/SUMIFS(gp_mff_index[Registered population (base year)],gp_mff_index[LAD21],lad_payment_mff[[#This Row],[LAD21]])</f>
        <v>0.98011873788179216</v>
      </c>
      <c r="E251" s="109">
        <f>SUMIFS(gp_mff_index[Norm NSP MFF WP 2025/26],gp_mff_index[LAD21],lad_payment_mff[[#This Row],[LAD21]])/SUMIFS(gp_mff_index[Registered population 2025/26],gp_mff_index[LAD21],lad_payment_mff[[#This Row],[LAD21]])</f>
        <v>0.98012644604520827</v>
      </c>
      <c r="F251" s="102">
        <v>1.0368796318654221</v>
      </c>
      <c r="G251" s="103">
        <f>SUMIFS(gp_mff_index[Norm SP MFF WP (base year)],gp_mff_index[LAD21],lad_payment_mff[[#This Row],[LAD21]])/SUMIFS(gp_mff_index[Registered population (base year)],gp_mff_index[LAD21],lad_payment_mff[[#This Row],[LAD21]])</f>
        <v>0.97077400370882672</v>
      </c>
      <c r="H251" s="103">
        <f>SUMIFS(gp_mff_index[Norm SP MFF WP 2025/26],gp_mff_index[LAD21],lad_payment_mff[[#This Row],[LAD21]])/SUMIFS(gp_mff_index[Registered population 2025/26],gp_mff_index[LAD21],lad_payment_mff[[#This Row],[LAD21]])</f>
        <v>0.97078154478090273</v>
      </c>
    </row>
    <row r="252" spans="1:8" x14ac:dyDescent="0.3">
      <c r="A252" s="75" t="s">
        <v>236</v>
      </c>
      <c r="B252" s="44" t="s">
        <v>545</v>
      </c>
      <c r="C252" s="115">
        <v>1.0307898653986072</v>
      </c>
      <c r="D252" s="103">
        <f>SUMIFS(gp_mff_index[Norm NSP MFF WP (base year)],gp_mff_index[LAD21],lad_payment_mff[[#This Row],[LAD21]])/SUMIFS(gp_mff_index[Registered population (base year)],gp_mff_index[LAD21],lad_payment_mff[[#This Row],[LAD21]])</f>
        <v>0.97413649916410028</v>
      </c>
      <c r="E252" s="109">
        <f>SUMIFS(gp_mff_index[Norm NSP MFF WP 2025/26],gp_mff_index[LAD21],lad_payment_mff[[#This Row],[LAD21]])/SUMIFS(gp_mff_index[Registered population 2025/26],gp_mff_index[LAD21],lad_payment_mff[[#This Row],[LAD21]])</f>
        <v>0.97414416028008022</v>
      </c>
      <c r="F252" s="102">
        <v>1.0333155226514814</v>
      </c>
      <c r="G252" s="103">
        <f>SUMIFS(gp_mff_index[Norm SP MFF WP (base year)],gp_mff_index[LAD21],lad_payment_mff[[#This Row],[LAD21]])/SUMIFS(gp_mff_index[Registered population (base year)],gp_mff_index[LAD21],lad_payment_mff[[#This Row],[LAD21]])</f>
        <v>0.96743712210276411</v>
      </c>
      <c r="H252" s="103">
        <f>SUMIFS(gp_mff_index[Norm SP MFF WP 2025/26],gp_mff_index[LAD21],lad_payment_mff[[#This Row],[LAD21]])/SUMIFS(gp_mff_index[Registered population 2025/26],gp_mff_index[LAD21],lad_payment_mff[[#This Row],[LAD21]])</f>
        <v>0.9674446372536013</v>
      </c>
    </row>
    <row r="253" spans="1:8" x14ac:dyDescent="0.3">
      <c r="A253" s="75" t="s">
        <v>235</v>
      </c>
      <c r="B253" s="44" t="s">
        <v>544</v>
      </c>
      <c r="C253" s="115">
        <v>1.0233653278932267</v>
      </c>
      <c r="D253" s="103">
        <f>SUMIFS(gp_mff_index[Norm NSP MFF WP (base year)],gp_mff_index[LAD21],lad_payment_mff[[#This Row],[LAD21]])/SUMIFS(gp_mff_index[Registered population (base year)],gp_mff_index[LAD21],lad_payment_mff[[#This Row],[LAD21]])</f>
        <v>0.96712002256088214</v>
      </c>
      <c r="E253" s="109">
        <f>SUMIFS(gp_mff_index[Norm NSP MFF WP 2025/26],gp_mff_index[LAD21],lad_payment_mff[[#This Row],[LAD21]])/SUMIFS(gp_mff_index[Registered population 2025/26],gp_mff_index[LAD21],lad_payment_mff[[#This Row],[LAD21]])</f>
        <v>0.96712762849564138</v>
      </c>
      <c r="F253" s="102">
        <v>1.0225869010687645</v>
      </c>
      <c r="G253" s="103">
        <f>SUMIFS(gp_mff_index[Norm SP MFF WP (base year)],gp_mff_index[LAD21],lad_payment_mff[[#This Row],[LAD21]])/SUMIFS(gp_mff_index[Registered population (base year)],gp_mff_index[LAD21],lad_payment_mff[[#This Row],[LAD21]])</f>
        <v>0.95739249724173403</v>
      </c>
      <c r="H253" s="103">
        <f>SUMIFS(gp_mff_index[Norm SP MFF WP 2025/26],gp_mff_index[LAD21],lad_payment_mff[[#This Row],[LAD21]])/SUMIFS(gp_mff_index[Registered population 2025/26],gp_mff_index[LAD21],lad_payment_mff[[#This Row],[LAD21]])</f>
        <v>0.95739993436489479</v>
      </c>
    </row>
    <row r="254" spans="1:8" x14ac:dyDescent="0.3">
      <c r="A254" s="75" t="s">
        <v>234</v>
      </c>
      <c r="B254" s="44" t="s">
        <v>543</v>
      </c>
      <c r="C254" s="115">
        <v>1.0225164988191364</v>
      </c>
      <c r="D254" s="103">
        <f>SUMIFS(gp_mff_index[Norm NSP MFF WP (base year)],gp_mff_index[LAD21],lad_payment_mff[[#This Row],[LAD21]])/SUMIFS(gp_mff_index[Registered population (base year)],gp_mff_index[LAD21],lad_payment_mff[[#This Row],[LAD21]])</f>
        <v>0.96631784608400795</v>
      </c>
      <c r="E254" s="109">
        <f>SUMIFS(gp_mff_index[Norm NSP MFF WP 2025/26],gp_mff_index[LAD21],lad_payment_mff[[#This Row],[LAD21]])/SUMIFS(gp_mff_index[Registered population 2025/26],gp_mff_index[LAD21],lad_payment_mff[[#This Row],[LAD21]])</f>
        <v>0.96632544571003443</v>
      </c>
      <c r="F254" s="102">
        <v>1.0226398326391204</v>
      </c>
      <c r="G254" s="103">
        <f>SUMIFS(gp_mff_index[Norm SP MFF WP (base year)],gp_mff_index[LAD21],lad_payment_mff[[#This Row],[LAD21]])/SUMIFS(gp_mff_index[Registered population (base year)],gp_mff_index[LAD21],lad_payment_mff[[#This Row],[LAD21]])</f>
        <v>0.95744205419212391</v>
      </c>
      <c r="H254" s="103">
        <f>SUMIFS(gp_mff_index[Norm SP MFF WP 2025/26],gp_mff_index[LAD21],lad_payment_mff[[#This Row],[LAD21]])/SUMIFS(gp_mff_index[Registered population 2025/26],gp_mff_index[LAD21],lad_payment_mff[[#This Row],[LAD21]])</f>
        <v>0.9574494917002484</v>
      </c>
    </row>
    <row r="255" spans="1:8" x14ac:dyDescent="0.3">
      <c r="A255" s="75" t="s">
        <v>233</v>
      </c>
      <c r="B255" s="44" t="s">
        <v>542</v>
      </c>
      <c r="C255" s="115">
        <v>1.02475477167868</v>
      </c>
      <c r="D255" s="103">
        <f>SUMIFS(gp_mff_index[Norm NSP MFF WP (base year)],gp_mff_index[LAD21],lad_payment_mff[[#This Row],[LAD21]])/SUMIFS(gp_mff_index[Registered population (base year)],gp_mff_index[LAD21],lad_payment_mff[[#This Row],[LAD21]])</f>
        <v>0.96843310095870161</v>
      </c>
      <c r="E255" s="109">
        <f>SUMIFS(gp_mff_index[Norm NSP MFF WP 2025/26],gp_mff_index[LAD21],lad_payment_mff[[#This Row],[LAD21]])/SUMIFS(gp_mff_index[Registered population 2025/26],gp_mff_index[LAD21],lad_payment_mff[[#This Row],[LAD21]])</f>
        <v>0.96844071722019276</v>
      </c>
      <c r="F255" s="102">
        <v>1.0234419395126551</v>
      </c>
      <c r="G255" s="103">
        <f>SUMIFS(gp_mff_index[Norm SP MFF WP (base year)],gp_mff_index[LAD21],lad_payment_mff[[#This Row],[LAD21]])/SUMIFS(gp_mff_index[Registered population (base year)],gp_mff_index[LAD21],lad_payment_mff[[#This Row],[LAD21]])</f>
        <v>0.95819302323143551</v>
      </c>
      <c r="H255" s="103">
        <f>SUMIFS(gp_mff_index[Norm SP MFF WP 2025/26],gp_mff_index[LAD21],lad_payment_mff[[#This Row],[LAD21]])/SUMIFS(gp_mff_index[Registered population 2025/26],gp_mff_index[LAD21],lad_payment_mff[[#This Row],[LAD21]])</f>
        <v>0.95820046657316471</v>
      </c>
    </row>
    <row r="256" spans="1:8" x14ac:dyDescent="0.3">
      <c r="A256" s="75" t="s">
        <v>232</v>
      </c>
      <c r="B256" s="44" t="s">
        <v>541</v>
      </c>
      <c r="C256" s="115">
        <v>1.0230714797864588</v>
      </c>
      <c r="D256" s="103">
        <f>SUMIFS(gp_mff_index[Norm NSP MFF WP (base year)],gp_mff_index[LAD21],lad_payment_mff[[#This Row],[LAD21]])/SUMIFS(gp_mff_index[Registered population (base year)],gp_mff_index[LAD21],lad_payment_mff[[#This Row],[LAD21]])</f>
        <v>0.96684232467538445</v>
      </c>
      <c r="E256" s="109">
        <f>SUMIFS(gp_mff_index[Norm NSP MFF WP 2025/26],gp_mff_index[LAD21],lad_payment_mff[[#This Row],[LAD21]])/SUMIFS(gp_mff_index[Registered population 2025/26],gp_mff_index[LAD21],lad_payment_mff[[#This Row],[LAD21]])</f>
        <v>0.96684992842618411</v>
      </c>
      <c r="F256" s="102">
        <v>1.0229914809831109</v>
      </c>
      <c r="G256" s="103">
        <f>SUMIFS(gp_mff_index[Norm SP MFF WP (base year)],gp_mff_index[LAD21],lad_payment_mff[[#This Row],[LAD21]])/SUMIFS(gp_mff_index[Registered population (base year)],gp_mff_index[LAD21],lad_payment_mff[[#This Row],[LAD21]])</f>
        <v>0.95777128341054241</v>
      </c>
      <c r="H256" s="103">
        <f>SUMIFS(gp_mff_index[Norm SP MFF WP 2025/26],gp_mff_index[LAD21],lad_payment_mff[[#This Row],[LAD21]])/SUMIFS(gp_mff_index[Registered population 2025/26],gp_mff_index[LAD21],lad_payment_mff[[#This Row],[LAD21]])</f>
        <v>0.95777872347615378</v>
      </c>
    </row>
    <row r="257" spans="1:8" x14ac:dyDescent="0.3">
      <c r="A257" s="75" t="s">
        <v>231</v>
      </c>
      <c r="B257" s="44" t="s">
        <v>540</v>
      </c>
      <c r="C257" s="115">
        <v>1.0222073536023339</v>
      </c>
      <c r="D257" s="103">
        <f>SUMIFS(gp_mff_index[Norm NSP MFF WP (base year)],gp_mff_index[LAD21],lad_payment_mff[[#This Row],[LAD21]])/SUMIFS(gp_mff_index[Registered population (base year)],gp_mff_index[LAD21],lad_payment_mff[[#This Row],[LAD21]])</f>
        <v>0.96602569183478737</v>
      </c>
      <c r="E257" s="109">
        <f>SUMIFS(gp_mff_index[Norm NSP MFF WP 2025/26],gp_mff_index[LAD21],lad_payment_mff[[#This Row],[LAD21]])/SUMIFS(gp_mff_index[Registered population 2025/26],gp_mff_index[LAD21],lad_payment_mff[[#This Row],[LAD21]])</f>
        <v>0.96603328916316156</v>
      </c>
      <c r="F257" s="102">
        <v>1.0227173748013372</v>
      </c>
      <c r="G257" s="103">
        <f>SUMIFS(gp_mff_index[Norm SP MFF WP (base year)],gp_mff_index[LAD21],lad_payment_mff[[#This Row],[LAD21]])/SUMIFS(gp_mff_index[Registered population (base year)],gp_mff_index[LAD21],lad_payment_mff[[#This Row],[LAD21]])</f>
        <v>0.95751465270111014</v>
      </c>
      <c r="H257" s="103">
        <f>SUMIFS(gp_mff_index[Norm SP MFF WP 2025/26],gp_mff_index[LAD21],lad_payment_mff[[#This Row],[LAD21]])/SUMIFS(gp_mff_index[Registered population 2025/26],gp_mff_index[LAD21],lad_payment_mff[[#This Row],[LAD21]])</f>
        <v>0.95752209077318706</v>
      </c>
    </row>
    <row r="258" spans="1:8" x14ac:dyDescent="0.3">
      <c r="A258" s="75" t="s">
        <v>230</v>
      </c>
      <c r="B258" s="44" t="s">
        <v>539</v>
      </c>
      <c r="C258" s="115">
        <v>1.0208691241030154</v>
      </c>
      <c r="D258" s="103">
        <f>SUMIFS(gp_mff_index[Norm NSP MFF WP (base year)],gp_mff_index[LAD21],lad_payment_mff[[#This Row],[LAD21]])/SUMIFS(gp_mff_index[Registered population (base year)],gp_mff_index[LAD21],lad_payment_mff[[#This Row],[LAD21]])</f>
        <v>0.96476101292853922</v>
      </c>
      <c r="E258" s="109">
        <f>SUMIFS(gp_mff_index[Norm NSP MFF WP 2025/26],gp_mff_index[LAD21],lad_payment_mff[[#This Row],[LAD21]])/SUMIFS(gp_mff_index[Registered population 2025/26],gp_mff_index[LAD21],lad_payment_mff[[#This Row],[LAD21]])</f>
        <v>0.96476860031082012</v>
      </c>
      <c r="F258" s="102">
        <v>1.020917682466842</v>
      </c>
      <c r="G258" s="103">
        <f>SUMIFS(gp_mff_index[Norm SP MFF WP (base year)],gp_mff_index[LAD21],lad_payment_mff[[#This Row],[LAD21]])/SUMIFS(gp_mff_index[Registered population (base year)],gp_mff_index[LAD21],lad_payment_mff[[#This Row],[LAD21]])</f>
        <v>0.95582969865310863</v>
      </c>
      <c r="H258" s="103">
        <f>SUMIFS(gp_mff_index[Norm SP MFF WP 2025/26],gp_mff_index[LAD21],lad_payment_mff[[#This Row],[LAD21]])/SUMIFS(gp_mff_index[Registered population 2025/26],gp_mff_index[LAD21],lad_payment_mff[[#This Row],[LAD21]])</f>
        <v>0.9558371236362897</v>
      </c>
    </row>
    <row r="259" spans="1:8" x14ac:dyDescent="0.3">
      <c r="A259" s="75" t="s">
        <v>229</v>
      </c>
      <c r="B259" s="44" t="s">
        <v>538</v>
      </c>
      <c r="C259" s="115">
        <v>1.0160004798393047</v>
      </c>
      <c r="D259" s="103">
        <f>SUMIFS(gp_mff_index[Norm NSP MFF WP (base year)],gp_mff_index[LAD21],lad_payment_mff[[#This Row],[LAD21]])/SUMIFS(gp_mff_index[Registered population (base year)],gp_mff_index[LAD21],lad_payment_mff[[#This Row],[LAD21]])</f>
        <v>0.96015995480997407</v>
      </c>
      <c r="E259" s="109">
        <f>SUMIFS(gp_mff_index[Norm NSP MFF WP 2025/26],gp_mff_index[LAD21],lad_payment_mff[[#This Row],[LAD21]])/SUMIFS(gp_mff_index[Registered population 2025/26],gp_mff_index[LAD21],lad_payment_mff[[#This Row],[LAD21]])</f>
        <v>0.96016750600714185</v>
      </c>
      <c r="F259" s="102">
        <v>1.0218971854984413</v>
      </c>
      <c r="G259" s="103">
        <f>SUMIFS(gp_mff_index[Norm SP MFF WP (base year)],gp_mff_index[LAD21],lad_payment_mff[[#This Row],[LAD21]])/SUMIFS(gp_mff_index[Registered population (base year)],gp_mff_index[LAD21],lad_payment_mff[[#This Row],[LAD21]])</f>
        <v>0.95674675406668619</v>
      </c>
      <c r="H259" s="103">
        <f>SUMIFS(gp_mff_index[Norm SP MFF WP 2025/26],gp_mff_index[LAD21],lad_payment_mff[[#This Row],[LAD21]])/SUMIFS(gp_mff_index[Registered population 2025/26],gp_mff_index[LAD21],lad_payment_mff[[#This Row],[LAD21]])</f>
        <v>0.95675418617364782</v>
      </c>
    </row>
    <row r="260" spans="1:8" x14ac:dyDescent="0.3">
      <c r="A260" s="75" t="s">
        <v>228</v>
      </c>
      <c r="B260" s="44" t="s">
        <v>537</v>
      </c>
      <c r="C260" s="115">
        <v>1.0174733013431507</v>
      </c>
      <c r="D260" s="103">
        <f>SUMIFS(gp_mff_index[Norm NSP MFF WP (base year)],gp_mff_index[LAD21],lad_payment_mff[[#This Row],[LAD21]])/SUMIFS(gp_mff_index[Registered population (base year)],gp_mff_index[LAD21],lad_payment_mff[[#This Row],[LAD21]])</f>
        <v>0.96155182839334086</v>
      </c>
      <c r="E260" s="109">
        <f>SUMIFS(gp_mff_index[Norm NSP MFF WP 2025/26],gp_mff_index[LAD21],lad_payment_mff[[#This Row],[LAD21]])/SUMIFS(gp_mff_index[Registered population 2025/26],gp_mff_index[LAD21],lad_payment_mff[[#This Row],[LAD21]])</f>
        <v>0.96155939053692574</v>
      </c>
      <c r="F260" s="102">
        <v>1.0208986570886667</v>
      </c>
      <c r="G260" s="103">
        <f>SUMIFS(gp_mff_index[Norm SP MFF WP (base year)],gp_mff_index[LAD21],lad_payment_mff[[#This Row],[LAD21]])/SUMIFS(gp_mff_index[Registered population (base year)],gp_mff_index[LAD21],lad_payment_mff[[#This Row],[LAD21]])</f>
        <v>0.9558118862263083</v>
      </c>
      <c r="H260" s="103">
        <f>SUMIFS(gp_mff_index[Norm SP MFF WP 2025/26],gp_mff_index[LAD21],lad_payment_mff[[#This Row],[LAD21]])/SUMIFS(gp_mff_index[Registered population 2025/26],gp_mff_index[LAD21],lad_payment_mff[[#This Row],[LAD21]])</f>
        <v>0.9558193110711205</v>
      </c>
    </row>
    <row r="261" spans="1:8" x14ac:dyDescent="0.3">
      <c r="A261" s="75" t="s">
        <v>227</v>
      </c>
      <c r="B261" s="44" t="s">
        <v>536</v>
      </c>
      <c r="C261" s="115">
        <v>1.0197465500375971</v>
      </c>
      <c r="D261" s="103">
        <f>SUMIFS(gp_mff_index[Norm NSP MFF WP (base year)],gp_mff_index[LAD21],lad_payment_mff[[#This Row],[LAD21]])/SUMIFS(gp_mff_index[Registered population (base year)],gp_mff_index[LAD21],lad_payment_mff[[#This Row],[LAD21]])</f>
        <v>0.96370013679185307</v>
      </c>
      <c r="E261" s="109">
        <f>SUMIFS(gp_mff_index[Norm NSP MFF WP 2025/26],gp_mff_index[LAD21],lad_payment_mff[[#This Row],[LAD21]])/SUMIFS(gp_mff_index[Registered population 2025/26],gp_mff_index[LAD21],lad_payment_mff[[#This Row],[LAD21]])</f>
        <v>0.96370771583085313</v>
      </c>
      <c r="F261" s="102">
        <v>1.0209885018637748</v>
      </c>
      <c r="G261" s="103">
        <f>SUMIFS(gp_mff_index[Norm SP MFF WP (base year)],gp_mff_index[LAD21],lad_payment_mff[[#This Row],[LAD21]])/SUMIFS(gp_mff_index[Registered population (base year)],gp_mff_index[LAD21],lad_payment_mff[[#This Row],[LAD21]])</f>
        <v>0.95589600300260869</v>
      </c>
      <c r="H261" s="103">
        <f>SUMIFS(gp_mff_index[Norm SP MFF WP 2025/26],gp_mff_index[LAD21],lad_payment_mff[[#This Row],[LAD21]])/SUMIFS(gp_mff_index[Registered population 2025/26],gp_mff_index[LAD21],lad_payment_mff[[#This Row],[LAD21]])</f>
        <v>0.95590342850084853</v>
      </c>
    </row>
    <row r="262" spans="1:8" x14ac:dyDescent="0.3">
      <c r="A262" s="75" t="s">
        <v>226</v>
      </c>
      <c r="B262" s="44" t="s">
        <v>535</v>
      </c>
      <c r="C262" s="115">
        <v>1.0222842986134526</v>
      </c>
      <c r="D262" s="103">
        <f>SUMIFS(gp_mff_index[Norm NSP MFF WP (base year)],gp_mff_index[LAD21],lad_payment_mff[[#This Row],[LAD21]])/SUMIFS(gp_mff_index[Registered population (base year)],gp_mff_index[LAD21],lad_payment_mff[[#This Row],[LAD21]])</f>
        <v>0.96609840786186096</v>
      </c>
      <c r="E262" s="109">
        <f>SUMIFS(gp_mff_index[Norm NSP MFF WP 2025/26],gp_mff_index[LAD21],lad_payment_mff[[#This Row],[LAD21]])/SUMIFS(gp_mff_index[Registered population 2025/26],gp_mff_index[LAD21],lad_payment_mff[[#This Row],[LAD21]])</f>
        <v>0.96610600576211136</v>
      </c>
      <c r="F262" s="102">
        <v>1.0223152552916783</v>
      </c>
      <c r="G262" s="103">
        <f>SUMIFS(gp_mff_index[Norm SP MFF WP (base year)],gp_mff_index[LAD21],lad_payment_mff[[#This Row],[LAD21]])/SUMIFS(gp_mff_index[Registered population (base year)],gp_mff_index[LAD21],lad_payment_mff[[#This Row],[LAD21]])</f>
        <v>0.9571381700753897</v>
      </c>
      <c r="H262" s="103">
        <f>SUMIFS(gp_mff_index[Norm SP MFF WP 2025/26],gp_mff_index[LAD21],lad_payment_mff[[#This Row],[LAD21]])/SUMIFS(gp_mff_index[Registered population 2025/26],gp_mff_index[LAD21],lad_payment_mff[[#This Row],[LAD21]])</f>
        <v>0.95714560522291059</v>
      </c>
    </row>
    <row r="263" spans="1:8" x14ac:dyDescent="0.3">
      <c r="A263" s="75" t="s">
        <v>225</v>
      </c>
      <c r="B263" s="44" t="s">
        <v>534</v>
      </c>
      <c r="C263" s="115">
        <v>1.0234663840535143</v>
      </c>
      <c r="D263" s="103">
        <f>SUMIFS(gp_mff_index[Norm NSP MFF WP (base year)],gp_mff_index[LAD21],lad_payment_mff[[#This Row],[LAD21]])/SUMIFS(gp_mff_index[Registered population (base year)],gp_mff_index[LAD21],lad_payment_mff[[#This Row],[LAD21]])</f>
        <v>0.96721552456134419</v>
      </c>
      <c r="E263" s="109">
        <f>SUMIFS(gp_mff_index[Norm NSP MFF WP 2025/26],gp_mff_index[LAD21],lad_payment_mff[[#This Row],[LAD21]])/SUMIFS(gp_mff_index[Registered population 2025/26],gp_mff_index[LAD21],lad_payment_mff[[#This Row],[LAD21]])</f>
        <v>0.96722313124718062</v>
      </c>
      <c r="F263" s="102">
        <v>1.0223603904318119</v>
      </c>
      <c r="G263" s="103">
        <f>SUMIFS(gp_mff_index[Norm SP MFF WP (base year)],gp_mff_index[LAD21],lad_payment_mff[[#This Row],[LAD21]])/SUMIFS(gp_mff_index[Registered population (base year)],gp_mff_index[LAD21],lad_payment_mff[[#This Row],[LAD21]])</f>
        <v>0.95718042765220834</v>
      </c>
      <c r="H263" s="103">
        <f>SUMIFS(gp_mff_index[Norm SP MFF WP 2025/26],gp_mff_index[LAD21],lad_payment_mff[[#This Row],[LAD21]])/SUMIFS(gp_mff_index[Registered population 2025/26],gp_mff_index[LAD21],lad_payment_mff[[#This Row],[LAD21]])</f>
        <v>0.95718786312799042</v>
      </c>
    </row>
    <row r="264" spans="1:8" x14ac:dyDescent="0.3">
      <c r="A264" s="75" t="s">
        <v>224</v>
      </c>
      <c r="B264" s="44" t="s">
        <v>533</v>
      </c>
      <c r="C264" s="115">
        <v>1.0141240783762713</v>
      </c>
      <c r="D264" s="103">
        <f>SUMIFS(gp_mff_index[Norm NSP MFF WP (base year)],gp_mff_index[LAD21],lad_payment_mff[[#This Row],[LAD21]])/SUMIFS(gp_mff_index[Registered population (base year)],gp_mff_index[LAD21],lad_payment_mff[[#This Row],[LAD21]])</f>
        <v>0.95838668247427961</v>
      </c>
      <c r="E264" s="109">
        <f>SUMIFS(gp_mff_index[Norm NSP MFF WP 2025/26],gp_mff_index[LAD21],lad_payment_mff[[#This Row],[LAD21]])/SUMIFS(gp_mff_index[Registered population 2025/26],gp_mff_index[LAD21],lad_payment_mff[[#This Row],[LAD21]])</f>
        <v>0.95839421972551142</v>
      </c>
      <c r="F264" s="102">
        <v>1.0197289219846548</v>
      </c>
      <c r="G264" s="103">
        <f>SUMIFS(gp_mff_index[Norm SP MFF WP (base year)],gp_mff_index[LAD21],lad_payment_mff[[#This Row],[LAD21]])/SUMIFS(gp_mff_index[Registered population (base year)],gp_mff_index[LAD21],lad_payment_mff[[#This Row],[LAD21]])</f>
        <v>0.95471672687000242</v>
      </c>
      <c r="H264" s="103">
        <f>SUMIFS(gp_mff_index[Norm SP MFF WP 2025/26],gp_mff_index[LAD21],lad_payment_mff[[#This Row],[LAD21]])/SUMIFS(gp_mff_index[Registered population 2025/26],gp_mff_index[LAD21],lad_payment_mff[[#This Row],[LAD21]])</f>
        <v>0.95472414320750443</v>
      </c>
    </row>
    <row r="265" spans="1:8" x14ac:dyDescent="0.3">
      <c r="A265" s="75" t="s">
        <v>223</v>
      </c>
      <c r="B265" s="44" t="s">
        <v>532</v>
      </c>
      <c r="C265" s="115">
        <v>1.0139634094773193</v>
      </c>
      <c r="D265" s="103">
        <f>SUMIFS(gp_mff_index[Norm NSP MFF WP (base year)],gp_mff_index[LAD21],lad_payment_mff[[#This Row],[LAD21]])/SUMIFS(gp_mff_index[Registered population (base year)],gp_mff_index[LAD21],lad_payment_mff[[#This Row],[LAD21]])</f>
        <v>0.95823484411808013</v>
      </c>
      <c r="E265" s="109">
        <f>SUMIFS(gp_mff_index[Norm NSP MFF WP 2025/26],gp_mff_index[LAD21],lad_payment_mff[[#This Row],[LAD21]])/SUMIFS(gp_mff_index[Registered population 2025/26],gp_mff_index[LAD21],lad_payment_mff[[#This Row],[LAD21]])</f>
        <v>0.95824238017517638</v>
      </c>
      <c r="F265" s="102">
        <v>1.0186717423325926</v>
      </c>
      <c r="G265" s="103">
        <f>SUMIFS(gp_mff_index[Norm SP MFF WP (base year)],gp_mff_index[LAD21],lad_payment_mff[[#This Row],[LAD21]])/SUMIFS(gp_mff_index[Registered population (base year)],gp_mff_index[LAD21],lad_payment_mff[[#This Row],[LAD21]])</f>
        <v>0.95372694706149652</v>
      </c>
      <c r="H265" s="103">
        <f>SUMIFS(gp_mff_index[Norm SP MFF WP 2025/26],gp_mff_index[LAD21],lad_payment_mff[[#This Row],[LAD21]])/SUMIFS(gp_mff_index[Registered population 2025/26],gp_mff_index[LAD21],lad_payment_mff[[#This Row],[LAD21]])</f>
        <v>0.9537343557102872</v>
      </c>
    </row>
    <row r="266" spans="1:8" x14ac:dyDescent="0.3">
      <c r="A266" s="75" t="s">
        <v>222</v>
      </c>
      <c r="B266" s="44" t="s">
        <v>531</v>
      </c>
      <c r="C266" s="115">
        <v>1.0400686814525157</v>
      </c>
      <c r="D266" s="103">
        <f>SUMIFS(gp_mff_index[Norm NSP MFF WP (base year)],gp_mff_index[LAD21],lad_payment_mff[[#This Row],[LAD21]])/SUMIFS(gp_mff_index[Registered population (base year)],gp_mff_index[LAD21],lad_payment_mff[[#This Row],[LAD21]])</f>
        <v>0.98290534108868244</v>
      </c>
      <c r="E266" s="109">
        <f>SUMIFS(gp_mff_index[Norm NSP MFF WP 2025/26],gp_mff_index[LAD21],lad_payment_mff[[#This Row],[LAD21]])/SUMIFS(gp_mff_index[Registered population 2025/26],gp_mff_index[LAD21],lad_payment_mff[[#This Row],[LAD21]])</f>
        <v>0.98291307116739612</v>
      </c>
      <c r="F266" s="102">
        <v>1.0414921382060907</v>
      </c>
      <c r="G266" s="103">
        <f>SUMIFS(gp_mff_index[Norm SP MFF WP (base year)],gp_mff_index[LAD21],lad_payment_mff[[#This Row],[LAD21]])/SUMIFS(gp_mff_index[Registered population (base year)],gp_mff_index[LAD21],lad_payment_mff[[#This Row],[LAD21]])</f>
        <v>0.97509244252260419</v>
      </c>
      <c r="H266" s="103">
        <f>SUMIFS(gp_mff_index[Norm SP MFF WP 2025/26],gp_mff_index[LAD21],lad_payment_mff[[#This Row],[LAD21]])/SUMIFS(gp_mff_index[Registered population 2025/26],gp_mff_index[LAD21],lad_payment_mff[[#This Row],[LAD21]])</f>
        <v>0.97510001714075589</v>
      </c>
    </row>
    <row r="267" spans="1:8" x14ac:dyDescent="0.3">
      <c r="A267" s="75" t="s">
        <v>221</v>
      </c>
      <c r="B267" s="44" t="s">
        <v>530</v>
      </c>
      <c r="C267" s="115">
        <v>1.0488560970222778</v>
      </c>
      <c r="D267" s="103">
        <f>SUMIFS(gp_mff_index[Norm NSP MFF WP (base year)],gp_mff_index[LAD21],lad_payment_mff[[#This Row],[LAD21]])/SUMIFS(gp_mff_index[Registered population (base year)],gp_mff_index[LAD21],lad_payment_mff[[#This Row],[LAD21]])</f>
        <v>0.99120979045045232</v>
      </c>
      <c r="E267" s="109">
        <f>SUMIFS(gp_mff_index[Norm NSP MFF WP 2025/26],gp_mff_index[LAD21],lad_payment_mff[[#This Row],[LAD21]])/SUMIFS(gp_mff_index[Registered population 2025/26],gp_mff_index[LAD21],lad_payment_mff[[#This Row],[LAD21]])</f>
        <v>0.99121758583967323</v>
      </c>
      <c r="F267" s="102">
        <v>1.0491645369846223</v>
      </c>
      <c r="G267" s="103">
        <f>SUMIFS(gp_mff_index[Norm SP MFF WP (base year)],gp_mff_index[LAD21],lad_payment_mff[[#This Row],[LAD21]])/SUMIFS(gp_mff_index[Registered population (base year)],gp_mff_index[LAD21],lad_payment_mff[[#This Row],[LAD21]])</f>
        <v>0.98227569219921873</v>
      </c>
      <c r="H267" s="103">
        <f>SUMIFS(gp_mff_index[Norm SP MFF WP 2025/26],gp_mff_index[LAD21],lad_payment_mff[[#This Row],[LAD21]])/SUMIFS(gp_mff_index[Registered population 2025/26],gp_mff_index[LAD21],lad_payment_mff[[#This Row],[LAD21]])</f>
        <v>0.98228332261759144</v>
      </c>
    </row>
    <row r="268" spans="1:8" x14ac:dyDescent="0.3">
      <c r="A268" s="75" t="s">
        <v>220</v>
      </c>
      <c r="B268" s="44" t="s">
        <v>529</v>
      </c>
      <c r="C268" s="115">
        <v>1.0228411758268598</v>
      </c>
      <c r="D268" s="103">
        <f>SUMIFS(gp_mff_index[Norm NSP MFF WP (base year)],gp_mff_index[LAD21],lad_payment_mff[[#This Row],[LAD21]])/SUMIFS(gp_mff_index[Registered population (base year)],gp_mff_index[LAD21],lad_payment_mff[[#This Row],[LAD21]])</f>
        <v>0.96662467847951294</v>
      </c>
      <c r="E268" s="109">
        <f>SUMIFS(gp_mff_index[Norm NSP MFF WP 2025/26],gp_mff_index[LAD21],lad_payment_mff[[#This Row],[LAD21]])/SUMIFS(gp_mff_index[Registered population 2025/26],gp_mff_index[LAD21],lad_payment_mff[[#This Row],[LAD21]])</f>
        <v>0.96663228051862904</v>
      </c>
      <c r="F268" s="102">
        <v>1.031996228518508</v>
      </c>
      <c r="G268" s="103">
        <f>SUMIFS(gp_mff_index[Norm SP MFF WP (base year)],gp_mff_index[LAD21],lad_payment_mff[[#This Row],[LAD21]])/SUMIFS(gp_mff_index[Registered population (base year)],gp_mff_index[LAD21],lad_payment_mff[[#This Row],[LAD21]])</f>
        <v>0.96620193876211746</v>
      </c>
      <c r="H268" s="103">
        <f>SUMIFS(gp_mff_index[Norm SP MFF WP 2025/26],gp_mff_index[LAD21],lad_payment_mff[[#This Row],[LAD21]])/SUMIFS(gp_mff_index[Registered population 2025/26],gp_mff_index[LAD21],lad_payment_mff[[#This Row],[LAD21]])</f>
        <v>0.96620944431792333</v>
      </c>
    </row>
    <row r="269" spans="1:8" x14ac:dyDescent="0.3">
      <c r="A269" s="75" t="s">
        <v>219</v>
      </c>
      <c r="B269" s="44" t="s">
        <v>528</v>
      </c>
      <c r="C269" s="115">
        <v>1.0315481384613425</v>
      </c>
      <c r="D269" s="103">
        <f>SUMIFS(gp_mff_index[Norm NSP MFF WP (base year)],gp_mff_index[LAD21],lad_payment_mff[[#This Row],[LAD21]])/SUMIFS(gp_mff_index[Registered population (base year)],gp_mff_index[LAD21],lad_payment_mff[[#This Row],[LAD21]])</f>
        <v>0.97485309668949138</v>
      </c>
      <c r="E269" s="109">
        <f>SUMIFS(gp_mff_index[Norm NSP MFF WP 2025/26],gp_mff_index[LAD21],lad_payment_mff[[#This Row],[LAD21]])/SUMIFS(gp_mff_index[Registered population 2025/26],gp_mff_index[LAD21],lad_payment_mff[[#This Row],[LAD21]])</f>
        <v>0.97486076344116734</v>
      </c>
      <c r="F269" s="102">
        <v>1.0362770531948786</v>
      </c>
      <c r="G269" s="103">
        <f>SUMIFS(gp_mff_index[Norm SP MFF WP (base year)],gp_mff_index[LAD21],lad_payment_mff[[#This Row],[LAD21]])/SUMIFS(gp_mff_index[Registered population (base year)],gp_mff_index[LAD21],lad_payment_mff[[#This Row],[LAD21]])</f>
        <v>0.97020984207368988</v>
      </c>
      <c r="H269" s="103">
        <f>SUMIFS(gp_mff_index[Norm SP MFF WP 2025/26],gp_mff_index[LAD21],lad_payment_mff[[#This Row],[LAD21]])/SUMIFS(gp_mff_index[Registered population 2025/26],gp_mff_index[LAD21],lad_payment_mff[[#This Row],[LAD21]])</f>
        <v>0.97021737876330061</v>
      </c>
    </row>
    <row r="270" spans="1:8" x14ac:dyDescent="0.3">
      <c r="A270" s="75" t="s">
        <v>218</v>
      </c>
      <c r="B270" s="44" t="s">
        <v>527</v>
      </c>
      <c r="C270" s="115">
        <v>1.0424603126439309</v>
      </c>
      <c r="D270" s="103">
        <f>SUMIFS(gp_mff_index[Norm NSP MFF WP (base year)],gp_mff_index[LAD21],lad_payment_mff[[#This Row],[LAD21]])/SUMIFS(gp_mff_index[Registered population (base year)],gp_mff_index[LAD21],lad_payment_mff[[#This Row],[LAD21]])</f>
        <v>0.98516552554945636</v>
      </c>
      <c r="E270" s="109">
        <f>SUMIFS(gp_mff_index[Norm NSP MFF WP 2025/26],gp_mff_index[LAD21],lad_payment_mff[[#This Row],[LAD21]])/SUMIFS(gp_mff_index[Registered population 2025/26],gp_mff_index[LAD21],lad_payment_mff[[#This Row],[LAD21]])</f>
        <v>0.98517327340343475</v>
      </c>
      <c r="F270" s="102">
        <v>1.0424413686542888</v>
      </c>
      <c r="G270" s="103">
        <f>SUMIFS(gp_mff_index[Norm SP MFF WP (base year)],gp_mff_index[LAD21],lad_payment_mff[[#This Row],[LAD21]])/SUMIFS(gp_mff_index[Registered population (base year)],gp_mff_index[LAD21],lad_payment_mff[[#This Row],[LAD21]])</f>
        <v>0.97598115536286123</v>
      </c>
      <c r="H270" s="103">
        <f>SUMIFS(gp_mff_index[Norm SP MFF WP 2025/26],gp_mff_index[LAD21],lad_payment_mff[[#This Row],[LAD21]])/SUMIFS(gp_mff_index[Registered population 2025/26],gp_mff_index[LAD21],lad_payment_mff[[#This Row],[LAD21]])</f>
        <v>0.9759887368846254</v>
      </c>
    </row>
    <row r="271" spans="1:8" x14ac:dyDescent="0.3">
      <c r="A271" s="75" t="s">
        <v>217</v>
      </c>
      <c r="B271" s="44" t="s">
        <v>526</v>
      </c>
      <c r="C271" s="115">
        <v>1.0193976266254183</v>
      </c>
      <c r="D271" s="103">
        <f>SUMIFS(gp_mff_index[Norm NSP MFF WP (base year)],gp_mff_index[LAD21],lad_payment_mff[[#This Row],[LAD21]])/SUMIFS(gp_mff_index[Registered population (base year)],gp_mff_index[LAD21],lad_payment_mff[[#This Row],[LAD21]])</f>
        <v>0.96337039060145491</v>
      </c>
      <c r="E271" s="109">
        <f>SUMIFS(gp_mff_index[Norm NSP MFF WP 2025/26],gp_mff_index[LAD21],lad_payment_mff[[#This Row],[LAD21]])/SUMIFS(gp_mff_index[Registered population 2025/26],gp_mff_index[LAD21],lad_payment_mff[[#This Row],[LAD21]])</f>
        <v>0.96337796704715939</v>
      </c>
      <c r="F271" s="102">
        <v>1.0303795084131622</v>
      </c>
      <c r="G271" s="103">
        <f>SUMIFS(gp_mff_index[Norm SP MFF WP (base year)],gp_mff_index[LAD21],lad_payment_mff[[#This Row],[LAD21]])/SUMIFS(gp_mff_index[Registered population (base year)],gp_mff_index[LAD21],lad_payment_mff[[#This Row],[LAD21]])</f>
        <v>0.96468829166045722</v>
      </c>
      <c r="H271" s="103">
        <f>SUMIFS(gp_mff_index[Norm SP MFF WP 2025/26],gp_mff_index[LAD21],lad_payment_mff[[#This Row],[LAD21]])/SUMIFS(gp_mff_index[Registered population 2025/26],gp_mff_index[LAD21],lad_payment_mff[[#This Row],[LAD21]])</f>
        <v>0.96469578545809798</v>
      </c>
    </row>
    <row r="272" spans="1:8" x14ac:dyDescent="0.3">
      <c r="A272" s="75" t="s">
        <v>216</v>
      </c>
      <c r="B272" s="44" t="s">
        <v>525</v>
      </c>
      <c r="C272" s="115">
        <v>1.0141932730537144</v>
      </c>
      <c r="D272" s="103">
        <f>SUMIFS(gp_mff_index[Norm NSP MFF WP (base year)],gp_mff_index[LAD21],lad_payment_mff[[#This Row],[LAD21]])/SUMIFS(gp_mff_index[Registered population (base year)],gp_mff_index[LAD21],lad_payment_mff[[#This Row],[LAD21]])</f>
        <v>0.95845207413470235</v>
      </c>
      <c r="E272" s="109">
        <f>SUMIFS(gp_mff_index[Norm NSP MFF WP 2025/26],gp_mff_index[LAD21],lad_payment_mff[[#This Row],[LAD21]])/SUMIFS(gp_mff_index[Registered population 2025/26],gp_mff_index[LAD21],lad_payment_mff[[#This Row],[LAD21]])</f>
        <v>0.95845961190020834</v>
      </c>
      <c r="F272" s="102">
        <v>1.0247763357468029</v>
      </c>
      <c r="G272" s="103">
        <f>SUMIFS(gp_mff_index[Norm SP MFF WP (base year)],gp_mff_index[LAD21],lad_payment_mff[[#This Row],[LAD21]])/SUMIFS(gp_mff_index[Registered population (base year)],gp_mff_index[LAD21],lad_payment_mff[[#This Row],[LAD21]])</f>
        <v>0.95944234584801269</v>
      </c>
      <c r="H272" s="103">
        <f>SUMIFS(gp_mff_index[Norm SP MFF WP 2025/26],gp_mff_index[LAD21],lad_payment_mff[[#This Row],[LAD21]])/SUMIFS(gp_mff_index[Registered population 2025/26],gp_mff_index[LAD21],lad_payment_mff[[#This Row],[LAD21]])</f>
        <v>0.95944979889460802</v>
      </c>
    </row>
    <row r="273" spans="1:8" x14ac:dyDescent="0.3">
      <c r="A273" s="75" t="s">
        <v>215</v>
      </c>
      <c r="B273" s="44" t="s">
        <v>524</v>
      </c>
      <c r="C273" s="115">
        <v>1.0155486585404114</v>
      </c>
      <c r="D273" s="103">
        <f>SUMIFS(gp_mff_index[Norm NSP MFF WP (base year)],gp_mff_index[LAD21],lad_payment_mff[[#This Row],[LAD21]])/SUMIFS(gp_mff_index[Registered population (base year)],gp_mff_index[LAD21],lad_payment_mff[[#This Row],[LAD21]])</f>
        <v>0.95973296611603609</v>
      </c>
      <c r="E273" s="109">
        <f>SUMIFS(gp_mff_index[Norm NSP MFF WP 2025/26],gp_mff_index[LAD21],lad_payment_mff[[#This Row],[LAD21]])/SUMIFS(gp_mff_index[Registered population 2025/26],gp_mff_index[LAD21],lad_payment_mff[[#This Row],[LAD21]])</f>
        <v>0.95974051395514259</v>
      </c>
      <c r="F273" s="102">
        <v>1.0271545009346661</v>
      </c>
      <c r="G273" s="103">
        <f>SUMIFS(gp_mff_index[Norm SP MFF WP (base year)],gp_mff_index[LAD21],lad_payment_mff[[#This Row],[LAD21]])/SUMIFS(gp_mff_index[Registered population (base year)],gp_mff_index[LAD21],lad_payment_mff[[#This Row],[LAD21]])</f>
        <v>0.96166889256563837</v>
      </c>
      <c r="H273" s="103">
        <f>SUMIFS(gp_mff_index[Norm SP MFF WP 2025/26],gp_mff_index[LAD21],lad_payment_mff[[#This Row],[LAD21]])/SUMIFS(gp_mff_index[Registered population 2025/26],gp_mff_index[LAD21],lad_payment_mff[[#This Row],[LAD21]])</f>
        <v>0.96167636290827707</v>
      </c>
    </row>
    <row r="274" spans="1:8" x14ac:dyDescent="0.3">
      <c r="A274" s="75" t="s">
        <v>214</v>
      </c>
      <c r="B274" s="44" t="s">
        <v>523</v>
      </c>
      <c r="C274" s="115">
        <v>1.0188543899338731</v>
      </c>
      <c r="D274" s="103">
        <f>SUMIFS(gp_mff_index[Norm NSP MFF WP (base year)],gp_mff_index[LAD21],lad_payment_mff[[#This Row],[LAD21]])/SUMIFS(gp_mff_index[Registered population (base year)],gp_mff_index[LAD21],lad_payment_mff[[#This Row],[LAD21]])</f>
        <v>0.96285701080729647</v>
      </c>
      <c r="E274" s="109">
        <f>SUMIFS(gp_mff_index[Norm NSP MFF WP 2025/26],gp_mff_index[LAD21],lad_payment_mff[[#This Row],[LAD21]])/SUMIFS(gp_mff_index[Registered population 2025/26],gp_mff_index[LAD21],lad_payment_mff[[#This Row],[LAD21]])</f>
        <v>0.96286458321551471</v>
      </c>
      <c r="F274" s="102">
        <v>1.0276211044789698</v>
      </c>
      <c r="G274" s="103">
        <f>SUMIFS(gp_mff_index[Norm SP MFF WP (base year)],gp_mff_index[LAD21],lad_payment_mff[[#This Row],[LAD21]])/SUMIFS(gp_mff_index[Registered population (base year)],gp_mff_index[LAD21],lad_payment_mff[[#This Row],[LAD21]])</f>
        <v>0.96210574808572791</v>
      </c>
      <c r="H274" s="103">
        <f>SUMIFS(gp_mff_index[Norm SP MFF WP 2025/26],gp_mff_index[LAD21],lad_payment_mff[[#This Row],[LAD21]])/SUMIFS(gp_mff_index[Registered population 2025/26],gp_mff_index[LAD21],lad_payment_mff[[#This Row],[LAD21]])</f>
        <v>0.96211322182190462</v>
      </c>
    </row>
    <row r="275" spans="1:8" x14ac:dyDescent="0.3">
      <c r="A275" s="75" t="s">
        <v>213</v>
      </c>
      <c r="B275" s="44" t="s">
        <v>522</v>
      </c>
      <c r="C275" s="115">
        <v>1.0218995514217644</v>
      </c>
      <c r="D275" s="103">
        <f>SUMIFS(gp_mff_index[Norm NSP MFF WP (base year)],gp_mff_index[LAD21],lad_payment_mff[[#This Row],[LAD21]])/SUMIFS(gp_mff_index[Registered population (base year)],gp_mff_index[LAD21],lad_payment_mff[[#This Row],[LAD21]])</f>
        <v>0.96573480680702362</v>
      </c>
      <c r="E275" s="109">
        <f>SUMIFS(gp_mff_index[Norm NSP MFF WP 2025/26],gp_mff_index[LAD21],lad_payment_mff[[#This Row],[LAD21]])/SUMIFS(gp_mff_index[Registered population 2025/26],gp_mff_index[LAD21],lad_payment_mff[[#This Row],[LAD21]])</f>
        <v>0.96574240184772686</v>
      </c>
      <c r="F275" s="102">
        <v>1.0279182443681394</v>
      </c>
      <c r="G275" s="103">
        <f>SUMIFS(gp_mff_index[Norm SP MFF WP (base year)],gp_mff_index[LAD21],lad_payment_mff[[#This Row],[LAD21]])/SUMIFS(gp_mff_index[Registered population (base year)],gp_mff_index[LAD21],lad_payment_mff[[#This Row],[LAD21]])</f>
        <v>0.96238394400259775</v>
      </c>
      <c r="H275" s="103">
        <f>SUMIFS(gp_mff_index[Norm SP MFF WP 2025/26],gp_mff_index[LAD21],lad_payment_mff[[#This Row],[LAD21]])/SUMIFS(gp_mff_index[Registered population 2025/26],gp_mff_index[LAD21],lad_payment_mff[[#This Row],[LAD21]])</f>
        <v>0.96239141989982935</v>
      </c>
    </row>
    <row r="276" spans="1:8" x14ac:dyDescent="0.3">
      <c r="A276" s="75" t="s">
        <v>212</v>
      </c>
      <c r="B276" s="44" t="s">
        <v>521</v>
      </c>
      <c r="C276" s="115">
        <v>1.0298298571861975</v>
      </c>
      <c r="D276" s="103">
        <f>SUMIFS(gp_mff_index[Norm NSP MFF WP (base year)],gp_mff_index[LAD21],lad_payment_mff[[#This Row],[LAD21]])/SUMIFS(gp_mff_index[Registered population (base year)],gp_mff_index[LAD21],lad_payment_mff[[#This Row],[LAD21]])</f>
        <v>0.97322925407895</v>
      </c>
      <c r="E276" s="109">
        <f>SUMIFS(gp_mff_index[Norm NSP MFF WP 2025/26],gp_mff_index[LAD21],lad_payment_mff[[#This Row],[LAD21]])/SUMIFS(gp_mff_index[Registered population 2025/26],gp_mff_index[LAD21],lad_payment_mff[[#This Row],[LAD21]])</f>
        <v>0.97323690805988361</v>
      </c>
      <c r="F276" s="102">
        <v>1.0303570104126287</v>
      </c>
      <c r="G276" s="103">
        <f>SUMIFS(gp_mff_index[Norm SP MFF WP (base year)],gp_mff_index[LAD21],lad_payment_mff[[#This Row],[LAD21]])/SUMIFS(gp_mff_index[Registered population (base year)],gp_mff_index[LAD21],lad_payment_mff[[#This Row],[LAD21]])</f>
        <v>0.96466722800621862</v>
      </c>
      <c r="H276" s="103">
        <f>SUMIFS(gp_mff_index[Norm SP MFF WP 2025/26],gp_mff_index[LAD21],lad_payment_mff[[#This Row],[LAD21]])/SUMIFS(gp_mff_index[Registered population 2025/26],gp_mff_index[LAD21],lad_payment_mff[[#This Row],[LAD21]])</f>
        <v>0.96467472164023405</v>
      </c>
    </row>
    <row r="277" spans="1:8" x14ac:dyDescent="0.3">
      <c r="A277" s="75" t="s">
        <v>211</v>
      </c>
      <c r="B277" s="44" t="s">
        <v>520</v>
      </c>
      <c r="C277" s="115">
        <v>1.0257296243058878</v>
      </c>
      <c r="D277" s="103">
        <f>SUMIFS(gp_mff_index[Norm NSP MFF WP (base year)],gp_mff_index[LAD21],lad_payment_mff[[#This Row],[LAD21]])/SUMIFS(gp_mff_index[Registered population (base year)],gp_mff_index[LAD21],lad_payment_mff[[#This Row],[LAD21]])</f>
        <v>0.96935437459297646</v>
      </c>
      <c r="E277" s="109">
        <f>SUMIFS(gp_mff_index[Norm NSP MFF WP 2025/26],gp_mff_index[LAD21],lad_payment_mff[[#This Row],[LAD21]])/SUMIFS(gp_mff_index[Registered population 2025/26],gp_mff_index[LAD21],lad_payment_mff[[#This Row],[LAD21]])</f>
        <v>0.96936199809984236</v>
      </c>
      <c r="F277" s="102">
        <v>1.0289008967502142</v>
      </c>
      <c r="G277" s="103">
        <f>SUMIFS(gp_mff_index[Norm SP MFF WP (base year)],gp_mff_index[LAD21],lad_payment_mff[[#This Row],[LAD21]])/SUMIFS(gp_mff_index[Registered population (base year)],gp_mff_index[LAD21],lad_payment_mff[[#This Row],[LAD21]])</f>
        <v>0.96330394798173369</v>
      </c>
      <c r="H277" s="103">
        <f>SUMIFS(gp_mff_index[Norm SP MFF WP 2025/26],gp_mff_index[LAD21],lad_payment_mff[[#This Row],[LAD21]])/SUMIFS(gp_mff_index[Registered population 2025/26],gp_mff_index[LAD21],lad_payment_mff[[#This Row],[LAD21]])</f>
        <v>0.96331143102565042</v>
      </c>
    </row>
    <row r="278" spans="1:8" x14ac:dyDescent="0.3">
      <c r="A278" s="75" t="s">
        <v>210</v>
      </c>
      <c r="B278" s="44" t="s">
        <v>519</v>
      </c>
      <c r="C278" s="115">
        <v>1.0208310789168458</v>
      </c>
      <c r="D278" s="103">
        <f>SUMIFS(gp_mff_index[Norm NSP MFF WP (base year)],gp_mff_index[LAD21],lad_payment_mff[[#This Row],[LAD21]])/SUMIFS(gp_mff_index[Registered population (base year)],gp_mff_index[LAD21],lad_payment_mff[[#This Row],[LAD21]])</f>
        <v>0.96472505874843961</v>
      </c>
      <c r="E278" s="109">
        <f>SUMIFS(gp_mff_index[Norm NSP MFF WP 2025/26],gp_mff_index[LAD21],lad_payment_mff[[#This Row],[LAD21]])/SUMIFS(gp_mff_index[Registered population 2025/26],gp_mff_index[LAD21],lad_payment_mff[[#This Row],[LAD21]])</f>
        <v>0.96473264584795904</v>
      </c>
      <c r="F278" s="102">
        <v>1.0225775494801266</v>
      </c>
      <c r="G278" s="103">
        <f>SUMIFS(gp_mff_index[Norm SP MFF WP (base year)],gp_mff_index[LAD21],lad_payment_mff[[#This Row],[LAD21]])/SUMIFS(gp_mff_index[Registered population (base year)],gp_mff_index[LAD21],lad_payment_mff[[#This Row],[LAD21]])</f>
        <v>0.95738374185792263</v>
      </c>
      <c r="H278" s="103">
        <f>SUMIFS(gp_mff_index[Norm SP MFF WP 2025/26],gp_mff_index[LAD21],lad_payment_mff[[#This Row],[LAD21]])/SUMIFS(gp_mff_index[Registered population 2025/26],gp_mff_index[LAD21],lad_payment_mff[[#This Row],[LAD21]])</f>
        <v>0.95739117891307113</v>
      </c>
    </row>
    <row r="279" spans="1:8" x14ac:dyDescent="0.3">
      <c r="A279" s="75" t="s">
        <v>209</v>
      </c>
      <c r="B279" s="44" t="s">
        <v>518</v>
      </c>
      <c r="C279" s="115">
        <v>1.1572888663111893</v>
      </c>
      <c r="D279" s="103">
        <f>SUMIFS(gp_mff_index[Norm NSP MFF WP (base year)],gp_mff_index[LAD21],lad_payment_mff[[#This Row],[LAD21]])/SUMIFS(gp_mff_index[Registered population (base year)],gp_mff_index[LAD21],lad_payment_mff[[#This Row],[LAD21]])</f>
        <v>1.0936829732159061</v>
      </c>
      <c r="E279" s="109">
        <f>SUMIFS(gp_mff_index[Norm NSP MFF WP 2025/26],gp_mff_index[LAD21],lad_payment_mff[[#This Row],[LAD21]])/SUMIFS(gp_mff_index[Registered population 2025/26],gp_mff_index[LAD21],lad_payment_mff[[#This Row],[LAD21]])</f>
        <v>1.0936915745075224</v>
      </c>
      <c r="F279" s="102">
        <v>1.1545369639741152</v>
      </c>
      <c r="G279" s="103">
        <f>SUMIFS(gp_mff_index[Norm SP MFF WP (base year)],gp_mff_index[LAD21],lad_payment_mff[[#This Row],[LAD21]])/SUMIFS(gp_mff_index[Registered population (base year)],gp_mff_index[LAD21],lad_payment_mff[[#This Row],[LAD21]])</f>
        <v>1.0809301644112674</v>
      </c>
      <c r="H279" s="103">
        <f>SUMIFS(gp_mff_index[Norm SP MFF WP 2025/26],gp_mff_index[LAD21],lad_payment_mff[[#This Row],[LAD21]])/SUMIFS(gp_mff_index[Registered population 2025/26],gp_mff_index[LAD21],lad_payment_mff[[#This Row],[LAD21]])</f>
        <v>1.0809385611877034</v>
      </c>
    </row>
    <row r="280" spans="1:8" x14ac:dyDescent="0.3">
      <c r="A280" s="75" t="s">
        <v>208</v>
      </c>
      <c r="B280" s="44" t="s">
        <v>517</v>
      </c>
      <c r="C280" s="115">
        <v>1.1392104783924768</v>
      </c>
      <c r="D280" s="103">
        <f>SUMIFS(gp_mff_index[Norm NSP MFF WP (base year)],gp_mff_index[LAD21],lad_payment_mff[[#This Row],[LAD21]])/SUMIFS(gp_mff_index[Registered population (base year)],gp_mff_index[LAD21],lad_payment_mff[[#This Row],[LAD21]])</f>
        <v>1.0765981937581113</v>
      </c>
      <c r="E280" s="109">
        <f>SUMIFS(gp_mff_index[Norm NSP MFF WP 2025/26],gp_mff_index[LAD21],lad_payment_mff[[#This Row],[LAD21]])/SUMIFS(gp_mff_index[Registered population 2025/26],gp_mff_index[LAD21],lad_payment_mff[[#This Row],[LAD21]])</f>
        <v>1.076606660686138</v>
      </c>
      <c r="F280" s="102">
        <v>1.1504499000999451</v>
      </c>
      <c r="G280" s="103">
        <f>SUMIFS(gp_mff_index[Norm SP MFF WP (base year)],gp_mff_index[LAD21],lad_payment_mff[[#This Row],[LAD21]])/SUMIFS(gp_mff_index[Registered population (base year)],gp_mff_index[LAD21],lad_payment_mff[[#This Row],[LAD21]])</f>
        <v>1.0771036688001963</v>
      </c>
      <c r="H280" s="103">
        <f>SUMIFS(gp_mff_index[Norm SP MFF WP 2025/26],gp_mff_index[LAD21],lad_payment_mff[[#This Row],[LAD21]])/SUMIFS(gp_mff_index[Registered population 2025/26],gp_mff_index[LAD21],lad_payment_mff[[#This Row],[LAD21]])</f>
        <v>1.0771120358520216</v>
      </c>
    </row>
    <row r="281" spans="1:8" x14ac:dyDescent="0.3">
      <c r="A281" s="75" t="s">
        <v>207</v>
      </c>
      <c r="B281" s="44" t="s">
        <v>516</v>
      </c>
      <c r="C281" s="115">
        <v>1.149206637845817</v>
      </c>
      <c r="D281" s="103">
        <f>SUMIFS(gp_mff_index[Norm NSP MFF WP (base year)],gp_mff_index[LAD21],lad_payment_mff[[#This Row],[LAD21]])/SUMIFS(gp_mff_index[Registered population (base year)],gp_mff_index[LAD21],lad_payment_mff[[#This Row],[LAD21]])</f>
        <v>1.0860449530849479</v>
      </c>
      <c r="E281" s="109">
        <f>SUMIFS(gp_mff_index[Norm NSP MFF WP 2025/26],gp_mff_index[LAD21],lad_payment_mff[[#This Row],[LAD21]])/SUMIFS(gp_mff_index[Registered population 2025/26],gp_mff_index[LAD21],lad_payment_mff[[#This Row],[LAD21]])</f>
        <v>1.0860534943072024</v>
      </c>
      <c r="F281" s="102">
        <v>1.1578598986018225</v>
      </c>
      <c r="G281" s="103">
        <f>SUMIFS(gp_mff_index[Norm SP MFF WP (base year)],gp_mff_index[LAD21],lad_payment_mff[[#This Row],[LAD21]])/SUMIFS(gp_mff_index[Registered population (base year)],gp_mff_index[LAD21],lad_payment_mff[[#This Row],[LAD21]])</f>
        <v>1.0840412473696615</v>
      </c>
      <c r="H281" s="103">
        <f>SUMIFS(gp_mff_index[Norm SP MFF WP 2025/26],gp_mff_index[LAD21],lad_payment_mff[[#This Row],[LAD21]])/SUMIFS(gp_mff_index[Registered population 2025/26],gp_mff_index[LAD21],lad_payment_mff[[#This Row],[LAD21]])</f>
        <v>1.084049668313309</v>
      </c>
    </row>
    <row r="282" spans="1:8" x14ac:dyDescent="0.3">
      <c r="A282" s="75" t="s">
        <v>206</v>
      </c>
      <c r="B282" s="44" t="s">
        <v>515</v>
      </c>
      <c r="C282" s="115">
        <v>1.1407506967539953</v>
      </c>
      <c r="D282" s="103">
        <f>SUMIFS(gp_mff_index[Norm NSP MFF WP (base year)],gp_mff_index[LAD21],lad_payment_mff[[#This Row],[LAD21]])/SUMIFS(gp_mff_index[Registered population (base year)],gp_mff_index[LAD21],lad_payment_mff[[#This Row],[LAD21]])</f>
        <v>1.078053759992319</v>
      </c>
      <c r="E282" s="109">
        <f>SUMIFS(gp_mff_index[Norm NSP MFF WP 2025/26],gp_mff_index[LAD21],lad_payment_mff[[#This Row],[LAD21]])/SUMIFS(gp_mff_index[Registered population 2025/26],gp_mff_index[LAD21],lad_payment_mff[[#This Row],[LAD21]])</f>
        <v>1.0780622383676757</v>
      </c>
      <c r="F282" s="102">
        <v>1.1435481121616029</v>
      </c>
      <c r="G282" s="103">
        <f>SUMIFS(gp_mff_index[Norm SP MFF WP (base year)],gp_mff_index[LAD21],lad_payment_mff[[#This Row],[LAD21]])/SUMIFS(gp_mff_index[Registered population (base year)],gp_mff_index[LAD21],lad_payment_mff[[#This Row],[LAD21]])</f>
        <v>1.0706419001399325</v>
      </c>
      <c r="H282" s="103">
        <f>SUMIFS(gp_mff_index[Norm SP MFF WP 2025/26],gp_mff_index[LAD21],lad_payment_mff[[#This Row],[LAD21]])/SUMIFS(gp_mff_index[Registered population 2025/26],gp_mff_index[LAD21],lad_payment_mff[[#This Row],[LAD21]])</f>
        <v>1.0706502169960761</v>
      </c>
    </row>
    <row r="283" spans="1:8" x14ac:dyDescent="0.3">
      <c r="A283" s="75" t="s">
        <v>205</v>
      </c>
      <c r="B283" s="44" t="s">
        <v>514</v>
      </c>
      <c r="C283" s="115">
        <v>1.1414519395518867</v>
      </c>
      <c r="D283" s="103">
        <f>SUMIFS(gp_mff_index[Norm NSP MFF WP (base year)],gp_mff_index[LAD21],lad_payment_mff[[#This Row],[LAD21]])/SUMIFS(gp_mff_index[Registered population (base year)],gp_mff_index[LAD21],lad_payment_mff[[#This Row],[LAD21]])</f>
        <v>1.0787164617001379</v>
      </c>
      <c r="E283" s="109">
        <f>SUMIFS(gp_mff_index[Norm NSP MFF WP 2025/26],gp_mff_index[LAD21],lad_payment_mff[[#This Row],[LAD21]])/SUMIFS(gp_mff_index[Registered population 2025/26],gp_mff_index[LAD21],lad_payment_mff[[#This Row],[LAD21]])</f>
        <v>1.0787249452873249</v>
      </c>
      <c r="F283" s="102">
        <v>1.1535324953677133</v>
      </c>
      <c r="G283" s="103">
        <f>SUMIFS(gp_mff_index[Norm SP MFF WP (base year)],gp_mff_index[LAD21],lad_payment_mff[[#This Row],[LAD21]])/SUMIFS(gp_mff_index[Registered population (base year)],gp_mff_index[LAD21],lad_payment_mff[[#This Row],[LAD21]])</f>
        <v>1.0799897350878731</v>
      </c>
      <c r="H283" s="103">
        <f>SUMIFS(gp_mff_index[Norm SP MFF WP 2025/26],gp_mff_index[LAD21],lad_payment_mff[[#This Row],[LAD21]])/SUMIFS(gp_mff_index[Registered population 2025/26],gp_mff_index[LAD21],lad_payment_mff[[#This Row],[LAD21]])</f>
        <v>1.0799981245589574</v>
      </c>
    </row>
    <row r="284" spans="1:8" x14ac:dyDescent="0.3">
      <c r="A284" s="75" t="s">
        <v>204</v>
      </c>
      <c r="B284" s="44" t="s">
        <v>513</v>
      </c>
      <c r="C284" s="115">
        <v>1.1446031171642623</v>
      </c>
      <c r="D284" s="103">
        <f>SUMIFS(gp_mff_index[Norm NSP MFF WP (base year)],gp_mff_index[LAD21],lad_payment_mff[[#This Row],[LAD21]])/SUMIFS(gp_mff_index[Registered population (base year)],gp_mff_index[LAD21],lad_payment_mff[[#This Row],[LAD21]])</f>
        <v>1.081694447059333</v>
      </c>
      <c r="E284" s="109">
        <f>SUMIFS(gp_mff_index[Norm NSP MFF WP 2025/26],gp_mff_index[LAD21],lad_payment_mff[[#This Row],[LAD21]])/SUMIFS(gp_mff_index[Registered population 2025/26],gp_mff_index[LAD21],lad_payment_mff[[#This Row],[LAD21]])</f>
        <v>1.0817029540669458</v>
      </c>
      <c r="F284" s="102">
        <v>1.1480472435690821</v>
      </c>
      <c r="G284" s="103">
        <f>SUMIFS(gp_mff_index[Norm SP MFF WP (base year)],gp_mff_index[LAD21],lad_payment_mff[[#This Row],[LAD21]])/SUMIFS(gp_mff_index[Registered population (base year)],gp_mff_index[LAD21],lad_payment_mff[[#This Row],[LAD21]])</f>
        <v>1.0748541921701971</v>
      </c>
      <c r="H284" s="103">
        <f>SUMIFS(gp_mff_index[Norm SP MFF WP 2025/26],gp_mff_index[LAD21],lad_payment_mff[[#This Row],[LAD21]])/SUMIFS(gp_mff_index[Registered population 2025/26],gp_mff_index[LAD21],lad_payment_mff[[#This Row],[LAD21]])</f>
        <v>1.0748625417478579</v>
      </c>
    </row>
    <row r="285" spans="1:8" x14ac:dyDescent="0.3">
      <c r="A285" s="75" t="s">
        <v>203</v>
      </c>
      <c r="B285" s="44" t="s">
        <v>512</v>
      </c>
      <c r="C285" s="115">
        <v>1.1589184807389998</v>
      </c>
      <c r="D285" s="103">
        <f>SUMIFS(gp_mff_index[Norm NSP MFF WP (base year)],gp_mff_index[LAD21],lad_payment_mff[[#This Row],[LAD21]])/SUMIFS(gp_mff_index[Registered population (base year)],gp_mff_index[LAD21],lad_payment_mff[[#This Row],[LAD21]])</f>
        <v>1.0952230222084145</v>
      </c>
      <c r="E285" s="109">
        <f>SUMIFS(gp_mff_index[Norm NSP MFF WP 2025/26],gp_mff_index[LAD21],lad_payment_mff[[#This Row],[LAD21]])/SUMIFS(gp_mff_index[Registered population 2025/26],gp_mff_index[LAD21],lad_payment_mff[[#This Row],[LAD21]])</f>
        <v>1.0952316356117766</v>
      </c>
      <c r="F285" s="102">
        <v>1.1620509982727667</v>
      </c>
      <c r="G285" s="103">
        <f>SUMIFS(gp_mff_index[Norm SP MFF WP (base year)],gp_mff_index[LAD21],lad_payment_mff[[#This Row],[LAD21]])/SUMIFS(gp_mff_index[Registered population (base year)],gp_mff_index[LAD21],lad_payment_mff[[#This Row],[LAD21]])</f>
        <v>1.0879651460387725</v>
      </c>
      <c r="H285" s="103">
        <f>SUMIFS(gp_mff_index[Norm SP MFF WP 2025/26],gp_mff_index[LAD21],lad_payment_mff[[#This Row],[LAD21]])/SUMIFS(gp_mff_index[Registered population 2025/26],gp_mff_index[LAD21],lad_payment_mff[[#This Row],[LAD21]])</f>
        <v>1.0879735974636677</v>
      </c>
    </row>
    <row r="286" spans="1:8" x14ac:dyDescent="0.3">
      <c r="A286" s="75" t="s">
        <v>202</v>
      </c>
      <c r="B286" s="44" t="s">
        <v>511</v>
      </c>
      <c r="C286" s="115">
        <v>1.1422141780328159</v>
      </c>
      <c r="D286" s="103">
        <f>SUMIFS(gp_mff_index[Norm NSP MFF WP (base year)],gp_mff_index[LAD21],lad_payment_mff[[#This Row],[LAD21]])/SUMIFS(gp_mff_index[Registered population (base year)],gp_mff_index[LAD21],lad_payment_mff[[#This Row],[LAD21]])</f>
        <v>1.0794368066998958</v>
      </c>
      <c r="E286" s="109">
        <f>SUMIFS(gp_mff_index[Norm NSP MFF WP 2025/26],gp_mff_index[LAD21],lad_payment_mff[[#This Row],[LAD21]])/SUMIFS(gp_mff_index[Registered population 2025/26],gp_mff_index[LAD21],lad_payment_mff[[#This Row],[LAD21]])</f>
        <v>1.0794452959522505</v>
      </c>
      <c r="F286" s="102">
        <v>1.1459114627874576</v>
      </c>
      <c r="G286" s="103">
        <f>SUMIFS(gp_mff_index[Norm SP MFF WP (base year)],gp_mff_index[LAD21],lad_payment_mff[[#This Row],[LAD21]])/SUMIFS(gp_mff_index[Registered population (base year)],gp_mff_index[LAD21],lad_payment_mff[[#This Row],[LAD21]])</f>
        <v>1.0728545767889102</v>
      </c>
      <c r="H286" s="103">
        <f>SUMIFS(gp_mff_index[Norm SP MFF WP 2025/26],gp_mff_index[LAD21],lad_payment_mff[[#This Row],[LAD21]])/SUMIFS(gp_mff_index[Registered population 2025/26],gp_mff_index[LAD21],lad_payment_mff[[#This Row],[LAD21]])</f>
        <v>1.0728629108333527</v>
      </c>
    </row>
    <row r="287" spans="1:8" x14ac:dyDescent="0.3">
      <c r="A287" s="75" t="s">
        <v>201</v>
      </c>
      <c r="B287" s="44" t="s">
        <v>510</v>
      </c>
      <c r="C287" s="115">
        <v>1.1401193935476475</v>
      </c>
      <c r="D287" s="103">
        <f>SUMIFS(gp_mff_index[Norm NSP MFF WP (base year)],gp_mff_index[LAD21],lad_payment_mff[[#This Row],[LAD21]])/SUMIFS(gp_mff_index[Registered population (base year)],gp_mff_index[LAD21],lad_payment_mff[[#This Row],[LAD21]])</f>
        <v>1.0774571539177096</v>
      </c>
      <c r="E287" s="109">
        <f>SUMIFS(gp_mff_index[Norm NSP MFF WP 2025/26],gp_mff_index[LAD21],lad_payment_mff[[#This Row],[LAD21]])/SUMIFS(gp_mff_index[Registered population 2025/26],gp_mff_index[LAD21],lad_payment_mff[[#This Row],[LAD21]])</f>
        <v>1.0774656276010459</v>
      </c>
      <c r="F287" s="102">
        <v>1.1531898554831483</v>
      </c>
      <c r="G287" s="103">
        <f>SUMIFS(gp_mff_index[Norm SP MFF WP (base year)],gp_mff_index[LAD21],lad_payment_mff[[#This Row],[LAD21]])/SUMIFS(gp_mff_index[Registered population (base year)],gp_mff_index[LAD21],lad_payment_mff[[#This Row],[LAD21]])</f>
        <v>1.0796689400000465</v>
      </c>
      <c r="H287" s="103">
        <f>SUMIFS(gp_mff_index[Norm SP MFF WP 2025/26],gp_mff_index[LAD21],lad_payment_mff[[#This Row],[LAD21]])/SUMIFS(gp_mff_index[Registered population 2025/26],gp_mff_index[LAD21],lad_payment_mff[[#This Row],[LAD21]])</f>
        <v>1.0796773269791617</v>
      </c>
    </row>
    <row r="288" spans="1:8" x14ac:dyDescent="0.3">
      <c r="A288" s="75" t="s">
        <v>200</v>
      </c>
      <c r="B288" s="44" t="s">
        <v>509</v>
      </c>
      <c r="C288" s="115">
        <v>1.1462370593623423</v>
      </c>
      <c r="D288" s="103">
        <f>SUMIFS(gp_mff_index[Norm NSP MFF WP (base year)],gp_mff_index[LAD21],lad_payment_mff[[#This Row],[LAD21]])/SUMIFS(gp_mff_index[Registered population (base year)],gp_mff_index[LAD21],lad_payment_mff[[#This Row],[LAD21]])</f>
        <v>1.0832385859630063</v>
      </c>
      <c r="E288" s="109">
        <f>SUMIFS(gp_mff_index[Norm NSP MFF WP 2025/26],gp_mff_index[LAD21],lad_payment_mff[[#This Row],[LAD21]])/SUMIFS(gp_mff_index[Registered population 2025/26],gp_mff_index[LAD21],lad_payment_mff[[#This Row],[LAD21]])</f>
        <v>1.0832471051145305</v>
      </c>
      <c r="F288" s="102">
        <v>1.1573330040880088</v>
      </c>
      <c r="G288" s="103">
        <f>SUMIFS(gp_mff_index[Norm SP MFF WP (base year)],gp_mff_index[LAD21],lad_payment_mff[[#This Row],[LAD21]])/SUMIFS(gp_mff_index[Registered population (base year)],gp_mff_index[LAD21],lad_payment_mff[[#This Row],[LAD21]])</f>
        <v>1.0835479446940297</v>
      </c>
      <c r="H288" s="103">
        <f>SUMIFS(gp_mff_index[Norm SP MFF WP 2025/26],gp_mff_index[LAD21],lad_payment_mff[[#This Row],[LAD21]])/SUMIFS(gp_mff_index[Registered population 2025/26],gp_mff_index[LAD21],lad_payment_mff[[#This Row],[LAD21]])</f>
        <v>1.0835563618056512</v>
      </c>
    </row>
    <row r="289" spans="1:8" x14ac:dyDescent="0.3">
      <c r="A289" s="75" t="s">
        <v>199</v>
      </c>
      <c r="B289" s="44" t="s">
        <v>508</v>
      </c>
      <c r="C289" s="115">
        <v>1.1434572135034153</v>
      </c>
      <c r="D289" s="103">
        <f>SUMIFS(gp_mff_index[Norm NSP MFF WP (base year)],gp_mff_index[LAD21],lad_payment_mff[[#This Row],[LAD21]])/SUMIFS(gp_mff_index[Registered population (base year)],gp_mff_index[LAD21],lad_payment_mff[[#This Row],[LAD21]])</f>
        <v>1.0806115235479294</v>
      </c>
      <c r="E289" s="109">
        <f>SUMIFS(gp_mff_index[Norm NSP MFF WP 2025/26],gp_mff_index[LAD21],lad_payment_mff[[#This Row],[LAD21]])/SUMIFS(gp_mff_index[Registered population 2025/26],gp_mff_index[LAD21],lad_payment_mff[[#This Row],[LAD21]])</f>
        <v>1.0806200220388686</v>
      </c>
      <c r="F289" s="102">
        <v>1.1491209751944773</v>
      </c>
      <c r="G289" s="103">
        <f>SUMIFS(gp_mff_index[Norm SP MFF WP (base year)],gp_mff_index[LAD21],lad_payment_mff[[#This Row],[LAD21]])/SUMIFS(gp_mff_index[Registered population (base year)],gp_mff_index[LAD21],lad_payment_mff[[#This Row],[LAD21]])</f>
        <v>1.0758594686910781</v>
      </c>
      <c r="H289" s="103">
        <f>SUMIFS(gp_mff_index[Norm SP MFF WP 2025/26],gp_mff_index[LAD21],lad_payment_mff[[#This Row],[LAD21]])/SUMIFS(gp_mff_index[Registered population 2025/26],gp_mff_index[LAD21],lad_payment_mff[[#This Row],[LAD21]])</f>
        <v>1.0758678260778303</v>
      </c>
    </row>
    <row r="290" spans="1:8" x14ac:dyDescent="0.3">
      <c r="A290" s="75" t="s">
        <v>198</v>
      </c>
      <c r="B290" s="44" t="s">
        <v>507</v>
      </c>
      <c r="C290" s="115">
        <v>1.1504652569528457</v>
      </c>
      <c r="D290" s="103">
        <f>SUMIFS(gp_mff_index[Norm NSP MFF WP (base year)],gp_mff_index[LAD21],lad_payment_mff[[#This Row],[LAD21]])/SUMIFS(gp_mff_index[Registered population (base year)],gp_mff_index[LAD21],lad_payment_mff[[#This Row],[LAD21]])</f>
        <v>1.0872343970752885</v>
      </c>
      <c r="E290" s="109">
        <f>SUMIFS(gp_mff_index[Norm NSP MFF WP 2025/26],gp_mff_index[LAD21],lad_payment_mff[[#This Row],[LAD21]])/SUMIFS(gp_mff_index[Registered population 2025/26],gp_mff_index[LAD21],lad_payment_mff[[#This Row],[LAD21]])</f>
        <v>1.087242947651949</v>
      </c>
      <c r="F290" s="102">
        <v>1.1559301658739207</v>
      </c>
      <c r="G290" s="103">
        <f>SUMIFS(gp_mff_index[Norm SP MFF WP (base year)],gp_mff_index[LAD21],lad_payment_mff[[#This Row],[LAD21]])/SUMIFS(gp_mff_index[Registered population (base year)],gp_mff_index[LAD21],lad_payment_mff[[#This Row],[LAD21]])</f>
        <v>1.0822345435741754</v>
      </c>
      <c r="H290" s="103">
        <f>SUMIFS(gp_mff_index[Norm SP MFF WP 2025/26],gp_mff_index[LAD21],lad_payment_mff[[#This Row],[LAD21]])/SUMIFS(gp_mff_index[Registered population 2025/26],gp_mff_index[LAD21],lad_payment_mff[[#This Row],[LAD21]])</f>
        <v>1.082242950483163</v>
      </c>
    </row>
    <row r="291" spans="1:8" x14ac:dyDescent="0.3">
      <c r="A291" s="75" t="s">
        <v>197</v>
      </c>
      <c r="B291" s="44" t="s">
        <v>506</v>
      </c>
      <c r="C291" s="115">
        <v>1.1507499449101941</v>
      </c>
      <c r="D291" s="103">
        <f>SUMIFS(gp_mff_index[Norm NSP MFF WP (base year)],gp_mff_index[LAD21],lad_payment_mff[[#This Row],[LAD21]])/SUMIFS(gp_mff_index[Registered population (base year)],gp_mff_index[LAD21],lad_payment_mff[[#This Row],[LAD21]])</f>
        <v>1.0875034382634439</v>
      </c>
      <c r="E291" s="109">
        <f>SUMIFS(gp_mff_index[Norm NSP MFF WP 2025/26],gp_mff_index[LAD21],lad_payment_mff[[#This Row],[LAD21]])/SUMIFS(gp_mff_index[Registered population 2025/26],gp_mff_index[LAD21],lad_payment_mff[[#This Row],[LAD21]])</f>
        <v>1.0875119909559836</v>
      </c>
      <c r="F291" s="102">
        <v>1.1536412845350703</v>
      </c>
      <c r="G291" s="103">
        <f>SUMIFS(gp_mff_index[Norm SP MFF WP (base year)],gp_mff_index[LAD21],lad_payment_mff[[#This Row],[LAD21]])/SUMIFS(gp_mff_index[Registered population (base year)],gp_mff_index[LAD21],lad_payment_mff[[#This Row],[LAD21]])</f>
        <v>1.0800915884682556</v>
      </c>
      <c r="H291" s="103">
        <f>SUMIFS(gp_mff_index[Norm SP MFF WP 2025/26],gp_mff_index[LAD21],lad_payment_mff[[#This Row],[LAD21]])/SUMIFS(gp_mff_index[Registered population 2025/26],gp_mff_index[LAD21],lad_payment_mff[[#This Row],[LAD21]])</f>
        <v>1.0800999787305472</v>
      </c>
    </row>
    <row r="292" spans="1:8" x14ac:dyDescent="0.3">
      <c r="A292" s="75" t="s">
        <v>196</v>
      </c>
      <c r="B292" s="44" t="s">
        <v>505</v>
      </c>
      <c r="C292" s="115">
        <v>1.148900330563901</v>
      </c>
      <c r="D292" s="103">
        <f>SUMIFS(gp_mff_index[Norm NSP MFF WP (base year)],gp_mff_index[LAD21],lad_payment_mff[[#This Row],[LAD21]])/SUMIFS(gp_mff_index[Registered population (base year)],gp_mff_index[LAD21],lad_payment_mff[[#This Row],[LAD21]])</f>
        <v>1.0857554807945318</v>
      </c>
      <c r="E292" s="109">
        <f>SUMIFS(gp_mff_index[Norm NSP MFF WP 2025/26],gp_mff_index[LAD21],lad_payment_mff[[#This Row],[LAD21]])/SUMIFS(gp_mff_index[Registered population 2025/26],gp_mff_index[LAD21],lad_payment_mff[[#This Row],[LAD21]])</f>
        <v>1.0857640197402261</v>
      </c>
      <c r="F292" s="102">
        <v>1.1586086930602721</v>
      </c>
      <c r="G292" s="103">
        <f>SUMIFS(gp_mff_index[Norm SP MFF WP (base year)],gp_mff_index[LAD21],lad_payment_mff[[#This Row],[LAD21]])/SUMIFS(gp_mff_index[Registered population (base year)],gp_mff_index[LAD21],lad_payment_mff[[#This Row],[LAD21]])</f>
        <v>1.0847423028943759</v>
      </c>
      <c r="H292" s="103">
        <f>SUMIFS(gp_mff_index[Norm SP MFF WP 2025/26],gp_mff_index[LAD21],lad_payment_mff[[#This Row],[LAD21]])/SUMIFS(gp_mff_index[Registered population 2025/26],gp_mff_index[LAD21],lad_payment_mff[[#This Row],[LAD21]])</f>
        <v>1.0847507292838963</v>
      </c>
    </row>
    <row r="293" spans="1:8" x14ac:dyDescent="0.3">
      <c r="A293" s="75" t="s">
        <v>195</v>
      </c>
      <c r="B293" s="44" t="s">
        <v>504</v>
      </c>
      <c r="C293" s="115">
        <v>1.1344665940914913</v>
      </c>
      <c r="D293" s="103">
        <f>SUMIFS(gp_mff_index[Norm NSP MFF WP (base year)],gp_mff_index[LAD21],lad_payment_mff[[#This Row],[LAD21]])/SUMIFS(gp_mff_index[Registered population (base year)],gp_mff_index[LAD21],lad_payment_mff[[#This Row],[LAD21]])</f>
        <v>1.0721150386548985</v>
      </c>
      <c r="E293" s="109">
        <f>SUMIFS(gp_mff_index[Norm NSP MFF WP 2025/26],gp_mff_index[LAD21],lad_payment_mff[[#This Row],[LAD21]])/SUMIFS(gp_mff_index[Registered population 2025/26],gp_mff_index[LAD21],lad_payment_mff[[#This Row],[LAD21]])</f>
        <v>1.0721234703250624</v>
      </c>
      <c r="F293" s="102">
        <v>1.150613736484603</v>
      </c>
      <c r="G293" s="103">
        <f>SUMIFS(gp_mff_index[Norm SP MFF WP (base year)],gp_mff_index[LAD21],lad_payment_mff[[#This Row],[LAD21]])/SUMIFS(gp_mff_index[Registered population (base year)],gp_mff_index[LAD21],lad_payment_mff[[#This Row],[LAD21]])</f>
        <v>1.077257059896134</v>
      </c>
      <c r="H293" s="103">
        <f>SUMIFS(gp_mff_index[Norm SP MFF WP 2025/26],gp_mff_index[LAD21],lad_payment_mff[[#This Row],[LAD21]])/SUMIFS(gp_mff_index[Registered population 2025/26],gp_mff_index[LAD21],lad_payment_mff[[#This Row],[LAD21]])</f>
        <v>1.0772654281395175</v>
      </c>
    </row>
    <row r="294" spans="1:8" x14ac:dyDescent="0.3">
      <c r="A294" s="75" t="s">
        <v>194</v>
      </c>
      <c r="B294" s="44" t="s">
        <v>503</v>
      </c>
      <c r="C294" s="115">
        <v>1.1367962358902262</v>
      </c>
      <c r="D294" s="103">
        <f>SUMIFS(gp_mff_index[Norm NSP MFF WP (base year)],gp_mff_index[LAD21],lad_payment_mff[[#This Row],[LAD21]])/SUMIFS(gp_mff_index[Registered population (base year)],gp_mff_index[LAD21],lad_payment_mff[[#This Row],[LAD21]])</f>
        <v>1.0743166407294868</v>
      </c>
      <c r="E294" s="109">
        <f>SUMIFS(gp_mff_index[Norm NSP MFF WP 2025/26],gp_mff_index[LAD21],lad_payment_mff[[#This Row],[LAD21]])/SUMIFS(gp_mff_index[Registered population 2025/26],gp_mff_index[LAD21],lad_payment_mff[[#This Row],[LAD21]])</f>
        <v>1.0743250897141943</v>
      </c>
      <c r="F294" s="102">
        <v>1.1471821865125431</v>
      </c>
      <c r="G294" s="103">
        <f>SUMIFS(gp_mff_index[Norm SP MFF WP (base year)],gp_mff_index[LAD21],lad_payment_mff[[#This Row],[LAD21]])/SUMIFS(gp_mff_index[Registered population (base year)],gp_mff_index[LAD21],lad_payment_mff[[#This Row],[LAD21]])</f>
        <v>1.0740442862983828</v>
      </c>
      <c r="H294" s="103">
        <f>SUMIFS(gp_mff_index[Norm SP MFF WP 2025/26],gp_mff_index[LAD21],lad_payment_mff[[#This Row],[LAD21]])/SUMIFS(gp_mff_index[Registered population 2025/26],gp_mff_index[LAD21],lad_payment_mff[[#This Row],[LAD21]])</f>
        <v>1.0740526295846111</v>
      </c>
    </row>
    <row r="295" spans="1:8" x14ac:dyDescent="0.3">
      <c r="A295" s="75" t="s">
        <v>193</v>
      </c>
      <c r="B295" s="44" t="s">
        <v>502</v>
      </c>
      <c r="C295" s="115">
        <v>1.1227834592251347</v>
      </c>
      <c r="D295" s="103">
        <f>SUMIFS(gp_mff_index[Norm NSP MFF WP (base year)],gp_mff_index[LAD21],lad_payment_mff[[#This Row],[LAD21]])/SUMIFS(gp_mff_index[Registered population (base year)],gp_mff_index[LAD21],lad_payment_mff[[#This Row],[LAD21]])</f>
        <v>1.0610740219743806</v>
      </c>
      <c r="E295" s="109">
        <f>SUMIFS(gp_mff_index[Norm NSP MFF WP 2025/26],gp_mff_index[LAD21],lad_payment_mff[[#This Row],[LAD21]])/SUMIFS(gp_mff_index[Registered population 2025/26],gp_mff_index[LAD21],lad_payment_mff[[#This Row],[LAD21]])</f>
        <v>1.061082366812248</v>
      </c>
      <c r="F295" s="102">
        <v>1.1479946904910956</v>
      </c>
      <c r="G295" s="103">
        <f>SUMIFS(gp_mff_index[Norm SP MFF WP (base year)],gp_mff_index[LAD21],lad_payment_mff[[#This Row],[LAD21]])/SUMIFS(gp_mff_index[Registered population (base year)],gp_mff_index[LAD21],lad_payment_mff[[#This Row],[LAD21]])</f>
        <v>1.0748049895816267</v>
      </c>
      <c r="H295" s="103">
        <f>SUMIFS(gp_mff_index[Norm SP MFF WP 2025/26],gp_mff_index[LAD21],lad_payment_mff[[#This Row],[LAD21]])/SUMIFS(gp_mff_index[Registered population 2025/26],gp_mff_index[LAD21],lad_payment_mff[[#This Row],[LAD21]])</f>
        <v>1.0748133387770766</v>
      </c>
    </row>
    <row r="296" spans="1:8" x14ac:dyDescent="0.3">
      <c r="A296" s="75" t="s">
        <v>192</v>
      </c>
      <c r="B296" s="44" t="s">
        <v>501</v>
      </c>
      <c r="C296" s="115">
        <v>1.1481299565677929</v>
      </c>
      <c r="D296" s="103">
        <f>SUMIFS(gp_mff_index[Norm NSP MFF WP (base year)],gp_mff_index[LAD21],lad_payment_mff[[#This Row],[LAD21]])/SUMIFS(gp_mff_index[Registered population (base year)],gp_mff_index[LAD21],lad_payment_mff[[#This Row],[LAD21]])</f>
        <v>1.0850274474166284</v>
      </c>
      <c r="E296" s="109">
        <f>SUMIFS(gp_mff_index[Norm NSP MFF WP 2025/26],gp_mff_index[LAD21],lad_payment_mff[[#This Row],[LAD21]])/SUMIFS(gp_mff_index[Registered population 2025/26],gp_mff_index[LAD21],lad_payment_mff[[#This Row],[LAD21]])</f>
        <v>1.0850359806366887</v>
      </c>
      <c r="F296" s="102">
        <v>1.1527599592004951</v>
      </c>
      <c r="G296" s="103">
        <f>SUMIFS(gp_mff_index[Norm SP MFF WP (base year)],gp_mff_index[LAD21],lad_payment_mff[[#This Row],[LAD21]])/SUMIFS(gp_mff_index[Registered population (base year)],gp_mff_index[LAD21],lad_payment_mff[[#This Row],[LAD21]])</f>
        <v>1.0792664514925432</v>
      </c>
      <c r="H296" s="103">
        <f>SUMIFS(gp_mff_index[Norm SP MFF WP 2025/26],gp_mff_index[LAD21],lad_payment_mff[[#This Row],[LAD21]])/SUMIFS(gp_mff_index[Registered population 2025/26],gp_mff_index[LAD21],lad_payment_mff[[#This Row],[LAD21]])</f>
        <v>1.0792748353450863</v>
      </c>
    </row>
    <row r="297" spans="1:8" x14ac:dyDescent="0.3">
      <c r="A297" s="75" t="s">
        <v>191</v>
      </c>
      <c r="B297" s="44" t="s">
        <v>500</v>
      </c>
      <c r="C297" s="115">
        <v>1.159068000140218</v>
      </c>
      <c r="D297" s="103">
        <f>SUMIFS(gp_mff_index[Norm NSP MFF WP (base year)],gp_mff_index[LAD21],lad_payment_mff[[#This Row],[LAD21]])/SUMIFS(gp_mff_index[Registered population (base year)],gp_mff_index[LAD21],lad_payment_mff[[#This Row],[LAD21]])</f>
        <v>1.0953643238557715</v>
      </c>
      <c r="E297" s="109">
        <f>SUMIFS(gp_mff_index[Norm NSP MFF WP 2025/26],gp_mff_index[LAD21],lad_payment_mff[[#This Row],[LAD21]])/SUMIFS(gp_mff_index[Registered population 2025/26],gp_mff_index[LAD21],lad_payment_mff[[#This Row],[LAD21]])</f>
        <v>1.0953729383704034</v>
      </c>
      <c r="F297" s="102">
        <v>1.163457000917965</v>
      </c>
      <c r="G297" s="103">
        <f>SUMIFS(gp_mff_index[Norm SP MFF WP (base year)],gp_mff_index[LAD21],lad_payment_mff[[#This Row],[LAD21]])/SUMIFS(gp_mff_index[Registered population (base year)],gp_mff_index[LAD21],lad_payment_mff[[#This Row],[LAD21]])</f>
        <v>1.0892815098433626</v>
      </c>
      <c r="H297" s="103">
        <f>SUMIFS(gp_mff_index[Norm SP MFF WP 2025/26],gp_mff_index[LAD21],lad_payment_mff[[#This Row],[LAD21]])/SUMIFS(gp_mff_index[Registered population 2025/26],gp_mff_index[LAD21],lad_payment_mff[[#This Row],[LAD21]])</f>
        <v>1.0892899714939066</v>
      </c>
    </row>
    <row r="298" spans="1:8" x14ac:dyDescent="0.3">
      <c r="A298" s="75" t="s">
        <v>190</v>
      </c>
      <c r="B298" s="44" t="s">
        <v>499</v>
      </c>
      <c r="C298" s="115">
        <v>1.1514380136092548</v>
      </c>
      <c r="D298" s="103">
        <f>SUMIFS(gp_mff_index[Norm NSP MFF WP (base year)],gp_mff_index[LAD21],lad_payment_mff[[#This Row],[LAD21]])/SUMIFS(gp_mff_index[Registered population (base year)],gp_mff_index[LAD21],lad_payment_mff[[#This Row],[LAD21]])</f>
        <v>1.0881536899356681</v>
      </c>
      <c r="E298" s="109">
        <f>SUMIFS(gp_mff_index[Norm NSP MFF WP 2025/26],gp_mff_index[LAD21],lad_payment_mff[[#This Row],[LAD21]])/SUMIFS(gp_mff_index[Registered population 2025/26],gp_mff_index[LAD21],lad_payment_mff[[#This Row],[LAD21]])</f>
        <v>1.0881622477421253</v>
      </c>
      <c r="F298" s="102">
        <v>1.1539021508098131</v>
      </c>
      <c r="G298" s="103">
        <f>SUMIFS(gp_mff_index[Norm SP MFF WP (base year)],gp_mff_index[LAD21],lad_payment_mff[[#This Row],[LAD21]])/SUMIFS(gp_mff_index[Registered population (base year)],gp_mff_index[LAD21],lad_payment_mff[[#This Row],[LAD21]])</f>
        <v>1.0803358233728497</v>
      </c>
      <c r="H298" s="103">
        <f>SUMIFS(gp_mff_index[Norm SP MFF WP 2025/26],gp_mff_index[LAD21],lad_payment_mff[[#This Row],[LAD21]])/SUMIFS(gp_mff_index[Registered population 2025/26],gp_mff_index[LAD21],lad_payment_mff[[#This Row],[LAD21]])</f>
        <v>1.0803442155323841</v>
      </c>
    </row>
    <row r="299" spans="1:8" x14ac:dyDescent="0.3">
      <c r="A299" s="75" t="s">
        <v>189</v>
      </c>
      <c r="B299" s="44" t="s">
        <v>498</v>
      </c>
      <c r="C299" s="115">
        <v>1.1339864687819565</v>
      </c>
      <c r="D299" s="103">
        <f>SUMIFS(gp_mff_index[Norm NSP MFF WP (base year)],gp_mff_index[LAD21],lad_payment_mff[[#This Row],[LAD21]])/SUMIFS(gp_mff_index[Registered population (base year)],gp_mff_index[LAD21],lad_payment_mff[[#This Row],[LAD21]])</f>
        <v>1.0716613015704646</v>
      </c>
      <c r="E299" s="109">
        <f>SUMIFS(gp_mff_index[Norm NSP MFF WP 2025/26],gp_mff_index[LAD21],lad_payment_mff[[#This Row],[LAD21]])/SUMIFS(gp_mff_index[Registered population 2025/26],gp_mff_index[LAD21],lad_payment_mff[[#This Row],[LAD21]])</f>
        <v>1.0716697296722038</v>
      </c>
      <c r="F299" s="102">
        <v>1.1449616332809944</v>
      </c>
      <c r="G299" s="103">
        <f>SUMIFS(gp_mff_index[Norm SP MFF WP (base year)],gp_mff_index[LAD21],lad_payment_mff[[#This Row],[LAD21]])/SUMIFS(gp_mff_index[Registered population (base year)],gp_mff_index[LAD21],lad_payment_mff[[#This Row],[LAD21]])</f>
        <v>1.0719653030829819</v>
      </c>
      <c r="H299" s="103">
        <f>SUMIFS(gp_mff_index[Norm SP MFF WP 2025/26],gp_mff_index[LAD21],lad_payment_mff[[#This Row],[LAD21]])/SUMIFS(gp_mff_index[Registered population 2025/26],gp_mff_index[LAD21],lad_payment_mff[[#This Row],[LAD21]])</f>
        <v>1.071973630219456</v>
      </c>
    </row>
    <row r="300" spans="1:8" x14ac:dyDescent="0.3">
      <c r="A300" s="75" t="s">
        <v>188</v>
      </c>
      <c r="B300" s="44" t="s">
        <v>497</v>
      </c>
      <c r="C300" s="115">
        <v>1.146968543996818</v>
      </c>
      <c r="D300" s="103">
        <f>SUMIFS(gp_mff_index[Norm NSP MFF WP (base year)],gp_mff_index[LAD21],lad_payment_mff[[#This Row],[LAD21]])/SUMIFS(gp_mff_index[Registered population (base year)],gp_mff_index[LAD21],lad_payment_mff[[#This Row],[LAD21]])</f>
        <v>1.0839298673821789</v>
      </c>
      <c r="E300" s="109">
        <f>SUMIFS(gp_mff_index[Norm NSP MFF WP 2025/26],gp_mff_index[LAD21],lad_payment_mff[[#This Row],[LAD21]])/SUMIFS(gp_mff_index[Registered population 2025/26],gp_mff_index[LAD21],lad_payment_mff[[#This Row],[LAD21]])</f>
        <v>1.0839383919702985</v>
      </c>
      <c r="F300" s="102">
        <v>1.1473529708098822</v>
      </c>
      <c r="G300" s="103">
        <f>SUMIFS(gp_mff_index[Norm SP MFF WP (base year)],gp_mff_index[LAD21],lad_payment_mff[[#This Row],[LAD21]])/SUMIFS(gp_mff_index[Registered population (base year)],gp_mff_index[LAD21],lad_payment_mff[[#This Row],[LAD21]])</f>
        <v>1.0742041823470696</v>
      </c>
      <c r="H300" s="103">
        <f>SUMIFS(gp_mff_index[Norm SP MFF WP 2025/26],gp_mff_index[LAD21],lad_payment_mff[[#This Row],[LAD21]])/SUMIFS(gp_mff_index[Registered population 2025/26],gp_mff_index[LAD21],lad_payment_mff[[#This Row],[LAD21]])</f>
        <v>1.0742125268753862</v>
      </c>
    </row>
    <row r="301" spans="1:8" x14ac:dyDescent="0.3">
      <c r="A301" s="75" t="s">
        <v>187</v>
      </c>
      <c r="B301" s="44" t="s">
        <v>496</v>
      </c>
      <c r="C301" s="115">
        <v>1.144317904236952</v>
      </c>
      <c r="D301" s="103">
        <f>SUMIFS(gp_mff_index[Norm NSP MFF WP (base year)],gp_mff_index[LAD21],lad_payment_mff[[#This Row],[LAD21]])/SUMIFS(gp_mff_index[Registered population (base year)],gp_mff_index[LAD21],lad_payment_mff[[#This Row],[LAD21]])</f>
        <v>1.0814249097541528</v>
      </c>
      <c r="E301" s="109">
        <f>SUMIFS(gp_mff_index[Norm NSP MFF WP 2025/26],gp_mff_index[LAD21],lad_payment_mff[[#This Row],[LAD21]])/SUMIFS(gp_mff_index[Registered population 2025/26],gp_mff_index[LAD21],lad_payment_mff[[#This Row],[LAD21]])</f>
        <v>1.0814334146419844</v>
      </c>
      <c r="F301" s="102">
        <v>1.1485312936747085</v>
      </c>
      <c r="G301" s="103">
        <f>SUMIFS(gp_mff_index[Norm SP MFF WP (base year)],gp_mff_index[LAD21],lad_payment_mff[[#This Row],[LAD21]])/SUMIFS(gp_mff_index[Registered population (base year)],gp_mff_index[LAD21],lad_payment_mff[[#This Row],[LAD21]])</f>
        <v>1.0753073819567396</v>
      </c>
      <c r="H301" s="103">
        <f>SUMIFS(gp_mff_index[Norm SP MFF WP 2025/26],gp_mff_index[LAD21],lad_payment_mff[[#This Row],[LAD21]])/SUMIFS(gp_mff_index[Registered population 2025/26],gp_mff_index[LAD21],lad_payment_mff[[#This Row],[LAD21]])</f>
        <v>1.0753157350548246</v>
      </c>
    </row>
    <row r="302" spans="1:8" x14ac:dyDescent="0.3">
      <c r="A302" s="75" t="s">
        <v>186</v>
      </c>
      <c r="B302" s="44" t="s">
        <v>495</v>
      </c>
      <c r="C302" s="115">
        <v>1.1407330144358965</v>
      </c>
      <c r="D302" s="103">
        <f>SUMIFS(gp_mff_index[Norm NSP MFF WP (base year)],gp_mff_index[LAD21],lad_payment_mff[[#This Row],[LAD21]])/SUMIFS(gp_mff_index[Registered population (base year)],gp_mff_index[LAD21],lad_payment_mff[[#This Row],[LAD21]])</f>
        <v>1.0780370495142397</v>
      </c>
      <c r="E302" s="109">
        <f>SUMIFS(gp_mff_index[Norm NSP MFF WP 2025/26],gp_mff_index[LAD21],lad_payment_mff[[#This Row],[LAD21]])/SUMIFS(gp_mff_index[Registered population 2025/26],gp_mff_index[LAD21],lad_payment_mff[[#This Row],[LAD21]])</f>
        <v>1.0780455277581764</v>
      </c>
      <c r="F302" s="102">
        <v>1.1447846727410433</v>
      </c>
      <c r="G302" s="103">
        <f>SUMIFS(gp_mff_index[Norm SP MFF WP (base year)],gp_mff_index[LAD21],lad_payment_mff[[#This Row],[LAD21]])/SUMIFS(gp_mff_index[Registered population (base year)],gp_mff_index[LAD21],lad_payment_mff[[#This Row],[LAD21]])</f>
        <v>1.0717996245542623</v>
      </c>
      <c r="H302" s="103">
        <f>SUMIFS(gp_mff_index[Norm SP MFF WP 2025/26],gp_mff_index[LAD21],lad_payment_mff[[#This Row],[LAD21]])/SUMIFS(gp_mff_index[Registered population 2025/26],gp_mff_index[LAD21],lad_payment_mff[[#This Row],[LAD21]])</f>
        <v>1.0718079504037281</v>
      </c>
    </row>
    <row r="303" spans="1:8" x14ac:dyDescent="0.3">
      <c r="A303" s="75" t="s">
        <v>185</v>
      </c>
      <c r="B303" s="44" t="s">
        <v>494</v>
      </c>
      <c r="C303" s="115">
        <v>1.1483165554288868</v>
      </c>
      <c r="D303" s="103">
        <f>SUMIFS(gp_mff_index[Norm NSP MFF WP (base year)],gp_mff_index[LAD21],lad_payment_mff[[#This Row],[LAD21]])/SUMIFS(gp_mff_index[Registered population (base year)],gp_mff_index[LAD21],lad_payment_mff[[#This Row],[LAD21]])</f>
        <v>1.0852037905951906</v>
      </c>
      <c r="E303" s="109">
        <f>SUMIFS(gp_mff_index[Norm NSP MFF WP 2025/26],gp_mff_index[LAD21],lad_payment_mff[[#This Row],[LAD21]])/SUMIFS(gp_mff_index[Registered population 2025/26],gp_mff_index[LAD21],lad_payment_mff[[#This Row],[LAD21]])</f>
        <v>1.0852123252021053</v>
      </c>
      <c r="F303" s="102">
        <v>1.1528048359142047</v>
      </c>
      <c r="G303" s="103">
        <f>SUMIFS(gp_mff_index[Norm SP MFF WP (base year)],gp_mff_index[LAD21],lad_payment_mff[[#This Row],[LAD21]])/SUMIFS(gp_mff_index[Registered population (base year)],gp_mff_index[LAD21],lad_payment_mff[[#This Row],[LAD21]])</f>
        <v>1.0793084671187569</v>
      </c>
      <c r="H303" s="103">
        <f>SUMIFS(gp_mff_index[Norm SP MFF WP 2025/26],gp_mff_index[LAD21],lad_payment_mff[[#This Row],[LAD21]])/SUMIFS(gp_mff_index[Registered population 2025/26],gp_mff_index[LAD21],lad_payment_mff[[#This Row],[LAD21]])</f>
        <v>1.0793168512976816</v>
      </c>
    </row>
    <row r="304" spans="1:8" x14ac:dyDescent="0.3">
      <c r="A304" s="75" t="s">
        <v>184</v>
      </c>
      <c r="B304" s="44" t="s">
        <v>493</v>
      </c>
      <c r="C304" s="115">
        <v>1.1422891548840524</v>
      </c>
      <c r="D304" s="103">
        <f>SUMIFS(gp_mff_index[Norm NSP MFF WP (base year)],gp_mff_index[LAD21],lad_payment_mff[[#This Row],[LAD21]])/SUMIFS(gp_mff_index[Registered population (base year)],gp_mff_index[LAD21],lad_payment_mff[[#This Row],[LAD21]])</f>
        <v>1.0795076627393598</v>
      </c>
      <c r="E304" s="109">
        <f>SUMIFS(gp_mff_index[Norm NSP MFF WP 2025/26],gp_mff_index[LAD21],lad_payment_mff[[#This Row],[LAD21]])/SUMIFS(gp_mff_index[Registered population 2025/26],gp_mff_index[LAD21],lad_payment_mff[[#This Row],[LAD21]])</f>
        <v>1.0795161525489634</v>
      </c>
      <c r="F304" s="102">
        <v>1.1514342947321816</v>
      </c>
      <c r="G304" s="103">
        <f>SUMIFS(gp_mff_index[Norm SP MFF WP (base year)],gp_mff_index[LAD21],lad_payment_mff[[#This Row],[LAD21]])/SUMIFS(gp_mff_index[Registered population (base year)],gp_mff_index[LAD21],lad_payment_mff[[#This Row],[LAD21]])</f>
        <v>1.078025303953398</v>
      </c>
      <c r="H304" s="103">
        <f>SUMIFS(gp_mff_index[Norm SP MFF WP 2025/26],gp_mff_index[LAD21],lad_payment_mff[[#This Row],[LAD21]])/SUMIFS(gp_mff_index[Registered population 2025/26],gp_mff_index[LAD21],lad_payment_mff[[#This Row],[LAD21]])</f>
        <v>1.0780336781645796</v>
      </c>
    </row>
    <row r="305" spans="1:8" x14ac:dyDescent="0.3">
      <c r="A305" s="75" t="s">
        <v>183</v>
      </c>
      <c r="B305" s="44" t="s">
        <v>492</v>
      </c>
      <c r="C305" s="115">
        <v>1.1416217705909752</v>
      </c>
      <c r="D305" s="103">
        <f>SUMIFS(gp_mff_index[Norm NSP MFF WP (base year)],gp_mff_index[LAD21],lad_payment_mff[[#This Row],[LAD21]])/SUMIFS(gp_mff_index[Registered population (base year)],gp_mff_index[LAD21],lad_payment_mff[[#This Row],[LAD21]])</f>
        <v>1.0788769586349842</v>
      </c>
      <c r="E305" s="109">
        <f>SUMIFS(gp_mff_index[Norm NSP MFF WP 2025/26],gp_mff_index[LAD21],lad_payment_mff[[#This Row],[LAD21]])/SUMIFS(gp_mff_index[Registered population 2025/26],gp_mff_index[LAD21],lad_payment_mff[[#This Row],[LAD21]])</f>
        <v>1.0788854434844031</v>
      </c>
      <c r="F305" s="102">
        <v>1.1488431351977864</v>
      </c>
      <c r="G305" s="103">
        <f>SUMIFS(gp_mff_index[Norm SP MFF WP (base year)],gp_mff_index[LAD21],lad_payment_mff[[#This Row],[LAD21]])/SUMIFS(gp_mff_index[Registered population (base year)],gp_mff_index[LAD21],lad_payment_mff[[#This Row],[LAD21]])</f>
        <v>1.0755993422138199</v>
      </c>
      <c r="H305" s="103">
        <f>SUMIFS(gp_mff_index[Norm SP MFF WP 2025/26],gp_mff_index[LAD21],lad_payment_mff[[#This Row],[LAD21]])/SUMIFS(gp_mff_index[Registered population 2025/26],gp_mff_index[LAD21],lad_payment_mff[[#This Row],[LAD21]])</f>
        <v>1.0756076975798823</v>
      </c>
    </row>
    <row r="306" spans="1:8" x14ac:dyDescent="0.3">
      <c r="A306" s="75" t="s">
        <v>182</v>
      </c>
      <c r="B306" s="44" t="s">
        <v>491</v>
      </c>
      <c r="C306" s="115">
        <v>1.1475181512921946</v>
      </c>
      <c r="D306" s="103">
        <f>SUMIFS(gp_mff_index[Norm NSP MFF WP (base year)],gp_mff_index[LAD21],lad_payment_mff[[#This Row],[LAD21]])/SUMIFS(gp_mff_index[Registered population (base year)],gp_mff_index[LAD21],lad_payment_mff[[#This Row],[LAD21]])</f>
        <v>1.0844492676446422</v>
      </c>
      <c r="E306" s="109">
        <f>SUMIFS(gp_mff_index[Norm NSP MFF WP 2025/26],gp_mff_index[LAD21],lad_payment_mff[[#This Row],[LAD21]])/SUMIFS(gp_mff_index[Registered population 2025/26],gp_mff_index[LAD21],lad_payment_mff[[#This Row],[LAD21]])</f>
        <v>1.0844577963175959</v>
      </c>
      <c r="F306" s="102">
        <v>1.1489804821206731</v>
      </c>
      <c r="G306" s="103">
        <f>SUMIFS(gp_mff_index[Norm SP MFF WP (base year)],gp_mff_index[LAD21],lad_payment_mff[[#This Row],[LAD21]])/SUMIFS(gp_mff_index[Registered population (base year)],gp_mff_index[LAD21],lad_payment_mff[[#This Row],[LAD21]])</f>
        <v>1.075727932667456</v>
      </c>
      <c r="H306" s="103">
        <f>SUMIFS(gp_mff_index[Norm SP MFF WP 2025/26],gp_mff_index[LAD21],lad_payment_mff[[#This Row],[LAD21]])/SUMIFS(gp_mff_index[Registered population 2025/26],gp_mff_index[LAD21],lad_payment_mff[[#This Row],[LAD21]])</f>
        <v>1.075736289032422</v>
      </c>
    </row>
    <row r="307" spans="1:8" x14ac:dyDescent="0.3">
      <c r="A307" s="75" t="s">
        <v>181</v>
      </c>
      <c r="B307" s="44" t="s">
        <v>490</v>
      </c>
      <c r="C307" s="115">
        <v>1.1354766796351559</v>
      </c>
      <c r="D307" s="103">
        <f>SUMIFS(gp_mff_index[Norm NSP MFF WP (base year)],gp_mff_index[LAD21],lad_payment_mff[[#This Row],[LAD21]])/SUMIFS(gp_mff_index[Registered population (base year)],gp_mff_index[LAD21],lad_payment_mff[[#This Row],[LAD21]])</f>
        <v>1.0730696087650549</v>
      </c>
      <c r="E307" s="109">
        <f>SUMIFS(gp_mff_index[Norm NSP MFF WP 2025/26],gp_mff_index[LAD21],lad_payment_mff[[#This Row],[LAD21]])/SUMIFS(gp_mff_index[Registered population 2025/26],gp_mff_index[LAD21],lad_payment_mff[[#This Row],[LAD21]])</f>
        <v>1.0730780479424546</v>
      </c>
      <c r="F307" s="102">
        <v>1.1443868022595867</v>
      </c>
      <c r="G307" s="103">
        <f>SUMIFS(gp_mff_index[Norm SP MFF WP (base year)],gp_mff_index[LAD21],lad_payment_mff[[#This Row],[LAD21]])/SUMIFS(gp_mff_index[Registered population (base year)],gp_mff_index[LAD21],lad_payment_mff[[#This Row],[LAD21]])</f>
        <v>1.071427120062544</v>
      </c>
      <c r="H307" s="103">
        <f>SUMIFS(gp_mff_index[Norm SP MFF WP 2025/26],gp_mff_index[LAD21],lad_payment_mff[[#This Row],[LAD21]])/SUMIFS(gp_mff_index[Registered population 2025/26],gp_mff_index[LAD21],lad_payment_mff[[#This Row],[LAD21]])</f>
        <v>1.0714354430183566</v>
      </c>
    </row>
    <row r="308" spans="1:8" x14ac:dyDescent="0.3">
      <c r="A308" s="75" t="s">
        <v>180</v>
      </c>
      <c r="B308" s="44" t="s">
        <v>489</v>
      </c>
      <c r="C308" s="115">
        <v>1.1485068365219242</v>
      </c>
      <c r="D308" s="103">
        <f>SUMIFS(gp_mff_index[Norm NSP MFF WP (base year)],gp_mff_index[LAD21],lad_payment_mff[[#This Row],[LAD21]])/SUMIFS(gp_mff_index[Registered population (base year)],gp_mff_index[LAD21],lad_payment_mff[[#This Row],[LAD21]])</f>
        <v>1.0853836136261015</v>
      </c>
      <c r="E308" s="109">
        <f>SUMIFS(gp_mff_index[Norm NSP MFF WP 2025/26],gp_mff_index[LAD21],lad_payment_mff[[#This Row],[LAD21]])/SUMIFS(gp_mff_index[Registered population 2025/26],gp_mff_index[LAD21],lad_payment_mff[[#This Row],[LAD21]])</f>
        <v>1.0853921496472381</v>
      </c>
      <c r="F308" s="102">
        <v>1.1528681276297226</v>
      </c>
      <c r="G308" s="103">
        <f>SUMIFS(gp_mff_index[Norm SP MFF WP (base year)],gp_mff_index[LAD21],lad_payment_mff[[#This Row],[LAD21]])/SUMIFS(gp_mff_index[Registered population (base year)],gp_mff_index[LAD21],lad_payment_mff[[#This Row],[LAD21]])</f>
        <v>1.0793677237095765</v>
      </c>
      <c r="H308" s="103">
        <f>SUMIFS(gp_mff_index[Norm SP MFF WP 2025/26],gp_mff_index[LAD21],lad_payment_mff[[#This Row],[LAD21]])/SUMIFS(gp_mff_index[Registered population 2025/26],gp_mff_index[LAD21],lad_payment_mff[[#This Row],[LAD21]])</f>
        <v>1.0793761083488125</v>
      </c>
    </row>
    <row r="309" spans="1:8" x14ac:dyDescent="0.3">
      <c r="A309" s="75" t="s">
        <v>179</v>
      </c>
      <c r="B309" s="44" t="s">
        <v>488</v>
      </c>
      <c r="C309" s="115">
        <v>1.1480105072697189</v>
      </c>
      <c r="D309" s="103">
        <f>SUMIFS(gp_mff_index[Norm NSP MFF WP (base year)],gp_mff_index[LAD21],lad_payment_mff[[#This Row],[LAD21]])/SUMIFS(gp_mff_index[Registered population (base year)],gp_mff_index[LAD21],lad_payment_mff[[#This Row],[LAD21]])</f>
        <v>1.0849145631858452</v>
      </c>
      <c r="E309" s="109">
        <f>SUMIFS(gp_mff_index[Norm NSP MFF WP 2025/26],gp_mff_index[LAD21],lad_payment_mff[[#This Row],[LAD21]])/SUMIFS(gp_mff_index[Registered population 2025/26],gp_mff_index[LAD21],lad_payment_mff[[#This Row],[LAD21]])</f>
        <v>1.0849230955181259</v>
      </c>
      <c r="F309" s="102">
        <v>1.1535420367412461</v>
      </c>
      <c r="G309" s="103">
        <f>SUMIFS(gp_mff_index[Norm SP MFF WP (base year)],gp_mff_index[LAD21],lad_payment_mff[[#This Row],[LAD21]])/SUMIFS(gp_mff_index[Registered population (base year)],gp_mff_index[LAD21],lad_payment_mff[[#This Row],[LAD21]])</f>
        <v>1.0799986681569587</v>
      </c>
      <c r="H309" s="103">
        <f>SUMIFS(gp_mff_index[Norm SP MFF WP 2025/26],gp_mff_index[LAD21],lad_payment_mff[[#This Row],[LAD21]])/SUMIFS(gp_mff_index[Registered population 2025/26],gp_mff_index[LAD21],lad_payment_mff[[#This Row],[LAD21]])</f>
        <v>1.0800070576974365</v>
      </c>
    </row>
    <row r="310" spans="1:8" x14ac:dyDescent="0.3">
      <c r="A310" s="75" t="s">
        <v>178</v>
      </c>
      <c r="B310" s="44" t="s">
        <v>487</v>
      </c>
      <c r="C310" s="115">
        <v>1.1448402973714753</v>
      </c>
      <c r="D310" s="103">
        <f>SUMIFS(gp_mff_index[Norm NSP MFF WP (base year)],gp_mff_index[LAD21],lad_payment_mff[[#This Row],[LAD21]])/SUMIFS(gp_mff_index[Registered population (base year)],gp_mff_index[LAD21],lad_payment_mff[[#This Row],[LAD21]])</f>
        <v>1.0819185915765441</v>
      </c>
      <c r="E310" s="109">
        <f>SUMIFS(gp_mff_index[Norm NSP MFF WP 2025/26],gp_mff_index[LAD21],lad_payment_mff[[#This Row],[LAD21]])/SUMIFS(gp_mff_index[Registered population 2025/26],gp_mff_index[LAD21],lad_payment_mff[[#This Row],[LAD21]])</f>
        <v>1.0819271003469455</v>
      </c>
      <c r="F310" s="102">
        <v>1.1472199366733726</v>
      </c>
      <c r="G310" s="103">
        <f>SUMIFS(gp_mff_index[Norm SP MFF WP (base year)],gp_mff_index[LAD21],lad_payment_mff[[#This Row],[LAD21]])/SUMIFS(gp_mff_index[Registered population (base year)],gp_mff_index[LAD21],lad_payment_mff[[#This Row],[LAD21]])</f>
        <v>1.0740796297207464</v>
      </c>
      <c r="H310" s="103">
        <f>SUMIFS(gp_mff_index[Norm SP MFF WP 2025/26],gp_mff_index[LAD21],lad_payment_mff[[#This Row],[LAD21]])/SUMIFS(gp_mff_index[Registered population 2025/26],gp_mff_index[LAD21],lad_payment_mff[[#This Row],[LAD21]])</f>
        <v>1.0740879732815258</v>
      </c>
    </row>
    <row r="311" spans="1:8" x14ac:dyDescent="0.3">
      <c r="A311" s="75" t="s">
        <v>177</v>
      </c>
      <c r="B311" s="44" t="s">
        <v>486</v>
      </c>
      <c r="C311" s="115">
        <v>1.1535832082848501</v>
      </c>
      <c r="D311" s="103">
        <f>SUMIFS(gp_mff_index[Norm NSP MFF WP (base year)],gp_mff_index[LAD21],lad_payment_mff[[#This Row],[LAD21]])/SUMIFS(gp_mff_index[Registered population (base year)],gp_mff_index[LAD21],lad_payment_mff[[#This Row],[LAD21]])</f>
        <v>1.0901809823077186</v>
      </c>
      <c r="E311" s="109">
        <f>SUMIFS(gp_mff_index[Norm NSP MFF WP 2025/26],gp_mff_index[LAD21],lad_payment_mff[[#This Row],[LAD21]])/SUMIFS(gp_mff_index[Registered population 2025/26],gp_mff_index[LAD21],lad_payment_mff[[#This Row],[LAD21]])</f>
        <v>1.0901895560578576</v>
      </c>
      <c r="F311" s="102">
        <v>1.1554037928611771</v>
      </c>
      <c r="G311" s="103">
        <f>SUMIFS(gp_mff_index[Norm SP MFF WP (base year)],gp_mff_index[LAD21],lad_payment_mff[[#This Row],[LAD21]])/SUMIFS(gp_mff_index[Registered population (base year)],gp_mff_index[LAD21],lad_payment_mff[[#This Row],[LAD21]])</f>
        <v>1.0817417291516316</v>
      </c>
      <c r="H311" s="103">
        <f>SUMIFS(gp_mff_index[Norm SP MFF WP 2025/26],gp_mff_index[LAD21],lad_payment_mff[[#This Row],[LAD21]])/SUMIFS(gp_mff_index[Registered population 2025/26],gp_mff_index[LAD21],lad_payment_mff[[#This Row],[LAD21]])</f>
        <v>1.0817501322323855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7D439-8A7A-4505-B278-217C2C642000}">
  <sheetPr>
    <tabColor rgb="FF009639"/>
  </sheetPr>
  <dimension ref="A1:KZ169"/>
  <sheetViews>
    <sheetView workbookViewId="0">
      <pane xSplit="3" ySplit="3" topLeftCell="D4" activePane="bottomRight" state="frozen"/>
      <selection activeCell="I6" sqref="I6"/>
      <selection pane="topRight" activeCell="I6" sqref="I6"/>
      <selection pane="bottomLeft" activeCell="I6" sqref="I6"/>
      <selection pane="bottomRight" activeCell="I6" sqref="I6"/>
    </sheetView>
  </sheetViews>
  <sheetFormatPr defaultColWidth="9.1796875" defaultRowHeight="12.5" x14ac:dyDescent="0.25"/>
  <cols>
    <col min="1" max="1" width="8.7265625" style="59" customWidth="1"/>
    <col min="2" max="2" width="67.26953125" style="50" customWidth="1"/>
    <col min="3" max="3" width="7.54296875" style="59" customWidth="1"/>
    <col min="4" max="4" width="6.453125" style="50" bestFit="1" customWidth="1"/>
    <col min="5" max="312" width="6.26953125" style="50" customWidth="1"/>
    <col min="313" max="16384" width="9.1796875" style="50"/>
  </cols>
  <sheetData>
    <row r="1" spans="1:312" s="64" customFormat="1" ht="28.5" customHeight="1" x14ac:dyDescent="0.35">
      <c r="A1" s="79" t="s">
        <v>13545</v>
      </c>
      <c r="C1" s="71" t="s">
        <v>13543</v>
      </c>
      <c r="D1" s="81">
        <f>SUMPRODUCT(D4:D168,$A$4:$A$168)</f>
        <v>1.0059346109311169</v>
      </c>
      <c r="E1" s="81">
        <f>SUMPRODUCT(E4:E168,$A$4:$A$168)</f>
        <v>1.0074737298784251</v>
      </c>
      <c r="F1" s="81">
        <f t="shared" ref="F1:BQ1" si="0">SUMPRODUCT(F4:F168,$A$4:$A$168)</f>
        <v>1.0073914077729704</v>
      </c>
      <c r="G1" s="81">
        <f t="shared" si="0"/>
        <v>1.005849490928407</v>
      </c>
      <c r="H1" s="81">
        <f t="shared" si="0"/>
        <v>1.0165893918859867</v>
      </c>
      <c r="I1" s="81">
        <f t="shared" si="0"/>
        <v>1.0269858323075398</v>
      </c>
      <c r="J1" s="81">
        <f t="shared" si="0"/>
        <v>1.0301262386658496</v>
      </c>
      <c r="K1" s="81">
        <f t="shared" si="0"/>
        <v>1.0210575324796323</v>
      </c>
      <c r="L1" s="81">
        <f t="shared" si="0"/>
        <v>1.0143141938793205</v>
      </c>
      <c r="M1" s="81">
        <f t="shared" si="0"/>
        <v>1.0166607842596982</v>
      </c>
      <c r="N1" s="81">
        <f t="shared" si="0"/>
        <v>1.0201143805682293</v>
      </c>
      <c r="O1" s="81">
        <f t="shared" si="0"/>
        <v>1.0213542008563177</v>
      </c>
      <c r="P1" s="81">
        <f t="shared" si="0"/>
        <v>1.0208670542927467</v>
      </c>
      <c r="Q1" s="81">
        <f t="shared" si="0"/>
        <v>1.0281035102606646</v>
      </c>
      <c r="R1" s="81">
        <f t="shared" si="0"/>
        <v>1.0319552975107087</v>
      </c>
      <c r="S1" s="81">
        <f t="shared" si="0"/>
        <v>1.0290383445064539</v>
      </c>
      <c r="T1" s="81">
        <f t="shared" si="0"/>
        <v>1.0322784232347408</v>
      </c>
      <c r="U1" s="81">
        <f t="shared" si="0"/>
        <v>1.0305799866237408</v>
      </c>
      <c r="V1" s="81">
        <f t="shared" si="0"/>
        <v>1.0111377768082155</v>
      </c>
      <c r="W1" s="81">
        <f t="shared" si="0"/>
        <v>1.0182295160568324</v>
      </c>
      <c r="X1" s="81">
        <f t="shared" si="0"/>
        <v>1.025746083334542</v>
      </c>
      <c r="Y1" s="81">
        <f t="shared" si="0"/>
        <v>1.0426441650552032</v>
      </c>
      <c r="Z1" s="81">
        <f t="shared" si="0"/>
        <v>1.0533745578722133</v>
      </c>
      <c r="AA1" s="81">
        <f t="shared" si="0"/>
        <v>1.0524680486729028</v>
      </c>
      <c r="AB1" s="81">
        <f t="shared" si="0"/>
        <v>1.0536550118220753</v>
      </c>
      <c r="AC1" s="81">
        <f t="shared" si="0"/>
        <v>1.0011905910001067</v>
      </c>
      <c r="AD1" s="81">
        <f t="shared" si="0"/>
        <v>1.0113102640623517</v>
      </c>
      <c r="AE1" s="81">
        <f t="shared" si="0"/>
        <v>1.052982986954925</v>
      </c>
      <c r="AF1" s="81">
        <f t="shared" si="0"/>
        <v>1.0344934285948832</v>
      </c>
      <c r="AG1" s="81">
        <f t="shared" si="0"/>
        <v>1.0648495644890561</v>
      </c>
      <c r="AH1" s="81">
        <f t="shared" si="0"/>
        <v>1.0613942137785062</v>
      </c>
      <c r="AI1" s="81">
        <f t="shared" si="0"/>
        <v>1.0694397910179754</v>
      </c>
      <c r="AJ1" s="81">
        <f t="shared" si="0"/>
        <v>1.0554453190134674</v>
      </c>
      <c r="AK1" s="81">
        <f t="shared" si="0"/>
        <v>1.0973227743021361</v>
      </c>
      <c r="AL1" s="81">
        <f t="shared" si="0"/>
        <v>1.08806689169668</v>
      </c>
      <c r="AM1" s="81">
        <f t="shared" si="0"/>
        <v>1.0999693845098284</v>
      </c>
      <c r="AN1" s="81">
        <f t="shared" si="0"/>
        <v>1.0977818383454296</v>
      </c>
      <c r="AO1" s="81">
        <f t="shared" si="0"/>
        <v>1.0978221840713978</v>
      </c>
      <c r="AP1" s="81">
        <f t="shared" si="0"/>
        <v>1.0997047714003449</v>
      </c>
      <c r="AQ1" s="81">
        <f t="shared" si="0"/>
        <v>1.0633627334440749</v>
      </c>
      <c r="AR1" s="81">
        <f t="shared" si="0"/>
        <v>1.0410503393634554</v>
      </c>
      <c r="AS1" s="81">
        <f t="shared" si="0"/>
        <v>1.0410847862441792</v>
      </c>
      <c r="AT1" s="81">
        <f t="shared" si="0"/>
        <v>1.0573540655835565</v>
      </c>
      <c r="AU1" s="81">
        <f t="shared" si="0"/>
        <v>1.0179007442793808</v>
      </c>
      <c r="AV1" s="81">
        <f t="shared" si="0"/>
        <v>1.0159010199823626</v>
      </c>
      <c r="AW1" s="81">
        <f t="shared" si="0"/>
        <v>1.0335352156507354</v>
      </c>
      <c r="AX1" s="81">
        <f t="shared" si="0"/>
        <v>1.0273671885365201</v>
      </c>
      <c r="AY1" s="81">
        <f t="shared" si="0"/>
        <v>1.0194986780973463</v>
      </c>
      <c r="AZ1" s="81">
        <f t="shared" si="0"/>
        <v>1.0230786589714824</v>
      </c>
      <c r="BA1" s="81">
        <f t="shared" si="0"/>
        <v>1.0276910035310334</v>
      </c>
      <c r="BB1" s="81">
        <f t="shared" si="0"/>
        <v>1.0373681202305542</v>
      </c>
      <c r="BC1" s="81">
        <f t="shared" si="0"/>
        <v>1.0629113517935913</v>
      </c>
      <c r="BD1" s="81">
        <f t="shared" si="0"/>
        <v>1.0678144218188388</v>
      </c>
      <c r="BE1" s="81">
        <f t="shared" si="0"/>
        <v>1.0236658217121817</v>
      </c>
      <c r="BF1" s="81">
        <f t="shared" si="0"/>
        <v>1.0324517341263999</v>
      </c>
      <c r="BG1" s="81">
        <f t="shared" si="0"/>
        <v>1.0211574890744533</v>
      </c>
      <c r="BH1" s="81">
        <f t="shared" si="0"/>
        <v>1.0902735840408659</v>
      </c>
      <c r="BI1" s="81">
        <f t="shared" si="0"/>
        <v>1.0381617318423333</v>
      </c>
      <c r="BJ1" s="81">
        <f t="shared" si="0"/>
        <v>1.0454281540442514</v>
      </c>
      <c r="BK1" s="81">
        <f t="shared" si="0"/>
        <v>1.0776218837886895</v>
      </c>
      <c r="BL1" s="81">
        <f t="shared" si="0"/>
        <v>1.0723921942298233</v>
      </c>
      <c r="BM1" s="81">
        <f t="shared" si="0"/>
        <v>1.0285884458328574</v>
      </c>
      <c r="BN1" s="81">
        <f t="shared" si="0"/>
        <v>1.0405845762779553</v>
      </c>
      <c r="BO1" s="81">
        <f t="shared" si="0"/>
        <v>1.0754091419950198</v>
      </c>
      <c r="BP1" s="81">
        <f t="shared" si="0"/>
        <v>1.023087756668825</v>
      </c>
      <c r="BQ1" s="81">
        <f t="shared" si="0"/>
        <v>1.0205671541904451</v>
      </c>
      <c r="BR1" s="81">
        <f t="shared" ref="BR1:EC1" si="1">SUMPRODUCT(BR4:BR168,$A$4:$A$168)</f>
        <v>1.0231197468831328</v>
      </c>
      <c r="BS1" s="81">
        <f t="shared" si="1"/>
        <v>1.0228005016087149</v>
      </c>
      <c r="BT1" s="81">
        <f t="shared" si="1"/>
        <v>1.0230189210510547</v>
      </c>
      <c r="BU1" s="81">
        <f t="shared" si="1"/>
        <v>1.0208623344680239</v>
      </c>
      <c r="BV1" s="81">
        <f t="shared" si="1"/>
        <v>1.0293800620775548</v>
      </c>
      <c r="BW1" s="81">
        <f t="shared" si="1"/>
        <v>1.0209069170328819</v>
      </c>
      <c r="BX1" s="81">
        <f t="shared" si="1"/>
        <v>1.0206765530925137</v>
      </c>
      <c r="BY1" s="81">
        <f t="shared" si="1"/>
        <v>1.0264587473409654</v>
      </c>
      <c r="BZ1" s="81">
        <f t="shared" si="1"/>
        <v>1.0310866854561966</v>
      </c>
      <c r="CA1" s="81">
        <f t="shared" si="1"/>
        <v>1.0347217012468171</v>
      </c>
      <c r="CB1" s="81">
        <f t="shared" si="1"/>
        <v>1.0206472165897493</v>
      </c>
      <c r="CC1" s="81">
        <f t="shared" si="1"/>
        <v>1.0320897950594834</v>
      </c>
      <c r="CD1" s="81">
        <f t="shared" si="1"/>
        <v>1.0160167753943328</v>
      </c>
      <c r="CE1" s="81">
        <f t="shared" si="1"/>
        <v>1.0163557783048471</v>
      </c>
      <c r="CF1" s="81">
        <f t="shared" si="1"/>
        <v>1.016778809354383</v>
      </c>
      <c r="CG1" s="81">
        <f t="shared" si="1"/>
        <v>1.0159814784087462</v>
      </c>
      <c r="CH1" s="81">
        <f t="shared" si="1"/>
        <v>1.0076047169526607</v>
      </c>
      <c r="CI1" s="81">
        <f t="shared" si="1"/>
        <v>1.012067649664266</v>
      </c>
      <c r="CJ1" s="81">
        <f t="shared" si="1"/>
        <v>1.0158684218814684</v>
      </c>
      <c r="CK1" s="81">
        <f t="shared" si="1"/>
        <v>1.0071136196109014</v>
      </c>
      <c r="CL1" s="81">
        <f t="shared" si="1"/>
        <v>1.0299054059037172</v>
      </c>
      <c r="CM1" s="81">
        <f t="shared" si="1"/>
        <v>1.0296545423669163</v>
      </c>
      <c r="CN1" s="81">
        <f t="shared" si="1"/>
        <v>1.0377293609759874</v>
      </c>
      <c r="CO1" s="81">
        <f t="shared" si="1"/>
        <v>1.0301648809082731</v>
      </c>
      <c r="CP1" s="81">
        <f t="shared" si="1"/>
        <v>1.0405991165014215</v>
      </c>
      <c r="CQ1" s="81">
        <f t="shared" si="1"/>
        <v>1.0640513174944031</v>
      </c>
      <c r="CR1" s="81">
        <f t="shared" si="1"/>
        <v>1.0518475060228798</v>
      </c>
      <c r="CS1" s="81">
        <f t="shared" si="1"/>
        <v>1.0923320188127077</v>
      </c>
      <c r="CT1" s="81">
        <f t="shared" si="1"/>
        <v>1.0616813567175332</v>
      </c>
      <c r="CU1" s="81">
        <f t="shared" si="1"/>
        <v>1.0616596805476539</v>
      </c>
      <c r="CV1" s="81">
        <f t="shared" si="1"/>
        <v>1.026622135269547</v>
      </c>
      <c r="CW1" s="81">
        <f t="shared" si="1"/>
        <v>1.1154139995834265</v>
      </c>
      <c r="CX1" s="81">
        <f t="shared" si="1"/>
        <v>1.1002260968795667</v>
      </c>
      <c r="CY1" s="81">
        <f t="shared" si="1"/>
        <v>1.0599323211499008</v>
      </c>
      <c r="CZ1" s="81">
        <f t="shared" si="1"/>
        <v>1.0611729712191571</v>
      </c>
      <c r="DA1" s="81">
        <f t="shared" si="1"/>
        <v>1.0261895325810675</v>
      </c>
      <c r="DB1" s="81">
        <f t="shared" si="1"/>
        <v>1.0806231273753708</v>
      </c>
      <c r="DC1" s="81">
        <f t="shared" si="1"/>
        <v>1.0335314029986837</v>
      </c>
      <c r="DD1" s="81">
        <f t="shared" si="1"/>
        <v>1.0397848637462743</v>
      </c>
      <c r="DE1" s="81">
        <f t="shared" si="1"/>
        <v>1.0330071191746266</v>
      </c>
      <c r="DF1" s="81">
        <f t="shared" si="1"/>
        <v>1.0332209554502005</v>
      </c>
      <c r="DG1" s="81">
        <f t="shared" si="1"/>
        <v>1.0345685532714715</v>
      </c>
      <c r="DH1" s="81">
        <f t="shared" si="1"/>
        <v>1.0332740381050189</v>
      </c>
      <c r="DI1" s="81">
        <f t="shared" si="1"/>
        <v>1.0661181911198692</v>
      </c>
      <c r="DJ1" s="81">
        <f t="shared" si="1"/>
        <v>1.0651027000653384</v>
      </c>
      <c r="DK1" s="81">
        <f t="shared" si="1"/>
        <v>1.0604795485753276</v>
      </c>
      <c r="DL1" s="81">
        <f t="shared" si="1"/>
        <v>1.0421987819625358</v>
      </c>
      <c r="DM1" s="81">
        <f t="shared" si="1"/>
        <v>1.0406932364526449</v>
      </c>
      <c r="DN1" s="81">
        <f t="shared" si="1"/>
        <v>1.0886543338541002</v>
      </c>
      <c r="DO1" s="81">
        <f t="shared" si="1"/>
        <v>1.0406437823304724</v>
      </c>
      <c r="DP1" s="81">
        <f t="shared" si="1"/>
        <v>1.0481221076270923</v>
      </c>
      <c r="DQ1" s="81">
        <f t="shared" si="1"/>
        <v>1.0964056805281741</v>
      </c>
      <c r="DR1" s="81">
        <f t="shared" si="1"/>
        <v>1.0609778904356193</v>
      </c>
      <c r="DS1" s="81">
        <f t="shared" si="1"/>
        <v>1.0604625585999949</v>
      </c>
      <c r="DT1" s="81">
        <f t="shared" si="1"/>
        <v>1.1152183557061703</v>
      </c>
      <c r="DU1" s="81">
        <f t="shared" si="1"/>
        <v>1.1001333286067667</v>
      </c>
      <c r="DV1" s="81">
        <f t="shared" si="1"/>
        <v>1.1242127304951939</v>
      </c>
      <c r="DW1" s="81">
        <f t="shared" si="1"/>
        <v>1.0847020568758574</v>
      </c>
      <c r="DX1" s="81">
        <f t="shared" si="1"/>
        <v>1.1061401937986637</v>
      </c>
      <c r="DY1" s="81">
        <f t="shared" si="1"/>
        <v>1.1062047518969262</v>
      </c>
      <c r="DZ1" s="81">
        <f t="shared" si="1"/>
        <v>1.0344657154001424</v>
      </c>
      <c r="EA1" s="81">
        <f t="shared" si="1"/>
        <v>1.0343382517386797</v>
      </c>
      <c r="EB1" s="81">
        <f t="shared" si="1"/>
        <v>1.130565039630216</v>
      </c>
      <c r="EC1" s="81">
        <f t="shared" si="1"/>
        <v>1.0329873291297216</v>
      </c>
      <c r="ED1" s="81">
        <f t="shared" ref="ED1:GO1" si="2">SUMPRODUCT(ED4:ED168,$A$4:$A$168)</f>
        <v>1.127374854010794</v>
      </c>
      <c r="EE1" s="81">
        <f t="shared" si="2"/>
        <v>1.0522587951535234</v>
      </c>
      <c r="EF1" s="81">
        <f t="shared" si="2"/>
        <v>1.0861664302569656</v>
      </c>
      <c r="EG1" s="81">
        <f t="shared" si="2"/>
        <v>1.0332635155670811</v>
      </c>
      <c r="EH1" s="81">
        <f t="shared" si="2"/>
        <v>1.0490889295607997</v>
      </c>
      <c r="EI1" s="81">
        <f t="shared" si="2"/>
        <v>1.0330121695143766</v>
      </c>
      <c r="EJ1" s="81">
        <f t="shared" si="2"/>
        <v>1.0545110993253175</v>
      </c>
      <c r="EK1" s="81">
        <f t="shared" si="2"/>
        <v>1.0537192352010505</v>
      </c>
      <c r="EL1" s="81">
        <f t="shared" si="2"/>
        <v>1.0211193308853748</v>
      </c>
      <c r="EM1" s="81">
        <f t="shared" si="2"/>
        <v>1.0186671034538652</v>
      </c>
      <c r="EN1" s="81">
        <f t="shared" si="2"/>
        <v>1.0147216288598575</v>
      </c>
      <c r="EO1" s="81">
        <f t="shared" si="2"/>
        <v>1.021447395226635</v>
      </c>
      <c r="EP1" s="81">
        <f t="shared" si="2"/>
        <v>1.0206353667990353</v>
      </c>
      <c r="EQ1" s="81">
        <f t="shared" si="2"/>
        <v>1.018914230088823</v>
      </c>
      <c r="ER1" s="81">
        <f t="shared" si="2"/>
        <v>1.0178499747493266</v>
      </c>
      <c r="ES1" s="81">
        <f t="shared" si="2"/>
        <v>1.0197507318261372</v>
      </c>
      <c r="ET1" s="81">
        <f t="shared" si="2"/>
        <v>1.0243843936489927</v>
      </c>
      <c r="EU1" s="81">
        <f t="shared" si="2"/>
        <v>1.0180864711731186</v>
      </c>
      <c r="EV1" s="81">
        <f t="shared" si="2"/>
        <v>1.0248662851282264</v>
      </c>
      <c r="EW1" s="81">
        <f t="shared" si="2"/>
        <v>1.0154315634986957</v>
      </c>
      <c r="EX1" s="81">
        <f t="shared" si="2"/>
        <v>1.0291676296454555</v>
      </c>
      <c r="EY1" s="81">
        <f t="shared" si="2"/>
        <v>1.0289036515437116</v>
      </c>
      <c r="EZ1" s="81">
        <f t="shared" si="2"/>
        <v>1.0325206276240062</v>
      </c>
      <c r="FA1" s="81">
        <f t="shared" si="2"/>
        <v>1.0346010691325342</v>
      </c>
      <c r="FB1" s="81">
        <f t="shared" si="2"/>
        <v>1.0270872130899957</v>
      </c>
      <c r="FC1" s="81">
        <f t="shared" si="2"/>
        <v>1.0303970243701543</v>
      </c>
      <c r="FD1" s="81">
        <f t="shared" si="2"/>
        <v>1.0290209641516954</v>
      </c>
      <c r="FE1" s="81">
        <f t="shared" si="2"/>
        <v>1.0123138717560916</v>
      </c>
      <c r="FF1" s="81">
        <f t="shared" si="2"/>
        <v>1.0145375348733738</v>
      </c>
      <c r="FG1" s="81">
        <f t="shared" si="2"/>
        <v>1.0126177024040399</v>
      </c>
      <c r="FH1" s="81">
        <f t="shared" si="2"/>
        <v>1.0125616447886543</v>
      </c>
      <c r="FI1" s="81">
        <f t="shared" si="2"/>
        <v>1.018873840270885</v>
      </c>
      <c r="FJ1" s="81">
        <f t="shared" si="2"/>
        <v>1.0238772443906907</v>
      </c>
      <c r="FK1" s="81">
        <f t="shared" si="2"/>
        <v>1.0139283082078299</v>
      </c>
      <c r="FL1" s="81">
        <f t="shared" si="2"/>
        <v>1.0247705252983512</v>
      </c>
      <c r="FM1" s="81">
        <f t="shared" si="2"/>
        <v>1.0257933583455776</v>
      </c>
      <c r="FN1" s="81">
        <f t="shared" si="2"/>
        <v>1.0256391879935622</v>
      </c>
      <c r="FO1" s="81">
        <f t="shared" si="2"/>
        <v>1.0141554480907267</v>
      </c>
      <c r="FP1" s="81">
        <f t="shared" si="2"/>
        <v>1.0246200078528134</v>
      </c>
      <c r="FQ1" s="81">
        <f t="shared" si="2"/>
        <v>1.0263328423092006</v>
      </c>
      <c r="FR1" s="81">
        <f t="shared" si="2"/>
        <v>1.0263479639882578</v>
      </c>
      <c r="FS1" s="81">
        <f t="shared" si="2"/>
        <v>1.0163726629713461</v>
      </c>
      <c r="FT1" s="81">
        <f t="shared" si="2"/>
        <v>1.0117467738664081</v>
      </c>
      <c r="FU1" s="81">
        <f t="shared" si="2"/>
        <v>1.0335266537375762</v>
      </c>
      <c r="FV1" s="81">
        <f t="shared" si="2"/>
        <v>1.0111910673984046</v>
      </c>
      <c r="FW1" s="81">
        <f t="shared" si="2"/>
        <v>1.0267104007183199</v>
      </c>
      <c r="FX1" s="81">
        <f t="shared" si="2"/>
        <v>1.0251377683612233</v>
      </c>
      <c r="FY1" s="81">
        <f t="shared" si="2"/>
        <v>1.0279939832707279</v>
      </c>
      <c r="FZ1" s="81">
        <f t="shared" si="2"/>
        <v>1.0230908733301236</v>
      </c>
      <c r="GA1" s="81">
        <f t="shared" si="2"/>
        <v>1.0161597434384819</v>
      </c>
      <c r="GB1" s="81">
        <f t="shared" si="2"/>
        <v>1.029621806853426</v>
      </c>
      <c r="GC1" s="81">
        <f t="shared" si="2"/>
        <v>1.0296812580941639</v>
      </c>
      <c r="GD1" s="81">
        <f t="shared" si="2"/>
        <v>1.0216526786539533</v>
      </c>
      <c r="GE1" s="81">
        <f t="shared" si="2"/>
        <v>1.0215713100586574</v>
      </c>
      <c r="GF1" s="81">
        <f t="shared" si="2"/>
        <v>1.0301491218854157</v>
      </c>
      <c r="GG1" s="81">
        <f t="shared" si="2"/>
        <v>1.0726523283298321</v>
      </c>
      <c r="GH1" s="81">
        <f t="shared" si="2"/>
        <v>1.073264638300393</v>
      </c>
      <c r="GI1" s="81">
        <f t="shared" si="2"/>
        <v>1.0812627077805632</v>
      </c>
      <c r="GJ1" s="81">
        <f t="shared" si="2"/>
        <v>1.0708704754693785</v>
      </c>
      <c r="GK1" s="81">
        <f t="shared" si="2"/>
        <v>1.0725291441446434</v>
      </c>
      <c r="GL1" s="81">
        <f t="shared" si="2"/>
        <v>1.0344229746991289</v>
      </c>
      <c r="GM1" s="81">
        <f t="shared" si="2"/>
        <v>1.0308120304534452</v>
      </c>
      <c r="GN1" s="81">
        <f t="shared" si="2"/>
        <v>1.0246595201464399</v>
      </c>
      <c r="GO1" s="81">
        <f t="shared" si="2"/>
        <v>1.0196044395180928</v>
      </c>
      <c r="GP1" s="81">
        <f t="shared" ref="GP1:JA1" si="3">SUMPRODUCT(GP4:GP168,$A$4:$A$168)</f>
        <v>1.0318036733464493</v>
      </c>
      <c r="GQ1" s="81">
        <f t="shared" si="3"/>
        <v>1.0306132497177782</v>
      </c>
      <c r="GR1" s="81">
        <f t="shared" si="3"/>
        <v>1.0258336237599259</v>
      </c>
      <c r="GS1" s="81">
        <f t="shared" si="3"/>
        <v>1.0165831409714923</v>
      </c>
      <c r="GT1" s="81">
        <f t="shared" si="3"/>
        <v>1.0250821392529998</v>
      </c>
      <c r="GU1" s="81">
        <f t="shared" si="3"/>
        <v>1.0262719649733323</v>
      </c>
      <c r="GV1" s="81">
        <f t="shared" si="3"/>
        <v>1.0378765605296512</v>
      </c>
      <c r="GW1" s="81">
        <f t="shared" si="3"/>
        <v>1.0292487639530503</v>
      </c>
      <c r="GX1" s="81">
        <f t="shared" si="3"/>
        <v>1.0238854921479079</v>
      </c>
      <c r="GY1" s="81">
        <f t="shared" si="3"/>
        <v>1.028373384638404</v>
      </c>
      <c r="GZ1" s="81">
        <f t="shared" si="3"/>
        <v>1.118206225148674</v>
      </c>
      <c r="HA1" s="81">
        <f t="shared" si="3"/>
        <v>1.1341418429911345</v>
      </c>
      <c r="HB1" s="81">
        <f t="shared" si="3"/>
        <v>1.0925784321108885</v>
      </c>
      <c r="HC1" s="81">
        <f t="shared" si="3"/>
        <v>1.119125107256242</v>
      </c>
      <c r="HD1" s="81">
        <f t="shared" si="3"/>
        <v>1.1114543234572791</v>
      </c>
      <c r="HE1" s="81">
        <f t="shared" si="3"/>
        <v>1.1048978885383447</v>
      </c>
      <c r="HF1" s="81">
        <f t="shared" si="3"/>
        <v>1.1072898637091737</v>
      </c>
      <c r="HG1" s="81">
        <f t="shared" si="3"/>
        <v>1.0971252502512456</v>
      </c>
      <c r="HH1" s="81">
        <f t="shared" si="3"/>
        <v>1.102543394073249</v>
      </c>
      <c r="HI1" s="81">
        <f t="shared" si="3"/>
        <v>1.0923492278321476</v>
      </c>
      <c r="HJ1" s="81">
        <f t="shared" si="3"/>
        <v>1.1035165618658656</v>
      </c>
      <c r="HK1" s="81">
        <f t="shared" si="3"/>
        <v>1.0446416041823441</v>
      </c>
      <c r="HL1" s="81">
        <f t="shared" si="3"/>
        <v>1.0459733893978664</v>
      </c>
      <c r="HM1" s="81">
        <f t="shared" si="3"/>
        <v>1.0489166287389169</v>
      </c>
      <c r="HN1" s="81">
        <f t="shared" si="3"/>
        <v>1.0531001787627348</v>
      </c>
      <c r="HO1" s="81">
        <f t="shared" si="3"/>
        <v>1.0550326402780763</v>
      </c>
      <c r="HP1" s="81">
        <f t="shared" si="3"/>
        <v>1.0397861022966786</v>
      </c>
      <c r="HQ1" s="81">
        <f t="shared" si="3"/>
        <v>1.0401559633764992</v>
      </c>
      <c r="HR1" s="81">
        <f t="shared" si="3"/>
        <v>1.0425456740592496</v>
      </c>
      <c r="HS1" s="81">
        <f t="shared" si="3"/>
        <v>1.0969046535070281</v>
      </c>
      <c r="HT1" s="81">
        <f t="shared" si="3"/>
        <v>1.0717061793456459</v>
      </c>
      <c r="HU1" s="81">
        <f t="shared" si="3"/>
        <v>1.057042140726558</v>
      </c>
      <c r="HV1" s="81">
        <f t="shared" si="3"/>
        <v>1.0406478892521036</v>
      </c>
      <c r="HW1" s="81">
        <f t="shared" si="3"/>
        <v>1.0319586689647706</v>
      </c>
      <c r="HX1" s="81">
        <f t="shared" si="3"/>
        <v>1.0275011462856987</v>
      </c>
      <c r="HY1" s="81">
        <f t="shared" si="3"/>
        <v>1.0299966252115305</v>
      </c>
      <c r="HZ1" s="81">
        <f t="shared" si="3"/>
        <v>1.0292331471801077</v>
      </c>
      <c r="IA1" s="81">
        <f t="shared" si="3"/>
        <v>1.0298734942617638</v>
      </c>
      <c r="IB1" s="81">
        <f t="shared" si="3"/>
        <v>1.0286575022239861</v>
      </c>
      <c r="IC1" s="81">
        <f t="shared" si="3"/>
        <v>1.0966590969605325</v>
      </c>
      <c r="ID1" s="81">
        <f t="shared" si="3"/>
        <v>1.0955870620782215</v>
      </c>
      <c r="IE1" s="81">
        <f t="shared" si="3"/>
        <v>1.0935511109340854</v>
      </c>
      <c r="IF1" s="81">
        <f t="shared" si="3"/>
        <v>1.0855919674123542</v>
      </c>
      <c r="IG1" s="81">
        <f t="shared" si="3"/>
        <v>1.0250994398275333</v>
      </c>
      <c r="IH1" s="81">
        <f t="shared" si="3"/>
        <v>1.0393942786671708</v>
      </c>
      <c r="II1" s="81">
        <f t="shared" si="3"/>
        <v>1.0246435462142034</v>
      </c>
      <c r="IJ1" s="81">
        <f t="shared" si="3"/>
        <v>1.0343340095706175</v>
      </c>
      <c r="IK1" s="81">
        <f t="shared" si="3"/>
        <v>1.0356484601967746</v>
      </c>
      <c r="IL1" s="81">
        <f t="shared" si="3"/>
        <v>1.0373623108303365</v>
      </c>
      <c r="IM1" s="81">
        <f t="shared" si="3"/>
        <v>1.0354210623289439</v>
      </c>
      <c r="IN1" s="81">
        <f t="shared" si="3"/>
        <v>1.0355252862471747</v>
      </c>
      <c r="IO1" s="81">
        <f t="shared" si="3"/>
        <v>1.0354255390256066</v>
      </c>
      <c r="IP1" s="81">
        <f t="shared" si="3"/>
        <v>1.036201112330658</v>
      </c>
      <c r="IQ1" s="81">
        <f t="shared" si="3"/>
        <v>1.0360122678532104</v>
      </c>
      <c r="IR1" s="81">
        <f t="shared" si="3"/>
        <v>1.0371200163044476</v>
      </c>
      <c r="IS1" s="81">
        <f t="shared" si="3"/>
        <v>1.0307898653986087</v>
      </c>
      <c r="IT1" s="81">
        <f t="shared" si="3"/>
        <v>1.0233653278932273</v>
      </c>
      <c r="IU1" s="81">
        <f t="shared" si="3"/>
        <v>1.0225164988191342</v>
      </c>
      <c r="IV1" s="81">
        <f t="shared" si="3"/>
        <v>1.0247547716786822</v>
      </c>
      <c r="IW1" s="81">
        <f t="shared" si="3"/>
        <v>1.0230714797864582</v>
      </c>
      <c r="IX1" s="81">
        <f t="shared" si="3"/>
        <v>1.0222073536023304</v>
      </c>
      <c r="IY1" s="81">
        <f t="shared" si="3"/>
        <v>1.0208691241030114</v>
      </c>
      <c r="IZ1" s="81">
        <f t="shared" si="3"/>
        <v>1.0160004798393019</v>
      </c>
      <c r="JA1" s="81">
        <f t="shared" si="3"/>
        <v>1.0174733013431529</v>
      </c>
      <c r="JB1" s="81">
        <f t="shared" ref="JB1:KZ1" si="4">SUMPRODUCT(JB4:JB168,$A$4:$A$168)</f>
        <v>1.0197465500375991</v>
      </c>
      <c r="JC1" s="81">
        <f t="shared" si="4"/>
        <v>1.0222842986134557</v>
      </c>
      <c r="JD1" s="81">
        <f t="shared" si="4"/>
        <v>1.023466384053517</v>
      </c>
      <c r="JE1" s="81">
        <f t="shared" si="4"/>
        <v>1.0141240783762699</v>
      </c>
      <c r="JF1" s="81">
        <f t="shared" si="4"/>
        <v>1.0139634094773171</v>
      </c>
      <c r="JG1" s="81">
        <f t="shared" si="4"/>
        <v>1.0400686814525175</v>
      </c>
      <c r="JH1" s="81">
        <f t="shared" si="4"/>
        <v>1.0488560970222822</v>
      </c>
      <c r="JI1" s="81">
        <f t="shared" si="4"/>
        <v>1.0228411758268607</v>
      </c>
      <c r="JJ1" s="81">
        <f t="shared" si="4"/>
        <v>1.0315481384613443</v>
      </c>
      <c r="JK1" s="81">
        <f t="shared" si="4"/>
        <v>1.0424603126439325</v>
      </c>
      <c r="JL1" s="81">
        <f t="shared" si="4"/>
        <v>1.0193976266254192</v>
      </c>
      <c r="JM1" s="81">
        <f t="shared" si="4"/>
        <v>1.0141932730537149</v>
      </c>
      <c r="JN1" s="81">
        <f t="shared" si="4"/>
        <v>1.0155486585404105</v>
      </c>
      <c r="JO1" s="81">
        <f t="shared" si="4"/>
        <v>1.0188543899338707</v>
      </c>
      <c r="JP1" s="81">
        <f t="shared" si="4"/>
        <v>1.021899551421761</v>
      </c>
      <c r="JQ1" s="81">
        <f t="shared" si="4"/>
        <v>1.0298298571861957</v>
      </c>
      <c r="JR1" s="81">
        <f t="shared" si="4"/>
        <v>1.025729624305884</v>
      </c>
      <c r="JS1" s="81">
        <f t="shared" si="4"/>
        <v>1.0208310789168447</v>
      </c>
      <c r="JT1" s="81">
        <f t="shared" si="4"/>
        <v>1.1572888663111882</v>
      </c>
      <c r="JU1" s="81">
        <f t="shared" si="4"/>
        <v>1.1392104783924781</v>
      </c>
      <c r="JV1" s="81">
        <f t="shared" si="4"/>
        <v>1.1492066378458174</v>
      </c>
      <c r="JW1" s="81">
        <f t="shared" si="4"/>
        <v>1.1407506967539986</v>
      </c>
      <c r="JX1" s="81">
        <f t="shared" si="4"/>
        <v>1.1414519395518874</v>
      </c>
      <c r="JY1" s="81">
        <f t="shared" si="4"/>
        <v>1.1446031171642652</v>
      </c>
      <c r="JZ1" s="81">
        <f t="shared" si="4"/>
        <v>1.1589184807390012</v>
      </c>
      <c r="KA1" s="81">
        <f t="shared" si="4"/>
        <v>1.1422141780328168</v>
      </c>
      <c r="KB1" s="81">
        <f t="shared" si="4"/>
        <v>1.140119393547647</v>
      </c>
      <c r="KC1" s="81">
        <f t="shared" si="4"/>
        <v>1.1462370593623443</v>
      </c>
      <c r="KD1" s="81">
        <f t="shared" si="4"/>
        <v>1.1434572135034193</v>
      </c>
      <c r="KE1" s="81">
        <f t="shared" si="4"/>
        <v>1.1504652569528446</v>
      </c>
      <c r="KF1" s="81">
        <f t="shared" si="4"/>
        <v>1.150749944910195</v>
      </c>
      <c r="KG1" s="81">
        <f t="shared" si="4"/>
        <v>1.1489003305639007</v>
      </c>
      <c r="KH1" s="81">
        <f t="shared" si="4"/>
        <v>1.1344665940914911</v>
      </c>
      <c r="KI1" s="81">
        <f t="shared" si="4"/>
        <v>1.1367962358902295</v>
      </c>
      <c r="KJ1" s="81">
        <f t="shared" si="4"/>
        <v>1.1227834592251325</v>
      </c>
      <c r="KK1" s="81">
        <f t="shared" si="4"/>
        <v>1.1481299565677909</v>
      </c>
      <c r="KL1" s="81">
        <f t="shared" si="4"/>
        <v>1.1590680001402178</v>
      </c>
      <c r="KM1" s="81">
        <f t="shared" si="4"/>
        <v>1.1514380136092546</v>
      </c>
      <c r="KN1" s="81">
        <f t="shared" si="4"/>
        <v>1.1339864687819583</v>
      </c>
      <c r="KO1" s="81">
        <f t="shared" si="4"/>
        <v>1.146968543996818</v>
      </c>
      <c r="KP1" s="81">
        <f t="shared" si="4"/>
        <v>1.1443179042369558</v>
      </c>
      <c r="KQ1" s="81">
        <f t="shared" si="4"/>
        <v>1.1407330144358954</v>
      </c>
      <c r="KR1" s="81">
        <f t="shared" si="4"/>
        <v>1.148316555428885</v>
      </c>
      <c r="KS1" s="81">
        <f t="shared" si="4"/>
        <v>1.1422891548840512</v>
      </c>
      <c r="KT1" s="81">
        <f t="shared" si="4"/>
        <v>1.1416217705909757</v>
      </c>
      <c r="KU1" s="81">
        <f t="shared" si="4"/>
        <v>1.1475181512921955</v>
      </c>
      <c r="KV1" s="81">
        <f t="shared" si="4"/>
        <v>1.1354766796351541</v>
      </c>
      <c r="KW1" s="81">
        <f t="shared" si="4"/>
        <v>1.14850683652192</v>
      </c>
      <c r="KX1" s="81">
        <f t="shared" si="4"/>
        <v>1.1480105072697149</v>
      </c>
      <c r="KY1" s="81">
        <f t="shared" si="4"/>
        <v>1.1448402973714733</v>
      </c>
      <c r="KZ1" s="81">
        <f t="shared" si="4"/>
        <v>1.1535832082848509</v>
      </c>
    </row>
    <row r="2" spans="1:312" ht="90.75" customHeight="1" thickBot="1" x14ac:dyDescent="0.35">
      <c r="B2" s="68" t="s">
        <v>13957</v>
      </c>
      <c r="C2" s="62" t="s">
        <v>7399</v>
      </c>
      <c r="D2" s="82" t="s">
        <v>794</v>
      </c>
      <c r="E2" s="82" t="s">
        <v>793</v>
      </c>
      <c r="F2" s="82" t="s">
        <v>792</v>
      </c>
      <c r="G2" s="82" t="s">
        <v>791</v>
      </c>
      <c r="H2" s="82" t="s">
        <v>790</v>
      </c>
      <c r="I2" s="82" t="s">
        <v>789</v>
      </c>
      <c r="J2" s="82" t="s">
        <v>788</v>
      </c>
      <c r="K2" s="82" t="s">
        <v>787</v>
      </c>
      <c r="L2" s="82" t="s">
        <v>786</v>
      </c>
      <c r="M2" s="82" t="s">
        <v>785</v>
      </c>
      <c r="N2" s="82" t="s">
        <v>784</v>
      </c>
      <c r="O2" s="82" t="s">
        <v>783</v>
      </c>
      <c r="P2" s="82" t="s">
        <v>782</v>
      </c>
      <c r="Q2" s="82" t="s">
        <v>781</v>
      </c>
      <c r="R2" s="82" t="s">
        <v>780</v>
      </c>
      <c r="S2" s="82" t="s">
        <v>779</v>
      </c>
      <c r="T2" s="82" t="s">
        <v>778</v>
      </c>
      <c r="U2" s="82" t="s">
        <v>777</v>
      </c>
      <c r="V2" s="82" t="s">
        <v>776</v>
      </c>
      <c r="W2" s="82" t="s">
        <v>775</v>
      </c>
      <c r="X2" s="82" t="s">
        <v>774</v>
      </c>
      <c r="Y2" s="82" t="s">
        <v>773</v>
      </c>
      <c r="Z2" s="82" t="s">
        <v>772</v>
      </c>
      <c r="AA2" s="82" t="s">
        <v>771</v>
      </c>
      <c r="AB2" s="82" t="s">
        <v>770</v>
      </c>
      <c r="AC2" s="82" t="s">
        <v>769</v>
      </c>
      <c r="AD2" s="82" t="s">
        <v>768</v>
      </c>
      <c r="AE2" s="82" t="s">
        <v>767</v>
      </c>
      <c r="AF2" s="82" t="s">
        <v>766</v>
      </c>
      <c r="AG2" s="82" t="s">
        <v>765</v>
      </c>
      <c r="AH2" s="82" t="s">
        <v>764</v>
      </c>
      <c r="AI2" s="82" t="s">
        <v>763</v>
      </c>
      <c r="AJ2" s="82" t="s">
        <v>762</v>
      </c>
      <c r="AK2" s="82" t="s">
        <v>761</v>
      </c>
      <c r="AL2" s="82" t="s">
        <v>760</v>
      </c>
      <c r="AM2" s="82" t="s">
        <v>759</v>
      </c>
      <c r="AN2" s="82" t="s">
        <v>758</v>
      </c>
      <c r="AO2" s="82" t="s">
        <v>757</v>
      </c>
      <c r="AP2" s="82" t="s">
        <v>756</v>
      </c>
      <c r="AQ2" s="82" t="s">
        <v>755</v>
      </c>
      <c r="AR2" s="82" t="s">
        <v>754</v>
      </c>
      <c r="AS2" s="82" t="s">
        <v>753</v>
      </c>
      <c r="AT2" s="82" t="s">
        <v>752</v>
      </c>
      <c r="AU2" s="82" t="s">
        <v>751</v>
      </c>
      <c r="AV2" s="82" t="s">
        <v>750</v>
      </c>
      <c r="AW2" s="82" t="s">
        <v>749</v>
      </c>
      <c r="AX2" s="82" t="s">
        <v>748</v>
      </c>
      <c r="AY2" s="82" t="s">
        <v>747</v>
      </c>
      <c r="AZ2" s="82" t="s">
        <v>746</v>
      </c>
      <c r="BA2" s="82" t="s">
        <v>745</v>
      </c>
      <c r="BB2" s="82" t="s">
        <v>744</v>
      </c>
      <c r="BC2" s="82" t="s">
        <v>743</v>
      </c>
      <c r="BD2" s="82" t="s">
        <v>742</v>
      </c>
      <c r="BE2" s="82" t="s">
        <v>741</v>
      </c>
      <c r="BF2" s="82" t="s">
        <v>740</v>
      </c>
      <c r="BG2" s="82" t="s">
        <v>739</v>
      </c>
      <c r="BH2" s="82" t="s">
        <v>738</v>
      </c>
      <c r="BI2" s="82" t="s">
        <v>737</v>
      </c>
      <c r="BJ2" s="82" t="s">
        <v>736</v>
      </c>
      <c r="BK2" s="82" t="s">
        <v>735</v>
      </c>
      <c r="BL2" s="82" t="s">
        <v>734</v>
      </c>
      <c r="BM2" s="82" t="s">
        <v>733</v>
      </c>
      <c r="BN2" s="82" t="s">
        <v>732</v>
      </c>
      <c r="BO2" s="82" t="s">
        <v>731</v>
      </c>
      <c r="BP2" s="82" t="s">
        <v>730</v>
      </c>
      <c r="BQ2" s="82" t="s">
        <v>729</v>
      </c>
      <c r="BR2" s="82" t="s">
        <v>728</v>
      </c>
      <c r="BS2" s="82" t="s">
        <v>727</v>
      </c>
      <c r="BT2" s="82" t="s">
        <v>726</v>
      </c>
      <c r="BU2" s="82" t="s">
        <v>725</v>
      </c>
      <c r="BV2" s="82" t="s">
        <v>724</v>
      </c>
      <c r="BW2" s="82" t="s">
        <v>723</v>
      </c>
      <c r="BX2" s="82" t="s">
        <v>722</v>
      </c>
      <c r="BY2" s="82" t="s">
        <v>721</v>
      </c>
      <c r="BZ2" s="82" t="s">
        <v>720</v>
      </c>
      <c r="CA2" s="82" t="s">
        <v>719</v>
      </c>
      <c r="CB2" s="82" t="s">
        <v>718</v>
      </c>
      <c r="CC2" s="82" t="s">
        <v>717</v>
      </c>
      <c r="CD2" s="82" t="s">
        <v>716</v>
      </c>
      <c r="CE2" s="82" t="s">
        <v>715</v>
      </c>
      <c r="CF2" s="82" t="s">
        <v>714</v>
      </c>
      <c r="CG2" s="82" t="s">
        <v>713</v>
      </c>
      <c r="CH2" s="82" t="s">
        <v>712</v>
      </c>
      <c r="CI2" s="82" t="s">
        <v>711</v>
      </c>
      <c r="CJ2" s="82" t="s">
        <v>710</v>
      </c>
      <c r="CK2" s="82" t="s">
        <v>709</v>
      </c>
      <c r="CL2" s="82" t="s">
        <v>708</v>
      </c>
      <c r="CM2" s="82" t="s">
        <v>707</v>
      </c>
      <c r="CN2" s="82" t="s">
        <v>706</v>
      </c>
      <c r="CO2" s="82" t="s">
        <v>705</v>
      </c>
      <c r="CP2" s="82" t="s">
        <v>704</v>
      </c>
      <c r="CQ2" s="82" t="s">
        <v>703</v>
      </c>
      <c r="CR2" s="82" t="s">
        <v>702</v>
      </c>
      <c r="CS2" s="82" t="s">
        <v>701</v>
      </c>
      <c r="CT2" s="82" t="s">
        <v>700</v>
      </c>
      <c r="CU2" s="82" t="s">
        <v>699</v>
      </c>
      <c r="CV2" s="82" t="s">
        <v>698</v>
      </c>
      <c r="CW2" s="82" t="s">
        <v>697</v>
      </c>
      <c r="CX2" s="82" t="s">
        <v>696</v>
      </c>
      <c r="CY2" s="82" t="s">
        <v>695</v>
      </c>
      <c r="CZ2" s="82" t="s">
        <v>694</v>
      </c>
      <c r="DA2" s="82" t="s">
        <v>693</v>
      </c>
      <c r="DB2" s="82" t="s">
        <v>692</v>
      </c>
      <c r="DC2" s="82" t="s">
        <v>691</v>
      </c>
      <c r="DD2" s="82" t="s">
        <v>690</v>
      </c>
      <c r="DE2" s="82" t="s">
        <v>689</v>
      </c>
      <c r="DF2" s="82" t="s">
        <v>688</v>
      </c>
      <c r="DG2" s="82" t="s">
        <v>687</v>
      </c>
      <c r="DH2" s="82" t="s">
        <v>686</v>
      </c>
      <c r="DI2" s="82" t="s">
        <v>685</v>
      </c>
      <c r="DJ2" s="82" t="s">
        <v>684</v>
      </c>
      <c r="DK2" s="82" t="s">
        <v>683</v>
      </c>
      <c r="DL2" s="82" t="s">
        <v>682</v>
      </c>
      <c r="DM2" s="82" t="s">
        <v>681</v>
      </c>
      <c r="DN2" s="82" t="s">
        <v>680</v>
      </c>
      <c r="DO2" s="82" t="s">
        <v>679</v>
      </c>
      <c r="DP2" s="82" t="s">
        <v>678</v>
      </c>
      <c r="DQ2" s="82" t="s">
        <v>677</v>
      </c>
      <c r="DR2" s="82" t="s">
        <v>676</v>
      </c>
      <c r="DS2" s="82" t="s">
        <v>675</v>
      </c>
      <c r="DT2" s="82" t="s">
        <v>674</v>
      </c>
      <c r="DU2" s="82" t="s">
        <v>673</v>
      </c>
      <c r="DV2" s="82" t="s">
        <v>672</v>
      </c>
      <c r="DW2" s="82" t="s">
        <v>671</v>
      </c>
      <c r="DX2" s="82" t="s">
        <v>670</v>
      </c>
      <c r="DY2" s="82" t="s">
        <v>669</v>
      </c>
      <c r="DZ2" s="82" t="s">
        <v>668</v>
      </c>
      <c r="EA2" s="82" t="s">
        <v>667</v>
      </c>
      <c r="EB2" s="82" t="s">
        <v>666</v>
      </c>
      <c r="EC2" s="82" t="s">
        <v>665</v>
      </c>
      <c r="ED2" s="82" t="s">
        <v>664</v>
      </c>
      <c r="EE2" s="82" t="s">
        <v>663</v>
      </c>
      <c r="EF2" s="82" t="s">
        <v>662</v>
      </c>
      <c r="EG2" s="82" t="s">
        <v>661</v>
      </c>
      <c r="EH2" s="82" t="s">
        <v>660</v>
      </c>
      <c r="EI2" s="82" t="s">
        <v>659</v>
      </c>
      <c r="EJ2" s="82" t="s">
        <v>658</v>
      </c>
      <c r="EK2" s="82" t="s">
        <v>657</v>
      </c>
      <c r="EL2" s="82" t="s">
        <v>656</v>
      </c>
      <c r="EM2" s="82" t="s">
        <v>655</v>
      </c>
      <c r="EN2" s="82" t="s">
        <v>654</v>
      </c>
      <c r="EO2" s="82" t="s">
        <v>653</v>
      </c>
      <c r="EP2" s="82" t="s">
        <v>652</v>
      </c>
      <c r="EQ2" s="82" t="s">
        <v>651</v>
      </c>
      <c r="ER2" s="82" t="s">
        <v>650</v>
      </c>
      <c r="ES2" s="82" t="s">
        <v>649</v>
      </c>
      <c r="ET2" s="82" t="s">
        <v>648</v>
      </c>
      <c r="EU2" s="82" t="s">
        <v>647</v>
      </c>
      <c r="EV2" s="82" t="s">
        <v>646</v>
      </c>
      <c r="EW2" s="82" t="s">
        <v>645</v>
      </c>
      <c r="EX2" s="82" t="s">
        <v>644</v>
      </c>
      <c r="EY2" s="82" t="s">
        <v>643</v>
      </c>
      <c r="EZ2" s="82" t="s">
        <v>642</v>
      </c>
      <c r="FA2" s="82" t="s">
        <v>641</v>
      </c>
      <c r="FB2" s="82" t="s">
        <v>640</v>
      </c>
      <c r="FC2" s="82" t="s">
        <v>639</v>
      </c>
      <c r="FD2" s="82" t="s">
        <v>638</v>
      </c>
      <c r="FE2" s="82" t="s">
        <v>637</v>
      </c>
      <c r="FF2" s="82" t="s">
        <v>636</v>
      </c>
      <c r="FG2" s="82" t="s">
        <v>635</v>
      </c>
      <c r="FH2" s="82" t="s">
        <v>634</v>
      </c>
      <c r="FI2" s="82" t="s">
        <v>633</v>
      </c>
      <c r="FJ2" s="82" t="s">
        <v>632</v>
      </c>
      <c r="FK2" s="82" t="s">
        <v>631</v>
      </c>
      <c r="FL2" s="82" t="s">
        <v>630</v>
      </c>
      <c r="FM2" s="82" t="s">
        <v>629</v>
      </c>
      <c r="FN2" s="82" t="s">
        <v>628</v>
      </c>
      <c r="FO2" s="82" t="s">
        <v>627</v>
      </c>
      <c r="FP2" s="82" t="s">
        <v>626</v>
      </c>
      <c r="FQ2" s="82" t="s">
        <v>625</v>
      </c>
      <c r="FR2" s="82" t="s">
        <v>624</v>
      </c>
      <c r="FS2" s="82" t="s">
        <v>623</v>
      </c>
      <c r="FT2" s="82" t="s">
        <v>622</v>
      </c>
      <c r="FU2" s="82" t="s">
        <v>621</v>
      </c>
      <c r="FV2" s="82" t="s">
        <v>620</v>
      </c>
      <c r="FW2" s="82" t="s">
        <v>619</v>
      </c>
      <c r="FX2" s="82" t="s">
        <v>618</v>
      </c>
      <c r="FY2" s="82" t="s">
        <v>617</v>
      </c>
      <c r="FZ2" s="82" t="s">
        <v>616</v>
      </c>
      <c r="GA2" s="82" t="s">
        <v>615</v>
      </c>
      <c r="GB2" s="82" t="s">
        <v>614</v>
      </c>
      <c r="GC2" s="82" t="s">
        <v>613</v>
      </c>
      <c r="GD2" s="82" t="s">
        <v>612</v>
      </c>
      <c r="GE2" s="82" t="s">
        <v>611</v>
      </c>
      <c r="GF2" s="82" t="s">
        <v>610</v>
      </c>
      <c r="GG2" s="82" t="s">
        <v>609</v>
      </c>
      <c r="GH2" s="82" t="s">
        <v>608</v>
      </c>
      <c r="GI2" s="82" t="s">
        <v>607</v>
      </c>
      <c r="GJ2" s="82" t="s">
        <v>606</v>
      </c>
      <c r="GK2" s="82" t="s">
        <v>605</v>
      </c>
      <c r="GL2" s="82" t="s">
        <v>604</v>
      </c>
      <c r="GM2" s="82" t="s">
        <v>603</v>
      </c>
      <c r="GN2" s="82" t="s">
        <v>602</v>
      </c>
      <c r="GO2" s="82" t="s">
        <v>601</v>
      </c>
      <c r="GP2" s="82" t="s">
        <v>600</v>
      </c>
      <c r="GQ2" s="82" t="s">
        <v>599</v>
      </c>
      <c r="GR2" s="82" t="s">
        <v>598</v>
      </c>
      <c r="GS2" s="82" t="s">
        <v>597</v>
      </c>
      <c r="GT2" s="82" t="s">
        <v>596</v>
      </c>
      <c r="GU2" s="82" t="s">
        <v>595</v>
      </c>
      <c r="GV2" s="82" t="s">
        <v>594</v>
      </c>
      <c r="GW2" s="82" t="s">
        <v>593</v>
      </c>
      <c r="GX2" s="82" t="s">
        <v>592</v>
      </c>
      <c r="GY2" s="82" t="s">
        <v>591</v>
      </c>
      <c r="GZ2" s="82" t="s">
        <v>590</v>
      </c>
      <c r="HA2" s="82" t="s">
        <v>589</v>
      </c>
      <c r="HB2" s="82" t="s">
        <v>588</v>
      </c>
      <c r="HC2" s="82" t="s">
        <v>587</v>
      </c>
      <c r="HD2" s="82" t="s">
        <v>586</v>
      </c>
      <c r="HE2" s="82" t="s">
        <v>585</v>
      </c>
      <c r="HF2" s="82" t="s">
        <v>584</v>
      </c>
      <c r="HG2" s="82" t="s">
        <v>583</v>
      </c>
      <c r="HH2" s="82" t="s">
        <v>582</v>
      </c>
      <c r="HI2" s="82" t="s">
        <v>581</v>
      </c>
      <c r="HJ2" s="82" t="s">
        <v>580</v>
      </c>
      <c r="HK2" s="82" t="s">
        <v>579</v>
      </c>
      <c r="HL2" s="82" t="s">
        <v>578</v>
      </c>
      <c r="HM2" s="82" t="s">
        <v>577</v>
      </c>
      <c r="HN2" s="82" t="s">
        <v>576</v>
      </c>
      <c r="HO2" s="82" t="s">
        <v>575</v>
      </c>
      <c r="HP2" s="82" t="s">
        <v>574</v>
      </c>
      <c r="HQ2" s="82" t="s">
        <v>573</v>
      </c>
      <c r="HR2" s="82" t="s">
        <v>572</v>
      </c>
      <c r="HS2" s="82" t="s">
        <v>571</v>
      </c>
      <c r="HT2" s="82" t="s">
        <v>570</v>
      </c>
      <c r="HU2" s="82" t="s">
        <v>569</v>
      </c>
      <c r="HV2" s="82" t="s">
        <v>568</v>
      </c>
      <c r="HW2" s="82" t="s">
        <v>567</v>
      </c>
      <c r="HX2" s="82" t="s">
        <v>566</v>
      </c>
      <c r="HY2" s="82" t="s">
        <v>565</v>
      </c>
      <c r="HZ2" s="82" t="s">
        <v>564</v>
      </c>
      <c r="IA2" s="82" t="s">
        <v>563</v>
      </c>
      <c r="IB2" s="82" t="s">
        <v>562</v>
      </c>
      <c r="IC2" s="82" t="s">
        <v>561</v>
      </c>
      <c r="ID2" s="82" t="s">
        <v>560</v>
      </c>
      <c r="IE2" s="82" t="s">
        <v>559</v>
      </c>
      <c r="IF2" s="82" t="s">
        <v>558</v>
      </c>
      <c r="IG2" s="82" t="s">
        <v>557</v>
      </c>
      <c r="IH2" s="82" t="s">
        <v>556</v>
      </c>
      <c r="II2" s="82" t="s">
        <v>555</v>
      </c>
      <c r="IJ2" s="82" t="s">
        <v>554</v>
      </c>
      <c r="IK2" s="82" t="s">
        <v>553</v>
      </c>
      <c r="IL2" s="82" t="s">
        <v>552</v>
      </c>
      <c r="IM2" s="82" t="s">
        <v>551</v>
      </c>
      <c r="IN2" s="82" t="s">
        <v>550</v>
      </c>
      <c r="IO2" s="82" t="s">
        <v>549</v>
      </c>
      <c r="IP2" s="82" t="s">
        <v>548</v>
      </c>
      <c r="IQ2" s="82" t="s">
        <v>547</v>
      </c>
      <c r="IR2" s="82" t="s">
        <v>546</v>
      </c>
      <c r="IS2" s="82" t="s">
        <v>545</v>
      </c>
      <c r="IT2" s="82" t="s">
        <v>544</v>
      </c>
      <c r="IU2" s="82" t="s">
        <v>543</v>
      </c>
      <c r="IV2" s="82" t="s">
        <v>542</v>
      </c>
      <c r="IW2" s="82" t="s">
        <v>541</v>
      </c>
      <c r="IX2" s="82" t="s">
        <v>540</v>
      </c>
      <c r="IY2" s="82" t="s">
        <v>539</v>
      </c>
      <c r="IZ2" s="82" t="s">
        <v>538</v>
      </c>
      <c r="JA2" s="82" t="s">
        <v>537</v>
      </c>
      <c r="JB2" s="82" t="s">
        <v>536</v>
      </c>
      <c r="JC2" s="82" t="s">
        <v>535</v>
      </c>
      <c r="JD2" s="82" t="s">
        <v>534</v>
      </c>
      <c r="JE2" s="82" t="s">
        <v>533</v>
      </c>
      <c r="JF2" s="82" t="s">
        <v>532</v>
      </c>
      <c r="JG2" s="82" t="s">
        <v>531</v>
      </c>
      <c r="JH2" s="82" t="s">
        <v>530</v>
      </c>
      <c r="JI2" s="82" t="s">
        <v>529</v>
      </c>
      <c r="JJ2" s="82" t="s">
        <v>528</v>
      </c>
      <c r="JK2" s="82" t="s">
        <v>527</v>
      </c>
      <c r="JL2" s="82" t="s">
        <v>526</v>
      </c>
      <c r="JM2" s="82" t="s">
        <v>525</v>
      </c>
      <c r="JN2" s="82" t="s">
        <v>524</v>
      </c>
      <c r="JO2" s="82" t="s">
        <v>523</v>
      </c>
      <c r="JP2" s="82" t="s">
        <v>522</v>
      </c>
      <c r="JQ2" s="82" t="s">
        <v>521</v>
      </c>
      <c r="JR2" s="82" t="s">
        <v>520</v>
      </c>
      <c r="JS2" s="82" t="s">
        <v>519</v>
      </c>
      <c r="JT2" s="82" t="s">
        <v>518</v>
      </c>
      <c r="JU2" s="82" t="s">
        <v>517</v>
      </c>
      <c r="JV2" s="82" t="s">
        <v>516</v>
      </c>
      <c r="JW2" s="82" t="s">
        <v>515</v>
      </c>
      <c r="JX2" s="82" t="s">
        <v>514</v>
      </c>
      <c r="JY2" s="82" t="s">
        <v>513</v>
      </c>
      <c r="JZ2" s="82" t="s">
        <v>512</v>
      </c>
      <c r="KA2" s="82" t="s">
        <v>511</v>
      </c>
      <c r="KB2" s="82" t="s">
        <v>510</v>
      </c>
      <c r="KC2" s="82" t="s">
        <v>509</v>
      </c>
      <c r="KD2" s="82" t="s">
        <v>508</v>
      </c>
      <c r="KE2" s="82" t="s">
        <v>507</v>
      </c>
      <c r="KF2" s="82" t="s">
        <v>506</v>
      </c>
      <c r="KG2" s="82" t="s">
        <v>505</v>
      </c>
      <c r="KH2" s="82" t="s">
        <v>504</v>
      </c>
      <c r="KI2" s="82" t="s">
        <v>503</v>
      </c>
      <c r="KJ2" s="82" t="s">
        <v>502</v>
      </c>
      <c r="KK2" s="82" t="s">
        <v>501</v>
      </c>
      <c r="KL2" s="82" t="s">
        <v>500</v>
      </c>
      <c r="KM2" s="82" t="s">
        <v>499</v>
      </c>
      <c r="KN2" s="82" t="s">
        <v>498</v>
      </c>
      <c r="KO2" s="82" t="s">
        <v>497</v>
      </c>
      <c r="KP2" s="82" t="s">
        <v>496</v>
      </c>
      <c r="KQ2" s="82" t="s">
        <v>495</v>
      </c>
      <c r="KR2" s="82" t="s">
        <v>494</v>
      </c>
      <c r="KS2" s="82" t="s">
        <v>493</v>
      </c>
      <c r="KT2" s="82" t="s">
        <v>492</v>
      </c>
      <c r="KU2" s="82" t="s">
        <v>491</v>
      </c>
      <c r="KV2" s="82" t="s">
        <v>490</v>
      </c>
      <c r="KW2" s="82" t="s">
        <v>489</v>
      </c>
      <c r="KX2" s="82" t="s">
        <v>488</v>
      </c>
      <c r="KY2" s="82" t="s">
        <v>487</v>
      </c>
      <c r="KZ2" s="82" t="s">
        <v>486</v>
      </c>
    </row>
    <row r="3" spans="1:312" s="64" customFormat="1" ht="39.75" customHeight="1" thickBot="1" x14ac:dyDescent="0.4">
      <c r="A3" s="72" t="s">
        <v>13542</v>
      </c>
      <c r="B3" s="63" t="s">
        <v>13566</v>
      </c>
      <c r="C3" s="107"/>
      <c r="D3" s="71" t="s">
        <v>485</v>
      </c>
      <c r="E3" s="71" t="s">
        <v>484</v>
      </c>
      <c r="F3" s="71" t="s">
        <v>483</v>
      </c>
      <c r="G3" s="71" t="s">
        <v>482</v>
      </c>
      <c r="H3" s="71" t="s">
        <v>481</v>
      </c>
      <c r="I3" s="71" t="s">
        <v>480</v>
      </c>
      <c r="J3" s="71" t="s">
        <v>479</v>
      </c>
      <c r="K3" s="71" t="s">
        <v>478</v>
      </c>
      <c r="L3" s="71" t="s">
        <v>477</v>
      </c>
      <c r="M3" s="71" t="s">
        <v>476</v>
      </c>
      <c r="N3" s="71" t="s">
        <v>475</v>
      </c>
      <c r="O3" s="71" t="s">
        <v>474</v>
      </c>
      <c r="P3" s="71" t="s">
        <v>473</v>
      </c>
      <c r="Q3" s="71" t="s">
        <v>472</v>
      </c>
      <c r="R3" s="71" t="s">
        <v>471</v>
      </c>
      <c r="S3" s="71" t="s">
        <v>470</v>
      </c>
      <c r="T3" s="71" t="s">
        <v>469</v>
      </c>
      <c r="U3" s="71" t="s">
        <v>468</v>
      </c>
      <c r="V3" s="71" t="s">
        <v>467</v>
      </c>
      <c r="W3" s="71" t="s">
        <v>466</v>
      </c>
      <c r="X3" s="71" t="s">
        <v>465</v>
      </c>
      <c r="Y3" s="71" t="s">
        <v>464</v>
      </c>
      <c r="Z3" s="71" t="s">
        <v>463</v>
      </c>
      <c r="AA3" s="71" t="s">
        <v>462</v>
      </c>
      <c r="AB3" s="71" t="s">
        <v>461</v>
      </c>
      <c r="AC3" s="71" t="s">
        <v>460</v>
      </c>
      <c r="AD3" s="71" t="s">
        <v>459</v>
      </c>
      <c r="AE3" s="71" t="s">
        <v>458</v>
      </c>
      <c r="AF3" s="71" t="s">
        <v>457</v>
      </c>
      <c r="AG3" s="71" t="s">
        <v>456</v>
      </c>
      <c r="AH3" s="71" t="s">
        <v>455</v>
      </c>
      <c r="AI3" s="71" t="s">
        <v>454</v>
      </c>
      <c r="AJ3" s="71" t="s">
        <v>453</v>
      </c>
      <c r="AK3" s="71" t="s">
        <v>452</v>
      </c>
      <c r="AL3" s="71" t="s">
        <v>451</v>
      </c>
      <c r="AM3" s="71" t="s">
        <v>450</v>
      </c>
      <c r="AN3" s="71" t="s">
        <v>449</v>
      </c>
      <c r="AO3" s="71" t="s">
        <v>448</v>
      </c>
      <c r="AP3" s="71" t="s">
        <v>447</v>
      </c>
      <c r="AQ3" s="71" t="s">
        <v>446</v>
      </c>
      <c r="AR3" s="71" t="s">
        <v>445</v>
      </c>
      <c r="AS3" s="71" t="s">
        <v>444</v>
      </c>
      <c r="AT3" s="71" t="s">
        <v>443</v>
      </c>
      <c r="AU3" s="71" t="s">
        <v>442</v>
      </c>
      <c r="AV3" s="71" t="s">
        <v>441</v>
      </c>
      <c r="AW3" s="71" t="s">
        <v>440</v>
      </c>
      <c r="AX3" s="71" t="s">
        <v>439</v>
      </c>
      <c r="AY3" s="71" t="s">
        <v>438</v>
      </c>
      <c r="AZ3" s="71" t="s">
        <v>437</v>
      </c>
      <c r="BA3" s="71" t="s">
        <v>436</v>
      </c>
      <c r="BB3" s="71" t="s">
        <v>435</v>
      </c>
      <c r="BC3" s="71" t="s">
        <v>434</v>
      </c>
      <c r="BD3" s="71" t="s">
        <v>433</v>
      </c>
      <c r="BE3" s="71" t="s">
        <v>432</v>
      </c>
      <c r="BF3" s="71" t="s">
        <v>431</v>
      </c>
      <c r="BG3" s="71" t="s">
        <v>430</v>
      </c>
      <c r="BH3" s="71" t="s">
        <v>429</v>
      </c>
      <c r="BI3" s="71" t="s">
        <v>428</v>
      </c>
      <c r="BJ3" s="71" t="s">
        <v>427</v>
      </c>
      <c r="BK3" s="71" t="s">
        <v>426</v>
      </c>
      <c r="BL3" s="71" t="s">
        <v>425</v>
      </c>
      <c r="BM3" s="71" t="s">
        <v>424</v>
      </c>
      <c r="BN3" s="71" t="s">
        <v>423</v>
      </c>
      <c r="BO3" s="71" t="s">
        <v>422</v>
      </c>
      <c r="BP3" s="71" t="s">
        <v>421</v>
      </c>
      <c r="BQ3" s="71" t="s">
        <v>420</v>
      </c>
      <c r="BR3" s="71" t="s">
        <v>419</v>
      </c>
      <c r="BS3" s="71" t="s">
        <v>418</v>
      </c>
      <c r="BT3" s="71" t="s">
        <v>417</v>
      </c>
      <c r="BU3" s="71" t="s">
        <v>416</v>
      </c>
      <c r="BV3" s="71" t="s">
        <v>415</v>
      </c>
      <c r="BW3" s="71" t="s">
        <v>414</v>
      </c>
      <c r="BX3" s="71" t="s">
        <v>413</v>
      </c>
      <c r="BY3" s="71" t="s">
        <v>412</v>
      </c>
      <c r="BZ3" s="71" t="s">
        <v>411</v>
      </c>
      <c r="CA3" s="71" t="s">
        <v>410</v>
      </c>
      <c r="CB3" s="71" t="s">
        <v>409</v>
      </c>
      <c r="CC3" s="71" t="s">
        <v>408</v>
      </c>
      <c r="CD3" s="71" t="s">
        <v>407</v>
      </c>
      <c r="CE3" s="71" t="s">
        <v>406</v>
      </c>
      <c r="CF3" s="71" t="s">
        <v>405</v>
      </c>
      <c r="CG3" s="71" t="s">
        <v>404</v>
      </c>
      <c r="CH3" s="71" t="s">
        <v>403</v>
      </c>
      <c r="CI3" s="71" t="s">
        <v>402</v>
      </c>
      <c r="CJ3" s="71" t="s">
        <v>401</v>
      </c>
      <c r="CK3" s="71" t="s">
        <v>400</v>
      </c>
      <c r="CL3" s="71" t="s">
        <v>399</v>
      </c>
      <c r="CM3" s="71" t="s">
        <v>398</v>
      </c>
      <c r="CN3" s="71" t="s">
        <v>397</v>
      </c>
      <c r="CO3" s="71" t="s">
        <v>396</v>
      </c>
      <c r="CP3" s="71" t="s">
        <v>395</v>
      </c>
      <c r="CQ3" s="71" t="s">
        <v>394</v>
      </c>
      <c r="CR3" s="71" t="s">
        <v>393</v>
      </c>
      <c r="CS3" s="71" t="s">
        <v>392</v>
      </c>
      <c r="CT3" s="71" t="s">
        <v>391</v>
      </c>
      <c r="CU3" s="71" t="s">
        <v>390</v>
      </c>
      <c r="CV3" s="71" t="s">
        <v>389</v>
      </c>
      <c r="CW3" s="71" t="s">
        <v>388</v>
      </c>
      <c r="CX3" s="71" t="s">
        <v>387</v>
      </c>
      <c r="CY3" s="71" t="s">
        <v>386</v>
      </c>
      <c r="CZ3" s="71" t="s">
        <v>385</v>
      </c>
      <c r="DA3" s="71" t="s">
        <v>384</v>
      </c>
      <c r="DB3" s="71" t="s">
        <v>383</v>
      </c>
      <c r="DC3" s="71" t="s">
        <v>382</v>
      </c>
      <c r="DD3" s="71" t="s">
        <v>381</v>
      </c>
      <c r="DE3" s="71" t="s">
        <v>380</v>
      </c>
      <c r="DF3" s="71" t="s">
        <v>379</v>
      </c>
      <c r="DG3" s="71" t="s">
        <v>378</v>
      </c>
      <c r="DH3" s="71" t="s">
        <v>377</v>
      </c>
      <c r="DI3" s="71" t="s">
        <v>376</v>
      </c>
      <c r="DJ3" s="71" t="s">
        <v>375</v>
      </c>
      <c r="DK3" s="71" t="s">
        <v>374</v>
      </c>
      <c r="DL3" s="71" t="s">
        <v>373</v>
      </c>
      <c r="DM3" s="71" t="s">
        <v>372</v>
      </c>
      <c r="DN3" s="71" t="s">
        <v>371</v>
      </c>
      <c r="DO3" s="71" t="s">
        <v>370</v>
      </c>
      <c r="DP3" s="71" t="s">
        <v>369</v>
      </c>
      <c r="DQ3" s="71" t="s">
        <v>368</v>
      </c>
      <c r="DR3" s="71" t="s">
        <v>367</v>
      </c>
      <c r="DS3" s="71" t="s">
        <v>366</v>
      </c>
      <c r="DT3" s="71" t="s">
        <v>365</v>
      </c>
      <c r="DU3" s="71" t="s">
        <v>364</v>
      </c>
      <c r="DV3" s="71" t="s">
        <v>363</v>
      </c>
      <c r="DW3" s="71" t="s">
        <v>362</v>
      </c>
      <c r="DX3" s="71" t="s">
        <v>361</v>
      </c>
      <c r="DY3" s="71" t="s">
        <v>360</v>
      </c>
      <c r="DZ3" s="71" t="s">
        <v>359</v>
      </c>
      <c r="EA3" s="71" t="s">
        <v>358</v>
      </c>
      <c r="EB3" s="71" t="s">
        <v>357</v>
      </c>
      <c r="EC3" s="71" t="s">
        <v>356</v>
      </c>
      <c r="ED3" s="71" t="s">
        <v>355</v>
      </c>
      <c r="EE3" s="71" t="s">
        <v>354</v>
      </c>
      <c r="EF3" s="71" t="s">
        <v>353</v>
      </c>
      <c r="EG3" s="71" t="s">
        <v>352</v>
      </c>
      <c r="EH3" s="71" t="s">
        <v>351</v>
      </c>
      <c r="EI3" s="71" t="s">
        <v>350</v>
      </c>
      <c r="EJ3" s="71" t="s">
        <v>349</v>
      </c>
      <c r="EK3" s="71" t="s">
        <v>348</v>
      </c>
      <c r="EL3" s="71" t="s">
        <v>347</v>
      </c>
      <c r="EM3" s="71" t="s">
        <v>346</v>
      </c>
      <c r="EN3" s="71" t="s">
        <v>345</v>
      </c>
      <c r="EO3" s="71" t="s">
        <v>344</v>
      </c>
      <c r="EP3" s="71" t="s">
        <v>343</v>
      </c>
      <c r="EQ3" s="71" t="s">
        <v>342</v>
      </c>
      <c r="ER3" s="71" t="s">
        <v>341</v>
      </c>
      <c r="ES3" s="71" t="s">
        <v>340</v>
      </c>
      <c r="ET3" s="71" t="s">
        <v>339</v>
      </c>
      <c r="EU3" s="71" t="s">
        <v>338</v>
      </c>
      <c r="EV3" s="71" t="s">
        <v>337</v>
      </c>
      <c r="EW3" s="71" t="s">
        <v>336</v>
      </c>
      <c r="EX3" s="71" t="s">
        <v>335</v>
      </c>
      <c r="EY3" s="71" t="s">
        <v>334</v>
      </c>
      <c r="EZ3" s="71" t="s">
        <v>333</v>
      </c>
      <c r="FA3" s="71" t="s">
        <v>332</v>
      </c>
      <c r="FB3" s="71" t="s">
        <v>331</v>
      </c>
      <c r="FC3" s="71" t="s">
        <v>330</v>
      </c>
      <c r="FD3" s="71" t="s">
        <v>329</v>
      </c>
      <c r="FE3" s="71" t="s">
        <v>328</v>
      </c>
      <c r="FF3" s="71" t="s">
        <v>327</v>
      </c>
      <c r="FG3" s="71" t="s">
        <v>326</v>
      </c>
      <c r="FH3" s="71" t="s">
        <v>325</v>
      </c>
      <c r="FI3" s="71" t="s">
        <v>324</v>
      </c>
      <c r="FJ3" s="71" t="s">
        <v>323</v>
      </c>
      <c r="FK3" s="71" t="s">
        <v>322</v>
      </c>
      <c r="FL3" s="71" t="s">
        <v>321</v>
      </c>
      <c r="FM3" s="71" t="s">
        <v>320</v>
      </c>
      <c r="FN3" s="71" t="s">
        <v>319</v>
      </c>
      <c r="FO3" s="71" t="s">
        <v>318</v>
      </c>
      <c r="FP3" s="71" t="s">
        <v>317</v>
      </c>
      <c r="FQ3" s="71" t="s">
        <v>316</v>
      </c>
      <c r="FR3" s="71" t="s">
        <v>315</v>
      </c>
      <c r="FS3" s="71" t="s">
        <v>314</v>
      </c>
      <c r="FT3" s="71" t="s">
        <v>313</v>
      </c>
      <c r="FU3" s="71" t="s">
        <v>312</v>
      </c>
      <c r="FV3" s="71" t="s">
        <v>311</v>
      </c>
      <c r="FW3" s="71" t="s">
        <v>310</v>
      </c>
      <c r="FX3" s="71" t="s">
        <v>309</v>
      </c>
      <c r="FY3" s="71" t="s">
        <v>308</v>
      </c>
      <c r="FZ3" s="71" t="s">
        <v>307</v>
      </c>
      <c r="GA3" s="71" t="s">
        <v>306</v>
      </c>
      <c r="GB3" s="71" t="s">
        <v>305</v>
      </c>
      <c r="GC3" s="71" t="s">
        <v>304</v>
      </c>
      <c r="GD3" s="71" t="s">
        <v>303</v>
      </c>
      <c r="GE3" s="71" t="s">
        <v>302</v>
      </c>
      <c r="GF3" s="71" t="s">
        <v>301</v>
      </c>
      <c r="GG3" s="71" t="s">
        <v>300</v>
      </c>
      <c r="GH3" s="71" t="s">
        <v>299</v>
      </c>
      <c r="GI3" s="71" t="s">
        <v>298</v>
      </c>
      <c r="GJ3" s="71" t="s">
        <v>297</v>
      </c>
      <c r="GK3" s="71" t="s">
        <v>296</v>
      </c>
      <c r="GL3" s="71" t="s">
        <v>295</v>
      </c>
      <c r="GM3" s="71" t="s">
        <v>294</v>
      </c>
      <c r="GN3" s="71" t="s">
        <v>293</v>
      </c>
      <c r="GO3" s="71" t="s">
        <v>292</v>
      </c>
      <c r="GP3" s="71" t="s">
        <v>291</v>
      </c>
      <c r="GQ3" s="71" t="s">
        <v>290</v>
      </c>
      <c r="GR3" s="71" t="s">
        <v>289</v>
      </c>
      <c r="GS3" s="71" t="s">
        <v>288</v>
      </c>
      <c r="GT3" s="71" t="s">
        <v>287</v>
      </c>
      <c r="GU3" s="71" t="s">
        <v>286</v>
      </c>
      <c r="GV3" s="71" t="s">
        <v>285</v>
      </c>
      <c r="GW3" s="71" t="s">
        <v>284</v>
      </c>
      <c r="GX3" s="71" t="s">
        <v>283</v>
      </c>
      <c r="GY3" s="71" t="s">
        <v>282</v>
      </c>
      <c r="GZ3" s="71" t="s">
        <v>281</v>
      </c>
      <c r="HA3" s="71" t="s">
        <v>280</v>
      </c>
      <c r="HB3" s="71" t="s">
        <v>279</v>
      </c>
      <c r="HC3" s="71" t="s">
        <v>278</v>
      </c>
      <c r="HD3" s="71" t="s">
        <v>277</v>
      </c>
      <c r="HE3" s="71" t="s">
        <v>276</v>
      </c>
      <c r="HF3" s="71" t="s">
        <v>275</v>
      </c>
      <c r="HG3" s="71" t="s">
        <v>274</v>
      </c>
      <c r="HH3" s="71" t="s">
        <v>273</v>
      </c>
      <c r="HI3" s="71" t="s">
        <v>272</v>
      </c>
      <c r="HJ3" s="71" t="s">
        <v>271</v>
      </c>
      <c r="HK3" s="71" t="s">
        <v>270</v>
      </c>
      <c r="HL3" s="71" t="s">
        <v>269</v>
      </c>
      <c r="HM3" s="71" t="s">
        <v>268</v>
      </c>
      <c r="HN3" s="71" t="s">
        <v>267</v>
      </c>
      <c r="HO3" s="71" t="s">
        <v>266</v>
      </c>
      <c r="HP3" s="71" t="s">
        <v>265</v>
      </c>
      <c r="HQ3" s="71" t="s">
        <v>264</v>
      </c>
      <c r="HR3" s="71" t="s">
        <v>263</v>
      </c>
      <c r="HS3" s="71" t="s">
        <v>262</v>
      </c>
      <c r="HT3" s="71" t="s">
        <v>261</v>
      </c>
      <c r="HU3" s="71" t="s">
        <v>260</v>
      </c>
      <c r="HV3" s="71" t="s">
        <v>259</v>
      </c>
      <c r="HW3" s="71" t="s">
        <v>258</v>
      </c>
      <c r="HX3" s="71" t="s">
        <v>257</v>
      </c>
      <c r="HY3" s="71" t="s">
        <v>256</v>
      </c>
      <c r="HZ3" s="71" t="s">
        <v>255</v>
      </c>
      <c r="IA3" s="71" t="s">
        <v>254</v>
      </c>
      <c r="IB3" s="71" t="s">
        <v>253</v>
      </c>
      <c r="IC3" s="71" t="s">
        <v>252</v>
      </c>
      <c r="ID3" s="71" t="s">
        <v>251</v>
      </c>
      <c r="IE3" s="71" t="s">
        <v>250</v>
      </c>
      <c r="IF3" s="71" t="s">
        <v>249</v>
      </c>
      <c r="IG3" s="71" t="s">
        <v>248</v>
      </c>
      <c r="IH3" s="71" t="s">
        <v>247</v>
      </c>
      <c r="II3" s="71" t="s">
        <v>246</v>
      </c>
      <c r="IJ3" s="71" t="s">
        <v>245</v>
      </c>
      <c r="IK3" s="71" t="s">
        <v>244</v>
      </c>
      <c r="IL3" s="71" t="s">
        <v>243</v>
      </c>
      <c r="IM3" s="71" t="s">
        <v>242</v>
      </c>
      <c r="IN3" s="71" t="s">
        <v>241</v>
      </c>
      <c r="IO3" s="71" t="s">
        <v>240</v>
      </c>
      <c r="IP3" s="71" t="s">
        <v>239</v>
      </c>
      <c r="IQ3" s="71" t="s">
        <v>238</v>
      </c>
      <c r="IR3" s="71" t="s">
        <v>237</v>
      </c>
      <c r="IS3" s="71" t="s">
        <v>236</v>
      </c>
      <c r="IT3" s="71" t="s">
        <v>235</v>
      </c>
      <c r="IU3" s="71" t="s">
        <v>234</v>
      </c>
      <c r="IV3" s="71" t="s">
        <v>233</v>
      </c>
      <c r="IW3" s="71" t="s">
        <v>232</v>
      </c>
      <c r="IX3" s="71" t="s">
        <v>231</v>
      </c>
      <c r="IY3" s="71" t="s">
        <v>230</v>
      </c>
      <c r="IZ3" s="71" t="s">
        <v>229</v>
      </c>
      <c r="JA3" s="71" t="s">
        <v>228</v>
      </c>
      <c r="JB3" s="71" t="s">
        <v>227</v>
      </c>
      <c r="JC3" s="71" t="s">
        <v>226</v>
      </c>
      <c r="JD3" s="71" t="s">
        <v>225</v>
      </c>
      <c r="JE3" s="71" t="s">
        <v>224</v>
      </c>
      <c r="JF3" s="71" t="s">
        <v>223</v>
      </c>
      <c r="JG3" s="71" t="s">
        <v>222</v>
      </c>
      <c r="JH3" s="71" t="s">
        <v>221</v>
      </c>
      <c r="JI3" s="71" t="s">
        <v>220</v>
      </c>
      <c r="JJ3" s="71" t="s">
        <v>219</v>
      </c>
      <c r="JK3" s="71" t="s">
        <v>218</v>
      </c>
      <c r="JL3" s="71" t="s">
        <v>217</v>
      </c>
      <c r="JM3" s="71" t="s">
        <v>216</v>
      </c>
      <c r="JN3" s="71" t="s">
        <v>215</v>
      </c>
      <c r="JO3" s="71" t="s">
        <v>214</v>
      </c>
      <c r="JP3" s="71" t="s">
        <v>213</v>
      </c>
      <c r="JQ3" s="71" t="s">
        <v>212</v>
      </c>
      <c r="JR3" s="71" t="s">
        <v>211</v>
      </c>
      <c r="JS3" s="71" t="s">
        <v>210</v>
      </c>
      <c r="JT3" s="71" t="s">
        <v>209</v>
      </c>
      <c r="JU3" s="71" t="s">
        <v>208</v>
      </c>
      <c r="JV3" s="71" t="s">
        <v>207</v>
      </c>
      <c r="JW3" s="71" t="s">
        <v>206</v>
      </c>
      <c r="JX3" s="71" t="s">
        <v>205</v>
      </c>
      <c r="JY3" s="71" t="s">
        <v>204</v>
      </c>
      <c r="JZ3" s="71" t="s">
        <v>203</v>
      </c>
      <c r="KA3" s="71" t="s">
        <v>202</v>
      </c>
      <c r="KB3" s="71" t="s">
        <v>201</v>
      </c>
      <c r="KC3" s="71" t="s">
        <v>200</v>
      </c>
      <c r="KD3" s="71" t="s">
        <v>199</v>
      </c>
      <c r="KE3" s="71" t="s">
        <v>198</v>
      </c>
      <c r="KF3" s="71" t="s">
        <v>197</v>
      </c>
      <c r="KG3" s="71" t="s">
        <v>196</v>
      </c>
      <c r="KH3" s="71" t="s">
        <v>195</v>
      </c>
      <c r="KI3" s="71" t="s">
        <v>194</v>
      </c>
      <c r="KJ3" s="71" t="s">
        <v>193</v>
      </c>
      <c r="KK3" s="71" t="s">
        <v>192</v>
      </c>
      <c r="KL3" s="71" t="s">
        <v>191</v>
      </c>
      <c r="KM3" s="71" t="s">
        <v>190</v>
      </c>
      <c r="KN3" s="71" t="s">
        <v>189</v>
      </c>
      <c r="KO3" s="71" t="s">
        <v>188</v>
      </c>
      <c r="KP3" s="71" t="s">
        <v>187</v>
      </c>
      <c r="KQ3" s="71" t="s">
        <v>186</v>
      </c>
      <c r="KR3" s="71" t="s">
        <v>185</v>
      </c>
      <c r="KS3" s="71" t="s">
        <v>184</v>
      </c>
      <c r="KT3" s="71" t="s">
        <v>183</v>
      </c>
      <c r="KU3" s="71" t="s">
        <v>182</v>
      </c>
      <c r="KV3" s="71" t="s">
        <v>181</v>
      </c>
      <c r="KW3" s="71" t="s">
        <v>180</v>
      </c>
      <c r="KX3" s="71" t="s">
        <v>179</v>
      </c>
      <c r="KY3" s="71" t="s">
        <v>178</v>
      </c>
      <c r="KZ3" s="71" t="s">
        <v>177</v>
      </c>
    </row>
    <row r="4" spans="1:312" ht="13" x14ac:dyDescent="0.3">
      <c r="A4" s="102">
        <v>1.0129774828311362</v>
      </c>
      <c r="B4" s="50" t="s">
        <v>947</v>
      </c>
      <c r="C4" s="60" t="s">
        <v>24</v>
      </c>
      <c r="D4" s="61">
        <v>2.5238815946506156E-5</v>
      </c>
      <c r="E4" s="61">
        <v>0</v>
      </c>
      <c r="F4" s="61">
        <v>1.2115682668715833E-4</v>
      </c>
      <c r="G4" s="61">
        <v>7.106281704184258E-5</v>
      </c>
      <c r="H4" s="61">
        <v>5.2738936673769157E-6</v>
      </c>
      <c r="I4" s="61">
        <v>2.885642123145832E-5</v>
      </c>
      <c r="J4" s="61">
        <v>1.0876022514540862E-4</v>
      </c>
      <c r="K4" s="61">
        <v>6.0273839803162645E-4</v>
      </c>
      <c r="L4" s="61">
        <v>7.9807882050540805E-5</v>
      </c>
      <c r="M4" s="61">
        <v>1.6081748132679349E-5</v>
      </c>
      <c r="N4" s="61">
        <v>1.1884277328974516E-4</v>
      </c>
      <c r="O4" s="61">
        <v>4.8679713883974158E-5</v>
      </c>
      <c r="P4" s="61">
        <v>1.2321652564633681E-4</v>
      </c>
      <c r="Q4" s="61">
        <v>2.5677140370228019E-4</v>
      </c>
      <c r="R4" s="61">
        <v>5.0151713188087642E-6</v>
      </c>
      <c r="S4" s="61">
        <v>2.7068300715970468E-5</v>
      </c>
      <c r="T4" s="61">
        <v>7.2030383376113155E-6</v>
      </c>
      <c r="U4" s="61">
        <v>4.3292965326823569E-6</v>
      </c>
      <c r="V4" s="61">
        <v>6.3601750265806846E-6</v>
      </c>
      <c r="W4" s="61">
        <v>2.3470594807999537E-5</v>
      </c>
      <c r="X4" s="61">
        <v>2.4400641751348931E-5</v>
      </c>
      <c r="Y4" s="61">
        <v>9.1735133000480571E-6</v>
      </c>
      <c r="Z4" s="61">
        <v>1.2938464333007066E-5</v>
      </c>
      <c r="AA4" s="61">
        <v>2.4879000175013206E-5</v>
      </c>
      <c r="AB4" s="61">
        <v>0</v>
      </c>
      <c r="AC4" s="61">
        <v>1.5603541718437028E-5</v>
      </c>
      <c r="AD4" s="61">
        <v>1.8238536225895268E-5</v>
      </c>
      <c r="AE4" s="61">
        <v>0</v>
      </c>
      <c r="AF4" s="61">
        <v>0</v>
      </c>
      <c r="AG4" s="61">
        <v>2.0429527949879317E-5</v>
      </c>
      <c r="AH4" s="61">
        <v>0</v>
      </c>
      <c r="AI4" s="61">
        <v>7.4478387479655448E-6</v>
      </c>
      <c r="AJ4" s="61">
        <v>3.5916373894726499E-5</v>
      </c>
      <c r="AK4" s="61">
        <v>6.4464642987600255E-5</v>
      </c>
      <c r="AL4" s="61">
        <v>0</v>
      </c>
      <c r="AM4" s="61">
        <v>1.5118432424168294E-6</v>
      </c>
      <c r="AN4" s="61">
        <v>0</v>
      </c>
      <c r="AO4" s="61">
        <v>2.6099678791253118E-6</v>
      </c>
      <c r="AP4" s="61">
        <v>1.3822378011704373E-4</v>
      </c>
      <c r="AQ4" s="61">
        <v>6.5820450145493566E-6</v>
      </c>
      <c r="AR4" s="61">
        <v>6.4144673626350855E-5</v>
      </c>
      <c r="AS4" s="61">
        <v>0</v>
      </c>
      <c r="AT4" s="61">
        <v>0</v>
      </c>
      <c r="AU4" s="61">
        <v>1.9998719587318159E-5</v>
      </c>
      <c r="AV4" s="61">
        <v>2.3543063461875371E-5</v>
      </c>
      <c r="AW4" s="61">
        <v>1.6482690710053029E-5</v>
      </c>
      <c r="AX4" s="61">
        <v>3.0101612373721656E-5</v>
      </c>
      <c r="AY4" s="61">
        <v>5.5560159384768292E-5</v>
      </c>
      <c r="AZ4" s="61">
        <v>7.5997314270556348E-6</v>
      </c>
      <c r="BA4" s="61">
        <v>0</v>
      </c>
      <c r="BB4" s="61">
        <v>2.2314228775580958E-6</v>
      </c>
      <c r="BC4" s="61">
        <v>1.9312053482898946E-6</v>
      </c>
      <c r="BD4" s="61">
        <v>4.5824951213283991E-6</v>
      </c>
      <c r="BE4" s="61">
        <v>2.6864707239323158E-5</v>
      </c>
      <c r="BF4" s="61">
        <v>3.5608528408231777E-5</v>
      </c>
      <c r="BG4" s="61">
        <v>0</v>
      </c>
      <c r="BH4" s="61">
        <v>2.1310283488417478E-5</v>
      </c>
      <c r="BI4" s="61">
        <v>5.6061084816347899E-7</v>
      </c>
      <c r="BJ4" s="61">
        <v>1.4732672569382867E-6</v>
      </c>
      <c r="BK4" s="61">
        <v>2.7447257328114539E-5</v>
      </c>
      <c r="BL4" s="61">
        <v>0</v>
      </c>
      <c r="BM4" s="61">
        <v>0</v>
      </c>
      <c r="BN4" s="61">
        <v>1.0265194081622009E-4</v>
      </c>
      <c r="BO4" s="61">
        <v>4.1287744621498029E-6</v>
      </c>
      <c r="BP4" s="61">
        <v>6.153285620821947E-5</v>
      </c>
      <c r="BQ4" s="61">
        <v>1.4415415383569488E-4</v>
      </c>
      <c r="BR4" s="61">
        <v>3.8744447992351678E-6</v>
      </c>
      <c r="BS4" s="61">
        <v>1.9179913052199948E-5</v>
      </c>
      <c r="BT4" s="61">
        <v>1.7958457690268856E-4</v>
      </c>
      <c r="BU4" s="61">
        <v>2.0233911196041701E-4</v>
      </c>
      <c r="BV4" s="61">
        <v>1.1733691612637619E-4</v>
      </c>
      <c r="BW4" s="61">
        <v>1.6744520887449395E-5</v>
      </c>
      <c r="BX4" s="61">
        <v>0</v>
      </c>
      <c r="BY4" s="61">
        <v>8.2202816421608023E-5</v>
      </c>
      <c r="BZ4" s="61">
        <v>0</v>
      </c>
      <c r="CA4" s="61">
        <v>3.9085146297073064E-5</v>
      </c>
      <c r="CB4" s="61">
        <v>6.6548683245570405E-6</v>
      </c>
      <c r="CC4" s="61">
        <v>2.5583003486300114E-6</v>
      </c>
      <c r="CD4" s="61">
        <v>0</v>
      </c>
      <c r="CE4" s="61">
        <v>0</v>
      </c>
      <c r="CF4" s="61">
        <v>7.3962904480524829E-6</v>
      </c>
      <c r="CG4" s="61">
        <v>0</v>
      </c>
      <c r="CH4" s="61">
        <v>0</v>
      </c>
      <c r="CI4" s="61">
        <v>1.1865047738030819E-6</v>
      </c>
      <c r="CJ4" s="61">
        <v>0</v>
      </c>
      <c r="CK4" s="61">
        <v>0</v>
      </c>
      <c r="CL4" s="61">
        <v>5.1799852077056722E-6</v>
      </c>
      <c r="CM4" s="61">
        <v>0</v>
      </c>
      <c r="CN4" s="61">
        <v>1.8103462373673285E-6</v>
      </c>
      <c r="CO4" s="61">
        <v>2.8590558813147308E-5</v>
      </c>
      <c r="CP4" s="61">
        <v>2.2434482286683692E-6</v>
      </c>
      <c r="CQ4" s="61">
        <v>3.8466439997164965E-6</v>
      </c>
      <c r="CR4" s="61">
        <v>0</v>
      </c>
      <c r="CS4" s="61">
        <v>0</v>
      </c>
      <c r="CT4" s="61">
        <v>0</v>
      </c>
      <c r="CU4" s="61">
        <v>4.6028222159791574E-6</v>
      </c>
      <c r="CV4" s="61">
        <v>7.4817753812629774E-5</v>
      </c>
      <c r="CW4" s="61">
        <v>3.1536848442141008E-6</v>
      </c>
      <c r="CX4" s="61">
        <v>0</v>
      </c>
      <c r="CY4" s="61">
        <v>0</v>
      </c>
      <c r="CZ4" s="61">
        <v>0</v>
      </c>
      <c r="DA4" s="61">
        <v>0</v>
      </c>
      <c r="DB4" s="61">
        <v>0</v>
      </c>
      <c r="DC4" s="61">
        <v>1.5380671359810796E-6</v>
      </c>
      <c r="DD4" s="61">
        <v>1.5061037780077119E-5</v>
      </c>
      <c r="DE4" s="61">
        <v>3.7511438291155743E-5</v>
      </c>
      <c r="DF4" s="61">
        <v>0</v>
      </c>
      <c r="DG4" s="61">
        <v>3.0560153868337385E-6</v>
      </c>
      <c r="DH4" s="61">
        <v>0</v>
      </c>
      <c r="DI4" s="61">
        <v>3.1193510420031719E-5</v>
      </c>
      <c r="DJ4" s="61">
        <v>0</v>
      </c>
      <c r="DK4" s="61">
        <v>2.5951323258608239E-5</v>
      </c>
      <c r="DL4" s="61">
        <v>0</v>
      </c>
      <c r="DM4" s="61">
        <v>0</v>
      </c>
      <c r="DN4" s="61">
        <v>0</v>
      </c>
      <c r="DO4" s="61">
        <v>0</v>
      </c>
      <c r="DP4" s="61">
        <v>0</v>
      </c>
      <c r="DQ4" s="61">
        <v>1.8109193365419335E-6</v>
      </c>
      <c r="DR4" s="61">
        <v>0</v>
      </c>
      <c r="DS4" s="61">
        <v>1.2376668794905059E-5</v>
      </c>
      <c r="DT4" s="61">
        <v>0</v>
      </c>
      <c r="DU4" s="61">
        <v>5.1202758903608116E-5</v>
      </c>
      <c r="DV4" s="61">
        <v>4.0108689418141959E-6</v>
      </c>
      <c r="DW4" s="61">
        <v>0</v>
      </c>
      <c r="DX4" s="61">
        <v>1.2668802146758911E-5</v>
      </c>
      <c r="DY4" s="61">
        <v>1.2373134471582883E-5</v>
      </c>
      <c r="DZ4" s="61">
        <v>0</v>
      </c>
      <c r="EA4" s="61">
        <v>2.3282244270304706E-5</v>
      </c>
      <c r="EB4" s="61">
        <v>0</v>
      </c>
      <c r="EC4" s="61">
        <v>2.8697770734848829E-6</v>
      </c>
      <c r="ED4" s="61">
        <v>2.9058163417202563E-6</v>
      </c>
      <c r="EE4" s="61">
        <v>0</v>
      </c>
      <c r="EF4" s="61">
        <v>3.7466655457198415E-6</v>
      </c>
      <c r="EG4" s="61">
        <v>4.8522997829474423E-6</v>
      </c>
      <c r="EH4" s="61">
        <v>0</v>
      </c>
      <c r="EI4" s="61">
        <v>0</v>
      </c>
      <c r="EJ4" s="61">
        <v>2.8980725096270805E-6</v>
      </c>
      <c r="EK4" s="61">
        <v>4.9520252401271585E-6</v>
      </c>
      <c r="EL4" s="61">
        <v>6.9997405672117177E-3</v>
      </c>
      <c r="EM4" s="61">
        <v>2.3555622369794718E-4</v>
      </c>
      <c r="EN4" s="61">
        <v>8.3755187624413429E-6</v>
      </c>
      <c r="EO4" s="61">
        <v>1.6886036291494939E-3</v>
      </c>
      <c r="EP4" s="61">
        <v>2.4658510506127393E-4</v>
      </c>
      <c r="EQ4" s="61">
        <v>0.30414019685963189</v>
      </c>
      <c r="ER4" s="61">
        <v>1.4458089954767924E-4</v>
      </c>
      <c r="ES4" s="61">
        <v>1.4443710097130157E-2</v>
      </c>
      <c r="ET4" s="61">
        <v>3.381238332871342E-3</v>
      </c>
      <c r="EU4" s="61">
        <v>6.3370204630438934E-5</v>
      </c>
      <c r="EV4" s="61">
        <v>1.8386692835356997E-4</v>
      </c>
      <c r="EW4" s="61">
        <v>2.4606848392463133E-4</v>
      </c>
      <c r="EX4" s="61">
        <v>0</v>
      </c>
      <c r="EY4" s="61">
        <v>3.6945466307232837E-5</v>
      </c>
      <c r="EZ4" s="61">
        <v>0</v>
      </c>
      <c r="FA4" s="61">
        <v>1.1373100606961267E-4</v>
      </c>
      <c r="FB4" s="61">
        <v>0</v>
      </c>
      <c r="FC4" s="61">
        <v>0</v>
      </c>
      <c r="FD4" s="61">
        <v>0</v>
      </c>
      <c r="FE4" s="61">
        <v>0</v>
      </c>
      <c r="FF4" s="61">
        <v>2.9294789683704347E-5</v>
      </c>
      <c r="FG4" s="61">
        <v>2.6238426927297807E-5</v>
      </c>
      <c r="FH4" s="61">
        <v>9.3199317631937489E-5</v>
      </c>
      <c r="FI4" s="61">
        <v>0</v>
      </c>
      <c r="FJ4" s="61">
        <v>3.6842919596641495E-5</v>
      </c>
      <c r="FK4" s="61">
        <v>2.0585805698128143E-6</v>
      </c>
      <c r="FL4" s="61">
        <v>0</v>
      </c>
      <c r="FM4" s="61">
        <v>0</v>
      </c>
      <c r="FN4" s="61">
        <v>2.8790269274803954E-6</v>
      </c>
      <c r="FO4" s="61">
        <v>1.3130465289867299E-5</v>
      </c>
      <c r="FP4" s="61">
        <v>3.0085889196478104E-6</v>
      </c>
      <c r="FQ4" s="61">
        <v>2.9319324041185057E-5</v>
      </c>
      <c r="FR4" s="61">
        <v>0</v>
      </c>
      <c r="FS4" s="61">
        <v>0.58845785826633845</v>
      </c>
      <c r="FT4" s="61">
        <v>7.0521220822123117E-5</v>
      </c>
      <c r="FU4" s="61">
        <v>6.4321576182488056E-4</v>
      </c>
      <c r="FV4" s="61">
        <v>7.5719543741231308E-4</v>
      </c>
      <c r="FW4" s="61">
        <v>3.2690194552455445E-5</v>
      </c>
      <c r="FX4" s="61">
        <v>9.7292812141460815E-5</v>
      </c>
      <c r="FY4" s="61">
        <v>9.4530167946028603E-5</v>
      </c>
      <c r="FZ4" s="61">
        <v>0</v>
      </c>
      <c r="GA4" s="61">
        <v>1.4924585500838294E-4</v>
      </c>
      <c r="GB4" s="61">
        <v>1.3056191461214063E-6</v>
      </c>
      <c r="GC4" s="61">
        <v>1.200938577743612E-5</v>
      </c>
      <c r="GD4" s="61">
        <v>5.2542028939801421E-5</v>
      </c>
      <c r="GE4" s="61">
        <v>0</v>
      </c>
      <c r="GF4" s="61">
        <v>5.7790854160513912E-5</v>
      </c>
      <c r="GG4" s="61">
        <v>1.1580787032866632E-5</v>
      </c>
      <c r="GH4" s="61">
        <v>4.9415855519019763E-5</v>
      </c>
      <c r="GI4" s="61">
        <v>1.2372653789358575E-5</v>
      </c>
      <c r="GJ4" s="61">
        <v>0</v>
      </c>
      <c r="GK4" s="61">
        <v>8.4784483883617521E-5</v>
      </c>
      <c r="GL4" s="61">
        <v>8.7020718024970221E-6</v>
      </c>
      <c r="GM4" s="61">
        <v>1.0801590534206163E-5</v>
      </c>
      <c r="GN4" s="61">
        <v>0</v>
      </c>
      <c r="GO4" s="61">
        <v>2.8789259072911004E-6</v>
      </c>
      <c r="GP4" s="61">
        <v>6.0058065446962018E-5</v>
      </c>
      <c r="GQ4" s="61">
        <v>2.9957195279717186E-5</v>
      </c>
      <c r="GR4" s="61">
        <v>2.3255678505329802E-5</v>
      </c>
      <c r="GS4" s="61">
        <v>1.6766466262684251E-6</v>
      </c>
      <c r="GT4" s="61">
        <v>1.3528383968283532E-4</v>
      </c>
      <c r="GU4" s="61">
        <v>0</v>
      </c>
      <c r="GV4" s="61">
        <v>1.3090572896021939E-5</v>
      </c>
      <c r="GW4" s="61">
        <v>1.3631372054394658E-5</v>
      </c>
      <c r="GX4" s="61">
        <v>0</v>
      </c>
      <c r="GY4" s="61">
        <v>0</v>
      </c>
      <c r="GZ4" s="61">
        <v>0</v>
      </c>
      <c r="HA4" s="61">
        <v>1.093642046744067E-5</v>
      </c>
      <c r="HB4" s="61">
        <v>0</v>
      </c>
      <c r="HC4" s="61">
        <v>0</v>
      </c>
      <c r="HD4" s="61">
        <v>6.2121520096997923E-5</v>
      </c>
      <c r="HE4" s="61">
        <v>1.1067422355353561E-5</v>
      </c>
      <c r="HF4" s="61">
        <v>0</v>
      </c>
      <c r="HG4" s="61">
        <v>0</v>
      </c>
      <c r="HH4" s="61">
        <v>0</v>
      </c>
      <c r="HI4" s="61">
        <v>0</v>
      </c>
      <c r="HJ4" s="61">
        <v>0</v>
      </c>
      <c r="HK4" s="61">
        <v>0</v>
      </c>
      <c r="HL4" s="61">
        <v>0</v>
      </c>
      <c r="HM4" s="61">
        <v>0</v>
      </c>
      <c r="HN4" s="61">
        <v>1.6464536230480287E-6</v>
      </c>
      <c r="HO4" s="61">
        <v>7.2813075459264429E-6</v>
      </c>
      <c r="HP4" s="61">
        <v>0</v>
      </c>
      <c r="HQ4" s="61">
        <v>0</v>
      </c>
      <c r="HR4" s="61">
        <v>0</v>
      </c>
      <c r="HS4" s="61">
        <v>7.0594239271599696E-6</v>
      </c>
      <c r="HT4" s="61">
        <v>9.6869442663749339E-6</v>
      </c>
      <c r="HU4" s="61">
        <v>2.3807009025152527E-6</v>
      </c>
      <c r="HV4" s="61">
        <v>0</v>
      </c>
      <c r="HW4" s="61">
        <v>0</v>
      </c>
      <c r="HX4" s="61">
        <v>0</v>
      </c>
      <c r="HY4" s="61">
        <v>6.5861709594655826E-6</v>
      </c>
      <c r="HZ4" s="61">
        <v>2.7721449332814017E-5</v>
      </c>
      <c r="IA4" s="61">
        <v>0</v>
      </c>
      <c r="IB4" s="61">
        <v>0</v>
      </c>
      <c r="IC4" s="61">
        <v>0</v>
      </c>
      <c r="ID4" s="61">
        <v>2.7606037974221697E-6</v>
      </c>
      <c r="IE4" s="61">
        <v>1.4072816168539952E-5</v>
      </c>
      <c r="IF4" s="61">
        <v>5.20597501109128E-5</v>
      </c>
      <c r="IG4" s="61">
        <v>8.6227495150632105E-6</v>
      </c>
      <c r="IH4" s="61">
        <v>0</v>
      </c>
      <c r="II4" s="61">
        <v>2.9130148575804038E-5</v>
      </c>
      <c r="IJ4" s="61">
        <v>3.3737229256262065E-5</v>
      </c>
      <c r="IK4" s="61">
        <v>2.0093933038220794E-4</v>
      </c>
      <c r="IL4" s="61">
        <v>2.8982425468501357E-5</v>
      </c>
      <c r="IM4" s="61">
        <v>1.0523537031047425E-4</v>
      </c>
      <c r="IN4" s="61">
        <v>3.8537045356665439E-5</v>
      </c>
      <c r="IO4" s="61">
        <v>7.9198825105939203E-5</v>
      </c>
      <c r="IP4" s="61">
        <v>1.647657242795511E-5</v>
      </c>
      <c r="IQ4" s="61">
        <v>4.262892593304424E-5</v>
      </c>
      <c r="IR4" s="61">
        <v>1.1883888267912353E-4</v>
      </c>
      <c r="IS4" s="61">
        <v>1.4020378863777781E-5</v>
      </c>
      <c r="IT4" s="61">
        <v>2.6713589428980585E-6</v>
      </c>
      <c r="IU4" s="61">
        <v>3.3664415793816391E-5</v>
      </c>
      <c r="IV4" s="61">
        <v>2.0328243768816486E-5</v>
      </c>
      <c r="IW4" s="61">
        <v>2.138543547768184E-6</v>
      </c>
      <c r="IX4" s="61">
        <v>5.6676681500385636E-5</v>
      </c>
      <c r="IY4" s="61">
        <v>6.138920286114454E-5</v>
      </c>
      <c r="IZ4" s="61">
        <v>7.5303487213795737E-5</v>
      </c>
      <c r="JA4" s="61">
        <v>1.1987734498153517E-5</v>
      </c>
      <c r="JB4" s="61">
        <v>3.5621195031506952E-5</v>
      </c>
      <c r="JC4" s="61">
        <v>7.4275474064196498E-5</v>
      </c>
      <c r="JD4" s="61">
        <v>2.5093213819305443E-5</v>
      </c>
      <c r="JE4" s="61">
        <v>1.3816258396879689E-6</v>
      </c>
      <c r="JF4" s="61">
        <v>7.8900813674836066E-6</v>
      </c>
      <c r="JG4" s="61">
        <v>2.1029711686063009E-5</v>
      </c>
      <c r="JH4" s="61">
        <v>2.4746089497008386E-5</v>
      </c>
      <c r="JI4" s="61">
        <v>1.6326287265272438E-6</v>
      </c>
      <c r="JJ4" s="61">
        <v>8.5418382777046348E-6</v>
      </c>
      <c r="JK4" s="61">
        <v>0</v>
      </c>
      <c r="JL4" s="61">
        <v>6.1452830970063098E-6</v>
      </c>
      <c r="JM4" s="61">
        <v>1.0201620779461118E-6</v>
      </c>
      <c r="JN4" s="61">
        <v>0.27724709332822206</v>
      </c>
      <c r="JO4" s="61">
        <v>9.5815202988331716E-4</v>
      </c>
      <c r="JP4" s="61">
        <v>4.9406399769087294E-4</v>
      </c>
      <c r="JQ4" s="61">
        <v>2.5801215759780958E-3</v>
      </c>
      <c r="JR4" s="61">
        <v>3.3078953811196157E-4</v>
      </c>
      <c r="JS4" s="61">
        <v>1.0299264701370785E-5</v>
      </c>
      <c r="JT4" s="61">
        <v>0</v>
      </c>
      <c r="JU4" s="61">
        <v>0</v>
      </c>
      <c r="JV4" s="61">
        <v>0</v>
      </c>
      <c r="JW4" s="61">
        <v>4.9037815963783247E-5</v>
      </c>
      <c r="JX4" s="61">
        <v>0</v>
      </c>
      <c r="JY4" s="61">
        <v>1.3689231864650124E-6</v>
      </c>
      <c r="JZ4" s="61">
        <v>6.3831312053829338E-6</v>
      </c>
      <c r="KA4" s="61">
        <v>6.3428611982880343E-6</v>
      </c>
      <c r="KB4" s="61">
        <v>1.1762824895338956E-5</v>
      </c>
      <c r="KC4" s="61">
        <v>4.8808795946729715E-6</v>
      </c>
      <c r="KD4" s="61">
        <v>0</v>
      </c>
      <c r="KE4" s="61">
        <v>7.3525994367794456E-7</v>
      </c>
      <c r="KF4" s="61">
        <v>2.4588331445196862E-5</v>
      </c>
      <c r="KG4" s="61">
        <v>0</v>
      </c>
      <c r="KH4" s="61">
        <v>0</v>
      </c>
      <c r="KI4" s="61">
        <v>5.531820036767851E-6</v>
      </c>
      <c r="KJ4" s="61">
        <v>3.1234346738559504E-6</v>
      </c>
      <c r="KK4" s="61">
        <v>2.5217990049350814E-5</v>
      </c>
      <c r="KL4" s="61">
        <v>3.465621363383916E-6</v>
      </c>
      <c r="KM4" s="61">
        <v>0</v>
      </c>
      <c r="KN4" s="61">
        <v>3.2197050474403855E-5</v>
      </c>
      <c r="KO4" s="61">
        <v>4.2023410988898312E-6</v>
      </c>
      <c r="KP4" s="61">
        <v>1.2545395251354625E-6</v>
      </c>
      <c r="KQ4" s="61">
        <v>0</v>
      </c>
      <c r="KR4" s="61">
        <v>4.1348153277533188E-5</v>
      </c>
      <c r="KS4" s="61">
        <v>3.3470297998434824E-5</v>
      </c>
      <c r="KT4" s="61">
        <v>2.7106204395118944E-5</v>
      </c>
      <c r="KU4" s="61">
        <v>2.6635312497521438E-6</v>
      </c>
      <c r="KV4" s="61">
        <v>2.07010037595405E-5</v>
      </c>
      <c r="KW4" s="61">
        <v>1.4655935712670647E-5</v>
      </c>
      <c r="KX4" s="61">
        <v>0</v>
      </c>
      <c r="KY4" s="61">
        <v>8.8325048064538778E-5</v>
      </c>
      <c r="KZ4" s="61">
        <v>8.3345341787505564E-6</v>
      </c>
    </row>
    <row r="5" spans="1:312" ht="13" x14ac:dyDescent="0.3">
      <c r="A5" s="102">
        <v>1.022199321870678</v>
      </c>
      <c r="B5" s="50" t="s">
        <v>946</v>
      </c>
      <c r="C5" s="60" t="s">
        <v>91</v>
      </c>
      <c r="D5" s="61">
        <v>1.0746338613701049E-5</v>
      </c>
      <c r="E5" s="61">
        <v>0</v>
      </c>
      <c r="F5" s="61">
        <v>2.4378466546764945E-5</v>
      </c>
      <c r="G5" s="61">
        <v>9.0562258227836121E-7</v>
      </c>
      <c r="H5" s="61">
        <v>2.5106260272842204E-6</v>
      </c>
      <c r="I5" s="61">
        <v>9.7103243034020754E-3</v>
      </c>
      <c r="J5" s="61">
        <v>7.0429209898834732E-3</v>
      </c>
      <c r="K5" s="61">
        <v>1.8035551186224858E-3</v>
      </c>
      <c r="L5" s="61">
        <v>7.1500890021816807E-4</v>
      </c>
      <c r="M5" s="61">
        <v>0</v>
      </c>
      <c r="N5" s="61">
        <v>2.479751973946949E-5</v>
      </c>
      <c r="O5" s="61">
        <v>1.2100179358550995E-5</v>
      </c>
      <c r="P5" s="61">
        <v>1.5826341043515271E-6</v>
      </c>
      <c r="Q5" s="61">
        <v>0</v>
      </c>
      <c r="R5" s="61">
        <v>3.6828118365925975E-5</v>
      </c>
      <c r="S5" s="61">
        <v>8.1676812620831765E-7</v>
      </c>
      <c r="T5" s="61">
        <v>0</v>
      </c>
      <c r="U5" s="61">
        <v>0</v>
      </c>
      <c r="V5" s="61">
        <v>1.6476658551765858E-4</v>
      </c>
      <c r="W5" s="61">
        <v>2.7590738020371556E-4</v>
      </c>
      <c r="X5" s="61">
        <v>6.7448032042418337E-4</v>
      </c>
      <c r="Y5" s="61">
        <v>2.8501355787570693E-6</v>
      </c>
      <c r="Z5" s="61">
        <v>1.5682653105510266E-5</v>
      </c>
      <c r="AA5" s="61">
        <v>0</v>
      </c>
      <c r="AB5" s="61">
        <v>6.352910698699065E-6</v>
      </c>
      <c r="AC5" s="61">
        <v>9.1202617363953787E-6</v>
      </c>
      <c r="AD5" s="61">
        <v>0</v>
      </c>
      <c r="AE5" s="61">
        <v>2.8531794624815508E-6</v>
      </c>
      <c r="AF5" s="61">
        <v>0</v>
      </c>
      <c r="AG5" s="61">
        <v>0</v>
      </c>
      <c r="AH5" s="61">
        <v>0</v>
      </c>
      <c r="AI5" s="61">
        <v>3.9352572640913841E-6</v>
      </c>
      <c r="AJ5" s="61">
        <v>7.879218843309448E-6</v>
      </c>
      <c r="AK5" s="61">
        <v>0</v>
      </c>
      <c r="AL5" s="61">
        <v>1.2276972031031563E-5</v>
      </c>
      <c r="AM5" s="61">
        <v>1.5118432424168294E-6</v>
      </c>
      <c r="AN5" s="61">
        <v>1.5975427164522892E-5</v>
      </c>
      <c r="AO5" s="61">
        <v>0</v>
      </c>
      <c r="AP5" s="61">
        <v>6.3054335919790178E-6</v>
      </c>
      <c r="AQ5" s="61">
        <v>1.3912691715302824E-6</v>
      </c>
      <c r="AR5" s="61">
        <v>1.4369095232193952E-6</v>
      </c>
      <c r="AS5" s="61">
        <v>0</v>
      </c>
      <c r="AT5" s="61">
        <v>1.2263986555263256E-6</v>
      </c>
      <c r="AU5" s="61">
        <v>0</v>
      </c>
      <c r="AV5" s="61">
        <v>8.8216877560637771E-6</v>
      </c>
      <c r="AW5" s="61">
        <v>2.4213217360916106E-3</v>
      </c>
      <c r="AX5" s="61">
        <v>4.3118253225758003E-3</v>
      </c>
      <c r="AY5" s="61">
        <v>5.9608520968663372E-4</v>
      </c>
      <c r="AZ5" s="61">
        <v>0</v>
      </c>
      <c r="BA5" s="61">
        <v>0</v>
      </c>
      <c r="BB5" s="61">
        <v>0</v>
      </c>
      <c r="BC5" s="61">
        <v>0</v>
      </c>
      <c r="BD5" s="61">
        <v>0</v>
      </c>
      <c r="BE5" s="61">
        <v>0</v>
      </c>
      <c r="BF5" s="61">
        <v>7.4677523478184904E-7</v>
      </c>
      <c r="BG5" s="61">
        <v>0</v>
      </c>
      <c r="BH5" s="61">
        <v>0</v>
      </c>
      <c r="BI5" s="61">
        <v>0</v>
      </c>
      <c r="BJ5" s="61">
        <v>1.3273436429177326E-5</v>
      </c>
      <c r="BK5" s="61">
        <v>0</v>
      </c>
      <c r="BL5" s="61">
        <v>0</v>
      </c>
      <c r="BM5" s="61">
        <v>0</v>
      </c>
      <c r="BN5" s="61">
        <v>1.2645845475019453E-5</v>
      </c>
      <c r="BO5" s="61">
        <v>1.2751056112787731E-5</v>
      </c>
      <c r="BP5" s="61">
        <v>1.387099311443966E-4</v>
      </c>
      <c r="BQ5" s="61">
        <v>5.8850606670143347E-4</v>
      </c>
      <c r="BR5" s="61">
        <v>3.1383002873804853E-5</v>
      </c>
      <c r="BS5" s="61">
        <v>4.5835293329644866E-5</v>
      </c>
      <c r="BT5" s="61">
        <v>1.0556788086874776E-4</v>
      </c>
      <c r="BU5" s="61">
        <v>8.3440927243886621E-4</v>
      </c>
      <c r="BV5" s="61">
        <v>1.2824840407002087E-4</v>
      </c>
      <c r="BW5" s="61">
        <v>0</v>
      </c>
      <c r="BX5" s="61">
        <v>0</v>
      </c>
      <c r="BY5" s="61">
        <v>0</v>
      </c>
      <c r="BZ5" s="61">
        <v>0</v>
      </c>
      <c r="CA5" s="61">
        <v>8.5574400453700952E-5</v>
      </c>
      <c r="CB5" s="61">
        <v>0</v>
      </c>
      <c r="CC5" s="61">
        <v>0</v>
      </c>
      <c r="CD5" s="61">
        <v>0</v>
      </c>
      <c r="CE5" s="61">
        <v>0</v>
      </c>
      <c r="CF5" s="61">
        <v>0</v>
      </c>
      <c r="CG5" s="61">
        <v>0</v>
      </c>
      <c r="CH5" s="61">
        <v>0</v>
      </c>
      <c r="CI5" s="61">
        <v>0</v>
      </c>
      <c r="CJ5" s="61">
        <v>0</v>
      </c>
      <c r="CK5" s="61">
        <v>0</v>
      </c>
      <c r="CL5" s="61">
        <v>6.9401743559551723E-6</v>
      </c>
      <c r="CM5" s="61">
        <v>0</v>
      </c>
      <c r="CN5" s="61">
        <v>0</v>
      </c>
      <c r="CO5" s="61">
        <v>0</v>
      </c>
      <c r="CP5" s="61">
        <v>0</v>
      </c>
      <c r="CQ5" s="61">
        <v>0</v>
      </c>
      <c r="CR5" s="61">
        <v>0</v>
      </c>
      <c r="CS5" s="61">
        <v>0</v>
      </c>
      <c r="CT5" s="61">
        <v>0</v>
      </c>
      <c r="CU5" s="61">
        <v>0</v>
      </c>
      <c r="CV5" s="61">
        <v>1.6664428568866073E-5</v>
      </c>
      <c r="CW5" s="61">
        <v>1.1861359108516368E-5</v>
      </c>
      <c r="CX5" s="61">
        <v>0</v>
      </c>
      <c r="CY5" s="61">
        <v>0</v>
      </c>
      <c r="CZ5" s="61">
        <v>0</v>
      </c>
      <c r="DA5" s="61">
        <v>0</v>
      </c>
      <c r="DB5" s="61">
        <v>0</v>
      </c>
      <c r="DC5" s="61">
        <v>0</v>
      </c>
      <c r="DD5" s="61">
        <v>0</v>
      </c>
      <c r="DE5" s="61">
        <v>0</v>
      </c>
      <c r="DF5" s="61">
        <v>0</v>
      </c>
      <c r="DG5" s="61">
        <v>0</v>
      </c>
      <c r="DH5" s="61">
        <v>0</v>
      </c>
      <c r="DI5" s="61">
        <v>0</v>
      </c>
      <c r="DJ5" s="61">
        <v>2.134290810972171E-6</v>
      </c>
      <c r="DK5" s="61">
        <v>0</v>
      </c>
      <c r="DL5" s="61">
        <v>0</v>
      </c>
      <c r="DM5" s="61">
        <v>0</v>
      </c>
      <c r="DN5" s="61">
        <v>0</v>
      </c>
      <c r="DO5" s="61">
        <v>0</v>
      </c>
      <c r="DP5" s="61">
        <v>0</v>
      </c>
      <c r="DQ5" s="61">
        <v>0</v>
      </c>
      <c r="DR5" s="61">
        <v>1.2179185369925413E-5</v>
      </c>
      <c r="DS5" s="61">
        <v>1.1747346652791243E-5</v>
      </c>
      <c r="DT5" s="61">
        <v>0</v>
      </c>
      <c r="DU5" s="61">
        <v>0</v>
      </c>
      <c r="DV5" s="61">
        <v>1.2907069530779985E-5</v>
      </c>
      <c r="DW5" s="61">
        <v>0</v>
      </c>
      <c r="DX5" s="61">
        <v>0</v>
      </c>
      <c r="DY5" s="61">
        <v>0</v>
      </c>
      <c r="DZ5" s="61">
        <v>0</v>
      </c>
      <c r="EA5" s="61">
        <v>0</v>
      </c>
      <c r="EB5" s="61">
        <v>1.8726827891337956E-6</v>
      </c>
      <c r="EC5" s="61">
        <v>0</v>
      </c>
      <c r="ED5" s="61">
        <v>0</v>
      </c>
      <c r="EE5" s="61">
        <v>0</v>
      </c>
      <c r="EF5" s="61">
        <v>0</v>
      </c>
      <c r="EG5" s="61">
        <v>2.0021781828640274E-5</v>
      </c>
      <c r="EH5" s="61">
        <v>0</v>
      </c>
      <c r="EI5" s="61">
        <v>4.1435992813086055E-5</v>
      </c>
      <c r="EJ5" s="61">
        <v>0</v>
      </c>
      <c r="EK5" s="61">
        <v>3.0041189662698313E-5</v>
      </c>
      <c r="EL5" s="61">
        <v>5.5977186696698977E-4</v>
      </c>
      <c r="EM5" s="61">
        <v>1.9755418238848873E-3</v>
      </c>
      <c r="EN5" s="61">
        <v>6.0575589636520876E-4</v>
      </c>
      <c r="EO5" s="61">
        <v>2.4744524129553238E-3</v>
      </c>
      <c r="EP5" s="61">
        <v>7.534021774326877E-4</v>
      </c>
      <c r="EQ5" s="61">
        <v>6.8646499593217605E-4</v>
      </c>
      <c r="ER5" s="61">
        <v>1.2376316971834831E-3</v>
      </c>
      <c r="ES5" s="61">
        <v>1.5354984218803509E-3</v>
      </c>
      <c r="ET5" s="61">
        <v>4.7870826823860098E-4</v>
      </c>
      <c r="EU5" s="61">
        <v>1.0396421312251717E-3</v>
      </c>
      <c r="EV5" s="61">
        <v>1.2125337616070786E-2</v>
      </c>
      <c r="EW5" s="61">
        <v>5.0183357142432347E-4</v>
      </c>
      <c r="EX5" s="61">
        <v>0</v>
      </c>
      <c r="EY5" s="61">
        <v>0</v>
      </c>
      <c r="EZ5" s="61">
        <v>0</v>
      </c>
      <c r="FA5" s="61">
        <v>0</v>
      </c>
      <c r="FB5" s="61">
        <v>5.0673267554177045E-6</v>
      </c>
      <c r="FC5" s="61">
        <v>0</v>
      </c>
      <c r="FD5" s="61">
        <v>0</v>
      </c>
      <c r="FE5" s="61">
        <v>0</v>
      </c>
      <c r="FF5" s="61">
        <v>0</v>
      </c>
      <c r="FG5" s="61">
        <v>6.5547297007970731E-6</v>
      </c>
      <c r="FH5" s="61">
        <v>1.8747430752013806E-5</v>
      </c>
      <c r="FI5" s="61">
        <v>2.1022633171971806E-5</v>
      </c>
      <c r="FJ5" s="61">
        <v>0</v>
      </c>
      <c r="FK5" s="61">
        <v>1.0729779392213235E-4</v>
      </c>
      <c r="FL5" s="61">
        <v>2.2698280215189485E-6</v>
      </c>
      <c r="FM5" s="61">
        <v>0</v>
      </c>
      <c r="FN5" s="61">
        <v>4.3784592257519109E-5</v>
      </c>
      <c r="FO5" s="61">
        <v>0</v>
      </c>
      <c r="FP5" s="61">
        <v>0</v>
      </c>
      <c r="FQ5" s="61">
        <v>0</v>
      </c>
      <c r="FR5" s="61">
        <v>0</v>
      </c>
      <c r="FS5" s="61">
        <v>4.2488318590999847E-4</v>
      </c>
      <c r="FT5" s="61">
        <v>1.1296008280029714E-5</v>
      </c>
      <c r="FU5" s="61">
        <v>0</v>
      </c>
      <c r="FV5" s="61">
        <v>0</v>
      </c>
      <c r="FW5" s="61">
        <v>1.5223839395443018E-5</v>
      </c>
      <c r="FX5" s="61">
        <v>0</v>
      </c>
      <c r="FY5" s="61">
        <v>0</v>
      </c>
      <c r="FZ5" s="61">
        <v>0</v>
      </c>
      <c r="GA5" s="61">
        <v>2.3483514048820274E-6</v>
      </c>
      <c r="GB5" s="61">
        <v>0</v>
      </c>
      <c r="GC5" s="61">
        <v>0</v>
      </c>
      <c r="GD5" s="61">
        <v>0</v>
      </c>
      <c r="GE5" s="61">
        <v>0</v>
      </c>
      <c r="GF5" s="61">
        <v>2.6270434414342912E-5</v>
      </c>
      <c r="GG5" s="61">
        <v>0</v>
      </c>
      <c r="GH5" s="61">
        <v>1.2767340448911491E-4</v>
      </c>
      <c r="GI5" s="61">
        <v>0</v>
      </c>
      <c r="GJ5" s="61">
        <v>2.1727205897762633E-5</v>
      </c>
      <c r="GK5" s="61">
        <v>2.2293687329967838E-5</v>
      </c>
      <c r="GL5" s="61">
        <v>5.6809394832388163E-5</v>
      </c>
      <c r="GM5" s="61">
        <v>0</v>
      </c>
      <c r="GN5" s="61">
        <v>0</v>
      </c>
      <c r="GO5" s="61">
        <v>2.7717658874085986E-5</v>
      </c>
      <c r="GP5" s="61">
        <v>1.0731747395850286E-4</v>
      </c>
      <c r="GQ5" s="61">
        <v>0</v>
      </c>
      <c r="GR5" s="61">
        <v>6.2180301703301105E-4</v>
      </c>
      <c r="GS5" s="61">
        <v>5.27212216926627E-6</v>
      </c>
      <c r="GT5" s="61">
        <v>2.3108448772469803E-4</v>
      </c>
      <c r="GU5" s="61">
        <v>3.0158888996490888E-4</v>
      </c>
      <c r="GV5" s="61">
        <v>1.2284269493006097E-4</v>
      </c>
      <c r="GW5" s="61">
        <v>0</v>
      </c>
      <c r="GX5" s="61">
        <v>0</v>
      </c>
      <c r="GY5" s="61">
        <v>0</v>
      </c>
      <c r="GZ5" s="61">
        <v>1.1881658119338149E-5</v>
      </c>
      <c r="HA5" s="61">
        <v>0</v>
      </c>
      <c r="HB5" s="61">
        <v>0</v>
      </c>
      <c r="HC5" s="61">
        <v>0</v>
      </c>
      <c r="HD5" s="61">
        <v>1.1397005159811107E-5</v>
      </c>
      <c r="HE5" s="61">
        <v>0</v>
      </c>
      <c r="HF5" s="61">
        <v>0</v>
      </c>
      <c r="HG5" s="61">
        <v>0</v>
      </c>
      <c r="HH5" s="61">
        <v>0</v>
      </c>
      <c r="HI5" s="61">
        <v>0</v>
      </c>
      <c r="HJ5" s="61">
        <v>0</v>
      </c>
      <c r="HK5" s="61">
        <v>0</v>
      </c>
      <c r="HL5" s="61">
        <v>0</v>
      </c>
      <c r="HM5" s="61">
        <v>0</v>
      </c>
      <c r="HN5" s="61">
        <v>0</v>
      </c>
      <c r="HO5" s="61">
        <v>1.6288554658294711E-5</v>
      </c>
      <c r="HP5" s="61">
        <v>0</v>
      </c>
      <c r="HQ5" s="61">
        <v>8.5032248647685946E-5</v>
      </c>
      <c r="HR5" s="61">
        <v>0</v>
      </c>
      <c r="HS5" s="61">
        <v>0</v>
      </c>
      <c r="HT5" s="61">
        <v>0</v>
      </c>
      <c r="HU5" s="61">
        <v>0</v>
      </c>
      <c r="HV5" s="61">
        <v>0</v>
      </c>
      <c r="HW5" s="61">
        <v>0</v>
      </c>
      <c r="HX5" s="61">
        <v>4.0435510862823468E-5</v>
      </c>
      <c r="HY5" s="61">
        <v>0</v>
      </c>
      <c r="HZ5" s="61">
        <v>3.0542514470800386E-5</v>
      </c>
      <c r="IA5" s="61">
        <v>0</v>
      </c>
      <c r="IB5" s="61">
        <v>0</v>
      </c>
      <c r="IC5" s="61">
        <v>1.2947796484290575E-6</v>
      </c>
      <c r="ID5" s="61">
        <v>0</v>
      </c>
      <c r="IE5" s="61">
        <v>0</v>
      </c>
      <c r="IF5" s="61">
        <v>0</v>
      </c>
      <c r="IG5" s="61">
        <v>2.0503140934740194E-6</v>
      </c>
      <c r="IH5" s="61">
        <v>0</v>
      </c>
      <c r="II5" s="61">
        <v>0</v>
      </c>
      <c r="IJ5" s="61">
        <v>4.8060371642631445E-4</v>
      </c>
      <c r="IK5" s="61">
        <v>1.4027591760801158E-4</v>
      </c>
      <c r="IL5" s="61">
        <v>1.6508782122558139E-4</v>
      </c>
      <c r="IM5" s="61">
        <v>2.1615100863333494E-4</v>
      </c>
      <c r="IN5" s="61">
        <v>5.398799723134942E-4</v>
      </c>
      <c r="IO5" s="61">
        <v>5.6358430869543781E-4</v>
      </c>
      <c r="IP5" s="61">
        <v>1.8775765447863176E-4</v>
      </c>
      <c r="IQ5" s="61">
        <v>2.3071977522832194E-4</v>
      </c>
      <c r="IR5" s="61">
        <v>2.3186241103242362E-4</v>
      </c>
      <c r="IS5" s="61">
        <v>2.1145519526478323E-3</v>
      </c>
      <c r="IT5" s="61">
        <v>2.3994295471764512E-2</v>
      </c>
      <c r="IU5" s="61">
        <v>3.6849855187452499E-2</v>
      </c>
      <c r="IV5" s="61">
        <v>9.7338615101602872E-3</v>
      </c>
      <c r="IW5" s="61">
        <v>2.0160976727014703E-2</v>
      </c>
      <c r="IX5" s="61">
        <v>5.649085560354628E-3</v>
      </c>
      <c r="IY5" s="61">
        <v>7.6074860636035842E-6</v>
      </c>
      <c r="IZ5" s="61">
        <v>2.4493807999850256E-5</v>
      </c>
      <c r="JA5" s="61">
        <v>2.0860297590684815E-5</v>
      </c>
      <c r="JB5" s="61">
        <v>5.8124684401856549E-6</v>
      </c>
      <c r="JC5" s="61">
        <v>1.5550954651322607E-6</v>
      </c>
      <c r="JD5" s="61">
        <v>0</v>
      </c>
      <c r="JE5" s="61">
        <v>0</v>
      </c>
      <c r="JF5" s="61">
        <v>6.0933886815547556E-6</v>
      </c>
      <c r="JG5" s="61">
        <v>3.1789282642558457E-5</v>
      </c>
      <c r="JH5" s="61">
        <v>2.6386171113264223E-6</v>
      </c>
      <c r="JI5" s="61">
        <v>7.1328439508471817E-7</v>
      </c>
      <c r="JJ5" s="61">
        <v>1.8387518797407237E-6</v>
      </c>
      <c r="JK5" s="61">
        <v>0</v>
      </c>
      <c r="JL5" s="61">
        <v>9.8312562106926641E-6</v>
      </c>
      <c r="JM5" s="61">
        <v>1.7640021096141046E-5</v>
      </c>
      <c r="JN5" s="61">
        <v>9.8184919839371549E-5</v>
      </c>
      <c r="JO5" s="61">
        <v>3.5670935300493171E-5</v>
      </c>
      <c r="JP5" s="61">
        <v>0</v>
      </c>
      <c r="JQ5" s="61">
        <v>1.4799745790738194E-5</v>
      </c>
      <c r="JR5" s="61">
        <v>9.5962652215460083E-6</v>
      </c>
      <c r="JS5" s="61">
        <v>1.4791497177500596E-5</v>
      </c>
      <c r="JT5" s="61">
        <v>0</v>
      </c>
      <c r="JU5" s="61">
        <v>1.3237952350392556E-6</v>
      </c>
      <c r="JV5" s="61">
        <v>0</v>
      </c>
      <c r="JW5" s="61">
        <v>1.3376786126592693E-5</v>
      </c>
      <c r="JX5" s="61">
        <v>0</v>
      </c>
      <c r="JY5" s="61">
        <v>1.0266923898487593E-6</v>
      </c>
      <c r="JZ5" s="61">
        <v>0</v>
      </c>
      <c r="KA5" s="61">
        <v>0</v>
      </c>
      <c r="KB5" s="61">
        <v>0</v>
      </c>
      <c r="KC5" s="61">
        <v>1.5677207540757137E-6</v>
      </c>
      <c r="KD5" s="61">
        <v>0</v>
      </c>
      <c r="KE5" s="61">
        <v>0</v>
      </c>
      <c r="KF5" s="61">
        <v>0</v>
      </c>
      <c r="KG5" s="61">
        <v>1.2073640132037764E-5</v>
      </c>
      <c r="KH5" s="61">
        <v>0</v>
      </c>
      <c r="KI5" s="61">
        <v>0</v>
      </c>
      <c r="KJ5" s="61">
        <v>0</v>
      </c>
      <c r="KK5" s="61">
        <v>8.9121169022574867E-7</v>
      </c>
      <c r="KL5" s="61">
        <v>0</v>
      </c>
      <c r="KM5" s="61">
        <v>0</v>
      </c>
      <c r="KN5" s="61">
        <v>0</v>
      </c>
      <c r="KO5" s="61">
        <v>1.4502881962904616E-6</v>
      </c>
      <c r="KP5" s="61">
        <v>0</v>
      </c>
      <c r="KQ5" s="61">
        <v>0</v>
      </c>
      <c r="KR5" s="61">
        <v>1.2717542850388819E-6</v>
      </c>
      <c r="KS5" s="61">
        <v>0</v>
      </c>
      <c r="KT5" s="61">
        <v>0</v>
      </c>
      <c r="KU5" s="61">
        <v>7.8031600687183166E-6</v>
      </c>
      <c r="KV5" s="61">
        <v>0</v>
      </c>
      <c r="KW5" s="61">
        <v>0</v>
      </c>
      <c r="KX5" s="61">
        <v>0</v>
      </c>
      <c r="KY5" s="61">
        <v>0</v>
      </c>
      <c r="KZ5" s="61">
        <v>1.9844128997025134E-6</v>
      </c>
    </row>
    <row r="6" spans="1:312" ht="13" x14ac:dyDescent="0.3">
      <c r="A6" s="102">
        <v>1.1036843384952273</v>
      </c>
      <c r="B6" s="50" t="s">
        <v>945</v>
      </c>
      <c r="C6" s="60" t="s">
        <v>63</v>
      </c>
      <c r="D6" s="61">
        <v>2.02862935720974E-5</v>
      </c>
      <c r="E6" s="61">
        <v>5.6527583235345242E-5</v>
      </c>
      <c r="F6" s="61">
        <v>0</v>
      </c>
      <c r="G6" s="61">
        <v>7.3428858022569826E-7</v>
      </c>
      <c r="H6" s="61">
        <v>0</v>
      </c>
      <c r="I6" s="61">
        <v>0</v>
      </c>
      <c r="J6" s="61">
        <v>3.4739159312344642E-5</v>
      </c>
      <c r="K6" s="61">
        <v>2.3829931392921447E-6</v>
      </c>
      <c r="L6" s="61">
        <v>1.4518975276422879E-4</v>
      </c>
      <c r="M6" s="61">
        <v>2.3936384969526393E-5</v>
      </c>
      <c r="N6" s="61">
        <v>1.9480302276324502E-5</v>
      </c>
      <c r="O6" s="61">
        <v>0</v>
      </c>
      <c r="P6" s="61">
        <v>8.440715223208145E-6</v>
      </c>
      <c r="Q6" s="61">
        <v>5.7492705601971258E-6</v>
      </c>
      <c r="R6" s="61">
        <v>2.8637544841344042E-5</v>
      </c>
      <c r="S6" s="61">
        <v>1.1934494857470574E-4</v>
      </c>
      <c r="T6" s="61">
        <v>0</v>
      </c>
      <c r="U6" s="61">
        <v>1.7257183599837865E-4</v>
      </c>
      <c r="V6" s="61">
        <v>1.5761818367154439E-4</v>
      </c>
      <c r="W6" s="61">
        <v>1.5602727585963074E-5</v>
      </c>
      <c r="X6" s="61">
        <v>2.5875292227143527E-5</v>
      </c>
      <c r="Y6" s="61">
        <v>5.9541293872010037E-5</v>
      </c>
      <c r="Z6" s="61">
        <v>6.3507581532328125E-5</v>
      </c>
      <c r="AA6" s="61">
        <v>1.5799073103840502E-5</v>
      </c>
      <c r="AB6" s="61">
        <v>2.1276513400766194E-4</v>
      </c>
      <c r="AC6" s="61">
        <v>3.0258105926549308E-5</v>
      </c>
      <c r="AD6" s="61">
        <v>2.4119842513320889E-5</v>
      </c>
      <c r="AE6" s="61">
        <v>8.0905542328829074E-5</v>
      </c>
      <c r="AF6" s="61">
        <v>1.0367571609194731E-5</v>
      </c>
      <c r="AG6" s="61">
        <v>1.6612989469168529E-4</v>
      </c>
      <c r="AH6" s="61">
        <v>1.32452066752089E-5</v>
      </c>
      <c r="AI6" s="61">
        <v>6.6797348301225227E-5</v>
      </c>
      <c r="AJ6" s="61">
        <v>1.5155564884836534E-3</v>
      </c>
      <c r="AK6" s="61">
        <v>7.8567607738851773E-3</v>
      </c>
      <c r="AL6" s="61">
        <v>4.1379999494813106E-4</v>
      </c>
      <c r="AM6" s="61">
        <v>3.0401487779177532E-4</v>
      </c>
      <c r="AN6" s="61">
        <v>7.7934967803527126E-3</v>
      </c>
      <c r="AO6" s="61">
        <v>2.0471370058848685E-2</v>
      </c>
      <c r="AP6" s="61">
        <v>8.2145701559583153E-4</v>
      </c>
      <c r="AQ6" s="61">
        <v>1.0870261466088379E-4</v>
      </c>
      <c r="AR6" s="61">
        <v>2.9882555533778201E-4</v>
      </c>
      <c r="AS6" s="61">
        <v>2.116419881530646E-4</v>
      </c>
      <c r="AT6" s="61">
        <v>1.0700511862080294E-4</v>
      </c>
      <c r="AU6" s="61">
        <v>1.1034706659309446E-4</v>
      </c>
      <c r="AV6" s="61">
        <v>1.8560595182271579E-5</v>
      </c>
      <c r="AW6" s="61">
        <v>1.4456780835183867E-5</v>
      </c>
      <c r="AX6" s="61">
        <v>9.0969300217869322E-6</v>
      </c>
      <c r="AY6" s="61">
        <v>4.6484639169619715E-5</v>
      </c>
      <c r="AZ6" s="61">
        <v>5.4739574948650727E-5</v>
      </c>
      <c r="BA6" s="61">
        <v>0</v>
      </c>
      <c r="BB6" s="61">
        <v>2.3239872376370376E-4</v>
      </c>
      <c r="BC6" s="61">
        <v>1.5949599500851057E-5</v>
      </c>
      <c r="BD6" s="61">
        <v>2.0987827655684071E-5</v>
      </c>
      <c r="BE6" s="61">
        <v>4.2042910533688763E-6</v>
      </c>
      <c r="BF6" s="61">
        <v>2.3130852804994288E-4</v>
      </c>
      <c r="BG6" s="61">
        <v>4.0884522153332306E-4</v>
      </c>
      <c r="BH6" s="61">
        <v>9.9569766157934082E-4</v>
      </c>
      <c r="BI6" s="61">
        <v>4.0034815065179083E-5</v>
      </c>
      <c r="BJ6" s="61">
        <v>5.8294612985646998E-5</v>
      </c>
      <c r="BK6" s="61">
        <v>5.3698927840443135E-5</v>
      </c>
      <c r="BL6" s="61">
        <v>3.911408573224016E-5</v>
      </c>
      <c r="BM6" s="61">
        <v>2.2027265429681856E-5</v>
      </c>
      <c r="BN6" s="61">
        <v>1.6533514722952896E-4</v>
      </c>
      <c r="BO6" s="61">
        <v>9.4509544048785948E-5</v>
      </c>
      <c r="BP6" s="61">
        <v>1.4455643588461898E-6</v>
      </c>
      <c r="BQ6" s="61">
        <v>0</v>
      </c>
      <c r="BR6" s="61">
        <v>0</v>
      </c>
      <c r="BS6" s="61">
        <v>2.2191458420084351E-5</v>
      </c>
      <c r="BT6" s="61">
        <v>2.7097637870052901E-5</v>
      </c>
      <c r="BU6" s="61">
        <v>3.4013828019628087E-6</v>
      </c>
      <c r="BV6" s="61">
        <v>0</v>
      </c>
      <c r="BW6" s="61">
        <v>1.7808340511810856E-5</v>
      </c>
      <c r="BX6" s="61">
        <v>8.6644708421989432E-6</v>
      </c>
      <c r="BY6" s="61">
        <v>0</v>
      </c>
      <c r="BZ6" s="61">
        <v>0</v>
      </c>
      <c r="CA6" s="61">
        <v>0</v>
      </c>
      <c r="CB6" s="61">
        <v>1.4890267876196378E-5</v>
      </c>
      <c r="CC6" s="61">
        <v>7.5232980622675146E-6</v>
      </c>
      <c r="CD6" s="61">
        <v>7.1387523200593174E-5</v>
      </c>
      <c r="CE6" s="61">
        <v>1.8438016170589815E-4</v>
      </c>
      <c r="CF6" s="61">
        <v>6.3135557074625779E-5</v>
      </c>
      <c r="CG6" s="61">
        <v>1.746882808127049E-4</v>
      </c>
      <c r="CH6" s="61">
        <v>3.9564596089673704E-5</v>
      </c>
      <c r="CI6" s="61">
        <v>7.1612154792203799E-5</v>
      </c>
      <c r="CJ6" s="61">
        <v>4.3331810741039891E-4</v>
      </c>
      <c r="CK6" s="61">
        <v>5.8122009706251695E-5</v>
      </c>
      <c r="CL6" s="61">
        <v>3.2617143102371931E-4</v>
      </c>
      <c r="CM6" s="61">
        <v>3.0374156165610889E-4</v>
      </c>
      <c r="CN6" s="61">
        <v>5.232705224319298E-4</v>
      </c>
      <c r="CO6" s="61">
        <v>2.9996809768808008E-4</v>
      </c>
      <c r="CP6" s="61">
        <v>5.1123288264660113E-4</v>
      </c>
      <c r="CQ6" s="61">
        <v>1.5661336284560019E-4</v>
      </c>
      <c r="CR6" s="61">
        <v>8.0732879477476901E-5</v>
      </c>
      <c r="CS6" s="61">
        <v>1.0335700558277623E-4</v>
      </c>
      <c r="CT6" s="61">
        <v>3.4245757450493347E-5</v>
      </c>
      <c r="CU6" s="61">
        <v>1.0327662035853511E-5</v>
      </c>
      <c r="CV6" s="61">
        <v>8.8487385262357113E-6</v>
      </c>
      <c r="CW6" s="61">
        <v>8.8478380351562273E-5</v>
      </c>
      <c r="CX6" s="61">
        <v>1.9022602924330781E-5</v>
      </c>
      <c r="CY6" s="61">
        <v>1.9107483722137828E-4</v>
      </c>
      <c r="CZ6" s="61">
        <v>1.2525904667590775E-5</v>
      </c>
      <c r="DA6" s="61">
        <v>3.7143001178874062E-5</v>
      </c>
      <c r="DB6" s="61">
        <v>1.506033247529445E-4</v>
      </c>
      <c r="DC6" s="61">
        <v>1.227275036703836E-3</v>
      </c>
      <c r="DD6" s="61">
        <v>1.8204846637083507E-4</v>
      </c>
      <c r="DE6" s="61">
        <v>1.8874198589701095E-4</v>
      </c>
      <c r="DF6" s="61">
        <v>9.4821353636720621E-5</v>
      </c>
      <c r="DG6" s="61">
        <v>1.701351677303383E-4</v>
      </c>
      <c r="DH6" s="61">
        <v>3.3457570060172734E-5</v>
      </c>
      <c r="DI6" s="61">
        <v>4.6732402457261681E-4</v>
      </c>
      <c r="DJ6" s="61">
        <v>3.7448108473702082E-3</v>
      </c>
      <c r="DK6" s="61">
        <v>1.1916326708037798E-4</v>
      </c>
      <c r="DL6" s="61">
        <v>3.9704704405287298E-4</v>
      </c>
      <c r="DM6" s="61">
        <v>1.5264932249382115E-4</v>
      </c>
      <c r="DN6" s="61">
        <v>4.7752937940284852E-3</v>
      </c>
      <c r="DO6" s="61">
        <v>4.4876531799462391E-4</v>
      </c>
      <c r="DP6" s="61">
        <v>1.6997563432812475E-4</v>
      </c>
      <c r="DQ6" s="61">
        <v>8.1436237711252288E-3</v>
      </c>
      <c r="DR6" s="61">
        <v>5.0774057707989441E-4</v>
      </c>
      <c r="DS6" s="61">
        <v>3.1869518735250967E-4</v>
      </c>
      <c r="DT6" s="61">
        <v>1.146581976260348E-4</v>
      </c>
      <c r="DU6" s="61">
        <v>2.1140044493520824E-5</v>
      </c>
      <c r="DV6" s="61">
        <v>1.3029494309527222E-4</v>
      </c>
      <c r="DW6" s="61">
        <v>2.2597045994615835E-5</v>
      </c>
      <c r="DX6" s="61">
        <v>1.2514532600322364E-4</v>
      </c>
      <c r="DY6" s="61">
        <v>1.4402328524922475E-4</v>
      </c>
      <c r="DZ6" s="61">
        <v>6.8080781781201458E-4</v>
      </c>
      <c r="EA6" s="61">
        <v>1.0863005024013223E-3</v>
      </c>
      <c r="EB6" s="61">
        <v>8.5574667601232479E-4</v>
      </c>
      <c r="EC6" s="61">
        <v>6.268390288789174E-4</v>
      </c>
      <c r="ED6" s="61">
        <v>2.2896218430343556E-4</v>
      </c>
      <c r="EE6" s="61">
        <v>6.2163906173590545E-4</v>
      </c>
      <c r="EF6" s="61">
        <v>1.0067706617520962E-3</v>
      </c>
      <c r="EG6" s="61">
        <v>5.613998004689192E-4</v>
      </c>
      <c r="EH6" s="61">
        <v>1.1419718493333448E-3</v>
      </c>
      <c r="EI6" s="61">
        <v>6.9604779493244451E-4</v>
      </c>
      <c r="EJ6" s="61">
        <v>1.1679085103517457E-3</v>
      </c>
      <c r="EK6" s="61">
        <v>9.1178136489397763E-4</v>
      </c>
      <c r="EL6" s="61">
        <v>1.962902579706506E-5</v>
      </c>
      <c r="EM6" s="61">
        <v>6.1233387828989601E-5</v>
      </c>
      <c r="EN6" s="61">
        <v>3.6580428007798706E-6</v>
      </c>
      <c r="EO6" s="61">
        <v>6.8303777933284032E-6</v>
      </c>
      <c r="EP6" s="61">
        <v>3.2429640397842717E-5</v>
      </c>
      <c r="EQ6" s="61">
        <v>5.6469686069249491E-6</v>
      </c>
      <c r="ER6" s="61">
        <v>1.1075224239757537E-6</v>
      </c>
      <c r="ES6" s="61">
        <v>1.9238445481255605E-5</v>
      </c>
      <c r="ET6" s="61">
        <v>1.1914270608551256E-5</v>
      </c>
      <c r="EU6" s="61">
        <v>2.6483948998093816E-6</v>
      </c>
      <c r="EV6" s="61">
        <v>4.0061283868703178E-6</v>
      </c>
      <c r="EW6" s="61">
        <v>1.9558021941765741E-5</v>
      </c>
      <c r="EX6" s="61">
        <v>0</v>
      </c>
      <c r="EY6" s="61">
        <v>8.8967547782813037E-5</v>
      </c>
      <c r="EZ6" s="61">
        <v>1.6483454932153778E-5</v>
      </c>
      <c r="FA6" s="61">
        <v>1.4986790455557592E-5</v>
      </c>
      <c r="FB6" s="61">
        <v>0</v>
      </c>
      <c r="FC6" s="61">
        <v>8.2865986939055329E-5</v>
      </c>
      <c r="FD6" s="61">
        <v>0</v>
      </c>
      <c r="FE6" s="61">
        <v>1.4051004308747078E-5</v>
      </c>
      <c r="FF6" s="61">
        <v>1.4845264048236737E-5</v>
      </c>
      <c r="FG6" s="61">
        <v>4.8731294025568715E-5</v>
      </c>
      <c r="FH6" s="61">
        <v>9.8942639143056476E-5</v>
      </c>
      <c r="FI6" s="61">
        <v>3.1657388886790424E-5</v>
      </c>
      <c r="FJ6" s="61">
        <v>1.2447160680241495E-4</v>
      </c>
      <c r="FK6" s="61">
        <v>1.1894021070029595E-5</v>
      </c>
      <c r="FL6" s="61">
        <v>1.1974362197354451E-5</v>
      </c>
      <c r="FM6" s="61">
        <v>6.4111982710296896E-5</v>
      </c>
      <c r="FN6" s="61">
        <v>6.4449282995880935E-6</v>
      </c>
      <c r="FO6" s="61">
        <v>5.64015716550235E-6</v>
      </c>
      <c r="FP6" s="61">
        <v>2.2863604351034666E-4</v>
      </c>
      <c r="FQ6" s="61">
        <v>2.5476290403975235E-5</v>
      </c>
      <c r="FR6" s="61">
        <v>9.3328609024674951E-6</v>
      </c>
      <c r="FS6" s="61">
        <v>0</v>
      </c>
      <c r="FT6" s="61">
        <v>0</v>
      </c>
      <c r="FU6" s="61">
        <v>5.0284191197598398E-6</v>
      </c>
      <c r="FV6" s="61">
        <v>3.1491455331791491E-5</v>
      </c>
      <c r="FW6" s="61">
        <v>9.7596812721823507E-6</v>
      </c>
      <c r="FX6" s="61">
        <v>1.3629018883432628E-4</v>
      </c>
      <c r="FY6" s="61">
        <v>0</v>
      </c>
      <c r="FZ6" s="61">
        <v>1.1066092852865269E-6</v>
      </c>
      <c r="GA6" s="61">
        <v>2.230195359353372E-6</v>
      </c>
      <c r="GB6" s="61">
        <v>1.7789060865904163E-5</v>
      </c>
      <c r="GC6" s="61">
        <v>6.3417984544004777E-6</v>
      </c>
      <c r="GD6" s="61">
        <v>5.118496362187281E-6</v>
      </c>
      <c r="GE6" s="61">
        <v>2.3095377090749251E-6</v>
      </c>
      <c r="GF6" s="61">
        <v>3.2894439344735384E-5</v>
      </c>
      <c r="GG6" s="61">
        <v>1.2879325776898461E-4</v>
      </c>
      <c r="GH6" s="61">
        <v>9.6796383655551162E-5</v>
      </c>
      <c r="GI6" s="61">
        <v>4.7074841914166051E-4</v>
      </c>
      <c r="GJ6" s="61">
        <v>1.5003010279403335E-4</v>
      </c>
      <c r="GK6" s="61">
        <v>3.9572805423113647E-5</v>
      </c>
      <c r="GL6" s="61">
        <v>6.2711669620168752E-5</v>
      </c>
      <c r="GM6" s="61">
        <v>2.271484476089104E-4</v>
      </c>
      <c r="GN6" s="61">
        <v>3.606129786164812E-5</v>
      </c>
      <c r="GO6" s="61">
        <v>0</v>
      </c>
      <c r="GP6" s="61">
        <v>2.2066649888657202E-6</v>
      </c>
      <c r="GQ6" s="61">
        <v>0</v>
      </c>
      <c r="GR6" s="61">
        <v>0</v>
      </c>
      <c r="GS6" s="61">
        <v>1.264936732484734E-5</v>
      </c>
      <c r="GT6" s="61">
        <v>4.5967060400092773E-5</v>
      </c>
      <c r="GU6" s="61">
        <v>0</v>
      </c>
      <c r="GV6" s="61">
        <v>8.9585051036254491E-5</v>
      </c>
      <c r="GW6" s="61">
        <v>7.4620010815005244E-6</v>
      </c>
      <c r="GX6" s="61">
        <v>7.3629201222668732E-5</v>
      </c>
      <c r="GY6" s="61">
        <v>0</v>
      </c>
      <c r="GZ6" s="61">
        <v>0.42967088608549864</v>
      </c>
      <c r="HA6" s="61">
        <v>4.3584394751401117E-3</v>
      </c>
      <c r="HB6" s="61">
        <v>4.5715430808322334E-2</v>
      </c>
      <c r="HC6" s="61">
        <v>8.37711809472305E-3</v>
      </c>
      <c r="HD6" s="61">
        <v>2.3206236859462169E-3</v>
      </c>
      <c r="HE6" s="61">
        <v>0.80693957435456887</v>
      </c>
      <c r="HF6" s="61">
        <v>0.84223895407948801</v>
      </c>
      <c r="HG6" s="61">
        <v>7.7234827825499217E-2</v>
      </c>
      <c r="HH6" s="61">
        <v>2.1319344674802032E-3</v>
      </c>
      <c r="HI6" s="61">
        <v>1.6220922877210529E-2</v>
      </c>
      <c r="HJ6" s="61">
        <v>0.73827367700418867</v>
      </c>
      <c r="HK6" s="61">
        <v>2.4207317806486644E-4</v>
      </c>
      <c r="HL6" s="61">
        <v>2.5898273822576845E-5</v>
      </c>
      <c r="HM6" s="61">
        <v>5.8429197513253358E-6</v>
      </c>
      <c r="HN6" s="61">
        <v>8.6835183674829369E-6</v>
      </c>
      <c r="HO6" s="61">
        <v>6.4533959101488808E-5</v>
      </c>
      <c r="HP6" s="61">
        <v>8.3330656422601695E-4</v>
      </c>
      <c r="HQ6" s="61">
        <v>3.5816054120867559E-4</v>
      </c>
      <c r="HR6" s="61">
        <v>7.6752645085848491E-4</v>
      </c>
      <c r="HS6" s="61">
        <v>1.703868520952858E-3</v>
      </c>
      <c r="HT6" s="61">
        <v>1.6785136185701393E-3</v>
      </c>
      <c r="HU6" s="61">
        <v>4.2378893020002478E-4</v>
      </c>
      <c r="HV6" s="61">
        <v>5.2767994412229226E-4</v>
      </c>
      <c r="HW6" s="61">
        <v>3.3896090508635046E-5</v>
      </c>
      <c r="HX6" s="61">
        <v>3.6452640625039216E-4</v>
      </c>
      <c r="HY6" s="61">
        <v>2.0653497782296252E-5</v>
      </c>
      <c r="HZ6" s="61">
        <v>2.6025548903041867E-5</v>
      </c>
      <c r="IA6" s="61">
        <v>2.8565927136603994E-6</v>
      </c>
      <c r="IB6" s="61">
        <v>3.3773620768904651E-6</v>
      </c>
      <c r="IC6" s="61">
        <v>4.1274697903810736E-5</v>
      </c>
      <c r="ID6" s="61">
        <v>6.9061104998844615E-5</v>
      </c>
      <c r="IE6" s="61">
        <v>1.1028492670855799E-5</v>
      </c>
      <c r="IF6" s="61">
        <v>2.0579989062879145E-5</v>
      </c>
      <c r="IG6" s="61">
        <v>5.5844269228872509E-5</v>
      </c>
      <c r="IH6" s="61">
        <v>3.7143294399860467E-5</v>
      </c>
      <c r="II6" s="61">
        <v>5.1640915019094545E-5</v>
      </c>
      <c r="IJ6" s="61">
        <v>2.3121429716778997E-5</v>
      </c>
      <c r="IK6" s="61">
        <v>3.7351575694440951E-6</v>
      </c>
      <c r="IL6" s="61">
        <v>2.3835488336057147E-5</v>
      </c>
      <c r="IM6" s="61">
        <v>1.5925985081457344E-6</v>
      </c>
      <c r="IN6" s="61">
        <v>5.2183831588506845E-6</v>
      </c>
      <c r="IO6" s="61">
        <v>4.1019311807856964E-6</v>
      </c>
      <c r="IP6" s="61">
        <v>2.3568683550163021E-5</v>
      </c>
      <c r="IQ6" s="61">
        <v>5.00438826762526E-5</v>
      </c>
      <c r="IR6" s="61">
        <v>1.0904869478735834E-5</v>
      </c>
      <c r="IS6" s="61">
        <v>0</v>
      </c>
      <c r="IT6" s="61">
        <v>4.1191234049581957E-6</v>
      </c>
      <c r="IU6" s="61">
        <v>3.0127382800137869E-5</v>
      </c>
      <c r="IV6" s="61">
        <v>0</v>
      </c>
      <c r="IW6" s="61">
        <v>1.0169962649386474E-5</v>
      </c>
      <c r="IX6" s="61">
        <v>4.9744563835063142E-6</v>
      </c>
      <c r="IY6" s="61">
        <v>2.4832726528861438E-6</v>
      </c>
      <c r="IZ6" s="61">
        <v>1.1922079360059728E-5</v>
      </c>
      <c r="JA6" s="61">
        <v>9.0176014373274749E-7</v>
      </c>
      <c r="JB6" s="61">
        <v>2.0024871207252773E-5</v>
      </c>
      <c r="JC6" s="61">
        <v>2.9189807485595429E-5</v>
      </c>
      <c r="JD6" s="61">
        <v>1.7684160407286946E-6</v>
      </c>
      <c r="JE6" s="61">
        <v>0</v>
      </c>
      <c r="JF6" s="61">
        <v>6.2529633608971207E-6</v>
      </c>
      <c r="JG6" s="61">
        <v>2.4135225416279669E-5</v>
      </c>
      <c r="JH6" s="61">
        <v>5.5917987723952887E-5</v>
      </c>
      <c r="JI6" s="61">
        <v>2.7670150941175324E-5</v>
      </c>
      <c r="JJ6" s="61">
        <v>1.4375696514336567E-6</v>
      </c>
      <c r="JK6" s="61">
        <v>8.9631816350557679E-5</v>
      </c>
      <c r="JL6" s="61">
        <v>1.6664667405221588E-5</v>
      </c>
      <c r="JM6" s="61">
        <v>1.5011921438385832E-5</v>
      </c>
      <c r="JN6" s="61">
        <v>1.7069631559332601E-5</v>
      </c>
      <c r="JO6" s="61">
        <v>5.8380359575882219E-5</v>
      </c>
      <c r="JP6" s="61">
        <v>3.7348408592414164E-5</v>
      </c>
      <c r="JQ6" s="61">
        <v>2.7891422454361225E-5</v>
      </c>
      <c r="JR6" s="61">
        <v>8.1479747744708698E-6</v>
      </c>
      <c r="JS6" s="61">
        <v>1.4791497177500595E-6</v>
      </c>
      <c r="JT6" s="61">
        <v>2.9841482047364401E-5</v>
      </c>
      <c r="JU6" s="61">
        <v>2.7083869919840178E-5</v>
      </c>
      <c r="JV6" s="61">
        <v>1.9626420469878405E-4</v>
      </c>
      <c r="JW6" s="61">
        <v>4.5248636546699439E-4</v>
      </c>
      <c r="JX6" s="61">
        <v>5.6071789454811372E-4</v>
      </c>
      <c r="JY6" s="61">
        <v>1.7916922972182903E-4</v>
      </c>
      <c r="JZ6" s="61">
        <v>2.1591722807213172E-4</v>
      </c>
      <c r="KA6" s="61">
        <v>4.636546681618141E-4</v>
      </c>
      <c r="KB6" s="61">
        <v>2.058006146053123E-3</v>
      </c>
      <c r="KC6" s="61">
        <v>1.3767380921723201E-4</v>
      </c>
      <c r="KD6" s="61">
        <v>1.8968437285282592E-4</v>
      </c>
      <c r="KE6" s="61">
        <v>1.9301390477039022E-4</v>
      </c>
      <c r="KF6" s="61">
        <v>8.8992859372195691E-4</v>
      </c>
      <c r="KG6" s="61">
        <v>1.6746427258672135E-4</v>
      </c>
      <c r="KH6" s="61">
        <v>3.6912568856207795E-4</v>
      </c>
      <c r="KI6" s="61">
        <v>8.1445892744728935E-5</v>
      </c>
      <c r="KJ6" s="61">
        <v>2.5416775273192221E-3</v>
      </c>
      <c r="KK6" s="61">
        <v>3.7678396979777325E-2</v>
      </c>
      <c r="KL6" s="61">
        <v>8.4965483758962343E-5</v>
      </c>
      <c r="KM6" s="61">
        <v>5.0831965481994872E-4</v>
      </c>
      <c r="KN6" s="61">
        <v>2.5141394490318628E-3</v>
      </c>
      <c r="KO6" s="61">
        <v>4.5461292948177211E-4</v>
      </c>
      <c r="KP6" s="61">
        <v>1.6674224221856004E-4</v>
      </c>
      <c r="KQ6" s="61">
        <v>1.2843531074911417E-3</v>
      </c>
      <c r="KR6" s="61">
        <v>1.1331524347861671E-4</v>
      </c>
      <c r="KS6" s="61">
        <v>1.661528678020731E-4</v>
      </c>
      <c r="KT6" s="61">
        <v>1.1275163819126634E-2</v>
      </c>
      <c r="KU6" s="61">
        <v>2.6374878330879002E-4</v>
      </c>
      <c r="KV6" s="61">
        <v>1.03495785522163E-3</v>
      </c>
      <c r="KW6" s="61">
        <v>2.0904693757436586E-4</v>
      </c>
      <c r="KX6" s="61">
        <v>6.2975160897055769E-5</v>
      </c>
      <c r="KY6" s="61">
        <v>6.6251697397050726E-4</v>
      </c>
      <c r="KZ6" s="61">
        <v>6.3873841434980124E-4</v>
      </c>
    </row>
    <row r="7" spans="1:312" ht="13" x14ac:dyDescent="0.3">
      <c r="A7" s="102">
        <v>1.138331983799203</v>
      </c>
      <c r="B7" s="50" t="s">
        <v>944</v>
      </c>
      <c r="C7" s="60" t="s">
        <v>29</v>
      </c>
      <c r="D7" s="61">
        <v>4.2556770787788051E-5</v>
      </c>
      <c r="E7" s="61">
        <v>1.0076264239061043E-4</v>
      </c>
      <c r="F7" s="61">
        <v>0</v>
      </c>
      <c r="G7" s="61">
        <v>5.7682447357729856E-6</v>
      </c>
      <c r="H7" s="61">
        <v>7.8318899970627249E-6</v>
      </c>
      <c r="I7" s="61">
        <v>1.1277499069997907E-5</v>
      </c>
      <c r="J7" s="61">
        <v>5.4872957788707224E-5</v>
      </c>
      <c r="K7" s="61">
        <v>9.58669314036714E-5</v>
      </c>
      <c r="L7" s="61">
        <v>2.5648086899237763E-6</v>
      </c>
      <c r="M7" s="61">
        <v>4.2775751026622927E-5</v>
      </c>
      <c r="N7" s="61">
        <v>1.1140836589446644E-5</v>
      </c>
      <c r="O7" s="61">
        <v>3.2549585806520611E-5</v>
      </c>
      <c r="P7" s="61">
        <v>5.3152617089541853E-6</v>
      </c>
      <c r="Q7" s="61">
        <v>1.1152528359267533E-4</v>
      </c>
      <c r="R7" s="61">
        <v>3.5027632579147377E-5</v>
      </c>
      <c r="S7" s="61">
        <v>1.4817988849699345E-4</v>
      </c>
      <c r="T7" s="61">
        <v>0</v>
      </c>
      <c r="U7" s="61">
        <v>3.3943203867644652E-5</v>
      </c>
      <c r="V7" s="61">
        <v>1.5320592549783385E-5</v>
      </c>
      <c r="W7" s="61">
        <v>3.1410081107479763E-6</v>
      </c>
      <c r="X7" s="61">
        <v>1.00227996123516E-4</v>
      </c>
      <c r="Y7" s="61">
        <v>1.3002156964143588E-4</v>
      </c>
      <c r="Z7" s="61">
        <v>4.896007478652801E-5</v>
      </c>
      <c r="AA7" s="61">
        <v>7.7705060093299019E-5</v>
      </c>
      <c r="AB7" s="61">
        <v>5.6612884009589203E-5</v>
      </c>
      <c r="AC7" s="61">
        <v>2.9922184683956478E-5</v>
      </c>
      <c r="AD7" s="61">
        <v>8.1549068614065196E-5</v>
      </c>
      <c r="AE7" s="61">
        <v>3.884713575840265E-5</v>
      </c>
      <c r="AF7" s="61">
        <v>6.1558069460081495E-5</v>
      </c>
      <c r="AG7" s="61">
        <v>1.7362072160664104E-4</v>
      </c>
      <c r="AH7" s="61">
        <v>3.2388414101974837E-3</v>
      </c>
      <c r="AI7" s="61">
        <v>3.5199374999526314E-2</v>
      </c>
      <c r="AJ7" s="61">
        <v>2.3817109759094332E-4</v>
      </c>
      <c r="AK7" s="61">
        <v>1.4262423947374E-5</v>
      </c>
      <c r="AL7" s="61">
        <v>4.4725399330652883E-6</v>
      </c>
      <c r="AM7" s="61">
        <v>1.558878365514242E-4</v>
      </c>
      <c r="AN7" s="61">
        <v>4.1403225447506179E-4</v>
      </c>
      <c r="AO7" s="61">
        <v>9.3088854355469441E-5</v>
      </c>
      <c r="AP7" s="61">
        <v>2.3582631483318084E-4</v>
      </c>
      <c r="AQ7" s="61">
        <v>1.59162605679076E-4</v>
      </c>
      <c r="AR7" s="61">
        <v>6.0806225153242317E-5</v>
      </c>
      <c r="AS7" s="61">
        <v>1.3461147009493588E-4</v>
      </c>
      <c r="AT7" s="61">
        <v>2.2611266229733874E-5</v>
      </c>
      <c r="AU7" s="61">
        <v>2.6024191031276864E-5</v>
      </c>
      <c r="AV7" s="61">
        <v>3.9355275418251104E-5</v>
      </c>
      <c r="AW7" s="61">
        <v>1.3079722279685242E-5</v>
      </c>
      <c r="AX7" s="61">
        <v>8.2412545231532686E-6</v>
      </c>
      <c r="AY7" s="61">
        <v>9.4043434113496145E-6</v>
      </c>
      <c r="AZ7" s="61">
        <v>8.4975556158008446E-5</v>
      </c>
      <c r="BA7" s="61">
        <v>0</v>
      </c>
      <c r="BB7" s="61">
        <v>7.8346756606120812E-5</v>
      </c>
      <c r="BC7" s="61">
        <v>9.5119215707902775E-5</v>
      </c>
      <c r="BD7" s="61">
        <v>9.2559855029231762E-5</v>
      </c>
      <c r="BE7" s="61">
        <v>8.7886310155168605E-7</v>
      </c>
      <c r="BF7" s="61">
        <v>6.9050184413899825E-5</v>
      </c>
      <c r="BG7" s="61">
        <v>9.576381553151285E-6</v>
      </c>
      <c r="BH7" s="61">
        <v>5.7461395002366215E-5</v>
      </c>
      <c r="BI7" s="61">
        <v>4.7569630593247864E-5</v>
      </c>
      <c r="BJ7" s="61">
        <v>1.4202764060776174E-4</v>
      </c>
      <c r="BK7" s="61">
        <v>2.4989472431091714E-4</v>
      </c>
      <c r="BL7" s="61">
        <v>2.770782028751168E-5</v>
      </c>
      <c r="BM7" s="61">
        <v>3.1725525896115239E-4</v>
      </c>
      <c r="BN7" s="61">
        <v>7.2162130309955566E-5</v>
      </c>
      <c r="BO7" s="61">
        <v>2.2978161759314276E-5</v>
      </c>
      <c r="BP7" s="61">
        <v>2.2807793217350993E-6</v>
      </c>
      <c r="BQ7" s="61">
        <v>0</v>
      </c>
      <c r="BR7" s="61">
        <v>0</v>
      </c>
      <c r="BS7" s="61">
        <v>0</v>
      </c>
      <c r="BT7" s="61">
        <v>4.1148264913784038E-5</v>
      </c>
      <c r="BU7" s="61">
        <v>4.943227899502295E-5</v>
      </c>
      <c r="BV7" s="61">
        <v>1.4241284733958777E-5</v>
      </c>
      <c r="BW7" s="61">
        <v>1.1893503400361133E-5</v>
      </c>
      <c r="BX7" s="61">
        <v>7.3343468603012831E-5</v>
      </c>
      <c r="BY7" s="61">
        <v>0</v>
      </c>
      <c r="BZ7" s="61">
        <v>0</v>
      </c>
      <c r="CA7" s="61">
        <v>2.5273637405211179E-6</v>
      </c>
      <c r="CB7" s="61">
        <v>0</v>
      </c>
      <c r="CC7" s="61">
        <v>0</v>
      </c>
      <c r="CD7" s="61">
        <v>6.9811142562094264E-6</v>
      </c>
      <c r="CE7" s="61">
        <v>4.1693321729045364E-5</v>
      </c>
      <c r="CF7" s="61">
        <v>3.8008714802491926E-6</v>
      </c>
      <c r="CG7" s="61">
        <v>0</v>
      </c>
      <c r="CH7" s="61">
        <v>0</v>
      </c>
      <c r="CI7" s="61">
        <v>0</v>
      </c>
      <c r="CJ7" s="61">
        <v>4.0052942526739133E-6</v>
      </c>
      <c r="CK7" s="61">
        <v>0</v>
      </c>
      <c r="CL7" s="61">
        <v>2.0116447408565718E-6</v>
      </c>
      <c r="CM7" s="61">
        <v>0</v>
      </c>
      <c r="CN7" s="61">
        <v>1.0399433385765654E-5</v>
      </c>
      <c r="CO7" s="61">
        <v>3.3615176953807112E-5</v>
      </c>
      <c r="CP7" s="61">
        <v>1.2409571242537673E-4</v>
      </c>
      <c r="CQ7" s="61">
        <v>1.4056870543357637E-2</v>
      </c>
      <c r="CR7" s="61">
        <v>2.152220805181061E-3</v>
      </c>
      <c r="CS7" s="61">
        <v>0.33678463454506341</v>
      </c>
      <c r="CT7" s="61">
        <v>5.5985705389205173E-3</v>
      </c>
      <c r="CU7" s="61">
        <v>5.355071268390665E-3</v>
      </c>
      <c r="CV7" s="61">
        <v>1.2818462108235536E-3</v>
      </c>
      <c r="CW7" s="61">
        <v>3.673151051517369E-2</v>
      </c>
      <c r="CX7" s="61">
        <v>1.2889357715287424E-2</v>
      </c>
      <c r="CY7" s="61">
        <v>4.3937130441305955E-3</v>
      </c>
      <c r="CZ7" s="61">
        <v>4.1267757009147994E-3</v>
      </c>
      <c r="DA7" s="61">
        <v>1.9324369799564849E-3</v>
      </c>
      <c r="DB7" s="61">
        <v>3.0328315750139893E-3</v>
      </c>
      <c r="DC7" s="61">
        <v>5.2601896050552916E-5</v>
      </c>
      <c r="DD7" s="61">
        <v>0</v>
      </c>
      <c r="DE7" s="61">
        <v>0</v>
      </c>
      <c r="DF7" s="61">
        <v>6.2267387444595834E-5</v>
      </c>
      <c r="DG7" s="61">
        <v>1.0291980708325623E-4</v>
      </c>
      <c r="DH7" s="61">
        <v>0</v>
      </c>
      <c r="DI7" s="61">
        <v>1.2588922282836409E-4</v>
      </c>
      <c r="DJ7" s="61">
        <v>4.6464301432942301E-5</v>
      </c>
      <c r="DK7" s="61">
        <v>5.4475543927188657E-6</v>
      </c>
      <c r="DL7" s="61">
        <v>9.4605523922758987E-6</v>
      </c>
      <c r="DM7" s="61">
        <v>0</v>
      </c>
      <c r="DN7" s="61">
        <v>3.3488015686572594E-5</v>
      </c>
      <c r="DO7" s="61">
        <v>9.0586575862451494E-6</v>
      </c>
      <c r="DP7" s="61">
        <v>1.1201832634804783E-5</v>
      </c>
      <c r="DQ7" s="61">
        <v>2.420595513177718E-5</v>
      </c>
      <c r="DR7" s="61">
        <v>0</v>
      </c>
      <c r="DS7" s="61">
        <v>3.0723829707300177E-5</v>
      </c>
      <c r="DT7" s="61">
        <v>3.5128688013894229E-3</v>
      </c>
      <c r="DU7" s="61">
        <v>9.4397392244778783E-5</v>
      </c>
      <c r="DV7" s="61">
        <v>1.1837893129720794E-4</v>
      </c>
      <c r="DW7" s="61">
        <v>1.5440544584187398E-4</v>
      </c>
      <c r="DX7" s="61">
        <v>2.3381185954617968E-4</v>
      </c>
      <c r="DY7" s="61">
        <v>1.9577048319482251E-4</v>
      </c>
      <c r="DZ7" s="61">
        <v>3.5632316552071184E-5</v>
      </c>
      <c r="EA7" s="61">
        <v>3.1088423162867125E-4</v>
      </c>
      <c r="EB7" s="61">
        <v>7.5784004545153714E-4</v>
      </c>
      <c r="EC7" s="61">
        <v>4.0846493679268169E-5</v>
      </c>
      <c r="ED7" s="61">
        <v>5.4690692235999361E-4</v>
      </c>
      <c r="EE7" s="61">
        <v>8.9805205611140674E-5</v>
      </c>
      <c r="EF7" s="61">
        <v>3.3060160479260134E-4</v>
      </c>
      <c r="EG7" s="61">
        <v>1.0891075526110604E-4</v>
      </c>
      <c r="EH7" s="61">
        <v>2.6761321247992101E-4</v>
      </c>
      <c r="EI7" s="61">
        <v>4.6142245581285877E-5</v>
      </c>
      <c r="EJ7" s="61">
        <v>1.8146052998096467E-4</v>
      </c>
      <c r="EK7" s="61">
        <v>1.0942166070460376E-4</v>
      </c>
      <c r="EL7" s="61">
        <v>1.0147157457841572E-4</v>
      </c>
      <c r="EM7" s="61">
        <v>4.3096400879183426E-6</v>
      </c>
      <c r="EN7" s="61">
        <v>3.5980748860129876E-6</v>
      </c>
      <c r="EO7" s="61">
        <v>0</v>
      </c>
      <c r="EP7" s="61">
        <v>1.7180861522989828E-5</v>
      </c>
      <c r="EQ7" s="61">
        <v>0</v>
      </c>
      <c r="ER7" s="61">
        <v>1.3917865127961972E-5</v>
      </c>
      <c r="ES7" s="61">
        <v>0</v>
      </c>
      <c r="ET7" s="61">
        <v>6.0600492696651072E-5</v>
      </c>
      <c r="EU7" s="61">
        <v>1.7582399473734506E-5</v>
      </c>
      <c r="EV7" s="61">
        <v>0</v>
      </c>
      <c r="EW7" s="61">
        <v>0</v>
      </c>
      <c r="EX7" s="61">
        <v>4.8561601151154866E-6</v>
      </c>
      <c r="EY7" s="61">
        <v>2.7121195298879811E-5</v>
      </c>
      <c r="EZ7" s="61">
        <v>0</v>
      </c>
      <c r="FA7" s="61">
        <v>0</v>
      </c>
      <c r="FB7" s="61">
        <v>5.7917668026737166E-5</v>
      </c>
      <c r="FC7" s="61">
        <v>0</v>
      </c>
      <c r="FD7" s="61">
        <v>0</v>
      </c>
      <c r="FE7" s="61">
        <v>1.9072366350117509E-5</v>
      </c>
      <c r="FF7" s="61">
        <v>1.4256729998477523E-5</v>
      </c>
      <c r="FG7" s="61">
        <v>4.7014579103931383E-6</v>
      </c>
      <c r="FH7" s="61">
        <v>3.5612435055567212E-5</v>
      </c>
      <c r="FI7" s="61">
        <v>1.8306972337652052E-5</v>
      </c>
      <c r="FJ7" s="61">
        <v>1.1130134950230492E-5</v>
      </c>
      <c r="FK7" s="61">
        <v>1.1345066251412844E-5</v>
      </c>
      <c r="FL7" s="61">
        <v>1.5964910144168601E-4</v>
      </c>
      <c r="FM7" s="61">
        <v>4.4157337699332651E-6</v>
      </c>
      <c r="FN7" s="61">
        <v>2.9433300669774195E-5</v>
      </c>
      <c r="FO7" s="61">
        <v>4.7677829558083485E-5</v>
      </c>
      <c r="FP7" s="61">
        <v>4.3397223727630974E-4</v>
      </c>
      <c r="FQ7" s="61">
        <v>7.5594054916202223E-5</v>
      </c>
      <c r="FR7" s="61">
        <v>3.2835547161837465E-5</v>
      </c>
      <c r="FS7" s="61">
        <v>3.517664316951342E-5</v>
      </c>
      <c r="FT7" s="61">
        <v>2.140491552570491E-5</v>
      </c>
      <c r="FU7" s="61">
        <v>6.9668119777171477E-6</v>
      </c>
      <c r="FV7" s="61">
        <v>0</v>
      </c>
      <c r="FW7" s="61">
        <v>0</v>
      </c>
      <c r="FX7" s="61">
        <v>0</v>
      </c>
      <c r="FY7" s="61">
        <v>0</v>
      </c>
      <c r="FZ7" s="61">
        <v>7.0503010850544027E-5</v>
      </c>
      <c r="GA7" s="61">
        <v>3.6687452136647529E-5</v>
      </c>
      <c r="GB7" s="61">
        <v>5.0184735929041556E-5</v>
      </c>
      <c r="GC7" s="61">
        <v>1.102756581738608E-4</v>
      </c>
      <c r="GD7" s="61">
        <v>0</v>
      </c>
      <c r="GE7" s="61">
        <v>0</v>
      </c>
      <c r="GF7" s="61">
        <v>7.1490034635752838E-5</v>
      </c>
      <c r="GG7" s="61">
        <v>1.3124414215341554E-4</v>
      </c>
      <c r="GH7" s="61">
        <v>6.0397156745468599E-5</v>
      </c>
      <c r="GI7" s="61">
        <v>1.0193589390635721E-4</v>
      </c>
      <c r="GJ7" s="61">
        <v>7.5129514646478067E-5</v>
      </c>
      <c r="GK7" s="61">
        <v>5.4213736488051871E-5</v>
      </c>
      <c r="GL7" s="61">
        <v>4.4796752235462928E-5</v>
      </c>
      <c r="GM7" s="61">
        <v>1.269186887769224E-5</v>
      </c>
      <c r="GN7" s="61">
        <v>5.071457209747043E-6</v>
      </c>
      <c r="GO7" s="61">
        <v>1.2091488810622623E-5</v>
      </c>
      <c r="GP7" s="61">
        <v>2.2066649888657202E-6</v>
      </c>
      <c r="GQ7" s="61">
        <v>0</v>
      </c>
      <c r="GR7" s="61">
        <v>1.8494130087324589E-5</v>
      </c>
      <c r="GS7" s="61">
        <v>0</v>
      </c>
      <c r="GT7" s="61">
        <v>1.8835936170416535E-4</v>
      </c>
      <c r="GU7" s="61">
        <v>3.7222984224961325E-6</v>
      </c>
      <c r="GV7" s="61">
        <v>1.8763154484298116E-5</v>
      </c>
      <c r="GW7" s="61">
        <v>2.0964110125034542E-4</v>
      </c>
      <c r="GX7" s="61">
        <v>3.26829310380809E-4</v>
      </c>
      <c r="GY7" s="61">
        <v>7.1426141455973349E-5</v>
      </c>
      <c r="GZ7" s="61">
        <v>2.0054227196131583E-4</v>
      </c>
      <c r="HA7" s="61">
        <v>2.1998258600792359E-5</v>
      </c>
      <c r="HB7" s="61">
        <v>4.980727827459955E-5</v>
      </c>
      <c r="HC7" s="61">
        <v>8.1628560046440699E-5</v>
      </c>
      <c r="HD7" s="61">
        <v>3.7301665970299192E-5</v>
      </c>
      <c r="HE7" s="61">
        <v>2.6859966194749232E-4</v>
      </c>
      <c r="HF7" s="61">
        <v>3.0536841306156323E-4</v>
      </c>
      <c r="HG7" s="61">
        <v>7.0710860999687256E-5</v>
      </c>
      <c r="HH7" s="61">
        <v>1.3364491634902694E-4</v>
      </c>
      <c r="HI7" s="61">
        <v>7.8449616657260473E-5</v>
      </c>
      <c r="HJ7" s="61">
        <v>3.3223336327704738E-5</v>
      </c>
      <c r="HK7" s="61">
        <v>8.9690720603842171E-5</v>
      </c>
      <c r="HL7" s="61">
        <v>2.0860527407774226E-5</v>
      </c>
      <c r="HM7" s="61">
        <v>3.0221998713751734E-6</v>
      </c>
      <c r="HN7" s="61">
        <v>1.0451931518164152E-5</v>
      </c>
      <c r="HO7" s="61">
        <v>1.2028989743927741E-4</v>
      </c>
      <c r="HP7" s="61">
        <v>0</v>
      </c>
      <c r="HQ7" s="61">
        <v>4.565606073874531E-5</v>
      </c>
      <c r="HR7" s="61">
        <v>1.6908991709044179E-4</v>
      </c>
      <c r="HS7" s="61">
        <v>2.0113260801298002E-4</v>
      </c>
      <c r="HT7" s="61">
        <v>4.9283720757519602E-5</v>
      </c>
      <c r="HU7" s="61">
        <v>3.3088117112115543E-5</v>
      </c>
      <c r="HV7" s="61">
        <v>5.6347917614230275E-5</v>
      </c>
      <c r="HW7" s="61">
        <v>0</v>
      </c>
      <c r="HX7" s="61">
        <v>1.3929012950699762E-5</v>
      </c>
      <c r="HY7" s="61">
        <v>4.1306995564592509E-6</v>
      </c>
      <c r="HZ7" s="61">
        <v>2.4998224604237583E-5</v>
      </c>
      <c r="IA7" s="61">
        <v>4.8720775727430146E-6</v>
      </c>
      <c r="IB7" s="61">
        <v>0</v>
      </c>
      <c r="IC7" s="61">
        <v>2.8398833622210661E-5</v>
      </c>
      <c r="ID7" s="61">
        <v>1.6514545383689957E-4</v>
      </c>
      <c r="IE7" s="61">
        <v>2.0213446423632867E-3</v>
      </c>
      <c r="IF7" s="61">
        <v>4.6133475482620752E-5</v>
      </c>
      <c r="IG7" s="61">
        <v>1.9685158482814148E-4</v>
      </c>
      <c r="IH7" s="61">
        <v>1.3630566752242373E-4</v>
      </c>
      <c r="II7" s="61">
        <v>1.2048735638997978E-4</v>
      </c>
      <c r="IJ7" s="61">
        <v>4.3118157512553339E-6</v>
      </c>
      <c r="IK7" s="61">
        <v>1.8321504608926319E-5</v>
      </c>
      <c r="IL7" s="61">
        <v>2.1161628274093041E-4</v>
      </c>
      <c r="IM7" s="61">
        <v>1.349284847179025E-5</v>
      </c>
      <c r="IN7" s="61">
        <v>8.8452014702193726E-5</v>
      </c>
      <c r="IO7" s="61">
        <v>3.7821909041295806E-5</v>
      </c>
      <c r="IP7" s="61">
        <v>1.1847882398505842E-5</v>
      </c>
      <c r="IQ7" s="61">
        <v>3.7669112309963075E-5</v>
      </c>
      <c r="IR7" s="61">
        <v>6.7399351770316558E-7</v>
      </c>
      <c r="IS7" s="61">
        <v>1.0463191445048599E-5</v>
      </c>
      <c r="IT7" s="61">
        <v>2.8861885082360145E-6</v>
      </c>
      <c r="IU7" s="61">
        <v>4.3962503005499886E-5</v>
      </c>
      <c r="IV7" s="61">
        <v>0</v>
      </c>
      <c r="IW7" s="61">
        <v>1.8391474510806381E-5</v>
      </c>
      <c r="IX7" s="61">
        <v>3.8180906063980399E-5</v>
      </c>
      <c r="IY7" s="61">
        <v>8.0354423484547102E-6</v>
      </c>
      <c r="IZ7" s="61">
        <v>4.4424844886591231E-5</v>
      </c>
      <c r="JA7" s="61">
        <v>2.2556615623300962E-5</v>
      </c>
      <c r="JB7" s="61">
        <v>3.6202752869021516E-5</v>
      </c>
      <c r="JC7" s="61">
        <v>2.3187260009287247E-5</v>
      </c>
      <c r="JD7" s="61">
        <v>4.748806867991279E-6</v>
      </c>
      <c r="JE7" s="61">
        <v>1.7513566981960169E-6</v>
      </c>
      <c r="JF7" s="61">
        <v>3.3522503008514624E-5</v>
      </c>
      <c r="JG7" s="61">
        <v>8.9549943455968006E-5</v>
      </c>
      <c r="JH7" s="61">
        <v>1.5953286005441223E-4</v>
      </c>
      <c r="JI7" s="61">
        <v>2.0959994039267237E-5</v>
      </c>
      <c r="JJ7" s="61">
        <v>5.5658462202212391E-5</v>
      </c>
      <c r="JK7" s="61">
        <v>2.6720214256904927E-5</v>
      </c>
      <c r="JL7" s="61">
        <v>4.3926507512291448E-5</v>
      </c>
      <c r="JM7" s="61">
        <v>7.6735105174251256E-5</v>
      </c>
      <c r="JN7" s="61">
        <v>1.6708897439148863E-5</v>
      </c>
      <c r="JO7" s="61">
        <v>3.4796122572903498E-5</v>
      </c>
      <c r="JP7" s="61">
        <v>4.931253653797972E-6</v>
      </c>
      <c r="JQ7" s="61">
        <v>3.844079530127343E-5</v>
      </c>
      <c r="JR7" s="61">
        <v>8.142610735778E-6</v>
      </c>
      <c r="JS7" s="61">
        <v>1.9330686787527233E-6</v>
      </c>
      <c r="JT7" s="61">
        <v>0</v>
      </c>
      <c r="JU7" s="61">
        <v>0.71460155361785493</v>
      </c>
      <c r="JV7" s="61">
        <v>6.0056686006914239E-4</v>
      </c>
      <c r="JW7" s="61">
        <v>5.2159326055831287E-4</v>
      </c>
      <c r="JX7" s="61">
        <v>1.4381190471976593E-3</v>
      </c>
      <c r="JY7" s="61">
        <v>4.6465055513029367E-4</v>
      </c>
      <c r="JZ7" s="61">
        <v>7.5012379795580679E-4</v>
      </c>
      <c r="KA7" s="61">
        <v>4.3054556911422868E-4</v>
      </c>
      <c r="KB7" s="61">
        <v>4.0203128373373362E-4</v>
      </c>
      <c r="KC7" s="61">
        <v>1.5546014067126591E-3</v>
      </c>
      <c r="KD7" s="61">
        <v>1.3174283596926282E-3</v>
      </c>
      <c r="KE7" s="61">
        <v>2.2278948162286804E-3</v>
      </c>
      <c r="KF7" s="61">
        <v>3.2293103932865496E-3</v>
      </c>
      <c r="KG7" s="61">
        <v>1.0520902978581831E-3</v>
      </c>
      <c r="KH7" s="61">
        <v>3.2915748616800034E-4</v>
      </c>
      <c r="KI7" s="61">
        <v>0.83549735320381846</v>
      </c>
      <c r="KJ7" s="61">
        <v>3.2754986646774239E-4</v>
      </c>
      <c r="KK7" s="61">
        <v>2.5940201596837457E-4</v>
      </c>
      <c r="KL7" s="61">
        <v>2.0393256378312464E-3</v>
      </c>
      <c r="KM7" s="61">
        <v>3.8328413729655819E-4</v>
      </c>
      <c r="KN7" s="61">
        <v>2.3446570980536777E-4</v>
      </c>
      <c r="KO7" s="61">
        <v>4.5312769458195657E-4</v>
      </c>
      <c r="KP7" s="61">
        <v>1.0422505284904567E-3</v>
      </c>
      <c r="KQ7" s="61">
        <v>2.4367056392030995E-4</v>
      </c>
      <c r="KR7" s="61">
        <v>1.925341735708453E-2</v>
      </c>
      <c r="KS7" s="61">
        <v>0.4976126425004947</v>
      </c>
      <c r="KT7" s="61">
        <v>1.1668843171522792E-4</v>
      </c>
      <c r="KU7" s="61">
        <v>1.3111084602946607E-3</v>
      </c>
      <c r="KV7" s="61">
        <v>4.0214608284702366E-4</v>
      </c>
      <c r="KW7" s="61">
        <v>6.1522453772035234E-3</v>
      </c>
      <c r="KX7" s="61">
        <v>1.1492279627240811E-2</v>
      </c>
      <c r="KY7" s="61">
        <v>2.8718195587305639E-4</v>
      </c>
      <c r="KZ7" s="61">
        <v>1.2783257164400306E-3</v>
      </c>
    </row>
    <row r="8" spans="1:312" ht="13" x14ac:dyDescent="0.3">
      <c r="A8" s="102">
        <v>1.0210067544622958</v>
      </c>
      <c r="B8" s="50" t="s">
        <v>943</v>
      </c>
      <c r="C8" s="60" t="s">
        <v>94</v>
      </c>
      <c r="D8" s="61">
        <v>1.2222571244534427E-5</v>
      </c>
      <c r="E8" s="61">
        <v>1.1710009419273333E-4</v>
      </c>
      <c r="F8" s="61">
        <v>1.4757572936338488E-5</v>
      </c>
      <c r="G8" s="61">
        <v>0</v>
      </c>
      <c r="H8" s="61">
        <v>8.6687653394907985E-6</v>
      </c>
      <c r="I8" s="61">
        <v>0</v>
      </c>
      <c r="J8" s="61">
        <v>3.6084841032561299E-6</v>
      </c>
      <c r="K8" s="61">
        <v>7.1366231571541789E-5</v>
      </c>
      <c r="L8" s="61">
        <v>4.7395008477232245E-5</v>
      </c>
      <c r="M8" s="61">
        <v>1.7976793625762247E-5</v>
      </c>
      <c r="N8" s="61">
        <v>2.1899178305657935E-4</v>
      </c>
      <c r="O8" s="61">
        <v>1.9049257598197062E-4</v>
      </c>
      <c r="P8" s="61">
        <v>1.7714552927763601E-4</v>
      </c>
      <c r="Q8" s="61">
        <v>2.3851989088254262E-4</v>
      </c>
      <c r="R8" s="61">
        <v>1.5844274923651711E-5</v>
      </c>
      <c r="S8" s="61">
        <v>1.9723437714363819E-6</v>
      </c>
      <c r="T8" s="61">
        <v>0</v>
      </c>
      <c r="U8" s="61">
        <v>2.8922738941148097E-5</v>
      </c>
      <c r="V8" s="61">
        <v>0</v>
      </c>
      <c r="W8" s="61">
        <v>2.1168553033021377E-5</v>
      </c>
      <c r="X8" s="61">
        <v>8.7858848441033275E-6</v>
      </c>
      <c r="Y8" s="61">
        <v>5.5041079800288348E-6</v>
      </c>
      <c r="Z8" s="61">
        <v>3.5558735238881856E-5</v>
      </c>
      <c r="AA8" s="61">
        <v>2.9533657526235423E-6</v>
      </c>
      <c r="AB8" s="61">
        <v>8.2097548766439466E-6</v>
      </c>
      <c r="AC8" s="61">
        <v>6.8024051625048403E-7</v>
      </c>
      <c r="AD8" s="61">
        <v>0</v>
      </c>
      <c r="AE8" s="61">
        <v>0</v>
      </c>
      <c r="AF8" s="61">
        <v>2.4952792974258652E-5</v>
      </c>
      <c r="AG8" s="61">
        <v>8.8679284286142806E-6</v>
      </c>
      <c r="AH8" s="61">
        <v>0</v>
      </c>
      <c r="AI8" s="61">
        <v>1.1543421308001393E-5</v>
      </c>
      <c r="AJ8" s="61">
        <v>0</v>
      </c>
      <c r="AK8" s="61">
        <v>0</v>
      </c>
      <c r="AL8" s="61">
        <v>0</v>
      </c>
      <c r="AM8" s="61">
        <v>0</v>
      </c>
      <c r="AN8" s="61">
        <v>0</v>
      </c>
      <c r="AO8" s="61">
        <v>9.5553824019087791E-6</v>
      </c>
      <c r="AP8" s="61">
        <v>0</v>
      </c>
      <c r="AQ8" s="61">
        <v>3.9831259530105545E-6</v>
      </c>
      <c r="AR8" s="61">
        <v>0</v>
      </c>
      <c r="AS8" s="61">
        <v>0</v>
      </c>
      <c r="AT8" s="61">
        <v>2.8713884689269063E-6</v>
      </c>
      <c r="AU8" s="61">
        <v>1.5176094121910914E-6</v>
      </c>
      <c r="AV8" s="61">
        <v>1.3584678471740247E-5</v>
      </c>
      <c r="AW8" s="61">
        <v>1.1203188248124404E-5</v>
      </c>
      <c r="AX8" s="61">
        <v>3.3844595141487905E-6</v>
      </c>
      <c r="AY8" s="61">
        <v>9.3002160658859529E-6</v>
      </c>
      <c r="AZ8" s="61">
        <v>3.1415699381139074E-6</v>
      </c>
      <c r="BA8" s="61">
        <v>0</v>
      </c>
      <c r="BB8" s="61">
        <v>2.2578824373710379E-6</v>
      </c>
      <c r="BC8" s="61">
        <v>0</v>
      </c>
      <c r="BD8" s="61">
        <v>0</v>
      </c>
      <c r="BE8" s="61">
        <v>2.3715051907816305E-5</v>
      </c>
      <c r="BF8" s="61">
        <v>1.8049108543388625E-5</v>
      </c>
      <c r="BG8" s="61">
        <v>5.0072384898621985E-5</v>
      </c>
      <c r="BH8" s="61">
        <v>2.2433809806035627E-6</v>
      </c>
      <c r="BI8" s="61">
        <v>2.5150339885499193E-6</v>
      </c>
      <c r="BJ8" s="61">
        <v>4.9716923623028535E-6</v>
      </c>
      <c r="BK8" s="61">
        <v>8.249549028923038E-6</v>
      </c>
      <c r="BL8" s="61">
        <v>4.6179700479186136E-5</v>
      </c>
      <c r="BM8" s="61">
        <v>2.57109042659252E-5</v>
      </c>
      <c r="BN8" s="61">
        <v>8.6926537116714035E-5</v>
      </c>
      <c r="BO8" s="61">
        <v>0</v>
      </c>
      <c r="BP8" s="61">
        <v>0</v>
      </c>
      <c r="BQ8" s="61">
        <v>0</v>
      </c>
      <c r="BR8" s="61">
        <v>1.2843067019686944E-5</v>
      </c>
      <c r="BS8" s="61">
        <v>1.0316144770838058E-5</v>
      </c>
      <c r="BT8" s="61">
        <v>2.5121768442028209E-5</v>
      </c>
      <c r="BU8" s="61">
        <v>4.2819438319125712E-6</v>
      </c>
      <c r="BV8" s="61">
        <v>2.5588207642490682E-5</v>
      </c>
      <c r="BW8" s="61">
        <v>3.6499651311841725E-4</v>
      </c>
      <c r="BX8" s="61">
        <v>4.1579636379468536E-4</v>
      </c>
      <c r="BY8" s="61">
        <v>2.4498786348900719E-4</v>
      </c>
      <c r="BZ8" s="61">
        <v>4.7898149100080785E-6</v>
      </c>
      <c r="CA8" s="61">
        <v>1.5854757887719801E-4</v>
      </c>
      <c r="CB8" s="61">
        <v>5.471410907506647E-4</v>
      </c>
      <c r="CC8" s="61">
        <v>2.169817703097306E-5</v>
      </c>
      <c r="CD8" s="61">
        <v>3.5679686773167132E-5</v>
      </c>
      <c r="CE8" s="61">
        <v>1.4170279280459863E-5</v>
      </c>
      <c r="CF8" s="61">
        <v>0</v>
      </c>
      <c r="CG8" s="61">
        <v>0</v>
      </c>
      <c r="CH8" s="61">
        <v>0</v>
      </c>
      <c r="CI8" s="61">
        <v>9.3338375539175786E-6</v>
      </c>
      <c r="CJ8" s="61">
        <v>7.6871796526474484E-6</v>
      </c>
      <c r="CK8" s="61">
        <v>2.0253888670202703E-4</v>
      </c>
      <c r="CL8" s="61">
        <v>1.5992575689809746E-5</v>
      </c>
      <c r="CM8" s="61">
        <v>0</v>
      </c>
      <c r="CN8" s="61">
        <v>2.7718412389913096E-5</v>
      </c>
      <c r="CO8" s="61">
        <v>7.4967944782368295E-5</v>
      </c>
      <c r="CP8" s="61">
        <v>0</v>
      </c>
      <c r="CQ8" s="61">
        <v>0</v>
      </c>
      <c r="CR8" s="61">
        <v>0</v>
      </c>
      <c r="CS8" s="61">
        <v>0</v>
      </c>
      <c r="CT8" s="61">
        <v>0</v>
      </c>
      <c r="CU8" s="61">
        <v>0</v>
      </c>
      <c r="CV8" s="61">
        <v>1.2834844796308874E-5</v>
      </c>
      <c r="CW8" s="61">
        <v>6.6402586442063568E-6</v>
      </c>
      <c r="CX8" s="61">
        <v>0</v>
      </c>
      <c r="CY8" s="61">
        <v>0</v>
      </c>
      <c r="CZ8" s="61">
        <v>0</v>
      </c>
      <c r="DA8" s="61">
        <v>0</v>
      </c>
      <c r="DB8" s="61">
        <v>0</v>
      </c>
      <c r="DC8" s="61">
        <v>6.7845850331609842E-6</v>
      </c>
      <c r="DD8" s="61">
        <v>8.9440143451267027E-6</v>
      </c>
      <c r="DE8" s="61">
        <v>0</v>
      </c>
      <c r="DF8" s="61">
        <v>0</v>
      </c>
      <c r="DG8" s="61">
        <v>0</v>
      </c>
      <c r="DH8" s="61">
        <v>5.7451968198863553E-5</v>
      </c>
      <c r="DI8" s="61">
        <v>7.9325149601025002E-6</v>
      </c>
      <c r="DJ8" s="61">
        <v>0</v>
      </c>
      <c r="DK8" s="61">
        <v>0</v>
      </c>
      <c r="DL8" s="61">
        <v>0</v>
      </c>
      <c r="DM8" s="61">
        <v>6.430902721469184E-6</v>
      </c>
      <c r="DN8" s="61">
        <v>6.5740236480900228E-5</v>
      </c>
      <c r="DO8" s="61">
        <v>5.8895745009613034E-6</v>
      </c>
      <c r="DP8" s="61">
        <v>0</v>
      </c>
      <c r="DQ8" s="61">
        <v>0</v>
      </c>
      <c r="DR8" s="61">
        <v>0</v>
      </c>
      <c r="DS8" s="61">
        <v>0</v>
      </c>
      <c r="DT8" s="61">
        <v>5.558488350309276E-6</v>
      </c>
      <c r="DU8" s="61">
        <v>0</v>
      </c>
      <c r="DV8" s="61">
        <v>1.9891111670741332E-5</v>
      </c>
      <c r="DW8" s="61">
        <v>4.9599514725741639E-6</v>
      </c>
      <c r="DX8" s="61">
        <v>2.5019715531163721E-4</v>
      </c>
      <c r="DY8" s="61">
        <v>0</v>
      </c>
      <c r="DZ8" s="61">
        <v>1.2117276991778223E-5</v>
      </c>
      <c r="EA8" s="61">
        <v>0</v>
      </c>
      <c r="EB8" s="61">
        <v>1.8726827891337956E-6</v>
      </c>
      <c r="EC8" s="61">
        <v>0</v>
      </c>
      <c r="ED8" s="61">
        <v>4.8591706603210957E-6</v>
      </c>
      <c r="EE8" s="61">
        <v>2.9935068537046891E-5</v>
      </c>
      <c r="EF8" s="61">
        <v>0</v>
      </c>
      <c r="EG8" s="61">
        <v>0</v>
      </c>
      <c r="EH8" s="61">
        <v>0</v>
      </c>
      <c r="EI8" s="61">
        <v>0</v>
      </c>
      <c r="EJ8" s="61">
        <v>2.3464089608401998E-5</v>
      </c>
      <c r="EK8" s="61">
        <v>0</v>
      </c>
      <c r="EL8" s="61">
        <v>2.0797776951394125E-5</v>
      </c>
      <c r="EM8" s="61">
        <v>1.0124144727709148E-4</v>
      </c>
      <c r="EN8" s="61">
        <v>1.1773700599231387E-5</v>
      </c>
      <c r="EO8" s="61">
        <v>3.2967430389764258E-5</v>
      </c>
      <c r="EP8" s="61">
        <v>1.7058577811082426E-5</v>
      </c>
      <c r="EQ8" s="61">
        <v>0</v>
      </c>
      <c r="ER8" s="61">
        <v>0</v>
      </c>
      <c r="ES8" s="61">
        <v>0</v>
      </c>
      <c r="ET8" s="61">
        <v>1.2397174599994198E-4</v>
      </c>
      <c r="EU8" s="61">
        <v>1.224146975911892E-5</v>
      </c>
      <c r="EV8" s="61">
        <v>4.5168698545191236E-6</v>
      </c>
      <c r="EW8" s="61">
        <v>1.9915120656994611E-6</v>
      </c>
      <c r="EX8" s="61">
        <v>0</v>
      </c>
      <c r="EY8" s="61">
        <v>3.4378979956326516E-5</v>
      </c>
      <c r="EZ8" s="61">
        <v>3.0863611870190851E-6</v>
      </c>
      <c r="FA8" s="61">
        <v>1.0766135593511184E-4</v>
      </c>
      <c r="FB8" s="61">
        <v>2.8151815307876135E-6</v>
      </c>
      <c r="FC8" s="61">
        <v>1.2253683564815597E-5</v>
      </c>
      <c r="FD8" s="61">
        <v>0</v>
      </c>
      <c r="FE8" s="61">
        <v>4.4047035450617804E-5</v>
      </c>
      <c r="FF8" s="61">
        <v>2.3966527105625667E-4</v>
      </c>
      <c r="FG8" s="61">
        <v>2.0549857936963203E-4</v>
      </c>
      <c r="FH8" s="61">
        <v>1.5193870619716108E-5</v>
      </c>
      <c r="FI8" s="61">
        <v>1.2040062719991079E-4</v>
      </c>
      <c r="FJ8" s="61">
        <v>1.8614607476415855E-5</v>
      </c>
      <c r="FK8" s="61">
        <v>3.1660969163721086E-4</v>
      </c>
      <c r="FL8" s="61">
        <v>5.1648781327976071E-6</v>
      </c>
      <c r="FM8" s="61">
        <v>0</v>
      </c>
      <c r="FN8" s="61">
        <v>1.2626798301233815E-5</v>
      </c>
      <c r="FO8" s="61">
        <v>8.4097770857390897E-7</v>
      </c>
      <c r="FP8" s="61">
        <v>1.9321826617293715E-5</v>
      </c>
      <c r="FQ8" s="61">
        <v>0</v>
      </c>
      <c r="FR8" s="61">
        <v>0</v>
      </c>
      <c r="FS8" s="61">
        <v>0</v>
      </c>
      <c r="FT8" s="61">
        <v>2.4947670175106677E-5</v>
      </c>
      <c r="FU8" s="61">
        <v>6.8048991625230669E-5</v>
      </c>
      <c r="FV8" s="61">
        <v>3.3948349051450956E-4</v>
      </c>
      <c r="FW8" s="61">
        <v>2.2788381999610245E-4</v>
      </c>
      <c r="FX8" s="61">
        <v>2.7818546685891331E-4</v>
      </c>
      <c r="FY8" s="61">
        <v>3.6537757886358956E-4</v>
      </c>
      <c r="FZ8" s="61">
        <v>2.1345559828237705E-5</v>
      </c>
      <c r="GA8" s="61">
        <v>6.7120018613121856E-4</v>
      </c>
      <c r="GB8" s="61">
        <v>1.740145518189937E-5</v>
      </c>
      <c r="GC8" s="61">
        <v>1.8688289797519018E-5</v>
      </c>
      <c r="GD8" s="61">
        <v>1.6458842192877717E-4</v>
      </c>
      <c r="GE8" s="61">
        <v>6.498899141354472E-5</v>
      </c>
      <c r="GF8" s="61">
        <v>3.9477428764722953E-5</v>
      </c>
      <c r="GG8" s="61">
        <v>3.749423128462761E-5</v>
      </c>
      <c r="GH8" s="61">
        <v>1.277996263422925E-6</v>
      </c>
      <c r="GI8" s="61">
        <v>1.6233861891872106E-4</v>
      </c>
      <c r="GJ8" s="61">
        <v>0</v>
      </c>
      <c r="GK8" s="61">
        <v>0</v>
      </c>
      <c r="GL8" s="61">
        <v>0</v>
      </c>
      <c r="GM8" s="61">
        <v>3.2704815784124213E-6</v>
      </c>
      <c r="GN8" s="61">
        <v>2.4235091261897573E-5</v>
      </c>
      <c r="GO8" s="61">
        <v>0</v>
      </c>
      <c r="GP8" s="61">
        <v>7.55169796189602E-6</v>
      </c>
      <c r="GQ8" s="61">
        <v>2.1479113216895263E-5</v>
      </c>
      <c r="GR8" s="61">
        <v>2.2220559284024322E-6</v>
      </c>
      <c r="GS8" s="61">
        <v>0</v>
      </c>
      <c r="GT8" s="61">
        <v>1.0067842086982468E-5</v>
      </c>
      <c r="GU8" s="61">
        <v>4.3426814929121547E-6</v>
      </c>
      <c r="GV8" s="61">
        <v>0</v>
      </c>
      <c r="GW8" s="61">
        <v>0</v>
      </c>
      <c r="GX8" s="61">
        <v>0</v>
      </c>
      <c r="GY8" s="61">
        <v>0</v>
      </c>
      <c r="GZ8" s="61">
        <v>0</v>
      </c>
      <c r="HA8" s="61">
        <v>0</v>
      </c>
      <c r="HB8" s="61">
        <v>6.0892910743240823E-6</v>
      </c>
      <c r="HC8" s="61">
        <v>0</v>
      </c>
      <c r="HD8" s="61">
        <v>0</v>
      </c>
      <c r="HE8" s="61">
        <v>0</v>
      </c>
      <c r="HF8" s="61">
        <v>0</v>
      </c>
      <c r="HG8" s="61">
        <v>0</v>
      </c>
      <c r="HH8" s="61">
        <v>0</v>
      </c>
      <c r="HI8" s="61">
        <v>0</v>
      </c>
      <c r="HJ8" s="61">
        <v>3.2948763300203045E-6</v>
      </c>
      <c r="HK8" s="61">
        <v>0</v>
      </c>
      <c r="HL8" s="61">
        <v>6.2297765523897179E-6</v>
      </c>
      <c r="HM8" s="61">
        <v>0</v>
      </c>
      <c r="HN8" s="61">
        <v>3.3416910571493321E-6</v>
      </c>
      <c r="HO8" s="61">
        <v>6.7824031400018538E-5</v>
      </c>
      <c r="HP8" s="61">
        <v>0</v>
      </c>
      <c r="HQ8" s="61">
        <v>4.4559391770305153E-6</v>
      </c>
      <c r="HR8" s="61">
        <v>3.1120843636277632E-6</v>
      </c>
      <c r="HS8" s="61">
        <v>0</v>
      </c>
      <c r="HT8" s="61">
        <v>0</v>
      </c>
      <c r="HU8" s="61">
        <v>0</v>
      </c>
      <c r="HV8" s="61">
        <v>0</v>
      </c>
      <c r="HW8" s="61">
        <v>0</v>
      </c>
      <c r="HX8" s="61">
        <v>3.7235975214741936E-6</v>
      </c>
      <c r="HY8" s="61">
        <v>0</v>
      </c>
      <c r="HZ8" s="61">
        <v>0</v>
      </c>
      <c r="IA8" s="61">
        <v>3.3803013778314724E-6</v>
      </c>
      <c r="IB8" s="61">
        <v>5.1603349499696952E-6</v>
      </c>
      <c r="IC8" s="61">
        <v>2.589559296858115E-6</v>
      </c>
      <c r="ID8" s="61">
        <v>1.8986819451159144E-5</v>
      </c>
      <c r="IE8" s="61">
        <v>4.5190971920811457E-5</v>
      </c>
      <c r="IF8" s="61">
        <v>0</v>
      </c>
      <c r="IG8" s="61">
        <v>1.3144870843178383E-6</v>
      </c>
      <c r="IH8" s="61">
        <v>0</v>
      </c>
      <c r="II8" s="61">
        <v>1.1523078822592492E-5</v>
      </c>
      <c r="IJ8" s="61">
        <v>1.0479349673937013E-5</v>
      </c>
      <c r="IK8" s="61">
        <v>3.2887606891934594E-5</v>
      </c>
      <c r="IL8" s="61">
        <v>5.3469709336614754E-5</v>
      </c>
      <c r="IM8" s="61">
        <v>1.9677439345089519E-5</v>
      </c>
      <c r="IN8" s="61">
        <v>1.0125848158478381E-4</v>
      </c>
      <c r="IO8" s="61">
        <v>8.5684784665301205E-6</v>
      </c>
      <c r="IP8" s="61">
        <v>8.4851170972797614E-6</v>
      </c>
      <c r="IQ8" s="61">
        <v>1.6959590947967974E-5</v>
      </c>
      <c r="IR8" s="61">
        <v>2.465260905137348E-5</v>
      </c>
      <c r="IS8" s="61">
        <v>1.9338795757609976E-5</v>
      </c>
      <c r="IT8" s="61">
        <v>0</v>
      </c>
      <c r="IU8" s="61">
        <v>1.2573682774873125E-5</v>
      </c>
      <c r="IV8" s="61">
        <v>1.1832160291818799E-5</v>
      </c>
      <c r="IW8" s="61">
        <v>3.5381014918075841E-5</v>
      </c>
      <c r="IX8" s="61">
        <v>1.4715014956445379E-6</v>
      </c>
      <c r="IY8" s="61">
        <v>0.80587915307361135</v>
      </c>
      <c r="IZ8" s="61">
        <v>3.0276397143354067E-3</v>
      </c>
      <c r="JA8" s="61">
        <v>1.0799523623448321E-2</v>
      </c>
      <c r="JB8" s="61">
        <v>4.6146956499626144E-3</v>
      </c>
      <c r="JC8" s="61">
        <v>2.5305094300323402E-5</v>
      </c>
      <c r="JD8" s="61">
        <v>3.7106246923565891E-5</v>
      </c>
      <c r="JE8" s="61">
        <v>6.9081291984398445E-7</v>
      </c>
      <c r="JF8" s="61">
        <v>1.0005923412097189E-5</v>
      </c>
      <c r="JG8" s="61">
        <v>3.3975930591897593E-6</v>
      </c>
      <c r="JH8" s="61">
        <v>7.398475429797615E-7</v>
      </c>
      <c r="JI8" s="61">
        <v>2.6111492448212421E-5</v>
      </c>
      <c r="JJ8" s="61">
        <v>4.3461408066598927E-7</v>
      </c>
      <c r="JK8" s="61">
        <v>7.2917504036429454E-6</v>
      </c>
      <c r="JL8" s="61">
        <v>0</v>
      </c>
      <c r="JM8" s="61">
        <v>8.6815117229188984E-6</v>
      </c>
      <c r="JN8" s="61">
        <v>3.3966571252619799E-4</v>
      </c>
      <c r="JO8" s="61">
        <v>6.7180261482595479E-4</v>
      </c>
      <c r="JP8" s="61">
        <v>2.9976234745622402E-2</v>
      </c>
      <c r="JQ8" s="61">
        <v>5.238360254693963E-4</v>
      </c>
      <c r="JR8" s="61">
        <v>2.2866725298470402E-2</v>
      </c>
      <c r="JS8" s="61">
        <v>4.4632755768934335E-5</v>
      </c>
      <c r="JT8" s="61">
        <v>0</v>
      </c>
      <c r="JU8" s="61">
        <v>0</v>
      </c>
      <c r="JV8" s="61">
        <v>9.1238358970598292E-6</v>
      </c>
      <c r="JW8" s="61">
        <v>5.1947169447876001E-6</v>
      </c>
      <c r="JX8" s="61">
        <v>1.9404232443965293E-5</v>
      </c>
      <c r="JY8" s="61">
        <v>8.3504314374365745E-6</v>
      </c>
      <c r="JZ8" s="61">
        <v>1.4969602329211636E-4</v>
      </c>
      <c r="KA8" s="61">
        <v>8.8566707367399813E-7</v>
      </c>
      <c r="KB8" s="61">
        <v>1.4544608387665117E-6</v>
      </c>
      <c r="KC8" s="61">
        <v>5.1284144505796632E-6</v>
      </c>
      <c r="KD8" s="61">
        <v>1.466884191521997E-5</v>
      </c>
      <c r="KE8" s="61">
        <v>4.5259334310842366E-6</v>
      </c>
      <c r="KF8" s="61">
        <v>1.8094513614881515E-6</v>
      </c>
      <c r="KG8" s="61">
        <v>6.5356663981366473E-5</v>
      </c>
      <c r="KH8" s="61">
        <v>3.9081810808725067E-6</v>
      </c>
      <c r="KI8" s="61">
        <v>9.2353266715531085E-6</v>
      </c>
      <c r="KJ8" s="61">
        <v>0</v>
      </c>
      <c r="KK8" s="61">
        <v>0</v>
      </c>
      <c r="KL8" s="61">
        <v>2.9554048848857284E-6</v>
      </c>
      <c r="KM8" s="61">
        <v>0</v>
      </c>
      <c r="KN8" s="61">
        <v>0</v>
      </c>
      <c r="KO8" s="61">
        <v>2.4899526261613346E-6</v>
      </c>
      <c r="KP8" s="61">
        <v>0</v>
      </c>
      <c r="KQ8" s="61">
        <v>1.1054757028194141E-5</v>
      </c>
      <c r="KR8" s="61">
        <v>6.0037131222647721E-6</v>
      </c>
      <c r="KS8" s="61">
        <v>3.1612784078102838E-6</v>
      </c>
      <c r="KT8" s="61">
        <v>0</v>
      </c>
      <c r="KU8" s="61">
        <v>3.606618610775495E-5</v>
      </c>
      <c r="KV8" s="61">
        <v>0</v>
      </c>
      <c r="KW8" s="61">
        <v>3.0336121477988163E-5</v>
      </c>
      <c r="KX8" s="61">
        <v>1.8057992597756975E-5</v>
      </c>
      <c r="KY8" s="61">
        <v>7.7187245056789864E-6</v>
      </c>
      <c r="KZ8" s="61">
        <v>2.8972428335656694E-5</v>
      </c>
    </row>
    <row r="9" spans="1:312" ht="13" x14ac:dyDescent="0.3">
      <c r="A9" s="102">
        <v>1.148885775980566</v>
      </c>
      <c r="B9" s="50" t="s">
        <v>942</v>
      </c>
      <c r="C9" s="60" t="s">
        <v>83</v>
      </c>
      <c r="D9" s="61">
        <v>4.054084020589731E-5</v>
      </c>
      <c r="E9" s="61">
        <v>9.203055608257922E-5</v>
      </c>
      <c r="F9" s="61">
        <v>0</v>
      </c>
      <c r="G9" s="61">
        <v>9.1949247768262433E-6</v>
      </c>
      <c r="H9" s="61">
        <v>1.0666213090757805E-4</v>
      </c>
      <c r="I9" s="61">
        <v>8.9521173173167143E-5</v>
      </c>
      <c r="J9" s="61">
        <v>1.1219728482570722E-5</v>
      </c>
      <c r="K9" s="61">
        <v>2.2025917327472136E-4</v>
      </c>
      <c r="L9" s="61">
        <v>1.0555557317074649E-4</v>
      </c>
      <c r="M9" s="61">
        <v>7.335132986157078E-5</v>
      </c>
      <c r="N9" s="61">
        <v>8.6546199134168446E-5</v>
      </c>
      <c r="O9" s="61">
        <v>1.3058067169428603E-4</v>
      </c>
      <c r="P9" s="61">
        <v>1.5056922073286509E-4</v>
      </c>
      <c r="Q9" s="61">
        <v>1.6534655608040126E-4</v>
      </c>
      <c r="R9" s="61">
        <v>1.7467985742273867E-4</v>
      </c>
      <c r="S9" s="61">
        <v>2.7145137421176734E-4</v>
      </c>
      <c r="T9" s="61">
        <v>3.5919151176888429E-4</v>
      </c>
      <c r="U9" s="61">
        <v>6.0248617220788646E-4</v>
      </c>
      <c r="V9" s="61">
        <v>1.6721280668172809E-4</v>
      </c>
      <c r="W9" s="61">
        <v>7.5957147277501546E-5</v>
      </c>
      <c r="X9" s="61">
        <v>1.5448686456466865E-4</v>
      </c>
      <c r="Y9" s="61">
        <v>5.8259309812091369E-4</v>
      </c>
      <c r="Z9" s="61">
        <v>2.8465723616459922E-4</v>
      </c>
      <c r="AA9" s="61">
        <v>1.5435876020993594E-4</v>
      </c>
      <c r="AB9" s="61">
        <v>2.3800986946062046E-4</v>
      </c>
      <c r="AC9" s="61">
        <v>2.6904772122366365E-4</v>
      </c>
      <c r="AD9" s="61">
        <v>3.717980206333955E-5</v>
      </c>
      <c r="AE9" s="61">
        <v>4.5794107939521698E-4</v>
      </c>
      <c r="AF9" s="61">
        <v>4.728279630963493E-4</v>
      </c>
      <c r="AG9" s="61">
        <v>1.9474031361171628E-3</v>
      </c>
      <c r="AH9" s="61">
        <v>1.3042009266177115E-2</v>
      </c>
      <c r="AI9" s="61">
        <v>2.8014149086317799E-2</v>
      </c>
      <c r="AJ9" s="61">
        <v>1.4063344352769286E-3</v>
      </c>
      <c r="AK9" s="61">
        <v>6.4124160718299558E-4</v>
      </c>
      <c r="AL9" s="61">
        <v>7.1502105688309864E-4</v>
      </c>
      <c r="AM9" s="61">
        <v>8.9208830257542389E-4</v>
      </c>
      <c r="AN9" s="61">
        <v>1.5393506897149732E-3</v>
      </c>
      <c r="AO9" s="61">
        <v>1.2803342429264723E-3</v>
      </c>
      <c r="AP9" s="61">
        <v>8.848212008321809E-4</v>
      </c>
      <c r="AQ9" s="61">
        <v>8.9781353928071949E-4</v>
      </c>
      <c r="AR9" s="61">
        <v>1.2301408241027168E-3</v>
      </c>
      <c r="AS9" s="61">
        <v>6.9687795054395067E-4</v>
      </c>
      <c r="AT9" s="61">
        <v>2.8870305595632602E-4</v>
      </c>
      <c r="AU9" s="61">
        <v>4.6899751612305431E-4</v>
      </c>
      <c r="AV9" s="61">
        <v>4.1992281969915177E-5</v>
      </c>
      <c r="AW9" s="61">
        <v>1.0243448454868414E-4</v>
      </c>
      <c r="AX9" s="61">
        <v>6.5475906730644038E-5</v>
      </c>
      <c r="AY9" s="61">
        <v>1.0743201858548163E-4</v>
      </c>
      <c r="AZ9" s="61">
        <v>1.6235138088896124E-4</v>
      </c>
      <c r="BA9" s="61">
        <v>1.7544887407894307E-3</v>
      </c>
      <c r="BB9" s="61">
        <v>1.48566018423033E-4</v>
      </c>
      <c r="BC9" s="61">
        <v>8.6801308408288686E-4</v>
      </c>
      <c r="BD9" s="61">
        <v>1.1282168452926538E-3</v>
      </c>
      <c r="BE9" s="61">
        <v>1.07943391315986E-4</v>
      </c>
      <c r="BF9" s="61">
        <v>3.7718678538863981E-4</v>
      </c>
      <c r="BG9" s="61">
        <v>1.7818241472007109E-4</v>
      </c>
      <c r="BH9" s="61">
        <v>6.2739031371465334E-4</v>
      </c>
      <c r="BI9" s="61">
        <v>3.1969219357931675E-4</v>
      </c>
      <c r="BJ9" s="61">
        <v>1.6731638999908021E-4</v>
      </c>
      <c r="BK9" s="61">
        <v>1.2444350771166307E-3</v>
      </c>
      <c r="BL9" s="61">
        <v>3.3572521674737823E-4</v>
      </c>
      <c r="BM9" s="61">
        <v>3.4776831587999402E-4</v>
      </c>
      <c r="BN9" s="61">
        <v>7.8017659104174424E-4</v>
      </c>
      <c r="BO9" s="61">
        <v>3.427904055218084E-4</v>
      </c>
      <c r="BP9" s="61">
        <v>2.5490118194321146E-5</v>
      </c>
      <c r="BQ9" s="61">
        <v>0</v>
      </c>
      <c r="BR9" s="61">
        <v>1.1491316278620452E-4</v>
      </c>
      <c r="BS9" s="61">
        <v>3.7099675915001458E-5</v>
      </c>
      <c r="BT9" s="61">
        <v>1.2658109542075638E-4</v>
      </c>
      <c r="BU9" s="61">
        <v>8.0821689827349774E-5</v>
      </c>
      <c r="BV9" s="61">
        <v>3.1261669096756636E-5</v>
      </c>
      <c r="BW9" s="61">
        <v>1.1689250032483732E-4</v>
      </c>
      <c r="BX9" s="61">
        <v>3.8842763843599346E-5</v>
      </c>
      <c r="BY9" s="61">
        <v>2.0332763259688701E-4</v>
      </c>
      <c r="BZ9" s="61">
        <v>1.769130197696509E-4</v>
      </c>
      <c r="CA9" s="61">
        <v>1.5691013194671954E-4</v>
      </c>
      <c r="CB9" s="61">
        <v>1.6587259298958423E-4</v>
      </c>
      <c r="CC9" s="61">
        <v>2.217193635479343E-5</v>
      </c>
      <c r="CD9" s="61">
        <v>7.7678970927459333E-5</v>
      </c>
      <c r="CE9" s="61">
        <v>4.6407664643506054E-4</v>
      </c>
      <c r="CF9" s="61">
        <v>8.2181004978360922E-5</v>
      </c>
      <c r="CG9" s="61">
        <v>3.3599922445483435E-4</v>
      </c>
      <c r="CH9" s="61">
        <v>3.978642269536476E-4</v>
      </c>
      <c r="CI9" s="61">
        <v>1.9369031263016535E-4</v>
      </c>
      <c r="CJ9" s="61">
        <v>3.0154143873702176E-4</v>
      </c>
      <c r="CK9" s="61">
        <v>3.4608827101561954E-4</v>
      </c>
      <c r="CL9" s="61">
        <v>9.429417085703442E-4</v>
      </c>
      <c r="CM9" s="61">
        <v>6.9772335490797467E-4</v>
      </c>
      <c r="CN9" s="61">
        <v>8.4645755571838386E-4</v>
      </c>
      <c r="CO9" s="61">
        <v>4.8165700540689046E-4</v>
      </c>
      <c r="CP9" s="61">
        <v>8.11444975053482E-4</v>
      </c>
      <c r="CQ9" s="61">
        <v>1.9689151110879037E-2</v>
      </c>
      <c r="CR9" s="61">
        <v>6.98810139363244E-3</v>
      </c>
      <c r="CS9" s="61">
        <v>2.9891047909130761E-2</v>
      </c>
      <c r="CT9" s="61">
        <v>1.4959532285208197E-2</v>
      </c>
      <c r="CU9" s="61">
        <v>1.088373651038398E-2</v>
      </c>
      <c r="CV9" s="61">
        <v>5.0096381858295404E-3</v>
      </c>
      <c r="CW9" s="61">
        <v>0.25075209251369529</v>
      </c>
      <c r="CX9" s="61">
        <v>1.2692856390973938E-2</v>
      </c>
      <c r="CY9" s="61">
        <v>1.0798696927115574E-2</v>
      </c>
      <c r="CZ9" s="61">
        <v>1.1821606335098466E-2</v>
      </c>
      <c r="DA9" s="61">
        <v>5.9361215101769492E-3</v>
      </c>
      <c r="DB9" s="61">
        <v>5.1170480101203021E-3</v>
      </c>
      <c r="DC9" s="61">
        <v>2.7893701992759087E-4</v>
      </c>
      <c r="DD9" s="61">
        <v>3.2354423554741717E-4</v>
      </c>
      <c r="DE9" s="61">
        <v>1.2715383199652907E-4</v>
      </c>
      <c r="DF9" s="61">
        <v>1.8061902265119236E-4</v>
      </c>
      <c r="DG9" s="61">
        <v>8.5568430831344672E-5</v>
      </c>
      <c r="DH9" s="61">
        <v>1.2421990342265264E-4</v>
      </c>
      <c r="DI9" s="61">
        <v>3.1123022555001629E-4</v>
      </c>
      <c r="DJ9" s="61">
        <v>3.0129862426301951E-4</v>
      </c>
      <c r="DK9" s="61">
        <v>1.4268463167401251E-4</v>
      </c>
      <c r="DL9" s="61">
        <v>1.2956843493769165E-4</v>
      </c>
      <c r="DM9" s="61">
        <v>3.3889164999321159E-5</v>
      </c>
      <c r="DN9" s="61">
        <v>1.201415483521364E-3</v>
      </c>
      <c r="DO9" s="61">
        <v>1.7807642213471693E-4</v>
      </c>
      <c r="DP9" s="61">
        <v>2.761214280156186E-4</v>
      </c>
      <c r="DQ9" s="61">
        <v>4.2735684209793478E-4</v>
      </c>
      <c r="DR9" s="61">
        <v>2.7763474581897593E-4</v>
      </c>
      <c r="DS9" s="61">
        <v>4.3014975236738481E-4</v>
      </c>
      <c r="DT9" s="61">
        <v>1.2628540522280933E-2</v>
      </c>
      <c r="DU9" s="61">
        <v>2.0748900908216412E-3</v>
      </c>
      <c r="DV9" s="61">
        <v>4.274000599601588E-3</v>
      </c>
      <c r="DW9" s="61">
        <v>1.50993553757479E-3</v>
      </c>
      <c r="DX9" s="61">
        <v>1.3400881267121435E-3</v>
      </c>
      <c r="DY9" s="61">
        <v>1.5858783931499687E-3</v>
      </c>
      <c r="DZ9" s="61">
        <v>2.3820996716185229E-3</v>
      </c>
      <c r="EA9" s="61">
        <v>1.7783658385306588E-3</v>
      </c>
      <c r="EB9" s="61">
        <v>3.8213826277820593E-3</v>
      </c>
      <c r="EC9" s="61">
        <v>1.0700920410846213E-3</v>
      </c>
      <c r="ED9" s="61">
        <v>1.4861474811245839E-3</v>
      </c>
      <c r="EE9" s="61">
        <v>1.2020455512254354E-3</v>
      </c>
      <c r="EF9" s="61">
        <v>1.9307608297523711E-3</v>
      </c>
      <c r="EG9" s="61">
        <v>1.1073399481410057E-3</v>
      </c>
      <c r="EH9" s="61">
        <v>1.0014742186917182E-3</v>
      </c>
      <c r="EI9" s="61">
        <v>1.506536746287649E-3</v>
      </c>
      <c r="EJ9" s="61">
        <v>9.7985743984127386E-4</v>
      </c>
      <c r="EK9" s="61">
        <v>1.868032245482519E-3</v>
      </c>
      <c r="EL9" s="61">
        <v>6.8836446192150301E-5</v>
      </c>
      <c r="EM9" s="61">
        <v>6.7129312379236194E-5</v>
      </c>
      <c r="EN9" s="61">
        <v>4.7194748921537019E-5</v>
      </c>
      <c r="EO9" s="61">
        <v>4.4535642490603689E-4</v>
      </c>
      <c r="EP9" s="61">
        <v>1.9084818917388058E-4</v>
      </c>
      <c r="EQ9" s="61">
        <v>8.1436740163826304E-5</v>
      </c>
      <c r="ER9" s="61">
        <v>1.0962010836417794E-4</v>
      </c>
      <c r="ES9" s="61">
        <v>1.8409578215623276E-5</v>
      </c>
      <c r="ET9" s="61">
        <v>7.5206359323081014E-6</v>
      </c>
      <c r="EU9" s="61">
        <v>7.3434105249714585E-5</v>
      </c>
      <c r="EV9" s="61">
        <v>1.4999838478010856E-4</v>
      </c>
      <c r="EW9" s="61">
        <v>7.8232087767062965E-5</v>
      </c>
      <c r="EX9" s="61">
        <v>1.8841901246648089E-4</v>
      </c>
      <c r="EY9" s="61">
        <v>9.429151481771638E-5</v>
      </c>
      <c r="EZ9" s="61">
        <v>2.5296730766197168E-4</v>
      </c>
      <c r="FA9" s="61">
        <v>2.0760451478561153E-4</v>
      </c>
      <c r="FB9" s="61">
        <v>5.2846587695945079E-4</v>
      </c>
      <c r="FC9" s="61">
        <v>3.3200614614404503E-5</v>
      </c>
      <c r="FD9" s="61">
        <v>2.0701727056952296E-4</v>
      </c>
      <c r="FE9" s="61">
        <v>7.8315629031198452E-5</v>
      </c>
      <c r="FF9" s="61">
        <v>1.2263831940327355E-4</v>
      </c>
      <c r="FG9" s="61">
        <v>1.053048539431625E-4</v>
      </c>
      <c r="FH9" s="61">
        <v>6.8228354540115824E-5</v>
      </c>
      <c r="FI9" s="61">
        <v>6.3312878710060339E-4</v>
      </c>
      <c r="FJ9" s="61">
        <v>3.5910982049832605E-4</v>
      </c>
      <c r="FK9" s="61">
        <v>2.1935319627227655E-5</v>
      </c>
      <c r="FL9" s="61">
        <v>6.1331568648515585E-4</v>
      </c>
      <c r="FM9" s="61">
        <v>2.7899239439232369E-4</v>
      </c>
      <c r="FN9" s="61">
        <v>8.1320088503918336E-4</v>
      </c>
      <c r="FO9" s="61">
        <v>4.5052857803721456E-4</v>
      </c>
      <c r="FP9" s="61">
        <v>5.9720490055009039E-4</v>
      </c>
      <c r="FQ9" s="61">
        <v>7.6441825257893823E-4</v>
      </c>
      <c r="FR9" s="61">
        <v>9.7503591484865144E-4</v>
      </c>
      <c r="FS9" s="61">
        <v>2.9586377945684038E-4</v>
      </c>
      <c r="FT9" s="61">
        <v>1.6960706028340184E-4</v>
      </c>
      <c r="FU9" s="61">
        <v>5.7843923343631902E-5</v>
      </c>
      <c r="FV9" s="61">
        <v>1.5841762599563217E-4</v>
      </c>
      <c r="FW9" s="61">
        <v>6.6327930975996554E-6</v>
      </c>
      <c r="FX9" s="61">
        <v>3.896853618920193E-4</v>
      </c>
      <c r="FY9" s="61">
        <v>5.2128773352823159E-5</v>
      </c>
      <c r="FZ9" s="61">
        <v>3.5224840141289207E-5</v>
      </c>
      <c r="GA9" s="61">
        <v>2.2452602551582758E-4</v>
      </c>
      <c r="GB9" s="61">
        <v>4.1004601307875422E-5</v>
      </c>
      <c r="GC9" s="61">
        <v>9.0744604462135751E-5</v>
      </c>
      <c r="GD9" s="61">
        <v>1.3378893949578857E-4</v>
      </c>
      <c r="GE9" s="61">
        <v>1.601979338203789E-4</v>
      </c>
      <c r="GF9" s="61">
        <v>1.3563829290902732E-4</v>
      </c>
      <c r="GG9" s="61">
        <v>4.5427357055285631E-4</v>
      </c>
      <c r="GH9" s="61">
        <v>6.9280019662840283E-4</v>
      </c>
      <c r="GI9" s="61">
        <v>6.3016595019152347E-4</v>
      </c>
      <c r="GJ9" s="61">
        <v>5.2557361852691338E-4</v>
      </c>
      <c r="GK9" s="61">
        <v>3.5005318262827548E-4</v>
      </c>
      <c r="GL9" s="61">
        <v>7.0666498300494835E-4</v>
      </c>
      <c r="GM9" s="61">
        <v>6.6401277588124853E-4</v>
      </c>
      <c r="GN9" s="61">
        <v>6.0943809192875103E-5</v>
      </c>
      <c r="GO9" s="61">
        <v>1.4890444553822304E-5</v>
      </c>
      <c r="GP9" s="61">
        <v>5.5240180221271856E-4</v>
      </c>
      <c r="GQ9" s="61">
        <v>5.8406740862350563E-5</v>
      </c>
      <c r="GR9" s="61">
        <v>2.1157836883484025E-5</v>
      </c>
      <c r="GS9" s="61">
        <v>3.3905520664539262E-5</v>
      </c>
      <c r="GT9" s="61">
        <v>1.3476334563107108E-4</v>
      </c>
      <c r="GU9" s="61">
        <v>1.5943844909691767E-5</v>
      </c>
      <c r="GV9" s="61">
        <v>1.0149936955611215E-5</v>
      </c>
      <c r="GW9" s="61">
        <v>8.728582734888028E-4</v>
      </c>
      <c r="GX9" s="61">
        <v>1.6864620369833095E-3</v>
      </c>
      <c r="GY9" s="61">
        <v>1.2056642360202708E-3</v>
      </c>
      <c r="GZ9" s="61">
        <v>1.3903897471474707E-3</v>
      </c>
      <c r="HA9" s="61">
        <v>6.2646124122552928E-4</v>
      </c>
      <c r="HB9" s="61">
        <v>1.5597259354079231E-3</v>
      </c>
      <c r="HC9" s="61">
        <v>1.5307879497121085E-3</v>
      </c>
      <c r="HD9" s="61">
        <v>1.5129132250847875E-3</v>
      </c>
      <c r="HE9" s="61">
        <v>9.5485140458946918E-4</v>
      </c>
      <c r="HF9" s="61">
        <v>5.7514815665933973E-4</v>
      </c>
      <c r="HG9" s="61">
        <v>3.7221812409223129E-4</v>
      </c>
      <c r="HH9" s="61">
        <v>1.411072481319517E-3</v>
      </c>
      <c r="HI9" s="61">
        <v>9.3913159296915799E-4</v>
      </c>
      <c r="HJ9" s="61">
        <v>6.3071254903988676E-4</v>
      </c>
      <c r="HK9" s="61">
        <v>8.4426160266836892E-5</v>
      </c>
      <c r="HL9" s="61">
        <v>2.2479701677996701E-4</v>
      </c>
      <c r="HM9" s="61">
        <v>3.3244198585126911E-4</v>
      </c>
      <c r="HN9" s="61">
        <v>2.0835565700853719E-4</v>
      </c>
      <c r="HO9" s="61">
        <v>1.3714477601781084E-4</v>
      </c>
      <c r="HP9" s="61">
        <v>1.6928648496606442E-4</v>
      </c>
      <c r="HQ9" s="61">
        <v>6.7028407351062136E-4</v>
      </c>
      <c r="HR9" s="61">
        <v>3.8907970288377323E-4</v>
      </c>
      <c r="HS9" s="61">
        <v>1.1745607737540537E-3</v>
      </c>
      <c r="HT9" s="61">
        <v>9.306564687639263E-4</v>
      </c>
      <c r="HU9" s="61">
        <v>5.3583897470825537E-4</v>
      </c>
      <c r="HV9" s="61">
        <v>5.5908245648516881E-4</v>
      </c>
      <c r="HW9" s="61">
        <v>2.0263788732644052E-4</v>
      </c>
      <c r="HX9" s="61">
        <v>2.8801337273506319E-4</v>
      </c>
      <c r="HY9" s="61">
        <v>2.185599031984328E-4</v>
      </c>
      <c r="HZ9" s="61">
        <v>8.3017587384327153E-5</v>
      </c>
      <c r="IA9" s="61">
        <v>7.2033746262803065E-5</v>
      </c>
      <c r="IB9" s="61">
        <v>9.2577437640652336E-6</v>
      </c>
      <c r="IC9" s="61">
        <v>2.9640095711837983E-3</v>
      </c>
      <c r="ID9" s="61">
        <v>4.5268381070128734E-3</v>
      </c>
      <c r="IE9" s="61">
        <v>6.3149895754178228E-3</v>
      </c>
      <c r="IF9" s="61">
        <v>1.8995520460491737E-3</v>
      </c>
      <c r="IG9" s="61">
        <v>9.6376907110905772E-4</v>
      </c>
      <c r="IH9" s="61">
        <v>6.9838234920441831E-4</v>
      </c>
      <c r="II9" s="61">
        <v>9.437486731576279E-5</v>
      </c>
      <c r="IJ9" s="61">
        <v>1.437431108594915E-4</v>
      </c>
      <c r="IK9" s="61">
        <v>1.0552579312047342E-4</v>
      </c>
      <c r="IL9" s="61">
        <v>3.121164110716042E-4</v>
      </c>
      <c r="IM9" s="61">
        <v>8.5787972972116894E-5</v>
      </c>
      <c r="IN9" s="61">
        <v>9.6157743134828313E-5</v>
      </c>
      <c r="IO9" s="61">
        <v>2.0795038124540407E-4</v>
      </c>
      <c r="IP9" s="61">
        <v>6.0041001395728446E-5</v>
      </c>
      <c r="IQ9" s="61">
        <v>4.2819960123947514E-5</v>
      </c>
      <c r="IR9" s="61">
        <v>5.5699515578392374E-5</v>
      </c>
      <c r="IS9" s="61">
        <v>8.8433564489327296E-5</v>
      </c>
      <c r="IT9" s="61">
        <v>3.5951260738512685E-5</v>
      </c>
      <c r="IU9" s="61">
        <v>1.0485894273294739E-4</v>
      </c>
      <c r="IV9" s="61">
        <v>7.7555991372593577E-6</v>
      </c>
      <c r="IW9" s="61">
        <v>7.6637084193770396E-5</v>
      </c>
      <c r="IX9" s="61">
        <v>1.1720357487875565E-4</v>
      </c>
      <c r="IY9" s="61">
        <v>8.2437894871322331E-6</v>
      </c>
      <c r="IZ9" s="61">
        <v>6.7680258946954661E-5</v>
      </c>
      <c r="JA9" s="61">
        <v>1.9113531438139563E-5</v>
      </c>
      <c r="JB9" s="61">
        <v>9.9032768865314077E-5</v>
      </c>
      <c r="JC9" s="61">
        <v>1.1453852941435238E-4</v>
      </c>
      <c r="JD9" s="61">
        <v>3.626777380080659E-5</v>
      </c>
      <c r="JE9" s="61">
        <v>2.5589267312530694E-5</v>
      </c>
      <c r="JF9" s="61">
        <v>1.6406641105718723E-5</v>
      </c>
      <c r="JG9" s="61">
        <v>2.841031950813563E-4</v>
      </c>
      <c r="JH9" s="61">
        <v>4.0699375502449607E-4</v>
      </c>
      <c r="JI9" s="61">
        <v>5.3084209758638243E-5</v>
      </c>
      <c r="JJ9" s="61">
        <v>8.1891322353180057E-5</v>
      </c>
      <c r="JK9" s="61">
        <v>7.5348087504310436E-5</v>
      </c>
      <c r="JL9" s="61">
        <v>1.225586060300713E-4</v>
      </c>
      <c r="JM9" s="61">
        <v>1.9305385018086191E-4</v>
      </c>
      <c r="JN9" s="61">
        <v>1.7114531444504407E-4</v>
      </c>
      <c r="JO9" s="61">
        <v>3.0846075308021563E-4</v>
      </c>
      <c r="JP9" s="61">
        <v>2.0071163896739824E-4</v>
      </c>
      <c r="JQ9" s="61">
        <v>2.2948317920187447E-4</v>
      </c>
      <c r="JR9" s="61">
        <v>6.0656549538983942E-5</v>
      </c>
      <c r="JS9" s="61">
        <v>5.9400774379486518E-6</v>
      </c>
      <c r="JT9" s="61">
        <v>0.37577952582548169</v>
      </c>
      <c r="JU9" s="61">
        <v>0.17484503113654645</v>
      </c>
      <c r="JV9" s="61">
        <v>9.8436176668989465E-3</v>
      </c>
      <c r="JW9" s="61">
        <v>4.217057176003047E-3</v>
      </c>
      <c r="JX9" s="61">
        <v>6.8574969764701238E-3</v>
      </c>
      <c r="JY9" s="61">
        <v>3.7845478566876142E-3</v>
      </c>
      <c r="JZ9" s="61">
        <v>2.0565470601995119E-2</v>
      </c>
      <c r="KA9" s="61">
        <v>2.2642900764801624E-3</v>
      </c>
      <c r="KB9" s="61">
        <v>2.8165786708535747E-3</v>
      </c>
      <c r="KC9" s="61">
        <v>2.9815852664054853E-2</v>
      </c>
      <c r="KD9" s="61">
        <v>7.8272303021862284E-3</v>
      </c>
      <c r="KE9" s="61">
        <v>0.1791260126806688</v>
      </c>
      <c r="KF9" s="61">
        <v>1.7350810735245303E-2</v>
      </c>
      <c r="KG9" s="61">
        <v>3.4479783013069573E-2</v>
      </c>
      <c r="KH9" s="61">
        <v>2.9969221824981806E-3</v>
      </c>
      <c r="KI9" s="61">
        <v>6.167278487525394E-2</v>
      </c>
      <c r="KJ9" s="61">
        <v>2.0052528110737679E-3</v>
      </c>
      <c r="KK9" s="61">
        <v>1.353156416326095E-3</v>
      </c>
      <c r="KL9" s="61">
        <v>5.1709333022300234E-2</v>
      </c>
      <c r="KM9" s="61">
        <v>4.5309254636869654E-3</v>
      </c>
      <c r="KN9" s="61">
        <v>1.6766036561825001E-3</v>
      </c>
      <c r="KO9" s="61">
        <v>6.2585789242773863E-3</v>
      </c>
      <c r="KP9" s="61">
        <v>6.7949903086473203E-3</v>
      </c>
      <c r="KQ9" s="61">
        <v>2.3857944593261289E-3</v>
      </c>
      <c r="KR9" s="61">
        <v>0.82617932921959336</v>
      </c>
      <c r="KS9" s="61">
        <v>0.37449054263610232</v>
      </c>
      <c r="KT9" s="61">
        <v>1.9068120081066732E-3</v>
      </c>
      <c r="KU9" s="61">
        <v>1.0419536950419294E-2</v>
      </c>
      <c r="KV9" s="61">
        <v>1.3743361309511888E-3</v>
      </c>
      <c r="KW9" s="61">
        <v>0.84651901916182826</v>
      </c>
      <c r="KX9" s="61">
        <v>0.75924058349915158</v>
      </c>
      <c r="KY9" s="61">
        <v>2.9170518346885313E-3</v>
      </c>
      <c r="KZ9" s="61">
        <v>9.1036815941591409E-3</v>
      </c>
    </row>
    <row r="10" spans="1:312" ht="13" x14ac:dyDescent="0.3">
      <c r="A10" s="102">
        <v>1.0606766853038301</v>
      </c>
      <c r="B10" s="50" t="s">
        <v>941</v>
      </c>
      <c r="C10" s="60" t="s">
        <v>124</v>
      </c>
      <c r="D10" s="61">
        <v>6.428755005242134E-6</v>
      </c>
      <c r="E10" s="61">
        <v>8.2363291498978219E-6</v>
      </c>
      <c r="F10" s="61">
        <v>5.5827281542129358E-5</v>
      </c>
      <c r="G10" s="61">
        <v>2.6524135270152724E-5</v>
      </c>
      <c r="H10" s="61">
        <v>1.421109072047672E-6</v>
      </c>
      <c r="I10" s="61">
        <v>1.3055873923343731E-4</v>
      </c>
      <c r="J10" s="61">
        <v>1.72110120649366E-5</v>
      </c>
      <c r="K10" s="61">
        <v>1.0781720070219571E-4</v>
      </c>
      <c r="L10" s="61">
        <v>3.3242908748041177E-5</v>
      </c>
      <c r="M10" s="61">
        <v>5.2616918311391351E-5</v>
      </c>
      <c r="N10" s="61">
        <v>7.6978440051548891E-5</v>
      </c>
      <c r="O10" s="61">
        <v>1.572093328445729E-4</v>
      </c>
      <c r="P10" s="61">
        <v>8.749279105188631E-6</v>
      </c>
      <c r="Q10" s="61">
        <v>2.3833499856743674E-5</v>
      </c>
      <c r="R10" s="61">
        <v>1.6038072666519514E-4</v>
      </c>
      <c r="S10" s="61">
        <v>3.8033564063673841E-4</v>
      </c>
      <c r="T10" s="61">
        <v>5.5052555235165601E-4</v>
      </c>
      <c r="U10" s="61">
        <v>1.2967382403944892E-4</v>
      </c>
      <c r="V10" s="61">
        <v>9.9896424277889779E-5</v>
      </c>
      <c r="W10" s="61">
        <v>8.0315679704793537E-6</v>
      </c>
      <c r="X10" s="61">
        <v>2.1374162830933101E-4</v>
      </c>
      <c r="Y10" s="61">
        <v>4.1863529877452017E-5</v>
      </c>
      <c r="Z10" s="61">
        <v>1.3676860508740859E-4</v>
      </c>
      <c r="AA10" s="61">
        <v>4.3727017211173801E-5</v>
      </c>
      <c r="AB10" s="61">
        <v>7.8436018954873999E-5</v>
      </c>
      <c r="AC10" s="61">
        <v>4.6709848782533241E-5</v>
      </c>
      <c r="AD10" s="61">
        <v>7.3732553088681521E-5</v>
      </c>
      <c r="AE10" s="61">
        <v>3.6837203667423746E-5</v>
      </c>
      <c r="AF10" s="61">
        <v>1.4755104373835211E-3</v>
      </c>
      <c r="AG10" s="61">
        <v>0.91793363284736385</v>
      </c>
      <c r="AH10" s="61">
        <v>5.8347506023921003E-5</v>
      </c>
      <c r="AI10" s="61">
        <v>3.3286446443451492E-4</v>
      </c>
      <c r="AJ10" s="61">
        <v>1.4639910211638069E-4</v>
      </c>
      <c r="AK10" s="61">
        <v>3.5553915187644793E-4</v>
      </c>
      <c r="AL10" s="61">
        <v>1.3123452743195598E-4</v>
      </c>
      <c r="AM10" s="61">
        <v>1.3166474815625676E-4</v>
      </c>
      <c r="AN10" s="61">
        <v>2.7022420446023412E-4</v>
      </c>
      <c r="AO10" s="61">
        <v>1.1528808114958529E-4</v>
      </c>
      <c r="AP10" s="61">
        <v>2.0304425714122115E-4</v>
      </c>
      <c r="AQ10" s="61">
        <v>2.6747100386709268E-2</v>
      </c>
      <c r="AR10" s="61">
        <v>1.1688011355336686E-4</v>
      </c>
      <c r="AS10" s="61">
        <v>1.0276536488844574E-4</v>
      </c>
      <c r="AT10" s="61">
        <v>5.3124358527409816E-5</v>
      </c>
      <c r="AU10" s="61">
        <v>6.0850516653262051E-5</v>
      </c>
      <c r="AV10" s="61">
        <v>1.3967945262479E-5</v>
      </c>
      <c r="AW10" s="61">
        <v>1.0486650999754781E-4</v>
      </c>
      <c r="AX10" s="61">
        <v>5.6727939342378099E-5</v>
      </c>
      <c r="AY10" s="61">
        <v>7.6780216312941782E-5</v>
      </c>
      <c r="AZ10" s="61">
        <v>1.3137563165475721E-4</v>
      </c>
      <c r="BA10" s="61">
        <v>2.9886876682377964E-4</v>
      </c>
      <c r="BB10" s="61">
        <v>4.0822690864733785E-5</v>
      </c>
      <c r="BC10" s="61">
        <v>0.90338603135252082</v>
      </c>
      <c r="BD10" s="61">
        <v>0.69117078685022126</v>
      </c>
      <c r="BE10" s="61">
        <v>2.4589164398008252E-5</v>
      </c>
      <c r="BF10" s="61">
        <v>8.0439526929069991E-5</v>
      </c>
      <c r="BG10" s="61">
        <v>2.2587714545599836E-5</v>
      </c>
      <c r="BH10" s="61">
        <v>1.3480542402230199E-2</v>
      </c>
      <c r="BI10" s="61">
        <v>5.3684969167329131E-3</v>
      </c>
      <c r="BJ10" s="61">
        <v>1.6888927818482099E-3</v>
      </c>
      <c r="BK10" s="61">
        <v>5.8887774620954144E-4</v>
      </c>
      <c r="BL10" s="61">
        <v>1.4846713417243096E-3</v>
      </c>
      <c r="BM10" s="61">
        <v>1.091878274318705E-3</v>
      </c>
      <c r="BN10" s="61">
        <v>1.2901907465259745E-2</v>
      </c>
      <c r="BO10" s="61">
        <v>1.4327722742203028E-3</v>
      </c>
      <c r="BP10" s="61">
        <v>5.4272910761569722E-5</v>
      </c>
      <c r="BQ10" s="61">
        <v>0</v>
      </c>
      <c r="BR10" s="61">
        <v>0</v>
      </c>
      <c r="BS10" s="61">
        <v>1.9222630007772779E-6</v>
      </c>
      <c r="BT10" s="61">
        <v>0</v>
      </c>
      <c r="BU10" s="61">
        <v>0</v>
      </c>
      <c r="BV10" s="61">
        <v>6.1524399156419034E-5</v>
      </c>
      <c r="BW10" s="61">
        <v>6.5169590188383095E-5</v>
      </c>
      <c r="BX10" s="61">
        <v>1.1041797309106138E-5</v>
      </c>
      <c r="BY10" s="61">
        <v>1.3755420300597427E-4</v>
      </c>
      <c r="BZ10" s="61">
        <v>1.0165434521240166E-5</v>
      </c>
      <c r="CA10" s="61">
        <v>1.3099575443827765E-5</v>
      </c>
      <c r="CB10" s="61">
        <v>1.4901359323403975E-4</v>
      </c>
      <c r="CC10" s="61">
        <v>3.5740403389008896E-5</v>
      </c>
      <c r="CD10" s="61">
        <v>8.2140691127496402E-5</v>
      </c>
      <c r="CE10" s="61">
        <v>2.089207842631903E-5</v>
      </c>
      <c r="CF10" s="61">
        <v>2.2934663964336075E-4</v>
      </c>
      <c r="CG10" s="61">
        <v>1.0296805328496342E-4</v>
      </c>
      <c r="CH10" s="61">
        <v>6.6481764810096062E-5</v>
      </c>
      <c r="CI10" s="61">
        <v>2.0501484152679698E-4</v>
      </c>
      <c r="CJ10" s="61">
        <v>1.1237213751135445E-4</v>
      </c>
      <c r="CK10" s="61">
        <v>1.5061325329708151E-4</v>
      </c>
      <c r="CL10" s="61">
        <v>3.2923918925352555E-5</v>
      </c>
      <c r="CM10" s="61">
        <v>9.8306397548450174E-6</v>
      </c>
      <c r="CN10" s="61">
        <v>1.1183916755291497E-4</v>
      </c>
      <c r="CO10" s="61">
        <v>1.6149411659756424E-5</v>
      </c>
      <c r="CP10" s="61">
        <v>1.3724892412137656E-4</v>
      </c>
      <c r="CQ10" s="61">
        <v>2.6937498409443237E-4</v>
      </c>
      <c r="CR10" s="61">
        <v>2.3750706314298295E-4</v>
      </c>
      <c r="CS10" s="61">
        <v>5.3651859608753029E-4</v>
      </c>
      <c r="CT10" s="61">
        <v>1.4932127535191334E-4</v>
      </c>
      <c r="CU10" s="61">
        <v>3.6744801507563251E-4</v>
      </c>
      <c r="CV10" s="61">
        <v>1.0202032039758717E-3</v>
      </c>
      <c r="CW10" s="61">
        <v>5.2400225733752962E-4</v>
      </c>
      <c r="CX10" s="61">
        <v>5.0363669086733883E-4</v>
      </c>
      <c r="CY10" s="61">
        <v>2.3775131690219182E-4</v>
      </c>
      <c r="CZ10" s="61">
        <v>1.5729534663218829E-4</v>
      </c>
      <c r="DA10" s="61">
        <v>8.6417929263611951E-4</v>
      </c>
      <c r="DB10" s="61">
        <v>4.6499215923637534E-4</v>
      </c>
      <c r="DC10" s="61">
        <v>1.3881910383971454E-4</v>
      </c>
      <c r="DD10" s="61">
        <v>4.7936992416523773E-5</v>
      </c>
      <c r="DE10" s="61">
        <v>6.6433116883377913E-6</v>
      </c>
      <c r="DF10" s="61">
        <v>1.804604806080489E-4</v>
      </c>
      <c r="DG10" s="61">
        <v>1.0276700631391455E-4</v>
      </c>
      <c r="DH10" s="61">
        <v>1.038635691559982E-4</v>
      </c>
      <c r="DI10" s="61">
        <v>1.1227559635837386E-4</v>
      </c>
      <c r="DJ10" s="61">
        <v>2.6607492110119732E-5</v>
      </c>
      <c r="DK10" s="61">
        <v>1.1589155802819114E-4</v>
      </c>
      <c r="DL10" s="61">
        <v>1.7007605231122777E-4</v>
      </c>
      <c r="DM10" s="61">
        <v>1.1983902604316752E-4</v>
      </c>
      <c r="DN10" s="61">
        <v>7.4451577524594238E-5</v>
      </c>
      <c r="DO10" s="61">
        <v>1.6221653600927815E-5</v>
      </c>
      <c r="DP10" s="61">
        <v>7.8075649534893536E-5</v>
      </c>
      <c r="DQ10" s="61">
        <v>1.1722684505214784E-4</v>
      </c>
      <c r="DR10" s="61">
        <v>1.314528459952938E-6</v>
      </c>
      <c r="DS10" s="61">
        <v>1.8686026681225633E-5</v>
      </c>
      <c r="DT10" s="61">
        <v>2.9654918692924147E-3</v>
      </c>
      <c r="DU10" s="61">
        <v>6.709700043170011E-2</v>
      </c>
      <c r="DV10" s="61">
        <v>4.9501351633684633E-3</v>
      </c>
      <c r="DW10" s="61">
        <v>1.6493409811061278E-2</v>
      </c>
      <c r="DX10" s="61">
        <v>7.3223105249159226E-3</v>
      </c>
      <c r="DY10" s="61">
        <v>5.9822730377384172E-3</v>
      </c>
      <c r="DZ10" s="61">
        <v>8.5393279960952601E-5</v>
      </c>
      <c r="EA10" s="61">
        <v>3.0845847685507345E-4</v>
      </c>
      <c r="EB10" s="61">
        <v>2.2388963123421823E-4</v>
      </c>
      <c r="EC10" s="61">
        <v>8.7049904562374778E-5</v>
      </c>
      <c r="ED10" s="61">
        <v>2.2797743543207479E-4</v>
      </c>
      <c r="EE10" s="61">
        <v>3.1455036012617034E-4</v>
      </c>
      <c r="EF10" s="61">
        <v>1.2216211159905418E-4</v>
      </c>
      <c r="EG10" s="61">
        <v>4.4960345829370149E-5</v>
      </c>
      <c r="EH10" s="61">
        <v>6.3069151792718395E-4</v>
      </c>
      <c r="EI10" s="61">
        <v>1.9370190848917485E-4</v>
      </c>
      <c r="EJ10" s="61">
        <v>2.9819253690426864E-5</v>
      </c>
      <c r="EK10" s="61">
        <v>2.5857468670790215E-4</v>
      </c>
      <c r="EL10" s="61">
        <v>6.691849557991799E-5</v>
      </c>
      <c r="EM10" s="61">
        <v>5.1238391924762051E-6</v>
      </c>
      <c r="EN10" s="61">
        <v>1.1473861025396972E-5</v>
      </c>
      <c r="EO10" s="61">
        <v>1.9334312169901264E-4</v>
      </c>
      <c r="EP10" s="61">
        <v>6.9799542756744442E-5</v>
      </c>
      <c r="EQ10" s="61">
        <v>4.0876026565862831E-5</v>
      </c>
      <c r="ER10" s="61">
        <v>3.4886956355236239E-5</v>
      </c>
      <c r="ES10" s="61">
        <v>1.2345759798628879E-5</v>
      </c>
      <c r="ET10" s="61">
        <v>1.4669198297438855E-4</v>
      </c>
      <c r="EU10" s="61">
        <v>8.46015037439108E-5</v>
      </c>
      <c r="EV10" s="61">
        <v>1.0023301302607808E-5</v>
      </c>
      <c r="EW10" s="61">
        <v>3.0431677820484801E-4</v>
      </c>
      <c r="EX10" s="61">
        <v>1.1673786641945012E-4</v>
      </c>
      <c r="EY10" s="61">
        <v>9.0089639489720913E-5</v>
      </c>
      <c r="EZ10" s="61">
        <v>2.4512566405347135E-4</v>
      </c>
      <c r="FA10" s="61">
        <v>1.2369722172255848E-4</v>
      </c>
      <c r="FB10" s="61">
        <v>1.9101945080237553E-4</v>
      </c>
      <c r="FC10" s="61">
        <v>8.1980396238943293E-5</v>
      </c>
      <c r="FD10" s="61">
        <v>7.4659446341533405E-4</v>
      </c>
      <c r="FE10" s="61">
        <v>1.1339909276761553E-4</v>
      </c>
      <c r="FF10" s="61">
        <v>1.2898028114636853E-4</v>
      </c>
      <c r="FG10" s="61">
        <v>1.4092668856713705E-4</v>
      </c>
      <c r="FH10" s="61">
        <v>6.6653263022016304E-5</v>
      </c>
      <c r="FI10" s="61">
        <v>4.8386239438904209E-4</v>
      </c>
      <c r="FJ10" s="61">
        <v>6.0495059952375338E-4</v>
      </c>
      <c r="FK10" s="61">
        <v>9.4923437385813117E-6</v>
      </c>
      <c r="FL10" s="61">
        <v>1.0576175319667899E-3</v>
      </c>
      <c r="FM10" s="61">
        <v>1.0089485869596041E-3</v>
      </c>
      <c r="FN10" s="61">
        <v>1.4999876435671717E-3</v>
      </c>
      <c r="FO10" s="61">
        <v>8.5470246477783519E-4</v>
      </c>
      <c r="FP10" s="61">
        <v>1.2385859150703428E-3</v>
      </c>
      <c r="FQ10" s="61">
        <v>1.3711569789570015E-3</v>
      </c>
      <c r="FR10" s="61">
        <v>7.3388533123090749E-4</v>
      </c>
      <c r="FS10" s="61">
        <v>1.226288869902841E-5</v>
      </c>
      <c r="FT10" s="61">
        <v>1.6452478398007153E-5</v>
      </c>
      <c r="FU10" s="61">
        <v>2.2951711669307441E-4</v>
      </c>
      <c r="FV10" s="61">
        <v>7.642780137702891E-6</v>
      </c>
      <c r="FW10" s="61">
        <v>0</v>
      </c>
      <c r="FX10" s="61">
        <v>1.7942555083543793E-4</v>
      </c>
      <c r="FY10" s="61">
        <v>2.4352458712889115E-5</v>
      </c>
      <c r="FZ10" s="61">
        <v>3.2998288928724748E-5</v>
      </c>
      <c r="GA10" s="61">
        <v>5.9772189531808592E-5</v>
      </c>
      <c r="GB10" s="61">
        <v>1.2668585777209272E-5</v>
      </c>
      <c r="GC10" s="61">
        <v>1.5801823391363318E-5</v>
      </c>
      <c r="GD10" s="61">
        <v>1.9537315365178827E-4</v>
      </c>
      <c r="GE10" s="61">
        <v>6.3071375255100681E-5</v>
      </c>
      <c r="GF10" s="61">
        <v>1.6625637142629037E-4</v>
      </c>
      <c r="GG10" s="61">
        <v>5.0665943268791514E-4</v>
      </c>
      <c r="GH10" s="61">
        <v>3.4083055904274106E-4</v>
      </c>
      <c r="GI10" s="61">
        <v>3.6736876916218953E-4</v>
      </c>
      <c r="GJ10" s="61">
        <v>2.7833299969030407E-4</v>
      </c>
      <c r="GK10" s="61">
        <v>4.362272459389642E-4</v>
      </c>
      <c r="GL10" s="61">
        <v>1.1755363952329672E-4</v>
      </c>
      <c r="GM10" s="61">
        <v>1.2292810116289624E-4</v>
      </c>
      <c r="GN10" s="61">
        <v>9.7652527123852644E-6</v>
      </c>
      <c r="GO10" s="61">
        <v>1.343498756735847E-6</v>
      </c>
      <c r="GP10" s="61">
        <v>3.1579827840656083E-5</v>
      </c>
      <c r="GQ10" s="61">
        <v>2.0921087030312296E-4</v>
      </c>
      <c r="GR10" s="61">
        <v>3.9776181277365277E-5</v>
      </c>
      <c r="GS10" s="61">
        <v>2.798136925172416E-5</v>
      </c>
      <c r="GT10" s="61">
        <v>1.2002592833683234E-4</v>
      </c>
      <c r="GU10" s="61">
        <v>1.1166895267488396E-5</v>
      </c>
      <c r="GV10" s="61">
        <v>8.7460204421248036E-6</v>
      </c>
      <c r="GW10" s="61">
        <v>4.3871082473913841E-5</v>
      </c>
      <c r="GX10" s="61">
        <v>7.1622064638255116E-4</v>
      </c>
      <c r="GY10" s="61">
        <v>6.4296698622024904E-4</v>
      </c>
      <c r="GZ10" s="61">
        <v>2.0607447256714524E-4</v>
      </c>
      <c r="HA10" s="61">
        <v>2.1825182221835154E-4</v>
      </c>
      <c r="HB10" s="61">
        <v>1.1267790748642427E-4</v>
      </c>
      <c r="HC10" s="61">
        <v>9.1334960395310564E-5</v>
      </c>
      <c r="HD10" s="61">
        <v>4.5875559760248838E-5</v>
      </c>
      <c r="HE10" s="61">
        <v>3.1198681984488056E-4</v>
      </c>
      <c r="HF10" s="61">
        <v>1.9002660041860943E-4</v>
      </c>
      <c r="HG10" s="61">
        <v>2.180011034357705E-4</v>
      </c>
      <c r="HH10" s="61">
        <v>1.325962158765745E-4</v>
      </c>
      <c r="HI10" s="61">
        <v>1.9756068834109211E-4</v>
      </c>
      <c r="HJ10" s="61">
        <v>2.125927427603101E-4</v>
      </c>
      <c r="HK10" s="61">
        <v>4.6849757127478142E-5</v>
      </c>
      <c r="HL10" s="61">
        <v>4.5779633617333097E-5</v>
      </c>
      <c r="HM10" s="61">
        <v>2.0947203108487034E-4</v>
      </c>
      <c r="HN10" s="61">
        <v>3.3404714618730003E-5</v>
      </c>
      <c r="HO10" s="61">
        <v>1.1484240068269539E-4</v>
      </c>
      <c r="HP10" s="61">
        <v>3.9377581812915526E-5</v>
      </c>
      <c r="HQ10" s="61">
        <v>1.4338658165258039E-4</v>
      </c>
      <c r="HR10" s="61">
        <v>1.2719780368449695E-4</v>
      </c>
      <c r="HS10" s="61">
        <v>6.9605106936316242E-5</v>
      </c>
      <c r="HT10" s="61">
        <v>2.8462357794161984E-5</v>
      </c>
      <c r="HU10" s="61">
        <v>2.9366006056406417E-5</v>
      </c>
      <c r="HV10" s="61">
        <v>2.1707653537313653E-5</v>
      </c>
      <c r="HW10" s="61">
        <v>3.6522421976616458E-6</v>
      </c>
      <c r="HX10" s="61">
        <v>3.5498296371387316E-5</v>
      </c>
      <c r="HY10" s="61">
        <v>1.1045031647354652E-4</v>
      </c>
      <c r="HZ10" s="61">
        <v>2.2265215834720153E-4</v>
      </c>
      <c r="IA10" s="61">
        <v>7.5064908531187157E-6</v>
      </c>
      <c r="IB10" s="61">
        <v>4.1642702968360103E-5</v>
      </c>
      <c r="IC10" s="61">
        <v>0.19811232060953851</v>
      </c>
      <c r="ID10" s="61">
        <v>8.6238041927038257E-3</v>
      </c>
      <c r="IE10" s="61">
        <v>2.6496671642555984E-3</v>
      </c>
      <c r="IF10" s="61">
        <v>8.9506374099001407E-3</v>
      </c>
      <c r="IG10" s="61">
        <v>9.3189275931435014E-4</v>
      </c>
      <c r="IH10" s="61">
        <v>7.4444998089003749E-4</v>
      </c>
      <c r="II10" s="61">
        <v>6.0474869850353414E-6</v>
      </c>
      <c r="IJ10" s="61">
        <v>5.8107175242787463E-5</v>
      </c>
      <c r="IK10" s="61">
        <v>5.6088097811083284E-5</v>
      </c>
      <c r="IL10" s="61">
        <v>9.1802029333923067E-5</v>
      </c>
      <c r="IM10" s="61">
        <v>1.7872494369191018E-5</v>
      </c>
      <c r="IN10" s="61">
        <v>6.0326526082752114E-5</v>
      </c>
      <c r="IO10" s="61">
        <v>1.5475148916229113E-5</v>
      </c>
      <c r="IP10" s="61">
        <v>1.792334354592447E-5</v>
      </c>
      <c r="IQ10" s="61">
        <v>3.3749373726244157E-5</v>
      </c>
      <c r="IR10" s="61">
        <v>4.3031893822586724E-6</v>
      </c>
      <c r="IS10" s="61">
        <v>2.2181568966719906E-5</v>
      </c>
      <c r="IT10" s="61">
        <v>6.8371844272775489E-6</v>
      </c>
      <c r="IU10" s="61">
        <v>6.2877804227446182E-5</v>
      </c>
      <c r="IV10" s="61">
        <v>8.9169903648489495E-6</v>
      </c>
      <c r="IW10" s="61">
        <v>2.6506059194837878E-5</v>
      </c>
      <c r="IX10" s="61">
        <v>1.113826795818255E-5</v>
      </c>
      <c r="IY10" s="61">
        <v>1.5597880382073964E-5</v>
      </c>
      <c r="IZ10" s="61">
        <v>1.7129424367901908E-5</v>
      </c>
      <c r="JA10" s="61">
        <v>2.6478956947788856E-5</v>
      </c>
      <c r="JB10" s="61">
        <v>1.5358413799816404E-4</v>
      </c>
      <c r="JC10" s="61">
        <v>8.090126991758103E-6</v>
      </c>
      <c r="JD10" s="61">
        <v>1.231793242162746E-5</v>
      </c>
      <c r="JE10" s="61">
        <v>7.944348578205822E-5</v>
      </c>
      <c r="JF10" s="61">
        <v>6.4349966988135971E-5</v>
      </c>
      <c r="JG10" s="61">
        <v>1.1984883211717185E-4</v>
      </c>
      <c r="JH10" s="61">
        <v>1.7642518332594312E-4</v>
      </c>
      <c r="JI10" s="61">
        <v>4.6791456317557511E-5</v>
      </c>
      <c r="JJ10" s="61">
        <v>3.6641310185378783E-4</v>
      </c>
      <c r="JK10" s="61">
        <v>5.989767859348033E-5</v>
      </c>
      <c r="JL10" s="61">
        <v>6.4564366715382752E-5</v>
      </c>
      <c r="JM10" s="61">
        <v>2.4162977958769994E-4</v>
      </c>
      <c r="JN10" s="61">
        <v>8.912051567049933E-5</v>
      </c>
      <c r="JO10" s="61">
        <v>7.7340586447315529E-5</v>
      </c>
      <c r="JP10" s="61">
        <v>1.0579530819373811E-4</v>
      </c>
      <c r="JQ10" s="61">
        <v>1.1018497860650018E-4</v>
      </c>
      <c r="JR10" s="61">
        <v>5.3876404631195145E-5</v>
      </c>
      <c r="JS10" s="61">
        <v>1.7248920518101222E-5</v>
      </c>
      <c r="JT10" s="61">
        <v>2.9841482047364401E-5</v>
      </c>
      <c r="JU10" s="61">
        <v>4.4076497792429261E-4</v>
      </c>
      <c r="JV10" s="61">
        <v>9.3285867683647397E-4</v>
      </c>
      <c r="JW10" s="61">
        <v>1.2191205082136665E-4</v>
      </c>
      <c r="JX10" s="61">
        <v>1.3360110383849528E-3</v>
      </c>
      <c r="JY10" s="61">
        <v>1.1528614768679512E-4</v>
      </c>
      <c r="JZ10" s="61">
        <v>3.7202663437629159E-4</v>
      </c>
      <c r="KA10" s="61">
        <v>1.6854721717624751E-4</v>
      </c>
      <c r="KB10" s="61">
        <v>3.1566885728641575E-4</v>
      </c>
      <c r="KC10" s="61">
        <v>6.5881719251945352E-4</v>
      </c>
      <c r="KD10" s="61">
        <v>2.5977143099147098E-4</v>
      </c>
      <c r="KE10" s="61">
        <v>2.8048532940327633E-4</v>
      </c>
      <c r="KF10" s="61">
        <v>4.7272605696299847E-4</v>
      </c>
      <c r="KG10" s="61">
        <v>5.1505104343765233E-4</v>
      </c>
      <c r="KH10" s="61">
        <v>1.913501863932429E-3</v>
      </c>
      <c r="KI10" s="61">
        <v>1.2055929825893778E-4</v>
      </c>
      <c r="KJ10" s="61">
        <v>7.7925432360669684E-4</v>
      </c>
      <c r="KK10" s="61">
        <v>2.8857434529509741E-4</v>
      </c>
      <c r="KL10" s="61">
        <v>4.1451719523874454E-4</v>
      </c>
      <c r="KM10" s="61">
        <v>2.6286858455816547E-4</v>
      </c>
      <c r="KN10" s="61">
        <v>6.3510214131245389E-5</v>
      </c>
      <c r="KO10" s="61">
        <v>4.8826660497641581E-4</v>
      </c>
      <c r="KP10" s="61">
        <v>1.7708522363689907E-4</v>
      </c>
      <c r="KQ10" s="61">
        <v>1.9602074914361106E-4</v>
      </c>
      <c r="KR10" s="61">
        <v>3.2646642613553954E-4</v>
      </c>
      <c r="KS10" s="61">
        <v>4.0297537841466345E-4</v>
      </c>
      <c r="KT10" s="61">
        <v>1.0224406046679248E-4</v>
      </c>
      <c r="KU10" s="61">
        <v>5.0279578050876764E-4</v>
      </c>
      <c r="KV10" s="61">
        <v>6.2407709371424734E-5</v>
      </c>
      <c r="KW10" s="61">
        <v>5.1817892704111152E-4</v>
      </c>
      <c r="KX10" s="61">
        <v>3.7448692386811828E-4</v>
      </c>
      <c r="KY10" s="61">
        <v>2.035280432268385E-4</v>
      </c>
      <c r="KZ10" s="61">
        <v>2.6384974404766807E-4</v>
      </c>
    </row>
    <row r="11" spans="1:312" ht="13" x14ac:dyDescent="0.3">
      <c r="A11" s="102">
        <v>1.0989438784387531</v>
      </c>
      <c r="B11" s="50" t="s">
        <v>940</v>
      </c>
      <c r="C11" s="60" t="s">
        <v>159</v>
      </c>
      <c r="D11" s="61">
        <v>0</v>
      </c>
      <c r="E11" s="61">
        <v>0</v>
      </c>
      <c r="F11" s="61">
        <v>0</v>
      </c>
      <c r="G11" s="61">
        <v>7.3428858022569826E-7</v>
      </c>
      <c r="H11" s="61">
        <v>0</v>
      </c>
      <c r="I11" s="61">
        <v>0</v>
      </c>
      <c r="J11" s="61">
        <v>7.714099033089114E-7</v>
      </c>
      <c r="K11" s="61">
        <v>0</v>
      </c>
      <c r="L11" s="61">
        <v>0</v>
      </c>
      <c r="M11" s="61">
        <v>1.4768285566783961E-6</v>
      </c>
      <c r="N11" s="61">
        <v>0</v>
      </c>
      <c r="O11" s="61">
        <v>0</v>
      </c>
      <c r="P11" s="61">
        <v>0</v>
      </c>
      <c r="Q11" s="61">
        <v>0</v>
      </c>
      <c r="R11" s="61">
        <v>0</v>
      </c>
      <c r="S11" s="61">
        <v>1.5488343726616988E-6</v>
      </c>
      <c r="T11" s="61">
        <v>9.6040511168150873E-6</v>
      </c>
      <c r="U11" s="61">
        <v>3.0305075728776498E-6</v>
      </c>
      <c r="V11" s="61">
        <v>0</v>
      </c>
      <c r="W11" s="61">
        <v>0</v>
      </c>
      <c r="X11" s="61">
        <v>0</v>
      </c>
      <c r="Y11" s="61">
        <v>1.038510939628082E-6</v>
      </c>
      <c r="Z11" s="61">
        <v>1.9837509198818328E-6</v>
      </c>
      <c r="AA11" s="61">
        <v>8.6020361726899292E-7</v>
      </c>
      <c r="AB11" s="61">
        <v>9.3885379783730025E-7</v>
      </c>
      <c r="AC11" s="61">
        <v>0</v>
      </c>
      <c r="AD11" s="61">
        <v>0</v>
      </c>
      <c r="AE11" s="61">
        <v>6.2377202823483297E-6</v>
      </c>
      <c r="AF11" s="61">
        <v>0</v>
      </c>
      <c r="AG11" s="61">
        <v>6.8098426499597724E-7</v>
      </c>
      <c r="AH11" s="61">
        <v>0</v>
      </c>
      <c r="AI11" s="61">
        <v>0</v>
      </c>
      <c r="AJ11" s="61">
        <v>5.7888138440640842E-7</v>
      </c>
      <c r="AK11" s="61">
        <v>1.5446848268181389E-2</v>
      </c>
      <c r="AL11" s="61">
        <v>2.0593149746775445E-2</v>
      </c>
      <c r="AM11" s="61">
        <v>1.5698554673380712E-2</v>
      </c>
      <c r="AN11" s="61">
        <v>2.3714806090148255E-2</v>
      </c>
      <c r="AO11" s="61">
        <v>3.3741055748826902E-2</v>
      </c>
      <c r="AP11" s="61">
        <v>2.061274127656431E-2</v>
      </c>
      <c r="AQ11" s="61">
        <v>0</v>
      </c>
      <c r="AR11" s="61">
        <v>1.5487647555658153E-6</v>
      </c>
      <c r="AS11" s="61">
        <v>4.6986056862034657E-6</v>
      </c>
      <c r="AT11" s="61">
        <v>4.5530968049480352E-6</v>
      </c>
      <c r="AU11" s="61">
        <v>2.0234792162547885E-6</v>
      </c>
      <c r="AV11" s="61">
        <v>8.386008412745366E-7</v>
      </c>
      <c r="AW11" s="61">
        <v>1.5077624183934094E-6</v>
      </c>
      <c r="AX11" s="61">
        <v>0</v>
      </c>
      <c r="AY11" s="61">
        <v>0</v>
      </c>
      <c r="AZ11" s="61">
        <v>5.8660019591338516E-7</v>
      </c>
      <c r="BA11" s="61">
        <v>8.936275419980122E-5</v>
      </c>
      <c r="BB11" s="61">
        <v>1.3040153061144841E-5</v>
      </c>
      <c r="BC11" s="61">
        <v>0</v>
      </c>
      <c r="BD11" s="61">
        <v>0</v>
      </c>
      <c r="BE11" s="61">
        <v>8.5511004475299184E-7</v>
      </c>
      <c r="BF11" s="61">
        <v>2.8238713796122378E-6</v>
      </c>
      <c r="BG11" s="61">
        <v>1.365886433888456E-6</v>
      </c>
      <c r="BH11" s="61">
        <v>4.1603518643566236E-4</v>
      </c>
      <c r="BI11" s="61">
        <v>2.1241493604726313E-6</v>
      </c>
      <c r="BJ11" s="61">
        <v>0</v>
      </c>
      <c r="BK11" s="61">
        <v>1.537183048867647E-6</v>
      </c>
      <c r="BL11" s="61">
        <v>0</v>
      </c>
      <c r="BM11" s="61">
        <v>0</v>
      </c>
      <c r="BN11" s="61">
        <v>1.9656754624382572E-6</v>
      </c>
      <c r="BO11" s="61">
        <v>0</v>
      </c>
      <c r="BP11" s="61">
        <v>0</v>
      </c>
      <c r="BQ11" s="61">
        <v>0</v>
      </c>
      <c r="BR11" s="61">
        <v>0</v>
      </c>
      <c r="BS11" s="61">
        <v>0</v>
      </c>
      <c r="BT11" s="61">
        <v>0</v>
      </c>
      <c r="BU11" s="61">
        <v>1.5539312293231104E-6</v>
      </c>
      <c r="BV11" s="61">
        <v>0</v>
      </c>
      <c r="BW11" s="61">
        <v>0</v>
      </c>
      <c r="BX11" s="61">
        <v>0</v>
      </c>
      <c r="BY11" s="61">
        <v>0</v>
      </c>
      <c r="BZ11" s="61">
        <v>0</v>
      </c>
      <c r="CA11" s="61">
        <v>0</v>
      </c>
      <c r="CB11" s="61">
        <v>0</v>
      </c>
      <c r="CC11" s="61">
        <v>0</v>
      </c>
      <c r="CD11" s="61">
        <v>1.2667344416509039E-6</v>
      </c>
      <c r="CE11" s="61">
        <v>5.4501074155614855E-6</v>
      </c>
      <c r="CF11" s="61">
        <v>0</v>
      </c>
      <c r="CG11" s="61">
        <v>0</v>
      </c>
      <c r="CH11" s="61">
        <v>0</v>
      </c>
      <c r="CI11" s="61">
        <v>0</v>
      </c>
      <c r="CJ11" s="61">
        <v>0</v>
      </c>
      <c r="CK11" s="61">
        <v>0</v>
      </c>
      <c r="CL11" s="61">
        <v>0</v>
      </c>
      <c r="CM11" s="61">
        <v>0</v>
      </c>
      <c r="CN11" s="61">
        <v>0</v>
      </c>
      <c r="CO11" s="61">
        <v>0</v>
      </c>
      <c r="CP11" s="61">
        <v>0</v>
      </c>
      <c r="CQ11" s="61">
        <v>0</v>
      </c>
      <c r="CR11" s="61">
        <v>0</v>
      </c>
      <c r="CS11" s="61">
        <v>0</v>
      </c>
      <c r="CT11" s="61">
        <v>0</v>
      </c>
      <c r="CU11" s="61">
        <v>0</v>
      </c>
      <c r="CV11" s="61">
        <v>9.3913498509577126E-7</v>
      </c>
      <c r="CW11" s="61">
        <v>0</v>
      </c>
      <c r="CX11" s="61">
        <v>0</v>
      </c>
      <c r="CY11" s="61">
        <v>0</v>
      </c>
      <c r="CZ11" s="61">
        <v>0</v>
      </c>
      <c r="DA11" s="61">
        <v>0</v>
      </c>
      <c r="DB11" s="61">
        <v>0</v>
      </c>
      <c r="DC11" s="61">
        <v>5.4003246107780124E-6</v>
      </c>
      <c r="DD11" s="61">
        <v>2.1933550165160852E-6</v>
      </c>
      <c r="DE11" s="61">
        <v>0</v>
      </c>
      <c r="DF11" s="61">
        <v>6.3681053995958392E-6</v>
      </c>
      <c r="DG11" s="61">
        <v>0</v>
      </c>
      <c r="DH11" s="61">
        <v>1.8926343842963835E-6</v>
      </c>
      <c r="DI11" s="61">
        <v>2.0238433725131539E-4</v>
      </c>
      <c r="DJ11" s="61">
        <v>0</v>
      </c>
      <c r="DK11" s="61">
        <v>1.4293874499845419E-6</v>
      </c>
      <c r="DL11" s="61">
        <v>0</v>
      </c>
      <c r="DM11" s="61">
        <v>0</v>
      </c>
      <c r="DN11" s="61">
        <v>2.1413691821359487E-5</v>
      </c>
      <c r="DO11" s="61">
        <v>0</v>
      </c>
      <c r="DP11" s="61">
        <v>8.4294727184985829E-7</v>
      </c>
      <c r="DQ11" s="61">
        <v>1.1931946295215184E-5</v>
      </c>
      <c r="DR11" s="61">
        <v>1.1403138447784521E-5</v>
      </c>
      <c r="DS11" s="61">
        <v>1.0424156507833988E-5</v>
      </c>
      <c r="DT11" s="61">
        <v>0</v>
      </c>
      <c r="DU11" s="61">
        <v>0</v>
      </c>
      <c r="DV11" s="61">
        <v>0</v>
      </c>
      <c r="DW11" s="61">
        <v>7.9944559449254374E-6</v>
      </c>
      <c r="DX11" s="61">
        <v>3.3425068394585317E-6</v>
      </c>
      <c r="DY11" s="61">
        <v>0</v>
      </c>
      <c r="DZ11" s="61">
        <v>0</v>
      </c>
      <c r="EA11" s="61">
        <v>5.3641690612033935E-6</v>
      </c>
      <c r="EB11" s="61">
        <v>0</v>
      </c>
      <c r="EC11" s="61">
        <v>0</v>
      </c>
      <c r="ED11" s="61">
        <v>0</v>
      </c>
      <c r="EE11" s="61">
        <v>9.9488780219136635E-7</v>
      </c>
      <c r="EF11" s="61">
        <v>0</v>
      </c>
      <c r="EG11" s="61">
        <v>0</v>
      </c>
      <c r="EH11" s="61">
        <v>0</v>
      </c>
      <c r="EI11" s="61">
        <v>0</v>
      </c>
      <c r="EJ11" s="61">
        <v>0</v>
      </c>
      <c r="EK11" s="61">
        <v>0</v>
      </c>
      <c r="EL11" s="61">
        <v>0</v>
      </c>
      <c r="EM11" s="61">
        <v>0</v>
      </c>
      <c r="EN11" s="61">
        <v>0</v>
      </c>
      <c r="EO11" s="61">
        <v>0</v>
      </c>
      <c r="EP11" s="61">
        <v>1.1005534071666082E-6</v>
      </c>
      <c r="EQ11" s="61">
        <v>0</v>
      </c>
      <c r="ER11" s="61">
        <v>0</v>
      </c>
      <c r="ES11" s="61">
        <v>0</v>
      </c>
      <c r="ET11" s="61">
        <v>0</v>
      </c>
      <c r="EU11" s="61">
        <v>0</v>
      </c>
      <c r="EV11" s="61">
        <v>0</v>
      </c>
      <c r="EW11" s="61">
        <v>2.4722218746613999E-6</v>
      </c>
      <c r="EX11" s="61">
        <v>0</v>
      </c>
      <c r="EY11" s="61">
        <v>1.0743431236352036E-6</v>
      </c>
      <c r="EZ11" s="61">
        <v>0</v>
      </c>
      <c r="FA11" s="61">
        <v>0</v>
      </c>
      <c r="FB11" s="61">
        <v>0</v>
      </c>
      <c r="FC11" s="61">
        <v>0</v>
      </c>
      <c r="FD11" s="61">
        <v>0</v>
      </c>
      <c r="FE11" s="61">
        <v>0</v>
      </c>
      <c r="FF11" s="61">
        <v>1.4510408468201323E-6</v>
      </c>
      <c r="FG11" s="61">
        <v>0</v>
      </c>
      <c r="FH11" s="61">
        <v>0</v>
      </c>
      <c r="FI11" s="61">
        <v>1.7091571684529923E-6</v>
      </c>
      <c r="FJ11" s="61">
        <v>0</v>
      </c>
      <c r="FK11" s="61">
        <v>4.1171611396256286E-6</v>
      </c>
      <c r="FL11" s="61">
        <v>0</v>
      </c>
      <c r="FM11" s="61">
        <v>0</v>
      </c>
      <c r="FN11" s="61">
        <v>0</v>
      </c>
      <c r="FO11" s="61">
        <v>0</v>
      </c>
      <c r="FP11" s="61">
        <v>0</v>
      </c>
      <c r="FQ11" s="61">
        <v>0</v>
      </c>
      <c r="FR11" s="61">
        <v>1.3952782080100906E-6</v>
      </c>
      <c r="FS11" s="61">
        <v>0</v>
      </c>
      <c r="FT11" s="61">
        <v>0</v>
      </c>
      <c r="FU11" s="61">
        <v>0</v>
      </c>
      <c r="FV11" s="61">
        <v>0</v>
      </c>
      <c r="FW11" s="61">
        <v>0</v>
      </c>
      <c r="FX11" s="61">
        <v>0</v>
      </c>
      <c r="FY11" s="61">
        <v>0</v>
      </c>
      <c r="FZ11" s="61">
        <v>0</v>
      </c>
      <c r="GA11" s="61">
        <v>0</v>
      </c>
      <c r="GB11" s="61">
        <v>0</v>
      </c>
      <c r="GC11" s="61">
        <v>5.3936890509186788E-6</v>
      </c>
      <c r="GD11" s="61">
        <v>0</v>
      </c>
      <c r="GE11" s="61">
        <v>0</v>
      </c>
      <c r="GF11" s="61">
        <v>4.6347526757544866E-6</v>
      </c>
      <c r="GG11" s="61">
        <v>2.5798782994009822E-6</v>
      </c>
      <c r="GH11" s="61">
        <v>7.0999792412384721E-6</v>
      </c>
      <c r="GI11" s="61">
        <v>3.1364761295330564E-4</v>
      </c>
      <c r="GJ11" s="61">
        <v>2.9198534362606295E-5</v>
      </c>
      <c r="GK11" s="61">
        <v>1.8124949048754341E-6</v>
      </c>
      <c r="GL11" s="61">
        <v>1.7025792657059389E-6</v>
      </c>
      <c r="GM11" s="61">
        <v>0</v>
      </c>
      <c r="GN11" s="61">
        <v>2.5141479358958747E-6</v>
      </c>
      <c r="GO11" s="61">
        <v>0</v>
      </c>
      <c r="GP11" s="61">
        <v>0</v>
      </c>
      <c r="GQ11" s="61">
        <v>0</v>
      </c>
      <c r="GR11" s="61">
        <v>0</v>
      </c>
      <c r="GS11" s="61">
        <v>0</v>
      </c>
      <c r="GT11" s="61">
        <v>2.1265899829224413E-6</v>
      </c>
      <c r="GU11" s="61">
        <v>0</v>
      </c>
      <c r="GV11" s="61">
        <v>0</v>
      </c>
      <c r="GW11" s="61">
        <v>1.7626774208268955E-6</v>
      </c>
      <c r="GX11" s="61">
        <v>0</v>
      </c>
      <c r="GY11" s="61">
        <v>0</v>
      </c>
      <c r="GZ11" s="61">
        <v>0</v>
      </c>
      <c r="HA11" s="61">
        <v>0</v>
      </c>
      <c r="HB11" s="61">
        <v>0</v>
      </c>
      <c r="HC11" s="61">
        <v>0</v>
      </c>
      <c r="HD11" s="61">
        <v>0</v>
      </c>
      <c r="HE11" s="61">
        <v>3.5569121204685108E-3</v>
      </c>
      <c r="HF11" s="61">
        <v>2.1182420137501543E-4</v>
      </c>
      <c r="HG11" s="61">
        <v>1.3622663833409137E-5</v>
      </c>
      <c r="HH11" s="61">
        <v>0</v>
      </c>
      <c r="HI11" s="61">
        <v>3.3583948783035238E-6</v>
      </c>
      <c r="HJ11" s="61">
        <v>0</v>
      </c>
      <c r="HK11" s="61">
        <v>0</v>
      </c>
      <c r="HL11" s="61">
        <v>2.0292894008923224E-6</v>
      </c>
      <c r="HM11" s="61">
        <v>0</v>
      </c>
      <c r="HN11" s="61">
        <v>0</v>
      </c>
      <c r="HO11" s="61">
        <v>0</v>
      </c>
      <c r="HP11" s="61">
        <v>0</v>
      </c>
      <c r="HQ11" s="61">
        <v>0</v>
      </c>
      <c r="HR11" s="61">
        <v>1.5560421818138816E-6</v>
      </c>
      <c r="HS11" s="61">
        <v>0</v>
      </c>
      <c r="HT11" s="61">
        <v>0</v>
      </c>
      <c r="HU11" s="61">
        <v>0</v>
      </c>
      <c r="HV11" s="61">
        <v>0</v>
      </c>
      <c r="HW11" s="61">
        <v>0</v>
      </c>
      <c r="HX11" s="61">
        <v>0</v>
      </c>
      <c r="HY11" s="61">
        <v>0</v>
      </c>
      <c r="HZ11" s="61">
        <v>0</v>
      </c>
      <c r="IA11" s="61">
        <v>0</v>
      </c>
      <c r="IB11" s="61">
        <v>0</v>
      </c>
      <c r="IC11" s="61">
        <v>0</v>
      </c>
      <c r="ID11" s="61">
        <v>0</v>
      </c>
      <c r="IE11" s="61">
        <v>0</v>
      </c>
      <c r="IF11" s="61">
        <v>0</v>
      </c>
      <c r="IG11" s="61">
        <v>0</v>
      </c>
      <c r="IH11" s="61">
        <v>8.2888581601473893E-7</v>
      </c>
      <c r="II11" s="61">
        <v>0</v>
      </c>
      <c r="IJ11" s="61">
        <v>0</v>
      </c>
      <c r="IK11" s="61">
        <v>0</v>
      </c>
      <c r="IL11" s="61">
        <v>1.0713420814257966E-6</v>
      </c>
      <c r="IM11" s="61">
        <v>0</v>
      </c>
      <c r="IN11" s="61">
        <v>0</v>
      </c>
      <c r="IO11" s="61">
        <v>5.9600709464407548E-7</v>
      </c>
      <c r="IP11" s="61">
        <v>0</v>
      </c>
      <c r="IQ11" s="61">
        <v>0</v>
      </c>
      <c r="IR11" s="61">
        <v>0</v>
      </c>
      <c r="IS11" s="61">
        <v>0</v>
      </c>
      <c r="IT11" s="61">
        <v>0</v>
      </c>
      <c r="IU11" s="61">
        <v>2.8171059241687359E-7</v>
      </c>
      <c r="IV11" s="61">
        <v>1.4030229595042054E-6</v>
      </c>
      <c r="IW11" s="61">
        <v>0</v>
      </c>
      <c r="IX11" s="61">
        <v>0</v>
      </c>
      <c r="IY11" s="61">
        <v>0</v>
      </c>
      <c r="IZ11" s="61">
        <v>7.2578005469925128E-7</v>
      </c>
      <c r="JA11" s="61">
        <v>0</v>
      </c>
      <c r="JB11" s="61">
        <v>5.5978829279476615E-7</v>
      </c>
      <c r="JC11" s="61">
        <v>0</v>
      </c>
      <c r="JD11" s="61">
        <v>0</v>
      </c>
      <c r="JE11" s="61">
        <v>0</v>
      </c>
      <c r="JF11" s="61">
        <v>0</v>
      </c>
      <c r="JG11" s="61">
        <v>0</v>
      </c>
      <c r="JH11" s="61">
        <v>4.6563831376348628E-7</v>
      </c>
      <c r="JI11" s="61">
        <v>0</v>
      </c>
      <c r="JJ11" s="61">
        <v>0</v>
      </c>
      <c r="JK11" s="61">
        <v>2.1875251210928837E-6</v>
      </c>
      <c r="JL11" s="61">
        <v>1.615605098531357E-6</v>
      </c>
      <c r="JM11" s="61">
        <v>0</v>
      </c>
      <c r="JN11" s="61">
        <v>0</v>
      </c>
      <c r="JO11" s="61">
        <v>8.0339944370480119E-7</v>
      </c>
      <c r="JP11" s="61">
        <v>8.2416495606651339E-7</v>
      </c>
      <c r="JQ11" s="61">
        <v>4.7519697508613537E-7</v>
      </c>
      <c r="JR11" s="61">
        <v>0</v>
      </c>
      <c r="JS11" s="61">
        <v>0</v>
      </c>
      <c r="JT11" s="61">
        <v>0</v>
      </c>
      <c r="JU11" s="61">
        <v>0</v>
      </c>
      <c r="JV11" s="61">
        <v>0</v>
      </c>
      <c r="JW11" s="61">
        <v>0</v>
      </c>
      <c r="JX11" s="61">
        <v>3.2211541241642251E-6</v>
      </c>
      <c r="JY11" s="61">
        <v>0</v>
      </c>
      <c r="JZ11" s="61">
        <v>9.0755419981747879E-7</v>
      </c>
      <c r="KA11" s="61">
        <v>1.516771156112356E-6</v>
      </c>
      <c r="KB11" s="61">
        <v>4.210816694051299E-6</v>
      </c>
      <c r="KC11" s="61">
        <v>2.3420605597325439E-6</v>
      </c>
      <c r="KD11" s="61">
        <v>1.7568406321355133E-6</v>
      </c>
      <c r="KE11" s="61">
        <v>0</v>
      </c>
      <c r="KF11" s="61">
        <v>0</v>
      </c>
      <c r="KG11" s="61">
        <v>0</v>
      </c>
      <c r="KH11" s="61">
        <v>7.2522947892479507E-7</v>
      </c>
      <c r="KI11" s="61">
        <v>2.1095923869029941E-6</v>
      </c>
      <c r="KJ11" s="61">
        <v>4.6735263234122534E-5</v>
      </c>
      <c r="KK11" s="61">
        <v>9.3478203952567408E-6</v>
      </c>
      <c r="KL11" s="61">
        <v>8.5485326963469925E-6</v>
      </c>
      <c r="KM11" s="61">
        <v>6.213482050411524E-6</v>
      </c>
      <c r="KN11" s="61">
        <v>4.4312192453791542E-6</v>
      </c>
      <c r="KO11" s="61">
        <v>0</v>
      </c>
      <c r="KP11" s="61">
        <v>1.8818092877031939E-6</v>
      </c>
      <c r="KQ11" s="61">
        <v>9.5299629553397765E-7</v>
      </c>
      <c r="KR11" s="61">
        <v>1.6526350099997652E-6</v>
      </c>
      <c r="KS11" s="61">
        <v>0</v>
      </c>
      <c r="KT11" s="61">
        <v>2.8384981728984459E-6</v>
      </c>
      <c r="KU11" s="61">
        <v>1.4106850693131723E-6</v>
      </c>
      <c r="KV11" s="61">
        <v>0</v>
      </c>
      <c r="KW11" s="61">
        <v>0</v>
      </c>
      <c r="KX11" s="61">
        <v>6.8343958528096211E-7</v>
      </c>
      <c r="KY11" s="61">
        <v>3.6591707349114553E-5</v>
      </c>
      <c r="KZ11" s="61">
        <v>0</v>
      </c>
    </row>
    <row r="12" spans="1:312" ht="13" x14ac:dyDescent="0.3">
      <c r="A12" s="102">
        <v>1.0421620293366622</v>
      </c>
      <c r="B12" s="50" t="s">
        <v>939</v>
      </c>
      <c r="C12" s="60" t="s">
        <v>158</v>
      </c>
      <c r="D12" s="61">
        <v>2.6508693478405834E-6</v>
      </c>
      <c r="E12" s="61">
        <v>5.4758631557460207E-6</v>
      </c>
      <c r="F12" s="61">
        <v>0</v>
      </c>
      <c r="G12" s="61">
        <v>0</v>
      </c>
      <c r="H12" s="61">
        <v>0</v>
      </c>
      <c r="I12" s="61">
        <v>1.8193401277453889E-6</v>
      </c>
      <c r="J12" s="61">
        <v>1.2942543933293957E-6</v>
      </c>
      <c r="K12" s="61">
        <v>0</v>
      </c>
      <c r="L12" s="61">
        <v>0</v>
      </c>
      <c r="M12" s="61">
        <v>3.4437550857058177E-6</v>
      </c>
      <c r="N12" s="61">
        <v>3.9865662844248148E-7</v>
      </c>
      <c r="O12" s="61">
        <v>2.3249704147514722E-6</v>
      </c>
      <c r="P12" s="61">
        <v>1.1625890779135746E-5</v>
      </c>
      <c r="Q12" s="61">
        <v>1.7256616076548801E-5</v>
      </c>
      <c r="R12" s="61">
        <v>3.444492990633539E-5</v>
      </c>
      <c r="S12" s="61">
        <v>5.8752853878584988E-5</v>
      </c>
      <c r="T12" s="61">
        <v>0</v>
      </c>
      <c r="U12" s="61">
        <v>5.0645174175308698E-5</v>
      </c>
      <c r="V12" s="61">
        <v>5.2475974008483366E-5</v>
      </c>
      <c r="W12" s="61">
        <v>1.1828402204676663E-4</v>
      </c>
      <c r="X12" s="61">
        <v>3.6900716345233981E-5</v>
      </c>
      <c r="Y12" s="61">
        <v>5.2271717294613458E-6</v>
      </c>
      <c r="Z12" s="61">
        <v>1.934157146884787E-5</v>
      </c>
      <c r="AA12" s="61">
        <v>2.150509043172482E-6</v>
      </c>
      <c r="AB12" s="61">
        <v>5.7270081668075313E-6</v>
      </c>
      <c r="AC12" s="61">
        <v>1.0489140799961167E-5</v>
      </c>
      <c r="AD12" s="61">
        <v>8.7570920823800629E-7</v>
      </c>
      <c r="AE12" s="61">
        <v>0</v>
      </c>
      <c r="AF12" s="61">
        <v>5.4927531704342945E-6</v>
      </c>
      <c r="AG12" s="61">
        <v>2.6936710926507541E-6</v>
      </c>
      <c r="AH12" s="61">
        <v>0</v>
      </c>
      <c r="AI12" s="61">
        <v>0</v>
      </c>
      <c r="AJ12" s="61">
        <v>0</v>
      </c>
      <c r="AK12" s="61">
        <v>0</v>
      </c>
      <c r="AL12" s="61">
        <v>0</v>
      </c>
      <c r="AM12" s="61">
        <v>2.721317836350293E-6</v>
      </c>
      <c r="AN12" s="61">
        <v>1.4310711719590891E-5</v>
      </c>
      <c r="AO12" s="61">
        <v>3.5814559230219553E-6</v>
      </c>
      <c r="AP12" s="61">
        <v>2.2928849425378247E-6</v>
      </c>
      <c r="AQ12" s="61">
        <v>1.3213525989508419E-5</v>
      </c>
      <c r="AR12" s="61">
        <v>0</v>
      </c>
      <c r="AS12" s="61">
        <v>4.1458285466501166E-6</v>
      </c>
      <c r="AT12" s="61">
        <v>0</v>
      </c>
      <c r="AU12" s="61">
        <v>2.5293490203184857E-6</v>
      </c>
      <c r="AV12" s="61">
        <v>4.009560272343878E-6</v>
      </c>
      <c r="AW12" s="61">
        <v>5.0927826577932191E-6</v>
      </c>
      <c r="AX12" s="61">
        <v>1.8499799886660761E-6</v>
      </c>
      <c r="AY12" s="61">
        <v>9.2125298802323436E-5</v>
      </c>
      <c r="AZ12" s="61">
        <v>1.7304705779444863E-6</v>
      </c>
      <c r="BA12" s="61">
        <v>0</v>
      </c>
      <c r="BB12" s="61">
        <v>3.8498659527830391E-6</v>
      </c>
      <c r="BC12" s="61">
        <v>1.2900843849489854E-5</v>
      </c>
      <c r="BD12" s="61">
        <v>9.8850966188655481E-7</v>
      </c>
      <c r="BE12" s="61">
        <v>0</v>
      </c>
      <c r="BF12" s="61">
        <v>9.9161957405458643E-7</v>
      </c>
      <c r="BG12" s="61">
        <v>2.2613008738819993E-6</v>
      </c>
      <c r="BH12" s="61">
        <v>3.058488309071633E-6</v>
      </c>
      <c r="BI12" s="61">
        <v>7.0256368678102041E-6</v>
      </c>
      <c r="BJ12" s="61">
        <v>2.3866929562400244E-5</v>
      </c>
      <c r="BK12" s="61">
        <v>1.245118269582794E-5</v>
      </c>
      <c r="BL12" s="61">
        <v>5.4258133722281361E-6</v>
      </c>
      <c r="BM12" s="61">
        <v>4.5038823018036024E-6</v>
      </c>
      <c r="BN12" s="61">
        <v>0</v>
      </c>
      <c r="BO12" s="61">
        <v>0</v>
      </c>
      <c r="BP12" s="61">
        <v>3.6139108971154742E-6</v>
      </c>
      <c r="BQ12" s="61">
        <v>0</v>
      </c>
      <c r="BR12" s="61">
        <v>0</v>
      </c>
      <c r="BS12" s="61">
        <v>0</v>
      </c>
      <c r="BT12" s="61">
        <v>0</v>
      </c>
      <c r="BU12" s="61">
        <v>0</v>
      </c>
      <c r="BV12" s="61">
        <v>1.3613746108091889E-5</v>
      </c>
      <c r="BW12" s="61">
        <v>0</v>
      </c>
      <c r="BX12" s="61">
        <v>0</v>
      </c>
      <c r="BY12" s="61">
        <v>6.2867551648068676E-6</v>
      </c>
      <c r="BZ12" s="61">
        <v>1.1681634924408192E-5</v>
      </c>
      <c r="CA12" s="61">
        <v>2.6875487663287942E-6</v>
      </c>
      <c r="CB12" s="61">
        <v>0</v>
      </c>
      <c r="CC12" s="61">
        <v>8.6963261480467569E-5</v>
      </c>
      <c r="CD12" s="61">
        <v>1.5299337089717031E-5</v>
      </c>
      <c r="CE12" s="61">
        <v>1.5290579138103059E-5</v>
      </c>
      <c r="CF12" s="61">
        <v>1.6641653508118086E-6</v>
      </c>
      <c r="CG12" s="61">
        <v>5.0888343689593491E-6</v>
      </c>
      <c r="CH12" s="61">
        <v>0</v>
      </c>
      <c r="CI12" s="61">
        <v>0</v>
      </c>
      <c r="CJ12" s="61">
        <v>0</v>
      </c>
      <c r="CK12" s="61">
        <v>0</v>
      </c>
      <c r="CL12" s="61">
        <v>0</v>
      </c>
      <c r="CM12" s="61">
        <v>2.8063535710412274E-6</v>
      </c>
      <c r="CN12" s="61">
        <v>0</v>
      </c>
      <c r="CO12" s="61">
        <v>0</v>
      </c>
      <c r="CP12" s="61">
        <v>0</v>
      </c>
      <c r="CQ12" s="61">
        <v>0</v>
      </c>
      <c r="CR12" s="61">
        <v>0</v>
      </c>
      <c r="CS12" s="61">
        <v>0</v>
      </c>
      <c r="CT12" s="61">
        <v>0</v>
      </c>
      <c r="CU12" s="61">
        <v>0</v>
      </c>
      <c r="CV12" s="61">
        <v>0</v>
      </c>
      <c r="CW12" s="61">
        <v>0</v>
      </c>
      <c r="CX12" s="61">
        <v>7.2195400964109582E-6</v>
      </c>
      <c r="CY12" s="61">
        <v>0</v>
      </c>
      <c r="CZ12" s="61">
        <v>0</v>
      </c>
      <c r="DA12" s="61">
        <v>0</v>
      </c>
      <c r="DB12" s="61">
        <v>0</v>
      </c>
      <c r="DC12" s="61">
        <v>6.1847388501283626E-5</v>
      </c>
      <c r="DD12" s="61">
        <v>4.8034474861702261E-5</v>
      </c>
      <c r="DE12" s="61">
        <v>3.0741184341257356E-5</v>
      </c>
      <c r="DF12" s="61">
        <v>1.7624590462781845E-5</v>
      </c>
      <c r="DG12" s="61">
        <v>1.3072954710344326E-5</v>
      </c>
      <c r="DH12" s="61">
        <v>3.2553311409897799E-5</v>
      </c>
      <c r="DI12" s="61">
        <v>3.1772142147890653E-6</v>
      </c>
      <c r="DJ12" s="61">
        <v>0</v>
      </c>
      <c r="DK12" s="61">
        <v>0</v>
      </c>
      <c r="DL12" s="61">
        <v>0</v>
      </c>
      <c r="DM12" s="61">
        <v>0</v>
      </c>
      <c r="DN12" s="61">
        <v>3.0590988316227837E-6</v>
      </c>
      <c r="DO12" s="61">
        <v>2.1850755519537019E-6</v>
      </c>
      <c r="DP12" s="61">
        <v>0</v>
      </c>
      <c r="DQ12" s="61">
        <v>0</v>
      </c>
      <c r="DR12" s="61">
        <v>0</v>
      </c>
      <c r="DS12" s="61">
        <v>2.4366062425432387E-6</v>
      </c>
      <c r="DT12" s="61">
        <v>0</v>
      </c>
      <c r="DU12" s="61">
        <v>0</v>
      </c>
      <c r="DV12" s="61">
        <v>1.7605849134126267E-6</v>
      </c>
      <c r="DW12" s="61">
        <v>0</v>
      </c>
      <c r="DX12" s="61">
        <v>5.2591890830641237E-6</v>
      </c>
      <c r="DY12" s="61">
        <v>1.0338441247367031E-5</v>
      </c>
      <c r="DZ12" s="61">
        <v>0</v>
      </c>
      <c r="EA12" s="61">
        <v>1.88808747841891E-6</v>
      </c>
      <c r="EB12" s="61">
        <v>3.4263159178966481E-6</v>
      </c>
      <c r="EC12" s="61">
        <v>0</v>
      </c>
      <c r="ED12" s="61">
        <v>0</v>
      </c>
      <c r="EE12" s="61">
        <v>0</v>
      </c>
      <c r="EF12" s="61">
        <v>0</v>
      </c>
      <c r="EG12" s="61">
        <v>1.5927150118113197E-5</v>
      </c>
      <c r="EH12" s="61">
        <v>0</v>
      </c>
      <c r="EI12" s="61">
        <v>0</v>
      </c>
      <c r="EJ12" s="61">
        <v>3.3099812927212849E-6</v>
      </c>
      <c r="EK12" s="61">
        <v>4.0636220409016884E-6</v>
      </c>
      <c r="EL12" s="61">
        <v>0</v>
      </c>
      <c r="EM12" s="61">
        <v>1.1370711632618429E-6</v>
      </c>
      <c r="EN12" s="61">
        <v>0</v>
      </c>
      <c r="EO12" s="61">
        <v>2.9216644896318025E-6</v>
      </c>
      <c r="EP12" s="61">
        <v>2.2341234165482145E-5</v>
      </c>
      <c r="EQ12" s="61">
        <v>0</v>
      </c>
      <c r="ER12" s="61">
        <v>0</v>
      </c>
      <c r="ES12" s="61">
        <v>0</v>
      </c>
      <c r="ET12" s="61">
        <v>0</v>
      </c>
      <c r="EU12" s="61">
        <v>0</v>
      </c>
      <c r="EV12" s="61">
        <v>0</v>
      </c>
      <c r="EW12" s="61">
        <v>0</v>
      </c>
      <c r="EX12" s="61">
        <v>2.9939282796668521E-5</v>
      </c>
      <c r="EY12" s="61">
        <v>1.0791179819624713E-5</v>
      </c>
      <c r="EZ12" s="61">
        <v>6.9706038957193997E-5</v>
      </c>
      <c r="FA12" s="61">
        <v>8.4731566538108729E-5</v>
      </c>
      <c r="FB12" s="61">
        <v>1.1223190369406619E-5</v>
      </c>
      <c r="FC12" s="61">
        <v>1.2400077129527996E-4</v>
      </c>
      <c r="FD12" s="61">
        <v>2.0565081993870102E-5</v>
      </c>
      <c r="FE12" s="61">
        <v>0</v>
      </c>
      <c r="FF12" s="61">
        <v>1.5322179571317481E-6</v>
      </c>
      <c r="FG12" s="61">
        <v>8.7396396010627636E-6</v>
      </c>
      <c r="FH12" s="61">
        <v>0</v>
      </c>
      <c r="FI12" s="61">
        <v>3.893080217031816E-6</v>
      </c>
      <c r="FJ12" s="61">
        <v>1.8228312120225642E-6</v>
      </c>
      <c r="FK12" s="61">
        <v>0</v>
      </c>
      <c r="FL12" s="61">
        <v>0</v>
      </c>
      <c r="FM12" s="61">
        <v>0</v>
      </c>
      <c r="FN12" s="61">
        <v>0</v>
      </c>
      <c r="FO12" s="61">
        <v>0</v>
      </c>
      <c r="FP12" s="61">
        <v>0</v>
      </c>
      <c r="FQ12" s="61">
        <v>7.9019680405550302E-6</v>
      </c>
      <c r="FR12" s="61">
        <v>0</v>
      </c>
      <c r="FS12" s="61">
        <v>0</v>
      </c>
      <c r="FT12" s="61">
        <v>0</v>
      </c>
      <c r="FU12" s="61">
        <v>0</v>
      </c>
      <c r="FV12" s="61">
        <v>0</v>
      </c>
      <c r="FW12" s="61">
        <v>0</v>
      </c>
      <c r="FX12" s="61">
        <v>0</v>
      </c>
      <c r="FY12" s="61">
        <v>0</v>
      </c>
      <c r="FZ12" s="61">
        <v>8.0129178368337666E-6</v>
      </c>
      <c r="GA12" s="61">
        <v>0</v>
      </c>
      <c r="GB12" s="61">
        <v>1.8727474627178924E-5</v>
      </c>
      <c r="GC12" s="61">
        <v>1.7065969262672382E-6</v>
      </c>
      <c r="GD12" s="61">
        <v>4.734977902772672E-6</v>
      </c>
      <c r="GE12" s="61">
        <v>3.4713051627307967E-6</v>
      </c>
      <c r="GF12" s="61">
        <v>1.2919885777545693E-5</v>
      </c>
      <c r="GG12" s="61">
        <v>2.1828636944376089E-5</v>
      </c>
      <c r="GH12" s="61">
        <v>3.6825225664556873E-5</v>
      </c>
      <c r="GI12" s="61">
        <v>8.8807786357811205E-6</v>
      </c>
      <c r="GJ12" s="61">
        <v>0</v>
      </c>
      <c r="GK12" s="61">
        <v>1.0935385926081785E-5</v>
      </c>
      <c r="GL12" s="61">
        <v>4.256448164264848E-6</v>
      </c>
      <c r="GM12" s="61">
        <v>1.1101634715711888E-6</v>
      </c>
      <c r="GN12" s="61">
        <v>0</v>
      </c>
      <c r="GO12" s="61">
        <v>2.1803065537884603E-4</v>
      </c>
      <c r="GP12" s="61">
        <v>1.0403199497508056E-4</v>
      </c>
      <c r="GQ12" s="61">
        <v>5.3772186533782549E-4</v>
      </c>
      <c r="GR12" s="61">
        <v>7.0401908638390094E-5</v>
      </c>
      <c r="GS12" s="61">
        <v>3.2672253923884042E-4</v>
      </c>
      <c r="GT12" s="61">
        <v>1.4880181377008357E-4</v>
      </c>
      <c r="GU12" s="61">
        <v>2.0534679630770329E-5</v>
      </c>
      <c r="GV12" s="61">
        <v>1.6001802477028559E-3</v>
      </c>
      <c r="GW12" s="61">
        <v>1.6275388185635003E-5</v>
      </c>
      <c r="GX12" s="61">
        <v>5.8242293846414436E-6</v>
      </c>
      <c r="GY12" s="61">
        <v>0</v>
      </c>
      <c r="GZ12" s="61">
        <v>0</v>
      </c>
      <c r="HA12" s="61">
        <v>1.8561814554830496E-6</v>
      </c>
      <c r="HB12" s="61">
        <v>8.4313261029102674E-6</v>
      </c>
      <c r="HC12" s="61">
        <v>0</v>
      </c>
      <c r="HD12" s="61">
        <v>0</v>
      </c>
      <c r="HE12" s="61">
        <v>1.7650630480520765E-6</v>
      </c>
      <c r="HF12" s="61">
        <v>2.7729045867037134E-6</v>
      </c>
      <c r="HG12" s="61">
        <v>0</v>
      </c>
      <c r="HH12" s="61">
        <v>0</v>
      </c>
      <c r="HI12" s="61">
        <v>0</v>
      </c>
      <c r="HJ12" s="61">
        <v>1.1660201234571856E-5</v>
      </c>
      <c r="HK12" s="61">
        <v>7.9412753267009851E-4</v>
      </c>
      <c r="HL12" s="61">
        <v>1.7676104040220119E-4</v>
      </c>
      <c r="HM12" s="61">
        <v>2.2985509021736735E-4</v>
      </c>
      <c r="HN12" s="61">
        <v>2.4404101479400781E-4</v>
      </c>
      <c r="HO12" s="61">
        <v>9.4764869319946367E-5</v>
      </c>
      <c r="HP12" s="61">
        <v>0</v>
      </c>
      <c r="HQ12" s="61">
        <v>0</v>
      </c>
      <c r="HR12" s="61">
        <v>0</v>
      </c>
      <c r="HS12" s="61">
        <v>0</v>
      </c>
      <c r="HT12" s="61">
        <v>3.1315552585263796E-6</v>
      </c>
      <c r="HU12" s="61">
        <v>0</v>
      </c>
      <c r="HV12" s="61">
        <v>0</v>
      </c>
      <c r="HW12" s="61">
        <v>2.7505282209164977E-3</v>
      </c>
      <c r="HX12" s="61">
        <v>1.3192568107563756E-4</v>
      </c>
      <c r="HY12" s="61">
        <v>1.7224558183817692E-3</v>
      </c>
      <c r="HZ12" s="61">
        <v>2.1079716207369811E-4</v>
      </c>
      <c r="IA12" s="61">
        <v>3.461714270170794E-4</v>
      </c>
      <c r="IB12" s="61">
        <v>3.263354676832995E-4</v>
      </c>
      <c r="IC12" s="61">
        <v>0</v>
      </c>
      <c r="ID12" s="61">
        <v>1.1349148944957808E-6</v>
      </c>
      <c r="IE12" s="61">
        <v>0</v>
      </c>
      <c r="IF12" s="61">
        <v>0</v>
      </c>
      <c r="IG12" s="61">
        <v>2.6861257809973219E-6</v>
      </c>
      <c r="IH12" s="61">
        <v>2.98398893765306E-6</v>
      </c>
      <c r="II12" s="61">
        <v>0</v>
      </c>
      <c r="IJ12" s="61">
        <v>5.5262195546152224E-7</v>
      </c>
      <c r="IK12" s="61">
        <v>0</v>
      </c>
      <c r="IL12" s="61">
        <v>1.982732040904455E-5</v>
      </c>
      <c r="IM12" s="61">
        <v>0</v>
      </c>
      <c r="IN12" s="61">
        <v>3.8066466521084701E-6</v>
      </c>
      <c r="IO12" s="61">
        <v>3.6952439867932683E-6</v>
      </c>
      <c r="IP12" s="61">
        <v>2.9521951190996404E-6</v>
      </c>
      <c r="IQ12" s="61">
        <v>1.5919515908605733E-6</v>
      </c>
      <c r="IR12" s="61">
        <v>1.3047823227330513E-6</v>
      </c>
      <c r="IS12" s="61">
        <v>0</v>
      </c>
      <c r="IT12" s="61">
        <v>3.7828684331248734E-6</v>
      </c>
      <c r="IU12" s="61">
        <v>5.421363845178056E-6</v>
      </c>
      <c r="IV12" s="61">
        <v>3.1568016588844619E-6</v>
      </c>
      <c r="IW12" s="61">
        <v>0</v>
      </c>
      <c r="IX12" s="61">
        <v>1.2978730005832355E-6</v>
      </c>
      <c r="IY12" s="61">
        <v>8.5028156595421255E-7</v>
      </c>
      <c r="IZ12" s="61">
        <v>0</v>
      </c>
      <c r="JA12" s="61">
        <v>6.0411623615102942E-6</v>
      </c>
      <c r="JB12" s="61">
        <v>4.005596228442549E-6</v>
      </c>
      <c r="JC12" s="61">
        <v>3.1888533467887211E-6</v>
      </c>
      <c r="JD12" s="61">
        <v>0</v>
      </c>
      <c r="JE12" s="61">
        <v>4.3783917454900428E-6</v>
      </c>
      <c r="JF12" s="61">
        <v>1.7848723393108983E-6</v>
      </c>
      <c r="JG12" s="61">
        <v>1.6996492433547627E-2</v>
      </c>
      <c r="JH12" s="61">
        <v>2.4687626019835861E-4</v>
      </c>
      <c r="JI12" s="61">
        <v>9.1579376023143719E-4</v>
      </c>
      <c r="JJ12" s="61">
        <v>4.2992582057018967E-3</v>
      </c>
      <c r="JK12" s="61">
        <v>3.995927832865692E-3</v>
      </c>
      <c r="JL12" s="61">
        <v>8.1530613738996856E-4</v>
      </c>
      <c r="JM12" s="61">
        <v>4.8180025448111934E-4</v>
      </c>
      <c r="JN12" s="61">
        <v>9.4251382890559508E-6</v>
      </c>
      <c r="JO12" s="61">
        <v>1.3211457518701175E-6</v>
      </c>
      <c r="JP12" s="61">
        <v>8.5942090140935875E-6</v>
      </c>
      <c r="JQ12" s="61">
        <v>7.8328301393364652E-6</v>
      </c>
      <c r="JR12" s="61">
        <v>6.5065789344523805E-6</v>
      </c>
      <c r="JS12" s="61">
        <v>0</v>
      </c>
      <c r="JT12" s="61">
        <v>5.0067375435022494E-5</v>
      </c>
      <c r="JU12" s="61">
        <v>3.6870148768500748E-6</v>
      </c>
      <c r="JV12" s="61">
        <v>3.2179726374019702E-6</v>
      </c>
      <c r="JW12" s="61">
        <v>2.9327531099701765E-6</v>
      </c>
      <c r="JX12" s="61">
        <v>8.0039237677232663E-6</v>
      </c>
      <c r="JY12" s="61">
        <v>1.7111539830812655E-6</v>
      </c>
      <c r="JZ12" s="61">
        <v>2.9767777754013304E-5</v>
      </c>
      <c r="KA12" s="61">
        <v>2.3865280428341265E-6</v>
      </c>
      <c r="KB12" s="61">
        <v>9.2200611912016976E-6</v>
      </c>
      <c r="KC12" s="61">
        <v>9.4951831906771981E-6</v>
      </c>
      <c r="KD12" s="61">
        <v>1.7490670010198692E-6</v>
      </c>
      <c r="KE12" s="61">
        <v>1.0350826095999509E-5</v>
      </c>
      <c r="KF12" s="61">
        <v>1.4466425859613395E-5</v>
      </c>
      <c r="KG12" s="61">
        <v>1.8940571672596365E-6</v>
      </c>
      <c r="KH12" s="61">
        <v>6.5270653103231557E-7</v>
      </c>
      <c r="KI12" s="61">
        <v>0</v>
      </c>
      <c r="KJ12" s="61">
        <v>7.9907224534627422E-6</v>
      </c>
      <c r="KK12" s="61">
        <v>0</v>
      </c>
      <c r="KL12" s="61">
        <v>1.0830066760574738E-5</v>
      </c>
      <c r="KM12" s="61">
        <v>5.8676023338876222E-6</v>
      </c>
      <c r="KN12" s="61">
        <v>1.9091955259346357E-6</v>
      </c>
      <c r="KO12" s="61">
        <v>1.3786474540640652E-5</v>
      </c>
      <c r="KP12" s="61">
        <v>1.0294193770139323E-5</v>
      </c>
      <c r="KQ12" s="61">
        <v>2.3824907388349442E-6</v>
      </c>
      <c r="KR12" s="61">
        <v>6.3264933976553511E-6</v>
      </c>
      <c r="KS12" s="61">
        <v>1.5771344606592326E-6</v>
      </c>
      <c r="KT12" s="61">
        <v>9.2517602563754795E-6</v>
      </c>
      <c r="KU12" s="61">
        <v>1.3771443054274047E-5</v>
      </c>
      <c r="KV12" s="61">
        <v>0</v>
      </c>
      <c r="KW12" s="61">
        <v>2.5481342773166009E-6</v>
      </c>
      <c r="KX12" s="61">
        <v>7.4646790259020642E-6</v>
      </c>
      <c r="KY12" s="61">
        <v>1.0387944744719492E-6</v>
      </c>
      <c r="KZ12" s="61">
        <v>2.6789574145983932E-6</v>
      </c>
    </row>
    <row r="13" spans="1:312" ht="13" x14ac:dyDescent="0.3">
      <c r="A13" s="102">
        <v>1.0418213660062354</v>
      </c>
      <c r="B13" s="50" t="s">
        <v>938</v>
      </c>
      <c r="C13" s="60" t="s">
        <v>52</v>
      </c>
      <c r="D13" s="61">
        <v>0</v>
      </c>
      <c r="E13" s="61">
        <v>0</v>
      </c>
      <c r="F13" s="61">
        <v>0</v>
      </c>
      <c r="G13" s="61">
        <v>1.3298782064087647E-6</v>
      </c>
      <c r="H13" s="61">
        <v>0</v>
      </c>
      <c r="I13" s="61">
        <v>5.1796974895214744E-5</v>
      </c>
      <c r="J13" s="61">
        <v>4.1424711807688538E-5</v>
      </c>
      <c r="K13" s="61">
        <v>3.1614375647942452E-5</v>
      </c>
      <c r="L13" s="61">
        <v>5.447520851770144E-5</v>
      </c>
      <c r="M13" s="61">
        <v>6.7372134598912668E-5</v>
      </c>
      <c r="N13" s="61">
        <v>1.9975929436009748E-5</v>
      </c>
      <c r="O13" s="61">
        <v>3.3272909935554403E-6</v>
      </c>
      <c r="P13" s="61">
        <v>8.9602969857688342E-5</v>
      </c>
      <c r="Q13" s="61">
        <v>2.3613389957808102E-5</v>
      </c>
      <c r="R13" s="61">
        <v>1.0221521492068202E-4</v>
      </c>
      <c r="S13" s="61">
        <v>2.1321883188024838E-4</v>
      </c>
      <c r="T13" s="61">
        <v>9.6147222847226593E-5</v>
      </c>
      <c r="U13" s="61">
        <v>2.2723490116629958E-4</v>
      </c>
      <c r="V13" s="61">
        <v>2.3498762905186979E-3</v>
      </c>
      <c r="W13" s="61">
        <v>3.8145855341065855E-3</v>
      </c>
      <c r="X13" s="61">
        <v>7.6131242624421949E-4</v>
      </c>
      <c r="Y13" s="61">
        <v>4.8533077911952366E-5</v>
      </c>
      <c r="Z13" s="61">
        <v>4.6755907097770421E-5</v>
      </c>
      <c r="AA13" s="61">
        <v>1.2731013535581094E-5</v>
      </c>
      <c r="AB13" s="61">
        <v>6.9944607938878865E-5</v>
      </c>
      <c r="AC13" s="61">
        <v>2.6168264797981584E-5</v>
      </c>
      <c r="AD13" s="61">
        <v>1.3121583531339114E-4</v>
      </c>
      <c r="AE13" s="61">
        <v>5.0271404942185056E-5</v>
      </c>
      <c r="AF13" s="61">
        <v>1.0976678701844677E-4</v>
      </c>
      <c r="AG13" s="61">
        <v>4.8243951929048342E-5</v>
      </c>
      <c r="AH13" s="61">
        <v>1.9368466729932284E-6</v>
      </c>
      <c r="AI13" s="61">
        <v>9.3425922454910265E-6</v>
      </c>
      <c r="AJ13" s="61">
        <v>2.0389488761870163E-5</v>
      </c>
      <c r="AK13" s="61">
        <v>1.5700015751088091E-6</v>
      </c>
      <c r="AL13" s="61">
        <v>6.0709476608218425E-5</v>
      </c>
      <c r="AM13" s="61">
        <v>2.4099901168007534E-5</v>
      </c>
      <c r="AN13" s="61">
        <v>1.8822966741380264E-5</v>
      </c>
      <c r="AO13" s="61">
        <v>2.3634709127634768E-6</v>
      </c>
      <c r="AP13" s="61">
        <v>4.351833651073479E-5</v>
      </c>
      <c r="AQ13" s="61">
        <v>7.9810826941440207E-5</v>
      </c>
      <c r="AR13" s="61">
        <v>7.1415263728868144E-7</v>
      </c>
      <c r="AS13" s="61">
        <v>7.7184067263560195E-6</v>
      </c>
      <c r="AT13" s="61">
        <v>3.6711178916024562E-5</v>
      </c>
      <c r="AU13" s="61">
        <v>0</v>
      </c>
      <c r="AV13" s="61">
        <v>3.1676836465331127E-6</v>
      </c>
      <c r="AW13" s="61">
        <v>4.5158184630148122E-5</v>
      </c>
      <c r="AX13" s="61">
        <v>2.5617681548479334E-5</v>
      </c>
      <c r="AY13" s="61">
        <v>1.6277899093137958E-3</v>
      </c>
      <c r="AZ13" s="61">
        <v>2.2258218544935671E-5</v>
      </c>
      <c r="BA13" s="61">
        <v>0</v>
      </c>
      <c r="BB13" s="61">
        <v>1.588896566767158E-5</v>
      </c>
      <c r="BC13" s="61">
        <v>1.4410517065919518E-5</v>
      </c>
      <c r="BD13" s="61">
        <v>4.2879061492430021E-6</v>
      </c>
      <c r="BE13" s="61">
        <v>4.7078558575011933E-6</v>
      </c>
      <c r="BF13" s="61">
        <v>1.7547177647879513E-6</v>
      </c>
      <c r="BG13" s="61">
        <v>0</v>
      </c>
      <c r="BH13" s="61">
        <v>1.4172586882372753E-5</v>
      </c>
      <c r="BI13" s="61">
        <v>4.0300719476647453E-4</v>
      </c>
      <c r="BJ13" s="61">
        <v>2.7507068946765542E-4</v>
      </c>
      <c r="BK13" s="61">
        <v>1.8036281106713724E-5</v>
      </c>
      <c r="BL13" s="61">
        <v>0</v>
      </c>
      <c r="BM13" s="61">
        <v>0</v>
      </c>
      <c r="BN13" s="61">
        <v>1.4087340814140843E-5</v>
      </c>
      <c r="BO13" s="61">
        <v>0</v>
      </c>
      <c r="BP13" s="61">
        <v>1.4696570981602929E-5</v>
      </c>
      <c r="BQ13" s="61">
        <v>7.9981602271677834E-5</v>
      </c>
      <c r="BR13" s="61">
        <v>2.5829631994901116E-6</v>
      </c>
      <c r="BS13" s="61">
        <v>4.4724652484751329E-5</v>
      </c>
      <c r="BT13" s="61">
        <v>0</v>
      </c>
      <c r="BU13" s="61">
        <v>6.630106578445271E-6</v>
      </c>
      <c r="BV13" s="61">
        <v>8.1067744933416427E-5</v>
      </c>
      <c r="BW13" s="61">
        <v>5.7063284650748765E-5</v>
      </c>
      <c r="BX13" s="61">
        <v>6.4050283323284704E-6</v>
      </c>
      <c r="BY13" s="61">
        <v>2.268820086143634E-5</v>
      </c>
      <c r="BZ13" s="61">
        <v>3.5785775424772587E-5</v>
      </c>
      <c r="CA13" s="61">
        <v>5.2024536715093154E-5</v>
      </c>
      <c r="CB13" s="61">
        <v>7.4368153526924928E-5</v>
      </c>
      <c r="CC13" s="61">
        <v>5.0929127310690042E-4</v>
      </c>
      <c r="CD13" s="61">
        <v>1.35301313195446E-4</v>
      </c>
      <c r="CE13" s="61">
        <v>1.7369189549649145E-4</v>
      </c>
      <c r="CF13" s="61">
        <v>1.1355360362885019E-4</v>
      </c>
      <c r="CG13" s="61">
        <v>1.790452761252587E-5</v>
      </c>
      <c r="CH13" s="61">
        <v>9.4193536297172955E-5</v>
      </c>
      <c r="CI13" s="61">
        <v>1.658470006049197E-5</v>
      </c>
      <c r="CJ13" s="61">
        <v>8.2096093377788278E-6</v>
      </c>
      <c r="CK13" s="61">
        <v>6.7333955807526839E-6</v>
      </c>
      <c r="CL13" s="61">
        <v>0</v>
      </c>
      <c r="CM13" s="61">
        <v>0</v>
      </c>
      <c r="CN13" s="61">
        <v>3.1379334781033695E-6</v>
      </c>
      <c r="CO13" s="61">
        <v>0</v>
      </c>
      <c r="CP13" s="61">
        <v>0</v>
      </c>
      <c r="CQ13" s="61">
        <v>3.9809712505002468E-6</v>
      </c>
      <c r="CR13" s="61">
        <v>8.7959164906525639E-5</v>
      </c>
      <c r="CS13" s="61">
        <v>0</v>
      </c>
      <c r="CT13" s="61">
        <v>2.4310008558792546E-5</v>
      </c>
      <c r="CU13" s="61">
        <v>3.0307225505214565E-5</v>
      </c>
      <c r="CV13" s="61">
        <v>4.2991512651050863E-6</v>
      </c>
      <c r="CW13" s="61">
        <v>2.3652636331605756E-6</v>
      </c>
      <c r="CX13" s="61">
        <v>5.9428421338576307E-5</v>
      </c>
      <c r="CY13" s="61">
        <v>8.9992252824608496E-6</v>
      </c>
      <c r="CZ13" s="61">
        <v>0</v>
      </c>
      <c r="DA13" s="61">
        <v>1.9027364531333564E-6</v>
      </c>
      <c r="DB13" s="61">
        <v>0</v>
      </c>
      <c r="DC13" s="61">
        <v>2.0093992649850592E-4</v>
      </c>
      <c r="DD13" s="61">
        <v>2.4831215848091545E-4</v>
      </c>
      <c r="DE13" s="61">
        <v>3.4244790760329776E-4</v>
      </c>
      <c r="DF13" s="61">
        <v>1.7501720379345661E-4</v>
      </c>
      <c r="DG13" s="61">
        <v>5.162968217422999E-5</v>
      </c>
      <c r="DH13" s="61">
        <v>1.6137862516767164E-4</v>
      </c>
      <c r="DI13" s="61">
        <v>0</v>
      </c>
      <c r="DJ13" s="61">
        <v>1.6900421310587042E-5</v>
      </c>
      <c r="DK13" s="61">
        <v>0</v>
      </c>
      <c r="DL13" s="61">
        <v>0</v>
      </c>
      <c r="DM13" s="61">
        <v>0</v>
      </c>
      <c r="DN13" s="61">
        <v>2.0785664908907127E-5</v>
      </c>
      <c r="DO13" s="61">
        <v>1.2010680186235582E-6</v>
      </c>
      <c r="DP13" s="61">
        <v>0</v>
      </c>
      <c r="DQ13" s="61">
        <v>0</v>
      </c>
      <c r="DR13" s="61">
        <v>3.0677609962998084E-5</v>
      </c>
      <c r="DS13" s="61">
        <v>0</v>
      </c>
      <c r="DT13" s="61">
        <v>0</v>
      </c>
      <c r="DU13" s="61">
        <v>4.4320226392406384E-6</v>
      </c>
      <c r="DV13" s="61">
        <v>5.3330565522843411E-5</v>
      </c>
      <c r="DW13" s="61">
        <v>0</v>
      </c>
      <c r="DX13" s="61">
        <v>0</v>
      </c>
      <c r="DY13" s="61">
        <v>6.8712140098856943E-5</v>
      </c>
      <c r="DZ13" s="61">
        <v>0</v>
      </c>
      <c r="EA13" s="61">
        <v>0</v>
      </c>
      <c r="EB13" s="61">
        <v>1.1402557427170222E-5</v>
      </c>
      <c r="EC13" s="61">
        <v>2.5987425721001994E-6</v>
      </c>
      <c r="ED13" s="61">
        <v>0</v>
      </c>
      <c r="EE13" s="61">
        <v>2.7856858461358259E-6</v>
      </c>
      <c r="EF13" s="61">
        <v>2.8099991592898812E-6</v>
      </c>
      <c r="EG13" s="61">
        <v>0</v>
      </c>
      <c r="EH13" s="61">
        <v>5.1348753655110897E-5</v>
      </c>
      <c r="EI13" s="61">
        <v>0</v>
      </c>
      <c r="EJ13" s="61">
        <v>0</v>
      </c>
      <c r="EK13" s="61">
        <v>0</v>
      </c>
      <c r="EL13" s="61">
        <v>6.0685156090162977E-5</v>
      </c>
      <c r="EM13" s="61">
        <v>1.2914882348159201E-5</v>
      </c>
      <c r="EN13" s="61">
        <v>3.258256702333983E-6</v>
      </c>
      <c r="EO13" s="61">
        <v>2.4005027158055888E-4</v>
      </c>
      <c r="EP13" s="61">
        <v>7.3590337825873861E-5</v>
      </c>
      <c r="EQ13" s="61">
        <v>2.0724661435567199E-5</v>
      </c>
      <c r="ER13" s="61">
        <v>5.2398116458763994E-5</v>
      </c>
      <c r="ES13" s="61">
        <v>0</v>
      </c>
      <c r="ET13" s="61">
        <v>0</v>
      </c>
      <c r="EU13" s="61">
        <v>1.9862961748570362E-6</v>
      </c>
      <c r="EV13" s="61">
        <v>4.5408108608151609E-5</v>
      </c>
      <c r="EW13" s="61">
        <v>4.518672204242226E-6</v>
      </c>
      <c r="EX13" s="61">
        <v>4.7733942557622142E-4</v>
      </c>
      <c r="EY13" s="61">
        <v>1.1493083993733046E-4</v>
      </c>
      <c r="EZ13" s="61">
        <v>1.8618759634876614E-4</v>
      </c>
      <c r="FA13" s="61">
        <v>5.1483371912454216E-4</v>
      </c>
      <c r="FB13" s="61">
        <v>4.1552079394425175E-5</v>
      </c>
      <c r="FC13" s="61">
        <v>1.0212487367455311E-3</v>
      </c>
      <c r="FD13" s="61">
        <v>1.6417904329325535E-4</v>
      </c>
      <c r="FE13" s="61">
        <v>8.4614355100636789E-5</v>
      </c>
      <c r="FF13" s="61">
        <v>5.6276031723527649E-5</v>
      </c>
      <c r="FG13" s="61">
        <v>2.0436710817128015E-4</v>
      </c>
      <c r="FH13" s="61">
        <v>4.7387204575018505E-5</v>
      </c>
      <c r="FI13" s="61">
        <v>8.1659731381642964E-6</v>
      </c>
      <c r="FJ13" s="61">
        <v>3.7313717061998314E-5</v>
      </c>
      <c r="FK13" s="61">
        <v>1.6948980024792171E-4</v>
      </c>
      <c r="FL13" s="61">
        <v>1.9816821888470816E-5</v>
      </c>
      <c r="FM13" s="61">
        <v>1.1067282106921347E-5</v>
      </c>
      <c r="FN13" s="61">
        <v>0</v>
      </c>
      <c r="FO13" s="61">
        <v>3.042096697814687E-5</v>
      </c>
      <c r="FP13" s="61">
        <v>0</v>
      </c>
      <c r="FQ13" s="61">
        <v>3.785460099573721E-6</v>
      </c>
      <c r="FR13" s="61">
        <v>0</v>
      </c>
      <c r="FS13" s="61">
        <v>0</v>
      </c>
      <c r="FT13" s="61">
        <v>0</v>
      </c>
      <c r="FU13" s="61">
        <v>5.495913867855426E-6</v>
      </c>
      <c r="FV13" s="61">
        <v>0</v>
      </c>
      <c r="FW13" s="61">
        <v>0</v>
      </c>
      <c r="FX13" s="61">
        <v>0</v>
      </c>
      <c r="FY13" s="61">
        <v>0</v>
      </c>
      <c r="FZ13" s="61">
        <v>2.2425503829541424E-5</v>
      </c>
      <c r="GA13" s="61">
        <v>0</v>
      </c>
      <c r="GB13" s="61">
        <v>9.0903733048702923E-5</v>
      </c>
      <c r="GC13" s="61">
        <v>5.6170214881832806E-5</v>
      </c>
      <c r="GD13" s="61">
        <v>8.1645179725379241E-5</v>
      </c>
      <c r="GE13" s="61">
        <v>6.0985792717814845E-5</v>
      </c>
      <c r="GF13" s="61">
        <v>8.1887466523396761E-5</v>
      </c>
      <c r="GG13" s="61">
        <v>4.0843773276683218E-4</v>
      </c>
      <c r="GH13" s="61">
        <v>2.0132385581822865E-5</v>
      </c>
      <c r="GI13" s="61">
        <v>1.0957437080480788E-4</v>
      </c>
      <c r="GJ13" s="61">
        <v>2.9864502359472584E-5</v>
      </c>
      <c r="GK13" s="61">
        <v>7.9548387491755166E-6</v>
      </c>
      <c r="GL13" s="61">
        <v>2.3325335940171366E-5</v>
      </c>
      <c r="GM13" s="61">
        <v>9.7259321435081309E-5</v>
      </c>
      <c r="GN13" s="61">
        <v>1.2515708973586371E-4</v>
      </c>
      <c r="GO13" s="61">
        <v>2.9720591603919675E-3</v>
      </c>
      <c r="GP13" s="61">
        <v>1.206543119662085E-3</v>
      </c>
      <c r="GQ13" s="61">
        <v>4.2442492758190693E-3</v>
      </c>
      <c r="GR13" s="61">
        <v>7.6899697030265038E-4</v>
      </c>
      <c r="GS13" s="61">
        <v>3.0777643236200723E-3</v>
      </c>
      <c r="GT13" s="61">
        <v>1.1874105159190578E-3</v>
      </c>
      <c r="GU13" s="61">
        <v>1.8917547760552566E-4</v>
      </c>
      <c r="GV13" s="61">
        <v>5.584191763460861E-3</v>
      </c>
      <c r="GW13" s="61">
        <v>1.0595649829637228E-5</v>
      </c>
      <c r="GX13" s="61">
        <v>6.4966942255295943E-6</v>
      </c>
      <c r="GY13" s="61">
        <v>0</v>
      </c>
      <c r="GZ13" s="61">
        <v>2.1217246641675267E-6</v>
      </c>
      <c r="HA13" s="61">
        <v>0</v>
      </c>
      <c r="HB13" s="61">
        <v>0</v>
      </c>
      <c r="HC13" s="61">
        <v>2.7820892719690719E-6</v>
      </c>
      <c r="HD13" s="61">
        <v>9.880889794515133E-6</v>
      </c>
      <c r="HE13" s="61">
        <v>0</v>
      </c>
      <c r="HF13" s="61">
        <v>6.1701717955791233E-6</v>
      </c>
      <c r="HG13" s="61">
        <v>0</v>
      </c>
      <c r="HH13" s="61">
        <v>0</v>
      </c>
      <c r="HI13" s="61">
        <v>1.2127537060540504E-5</v>
      </c>
      <c r="HJ13" s="61">
        <v>2.4711572475152283E-6</v>
      </c>
      <c r="HK13" s="61">
        <v>5.3920448049825731E-3</v>
      </c>
      <c r="HL13" s="61">
        <v>1.6460800933280129E-3</v>
      </c>
      <c r="HM13" s="61">
        <v>1.8096597029808831E-3</v>
      </c>
      <c r="HN13" s="61">
        <v>3.0383167321617788E-3</v>
      </c>
      <c r="HO13" s="61">
        <v>2.428774519263805E-3</v>
      </c>
      <c r="HP13" s="61">
        <v>0</v>
      </c>
      <c r="HQ13" s="61">
        <v>0</v>
      </c>
      <c r="HR13" s="61">
        <v>1.2616044222995437E-4</v>
      </c>
      <c r="HS13" s="61">
        <v>0</v>
      </c>
      <c r="HT13" s="61">
        <v>0</v>
      </c>
      <c r="HU13" s="61">
        <v>0</v>
      </c>
      <c r="HV13" s="61">
        <v>2.9250143325702296E-6</v>
      </c>
      <c r="HW13" s="61">
        <v>3.2036811975020958E-2</v>
      </c>
      <c r="HX13" s="61">
        <v>3.593768087892127E-3</v>
      </c>
      <c r="HY13" s="61">
        <v>1.0828330558956626E-2</v>
      </c>
      <c r="HZ13" s="61">
        <v>5.0352425231378296E-3</v>
      </c>
      <c r="IA13" s="61">
        <v>4.004276446252026E-3</v>
      </c>
      <c r="IB13" s="61">
        <v>6.1295692901575253E-3</v>
      </c>
      <c r="IC13" s="61">
        <v>1.9479240488588266E-5</v>
      </c>
      <c r="ID13" s="61">
        <v>3.6961417509930162E-6</v>
      </c>
      <c r="IE13" s="61">
        <v>3.0874035471796833E-6</v>
      </c>
      <c r="IF13" s="61">
        <v>0</v>
      </c>
      <c r="IG13" s="61">
        <v>1.1544625697052319E-5</v>
      </c>
      <c r="IH13" s="61">
        <v>1.5564633656276764E-6</v>
      </c>
      <c r="II13" s="61">
        <v>2.3666724720108127E-5</v>
      </c>
      <c r="IJ13" s="61">
        <v>9.5514905882238404E-6</v>
      </c>
      <c r="IK13" s="61">
        <v>1.528479113783356E-5</v>
      </c>
      <c r="IL13" s="61">
        <v>3.9362456614063882E-5</v>
      </c>
      <c r="IM13" s="61">
        <v>1.2439963902516124E-5</v>
      </c>
      <c r="IN13" s="61">
        <v>4.8620877547681256E-5</v>
      </c>
      <c r="IO13" s="61">
        <v>2.9498845260795596E-5</v>
      </c>
      <c r="IP13" s="61">
        <v>2.9834766567854643E-5</v>
      </c>
      <c r="IQ13" s="61">
        <v>2.4912273561867018E-5</v>
      </c>
      <c r="IR13" s="61">
        <v>7.865849989297328E-5</v>
      </c>
      <c r="IS13" s="61">
        <v>2.8259050958272553E-5</v>
      </c>
      <c r="IT13" s="61">
        <v>2.3780698841323276E-5</v>
      </c>
      <c r="IU13" s="61">
        <v>8.377760006708468E-5</v>
      </c>
      <c r="IV13" s="61">
        <v>3.198112890469864E-5</v>
      </c>
      <c r="IW13" s="61">
        <v>2.0369627292491952E-5</v>
      </c>
      <c r="IX13" s="61">
        <v>1.8009615650233592E-5</v>
      </c>
      <c r="IY13" s="61">
        <v>1.6459423955524261E-5</v>
      </c>
      <c r="IZ13" s="61">
        <v>7.6993590418095402E-6</v>
      </c>
      <c r="JA13" s="61">
        <v>1.8640580313804207E-5</v>
      </c>
      <c r="JB13" s="61">
        <v>3.0555110981714319E-5</v>
      </c>
      <c r="JC13" s="61">
        <v>5.3072927333365983E-5</v>
      </c>
      <c r="JD13" s="61">
        <v>1.2386534768035038E-5</v>
      </c>
      <c r="JE13" s="61">
        <v>0</v>
      </c>
      <c r="JF13" s="61">
        <v>0</v>
      </c>
      <c r="JG13" s="61">
        <v>7.1843071466563851E-2</v>
      </c>
      <c r="JH13" s="61">
        <v>2.0179471078749043E-3</v>
      </c>
      <c r="JI13" s="61">
        <v>1.1528345438412354E-2</v>
      </c>
      <c r="JJ13" s="61">
        <v>1.9321047554776209E-2</v>
      </c>
      <c r="JK13" s="61">
        <v>2.4148438195374738E-2</v>
      </c>
      <c r="JL13" s="61">
        <v>6.4203428568925663E-3</v>
      </c>
      <c r="JM13" s="61">
        <v>3.5152623273142598E-3</v>
      </c>
      <c r="JN13" s="61">
        <v>9.9485865230246933E-5</v>
      </c>
      <c r="JO13" s="61">
        <v>0</v>
      </c>
      <c r="JP13" s="61">
        <v>8.161522412158667E-5</v>
      </c>
      <c r="JQ13" s="61">
        <v>1.5765979640080003E-5</v>
      </c>
      <c r="JR13" s="61">
        <v>1.4386351774279706E-5</v>
      </c>
      <c r="JS13" s="61">
        <v>0</v>
      </c>
      <c r="JT13" s="61">
        <v>0</v>
      </c>
      <c r="JU13" s="61">
        <v>1.7650603133856742E-6</v>
      </c>
      <c r="JV13" s="61">
        <v>1.2743385818663376E-6</v>
      </c>
      <c r="JW13" s="61">
        <v>0</v>
      </c>
      <c r="JX13" s="61">
        <v>3.1587925803204059E-5</v>
      </c>
      <c r="JY13" s="61">
        <v>5.0193850170383781E-6</v>
      </c>
      <c r="JZ13" s="61">
        <v>1.361331299726218E-6</v>
      </c>
      <c r="KA13" s="61">
        <v>6.1519389548613037E-6</v>
      </c>
      <c r="KB13" s="61">
        <v>3.7037896114463298E-5</v>
      </c>
      <c r="KC13" s="61">
        <v>9.3618951913428257E-6</v>
      </c>
      <c r="KD13" s="61">
        <v>1.5586130386865946E-5</v>
      </c>
      <c r="KE13" s="61">
        <v>3.5341494626119867E-5</v>
      </c>
      <c r="KF13" s="61">
        <v>4.9415473729980991E-5</v>
      </c>
      <c r="KG13" s="61">
        <v>1.7537566363515152E-6</v>
      </c>
      <c r="KH13" s="61">
        <v>4.35782335780588E-5</v>
      </c>
      <c r="KI13" s="61">
        <v>1.054796193451497E-6</v>
      </c>
      <c r="KJ13" s="61">
        <v>0</v>
      </c>
      <c r="KK13" s="61">
        <v>3.7034796904936669E-6</v>
      </c>
      <c r="KL13" s="61">
        <v>1.2100794593815507E-5</v>
      </c>
      <c r="KM13" s="61">
        <v>6.5247737952830361E-5</v>
      </c>
      <c r="KN13" s="61">
        <v>0</v>
      </c>
      <c r="KO13" s="61">
        <v>1.582212002097606E-5</v>
      </c>
      <c r="KP13" s="61">
        <v>8.2172338896372799E-6</v>
      </c>
      <c r="KQ13" s="61">
        <v>0</v>
      </c>
      <c r="KR13" s="61">
        <v>8.1521386352644668E-5</v>
      </c>
      <c r="KS13" s="61">
        <v>1.8925613527910791E-6</v>
      </c>
      <c r="KT13" s="61">
        <v>2.162296219081683E-5</v>
      </c>
      <c r="KU13" s="61">
        <v>2.2590690970120034E-6</v>
      </c>
      <c r="KV13" s="61">
        <v>0</v>
      </c>
      <c r="KW13" s="61">
        <v>1.1241768870514417E-6</v>
      </c>
      <c r="KX13" s="61">
        <v>3.7209488531963493E-6</v>
      </c>
      <c r="KY13" s="61">
        <v>3.7038870533489892E-5</v>
      </c>
      <c r="KZ13" s="61">
        <v>3.011897801104037E-5</v>
      </c>
    </row>
    <row r="14" spans="1:312" ht="13" x14ac:dyDescent="0.3">
      <c r="A14" s="102">
        <v>1.0133341160612814</v>
      </c>
      <c r="B14" s="50" t="s">
        <v>937</v>
      </c>
      <c r="C14" s="60" t="s">
        <v>78</v>
      </c>
      <c r="D14" s="61">
        <v>1.1338419012949274E-4</v>
      </c>
      <c r="E14" s="61">
        <v>2.3491002249824853E-4</v>
      </c>
      <c r="F14" s="61">
        <v>1.6309253434789513E-4</v>
      </c>
      <c r="G14" s="61">
        <v>6.7579025666771766E-5</v>
      </c>
      <c r="H14" s="61">
        <v>1.6576447820396066E-4</v>
      </c>
      <c r="I14" s="61">
        <v>1.7880137414398391E-4</v>
      </c>
      <c r="J14" s="61">
        <v>2.5766805014747213E-4</v>
      </c>
      <c r="K14" s="61">
        <v>9.5278773393292025E-3</v>
      </c>
      <c r="L14" s="61">
        <v>0.89643887684885981</v>
      </c>
      <c r="M14" s="61">
        <v>1.0265918860804249E-4</v>
      </c>
      <c r="N14" s="61">
        <v>9.3344910824633468E-5</v>
      </c>
      <c r="O14" s="61">
        <v>9.3877138746742783E-5</v>
      </c>
      <c r="P14" s="61">
        <v>4.969869234608286E-5</v>
      </c>
      <c r="Q14" s="61">
        <v>7.057603799470162E-5</v>
      </c>
      <c r="R14" s="61">
        <v>1.1987961729424082E-5</v>
      </c>
      <c r="S14" s="61">
        <v>1.7297333872811705E-5</v>
      </c>
      <c r="T14" s="61">
        <v>4.609944536071242E-5</v>
      </c>
      <c r="U14" s="61">
        <v>4.9733743326322938E-5</v>
      </c>
      <c r="V14" s="61">
        <v>7.2571227867394985E-6</v>
      </c>
      <c r="W14" s="61">
        <v>1.3354911683906623E-4</v>
      </c>
      <c r="X14" s="61">
        <v>4.9392521871030463E-4</v>
      </c>
      <c r="Y14" s="61">
        <v>1.2102114149799249E-4</v>
      </c>
      <c r="Z14" s="61">
        <v>4.034728954270772E-5</v>
      </c>
      <c r="AA14" s="61">
        <v>1.0857681213528621E-5</v>
      </c>
      <c r="AB14" s="61">
        <v>5.0030475715863241E-5</v>
      </c>
      <c r="AC14" s="61">
        <v>4.2964326927623168E-5</v>
      </c>
      <c r="AD14" s="61">
        <v>1.0258771206136347E-4</v>
      </c>
      <c r="AE14" s="61">
        <v>2.2292919209081558E-4</v>
      </c>
      <c r="AF14" s="61">
        <v>3.7036849949214101E-5</v>
      </c>
      <c r="AG14" s="61">
        <v>0</v>
      </c>
      <c r="AH14" s="61">
        <v>1.6200915400141275E-5</v>
      </c>
      <c r="AI14" s="61">
        <v>1.6761280939648485E-5</v>
      </c>
      <c r="AJ14" s="61">
        <v>2.2203317099676911E-5</v>
      </c>
      <c r="AK14" s="61">
        <v>3.6185698954013875E-5</v>
      </c>
      <c r="AL14" s="61">
        <v>3.7671393395952596E-6</v>
      </c>
      <c r="AM14" s="61">
        <v>2.6227680546223811E-5</v>
      </c>
      <c r="AN14" s="61">
        <v>5.5388295461641073E-5</v>
      </c>
      <c r="AO14" s="61">
        <v>6.0696253011214189E-5</v>
      </c>
      <c r="AP14" s="61">
        <v>6.6152829085381836E-5</v>
      </c>
      <c r="AQ14" s="61">
        <v>6.0919227784874192E-5</v>
      </c>
      <c r="AR14" s="61">
        <v>8.4287219697348477E-5</v>
      </c>
      <c r="AS14" s="61">
        <v>2.2070139127352228E-5</v>
      </c>
      <c r="AT14" s="61">
        <v>2.5328436903654475E-5</v>
      </c>
      <c r="AU14" s="61">
        <v>0</v>
      </c>
      <c r="AV14" s="61">
        <v>1.2545599616848517E-4</v>
      </c>
      <c r="AW14" s="61">
        <v>1.6258160145580204E-4</v>
      </c>
      <c r="AX14" s="61">
        <v>1.6785580703364495E-4</v>
      </c>
      <c r="AY14" s="61">
        <v>2.753346229523337E-5</v>
      </c>
      <c r="AZ14" s="61">
        <v>6.7635002588813318E-5</v>
      </c>
      <c r="BA14" s="61">
        <v>0</v>
      </c>
      <c r="BB14" s="61">
        <v>5.6971842203899293E-5</v>
      </c>
      <c r="BC14" s="61">
        <v>5.6269638066923834E-5</v>
      </c>
      <c r="BD14" s="61">
        <v>3.6502846852181652E-5</v>
      </c>
      <c r="BE14" s="61">
        <v>8.3549001983727035E-5</v>
      </c>
      <c r="BF14" s="61">
        <v>3.8142667319704603E-5</v>
      </c>
      <c r="BG14" s="61">
        <v>2.3053127700850716E-5</v>
      </c>
      <c r="BH14" s="61">
        <v>6.6089783389302998E-7</v>
      </c>
      <c r="BI14" s="61">
        <v>6.6378381710072113E-5</v>
      </c>
      <c r="BJ14" s="61">
        <v>5.7742722394159008E-5</v>
      </c>
      <c r="BK14" s="61">
        <v>2.0951804956066027E-4</v>
      </c>
      <c r="BL14" s="61">
        <v>0</v>
      </c>
      <c r="BM14" s="61">
        <v>3.2764998069743422E-5</v>
      </c>
      <c r="BN14" s="61">
        <v>1.8684837312399211E-5</v>
      </c>
      <c r="BO14" s="61">
        <v>1.3874432909909761E-5</v>
      </c>
      <c r="BP14" s="61">
        <v>5.1288623451862809E-4</v>
      </c>
      <c r="BQ14" s="61">
        <v>9.0846731667124717E-3</v>
      </c>
      <c r="BR14" s="61">
        <v>4.3126875554153228E-4</v>
      </c>
      <c r="BS14" s="61">
        <v>1.3336233529837025E-3</v>
      </c>
      <c r="BT14" s="61">
        <v>1.2426650551935602E-3</v>
      </c>
      <c r="BU14" s="61">
        <v>9.5083497991051806E-3</v>
      </c>
      <c r="BV14" s="61">
        <v>2.2552969799012058E-5</v>
      </c>
      <c r="BW14" s="61">
        <v>1.1825418944402E-4</v>
      </c>
      <c r="BX14" s="61">
        <v>8.2734890513604884E-5</v>
      </c>
      <c r="BY14" s="61">
        <v>1.100880682192847E-5</v>
      </c>
      <c r="BZ14" s="61">
        <v>1.2827400001802212E-4</v>
      </c>
      <c r="CA14" s="61">
        <v>2.5681219304210713E-4</v>
      </c>
      <c r="CB14" s="61">
        <v>1.1196815956067221E-4</v>
      </c>
      <c r="CC14" s="61">
        <v>4.4628128303879084E-5</v>
      </c>
      <c r="CD14" s="61">
        <v>1.4018527820936672E-5</v>
      </c>
      <c r="CE14" s="61">
        <v>1.2506482599987064E-4</v>
      </c>
      <c r="CF14" s="61">
        <v>1.5491119438421035E-5</v>
      </c>
      <c r="CG14" s="61">
        <v>6.288710031205617E-5</v>
      </c>
      <c r="CH14" s="61">
        <v>0</v>
      </c>
      <c r="CI14" s="61">
        <v>8.9647027354010639E-7</v>
      </c>
      <c r="CJ14" s="61">
        <v>2.0150859283638942E-5</v>
      </c>
      <c r="CK14" s="61">
        <v>8.1379075423820772E-6</v>
      </c>
      <c r="CL14" s="61">
        <v>0</v>
      </c>
      <c r="CM14" s="61">
        <v>0</v>
      </c>
      <c r="CN14" s="61">
        <v>0</v>
      </c>
      <c r="CO14" s="61">
        <v>0</v>
      </c>
      <c r="CP14" s="61">
        <v>6.9353298033453643E-6</v>
      </c>
      <c r="CQ14" s="61">
        <v>4.1006446193803158E-5</v>
      </c>
      <c r="CR14" s="61">
        <v>2.4654385581460381E-5</v>
      </c>
      <c r="CS14" s="61">
        <v>0</v>
      </c>
      <c r="CT14" s="61">
        <v>0</v>
      </c>
      <c r="CU14" s="61">
        <v>2.6966673093617503E-5</v>
      </c>
      <c r="CV14" s="61">
        <v>1.3815719114075569E-5</v>
      </c>
      <c r="CW14" s="61">
        <v>0</v>
      </c>
      <c r="CX14" s="61">
        <v>3.5409188483759467E-6</v>
      </c>
      <c r="CY14" s="61">
        <v>0</v>
      </c>
      <c r="CZ14" s="61">
        <v>5.9454754873817965E-6</v>
      </c>
      <c r="DA14" s="61">
        <v>5.2999138288318702E-5</v>
      </c>
      <c r="DB14" s="61">
        <v>3.3771502466273822E-5</v>
      </c>
      <c r="DC14" s="61">
        <v>3.9750490647688789E-5</v>
      </c>
      <c r="DD14" s="61">
        <v>2.5321065135113473E-5</v>
      </c>
      <c r="DE14" s="61">
        <v>1.0007281619693551E-5</v>
      </c>
      <c r="DF14" s="61">
        <v>1.4149877350554241E-4</v>
      </c>
      <c r="DG14" s="61">
        <v>2.3769008564262407E-6</v>
      </c>
      <c r="DH14" s="61">
        <v>3.9556058631794419E-5</v>
      </c>
      <c r="DI14" s="61">
        <v>7.4170066934645399E-6</v>
      </c>
      <c r="DJ14" s="61">
        <v>1.0320481788167653E-4</v>
      </c>
      <c r="DK14" s="61">
        <v>5.6063752204949261E-6</v>
      </c>
      <c r="DL14" s="61">
        <v>1.197788198535105E-5</v>
      </c>
      <c r="DM14" s="61">
        <v>3.8077713482383327E-6</v>
      </c>
      <c r="DN14" s="61">
        <v>1.332024822378795E-4</v>
      </c>
      <c r="DO14" s="61">
        <v>6.5262852578219844E-6</v>
      </c>
      <c r="DP14" s="61">
        <v>0</v>
      </c>
      <c r="DQ14" s="61">
        <v>5.1188653246251991E-5</v>
      </c>
      <c r="DR14" s="61">
        <v>1.5837692288589615E-6</v>
      </c>
      <c r="DS14" s="61">
        <v>2.9045637328329996E-6</v>
      </c>
      <c r="DT14" s="61">
        <v>3.8276900812302156E-5</v>
      </c>
      <c r="DU14" s="61">
        <v>1.2986529828632091E-4</v>
      </c>
      <c r="DV14" s="61">
        <v>4.7850599236062386E-5</v>
      </c>
      <c r="DW14" s="61">
        <v>3.4018797599938015E-4</v>
      </c>
      <c r="DX14" s="61">
        <v>5.9136659467343253E-5</v>
      </c>
      <c r="DY14" s="61">
        <v>8.496219003820246E-6</v>
      </c>
      <c r="DZ14" s="61">
        <v>2.2076010713765993E-6</v>
      </c>
      <c r="EA14" s="61">
        <v>3.3547938441045931E-5</v>
      </c>
      <c r="EB14" s="61">
        <v>1.026507602932599E-5</v>
      </c>
      <c r="EC14" s="61">
        <v>1.6262070083081002E-6</v>
      </c>
      <c r="ED14" s="61">
        <v>1.7289607233235527E-5</v>
      </c>
      <c r="EE14" s="61">
        <v>0</v>
      </c>
      <c r="EF14" s="61">
        <v>7.8617532034354679E-5</v>
      </c>
      <c r="EG14" s="61">
        <v>0</v>
      </c>
      <c r="EH14" s="61">
        <v>2.4987228056015034E-6</v>
      </c>
      <c r="EI14" s="61">
        <v>2.096845292762297E-6</v>
      </c>
      <c r="EJ14" s="61">
        <v>1.9859887756327711E-6</v>
      </c>
      <c r="EK14" s="61">
        <v>5.4900027329914712E-5</v>
      </c>
      <c r="EL14" s="61">
        <v>9.5406055767231039E-3</v>
      </c>
      <c r="EM14" s="61">
        <v>1.6834787785390649E-2</v>
      </c>
      <c r="EN14" s="61">
        <v>0.81189474383625782</v>
      </c>
      <c r="EO14" s="61">
        <v>7.1177669260315095E-3</v>
      </c>
      <c r="EP14" s="61">
        <v>1.6670779475510485E-2</v>
      </c>
      <c r="EQ14" s="61">
        <v>6.1107366530743848E-3</v>
      </c>
      <c r="ER14" s="61">
        <v>2.2707163084633553E-2</v>
      </c>
      <c r="ES14" s="61">
        <v>2.8252376995007166E-2</v>
      </c>
      <c r="ET14" s="61">
        <v>6.2374966953731978E-3</v>
      </c>
      <c r="EU14" s="61">
        <v>2.3261455650530758E-2</v>
      </c>
      <c r="EV14" s="61">
        <v>2.6424646289188716E-3</v>
      </c>
      <c r="EW14" s="61">
        <v>0.72590443112670733</v>
      </c>
      <c r="EX14" s="61">
        <v>2.3372909771447148E-5</v>
      </c>
      <c r="EY14" s="61">
        <v>7.5705378778827362E-5</v>
      </c>
      <c r="EZ14" s="61">
        <v>6.1727223740381701E-6</v>
      </c>
      <c r="FA14" s="61">
        <v>5.6200464208340967E-5</v>
      </c>
      <c r="FB14" s="61">
        <v>4.3241188312897741E-5</v>
      </c>
      <c r="FC14" s="61">
        <v>2.3343447923769654E-4</v>
      </c>
      <c r="FD14" s="61">
        <v>1.1409862767363146E-5</v>
      </c>
      <c r="FE14" s="61">
        <v>0</v>
      </c>
      <c r="FF14" s="61">
        <v>1.4480981765713363E-4</v>
      </c>
      <c r="FG14" s="61">
        <v>1.7557311698563588E-5</v>
      </c>
      <c r="FH14" s="61">
        <v>8.1635840877109296E-6</v>
      </c>
      <c r="FI14" s="61">
        <v>1.6312955641123559E-5</v>
      </c>
      <c r="FJ14" s="61">
        <v>3.325761582200109E-5</v>
      </c>
      <c r="FK14" s="61">
        <v>9.0737656893860388E-5</v>
      </c>
      <c r="FL14" s="61">
        <v>0</v>
      </c>
      <c r="FM14" s="61">
        <v>5.6212104573369878E-5</v>
      </c>
      <c r="FN14" s="61">
        <v>1.9378627948421343E-5</v>
      </c>
      <c r="FO14" s="61">
        <v>1.9656452308400833E-5</v>
      </c>
      <c r="FP14" s="61">
        <v>2.5873864708971172E-5</v>
      </c>
      <c r="FQ14" s="61">
        <v>1.6912226680605029E-5</v>
      </c>
      <c r="FR14" s="61">
        <v>3.6209019806981866E-4</v>
      </c>
      <c r="FS14" s="61">
        <v>6.773777913904158E-3</v>
      </c>
      <c r="FT14" s="61">
        <v>3.3387216591220831E-6</v>
      </c>
      <c r="FU14" s="61">
        <v>1.3605237400674469E-4</v>
      </c>
      <c r="FV14" s="61">
        <v>1.0431794669629025E-4</v>
      </c>
      <c r="FW14" s="61">
        <v>0</v>
      </c>
      <c r="FX14" s="61">
        <v>3.4420514154956816E-5</v>
      </c>
      <c r="FY14" s="61">
        <v>7.9769040737377936E-5</v>
      </c>
      <c r="FZ14" s="61">
        <v>5.4730495374713173E-5</v>
      </c>
      <c r="GA14" s="61">
        <v>1.3508189905063537E-4</v>
      </c>
      <c r="GB14" s="61">
        <v>1.2709386375525566E-4</v>
      </c>
      <c r="GC14" s="61">
        <v>8.5751228270464938E-6</v>
      </c>
      <c r="GD14" s="61">
        <v>1.038597489514716E-4</v>
      </c>
      <c r="GE14" s="61">
        <v>1.6502696721208103E-5</v>
      </c>
      <c r="GF14" s="61">
        <v>9.6960666597200066E-5</v>
      </c>
      <c r="GG14" s="61">
        <v>2.4093196784961398E-5</v>
      </c>
      <c r="GH14" s="61">
        <v>1.087085710491846E-5</v>
      </c>
      <c r="GI14" s="61">
        <v>7.4034468400368127E-6</v>
      </c>
      <c r="GJ14" s="61">
        <v>1.2299596442124248E-5</v>
      </c>
      <c r="GK14" s="61">
        <v>7.3828959125259343E-5</v>
      </c>
      <c r="GL14" s="61">
        <v>1.1274858248452662E-5</v>
      </c>
      <c r="GM14" s="61">
        <v>2.2653335703682367E-6</v>
      </c>
      <c r="GN14" s="61">
        <v>6.66842671409292E-6</v>
      </c>
      <c r="GO14" s="61">
        <v>1.4394629536455504E-5</v>
      </c>
      <c r="GP14" s="61">
        <v>1.0237699623343128E-4</v>
      </c>
      <c r="GQ14" s="61">
        <v>1.2871804037180442E-4</v>
      </c>
      <c r="GR14" s="61">
        <v>7.2400378814990545E-4</v>
      </c>
      <c r="GS14" s="61">
        <v>1.5348768393139505E-4</v>
      </c>
      <c r="GT14" s="61">
        <v>2.6099058881320872E-5</v>
      </c>
      <c r="GU14" s="61">
        <v>4.8865506513102003E-5</v>
      </c>
      <c r="GV14" s="61">
        <v>1.3659728239327242E-5</v>
      </c>
      <c r="GW14" s="61">
        <v>0</v>
      </c>
      <c r="GX14" s="61">
        <v>2.0515876501672402E-6</v>
      </c>
      <c r="GY14" s="61">
        <v>0</v>
      </c>
      <c r="GZ14" s="61">
        <v>1.5999375615722533E-5</v>
      </c>
      <c r="HA14" s="61">
        <v>9.0300719455932139E-6</v>
      </c>
      <c r="HB14" s="61">
        <v>0</v>
      </c>
      <c r="HC14" s="61">
        <v>2.8851296153753338E-5</v>
      </c>
      <c r="HD14" s="61">
        <v>0</v>
      </c>
      <c r="HE14" s="61">
        <v>0</v>
      </c>
      <c r="HF14" s="61">
        <v>3.3054491762031018E-6</v>
      </c>
      <c r="HG14" s="61">
        <v>3.4633891101887637E-6</v>
      </c>
      <c r="HH14" s="61">
        <v>4.9675285537220922E-6</v>
      </c>
      <c r="HI14" s="61">
        <v>8.2517006009872514E-5</v>
      </c>
      <c r="HJ14" s="61">
        <v>8.8046417485542583E-6</v>
      </c>
      <c r="HK14" s="61">
        <v>8.6937693638619234E-6</v>
      </c>
      <c r="HL14" s="61">
        <v>7.7169760573793351E-5</v>
      </c>
      <c r="HM14" s="61">
        <v>3.9456498320731433E-6</v>
      </c>
      <c r="HN14" s="61">
        <v>0</v>
      </c>
      <c r="HO14" s="61">
        <v>9.4104158079667865E-5</v>
      </c>
      <c r="HP14" s="61">
        <v>0</v>
      </c>
      <c r="HQ14" s="61">
        <v>8.311596392388527E-6</v>
      </c>
      <c r="HR14" s="61">
        <v>0</v>
      </c>
      <c r="HS14" s="61">
        <v>8.1569543265840721E-6</v>
      </c>
      <c r="HT14" s="61">
        <v>1.347960563503466E-4</v>
      </c>
      <c r="HU14" s="61">
        <v>2.1994292601917563E-6</v>
      </c>
      <c r="HV14" s="61">
        <v>5.4673852807539135E-5</v>
      </c>
      <c r="HW14" s="61">
        <v>4.3088250646569982E-6</v>
      </c>
      <c r="HX14" s="61">
        <v>1.1170792564422581E-5</v>
      </c>
      <c r="HY14" s="61">
        <v>5.8862468679544318E-5</v>
      </c>
      <c r="HZ14" s="61">
        <v>1.3697657317390455E-5</v>
      </c>
      <c r="IA14" s="61">
        <v>5.3862642612018862E-5</v>
      </c>
      <c r="IB14" s="61">
        <v>2.1018507138414773E-5</v>
      </c>
      <c r="IC14" s="61">
        <v>3.0225911570549441E-5</v>
      </c>
      <c r="ID14" s="61">
        <v>2.3955906286519051E-5</v>
      </c>
      <c r="IE14" s="61">
        <v>2.4907448616665864E-4</v>
      </c>
      <c r="IF14" s="61">
        <v>1.7473935158018683E-5</v>
      </c>
      <c r="IG14" s="61">
        <v>9.8515091808385816E-6</v>
      </c>
      <c r="IH14" s="61">
        <v>6.5021487345156185E-6</v>
      </c>
      <c r="II14" s="61">
        <v>5.3380936425251598E-5</v>
      </c>
      <c r="IJ14" s="61">
        <v>8.9152930901153593E-4</v>
      </c>
      <c r="IK14" s="61">
        <v>8.0062950665360619E-4</v>
      </c>
      <c r="IL14" s="61">
        <v>6.8360989673299966E-4</v>
      </c>
      <c r="IM14" s="61">
        <v>1.2482698629151369E-3</v>
      </c>
      <c r="IN14" s="61">
        <v>7.0796905174423533E-4</v>
      </c>
      <c r="IO14" s="61">
        <v>9.2390215072455674E-4</v>
      </c>
      <c r="IP14" s="61">
        <v>2.4884463229072994E-4</v>
      </c>
      <c r="IQ14" s="61">
        <v>6.6171413592730781E-4</v>
      </c>
      <c r="IR14" s="61">
        <v>3.3900145751962295E-4</v>
      </c>
      <c r="IS14" s="61">
        <v>8.5213243215272747E-4</v>
      </c>
      <c r="IT14" s="61">
        <v>2.4023549654314009E-4</v>
      </c>
      <c r="IU14" s="61">
        <v>2.7346273229444625E-4</v>
      </c>
      <c r="IV14" s="61">
        <v>4.3077481599977451E-4</v>
      </c>
      <c r="IW14" s="61">
        <v>3.9868986169017129E-4</v>
      </c>
      <c r="IX14" s="61">
        <v>1.5403886010601097E-4</v>
      </c>
      <c r="IY14" s="61">
        <v>1.9719212025265278E-4</v>
      </c>
      <c r="IZ14" s="61">
        <v>1.0121840301305712E-4</v>
      </c>
      <c r="JA14" s="61">
        <v>3.2980458403652235E-5</v>
      </c>
      <c r="JB14" s="61">
        <v>7.883374130030293E-5</v>
      </c>
      <c r="JC14" s="61">
        <v>9.8436937847360377E-5</v>
      </c>
      <c r="JD14" s="61">
        <v>6.0827413814719755E-6</v>
      </c>
      <c r="JE14" s="61">
        <v>8.7558105150366432E-5</v>
      </c>
      <c r="JF14" s="61">
        <v>8.6891367988572277E-5</v>
      </c>
      <c r="JG14" s="61">
        <v>9.9556423385867957E-5</v>
      </c>
      <c r="JH14" s="61">
        <v>5.7475289195539655E-5</v>
      </c>
      <c r="JI14" s="61">
        <v>9.5220824949754002E-5</v>
      </c>
      <c r="JJ14" s="61">
        <v>2.1217525099590006E-4</v>
      </c>
      <c r="JK14" s="61">
        <v>5.5474016681936944E-5</v>
      </c>
      <c r="JL14" s="61">
        <v>1.0017349983153129E-4</v>
      </c>
      <c r="JM14" s="61">
        <v>8.9456728967446809E-5</v>
      </c>
      <c r="JN14" s="61">
        <v>2.689733377612551E-4</v>
      </c>
      <c r="JO14" s="61">
        <v>3.0156044452483993E-4</v>
      </c>
      <c r="JP14" s="61">
        <v>2.765897592559219E-4</v>
      </c>
      <c r="JQ14" s="61">
        <v>3.8752049319954851E-4</v>
      </c>
      <c r="JR14" s="61">
        <v>1.1616362193281183E-4</v>
      </c>
      <c r="JS14" s="61">
        <v>7.8214932694148647E-5</v>
      </c>
      <c r="JT14" s="61">
        <v>0</v>
      </c>
      <c r="JU14" s="61">
        <v>1.1384639021337598E-5</v>
      </c>
      <c r="JV14" s="61">
        <v>5.6434994339794947E-6</v>
      </c>
      <c r="JW14" s="61">
        <v>4.6175261731445337E-6</v>
      </c>
      <c r="JX14" s="61">
        <v>1.5023462835101947E-5</v>
      </c>
      <c r="JY14" s="61">
        <v>2.1659406861401971E-5</v>
      </c>
      <c r="JZ14" s="61">
        <v>4.8039868977005206E-5</v>
      </c>
      <c r="KA14" s="61">
        <v>3.3559887677898562E-5</v>
      </c>
      <c r="KB14" s="61">
        <v>2.8397585047804899E-5</v>
      </c>
      <c r="KC14" s="61">
        <v>3.4274056971695766E-6</v>
      </c>
      <c r="KD14" s="61">
        <v>3.7896451688763836E-5</v>
      </c>
      <c r="KE14" s="61">
        <v>1.2695488360839176E-5</v>
      </c>
      <c r="KF14" s="61">
        <v>1.709885611444844E-4</v>
      </c>
      <c r="KG14" s="61">
        <v>0</v>
      </c>
      <c r="KH14" s="61">
        <v>8.4046038502062366E-6</v>
      </c>
      <c r="KI14" s="61">
        <v>1.6548580279483486E-5</v>
      </c>
      <c r="KJ14" s="61">
        <v>0</v>
      </c>
      <c r="KK14" s="61">
        <v>2.2049237372992596E-6</v>
      </c>
      <c r="KL14" s="61">
        <v>4.0528516499573014E-6</v>
      </c>
      <c r="KM14" s="61">
        <v>6.0776007332057054E-6</v>
      </c>
      <c r="KN14" s="61">
        <v>0</v>
      </c>
      <c r="KO14" s="61">
        <v>4.2617504948824529E-5</v>
      </c>
      <c r="KP14" s="61">
        <v>2.2707165404951872E-5</v>
      </c>
      <c r="KQ14" s="61">
        <v>5.8958704150368751E-5</v>
      </c>
      <c r="KR14" s="61">
        <v>2.7061898288746156E-5</v>
      </c>
      <c r="KS14" s="61">
        <v>4.9206595172568057E-6</v>
      </c>
      <c r="KT14" s="61">
        <v>2.0218244664979715E-5</v>
      </c>
      <c r="KU14" s="61">
        <v>2.836167534458301E-5</v>
      </c>
      <c r="KV14" s="61">
        <v>0</v>
      </c>
      <c r="KW14" s="61">
        <v>1.2644908170278624E-4</v>
      </c>
      <c r="KX14" s="61">
        <v>1.0168062274346759E-5</v>
      </c>
      <c r="KY14" s="61">
        <v>3.5628586644306123E-5</v>
      </c>
      <c r="KZ14" s="61">
        <v>4.990798442751821E-5</v>
      </c>
    </row>
    <row r="15" spans="1:312" ht="13" x14ac:dyDescent="0.3">
      <c r="A15" s="102">
        <v>1.0343634798721322</v>
      </c>
      <c r="B15" s="50" t="s">
        <v>936</v>
      </c>
      <c r="C15" s="60" t="s">
        <v>103</v>
      </c>
      <c r="D15" s="61">
        <v>0</v>
      </c>
      <c r="E15" s="61">
        <v>1.6957148249789632E-5</v>
      </c>
      <c r="F15" s="61">
        <v>0</v>
      </c>
      <c r="G15" s="61">
        <v>7.3428858022569826E-7</v>
      </c>
      <c r="H15" s="61">
        <v>0</v>
      </c>
      <c r="I15" s="61">
        <v>1.2634172569230562E-4</v>
      </c>
      <c r="J15" s="61">
        <v>8.7056178954755012E-4</v>
      </c>
      <c r="K15" s="61">
        <v>3.2338805562287264E-3</v>
      </c>
      <c r="L15" s="61">
        <v>2.2527154642243137E-4</v>
      </c>
      <c r="M15" s="61">
        <v>3.2353000814666985E-5</v>
      </c>
      <c r="N15" s="61">
        <v>7.2674025914717227E-6</v>
      </c>
      <c r="O15" s="61">
        <v>4.7150400011159857E-5</v>
      </c>
      <c r="P15" s="61">
        <v>4.3826024914841346E-5</v>
      </c>
      <c r="Q15" s="61">
        <v>1.5064321483150508E-5</v>
      </c>
      <c r="R15" s="61">
        <v>6.0057658625891379E-5</v>
      </c>
      <c r="S15" s="61">
        <v>8.8108105347938751E-5</v>
      </c>
      <c r="T15" s="61">
        <v>2.3743348594348411E-5</v>
      </c>
      <c r="U15" s="61">
        <v>6.0488627344354898E-5</v>
      </c>
      <c r="V15" s="61">
        <v>6.432655653664225E-7</v>
      </c>
      <c r="W15" s="61">
        <v>1.1770083813043882E-4</v>
      </c>
      <c r="X15" s="61">
        <v>3.3110726804640384E-5</v>
      </c>
      <c r="Y15" s="61">
        <v>2.2731850567414682E-6</v>
      </c>
      <c r="Z15" s="61">
        <v>2.8268450608316116E-6</v>
      </c>
      <c r="AA15" s="61">
        <v>3.6702021003477028E-6</v>
      </c>
      <c r="AB15" s="61">
        <v>4.8716080398891018E-6</v>
      </c>
      <c r="AC15" s="61">
        <v>1.2462678100194053E-5</v>
      </c>
      <c r="AD15" s="61">
        <v>1.9460204627511251E-6</v>
      </c>
      <c r="AE15" s="61">
        <v>4.285544860650426E-6</v>
      </c>
      <c r="AF15" s="61">
        <v>8.131236389803625E-6</v>
      </c>
      <c r="AG15" s="61">
        <v>3.1506871993813879E-5</v>
      </c>
      <c r="AH15" s="61">
        <v>7.1622975928395422E-7</v>
      </c>
      <c r="AI15" s="61">
        <v>0</v>
      </c>
      <c r="AJ15" s="61">
        <v>0</v>
      </c>
      <c r="AK15" s="61">
        <v>0</v>
      </c>
      <c r="AL15" s="61">
        <v>0</v>
      </c>
      <c r="AM15" s="61">
        <v>8.1146786181869238E-5</v>
      </c>
      <c r="AN15" s="61">
        <v>1.3142490354726329E-6</v>
      </c>
      <c r="AO15" s="61">
        <v>0</v>
      </c>
      <c r="AP15" s="61">
        <v>0</v>
      </c>
      <c r="AQ15" s="61">
        <v>2.5424208210705668E-5</v>
      </c>
      <c r="AR15" s="61">
        <v>1.7242914278632744E-5</v>
      </c>
      <c r="AS15" s="61">
        <v>1.706443503028579E-5</v>
      </c>
      <c r="AT15" s="61">
        <v>4.112474533501451E-6</v>
      </c>
      <c r="AU15" s="61">
        <v>0</v>
      </c>
      <c r="AV15" s="61">
        <v>1.6503402493519983E-5</v>
      </c>
      <c r="AW15" s="61">
        <v>2.3666735174162804E-4</v>
      </c>
      <c r="AX15" s="61">
        <v>1.1980413042880929E-4</v>
      </c>
      <c r="AY15" s="61">
        <v>3.4937464596360015E-5</v>
      </c>
      <c r="AZ15" s="61">
        <v>1.9390395364914678E-5</v>
      </c>
      <c r="BA15" s="61">
        <v>0</v>
      </c>
      <c r="BB15" s="61">
        <v>7.7614708784629431E-6</v>
      </c>
      <c r="BC15" s="61">
        <v>2.4311620628217964E-6</v>
      </c>
      <c r="BD15" s="61">
        <v>1.2896450555738495E-6</v>
      </c>
      <c r="BE15" s="61">
        <v>2.0997702210045685E-6</v>
      </c>
      <c r="BF15" s="61">
        <v>0</v>
      </c>
      <c r="BG15" s="61">
        <v>0</v>
      </c>
      <c r="BH15" s="61">
        <v>3.2828264071319897E-5</v>
      </c>
      <c r="BI15" s="61">
        <v>0</v>
      </c>
      <c r="BJ15" s="61">
        <v>4.6494443813407959E-5</v>
      </c>
      <c r="BK15" s="61">
        <v>9.1889386698977124E-6</v>
      </c>
      <c r="BL15" s="61">
        <v>0</v>
      </c>
      <c r="BM15" s="61">
        <v>0</v>
      </c>
      <c r="BN15" s="61">
        <v>3.4945341554457901E-6</v>
      </c>
      <c r="BO15" s="61">
        <v>1.5610560687280175E-6</v>
      </c>
      <c r="BP15" s="61">
        <v>4.9390115593911484E-5</v>
      </c>
      <c r="BQ15" s="61">
        <v>8.1854299738425533E-5</v>
      </c>
      <c r="BR15" s="61">
        <v>3.8543550854613551E-5</v>
      </c>
      <c r="BS15" s="61">
        <v>3.2892055791077864E-6</v>
      </c>
      <c r="BT15" s="61">
        <v>1.7594646811457962E-5</v>
      </c>
      <c r="BU15" s="61">
        <v>1.4342785246652311E-4</v>
      </c>
      <c r="BV15" s="61">
        <v>0</v>
      </c>
      <c r="BW15" s="61">
        <v>0</v>
      </c>
      <c r="BX15" s="61">
        <v>0</v>
      </c>
      <c r="BY15" s="61">
        <v>4.2191112439370533E-6</v>
      </c>
      <c r="BZ15" s="61">
        <v>5.3239309611240877E-6</v>
      </c>
      <c r="CA15" s="61">
        <v>3.199784882189342E-4</v>
      </c>
      <c r="CB15" s="61">
        <v>0</v>
      </c>
      <c r="CC15" s="61">
        <v>0</v>
      </c>
      <c r="CD15" s="61">
        <v>0</v>
      </c>
      <c r="CE15" s="61">
        <v>0</v>
      </c>
      <c r="CF15" s="61">
        <v>0</v>
      </c>
      <c r="CG15" s="61">
        <v>2.3665632742601923E-4</v>
      </c>
      <c r="CH15" s="61">
        <v>0</v>
      </c>
      <c r="CI15" s="61">
        <v>0</v>
      </c>
      <c r="CJ15" s="61">
        <v>0</v>
      </c>
      <c r="CK15" s="61">
        <v>8.9227818738808577E-6</v>
      </c>
      <c r="CL15" s="61">
        <v>0</v>
      </c>
      <c r="CM15" s="61">
        <v>0</v>
      </c>
      <c r="CN15" s="61">
        <v>3.9626467640151524E-6</v>
      </c>
      <c r="CO15" s="61">
        <v>0</v>
      </c>
      <c r="CP15" s="61">
        <v>4.609887527740892E-5</v>
      </c>
      <c r="CQ15" s="61">
        <v>0</v>
      </c>
      <c r="CR15" s="61">
        <v>1.4169187115781827E-6</v>
      </c>
      <c r="CS15" s="61">
        <v>1.4656896097292872E-4</v>
      </c>
      <c r="CT15" s="61">
        <v>0</v>
      </c>
      <c r="CU15" s="61">
        <v>0</v>
      </c>
      <c r="CV15" s="61">
        <v>3.6699308250909195E-5</v>
      </c>
      <c r="CW15" s="61">
        <v>0</v>
      </c>
      <c r="CX15" s="61">
        <v>2.102912360507715E-5</v>
      </c>
      <c r="CY15" s="61">
        <v>0</v>
      </c>
      <c r="CZ15" s="61">
        <v>0</v>
      </c>
      <c r="DA15" s="61">
        <v>1.5093060511052614E-5</v>
      </c>
      <c r="DB15" s="61">
        <v>7.1309343497559589E-6</v>
      </c>
      <c r="DC15" s="61">
        <v>1.1620951694079266E-6</v>
      </c>
      <c r="DD15" s="61">
        <v>0</v>
      </c>
      <c r="DE15" s="61">
        <v>2.2426466209038405E-6</v>
      </c>
      <c r="DF15" s="61">
        <v>0</v>
      </c>
      <c r="DG15" s="61">
        <v>0</v>
      </c>
      <c r="DH15" s="61">
        <v>0</v>
      </c>
      <c r="DI15" s="61">
        <v>1.3960805506705594E-5</v>
      </c>
      <c r="DJ15" s="61">
        <v>0</v>
      </c>
      <c r="DK15" s="61">
        <v>4.4025133459523895E-5</v>
      </c>
      <c r="DL15" s="61">
        <v>1.0480646737182169E-5</v>
      </c>
      <c r="DM15" s="61">
        <v>0</v>
      </c>
      <c r="DN15" s="61">
        <v>0</v>
      </c>
      <c r="DO15" s="61">
        <v>0</v>
      </c>
      <c r="DP15" s="61">
        <v>0</v>
      </c>
      <c r="DQ15" s="61">
        <v>0</v>
      </c>
      <c r="DR15" s="61">
        <v>1.8067639362823033E-4</v>
      </c>
      <c r="DS15" s="61">
        <v>0</v>
      </c>
      <c r="DT15" s="61">
        <v>1.2516182388799854E-5</v>
      </c>
      <c r="DU15" s="61">
        <v>1.0552434855334852E-6</v>
      </c>
      <c r="DV15" s="61">
        <v>8.7796055615874689E-6</v>
      </c>
      <c r="DW15" s="61">
        <v>1.3863218401604805E-6</v>
      </c>
      <c r="DX15" s="61">
        <v>0</v>
      </c>
      <c r="DY15" s="61">
        <v>2.6258540934137007E-5</v>
      </c>
      <c r="DZ15" s="61">
        <v>3.0579362988698081E-6</v>
      </c>
      <c r="EA15" s="61">
        <v>7.5023343513334171E-7</v>
      </c>
      <c r="EB15" s="61">
        <v>0</v>
      </c>
      <c r="EC15" s="61">
        <v>0</v>
      </c>
      <c r="ED15" s="61">
        <v>0</v>
      </c>
      <c r="EE15" s="61">
        <v>0</v>
      </c>
      <c r="EF15" s="61">
        <v>7.5932421726588795E-5</v>
      </c>
      <c r="EG15" s="61">
        <v>2.514813176544189E-6</v>
      </c>
      <c r="EH15" s="61">
        <v>0</v>
      </c>
      <c r="EI15" s="61">
        <v>0</v>
      </c>
      <c r="EJ15" s="61">
        <v>0</v>
      </c>
      <c r="EK15" s="61">
        <v>0</v>
      </c>
      <c r="EL15" s="61">
        <v>3.3914761060364169E-4</v>
      </c>
      <c r="EM15" s="61">
        <v>7.4248641273658962E-3</v>
      </c>
      <c r="EN15" s="61">
        <v>5.0770835572135488E-4</v>
      </c>
      <c r="EO15" s="61">
        <v>1.3658781489028675E-3</v>
      </c>
      <c r="EP15" s="61">
        <v>1.4153116816162582E-4</v>
      </c>
      <c r="EQ15" s="61">
        <v>3.9884223957743016E-4</v>
      </c>
      <c r="ER15" s="61">
        <v>9.5491813975660572E-4</v>
      </c>
      <c r="ES15" s="61">
        <v>7.4785639656499957E-4</v>
      </c>
      <c r="ET15" s="61">
        <v>1.7038990262003518E-3</v>
      </c>
      <c r="EU15" s="61">
        <v>1.2259272858167638E-3</v>
      </c>
      <c r="EV15" s="61">
        <v>1.4873110751350497E-3</v>
      </c>
      <c r="EW15" s="61">
        <v>4.454669126820436E-4</v>
      </c>
      <c r="EX15" s="61">
        <v>0</v>
      </c>
      <c r="EY15" s="61">
        <v>1.8025090185435084E-6</v>
      </c>
      <c r="EZ15" s="61">
        <v>2.05757412467939E-6</v>
      </c>
      <c r="FA15" s="61">
        <v>1.2682571423015611E-5</v>
      </c>
      <c r="FB15" s="61">
        <v>0</v>
      </c>
      <c r="FC15" s="61">
        <v>0</v>
      </c>
      <c r="FD15" s="61">
        <v>0</v>
      </c>
      <c r="FE15" s="61">
        <v>4.2064918855339996E-6</v>
      </c>
      <c r="FF15" s="61">
        <v>4.353122540460397E-6</v>
      </c>
      <c r="FG15" s="61">
        <v>1.3850768117755719E-6</v>
      </c>
      <c r="FH15" s="61">
        <v>0</v>
      </c>
      <c r="FI15" s="61">
        <v>4.8388138502424717E-5</v>
      </c>
      <c r="FJ15" s="61">
        <v>2.1729113785699439E-6</v>
      </c>
      <c r="FK15" s="61">
        <v>0</v>
      </c>
      <c r="FL15" s="61">
        <v>0</v>
      </c>
      <c r="FM15" s="61">
        <v>0</v>
      </c>
      <c r="FN15" s="61">
        <v>1.9729372345677835E-6</v>
      </c>
      <c r="FO15" s="61">
        <v>0</v>
      </c>
      <c r="FP15" s="61">
        <v>0</v>
      </c>
      <c r="FQ15" s="61">
        <v>3.8862137904369E-6</v>
      </c>
      <c r="FR15" s="61">
        <v>0</v>
      </c>
      <c r="FS15" s="61">
        <v>2.6655950552348142E-5</v>
      </c>
      <c r="FT15" s="61">
        <v>2.2202499033161852E-5</v>
      </c>
      <c r="FU15" s="61">
        <v>7.468513658600216E-6</v>
      </c>
      <c r="FV15" s="61">
        <v>0</v>
      </c>
      <c r="FW15" s="61">
        <v>3.5059049230169605E-6</v>
      </c>
      <c r="FX15" s="61">
        <v>2.5793441754734489E-5</v>
      </c>
      <c r="FY15" s="61">
        <v>5.3511920449179058E-5</v>
      </c>
      <c r="FZ15" s="61">
        <v>1.1519402680573003E-5</v>
      </c>
      <c r="GA15" s="61">
        <v>6.6462775609868706E-6</v>
      </c>
      <c r="GB15" s="61">
        <v>0</v>
      </c>
      <c r="GC15" s="61">
        <v>4.3402341581611243E-6</v>
      </c>
      <c r="GD15" s="61">
        <v>0</v>
      </c>
      <c r="GE15" s="61">
        <v>1.0343929497008302E-5</v>
      </c>
      <c r="GF15" s="61">
        <v>0</v>
      </c>
      <c r="GG15" s="61">
        <v>5.1740892560208592E-6</v>
      </c>
      <c r="GH15" s="61">
        <v>2.3808597055619676E-5</v>
      </c>
      <c r="GI15" s="61">
        <v>1.5109075183748599E-6</v>
      </c>
      <c r="GJ15" s="61">
        <v>0</v>
      </c>
      <c r="GK15" s="61">
        <v>0</v>
      </c>
      <c r="GL15" s="61">
        <v>0</v>
      </c>
      <c r="GM15" s="61">
        <v>1.245183353248766E-6</v>
      </c>
      <c r="GN15" s="61">
        <v>0</v>
      </c>
      <c r="GO15" s="61">
        <v>0</v>
      </c>
      <c r="GP15" s="61">
        <v>1.9590281401152336E-5</v>
      </c>
      <c r="GQ15" s="61">
        <v>5.2552360869778383E-5</v>
      </c>
      <c r="GR15" s="61">
        <v>8.0849711978766753E-5</v>
      </c>
      <c r="GS15" s="61">
        <v>0</v>
      </c>
      <c r="GT15" s="61">
        <v>4.067289233071942E-5</v>
      </c>
      <c r="GU15" s="61">
        <v>3.2466714018438486E-6</v>
      </c>
      <c r="GV15" s="61">
        <v>0</v>
      </c>
      <c r="GW15" s="61">
        <v>0</v>
      </c>
      <c r="GX15" s="61">
        <v>1.0862016836718779E-5</v>
      </c>
      <c r="GY15" s="61">
        <v>0</v>
      </c>
      <c r="GZ15" s="61">
        <v>0</v>
      </c>
      <c r="HA15" s="61">
        <v>0</v>
      </c>
      <c r="HB15" s="61">
        <v>1.5613566857241237E-6</v>
      </c>
      <c r="HC15" s="61">
        <v>0</v>
      </c>
      <c r="HD15" s="61">
        <v>1.1762964041089445E-6</v>
      </c>
      <c r="HE15" s="61">
        <v>2.4114577588927692E-5</v>
      </c>
      <c r="HF15" s="61">
        <v>0</v>
      </c>
      <c r="HG15" s="61">
        <v>0</v>
      </c>
      <c r="HH15" s="61">
        <v>0</v>
      </c>
      <c r="HI15" s="61">
        <v>4.1171433508091352E-5</v>
      </c>
      <c r="HJ15" s="61">
        <v>2.2972609967641568E-5</v>
      </c>
      <c r="HK15" s="61">
        <v>2.4149359344060897E-6</v>
      </c>
      <c r="HL15" s="61">
        <v>5.2506089393717438E-6</v>
      </c>
      <c r="HM15" s="61">
        <v>3.3076298592272732E-6</v>
      </c>
      <c r="HN15" s="61">
        <v>4.8661851525641735E-6</v>
      </c>
      <c r="HO15" s="61">
        <v>1.4292937034596352E-6</v>
      </c>
      <c r="HP15" s="61">
        <v>0</v>
      </c>
      <c r="HQ15" s="61">
        <v>0</v>
      </c>
      <c r="HR15" s="61">
        <v>0</v>
      </c>
      <c r="HS15" s="61">
        <v>2.475540789812143E-5</v>
      </c>
      <c r="HT15" s="61">
        <v>0</v>
      </c>
      <c r="HU15" s="61">
        <v>0</v>
      </c>
      <c r="HV15" s="61">
        <v>5.4342719109512316E-5</v>
      </c>
      <c r="HW15" s="61">
        <v>1.8466393134244277E-6</v>
      </c>
      <c r="HX15" s="61">
        <v>2.4823983476494627E-6</v>
      </c>
      <c r="HY15" s="61">
        <v>0</v>
      </c>
      <c r="HZ15" s="61">
        <v>0</v>
      </c>
      <c r="IA15" s="61">
        <v>4.7292479370599946E-6</v>
      </c>
      <c r="IB15" s="61">
        <v>5.7003700028735008E-5</v>
      </c>
      <c r="IC15" s="61">
        <v>0</v>
      </c>
      <c r="ID15" s="61">
        <v>5.5518809703712524E-6</v>
      </c>
      <c r="IE15" s="61">
        <v>0</v>
      </c>
      <c r="IF15" s="61">
        <v>2.5724986328598931E-6</v>
      </c>
      <c r="IG15" s="61">
        <v>1.2859112781370157E-6</v>
      </c>
      <c r="IH15" s="61">
        <v>1.2433287240221084E-6</v>
      </c>
      <c r="II15" s="61">
        <v>1.8373652610469549E-6</v>
      </c>
      <c r="IJ15" s="61">
        <v>0.79432955430200125</v>
      </c>
      <c r="IK15" s="61">
        <v>7.2198470117924587E-2</v>
      </c>
      <c r="IL15" s="61">
        <v>9.6302040671044774E-4</v>
      </c>
      <c r="IM15" s="61">
        <v>6.870912352615183E-4</v>
      </c>
      <c r="IN15" s="61">
        <v>3.4259567773171455E-3</v>
      </c>
      <c r="IO15" s="61">
        <v>7.4261873961860819E-2</v>
      </c>
      <c r="IP15" s="61">
        <v>2.4379070885836401E-4</v>
      </c>
      <c r="IQ15" s="61">
        <v>4.0121425293928746E-4</v>
      </c>
      <c r="IR15" s="61">
        <v>1.182824059798917E-3</v>
      </c>
      <c r="IS15" s="61">
        <v>7.2427382028136603E-2</v>
      </c>
      <c r="IT15" s="61">
        <v>9.9073791284334651E-5</v>
      </c>
      <c r="IU15" s="61">
        <v>1.222592669912296E-4</v>
      </c>
      <c r="IV15" s="61">
        <v>9.0268938300101125E-4</v>
      </c>
      <c r="IW15" s="61">
        <v>1.4771395516334349E-4</v>
      </c>
      <c r="IX15" s="61">
        <v>4.8112455981486899E-5</v>
      </c>
      <c r="IY15" s="61">
        <v>1.2928784605502463E-5</v>
      </c>
      <c r="IZ15" s="61">
        <v>2.8878940638033143E-6</v>
      </c>
      <c r="JA15" s="61">
        <v>1.2662478102205294E-5</v>
      </c>
      <c r="JB15" s="61">
        <v>3.2371312998337337E-5</v>
      </c>
      <c r="JC15" s="61">
        <v>2.9649680074506136E-5</v>
      </c>
      <c r="JD15" s="61">
        <v>1.1509949230604866E-6</v>
      </c>
      <c r="JE15" s="61">
        <v>0</v>
      </c>
      <c r="JF15" s="61">
        <v>1.8853452855634986E-6</v>
      </c>
      <c r="JG15" s="61">
        <v>4.6663225119615485E-5</v>
      </c>
      <c r="JH15" s="61">
        <v>8.1538442499028258E-6</v>
      </c>
      <c r="JI15" s="61">
        <v>1.1306878559120717E-5</v>
      </c>
      <c r="JJ15" s="61">
        <v>1.6231164320256753E-5</v>
      </c>
      <c r="JK15" s="61">
        <v>2.3252581842728059E-6</v>
      </c>
      <c r="JL15" s="61">
        <v>2.481449756892421E-5</v>
      </c>
      <c r="JM15" s="61">
        <v>8.1802135362725315E-5</v>
      </c>
      <c r="JN15" s="61">
        <v>7.6840205196159329E-5</v>
      </c>
      <c r="JO15" s="61">
        <v>1.0670037278448321E-4</v>
      </c>
      <c r="JP15" s="61">
        <v>6.9806771778833688E-5</v>
      </c>
      <c r="JQ15" s="61">
        <v>4.4914034095224566E-5</v>
      </c>
      <c r="JR15" s="61">
        <v>2.5747385725780238E-5</v>
      </c>
      <c r="JS15" s="61">
        <v>4.9461514371324744E-6</v>
      </c>
      <c r="JT15" s="61">
        <v>0</v>
      </c>
      <c r="JU15" s="61">
        <v>1.1177734729046278E-4</v>
      </c>
      <c r="JV15" s="61">
        <v>2.295415756496214E-5</v>
      </c>
      <c r="JW15" s="61">
        <v>1.4039775526452974E-6</v>
      </c>
      <c r="JX15" s="61">
        <v>2.5480617583788688E-5</v>
      </c>
      <c r="JY15" s="61">
        <v>1.587190383418045E-5</v>
      </c>
      <c r="JZ15" s="61">
        <v>1.5771275205717077E-5</v>
      </c>
      <c r="KA15" s="61">
        <v>8.8142435715340416E-6</v>
      </c>
      <c r="KB15" s="61">
        <v>1.3730924002341195E-6</v>
      </c>
      <c r="KC15" s="61">
        <v>1.2503683747081604E-6</v>
      </c>
      <c r="KD15" s="61">
        <v>4.2412931366952921E-5</v>
      </c>
      <c r="KE15" s="61">
        <v>9.2724448452718572E-6</v>
      </c>
      <c r="KF15" s="61">
        <v>9.3228077761952987E-5</v>
      </c>
      <c r="KG15" s="61">
        <v>1.4030053090812123E-6</v>
      </c>
      <c r="KH15" s="61">
        <v>8.1950931118501837E-6</v>
      </c>
      <c r="KI15" s="61">
        <v>8.3602364962451987E-7</v>
      </c>
      <c r="KJ15" s="61">
        <v>1.7826053969897484E-6</v>
      </c>
      <c r="KK15" s="61">
        <v>3.6136983646635174E-5</v>
      </c>
      <c r="KL15" s="61">
        <v>0</v>
      </c>
      <c r="KM15" s="61">
        <v>0</v>
      </c>
      <c r="KN15" s="61">
        <v>2.9745737700364324E-5</v>
      </c>
      <c r="KO15" s="61">
        <v>5.142407423714251E-5</v>
      </c>
      <c r="KP15" s="61">
        <v>5.7708818156231278E-5</v>
      </c>
      <c r="KQ15" s="61">
        <v>4.6728585024349376E-5</v>
      </c>
      <c r="KR15" s="61">
        <v>2.6513171820582171E-5</v>
      </c>
      <c r="KS15" s="61">
        <v>8.3349803874217481E-5</v>
      </c>
      <c r="KT15" s="61">
        <v>7.3287504020398434E-5</v>
      </c>
      <c r="KU15" s="61">
        <v>2.377448263667654E-6</v>
      </c>
      <c r="KV15" s="61">
        <v>0</v>
      </c>
      <c r="KW15" s="61">
        <v>3.4058396059558492E-6</v>
      </c>
      <c r="KX15" s="61">
        <v>4.2525129750815418E-6</v>
      </c>
      <c r="KY15" s="61">
        <v>1.3552484203375759E-6</v>
      </c>
      <c r="KZ15" s="61">
        <v>3.5895824452396572E-5</v>
      </c>
    </row>
    <row r="16" spans="1:312" ht="13" x14ac:dyDescent="0.3">
      <c r="A16" s="102">
        <v>1.0146063660403599</v>
      </c>
      <c r="B16" s="50" t="s">
        <v>935</v>
      </c>
      <c r="C16" s="60" t="s">
        <v>17</v>
      </c>
      <c r="D16" s="61">
        <v>1.8605293189245199E-4</v>
      </c>
      <c r="E16" s="61">
        <v>8.4875878914063331E-5</v>
      </c>
      <c r="F16" s="61">
        <v>4.6918167976863918E-5</v>
      </c>
      <c r="G16" s="61">
        <v>1.152588308094271E-4</v>
      </c>
      <c r="H16" s="61">
        <v>4.7528203409594361E-6</v>
      </c>
      <c r="I16" s="61">
        <v>3.6145830352557392E-6</v>
      </c>
      <c r="J16" s="61">
        <v>5.9227138131828635E-6</v>
      </c>
      <c r="K16" s="61">
        <v>2.9967462611676108E-4</v>
      </c>
      <c r="L16" s="61">
        <v>6.1065687805078394E-5</v>
      </c>
      <c r="M16" s="61">
        <v>1.8994237016358822E-4</v>
      </c>
      <c r="N16" s="61">
        <v>3.7857295397175753E-4</v>
      </c>
      <c r="O16" s="61">
        <v>3.8046849187177426E-5</v>
      </c>
      <c r="P16" s="61">
        <v>2.0824080564237925E-4</v>
      </c>
      <c r="Q16" s="61">
        <v>5.7232095481631539E-4</v>
      </c>
      <c r="R16" s="61">
        <v>7.145637046146065E-5</v>
      </c>
      <c r="S16" s="61">
        <v>7.7889428568932457E-5</v>
      </c>
      <c r="T16" s="61">
        <v>0</v>
      </c>
      <c r="U16" s="61">
        <v>3.197679181095788E-4</v>
      </c>
      <c r="V16" s="61">
        <v>1.0971754924770953E-5</v>
      </c>
      <c r="W16" s="61">
        <v>9.3207113644671223E-6</v>
      </c>
      <c r="X16" s="61">
        <v>6.6249017169576005E-5</v>
      </c>
      <c r="Y16" s="61">
        <v>1.521187746346334E-4</v>
      </c>
      <c r="Z16" s="61">
        <v>9.8140566341931792E-6</v>
      </c>
      <c r="AA16" s="61">
        <v>0</v>
      </c>
      <c r="AB16" s="61">
        <v>4.2248420902678511E-6</v>
      </c>
      <c r="AC16" s="61">
        <v>6.970365783801256E-7</v>
      </c>
      <c r="AD16" s="61">
        <v>1.0973393164957733E-5</v>
      </c>
      <c r="AE16" s="61">
        <v>1.5363274028746812E-5</v>
      </c>
      <c r="AF16" s="61">
        <v>2.4658538340128243E-5</v>
      </c>
      <c r="AG16" s="61">
        <v>6.2226828836965732E-5</v>
      </c>
      <c r="AH16" s="61">
        <v>7.6868602334418752E-6</v>
      </c>
      <c r="AI16" s="61">
        <v>0</v>
      </c>
      <c r="AJ16" s="61">
        <v>3.7627289986416549E-6</v>
      </c>
      <c r="AK16" s="61">
        <v>3.7244977125171626E-5</v>
      </c>
      <c r="AL16" s="61">
        <v>0</v>
      </c>
      <c r="AM16" s="61">
        <v>7.3531575775621501E-5</v>
      </c>
      <c r="AN16" s="61">
        <v>7.7380062655216459E-5</v>
      </c>
      <c r="AO16" s="61">
        <v>1.4499821550696175E-6</v>
      </c>
      <c r="AP16" s="61">
        <v>9.0940774410115075E-6</v>
      </c>
      <c r="AQ16" s="61">
        <v>5.7557582477014219E-6</v>
      </c>
      <c r="AR16" s="61">
        <v>4.2350111816083017E-5</v>
      </c>
      <c r="AS16" s="61">
        <v>2.1036241144113555E-5</v>
      </c>
      <c r="AT16" s="61">
        <v>2.1906270595419339E-5</v>
      </c>
      <c r="AU16" s="61">
        <v>0</v>
      </c>
      <c r="AV16" s="61">
        <v>3.1850453045751245E-5</v>
      </c>
      <c r="AW16" s="61">
        <v>2.0231090778071319E-5</v>
      </c>
      <c r="AX16" s="61">
        <v>4.6584121420028193E-5</v>
      </c>
      <c r="AY16" s="61">
        <v>5.8037294129482758E-6</v>
      </c>
      <c r="AZ16" s="61">
        <v>9.6006898731157371E-6</v>
      </c>
      <c r="BA16" s="61">
        <v>0</v>
      </c>
      <c r="BB16" s="61">
        <v>1.2524191644792476E-6</v>
      </c>
      <c r="BC16" s="61">
        <v>2.2772538193286423E-5</v>
      </c>
      <c r="BD16" s="61">
        <v>3.9933171771576052E-6</v>
      </c>
      <c r="BE16" s="61">
        <v>6.4893351174032598E-6</v>
      </c>
      <c r="BF16" s="61">
        <v>1.8163369235049235E-5</v>
      </c>
      <c r="BG16" s="61">
        <v>7.6388463524872907E-7</v>
      </c>
      <c r="BH16" s="61">
        <v>2.7427260106560744E-5</v>
      </c>
      <c r="BI16" s="61">
        <v>6.3930209565798565E-6</v>
      </c>
      <c r="BJ16" s="61">
        <v>6.636718214588663E-6</v>
      </c>
      <c r="BK16" s="61">
        <v>1.1928540459212941E-4</v>
      </c>
      <c r="BL16" s="61">
        <v>3.4484058321272153E-6</v>
      </c>
      <c r="BM16" s="61">
        <v>1.8343626593438513E-6</v>
      </c>
      <c r="BN16" s="61">
        <v>1.2864253859734816E-5</v>
      </c>
      <c r="BO16" s="61">
        <v>3.037494144945544E-5</v>
      </c>
      <c r="BP16" s="61">
        <v>4.947042472495849E-6</v>
      </c>
      <c r="BQ16" s="61">
        <v>3.3832675047510444E-4</v>
      </c>
      <c r="BR16" s="61">
        <v>5.7427881801996816E-5</v>
      </c>
      <c r="BS16" s="61">
        <v>6.1384265158154406E-5</v>
      </c>
      <c r="BT16" s="61">
        <v>1.2745925961098957E-4</v>
      </c>
      <c r="BU16" s="61">
        <v>1.8533219795060298E-4</v>
      </c>
      <c r="BV16" s="61">
        <v>1.4402651809181693E-4</v>
      </c>
      <c r="BW16" s="61">
        <v>1.8335995045494139E-4</v>
      </c>
      <c r="BX16" s="61">
        <v>2.2535483120186367E-5</v>
      </c>
      <c r="BY16" s="61">
        <v>1.1726893967419744E-4</v>
      </c>
      <c r="BZ16" s="61">
        <v>6.9779677645801145E-6</v>
      </c>
      <c r="CA16" s="61">
        <v>0</v>
      </c>
      <c r="CB16" s="61">
        <v>2.3244900485317363E-4</v>
      </c>
      <c r="CC16" s="61">
        <v>0</v>
      </c>
      <c r="CD16" s="61">
        <v>0</v>
      </c>
      <c r="CE16" s="61">
        <v>7.796681441706014E-6</v>
      </c>
      <c r="CF16" s="61">
        <v>1.6806015518074809E-5</v>
      </c>
      <c r="CG16" s="61">
        <v>4.6386682517052529E-4</v>
      </c>
      <c r="CH16" s="61">
        <v>1.4710083717692072E-4</v>
      </c>
      <c r="CI16" s="61">
        <v>3.3881302985265786E-6</v>
      </c>
      <c r="CJ16" s="61">
        <v>2.4380051972797732E-6</v>
      </c>
      <c r="CK16" s="61">
        <v>0</v>
      </c>
      <c r="CL16" s="61">
        <v>2.2631003334636432E-6</v>
      </c>
      <c r="CM16" s="61">
        <v>2.3862407610051157E-6</v>
      </c>
      <c r="CN16" s="61">
        <v>0</v>
      </c>
      <c r="CO16" s="61">
        <v>3.1785124340276066E-6</v>
      </c>
      <c r="CP16" s="61">
        <v>6.8328372446752356E-7</v>
      </c>
      <c r="CQ16" s="61">
        <v>1.3733129657400546E-4</v>
      </c>
      <c r="CR16" s="61">
        <v>0</v>
      </c>
      <c r="CS16" s="61">
        <v>0</v>
      </c>
      <c r="CT16" s="61">
        <v>0</v>
      </c>
      <c r="CU16" s="61">
        <v>9.4223978327107957E-6</v>
      </c>
      <c r="CV16" s="61">
        <v>0</v>
      </c>
      <c r="CW16" s="61">
        <v>0</v>
      </c>
      <c r="CX16" s="61">
        <v>0</v>
      </c>
      <c r="CY16" s="61">
        <v>0</v>
      </c>
      <c r="CZ16" s="61">
        <v>0</v>
      </c>
      <c r="DA16" s="61">
        <v>3.4328536841947639E-5</v>
      </c>
      <c r="DB16" s="61">
        <v>0</v>
      </c>
      <c r="DC16" s="61">
        <v>0</v>
      </c>
      <c r="DD16" s="61">
        <v>0</v>
      </c>
      <c r="DE16" s="61">
        <v>0</v>
      </c>
      <c r="DF16" s="61">
        <v>0</v>
      </c>
      <c r="DG16" s="61">
        <v>0</v>
      </c>
      <c r="DH16" s="61">
        <v>3.175419911430599E-6</v>
      </c>
      <c r="DI16" s="61">
        <v>2.7563911399825664E-6</v>
      </c>
      <c r="DJ16" s="61">
        <v>8.821735352018307E-6</v>
      </c>
      <c r="DK16" s="61">
        <v>0</v>
      </c>
      <c r="DL16" s="61">
        <v>0</v>
      </c>
      <c r="DM16" s="61">
        <v>0</v>
      </c>
      <c r="DN16" s="61">
        <v>8.5087517170964854E-6</v>
      </c>
      <c r="DO16" s="61">
        <v>0</v>
      </c>
      <c r="DP16" s="61">
        <v>0</v>
      </c>
      <c r="DQ16" s="61">
        <v>5.3220907168371274E-5</v>
      </c>
      <c r="DR16" s="61">
        <v>0</v>
      </c>
      <c r="DS16" s="61">
        <v>0</v>
      </c>
      <c r="DT16" s="61">
        <v>0</v>
      </c>
      <c r="DU16" s="61">
        <v>6.3349783914860237E-5</v>
      </c>
      <c r="DV16" s="61">
        <v>7.5203792659016171E-6</v>
      </c>
      <c r="DW16" s="61">
        <v>0</v>
      </c>
      <c r="DX16" s="61">
        <v>8.4147025329025978E-6</v>
      </c>
      <c r="DY16" s="61">
        <v>6.392786143651156E-5</v>
      </c>
      <c r="DZ16" s="61">
        <v>3.4242345507130361E-5</v>
      </c>
      <c r="EA16" s="61">
        <v>6.9521631655689667E-6</v>
      </c>
      <c r="EB16" s="61">
        <v>6.8526318357932961E-6</v>
      </c>
      <c r="EC16" s="61">
        <v>0</v>
      </c>
      <c r="ED16" s="61">
        <v>8.1459718112891194E-5</v>
      </c>
      <c r="EE16" s="61">
        <v>0</v>
      </c>
      <c r="EF16" s="61">
        <v>3.7466655457198415E-6</v>
      </c>
      <c r="EG16" s="61">
        <v>2.4825719819731096E-6</v>
      </c>
      <c r="EH16" s="61">
        <v>0</v>
      </c>
      <c r="EI16" s="61">
        <v>2.5488319447577254E-5</v>
      </c>
      <c r="EJ16" s="61">
        <v>0</v>
      </c>
      <c r="EK16" s="61">
        <v>1.1680856878705258E-6</v>
      </c>
      <c r="EL16" s="61">
        <v>9.7329999975126578E-4</v>
      </c>
      <c r="EM16" s="61">
        <v>1.6783731886368632E-4</v>
      </c>
      <c r="EN16" s="61">
        <v>1.7070866403639398E-4</v>
      </c>
      <c r="EO16" s="61">
        <v>5.1144921349581573E-4</v>
      </c>
      <c r="EP16" s="61">
        <v>1.4815894534700693E-4</v>
      </c>
      <c r="EQ16" s="61">
        <v>2.1126542145562571E-2</v>
      </c>
      <c r="ER16" s="61">
        <v>1.5406867497973817E-5</v>
      </c>
      <c r="ES16" s="61">
        <v>1.1270849828882534E-3</v>
      </c>
      <c r="ET16" s="61">
        <v>3.3458913439894937E-4</v>
      </c>
      <c r="EU16" s="61">
        <v>1.8151804377193525E-4</v>
      </c>
      <c r="EV16" s="61">
        <v>1.5737221471928818E-5</v>
      </c>
      <c r="EW16" s="61">
        <v>1.8654287500917296E-4</v>
      </c>
      <c r="EX16" s="61">
        <v>0</v>
      </c>
      <c r="EY16" s="61">
        <v>8.5290906870817012E-5</v>
      </c>
      <c r="EZ16" s="61">
        <v>7.7959197390630225E-6</v>
      </c>
      <c r="FA16" s="61">
        <v>0</v>
      </c>
      <c r="FB16" s="61">
        <v>7.3645148845403969E-5</v>
      </c>
      <c r="FC16" s="61">
        <v>9.0330251411428254E-5</v>
      </c>
      <c r="FD16" s="61">
        <v>0</v>
      </c>
      <c r="FE16" s="61">
        <v>7.7809088123516351E-5</v>
      </c>
      <c r="FF16" s="61">
        <v>8.8280107463882179E-6</v>
      </c>
      <c r="FG16" s="61">
        <v>2.4151057647579689E-5</v>
      </c>
      <c r="FH16" s="61">
        <v>7.9714997562353797E-6</v>
      </c>
      <c r="FI16" s="61">
        <v>0</v>
      </c>
      <c r="FJ16" s="61">
        <v>3.0300042001169776E-6</v>
      </c>
      <c r="FK16" s="61">
        <v>1.8092635896910404E-5</v>
      </c>
      <c r="FL16" s="61">
        <v>0</v>
      </c>
      <c r="FM16" s="61">
        <v>0</v>
      </c>
      <c r="FN16" s="61">
        <v>0</v>
      </c>
      <c r="FO16" s="61">
        <v>1.0009877339252381E-4</v>
      </c>
      <c r="FP16" s="61">
        <v>2.373442369944384E-6</v>
      </c>
      <c r="FQ16" s="61">
        <v>9.8594683201825064E-6</v>
      </c>
      <c r="FR16" s="61">
        <v>0</v>
      </c>
      <c r="FS16" s="61">
        <v>7.999508333007091E-2</v>
      </c>
      <c r="FT16" s="61">
        <v>1.2865207459817094E-4</v>
      </c>
      <c r="FU16" s="61">
        <v>1.3937272694931628E-3</v>
      </c>
      <c r="FV16" s="61">
        <v>1.6994181803572868E-4</v>
      </c>
      <c r="FW16" s="61">
        <v>3.4853748491434381E-4</v>
      </c>
      <c r="FX16" s="61">
        <v>3.4394181521177065E-4</v>
      </c>
      <c r="FY16" s="61">
        <v>8.295027905899651E-4</v>
      </c>
      <c r="FZ16" s="61">
        <v>2.0944247304296448E-4</v>
      </c>
      <c r="GA16" s="61">
        <v>2.5183484153863808E-4</v>
      </c>
      <c r="GB16" s="61">
        <v>0</v>
      </c>
      <c r="GC16" s="61">
        <v>1.5211888651419087E-5</v>
      </c>
      <c r="GD16" s="61">
        <v>4.5579693830428521E-6</v>
      </c>
      <c r="GE16" s="61">
        <v>1.1917214578826615E-4</v>
      </c>
      <c r="GF16" s="61">
        <v>1.4396444152122344E-5</v>
      </c>
      <c r="GG16" s="61">
        <v>5.7760608592144214E-6</v>
      </c>
      <c r="GH16" s="61">
        <v>8.8891740100305666E-5</v>
      </c>
      <c r="GI16" s="61">
        <v>4.5327225551245795E-6</v>
      </c>
      <c r="GJ16" s="61">
        <v>0</v>
      </c>
      <c r="GK16" s="61">
        <v>1.3694405947947723E-6</v>
      </c>
      <c r="GL16" s="61">
        <v>2.4384718594388393E-5</v>
      </c>
      <c r="GM16" s="61">
        <v>0</v>
      </c>
      <c r="GN16" s="61">
        <v>0</v>
      </c>
      <c r="GO16" s="61">
        <v>0</v>
      </c>
      <c r="GP16" s="61">
        <v>8.1487234338835786E-5</v>
      </c>
      <c r="GQ16" s="61">
        <v>4.9145464151692902E-6</v>
      </c>
      <c r="GR16" s="61">
        <v>3.2709767393253192E-6</v>
      </c>
      <c r="GS16" s="61">
        <v>4.4356617968279115E-5</v>
      </c>
      <c r="GT16" s="61">
        <v>1.0061893583533733E-4</v>
      </c>
      <c r="GU16" s="61">
        <v>4.0614411676568914E-5</v>
      </c>
      <c r="GV16" s="61">
        <v>0</v>
      </c>
      <c r="GW16" s="61">
        <v>3.525354841653791E-6</v>
      </c>
      <c r="GX16" s="61">
        <v>1.7210540843069626E-6</v>
      </c>
      <c r="GY16" s="61">
        <v>0</v>
      </c>
      <c r="GZ16" s="61">
        <v>0</v>
      </c>
      <c r="HA16" s="61">
        <v>0</v>
      </c>
      <c r="HB16" s="61">
        <v>2.7774800598270247E-5</v>
      </c>
      <c r="HC16" s="61">
        <v>2.0401987994439862E-5</v>
      </c>
      <c r="HD16" s="61">
        <v>0</v>
      </c>
      <c r="HE16" s="61">
        <v>0</v>
      </c>
      <c r="HF16" s="61">
        <v>2.9565406520483301E-6</v>
      </c>
      <c r="HG16" s="61">
        <v>0</v>
      </c>
      <c r="HH16" s="61">
        <v>0</v>
      </c>
      <c r="HI16" s="61">
        <v>5.037592317455286E-6</v>
      </c>
      <c r="HJ16" s="61">
        <v>3.2948763300203045E-6</v>
      </c>
      <c r="HK16" s="61">
        <v>0</v>
      </c>
      <c r="HL16" s="61">
        <v>8.5755215731414715E-5</v>
      </c>
      <c r="HM16" s="61">
        <v>6.4356067261005771E-5</v>
      </c>
      <c r="HN16" s="61">
        <v>8.5249709815597924E-6</v>
      </c>
      <c r="HO16" s="61">
        <v>3.2900722985297261E-6</v>
      </c>
      <c r="HP16" s="61">
        <v>0</v>
      </c>
      <c r="HQ16" s="61">
        <v>1.5584243235728486E-6</v>
      </c>
      <c r="HR16" s="61">
        <v>4.0266913793828112E-5</v>
      </c>
      <c r="HS16" s="61">
        <v>5.5960500612611662E-6</v>
      </c>
      <c r="HT16" s="61">
        <v>0</v>
      </c>
      <c r="HU16" s="61">
        <v>2.0822069314892288E-5</v>
      </c>
      <c r="HV16" s="61">
        <v>0</v>
      </c>
      <c r="HW16" s="61">
        <v>1.2680256618847737E-5</v>
      </c>
      <c r="HX16" s="61">
        <v>0</v>
      </c>
      <c r="HY16" s="61">
        <v>4.7434199906673728E-5</v>
      </c>
      <c r="HZ16" s="61">
        <v>3.0839297046010512E-4</v>
      </c>
      <c r="IA16" s="61">
        <v>0</v>
      </c>
      <c r="IB16" s="61">
        <v>8.0559514717300993E-5</v>
      </c>
      <c r="IC16" s="61">
        <v>0</v>
      </c>
      <c r="ID16" s="61">
        <v>2.1778096624108227E-6</v>
      </c>
      <c r="IE16" s="61">
        <v>0</v>
      </c>
      <c r="IF16" s="61">
        <v>0</v>
      </c>
      <c r="IG16" s="61">
        <v>6.0723588134247968E-7</v>
      </c>
      <c r="IH16" s="61">
        <v>1.1963585277812731E-5</v>
      </c>
      <c r="II16" s="61">
        <v>1.2922396736634875E-5</v>
      </c>
      <c r="IJ16" s="61">
        <v>8.7123239151156031E-5</v>
      </c>
      <c r="IK16" s="61">
        <v>8.4602837304644294E-5</v>
      </c>
      <c r="IL16" s="61">
        <v>1.6567593558496549E-4</v>
      </c>
      <c r="IM16" s="61">
        <v>1.0320923109733328E-4</v>
      </c>
      <c r="IN16" s="61">
        <v>4.7988117077695013E-4</v>
      </c>
      <c r="IO16" s="61">
        <v>2.2353070788421744E-4</v>
      </c>
      <c r="IP16" s="61">
        <v>2.6002778201341203E-5</v>
      </c>
      <c r="IQ16" s="61">
        <v>2.8570224550644422E-5</v>
      </c>
      <c r="IR16" s="61">
        <v>4.7300519434706772E-5</v>
      </c>
      <c r="IS16" s="61">
        <v>1.7681751688076437E-5</v>
      </c>
      <c r="IT16" s="61">
        <v>4.8990481312938172E-5</v>
      </c>
      <c r="IU16" s="61">
        <v>1.1419921393041351E-4</v>
      </c>
      <c r="IV16" s="61">
        <v>1.6430957770193694E-5</v>
      </c>
      <c r="IW16" s="61">
        <v>5.4033866973609443E-5</v>
      </c>
      <c r="IX16" s="61">
        <v>2.8613975986102637E-5</v>
      </c>
      <c r="IY16" s="61">
        <v>5.8624380020856333E-4</v>
      </c>
      <c r="IZ16" s="61">
        <v>2.055683185698166E-4</v>
      </c>
      <c r="JA16" s="61">
        <v>3.4170403432479991E-4</v>
      </c>
      <c r="JB16" s="61">
        <v>2.4198714917029749E-4</v>
      </c>
      <c r="JC16" s="61">
        <v>7.4995537723148787E-5</v>
      </c>
      <c r="JD16" s="61">
        <v>4.2685904431382288E-5</v>
      </c>
      <c r="JE16" s="61">
        <v>7.0054267927840676E-6</v>
      </c>
      <c r="JF16" s="61">
        <v>8.2671504245963068E-5</v>
      </c>
      <c r="JG16" s="61">
        <v>6.0727239511466029E-5</v>
      </c>
      <c r="JH16" s="61">
        <v>3.2175607481056902E-5</v>
      </c>
      <c r="JI16" s="61">
        <v>1.5544316224735117E-5</v>
      </c>
      <c r="JJ16" s="61">
        <v>3.923227874319526E-5</v>
      </c>
      <c r="JK16" s="61">
        <v>2.253961069214964E-5</v>
      </c>
      <c r="JL16" s="61">
        <v>8.9444685232765636E-5</v>
      </c>
      <c r="JM16" s="61">
        <v>5.1926925371482224E-5</v>
      </c>
      <c r="JN16" s="61">
        <v>0.62079036377545416</v>
      </c>
      <c r="JO16" s="61">
        <v>3.2318233375326723E-2</v>
      </c>
      <c r="JP16" s="61">
        <v>1.9939677535387813E-2</v>
      </c>
      <c r="JQ16" s="61">
        <v>7.6532004027875158E-3</v>
      </c>
      <c r="JR16" s="61">
        <v>1.1140518320836607E-3</v>
      </c>
      <c r="JS16" s="61">
        <v>4.7317138590036299E-5</v>
      </c>
      <c r="JT16" s="61">
        <v>0</v>
      </c>
      <c r="JU16" s="61">
        <v>1.4728447726140459E-5</v>
      </c>
      <c r="JV16" s="61">
        <v>1.3407326928543316E-5</v>
      </c>
      <c r="JW16" s="61">
        <v>7.0315875761651979E-5</v>
      </c>
      <c r="JX16" s="61">
        <v>6.2485236162187308E-5</v>
      </c>
      <c r="JY16" s="61">
        <v>6.4643594916403357E-7</v>
      </c>
      <c r="JZ16" s="61">
        <v>1.2130974470893632E-5</v>
      </c>
      <c r="KA16" s="61">
        <v>5.450299710268071E-5</v>
      </c>
      <c r="KB16" s="61">
        <v>5.7954670344696386E-5</v>
      </c>
      <c r="KC16" s="61">
        <v>3.7250822290163414E-5</v>
      </c>
      <c r="KD16" s="61">
        <v>3.2649250685704226E-6</v>
      </c>
      <c r="KE16" s="61">
        <v>6.7317132621180699E-5</v>
      </c>
      <c r="KF16" s="61">
        <v>3.3608033155762167E-5</v>
      </c>
      <c r="KG16" s="61">
        <v>1.0522539818109092E-6</v>
      </c>
      <c r="KH16" s="61">
        <v>2.804220651842541E-6</v>
      </c>
      <c r="KI16" s="61">
        <v>6.4381634326224709E-6</v>
      </c>
      <c r="KJ16" s="61">
        <v>3.1180093530825035E-5</v>
      </c>
      <c r="KK16" s="61">
        <v>3.9919682154037794E-5</v>
      </c>
      <c r="KL16" s="61">
        <v>1.2245195483956503E-5</v>
      </c>
      <c r="KM16" s="61">
        <v>9.1905181819208224E-6</v>
      </c>
      <c r="KN16" s="61">
        <v>7.7074930491435297E-6</v>
      </c>
      <c r="KO16" s="61">
        <v>6.1890611942901387E-5</v>
      </c>
      <c r="KP16" s="61">
        <v>4.0633141286331928E-6</v>
      </c>
      <c r="KQ16" s="61">
        <v>1.8382239656077614E-5</v>
      </c>
      <c r="KR16" s="61">
        <v>4.4098241223860924E-5</v>
      </c>
      <c r="KS16" s="61">
        <v>9.8924882859038876E-5</v>
      </c>
      <c r="KT16" s="61">
        <v>1.2884650409402501E-5</v>
      </c>
      <c r="KU16" s="61">
        <v>1.0575205554571473E-5</v>
      </c>
      <c r="KV16" s="61">
        <v>8.9839770999254723E-6</v>
      </c>
      <c r="KW16" s="61">
        <v>1.418461414372908E-4</v>
      </c>
      <c r="KX16" s="61">
        <v>2.0244999270656057E-5</v>
      </c>
      <c r="KY16" s="61">
        <v>8.6557033627854724E-5</v>
      </c>
      <c r="KZ16" s="61">
        <v>5.1804201198345054E-5</v>
      </c>
    </row>
    <row r="17" spans="1:312" ht="13" x14ac:dyDescent="0.3">
      <c r="A17" s="102">
        <v>1.0364334028206239</v>
      </c>
      <c r="B17" s="50" t="s">
        <v>934</v>
      </c>
      <c r="C17" s="60" t="s">
        <v>168</v>
      </c>
      <c r="D17" s="61">
        <v>0</v>
      </c>
      <c r="E17" s="61">
        <v>0</v>
      </c>
      <c r="F17" s="61">
        <v>1.0676700677415304E-6</v>
      </c>
      <c r="G17" s="61">
        <v>0</v>
      </c>
      <c r="H17" s="61">
        <v>0</v>
      </c>
      <c r="I17" s="61">
        <v>3.6655366074427277E-3</v>
      </c>
      <c r="J17" s="61">
        <v>5.9661699044025992E-3</v>
      </c>
      <c r="K17" s="61">
        <v>0</v>
      </c>
      <c r="L17" s="61">
        <v>2.241094971778057E-6</v>
      </c>
      <c r="M17" s="61">
        <v>0</v>
      </c>
      <c r="N17" s="61">
        <v>9.6970531242765762E-7</v>
      </c>
      <c r="O17" s="61">
        <v>0</v>
      </c>
      <c r="P17" s="61">
        <v>0</v>
      </c>
      <c r="Q17" s="61">
        <v>0</v>
      </c>
      <c r="R17" s="61">
        <v>5.8924989385481564E-7</v>
      </c>
      <c r="S17" s="61">
        <v>1.089024168277757E-6</v>
      </c>
      <c r="T17" s="61">
        <v>4.8020255584075437E-6</v>
      </c>
      <c r="U17" s="61">
        <v>1.3671462734786391E-6</v>
      </c>
      <c r="V17" s="61">
        <v>0</v>
      </c>
      <c r="W17" s="61">
        <v>0</v>
      </c>
      <c r="X17" s="61">
        <v>0</v>
      </c>
      <c r="Y17" s="61">
        <v>1.6500784929646191E-6</v>
      </c>
      <c r="Z17" s="61">
        <v>0</v>
      </c>
      <c r="AA17" s="61">
        <v>0</v>
      </c>
      <c r="AB17" s="61">
        <v>0</v>
      </c>
      <c r="AC17" s="61">
        <v>1.5116455916677423E-6</v>
      </c>
      <c r="AD17" s="61">
        <v>0</v>
      </c>
      <c r="AE17" s="61">
        <v>0</v>
      </c>
      <c r="AF17" s="61">
        <v>0</v>
      </c>
      <c r="AG17" s="61">
        <v>0</v>
      </c>
      <c r="AH17" s="61">
        <v>9.0789687796557576E-7</v>
      </c>
      <c r="AI17" s="61">
        <v>0</v>
      </c>
      <c r="AJ17" s="61">
        <v>0</v>
      </c>
      <c r="AK17" s="61">
        <v>0</v>
      </c>
      <c r="AL17" s="61">
        <v>0</v>
      </c>
      <c r="AM17" s="61">
        <v>0</v>
      </c>
      <c r="AN17" s="61">
        <v>0</v>
      </c>
      <c r="AO17" s="61">
        <v>0</v>
      </c>
      <c r="AP17" s="61">
        <v>0</v>
      </c>
      <c r="AQ17" s="61">
        <v>0</v>
      </c>
      <c r="AR17" s="61">
        <v>0</v>
      </c>
      <c r="AS17" s="61">
        <v>9.2129523258891484E-7</v>
      </c>
      <c r="AT17" s="61">
        <v>0</v>
      </c>
      <c r="AU17" s="61">
        <v>0</v>
      </c>
      <c r="AV17" s="61">
        <v>0</v>
      </c>
      <c r="AW17" s="61">
        <v>1.6244622959780387E-6</v>
      </c>
      <c r="AX17" s="61">
        <v>1.1812146129183137E-5</v>
      </c>
      <c r="AY17" s="61">
        <v>9.8646958860310631E-7</v>
      </c>
      <c r="AZ17" s="61">
        <v>2.9330009795669258E-7</v>
      </c>
      <c r="BA17" s="61">
        <v>0</v>
      </c>
      <c r="BB17" s="61">
        <v>3.9689339719412771E-7</v>
      </c>
      <c r="BC17" s="61">
        <v>0</v>
      </c>
      <c r="BD17" s="61">
        <v>0</v>
      </c>
      <c r="BE17" s="61">
        <v>0</v>
      </c>
      <c r="BF17" s="61">
        <v>3.6726650890910608E-7</v>
      </c>
      <c r="BG17" s="61">
        <v>0</v>
      </c>
      <c r="BH17" s="61">
        <v>3.3044891694651499E-7</v>
      </c>
      <c r="BI17" s="61">
        <v>0</v>
      </c>
      <c r="BJ17" s="61">
        <v>4.2093350198236763E-7</v>
      </c>
      <c r="BK17" s="61">
        <v>0</v>
      </c>
      <c r="BL17" s="61">
        <v>0</v>
      </c>
      <c r="BM17" s="61">
        <v>0</v>
      </c>
      <c r="BN17" s="61">
        <v>0</v>
      </c>
      <c r="BO17" s="61">
        <v>0</v>
      </c>
      <c r="BP17" s="61">
        <v>0</v>
      </c>
      <c r="BQ17" s="61">
        <v>0</v>
      </c>
      <c r="BR17" s="61">
        <v>0</v>
      </c>
      <c r="BS17" s="61">
        <v>0</v>
      </c>
      <c r="BT17" s="61">
        <v>0</v>
      </c>
      <c r="BU17" s="61">
        <v>1.5539312293231104E-6</v>
      </c>
      <c r="BV17" s="61">
        <v>0</v>
      </c>
      <c r="BW17" s="61">
        <v>0</v>
      </c>
      <c r="BX17" s="61">
        <v>0</v>
      </c>
      <c r="BY17" s="61">
        <v>0</v>
      </c>
      <c r="BZ17" s="61">
        <v>0</v>
      </c>
      <c r="CA17" s="61">
        <v>0</v>
      </c>
      <c r="CB17" s="61">
        <v>0</v>
      </c>
      <c r="CC17" s="61">
        <v>0</v>
      </c>
      <c r="CD17" s="61">
        <v>0</v>
      </c>
      <c r="CE17" s="61">
        <v>0</v>
      </c>
      <c r="CF17" s="61">
        <v>0</v>
      </c>
      <c r="CG17" s="61">
        <v>0</v>
      </c>
      <c r="CH17" s="61">
        <v>0</v>
      </c>
      <c r="CI17" s="61">
        <v>0</v>
      </c>
      <c r="CJ17" s="61">
        <v>2.2389843648487716E-6</v>
      </c>
      <c r="CK17" s="61">
        <v>0</v>
      </c>
      <c r="CL17" s="61">
        <v>0</v>
      </c>
      <c r="CM17" s="61">
        <v>0</v>
      </c>
      <c r="CN17" s="61">
        <v>0</v>
      </c>
      <c r="CO17" s="61">
        <v>0</v>
      </c>
      <c r="CP17" s="61">
        <v>0</v>
      </c>
      <c r="CQ17" s="61">
        <v>1.0990411427761417E-6</v>
      </c>
      <c r="CR17" s="61">
        <v>0</v>
      </c>
      <c r="CS17" s="61">
        <v>0</v>
      </c>
      <c r="CT17" s="61">
        <v>0</v>
      </c>
      <c r="CU17" s="61">
        <v>1.1475180039837235E-6</v>
      </c>
      <c r="CV17" s="61">
        <v>0</v>
      </c>
      <c r="CW17" s="61">
        <v>0</v>
      </c>
      <c r="CX17" s="61">
        <v>1.7704594241879734E-6</v>
      </c>
      <c r="CY17" s="61">
        <v>0</v>
      </c>
      <c r="CZ17" s="61">
        <v>0</v>
      </c>
      <c r="DA17" s="61">
        <v>8.9190771240626083E-7</v>
      </c>
      <c r="DB17" s="61">
        <v>0</v>
      </c>
      <c r="DC17" s="61">
        <v>1.5380671359810796E-6</v>
      </c>
      <c r="DD17" s="61">
        <v>0</v>
      </c>
      <c r="DE17" s="61">
        <v>0</v>
      </c>
      <c r="DF17" s="61">
        <v>0</v>
      </c>
      <c r="DG17" s="61">
        <v>0</v>
      </c>
      <c r="DH17" s="61">
        <v>0</v>
      </c>
      <c r="DI17" s="61">
        <v>0</v>
      </c>
      <c r="DJ17" s="61">
        <v>0</v>
      </c>
      <c r="DK17" s="61">
        <v>0</v>
      </c>
      <c r="DL17" s="61">
        <v>0</v>
      </c>
      <c r="DM17" s="61">
        <v>0</v>
      </c>
      <c r="DN17" s="61">
        <v>0</v>
      </c>
      <c r="DO17" s="61">
        <v>0</v>
      </c>
      <c r="DP17" s="61">
        <v>0</v>
      </c>
      <c r="DQ17" s="61">
        <v>0</v>
      </c>
      <c r="DR17" s="61">
        <v>4.2761769179191958E-6</v>
      </c>
      <c r="DS17" s="61">
        <v>0</v>
      </c>
      <c r="DT17" s="61">
        <v>0</v>
      </c>
      <c r="DU17" s="61">
        <v>0</v>
      </c>
      <c r="DV17" s="61">
        <v>0</v>
      </c>
      <c r="DW17" s="61">
        <v>1.3863218401604805E-6</v>
      </c>
      <c r="DX17" s="61">
        <v>0</v>
      </c>
      <c r="DY17" s="61">
        <v>0</v>
      </c>
      <c r="DZ17" s="61">
        <v>0</v>
      </c>
      <c r="EA17" s="61">
        <v>0</v>
      </c>
      <c r="EB17" s="61">
        <v>0</v>
      </c>
      <c r="EC17" s="61">
        <v>0</v>
      </c>
      <c r="ED17" s="61">
        <v>0</v>
      </c>
      <c r="EE17" s="61">
        <v>0</v>
      </c>
      <c r="EF17" s="61">
        <v>0</v>
      </c>
      <c r="EG17" s="61">
        <v>0</v>
      </c>
      <c r="EH17" s="61">
        <v>0</v>
      </c>
      <c r="EI17" s="61">
        <v>0</v>
      </c>
      <c r="EJ17" s="61">
        <v>0</v>
      </c>
      <c r="EK17" s="61">
        <v>0</v>
      </c>
      <c r="EL17" s="61">
        <v>0</v>
      </c>
      <c r="EM17" s="61">
        <v>1.2634124036242697E-6</v>
      </c>
      <c r="EN17" s="61">
        <v>0</v>
      </c>
      <c r="EO17" s="61">
        <v>0</v>
      </c>
      <c r="EP17" s="61">
        <v>2.2011068143332163E-6</v>
      </c>
      <c r="EQ17" s="61">
        <v>0</v>
      </c>
      <c r="ER17" s="61">
        <v>3.9870807263127136E-6</v>
      </c>
      <c r="ES17" s="61">
        <v>3.9262133635215513E-6</v>
      </c>
      <c r="ET17" s="61">
        <v>0</v>
      </c>
      <c r="EU17" s="61">
        <v>1.3241974499046908E-6</v>
      </c>
      <c r="EV17" s="61">
        <v>7.182301888811327E-6</v>
      </c>
      <c r="EW17" s="61">
        <v>0</v>
      </c>
      <c r="EX17" s="61">
        <v>1.9002365667843209E-6</v>
      </c>
      <c r="EY17" s="61">
        <v>9.3109737381717659E-7</v>
      </c>
      <c r="EZ17" s="61">
        <v>0</v>
      </c>
      <c r="FA17" s="61">
        <v>0</v>
      </c>
      <c r="FB17" s="61">
        <v>0</v>
      </c>
      <c r="FC17" s="61">
        <v>0</v>
      </c>
      <c r="FD17" s="61">
        <v>0</v>
      </c>
      <c r="FE17" s="61">
        <v>0</v>
      </c>
      <c r="FF17" s="61">
        <v>0</v>
      </c>
      <c r="FG17" s="61">
        <v>0</v>
      </c>
      <c r="FH17" s="61">
        <v>0</v>
      </c>
      <c r="FI17" s="61">
        <v>0</v>
      </c>
      <c r="FJ17" s="61">
        <v>0</v>
      </c>
      <c r="FK17" s="61">
        <v>0</v>
      </c>
      <c r="FL17" s="61">
        <v>0</v>
      </c>
      <c r="FM17" s="61">
        <v>0</v>
      </c>
      <c r="FN17" s="61">
        <v>0</v>
      </c>
      <c r="FO17" s="61">
        <v>0</v>
      </c>
      <c r="FP17" s="61">
        <v>0</v>
      </c>
      <c r="FQ17" s="61">
        <v>0</v>
      </c>
      <c r="FR17" s="61">
        <v>0</v>
      </c>
      <c r="FS17" s="61">
        <v>0</v>
      </c>
      <c r="FT17" s="61">
        <v>1.6693608295610415E-6</v>
      </c>
      <c r="FU17" s="61">
        <v>0</v>
      </c>
      <c r="FV17" s="61">
        <v>0</v>
      </c>
      <c r="FW17" s="61">
        <v>0</v>
      </c>
      <c r="FX17" s="61">
        <v>0</v>
      </c>
      <c r="FY17" s="61">
        <v>0</v>
      </c>
      <c r="FZ17" s="61">
        <v>0</v>
      </c>
      <c r="GA17" s="61">
        <v>0</v>
      </c>
      <c r="GB17" s="61">
        <v>1.5912233343354641E-6</v>
      </c>
      <c r="GC17" s="61">
        <v>0</v>
      </c>
      <c r="GD17" s="61">
        <v>0</v>
      </c>
      <c r="GE17" s="61">
        <v>0</v>
      </c>
      <c r="GF17" s="61">
        <v>0</v>
      </c>
      <c r="GG17" s="61">
        <v>1.2899391497004911E-6</v>
      </c>
      <c r="GH17" s="61">
        <v>0</v>
      </c>
      <c r="GI17" s="61">
        <v>0</v>
      </c>
      <c r="GJ17" s="61">
        <v>0</v>
      </c>
      <c r="GK17" s="61">
        <v>0</v>
      </c>
      <c r="GL17" s="61">
        <v>0</v>
      </c>
      <c r="GM17" s="61">
        <v>0</v>
      </c>
      <c r="GN17" s="61">
        <v>0</v>
      </c>
      <c r="GO17" s="61">
        <v>0</v>
      </c>
      <c r="GP17" s="61">
        <v>0</v>
      </c>
      <c r="GQ17" s="61">
        <v>0</v>
      </c>
      <c r="GR17" s="61">
        <v>0</v>
      </c>
      <c r="GS17" s="61">
        <v>0</v>
      </c>
      <c r="GT17" s="61">
        <v>0</v>
      </c>
      <c r="GU17" s="61">
        <v>0</v>
      </c>
      <c r="GV17" s="61">
        <v>0</v>
      </c>
      <c r="GW17" s="61">
        <v>0</v>
      </c>
      <c r="GX17" s="61">
        <v>0</v>
      </c>
      <c r="GY17" s="61">
        <v>0</v>
      </c>
      <c r="GZ17" s="61">
        <v>0</v>
      </c>
      <c r="HA17" s="61">
        <v>0</v>
      </c>
      <c r="HB17" s="61">
        <v>0</v>
      </c>
      <c r="HC17" s="61">
        <v>0</v>
      </c>
      <c r="HD17" s="61">
        <v>0</v>
      </c>
      <c r="HE17" s="61">
        <v>0</v>
      </c>
      <c r="HF17" s="61">
        <v>0</v>
      </c>
      <c r="HG17" s="61">
        <v>0</v>
      </c>
      <c r="HH17" s="61">
        <v>0</v>
      </c>
      <c r="HI17" s="61">
        <v>0</v>
      </c>
      <c r="HJ17" s="61">
        <v>0</v>
      </c>
      <c r="HK17" s="61">
        <v>0</v>
      </c>
      <c r="HL17" s="61">
        <v>0</v>
      </c>
      <c r="HM17" s="61">
        <v>0</v>
      </c>
      <c r="HN17" s="61">
        <v>0</v>
      </c>
      <c r="HO17" s="61">
        <v>0</v>
      </c>
      <c r="HP17" s="61">
        <v>0</v>
      </c>
      <c r="HQ17" s="61">
        <v>0</v>
      </c>
      <c r="HR17" s="61">
        <v>0</v>
      </c>
      <c r="HS17" s="61">
        <v>0</v>
      </c>
      <c r="HT17" s="61">
        <v>0</v>
      </c>
      <c r="HU17" s="61">
        <v>0</v>
      </c>
      <c r="HV17" s="61">
        <v>1.6556684901340922E-6</v>
      </c>
      <c r="HW17" s="61">
        <v>0</v>
      </c>
      <c r="HX17" s="61">
        <v>0</v>
      </c>
      <c r="HY17" s="61">
        <v>0</v>
      </c>
      <c r="HZ17" s="61">
        <v>0</v>
      </c>
      <c r="IA17" s="61">
        <v>0</v>
      </c>
      <c r="IB17" s="61">
        <v>0</v>
      </c>
      <c r="IC17" s="61">
        <v>0</v>
      </c>
      <c r="ID17" s="61">
        <v>0</v>
      </c>
      <c r="IE17" s="61">
        <v>1.2924014848659139E-6</v>
      </c>
      <c r="IF17" s="61">
        <v>0</v>
      </c>
      <c r="IG17" s="61">
        <v>0</v>
      </c>
      <c r="IH17" s="61">
        <v>8.2888581601473893E-7</v>
      </c>
      <c r="II17" s="61">
        <v>0</v>
      </c>
      <c r="IJ17" s="61">
        <v>1.2280487899144938E-6</v>
      </c>
      <c r="IK17" s="61">
        <v>2.7330421239834844E-6</v>
      </c>
      <c r="IL17" s="61">
        <v>4.0456274403491617E-6</v>
      </c>
      <c r="IM17" s="61">
        <v>1.5925985081457344E-6</v>
      </c>
      <c r="IN17" s="61">
        <v>2.2688622429785581E-6</v>
      </c>
      <c r="IO17" s="61">
        <v>6.8575875124930102E-6</v>
      </c>
      <c r="IP17" s="61">
        <v>0</v>
      </c>
      <c r="IQ17" s="61">
        <v>6.3678063634422937E-7</v>
      </c>
      <c r="IR17" s="61">
        <v>5.0203876126351178E-6</v>
      </c>
      <c r="IS17" s="61">
        <v>1.2829688514412364E-5</v>
      </c>
      <c r="IT17" s="61">
        <v>1.1001141828480187E-4</v>
      </c>
      <c r="IU17" s="61">
        <v>2.9579612203771726E-5</v>
      </c>
      <c r="IV17" s="61">
        <v>3.2110518799852915E-4</v>
      </c>
      <c r="IW17" s="61">
        <v>3.2078153216522759E-6</v>
      </c>
      <c r="IX17" s="61">
        <v>3.906641138879304E-6</v>
      </c>
      <c r="IY17" s="61">
        <v>0</v>
      </c>
      <c r="IZ17" s="61">
        <v>0</v>
      </c>
      <c r="JA17" s="61">
        <v>0</v>
      </c>
      <c r="JB17" s="61">
        <v>8.3968243919214923E-7</v>
      </c>
      <c r="JC17" s="61">
        <v>4.7197449914519974E-7</v>
      </c>
      <c r="JD17" s="61">
        <v>0</v>
      </c>
      <c r="JE17" s="61">
        <v>8.7567834909800845E-7</v>
      </c>
      <c r="JF17" s="61">
        <v>5.3191559780788359E-7</v>
      </c>
      <c r="JG17" s="61">
        <v>0</v>
      </c>
      <c r="JH17" s="61">
        <v>4.6563831376348628E-7</v>
      </c>
      <c r="JI17" s="61">
        <v>0</v>
      </c>
      <c r="JJ17" s="61">
        <v>0</v>
      </c>
      <c r="JK17" s="61">
        <v>0</v>
      </c>
      <c r="JL17" s="61">
        <v>0</v>
      </c>
      <c r="JM17" s="61">
        <v>6.0804362261688784E-7</v>
      </c>
      <c r="JN17" s="61">
        <v>3.4538373209081254E-7</v>
      </c>
      <c r="JO17" s="61">
        <v>0</v>
      </c>
      <c r="JP17" s="61">
        <v>4.1208247803325669E-7</v>
      </c>
      <c r="JQ17" s="61">
        <v>0</v>
      </c>
      <c r="JR17" s="61">
        <v>0</v>
      </c>
      <c r="JS17" s="61">
        <v>0</v>
      </c>
      <c r="JT17" s="61">
        <v>0</v>
      </c>
      <c r="JU17" s="61">
        <v>0</v>
      </c>
      <c r="JV17" s="61">
        <v>0</v>
      </c>
      <c r="JW17" s="61">
        <v>0</v>
      </c>
      <c r="JX17" s="61">
        <v>0</v>
      </c>
      <c r="JY17" s="61">
        <v>0</v>
      </c>
      <c r="JZ17" s="61">
        <v>0</v>
      </c>
      <c r="KA17" s="61">
        <v>4.7730560856682532E-7</v>
      </c>
      <c r="KB17" s="61">
        <v>0</v>
      </c>
      <c r="KC17" s="61">
        <v>0</v>
      </c>
      <c r="KD17" s="61">
        <v>0</v>
      </c>
      <c r="KE17" s="61">
        <v>0</v>
      </c>
      <c r="KF17" s="61">
        <v>0</v>
      </c>
      <c r="KG17" s="61">
        <v>7.0150265454060615E-7</v>
      </c>
      <c r="KH17" s="61">
        <v>0</v>
      </c>
      <c r="KI17" s="61">
        <v>0</v>
      </c>
      <c r="KJ17" s="61">
        <v>0</v>
      </c>
      <c r="KK17" s="61">
        <v>0</v>
      </c>
      <c r="KL17" s="61">
        <v>0</v>
      </c>
      <c r="KM17" s="61">
        <v>0</v>
      </c>
      <c r="KN17" s="61">
        <v>0</v>
      </c>
      <c r="KO17" s="61">
        <v>0</v>
      </c>
      <c r="KP17" s="61">
        <v>0</v>
      </c>
      <c r="KQ17" s="61">
        <v>0</v>
      </c>
      <c r="KR17" s="61">
        <v>5.8100449570304246E-7</v>
      </c>
      <c r="KS17" s="61">
        <v>0</v>
      </c>
      <c r="KT17" s="61">
        <v>0</v>
      </c>
      <c r="KU17" s="61">
        <v>0</v>
      </c>
      <c r="KV17" s="61">
        <v>0</v>
      </c>
      <c r="KW17" s="61">
        <v>0</v>
      </c>
      <c r="KX17" s="61">
        <v>0</v>
      </c>
      <c r="KY17" s="61">
        <v>0</v>
      </c>
      <c r="KZ17" s="61">
        <v>0</v>
      </c>
    </row>
    <row r="18" spans="1:312" ht="13" x14ac:dyDescent="0.3">
      <c r="A18" s="102">
        <v>1.0903653015600687</v>
      </c>
      <c r="B18" s="50" t="s">
        <v>933</v>
      </c>
      <c r="C18" s="60" t="s">
        <v>81</v>
      </c>
      <c r="D18" s="61">
        <v>4.9049019669625165E-6</v>
      </c>
      <c r="E18" s="61">
        <v>9.171507425467615E-6</v>
      </c>
      <c r="F18" s="61">
        <v>0</v>
      </c>
      <c r="G18" s="61">
        <v>0</v>
      </c>
      <c r="H18" s="61">
        <v>1.9832366605465287E-5</v>
      </c>
      <c r="I18" s="61">
        <v>7.1809716300414023E-6</v>
      </c>
      <c r="J18" s="61">
        <v>0</v>
      </c>
      <c r="K18" s="61">
        <v>1.2709296742891438E-5</v>
      </c>
      <c r="L18" s="61">
        <v>7.4703165725935234E-7</v>
      </c>
      <c r="M18" s="61">
        <v>1.2298191786144874E-5</v>
      </c>
      <c r="N18" s="61">
        <v>6.1258439486749417E-5</v>
      </c>
      <c r="O18" s="61">
        <v>3.6445202901459747E-5</v>
      </c>
      <c r="P18" s="61">
        <v>4.4492921046863686E-6</v>
      </c>
      <c r="Q18" s="61">
        <v>1.4529894648534941E-4</v>
      </c>
      <c r="R18" s="61">
        <v>3.3462846749910699E-5</v>
      </c>
      <c r="S18" s="61">
        <v>5.2654318536229546E-5</v>
      </c>
      <c r="T18" s="61">
        <v>2.7851748238763752E-5</v>
      </c>
      <c r="U18" s="61">
        <v>3.4248533202054887E-4</v>
      </c>
      <c r="V18" s="61">
        <v>3.4863181627183008E-5</v>
      </c>
      <c r="W18" s="61">
        <v>2.3398975730555772E-5</v>
      </c>
      <c r="X18" s="61">
        <v>4.7312851246755651E-5</v>
      </c>
      <c r="Y18" s="61">
        <v>1.9704014227876808E-4</v>
      </c>
      <c r="Z18" s="61">
        <v>4.5631781576504048E-5</v>
      </c>
      <c r="AA18" s="61">
        <v>1.2854309387389651E-4</v>
      </c>
      <c r="AB18" s="61">
        <v>4.1090501218679172E-5</v>
      </c>
      <c r="AC18" s="61">
        <v>8.1771628478160044E-5</v>
      </c>
      <c r="AD18" s="61">
        <v>8.9787221906378295E-5</v>
      </c>
      <c r="AE18" s="61">
        <v>1.7342017518313975E-4</v>
      </c>
      <c r="AF18" s="61">
        <v>5.7271760289581869E-5</v>
      </c>
      <c r="AG18" s="61">
        <v>8.4643317542266647E-4</v>
      </c>
      <c r="AH18" s="61">
        <v>5.3122055104074689E-5</v>
      </c>
      <c r="AI18" s="61">
        <v>5.7906581889759512E-5</v>
      </c>
      <c r="AJ18" s="61">
        <v>3.5241012279585684E-5</v>
      </c>
      <c r="AK18" s="61">
        <v>1.1017817077754555E-3</v>
      </c>
      <c r="AL18" s="61">
        <v>2.9029485699781475E-4</v>
      </c>
      <c r="AM18" s="61">
        <v>4.1944130964059208E-4</v>
      </c>
      <c r="AN18" s="61">
        <v>1.247302649882363E-2</v>
      </c>
      <c r="AO18" s="61">
        <v>1.5360777454911862E-2</v>
      </c>
      <c r="AP18" s="61">
        <v>1.2714511780347077E-3</v>
      </c>
      <c r="AQ18" s="61">
        <v>1.1897399477800889E-2</v>
      </c>
      <c r="AR18" s="61">
        <v>2.065363844033435E-4</v>
      </c>
      <c r="AS18" s="61">
        <v>1.078427252813802E-4</v>
      </c>
      <c r="AT18" s="61">
        <v>3.1192384966156097E-4</v>
      </c>
      <c r="AU18" s="61">
        <v>1.8968993497268499E-4</v>
      </c>
      <c r="AV18" s="61">
        <v>1.2264537303640097E-5</v>
      </c>
      <c r="AW18" s="61">
        <v>4.904195655616458E-5</v>
      </c>
      <c r="AX18" s="61">
        <v>1.5875409670180977E-5</v>
      </c>
      <c r="AY18" s="61">
        <v>5.6152041137930153E-5</v>
      </c>
      <c r="AZ18" s="61">
        <v>4.0654652466774891E-5</v>
      </c>
      <c r="BA18" s="61">
        <v>0</v>
      </c>
      <c r="BB18" s="61">
        <v>1.5248203327534839E-4</v>
      </c>
      <c r="BC18" s="61">
        <v>5.1630824001894498E-4</v>
      </c>
      <c r="BD18" s="61">
        <v>1.9586638122435485E-2</v>
      </c>
      <c r="BE18" s="61">
        <v>2.4574912563929037E-5</v>
      </c>
      <c r="BF18" s="61">
        <v>5.1066367694317263E-5</v>
      </c>
      <c r="BG18" s="61">
        <v>2.9042792655383798E-5</v>
      </c>
      <c r="BH18" s="61">
        <v>0.65856041449397273</v>
      </c>
      <c r="BI18" s="61">
        <v>3.7859747838680597E-4</v>
      </c>
      <c r="BJ18" s="61">
        <v>1.019187580194263E-3</v>
      </c>
      <c r="BK18" s="61">
        <v>2.6893871430522188E-4</v>
      </c>
      <c r="BL18" s="61">
        <v>1.5597404840698482E-4</v>
      </c>
      <c r="BM18" s="61">
        <v>0</v>
      </c>
      <c r="BN18" s="61">
        <v>1.5481878350548427E-4</v>
      </c>
      <c r="BO18" s="61">
        <v>5.7350573889437719E-5</v>
      </c>
      <c r="BP18" s="61">
        <v>2.5875602023346795E-5</v>
      </c>
      <c r="BQ18" s="61">
        <v>0</v>
      </c>
      <c r="BR18" s="61">
        <v>1.8036258030217341E-4</v>
      </c>
      <c r="BS18" s="61">
        <v>0</v>
      </c>
      <c r="BT18" s="61">
        <v>0</v>
      </c>
      <c r="BU18" s="61">
        <v>9.2199919606504555E-6</v>
      </c>
      <c r="BV18" s="61">
        <v>5.9628976368086396E-5</v>
      </c>
      <c r="BW18" s="61">
        <v>2.2212553756667305E-5</v>
      </c>
      <c r="BX18" s="61">
        <v>9.9867358936274906E-5</v>
      </c>
      <c r="BY18" s="61">
        <v>1.680100391377053E-4</v>
      </c>
      <c r="BZ18" s="61">
        <v>3.1013190064800508E-6</v>
      </c>
      <c r="CA18" s="61">
        <v>1.3508937176447383E-5</v>
      </c>
      <c r="CB18" s="61">
        <v>1.0229087187204552E-4</v>
      </c>
      <c r="CC18" s="61">
        <v>8.0197978336312643E-5</v>
      </c>
      <c r="CD18" s="61">
        <v>5.0528629394741614E-5</v>
      </c>
      <c r="CE18" s="61">
        <v>1.150124056556128E-4</v>
      </c>
      <c r="CF18" s="61">
        <v>0</v>
      </c>
      <c r="CG18" s="61">
        <v>1.9921339895875981E-4</v>
      </c>
      <c r="CH18" s="61">
        <v>1.1402549701492572E-4</v>
      </c>
      <c r="CI18" s="61">
        <v>8.4294572485521177E-5</v>
      </c>
      <c r="CJ18" s="61">
        <v>2.3253096509157184E-4</v>
      </c>
      <c r="CK18" s="61">
        <v>3.4584041596356728E-4</v>
      </c>
      <c r="CL18" s="61">
        <v>2.9085030211551265E-5</v>
      </c>
      <c r="CM18" s="61">
        <v>3.6180115200309953E-5</v>
      </c>
      <c r="CN18" s="61">
        <v>9.5143752252749597E-6</v>
      </c>
      <c r="CO18" s="61">
        <v>8.2288155236492479E-5</v>
      </c>
      <c r="CP18" s="61">
        <v>6.5481356928137673E-5</v>
      </c>
      <c r="CQ18" s="61">
        <v>1.4431631361476048E-4</v>
      </c>
      <c r="CR18" s="61">
        <v>1.4846159389091404E-5</v>
      </c>
      <c r="CS18" s="61">
        <v>3.4843098920469618E-6</v>
      </c>
      <c r="CT18" s="61">
        <v>2.6508903805316494E-5</v>
      </c>
      <c r="CU18" s="61">
        <v>3.7625840330621866E-5</v>
      </c>
      <c r="CV18" s="61">
        <v>7.8782990416367482E-5</v>
      </c>
      <c r="CW18" s="61">
        <v>8.5324695507348178E-5</v>
      </c>
      <c r="CX18" s="61">
        <v>3.0609276267072076E-5</v>
      </c>
      <c r="CY18" s="61">
        <v>1.2725875420177001E-4</v>
      </c>
      <c r="CZ18" s="61">
        <v>1.0520990279936461E-4</v>
      </c>
      <c r="DA18" s="61">
        <v>7.8725720748392625E-5</v>
      </c>
      <c r="DB18" s="61">
        <v>3.3746393542507073E-5</v>
      </c>
      <c r="DC18" s="61">
        <v>1.9781252332201106E-4</v>
      </c>
      <c r="DD18" s="61">
        <v>1.9467244302144986E-4</v>
      </c>
      <c r="DE18" s="61">
        <v>2.8540851807540384E-5</v>
      </c>
      <c r="DF18" s="61">
        <v>2.856795499075951E-4</v>
      </c>
      <c r="DG18" s="61">
        <v>2.694386899391746E-5</v>
      </c>
      <c r="DH18" s="61">
        <v>7.2340692021995099E-6</v>
      </c>
      <c r="DI18" s="61">
        <v>6.6995033509194597E-5</v>
      </c>
      <c r="DJ18" s="61">
        <v>3.0254757962647731E-4</v>
      </c>
      <c r="DK18" s="61">
        <v>9.0051409349026144E-6</v>
      </c>
      <c r="DL18" s="61">
        <v>1.8991853263311426E-4</v>
      </c>
      <c r="DM18" s="61">
        <v>3.4248787848877E-5</v>
      </c>
      <c r="DN18" s="61">
        <v>3.6970526210784228E-4</v>
      </c>
      <c r="DO18" s="61">
        <v>0</v>
      </c>
      <c r="DP18" s="61">
        <v>6.2040919208149574E-5</v>
      </c>
      <c r="DQ18" s="61">
        <v>1.631839535483898E-5</v>
      </c>
      <c r="DR18" s="61">
        <v>5.0427212246869335E-5</v>
      </c>
      <c r="DS18" s="61">
        <v>3.3999532139328503E-5</v>
      </c>
      <c r="DT18" s="61">
        <v>7.2490354968516148E-5</v>
      </c>
      <c r="DU18" s="61">
        <v>0.13611401638532838</v>
      </c>
      <c r="DV18" s="61">
        <v>1.2131945788768916E-3</v>
      </c>
      <c r="DW18" s="61">
        <v>2.6642025052684082E-4</v>
      </c>
      <c r="DX18" s="61">
        <v>8.0931673994509082E-3</v>
      </c>
      <c r="DY18" s="61">
        <v>1.9329585630050593E-3</v>
      </c>
      <c r="DZ18" s="61">
        <v>1.1512230772215747E-4</v>
      </c>
      <c r="EA18" s="61">
        <v>1.050451848092534E-4</v>
      </c>
      <c r="EB18" s="61">
        <v>3.5303538506263037E-5</v>
      </c>
      <c r="EC18" s="61">
        <v>1.9769575395118081E-5</v>
      </c>
      <c r="ED18" s="61">
        <v>1.5563875194736108E-4</v>
      </c>
      <c r="EE18" s="61">
        <v>1.5656217713818136E-4</v>
      </c>
      <c r="EF18" s="61">
        <v>2.5185918390672268E-5</v>
      </c>
      <c r="EG18" s="61">
        <v>8.5084512473078405E-5</v>
      </c>
      <c r="EH18" s="61">
        <v>2.0503408799296782E-5</v>
      </c>
      <c r="EI18" s="61">
        <v>1.5440935753091247E-4</v>
      </c>
      <c r="EJ18" s="61">
        <v>1.0444829857031609E-6</v>
      </c>
      <c r="EK18" s="61">
        <v>9.7888871025769417E-6</v>
      </c>
      <c r="EL18" s="61">
        <v>2.4693614132491008E-5</v>
      </c>
      <c r="EM18" s="61">
        <v>4.337715919109993E-6</v>
      </c>
      <c r="EN18" s="61">
        <v>0</v>
      </c>
      <c r="EO18" s="61">
        <v>0</v>
      </c>
      <c r="EP18" s="61">
        <v>2.2744770414776568E-5</v>
      </c>
      <c r="EQ18" s="61">
        <v>0</v>
      </c>
      <c r="ER18" s="61">
        <v>9.4385522132155893E-6</v>
      </c>
      <c r="ES18" s="61">
        <v>3.228219876673276E-6</v>
      </c>
      <c r="ET18" s="61">
        <v>0</v>
      </c>
      <c r="EU18" s="61">
        <v>4.7376842096590054E-6</v>
      </c>
      <c r="EV18" s="61">
        <v>0</v>
      </c>
      <c r="EW18" s="61">
        <v>3.0531940152068294E-5</v>
      </c>
      <c r="EX18" s="61">
        <v>0</v>
      </c>
      <c r="EY18" s="61">
        <v>5.7071494156665656E-5</v>
      </c>
      <c r="EZ18" s="61">
        <v>2.7212560895620866E-4</v>
      </c>
      <c r="FA18" s="61">
        <v>1.0177904068130549E-4</v>
      </c>
      <c r="FB18" s="61">
        <v>2.5524312545807694E-6</v>
      </c>
      <c r="FC18" s="61">
        <v>1.9880607553535631E-5</v>
      </c>
      <c r="FD18" s="61">
        <v>1.6397407569863203E-5</v>
      </c>
      <c r="FE18" s="61">
        <v>6.9374080834723035E-6</v>
      </c>
      <c r="FF18" s="61">
        <v>7.6377513664441511E-5</v>
      </c>
      <c r="FG18" s="61">
        <v>0</v>
      </c>
      <c r="FH18" s="61">
        <v>2.0900696107854736E-4</v>
      </c>
      <c r="FI18" s="61">
        <v>9.7042145897719897E-6</v>
      </c>
      <c r="FJ18" s="61">
        <v>5.0206324574846648E-5</v>
      </c>
      <c r="FK18" s="61">
        <v>9.2887729933442662E-5</v>
      </c>
      <c r="FL18" s="61">
        <v>1.2137463612074375E-5</v>
      </c>
      <c r="FM18" s="61">
        <v>2.8674321822478036E-5</v>
      </c>
      <c r="FN18" s="61">
        <v>8.4470942339272514E-5</v>
      </c>
      <c r="FO18" s="61">
        <v>6.761460776934228E-5</v>
      </c>
      <c r="FP18" s="61">
        <v>1.223492827323443E-5</v>
      </c>
      <c r="FQ18" s="61">
        <v>1.7041767140286257E-5</v>
      </c>
      <c r="FR18" s="61">
        <v>1.2666025510491601E-5</v>
      </c>
      <c r="FS18" s="61">
        <v>1.7098957481743842E-5</v>
      </c>
      <c r="FT18" s="61">
        <v>7.1040577524653213E-6</v>
      </c>
      <c r="FU18" s="61">
        <v>9.7672195419189995E-5</v>
      </c>
      <c r="FV18" s="61">
        <v>0</v>
      </c>
      <c r="FW18" s="61">
        <v>1.2027464816980709E-4</v>
      </c>
      <c r="FX18" s="61">
        <v>0</v>
      </c>
      <c r="FY18" s="61">
        <v>3.2197850439760282E-6</v>
      </c>
      <c r="FZ18" s="61">
        <v>1.4225929004828003E-5</v>
      </c>
      <c r="GA18" s="61">
        <v>6.0791285424493246E-5</v>
      </c>
      <c r="GB18" s="61">
        <v>1.0220549878231634E-5</v>
      </c>
      <c r="GC18" s="61">
        <v>0</v>
      </c>
      <c r="GD18" s="61">
        <v>1.2818366970434429E-5</v>
      </c>
      <c r="GE18" s="61">
        <v>2.1135769337594769E-6</v>
      </c>
      <c r="GF18" s="61">
        <v>1.0171846580416927E-5</v>
      </c>
      <c r="GG18" s="61">
        <v>2.7984513219891211E-3</v>
      </c>
      <c r="GH18" s="61">
        <v>1.7648339511288234E-3</v>
      </c>
      <c r="GI18" s="61">
        <v>2.1608814661322778E-2</v>
      </c>
      <c r="GJ18" s="61">
        <v>5.9013089122313914E-4</v>
      </c>
      <c r="GK18" s="61">
        <v>6.7751059544243731E-4</v>
      </c>
      <c r="GL18" s="61">
        <v>3.4607761207582722E-4</v>
      </c>
      <c r="GM18" s="61">
        <v>2.6598916690482672E-5</v>
      </c>
      <c r="GN18" s="61">
        <v>3.6449749903245765E-5</v>
      </c>
      <c r="GO18" s="61">
        <v>0</v>
      </c>
      <c r="GP18" s="61">
        <v>1.7150690663461901E-5</v>
      </c>
      <c r="GQ18" s="61">
        <v>5.8935397249639693E-6</v>
      </c>
      <c r="GR18" s="61">
        <v>7.9814592757461271E-5</v>
      </c>
      <c r="GS18" s="61">
        <v>0</v>
      </c>
      <c r="GT18" s="61">
        <v>2.2455600518971237E-6</v>
      </c>
      <c r="GU18" s="61">
        <v>8.6233246787827068E-6</v>
      </c>
      <c r="GV18" s="61">
        <v>1.398224960053358E-5</v>
      </c>
      <c r="GW18" s="61">
        <v>3.797590576648167E-5</v>
      </c>
      <c r="GX18" s="61">
        <v>2.4220131981141031E-5</v>
      </c>
      <c r="GY18" s="61">
        <v>2.6775394966240798E-5</v>
      </c>
      <c r="GZ18" s="61">
        <v>5.4316151402688678E-5</v>
      </c>
      <c r="HA18" s="61">
        <v>0</v>
      </c>
      <c r="HB18" s="61">
        <v>1.2267059027505867E-4</v>
      </c>
      <c r="HC18" s="61">
        <v>1.546017312467554E-4</v>
      </c>
      <c r="HD18" s="61">
        <v>3.2478850713452526E-5</v>
      </c>
      <c r="HE18" s="61">
        <v>7.3114158935054453E-4</v>
      </c>
      <c r="HF18" s="61">
        <v>1.3455014507800071E-4</v>
      </c>
      <c r="HG18" s="61">
        <v>2.6437203541107562E-4</v>
      </c>
      <c r="HH18" s="61">
        <v>2.2280285476138717E-5</v>
      </c>
      <c r="HI18" s="61">
        <v>4.3323293930115461E-5</v>
      </c>
      <c r="HJ18" s="61">
        <v>1.0417300663414196E-4</v>
      </c>
      <c r="HK18" s="61">
        <v>0</v>
      </c>
      <c r="HL18" s="61">
        <v>4.7823113853196694E-6</v>
      </c>
      <c r="HM18" s="61">
        <v>3.7189848417200053E-5</v>
      </c>
      <c r="HN18" s="61">
        <v>6.673625352088009E-5</v>
      </c>
      <c r="HO18" s="61">
        <v>1.2441597171530239E-4</v>
      </c>
      <c r="HP18" s="61">
        <v>5.2166016694744987E-5</v>
      </c>
      <c r="HQ18" s="61">
        <v>8.3623894814531223E-5</v>
      </c>
      <c r="HR18" s="61">
        <v>5.057137090895115E-5</v>
      </c>
      <c r="HS18" s="61">
        <v>7.6407085461142166E-5</v>
      </c>
      <c r="HT18" s="61">
        <v>1.0913122125380152E-4</v>
      </c>
      <c r="HU18" s="61">
        <v>1.3305338546544636E-5</v>
      </c>
      <c r="HV18" s="61">
        <v>5.6108765498988679E-5</v>
      </c>
      <c r="HW18" s="61">
        <v>1.1079835880546566E-5</v>
      </c>
      <c r="HX18" s="61">
        <v>2.5899689427142725E-5</v>
      </c>
      <c r="HY18" s="61">
        <v>5.8770675356067451E-5</v>
      </c>
      <c r="HZ18" s="61">
        <v>2.7488263023720346E-4</v>
      </c>
      <c r="IA18" s="61">
        <v>6.7923426747036166E-5</v>
      </c>
      <c r="IB18" s="61">
        <v>8.3525421515788566E-5</v>
      </c>
      <c r="IC18" s="61">
        <v>2.1807254296463711E-3</v>
      </c>
      <c r="ID18" s="61">
        <v>2.3583224773867056E-4</v>
      </c>
      <c r="IE18" s="61">
        <v>8.730890031094175E-5</v>
      </c>
      <c r="IF18" s="61">
        <v>5.0878306294340107E-5</v>
      </c>
      <c r="IG18" s="61">
        <v>6.5538611475716573E-5</v>
      </c>
      <c r="IH18" s="61">
        <v>1.8164572165842995E-4</v>
      </c>
      <c r="II18" s="61">
        <v>1.7996445172771166E-5</v>
      </c>
      <c r="IJ18" s="61">
        <v>1.2280487899144938E-6</v>
      </c>
      <c r="IK18" s="61">
        <v>3.6339337870743365E-5</v>
      </c>
      <c r="IL18" s="61">
        <v>5.9935221338506105E-5</v>
      </c>
      <c r="IM18" s="61">
        <v>3.6974828697450134E-5</v>
      </c>
      <c r="IN18" s="61">
        <v>1.4537524742047799E-5</v>
      </c>
      <c r="IO18" s="61">
        <v>8.1898386652268251E-6</v>
      </c>
      <c r="IP18" s="61">
        <v>2.4922587603127593E-5</v>
      </c>
      <c r="IQ18" s="61">
        <v>2.6815540130495881E-6</v>
      </c>
      <c r="IR18" s="61">
        <v>2.6009237029314467E-6</v>
      </c>
      <c r="IS18" s="61">
        <v>6.9804221731547546E-6</v>
      </c>
      <c r="IT18" s="61">
        <v>1.2618901859633836E-5</v>
      </c>
      <c r="IU18" s="61">
        <v>7.5855272184783499E-5</v>
      </c>
      <c r="IV18" s="61">
        <v>1.4030229595042054E-6</v>
      </c>
      <c r="IW18" s="61">
        <v>5.4176436543460661E-6</v>
      </c>
      <c r="IX18" s="61">
        <v>8.2560349401649295E-6</v>
      </c>
      <c r="IY18" s="61">
        <v>6.3686652390345322E-6</v>
      </c>
      <c r="IZ18" s="61">
        <v>1.2795045579697989E-5</v>
      </c>
      <c r="JA18" s="61">
        <v>3.05085005271261E-5</v>
      </c>
      <c r="JB18" s="61">
        <v>4.2559459927202081E-5</v>
      </c>
      <c r="JC18" s="61">
        <v>1.5728852731769643E-4</v>
      </c>
      <c r="JD18" s="61">
        <v>5.6406373712898021E-6</v>
      </c>
      <c r="JE18" s="61">
        <v>0</v>
      </c>
      <c r="JF18" s="61">
        <v>3.2860563597909254E-6</v>
      </c>
      <c r="JG18" s="61">
        <v>5.8944766201138319E-5</v>
      </c>
      <c r="JH18" s="61">
        <v>8.6820850480722928E-5</v>
      </c>
      <c r="JI18" s="61">
        <v>3.9072134086307339E-5</v>
      </c>
      <c r="JJ18" s="61">
        <v>5.9174378675292383E-5</v>
      </c>
      <c r="JK18" s="61">
        <v>9.916780548954406E-6</v>
      </c>
      <c r="JL18" s="61">
        <v>7.7196005096863101E-5</v>
      </c>
      <c r="JM18" s="61">
        <v>3.3969370383530134E-5</v>
      </c>
      <c r="JN18" s="61">
        <v>2.1003168508144635E-5</v>
      </c>
      <c r="JO18" s="61">
        <v>2.0486685814472432E-5</v>
      </c>
      <c r="JP18" s="61">
        <v>6.66795236399813E-5</v>
      </c>
      <c r="JQ18" s="61">
        <v>4.7477457777494771E-5</v>
      </c>
      <c r="JR18" s="61">
        <v>7.1770837710612404E-6</v>
      </c>
      <c r="JS18" s="61">
        <v>4.6644086337515106E-6</v>
      </c>
      <c r="JT18" s="61">
        <v>0</v>
      </c>
      <c r="JU18" s="61">
        <v>2.7224094155848042E-4</v>
      </c>
      <c r="JV18" s="61">
        <v>2.8208930187834509E-4</v>
      </c>
      <c r="JW18" s="61">
        <v>4.3835299143703172E-6</v>
      </c>
      <c r="JX18" s="61">
        <v>6.9003305955516099E-4</v>
      </c>
      <c r="JY18" s="61">
        <v>9.3664766469461619E-5</v>
      </c>
      <c r="JZ18" s="61">
        <v>2.1892224086708293E-4</v>
      </c>
      <c r="KA18" s="61">
        <v>5.1522488746963418E-5</v>
      </c>
      <c r="KB18" s="61">
        <v>5.9652219393578425E-4</v>
      </c>
      <c r="KC18" s="61">
        <v>3.1703502698818585E-4</v>
      </c>
      <c r="KD18" s="61">
        <v>1.8376086594270528E-4</v>
      </c>
      <c r="KE18" s="61">
        <v>1.4002617149599966E-4</v>
      </c>
      <c r="KF18" s="61">
        <v>4.5267513146995969E-4</v>
      </c>
      <c r="KG18" s="61">
        <v>1.214456984488576E-4</v>
      </c>
      <c r="KH18" s="61">
        <v>8.8403056049336109E-4</v>
      </c>
      <c r="KI18" s="61">
        <v>1.669156376348469E-4</v>
      </c>
      <c r="KJ18" s="61">
        <v>1.529335922368744E-3</v>
      </c>
      <c r="KK18" s="61">
        <v>2.4417219841762789E-4</v>
      </c>
      <c r="KL18" s="61">
        <v>3.3610751189218347E-4</v>
      </c>
      <c r="KM18" s="61">
        <v>1.784862865733521E-4</v>
      </c>
      <c r="KN18" s="61">
        <v>1.7194544890979219E-4</v>
      </c>
      <c r="KO18" s="61">
        <v>3.1687923421358462E-4</v>
      </c>
      <c r="KP18" s="61">
        <v>8.1057192651807938E-5</v>
      </c>
      <c r="KQ18" s="61">
        <v>3.274071717545621E-5</v>
      </c>
      <c r="KR18" s="61">
        <v>1.2553570470490405E-4</v>
      </c>
      <c r="KS18" s="61">
        <v>6.879810991720163E-5</v>
      </c>
      <c r="KT18" s="61">
        <v>1.2778085631580375E-4</v>
      </c>
      <c r="KU18" s="61">
        <v>1.9044248435727827E-4</v>
      </c>
      <c r="KV18" s="61">
        <v>7.1742550941850886E-6</v>
      </c>
      <c r="KW18" s="61">
        <v>1.8180022072671908E-4</v>
      </c>
      <c r="KX18" s="61">
        <v>1.8685997638898482E-4</v>
      </c>
      <c r="KY18" s="61">
        <v>2.3504960800849726E-4</v>
      </c>
      <c r="KZ18" s="61">
        <v>3.3497992198589372E-4</v>
      </c>
    </row>
    <row r="19" spans="1:312" ht="13" x14ac:dyDescent="0.3">
      <c r="A19" s="102">
        <v>1.0180743901456677</v>
      </c>
      <c r="B19" s="50" t="s">
        <v>932</v>
      </c>
      <c r="C19" s="60" t="s">
        <v>137</v>
      </c>
      <c r="D19" s="61">
        <v>6.354149700243028E-5</v>
      </c>
      <c r="E19" s="61">
        <v>1.0177669112315599E-4</v>
      </c>
      <c r="F19" s="61">
        <v>1.4672159330919165E-4</v>
      </c>
      <c r="G19" s="61">
        <v>4.9972417265360023E-5</v>
      </c>
      <c r="H19" s="61">
        <v>5.913392749798368E-5</v>
      </c>
      <c r="I19" s="61">
        <v>6.8677077669859048E-6</v>
      </c>
      <c r="J19" s="61">
        <v>1.0199753165973384E-4</v>
      </c>
      <c r="K19" s="61">
        <v>6.9336274452885523E-5</v>
      </c>
      <c r="L19" s="61">
        <v>1.5145651833346004E-4</v>
      </c>
      <c r="M19" s="61">
        <v>2.2496803858746523E-4</v>
      </c>
      <c r="N19" s="61">
        <v>3.2929576234522542E-4</v>
      </c>
      <c r="O19" s="61">
        <v>8.0671306790954417E-5</v>
      </c>
      <c r="P19" s="61">
        <v>1.175727927081776E-4</v>
      </c>
      <c r="Q19" s="61">
        <v>1.863626492307696E-4</v>
      </c>
      <c r="R19" s="61">
        <v>5.7307825787902237E-5</v>
      </c>
      <c r="S19" s="61">
        <v>5.0494420602478662E-5</v>
      </c>
      <c r="T19" s="61">
        <v>4.2471248272137834E-5</v>
      </c>
      <c r="U19" s="61">
        <v>1.1414911857839148E-4</v>
      </c>
      <c r="V19" s="61">
        <v>1.8391959122448418E-6</v>
      </c>
      <c r="W19" s="61">
        <v>5.8727643503887241E-6</v>
      </c>
      <c r="X19" s="61">
        <v>5.2646400163881906E-5</v>
      </c>
      <c r="Y19" s="61">
        <v>4.1944302950534203E-5</v>
      </c>
      <c r="Z19" s="61">
        <v>2.8610096600073544E-5</v>
      </c>
      <c r="AA19" s="61">
        <v>7.932988914814045E-7</v>
      </c>
      <c r="AB19" s="61">
        <v>6.6032717114556778E-6</v>
      </c>
      <c r="AC19" s="61">
        <v>1.6712081818993374E-6</v>
      </c>
      <c r="AD19" s="61">
        <v>1.448704122270282E-5</v>
      </c>
      <c r="AE19" s="61">
        <v>8.016625696203224E-6</v>
      </c>
      <c r="AF19" s="61">
        <v>1.5115860555279091E-4</v>
      </c>
      <c r="AG19" s="61">
        <v>2.1708265069705097E-5</v>
      </c>
      <c r="AH19" s="61">
        <v>1.8157937559311515E-6</v>
      </c>
      <c r="AI19" s="61">
        <v>1.7819427892881948E-4</v>
      </c>
      <c r="AJ19" s="61">
        <v>5.2150780719635107E-5</v>
      </c>
      <c r="AK19" s="61">
        <v>0</v>
      </c>
      <c r="AL19" s="61">
        <v>0</v>
      </c>
      <c r="AM19" s="61">
        <v>5.2679337869101967E-5</v>
      </c>
      <c r="AN19" s="61">
        <v>9.1413321800652017E-5</v>
      </c>
      <c r="AO19" s="61">
        <v>6.2015736772327536E-5</v>
      </c>
      <c r="AP19" s="61">
        <v>1.1294007588581582E-5</v>
      </c>
      <c r="AQ19" s="61">
        <v>4.6116688782196672E-6</v>
      </c>
      <c r="AR19" s="61">
        <v>6.5822502111547152E-6</v>
      </c>
      <c r="AS19" s="61">
        <v>1.783218105744322E-5</v>
      </c>
      <c r="AT19" s="61">
        <v>0</v>
      </c>
      <c r="AU19" s="61">
        <v>5.8118819711318091E-5</v>
      </c>
      <c r="AV19" s="61">
        <v>2.588524940527886E-5</v>
      </c>
      <c r="AW19" s="61">
        <v>5.8401286738451842E-5</v>
      </c>
      <c r="AX19" s="61">
        <v>6.2942342405080683E-5</v>
      </c>
      <c r="AY19" s="61">
        <v>8.9001478438413592E-6</v>
      </c>
      <c r="AZ19" s="61">
        <v>3.2693184252239334E-5</v>
      </c>
      <c r="BA19" s="61">
        <v>1.7872550839960244E-4</v>
      </c>
      <c r="BB19" s="61">
        <v>3.5266183304015993E-5</v>
      </c>
      <c r="BC19" s="61">
        <v>0</v>
      </c>
      <c r="BD19" s="61">
        <v>6.2321933650066237E-5</v>
      </c>
      <c r="BE19" s="61">
        <v>3.897401559529747E-5</v>
      </c>
      <c r="BF19" s="61">
        <v>4.376184490601393E-5</v>
      </c>
      <c r="BG19" s="61">
        <v>2.2790068091361089E-5</v>
      </c>
      <c r="BH19" s="61">
        <v>5.4964669852103655E-6</v>
      </c>
      <c r="BI19" s="61">
        <v>2.8956321790462263E-5</v>
      </c>
      <c r="BJ19" s="61">
        <v>4.2981987591310648E-6</v>
      </c>
      <c r="BK19" s="61">
        <v>4.182845874085408E-5</v>
      </c>
      <c r="BL19" s="61">
        <v>5.9876864903299825E-5</v>
      </c>
      <c r="BM19" s="61">
        <v>5.3688663200307839E-6</v>
      </c>
      <c r="BN19" s="61">
        <v>6.5850127991681615E-6</v>
      </c>
      <c r="BO19" s="61">
        <v>4.3913820251133943E-6</v>
      </c>
      <c r="BP19" s="61">
        <v>4.6820223400407144E-5</v>
      </c>
      <c r="BQ19" s="61">
        <v>4.1896161930495007E-5</v>
      </c>
      <c r="BR19" s="61">
        <v>2.3730256905537763E-4</v>
      </c>
      <c r="BS19" s="61">
        <v>0</v>
      </c>
      <c r="BT19" s="61">
        <v>1.389381200976092E-5</v>
      </c>
      <c r="BU19" s="61">
        <v>2.4037589527373715E-4</v>
      </c>
      <c r="BV19" s="61">
        <v>1.1564640390975518E-5</v>
      </c>
      <c r="BW19" s="61">
        <v>6.1680261820477509E-5</v>
      </c>
      <c r="BX19" s="61">
        <v>6.9551534651664987E-6</v>
      </c>
      <c r="BY19" s="61">
        <v>1.8544530679476969E-4</v>
      </c>
      <c r="BZ19" s="61">
        <v>9.4125031846669545E-5</v>
      </c>
      <c r="CA19" s="61">
        <v>4.0265175987189611E-4</v>
      </c>
      <c r="CB19" s="61">
        <v>2.7784075255025644E-5</v>
      </c>
      <c r="CC19" s="61">
        <v>6.7463327712021034E-6</v>
      </c>
      <c r="CD19" s="61">
        <v>0</v>
      </c>
      <c r="CE19" s="61">
        <v>0</v>
      </c>
      <c r="CF19" s="61">
        <v>0</v>
      </c>
      <c r="CG19" s="61">
        <v>1.6049400702102563E-5</v>
      </c>
      <c r="CH19" s="61">
        <v>0</v>
      </c>
      <c r="CI19" s="61">
        <v>0</v>
      </c>
      <c r="CJ19" s="61">
        <v>1.6777456173933461E-4</v>
      </c>
      <c r="CK19" s="61">
        <v>7.4356515615673805E-6</v>
      </c>
      <c r="CL19" s="61">
        <v>1.2975108578524888E-5</v>
      </c>
      <c r="CM19" s="61">
        <v>1.1964812829828467E-5</v>
      </c>
      <c r="CN19" s="61">
        <v>3.560347600155746E-6</v>
      </c>
      <c r="CO19" s="61">
        <v>0</v>
      </c>
      <c r="CP19" s="61">
        <v>9.6684647012154585E-6</v>
      </c>
      <c r="CQ19" s="61">
        <v>1.7682350830442813E-5</v>
      </c>
      <c r="CR19" s="61">
        <v>5.6204442225934585E-6</v>
      </c>
      <c r="CS19" s="61">
        <v>6.1809052393405029E-4</v>
      </c>
      <c r="CT19" s="61">
        <v>0</v>
      </c>
      <c r="CU19" s="61">
        <v>7.9433746275762192E-6</v>
      </c>
      <c r="CV19" s="61">
        <v>2.5346209764418093E-5</v>
      </c>
      <c r="CW19" s="61">
        <v>0</v>
      </c>
      <c r="CX19" s="61">
        <v>0</v>
      </c>
      <c r="CY19" s="61">
        <v>6.7214130740371495E-6</v>
      </c>
      <c r="CZ19" s="61">
        <v>0</v>
      </c>
      <c r="DA19" s="61">
        <v>0</v>
      </c>
      <c r="DB19" s="61">
        <v>4.9464579820490282E-6</v>
      </c>
      <c r="DC19" s="61">
        <v>0</v>
      </c>
      <c r="DD19" s="61">
        <v>2.7051378537031717E-6</v>
      </c>
      <c r="DE19" s="61">
        <v>2.2426466209038405E-6</v>
      </c>
      <c r="DF19" s="61">
        <v>0</v>
      </c>
      <c r="DG19" s="61">
        <v>0</v>
      </c>
      <c r="DH19" s="61">
        <v>0</v>
      </c>
      <c r="DI19" s="61">
        <v>1.8937038366292442E-6</v>
      </c>
      <c r="DJ19" s="61">
        <v>2.845721081296228E-6</v>
      </c>
      <c r="DK19" s="61">
        <v>0</v>
      </c>
      <c r="DL19" s="61">
        <v>0</v>
      </c>
      <c r="DM19" s="61">
        <v>0</v>
      </c>
      <c r="DN19" s="61">
        <v>1.3127788363520292E-5</v>
      </c>
      <c r="DO19" s="61">
        <v>4.4714459970443311E-6</v>
      </c>
      <c r="DP19" s="61">
        <v>2.5475739771462385E-6</v>
      </c>
      <c r="DQ19" s="61">
        <v>0</v>
      </c>
      <c r="DR19" s="61">
        <v>0</v>
      </c>
      <c r="DS19" s="61">
        <v>2.1784227996247499E-6</v>
      </c>
      <c r="DT19" s="61">
        <v>0</v>
      </c>
      <c r="DU19" s="61">
        <v>0</v>
      </c>
      <c r="DV19" s="61">
        <v>3.3859195950664029E-5</v>
      </c>
      <c r="DW19" s="61">
        <v>5.5452873606419222E-6</v>
      </c>
      <c r="DX19" s="61">
        <v>0</v>
      </c>
      <c r="DY19" s="61">
        <v>1.8155512647969284E-4</v>
      </c>
      <c r="DZ19" s="61">
        <v>4.0390923305927409E-6</v>
      </c>
      <c r="EA19" s="61">
        <v>4.4663897171604948E-5</v>
      </c>
      <c r="EB19" s="61">
        <v>7.4907311565351826E-6</v>
      </c>
      <c r="EC19" s="61">
        <v>0</v>
      </c>
      <c r="ED19" s="61">
        <v>2.9058163417202563E-6</v>
      </c>
      <c r="EE19" s="61">
        <v>0</v>
      </c>
      <c r="EF19" s="61">
        <v>0</v>
      </c>
      <c r="EG19" s="61">
        <v>3.9817875295282992E-6</v>
      </c>
      <c r="EH19" s="61">
        <v>9.9948912224060146E-7</v>
      </c>
      <c r="EI19" s="61">
        <v>5.8129211171577007E-6</v>
      </c>
      <c r="EJ19" s="61">
        <v>0</v>
      </c>
      <c r="EK19" s="61">
        <v>0</v>
      </c>
      <c r="EL19" s="61">
        <v>1.2697132732761062E-3</v>
      </c>
      <c r="EM19" s="61">
        <v>1.1415632962525069E-4</v>
      </c>
      <c r="EN19" s="61">
        <v>1.4880038584155934E-4</v>
      </c>
      <c r="EO19" s="61">
        <v>4.7275689998447568E-4</v>
      </c>
      <c r="EP19" s="61">
        <v>1.2540194656103962E-4</v>
      </c>
      <c r="EQ19" s="61">
        <v>1.3969797718704944E-3</v>
      </c>
      <c r="ER19" s="61">
        <v>5.4994641252751591E-5</v>
      </c>
      <c r="ES19" s="61">
        <v>1.1586691881681379E-4</v>
      </c>
      <c r="ET19" s="61">
        <v>1.3124697170709054E-3</v>
      </c>
      <c r="EU19" s="61">
        <v>9.1266630908431079E-5</v>
      </c>
      <c r="EV19" s="61">
        <v>1.9982759921759514E-5</v>
      </c>
      <c r="EW19" s="61">
        <v>1.3829334475536464E-4</v>
      </c>
      <c r="EX19" s="61">
        <v>0</v>
      </c>
      <c r="EY19" s="61">
        <v>6.6489902207200939E-6</v>
      </c>
      <c r="EZ19" s="61">
        <v>0</v>
      </c>
      <c r="FA19" s="61">
        <v>3.3720278525004579E-6</v>
      </c>
      <c r="FB19" s="61">
        <v>0</v>
      </c>
      <c r="FC19" s="61">
        <v>1.7874473518587942E-5</v>
      </c>
      <c r="FD19" s="61">
        <v>0</v>
      </c>
      <c r="FE19" s="61">
        <v>0</v>
      </c>
      <c r="FF19" s="61">
        <v>1.249518670471546E-4</v>
      </c>
      <c r="FG19" s="61">
        <v>8.1095271923254254E-5</v>
      </c>
      <c r="FH19" s="61">
        <v>1.7475832477645658E-4</v>
      </c>
      <c r="FI19" s="61">
        <v>0</v>
      </c>
      <c r="FJ19" s="61">
        <v>0</v>
      </c>
      <c r="FK19" s="61">
        <v>4.9405933675507543E-6</v>
      </c>
      <c r="FL19" s="61">
        <v>0</v>
      </c>
      <c r="FM19" s="61">
        <v>0</v>
      </c>
      <c r="FN19" s="61">
        <v>0</v>
      </c>
      <c r="FO19" s="61">
        <v>0</v>
      </c>
      <c r="FP19" s="61">
        <v>1.186721184972192E-6</v>
      </c>
      <c r="FQ19" s="61">
        <v>0</v>
      </c>
      <c r="FR19" s="61">
        <v>5.7811027085218087E-5</v>
      </c>
      <c r="FS19" s="61">
        <v>1.9060443951114253E-3</v>
      </c>
      <c r="FT19" s="61">
        <v>4.9524371276977568E-5</v>
      </c>
      <c r="FU19" s="61">
        <v>2.4278940661461739E-4</v>
      </c>
      <c r="FV19" s="61">
        <v>7.3306666032836107E-5</v>
      </c>
      <c r="FW19" s="61">
        <v>9.6649270850737837E-5</v>
      </c>
      <c r="FX19" s="61">
        <v>3.9907733460679622E-4</v>
      </c>
      <c r="FY19" s="61">
        <v>3.9111318467283459E-4</v>
      </c>
      <c r="FZ19" s="61">
        <v>5.5997096363896544E-6</v>
      </c>
      <c r="GA19" s="61">
        <v>2.3926599219552733E-6</v>
      </c>
      <c r="GB19" s="61">
        <v>1.6942448450841063E-4</v>
      </c>
      <c r="GC19" s="61">
        <v>0</v>
      </c>
      <c r="GD19" s="61">
        <v>2.4633685662399883E-6</v>
      </c>
      <c r="GE19" s="61">
        <v>2.5180959628035096E-5</v>
      </c>
      <c r="GF19" s="61">
        <v>3.9169812436686154E-6</v>
      </c>
      <c r="GG19" s="61">
        <v>0</v>
      </c>
      <c r="GH19" s="61">
        <v>3.1429241441215633E-5</v>
      </c>
      <c r="GI19" s="61">
        <v>2.5853306425525378E-6</v>
      </c>
      <c r="GJ19" s="61">
        <v>0</v>
      </c>
      <c r="GK19" s="61">
        <v>0</v>
      </c>
      <c r="GL19" s="61">
        <v>1.609883283461949E-5</v>
      </c>
      <c r="GM19" s="61">
        <v>0</v>
      </c>
      <c r="GN19" s="61">
        <v>0</v>
      </c>
      <c r="GO19" s="61">
        <v>4.3183888609366506E-6</v>
      </c>
      <c r="GP19" s="61">
        <v>1.5786236145346599E-4</v>
      </c>
      <c r="GQ19" s="61">
        <v>0</v>
      </c>
      <c r="GR19" s="61">
        <v>5.2308024649970294E-6</v>
      </c>
      <c r="GS19" s="61">
        <v>0</v>
      </c>
      <c r="GT19" s="61">
        <v>2.9192280674662607E-5</v>
      </c>
      <c r="GU19" s="61">
        <v>3.3111912411671148E-4</v>
      </c>
      <c r="GV19" s="61">
        <v>2.4682370054673253E-5</v>
      </c>
      <c r="GW19" s="61">
        <v>0</v>
      </c>
      <c r="GX19" s="61">
        <v>4.1031753003344803E-6</v>
      </c>
      <c r="GY19" s="61">
        <v>0</v>
      </c>
      <c r="GZ19" s="61">
        <v>2.3731883280688629E-6</v>
      </c>
      <c r="HA19" s="61">
        <v>1.6053461236610158E-5</v>
      </c>
      <c r="HB19" s="61">
        <v>4.7621378914585774E-5</v>
      </c>
      <c r="HC19" s="61">
        <v>0</v>
      </c>
      <c r="HD19" s="61">
        <v>8.4196682614109109E-5</v>
      </c>
      <c r="HE19" s="61">
        <v>5.199780330748009E-6</v>
      </c>
      <c r="HF19" s="61">
        <v>4.6717015023670506E-5</v>
      </c>
      <c r="HG19" s="61">
        <v>0</v>
      </c>
      <c r="HH19" s="61">
        <v>0</v>
      </c>
      <c r="HI19" s="61">
        <v>2.2389299188690162E-6</v>
      </c>
      <c r="HJ19" s="61">
        <v>1.8048600341111225E-5</v>
      </c>
      <c r="HK19" s="61">
        <v>0</v>
      </c>
      <c r="HL19" s="61">
        <v>3.2497012084219712E-6</v>
      </c>
      <c r="HM19" s="61">
        <v>0</v>
      </c>
      <c r="HN19" s="61">
        <v>6.3858008668736868E-5</v>
      </c>
      <c r="HO19" s="61">
        <v>2.0242034977675512E-4</v>
      </c>
      <c r="HP19" s="61">
        <v>0</v>
      </c>
      <c r="HQ19" s="61">
        <v>9.5698797351251232E-6</v>
      </c>
      <c r="HR19" s="61">
        <v>0</v>
      </c>
      <c r="HS19" s="61">
        <v>2.9430074414187053E-5</v>
      </c>
      <c r="HT19" s="61">
        <v>1.2526221034105517E-6</v>
      </c>
      <c r="HU19" s="61">
        <v>4.6018827597858285E-5</v>
      </c>
      <c r="HV19" s="61">
        <v>4.2311528081204576E-6</v>
      </c>
      <c r="HW19" s="61">
        <v>7.0623694631187549E-5</v>
      </c>
      <c r="HX19" s="61">
        <v>3.7235975214741936E-6</v>
      </c>
      <c r="HY19" s="61">
        <v>2.0653497782296254E-6</v>
      </c>
      <c r="HZ19" s="61">
        <v>2.935212282297955E-6</v>
      </c>
      <c r="IA19" s="61">
        <v>6.4273336057358981E-6</v>
      </c>
      <c r="IB19" s="61">
        <v>2.8819013458136406E-5</v>
      </c>
      <c r="IC19" s="61">
        <v>1.035823718743246E-5</v>
      </c>
      <c r="ID19" s="61">
        <v>1.6762999725457952E-5</v>
      </c>
      <c r="IE19" s="61">
        <v>0</v>
      </c>
      <c r="IF19" s="61">
        <v>0</v>
      </c>
      <c r="IG19" s="61">
        <v>4.4149620549370877E-6</v>
      </c>
      <c r="IH19" s="61">
        <v>1.6393519472291504E-6</v>
      </c>
      <c r="II19" s="61">
        <v>3.0541634471707661E-6</v>
      </c>
      <c r="IJ19" s="61">
        <v>1.6191141045694869E-4</v>
      </c>
      <c r="IK19" s="61">
        <v>2.6028683398559747E-4</v>
      </c>
      <c r="IL19" s="61">
        <v>4.3147740436723906E-4</v>
      </c>
      <c r="IM19" s="61">
        <v>9.0746262994143945E-4</v>
      </c>
      <c r="IN19" s="61">
        <v>2.5607051529735409E-3</v>
      </c>
      <c r="IO19" s="61">
        <v>3.6129248892506627E-4</v>
      </c>
      <c r="IP19" s="61">
        <v>1.229657695468688E-4</v>
      </c>
      <c r="IQ19" s="61">
        <v>3.7418645259667681E-4</v>
      </c>
      <c r="IR19" s="61">
        <v>2.4627550318022975E-4</v>
      </c>
      <c r="IS19" s="61">
        <v>1.6561014396736237E-4</v>
      </c>
      <c r="IT19" s="61">
        <v>7.8552897586617736E-6</v>
      </c>
      <c r="IU19" s="61">
        <v>8.7076744116055629E-5</v>
      </c>
      <c r="IV19" s="61">
        <v>5.5302488320457428E-5</v>
      </c>
      <c r="IW19" s="61">
        <v>5.7116933921641912E-5</v>
      </c>
      <c r="IX19" s="61">
        <v>5.0126546524198002E-5</v>
      </c>
      <c r="IY19" s="61">
        <v>6.9475324243331615E-4</v>
      </c>
      <c r="IZ19" s="61">
        <v>6.2503366249099849E-5</v>
      </c>
      <c r="JA19" s="61">
        <v>1.2301774044712194E-4</v>
      </c>
      <c r="JB19" s="61">
        <v>2.5079137504197517E-4</v>
      </c>
      <c r="JC19" s="61">
        <v>6.4206684749098896E-5</v>
      </c>
      <c r="JD19" s="61">
        <v>5.6299658951819567E-5</v>
      </c>
      <c r="JE19" s="61">
        <v>4.8921230436275409E-5</v>
      </c>
      <c r="JF19" s="61">
        <v>1.1448005699487451E-5</v>
      </c>
      <c r="JG19" s="61">
        <v>4.1295280695245046E-5</v>
      </c>
      <c r="JH19" s="61">
        <v>5.8525562281028412E-5</v>
      </c>
      <c r="JI19" s="61">
        <v>5.0812266870590623E-5</v>
      </c>
      <c r="JJ19" s="61">
        <v>2.9375454272706351E-5</v>
      </c>
      <c r="JK19" s="61">
        <v>1.5215452508934946E-5</v>
      </c>
      <c r="JL19" s="61">
        <v>4.6571312895813153E-5</v>
      </c>
      <c r="JM19" s="61">
        <v>7.2154509883870698E-6</v>
      </c>
      <c r="JN19" s="61">
        <v>2.526170003606305E-2</v>
      </c>
      <c r="JO19" s="61">
        <v>0.90120037339149617</v>
      </c>
      <c r="JP19" s="61">
        <v>0.50258985595794337</v>
      </c>
      <c r="JQ19" s="61">
        <v>1.2830027929174215E-3</v>
      </c>
      <c r="JR19" s="61">
        <v>3.9809481361075903E-3</v>
      </c>
      <c r="JS19" s="61">
        <v>1.4220185381755864E-5</v>
      </c>
      <c r="JT19" s="61">
        <v>0</v>
      </c>
      <c r="JU19" s="61">
        <v>0</v>
      </c>
      <c r="JV19" s="61">
        <v>4.3632710519448675E-5</v>
      </c>
      <c r="JW19" s="61">
        <v>8.7202605769857917E-6</v>
      </c>
      <c r="JX19" s="61">
        <v>1.5667693659934791E-5</v>
      </c>
      <c r="JY19" s="61">
        <v>0</v>
      </c>
      <c r="JZ19" s="61">
        <v>4.926002517898204E-5</v>
      </c>
      <c r="KA19" s="61">
        <v>1.0643915071040205E-5</v>
      </c>
      <c r="KB19" s="61">
        <v>6.6554297192088593E-5</v>
      </c>
      <c r="KC19" s="61">
        <v>7.9972799600623448E-6</v>
      </c>
      <c r="KD19" s="61">
        <v>4.3641165083224649E-5</v>
      </c>
      <c r="KE19" s="61">
        <v>6.6908654874692957E-5</v>
      </c>
      <c r="KF19" s="61">
        <v>0</v>
      </c>
      <c r="KG19" s="61">
        <v>1.3609151498087758E-5</v>
      </c>
      <c r="KH19" s="61">
        <v>3.9750633550400155E-5</v>
      </c>
      <c r="KI19" s="61">
        <v>3.4066010395915015E-6</v>
      </c>
      <c r="KJ19" s="61">
        <v>1.0873892921637465E-5</v>
      </c>
      <c r="KK19" s="61">
        <v>6.7732088457156899E-6</v>
      </c>
      <c r="KL19" s="61">
        <v>1.2630264524332493E-5</v>
      </c>
      <c r="KM19" s="61">
        <v>1.4035304782659193E-4</v>
      </c>
      <c r="KN19" s="61">
        <v>1.4660736013967203E-5</v>
      </c>
      <c r="KO19" s="61">
        <v>1.4405904860622542E-4</v>
      </c>
      <c r="KP19" s="61">
        <v>4.2354648301378924E-5</v>
      </c>
      <c r="KQ19" s="61">
        <v>6.2580090073397866E-6</v>
      </c>
      <c r="KR19" s="61">
        <v>2.7636447178941386E-5</v>
      </c>
      <c r="KS19" s="61">
        <v>3.0519304185379105E-5</v>
      </c>
      <c r="KT19" s="61">
        <v>3.4681991327564626E-6</v>
      </c>
      <c r="KU19" s="61">
        <v>2.3467683296427312E-4</v>
      </c>
      <c r="KV19" s="61">
        <v>3.4190819322737947E-5</v>
      </c>
      <c r="KW19" s="61">
        <v>1.4922407271082841E-5</v>
      </c>
      <c r="KX19" s="61">
        <v>0</v>
      </c>
      <c r="KY19" s="61">
        <v>4.2858871363975115E-6</v>
      </c>
      <c r="KZ19" s="61">
        <v>1.0637555594016417E-4</v>
      </c>
    </row>
    <row r="20" spans="1:312" ht="13" x14ac:dyDescent="0.3">
      <c r="A20" s="102">
        <v>1.077598998890102</v>
      </c>
      <c r="B20" s="50" t="s">
        <v>931</v>
      </c>
      <c r="C20" s="60" t="s">
        <v>33</v>
      </c>
      <c r="D20" s="61">
        <v>2.2540326191219331E-6</v>
      </c>
      <c r="E20" s="61">
        <v>7.6391671185098816E-6</v>
      </c>
      <c r="F20" s="61">
        <v>1.124612471354412E-5</v>
      </c>
      <c r="G20" s="61">
        <v>7.6855538063623091E-6</v>
      </c>
      <c r="H20" s="61">
        <v>3.0852277954154957E-4</v>
      </c>
      <c r="I20" s="61">
        <v>1.8166894335195345E-4</v>
      </c>
      <c r="J20" s="61">
        <v>3.2484928150453043E-5</v>
      </c>
      <c r="K20" s="61">
        <v>2.3759324188794273E-5</v>
      </c>
      <c r="L20" s="61">
        <v>9.4956023989411017E-6</v>
      </c>
      <c r="M20" s="61">
        <v>1.2036806200892061E-5</v>
      </c>
      <c r="N20" s="61">
        <v>1.0583794759974312E-4</v>
      </c>
      <c r="O20" s="61">
        <v>7.4492052088637173E-5</v>
      </c>
      <c r="P20" s="61">
        <v>9.0727734975875286E-5</v>
      </c>
      <c r="Q20" s="61">
        <v>1.7789282031972881E-4</v>
      </c>
      <c r="R20" s="61">
        <v>1.7433285470746862E-4</v>
      </c>
      <c r="S20" s="61">
        <v>2.4552654887248851E-4</v>
      </c>
      <c r="T20" s="61">
        <v>1.6913267575106746E-2</v>
      </c>
      <c r="U20" s="61">
        <v>4.4258322501040986E-4</v>
      </c>
      <c r="V20" s="61">
        <v>1.6395117846296876E-4</v>
      </c>
      <c r="W20" s="61">
        <v>3.2063860971573557E-4</v>
      </c>
      <c r="X20" s="61">
        <v>3.3875615602832914E-5</v>
      </c>
      <c r="Y20" s="61">
        <v>1.4498766618252056E-4</v>
      </c>
      <c r="Z20" s="61">
        <v>1.5302985221121772E-4</v>
      </c>
      <c r="AA20" s="61">
        <v>7.011615262539258E-5</v>
      </c>
      <c r="AB20" s="61">
        <v>1.3216975131776215E-5</v>
      </c>
      <c r="AC20" s="61">
        <v>2.060876823307022E-4</v>
      </c>
      <c r="AD20" s="61">
        <v>4.5299031882928963E-5</v>
      </c>
      <c r="AE20" s="61">
        <v>3.425317028379167E-4</v>
      </c>
      <c r="AF20" s="61">
        <v>3.4189936364002402E-2</v>
      </c>
      <c r="AG20" s="61">
        <v>5.5649731475797921E-3</v>
      </c>
      <c r="AH20" s="61">
        <v>2.124468606696359E-3</v>
      </c>
      <c r="AI20" s="61">
        <v>2.3892112852451114E-3</v>
      </c>
      <c r="AJ20" s="61">
        <v>2.1310553364614583E-4</v>
      </c>
      <c r="AK20" s="61">
        <v>1.9161585488978597E-5</v>
      </c>
      <c r="AL20" s="61">
        <v>9.6249659700495613E-5</v>
      </c>
      <c r="AM20" s="61">
        <v>2.3247669532837749E-4</v>
      </c>
      <c r="AN20" s="61">
        <v>1.6077646533948542E-5</v>
      </c>
      <c r="AO20" s="61">
        <v>1.4359173281654422E-4</v>
      </c>
      <c r="AP20" s="61">
        <v>3.439327413806737E-5</v>
      </c>
      <c r="AQ20" s="61">
        <v>1.5037006700620696E-3</v>
      </c>
      <c r="AR20" s="61">
        <v>1.8319305783750985E-4</v>
      </c>
      <c r="AS20" s="61">
        <v>7.7931340063326765E-5</v>
      </c>
      <c r="AT20" s="61">
        <v>2.676633424947516E-4</v>
      </c>
      <c r="AU20" s="61">
        <v>5.8478549349763384E-5</v>
      </c>
      <c r="AV20" s="61">
        <v>5.0489667056892318E-5</v>
      </c>
      <c r="AW20" s="61">
        <v>7.5500152802151715E-5</v>
      </c>
      <c r="AX20" s="61">
        <v>1.0944041824424068E-4</v>
      </c>
      <c r="AY20" s="61">
        <v>1.6840131954775695E-4</v>
      </c>
      <c r="AZ20" s="61">
        <v>1.5808549390868002E-4</v>
      </c>
      <c r="BA20" s="61">
        <v>0</v>
      </c>
      <c r="BB20" s="61">
        <v>2.2158117372684602E-4</v>
      </c>
      <c r="BC20" s="61">
        <v>3.010977549580977E-2</v>
      </c>
      <c r="BD20" s="61">
        <v>3.4371240328701327E-2</v>
      </c>
      <c r="BE20" s="61">
        <v>8.1458732985441947E-5</v>
      </c>
      <c r="BF20" s="61">
        <v>3.769378603103792E-5</v>
      </c>
      <c r="BG20" s="61">
        <v>1.1537187411577824E-4</v>
      </c>
      <c r="BH20" s="61">
        <v>2.4538035076058378E-4</v>
      </c>
      <c r="BI20" s="61">
        <v>6.1841136957477083E-3</v>
      </c>
      <c r="BJ20" s="61">
        <v>1.0321055616662109E-3</v>
      </c>
      <c r="BK20" s="61">
        <v>0.94109784417763309</v>
      </c>
      <c r="BL20" s="61">
        <v>0.85921031940509351</v>
      </c>
      <c r="BM20" s="61">
        <v>6.8589280563263272E-2</v>
      </c>
      <c r="BN20" s="61">
        <v>0.13834775542139846</v>
      </c>
      <c r="BO20" s="61">
        <v>0.88478686959850894</v>
      </c>
      <c r="BP20" s="61">
        <v>1.1646430184437468E-4</v>
      </c>
      <c r="BQ20" s="61">
        <v>5.7051946079988006E-6</v>
      </c>
      <c r="BR20" s="61">
        <v>1.0532749935698566E-5</v>
      </c>
      <c r="BS20" s="61">
        <v>0</v>
      </c>
      <c r="BT20" s="61">
        <v>1.9382338198718395E-5</v>
      </c>
      <c r="BU20" s="61">
        <v>1.6338723581205104E-4</v>
      </c>
      <c r="BV20" s="61">
        <v>3.0185888595270539E-5</v>
      </c>
      <c r="BW20" s="61">
        <v>2.4440192050080204E-4</v>
      </c>
      <c r="BX20" s="61">
        <v>4.1829157421862928E-5</v>
      </c>
      <c r="BY20" s="61">
        <v>3.9631704558942496E-4</v>
      </c>
      <c r="BZ20" s="61">
        <v>9.3211865694761535E-5</v>
      </c>
      <c r="CA20" s="61">
        <v>1.082850774459893E-4</v>
      </c>
      <c r="CB20" s="61">
        <v>3.0318470941961118E-4</v>
      </c>
      <c r="CC20" s="61">
        <v>3.7582379640022507E-4</v>
      </c>
      <c r="CD20" s="61">
        <v>4.02962300716282E-5</v>
      </c>
      <c r="CE20" s="61">
        <v>9.1516387019636617E-5</v>
      </c>
      <c r="CF20" s="61">
        <v>9.0481286481175374E-5</v>
      </c>
      <c r="CG20" s="61">
        <v>1.2516149815828447E-4</v>
      </c>
      <c r="CH20" s="61">
        <v>2.7456836432775231E-4</v>
      </c>
      <c r="CI20" s="61">
        <v>6.2779285920558622E-5</v>
      </c>
      <c r="CJ20" s="61">
        <v>1.6083371020830342E-4</v>
      </c>
      <c r="CK20" s="61">
        <v>1.8671747254602533E-5</v>
      </c>
      <c r="CL20" s="61">
        <v>3.0360748251377807E-4</v>
      </c>
      <c r="CM20" s="61">
        <v>9.4995908605365623E-5</v>
      </c>
      <c r="CN20" s="61">
        <v>2.9689678292824187E-5</v>
      </c>
      <c r="CO20" s="61">
        <v>1.7562083852657584E-4</v>
      </c>
      <c r="CP20" s="61">
        <v>4.3986389762596826E-4</v>
      </c>
      <c r="CQ20" s="61">
        <v>3.7478524125491739E-3</v>
      </c>
      <c r="CR20" s="61">
        <v>1.7838691707944526E-2</v>
      </c>
      <c r="CS20" s="61">
        <v>2.5940198691631867E-3</v>
      </c>
      <c r="CT20" s="61">
        <v>2.1295893259761015E-3</v>
      </c>
      <c r="CU20" s="61">
        <v>8.5873362310117957E-3</v>
      </c>
      <c r="CV20" s="61">
        <v>8.769517272826299E-3</v>
      </c>
      <c r="CW20" s="61">
        <v>9.0453287882894563E-3</v>
      </c>
      <c r="CX20" s="61">
        <v>1.9149131757846081E-2</v>
      </c>
      <c r="CY20" s="61">
        <v>6.902368450463727E-3</v>
      </c>
      <c r="CZ20" s="61">
        <v>1.9246600890851576E-3</v>
      </c>
      <c r="DA20" s="61">
        <v>7.2573737751641977E-3</v>
      </c>
      <c r="DB20" s="61">
        <v>0.46279085988974472</v>
      </c>
      <c r="DC20" s="61">
        <v>1.4281807839326534E-4</v>
      </c>
      <c r="DD20" s="61">
        <v>1.1590662731722778E-4</v>
      </c>
      <c r="DE20" s="61">
        <v>3.1466870936512094E-4</v>
      </c>
      <c r="DF20" s="61">
        <v>4.9266939906831712E-5</v>
      </c>
      <c r="DG20" s="61">
        <v>1.8942202039391121E-4</v>
      </c>
      <c r="DH20" s="61">
        <v>1.5267250699990828E-5</v>
      </c>
      <c r="DI20" s="61">
        <v>1.1422190307935391E-4</v>
      </c>
      <c r="DJ20" s="61">
        <v>7.8320567981897296E-5</v>
      </c>
      <c r="DK20" s="61">
        <v>2.1250226756436858E-5</v>
      </c>
      <c r="DL20" s="61">
        <v>5.4788938202223896E-6</v>
      </c>
      <c r="DM20" s="61">
        <v>6.5366741478091375E-6</v>
      </c>
      <c r="DN20" s="61">
        <v>7.8685694450482738E-5</v>
      </c>
      <c r="DO20" s="61">
        <v>7.4104449679171579E-5</v>
      </c>
      <c r="DP20" s="61">
        <v>2.6612781980379859E-4</v>
      </c>
      <c r="DQ20" s="61">
        <v>2.7787551152937891E-5</v>
      </c>
      <c r="DR20" s="61">
        <v>1.1884604293357646E-4</v>
      </c>
      <c r="DS20" s="61">
        <v>5.1830326165886641E-5</v>
      </c>
      <c r="DT20" s="61">
        <v>9.5818372214703778E-3</v>
      </c>
      <c r="DU20" s="61">
        <v>1.0743668424768756E-3</v>
      </c>
      <c r="DV20" s="61">
        <v>8.0094954057536682E-4</v>
      </c>
      <c r="DW20" s="61">
        <v>9.1011135399127446E-2</v>
      </c>
      <c r="DX20" s="61">
        <v>1.2548892635665049E-3</v>
      </c>
      <c r="DY20" s="61">
        <v>6.4065340708418042E-4</v>
      </c>
      <c r="DZ20" s="61">
        <v>5.788820587165305E-5</v>
      </c>
      <c r="EA20" s="61">
        <v>4.9614187454426445E-4</v>
      </c>
      <c r="EB20" s="61">
        <v>1.1853388468998728E-4</v>
      </c>
      <c r="EC20" s="61">
        <v>6.7360045197075729E-5</v>
      </c>
      <c r="ED20" s="61">
        <v>7.5050778736985955E-5</v>
      </c>
      <c r="EE20" s="61">
        <v>1.230012952775926E-4</v>
      </c>
      <c r="EF20" s="61">
        <v>2.1703600914011549E-4</v>
      </c>
      <c r="EG20" s="61">
        <v>4.4749166004929582E-4</v>
      </c>
      <c r="EH20" s="61">
        <v>3.6167624431745316E-4</v>
      </c>
      <c r="EI20" s="61">
        <v>1.422593039734065E-4</v>
      </c>
      <c r="EJ20" s="61">
        <v>4.5893993950678189E-4</v>
      </c>
      <c r="EK20" s="61">
        <v>1.1213622603557048E-4</v>
      </c>
      <c r="EL20" s="61">
        <v>8.7506496683099216E-6</v>
      </c>
      <c r="EM20" s="61">
        <v>2.036199657174448E-4</v>
      </c>
      <c r="EN20" s="61">
        <v>1.6930941269183337E-5</v>
      </c>
      <c r="EO20" s="61">
        <v>8.9860924032459215E-5</v>
      </c>
      <c r="EP20" s="61">
        <v>7.4177299643029388E-5</v>
      </c>
      <c r="EQ20" s="61">
        <v>0</v>
      </c>
      <c r="ER20" s="61">
        <v>1.3167211040600628E-6</v>
      </c>
      <c r="ES20" s="61">
        <v>4.7463557105682756E-5</v>
      </c>
      <c r="ET20" s="61">
        <v>4.37384352905287E-5</v>
      </c>
      <c r="EU20" s="61">
        <v>6.1207348795594599E-6</v>
      </c>
      <c r="EV20" s="61">
        <v>2.8729207555245307E-6</v>
      </c>
      <c r="EW20" s="61">
        <v>1.2814350050328257E-5</v>
      </c>
      <c r="EX20" s="61">
        <v>2.9109512829172702E-4</v>
      </c>
      <c r="EY20" s="61">
        <v>3.0896914521166645E-4</v>
      </c>
      <c r="EZ20" s="61">
        <v>1.2366706347364694E-3</v>
      </c>
      <c r="FA20" s="61">
        <v>2.0170346604373574E-4</v>
      </c>
      <c r="FB20" s="61">
        <v>4.6450495257995624E-4</v>
      </c>
      <c r="FC20" s="61">
        <v>1.3159154872481176E-4</v>
      </c>
      <c r="FD20" s="61">
        <v>1.7063552252388897E-4</v>
      </c>
      <c r="FE20" s="61">
        <v>2.2022416549422634E-3</v>
      </c>
      <c r="FF20" s="61">
        <v>9.0849363005244817E-4</v>
      </c>
      <c r="FG20" s="61">
        <v>1.0860367773008149E-3</v>
      </c>
      <c r="FH20" s="61">
        <v>1.3760921506908495E-3</v>
      </c>
      <c r="FI20" s="61">
        <v>1.7117835733018484E-2</v>
      </c>
      <c r="FJ20" s="61">
        <v>1.6103277222363523E-2</v>
      </c>
      <c r="FK20" s="61">
        <v>6.9875086474679635E-4</v>
      </c>
      <c r="FL20" s="61">
        <v>1.5849012997225537E-2</v>
      </c>
      <c r="FM20" s="61">
        <v>4.7438581894366184E-3</v>
      </c>
      <c r="FN20" s="61">
        <v>5.4241305744227222E-3</v>
      </c>
      <c r="FO20" s="61">
        <v>2.7737900483676557E-2</v>
      </c>
      <c r="FP20" s="61">
        <v>6.7935442100107383E-3</v>
      </c>
      <c r="FQ20" s="61">
        <v>5.7175992358724937E-3</v>
      </c>
      <c r="FR20" s="61">
        <v>8.5564815982570805E-3</v>
      </c>
      <c r="FS20" s="61">
        <v>9.2691318335379071E-6</v>
      </c>
      <c r="FT20" s="61">
        <v>1.0361166215475531E-4</v>
      </c>
      <c r="FU20" s="61">
        <v>9.467338764482075E-5</v>
      </c>
      <c r="FV20" s="61">
        <v>1.4885414718457986E-5</v>
      </c>
      <c r="FW20" s="61">
        <v>2.0729057666450733E-4</v>
      </c>
      <c r="FX20" s="61">
        <v>2.686681006499471E-4</v>
      </c>
      <c r="FY20" s="61">
        <v>8.2081844078825511E-6</v>
      </c>
      <c r="FZ20" s="61">
        <v>7.1022983888208778E-5</v>
      </c>
      <c r="GA20" s="61">
        <v>2.2721407555160449E-4</v>
      </c>
      <c r="GB20" s="61">
        <v>2.2234286052464389E-4</v>
      </c>
      <c r="GC20" s="61">
        <v>8.1798665512838593E-4</v>
      </c>
      <c r="GD20" s="61">
        <v>4.4718252367743401E-4</v>
      </c>
      <c r="GE20" s="61">
        <v>6.0297130564563413E-4</v>
      </c>
      <c r="GF20" s="61">
        <v>4.4649484626781724E-4</v>
      </c>
      <c r="GG20" s="61">
        <v>2.1777039378388069E-4</v>
      </c>
      <c r="GH20" s="61">
        <v>6.4089145950912605E-4</v>
      </c>
      <c r="GI20" s="61">
        <v>1.6515897961968745E-4</v>
      </c>
      <c r="GJ20" s="61">
        <v>7.7335533636097649E-5</v>
      </c>
      <c r="GK20" s="61">
        <v>1.937959829957367E-4</v>
      </c>
      <c r="GL20" s="61">
        <v>9.6214646059782289E-5</v>
      </c>
      <c r="GM20" s="61">
        <v>7.5776158039271286E-5</v>
      </c>
      <c r="GN20" s="61">
        <v>7.0741432908726844E-5</v>
      </c>
      <c r="GO20" s="61">
        <v>1.1403745399436415E-5</v>
      </c>
      <c r="GP20" s="61">
        <v>1.7126172163585615E-5</v>
      </c>
      <c r="GQ20" s="61">
        <v>7.1446931748815696E-5</v>
      </c>
      <c r="GR20" s="61">
        <v>1.6975955229409883E-5</v>
      </c>
      <c r="GS20" s="61">
        <v>5.5031268155521417E-5</v>
      </c>
      <c r="GT20" s="61">
        <v>4.1773365468735232E-5</v>
      </c>
      <c r="GU20" s="61">
        <v>1.976954051059057E-5</v>
      </c>
      <c r="GV20" s="61">
        <v>1.5283718152225037E-4</v>
      </c>
      <c r="GW20" s="61">
        <v>3.3602938109066255E-2</v>
      </c>
      <c r="GX20" s="61">
        <v>1.1920168758129202E-2</v>
      </c>
      <c r="GY20" s="61">
        <v>3.0918939081705184E-2</v>
      </c>
      <c r="GZ20" s="61">
        <v>5.0434181091211795E-5</v>
      </c>
      <c r="HA20" s="61">
        <v>4.0384488423347433E-6</v>
      </c>
      <c r="HB20" s="61">
        <v>3.1860350592581701E-4</v>
      </c>
      <c r="HC20" s="61">
        <v>2.5216032838380417E-4</v>
      </c>
      <c r="HD20" s="61">
        <v>7.5988747705437812E-5</v>
      </c>
      <c r="HE20" s="61">
        <v>1.6093081601631568E-4</v>
      </c>
      <c r="HF20" s="61">
        <v>7.1893519582417467E-5</v>
      </c>
      <c r="HG20" s="61">
        <v>4.9026196959783167E-5</v>
      </c>
      <c r="HH20" s="61">
        <v>9.3021571731921845E-5</v>
      </c>
      <c r="HI20" s="61">
        <v>3.1397260562273169E-4</v>
      </c>
      <c r="HJ20" s="61">
        <v>6.6098880153907334E-5</v>
      </c>
      <c r="HK20" s="61">
        <v>4.4072580802911139E-4</v>
      </c>
      <c r="HL20" s="61">
        <v>8.2406178678193819E-5</v>
      </c>
      <c r="HM20" s="61">
        <v>8.0709526565002555E-5</v>
      </c>
      <c r="HN20" s="61">
        <v>2.0702629815733546E-4</v>
      </c>
      <c r="HO20" s="61">
        <v>4.6100115497718359E-4</v>
      </c>
      <c r="HP20" s="61">
        <v>4.0693542130570801E-5</v>
      </c>
      <c r="HQ20" s="61">
        <v>1.3021501014742024E-5</v>
      </c>
      <c r="HR20" s="61">
        <v>2.4945085110234091E-4</v>
      </c>
      <c r="HS20" s="61">
        <v>2.2695844679449038E-5</v>
      </c>
      <c r="HT20" s="61">
        <v>3.1204208398293971E-5</v>
      </c>
      <c r="HU20" s="61">
        <v>1.974169032664425E-4</v>
      </c>
      <c r="HV20" s="61">
        <v>6.687061068486028E-5</v>
      </c>
      <c r="HW20" s="61">
        <v>1.5470733803577983E-5</v>
      </c>
      <c r="HX20" s="61">
        <v>1.5490165689332645E-4</v>
      </c>
      <c r="HY20" s="61">
        <v>1.770234243251481E-4</v>
      </c>
      <c r="HZ20" s="61">
        <v>1.2675225039056667E-4</v>
      </c>
      <c r="IA20" s="61">
        <v>2.8632580966589404E-4</v>
      </c>
      <c r="IB20" s="61">
        <v>5.0488991454022439E-5</v>
      </c>
      <c r="IC20" s="61">
        <v>2.7020037161039098E-3</v>
      </c>
      <c r="ID20" s="61">
        <v>6.9819197474992262E-3</v>
      </c>
      <c r="IE20" s="61">
        <v>6.4058568878170949E-2</v>
      </c>
      <c r="IF20" s="61">
        <v>9.1216037634854665E-3</v>
      </c>
      <c r="IG20" s="61">
        <v>9.0559230170067558E-3</v>
      </c>
      <c r="IH20" s="61">
        <v>0.18659541330876198</v>
      </c>
      <c r="II20" s="61">
        <v>2.899873437170267E-4</v>
      </c>
      <c r="IJ20" s="61">
        <v>9.5105556285600231E-6</v>
      </c>
      <c r="IK20" s="61">
        <v>3.8384058274612489E-5</v>
      </c>
      <c r="IL20" s="61">
        <v>4.5869174080625455E-5</v>
      </c>
      <c r="IM20" s="61">
        <v>5.4148349276954966E-6</v>
      </c>
      <c r="IN20" s="61">
        <v>8.7309180387211936E-6</v>
      </c>
      <c r="IO20" s="61">
        <v>4.1860733588530947E-5</v>
      </c>
      <c r="IP20" s="61">
        <v>4.4688609228357632E-5</v>
      </c>
      <c r="IQ20" s="61">
        <v>2.3490130140698237E-5</v>
      </c>
      <c r="IR20" s="61">
        <v>6.6630307884732172E-5</v>
      </c>
      <c r="IS20" s="61">
        <v>8.9688750565950008E-5</v>
      </c>
      <c r="IT20" s="61">
        <v>1.2936475999698641E-5</v>
      </c>
      <c r="IU20" s="61">
        <v>4.9001992492068396E-5</v>
      </c>
      <c r="IV20" s="61">
        <v>5.8926964299176628E-6</v>
      </c>
      <c r="IW20" s="61">
        <v>7.2015453971093594E-5</v>
      </c>
      <c r="IX20" s="61">
        <v>4.1319241112213442E-5</v>
      </c>
      <c r="IY20" s="61">
        <v>2.306459135197652E-5</v>
      </c>
      <c r="IZ20" s="61">
        <v>4.1161372332943551E-5</v>
      </c>
      <c r="JA20" s="61">
        <v>5.1078721428218557E-7</v>
      </c>
      <c r="JB20" s="61">
        <v>7.7316093039837122E-5</v>
      </c>
      <c r="JC20" s="61">
        <v>6.3196175244518789E-5</v>
      </c>
      <c r="JD20" s="61">
        <v>3.7860872734049254E-5</v>
      </c>
      <c r="JE20" s="61">
        <v>1.0809762731643194E-5</v>
      </c>
      <c r="JF20" s="61">
        <v>1.5839264468056979E-6</v>
      </c>
      <c r="JG20" s="61">
        <v>7.7806775624065849E-5</v>
      </c>
      <c r="JH20" s="61">
        <v>1.9414013428512288E-4</v>
      </c>
      <c r="JI20" s="61">
        <v>1.8805346807300213E-4</v>
      </c>
      <c r="JJ20" s="61">
        <v>1.721350358206975E-4</v>
      </c>
      <c r="JK20" s="61">
        <v>1.8869429655649355E-5</v>
      </c>
      <c r="JL20" s="61">
        <v>2.4096450858465831E-5</v>
      </c>
      <c r="JM20" s="61">
        <v>2.3781261684571613E-5</v>
      </c>
      <c r="JN20" s="61">
        <v>3.1203501395893296E-5</v>
      </c>
      <c r="JO20" s="61">
        <v>3.4564029400277666E-5</v>
      </c>
      <c r="JP20" s="61">
        <v>7.5278311348275266E-5</v>
      </c>
      <c r="JQ20" s="61">
        <v>8.7415123550289522E-5</v>
      </c>
      <c r="JR20" s="61">
        <v>7.3063571035594286E-5</v>
      </c>
      <c r="JS20" s="61">
        <v>5.7209441464301246E-6</v>
      </c>
      <c r="JT20" s="61">
        <v>4.1579131652661063E-4</v>
      </c>
      <c r="JU20" s="61">
        <v>4.6686825878114072E-4</v>
      </c>
      <c r="JV20" s="61">
        <v>3.8886067020186036E-4</v>
      </c>
      <c r="JW20" s="61">
        <v>7.6579175621508492E-5</v>
      </c>
      <c r="JX20" s="61">
        <v>1.5422370561838443E-4</v>
      </c>
      <c r="JY20" s="61">
        <v>1.8539783022024483E-4</v>
      </c>
      <c r="JZ20" s="61">
        <v>9.2516075129393783E-4</v>
      </c>
      <c r="KA20" s="61">
        <v>2.9225952752111789E-4</v>
      </c>
      <c r="KB20" s="61">
        <v>8.130232667608469E-5</v>
      </c>
      <c r="KC20" s="61">
        <v>1.072587571786457E-3</v>
      </c>
      <c r="KD20" s="61">
        <v>1.4331466324801027E-4</v>
      </c>
      <c r="KE20" s="61">
        <v>1.2562324615484171E-4</v>
      </c>
      <c r="KF20" s="61">
        <v>5.7167640984275405E-4</v>
      </c>
      <c r="KG20" s="61">
        <v>3.7534289254892097E-4</v>
      </c>
      <c r="KH20" s="61">
        <v>1.4649635474280862E-4</v>
      </c>
      <c r="KI20" s="61">
        <v>6.1436018289697197E-4</v>
      </c>
      <c r="KJ20" s="61">
        <v>4.6078799420535437E-4</v>
      </c>
      <c r="KK20" s="61">
        <v>1.3740503792858321E-4</v>
      </c>
      <c r="KL20" s="61">
        <v>7.91923361711253E-4</v>
      </c>
      <c r="KM20" s="61">
        <v>3.126258523495325E-4</v>
      </c>
      <c r="KN20" s="61">
        <v>1.7916975049866833E-4</v>
      </c>
      <c r="KO20" s="61">
        <v>4.86510533124281E-4</v>
      </c>
      <c r="KP20" s="61">
        <v>1.8656396671570035E-4</v>
      </c>
      <c r="KQ20" s="61">
        <v>2.348924091536692E-4</v>
      </c>
      <c r="KR20" s="61">
        <v>3.851220577795156E-4</v>
      </c>
      <c r="KS20" s="61">
        <v>6.0342566362120605E-4</v>
      </c>
      <c r="KT20" s="61">
        <v>2.5975648979496938E-4</v>
      </c>
      <c r="KU20" s="61">
        <v>2.0012984616193236E-4</v>
      </c>
      <c r="KV20" s="61">
        <v>8.6645057662590572E-5</v>
      </c>
      <c r="KW20" s="61">
        <v>3.8902349357320147E-4</v>
      </c>
      <c r="KX20" s="61">
        <v>5.6554625681999615E-4</v>
      </c>
      <c r="KY20" s="61">
        <v>2.0521350446025326E-4</v>
      </c>
      <c r="KZ20" s="61">
        <v>3.1444124847397267E-4</v>
      </c>
    </row>
    <row r="21" spans="1:312" ht="13" x14ac:dyDescent="0.3">
      <c r="A21" s="102">
        <v>1.1378212411595972</v>
      </c>
      <c r="B21" s="50" t="s">
        <v>930</v>
      </c>
      <c r="C21" s="60" t="s">
        <v>154</v>
      </c>
      <c r="D21" s="61">
        <v>0</v>
      </c>
      <c r="E21" s="61">
        <v>3.4928345232124827E-6</v>
      </c>
      <c r="F21" s="61">
        <v>0</v>
      </c>
      <c r="G21" s="61">
        <v>0</v>
      </c>
      <c r="H21" s="61">
        <v>0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0</v>
      </c>
      <c r="P21" s="61">
        <v>0</v>
      </c>
      <c r="Q21" s="61">
        <v>1.0213099310610514E-6</v>
      </c>
      <c r="R21" s="61">
        <v>3.0379105638737162E-6</v>
      </c>
      <c r="S21" s="61">
        <v>0</v>
      </c>
      <c r="T21" s="61">
        <v>1.6540310256737095E-5</v>
      </c>
      <c r="U21" s="61">
        <v>1.762099641372468E-6</v>
      </c>
      <c r="V21" s="61">
        <v>0</v>
      </c>
      <c r="W21" s="61">
        <v>0</v>
      </c>
      <c r="X21" s="61">
        <v>0</v>
      </c>
      <c r="Y21" s="61">
        <v>0</v>
      </c>
      <c r="Z21" s="61">
        <v>0</v>
      </c>
      <c r="AA21" s="61">
        <v>0</v>
      </c>
      <c r="AB21" s="61">
        <v>0</v>
      </c>
      <c r="AC21" s="61">
        <v>0</v>
      </c>
      <c r="AD21" s="61">
        <v>0</v>
      </c>
      <c r="AE21" s="61">
        <v>2.6799094546385415E-6</v>
      </c>
      <c r="AF21" s="61">
        <v>0</v>
      </c>
      <c r="AG21" s="61">
        <v>5.8110657279656718E-6</v>
      </c>
      <c r="AH21" s="61">
        <v>0</v>
      </c>
      <c r="AI21" s="61">
        <v>0</v>
      </c>
      <c r="AJ21" s="61">
        <v>0</v>
      </c>
      <c r="AK21" s="61">
        <v>0</v>
      </c>
      <c r="AL21" s="61">
        <v>0</v>
      </c>
      <c r="AM21" s="61">
        <v>0</v>
      </c>
      <c r="AN21" s="61">
        <v>9.5210041236461851E-6</v>
      </c>
      <c r="AO21" s="61">
        <v>4.7269418255269536E-6</v>
      </c>
      <c r="AP21" s="61">
        <v>1.7971260360431598E-6</v>
      </c>
      <c r="AQ21" s="61">
        <v>8.0368747066064023E-6</v>
      </c>
      <c r="AR21" s="61">
        <v>2.8049850573025319E-6</v>
      </c>
      <c r="AS21" s="61">
        <v>0</v>
      </c>
      <c r="AT21" s="61">
        <v>1.7037394495934583E-6</v>
      </c>
      <c r="AU21" s="61">
        <v>0</v>
      </c>
      <c r="AV21" s="61">
        <v>0</v>
      </c>
      <c r="AW21" s="61">
        <v>0</v>
      </c>
      <c r="AX21" s="61">
        <v>0</v>
      </c>
      <c r="AY21" s="61">
        <v>0</v>
      </c>
      <c r="AZ21" s="61">
        <v>0</v>
      </c>
      <c r="BA21" s="61">
        <v>0</v>
      </c>
      <c r="BB21" s="61">
        <v>9.2608459345296466E-7</v>
      </c>
      <c r="BC21" s="61">
        <v>0</v>
      </c>
      <c r="BD21" s="61">
        <v>0</v>
      </c>
      <c r="BE21" s="61">
        <v>2.9453790430380827E-6</v>
      </c>
      <c r="BF21" s="61">
        <v>0</v>
      </c>
      <c r="BG21" s="61">
        <v>1.0623561152465767E-6</v>
      </c>
      <c r="BH21" s="61">
        <v>4.0388200960129607E-6</v>
      </c>
      <c r="BI21" s="61">
        <v>5.5752491688918461E-6</v>
      </c>
      <c r="BJ21" s="61">
        <v>4.4993114323004183E-6</v>
      </c>
      <c r="BK21" s="61">
        <v>7.275999764640195E-6</v>
      </c>
      <c r="BL21" s="61">
        <v>0</v>
      </c>
      <c r="BM21" s="61">
        <v>0</v>
      </c>
      <c r="BN21" s="61">
        <v>0</v>
      </c>
      <c r="BO21" s="61">
        <v>0</v>
      </c>
      <c r="BP21" s="61">
        <v>0</v>
      </c>
      <c r="BQ21" s="61">
        <v>0</v>
      </c>
      <c r="BR21" s="61">
        <v>0</v>
      </c>
      <c r="BS21" s="61">
        <v>0</v>
      </c>
      <c r="BT21" s="61">
        <v>0</v>
      </c>
      <c r="BU21" s="61">
        <v>0</v>
      </c>
      <c r="BV21" s="61">
        <v>0</v>
      </c>
      <c r="BW21" s="61">
        <v>0</v>
      </c>
      <c r="BX21" s="61">
        <v>0</v>
      </c>
      <c r="BY21" s="61">
        <v>0</v>
      </c>
      <c r="BZ21" s="61">
        <v>0</v>
      </c>
      <c r="CA21" s="61">
        <v>0</v>
      </c>
      <c r="CB21" s="61">
        <v>0</v>
      </c>
      <c r="CC21" s="61">
        <v>0</v>
      </c>
      <c r="CD21" s="61">
        <v>0</v>
      </c>
      <c r="CE21" s="61">
        <v>0</v>
      </c>
      <c r="CF21" s="61">
        <v>0</v>
      </c>
      <c r="CG21" s="61">
        <v>5.2760490112956467E-6</v>
      </c>
      <c r="CH21" s="61">
        <v>0</v>
      </c>
      <c r="CI21" s="61">
        <v>0</v>
      </c>
      <c r="CJ21" s="61">
        <v>0</v>
      </c>
      <c r="CK21" s="61">
        <v>0</v>
      </c>
      <c r="CL21" s="61">
        <v>0</v>
      </c>
      <c r="CM21" s="61">
        <v>0</v>
      </c>
      <c r="CN21" s="61">
        <v>0</v>
      </c>
      <c r="CO21" s="61">
        <v>0</v>
      </c>
      <c r="CP21" s="61">
        <v>0</v>
      </c>
      <c r="CQ21" s="61">
        <v>0</v>
      </c>
      <c r="CR21" s="61">
        <v>0</v>
      </c>
      <c r="CS21" s="61">
        <v>0</v>
      </c>
      <c r="CT21" s="61">
        <v>4.2756296460187893E-6</v>
      </c>
      <c r="CU21" s="61">
        <v>0</v>
      </c>
      <c r="CV21" s="61">
        <v>0</v>
      </c>
      <c r="CW21" s="61">
        <v>5.4313461205909516E-6</v>
      </c>
      <c r="CX21" s="61">
        <v>0</v>
      </c>
      <c r="CY21" s="61">
        <v>0</v>
      </c>
      <c r="CZ21" s="61">
        <v>2.231958435392519E-6</v>
      </c>
      <c r="DA21" s="61">
        <v>0</v>
      </c>
      <c r="DB21" s="61">
        <v>1.1876520941671015E-5</v>
      </c>
      <c r="DC21" s="61">
        <v>0</v>
      </c>
      <c r="DD21" s="61">
        <v>0</v>
      </c>
      <c r="DE21" s="61">
        <v>0</v>
      </c>
      <c r="DF21" s="61">
        <v>0</v>
      </c>
      <c r="DG21" s="61">
        <v>0</v>
      </c>
      <c r="DH21" s="61">
        <v>0</v>
      </c>
      <c r="DI21" s="61">
        <v>0</v>
      </c>
      <c r="DJ21" s="61">
        <v>0</v>
      </c>
      <c r="DK21" s="61">
        <v>0</v>
      </c>
      <c r="DL21" s="61">
        <v>0</v>
      </c>
      <c r="DM21" s="61">
        <v>0</v>
      </c>
      <c r="DN21" s="61">
        <v>0</v>
      </c>
      <c r="DO21" s="61">
        <v>0</v>
      </c>
      <c r="DP21" s="61">
        <v>0</v>
      </c>
      <c r="DQ21" s="61">
        <v>4.7486329269321816E-5</v>
      </c>
      <c r="DR21" s="61">
        <v>0</v>
      </c>
      <c r="DS21" s="61">
        <v>1.8718299611590442E-6</v>
      </c>
      <c r="DT21" s="61">
        <v>5.9418323744685366E-6</v>
      </c>
      <c r="DU21" s="61">
        <v>2.9581992377788706E-5</v>
      </c>
      <c r="DV21" s="61">
        <v>7.5168814150802679E-5</v>
      </c>
      <c r="DW21" s="61">
        <v>0</v>
      </c>
      <c r="DX21" s="61">
        <v>0</v>
      </c>
      <c r="DY21" s="61">
        <v>4.4378308971410605E-5</v>
      </c>
      <c r="DZ21" s="61">
        <v>0</v>
      </c>
      <c r="EA21" s="61">
        <v>9.8780735625889995E-6</v>
      </c>
      <c r="EB21" s="61">
        <v>8.6004691056515057E-6</v>
      </c>
      <c r="EC21" s="61">
        <v>0</v>
      </c>
      <c r="ED21" s="61">
        <v>0</v>
      </c>
      <c r="EE21" s="61">
        <v>5.4055570585730909E-6</v>
      </c>
      <c r="EF21" s="61">
        <v>6.45259066207306E-6</v>
      </c>
      <c r="EG21" s="61">
        <v>0</v>
      </c>
      <c r="EH21" s="61">
        <v>1.6102880302765245E-6</v>
      </c>
      <c r="EI21" s="61">
        <v>1.351300299780147E-6</v>
      </c>
      <c r="EJ21" s="61">
        <v>0</v>
      </c>
      <c r="EK21" s="61">
        <v>0</v>
      </c>
      <c r="EL21" s="61">
        <v>0</v>
      </c>
      <c r="EM21" s="61">
        <v>0</v>
      </c>
      <c r="EN21" s="61">
        <v>0</v>
      </c>
      <c r="EO21" s="61">
        <v>0</v>
      </c>
      <c r="EP21" s="61">
        <v>0</v>
      </c>
      <c r="EQ21" s="61">
        <v>0</v>
      </c>
      <c r="ER21" s="61">
        <v>0</v>
      </c>
      <c r="ES21" s="61">
        <v>0</v>
      </c>
      <c r="ET21" s="61">
        <v>0</v>
      </c>
      <c r="EU21" s="61">
        <v>0</v>
      </c>
      <c r="EV21" s="61">
        <v>0</v>
      </c>
      <c r="EW21" s="61">
        <v>0</v>
      </c>
      <c r="EX21" s="61">
        <v>0</v>
      </c>
      <c r="EY21" s="61">
        <v>1.384708914907596E-6</v>
      </c>
      <c r="EZ21" s="61">
        <v>0</v>
      </c>
      <c r="FA21" s="61">
        <v>0</v>
      </c>
      <c r="FB21" s="61">
        <v>0</v>
      </c>
      <c r="FC21" s="61">
        <v>0</v>
      </c>
      <c r="FD21" s="61">
        <v>0</v>
      </c>
      <c r="FE21" s="61">
        <v>0</v>
      </c>
      <c r="FF21" s="61">
        <v>0</v>
      </c>
      <c r="FG21" s="61">
        <v>0</v>
      </c>
      <c r="FH21" s="61">
        <v>0</v>
      </c>
      <c r="FI21" s="61">
        <v>0</v>
      </c>
      <c r="FJ21" s="61">
        <v>0</v>
      </c>
      <c r="FK21" s="61">
        <v>0</v>
      </c>
      <c r="FL21" s="61">
        <v>0</v>
      </c>
      <c r="FM21" s="61">
        <v>0</v>
      </c>
      <c r="FN21" s="61">
        <v>0</v>
      </c>
      <c r="FO21" s="61">
        <v>0</v>
      </c>
      <c r="FP21" s="61">
        <v>0</v>
      </c>
      <c r="FQ21" s="61">
        <v>0</v>
      </c>
      <c r="FR21" s="61">
        <v>0</v>
      </c>
      <c r="FS21" s="61">
        <v>0</v>
      </c>
      <c r="FT21" s="61">
        <v>0</v>
      </c>
      <c r="FU21" s="61">
        <v>0</v>
      </c>
      <c r="FV21" s="61">
        <v>0</v>
      </c>
      <c r="FW21" s="61">
        <v>0</v>
      </c>
      <c r="FX21" s="61">
        <v>0</v>
      </c>
      <c r="FY21" s="61">
        <v>0</v>
      </c>
      <c r="FZ21" s="61">
        <v>0</v>
      </c>
      <c r="GA21" s="61">
        <v>0</v>
      </c>
      <c r="GB21" s="61">
        <v>0</v>
      </c>
      <c r="GC21" s="61">
        <v>0</v>
      </c>
      <c r="GD21" s="61">
        <v>0</v>
      </c>
      <c r="GE21" s="61">
        <v>0</v>
      </c>
      <c r="GF21" s="61">
        <v>0</v>
      </c>
      <c r="GG21" s="61">
        <v>0</v>
      </c>
      <c r="GH21" s="61">
        <v>6.2322040006426586E-6</v>
      </c>
      <c r="GI21" s="61">
        <v>0</v>
      </c>
      <c r="GJ21" s="61">
        <v>0</v>
      </c>
      <c r="GK21" s="61">
        <v>0</v>
      </c>
      <c r="GL21" s="61">
        <v>0</v>
      </c>
      <c r="GM21" s="61">
        <v>0</v>
      </c>
      <c r="GN21" s="61">
        <v>2.5033576014070509E-6</v>
      </c>
      <c r="GO21" s="61">
        <v>0</v>
      </c>
      <c r="GP21" s="61">
        <v>0</v>
      </c>
      <c r="GQ21" s="61">
        <v>0</v>
      </c>
      <c r="GR21" s="61">
        <v>0</v>
      </c>
      <c r="GS21" s="61">
        <v>2.1610112071904145E-6</v>
      </c>
      <c r="GT21" s="61">
        <v>0</v>
      </c>
      <c r="GU21" s="61">
        <v>0</v>
      </c>
      <c r="GV21" s="61">
        <v>0</v>
      </c>
      <c r="GW21" s="61">
        <v>0</v>
      </c>
      <c r="GX21" s="61">
        <v>3.7156531886362241E-6</v>
      </c>
      <c r="GY21" s="61">
        <v>0</v>
      </c>
      <c r="GZ21" s="61">
        <v>0</v>
      </c>
      <c r="HA21" s="61">
        <v>0</v>
      </c>
      <c r="HB21" s="61">
        <v>0</v>
      </c>
      <c r="HC21" s="61">
        <v>1.6465846876320656E-5</v>
      </c>
      <c r="HD21" s="61">
        <v>9.2143218321867314E-6</v>
      </c>
      <c r="HE21" s="61">
        <v>7.3941830391370773E-6</v>
      </c>
      <c r="HF21" s="61">
        <v>0</v>
      </c>
      <c r="HG21" s="61">
        <v>0</v>
      </c>
      <c r="HH21" s="61">
        <v>0</v>
      </c>
      <c r="HI21" s="61">
        <v>0</v>
      </c>
      <c r="HJ21" s="61">
        <v>2.1233647460130851E-6</v>
      </c>
      <c r="HK21" s="61">
        <v>0</v>
      </c>
      <c r="HL21" s="61">
        <v>0</v>
      </c>
      <c r="HM21" s="61">
        <v>0</v>
      </c>
      <c r="HN21" s="61">
        <v>0</v>
      </c>
      <c r="HO21" s="61">
        <v>0</v>
      </c>
      <c r="HP21" s="61">
        <v>0</v>
      </c>
      <c r="HQ21" s="61">
        <v>0</v>
      </c>
      <c r="HR21" s="61">
        <v>0</v>
      </c>
      <c r="HS21" s="61">
        <v>0</v>
      </c>
      <c r="HT21" s="61">
        <v>0</v>
      </c>
      <c r="HU21" s="61">
        <v>0</v>
      </c>
      <c r="HV21" s="61">
        <v>5.7028581326840954E-6</v>
      </c>
      <c r="HW21" s="61">
        <v>0</v>
      </c>
      <c r="HX21" s="61">
        <v>0</v>
      </c>
      <c r="HY21" s="61">
        <v>0</v>
      </c>
      <c r="HZ21" s="61">
        <v>0</v>
      </c>
      <c r="IA21" s="61">
        <v>0</v>
      </c>
      <c r="IB21" s="61">
        <v>0</v>
      </c>
      <c r="IC21" s="61">
        <v>2.1637206569303363E-5</v>
      </c>
      <c r="ID21" s="61">
        <v>1.0091540548354376E-5</v>
      </c>
      <c r="IE21" s="61">
        <v>0</v>
      </c>
      <c r="IF21" s="61">
        <v>1.343415952715722E-5</v>
      </c>
      <c r="IG21" s="61">
        <v>1.6573967584877092E-6</v>
      </c>
      <c r="IH21" s="61">
        <v>0</v>
      </c>
      <c r="II21" s="61">
        <v>0</v>
      </c>
      <c r="IJ21" s="61">
        <v>0</v>
      </c>
      <c r="IK21" s="61">
        <v>0</v>
      </c>
      <c r="IL21" s="61">
        <v>1.1612449134335557E-6</v>
      </c>
      <c r="IM21" s="61">
        <v>0</v>
      </c>
      <c r="IN21" s="61">
        <v>9.7477044513152877E-7</v>
      </c>
      <c r="IO21" s="61">
        <v>0</v>
      </c>
      <c r="IP21" s="61">
        <v>0</v>
      </c>
      <c r="IQ21" s="61">
        <v>0</v>
      </c>
      <c r="IR21" s="61">
        <v>0</v>
      </c>
      <c r="IS21" s="61">
        <v>0</v>
      </c>
      <c r="IT21" s="61">
        <v>0</v>
      </c>
      <c r="IU21" s="61">
        <v>0</v>
      </c>
      <c r="IV21" s="61">
        <v>0</v>
      </c>
      <c r="IW21" s="61">
        <v>0</v>
      </c>
      <c r="IX21" s="61">
        <v>0</v>
      </c>
      <c r="IY21" s="61">
        <v>0</v>
      </c>
      <c r="IZ21" s="61">
        <v>1.6545755093143769E-6</v>
      </c>
      <c r="JA21" s="61">
        <v>0</v>
      </c>
      <c r="JB21" s="61">
        <v>0</v>
      </c>
      <c r="JC21" s="61">
        <v>7.0191079360055343E-7</v>
      </c>
      <c r="JD21" s="61">
        <v>0</v>
      </c>
      <c r="JE21" s="61">
        <v>0</v>
      </c>
      <c r="JF21" s="61">
        <v>0</v>
      </c>
      <c r="JG21" s="61">
        <v>0</v>
      </c>
      <c r="JH21" s="61">
        <v>0</v>
      </c>
      <c r="JI21" s="61">
        <v>0</v>
      </c>
      <c r="JJ21" s="61">
        <v>4.3517127820530465E-6</v>
      </c>
      <c r="JK21" s="61">
        <v>0</v>
      </c>
      <c r="JL21" s="61">
        <v>2.6448053835217026E-6</v>
      </c>
      <c r="JM21" s="61">
        <v>0</v>
      </c>
      <c r="JN21" s="61">
        <v>0</v>
      </c>
      <c r="JO21" s="61">
        <v>0</v>
      </c>
      <c r="JP21" s="61">
        <v>0</v>
      </c>
      <c r="JQ21" s="61">
        <v>0</v>
      </c>
      <c r="JR21" s="61">
        <v>0</v>
      </c>
      <c r="JS21" s="61">
        <v>0</v>
      </c>
      <c r="JT21" s="61">
        <v>1.0278732705203293E-4</v>
      </c>
      <c r="JU21" s="61">
        <v>7.6780123632276834E-6</v>
      </c>
      <c r="JV21" s="61">
        <v>3.7985463030816634E-4</v>
      </c>
      <c r="JW21" s="61">
        <v>2.4179613406669007E-6</v>
      </c>
      <c r="JX21" s="61">
        <v>5.0587014366048474E-3</v>
      </c>
      <c r="JY21" s="61">
        <v>3.5972259288775046E-6</v>
      </c>
      <c r="JZ21" s="61">
        <v>4.9615988104021564E-4</v>
      </c>
      <c r="KA21" s="61">
        <v>7.5255184284036126E-6</v>
      </c>
      <c r="KB21" s="61">
        <v>2.5458150205822229E-4</v>
      </c>
      <c r="KC21" s="61">
        <v>6.7431033568017749E-5</v>
      </c>
      <c r="KD21" s="61">
        <v>1.1030782553098642E-5</v>
      </c>
      <c r="KE21" s="61">
        <v>9.6547800159843883E-5</v>
      </c>
      <c r="KF21" s="61">
        <v>1.9843343763243669E-4</v>
      </c>
      <c r="KG21" s="61">
        <v>1.1789921280645787E-4</v>
      </c>
      <c r="KH21" s="61">
        <v>7.9474836515346162E-3</v>
      </c>
      <c r="KI21" s="61">
        <v>2.4221245923701042E-6</v>
      </c>
      <c r="KJ21" s="61">
        <v>1.4649606161626708E-3</v>
      </c>
      <c r="KK21" s="61">
        <v>1.1044423390723537E-5</v>
      </c>
      <c r="KL21" s="61">
        <v>2.8353596115485131E-4</v>
      </c>
      <c r="KM21" s="61">
        <v>2.7273480347200976E-3</v>
      </c>
      <c r="KN21" s="61">
        <v>1.1148759058852873E-5</v>
      </c>
      <c r="KO21" s="61">
        <v>5.9330765909689908E-5</v>
      </c>
      <c r="KP21" s="61">
        <v>1.6859617285014911E-5</v>
      </c>
      <c r="KQ21" s="61">
        <v>1.0419426164504823E-5</v>
      </c>
      <c r="KR21" s="61">
        <v>2.4221431865309058E-5</v>
      </c>
      <c r="KS21" s="61">
        <v>3.0869778509970044E-5</v>
      </c>
      <c r="KT21" s="61">
        <v>9.1645708927028308E-6</v>
      </c>
      <c r="KU21" s="61">
        <v>6.4901378118960561E-5</v>
      </c>
      <c r="KV21" s="61">
        <v>1.0710599625810428E-6</v>
      </c>
      <c r="KW21" s="61">
        <v>7.0231910114013774E-5</v>
      </c>
      <c r="KX21" s="61">
        <v>3.4073260212840855E-5</v>
      </c>
      <c r="KY21" s="61">
        <v>2.6231280338818159E-5</v>
      </c>
      <c r="KZ21" s="61">
        <v>4.0958392495020974E-3</v>
      </c>
    </row>
    <row r="22" spans="1:312" ht="13" x14ac:dyDescent="0.3">
      <c r="A22" s="102">
        <v>1.1512356989860162</v>
      </c>
      <c r="B22" s="50" t="s">
        <v>929</v>
      </c>
      <c r="C22" s="60" t="s">
        <v>53</v>
      </c>
      <c r="D22" s="61">
        <v>0</v>
      </c>
      <c r="E22" s="61">
        <v>9.5467054565094724E-5</v>
      </c>
      <c r="F22" s="61">
        <v>7.3515015664380712E-5</v>
      </c>
      <c r="G22" s="61">
        <v>1.6815208487168492E-5</v>
      </c>
      <c r="H22" s="61">
        <v>8.4777051198043897E-5</v>
      </c>
      <c r="I22" s="61">
        <v>2.5302081246790174E-6</v>
      </c>
      <c r="J22" s="61">
        <v>9.0752089513719477E-5</v>
      </c>
      <c r="K22" s="61">
        <v>1.4901650431040211E-4</v>
      </c>
      <c r="L22" s="61">
        <v>5.9936839967442033E-5</v>
      </c>
      <c r="M22" s="61">
        <v>9.0570105290099876E-5</v>
      </c>
      <c r="N22" s="61">
        <v>3.7640727877400245E-5</v>
      </c>
      <c r="O22" s="61">
        <v>8.586890731815438E-6</v>
      </c>
      <c r="P22" s="61">
        <v>1.280042426538405E-5</v>
      </c>
      <c r="Q22" s="61">
        <v>8.5974926524234194E-5</v>
      </c>
      <c r="R22" s="61">
        <v>2.8539336525701571E-5</v>
      </c>
      <c r="S22" s="61">
        <v>6.9558393681607618E-5</v>
      </c>
      <c r="T22" s="61">
        <v>6.3370730619118217E-4</v>
      </c>
      <c r="U22" s="61">
        <v>2.925085404678297E-4</v>
      </c>
      <c r="V22" s="61">
        <v>7.9484067675487677E-5</v>
      </c>
      <c r="W22" s="61">
        <v>9.5867250806868196E-6</v>
      </c>
      <c r="X22" s="61">
        <v>7.158256608670226E-5</v>
      </c>
      <c r="Y22" s="61">
        <v>5.82973885465444E-4</v>
      </c>
      <c r="Z22" s="61">
        <v>2.6945398953139374E-4</v>
      </c>
      <c r="AA22" s="61">
        <v>4.6747287689584935E-5</v>
      </c>
      <c r="AB22" s="61">
        <v>2.4557285838764314E-4</v>
      </c>
      <c r="AC22" s="61">
        <v>3.1634543218073434E-4</v>
      </c>
      <c r="AD22" s="61">
        <v>2.7596732406769565E-4</v>
      </c>
      <c r="AE22" s="61">
        <v>3.2185481523531762E-4</v>
      </c>
      <c r="AF22" s="61">
        <v>1.111360519159336E-3</v>
      </c>
      <c r="AG22" s="61">
        <v>7.5894939684618328E-4</v>
      </c>
      <c r="AH22" s="61">
        <v>5.7046187165503675E-4</v>
      </c>
      <c r="AI22" s="61">
        <v>7.7645540825903813E-4</v>
      </c>
      <c r="AJ22" s="61">
        <v>7.8210734242535151E-4</v>
      </c>
      <c r="AK22" s="61">
        <v>1.4773714821773895E-3</v>
      </c>
      <c r="AL22" s="61">
        <v>6.6361686469937841E-4</v>
      </c>
      <c r="AM22" s="61">
        <v>6.1913900370560613E-4</v>
      </c>
      <c r="AN22" s="61">
        <v>4.407348743224535E-3</v>
      </c>
      <c r="AO22" s="61">
        <v>3.1633680684291818E-3</v>
      </c>
      <c r="AP22" s="61">
        <v>1.0460048153062588E-3</v>
      </c>
      <c r="AQ22" s="61">
        <v>6.756765823197373E-4</v>
      </c>
      <c r="AR22" s="61">
        <v>9.4932396117270845E-4</v>
      </c>
      <c r="AS22" s="61">
        <v>1.7090026564524371E-4</v>
      </c>
      <c r="AT22" s="61">
        <v>2.6784693510785435E-4</v>
      </c>
      <c r="AU22" s="61">
        <v>2.1949128720763746E-4</v>
      </c>
      <c r="AV22" s="61">
        <v>4.6807685238171301E-5</v>
      </c>
      <c r="AW22" s="61">
        <v>4.1451796518060296E-5</v>
      </c>
      <c r="AX22" s="61">
        <v>1.881769050486824E-4</v>
      </c>
      <c r="AY22" s="61">
        <v>1.8095140486942981E-4</v>
      </c>
      <c r="AZ22" s="61">
        <v>1.6347895682110588E-4</v>
      </c>
      <c r="BA22" s="61">
        <v>8.936275419980122E-5</v>
      </c>
      <c r="BB22" s="61">
        <v>7.2966205118159093E-4</v>
      </c>
      <c r="BC22" s="61">
        <v>2.6803561742610305E-4</v>
      </c>
      <c r="BD22" s="61">
        <v>5.8015697520337917E-4</v>
      </c>
      <c r="BE22" s="61">
        <v>1.877441609368791E-5</v>
      </c>
      <c r="BF22" s="61">
        <v>2.8899793512158768E-4</v>
      </c>
      <c r="BG22" s="61">
        <v>2.475643867229606E-4</v>
      </c>
      <c r="BH22" s="61">
        <v>1.7994559055776146E-3</v>
      </c>
      <c r="BI22" s="61">
        <v>3.6122882853131913E-4</v>
      </c>
      <c r="BJ22" s="61">
        <v>1.6287320303371079E-4</v>
      </c>
      <c r="BK22" s="61">
        <v>6.2185886251357953E-4</v>
      </c>
      <c r="BL22" s="61">
        <v>2.7331630560370528E-4</v>
      </c>
      <c r="BM22" s="61">
        <v>1.8203439528415485E-4</v>
      </c>
      <c r="BN22" s="61">
        <v>4.3557184163784622E-4</v>
      </c>
      <c r="BO22" s="61">
        <v>2.5090693710265834E-4</v>
      </c>
      <c r="BP22" s="61">
        <v>1.0215321469179741E-5</v>
      </c>
      <c r="BQ22" s="61">
        <v>2.417086265220866E-5</v>
      </c>
      <c r="BR22" s="61">
        <v>4.6206341679767554E-6</v>
      </c>
      <c r="BS22" s="61">
        <v>0</v>
      </c>
      <c r="BT22" s="61">
        <v>1.1115049607808736E-4</v>
      </c>
      <c r="BU22" s="61">
        <v>8.7037414744642222E-5</v>
      </c>
      <c r="BV22" s="61">
        <v>1.2717262356853477E-5</v>
      </c>
      <c r="BW22" s="61">
        <v>0</v>
      </c>
      <c r="BX22" s="61">
        <v>1.1432779099944592E-4</v>
      </c>
      <c r="BY22" s="61">
        <v>1.0106308191602863E-4</v>
      </c>
      <c r="BZ22" s="61">
        <v>1.8091027537800298E-6</v>
      </c>
      <c r="CA22" s="61">
        <v>5.6135952377490182E-5</v>
      </c>
      <c r="CB22" s="61">
        <v>0</v>
      </c>
      <c r="CC22" s="61">
        <v>2.7080082949572488E-5</v>
      </c>
      <c r="CD22" s="61">
        <v>6.6799129556391001E-5</v>
      </c>
      <c r="CE22" s="61">
        <v>4.841209303745144E-4</v>
      </c>
      <c r="CF22" s="61">
        <v>1.1470413769854726E-4</v>
      </c>
      <c r="CG22" s="61">
        <v>4.3229562866744976E-5</v>
      </c>
      <c r="CH22" s="61">
        <v>4.236557084213094E-4</v>
      </c>
      <c r="CI22" s="61">
        <v>1.0690408011965769E-4</v>
      </c>
      <c r="CJ22" s="61">
        <v>1.421506295638431E-4</v>
      </c>
      <c r="CK22" s="61">
        <v>8.6129630588155492E-5</v>
      </c>
      <c r="CL22" s="61">
        <v>2.1730792313103117E-4</v>
      </c>
      <c r="CM22" s="61">
        <v>3.2252900652092383E-4</v>
      </c>
      <c r="CN22" s="61">
        <v>5.7717861038909031E-4</v>
      </c>
      <c r="CO22" s="61">
        <v>5.7906717434466582E-4</v>
      </c>
      <c r="CP22" s="61">
        <v>3.3813433911482847E-4</v>
      </c>
      <c r="CQ22" s="61">
        <v>1.7618240097114206E-3</v>
      </c>
      <c r="CR22" s="61">
        <v>3.7209859720167056E-4</v>
      </c>
      <c r="CS22" s="61">
        <v>1.013185214777095E-3</v>
      </c>
      <c r="CT22" s="61">
        <v>2.1944160154662148E-4</v>
      </c>
      <c r="CU22" s="61">
        <v>6.2066698795470749E-4</v>
      </c>
      <c r="CV22" s="61">
        <v>3.811114117850317E-4</v>
      </c>
      <c r="CW22" s="61">
        <v>1.1282657939603081E-3</v>
      </c>
      <c r="CX22" s="61">
        <v>7.3037352779167862E-4</v>
      </c>
      <c r="CY22" s="61">
        <v>6.1172327210486988E-4</v>
      </c>
      <c r="CZ22" s="61">
        <v>6.7799585679246719E-4</v>
      </c>
      <c r="DA22" s="61">
        <v>9.9655821732859553E-5</v>
      </c>
      <c r="DB22" s="61">
        <v>5.1930276134384769E-4</v>
      </c>
      <c r="DC22" s="61">
        <v>3.858326858782759E-4</v>
      </c>
      <c r="DD22" s="61">
        <v>1.3330480672045927E-3</v>
      </c>
      <c r="DE22" s="61">
        <v>3.2497218959512255E-5</v>
      </c>
      <c r="DF22" s="61">
        <v>1.4929375729342943E-5</v>
      </c>
      <c r="DG22" s="61">
        <v>3.3298683212205617E-4</v>
      </c>
      <c r="DH22" s="61">
        <v>2.0848419206571497E-4</v>
      </c>
      <c r="DI22" s="61">
        <v>6.5293856229289328E-4</v>
      </c>
      <c r="DJ22" s="61">
        <v>8.6460911230560775E-4</v>
      </c>
      <c r="DK22" s="61">
        <v>5.9653102912688218E-5</v>
      </c>
      <c r="DL22" s="61">
        <v>2.070626988813777E-4</v>
      </c>
      <c r="DM22" s="61">
        <v>3.1875277041808442E-4</v>
      </c>
      <c r="DN22" s="61">
        <v>1.1354929166465259E-3</v>
      </c>
      <c r="DO22" s="61">
        <v>1.7007412557689975E-4</v>
      </c>
      <c r="DP22" s="61">
        <v>1.8543903372617048E-4</v>
      </c>
      <c r="DQ22" s="61">
        <v>8.6863764176128085E-4</v>
      </c>
      <c r="DR22" s="61">
        <v>6.333809900052759E-4</v>
      </c>
      <c r="DS22" s="61">
        <v>1.3867839542411158E-3</v>
      </c>
      <c r="DT22" s="61">
        <v>7.7203569745554256E-4</v>
      </c>
      <c r="DU22" s="61">
        <v>1.357617643849297E-3</v>
      </c>
      <c r="DV22" s="61">
        <v>1.665571625602034E-3</v>
      </c>
      <c r="DW22" s="61">
        <v>3.6298526848201919E-4</v>
      </c>
      <c r="DX22" s="61">
        <v>2.2273483862856151E-3</v>
      </c>
      <c r="DY22" s="61">
        <v>2.4892546888474259E-3</v>
      </c>
      <c r="DZ22" s="61">
        <v>6.1507036368657804E-4</v>
      </c>
      <c r="EA22" s="61">
        <v>6.7616038730450984E-4</v>
      </c>
      <c r="EB22" s="61">
        <v>5.5430023385923957E-4</v>
      </c>
      <c r="EC22" s="61">
        <v>4.1610173244934422E-4</v>
      </c>
      <c r="ED22" s="61">
        <v>4.6738441514158256E-4</v>
      </c>
      <c r="EE22" s="61">
        <v>4.3789433898007332E-4</v>
      </c>
      <c r="EF22" s="61">
        <v>1.0104965124892286E-3</v>
      </c>
      <c r="EG22" s="61">
        <v>8.7617058306636679E-4</v>
      </c>
      <c r="EH22" s="61">
        <v>8.2589729621811918E-4</v>
      </c>
      <c r="EI22" s="61">
        <v>9.8311756465211818E-4</v>
      </c>
      <c r="EJ22" s="61">
        <v>6.6708627422106394E-4</v>
      </c>
      <c r="EK22" s="61">
        <v>7.2084048470488857E-4</v>
      </c>
      <c r="EL22" s="61">
        <v>7.4770105898744015E-5</v>
      </c>
      <c r="EM22" s="61">
        <v>2.1562238355187538E-5</v>
      </c>
      <c r="EN22" s="61">
        <v>2.206819263421299E-5</v>
      </c>
      <c r="EO22" s="61">
        <v>4.1140194570220784E-5</v>
      </c>
      <c r="EP22" s="61">
        <v>4.5648509655032757E-5</v>
      </c>
      <c r="EQ22" s="61">
        <v>5.7042982374521064E-6</v>
      </c>
      <c r="ER22" s="61">
        <v>2.4924176861338798E-4</v>
      </c>
      <c r="ES22" s="61">
        <v>4.524306532564668E-4</v>
      </c>
      <c r="ET22" s="61">
        <v>1.9395324246478788E-5</v>
      </c>
      <c r="EU22" s="61">
        <v>9.6489854183055143E-5</v>
      </c>
      <c r="EV22" s="61">
        <v>2.9607044452766693E-5</v>
      </c>
      <c r="EW22" s="61">
        <v>4.6367894715871593E-5</v>
      </c>
      <c r="EX22" s="61">
        <v>3.0994969778215368E-5</v>
      </c>
      <c r="EY22" s="61">
        <v>2.0048436401614718E-4</v>
      </c>
      <c r="EZ22" s="61">
        <v>1.0889139506497704E-4</v>
      </c>
      <c r="FA22" s="61">
        <v>3.2109198551032136E-5</v>
      </c>
      <c r="FB22" s="61">
        <v>8.220330069899832E-5</v>
      </c>
      <c r="FC22" s="61">
        <v>4.879785490413291E-6</v>
      </c>
      <c r="FD22" s="61">
        <v>2.9549494891524318E-5</v>
      </c>
      <c r="FE22" s="61">
        <v>1.9821165952778012E-6</v>
      </c>
      <c r="FF22" s="61">
        <v>1.3941153982141116E-4</v>
      </c>
      <c r="FG22" s="61">
        <v>8.5621156716661769E-5</v>
      </c>
      <c r="FH22" s="61">
        <v>3.1943624324384185E-5</v>
      </c>
      <c r="FI22" s="61">
        <v>1.2002081449581012E-4</v>
      </c>
      <c r="FJ22" s="61">
        <v>1.5232108763775309E-4</v>
      </c>
      <c r="FK22" s="61">
        <v>2.0562932580685779E-4</v>
      </c>
      <c r="FL22" s="61">
        <v>1.5922775612032622E-4</v>
      </c>
      <c r="FM22" s="61">
        <v>7.857025024391805E-5</v>
      </c>
      <c r="FN22" s="61">
        <v>8.2556462504247479E-5</v>
      </c>
      <c r="FO22" s="61">
        <v>1.6512316981945845E-4</v>
      </c>
      <c r="FP22" s="61">
        <v>3.4568686686753343E-4</v>
      </c>
      <c r="FQ22" s="61">
        <v>4.5680284098924409E-4</v>
      </c>
      <c r="FR22" s="61">
        <v>3.6060190131460784E-5</v>
      </c>
      <c r="FS22" s="61">
        <v>6.1084154505488942E-5</v>
      </c>
      <c r="FT22" s="61">
        <v>4.431225579801476E-5</v>
      </c>
      <c r="FU22" s="61">
        <v>1.4453569333804022E-4</v>
      </c>
      <c r="FV22" s="61">
        <v>5.4219722966426266E-4</v>
      </c>
      <c r="FW22" s="61">
        <v>3.5848667456074331E-5</v>
      </c>
      <c r="FX22" s="61">
        <v>3.4934627481132857E-5</v>
      </c>
      <c r="FY22" s="61">
        <v>0</v>
      </c>
      <c r="FZ22" s="61">
        <v>2.8438525367664602E-5</v>
      </c>
      <c r="GA22" s="61">
        <v>8.6224374224536335E-5</v>
      </c>
      <c r="GB22" s="61">
        <v>6.1404900466022392E-6</v>
      </c>
      <c r="GC22" s="61">
        <v>1.1145552765374927E-5</v>
      </c>
      <c r="GD22" s="61">
        <v>6.2690517404311073E-6</v>
      </c>
      <c r="GE22" s="61">
        <v>1.7678461373100792E-5</v>
      </c>
      <c r="GF22" s="61">
        <v>1.8543112254058438E-4</v>
      </c>
      <c r="GG22" s="61">
        <v>5.3730265382191124E-4</v>
      </c>
      <c r="GH22" s="61">
        <v>1.2692711778220251E-3</v>
      </c>
      <c r="GI22" s="61">
        <v>1.0085643442378496E-3</v>
      </c>
      <c r="GJ22" s="61">
        <v>5.888197667293086E-4</v>
      </c>
      <c r="GK22" s="61">
        <v>7.2443407464643458E-4</v>
      </c>
      <c r="GL22" s="61">
        <v>4.4450561118102722E-4</v>
      </c>
      <c r="GM22" s="61">
        <v>1.6181382708603843E-4</v>
      </c>
      <c r="GN22" s="61">
        <v>2.7119347670760094E-4</v>
      </c>
      <c r="GO22" s="61">
        <v>2.0552332171494801E-5</v>
      </c>
      <c r="GP22" s="61">
        <v>1.5129140348662141E-4</v>
      </c>
      <c r="GQ22" s="61">
        <v>3.0544591265593991E-6</v>
      </c>
      <c r="GR22" s="61">
        <v>1.3277129211944968E-4</v>
      </c>
      <c r="GS22" s="61">
        <v>3.6752094047803879E-4</v>
      </c>
      <c r="GT22" s="61">
        <v>8.818656362748306E-6</v>
      </c>
      <c r="GU22" s="61">
        <v>6.3423829232197982E-5</v>
      </c>
      <c r="GV22" s="61">
        <v>1.542980135700673E-4</v>
      </c>
      <c r="GW22" s="61">
        <v>3.1195473287700878E-4</v>
      </c>
      <c r="GX22" s="61">
        <v>4.3060545235176857E-5</v>
      </c>
      <c r="GY22" s="61">
        <v>9.2914195603160268E-5</v>
      </c>
      <c r="GZ22" s="61">
        <v>7.3547149429123264E-3</v>
      </c>
      <c r="HA22" s="61">
        <v>3.1798395015079218E-3</v>
      </c>
      <c r="HB22" s="61">
        <v>1.1920090875122728E-3</v>
      </c>
      <c r="HC22" s="61">
        <v>3.2940349141487436E-3</v>
      </c>
      <c r="HD22" s="61">
        <v>1.4621495002674636E-3</v>
      </c>
      <c r="HE22" s="61">
        <v>5.0378238699875545E-3</v>
      </c>
      <c r="HF22" s="61">
        <v>3.3865502081018982E-2</v>
      </c>
      <c r="HG22" s="61">
        <v>1.7992691248442871E-3</v>
      </c>
      <c r="HH22" s="61">
        <v>1.7810245707944941E-3</v>
      </c>
      <c r="HI22" s="61">
        <v>1.262980367234012E-3</v>
      </c>
      <c r="HJ22" s="61">
        <v>1.6762500280293299E-3</v>
      </c>
      <c r="HK22" s="61">
        <v>2.1379427827297113E-4</v>
      </c>
      <c r="HL22" s="61">
        <v>1.3031443754121815E-4</v>
      </c>
      <c r="HM22" s="61">
        <v>1.3292642434265138E-4</v>
      </c>
      <c r="HN22" s="61">
        <v>2.1583177605245156E-4</v>
      </c>
      <c r="HO22" s="61">
        <v>6.1324790220136042E-5</v>
      </c>
      <c r="HP22" s="61">
        <v>3.2470477273837712E-4</v>
      </c>
      <c r="HQ22" s="61">
        <v>2.741672421100382E-4</v>
      </c>
      <c r="HR22" s="61">
        <v>1.301681153160039E-3</v>
      </c>
      <c r="HS22" s="61">
        <v>1.1516345831883057E-3</v>
      </c>
      <c r="HT22" s="61">
        <v>8.2295880391736133E-4</v>
      </c>
      <c r="HU22" s="61">
        <v>3.3942510786266956E-4</v>
      </c>
      <c r="HV22" s="61">
        <v>4.2467896771939464E-4</v>
      </c>
      <c r="HW22" s="61">
        <v>7.3865572536977108E-6</v>
      </c>
      <c r="HX22" s="61">
        <v>3.5636207390701172E-5</v>
      </c>
      <c r="HY22" s="61">
        <v>1.1203375130352256E-4</v>
      </c>
      <c r="HZ22" s="61">
        <v>2.7672529128109052E-4</v>
      </c>
      <c r="IA22" s="61">
        <v>3.7722893779837605E-5</v>
      </c>
      <c r="IB22" s="61">
        <v>1.3686031197876437E-4</v>
      </c>
      <c r="IC22" s="61">
        <v>1.0937579147901773E-3</v>
      </c>
      <c r="ID22" s="61">
        <v>1.1633337769214656E-3</v>
      </c>
      <c r="IE22" s="61">
        <v>8.6718703632852976E-4</v>
      </c>
      <c r="IF22" s="61">
        <v>6.0682384417350588E-4</v>
      </c>
      <c r="IG22" s="61">
        <v>1.658611230250394E-4</v>
      </c>
      <c r="IH22" s="61">
        <v>1.7859726382397575E-4</v>
      </c>
      <c r="II22" s="61">
        <v>1.959410119115173E-4</v>
      </c>
      <c r="IJ22" s="61">
        <v>5.464817115119497E-6</v>
      </c>
      <c r="IK22" s="61">
        <v>1.0077839772733173E-4</v>
      </c>
      <c r="IL22" s="61">
        <v>2.2049793335303031E-4</v>
      </c>
      <c r="IM22" s="61">
        <v>7.1578455171661059E-6</v>
      </c>
      <c r="IN22" s="61">
        <v>0</v>
      </c>
      <c r="IO22" s="61">
        <v>5.0008501164724073E-5</v>
      </c>
      <c r="IP22" s="61">
        <v>3.2826063609061561E-5</v>
      </c>
      <c r="IQ22" s="61">
        <v>2.0624617277149206E-5</v>
      </c>
      <c r="IR22" s="61">
        <v>9.1559427097214646E-5</v>
      </c>
      <c r="IS22" s="61">
        <v>2.3764194889418105E-5</v>
      </c>
      <c r="IT22" s="61">
        <v>1.7933598497777177E-6</v>
      </c>
      <c r="IU22" s="61">
        <v>1.1919175165157921E-4</v>
      </c>
      <c r="IV22" s="61">
        <v>3.811545706653091E-6</v>
      </c>
      <c r="IW22" s="61">
        <v>1.2281774402807556E-4</v>
      </c>
      <c r="IX22" s="61">
        <v>5.5339742088413607E-5</v>
      </c>
      <c r="IY22" s="61">
        <v>2.3841669869206197E-5</v>
      </c>
      <c r="IZ22" s="61">
        <v>4.9596662199448133E-5</v>
      </c>
      <c r="JA22" s="61">
        <v>7.37803753963157E-6</v>
      </c>
      <c r="JB22" s="61">
        <v>8.987712034315968E-5</v>
      </c>
      <c r="JC22" s="61">
        <v>1.34391713154037E-4</v>
      </c>
      <c r="JD22" s="61">
        <v>8.3504300543891605E-5</v>
      </c>
      <c r="JE22" s="61">
        <v>3.6000109907362572E-6</v>
      </c>
      <c r="JF22" s="61">
        <v>2.7281359994235453E-5</v>
      </c>
      <c r="JG22" s="61">
        <v>1.2629352304078365E-4</v>
      </c>
      <c r="JH22" s="61">
        <v>2.9952443220788348E-4</v>
      </c>
      <c r="JI22" s="61">
        <v>5.2328656658659615E-5</v>
      </c>
      <c r="JJ22" s="61">
        <v>9.57989729344917E-5</v>
      </c>
      <c r="JK22" s="61">
        <v>1.0368058879490974E-4</v>
      </c>
      <c r="JL22" s="61">
        <v>9.2987049004360322E-6</v>
      </c>
      <c r="JM22" s="61">
        <v>2.3714376886083756E-4</v>
      </c>
      <c r="JN22" s="61">
        <v>6.8105834371285008E-5</v>
      </c>
      <c r="JO22" s="61">
        <v>3.8152546915492451E-5</v>
      </c>
      <c r="JP22" s="61">
        <v>6.8016502346489202E-5</v>
      </c>
      <c r="JQ22" s="61">
        <v>3.5172232107639296E-4</v>
      </c>
      <c r="JR22" s="61">
        <v>8.4054486317286736E-6</v>
      </c>
      <c r="JS22" s="61">
        <v>2.1240276899331545E-5</v>
      </c>
      <c r="JT22" s="61">
        <v>4.064078282828283E-3</v>
      </c>
      <c r="JU22" s="61">
        <v>1.1439257832146256E-3</v>
      </c>
      <c r="JV22" s="61">
        <v>3.5627883110726016E-3</v>
      </c>
      <c r="JW22" s="61">
        <v>2.1275095845257586E-3</v>
      </c>
      <c r="JX22" s="61">
        <v>1.6074285771949894E-2</v>
      </c>
      <c r="JY22" s="61">
        <v>2.9595586932356609E-3</v>
      </c>
      <c r="JZ22" s="61">
        <v>6.3713733365275207E-3</v>
      </c>
      <c r="KA22" s="61">
        <v>3.530422754138428E-3</v>
      </c>
      <c r="KB22" s="61">
        <v>0.12640313324632571</v>
      </c>
      <c r="KC22" s="61">
        <v>1.7717339046759391E-3</v>
      </c>
      <c r="KD22" s="61">
        <v>1.6415887772149773E-3</v>
      </c>
      <c r="KE22" s="61">
        <v>2.8288881246361025E-3</v>
      </c>
      <c r="KF22" s="61">
        <v>0.27351939575713968</v>
      </c>
      <c r="KG22" s="61">
        <v>3.264411425008953E-3</v>
      </c>
      <c r="KH22" s="61">
        <v>8.9602505026424497E-3</v>
      </c>
      <c r="KI22" s="61">
        <v>6.1558687180343033E-4</v>
      </c>
      <c r="KJ22" s="61">
        <v>2.4624321919189552E-2</v>
      </c>
      <c r="KK22" s="61">
        <v>0.70077918704092113</v>
      </c>
      <c r="KL22" s="61">
        <v>4.2446352855165636E-3</v>
      </c>
      <c r="KM22" s="61">
        <v>0.46701870139509843</v>
      </c>
      <c r="KN22" s="61">
        <v>1.0068991137361162E-2</v>
      </c>
      <c r="KO22" s="61">
        <v>2.996849318786966E-2</v>
      </c>
      <c r="KP22" s="61">
        <v>2.623249116722281E-3</v>
      </c>
      <c r="KQ22" s="61">
        <v>1.2299825510613828E-2</v>
      </c>
      <c r="KR22" s="61">
        <v>2.2135109277294511E-3</v>
      </c>
      <c r="KS22" s="61">
        <v>1.5489843629080881E-3</v>
      </c>
      <c r="KT22" s="61">
        <v>0.36777188549905254</v>
      </c>
      <c r="KU22" s="61">
        <v>6.3334432549661934E-3</v>
      </c>
      <c r="KV22" s="61">
        <v>1.9512865863118704E-3</v>
      </c>
      <c r="KW22" s="61">
        <v>2.1758901646871673E-3</v>
      </c>
      <c r="KX22" s="61">
        <v>1.385377602003529E-3</v>
      </c>
      <c r="KY22" s="61">
        <v>0.1881610877716389</v>
      </c>
      <c r="KZ22" s="61">
        <v>0.15327996607624098</v>
      </c>
    </row>
    <row r="23" spans="1:312" ht="13" x14ac:dyDescent="0.3">
      <c r="A23" s="102">
        <v>1.0200954697792863</v>
      </c>
      <c r="B23" s="50" t="s">
        <v>928</v>
      </c>
      <c r="C23" s="60" t="s">
        <v>30</v>
      </c>
      <c r="D23" s="61">
        <v>0</v>
      </c>
      <c r="E23" s="61">
        <v>2.9632757406609124E-6</v>
      </c>
      <c r="F23" s="61">
        <v>5.4083420431484857E-5</v>
      </c>
      <c r="G23" s="61">
        <v>7.1307579901917808E-6</v>
      </c>
      <c r="H23" s="61">
        <v>3.7643600308462775E-5</v>
      </c>
      <c r="I23" s="61">
        <v>0</v>
      </c>
      <c r="J23" s="61">
        <v>1.21882764722808E-5</v>
      </c>
      <c r="K23" s="61">
        <v>3.1773241857228596E-6</v>
      </c>
      <c r="L23" s="61">
        <v>5.6749504896468799E-5</v>
      </c>
      <c r="M23" s="61">
        <v>4.8663461334442549E-5</v>
      </c>
      <c r="N23" s="61">
        <v>1.1023394501608184E-4</v>
      </c>
      <c r="O23" s="61">
        <v>9.6129776748590876E-5</v>
      </c>
      <c r="P23" s="61">
        <v>1.3501162887688122E-4</v>
      </c>
      <c r="Q23" s="61">
        <v>7.8367928417020851E-5</v>
      </c>
      <c r="R23" s="61">
        <v>9.6568236771240039E-4</v>
      </c>
      <c r="S23" s="61">
        <v>1.8132252401824652E-5</v>
      </c>
      <c r="T23" s="61">
        <v>2.0574011725799432E-4</v>
      </c>
      <c r="U23" s="61">
        <v>4.2588125470274584E-4</v>
      </c>
      <c r="V23" s="61">
        <v>1.6036338742233349E-6</v>
      </c>
      <c r="W23" s="61">
        <v>1.5490183321408586E-5</v>
      </c>
      <c r="X23" s="61">
        <v>5.6257226562556524E-5</v>
      </c>
      <c r="Y23" s="61">
        <v>1.557766409442123E-6</v>
      </c>
      <c r="Z23" s="61">
        <v>1.6867393238217474E-5</v>
      </c>
      <c r="AA23" s="61">
        <v>7.4139993990617533E-5</v>
      </c>
      <c r="AB23" s="61">
        <v>2.6590425896525313E-5</v>
      </c>
      <c r="AC23" s="61">
        <v>0</v>
      </c>
      <c r="AD23" s="61">
        <v>0</v>
      </c>
      <c r="AE23" s="61">
        <v>1.1193242506658392E-5</v>
      </c>
      <c r="AF23" s="61">
        <v>3.3309624583562261E-5</v>
      </c>
      <c r="AG23" s="61">
        <v>2.894939775416232E-5</v>
      </c>
      <c r="AH23" s="61">
        <v>1.8157937559311515E-6</v>
      </c>
      <c r="AI23" s="61">
        <v>6.6170622144351412E-6</v>
      </c>
      <c r="AJ23" s="61">
        <v>5.7888138440640842E-7</v>
      </c>
      <c r="AK23" s="61">
        <v>0</v>
      </c>
      <c r="AL23" s="61">
        <v>0</v>
      </c>
      <c r="AM23" s="61">
        <v>5.7125276885690719E-5</v>
      </c>
      <c r="AN23" s="61">
        <v>0</v>
      </c>
      <c r="AO23" s="61">
        <v>1.4781118088779682E-4</v>
      </c>
      <c r="AP23" s="61">
        <v>3.5896043323379318E-5</v>
      </c>
      <c r="AQ23" s="61">
        <v>1.1024219171364319E-5</v>
      </c>
      <c r="AR23" s="61">
        <v>1.4885350150715892E-6</v>
      </c>
      <c r="AS23" s="61">
        <v>1.0431109355645603E-5</v>
      </c>
      <c r="AT23" s="61">
        <v>2.9536379595969353E-5</v>
      </c>
      <c r="AU23" s="61">
        <v>0</v>
      </c>
      <c r="AV23" s="61">
        <v>1.3781225543913967E-5</v>
      </c>
      <c r="AW23" s="61">
        <v>3.0169252353178344E-5</v>
      </c>
      <c r="AX23" s="61">
        <v>5.0766892712231853E-6</v>
      </c>
      <c r="AY23" s="61">
        <v>6.165434928769415E-6</v>
      </c>
      <c r="AZ23" s="61">
        <v>9.8744366312086507E-6</v>
      </c>
      <c r="BA23" s="61">
        <v>0</v>
      </c>
      <c r="BB23" s="61">
        <v>1.2092018834514425E-5</v>
      </c>
      <c r="BC23" s="61">
        <v>1.380272655021407E-5</v>
      </c>
      <c r="BD23" s="61">
        <v>1.1783558883415884E-6</v>
      </c>
      <c r="BE23" s="61">
        <v>7.8622618003677855E-6</v>
      </c>
      <c r="BF23" s="61">
        <v>1.0046779388157991E-5</v>
      </c>
      <c r="BG23" s="61">
        <v>1.3213686538209804E-5</v>
      </c>
      <c r="BH23" s="61">
        <v>3.7149801574053762E-5</v>
      </c>
      <c r="BI23" s="61">
        <v>7.3702325267730766E-6</v>
      </c>
      <c r="BJ23" s="61">
        <v>1.579903744107153E-5</v>
      </c>
      <c r="BK23" s="61">
        <v>1.3436687828268643E-4</v>
      </c>
      <c r="BL23" s="61">
        <v>0</v>
      </c>
      <c r="BM23" s="61">
        <v>1.222013628509229E-4</v>
      </c>
      <c r="BN23" s="61">
        <v>2.5794030234884238E-5</v>
      </c>
      <c r="BO23" s="61">
        <v>8.579972654382682E-5</v>
      </c>
      <c r="BP23" s="61">
        <v>1.6543680995684171E-5</v>
      </c>
      <c r="BQ23" s="61">
        <v>0</v>
      </c>
      <c r="BR23" s="61">
        <v>1.0188354842433217E-6</v>
      </c>
      <c r="BS23" s="61">
        <v>1.8710026540898838E-5</v>
      </c>
      <c r="BT23" s="61">
        <v>7.6557099584258258E-5</v>
      </c>
      <c r="BU23" s="61">
        <v>4.4925878429985931E-5</v>
      </c>
      <c r="BV23" s="61">
        <v>3.7963538289711093E-2</v>
      </c>
      <c r="BW23" s="61">
        <v>0.46793948713128253</v>
      </c>
      <c r="BX23" s="61">
        <v>0.83463407473893958</v>
      </c>
      <c r="BY23" s="61">
        <v>0.36485901686102146</v>
      </c>
      <c r="BZ23" s="61">
        <v>9.8826976051494026E-4</v>
      </c>
      <c r="CA23" s="61">
        <v>2.4931838156809997E-2</v>
      </c>
      <c r="CB23" s="61">
        <v>0.74133530598419073</v>
      </c>
      <c r="CC23" s="61">
        <v>5.327897355683909E-4</v>
      </c>
      <c r="CD23" s="61">
        <v>5.0669377666036157E-6</v>
      </c>
      <c r="CE23" s="61">
        <v>2.3314348388790802E-6</v>
      </c>
      <c r="CF23" s="61">
        <v>0</v>
      </c>
      <c r="CG23" s="61">
        <v>0</v>
      </c>
      <c r="CH23" s="61">
        <v>5.8933038526877983E-6</v>
      </c>
      <c r="CI23" s="61">
        <v>4.6801021633343787E-6</v>
      </c>
      <c r="CJ23" s="61">
        <v>2.2389843648487716E-6</v>
      </c>
      <c r="CK23" s="61">
        <v>7.4356515615673805E-6</v>
      </c>
      <c r="CL23" s="61">
        <v>2.2647767040810237E-5</v>
      </c>
      <c r="CM23" s="61">
        <v>0</v>
      </c>
      <c r="CN23" s="61">
        <v>0</v>
      </c>
      <c r="CO23" s="61">
        <v>0</v>
      </c>
      <c r="CP23" s="61">
        <v>4.099702346805141E-6</v>
      </c>
      <c r="CQ23" s="61">
        <v>2.1980822855522835E-6</v>
      </c>
      <c r="CR23" s="61">
        <v>6.4705954495403683E-6</v>
      </c>
      <c r="CS23" s="61">
        <v>0</v>
      </c>
      <c r="CT23" s="61">
        <v>2.93389634281575E-5</v>
      </c>
      <c r="CU23" s="61">
        <v>1.2507946243422587E-5</v>
      </c>
      <c r="CV23" s="61">
        <v>0</v>
      </c>
      <c r="CW23" s="61">
        <v>0</v>
      </c>
      <c r="CX23" s="61">
        <v>8.8522971209398674E-6</v>
      </c>
      <c r="CY23" s="61">
        <v>0</v>
      </c>
      <c r="CZ23" s="61">
        <v>0</v>
      </c>
      <c r="DA23" s="61">
        <v>1.7838154248125217E-6</v>
      </c>
      <c r="DB23" s="61">
        <v>4.507051816130967E-5</v>
      </c>
      <c r="DC23" s="61">
        <v>1.6064256753580162E-5</v>
      </c>
      <c r="DD23" s="61">
        <v>1.337946560074812E-5</v>
      </c>
      <c r="DE23" s="61">
        <v>5.7124017702267634E-6</v>
      </c>
      <c r="DF23" s="61">
        <v>2.7890187756321198E-5</v>
      </c>
      <c r="DG23" s="61">
        <v>8.2885928436235055E-5</v>
      </c>
      <c r="DH23" s="61">
        <v>0</v>
      </c>
      <c r="DI23" s="61">
        <v>5.6179880486667582E-6</v>
      </c>
      <c r="DJ23" s="61">
        <v>0</v>
      </c>
      <c r="DK23" s="61">
        <v>3.4734115034624367E-5</v>
      </c>
      <c r="DL23" s="61">
        <v>0</v>
      </c>
      <c r="DM23" s="61">
        <v>0</v>
      </c>
      <c r="DN23" s="61">
        <v>2.7552148417264809E-6</v>
      </c>
      <c r="DO23" s="61">
        <v>1.3457750088191675E-6</v>
      </c>
      <c r="DP23" s="61">
        <v>7.7551149010186968E-6</v>
      </c>
      <c r="DQ23" s="61">
        <v>2.0785329718309084E-5</v>
      </c>
      <c r="DR23" s="61">
        <v>0</v>
      </c>
      <c r="DS23" s="61">
        <v>1.0327337716739554E-5</v>
      </c>
      <c r="DT23" s="61">
        <v>0</v>
      </c>
      <c r="DU23" s="61">
        <v>0</v>
      </c>
      <c r="DV23" s="61">
        <v>6.4943430249724049E-6</v>
      </c>
      <c r="DW23" s="61">
        <v>0</v>
      </c>
      <c r="DX23" s="61">
        <v>0</v>
      </c>
      <c r="DY23" s="61">
        <v>0</v>
      </c>
      <c r="DZ23" s="61">
        <v>2.5984282240129011E-5</v>
      </c>
      <c r="EA23" s="61">
        <v>1.2478882804384585E-5</v>
      </c>
      <c r="EB23" s="61">
        <v>2.9102877715575578E-5</v>
      </c>
      <c r="EC23" s="61">
        <v>1.9195619980421106E-5</v>
      </c>
      <c r="ED23" s="61">
        <v>0</v>
      </c>
      <c r="EE23" s="61">
        <v>2.6021843181760849E-5</v>
      </c>
      <c r="EF23" s="61">
        <v>5.6199983185797623E-6</v>
      </c>
      <c r="EG23" s="61">
        <v>1.6362406244822768E-5</v>
      </c>
      <c r="EH23" s="61">
        <v>0</v>
      </c>
      <c r="EI23" s="61">
        <v>0</v>
      </c>
      <c r="EJ23" s="61">
        <v>0</v>
      </c>
      <c r="EK23" s="61">
        <v>1.4806719987091173E-6</v>
      </c>
      <c r="EL23" s="61">
        <v>0</v>
      </c>
      <c r="EM23" s="61">
        <v>1.8951186054364046E-6</v>
      </c>
      <c r="EN23" s="61">
        <v>1.4288355158456021E-4</v>
      </c>
      <c r="EO23" s="61">
        <v>6.5934860779528509E-6</v>
      </c>
      <c r="EP23" s="61">
        <v>9.9538941492624332E-6</v>
      </c>
      <c r="EQ23" s="61">
        <v>4.9590130405990668E-6</v>
      </c>
      <c r="ER23" s="61">
        <v>0</v>
      </c>
      <c r="ES23" s="61">
        <v>0</v>
      </c>
      <c r="ET23" s="61">
        <v>6.2144202177493261E-6</v>
      </c>
      <c r="EU23" s="61">
        <v>3.987305654713014E-6</v>
      </c>
      <c r="EV23" s="61">
        <v>0</v>
      </c>
      <c r="EW23" s="61">
        <v>6.7986101553188504E-6</v>
      </c>
      <c r="EX23" s="61">
        <v>1.6616513089547339E-5</v>
      </c>
      <c r="EY23" s="61">
        <v>2.3573475561720003E-4</v>
      </c>
      <c r="EZ23" s="61">
        <v>1.1316657685736644E-5</v>
      </c>
      <c r="FA23" s="61">
        <v>5.2734768915493275E-5</v>
      </c>
      <c r="FB23" s="61">
        <v>4.5530869291271669E-5</v>
      </c>
      <c r="FC23" s="61">
        <v>2.8199738150710583E-4</v>
      </c>
      <c r="FD23" s="61">
        <v>1.9171302350431729E-4</v>
      </c>
      <c r="FE23" s="61">
        <v>1.783904935750021E-5</v>
      </c>
      <c r="FF23" s="61">
        <v>1.1111116973902412E-4</v>
      </c>
      <c r="FG23" s="61">
        <v>2.8405779515864931E-4</v>
      </c>
      <c r="FH23" s="61">
        <v>6.3541496852112371E-5</v>
      </c>
      <c r="FI23" s="61">
        <v>3.67278884865343E-5</v>
      </c>
      <c r="FJ23" s="61">
        <v>8.281206698327676E-5</v>
      </c>
      <c r="FK23" s="61">
        <v>1.235605804236536E-4</v>
      </c>
      <c r="FL23" s="61">
        <v>2.4465212207988665E-6</v>
      </c>
      <c r="FM23" s="61">
        <v>0</v>
      </c>
      <c r="FN23" s="61">
        <v>3.3349946439138387E-5</v>
      </c>
      <c r="FO23" s="61">
        <v>6.2793002240185205E-6</v>
      </c>
      <c r="FP23" s="61">
        <v>1.8335678026964712E-5</v>
      </c>
      <c r="FQ23" s="61">
        <v>1.1881738829650596E-4</v>
      </c>
      <c r="FR23" s="61">
        <v>1.7622363767167445E-4</v>
      </c>
      <c r="FS23" s="61">
        <v>3.5867510138472772E-5</v>
      </c>
      <c r="FT23" s="61">
        <v>5.6943752741693303E-6</v>
      </c>
      <c r="FU23" s="61">
        <v>2.3011003686139076E-4</v>
      </c>
      <c r="FV23" s="61">
        <v>0</v>
      </c>
      <c r="FW23" s="61">
        <v>1.9677286189545645E-5</v>
      </c>
      <c r="FX23" s="61">
        <v>1.7473583415275891E-4</v>
      </c>
      <c r="FY23" s="61">
        <v>1.9590804774614706E-5</v>
      </c>
      <c r="FZ23" s="61">
        <v>3.449914443769709E-3</v>
      </c>
      <c r="GA23" s="61">
        <v>2.5555675697279071E-3</v>
      </c>
      <c r="GB23" s="61">
        <v>5.3305981700238047E-4</v>
      </c>
      <c r="GC23" s="61">
        <v>5.4370913925002901E-4</v>
      </c>
      <c r="GD23" s="61">
        <v>2.7766883968717462E-3</v>
      </c>
      <c r="GE23" s="61">
        <v>1.031719484837598E-3</v>
      </c>
      <c r="GF23" s="61">
        <v>2.1959704270787188E-4</v>
      </c>
      <c r="GG23" s="61">
        <v>0</v>
      </c>
      <c r="GH23" s="61">
        <v>6.0113157575819064E-6</v>
      </c>
      <c r="GI23" s="61">
        <v>9.8544745920671405E-6</v>
      </c>
      <c r="GJ23" s="61">
        <v>7.4505169649415925E-6</v>
      </c>
      <c r="GK23" s="61">
        <v>0</v>
      </c>
      <c r="GL23" s="61">
        <v>1.6344760950777014E-5</v>
      </c>
      <c r="GM23" s="61">
        <v>0</v>
      </c>
      <c r="GN23" s="61">
        <v>1.456695155991172E-6</v>
      </c>
      <c r="GO23" s="61">
        <v>4.5503023368017673E-5</v>
      </c>
      <c r="GP23" s="61">
        <v>2.2338805237283974E-4</v>
      </c>
      <c r="GQ23" s="61">
        <v>1.196329824569098E-5</v>
      </c>
      <c r="GR23" s="61">
        <v>2.4842861311331539E-6</v>
      </c>
      <c r="GS23" s="61">
        <v>3.3532932525368501E-6</v>
      </c>
      <c r="GT23" s="61">
        <v>1.9928973679121426E-4</v>
      </c>
      <c r="GU23" s="61">
        <v>8.9872827467601067E-5</v>
      </c>
      <c r="GV23" s="61">
        <v>7.3041602390847056E-6</v>
      </c>
      <c r="GW23" s="61">
        <v>3.0553075294332856E-6</v>
      </c>
      <c r="GX23" s="61">
        <v>9.5512802824452638E-6</v>
      </c>
      <c r="GY23" s="61">
        <v>2.0867120883739317E-5</v>
      </c>
      <c r="GZ23" s="61">
        <v>0</v>
      </c>
      <c r="HA23" s="61">
        <v>9.8402700673783829E-5</v>
      </c>
      <c r="HB23" s="61">
        <v>0</v>
      </c>
      <c r="HC23" s="61">
        <v>0</v>
      </c>
      <c r="HD23" s="61">
        <v>0</v>
      </c>
      <c r="HE23" s="61">
        <v>0</v>
      </c>
      <c r="HF23" s="61">
        <v>0</v>
      </c>
      <c r="HG23" s="61">
        <v>6.507323317032443E-5</v>
      </c>
      <c r="HH23" s="61">
        <v>0</v>
      </c>
      <c r="HI23" s="61">
        <v>3.3583948783035238E-6</v>
      </c>
      <c r="HJ23" s="61">
        <v>0</v>
      </c>
      <c r="HK23" s="61">
        <v>5.0882700137936313E-5</v>
      </c>
      <c r="HL23" s="61">
        <v>1.9398871405732901E-5</v>
      </c>
      <c r="HM23" s="61">
        <v>6.7445427129522617E-5</v>
      </c>
      <c r="HN23" s="61">
        <v>2.7562853245100332E-6</v>
      </c>
      <c r="HO23" s="61">
        <v>7.0507328069721056E-5</v>
      </c>
      <c r="HP23" s="61">
        <v>1.3766969477009026E-5</v>
      </c>
      <c r="HQ23" s="61">
        <v>6.2567850620480295E-6</v>
      </c>
      <c r="HR23" s="61">
        <v>2.4602755830235038E-5</v>
      </c>
      <c r="HS23" s="61">
        <v>0</v>
      </c>
      <c r="HT23" s="61">
        <v>2.5052442068211034E-6</v>
      </c>
      <c r="HU23" s="61">
        <v>0</v>
      </c>
      <c r="HV23" s="61">
        <v>0</v>
      </c>
      <c r="HW23" s="61">
        <v>3.0982504036343174E-6</v>
      </c>
      <c r="HX23" s="61">
        <v>1.0481237467853287E-5</v>
      </c>
      <c r="HY23" s="61">
        <v>0</v>
      </c>
      <c r="HZ23" s="61">
        <v>2.1394436190971758E-5</v>
      </c>
      <c r="IA23" s="61">
        <v>2.4868226568365811E-5</v>
      </c>
      <c r="IB23" s="61">
        <v>3.7305278575196205E-5</v>
      </c>
      <c r="IC23" s="61">
        <v>2.589559296858115E-6</v>
      </c>
      <c r="ID23" s="61">
        <v>6.2113585441998819E-6</v>
      </c>
      <c r="IE23" s="61">
        <v>0</v>
      </c>
      <c r="IF23" s="61">
        <v>3.7539424494325851E-6</v>
      </c>
      <c r="IG23" s="61">
        <v>2.6575499748164993E-6</v>
      </c>
      <c r="IH23" s="61">
        <v>0</v>
      </c>
      <c r="II23" s="61">
        <v>2.1354808166472887E-5</v>
      </c>
      <c r="IJ23" s="61">
        <v>9.8018760915008515E-5</v>
      </c>
      <c r="IK23" s="61">
        <v>2.4860560950012731E-5</v>
      </c>
      <c r="IL23" s="61">
        <v>2.8529165357128903E-5</v>
      </c>
      <c r="IM23" s="61">
        <v>6.760580667078643E-5</v>
      </c>
      <c r="IN23" s="61">
        <v>9.3275447766896278E-6</v>
      </c>
      <c r="IO23" s="61">
        <v>7.4746301516539349E-5</v>
      </c>
      <c r="IP23" s="61">
        <v>1.9854000949971421E-5</v>
      </c>
      <c r="IQ23" s="61">
        <v>2.0191606444435131E-4</v>
      </c>
      <c r="IR23" s="61">
        <v>2.3304622015967148E-5</v>
      </c>
      <c r="IS23" s="61">
        <v>1.2502248668336874E-6</v>
      </c>
      <c r="IT23" s="61">
        <v>2.101593573958263E-6</v>
      </c>
      <c r="IU23" s="61">
        <v>4.9393257203758501E-5</v>
      </c>
      <c r="IV23" s="61">
        <v>1.4887632514739067E-6</v>
      </c>
      <c r="IW23" s="61">
        <v>1.8825123619103818E-5</v>
      </c>
      <c r="IX23" s="61">
        <v>1.2049817557254386E-5</v>
      </c>
      <c r="IY23" s="61">
        <v>3.3523054613213333E-4</v>
      </c>
      <c r="IZ23" s="61">
        <v>3.6025590253571714E-4</v>
      </c>
      <c r="JA23" s="61">
        <v>1.0923657528548875E-3</v>
      </c>
      <c r="JB23" s="61">
        <v>8.2440332873381216E-3</v>
      </c>
      <c r="JC23" s="61">
        <v>4.3022290883620131E-6</v>
      </c>
      <c r="JD23" s="61">
        <v>7.7291976952538645E-6</v>
      </c>
      <c r="JE23" s="61">
        <v>0</v>
      </c>
      <c r="JF23" s="61">
        <v>6.5898432395087803E-6</v>
      </c>
      <c r="JG23" s="61">
        <v>2.5418795656577658E-5</v>
      </c>
      <c r="JH23" s="61">
        <v>1.008469112430875E-4</v>
      </c>
      <c r="JI23" s="61">
        <v>1.8275931278504E-5</v>
      </c>
      <c r="JJ23" s="61">
        <v>5.0370657554109524E-6</v>
      </c>
      <c r="JK23" s="61">
        <v>1.8877531600542292E-6</v>
      </c>
      <c r="JL23" s="61">
        <v>3.7697452299064995E-6</v>
      </c>
      <c r="JM23" s="61">
        <v>5.2974111610433533E-5</v>
      </c>
      <c r="JN23" s="61">
        <v>5.788247590139695E-5</v>
      </c>
      <c r="JO23" s="61">
        <v>2.8922379973372843E-5</v>
      </c>
      <c r="JP23" s="61">
        <v>1.9647176813785605E-5</v>
      </c>
      <c r="JQ23" s="61">
        <v>5.548188682450123E-5</v>
      </c>
      <c r="JR23" s="61">
        <v>3.4254751092673457E-5</v>
      </c>
      <c r="JS23" s="61">
        <v>2.8174280338096371E-6</v>
      </c>
      <c r="JT23" s="61">
        <v>0</v>
      </c>
      <c r="JU23" s="61">
        <v>9.4921021297629596E-6</v>
      </c>
      <c r="JV23" s="61">
        <v>3.1162397254042375E-6</v>
      </c>
      <c r="JW23" s="61">
        <v>8.697640938637616E-5</v>
      </c>
      <c r="JX23" s="61">
        <v>1.4111231987138637E-5</v>
      </c>
      <c r="JY23" s="61">
        <v>1.4198775495167655E-5</v>
      </c>
      <c r="JZ23" s="61">
        <v>6.7562368208634526E-6</v>
      </c>
      <c r="KA23" s="61">
        <v>0</v>
      </c>
      <c r="KB23" s="61">
        <v>4.393895680749182E-6</v>
      </c>
      <c r="KC23" s="61">
        <v>4.0621104559046837E-6</v>
      </c>
      <c r="KD23" s="61">
        <v>1.3992536008158955E-6</v>
      </c>
      <c r="KE23" s="61">
        <v>3.6967236057141099E-5</v>
      </c>
      <c r="KF23" s="61">
        <v>1.8094513614881515E-6</v>
      </c>
      <c r="KG23" s="61">
        <v>2.6812990351329834E-5</v>
      </c>
      <c r="KH23" s="61">
        <v>1.0878442183871926E-6</v>
      </c>
      <c r="KI23" s="61">
        <v>0</v>
      </c>
      <c r="KJ23" s="61">
        <v>1.0579375508221768E-5</v>
      </c>
      <c r="KK23" s="61">
        <v>7.1726037142983402E-5</v>
      </c>
      <c r="KL23" s="61">
        <v>7.6051135474258157E-6</v>
      </c>
      <c r="KM23" s="61">
        <v>2.1988067693305194E-6</v>
      </c>
      <c r="KN23" s="61">
        <v>2.2415369693380724E-5</v>
      </c>
      <c r="KO23" s="61">
        <v>4.9991259392614589E-5</v>
      </c>
      <c r="KP23" s="61">
        <v>6.7605741076744368E-6</v>
      </c>
      <c r="KQ23" s="61">
        <v>6.8933398710291049E-6</v>
      </c>
      <c r="KR23" s="61">
        <v>0</v>
      </c>
      <c r="KS23" s="61">
        <v>1.4306361929802194E-5</v>
      </c>
      <c r="KT23" s="61">
        <v>4.4854083756040284E-6</v>
      </c>
      <c r="KU23" s="61">
        <v>8.8784374991738124E-7</v>
      </c>
      <c r="KV23" s="61">
        <v>5.8077303143403098E-6</v>
      </c>
      <c r="KW23" s="61">
        <v>3.3225672439520388E-6</v>
      </c>
      <c r="KX23" s="61">
        <v>8.360744259937103E-6</v>
      </c>
      <c r="KY23" s="61">
        <v>4.8864616901816257E-5</v>
      </c>
      <c r="KZ23" s="61">
        <v>7.3335081160117325E-5</v>
      </c>
    </row>
    <row r="24" spans="1:312" ht="13" x14ac:dyDescent="0.3">
      <c r="A24" s="102">
        <v>1.020950233253739</v>
      </c>
      <c r="B24" s="50" t="s">
        <v>927</v>
      </c>
      <c r="C24" s="60" t="s">
        <v>146</v>
      </c>
      <c r="D24" s="61">
        <v>0</v>
      </c>
      <c r="E24" s="61">
        <v>0</v>
      </c>
      <c r="F24" s="61">
        <v>2.491230158063571E-6</v>
      </c>
      <c r="G24" s="61">
        <v>0</v>
      </c>
      <c r="H24" s="61">
        <v>5.1791530625737374E-6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3.2648049448257917E-6</v>
      </c>
      <c r="Q24" s="61">
        <v>0</v>
      </c>
      <c r="R24" s="61">
        <v>0</v>
      </c>
      <c r="S24" s="61">
        <v>0</v>
      </c>
      <c r="T24" s="61">
        <v>0</v>
      </c>
      <c r="U24" s="61">
        <v>0</v>
      </c>
      <c r="V24" s="61">
        <v>0</v>
      </c>
      <c r="W24" s="61">
        <v>0</v>
      </c>
      <c r="X24" s="61">
        <v>0</v>
      </c>
      <c r="Y24" s="61">
        <v>3.2239995170231792E-5</v>
      </c>
      <c r="Z24" s="61">
        <v>0</v>
      </c>
      <c r="AA24" s="61">
        <v>0</v>
      </c>
      <c r="AB24" s="61">
        <v>0</v>
      </c>
      <c r="AC24" s="61">
        <v>1.2143552919730863E-5</v>
      </c>
      <c r="AD24" s="61">
        <v>2.2703572065429793E-6</v>
      </c>
      <c r="AE24" s="61">
        <v>2.8485589289390704E-5</v>
      </c>
      <c r="AF24" s="61">
        <v>0</v>
      </c>
      <c r="AG24" s="61">
        <v>0</v>
      </c>
      <c r="AH24" s="61">
        <v>0</v>
      </c>
      <c r="AI24" s="61">
        <v>0</v>
      </c>
      <c r="AJ24" s="61">
        <v>0</v>
      </c>
      <c r="AK24" s="61">
        <v>0</v>
      </c>
      <c r="AL24" s="61">
        <v>3.1517898857171494E-6</v>
      </c>
      <c r="AM24" s="61">
        <v>0</v>
      </c>
      <c r="AN24" s="61">
        <v>0</v>
      </c>
      <c r="AO24" s="61">
        <v>0</v>
      </c>
      <c r="AP24" s="61">
        <v>4.3642276237358461E-5</v>
      </c>
      <c r="AQ24" s="61">
        <v>0</v>
      </c>
      <c r="AR24" s="61">
        <v>0</v>
      </c>
      <c r="AS24" s="61">
        <v>0</v>
      </c>
      <c r="AT24" s="61">
        <v>0</v>
      </c>
      <c r="AU24" s="61">
        <v>0</v>
      </c>
      <c r="AV24" s="61">
        <v>0</v>
      </c>
      <c r="AW24" s="61">
        <v>0</v>
      </c>
      <c r="AX24" s="61">
        <v>6.7880402684905117E-7</v>
      </c>
      <c r="AY24" s="61">
        <v>1.7975668058989939E-6</v>
      </c>
      <c r="AZ24" s="61">
        <v>5.9353866597514758E-2</v>
      </c>
      <c r="BA24" s="61">
        <v>0.24817824096368793</v>
      </c>
      <c r="BB24" s="61">
        <v>0</v>
      </c>
      <c r="BC24" s="61">
        <v>0</v>
      </c>
      <c r="BD24" s="61">
        <v>0</v>
      </c>
      <c r="BE24" s="61">
        <v>1.5582005259943405E-6</v>
      </c>
      <c r="BF24" s="61">
        <v>0</v>
      </c>
      <c r="BG24" s="61">
        <v>0</v>
      </c>
      <c r="BH24" s="61">
        <v>0</v>
      </c>
      <c r="BI24" s="61">
        <v>0</v>
      </c>
      <c r="BJ24" s="61">
        <v>0</v>
      </c>
      <c r="BK24" s="61">
        <v>0</v>
      </c>
      <c r="BL24" s="61">
        <v>0</v>
      </c>
      <c r="BM24" s="61">
        <v>0</v>
      </c>
      <c r="BN24" s="61">
        <v>0</v>
      </c>
      <c r="BO24" s="61">
        <v>5.3951264879964566E-5</v>
      </c>
      <c r="BP24" s="61">
        <v>0</v>
      </c>
      <c r="BQ24" s="61">
        <v>0</v>
      </c>
      <c r="BR24" s="61">
        <v>0</v>
      </c>
      <c r="BS24" s="61">
        <v>0</v>
      </c>
      <c r="BT24" s="61">
        <v>0</v>
      </c>
      <c r="BU24" s="61">
        <v>0</v>
      </c>
      <c r="BV24" s="61">
        <v>0</v>
      </c>
      <c r="BW24" s="61">
        <v>0</v>
      </c>
      <c r="BX24" s="61">
        <v>0</v>
      </c>
      <c r="BY24" s="61">
        <v>0</v>
      </c>
      <c r="BZ24" s="61">
        <v>0</v>
      </c>
      <c r="CA24" s="61">
        <v>0</v>
      </c>
      <c r="CB24" s="61">
        <v>0</v>
      </c>
      <c r="CC24" s="61">
        <v>0</v>
      </c>
      <c r="CD24" s="61">
        <v>4.6165432984610721E-6</v>
      </c>
      <c r="CE24" s="61">
        <v>5.3380774297971667E-5</v>
      </c>
      <c r="CF24" s="61">
        <v>5.6951436450004119E-5</v>
      </c>
      <c r="CG24" s="61">
        <v>0</v>
      </c>
      <c r="CH24" s="61">
        <v>0</v>
      </c>
      <c r="CI24" s="61">
        <v>1.6098233103232704E-4</v>
      </c>
      <c r="CJ24" s="61">
        <v>1.7293168905970293E-3</v>
      </c>
      <c r="CK24" s="61">
        <v>1.6697168673252975E-4</v>
      </c>
      <c r="CL24" s="61">
        <v>0</v>
      </c>
      <c r="CM24" s="61">
        <v>0</v>
      </c>
      <c r="CN24" s="61">
        <v>0</v>
      </c>
      <c r="CO24" s="61">
        <v>0</v>
      </c>
      <c r="CP24" s="61">
        <v>0</v>
      </c>
      <c r="CQ24" s="61">
        <v>0</v>
      </c>
      <c r="CR24" s="61">
        <v>0</v>
      </c>
      <c r="CS24" s="61">
        <v>0</v>
      </c>
      <c r="CT24" s="61">
        <v>0</v>
      </c>
      <c r="CU24" s="61">
        <v>0</v>
      </c>
      <c r="CV24" s="61">
        <v>3.4226252790156997E-6</v>
      </c>
      <c r="CW24" s="61">
        <v>0</v>
      </c>
      <c r="CX24" s="61">
        <v>0</v>
      </c>
      <c r="CY24" s="61">
        <v>2.2255345511811893E-5</v>
      </c>
      <c r="CZ24" s="61">
        <v>0</v>
      </c>
      <c r="DA24" s="61">
        <v>0</v>
      </c>
      <c r="DB24" s="61">
        <v>0</v>
      </c>
      <c r="DC24" s="61">
        <v>2.8303853229020708E-4</v>
      </c>
      <c r="DD24" s="61">
        <v>0</v>
      </c>
      <c r="DE24" s="61">
        <v>0</v>
      </c>
      <c r="DF24" s="61">
        <v>0</v>
      </c>
      <c r="DG24" s="61">
        <v>5.568739149341479E-6</v>
      </c>
      <c r="DH24" s="61">
        <v>6.8976008672134867E-6</v>
      </c>
      <c r="DI24" s="61">
        <v>8.6731635717619382E-5</v>
      </c>
      <c r="DJ24" s="61">
        <v>0</v>
      </c>
      <c r="DK24" s="61">
        <v>0</v>
      </c>
      <c r="DL24" s="61">
        <v>0</v>
      </c>
      <c r="DM24" s="61">
        <v>0</v>
      </c>
      <c r="DN24" s="61">
        <v>2.4472790652982269E-5</v>
      </c>
      <c r="DO24" s="61">
        <v>0</v>
      </c>
      <c r="DP24" s="61">
        <v>0</v>
      </c>
      <c r="DQ24" s="61">
        <v>0</v>
      </c>
      <c r="DR24" s="61">
        <v>3.9800120721225698E-5</v>
      </c>
      <c r="DS24" s="61">
        <v>0</v>
      </c>
      <c r="DT24" s="61">
        <v>0</v>
      </c>
      <c r="DU24" s="61">
        <v>0</v>
      </c>
      <c r="DV24" s="61">
        <v>0</v>
      </c>
      <c r="DW24" s="61">
        <v>0</v>
      </c>
      <c r="DX24" s="61">
        <v>0</v>
      </c>
      <c r="DY24" s="61">
        <v>0</v>
      </c>
      <c r="DZ24" s="61">
        <v>0</v>
      </c>
      <c r="EA24" s="61">
        <v>0</v>
      </c>
      <c r="EB24" s="61">
        <v>0</v>
      </c>
      <c r="EC24" s="61">
        <v>0</v>
      </c>
      <c r="ED24" s="61">
        <v>0</v>
      </c>
      <c r="EE24" s="61">
        <v>0</v>
      </c>
      <c r="EF24" s="61">
        <v>0</v>
      </c>
      <c r="EG24" s="61">
        <v>0</v>
      </c>
      <c r="EH24" s="61">
        <v>0</v>
      </c>
      <c r="EI24" s="61">
        <v>0</v>
      </c>
      <c r="EJ24" s="61">
        <v>2.3889238316667088E-4</v>
      </c>
      <c r="EK24" s="61">
        <v>0</v>
      </c>
      <c r="EL24" s="61">
        <v>0</v>
      </c>
      <c r="EM24" s="61">
        <v>0</v>
      </c>
      <c r="EN24" s="61">
        <v>0</v>
      </c>
      <c r="EO24" s="61">
        <v>0</v>
      </c>
      <c r="EP24" s="61">
        <v>0</v>
      </c>
      <c r="EQ24" s="61">
        <v>9.4020594064537222E-6</v>
      </c>
      <c r="ER24" s="61">
        <v>0</v>
      </c>
      <c r="ES24" s="61">
        <v>0</v>
      </c>
      <c r="ET24" s="61">
        <v>0</v>
      </c>
      <c r="EU24" s="61">
        <v>0</v>
      </c>
      <c r="EV24" s="61">
        <v>0</v>
      </c>
      <c r="EW24" s="61">
        <v>0</v>
      </c>
      <c r="EX24" s="61">
        <v>0</v>
      </c>
      <c r="EY24" s="61">
        <v>0</v>
      </c>
      <c r="EZ24" s="61">
        <v>0</v>
      </c>
      <c r="FA24" s="61">
        <v>0</v>
      </c>
      <c r="FB24" s="61">
        <v>0</v>
      </c>
      <c r="FC24" s="61">
        <v>0</v>
      </c>
      <c r="FD24" s="61">
        <v>0</v>
      </c>
      <c r="FE24" s="61">
        <v>0</v>
      </c>
      <c r="FF24" s="61">
        <v>2.1308991456799146E-6</v>
      </c>
      <c r="FG24" s="61">
        <v>0</v>
      </c>
      <c r="FH24" s="61">
        <v>9.5273828411873446E-6</v>
      </c>
      <c r="FI24" s="61">
        <v>0</v>
      </c>
      <c r="FJ24" s="61">
        <v>0</v>
      </c>
      <c r="FK24" s="61">
        <v>0</v>
      </c>
      <c r="FL24" s="61">
        <v>0</v>
      </c>
      <c r="FM24" s="61">
        <v>0</v>
      </c>
      <c r="FN24" s="61">
        <v>0</v>
      </c>
      <c r="FO24" s="61">
        <v>0</v>
      </c>
      <c r="FP24" s="61">
        <v>0</v>
      </c>
      <c r="FQ24" s="61">
        <v>0</v>
      </c>
      <c r="FR24" s="61">
        <v>0</v>
      </c>
      <c r="FS24" s="61">
        <v>0</v>
      </c>
      <c r="FT24" s="61">
        <v>0</v>
      </c>
      <c r="FU24" s="61">
        <v>0</v>
      </c>
      <c r="FV24" s="61">
        <v>0</v>
      </c>
      <c r="FW24" s="61">
        <v>0</v>
      </c>
      <c r="FX24" s="61">
        <v>0</v>
      </c>
      <c r="FY24" s="61">
        <v>0</v>
      </c>
      <c r="FZ24" s="61">
        <v>0</v>
      </c>
      <c r="GA24" s="61">
        <v>0</v>
      </c>
      <c r="GB24" s="61">
        <v>0</v>
      </c>
      <c r="GC24" s="61">
        <v>0</v>
      </c>
      <c r="GD24" s="61">
        <v>0</v>
      </c>
      <c r="GE24" s="61">
        <v>0</v>
      </c>
      <c r="GF24" s="61">
        <v>0</v>
      </c>
      <c r="GG24" s="61">
        <v>0</v>
      </c>
      <c r="GH24" s="61">
        <v>0</v>
      </c>
      <c r="GI24" s="61">
        <v>0</v>
      </c>
      <c r="GJ24" s="61">
        <v>0</v>
      </c>
      <c r="GK24" s="61">
        <v>2.8597141832479073E-6</v>
      </c>
      <c r="GL24" s="61">
        <v>0</v>
      </c>
      <c r="GM24" s="61">
        <v>0</v>
      </c>
      <c r="GN24" s="61">
        <v>0</v>
      </c>
      <c r="GO24" s="61">
        <v>0</v>
      </c>
      <c r="GP24" s="61">
        <v>0</v>
      </c>
      <c r="GQ24" s="61">
        <v>6.4221961122530955E-6</v>
      </c>
      <c r="GR24" s="61">
        <v>4.5269213945093024E-6</v>
      </c>
      <c r="GS24" s="61">
        <v>0</v>
      </c>
      <c r="GT24" s="61">
        <v>0</v>
      </c>
      <c r="GU24" s="61">
        <v>0</v>
      </c>
      <c r="GV24" s="61">
        <v>2.1552015666494092E-5</v>
      </c>
      <c r="GW24" s="61">
        <v>0</v>
      </c>
      <c r="GX24" s="61">
        <v>0</v>
      </c>
      <c r="GY24" s="61">
        <v>6.1717003154792564E-6</v>
      </c>
      <c r="GZ24" s="61">
        <v>0</v>
      </c>
      <c r="HA24" s="61">
        <v>5.2675419682627087E-6</v>
      </c>
      <c r="HB24" s="61">
        <v>0</v>
      </c>
      <c r="HC24" s="61">
        <v>1.0097953653813668E-5</v>
      </c>
      <c r="HD24" s="61">
        <v>0</v>
      </c>
      <c r="HE24" s="61">
        <v>0</v>
      </c>
      <c r="HF24" s="61">
        <v>1.5719247193499194E-5</v>
      </c>
      <c r="HG24" s="61">
        <v>0</v>
      </c>
      <c r="HH24" s="61">
        <v>0</v>
      </c>
      <c r="HI24" s="61">
        <v>0</v>
      </c>
      <c r="HJ24" s="61">
        <v>0</v>
      </c>
      <c r="HK24" s="61">
        <v>0</v>
      </c>
      <c r="HL24" s="61">
        <v>4.6545938705781943E-6</v>
      </c>
      <c r="HM24" s="61">
        <v>0</v>
      </c>
      <c r="HN24" s="61">
        <v>0</v>
      </c>
      <c r="HO24" s="61">
        <v>0</v>
      </c>
      <c r="HP24" s="61">
        <v>0</v>
      </c>
      <c r="HQ24" s="61">
        <v>0</v>
      </c>
      <c r="HR24" s="61">
        <v>0</v>
      </c>
      <c r="HS24" s="61">
        <v>0</v>
      </c>
      <c r="HT24" s="61">
        <v>0</v>
      </c>
      <c r="HU24" s="61">
        <v>0</v>
      </c>
      <c r="HV24" s="61">
        <v>0</v>
      </c>
      <c r="HW24" s="61">
        <v>0</v>
      </c>
      <c r="HX24" s="61">
        <v>0</v>
      </c>
      <c r="HY24" s="61">
        <v>0</v>
      </c>
      <c r="HZ24" s="61">
        <v>0</v>
      </c>
      <c r="IA24" s="61">
        <v>0</v>
      </c>
      <c r="IB24" s="61">
        <v>0</v>
      </c>
      <c r="IC24" s="61">
        <v>0</v>
      </c>
      <c r="ID24" s="61">
        <v>0</v>
      </c>
      <c r="IE24" s="61">
        <v>0</v>
      </c>
      <c r="IF24" s="61">
        <v>0</v>
      </c>
      <c r="IG24" s="61">
        <v>2.3432161068274509E-6</v>
      </c>
      <c r="IH24" s="61">
        <v>0</v>
      </c>
      <c r="II24" s="61">
        <v>0</v>
      </c>
      <c r="IJ24" s="61">
        <v>0</v>
      </c>
      <c r="IK24" s="61">
        <v>0</v>
      </c>
      <c r="IL24" s="61">
        <v>0</v>
      </c>
      <c r="IM24" s="61">
        <v>0</v>
      </c>
      <c r="IN24" s="61">
        <v>0</v>
      </c>
      <c r="IO24" s="61">
        <v>0</v>
      </c>
      <c r="IP24" s="61">
        <v>0</v>
      </c>
      <c r="IQ24" s="61">
        <v>0</v>
      </c>
      <c r="IR24" s="61">
        <v>0</v>
      </c>
      <c r="IS24" s="61">
        <v>0</v>
      </c>
      <c r="IT24" s="61">
        <v>0</v>
      </c>
      <c r="IU24" s="61">
        <v>6.5732471563937172E-7</v>
      </c>
      <c r="IV24" s="61">
        <v>0</v>
      </c>
      <c r="IW24" s="61">
        <v>2.9464377769250532E-6</v>
      </c>
      <c r="IX24" s="61">
        <v>6.1638115746762358E-7</v>
      </c>
      <c r="IY24" s="61">
        <v>2.5958927278469669E-6</v>
      </c>
      <c r="IZ24" s="61">
        <v>0</v>
      </c>
      <c r="JA24" s="61">
        <v>0</v>
      </c>
      <c r="JB24" s="61">
        <v>1.0200586668704627E-6</v>
      </c>
      <c r="JC24" s="61">
        <v>0</v>
      </c>
      <c r="JD24" s="61">
        <v>0</v>
      </c>
      <c r="JE24" s="61">
        <v>0</v>
      </c>
      <c r="JF24" s="61">
        <v>0</v>
      </c>
      <c r="JG24" s="61">
        <v>0</v>
      </c>
      <c r="JH24" s="61">
        <v>1.5541972161616808E-5</v>
      </c>
      <c r="JI24" s="61">
        <v>0</v>
      </c>
      <c r="JJ24" s="61">
        <v>0</v>
      </c>
      <c r="JK24" s="61">
        <v>2.6574379248832069E-6</v>
      </c>
      <c r="JL24" s="61">
        <v>0</v>
      </c>
      <c r="JM24" s="61">
        <v>0</v>
      </c>
      <c r="JN24" s="61">
        <v>0</v>
      </c>
      <c r="JO24" s="61">
        <v>0</v>
      </c>
      <c r="JP24" s="61">
        <v>9.6152578207759897E-7</v>
      </c>
      <c r="JQ24" s="61">
        <v>0</v>
      </c>
      <c r="JR24" s="61">
        <v>0</v>
      </c>
      <c r="JS24" s="61">
        <v>0</v>
      </c>
      <c r="JT24" s="61">
        <v>0</v>
      </c>
      <c r="JU24" s="61">
        <v>0</v>
      </c>
      <c r="JV24" s="61">
        <v>0</v>
      </c>
      <c r="JW24" s="61">
        <v>0</v>
      </c>
      <c r="JX24" s="61">
        <v>0</v>
      </c>
      <c r="JY24" s="61">
        <v>0</v>
      </c>
      <c r="JZ24" s="61">
        <v>0</v>
      </c>
      <c r="KA24" s="61">
        <v>0</v>
      </c>
      <c r="KB24" s="61">
        <v>0</v>
      </c>
      <c r="KC24" s="61">
        <v>1.3328799933437242E-6</v>
      </c>
      <c r="KD24" s="61">
        <v>0</v>
      </c>
      <c r="KE24" s="61">
        <v>1.7156065352485373E-6</v>
      </c>
      <c r="KF24" s="61">
        <v>4.5557760167417424E-6</v>
      </c>
      <c r="KG24" s="61">
        <v>0</v>
      </c>
      <c r="KH24" s="61">
        <v>0</v>
      </c>
      <c r="KI24" s="61">
        <v>0</v>
      </c>
      <c r="KJ24" s="61">
        <v>0</v>
      </c>
      <c r="KK24" s="61">
        <v>0</v>
      </c>
      <c r="KL24" s="61">
        <v>6.3151322621662466E-6</v>
      </c>
      <c r="KM24" s="61">
        <v>0</v>
      </c>
      <c r="KN24" s="61">
        <v>0</v>
      </c>
      <c r="KO24" s="61">
        <v>0</v>
      </c>
      <c r="KP24" s="61">
        <v>0</v>
      </c>
      <c r="KQ24" s="61">
        <v>0</v>
      </c>
      <c r="KR24" s="61">
        <v>0</v>
      </c>
      <c r="KS24" s="61">
        <v>0</v>
      </c>
      <c r="KT24" s="61">
        <v>3.177567920514301E-6</v>
      </c>
      <c r="KU24" s="61">
        <v>0</v>
      </c>
      <c r="KV24" s="61">
        <v>0</v>
      </c>
      <c r="KW24" s="61">
        <v>0</v>
      </c>
      <c r="KX24" s="61">
        <v>0</v>
      </c>
      <c r="KY24" s="61">
        <v>0</v>
      </c>
      <c r="KZ24" s="61">
        <v>0</v>
      </c>
    </row>
    <row r="25" spans="1:312" ht="13" x14ac:dyDescent="0.3">
      <c r="A25" s="102">
        <v>1.0254241005506406</v>
      </c>
      <c r="B25" s="50" t="s">
        <v>926</v>
      </c>
      <c r="C25" s="60" t="s">
        <v>43</v>
      </c>
      <c r="D25" s="61">
        <v>9.698689649883812E-6</v>
      </c>
      <c r="E25" s="61">
        <v>7.1772115847946814E-6</v>
      </c>
      <c r="F25" s="61">
        <v>3.5731358267083217E-5</v>
      </c>
      <c r="G25" s="61">
        <v>2.6923914608275603E-5</v>
      </c>
      <c r="H25" s="61">
        <v>1.2000476608402563E-6</v>
      </c>
      <c r="I25" s="61">
        <v>1.4732919965601218E-2</v>
      </c>
      <c r="J25" s="61">
        <v>1.7673163738008969E-2</v>
      </c>
      <c r="K25" s="61">
        <v>1.8562633965034218E-4</v>
      </c>
      <c r="L25" s="61">
        <v>1.6368293645727142E-5</v>
      </c>
      <c r="M25" s="61">
        <v>5.8811756681883036E-7</v>
      </c>
      <c r="N25" s="61">
        <v>1.2616943565030968E-5</v>
      </c>
      <c r="O25" s="61">
        <v>1.0039738910989024E-4</v>
      </c>
      <c r="P25" s="61">
        <v>1.791661250209276E-6</v>
      </c>
      <c r="Q25" s="61">
        <v>4.3872305055838096E-5</v>
      </c>
      <c r="R25" s="61">
        <v>3.4896688158290749E-6</v>
      </c>
      <c r="S25" s="61">
        <v>4.6549733059605901E-5</v>
      </c>
      <c r="T25" s="61">
        <v>7.629885053914208E-6</v>
      </c>
      <c r="U25" s="61">
        <v>7.6886787369023681E-5</v>
      </c>
      <c r="V25" s="61">
        <v>1.0069371117580873E-4</v>
      </c>
      <c r="W25" s="61">
        <v>2.5240609150538296E-4</v>
      </c>
      <c r="X25" s="61">
        <v>1.0880026337533134E-4</v>
      </c>
      <c r="Y25" s="61">
        <v>1.4608387217435019E-5</v>
      </c>
      <c r="Z25" s="61">
        <v>9.0040250085747641E-6</v>
      </c>
      <c r="AA25" s="61">
        <v>4.893602800463604E-6</v>
      </c>
      <c r="AB25" s="61">
        <v>3.0961311910901191E-5</v>
      </c>
      <c r="AC25" s="61">
        <v>5.9793981181524033E-6</v>
      </c>
      <c r="AD25" s="61">
        <v>3.0357919218917551E-5</v>
      </c>
      <c r="AE25" s="61">
        <v>6.6073629657467492E-6</v>
      </c>
      <c r="AF25" s="61">
        <v>1.93227209745635E-6</v>
      </c>
      <c r="AG25" s="61">
        <v>4.4203445290072207E-5</v>
      </c>
      <c r="AH25" s="61">
        <v>7.4951931147602536E-6</v>
      </c>
      <c r="AI25" s="61">
        <v>0</v>
      </c>
      <c r="AJ25" s="61">
        <v>4.0219392185480803E-5</v>
      </c>
      <c r="AK25" s="61">
        <v>1.9734730642301452E-4</v>
      </c>
      <c r="AL25" s="61">
        <v>6.1264791969035262E-5</v>
      </c>
      <c r="AM25" s="61">
        <v>6.0921683249981866E-6</v>
      </c>
      <c r="AN25" s="61">
        <v>0</v>
      </c>
      <c r="AO25" s="61">
        <v>3.2929094741631013E-5</v>
      </c>
      <c r="AP25" s="61">
        <v>1.0922188408710582E-5</v>
      </c>
      <c r="AQ25" s="61">
        <v>9.5905763194828608E-6</v>
      </c>
      <c r="AR25" s="61">
        <v>1.1357608207482645E-5</v>
      </c>
      <c r="AS25" s="61">
        <v>2.0462990777169341E-5</v>
      </c>
      <c r="AT25" s="61">
        <v>3.1842302816539806E-5</v>
      </c>
      <c r="AU25" s="61">
        <v>0</v>
      </c>
      <c r="AV25" s="61">
        <v>1.2739526061393253E-5</v>
      </c>
      <c r="AW25" s="61">
        <v>6.5199848166924068E-3</v>
      </c>
      <c r="AX25" s="61">
        <v>0.55813351780741027</v>
      </c>
      <c r="AY25" s="61">
        <v>2.0365445441246997E-3</v>
      </c>
      <c r="AZ25" s="61">
        <v>6.8175978325044551E-6</v>
      </c>
      <c r="BA25" s="61">
        <v>3.2567759308372001E-4</v>
      </c>
      <c r="BB25" s="61">
        <v>6.0005871729116625E-5</v>
      </c>
      <c r="BC25" s="61">
        <v>9.1168577355817359E-6</v>
      </c>
      <c r="BD25" s="61">
        <v>1.1894848050648145E-5</v>
      </c>
      <c r="BE25" s="61">
        <v>1.1876528399347109E-5</v>
      </c>
      <c r="BF25" s="61">
        <v>1.3507246049879347E-6</v>
      </c>
      <c r="BG25" s="61">
        <v>7.7956703504522605E-6</v>
      </c>
      <c r="BH25" s="61">
        <v>2.5752985594031736E-5</v>
      </c>
      <c r="BI25" s="61">
        <v>4.5070026261069417E-5</v>
      </c>
      <c r="BJ25" s="61">
        <v>2.3862252523489328E-5</v>
      </c>
      <c r="BK25" s="61">
        <v>8.2717527840733485E-5</v>
      </c>
      <c r="BL25" s="61">
        <v>6.7231856363431306E-5</v>
      </c>
      <c r="BM25" s="61">
        <v>3.2496554753741881E-5</v>
      </c>
      <c r="BN25" s="61">
        <v>6.0826735143228285E-6</v>
      </c>
      <c r="BO25" s="61">
        <v>1.7361277773704118E-6</v>
      </c>
      <c r="BP25" s="61">
        <v>1.1930724508343886E-4</v>
      </c>
      <c r="BQ25" s="61">
        <v>4.9822462836264335E-5</v>
      </c>
      <c r="BR25" s="61">
        <v>1.605742122349686E-5</v>
      </c>
      <c r="BS25" s="61">
        <v>1.8453724807461867E-5</v>
      </c>
      <c r="BT25" s="61">
        <v>6.1314678282353504E-5</v>
      </c>
      <c r="BU25" s="61">
        <v>9.594662045942805E-5</v>
      </c>
      <c r="BV25" s="61">
        <v>9.4771139416632157E-6</v>
      </c>
      <c r="BW25" s="61">
        <v>3.914856217650176E-6</v>
      </c>
      <c r="BX25" s="61">
        <v>3.5227655827806592E-5</v>
      </c>
      <c r="BY25" s="61">
        <v>1.2095716937088413E-4</v>
      </c>
      <c r="BZ25" s="61">
        <v>0</v>
      </c>
      <c r="CA25" s="61">
        <v>5.3911160352383565E-5</v>
      </c>
      <c r="CB25" s="61">
        <v>0</v>
      </c>
      <c r="CC25" s="61">
        <v>9.2856827468792996E-6</v>
      </c>
      <c r="CD25" s="61">
        <v>2.9134892157970793E-6</v>
      </c>
      <c r="CE25" s="61">
        <v>1.2217324123216997E-5</v>
      </c>
      <c r="CF25" s="61">
        <v>0</v>
      </c>
      <c r="CG25" s="61">
        <v>7.4034881287535684E-6</v>
      </c>
      <c r="CH25" s="61">
        <v>0</v>
      </c>
      <c r="CI25" s="61">
        <v>1.4106223421881087E-6</v>
      </c>
      <c r="CJ25" s="61">
        <v>0</v>
      </c>
      <c r="CK25" s="61">
        <v>0</v>
      </c>
      <c r="CL25" s="61">
        <v>3.0174671112848577E-6</v>
      </c>
      <c r="CM25" s="61">
        <v>0</v>
      </c>
      <c r="CN25" s="61">
        <v>1.2068974915782189E-6</v>
      </c>
      <c r="CO25" s="61">
        <v>0</v>
      </c>
      <c r="CP25" s="61">
        <v>0</v>
      </c>
      <c r="CQ25" s="61">
        <v>1.5166767770310756E-5</v>
      </c>
      <c r="CR25" s="61">
        <v>2.0624039024082439E-5</v>
      </c>
      <c r="CS25" s="61">
        <v>3.1391352672273565E-5</v>
      </c>
      <c r="CT25" s="61">
        <v>0</v>
      </c>
      <c r="CU25" s="61">
        <v>1.156443144014708E-5</v>
      </c>
      <c r="CV25" s="61">
        <v>2.2163585648260201E-5</v>
      </c>
      <c r="CW25" s="61">
        <v>0</v>
      </c>
      <c r="CX25" s="61">
        <v>0</v>
      </c>
      <c r="CY25" s="61">
        <v>0</v>
      </c>
      <c r="CZ25" s="61">
        <v>0</v>
      </c>
      <c r="DA25" s="61">
        <v>1.7838154248125217E-6</v>
      </c>
      <c r="DB25" s="61">
        <v>3.1787897488700856E-5</v>
      </c>
      <c r="DC25" s="61">
        <v>6.5795094150301732E-6</v>
      </c>
      <c r="DD25" s="61">
        <v>3.1635490521550333E-4</v>
      </c>
      <c r="DE25" s="61">
        <v>7.9867839565207516E-5</v>
      </c>
      <c r="DF25" s="61">
        <v>0</v>
      </c>
      <c r="DG25" s="61">
        <v>1.3157844026645261E-4</v>
      </c>
      <c r="DH25" s="61">
        <v>1.7748704670512752E-4</v>
      </c>
      <c r="DI25" s="61">
        <v>3.0825290229576031E-6</v>
      </c>
      <c r="DJ25" s="61">
        <v>0</v>
      </c>
      <c r="DK25" s="61">
        <v>3.972108902679266E-5</v>
      </c>
      <c r="DL25" s="61">
        <v>1.3512959443089036E-4</v>
      </c>
      <c r="DM25" s="61">
        <v>7.4611164140203322E-5</v>
      </c>
      <c r="DN25" s="61">
        <v>1.8233039393778182E-6</v>
      </c>
      <c r="DO25" s="61">
        <v>0</v>
      </c>
      <c r="DP25" s="61">
        <v>5.1457247906034682E-5</v>
      </c>
      <c r="DQ25" s="61">
        <v>2.7163790048129005E-6</v>
      </c>
      <c r="DR25" s="61">
        <v>3.5476430726440738E-6</v>
      </c>
      <c r="DS25" s="61">
        <v>4.6666657307516864E-5</v>
      </c>
      <c r="DT25" s="61">
        <v>0</v>
      </c>
      <c r="DU25" s="61">
        <v>5.3664993703186251E-5</v>
      </c>
      <c r="DV25" s="61">
        <v>4.9669481663164169E-5</v>
      </c>
      <c r="DW25" s="61">
        <v>6.3154661607310784E-6</v>
      </c>
      <c r="DX25" s="61">
        <v>0</v>
      </c>
      <c r="DY25" s="61">
        <v>1.4957744783424642E-5</v>
      </c>
      <c r="DZ25" s="61">
        <v>0</v>
      </c>
      <c r="EA25" s="61">
        <v>4.1012761120622685E-6</v>
      </c>
      <c r="EB25" s="61">
        <v>0</v>
      </c>
      <c r="EC25" s="61">
        <v>0</v>
      </c>
      <c r="ED25" s="61">
        <v>0</v>
      </c>
      <c r="EE25" s="61">
        <v>2.3976796032811932E-5</v>
      </c>
      <c r="EF25" s="61">
        <v>1.5735995292023336E-5</v>
      </c>
      <c r="EG25" s="61">
        <v>0</v>
      </c>
      <c r="EH25" s="61">
        <v>1.2493614028007517E-6</v>
      </c>
      <c r="EI25" s="61">
        <v>9.2377684286694535E-6</v>
      </c>
      <c r="EJ25" s="61">
        <v>9.8799263830738439E-5</v>
      </c>
      <c r="EK25" s="61">
        <v>1.4806719987091173E-6</v>
      </c>
      <c r="EL25" s="61">
        <v>5.963627684909843E-6</v>
      </c>
      <c r="EM25" s="61">
        <v>6.7971587314985711E-5</v>
      </c>
      <c r="EN25" s="61">
        <v>1.0142573317572166E-4</v>
      </c>
      <c r="EO25" s="61">
        <v>3.5928576831958652E-6</v>
      </c>
      <c r="EP25" s="61">
        <v>2.8877298566932721E-4</v>
      </c>
      <c r="EQ25" s="61">
        <v>7.194868631158184E-6</v>
      </c>
      <c r="ER25" s="61">
        <v>1.494416924084617E-4</v>
      </c>
      <c r="ES25" s="61">
        <v>5.9634818532599568E-5</v>
      </c>
      <c r="ET25" s="61">
        <v>4.4846739533184627E-5</v>
      </c>
      <c r="EU25" s="61">
        <v>1.8666770052156459E-4</v>
      </c>
      <c r="EV25" s="61">
        <v>2.4186800627343745E-4</v>
      </c>
      <c r="EW25" s="61">
        <v>1.8989410910593619E-4</v>
      </c>
      <c r="EX25" s="61">
        <v>4.1889659427778805E-5</v>
      </c>
      <c r="EY25" s="61">
        <v>3.5835311746143126E-5</v>
      </c>
      <c r="EZ25" s="61">
        <v>0</v>
      </c>
      <c r="FA25" s="61">
        <v>4.7021055054311942E-6</v>
      </c>
      <c r="FB25" s="61">
        <v>4.6882156426049722E-5</v>
      </c>
      <c r="FC25" s="61">
        <v>8.049838731222518E-5</v>
      </c>
      <c r="FD25" s="61">
        <v>7.6862847983733769E-6</v>
      </c>
      <c r="FE25" s="61">
        <v>6.2546790339877277E-6</v>
      </c>
      <c r="FF25" s="61">
        <v>2.9619498124950812E-5</v>
      </c>
      <c r="FG25" s="61">
        <v>2.7311373753321136E-5</v>
      </c>
      <c r="FH25" s="61">
        <v>0</v>
      </c>
      <c r="FI25" s="61">
        <v>1.608506801866316E-5</v>
      </c>
      <c r="FJ25" s="61">
        <v>6.4463037564241671E-6</v>
      </c>
      <c r="FK25" s="61">
        <v>8.9205158025221957E-6</v>
      </c>
      <c r="FL25" s="61">
        <v>1.1987953981914446E-5</v>
      </c>
      <c r="FM25" s="61">
        <v>5.0305827758733397E-6</v>
      </c>
      <c r="FN25" s="61">
        <v>9.3531839268398637E-6</v>
      </c>
      <c r="FO25" s="61">
        <v>0</v>
      </c>
      <c r="FP25" s="61">
        <v>1.5042944598239052E-6</v>
      </c>
      <c r="FQ25" s="61">
        <v>3.23851149203075E-6</v>
      </c>
      <c r="FR25" s="61">
        <v>0</v>
      </c>
      <c r="FS25" s="61">
        <v>0</v>
      </c>
      <c r="FT25" s="61">
        <v>1.316940209987044E-6</v>
      </c>
      <c r="FU25" s="61">
        <v>6.9668119777171482E-5</v>
      </c>
      <c r="FV25" s="61">
        <v>2.7037835282962532E-4</v>
      </c>
      <c r="FW25" s="61">
        <v>2.3751716235214003E-4</v>
      </c>
      <c r="FX25" s="61">
        <v>0</v>
      </c>
      <c r="FY25" s="61">
        <v>2.9218415546954297E-4</v>
      </c>
      <c r="FZ25" s="61">
        <v>5.3237239471675927E-5</v>
      </c>
      <c r="GA25" s="61">
        <v>1.3292555121973741E-5</v>
      </c>
      <c r="GB25" s="61">
        <v>0</v>
      </c>
      <c r="GC25" s="61">
        <v>1.5532138938817384E-4</v>
      </c>
      <c r="GD25" s="61">
        <v>1.4796437178415161E-4</v>
      </c>
      <c r="GE25" s="61">
        <v>9.6594665032279155E-5</v>
      </c>
      <c r="GF25" s="61">
        <v>7.294608525512703E-5</v>
      </c>
      <c r="GG25" s="61">
        <v>2.8077675491814023E-5</v>
      </c>
      <c r="GH25" s="61">
        <v>9.0990178409382816E-5</v>
      </c>
      <c r="GI25" s="61">
        <v>4.1398866003471156E-5</v>
      </c>
      <c r="GJ25" s="61">
        <v>1.0135200452308815E-5</v>
      </c>
      <c r="GK25" s="61">
        <v>6.6055369866571373E-6</v>
      </c>
      <c r="GL25" s="61">
        <v>0</v>
      </c>
      <c r="GM25" s="61">
        <v>2.1768205368240472E-5</v>
      </c>
      <c r="GN25" s="61">
        <v>1.093924110476926E-4</v>
      </c>
      <c r="GO25" s="61">
        <v>2.3239329684966497E-5</v>
      </c>
      <c r="GP25" s="61">
        <v>3.4828529074263952E-5</v>
      </c>
      <c r="GQ25" s="61">
        <v>7.5578283516149238E-6</v>
      </c>
      <c r="GR25" s="61">
        <v>2.4996334987877097E-3</v>
      </c>
      <c r="GS25" s="61">
        <v>7.625016268129626E-5</v>
      </c>
      <c r="GT25" s="61">
        <v>1.9285048180795958E-4</v>
      </c>
      <c r="GU25" s="61">
        <v>1.7612675369110866E-4</v>
      </c>
      <c r="GV25" s="61">
        <v>1.2464502018386108E-5</v>
      </c>
      <c r="GW25" s="61">
        <v>0</v>
      </c>
      <c r="GX25" s="61">
        <v>0</v>
      </c>
      <c r="GY25" s="61">
        <v>0</v>
      </c>
      <c r="GZ25" s="61">
        <v>0</v>
      </c>
      <c r="HA25" s="61">
        <v>3.8628641100593198E-6</v>
      </c>
      <c r="HB25" s="61">
        <v>4.2919960449794247E-5</v>
      </c>
      <c r="HC25" s="61">
        <v>1.0221602065901182E-5</v>
      </c>
      <c r="HD25" s="61">
        <v>1.8010404942912507E-5</v>
      </c>
      <c r="HE25" s="61">
        <v>1.6935064379959112E-6</v>
      </c>
      <c r="HF25" s="61">
        <v>8.2636229405077545E-6</v>
      </c>
      <c r="HG25" s="61">
        <v>0</v>
      </c>
      <c r="HH25" s="61">
        <v>0</v>
      </c>
      <c r="HI25" s="61">
        <v>2.082204824548185E-5</v>
      </c>
      <c r="HJ25" s="61">
        <v>1.4534065589089566E-5</v>
      </c>
      <c r="HK25" s="61">
        <v>3.2084838824519309E-4</v>
      </c>
      <c r="HL25" s="61">
        <v>8.0532988461985529E-5</v>
      </c>
      <c r="HM25" s="61">
        <v>0</v>
      </c>
      <c r="HN25" s="61">
        <v>7.3541595162811945E-6</v>
      </c>
      <c r="HO25" s="61">
        <v>3.3170401042553795E-6</v>
      </c>
      <c r="HP25" s="61">
        <v>0</v>
      </c>
      <c r="HQ25" s="61">
        <v>6.6031015783975515E-6</v>
      </c>
      <c r="HR25" s="61">
        <v>3.3368460121119905E-6</v>
      </c>
      <c r="HS25" s="61">
        <v>0</v>
      </c>
      <c r="HT25" s="61">
        <v>0</v>
      </c>
      <c r="HU25" s="61">
        <v>2.6344812017681477E-6</v>
      </c>
      <c r="HV25" s="61">
        <v>6.1075770969390958E-6</v>
      </c>
      <c r="HW25" s="61">
        <v>5.3962904381180495E-5</v>
      </c>
      <c r="HX25" s="61">
        <v>9.0221388835126575E-5</v>
      </c>
      <c r="HY25" s="61">
        <v>9.080654524949586E-5</v>
      </c>
      <c r="HZ25" s="61">
        <v>0</v>
      </c>
      <c r="IA25" s="61">
        <v>3.2374717421484524E-6</v>
      </c>
      <c r="IB25" s="61">
        <v>2.415242484225019E-4</v>
      </c>
      <c r="IC25" s="61">
        <v>3.855566064210971E-6</v>
      </c>
      <c r="ID25" s="61">
        <v>1.6793673100984865E-5</v>
      </c>
      <c r="IE25" s="61">
        <v>0</v>
      </c>
      <c r="IF25" s="61">
        <v>0</v>
      </c>
      <c r="IG25" s="61">
        <v>5.3443901509683415E-5</v>
      </c>
      <c r="IH25" s="61">
        <v>1.0084777428179323E-5</v>
      </c>
      <c r="II25" s="61">
        <v>2.326518131868727E-5</v>
      </c>
      <c r="IJ25" s="61">
        <v>1.6752632242416886E-4</v>
      </c>
      <c r="IK25" s="61">
        <v>1.7775908421953322E-4</v>
      </c>
      <c r="IL25" s="61">
        <v>2.1767723199878685E-4</v>
      </c>
      <c r="IM25" s="61">
        <v>7.3790397544085687E-5</v>
      </c>
      <c r="IN25" s="61">
        <v>2.5044877885086278E-4</v>
      </c>
      <c r="IO25" s="61">
        <v>4.0739539065782858E-4</v>
      </c>
      <c r="IP25" s="61">
        <v>3.4635505054575943E-4</v>
      </c>
      <c r="IQ25" s="61">
        <v>1.4665058055007602E-4</v>
      </c>
      <c r="IR25" s="61">
        <v>4.8017717665083218E-4</v>
      </c>
      <c r="IS25" s="61">
        <v>6.2192237552250221E-4</v>
      </c>
      <c r="IT25" s="61">
        <v>3.086073408159156E-4</v>
      </c>
      <c r="IU25" s="61">
        <v>6.8249399201297258E-4</v>
      </c>
      <c r="IV25" s="61">
        <v>2.5005688478643589E-3</v>
      </c>
      <c r="IW25" s="61">
        <v>3.0861559553792414E-4</v>
      </c>
      <c r="IX25" s="61">
        <v>2.1901177154316821E-2</v>
      </c>
      <c r="IY25" s="61">
        <v>1.8357072218614125E-6</v>
      </c>
      <c r="IZ25" s="61">
        <v>8.435289866504585E-6</v>
      </c>
      <c r="JA25" s="61">
        <v>1.2599417952293913E-5</v>
      </c>
      <c r="JB25" s="61">
        <v>4.1110230235855633E-5</v>
      </c>
      <c r="JC25" s="61">
        <v>5.1263691753309386E-5</v>
      </c>
      <c r="JD25" s="61">
        <v>1.0366576790478555E-6</v>
      </c>
      <c r="JE25" s="61">
        <v>1.8165460864066466E-5</v>
      </c>
      <c r="JF25" s="61">
        <v>0</v>
      </c>
      <c r="JG25" s="61">
        <v>1.9861394370170619E-5</v>
      </c>
      <c r="JH25" s="61">
        <v>6.932837116034129E-6</v>
      </c>
      <c r="JI25" s="61">
        <v>2.0320679877746859E-5</v>
      </c>
      <c r="JJ25" s="61">
        <v>6.2963321942636905E-6</v>
      </c>
      <c r="JK25" s="61">
        <v>2.1875251210928837E-6</v>
      </c>
      <c r="JL25" s="61">
        <v>4.900070426619734E-5</v>
      </c>
      <c r="JM25" s="61">
        <v>6.7472573989720656E-5</v>
      </c>
      <c r="JN25" s="61">
        <v>5.671584640633465E-5</v>
      </c>
      <c r="JO25" s="61">
        <v>1.9388706574742537E-5</v>
      </c>
      <c r="JP25" s="61">
        <v>3.6212892430722527E-5</v>
      </c>
      <c r="JQ25" s="61">
        <v>2.3126252787525255E-5</v>
      </c>
      <c r="JR25" s="61">
        <v>3.6137528673871136E-5</v>
      </c>
      <c r="JS25" s="61">
        <v>0</v>
      </c>
      <c r="JT25" s="61">
        <v>0</v>
      </c>
      <c r="JU25" s="61">
        <v>4.1184740645665731E-6</v>
      </c>
      <c r="JV25" s="61">
        <v>0</v>
      </c>
      <c r="JW25" s="61">
        <v>2.33762262515442E-5</v>
      </c>
      <c r="JX25" s="61">
        <v>2.4016925149768462E-6</v>
      </c>
      <c r="JY25" s="61">
        <v>4.7478819183894846E-5</v>
      </c>
      <c r="JZ25" s="61">
        <v>8.4473128131900221E-5</v>
      </c>
      <c r="KA25" s="61">
        <v>5.2821820681395332E-6</v>
      </c>
      <c r="KB25" s="61">
        <v>3.5852968228335341E-6</v>
      </c>
      <c r="KC25" s="61">
        <v>1.7079905057561722E-5</v>
      </c>
      <c r="KD25" s="61">
        <v>3.3271141174955737E-6</v>
      </c>
      <c r="KE25" s="61">
        <v>2.05055828736849E-5</v>
      </c>
      <c r="KF25" s="61">
        <v>2.2090002661822359E-5</v>
      </c>
      <c r="KG25" s="61">
        <v>2.5963392691941764E-5</v>
      </c>
      <c r="KH25" s="61">
        <v>9.6697263856639343E-7</v>
      </c>
      <c r="KI25" s="61">
        <v>4.5082770638630654E-5</v>
      </c>
      <c r="KJ25" s="61">
        <v>0</v>
      </c>
      <c r="KK25" s="61">
        <v>4.8785588079765057E-6</v>
      </c>
      <c r="KL25" s="61">
        <v>4.5380386408310496E-5</v>
      </c>
      <c r="KM25" s="61">
        <v>1.6429286534885341E-4</v>
      </c>
      <c r="KN25" s="61">
        <v>9.2395635329182369E-6</v>
      </c>
      <c r="KO25" s="61">
        <v>5.4036340325641599E-5</v>
      </c>
      <c r="KP25" s="61">
        <v>5.7569424875660674E-6</v>
      </c>
      <c r="KQ25" s="61">
        <v>2.2300113315495079E-5</v>
      </c>
      <c r="KR25" s="61">
        <v>3.9443749652728772E-6</v>
      </c>
      <c r="KS25" s="61">
        <v>6.3085378426369303E-7</v>
      </c>
      <c r="KT25" s="61">
        <v>9.2788858361847481E-5</v>
      </c>
      <c r="KU25" s="61">
        <v>1.5083478818040843E-5</v>
      </c>
      <c r="KV25" s="61">
        <v>6.0847285805250625E-6</v>
      </c>
      <c r="KW25" s="61">
        <v>6.4036446380930266E-6</v>
      </c>
      <c r="KX25" s="61">
        <v>1.5058452195690532E-5</v>
      </c>
      <c r="KY25" s="61">
        <v>4.7392418110180514E-5</v>
      </c>
      <c r="KZ25" s="61">
        <v>3.4683127680356149E-5</v>
      </c>
    </row>
    <row r="26" spans="1:312" ht="13" x14ac:dyDescent="0.3">
      <c r="A26" s="102">
        <v>1.0175768124261788</v>
      </c>
      <c r="B26" s="50" t="s">
        <v>925</v>
      </c>
      <c r="C26" s="60" t="s">
        <v>80</v>
      </c>
      <c r="D26" s="61">
        <v>5.549777524599472E-3</v>
      </c>
      <c r="E26" s="61">
        <v>3.7675966608997713E-3</v>
      </c>
      <c r="F26" s="61">
        <v>2.8482234397140807E-3</v>
      </c>
      <c r="G26" s="61">
        <v>6.5549370443407909E-3</v>
      </c>
      <c r="H26" s="61">
        <v>0.84646740233167361</v>
      </c>
      <c r="I26" s="61">
        <v>5.4616349662714222E-5</v>
      </c>
      <c r="J26" s="61">
        <v>2.9279291441147124E-5</v>
      </c>
      <c r="K26" s="61">
        <v>2.2929689540299971E-5</v>
      </c>
      <c r="L26" s="61">
        <v>4.6639676468225564E-5</v>
      </c>
      <c r="M26" s="61">
        <v>1.3737772896924746E-4</v>
      </c>
      <c r="N26" s="61">
        <v>3.023810526736222E-4</v>
      </c>
      <c r="O26" s="61">
        <v>9.6047111133844149E-5</v>
      </c>
      <c r="P26" s="61">
        <v>3.3067099107334641E-4</v>
      </c>
      <c r="Q26" s="61">
        <v>1.1128668446222917E-3</v>
      </c>
      <c r="R26" s="61">
        <v>8.2868176739115578E-5</v>
      </c>
      <c r="S26" s="61">
        <v>3.9059666835562212E-5</v>
      </c>
      <c r="T26" s="61">
        <v>1.4347385251730984E-4</v>
      </c>
      <c r="U26" s="61">
        <v>8.5431451578265181E-5</v>
      </c>
      <c r="V26" s="61">
        <v>0</v>
      </c>
      <c r="W26" s="61">
        <v>1.4329954266819594E-4</v>
      </c>
      <c r="X26" s="61">
        <v>2.094141493429805E-5</v>
      </c>
      <c r="Y26" s="61">
        <v>3.5690159291885087E-5</v>
      </c>
      <c r="Z26" s="61">
        <v>2.2488020844549332E-5</v>
      </c>
      <c r="AA26" s="61">
        <v>6.8252378121309759E-5</v>
      </c>
      <c r="AB26" s="61">
        <v>1.8964846716313464E-5</v>
      </c>
      <c r="AC26" s="61">
        <v>1.3913018065088605E-4</v>
      </c>
      <c r="AD26" s="61">
        <v>1.9816975045682291E-5</v>
      </c>
      <c r="AE26" s="61">
        <v>9.0747278774311988E-5</v>
      </c>
      <c r="AF26" s="61">
        <v>2.7581467705823637E-5</v>
      </c>
      <c r="AG26" s="61">
        <v>1.9143224338220248E-5</v>
      </c>
      <c r="AH26" s="61">
        <v>1.3225031189031888E-5</v>
      </c>
      <c r="AI26" s="61">
        <v>3.2910410749327205E-5</v>
      </c>
      <c r="AJ26" s="61">
        <v>5.043343261256276E-5</v>
      </c>
      <c r="AK26" s="61">
        <v>1.4659653261558158E-5</v>
      </c>
      <c r="AL26" s="61">
        <v>1.4123020392665894E-5</v>
      </c>
      <c r="AM26" s="61">
        <v>2.8355459924440091E-5</v>
      </c>
      <c r="AN26" s="61">
        <v>2.0998779033440511E-5</v>
      </c>
      <c r="AO26" s="61">
        <v>3.2943594563181708E-5</v>
      </c>
      <c r="AP26" s="61">
        <v>1.1154575396129957E-5</v>
      </c>
      <c r="AQ26" s="61">
        <v>4.8002317557824009E-5</v>
      </c>
      <c r="AR26" s="61">
        <v>1.0375003012562556E-4</v>
      </c>
      <c r="AS26" s="61">
        <v>4.761049029745603E-5</v>
      </c>
      <c r="AT26" s="61">
        <v>2.6562179263704908E-5</v>
      </c>
      <c r="AU26" s="61">
        <v>1.3369576843843444E-4</v>
      </c>
      <c r="AV26" s="61">
        <v>0.62451203790706422</v>
      </c>
      <c r="AW26" s="61">
        <v>1.4480120810700793E-4</v>
      </c>
      <c r="AX26" s="61">
        <v>1.0248984743411026E-4</v>
      </c>
      <c r="AY26" s="61">
        <v>4.211677104674929E-5</v>
      </c>
      <c r="AZ26" s="61">
        <v>1.8057509364200375E-5</v>
      </c>
      <c r="BA26" s="61">
        <v>8.3405237253147797E-5</v>
      </c>
      <c r="BB26" s="61">
        <v>8.5323260543466477E-5</v>
      </c>
      <c r="BC26" s="61">
        <v>1.4260530051559949E-4</v>
      </c>
      <c r="BD26" s="61">
        <v>4.4581131108923425E-6</v>
      </c>
      <c r="BE26" s="61">
        <v>1.5972553019827536E-3</v>
      </c>
      <c r="BF26" s="61">
        <v>5.1625428935656682E-5</v>
      </c>
      <c r="BG26" s="61">
        <v>6.7535495897818099E-5</v>
      </c>
      <c r="BH26" s="61">
        <v>4.0542410454704648E-5</v>
      </c>
      <c r="BI26" s="61">
        <v>8.6323784179594788E-5</v>
      </c>
      <c r="BJ26" s="61">
        <v>1.1991927767586563E-5</v>
      </c>
      <c r="BK26" s="61">
        <v>1.8545259494005456E-4</v>
      </c>
      <c r="BL26" s="61">
        <v>5.1533169673117891E-5</v>
      </c>
      <c r="BM26" s="61">
        <v>7.6118593603992002E-5</v>
      </c>
      <c r="BN26" s="61">
        <v>9.8163648510319408E-5</v>
      </c>
      <c r="BO26" s="61">
        <v>4.1521173566354558E-5</v>
      </c>
      <c r="BP26" s="61">
        <v>8.2930421084384965E-4</v>
      </c>
      <c r="BQ26" s="61">
        <v>1.1534509862049483E-4</v>
      </c>
      <c r="BR26" s="61">
        <v>4.2113779988130998E-4</v>
      </c>
      <c r="BS26" s="61">
        <v>2.5944142967157324E-4</v>
      </c>
      <c r="BT26" s="61">
        <v>2.6706541175331188E-3</v>
      </c>
      <c r="BU26" s="61">
        <v>3.1821058396027698E-4</v>
      </c>
      <c r="BV26" s="61">
        <v>7.6021822105017359E-5</v>
      </c>
      <c r="BW26" s="61">
        <v>2.4148705473005161E-5</v>
      </c>
      <c r="BX26" s="61">
        <v>9.7548974447886065E-5</v>
      </c>
      <c r="BY26" s="61">
        <v>7.9660173221619468E-5</v>
      </c>
      <c r="BZ26" s="61">
        <v>1.9779523441328325E-5</v>
      </c>
      <c r="CA26" s="61">
        <v>2.6323739241061501E-5</v>
      </c>
      <c r="CB26" s="61">
        <v>0</v>
      </c>
      <c r="CC26" s="61">
        <v>1.7566995727259411E-5</v>
      </c>
      <c r="CD26" s="61">
        <v>2.0943342768628279E-5</v>
      </c>
      <c r="CE26" s="61">
        <v>8.6898934903674805E-6</v>
      </c>
      <c r="CF26" s="61">
        <v>4.4562649949516209E-5</v>
      </c>
      <c r="CG26" s="61">
        <v>2.2448737567415993E-5</v>
      </c>
      <c r="CH26" s="61">
        <v>2.3838082999636038E-5</v>
      </c>
      <c r="CI26" s="61">
        <v>6.9937864722503893E-5</v>
      </c>
      <c r="CJ26" s="61">
        <v>7.7593247044036866E-5</v>
      </c>
      <c r="CK26" s="61">
        <v>3.879757748124491E-4</v>
      </c>
      <c r="CL26" s="61">
        <v>1.1530077106342917E-4</v>
      </c>
      <c r="CM26" s="61">
        <v>1.7745565095925366E-5</v>
      </c>
      <c r="CN26" s="61">
        <v>2.532473236494963E-5</v>
      </c>
      <c r="CO26" s="61">
        <v>8.6686702746207448E-6</v>
      </c>
      <c r="CP26" s="61">
        <v>1.8346168001953007E-5</v>
      </c>
      <c r="CQ26" s="61">
        <v>5.8566681341715287E-5</v>
      </c>
      <c r="CR26" s="61">
        <v>3.4431124691349839E-5</v>
      </c>
      <c r="CS26" s="61">
        <v>9.9970386622281983E-6</v>
      </c>
      <c r="CT26" s="61">
        <v>0</v>
      </c>
      <c r="CU26" s="61">
        <v>4.2547417547707616E-5</v>
      </c>
      <c r="CV26" s="61">
        <v>3.1920154660088494E-5</v>
      </c>
      <c r="CW26" s="61">
        <v>1.9412682263273465E-5</v>
      </c>
      <c r="CX26" s="61">
        <v>7.8883803233264139E-6</v>
      </c>
      <c r="CY26" s="61">
        <v>6.3405329998417109E-5</v>
      </c>
      <c r="CZ26" s="61">
        <v>5.9454754873817965E-6</v>
      </c>
      <c r="DA26" s="61">
        <v>5.768660882129827E-5</v>
      </c>
      <c r="DB26" s="61">
        <v>6.6086687354076357E-5</v>
      </c>
      <c r="DC26" s="61">
        <v>3.4657779464106992E-5</v>
      </c>
      <c r="DD26" s="61">
        <v>5.6320482701874141E-5</v>
      </c>
      <c r="DE26" s="61">
        <v>3.4329418934703502E-4</v>
      </c>
      <c r="DF26" s="61">
        <v>2.5459209761454735E-5</v>
      </c>
      <c r="DG26" s="61">
        <v>6.112030773667477E-6</v>
      </c>
      <c r="DH26" s="61">
        <v>0</v>
      </c>
      <c r="DI26" s="61">
        <v>2.56365417172119E-4</v>
      </c>
      <c r="DJ26" s="61">
        <v>1.3442870196812124E-4</v>
      </c>
      <c r="DK26" s="61">
        <v>3.0493598933003563E-6</v>
      </c>
      <c r="DL26" s="61">
        <v>2.3133107240938979E-5</v>
      </c>
      <c r="DM26" s="61">
        <v>6.4647495778979685E-5</v>
      </c>
      <c r="DN26" s="61">
        <v>6.596308474015751E-5</v>
      </c>
      <c r="DO26" s="61">
        <v>2.0244507928365757E-5</v>
      </c>
      <c r="DP26" s="61">
        <v>3.1123486492856437E-5</v>
      </c>
      <c r="DQ26" s="61">
        <v>1.0187427334346456E-4</v>
      </c>
      <c r="DR26" s="61">
        <v>3.1770410730910765E-5</v>
      </c>
      <c r="DS26" s="61">
        <v>1.825034212130068E-5</v>
      </c>
      <c r="DT26" s="61">
        <v>2.5990724837997858E-5</v>
      </c>
      <c r="DU26" s="61">
        <v>4.1576593330019322E-5</v>
      </c>
      <c r="DV26" s="61">
        <v>3.8837803619718277E-5</v>
      </c>
      <c r="DW26" s="61">
        <v>1.215342146540688E-5</v>
      </c>
      <c r="DX26" s="61">
        <v>0</v>
      </c>
      <c r="DY26" s="61">
        <v>1.8504709998611733E-5</v>
      </c>
      <c r="DZ26" s="61">
        <v>3.4994565131451276E-5</v>
      </c>
      <c r="EA26" s="61">
        <v>2.6659545117463298E-4</v>
      </c>
      <c r="EB26" s="61">
        <v>2.3692905213633502E-5</v>
      </c>
      <c r="EC26" s="61">
        <v>1.3264747361885681E-5</v>
      </c>
      <c r="ED26" s="61">
        <v>2.9058163417202563E-6</v>
      </c>
      <c r="EE26" s="61">
        <v>1.4724339472432222E-5</v>
      </c>
      <c r="EF26" s="61">
        <v>1.1239996637159525E-5</v>
      </c>
      <c r="EG26" s="61">
        <v>1.3831472470993041E-5</v>
      </c>
      <c r="EH26" s="61">
        <v>5.5985272638838135E-5</v>
      </c>
      <c r="EI26" s="61">
        <v>2.0502487307009125E-5</v>
      </c>
      <c r="EJ26" s="61">
        <v>3.7233611786122543E-5</v>
      </c>
      <c r="EK26" s="61">
        <v>1.5607928057503773E-4</v>
      </c>
      <c r="EL26" s="61">
        <v>1.5298652930384297E-4</v>
      </c>
      <c r="EM26" s="61">
        <v>5.9324231307957376E-5</v>
      </c>
      <c r="EN26" s="61">
        <v>9.9986503221316465E-5</v>
      </c>
      <c r="EO26" s="61">
        <v>3.3374094501158956E-4</v>
      </c>
      <c r="EP26" s="61">
        <v>1.8269186558965696E-4</v>
      </c>
      <c r="EQ26" s="61">
        <v>5.0659328015322143E-4</v>
      </c>
      <c r="ER26" s="61">
        <v>3.3951715197212272E-5</v>
      </c>
      <c r="ES26" s="61">
        <v>6.5105342485772925E-4</v>
      </c>
      <c r="ET26" s="61">
        <v>1.2230928963595807E-5</v>
      </c>
      <c r="EU26" s="61">
        <v>2.2521655961879004E-4</v>
      </c>
      <c r="EV26" s="61">
        <v>1.2200336808460841E-4</v>
      </c>
      <c r="EW26" s="61">
        <v>5.4787183655690694E-5</v>
      </c>
      <c r="EX26" s="61">
        <v>0</v>
      </c>
      <c r="EY26" s="61">
        <v>1.4426040721257153E-4</v>
      </c>
      <c r="EZ26" s="61">
        <v>1.646059299743512E-5</v>
      </c>
      <c r="FA26" s="61">
        <v>1.5498214679853493E-4</v>
      </c>
      <c r="FB26" s="61">
        <v>1.2837227780391517E-5</v>
      </c>
      <c r="FC26" s="61">
        <v>1.5756285150156694E-4</v>
      </c>
      <c r="FD26" s="61">
        <v>1.9232792628818718E-5</v>
      </c>
      <c r="FE26" s="61">
        <v>8.5627436916001004E-5</v>
      </c>
      <c r="FF26" s="61">
        <v>1.774125745860363E-4</v>
      </c>
      <c r="FG26" s="61">
        <v>7.6257257144094509E-5</v>
      </c>
      <c r="FH26" s="61">
        <v>3.2923254414909492E-5</v>
      </c>
      <c r="FI26" s="61">
        <v>3.0347035057643128E-5</v>
      </c>
      <c r="FJ26" s="61">
        <v>3.5515029309737642E-5</v>
      </c>
      <c r="FK26" s="61">
        <v>1.9824130887297403E-4</v>
      </c>
      <c r="FL26" s="61">
        <v>2.816217760830695E-5</v>
      </c>
      <c r="FM26" s="61">
        <v>2.3625107258545909E-5</v>
      </c>
      <c r="FN26" s="61">
        <v>8.907446255326401E-5</v>
      </c>
      <c r="FO26" s="61">
        <v>2.5005070534930895E-5</v>
      </c>
      <c r="FP26" s="61">
        <v>9.1026529202233202E-5</v>
      </c>
      <c r="FQ26" s="61">
        <v>7.1506333744038959E-5</v>
      </c>
      <c r="FR26" s="61">
        <v>3.3936266637045425E-5</v>
      </c>
      <c r="FS26" s="61">
        <v>1.1341732740415948E-4</v>
      </c>
      <c r="FT26" s="61">
        <v>3.1483941212530966E-2</v>
      </c>
      <c r="FU26" s="61">
        <v>2.4756013350737821E-3</v>
      </c>
      <c r="FV26" s="61">
        <v>0.28581992985768501</v>
      </c>
      <c r="FW26" s="61">
        <v>1.0491499443950846E-3</v>
      </c>
      <c r="FX26" s="61">
        <v>6.0706752341855165E-4</v>
      </c>
      <c r="FY26" s="61">
        <v>5.456175176985575E-4</v>
      </c>
      <c r="FZ26" s="61">
        <v>8.0449161776131365E-5</v>
      </c>
      <c r="GA26" s="61">
        <v>1.3093166795144135E-4</v>
      </c>
      <c r="GB26" s="61">
        <v>7.5685109876725277E-5</v>
      </c>
      <c r="GC26" s="61">
        <v>3.9399212989132536E-5</v>
      </c>
      <c r="GD26" s="61">
        <v>7.120167706131989E-5</v>
      </c>
      <c r="GE26" s="61">
        <v>1.1197758589454183E-4</v>
      </c>
      <c r="GF26" s="61">
        <v>7.4115027301666886E-5</v>
      </c>
      <c r="GG26" s="61">
        <v>1.0137488450923972E-4</v>
      </c>
      <c r="GH26" s="61">
        <v>1.124005602546286E-4</v>
      </c>
      <c r="GI26" s="61">
        <v>4.2490076988964115E-5</v>
      </c>
      <c r="GJ26" s="61">
        <v>1.3648181635778482E-4</v>
      </c>
      <c r="GK26" s="61">
        <v>2.7872143870528897E-5</v>
      </c>
      <c r="GL26" s="61">
        <v>0</v>
      </c>
      <c r="GM26" s="61">
        <v>2.8564206079345184E-5</v>
      </c>
      <c r="GN26" s="61">
        <v>8.351718894349386E-6</v>
      </c>
      <c r="GO26" s="61">
        <v>7.5331894574117134E-6</v>
      </c>
      <c r="GP26" s="61">
        <v>1.4110396678802467E-5</v>
      </c>
      <c r="GQ26" s="61">
        <v>8.7933179085758091E-5</v>
      </c>
      <c r="GR26" s="61">
        <v>8.4990188863988669E-5</v>
      </c>
      <c r="GS26" s="61">
        <v>2.4385893708726315E-5</v>
      </c>
      <c r="GT26" s="61">
        <v>7.8609473075021152E-5</v>
      </c>
      <c r="GU26" s="61">
        <v>2.8723736160261821E-5</v>
      </c>
      <c r="GV26" s="61">
        <v>4.1301706079188061E-5</v>
      </c>
      <c r="GW26" s="61">
        <v>3.1062293215905069E-5</v>
      </c>
      <c r="GX26" s="61">
        <v>7.9783964173170454E-5</v>
      </c>
      <c r="GY26" s="61">
        <v>3.4339491084602573E-5</v>
      </c>
      <c r="GZ26" s="61">
        <v>1.2530748701783474E-4</v>
      </c>
      <c r="HA26" s="61">
        <v>1.3921360916122873E-5</v>
      </c>
      <c r="HB26" s="61">
        <v>8.2231452114803853E-5</v>
      </c>
      <c r="HC26" s="61">
        <v>2.6769881216946846E-5</v>
      </c>
      <c r="HD26" s="61">
        <v>4.3000168550204747E-6</v>
      </c>
      <c r="HE26" s="61">
        <v>4.7680554500758119E-5</v>
      </c>
      <c r="HF26" s="61">
        <v>4.609265240149881E-5</v>
      </c>
      <c r="HG26" s="61">
        <v>1.2083379784436353E-5</v>
      </c>
      <c r="HH26" s="61">
        <v>4.4450181428861385E-5</v>
      </c>
      <c r="HI26" s="61">
        <v>6.9456581483136592E-5</v>
      </c>
      <c r="HJ26" s="61">
        <v>1.9769257980121826E-5</v>
      </c>
      <c r="HK26" s="61">
        <v>1.5817830370359889E-5</v>
      </c>
      <c r="HL26" s="61">
        <v>4.5268763558367197E-5</v>
      </c>
      <c r="HM26" s="61">
        <v>1.2088799485500694E-5</v>
      </c>
      <c r="HN26" s="61">
        <v>1.3830210433603441E-5</v>
      </c>
      <c r="HO26" s="61">
        <v>3.2631044928040725E-5</v>
      </c>
      <c r="HP26" s="61">
        <v>2.4294652018251224E-5</v>
      </c>
      <c r="HQ26" s="61">
        <v>1.8435582553672885E-5</v>
      </c>
      <c r="HR26" s="61">
        <v>1.9588842133279197E-5</v>
      </c>
      <c r="HS26" s="61">
        <v>6.5987321545621982E-6</v>
      </c>
      <c r="HT26" s="61">
        <v>1.5031465240926622E-5</v>
      </c>
      <c r="HU26" s="61">
        <v>4.9112530293512627E-5</v>
      </c>
      <c r="HV26" s="61">
        <v>0</v>
      </c>
      <c r="HW26" s="61">
        <v>2.4970667160416982E-5</v>
      </c>
      <c r="HX26" s="61">
        <v>2.3679322016189596E-4</v>
      </c>
      <c r="HY26" s="61">
        <v>2.696428877133122E-5</v>
      </c>
      <c r="HZ26" s="61">
        <v>1.9095186569838361E-5</v>
      </c>
      <c r="IA26" s="61">
        <v>6.6431650552124623E-5</v>
      </c>
      <c r="IB26" s="61">
        <v>1.023495005027212E-4</v>
      </c>
      <c r="IC26" s="61">
        <v>1.62250276388699E-4</v>
      </c>
      <c r="ID26" s="61">
        <v>8.8830095525940038E-5</v>
      </c>
      <c r="IE26" s="61">
        <v>6.4246713814334431E-5</v>
      </c>
      <c r="IF26" s="61">
        <v>2.6506263691171197E-5</v>
      </c>
      <c r="IG26" s="61">
        <v>1.9097211270643726E-4</v>
      </c>
      <c r="IH26" s="61">
        <v>9.7403293224131989E-5</v>
      </c>
      <c r="II26" s="61">
        <v>5.5266973613743503E-5</v>
      </c>
      <c r="IJ26" s="61">
        <v>4.3193204938603669E-5</v>
      </c>
      <c r="IK26" s="61">
        <v>4.0590736730273226E-5</v>
      </c>
      <c r="IL26" s="61">
        <v>1.0375161408828772E-4</v>
      </c>
      <c r="IM26" s="61">
        <v>2.4063278681133075E-4</v>
      </c>
      <c r="IN26" s="61">
        <v>6.3553352383877171E-5</v>
      </c>
      <c r="IO26" s="61">
        <v>7.7789443623310284E-5</v>
      </c>
      <c r="IP26" s="61">
        <v>4.9424829543601928E-5</v>
      </c>
      <c r="IQ26" s="61">
        <v>6.0281900240587047E-5</v>
      </c>
      <c r="IR26" s="61">
        <v>1.0272352485199016E-4</v>
      </c>
      <c r="IS26" s="61">
        <v>4.423910768871425E-5</v>
      </c>
      <c r="IT26" s="61">
        <v>3.0533819525642498E-5</v>
      </c>
      <c r="IU26" s="61">
        <v>8.3771339831697635E-5</v>
      </c>
      <c r="IV26" s="61">
        <v>1.3165032103347794E-5</v>
      </c>
      <c r="IW26" s="61">
        <v>4.5717308732288733E-5</v>
      </c>
      <c r="IX26" s="61">
        <v>5.0178635072716393E-5</v>
      </c>
      <c r="IY26" s="61">
        <v>1.5215535227581972E-4</v>
      </c>
      <c r="IZ26" s="61">
        <v>2.2165221362815176E-4</v>
      </c>
      <c r="JA26" s="61">
        <v>9.6809942143952021E-5</v>
      </c>
      <c r="JB26" s="61">
        <v>5.0496013945047881E-5</v>
      </c>
      <c r="JC26" s="61">
        <v>1.9469190127944179E-3</v>
      </c>
      <c r="JD26" s="61">
        <v>9.8568613566702465E-4</v>
      </c>
      <c r="JE26" s="61">
        <v>7.712605167996751E-3</v>
      </c>
      <c r="JF26" s="61">
        <v>2.4959577960670585E-2</v>
      </c>
      <c r="JG26" s="61">
        <v>4.3969780064328438E-5</v>
      </c>
      <c r="JH26" s="61">
        <v>4.2724902167320775E-5</v>
      </c>
      <c r="JI26" s="61">
        <v>9.2362403781303391E-5</v>
      </c>
      <c r="JJ26" s="61">
        <v>8.6644217363540171E-6</v>
      </c>
      <c r="JK26" s="61">
        <v>1.2250140678120148E-5</v>
      </c>
      <c r="JL26" s="61">
        <v>3.016394556183915E-5</v>
      </c>
      <c r="JM26" s="61">
        <v>2.5058153292067079E-5</v>
      </c>
      <c r="JN26" s="61">
        <v>1.7849815034155515E-4</v>
      </c>
      <c r="JO26" s="61">
        <v>4.4892175582127169E-5</v>
      </c>
      <c r="JP26" s="61">
        <v>1.0078621673853385E-4</v>
      </c>
      <c r="JQ26" s="61">
        <v>2.6372640122322038E-4</v>
      </c>
      <c r="JR26" s="61">
        <v>1.6283075856078852E-4</v>
      </c>
      <c r="JS26" s="61">
        <v>6.9766718210990796E-3</v>
      </c>
      <c r="JT26" s="61">
        <v>0</v>
      </c>
      <c r="JU26" s="61">
        <v>1.2786881381416218E-5</v>
      </c>
      <c r="JV26" s="61">
        <v>3.4814073358382048E-5</v>
      </c>
      <c r="JW26" s="61">
        <v>2.2972192711394053E-4</v>
      </c>
      <c r="JX26" s="61">
        <v>4.930685040940663E-5</v>
      </c>
      <c r="JY26" s="61">
        <v>1.6693257746059455E-5</v>
      </c>
      <c r="JZ26" s="61">
        <v>5.5794415417667891E-5</v>
      </c>
      <c r="KA26" s="61">
        <v>4.3593912249103381E-6</v>
      </c>
      <c r="KB26" s="61">
        <v>3.6519172318819303E-5</v>
      </c>
      <c r="KC26" s="61">
        <v>8.7627338990968847E-5</v>
      </c>
      <c r="KD26" s="61">
        <v>1.7117535716647789E-5</v>
      </c>
      <c r="KE26" s="61">
        <v>7.0830041240975327E-5</v>
      </c>
      <c r="KF26" s="61">
        <v>9.091344962441485E-5</v>
      </c>
      <c r="KG26" s="61">
        <v>7.3377177664947396E-5</v>
      </c>
      <c r="KH26" s="61">
        <v>2.6245249031756195E-5</v>
      </c>
      <c r="KI26" s="61">
        <v>2.6432411277380849E-5</v>
      </c>
      <c r="KJ26" s="61">
        <v>3.6318647349104179E-5</v>
      </c>
      <c r="KK26" s="61">
        <v>8.05391305241047E-6</v>
      </c>
      <c r="KL26" s="61">
        <v>1.7453254255041775E-5</v>
      </c>
      <c r="KM26" s="61">
        <v>8.2442901002875764E-5</v>
      </c>
      <c r="KN26" s="61">
        <v>8.7681572302183281E-6</v>
      </c>
      <c r="KO26" s="61">
        <v>3.8747157533422878E-5</v>
      </c>
      <c r="KP26" s="61">
        <v>4.1804044843125024E-5</v>
      </c>
      <c r="KQ26" s="61">
        <v>8.7357993757281292E-6</v>
      </c>
      <c r="KR26" s="61">
        <v>5.5266438752374963E-5</v>
      </c>
      <c r="KS26" s="61">
        <v>3.63301684870969E-5</v>
      </c>
      <c r="KT26" s="61">
        <v>2.1254829321976757E-5</v>
      </c>
      <c r="KU26" s="61">
        <v>7.2724268048788153E-5</v>
      </c>
      <c r="KV26" s="61">
        <v>1.8041820404166879E-5</v>
      </c>
      <c r="KW26" s="61">
        <v>7.4578727410612677E-5</v>
      </c>
      <c r="KX26" s="61">
        <v>1.1846286144870011E-5</v>
      </c>
      <c r="KY26" s="61">
        <v>6.7652350079186406E-5</v>
      </c>
      <c r="KZ26" s="61">
        <v>8.2353135337654307E-5</v>
      </c>
    </row>
    <row r="27" spans="1:312" ht="13" x14ac:dyDescent="0.3">
      <c r="A27" s="102">
        <v>1.0495257657968287</v>
      </c>
      <c r="B27" s="50" t="s">
        <v>924</v>
      </c>
      <c r="C27" s="60" t="s">
        <v>167</v>
      </c>
      <c r="D27" s="61">
        <v>0</v>
      </c>
      <c r="E27" s="61">
        <v>0</v>
      </c>
      <c r="F27" s="61">
        <v>0</v>
      </c>
      <c r="G27" s="61">
        <v>0</v>
      </c>
      <c r="H27" s="61">
        <v>0</v>
      </c>
      <c r="I27" s="61">
        <v>0</v>
      </c>
      <c r="J27" s="61">
        <v>0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  <c r="U27" s="61">
        <v>0</v>
      </c>
      <c r="V27" s="61">
        <v>0</v>
      </c>
      <c r="W27" s="61">
        <v>0</v>
      </c>
      <c r="X27" s="61">
        <v>0</v>
      </c>
      <c r="Y27" s="61">
        <v>0</v>
      </c>
      <c r="Z27" s="61">
        <v>0</v>
      </c>
      <c r="AA27" s="61">
        <v>0</v>
      </c>
      <c r="AB27" s="61">
        <v>0</v>
      </c>
      <c r="AC27" s="61">
        <v>0</v>
      </c>
      <c r="AD27" s="61">
        <v>0</v>
      </c>
      <c r="AE27" s="61">
        <v>0</v>
      </c>
      <c r="AF27" s="61">
        <v>0</v>
      </c>
      <c r="AG27" s="61">
        <v>0</v>
      </c>
      <c r="AH27" s="61">
        <v>0</v>
      </c>
      <c r="AI27" s="61">
        <v>0</v>
      </c>
      <c r="AJ27" s="61">
        <v>0</v>
      </c>
      <c r="AK27" s="61">
        <v>0</v>
      </c>
      <c r="AL27" s="61">
        <v>0</v>
      </c>
      <c r="AM27" s="61">
        <v>0</v>
      </c>
      <c r="AN27" s="61">
        <v>0</v>
      </c>
      <c r="AO27" s="61">
        <v>0</v>
      </c>
      <c r="AP27" s="61">
        <v>0</v>
      </c>
      <c r="AQ27" s="61">
        <v>0</v>
      </c>
      <c r="AR27" s="61">
        <v>0</v>
      </c>
      <c r="AS27" s="61">
        <v>0</v>
      </c>
      <c r="AT27" s="61">
        <v>0</v>
      </c>
      <c r="AU27" s="61">
        <v>0</v>
      </c>
      <c r="AV27" s="61">
        <v>0</v>
      </c>
      <c r="AW27" s="61">
        <v>0</v>
      </c>
      <c r="AX27" s="61">
        <v>0</v>
      </c>
      <c r="AY27" s="61">
        <v>0</v>
      </c>
      <c r="AZ27" s="61">
        <v>0</v>
      </c>
      <c r="BA27" s="61">
        <v>0</v>
      </c>
      <c r="BB27" s="61">
        <v>0</v>
      </c>
      <c r="BC27" s="61">
        <v>0</v>
      </c>
      <c r="BD27" s="61">
        <v>0</v>
      </c>
      <c r="BE27" s="61">
        <v>0</v>
      </c>
      <c r="BF27" s="61">
        <v>0</v>
      </c>
      <c r="BG27" s="61">
        <v>0</v>
      </c>
      <c r="BH27" s="61">
        <v>0</v>
      </c>
      <c r="BI27" s="61">
        <v>0</v>
      </c>
      <c r="BJ27" s="61">
        <v>3.46568583298816E-6</v>
      </c>
      <c r="BK27" s="61">
        <v>0</v>
      </c>
      <c r="BL27" s="61">
        <v>0</v>
      </c>
      <c r="BM27" s="61">
        <v>0</v>
      </c>
      <c r="BN27" s="61">
        <v>0</v>
      </c>
      <c r="BO27" s="61">
        <v>0</v>
      </c>
      <c r="BP27" s="61">
        <v>0</v>
      </c>
      <c r="BQ27" s="61">
        <v>0</v>
      </c>
      <c r="BR27" s="61">
        <v>0</v>
      </c>
      <c r="BS27" s="61">
        <v>0</v>
      </c>
      <c r="BT27" s="61">
        <v>0</v>
      </c>
      <c r="BU27" s="61">
        <v>0</v>
      </c>
      <c r="BV27" s="61">
        <v>0</v>
      </c>
      <c r="BW27" s="61">
        <v>0</v>
      </c>
      <c r="BX27" s="61">
        <v>0</v>
      </c>
      <c r="BY27" s="61">
        <v>0</v>
      </c>
      <c r="BZ27" s="61">
        <v>0</v>
      </c>
      <c r="CA27" s="61">
        <v>0</v>
      </c>
      <c r="CB27" s="61">
        <v>0</v>
      </c>
      <c r="CC27" s="61">
        <v>0</v>
      </c>
      <c r="CD27" s="61">
        <v>0</v>
      </c>
      <c r="CE27" s="61">
        <v>0</v>
      </c>
      <c r="CF27" s="61">
        <v>0</v>
      </c>
      <c r="CG27" s="61">
        <v>0</v>
      </c>
      <c r="CH27" s="61">
        <v>0</v>
      </c>
      <c r="CI27" s="61">
        <v>0</v>
      </c>
      <c r="CJ27" s="61">
        <v>0</v>
      </c>
      <c r="CK27" s="61">
        <v>0</v>
      </c>
      <c r="CL27" s="61">
        <v>0</v>
      </c>
      <c r="CM27" s="61">
        <v>0</v>
      </c>
      <c r="CN27" s="61">
        <v>0</v>
      </c>
      <c r="CO27" s="61">
        <v>0</v>
      </c>
      <c r="CP27" s="61">
        <v>0</v>
      </c>
      <c r="CQ27" s="61">
        <v>0</v>
      </c>
      <c r="CR27" s="61">
        <v>0</v>
      </c>
      <c r="CS27" s="61">
        <v>0</v>
      </c>
      <c r="CT27" s="61">
        <v>0</v>
      </c>
      <c r="CU27" s="61">
        <v>0</v>
      </c>
      <c r="CV27" s="61">
        <v>0</v>
      </c>
      <c r="CW27" s="61">
        <v>0</v>
      </c>
      <c r="CX27" s="61">
        <v>0</v>
      </c>
      <c r="CY27" s="61">
        <v>0</v>
      </c>
      <c r="CZ27" s="61">
        <v>0</v>
      </c>
      <c r="DA27" s="61">
        <v>0</v>
      </c>
      <c r="DB27" s="61">
        <v>0</v>
      </c>
      <c r="DC27" s="61">
        <v>0</v>
      </c>
      <c r="DD27" s="61">
        <v>0</v>
      </c>
      <c r="DE27" s="61">
        <v>0</v>
      </c>
      <c r="DF27" s="61">
        <v>0</v>
      </c>
      <c r="DG27" s="61">
        <v>0</v>
      </c>
      <c r="DH27" s="61">
        <v>0</v>
      </c>
      <c r="DI27" s="61">
        <v>0</v>
      </c>
      <c r="DJ27" s="61">
        <v>0</v>
      </c>
      <c r="DK27" s="61">
        <v>0</v>
      </c>
      <c r="DL27" s="61">
        <v>0</v>
      </c>
      <c r="DM27" s="61">
        <v>0</v>
      </c>
      <c r="DN27" s="61">
        <v>0</v>
      </c>
      <c r="DO27" s="61">
        <v>0</v>
      </c>
      <c r="DP27" s="61">
        <v>0</v>
      </c>
      <c r="DQ27" s="61">
        <v>0</v>
      </c>
      <c r="DR27" s="61">
        <v>0</v>
      </c>
      <c r="DS27" s="61">
        <v>0</v>
      </c>
      <c r="DT27" s="61">
        <v>0</v>
      </c>
      <c r="DU27" s="61">
        <v>0</v>
      </c>
      <c r="DV27" s="61">
        <v>0</v>
      </c>
      <c r="DW27" s="61">
        <v>0</v>
      </c>
      <c r="DX27" s="61">
        <v>0</v>
      </c>
      <c r="DY27" s="61">
        <v>0</v>
      </c>
      <c r="DZ27" s="61">
        <v>0</v>
      </c>
      <c r="EA27" s="61">
        <v>0</v>
      </c>
      <c r="EB27" s="61">
        <v>0</v>
      </c>
      <c r="EC27" s="61">
        <v>0</v>
      </c>
      <c r="ED27" s="61">
        <v>0</v>
      </c>
      <c r="EE27" s="61">
        <v>0</v>
      </c>
      <c r="EF27" s="61">
        <v>0</v>
      </c>
      <c r="EG27" s="61">
        <v>0</v>
      </c>
      <c r="EH27" s="61">
        <v>0</v>
      </c>
      <c r="EI27" s="61">
        <v>0</v>
      </c>
      <c r="EJ27" s="61">
        <v>0</v>
      </c>
      <c r="EK27" s="61">
        <v>0</v>
      </c>
      <c r="EL27" s="61">
        <v>0</v>
      </c>
      <c r="EM27" s="61">
        <v>0</v>
      </c>
      <c r="EN27" s="61">
        <v>0</v>
      </c>
      <c r="EO27" s="61">
        <v>0</v>
      </c>
      <c r="EP27" s="61">
        <v>0</v>
      </c>
      <c r="EQ27" s="61">
        <v>0</v>
      </c>
      <c r="ER27" s="61">
        <v>0</v>
      </c>
      <c r="ES27" s="61">
        <v>0</v>
      </c>
      <c r="ET27" s="61">
        <v>0</v>
      </c>
      <c r="EU27" s="61">
        <v>0</v>
      </c>
      <c r="EV27" s="61">
        <v>0</v>
      </c>
      <c r="EW27" s="61">
        <v>0</v>
      </c>
      <c r="EX27" s="61">
        <v>0</v>
      </c>
      <c r="EY27" s="61">
        <v>0</v>
      </c>
      <c r="EZ27" s="61">
        <v>5.6468978755089924E-6</v>
      </c>
      <c r="FA27" s="61">
        <v>4.6271715531534061E-6</v>
      </c>
      <c r="FB27" s="61">
        <v>0</v>
      </c>
      <c r="FC27" s="61">
        <v>0</v>
      </c>
      <c r="FD27" s="61">
        <v>0</v>
      </c>
      <c r="FE27" s="61">
        <v>0</v>
      </c>
      <c r="FF27" s="61">
        <v>0</v>
      </c>
      <c r="FG27" s="61">
        <v>0</v>
      </c>
      <c r="FH27" s="61">
        <v>0</v>
      </c>
      <c r="FI27" s="61">
        <v>0</v>
      </c>
      <c r="FJ27" s="61">
        <v>0</v>
      </c>
      <c r="FK27" s="61">
        <v>0</v>
      </c>
      <c r="FL27" s="61">
        <v>0</v>
      </c>
      <c r="FM27" s="61">
        <v>0</v>
      </c>
      <c r="FN27" s="61">
        <v>0</v>
      </c>
      <c r="FO27" s="61">
        <v>0</v>
      </c>
      <c r="FP27" s="61">
        <v>0</v>
      </c>
      <c r="FQ27" s="61">
        <v>0</v>
      </c>
      <c r="FR27" s="61">
        <v>0</v>
      </c>
      <c r="FS27" s="61">
        <v>0</v>
      </c>
      <c r="FT27" s="61">
        <v>0</v>
      </c>
      <c r="FU27" s="61">
        <v>0</v>
      </c>
      <c r="FV27" s="61">
        <v>0</v>
      </c>
      <c r="FW27" s="61">
        <v>0</v>
      </c>
      <c r="FX27" s="61">
        <v>0</v>
      </c>
      <c r="FY27" s="61">
        <v>0</v>
      </c>
      <c r="FZ27" s="61">
        <v>0</v>
      </c>
      <c r="GA27" s="61">
        <v>0</v>
      </c>
      <c r="GB27" s="61">
        <v>0</v>
      </c>
      <c r="GC27" s="61">
        <v>0</v>
      </c>
      <c r="GD27" s="61">
        <v>0</v>
      </c>
      <c r="GE27" s="61">
        <v>0</v>
      </c>
      <c r="GF27" s="61">
        <v>0</v>
      </c>
      <c r="GG27" s="61">
        <v>0</v>
      </c>
      <c r="GH27" s="61">
        <v>0</v>
      </c>
      <c r="GI27" s="61">
        <v>0</v>
      </c>
      <c r="GJ27" s="61">
        <v>0</v>
      </c>
      <c r="GK27" s="61">
        <v>0</v>
      </c>
      <c r="GL27" s="61">
        <v>0</v>
      </c>
      <c r="GM27" s="61">
        <v>0</v>
      </c>
      <c r="GN27" s="61">
        <v>0</v>
      </c>
      <c r="GO27" s="61">
        <v>3.9505261061161216E-6</v>
      </c>
      <c r="GP27" s="61">
        <v>0</v>
      </c>
      <c r="GQ27" s="61">
        <v>0</v>
      </c>
      <c r="GR27" s="61">
        <v>0</v>
      </c>
      <c r="GS27" s="61">
        <v>0</v>
      </c>
      <c r="GT27" s="61">
        <v>0</v>
      </c>
      <c r="GU27" s="61">
        <v>0</v>
      </c>
      <c r="GV27" s="61">
        <v>0</v>
      </c>
      <c r="GW27" s="61">
        <v>0</v>
      </c>
      <c r="GX27" s="61">
        <v>0</v>
      </c>
      <c r="GY27" s="61">
        <v>0</v>
      </c>
      <c r="GZ27" s="61">
        <v>0</v>
      </c>
      <c r="HA27" s="61">
        <v>0</v>
      </c>
      <c r="HB27" s="61">
        <v>0</v>
      </c>
      <c r="HC27" s="61">
        <v>0</v>
      </c>
      <c r="HD27" s="61">
        <v>0</v>
      </c>
      <c r="HE27" s="61">
        <v>0</v>
      </c>
      <c r="HF27" s="61">
        <v>0</v>
      </c>
      <c r="HG27" s="61">
        <v>0</v>
      </c>
      <c r="HH27" s="61">
        <v>0</v>
      </c>
      <c r="HI27" s="61">
        <v>0</v>
      </c>
      <c r="HJ27" s="61">
        <v>0</v>
      </c>
      <c r="HK27" s="61">
        <v>5.3684025821847376E-5</v>
      </c>
      <c r="HL27" s="61">
        <v>7.0102724758098412E-5</v>
      </c>
      <c r="HM27" s="61">
        <v>1.4795347370310017E-4</v>
      </c>
      <c r="HN27" s="61">
        <v>1.2049601330158906E-5</v>
      </c>
      <c r="HO27" s="61">
        <v>3.6635764078300268E-5</v>
      </c>
      <c r="HP27" s="61">
        <v>0</v>
      </c>
      <c r="HQ27" s="61">
        <v>0</v>
      </c>
      <c r="HR27" s="61">
        <v>0</v>
      </c>
      <c r="HS27" s="61">
        <v>0</v>
      </c>
      <c r="HT27" s="61">
        <v>0</v>
      </c>
      <c r="HU27" s="61">
        <v>0</v>
      </c>
      <c r="HV27" s="61">
        <v>0</v>
      </c>
      <c r="HW27" s="61">
        <v>0</v>
      </c>
      <c r="HX27" s="61">
        <v>0</v>
      </c>
      <c r="HY27" s="61">
        <v>0</v>
      </c>
      <c r="HZ27" s="61">
        <v>0</v>
      </c>
      <c r="IA27" s="61">
        <v>0</v>
      </c>
      <c r="IB27" s="61">
        <v>0</v>
      </c>
      <c r="IC27" s="61">
        <v>0</v>
      </c>
      <c r="ID27" s="61">
        <v>0</v>
      </c>
      <c r="IE27" s="61">
        <v>0</v>
      </c>
      <c r="IF27" s="61">
        <v>4.7067197208621751E-6</v>
      </c>
      <c r="IG27" s="61">
        <v>0</v>
      </c>
      <c r="IH27" s="61">
        <v>0</v>
      </c>
      <c r="II27" s="61">
        <v>0</v>
      </c>
      <c r="IJ27" s="61">
        <v>0</v>
      </c>
      <c r="IK27" s="61">
        <v>0</v>
      </c>
      <c r="IL27" s="61">
        <v>0</v>
      </c>
      <c r="IM27" s="61">
        <v>0</v>
      </c>
      <c r="IN27" s="61">
        <v>0</v>
      </c>
      <c r="IO27" s="61">
        <v>0</v>
      </c>
      <c r="IP27" s="61">
        <v>0</v>
      </c>
      <c r="IQ27" s="61">
        <v>0</v>
      </c>
      <c r="IR27" s="61">
        <v>0</v>
      </c>
      <c r="IS27" s="61">
        <v>0</v>
      </c>
      <c r="IT27" s="61">
        <v>0</v>
      </c>
      <c r="IU27" s="61">
        <v>0</v>
      </c>
      <c r="IV27" s="61">
        <v>0</v>
      </c>
      <c r="IW27" s="61">
        <v>0</v>
      </c>
      <c r="IX27" s="61">
        <v>0</v>
      </c>
      <c r="IY27" s="61">
        <v>0</v>
      </c>
      <c r="IZ27" s="61">
        <v>0</v>
      </c>
      <c r="JA27" s="61">
        <v>0</v>
      </c>
      <c r="JB27" s="61">
        <v>0</v>
      </c>
      <c r="JC27" s="61">
        <v>0</v>
      </c>
      <c r="JD27" s="61">
        <v>0</v>
      </c>
      <c r="JE27" s="61">
        <v>0</v>
      </c>
      <c r="JF27" s="61">
        <v>0</v>
      </c>
      <c r="JG27" s="61">
        <v>3.1197229948694071E-6</v>
      </c>
      <c r="JH27" s="61">
        <v>5.6097413687523079E-3</v>
      </c>
      <c r="JI27" s="61">
        <v>0</v>
      </c>
      <c r="JJ27" s="61">
        <v>1.3762779221089659E-6</v>
      </c>
      <c r="JK27" s="61">
        <v>1.0005901942776708E-5</v>
      </c>
      <c r="JL27" s="61">
        <v>0</v>
      </c>
      <c r="JM27" s="61">
        <v>1.6687419420707924E-6</v>
      </c>
      <c r="JN27" s="61">
        <v>0</v>
      </c>
      <c r="JO27" s="61">
        <v>0</v>
      </c>
      <c r="JP27" s="61">
        <v>0</v>
      </c>
      <c r="JQ27" s="61">
        <v>0</v>
      </c>
      <c r="JR27" s="61">
        <v>0</v>
      </c>
      <c r="JS27" s="61">
        <v>0</v>
      </c>
      <c r="JT27" s="61">
        <v>0</v>
      </c>
      <c r="JU27" s="61">
        <v>0</v>
      </c>
      <c r="JV27" s="61">
        <v>0</v>
      </c>
      <c r="JW27" s="61">
        <v>0</v>
      </c>
      <c r="JX27" s="61">
        <v>0</v>
      </c>
      <c r="JY27" s="61">
        <v>0</v>
      </c>
      <c r="JZ27" s="61">
        <v>0</v>
      </c>
      <c r="KA27" s="61">
        <v>0</v>
      </c>
      <c r="KB27" s="61">
        <v>0</v>
      </c>
      <c r="KC27" s="61">
        <v>0</v>
      </c>
      <c r="KD27" s="61">
        <v>0</v>
      </c>
      <c r="KE27" s="61">
        <v>0</v>
      </c>
      <c r="KF27" s="61">
        <v>0</v>
      </c>
      <c r="KG27" s="61">
        <v>0</v>
      </c>
      <c r="KH27" s="61">
        <v>0</v>
      </c>
      <c r="KI27" s="61">
        <v>0</v>
      </c>
      <c r="KJ27" s="61">
        <v>0</v>
      </c>
      <c r="KK27" s="61">
        <v>0</v>
      </c>
      <c r="KL27" s="61">
        <v>0</v>
      </c>
      <c r="KM27" s="61">
        <v>0</v>
      </c>
      <c r="KN27" s="61">
        <v>0</v>
      </c>
      <c r="KO27" s="61">
        <v>0</v>
      </c>
      <c r="KP27" s="61">
        <v>0</v>
      </c>
      <c r="KQ27" s="61">
        <v>0</v>
      </c>
      <c r="KR27" s="61">
        <v>0</v>
      </c>
      <c r="KS27" s="61">
        <v>0</v>
      </c>
      <c r="KT27" s="61">
        <v>0</v>
      </c>
      <c r="KU27" s="61">
        <v>0</v>
      </c>
      <c r="KV27" s="61">
        <v>0</v>
      </c>
      <c r="KW27" s="61">
        <v>0</v>
      </c>
      <c r="KX27" s="61">
        <v>0</v>
      </c>
      <c r="KY27" s="61">
        <v>0</v>
      </c>
      <c r="KZ27" s="61">
        <v>0</v>
      </c>
    </row>
    <row r="28" spans="1:312" ht="13" x14ac:dyDescent="0.3">
      <c r="A28" s="102">
        <v>1.1432893244101521</v>
      </c>
      <c r="B28" s="50" t="s">
        <v>923</v>
      </c>
      <c r="C28" s="60" t="s">
        <v>99</v>
      </c>
      <c r="D28" s="61">
        <v>5.7430211380163065E-5</v>
      </c>
      <c r="E28" s="61">
        <v>1.4174147839359041E-5</v>
      </c>
      <c r="F28" s="61">
        <v>8.5413605419322436E-6</v>
      </c>
      <c r="G28" s="61">
        <v>2.9624464831105671E-5</v>
      </c>
      <c r="H28" s="61">
        <v>0</v>
      </c>
      <c r="I28" s="61">
        <v>0</v>
      </c>
      <c r="J28" s="61">
        <v>7.7998112445678811E-7</v>
      </c>
      <c r="K28" s="61">
        <v>3.1314295030401963E-5</v>
      </c>
      <c r="L28" s="61">
        <v>0</v>
      </c>
      <c r="M28" s="61">
        <v>3.8619720221103192E-6</v>
      </c>
      <c r="N28" s="61">
        <v>1.9394106248553152E-6</v>
      </c>
      <c r="O28" s="61">
        <v>1.0834362132741861E-4</v>
      </c>
      <c r="P28" s="61">
        <v>9.7287205886363682E-5</v>
      </c>
      <c r="Q28" s="61">
        <v>8.8484179372099719E-6</v>
      </c>
      <c r="R28" s="61">
        <v>4.9104157821234638E-7</v>
      </c>
      <c r="S28" s="61">
        <v>1.0479437565966127E-4</v>
      </c>
      <c r="T28" s="61">
        <v>0</v>
      </c>
      <c r="U28" s="61">
        <v>1.5601417557513736E-4</v>
      </c>
      <c r="V28" s="61">
        <v>1.0308557186956557E-4</v>
      </c>
      <c r="W28" s="61">
        <v>4.6040835499563172E-6</v>
      </c>
      <c r="X28" s="61">
        <v>1.6255609684109608E-5</v>
      </c>
      <c r="Y28" s="61">
        <v>2.2558765410810003E-5</v>
      </c>
      <c r="Z28" s="61">
        <v>7.3272044393524256E-5</v>
      </c>
      <c r="AA28" s="61">
        <v>1.0580504492408612E-5</v>
      </c>
      <c r="AB28" s="61">
        <v>2.0550466463772014E-6</v>
      </c>
      <c r="AC28" s="61">
        <v>2.5135306977008628E-5</v>
      </c>
      <c r="AD28" s="61">
        <v>9.7301023137556254E-7</v>
      </c>
      <c r="AE28" s="61">
        <v>6.867267977511262E-5</v>
      </c>
      <c r="AF28" s="61">
        <v>3.2976135998214464E-5</v>
      </c>
      <c r="AG28" s="61">
        <v>3.5184187024792158E-5</v>
      </c>
      <c r="AH28" s="61">
        <v>2.5330322895239565E-5</v>
      </c>
      <c r="AI28" s="61">
        <v>6.2220789853355989E-5</v>
      </c>
      <c r="AJ28" s="61">
        <v>2.4207533092799542E-4</v>
      </c>
      <c r="AK28" s="61">
        <v>5.2074871521380139E-5</v>
      </c>
      <c r="AL28" s="61">
        <v>2.2272648525734521E-5</v>
      </c>
      <c r="AM28" s="61">
        <v>2.1000062579111398E-4</v>
      </c>
      <c r="AN28" s="61">
        <v>4.7458992947622852E-5</v>
      </c>
      <c r="AO28" s="61">
        <v>4.0019507479921446E-5</v>
      </c>
      <c r="AP28" s="61">
        <v>4.182965773548734E-6</v>
      </c>
      <c r="AQ28" s="61">
        <v>1.3962127675712528E-4</v>
      </c>
      <c r="AR28" s="61">
        <v>2.7391625551909847E-4</v>
      </c>
      <c r="AS28" s="61">
        <v>1.2447722253645783E-4</v>
      </c>
      <c r="AT28" s="61">
        <v>6.6034591080794727E-5</v>
      </c>
      <c r="AU28" s="61">
        <v>2.9475347250111418E-5</v>
      </c>
      <c r="AV28" s="61">
        <v>6.5941542714282896E-6</v>
      </c>
      <c r="AW28" s="61">
        <v>4.8453789173138044E-6</v>
      </c>
      <c r="AX28" s="61">
        <v>1.7209116173637918E-6</v>
      </c>
      <c r="AY28" s="61">
        <v>1.3755770374409983E-5</v>
      </c>
      <c r="AZ28" s="61">
        <v>2.184108062784171E-5</v>
      </c>
      <c r="BA28" s="61">
        <v>0</v>
      </c>
      <c r="BB28" s="61">
        <v>2.2711122172775087E-5</v>
      </c>
      <c r="BC28" s="61">
        <v>7.460138426642689E-6</v>
      </c>
      <c r="BD28" s="61">
        <v>6.0515121287942464E-5</v>
      </c>
      <c r="BE28" s="61">
        <v>8.0807899229157716E-6</v>
      </c>
      <c r="BF28" s="61">
        <v>1.0212865464964665E-4</v>
      </c>
      <c r="BG28" s="61">
        <v>1.2176624616183383E-5</v>
      </c>
      <c r="BH28" s="61">
        <v>3.7843744299641441E-5</v>
      </c>
      <c r="BI28" s="61">
        <v>3.9484490654596586E-5</v>
      </c>
      <c r="BJ28" s="61">
        <v>4.1550813684570602E-5</v>
      </c>
      <c r="BK28" s="61">
        <v>1.532400701604503E-4</v>
      </c>
      <c r="BL28" s="61">
        <v>3.2892486398751899E-5</v>
      </c>
      <c r="BM28" s="61">
        <v>5.0855094864736038E-6</v>
      </c>
      <c r="BN28" s="61">
        <v>6.5478833737665494E-5</v>
      </c>
      <c r="BO28" s="61">
        <v>8.2283703061925394E-6</v>
      </c>
      <c r="BP28" s="61">
        <v>0</v>
      </c>
      <c r="BQ28" s="61">
        <v>8.8778925255004229E-5</v>
      </c>
      <c r="BR28" s="61">
        <v>3.0278068616245198E-6</v>
      </c>
      <c r="BS28" s="61">
        <v>0</v>
      </c>
      <c r="BT28" s="61">
        <v>0</v>
      </c>
      <c r="BU28" s="61">
        <v>3.9711575860479491E-6</v>
      </c>
      <c r="BV28" s="61">
        <v>2.3052439317559174E-6</v>
      </c>
      <c r="BW28" s="61">
        <v>0</v>
      </c>
      <c r="BX28" s="61">
        <v>0</v>
      </c>
      <c r="BY28" s="61">
        <v>0</v>
      </c>
      <c r="BZ28" s="61">
        <v>1.3559655878332223E-5</v>
      </c>
      <c r="CA28" s="61">
        <v>0</v>
      </c>
      <c r="CB28" s="61">
        <v>0</v>
      </c>
      <c r="CC28" s="61">
        <v>1.021425102156723E-5</v>
      </c>
      <c r="CD28" s="61">
        <v>0</v>
      </c>
      <c r="CE28" s="61">
        <v>1.5201257933236911E-4</v>
      </c>
      <c r="CF28" s="61">
        <v>7.3962904480524829E-6</v>
      </c>
      <c r="CG28" s="61">
        <v>0</v>
      </c>
      <c r="CH28" s="61">
        <v>2.1520491596893646E-5</v>
      </c>
      <c r="CI28" s="61">
        <v>0</v>
      </c>
      <c r="CJ28" s="61">
        <v>4.0401228983493389E-5</v>
      </c>
      <c r="CK28" s="61">
        <v>0</v>
      </c>
      <c r="CL28" s="61">
        <v>4.0662045695180838E-4</v>
      </c>
      <c r="CM28" s="61">
        <v>9.4995908605365623E-5</v>
      </c>
      <c r="CN28" s="61">
        <v>6.7511834183066278E-4</v>
      </c>
      <c r="CO28" s="61">
        <v>2.0989419229753008E-4</v>
      </c>
      <c r="CP28" s="61">
        <v>3.1114463199836132E-4</v>
      </c>
      <c r="CQ28" s="61">
        <v>5.1813684097768552E-5</v>
      </c>
      <c r="CR28" s="61">
        <v>1.6263078100669588E-5</v>
      </c>
      <c r="CS28" s="61">
        <v>1.0257547813035448E-5</v>
      </c>
      <c r="CT28" s="61">
        <v>0</v>
      </c>
      <c r="CU28" s="61">
        <v>1.7161769259578797E-5</v>
      </c>
      <c r="CV28" s="61">
        <v>5.4918526961767155E-5</v>
      </c>
      <c r="CW28" s="61">
        <v>6.465053930638907E-5</v>
      </c>
      <c r="CX28" s="61">
        <v>2.2524178229946996E-5</v>
      </c>
      <c r="CY28" s="61">
        <v>8.8125193637375954E-6</v>
      </c>
      <c r="CZ28" s="61">
        <v>1.4142150431150875E-5</v>
      </c>
      <c r="DA28" s="61">
        <v>6.7210201172658463E-5</v>
      </c>
      <c r="DB28" s="61">
        <v>2.2070743990970028E-5</v>
      </c>
      <c r="DC28" s="61">
        <v>1.0045287361440873E-4</v>
      </c>
      <c r="DD28" s="61">
        <v>1.9033447421100693E-5</v>
      </c>
      <c r="DE28" s="61">
        <v>7.6800068244159808E-6</v>
      </c>
      <c r="DF28" s="61">
        <v>4.9134821537545492E-5</v>
      </c>
      <c r="DG28" s="61">
        <v>5.7826602264198404E-5</v>
      </c>
      <c r="DH28" s="61">
        <v>4.1427663745154176E-6</v>
      </c>
      <c r="DI28" s="61">
        <v>2.9110436199739548E-5</v>
      </c>
      <c r="DJ28" s="61">
        <v>3.6709801948721341E-5</v>
      </c>
      <c r="DK28" s="61">
        <v>1.2689784139307212E-5</v>
      </c>
      <c r="DL28" s="61">
        <v>1.1007147044230567E-5</v>
      </c>
      <c r="DM28" s="61">
        <v>0</v>
      </c>
      <c r="DN28" s="61">
        <v>7.7814560346113325E-5</v>
      </c>
      <c r="DO28" s="61">
        <v>4.4714459970443311E-6</v>
      </c>
      <c r="DP28" s="61">
        <v>3.7501787516520364E-5</v>
      </c>
      <c r="DQ28" s="61">
        <v>6.0404220536654273E-5</v>
      </c>
      <c r="DR28" s="61">
        <v>3.9689256875205574E-5</v>
      </c>
      <c r="DS28" s="61">
        <v>7.1436131362509383E-5</v>
      </c>
      <c r="DT28" s="61">
        <v>4.9968893549159598E-5</v>
      </c>
      <c r="DU28" s="61">
        <v>9.1771008458562111E-5</v>
      </c>
      <c r="DV28" s="61">
        <v>9.2448197208269646E-5</v>
      </c>
      <c r="DW28" s="61">
        <v>1.3955639857615505E-5</v>
      </c>
      <c r="DX28" s="61">
        <v>3.1555134498384738E-6</v>
      </c>
      <c r="DY28" s="61">
        <v>7.8280697423547708E-5</v>
      </c>
      <c r="DZ28" s="61">
        <v>3.2167200500036357E-4</v>
      </c>
      <c r="EA28" s="61">
        <v>1.1964972901318246E-4</v>
      </c>
      <c r="EB28" s="61">
        <v>2.506343158079216E-4</v>
      </c>
      <c r="EC28" s="61">
        <v>4.3827873194499683E-5</v>
      </c>
      <c r="ED28" s="61">
        <v>3.0113943354694256E-4</v>
      </c>
      <c r="EE28" s="61">
        <v>1.4778505586107086E-4</v>
      </c>
      <c r="EF28" s="61">
        <v>3.8065289352170097E-3</v>
      </c>
      <c r="EG28" s="61">
        <v>2.38101221907421E-5</v>
      </c>
      <c r="EH28" s="61">
        <v>3.3103912636210588E-4</v>
      </c>
      <c r="EI28" s="61">
        <v>6.5060449778207941E-5</v>
      </c>
      <c r="EJ28" s="61">
        <v>1.929057097397965E-4</v>
      </c>
      <c r="EK28" s="61">
        <v>1.8661402757063909E-4</v>
      </c>
      <c r="EL28" s="61">
        <v>0</v>
      </c>
      <c r="EM28" s="61">
        <v>1.6508588740690458E-5</v>
      </c>
      <c r="EN28" s="61">
        <v>5.3971123290194814E-6</v>
      </c>
      <c r="EO28" s="61">
        <v>0</v>
      </c>
      <c r="EP28" s="61">
        <v>5.514995407023781E-6</v>
      </c>
      <c r="EQ28" s="61">
        <v>2.579833373722058E-6</v>
      </c>
      <c r="ER28" s="61">
        <v>2.2150448479515074E-6</v>
      </c>
      <c r="ES28" s="61">
        <v>3.9262133635215513E-6</v>
      </c>
      <c r="ET28" s="61">
        <v>4.8567475204958111E-5</v>
      </c>
      <c r="EU28" s="61">
        <v>1.3241974499046908E-6</v>
      </c>
      <c r="EV28" s="61">
        <v>2.8729207555245307E-6</v>
      </c>
      <c r="EW28" s="61">
        <v>4.7233172372003085E-5</v>
      </c>
      <c r="EX28" s="61">
        <v>7.6431737463991577E-6</v>
      </c>
      <c r="EY28" s="61">
        <v>1.307475581464043E-4</v>
      </c>
      <c r="EZ28" s="61">
        <v>0</v>
      </c>
      <c r="FA28" s="61">
        <v>4.8482267123728804E-5</v>
      </c>
      <c r="FB28" s="61">
        <v>0</v>
      </c>
      <c r="FC28" s="61">
        <v>7.8889865428348203E-5</v>
      </c>
      <c r="FD28" s="61">
        <v>2.3093015660890679E-5</v>
      </c>
      <c r="FE28" s="61">
        <v>3.8100685664784396E-6</v>
      </c>
      <c r="FF28" s="61">
        <v>8.6047736930312737E-6</v>
      </c>
      <c r="FG28" s="61">
        <v>5.1072268918710523E-5</v>
      </c>
      <c r="FH28" s="61">
        <v>1.5572276752722945E-4</v>
      </c>
      <c r="FI28" s="61">
        <v>8.4888139366498611E-6</v>
      </c>
      <c r="FJ28" s="61">
        <v>0</v>
      </c>
      <c r="FK28" s="61">
        <v>9.263612564157665E-6</v>
      </c>
      <c r="FL28" s="61">
        <v>5.3619590089175158E-5</v>
      </c>
      <c r="FM28" s="61">
        <v>3.3537218505822268E-6</v>
      </c>
      <c r="FN28" s="61">
        <v>6.2417888361770399E-5</v>
      </c>
      <c r="FO28" s="61">
        <v>2.0183465005773816E-6</v>
      </c>
      <c r="FP28" s="61">
        <v>6.5570524065435332E-5</v>
      </c>
      <c r="FQ28" s="61">
        <v>2.5922485320655026E-5</v>
      </c>
      <c r="FR28" s="61">
        <v>5.8291622912421563E-6</v>
      </c>
      <c r="FS28" s="61">
        <v>0</v>
      </c>
      <c r="FT28" s="61">
        <v>2.5040412443415624E-6</v>
      </c>
      <c r="FU28" s="61">
        <v>8.1503718521640212E-5</v>
      </c>
      <c r="FV28" s="61">
        <v>6.0822124656064889E-6</v>
      </c>
      <c r="FW28" s="61">
        <v>0</v>
      </c>
      <c r="FX28" s="61">
        <v>4.0376705128947523E-6</v>
      </c>
      <c r="FY28" s="61">
        <v>1.2516347494892729E-5</v>
      </c>
      <c r="FZ28" s="61">
        <v>3.0531750160315018E-6</v>
      </c>
      <c r="GA28" s="61">
        <v>0</v>
      </c>
      <c r="GB28" s="61">
        <v>0</v>
      </c>
      <c r="GC28" s="61">
        <v>1.4959059477157274E-6</v>
      </c>
      <c r="GD28" s="61">
        <v>0</v>
      </c>
      <c r="GE28" s="61">
        <v>0</v>
      </c>
      <c r="GF28" s="61">
        <v>3.5478416500244524E-6</v>
      </c>
      <c r="GG28" s="61">
        <v>2.1599314428873781E-5</v>
      </c>
      <c r="GH28" s="61">
        <v>1.3908070447003805E-4</v>
      </c>
      <c r="GI28" s="61">
        <v>3.6731840557824371E-5</v>
      </c>
      <c r="GJ28" s="61">
        <v>9.2194944566176691E-5</v>
      </c>
      <c r="GK28" s="61">
        <v>2.1695564011358945E-4</v>
      </c>
      <c r="GL28" s="61">
        <v>8.136437135334715E-5</v>
      </c>
      <c r="GM28" s="61">
        <v>1.3501988167757703E-6</v>
      </c>
      <c r="GN28" s="61">
        <v>1.491224226355407E-5</v>
      </c>
      <c r="GO28" s="61">
        <v>0</v>
      </c>
      <c r="GP28" s="61">
        <v>1.0297769948040027E-6</v>
      </c>
      <c r="GQ28" s="61">
        <v>3.5243759152608451E-6</v>
      </c>
      <c r="GR28" s="61">
        <v>2.4773853363244508E-5</v>
      </c>
      <c r="GS28" s="61">
        <v>0</v>
      </c>
      <c r="GT28" s="61">
        <v>1.4796902328726078E-5</v>
      </c>
      <c r="GU28" s="61">
        <v>0</v>
      </c>
      <c r="GV28" s="61">
        <v>0</v>
      </c>
      <c r="GW28" s="61">
        <v>0</v>
      </c>
      <c r="GX28" s="61">
        <v>1.3973591439472426E-5</v>
      </c>
      <c r="GY28" s="61">
        <v>2.1619767263675809E-5</v>
      </c>
      <c r="GZ28" s="61">
        <v>4.6503489694854031E-4</v>
      </c>
      <c r="HA28" s="61">
        <v>1.6376537143996939E-3</v>
      </c>
      <c r="HB28" s="61">
        <v>3.32863896988764E-4</v>
      </c>
      <c r="HC28" s="61">
        <v>8.9671889252733504E-4</v>
      </c>
      <c r="HD28" s="61">
        <v>3.1293405337311621E-3</v>
      </c>
      <c r="HE28" s="61">
        <v>1.6198031296380609E-4</v>
      </c>
      <c r="HF28" s="61">
        <v>1.2160380247120522E-4</v>
      </c>
      <c r="HG28" s="61">
        <v>4.652486038020239E-5</v>
      </c>
      <c r="HH28" s="61">
        <v>2.7061053354494758E-2</v>
      </c>
      <c r="HI28" s="61">
        <v>1.7231053425606932E-4</v>
      </c>
      <c r="HJ28" s="61">
        <v>9.9816447931115113E-5</v>
      </c>
      <c r="HK28" s="61">
        <v>0</v>
      </c>
      <c r="HL28" s="61">
        <v>0</v>
      </c>
      <c r="HM28" s="61">
        <v>2.4323671964784522E-4</v>
      </c>
      <c r="HN28" s="61">
        <v>2.3440621211098599E-5</v>
      </c>
      <c r="HO28" s="61">
        <v>1.1326478404774466E-5</v>
      </c>
      <c r="HP28" s="61">
        <v>7.993615365449603E-5</v>
      </c>
      <c r="HQ28" s="61">
        <v>1.2764072404255548E-4</v>
      </c>
      <c r="HR28" s="61">
        <v>1.0629497037546382E-4</v>
      </c>
      <c r="HS28" s="61">
        <v>1.0600924180215251E-3</v>
      </c>
      <c r="HT28" s="61">
        <v>4.0142363007296817E-4</v>
      </c>
      <c r="HU28" s="61">
        <v>6.3002772005954413E-4</v>
      </c>
      <c r="HV28" s="61">
        <v>4.2692331833935418E-4</v>
      </c>
      <c r="HW28" s="61">
        <v>1.8466393134244277E-6</v>
      </c>
      <c r="HX28" s="61">
        <v>2.4823983476494627E-6</v>
      </c>
      <c r="HY28" s="61">
        <v>1.6270366586275602E-5</v>
      </c>
      <c r="HZ28" s="61">
        <v>8.8219435817955204E-6</v>
      </c>
      <c r="IA28" s="61">
        <v>2.8565927136603994E-6</v>
      </c>
      <c r="IB28" s="61">
        <v>5.7089419878402275E-6</v>
      </c>
      <c r="IC28" s="61">
        <v>1.2631294792452361E-5</v>
      </c>
      <c r="ID28" s="61">
        <v>3.752887495717805E-5</v>
      </c>
      <c r="IE28" s="61">
        <v>2.9825754267405593E-5</v>
      </c>
      <c r="IF28" s="61">
        <v>5.1449972657197862E-6</v>
      </c>
      <c r="IG28" s="61">
        <v>2.0353117952290879E-5</v>
      </c>
      <c r="IH28" s="61">
        <v>2.2002313493991238E-5</v>
      </c>
      <c r="II28" s="61">
        <v>9.3012053347304123E-5</v>
      </c>
      <c r="IJ28" s="61">
        <v>5.6422019403293686E-6</v>
      </c>
      <c r="IK28" s="61">
        <v>1.5608707241416788E-5</v>
      </c>
      <c r="IL28" s="61">
        <v>4.8820983731546875E-5</v>
      </c>
      <c r="IM28" s="61">
        <v>6.246525259727158E-6</v>
      </c>
      <c r="IN28" s="61">
        <v>1.3529141522946219E-6</v>
      </c>
      <c r="IO28" s="61">
        <v>3.2584058456600222E-5</v>
      </c>
      <c r="IP28" s="61">
        <v>7.8692618240901012E-7</v>
      </c>
      <c r="IQ28" s="61">
        <v>2.5131609114385585E-5</v>
      </c>
      <c r="IR28" s="61">
        <v>1.1846732215013334E-5</v>
      </c>
      <c r="IS28" s="61">
        <v>8.9301776202406243E-7</v>
      </c>
      <c r="IT28" s="61">
        <v>0</v>
      </c>
      <c r="IU28" s="61">
        <v>8.2447300047338329E-6</v>
      </c>
      <c r="IV28" s="61">
        <v>4.7819699203101665E-5</v>
      </c>
      <c r="IW28" s="61">
        <v>1.3585691927071769E-5</v>
      </c>
      <c r="IX28" s="61">
        <v>3.4161406403311249E-6</v>
      </c>
      <c r="IY28" s="61">
        <v>2.5339516866185141E-6</v>
      </c>
      <c r="IZ28" s="61">
        <v>3.0604571537318077E-6</v>
      </c>
      <c r="JA28" s="61">
        <v>1.5966829957561653E-5</v>
      </c>
      <c r="JB28" s="61">
        <v>6.1701109605823118E-6</v>
      </c>
      <c r="JC28" s="61">
        <v>6.068502887086164E-5</v>
      </c>
      <c r="JD28" s="61">
        <v>1.4482717574933276E-6</v>
      </c>
      <c r="JE28" s="61">
        <v>1.566491268941993E-6</v>
      </c>
      <c r="JF28" s="61">
        <v>2.0153690983609813E-5</v>
      </c>
      <c r="JG28" s="61">
        <v>6.0629353466080453E-5</v>
      </c>
      <c r="JH28" s="61">
        <v>5.8023707653972208E-5</v>
      </c>
      <c r="JI28" s="61">
        <v>1.2960641638094915E-5</v>
      </c>
      <c r="JJ28" s="61">
        <v>1.4030234039961037E-5</v>
      </c>
      <c r="JK28" s="61">
        <v>7.2917504036429461E-7</v>
      </c>
      <c r="JL28" s="61">
        <v>9.6337933653166094E-7</v>
      </c>
      <c r="JM28" s="61">
        <v>1.6863076467241689E-5</v>
      </c>
      <c r="JN28" s="61">
        <v>1.7361288933098176E-5</v>
      </c>
      <c r="JO28" s="61">
        <v>0</v>
      </c>
      <c r="JP28" s="61">
        <v>2.4724948681995403E-6</v>
      </c>
      <c r="JQ28" s="61">
        <v>2.1045946029925952E-5</v>
      </c>
      <c r="JR28" s="61">
        <v>3.0360459001649193E-6</v>
      </c>
      <c r="JS28" s="61">
        <v>1.056535512678614E-6</v>
      </c>
      <c r="JT28" s="61">
        <v>3.1267241745182924E-4</v>
      </c>
      <c r="JU28" s="61">
        <v>4.0938612790854728E-4</v>
      </c>
      <c r="JV28" s="61">
        <v>1.5627781591988569E-4</v>
      </c>
      <c r="JW28" s="61">
        <v>1.12479661630178E-3</v>
      </c>
      <c r="JX28" s="61">
        <v>4.840389648532091E-4</v>
      </c>
      <c r="JY28" s="61">
        <v>2.9301359708812393E-2</v>
      </c>
      <c r="JZ28" s="61">
        <v>3.9912216920862012E-4</v>
      </c>
      <c r="KA28" s="61">
        <v>0.62621420845669074</v>
      </c>
      <c r="KB28" s="61">
        <v>1.8501657264043518E-4</v>
      </c>
      <c r="KC28" s="61">
        <v>1.7931044139025501E-4</v>
      </c>
      <c r="KD28" s="61">
        <v>1.1926926748110067E-3</v>
      </c>
      <c r="KE28" s="61">
        <v>1.976378728606315E-4</v>
      </c>
      <c r="KF28" s="61">
        <v>2.739426696002435E-3</v>
      </c>
      <c r="KG28" s="61">
        <v>3.0037564220034821E-4</v>
      </c>
      <c r="KH28" s="61">
        <v>1.689542942735131E-4</v>
      </c>
      <c r="KI28" s="61">
        <v>1.1076922692268055E-4</v>
      </c>
      <c r="KJ28" s="61">
        <v>1.955053093002887E-4</v>
      </c>
      <c r="KK28" s="61">
        <v>3.3144492837899382E-4</v>
      </c>
      <c r="KL28" s="61">
        <v>4.7210427022697393E-4</v>
      </c>
      <c r="KM28" s="61">
        <v>3.8999173322771814E-4</v>
      </c>
      <c r="KN28" s="61">
        <v>1.5061313519686452E-3</v>
      </c>
      <c r="KO28" s="61">
        <v>2.5142440797816117E-2</v>
      </c>
      <c r="KP28" s="61">
        <v>3.7655352330142338E-3</v>
      </c>
      <c r="KQ28" s="61">
        <v>2.8705677915926708E-2</v>
      </c>
      <c r="KR28" s="61">
        <v>4.6969694553735514E-4</v>
      </c>
      <c r="KS28" s="61">
        <v>1.9930773890837608E-4</v>
      </c>
      <c r="KT28" s="61">
        <v>6.5111079249318955E-4</v>
      </c>
      <c r="KU28" s="61">
        <v>6.0395571088129856E-3</v>
      </c>
      <c r="KV28" s="61">
        <v>2.1227346631669228E-2</v>
      </c>
      <c r="KW28" s="61">
        <v>4.4334205530828708E-4</v>
      </c>
      <c r="KX28" s="61">
        <v>1.4376531365043529E-4</v>
      </c>
      <c r="KY28" s="61">
        <v>6.0818251940873962E-3</v>
      </c>
      <c r="KZ28" s="61">
        <v>4.4434312179172112E-4</v>
      </c>
    </row>
    <row r="29" spans="1:312" ht="13" x14ac:dyDescent="0.3">
      <c r="A29" s="102">
        <v>1.0214414410508008</v>
      </c>
      <c r="B29" s="50" t="s">
        <v>922</v>
      </c>
      <c r="C29" s="60" t="s">
        <v>75</v>
      </c>
      <c r="D29" s="61">
        <v>0</v>
      </c>
      <c r="E29" s="61">
        <v>3.9621926126752645E-3</v>
      </c>
      <c r="F29" s="61">
        <v>3.1620828506278328E-4</v>
      </c>
      <c r="G29" s="61">
        <v>5.0710785226586977E-4</v>
      </c>
      <c r="H29" s="61">
        <v>1.5893210158757147E-3</v>
      </c>
      <c r="I29" s="61">
        <v>0</v>
      </c>
      <c r="J29" s="61">
        <v>0</v>
      </c>
      <c r="K29" s="61">
        <v>0</v>
      </c>
      <c r="L29" s="61">
        <v>0</v>
      </c>
      <c r="M29" s="61">
        <v>0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  <c r="U29" s="61">
        <v>0</v>
      </c>
      <c r="V29" s="61">
        <v>0</v>
      </c>
      <c r="W29" s="61">
        <v>0</v>
      </c>
      <c r="X29" s="61">
        <v>0</v>
      </c>
      <c r="Y29" s="61">
        <v>0</v>
      </c>
      <c r="Z29" s="61">
        <v>0</v>
      </c>
      <c r="AA29" s="61">
        <v>0</v>
      </c>
      <c r="AB29" s="61">
        <v>0</v>
      </c>
      <c r="AC29" s="61">
        <v>0</v>
      </c>
      <c r="AD29" s="61">
        <v>0</v>
      </c>
      <c r="AE29" s="61">
        <v>0</v>
      </c>
      <c r="AF29" s="61">
        <v>0</v>
      </c>
      <c r="AG29" s="61">
        <v>0</v>
      </c>
      <c r="AH29" s="61">
        <v>0</v>
      </c>
      <c r="AI29" s="61">
        <v>0</v>
      </c>
      <c r="AJ29" s="61">
        <v>0</v>
      </c>
      <c r="AK29" s="61">
        <v>0</v>
      </c>
      <c r="AL29" s="61">
        <v>0</v>
      </c>
      <c r="AM29" s="61">
        <v>0</v>
      </c>
      <c r="AN29" s="61">
        <v>0</v>
      </c>
      <c r="AO29" s="61">
        <v>0</v>
      </c>
      <c r="AP29" s="61">
        <v>0</v>
      </c>
      <c r="AQ29" s="61">
        <v>0</v>
      </c>
      <c r="AR29" s="61">
        <v>0</v>
      </c>
      <c r="AS29" s="61">
        <v>0</v>
      </c>
      <c r="AT29" s="61">
        <v>0</v>
      </c>
      <c r="AU29" s="61">
        <v>0</v>
      </c>
      <c r="AV29" s="61">
        <v>1.4901969707293878E-3</v>
      </c>
      <c r="AW29" s="61">
        <v>0</v>
      </c>
      <c r="AX29" s="61">
        <v>0</v>
      </c>
      <c r="AY29" s="61">
        <v>0</v>
      </c>
      <c r="AZ29" s="61">
        <v>0</v>
      </c>
      <c r="BA29" s="61">
        <v>0</v>
      </c>
      <c r="BB29" s="61">
        <v>0</v>
      </c>
      <c r="BC29" s="61">
        <v>0</v>
      </c>
      <c r="BD29" s="61">
        <v>0</v>
      </c>
      <c r="BE29" s="61">
        <v>1.7095882581951384E-3</v>
      </c>
      <c r="BF29" s="61">
        <v>0</v>
      </c>
      <c r="BG29" s="61">
        <v>0</v>
      </c>
      <c r="BH29" s="61">
        <v>0</v>
      </c>
      <c r="BI29" s="61">
        <v>0</v>
      </c>
      <c r="BJ29" s="61">
        <v>0</v>
      </c>
      <c r="BK29" s="61">
        <v>0</v>
      </c>
      <c r="BL29" s="61">
        <v>0</v>
      </c>
      <c r="BM29" s="61">
        <v>0</v>
      </c>
      <c r="BN29" s="61">
        <v>0</v>
      </c>
      <c r="BO29" s="61">
        <v>0</v>
      </c>
      <c r="BP29" s="61">
        <v>1.2060022209329573E-3</v>
      </c>
      <c r="BQ29" s="61">
        <v>0</v>
      </c>
      <c r="BR29" s="61">
        <v>3.9467677688208904E-4</v>
      </c>
      <c r="BS29" s="61">
        <v>1.2825552325963861E-3</v>
      </c>
      <c r="BT29" s="61">
        <v>0</v>
      </c>
      <c r="BU29" s="61">
        <v>0</v>
      </c>
      <c r="BV29" s="61">
        <v>0</v>
      </c>
      <c r="BW29" s="61">
        <v>0</v>
      </c>
      <c r="BX29" s="61">
        <v>0</v>
      </c>
      <c r="BY29" s="61">
        <v>0</v>
      </c>
      <c r="BZ29" s="61">
        <v>0</v>
      </c>
      <c r="CA29" s="61">
        <v>0</v>
      </c>
      <c r="CB29" s="61">
        <v>0</v>
      </c>
      <c r="CC29" s="61">
        <v>0</v>
      </c>
      <c r="CD29" s="61">
        <v>0</v>
      </c>
      <c r="CE29" s="61">
        <v>0</v>
      </c>
      <c r="CF29" s="61">
        <v>0</v>
      </c>
      <c r="CG29" s="61">
        <v>0</v>
      </c>
      <c r="CH29" s="61">
        <v>0</v>
      </c>
      <c r="CI29" s="61">
        <v>0</v>
      </c>
      <c r="CJ29" s="61">
        <v>0</v>
      </c>
      <c r="CK29" s="61">
        <v>0</v>
      </c>
      <c r="CL29" s="61">
        <v>0</v>
      </c>
      <c r="CM29" s="61">
        <v>0</v>
      </c>
      <c r="CN29" s="61">
        <v>0</v>
      </c>
      <c r="CO29" s="61">
        <v>0</v>
      </c>
      <c r="CP29" s="61">
        <v>0</v>
      </c>
      <c r="CQ29" s="61">
        <v>0</v>
      </c>
      <c r="CR29" s="61">
        <v>0</v>
      </c>
      <c r="CS29" s="61">
        <v>0</v>
      </c>
      <c r="CT29" s="61">
        <v>0</v>
      </c>
      <c r="CU29" s="61">
        <v>0</v>
      </c>
      <c r="CV29" s="61">
        <v>0</v>
      </c>
      <c r="CW29" s="61">
        <v>0</v>
      </c>
      <c r="CX29" s="61">
        <v>0</v>
      </c>
      <c r="CY29" s="61">
        <v>0</v>
      </c>
      <c r="CZ29" s="61">
        <v>0</v>
      </c>
      <c r="DA29" s="61">
        <v>0</v>
      </c>
      <c r="DB29" s="61">
        <v>0</v>
      </c>
      <c r="DC29" s="61">
        <v>0</v>
      </c>
      <c r="DD29" s="61">
        <v>0</v>
      </c>
      <c r="DE29" s="61">
        <v>0</v>
      </c>
      <c r="DF29" s="61">
        <v>0</v>
      </c>
      <c r="DG29" s="61">
        <v>0</v>
      </c>
      <c r="DH29" s="61">
        <v>0</v>
      </c>
      <c r="DI29" s="61">
        <v>0</v>
      </c>
      <c r="DJ29" s="61">
        <v>0</v>
      </c>
      <c r="DK29" s="61">
        <v>0</v>
      </c>
      <c r="DL29" s="61">
        <v>0</v>
      </c>
      <c r="DM29" s="61">
        <v>0</v>
      </c>
      <c r="DN29" s="61">
        <v>0</v>
      </c>
      <c r="DO29" s="61">
        <v>0</v>
      </c>
      <c r="DP29" s="61">
        <v>0</v>
      </c>
      <c r="DQ29" s="61">
        <v>0</v>
      </c>
      <c r="DR29" s="61">
        <v>0</v>
      </c>
      <c r="DS29" s="61">
        <v>0</v>
      </c>
      <c r="DT29" s="61">
        <v>0</v>
      </c>
      <c r="DU29" s="61">
        <v>0</v>
      </c>
      <c r="DV29" s="61">
        <v>0</v>
      </c>
      <c r="DW29" s="61">
        <v>0</v>
      </c>
      <c r="DX29" s="61">
        <v>0</v>
      </c>
      <c r="DY29" s="61">
        <v>0</v>
      </c>
      <c r="DZ29" s="61">
        <v>0</v>
      </c>
      <c r="EA29" s="61">
        <v>0</v>
      </c>
      <c r="EB29" s="61">
        <v>0</v>
      </c>
      <c r="EC29" s="61">
        <v>0</v>
      </c>
      <c r="ED29" s="61">
        <v>0</v>
      </c>
      <c r="EE29" s="61">
        <v>0</v>
      </c>
      <c r="EF29" s="61">
        <v>0</v>
      </c>
      <c r="EG29" s="61">
        <v>0</v>
      </c>
      <c r="EH29" s="61">
        <v>0</v>
      </c>
      <c r="EI29" s="61">
        <v>0</v>
      </c>
      <c r="EJ29" s="61">
        <v>0</v>
      </c>
      <c r="EK29" s="61">
        <v>0</v>
      </c>
      <c r="EL29" s="61">
        <v>0</v>
      </c>
      <c r="EM29" s="61">
        <v>0</v>
      </c>
      <c r="EN29" s="61">
        <v>0</v>
      </c>
      <c r="EO29" s="61">
        <v>0</v>
      </c>
      <c r="EP29" s="61">
        <v>0</v>
      </c>
      <c r="EQ29" s="61">
        <v>0</v>
      </c>
      <c r="ER29" s="61">
        <v>0</v>
      </c>
      <c r="ES29" s="61">
        <v>0</v>
      </c>
      <c r="ET29" s="61">
        <v>0</v>
      </c>
      <c r="EU29" s="61">
        <v>0</v>
      </c>
      <c r="EV29" s="61">
        <v>0</v>
      </c>
      <c r="EW29" s="61">
        <v>0</v>
      </c>
      <c r="EX29" s="61">
        <v>0</v>
      </c>
      <c r="EY29" s="61">
        <v>0</v>
      </c>
      <c r="EZ29" s="61">
        <v>0</v>
      </c>
      <c r="FA29" s="61">
        <v>0</v>
      </c>
      <c r="FB29" s="61">
        <v>0</v>
      </c>
      <c r="FC29" s="61">
        <v>0</v>
      </c>
      <c r="FD29" s="61">
        <v>0</v>
      </c>
      <c r="FE29" s="61">
        <v>0</v>
      </c>
      <c r="FF29" s="61">
        <v>0</v>
      </c>
      <c r="FG29" s="61">
        <v>0</v>
      </c>
      <c r="FH29" s="61">
        <v>0</v>
      </c>
      <c r="FI29" s="61">
        <v>0</v>
      </c>
      <c r="FJ29" s="61">
        <v>0</v>
      </c>
      <c r="FK29" s="61">
        <v>0</v>
      </c>
      <c r="FL29" s="61">
        <v>0</v>
      </c>
      <c r="FM29" s="61">
        <v>8.2881646000722091E-4</v>
      </c>
      <c r="FN29" s="61">
        <v>0</v>
      </c>
      <c r="FO29" s="61">
        <v>0</v>
      </c>
      <c r="FP29" s="61">
        <v>0</v>
      </c>
      <c r="FQ29" s="61">
        <v>0</v>
      </c>
      <c r="FR29" s="61">
        <v>0</v>
      </c>
      <c r="FS29" s="61">
        <v>0</v>
      </c>
      <c r="FT29" s="61">
        <v>1.6925463966382782E-4</v>
      </c>
      <c r="FU29" s="61">
        <v>0</v>
      </c>
      <c r="FV29" s="61">
        <v>0</v>
      </c>
      <c r="FW29" s="61">
        <v>0</v>
      </c>
      <c r="FX29" s="61">
        <v>0</v>
      </c>
      <c r="FY29" s="61">
        <v>0</v>
      </c>
      <c r="FZ29" s="61">
        <v>0</v>
      </c>
      <c r="GA29" s="61">
        <v>0</v>
      </c>
      <c r="GB29" s="61">
        <v>0</v>
      </c>
      <c r="GC29" s="61">
        <v>0</v>
      </c>
      <c r="GD29" s="61">
        <v>0</v>
      </c>
      <c r="GE29" s="61">
        <v>0</v>
      </c>
      <c r="GF29" s="61">
        <v>0</v>
      </c>
      <c r="GG29" s="61">
        <v>0</v>
      </c>
      <c r="GH29" s="61">
        <v>0</v>
      </c>
      <c r="GI29" s="61">
        <v>0</v>
      </c>
      <c r="GJ29" s="61">
        <v>0</v>
      </c>
      <c r="GK29" s="61">
        <v>0</v>
      </c>
      <c r="GL29" s="61">
        <v>0</v>
      </c>
      <c r="GM29" s="61">
        <v>0</v>
      </c>
      <c r="GN29" s="61">
        <v>0</v>
      </c>
      <c r="GO29" s="61">
        <v>0</v>
      </c>
      <c r="GP29" s="61">
        <v>0</v>
      </c>
      <c r="GQ29" s="61">
        <v>0</v>
      </c>
      <c r="GR29" s="61">
        <v>0</v>
      </c>
      <c r="GS29" s="61">
        <v>0</v>
      </c>
      <c r="GT29" s="61">
        <v>0</v>
      </c>
      <c r="GU29" s="61">
        <v>0</v>
      </c>
      <c r="GV29" s="61">
        <v>0</v>
      </c>
      <c r="GW29" s="61">
        <v>0</v>
      </c>
      <c r="GX29" s="61">
        <v>0</v>
      </c>
      <c r="GY29" s="61">
        <v>0</v>
      </c>
      <c r="GZ29" s="61">
        <v>0</v>
      </c>
      <c r="HA29" s="61">
        <v>0</v>
      </c>
      <c r="HB29" s="61">
        <v>0</v>
      </c>
      <c r="HC29" s="61">
        <v>0</v>
      </c>
      <c r="HD29" s="61">
        <v>0</v>
      </c>
      <c r="HE29" s="61">
        <v>0</v>
      </c>
      <c r="HF29" s="61">
        <v>0</v>
      </c>
      <c r="HG29" s="61">
        <v>0</v>
      </c>
      <c r="HH29" s="61">
        <v>0</v>
      </c>
      <c r="HI29" s="61">
        <v>0</v>
      </c>
      <c r="HJ29" s="61">
        <v>0</v>
      </c>
      <c r="HK29" s="61">
        <v>0</v>
      </c>
      <c r="HL29" s="61">
        <v>0</v>
      </c>
      <c r="HM29" s="61">
        <v>0</v>
      </c>
      <c r="HN29" s="61">
        <v>0</v>
      </c>
      <c r="HO29" s="61">
        <v>0</v>
      </c>
      <c r="HP29" s="61">
        <v>0</v>
      </c>
      <c r="HQ29" s="61">
        <v>0</v>
      </c>
      <c r="HR29" s="61">
        <v>0</v>
      </c>
      <c r="HS29" s="61">
        <v>0</v>
      </c>
      <c r="HT29" s="61">
        <v>0</v>
      </c>
      <c r="HU29" s="61">
        <v>0</v>
      </c>
      <c r="HV29" s="61">
        <v>0</v>
      </c>
      <c r="HW29" s="61">
        <v>0</v>
      </c>
      <c r="HX29" s="61">
        <v>0</v>
      </c>
      <c r="HY29" s="61">
        <v>0</v>
      </c>
      <c r="HZ29" s="61">
        <v>0</v>
      </c>
      <c r="IA29" s="61">
        <v>0</v>
      </c>
      <c r="IB29" s="61">
        <v>0</v>
      </c>
      <c r="IC29" s="61">
        <v>0</v>
      </c>
      <c r="ID29" s="61">
        <v>0</v>
      </c>
      <c r="IE29" s="61">
        <v>0</v>
      </c>
      <c r="IF29" s="61">
        <v>0</v>
      </c>
      <c r="IG29" s="61">
        <v>0</v>
      </c>
      <c r="IH29" s="61">
        <v>0</v>
      </c>
      <c r="II29" s="61">
        <v>0</v>
      </c>
      <c r="IJ29" s="61">
        <v>0</v>
      </c>
      <c r="IK29" s="61">
        <v>0</v>
      </c>
      <c r="IL29" s="61">
        <v>0</v>
      </c>
      <c r="IM29" s="61">
        <v>0</v>
      </c>
      <c r="IN29" s="61">
        <v>0</v>
      </c>
      <c r="IO29" s="61">
        <v>0</v>
      </c>
      <c r="IP29" s="61">
        <v>0</v>
      </c>
      <c r="IQ29" s="61">
        <v>0</v>
      </c>
      <c r="IR29" s="61">
        <v>0</v>
      </c>
      <c r="IS29" s="61">
        <v>0</v>
      </c>
      <c r="IT29" s="61">
        <v>0</v>
      </c>
      <c r="IU29" s="61">
        <v>0</v>
      </c>
      <c r="IV29" s="61">
        <v>0</v>
      </c>
      <c r="IW29" s="61">
        <v>0</v>
      </c>
      <c r="IX29" s="61">
        <v>0</v>
      </c>
      <c r="IY29" s="61">
        <v>0</v>
      </c>
      <c r="IZ29" s="61">
        <v>0</v>
      </c>
      <c r="JA29" s="61">
        <v>0</v>
      </c>
      <c r="JB29" s="61">
        <v>0</v>
      </c>
      <c r="JC29" s="61">
        <v>1.3752429261823533E-3</v>
      </c>
      <c r="JD29" s="61">
        <v>2.5820322466396438E-3</v>
      </c>
      <c r="JE29" s="61">
        <v>1.4746520696404808E-3</v>
      </c>
      <c r="JF29" s="61">
        <v>1.0236065560748733E-3</v>
      </c>
      <c r="JG29" s="61">
        <v>0</v>
      </c>
      <c r="JH29" s="61">
        <v>0</v>
      </c>
      <c r="JI29" s="61">
        <v>0</v>
      </c>
      <c r="JJ29" s="61">
        <v>0</v>
      </c>
      <c r="JK29" s="61">
        <v>0</v>
      </c>
      <c r="JL29" s="61">
        <v>0</v>
      </c>
      <c r="JM29" s="61">
        <v>0</v>
      </c>
      <c r="JN29" s="61">
        <v>0</v>
      </c>
      <c r="JO29" s="61">
        <v>0</v>
      </c>
      <c r="JP29" s="61">
        <v>0</v>
      </c>
      <c r="JQ29" s="61">
        <v>0</v>
      </c>
      <c r="JR29" s="61">
        <v>0</v>
      </c>
      <c r="JS29" s="61">
        <v>2.3780970890709212E-3</v>
      </c>
      <c r="JT29" s="61">
        <v>0</v>
      </c>
      <c r="JU29" s="61">
        <v>0</v>
      </c>
      <c r="JV29" s="61">
        <v>0</v>
      </c>
      <c r="JW29" s="61">
        <v>0</v>
      </c>
      <c r="JX29" s="61">
        <v>0</v>
      </c>
      <c r="JY29" s="61">
        <v>0</v>
      </c>
      <c r="JZ29" s="61">
        <v>0</v>
      </c>
      <c r="KA29" s="61">
        <v>0</v>
      </c>
      <c r="KB29" s="61">
        <v>0</v>
      </c>
      <c r="KC29" s="61">
        <v>0</v>
      </c>
      <c r="KD29" s="61">
        <v>0</v>
      </c>
      <c r="KE29" s="61">
        <v>0</v>
      </c>
      <c r="KF29" s="61">
        <v>0</v>
      </c>
      <c r="KG29" s="61">
        <v>0</v>
      </c>
      <c r="KH29" s="61">
        <v>0</v>
      </c>
      <c r="KI29" s="61">
        <v>0</v>
      </c>
      <c r="KJ29" s="61">
        <v>0</v>
      </c>
      <c r="KK29" s="61">
        <v>0</v>
      </c>
      <c r="KL29" s="61">
        <v>0</v>
      </c>
      <c r="KM29" s="61">
        <v>0</v>
      </c>
      <c r="KN29" s="61">
        <v>0</v>
      </c>
      <c r="KO29" s="61">
        <v>0</v>
      </c>
      <c r="KP29" s="61">
        <v>0</v>
      </c>
      <c r="KQ29" s="61">
        <v>0</v>
      </c>
      <c r="KR29" s="61">
        <v>0</v>
      </c>
      <c r="KS29" s="61">
        <v>0</v>
      </c>
      <c r="KT29" s="61">
        <v>0</v>
      </c>
      <c r="KU29" s="61">
        <v>0</v>
      </c>
      <c r="KV29" s="61">
        <v>0</v>
      </c>
      <c r="KW29" s="61">
        <v>0</v>
      </c>
      <c r="KX29" s="61">
        <v>0</v>
      </c>
      <c r="KY29" s="61">
        <v>0</v>
      </c>
      <c r="KZ29" s="61">
        <v>0</v>
      </c>
    </row>
    <row r="30" spans="1:312" ht="13" x14ac:dyDescent="0.3">
      <c r="A30" s="102">
        <v>1.1358984864862121</v>
      </c>
      <c r="B30" s="50" t="s">
        <v>921</v>
      </c>
      <c r="C30" s="60" t="s">
        <v>133</v>
      </c>
      <c r="D30" s="61">
        <v>1.4286122233871408E-6</v>
      </c>
      <c r="E30" s="61">
        <v>2.7672263190354376E-5</v>
      </c>
      <c r="F30" s="61">
        <v>0</v>
      </c>
      <c r="G30" s="61">
        <v>5.4500530176751825E-6</v>
      </c>
      <c r="H30" s="61">
        <v>1.421109072047672E-6</v>
      </c>
      <c r="I30" s="61">
        <v>4.8290829351016675E-5</v>
      </c>
      <c r="J30" s="61">
        <v>0</v>
      </c>
      <c r="K30" s="61">
        <v>0</v>
      </c>
      <c r="L30" s="61">
        <v>0</v>
      </c>
      <c r="M30" s="61">
        <v>1.9179167317925188E-5</v>
      </c>
      <c r="N30" s="61">
        <v>4.8485265621382881E-7</v>
      </c>
      <c r="O30" s="61">
        <v>1.1965847734587577E-5</v>
      </c>
      <c r="P30" s="61">
        <v>1.5179352258717477E-5</v>
      </c>
      <c r="Q30" s="61">
        <v>0</v>
      </c>
      <c r="R30" s="61">
        <v>9.3428844281202429E-6</v>
      </c>
      <c r="S30" s="61">
        <v>9.3480624578109005E-5</v>
      </c>
      <c r="T30" s="61">
        <v>7.2030383376113155E-6</v>
      </c>
      <c r="U30" s="61">
        <v>1.0918941570849397E-4</v>
      </c>
      <c r="V30" s="61">
        <v>1.2557268642223403E-5</v>
      </c>
      <c r="W30" s="61">
        <v>9.2081670999126337E-7</v>
      </c>
      <c r="X30" s="61">
        <v>2.1065450955626569E-5</v>
      </c>
      <c r="Y30" s="61">
        <v>3.115532818884246E-6</v>
      </c>
      <c r="Z30" s="61">
        <v>1.3588693801190555E-5</v>
      </c>
      <c r="AA30" s="61">
        <v>3.1617261843620319E-5</v>
      </c>
      <c r="AB30" s="61">
        <v>6.0503911416181567E-6</v>
      </c>
      <c r="AC30" s="61">
        <v>5.111881509156415E-5</v>
      </c>
      <c r="AD30" s="61">
        <v>1.1643689102127565E-5</v>
      </c>
      <c r="AE30" s="61">
        <v>7.0647957864522932E-5</v>
      </c>
      <c r="AF30" s="61">
        <v>8.9551493653687694E-5</v>
      </c>
      <c r="AG30" s="61">
        <v>9.6215510152098286E-5</v>
      </c>
      <c r="AH30" s="61">
        <v>3.0575949301262894E-4</v>
      </c>
      <c r="AI30" s="61">
        <v>3.1575571485347405E-2</v>
      </c>
      <c r="AJ30" s="61">
        <v>3.0417405959834699E-2</v>
      </c>
      <c r="AK30" s="61">
        <v>2.7802268856565393E-4</v>
      </c>
      <c r="AL30" s="61">
        <v>1.1436494728173655E-5</v>
      </c>
      <c r="AM30" s="61">
        <v>3.7560905444933676E-5</v>
      </c>
      <c r="AN30" s="61">
        <v>4.0800131167894846E-5</v>
      </c>
      <c r="AO30" s="61">
        <v>1.5088514305654441E-4</v>
      </c>
      <c r="AP30" s="61">
        <v>1.5343738156009876E-4</v>
      </c>
      <c r="AQ30" s="61">
        <v>4.8016442117941069E-5</v>
      </c>
      <c r="AR30" s="61">
        <v>4.4165608279551831E-5</v>
      </c>
      <c r="AS30" s="61">
        <v>1.4602529436534301E-4</v>
      </c>
      <c r="AT30" s="61">
        <v>7.5860467734053553E-6</v>
      </c>
      <c r="AU30" s="61">
        <v>4.3336179881456721E-5</v>
      </c>
      <c r="AV30" s="61">
        <v>4.4517911847347474E-6</v>
      </c>
      <c r="AW30" s="61">
        <v>2.8446762160029216E-5</v>
      </c>
      <c r="AX30" s="61">
        <v>5.0193255506443923E-6</v>
      </c>
      <c r="AY30" s="61">
        <v>2.7834883558417652E-5</v>
      </c>
      <c r="AZ30" s="61">
        <v>3.5368732923599833E-5</v>
      </c>
      <c r="BA30" s="61">
        <v>0</v>
      </c>
      <c r="BB30" s="61">
        <v>1.2837296435912286E-5</v>
      </c>
      <c r="BC30" s="61">
        <v>3.9702444977533363E-6</v>
      </c>
      <c r="BD30" s="61">
        <v>6.3827610618502712E-5</v>
      </c>
      <c r="BE30" s="61">
        <v>2.4845697411434151E-6</v>
      </c>
      <c r="BF30" s="61">
        <v>4.0011645776153167E-5</v>
      </c>
      <c r="BG30" s="61">
        <v>7.1051388755419859E-5</v>
      </c>
      <c r="BH30" s="61">
        <v>4.9240560279663474E-5</v>
      </c>
      <c r="BI30" s="61">
        <v>5.4955292776392409E-5</v>
      </c>
      <c r="BJ30" s="61">
        <v>7.5375159088309301E-5</v>
      </c>
      <c r="BK30" s="61">
        <v>2.260683870534686E-4</v>
      </c>
      <c r="BL30" s="61">
        <v>3.2554880233368814E-6</v>
      </c>
      <c r="BM30" s="61">
        <v>8.026455148446022E-5</v>
      </c>
      <c r="BN30" s="61">
        <v>2.654753916215224E-5</v>
      </c>
      <c r="BO30" s="61">
        <v>1.0530563274840027E-4</v>
      </c>
      <c r="BP30" s="61">
        <v>2.1683465382692846E-6</v>
      </c>
      <c r="BQ30" s="61">
        <v>0</v>
      </c>
      <c r="BR30" s="61">
        <v>1.060449891346218E-5</v>
      </c>
      <c r="BS30" s="61">
        <v>0</v>
      </c>
      <c r="BT30" s="61">
        <v>0</v>
      </c>
      <c r="BU30" s="61">
        <v>0</v>
      </c>
      <c r="BV30" s="61">
        <v>0</v>
      </c>
      <c r="BW30" s="61">
        <v>7.6382249029152885E-6</v>
      </c>
      <c r="BX30" s="61">
        <v>0</v>
      </c>
      <c r="BY30" s="61">
        <v>2.1623643653529044E-4</v>
      </c>
      <c r="BZ30" s="61">
        <v>1.2232980525560201E-6</v>
      </c>
      <c r="CA30" s="61">
        <v>1.6623646011596647E-5</v>
      </c>
      <c r="CB30" s="61">
        <v>0</v>
      </c>
      <c r="CC30" s="61">
        <v>4.2638339143833524E-6</v>
      </c>
      <c r="CD30" s="61">
        <v>2.3279764072117725E-5</v>
      </c>
      <c r="CE30" s="61">
        <v>1.7894519347760213E-5</v>
      </c>
      <c r="CF30" s="61">
        <v>3.2453278865954727E-4</v>
      </c>
      <c r="CG30" s="61">
        <v>1.6039188994338766E-4</v>
      </c>
      <c r="CH30" s="61">
        <v>4.9000503943696301E-5</v>
      </c>
      <c r="CI30" s="61">
        <v>0</v>
      </c>
      <c r="CJ30" s="61">
        <v>1.2190025986398866E-5</v>
      </c>
      <c r="CK30" s="61">
        <v>0</v>
      </c>
      <c r="CL30" s="61">
        <v>4.1439881661645378E-5</v>
      </c>
      <c r="CM30" s="61">
        <v>1.1946327866186877E-4</v>
      </c>
      <c r="CN30" s="61">
        <v>6.0505794244454714E-5</v>
      </c>
      <c r="CO30" s="61">
        <v>6.2645590517925918E-4</v>
      </c>
      <c r="CP30" s="61">
        <v>1.2617972778500267E-4</v>
      </c>
      <c r="CQ30" s="61">
        <v>1.7670627724919868E-3</v>
      </c>
      <c r="CR30" s="61">
        <v>3.2977995834920218E-4</v>
      </c>
      <c r="CS30" s="61">
        <v>1.1539252835007115E-3</v>
      </c>
      <c r="CT30" s="61">
        <v>6.1218872474520455E-4</v>
      </c>
      <c r="CU30" s="61">
        <v>1.4995510272058414E-4</v>
      </c>
      <c r="CV30" s="61">
        <v>3.1137542172508681E-5</v>
      </c>
      <c r="CW30" s="61">
        <v>2.5027993333110241E-4</v>
      </c>
      <c r="CX30" s="61">
        <v>1.7814756161606987E-4</v>
      </c>
      <c r="CY30" s="61">
        <v>8.4010195188715438E-4</v>
      </c>
      <c r="CZ30" s="61">
        <v>4.8169896060389409E-4</v>
      </c>
      <c r="DA30" s="61">
        <v>9.4462936829516433E-5</v>
      </c>
      <c r="DB30" s="61">
        <v>9.6242504797938697E-5</v>
      </c>
      <c r="DC30" s="61">
        <v>6.1522685439243182E-6</v>
      </c>
      <c r="DD30" s="61">
        <v>0</v>
      </c>
      <c r="DE30" s="61">
        <v>1.396364877166542E-5</v>
      </c>
      <c r="DF30" s="61">
        <v>2.378130647151973E-6</v>
      </c>
      <c r="DG30" s="61">
        <v>3.2767276092161751E-6</v>
      </c>
      <c r="DH30" s="61">
        <v>1.2960339678242901E-4</v>
      </c>
      <c r="DI30" s="61">
        <v>3.8031885385637319E-5</v>
      </c>
      <c r="DJ30" s="61">
        <v>2.1010907316903816E-5</v>
      </c>
      <c r="DK30" s="61">
        <v>3.9864027771791118E-6</v>
      </c>
      <c r="DL30" s="61">
        <v>5.0840185899360912E-6</v>
      </c>
      <c r="DM30" s="61">
        <v>0</v>
      </c>
      <c r="DN30" s="61">
        <v>0</v>
      </c>
      <c r="DO30" s="61">
        <v>2.6047258235209693E-6</v>
      </c>
      <c r="DP30" s="61">
        <v>2.1832334340911331E-5</v>
      </c>
      <c r="DQ30" s="61">
        <v>4.5313226065471496E-5</v>
      </c>
      <c r="DR30" s="61">
        <v>1.4253923059730652E-6</v>
      </c>
      <c r="DS30" s="61">
        <v>0</v>
      </c>
      <c r="DT30" s="61">
        <v>1.4059142086040877E-4</v>
      </c>
      <c r="DU30" s="61">
        <v>6.4276053196606292E-5</v>
      </c>
      <c r="DV30" s="61">
        <v>8.3878462695963153E-5</v>
      </c>
      <c r="DW30" s="61">
        <v>0</v>
      </c>
      <c r="DX30" s="61">
        <v>1.3860885005586779E-5</v>
      </c>
      <c r="DY30" s="61">
        <v>4.5808093399237962E-5</v>
      </c>
      <c r="DZ30" s="61">
        <v>1.5945747827561109E-3</v>
      </c>
      <c r="EA30" s="61">
        <v>2.253913805280513E-3</v>
      </c>
      <c r="EB30" s="61">
        <v>0.81588824583736252</v>
      </c>
      <c r="EC30" s="61">
        <v>1.2562289707120436E-3</v>
      </c>
      <c r="ED30" s="61">
        <v>0.8037169168571846</v>
      </c>
      <c r="EE30" s="61">
        <v>4.0129573303012691E-3</v>
      </c>
      <c r="EF30" s="61">
        <v>0.2819706977866927</v>
      </c>
      <c r="EG30" s="61">
        <v>1.8823376626433256E-3</v>
      </c>
      <c r="EH30" s="61">
        <v>7.0765773305705602E-3</v>
      </c>
      <c r="EI30" s="61">
        <v>1.3447185353889764E-3</v>
      </c>
      <c r="EJ30" s="61">
        <v>7.9825127068342949E-3</v>
      </c>
      <c r="EK30" s="61">
        <v>9.9726549495278405E-4</v>
      </c>
      <c r="EL30" s="61">
        <v>1.1567639630026128E-5</v>
      </c>
      <c r="EM30" s="61">
        <v>0</v>
      </c>
      <c r="EN30" s="61">
        <v>3.5980748860129876E-6</v>
      </c>
      <c r="EO30" s="61">
        <v>1.926719285054486E-5</v>
      </c>
      <c r="EP30" s="61">
        <v>2.1680902121182181E-5</v>
      </c>
      <c r="EQ30" s="61">
        <v>0</v>
      </c>
      <c r="ER30" s="61">
        <v>1.1075224239757537E-6</v>
      </c>
      <c r="ES30" s="61">
        <v>1.7135740102125171E-4</v>
      </c>
      <c r="ET30" s="61">
        <v>3.5624064942512063E-6</v>
      </c>
      <c r="EU30" s="61">
        <v>3.8416439352234979E-5</v>
      </c>
      <c r="EV30" s="61">
        <v>0</v>
      </c>
      <c r="EW30" s="61">
        <v>0</v>
      </c>
      <c r="EX30" s="61">
        <v>0</v>
      </c>
      <c r="EY30" s="61">
        <v>4.3176656424317024E-5</v>
      </c>
      <c r="EZ30" s="61">
        <v>2.05757412467939E-6</v>
      </c>
      <c r="FA30" s="61">
        <v>1.2364102125835013E-5</v>
      </c>
      <c r="FB30" s="61">
        <v>0</v>
      </c>
      <c r="FC30" s="61">
        <v>0</v>
      </c>
      <c r="FD30" s="61">
        <v>6.0807053071576048E-6</v>
      </c>
      <c r="FE30" s="61">
        <v>4.0060778742336891E-5</v>
      </c>
      <c r="FF30" s="61">
        <v>1.3597165977195645E-6</v>
      </c>
      <c r="FG30" s="61">
        <v>1.2699788795294329E-5</v>
      </c>
      <c r="FH30" s="61">
        <v>5.9354058425945356E-6</v>
      </c>
      <c r="FI30" s="61">
        <v>2.1022633171971806E-5</v>
      </c>
      <c r="FJ30" s="61">
        <v>8.2775851793633924E-5</v>
      </c>
      <c r="FK30" s="61">
        <v>0</v>
      </c>
      <c r="FL30" s="61">
        <v>1.9694495827430876E-5</v>
      </c>
      <c r="FM30" s="61">
        <v>7.8626145608094418E-6</v>
      </c>
      <c r="FN30" s="61">
        <v>4.4354551903060914E-5</v>
      </c>
      <c r="FO30" s="61">
        <v>7.9724686772806577E-6</v>
      </c>
      <c r="FP30" s="61">
        <v>8.0279181005935739E-5</v>
      </c>
      <c r="FQ30" s="61">
        <v>2.0481786014043365E-5</v>
      </c>
      <c r="FR30" s="61">
        <v>5.2245417344377836E-6</v>
      </c>
      <c r="FS30" s="61">
        <v>0</v>
      </c>
      <c r="FT30" s="61">
        <v>0</v>
      </c>
      <c r="FU30" s="61">
        <v>2.0524159672489142E-6</v>
      </c>
      <c r="FV30" s="61">
        <v>3.601310012530158E-6</v>
      </c>
      <c r="FW30" s="61">
        <v>0</v>
      </c>
      <c r="FX30" s="61">
        <v>5.6439611734594037E-5</v>
      </c>
      <c r="FY30" s="61">
        <v>4.466884884952659E-6</v>
      </c>
      <c r="FZ30" s="61">
        <v>1.1999377792263546E-6</v>
      </c>
      <c r="GA30" s="61">
        <v>0</v>
      </c>
      <c r="GB30" s="61">
        <v>2.3178819903486592E-4</v>
      </c>
      <c r="GC30" s="61">
        <v>4.1506122774647645E-6</v>
      </c>
      <c r="GD30" s="61">
        <v>1.3275638979736464E-6</v>
      </c>
      <c r="GE30" s="61">
        <v>0</v>
      </c>
      <c r="GF30" s="61">
        <v>0</v>
      </c>
      <c r="GG30" s="61">
        <v>3.8698174491014736E-6</v>
      </c>
      <c r="GH30" s="61">
        <v>2.7958140478832382E-5</v>
      </c>
      <c r="GI30" s="61">
        <v>1.6468891950285972E-5</v>
      </c>
      <c r="GJ30" s="61">
        <v>1.8917653410982983E-5</v>
      </c>
      <c r="GK30" s="61">
        <v>0</v>
      </c>
      <c r="GL30" s="61">
        <v>1.5266460749163255E-5</v>
      </c>
      <c r="GM30" s="61">
        <v>1.3501988167757703E-6</v>
      </c>
      <c r="GN30" s="61">
        <v>9.821362451727145E-5</v>
      </c>
      <c r="GO30" s="61">
        <v>5.8394213819554493E-5</v>
      </c>
      <c r="GP30" s="61">
        <v>2.4150722378141494E-6</v>
      </c>
      <c r="GQ30" s="61">
        <v>1.7621879576304226E-6</v>
      </c>
      <c r="GR30" s="61">
        <v>7.2182313699035524E-6</v>
      </c>
      <c r="GS30" s="61">
        <v>3.5768461360393068E-6</v>
      </c>
      <c r="GT30" s="61">
        <v>0</v>
      </c>
      <c r="GU30" s="61">
        <v>0</v>
      </c>
      <c r="GV30" s="61">
        <v>7.8543437376131647E-6</v>
      </c>
      <c r="GW30" s="61">
        <v>2.2405588549177428E-5</v>
      </c>
      <c r="GX30" s="61">
        <v>2.7343104293062273E-5</v>
      </c>
      <c r="GY30" s="61">
        <v>1.1178680358006787E-4</v>
      </c>
      <c r="GZ30" s="61">
        <v>2.3370404263830458E-5</v>
      </c>
      <c r="HA30" s="61">
        <v>3.4841027590080483E-5</v>
      </c>
      <c r="HB30" s="61">
        <v>1.3479712720084935E-5</v>
      </c>
      <c r="HC30" s="61">
        <v>3.3282030920222604E-5</v>
      </c>
      <c r="HD30" s="61">
        <v>1.4933736348165334E-4</v>
      </c>
      <c r="HE30" s="61">
        <v>8.8968718503165469E-6</v>
      </c>
      <c r="HF30" s="61">
        <v>8.9247127757483745E-6</v>
      </c>
      <c r="HG30" s="61">
        <v>1.0107323886567542E-4</v>
      </c>
      <c r="HH30" s="61">
        <v>1.122477470602166E-4</v>
      </c>
      <c r="HI30" s="61">
        <v>2.0772294247284758E-5</v>
      </c>
      <c r="HJ30" s="61">
        <v>3.0221337893686241E-5</v>
      </c>
      <c r="HK30" s="61">
        <v>0</v>
      </c>
      <c r="HL30" s="61">
        <v>0</v>
      </c>
      <c r="HM30" s="61">
        <v>6.6924937151674674E-5</v>
      </c>
      <c r="HN30" s="61">
        <v>6.1223682871860024E-6</v>
      </c>
      <c r="HO30" s="61">
        <v>2.3461990981318538E-6</v>
      </c>
      <c r="HP30" s="61">
        <v>0</v>
      </c>
      <c r="HQ30" s="61">
        <v>2.0619685383450537E-4</v>
      </c>
      <c r="HR30" s="61">
        <v>4.4035993745332843E-5</v>
      </c>
      <c r="HS30" s="61">
        <v>7.2315058539832542E-5</v>
      </c>
      <c r="HT30" s="61">
        <v>7.3403655259858338E-5</v>
      </c>
      <c r="HU30" s="61">
        <v>1.2680555619336319E-4</v>
      </c>
      <c r="HV30" s="61">
        <v>5.1546478992841407E-5</v>
      </c>
      <c r="HW30" s="61">
        <v>0</v>
      </c>
      <c r="HX30" s="61">
        <v>0</v>
      </c>
      <c r="HY30" s="61">
        <v>0</v>
      </c>
      <c r="HZ30" s="61">
        <v>3.740764986439727E-5</v>
      </c>
      <c r="IA30" s="61">
        <v>0</v>
      </c>
      <c r="IB30" s="61">
        <v>0</v>
      </c>
      <c r="IC30" s="61">
        <v>8.8318358463399823E-5</v>
      </c>
      <c r="ID30" s="61">
        <v>1.0800095523026066E-4</v>
      </c>
      <c r="IE30" s="61">
        <v>1.3919163992005893E-4</v>
      </c>
      <c r="IF30" s="61">
        <v>1.5168214161159074E-5</v>
      </c>
      <c r="IG30" s="61">
        <v>9.1778345501256891E-5</v>
      </c>
      <c r="IH30" s="61">
        <v>3.6774900703853919E-5</v>
      </c>
      <c r="II30" s="61">
        <v>1.0522870713598719E-4</v>
      </c>
      <c r="IJ30" s="61">
        <v>5.5125745680606167E-6</v>
      </c>
      <c r="IK30" s="61">
        <v>0</v>
      </c>
      <c r="IL30" s="61">
        <v>7.3083510519640876E-6</v>
      </c>
      <c r="IM30" s="61">
        <v>1.468729735289955E-6</v>
      </c>
      <c r="IN30" s="61">
        <v>1.4117365067422141E-5</v>
      </c>
      <c r="IO30" s="61">
        <v>1.9086250724954981E-5</v>
      </c>
      <c r="IP30" s="61">
        <v>3.0450621841044302E-6</v>
      </c>
      <c r="IQ30" s="61">
        <v>1.9011439665077157E-5</v>
      </c>
      <c r="IR30" s="61">
        <v>1.5380877711687626E-6</v>
      </c>
      <c r="IS30" s="61">
        <v>1.5771685919302746E-5</v>
      </c>
      <c r="IT30" s="61">
        <v>4.1004425731896777E-6</v>
      </c>
      <c r="IU30" s="61">
        <v>4.3658881589228364E-5</v>
      </c>
      <c r="IV30" s="61">
        <v>4.161521989329418E-5</v>
      </c>
      <c r="IW30" s="61">
        <v>3.7424512085943217E-6</v>
      </c>
      <c r="IX30" s="61">
        <v>5.8599617083189558E-7</v>
      </c>
      <c r="IY30" s="61">
        <v>5.3663465718832091E-6</v>
      </c>
      <c r="IZ30" s="61">
        <v>4.7104648165480776E-5</v>
      </c>
      <c r="JA30" s="61">
        <v>1.7026240476072855E-6</v>
      </c>
      <c r="JB30" s="61">
        <v>1.8382825548388125E-5</v>
      </c>
      <c r="JC30" s="61">
        <v>2.0210190091602142E-6</v>
      </c>
      <c r="JD30" s="61">
        <v>0</v>
      </c>
      <c r="JE30" s="61">
        <v>0</v>
      </c>
      <c r="JF30" s="61">
        <v>4.7760110509838975E-5</v>
      </c>
      <c r="JG30" s="61">
        <v>5.5812412748799806E-5</v>
      </c>
      <c r="JH30" s="61">
        <v>6.5034151155633584E-5</v>
      </c>
      <c r="JI30" s="61">
        <v>3.8940044383513869E-5</v>
      </c>
      <c r="JJ30" s="61">
        <v>2.3625175666971723E-6</v>
      </c>
      <c r="JK30" s="61">
        <v>1.4583500807285892E-6</v>
      </c>
      <c r="JL30" s="61">
        <v>1.3463375821094641E-6</v>
      </c>
      <c r="JM30" s="61">
        <v>6.9722335393403147E-6</v>
      </c>
      <c r="JN30" s="61">
        <v>2.2584258481715909E-5</v>
      </c>
      <c r="JO30" s="61">
        <v>3.4153403017939662E-5</v>
      </c>
      <c r="JP30" s="61">
        <v>2.609855694210626E-6</v>
      </c>
      <c r="JQ30" s="61">
        <v>1.8350523187909593E-5</v>
      </c>
      <c r="JR30" s="61">
        <v>1.3517377506034624E-5</v>
      </c>
      <c r="JS30" s="61">
        <v>6.5739987455558206E-7</v>
      </c>
      <c r="JT30" s="61">
        <v>1.171443956370427E-3</v>
      </c>
      <c r="JU30" s="61">
        <v>1.8730918104555073E-3</v>
      </c>
      <c r="JV30" s="61">
        <v>9.7695721700559644E-5</v>
      </c>
      <c r="JW30" s="61">
        <v>0.26664584255961082</v>
      </c>
      <c r="JX30" s="61">
        <v>1.7505039972358065E-4</v>
      </c>
      <c r="JY30" s="61">
        <v>1.4891564704451157E-2</v>
      </c>
      <c r="JZ30" s="61">
        <v>3.1889437794475499E-4</v>
      </c>
      <c r="KA30" s="61">
        <v>5.5058792966878527E-4</v>
      </c>
      <c r="KB30" s="61">
        <v>4.3694851491894645E-5</v>
      </c>
      <c r="KC30" s="61">
        <v>1.3929865339959389E-4</v>
      </c>
      <c r="KD30" s="61">
        <v>2.303269374695021E-2</v>
      </c>
      <c r="KE30" s="61">
        <v>4.8249391415132676E-4</v>
      </c>
      <c r="KF30" s="61">
        <v>8.8727411938962152E-4</v>
      </c>
      <c r="KG30" s="61">
        <v>2.9357886092524365E-4</v>
      </c>
      <c r="KH30" s="61">
        <v>4.0242177975004741E-5</v>
      </c>
      <c r="KI30" s="61">
        <v>3.7773579949371347E-3</v>
      </c>
      <c r="KJ30" s="61">
        <v>8.3092662874465614E-5</v>
      </c>
      <c r="KK30" s="61">
        <v>1.4188750265201495E-4</v>
      </c>
      <c r="KL30" s="61">
        <v>2.9476072368181145E-4</v>
      </c>
      <c r="KM30" s="61">
        <v>1.6453992228922763E-4</v>
      </c>
      <c r="KN30" s="61">
        <v>1.0141128086831815E-4</v>
      </c>
      <c r="KO30" s="61">
        <v>8.6101688145070825E-4</v>
      </c>
      <c r="KP30" s="61">
        <v>2.7839277512360194E-3</v>
      </c>
      <c r="KQ30" s="61">
        <v>1.6529191303650437E-4</v>
      </c>
      <c r="KR30" s="61">
        <v>1.1046251140471477E-3</v>
      </c>
      <c r="KS30" s="61">
        <v>4.6782714743697108E-4</v>
      </c>
      <c r="KT30" s="61">
        <v>8.2888021731464511E-5</v>
      </c>
      <c r="KU30" s="61">
        <v>1.7475921776151546E-3</v>
      </c>
      <c r="KV30" s="61">
        <v>3.5077213774529155E-5</v>
      </c>
      <c r="KW30" s="61">
        <v>5.5199583325085905E-4</v>
      </c>
      <c r="KX30" s="61">
        <v>2.0962610835201066E-4</v>
      </c>
      <c r="KY30" s="61">
        <v>2.3725790619595087E-4</v>
      </c>
      <c r="KZ30" s="61">
        <v>3.0455225752378852E-4</v>
      </c>
    </row>
    <row r="31" spans="1:312" ht="13" x14ac:dyDescent="0.3">
      <c r="A31" s="102">
        <v>1.0265749488030711</v>
      </c>
      <c r="B31" s="50" t="s">
        <v>920</v>
      </c>
      <c r="C31" s="60" t="s">
        <v>148</v>
      </c>
      <c r="D31" s="61">
        <v>1.2857510010484268E-5</v>
      </c>
      <c r="E31" s="61">
        <v>7.0983411278189158E-6</v>
      </c>
      <c r="F31" s="61">
        <v>1.0676700677415304E-6</v>
      </c>
      <c r="G31" s="61">
        <v>5.1400200615798878E-6</v>
      </c>
      <c r="H31" s="61">
        <v>5.6844362881906879E-6</v>
      </c>
      <c r="I31" s="61">
        <v>1.0843749105767218E-6</v>
      </c>
      <c r="J31" s="61">
        <v>7.714099033089114E-7</v>
      </c>
      <c r="K31" s="61">
        <v>0</v>
      </c>
      <c r="L31" s="61">
        <v>1.5687664802446401E-5</v>
      </c>
      <c r="M31" s="61">
        <v>7.6455283686447948E-6</v>
      </c>
      <c r="N31" s="61">
        <v>1.3575874373987207E-5</v>
      </c>
      <c r="O31" s="61">
        <v>1.0229869824906478E-5</v>
      </c>
      <c r="P31" s="61">
        <v>2.6874918753139142E-6</v>
      </c>
      <c r="Q31" s="61">
        <v>1.1885934542520856E-5</v>
      </c>
      <c r="R31" s="61">
        <v>6.3041358199530453E-3</v>
      </c>
      <c r="S31" s="61">
        <v>1.3612802103471961E-5</v>
      </c>
      <c r="T31" s="61">
        <v>1.4406076675222631E-5</v>
      </c>
      <c r="U31" s="61">
        <v>5.9266550481006488E-4</v>
      </c>
      <c r="V31" s="61">
        <v>3.2616282187593256E-6</v>
      </c>
      <c r="W31" s="61">
        <v>1.2891433939877687E-5</v>
      </c>
      <c r="X31" s="61">
        <v>3.4550922830065951E-5</v>
      </c>
      <c r="Y31" s="61">
        <v>8.3080875170246559E-6</v>
      </c>
      <c r="Z31" s="61">
        <v>7.9350036795273311E-6</v>
      </c>
      <c r="AA31" s="61">
        <v>0</v>
      </c>
      <c r="AB31" s="61">
        <v>4.6942689891865007E-6</v>
      </c>
      <c r="AC31" s="61">
        <v>8.3140507541725834E-6</v>
      </c>
      <c r="AD31" s="61">
        <v>5.8380613882533748E-6</v>
      </c>
      <c r="AE31" s="61">
        <v>7.2773403294063842E-6</v>
      </c>
      <c r="AF31" s="61">
        <v>7.9448751215210343E-6</v>
      </c>
      <c r="AG31" s="61">
        <v>2.0429527949879316E-6</v>
      </c>
      <c r="AH31" s="61">
        <v>7.2631750237246061E-6</v>
      </c>
      <c r="AI31" s="61">
        <v>1.3117524213637947E-6</v>
      </c>
      <c r="AJ31" s="61">
        <v>1.7366441532192253E-6</v>
      </c>
      <c r="AK31" s="61">
        <v>5.1072340395105842E-6</v>
      </c>
      <c r="AL31" s="61">
        <v>1.3507670938787784E-5</v>
      </c>
      <c r="AM31" s="61">
        <v>2.4559053560148941E-5</v>
      </c>
      <c r="AN31" s="61">
        <v>7.8854942128357978E-6</v>
      </c>
      <c r="AO31" s="61">
        <v>1.0439871516501247E-5</v>
      </c>
      <c r="AP31" s="61">
        <v>5.5772876980649784E-6</v>
      </c>
      <c r="AQ31" s="61">
        <v>0</v>
      </c>
      <c r="AR31" s="61">
        <v>3.0975295111316306E-6</v>
      </c>
      <c r="AS31" s="61">
        <v>7.3703618607113187E-6</v>
      </c>
      <c r="AT31" s="61">
        <v>3.3046670358493803E-6</v>
      </c>
      <c r="AU31" s="61">
        <v>3.0352188243821828E-6</v>
      </c>
      <c r="AV31" s="61">
        <v>4.1274885156481096E-6</v>
      </c>
      <c r="AW31" s="61">
        <v>4.1429390141564047E-4</v>
      </c>
      <c r="AX31" s="61">
        <v>1.0755697608523698E-5</v>
      </c>
      <c r="AY31" s="61">
        <v>4.4391131487139787E-6</v>
      </c>
      <c r="AZ31" s="61">
        <v>4.9861016652637745E-6</v>
      </c>
      <c r="BA31" s="61">
        <v>8.936275419980122E-5</v>
      </c>
      <c r="BB31" s="61">
        <v>5.556507560717788E-6</v>
      </c>
      <c r="BC31" s="61">
        <v>2.6468296651688913E-6</v>
      </c>
      <c r="BD31" s="61">
        <v>6.4809573858787359E-6</v>
      </c>
      <c r="BE31" s="61">
        <v>2.9928851566354713E-6</v>
      </c>
      <c r="BF31" s="61">
        <v>1.8363325445455305E-6</v>
      </c>
      <c r="BG31" s="61">
        <v>1.8211819118512744E-6</v>
      </c>
      <c r="BH31" s="61">
        <v>7.9307740067163589E-6</v>
      </c>
      <c r="BI31" s="61">
        <v>1.4812470116613022E-5</v>
      </c>
      <c r="BJ31" s="61">
        <v>4.2093350198236766E-6</v>
      </c>
      <c r="BK31" s="61">
        <v>1.3834647439808822E-5</v>
      </c>
      <c r="BL31" s="61">
        <v>4.3406506977825085E-6</v>
      </c>
      <c r="BM31" s="61">
        <v>0</v>
      </c>
      <c r="BN31" s="61">
        <v>4.9141886560956425E-6</v>
      </c>
      <c r="BO31" s="61">
        <v>7.878226888907752E-6</v>
      </c>
      <c r="BP31" s="61">
        <v>1.1564514870769518E-5</v>
      </c>
      <c r="BQ31" s="61">
        <v>0</v>
      </c>
      <c r="BR31" s="61">
        <v>0</v>
      </c>
      <c r="BS31" s="61">
        <v>0</v>
      </c>
      <c r="BT31" s="61">
        <v>8.4680118343915321E-6</v>
      </c>
      <c r="BU31" s="61">
        <v>9.3235873759386629E-6</v>
      </c>
      <c r="BV31" s="61">
        <v>2.9180328385327876E-2</v>
      </c>
      <c r="BW31" s="61">
        <v>1.4007312993967356E-2</v>
      </c>
      <c r="BX31" s="61">
        <v>2.106951752513006E-2</v>
      </c>
      <c r="BY31" s="61">
        <v>3.8572567931043966E-2</v>
      </c>
      <c r="BZ31" s="61">
        <v>2.2072311353268991E-2</v>
      </c>
      <c r="CA31" s="61">
        <v>1.9398798188706042E-2</v>
      </c>
      <c r="CB31" s="61">
        <v>2.1547104932632767E-2</v>
      </c>
      <c r="CC31" s="61">
        <v>3.8734562315553651E-3</v>
      </c>
      <c r="CD31" s="61">
        <v>6.3336722082545199E-6</v>
      </c>
      <c r="CE31" s="61">
        <v>2.7250537077807427E-6</v>
      </c>
      <c r="CF31" s="61">
        <v>1.8490726120131207E-6</v>
      </c>
      <c r="CG31" s="61">
        <v>0</v>
      </c>
      <c r="CH31" s="61">
        <v>2.9797603749545048E-5</v>
      </c>
      <c r="CI31" s="61">
        <v>1.1865047738030819E-6</v>
      </c>
      <c r="CJ31" s="61">
        <v>6.7169530945463139E-6</v>
      </c>
      <c r="CK31" s="61">
        <v>0</v>
      </c>
      <c r="CL31" s="61">
        <v>3.0174671112848577E-6</v>
      </c>
      <c r="CM31" s="61">
        <v>0</v>
      </c>
      <c r="CN31" s="61">
        <v>3.620692474734657E-6</v>
      </c>
      <c r="CO31" s="61">
        <v>1.4447783791034575E-5</v>
      </c>
      <c r="CP31" s="61">
        <v>0</v>
      </c>
      <c r="CQ31" s="61">
        <v>1.0990411427761417E-5</v>
      </c>
      <c r="CR31" s="61">
        <v>1.1335349692625462E-5</v>
      </c>
      <c r="CS31" s="61">
        <v>0</v>
      </c>
      <c r="CT31" s="61">
        <v>3.6648254108732479E-6</v>
      </c>
      <c r="CU31" s="61">
        <v>1.1475180039837235E-6</v>
      </c>
      <c r="CV31" s="61">
        <v>8.4522148658619409E-6</v>
      </c>
      <c r="CW31" s="61">
        <v>9.4610545326423023E-6</v>
      </c>
      <c r="CX31" s="61">
        <v>3.5409188483759467E-6</v>
      </c>
      <c r="CY31" s="61">
        <v>6.7214130740371495E-6</v>
      </c>
      <c r="CZ31" s="61">
        <v>1.7316918895286784E-5</v>
      </c>
      <c r="DA31" s="61">
        <v>6.243353986843826E-6</v>
      </c>
      <c r="DB31" s="61">
        <v>2.2598031390071701E-6</v>
      </c>
      <c r="DC31" s="61">
        <v>3.0761342719621591E-6</v>
      </c>
      <c r="DD31" s="61">
        <v>0</v>
      </c>
      <c r="DE31" s="61">
        <v>1.1424803540453527E-5</v>
      </c>
      <c r="DF31" s="61">
        <v>8.3234572650319064E-6</v>
      </c>
      <c r="DG31" s="61">
        <v>3.9728200028838596E-5</v>
      </c>
      <c r="DH31" s="61">
        <v>5.6779031528891507E-6</v>
      </c>
      <c r="DI31" s="61">
        <v>4.7342595915731103E-6</v>
      </c>
      <c r="DJ31" s="61">
        <v>5.691442162592456E-6</v>
      </c>
      <c r="DK31" s="61">
        <v>2.8587748999690838E-6</v>
      </c>
      <c r="DL31" s="61">
        <v>1.0365474795015332E-5</v>
      </c>
      <c r="DM31" s="61">
        <v>0</v>
      </c>
      <c r="DN31" s="61">
        <v>0</v>
      </c>
      <c r="DO31" s="61">
        <v>2.6047258235209693E-6</v>
      </c>
      <c r="DP31" s="61">
        <v>1.6858945436997166E-6</v>
      </c>
      <c r="DQ31" s="61">
        <v>7.2436773461677341E-6</v>
      </c>
      <c r="DR31" s="61">
        <v>0</v>
      </c>
      <c r="DS31" s="61">
        <v>1.3070536797748498E-5</v>
      </c>
      <c r="DT31" s="61">
        <v>0</v>
      </c>
      <c r="DU31" s="61">
        <v>1.1607678340868339E-5</v>
      </c>
      <c r="DV31" s="61">
        <v>1.0493552464048768E-6</v>
      </c>
      <c r="DW31" s="61">
        <v>1.5249540241765287E-5</v>
      </c>
      <c r="DX31" s="61">
        <v>1.2622053799353895E-5</v>
      </c>
      <c r="DY31" s="61">
        <v>0</v>
      </c>
      <c r="DZ31" s="61">
        <v>0</v>
      </c>
      <c r="EA31" s="61">
        <v>5.6267507635000631E-6</v>
      </c>
      <c r="EB31" s="61">
        <v>8.7391863492910452E-6</v>
      </c>
      <c r="EC31" s="61">
        <v>4.3046656102273242E-6</v>
      </c>
      <c r="ED31" s="61">
        <v>0</v>
      </c>
      <c r="EE31" s="61">
        <v>8.9539902197222984E-6</v>
      </c>
      <c r="EF31" s="61">
        <v>1.3113329410019445E-5</v>
      </c>
      <c r="EG31" s="61">
        <v>1.4508537556985707E-6</v>
      </c>
      <c r="EH31" s="61">
        <v>8.745529819605262E-6</v>
      </c>
      <c r="EI31" s="61">
        <v>0</v>
      </c>
      <c r="EJ31" s="61">
        <v>6.6199625854425699E-6</v>
      </c>
      <c r="EK31" s="61">
        <v>8.8840319922547028E-6</v>
      </c>
      <c r="EL31" s="61">
        <v>0</v>
      </c>
      <c r="EM31" s="61">
        <v>0</v>
      </c>
      <c r="EN31" s="61">
        <v>0</v>
      </c>
      <c r="EO31" s="61">
        <v>3.5533757306332729E-5</v>
      </c>
      <c r="EP31" s="61">
        <v>9.9049806644994727E-6</v>
      </c>
      <c r="EQ31" s="61">
        <v>5.159666747444116E-6</v>
      </c>
      <c r="ER31" s="61">
        <v>2.2150448479515074E-6</v>
      </c>
      <c r="ES31" s="61">
        <v>0</v>
      </c>
      <c r="ET31" s="61">
        <v>7.1248129885024126E-6</v>
      </c>
      <c r="EU31" s="61">
        <v>3.9725923497140725E-6</v>
      </c>
      <c r="EV31" s="61">
        <v>1.2928143399860388E-5</v>
      </c>
      <c r="EW31" s="61">
        <v>3.7083328119920999E-6</v>
      </c>
      <c r="EX31" s="61">
        <v>1.1401419400705925E-5</v>
      </c>
      <c r="EY31" s="61">
        <v>9.7920407146439743E-5</v>
      </c>
      <c r="EZ31" s="61">
        <v>2.8806037745511461E-5</v>
      </c>
      <c r="FA31" s="61">
        <v>1.3488111410001831E-5</v>
      </c>
      <c r="FB31" s="61">
        <v>1.3512871347780545E-5</v>
      </c>
      <c r="FC31" s="61">
        <v>2.3189825047219607E-4</v>
      </c>
      <c r="FD31" s="61">
        <v>2.1521597435445455E-5</v>
      </c>
      <c r="FE31" s="61">
        <v>0</v>
      </c>
      <c r="FF31" s="61">
        <v>1.4611879856090842E-5</v>
      </c>
      <c r="FG31" s="61">
        <v>4.389327924640897E-5</v>
      </c>
      <c r="FH31" s="61">
        <v>3.2846420682319272E-5</v>
      </c>
      <c r="FI31" s="61">
        <v>6.8366286738119692E-6</v>
      </c>
      <c r="FJ31" s="61">
        <v>1.9556202407129496E-5</v>
      </c>
      <c r="FK31" s="61">
        <v>1.0292902849064073E-5</v>
      </c>
      <c r="FL31" s="61">
        <v>1.5902387935192631E-5</v>
      </c>
      <c r="FM31" s="61">
        <v>1.1738026477037793E-5</v>
      </c>
      <c r="FN31" s="61">
        <v>2.6305829794237113E-6</v>
      </c>
      <c r="FO31" s="61">
        <v>1.2110079003464291E-5</v>
      </c>
      <c r="FP31" s="61">
        <v>2.7077300276830295E-5</v>
      </c>
      <c r="FQ31" s="61">
        <v>1.81356643553722E-5</v>
      </c>
      <c r="FR31" s="61">
        <v>1.1162225664080725E-5</v>
      </c>
      <c r="FS31" s="61">
        <v>1.554450680158531E-5</v>
      </c>
      <c r="FT31" s="61">
        <v>0</v>
      </c>
      <c r="FU31" s="61">
        <v>3.0786239508733713E-6</v>
      </c>
      <c r="FV31" s="61">
        <v>0</v>
      </c>
      <c r="FW31" s="61">
        <v>0</v>
      </c>
      <c r="FX31" s="61">
        <v>2.2570828954070043E-6</v>
      </c>
      <c r="FY31" s="61">
        <v>8.1628353227561277E-6</v>
      </c>
      <c r="FZ31" s="61">
        <v>1.5384935573140748E-3</v>
      </c>
      <c r="GA31" s="61">
        <v>2.5255854731750107E-5</v>
      </c>
      <c r="GB31" s="61">
        <v>6.3385361508295299E-3</v>
      </c>
      <c r="GC31" s="61">
        <v>1.7824456785457823E-4</v>
      </c>
      <c r="GD31" s="61">
        <v>1.3865667378835863E-4</v>
      </c>
      <c r="GE31" s="61">
        <v>1.170865632509803E-4</v>
      </c>
      <c r="GF31" s="61">
        <v>9.043920044281986E-5</v>
      </c>
      <c r="GG31" s="61">
        <v>0</v>
      </c>
      <c r="GH31" s="61">
        <v>1.8459946027220026E-5</v>
      </c>
      <c r="GI31" s="61">
        <v>1.5109075183748599E-6</v>
      </c>
      <c r="GJ31" s="61">
        <v>1.8730349911864339E-6</v>
      </c>
      <c r="GK31" s="61">
        <v>0</v>
      </c>
      <c r="GL31" s="61">
        <v>6.8103170628237557E-6</v>
      </c>
      <c r="GM31" s="61">
        <v>6.750994083878851E-6</v>
      </c>
      <c r="GN31" s="61">
        <v>9.7113010399411465E-7</v>
      </c>
      <c r="GO31" s="61">
        <v>8.6367777218733011E-6</v>
      </c>
      <c r="GP31" s="61">
        <v>2.2731101235304546E-4</v>
      </c>
      <c r="GQ31" s="61">
        <v>5.1769166221942642E-5</v>
      </c>
      <c r="GR31" s="61">
        <v>1.61478598523655E-5</v>
      </c>
      <c r="GS31" s="61">
        <v>1.6766466262684251E-6</v>
      </c>
      <c r="GT31" s="61">
        <v>9.3688929317562108E-6</v>
      </c>
      <c r="GU31" s="61">
        <v>1.3059477220970874E-3</v>
      </c>
      <c r="GV31" s="61">
        <v>0</v>
      </c>
      <c r="GW31" s="61">
        <v>1.2338741945788268E-5</v>
      </c>
      <c r="GX31" s="61">
        <v>1.0257938250836201E-6</v>
      </c>
      <c r="GY31" s="61">
        <v>5.0803630645713393E-6</v>
      </c>
      <c r="GZ31" s="61">
        <v>4.2434493283350533E-6</v>
      </c>
      <c r="HA31" s="61">
        <v>1.1287589931991517E-5</v>
      </c>
      <c r="HB31" s="61">
        <v>9.3681401143447422E-6</v>
      </c>
      <c r="HC31" s="61">
        <v>1.2983083269189001E-5</v>
      </c>
      <c r="HD31" s="61">
        <v>1.1762964041089445E-5</v>
      </c>
      <c r="HE31" s="61">
        <v>6.4400949050548734E-6</v>
      </c>
      <c r="HF31" s="61">
        <v>9.9163475286093054E-6</v>
      </c>
      <c r="HG31" s="61">
        <v>6.9267782203775273E-6</v>
      </c>
      <c r="HH31" s="61">
        <v>0</v>
      </c>
      <c r="HI31" s="61">
        <v>1.1194649594345081E-6</v>
      </c>
      <c r="HJ31" s="61">
        <v>6.5897526600406091E-6</v>
      </c>
      <c r="HK31" s="61">
        <v>6.5203270228964421E-6</v>
      </c>
      <c r="HL31" s="61">
        <v>2.5543502948294968E-6</v>
      </c>
      <c r="HM31" s="61">
        <v>4.5332998070627602E-6</v>
      </c>
      <c r="HN31" s="61">
        <v>1.53669004817816E-5</v>
      </c>
      <c r="HO31" s="61">
        <v>1.0921961318889664E-5</v>
      </c>
      <c r="HP31" s="61">
        <v>1.2147326009125612E-5</v>
      </c>
      <c r="HQ31" s="61">
        <v>4.1557981961942635E-6</v>
      </c>
      <c r="HR31" s="61">
        <v>1.5560421818138816E-6</v>
      </c>
      <c r="HS31" s="61">
        <v>0</v>
      </c>
      <c r="HT31" s="61">
        <v>1.2526221034105517E-6</v>
      </c>
      <c r="HU31" s="61">
        <v>1.5226817955173697E-5</v>
      </c>
      <c r="HV31" s="61">
        <v>4.9670054704022769E-6</v>
      </c>
      <c r="HW31" s="61">
        <v>9.2331965671221387E-6</v>
      </c>
      <c r="HX31" s="61">
        <v>2.4823983476494627E-6</v>
      </c>
      <c r="HY31" s="61">
        <v>2.0653497782296254E-6</v>
      </c>
      <c r="HZ31" s="61">
        <v>1.4676061411489775E-6</v>
      </c>
      <c r="IA31" s="61">
        <v>0</v>
      </c>
      <c r="IB31" s="61">
        <v>7.7147864700543622E-6</v>
      </c>
      <c r="IC31" s="61">
        <v>1.035823718743246E-5</v>
      </c>
      <c r="ID31" s="61">
        <v>0</v>
      </c>
      <c r="IE31" s="61">
        <v>1.2924014848659139E-6</v>
      </c>
      <c r="IF31" s="61">
        <v>6.8599963542930485E-6</v>
      </c>
      <c r="IG31" s="61">
        <v>1.0287290225096126E-5</v>
      </c>
      <c r="IH31" s="61">
        <v>7.4599723441326506E-6</v>
      </c>
      <c r="II31" s="61">
        <v>4.3804734700457198E-6</v>
      </c>
      <c r="IJ31" s="61">
        <v>9.0739160588126486E-6</v>
      </c>
      <c r="IK31" s="61">
        <v>1.822028082655656E-5</v>
      </c>
      <c r="IL31" s="61">
        <v>2.2041177647235621E-5</v>
      </c>
      <c r="IM31" s="61">
        <v>1.5925985081457344E-5</v>
      </c>
      <c r="IN31" s="61">
        <v>1.5125748286523722E-6</v>
      </c>
      <c r="IO31" s="61">
        <v>2.0432525574033364E-5</v>
      </c>
      <c r="IP31" s="61">
        <v>3.6082276172545307E-4</v>
      </c>
      <c r="IQ31" s="61">
        <v>3.1442812754597281E-5</v>
      </c>
      <c r="IR31" s="61">
        <v>1.3220642078023632E-5</v>
      </c>
      <c r="IS31" s="61">
        <v>1.3395266430360938E-6</v>
      </c>
      <c r="IT31" s="61">
        <v>0</v>
      </c>
      <c r="IU31" s="61">
        <v>6.1976330331712189E-6</v>
      </c>
      <c r="IV31" s="61">
        <v>3.5075573987605135E-6</v>
      </c>
      <c r="IW31" s="61">
        <v>2.6731794347102297E-6</v>
      </c>
      <c r="IX31" s="61">
        <v>3.5159770249913737E-6</v>
      </c>
      <c r="IY31" s="61">
        <v>1.3683339107739977E-5</v>
      </c>
      <c r="IZ31" s="61">
        <v>1.7814601342617986E-5</v>
      </c>
      <c r="JA31" s="61">
        <v>2.7809526110918995E-5</v>
      </c>
      <c r="JB31" s="61">
        <v>6.8853960013756234E-5</v>
      </c>
      <c r="JC31" s="61">
        <v>1.5792992856012453E-5</v>
      </c>
      <c r="JD31" s="61">
        <v>5.488187712606294E-6</v>
      </c>
      <c r="JE31" s="61">
        <v>1.7513566981960169E-6</v>
      </c>
      <c r="JF31" s="61">
        <v>1.5957467934236508E-6</v>
      </c>
      <c r="JG31" s="61">
        <v>3.552316163186319E-6</v>
      </c>
      <c r="JH31" s="61">
        <v>7.4502130202157804E-6</v>
      </c>
      <c r="JI31" s="61">
        <v>3.3286605103953515E-6</v>
      </c>
      <c r="JJ31" s="61">
        <v>3.0088667123030024E-6</v>
      </c>
      <c r="JK31" s="61">
        <v>3.6458752018214727E-6</v>
      </c>
      <c r="JL31" s="61">
        <v>2.1541401313751427E-6</v>
      </c>
      <c r="JM31" s="61">
        <v>3.0402181130844395E-6</v>
      </c>
      <c r="JN31" s="61">
        <v>7.2530583739070636E-6</v>
      </c>
      <c r="JO31" s="61">
        <v>3.2135977748192047E-6</v>
      </c>
      <c r="JP31" s="61">
        <v>9.477896994764904E-6</v>
      </c>
      <c r="JQ31" s="61">
        <v>1.2355121352239521E-5</v>
      </c>
      <c r="JR31" s="61">
        <v>5.7931617883005533E-6</v>
      </c>
      <c r="JS31" s="61">
        <v>5.6348560676192743E-6</v>
      </c>
      <c r="JT31" s="61">
        <v>0</v>
      </c>
      <c r="JU31" s="61">
        <v>0</v>
      </c>
      <c r="JV31" s="61">
        <v>1.011974756187974E-5</v>
      </c>
      <c r="JW31" s="61">
        <v>7.0198877632264868E-7</v>
      </c>
      <c r="JX31" s="61">
        <v>3.7107695510371876E-6</v>
      </c>
      <c r="JY31" s="61">
        <v>4.7912311526275433E-6</v>
      </c>
      <c r="JZ31" s="61">
        <v>5.4453251989048721E-6</v>
      </c>
      <c r="KA31" s="61">
        <v>6.2049729113687291E-6</v>
      </c>
      <c r="KB31" s="61">
        <v>9.1539493348941288E-7</v>
      </c>
      <c r="KC31" s="61">
        <v>1.7137028485847883E-6</v>
      </c>
      <c r="KD31" s="61">
        <v>3.4981340020397385E-6</v>
      </c>
      <c r="KE31" s="61">
        <v>1.1028899155169169E-5</v>
      </c>
      <c r="KF31" s="61">
        <v>8.2665290626362252E-6</v>
      </c>
      <c r="KG31" s="61">
        <v>9.1195345090278795E-6</v>
      </c>
      <c r="KH31" s="61">
        <v>7.2522947892479507E-7</v>
      </c>
      <c r="KI31" s="61">
        <v>4.2191847738059882E-6</v>
      </c>
      <c r="KJ31" s="61">
        <v>3.4877062115016818E-6</v>
      </c>
      <c r="KK31" s="61">
        <v>2.3765645072686631E-6</v>
      </c>
      <c r="KL31" s="61">
        <v>1.2129674771843705E-5</v>
      </c>
      <c r="KM31" s="61">
        <v>1.1117562316839705E-6</v>
      </c>
      <c r="KN31" s="61">
        <v>4.2426567242991909E-6</v>
      </c>
      <c r="KO31" s="61">
        <v>1.1794512439711586E-5</v>
      </c>
      <c r="KP31" s="61">
        <v>3.1363488128386566E-6</v>
      </c>
      <c r="KQ31" s="61">
        <v>2.8589888866019332E-6</v>
      </c>
      <c r="KR31" s="61">
        <v>2.3240179828121698E-6</v>
      </c>
      <c r="KS31" s="61">
        <v>3.1542689213184652E-6</v>
      </c>
      <c r="KT31" s="61">
        <v>1.0462723640717821E-5</v>
      </c>
      <c r="KU31" s="61">
        <v>8.8784374991738113E-6</v>
      </c>
      <c r="KV31" s="61">
        <v>2.4929843956627723E-6</v>
      </c>
      <c r="KW31" s="61">
        <v>2.2483537741028833E-6</v>
      </c>
      <c r="KX31" s="61">
        <v>4.7840770969667352E-6</v>
      </c>
      <c r="KY31" s="61">
        <v>3.7148941471182287E-6</v>
      </c>
      <c r="KZ31" s="61">
        <v>9.9220644985125668E-7</v>
      </c>
    </row>
    <row r="32" spans="1:312" ht="13" x14ac:dyDescent="0.3">
      <c r="A32" s="102">
        <v>1.0329906171947858</v>
      </c>
      <c r="B32" s="50" t="s">
        <v>918</v>
      </c>
      <c r="C32" s="60" t="s">
        <v>919</v>
      </c>
      <c r="D32" s="61">
        <v>0</v>
      </c>
      <c r="E32" s="61">
        <v>0</v>
      </c>
      <c r="F32" s="61">
        <v>0</v>
      </c>
      <c r="G32" s="61">
        <v>0</v>
      </c>
      <c r="H32" s="61">
        <v>0</v>
      </c>
      <c r="I32" s="61">
        <v>0</v>
      </c>
      <c r="J32" s="61">
        <v>0</v>
      </c>
      <c r="K32" s="61">
        <v>0</v>
      </c>
      <c r="L32" s="61">
        <v>0</v>
      </c>
      <c r="M32" s="61">
        <v>0</v>
      </c>
      <c r="N32" s="61">
        <v>0</v>
      </c>
      <c r="O32" s="61">
        <v>0</v>
      </c>
      <c r="P32" s="61">
        <v>0</v>
      </c>
      <c r="Q32" s="61">
        <v>1.4703341248896171E-6</v>
      </c>
      <c r="R32" s="61">
        <v>6.9001817292503199E-3</v>
      </c>
      <c r="S32" s="61">
        <v>1.0103724227910301E-6</v>
      </c>
      <c r="T32" s="61">
        <v>0</v>
      </c>
      <c r="U32" s="61">
        <v>3.8052237945155455E-6</v>
      </c>
      <c r="V32" s="61">
        <v>0</v>
      </c>
      <c r="W32" s="61">
        <v>0</v>
      </c>
      <c r="X32" s="61">
        <v>2.3015572846513816E-6</v>
      </c>
      <c r="Y32" s="61">
        <v>0</v>
      </c>
      <c r="Z32" s="61">
        <v>0</v>
      </c>
      <c r="AA32" s="61">
        <v>0</v>
      </c>
      <c r="AB32" s="61">
        <v>0</v>
      </c>
      <c r="AC32" s="61">
        <v>0</v>
      </c>
      <c r="AD32" s="61">
        <v>0</v>
      </c>
      <c r="AE32" s="61">
        <v>0</v>
      </c>
      <c r="AF32" s="61">
        <v>0</v>
      </c>
      <c r="AG32" s="61">
        <v>0</v>
      </c>
      <c r="AH32" s="61">
        <v>0</v>
      </c>
      <c r="AI32" s="61">
        <v>6.0340611382734551E-6</v>
      </c>
      <c r="AJ32" s="61">
        <v>0</v>
      </c>
      <c r="AK32" s="61">
        <v>0</v>
      </c>
      <c r="AL32" s="61">
        <v>0</v>
      </c>
      <c r="AM32" s="61">
        <v>0</v>
      </c>
      <c r="AN32" s="61">
        <v>0</v>
      </c>
      <c r="AO32" s="61">
        <v>0</v>
      </c>
      <c r="AP32" s="61">
        <v>0</v>
      </c>
      <c r="AQ32" s="61">
        <v>0</v>
      </c>
      <c r="AR32" s="61">
        <v>0</v>
      </c>
      <c r="AS32" s="61">
        <v>0</v>
      </c>
      <c r="AT32" s="61">
        <v>0</v>
      </c>
      <c r="AU32" s="61">
        <v>0</v>
      </c>
      <c r="AV32" s="61">
        <v>0</v>
      </c>
      <c r="AW32" s="61">
        <v>7.7955518226532308E-7</v>
      </c>
      <c r="AX32" s="61">
        <v>0</v>
      </c>
      <c r="AY32" s="61">
        <v>0</v>
      </c>
      <c r="AZ32" s="61">
        <v>0</v>
      </c>
      <c r="BA32" s="61">
        <v>0</v>
      </c>
      <c r="BB32" s="61">
        <v>0</v>
      </c>
      <c r="BC32" s="61">
        <v>0</v>
      </c>
      <c r="BD32" s="61">
        <v>0</v>
      </c>
      <c r="BE32" s="61">
        <v>0</v>
      </c>
      <c r="BF32" s="61">
        <v>0</v>
      </c>
      <c r="BG32" s="61">
        <v>0</v>
      </c>
      <c r="BH32" s="61">
        <v>0</v>
      </c>
      <c r="BI32" s="61">
        <v>0</v>
      </c>
      <c r="BJ32" s="61">
        <v>0</v>
      </c>
      <c r="BK32" s="61">
        <v>0</v>
      </c>
      <c r="BL32" s="61">
        <v>0</v>
      </c>
      <c r="BM32" s="61">
        <v>0</v>
      </c>
      <c r="BN32" s="61">
        <v>0</v>
      </c>
      <c r="BO32" s="61">
        <v>0</v>
      </c>
      <c r="BP32" s="61">
        <v>0</v>
      </c>
      <c r="BQ32" s="61">
        <v>0</v>
      </c>
      <c r="BR32" s="61">
        <v>0</v>
      </c>
      <c r="BS32" s="61">
        <v>0</v>
      </c>
      <c r="BT32" s="61">
        <v>0</v>
      </c>
      <c r="BU32" s="61">
        <v>0</v>
      </c>
      <c r="BV32" s="61">
        <v>7.6694056849338846E-3</v>
      </c>
      <c r="BW32" s="61">
        <v>1.2982854695707269E-3</v>
      </c>
      <c r="BX32" s="61">
        <v>2.032810602467378E-3</v>
      </c>
      <c r="BY32" s="61">
        <v>2.5886901889290072E-3</v>
      </c>
      <c r="BZ32" s="61">
        <v>5.9857696666569668E-3</v>
      </c>
      <c r="CA32" s="61">
        <v>2.2913756008340089E-3</v>
      </c>
      <c r="CB32" s="61">
        <v>4.5279724080286108E-3</v>
      </c>
      <c r="CC32" s="61">
        <v>5.4985644144969594E-3</v>
      </c>
      <c r="CD32" s="61">
        <v>0</v>
      </c>
      <c r="CE32" s="61">
        <v>0</v>
      </c>
      <c r="CF32" s="61">
        <v>0</v>
      </c>
      <c r="CG32" s="61">
        <v>0</v>
      </c>
      <c r="CH32" s="61">
        <v>0</v>
      </c>
      <c r="CI32" s="61">
        <v>0</v>
      </c>
      <c r="CJ32" s="61">
        <v>0</v>
      </c>
      <c r="CK32" s="61">
        <v>0</v>
      </c>
      <c r="CL32" s="61">
        <v>0</v>
      </c>
      <c r="CM32" s="61">
        <v>0</v>
      </c>
      <c r="CN32" s="61">
        <v>0</v>
      </c>
      <c r="CO32" s="61">
        <v>0</v>
      </c>
      <c r="CP32" s="61">
        <v>0</v>
      </c>
      <c r="CQ32" s="61">
        <v>0</v>
      </c>
      <c r="CR32" s="61">
        <v>0</v>
      </c>
      <c r="CS32" s="61">
        <v>0</v>
      </c>
      <c r="CT32" s="61">
        <v>0</v>
      </c>
      <c r="CU32" s="61">
        <v>0</v>
      </c>
      <c r="CV32" s="61">
        <v>0</v>
      </c>
      <c r="CW32" s="61">
        <v>0</v>
      </c>
      <c r="CX32" s="61">
        <v>0</v>
      </c>
      <c r="CY32" s="61">
        <v>0</v>
      </c>
      <c r="CZ32" s="61">
        <v>0</v>
      </c>
      <c r="DA32" s="61">
        <v>0</v>
      </c>
      <c r="DB32" s="61">
        <v>0</v>
      </c>
      <c r="DC32" s="61">
        <v>0</v>
      </c>
      <c r="DD32" s="61">
        <v>0</v>
      </c>
      <c r="DE32" s="61">
        <v>0</v>
      </c>
      <c r="DF32" s="61">
        <v>0</v>
      </c>
      <c r="DG32" s="61">
        <v>0</v>
      </c>
      <c r="DH32" s="61">
        <v>0</v>
      </c>
      <c r="DI32" s="61">
        <v>0</v>
      </c>
      <c r="DJ32" s="61">
        <v>0</v>
      </c>
      <c r="DK32" s="61">
        <v>0</v>
      </c>
      <c r="DL32" s="61">
        <v>0</v>
      </c>
      <c r="DM32" s="61">
        <v>0</v>
      </c>
      <c r="DN32" s="61">
        <v>0</v>
      </c>
      <c r="DO32" s="61">
        <v>0</v>
      </c>
      <c r="DP32" s="61">
        <v>0</v>
      </c>
      <c r="DQ32" s="61">
        <v>0</v>
      </c>
      <c r="DR32" s="61">
        <v>0</v>
      </c>
      <c r="DS32" s="61">
        <v>0</v>
      </c>
      <c r="DT32" s="61">
        <v>0</v>
      </c>
      <c r="DU32" s="61">
        <v>0</v>
      </c>
      <c r="DV32" s="61">
        <v>0</v>
      </c>
      <c r="DW32" s="61">
        <v>0</v>
      </c>
      <c r="DX32" s="61">
        <v>0</v>
      </c>
      <c r="DY32" s="61">
        <v>0</v>
      </c>
      <c r="DZ32" s="61">
        <v>0</v>
      </c>
      <c r="EA32" s="61">
        <v>0</v>
      </c>
      <c r="EB32" s="61">
        <v>0</v>
      </c>
      <c r="EC32" s="61">
        <v>0</v>
      </c>
      <c r="ED32" s="61">
        <v>0</v>
      </c>
      <c r="EE32" s="61">
        <v>0</v>
      </c>
      <c r="EF32" s="61">
        <v>0</v>
      </c>
      <c r="EG32" s="61">
        <v>0</v>
      </c>
      <c r="EH32" s="61">
        <v>0</v>
      </c>
      <c r="EI32" s="61">
        <v>0</v>
      </c>
      <c r="EJ32" s="61">
        <v>0</v>
      </c>
      <c r="EK32" s="61">
        <v>0</v>
      </c>
      <c r="EL32" s="61">
        <v>0</v>
      </c>
      <c r="EM32" s="61">
        <v>0</v>
      </c>
      <c r="EN32" s="61">
        <v>0</v>
      </c>
      <c r="EO32" s="61">
        <v>0</v>
      </c>
      <c r="EP32" s="61">
        <v>0</v>
      </c>
      <c r="EQ32" s="61">
        <v>0</v>
      </c>
      <c r="ER32" s="61">
        <v>0</v>
      </c>
      <c r="ES32" s="61">
        <v>0</v>
      </c>
      <c r="ET32" s="61">
        <v>0</v>
      </c>
      <c r="EU32" s="61">
        <v>0</v>
      </c>
      <c r="EV32" s="61">
        <v>0</v>
      </c>
      <c r="EW32" s="61">
        <v>0</v>
      </c>
      <c r="EX32" s="61">
        <v>0</v>
      </c>
      <c r="EY32" s="61">
        <v>0</v>
      </c>
      <c r="EZ32" s="61">
        <v>0</v>
      </c>
      <c r="FA32" s="61">
        <v>0</v>
      </c>
      <c r="FB32" s="61">
        <v>0</v>
      </c>
      <c r="FC32" s="61">
        <v>5.8412839648206502E-5</v>
      </c>
      <c r="FD32" s="61">
        <v>0</v>
      </c>
      <c r="FE32" s="61">
        <v>3.6779274601265862E-6</v>
      </c>
      <c r="FF32" s="61">
        <v>0</v>
      </c>
      <c r="FG32" s="61">
        <v>3.2578567262890213E-6</v>
      </c>
      <c r="FH32" s="61">
        <v>0</v>
      </c>
      <c r="FI32" s="61">
        <v>0</v>
      </c>
      <c r="FJ32" s="61">
        <v>0</v>
      </c>
      <c r="FK32" s="61">
        <v>0</v>
      </c>
      <c r="FL32" s="61">
        <v>0</v>
      </c>
      <c r="FM32" s="61">
        <v>0</v>
      </c>
      <c r="FN32" s="61">
        <v>0</v>
      </c>
      <c r="FO32" s="61">
        <v>0</v>
      </c>
      <c r="FP32" s="61">
        <v>0</v>
      </c>
      <c r="FQ32" s="61">
        <v>0</v>
      </c>
      <c r="FR32" s="61">
        <v>0</v>
      </c>
      <c r="FS32" s="61">
        <v>0</v>
      </c>
      <c r="FT32" s="61">
        <v>0</v>
      </c>
      <c r="FU32" s="61">
        <v>0</v>
      </c>
      <c r="FV32" s="61">
        <v>0</v>
      </c>
      <c r="FW32" s="61">
        <v>0</v>
      </c>
      <c r="FX32" s="61">
        <v>0</v>
      </c>
      <c r="FY32" s="61">
        <v>0</v>
      </c>
      <c r="FZ32" s="61">
        <v>7.7462649970056893E-6</v>
      </c>
      <c r="GA32" s="61">
        <v>6.1145753561079211E-6</v>
      </c>
      <c r="GB32" s="61">
        <v>6.2955323202041569E-5</v>
      </c>
      <c r="GC32" s="61">
        <v>0</v>
      </c>
      <c r="GD32" s="61">
        <v>0</v>
      </c>
      <c r="GE32" s="61">
        <v>7.0125963166456824E-6</v>
      </c>
      <c r="GF32" s="61">
        <v>2.0548770712858388E-5</v>
      </c>
      <c r="GG32" s="61">
        <v>0</v>
      </c>
      <c r="GH32" s="61">
        <v>0</v>
      </c>
      <c r="GI32" s="61">
        <v>0</v>
      </c>
      <c r="GJ32" s="61">
        <v>0</v>
      </c>
      <c r="GK32" s="61">
        <v>0</v>
      </c>
      <c r="GL32" s="61">
        <v>0</v>
      </c>
      <c r="GM32" s="61">
        <v>0</v>
      </c>
      <c r="GN32" s="61">
        <v>0</v>
      </c>
      <c r="GO32" s="61">
        <v>8.0130104419602299E-6</v>
      </c>
      <c r="GP32" s="61">
        <v>8.1548530588526497E-5</v>
      </c>
      <c r="GQ32" s="61">
        <v>0</v>
      </c>
      <c r="GR32" s="61">
        <v>0</v>
      </c>
      <c r="GS32" s="61">
        <v>0</v>
      </c>
      <c r="GT32" s="61">
        <v>0</v>
      </c>
      <c r="GU32" s="61">
        <v>0</v>
      </c>
      <c r="GV32" s="61">
        <v>0</v>
      </c>
      <c r="GW32" s="61">
        <v>0</v>
      </c>
      <c r="GX32" s="61">
        <v>0</v>
      </c>
      <c r="GY32" s="61">
        <v>0</v>
      </c>
      <c r="GZ32" s="61">
        <v>0</v>
      </c>
      <c r="HA32" s="61">
        <v>0</v>
      </c>
      <c r="HB32" s="61">
        <v>0</v>
      </c>
      <c r="HC32" s="61">
        <v>0</v>
      </c>
      <c r="HD32" s="61">
        <v>0</v>
      </c>
      <c r="HE32" s="61">
        <v>0</v>
      </c>
      <c r="HF32" s="61">
        <v>0</v>
      </c>
      <c r="HG32" s="61">
        <v>0</v>
      </c>
      <c r="HH32" s="61">
        <v>0</v>
      </c>
      <c r="HI32" s="61">
        <v>0</v>
      </c>
      <c r="HJ32" s="61">
        <v>0</v>
      </c>
      <c r="HK32" s="61">
        <v>0</v>
      </c>
      <c r="HL32" s="61">
        <v>2.3698694402029221E-6</v>
      </c>
      <c r="HM32" s="61">
        <v>0</v>
      </c>
      <c r="HN32" s="61">
        <v>2.0367241114742282E-6</v>
      </c>
      <c r="HO32" s="61">
        <v>0</v>
      </c>
      <c r="HP32" s="61">
        <v>0</v>
      </c>
      <c r="HQ32" s="61">
        <v>0</v>
      </c>
      <c r="HR32" s="61">
        <v>0</v>
      </c>
      <c r="HS32" s="61">
        <v>0</v>
      </c>
      <c r="HT32" s="61">
        <v>0</v>
      </c>
      <c r="HU32" s="61">
        <v>0</v>
      </c>
      <c r="HV32" s="61">
        <v>0</v>
      </c>
      <c r="HW32" s="61">
        <v>0</v>
      </c>
      <c r="HX32" s="61">
        <v>0</v>
      </c>
      <c r="HY32" s="61">
        <v>0</v>
      </c>
      <c r="HZ32" s="61">
        <v>2.7232247285764359E-6</v>
      </c>
      <c r="IA32" s="61">
        <v>0</v>
      </c>
      <c r="IB32" s="61">
        <v>0</v>
      </c>
      <c r="IC32" s="61">
        <v>0</v>
      </c>
      <c r="ID32" s="61">
        <v>0</v>
      </c>
      <c r="IE32" s="61">
        <v>0</v>
      </c>
      <c r="IF32" s="61">
        <v>0</v>
      </c>
      <c r="IG32" s="61">
        <v>0</v>
      </c>
      <c r="IH32" s="61">
        <v>0</v>
      </c>
      <c r="II32" s="61">
        <v>0</v>
      </c>
      <c r="IJ32" s="61">
        <v>0</v>
      </c>
      <c r="IK32" s="61">
        <v>0</v>
      </c>
      <c r="IL32" s="61">
        <v>6.255738727206574E-7</v>
      </c>
      <c r="IM32" s="61">
        <v>0</v>
      </c>
      <c r="IN32" s="61">
        <v>0</v>
      </c>
      <c r="IO32" s="61">
        <v>1.1709786447713013E-6</v>
      </c>
      <c r="IP32" s="61">
        <v>2.4487578719684101E-6</v>
      </c>
      <c r="IQ32" s="61">
        <v>0</v>
      </c>
      <c r="IR32" s="61">
        <v>0</v>
      </c>
      <c r="IS32" s="61">
        <v>0</v>
      </c>
      <c r="IT32" s="61">
        <v>0</v>
      </c>
      <c r="IU32" s="61">
        <v>0</v>
      </c>
      <c r="IV32" s="61">
        <v>0</v>
      </c>
      <c r="IW32" s="61">
        <v>0</v>
      </c>
      <c r="IX32" s="61">
        <v>0</v>
      </c>
      <c r="IY32" s="61">
        <v>0</v>
      </c>
      <c r="IZ32" s="61">
        <v>0</v>
      </c>
      <c r="JA32" s="61">
        <v>0</v>
      </c>
      <c r="JB32" s="61">
        <v>2.5967956915757207E-6</v>
      </c>
      <c r="JC32" s="61">
        <v>0</v>
      </c>
      <c r="JD32" s="61">
        <v>0</v>
      </c>
      <c r="JE32" s="61">
        <v>0</v>
      </c>
      <c r="JF32" s="61">
        <v>0</v>
      </c>
      <c r="JG32" s="61">
        <v>2.6366079966760676E-7</v>
      </c>
      <c r="JH32" s="61">
        <v>0</v>
      </c>
      <c r="JI32" s="61">
        <v>0</v>
      </c>
      <c r="JJ32" s="61">
        <v>0</v>
      </c>
      <c r="JK32" s="61">
        <v>0</v>
      </c>
      <c r="JL32" s="61">
        <v>0</v>
      </c>
      <c r="JM32" s="61">
        <v>0</v>
      </c>
      <c r="JN32" s="61">
        <v>0</v>
      </c>
      <c r="JO32" s="61">
        <v>1.4907523010966868E-6</v>
      </c>
      <c r="JP32" s="61">
        <v>0</v>
      </c>
      <c r="JQ32" s="61">
        <v>4.4087719355213673E-7</v>
      </c>
      <c r="JR32" s="61">
        <v>0</v>
      </c>
      <c r="JS32" s="61">
        <v>0</v>
      </c>
      <c r="JT32" s="61">
        <v>0</v>
      </c>
      <c r="JU32" s="61">
        <v>0</v>
      </c>
      <c r="JV32" s="61">
        <v>0</v>
      </c>
      <c r="JW32" s="61">
        <v>0</v>
      </c>
      <c r="JX32" s="61">
        <v>0</v>
      </c>
      <c r="JY32" s="61">
        <v>0</v>
      </c>
      <c r="JZ32" s="61">
        <v>0</v>
      </c>
      <c r="KA32" s="61">
        <v>0</v>
      </c>
      <c r="KB32" s="61">
        <v>0</v>
      </c>
      <c r="KC32" s="61">
        <v>1.0599569470876283E-6</v>
      </c>
      <c r="KD32" s="61">
        <v>0</v>
      </c>
      <c r="KE32" s="61">
        <v>0</v>
      </c>
      <c r="KF32" s="61">
        <v>0</v>
      </c>
      <c r="KG32" s="61">
        <v>1.3016771478697914E-6</v>
      </c>
      <c r="KH32" s="61">
        <v>0</v>
      </c>
      <c r="KI32" s="61">
        <v>0</v>
      </c>
      <c r="KJ32" s="61">
        <v>0</v>
      </c>
      <c r="KK32" s="61">
        <v>0</v>
      </c>
      <c r="KL32" s="61">
        <v>0</v>
      </c>
      <c r="KM32" s="61">
        <v>0</v>
      </c>
      <c r="KN32" s="61">
        <v>0</v>
      </c>
      <c r="KO32" s="61">
        <v>0</v>
      </c>
      <c r="KP32" s="61">
        <v>0</v>
      </c>
      <c r="KQ32" s="61">
        <v>0</v>
      </c>
      <c r="KR32" s="61">
        <v>0</v>
      </c>
      <c r="KS32" s="61">
        <v>0</v>
      </c>
      <c r="KT32" s="61">
        <v>0</v>
      </c>
      <c r="KU32" s="61">
        <v>0</v>
      </c>
      <c r="KV32" s="61">
        <v>0</v>
      </c>
      <c r="KW32" s="61">
        <v>2.0568273414941191E-6</v>
      </c>
      <c r="KX32" s="61">
        <v>0</v>
      </c>
      <c r="KY32" s="61">
        <v>0</v>
      </c>
      <c r="KZ32" s="61">
        <v>0</v>
      </c>
    </row>
    <row r="33" spans="1:312" ht="13" x14ac:dyDescent="0.3">
      <c r="A33" s="102">
        <v>1.0152984131081273</v>
      </c>
      <c r="B33" s="50" t="s">
        <v>917</v>
      </c>
      <c r="C33" s="60" t="s">
        <v>51</v>
      </c>
      <c r="D33" s="61">
        <v>2.2794301697599268E-5</v>
      </c>
      <c r="E33" s="61">
        <v>1.5615223760387676E-4</v>
      </c>
      <c r="F33" s="61">
        <v>9.2768665885986315E-5</v>
      </c>
      <c r="G33" s="61">
        <v>1.5203852991673209E-4</v>
      </c>
      <c r="H33" s="61">
        <v>0</v>
      </c>
      <c r="I33" s="61">
        <v>2.1940519024002338E-5</v>
      </c>
      <c r="J33" s="61">
        <v>3.0522118507589257E-5</v>
      </c>
      <c r="K33" s="61">
        <v>2.6567725732952647E-4</v>
      </c>
      <c r="L33" s="61">
        <v>6.8660509653881811E-5</v>
      </c>
      <c r="M33" s="61">
        <v>7.9422663543030503E-4</v>
      </c>
      <c r="N33" s="61">
        <v>1.3091921388813241E-2</v>
      </c>
      <c r="O33" s="61">
        <v>1.2671502088469257E-3</v>
      </c>
      <c r="P33" s="61">
        <v>2.5403208387522792E-2</v>
      </c>
      <c r="Q33" s="61">
        <v>5.1408867995392064E-4</v>
      </c>
      <c r="R33" s="61">
        <v>1.4182590222981131E-4</v>
      </c>
      <c r="S33" s="61">
        <v>1.113285206693278E-4</v>
      </c>
      <c r="T33" s="61">
        <v>5.6290410712443986E-5</v>
      </c>
      <c r="U33" s="61">
        <v>2.84617068367028E-4</v>
      </c>
      <c r="V33" s="61">
        <v>0</v>
      </c>
      <c r="W33" s="61">
        <v>9.2593235838010375E-6</v>
      </c>
      <c r="X33" s="61">
        <v>1.8212622465070662E-5</v>
      </c>
      <c r="Y33" s="61">
        <v>8.183466204269286E-5</v>
      </c>
      <c r="Z33" s="61">
        <v>1.2249661930270318E-5</v>
      </c>
      <c r="AA33" s="61">
        <v>2.5328217619587013E-6</v>
      </c>
      <c r="AB33" s="61">
        <v>1.9580317539340138E-5</v>
      </c>
      <c r="AC33" s="61">
        <v>3.9302785383361299E-6</v>
      </c>
      <c r="AD33" s="61">
        <v>0</v>
      </c>
      <c r="AE33" s="61">
        <v>1.2752672577245473E-5</v>
      </c>
      <c r="AF33" s="61">
        <v>4.7806569558387056E-5</v>
      </c>
      <c r="AG33" s="61">
        <v>1.5049752256411096E-5</v>
      </c>
      <c r="AH33" s="61">
        <v>4.3881682435002831E-5</v>
      </c>
      <c r="AI33" s="61">
        <v>4.1830327214601007E-6</v>
      </c>
      <c r="AJ33" s="61">
        <v>1.1828476288037612E-5</v>
      </c>
      <c r="AK33" s="61">
        <v>0</v>
      </c>
      <c r="AL33" s="61">
        <v>6.2270363027811681E-5</v>
      </c>
      <c r="AM33" s="61">
        <v>1.2307523877156264E-5</v>
      </c>
      <c r="AN33" s="61">
        <v>2.6284980709452658E-6</v>
      </c>
      <c r="AO33" s="61">
        <v>1.1512858311252763E-5</v>
      </c>
      <c r="AP33" s="61">
        <v>0</v>
      </c>
      <c r="AQ33" s="61">
        <v>3.2648920710581198E-5</v>
      </c>
      <c r="AR33" s="61">
        <v>1.4198731109081714E-4</v>
      </c>
      <c r="AS33" s="61">
        <v>1.1157908928021302E-6</v>
      </c>
      <c r="AT33" s="61">
        <v>3.3377137062078744E-5</v>
      </c>
      <c r="AU33" s="61">
        <v>1.1985741890949196E-4</v>
      </c>
      <c r="AV33" s="61">
        <v>5.1698431550760688E-5</v>
      </c>
      <c r="AW33" s="61">
        <v>6.3788153087758324E-5</v>
      </c>
      <c r="AX33" s="61">
        <v>2.5149211163752522E-5</v>
      </c>
      <c r="AY33" s="61">
        <v>3.0087322452394745E-6</v>
      </c>
      <c r="AZ33" s="61">
        <v>2.9668934353308104E-5</v>
      </c>
      <c r="BA33" s="61">
        <v>0</v>
      </c>
      <c r="BB33" s="61">
        <v>4.8672360275906531E-5</v>
      </c>
      <c r="BC33" s="61">
        <v>2.1370698778030306E-6</v>
      </c>
      <c r="BD33" s="61">
        <v>9.6919771816095652E-5</v>
      </c>
      <c r="BE33" s="61">
        <v>1.125419831122132E-5</v>
      </c>
      <c r="BF33" s="61">
        <v>1.2658452340400523E-5</v>
      </c>
      <c r="BG33" s="61">
        <v>1.5788635408021743E-5</v>
      </c>
      <c r="BH33" s="61">
        <v>2.5628149336518606E-6</v>
      </c>
      <c r="BI33" s="61">
        <v>5.5222740153497927E-5</v>
      </c>
      <c r="BJ33" s="61">
        <v>5.0086409696990832E-5</v>
      </c>
      <c r="BK33" s="61">
        <v>3.1853848734868459E-5</v>
      </c>
      <c r="BL33" s="61">
        <v>0</v>
      </c>
      <c r="BM33" s="61">
        <v>7.5790496217767903E-5</v>
      </c>
      <c r="BN33" s="61">
        <v>0</v>
      </c>
      <c r="BO33" s="61">
        <v>2.4437092664667562E-5</v>
      </c>
      <c r="BP33" s="61">
        <v>4.3382992591595091E-5</v>
      </c>
      <c r="BQ33" s="61">
        <v>2.8896157422955757E-5</v>
      </c>
      <c r="BR33" s="61">
        <v>8.4104151734508577E-5</v>
      </c>
      <c r="BS33" s="61">
        <v>7.2191654918079988E-6</v>
      </c>
      <c r="BT33" s="61">
        <v>3.3840684330772084E-5</v>
      </c>
      <c r="BU33" s="61">
        <v>1.8975226900289983E-5</v>
      </c>
      <c r="BV33" s="61">
        <v>3.5275354920158322E-4</v>
      </c>
      <c r="BW33" s="61">
        <v>5.3390128251753509E-2</v>
      </c>
      <c r="BX33" s="61">
        <v>1.2359347002253215E-3</v>
      </c>
      <c r="BY33" s="61">
        <v>5.5063592903488413E-4</v>
      </c>
      <c r="BZ33" s="61">
        <v>2.0601372978045539E-4</v>
      </c>
      <c r="CA33" s="61">
        <v>2.5976671685144868E-4</v>
      </c>
      <c r="CB33" s="61">
        <v>2.8028087093592735E-3</v>
      </c>
      <c r="CC33" s="61">
        <v>2.2721497170425063E-5</v>
      </c>
      <c r="CD33" s="61">
        <v>0</v>
      </c>
      <c r="CE33" s="61">
        <v>9.8571248285335653E-5</v>
      </c>
      <c r="CF33" s="61">
        <v>3.3077854503790272E-6</v>
      </c>
      <c r="CG33" s="61">
        <v>5.5483612183302605E-6</v>
      </c>
      <c r="CH33" s="61">
        <v>0</v>
      </c>
      <c r="CI33" s="61">
        <v>1.7177952447393508E-5</v>
      </c>
      <c r="CJ33" s="61">
        <v>0</v>
      </c>
      <c r="CK33" s="61">
        <v>0</v>
      </c>
      <c r="CL33" s="61">
        <v>0</v>
      </c>
      <c r="CM33" s="61">
        <v>2.9912032074571167E-6</v>
      </c>
      <c r="CN33" s="61">
        <v>0</v>
      </c>
      <c r="CO33" s="61">
        <v>1.1314220017690188E-4</v>
      </c>
      <c r="CP33" s="61">
        <v>2.1865079182960752E-6</v>
      </c>
      <c r="CQ33" s="61">
        <v>3.0162573585078559E-6</v>
      </c>
      <c r="CR33" s="61">
        <v>1.0658377419315886E-5</v>
      </c>
      <c r="CS33" s="61">
        <v>0</v>
      </c>
      <c r="CT33" s="61">
        <v>1.8324127054366239E-6</v>
      </c>
      <c r="CU33" s="61">
        <v>2.8853702700168513E-5</v>
      </c>
      <c r="CV33" s="61">
        <v>1.2887018962147528E-5</v>
      </c>
      <c r="CW33" s="61">
        <v>0</v>
      </c>
      <c r="CX33" s="61">
        <v>4.7212251311679289E-6</v>
      </c>
      <c r="CY33" s="61">
        <v>0</v>
      </c>
      <c r="CZ33" s="61">
        <v>0</v>
      </c>
      <c r="DA33" s="61">
        <v>9.2203437291420574E-5</v>
      </c>
      <c r="DB33" s="61">
        <v>0</v>
      </c>
      <c r="DC33" s="61">
        <v>1.2184909643938996E-5</v>
      </c>
      <c r="DD33" s="61">
        <v>7.3184945717753372E-5</v>
      </c>
      <c r="DE33" s="61">
        <v>4.0896565266104936E-5</v>
      </c>
      <c r="DF33" s="61">
        <v>6.6772623837255959E-5</v>
      </c>
      <c r="DG33" s="61">
        <v>2.9524504209465951E-5</v>
      </c>
      <c r="DH33" s="61">
        <v>0</v>
      </c>
      <c r="DI33" s="61">
        <v>0</v>
      </c>
      <c r="DJ33" s="61">
        <v>2.5326917623536429E-5</v>
      </c>
      <c r="DK33" s="61">
        <v>0</v>
      </c>
      <c r="DL33" s="61">
        <v>3.5045176687908982E-6</v>
      </c>
      <c r="DM33" s="61">
        <v>1.7959988192524136E-5</v>
      </c>
      <c r="DN33" s="61">
        <v>5.3584876885048101E-5</v>
      </c>
      <c r="DO33" s="61">
        <v>4.4714459970443311E-6</v>
      </c>
      <c r="DP33" s="61">
        <v>3.7370662385343718E-6</v>
      </c>
      <c r="DQ33" s="61">
        <v>6.2174897221273056E-6</v>
      </c>
      <c r="DR33" s="61">
        <v>0</v>
      </c>
      <c r="DS33" s="61">
        <v>0</v>
      </c>
      <c r="DT33" s="61">
        <v>4.1976170645439014E-6</v>
      </c>
      <c r="DU33" s="61">
        <v>8.8054206403960825E-5</v>
      </c>
      <c r="DV33" s="61">
        <v>5.8064323634403188E-6</v>
      </c>
      <c r="DW33" s="61">
        <v>5.6531123926544043E-6</v>
      </c>
      <c r="DX33" s="61">
        <v>3.1555134498384738E-6</v>
      </c>
      <c r="DY33" s="61">
        <v>0</v>
      </c>
      <c r="DZ33" s="61">
        <v>3.8657547649883565E-5</v>
      </c>
      <c r="EA33" s="61">
        <v>5.1178424166679465E-5</v>
      </c>
      <c r="EB33" s="61">
        <v>1.0248429960089245E-4</v>
      </c>
      <c r="EC33" s="61">
        <v>0</v>
      </c>
      <c r="ED33" s="61">
        <v>0</v>
      </c>
      <c r="EE33" s="61">
        <v>1.1319612327155102E-5</v>
      </c>
      <c r="EF33" s="61">
        <v>3.7466655457198415E-6</v>
      </c>
      <c r="EG33" s="61">
        <v>3.9011845431006008E-6</v>
      </c>
      <c r="EH33" s="61">
        <v>1.2493614028007517E-6</v>
      </c>
      <c r="EI33" s="61">
        <v>2.096845292762297E-6</v>
      </c>
      <c r="EJ33" s="61">
        <v>7.8703999626928337E-6</v>
      </c>
      <c r="EK33" s="61">
        <v>3.3265764237664832E-5</v>
      </c>
      <c r="EL33" s="61">
        <v>3.3564135714065453E-5</v>
      </c>
      <c r="EM33" s="61">
        <v>6.8785786419543575E-6</v>
      </c>
      <c r="EN33" s="61">
        <v>5.3511369276982043E-5</v>
      </c>
      <c r="EO33" s="61">
        <v>2.4557774493932175E-5</v>
      </c>
      <c r="EP33" s="61">
        <v>9.134593279482848E-5</v>
      </c>
      <c r="EQ33" s="61">
        <v>0</v>
      </c>
      <c r="ER33" s="61">
        <v>6.5959113250111556E-6</v>
      </c>
      <c r="ES33" s="61">
        <v>3.0973460978892239E-6</v>
      </c>
      <c r="ET33" s="61">
        <v>2.298939657623445E-4</v>
      </c>
      <c r="EU33" s="61">
        <v>8.7544164743699016E-6</v>
      </c>
      <c r="EV33" s="61">
        <v>6.2565829786978666E-5</v>
      </c>
      <c r="EW33" s="61">
        <v>7.7311871847050113E-5</v>
      </c>
      <c r="EX33" s="61">
        <v>9.5877491664084463E-5</v>
      </c>
      <c r="EY33" s="61">
        <v>1.8512125734816378E-4</v>
      </c>
      <c r="EZ33" s="61">
        <v>2.3319173413033087E-6</v>
      </c>
      <c r="FA33" s="61">
        <v>5.8991753930688569E-5</v>
      </c>
      <c r="FB33" s="61">
        <v>1.2157830637628107E-4</v>
      </c>
      <c r="FC33" s="61">
        <v>1.6645490506187558E-5</v>
      </c>
      <c r="FD33" s="61">
        <v>2.0411356297902634E-4</v>
      </c>
      <c r="FE33" s="61">
        <v>2.4833718587058314E-4</v>
      </c>
      <c r="FF33" s="61">
        <v>6.2180651784818797E-4</v>
      </c>
      <c r="FG33" s="61">
        <v>1.7099456025713269E-3</v>
      </c>
      <c r="FH33" s="61">
        <v>1.484619797974536E-3</v>
      </c>
      <c r="FI33" s="61">
        <v>5.300096379372729E-4</v>
      </c>
      <c r="FJ33" s="61">
        <v>3.0137073647777029E-4</v>
      </c>
      <c r="FK33" s="61">
        <v>1.6553389458626475E-2</v>
      </c>
      <c r="FL33" s="61">
        <v>6.6368684006449244E-5</v>
      </c>
      <c r="FM33" s="61">
        <v>4.7268846305150602E-5</v>
      </c>
      <c r="FN33" s="61">
        <v>4.5158341146773713E-6</v>
      </c>
      <c r="FO33" s="61">
        <v>0</v>
      </c>
      <c r="FP33" s="61">
        <v>1.2067784444365107E-5</v>
      </c>
      <c r="FQ33" s="61">
        <v>1.178818183099193E-5</v>
      </c>
      <c r="FR33" s="61">
        <v>0</v>
      </c>
      <c r="FS33" s="61">
        <v>2.365643646211631E-4</v>
      </c>
      <c r="FT33" s="61">
        <v>1.8331436753946415E-4</v>
      </c>
      <c r="FU33" s="61">
        <v>1.9583469020833391E-4</v>
      </c>
      <c r="FV33" s="61">
        <v>2.571335348946533E-4</v>
      </c>
      <c r="FW33" s="61">
        <v>1.2851826244825236E-4</v>
      </c>
      <c r="FX33" s="61">
        <v>2.1457334725669255E-4</v>
      </c>
      <c r="FY33" s="61">
        <v>4.6940384523509113E-3</v>
      </c>
      <c r="FZ33" s="61">
        <v>7.2264252857608493E-4</v>
      </c>
      <c r="GA33" s="61">
        <v>0.86649214624888604</v>
      </c>
      <c r="GB33" s="61">
        <v>1.5981594360492339E-4</v>
      </c>
      <c r="GC33" s="61">
        <v>4.9392286101830705E-4</v>
      </c>
      <c r="GD33" s="61">
        <v>3.2490208810607921E-3</v>
      </c>
      <c r="GE33" s="61">
        <v>1.8647585387423341E-2</v>
      </c>
      <c r="GF33" s="61">
        <v>3.5019042783709567E-4</v>
      </c>
      <c r="GG33" s="61">
        <v>1.0176186625414986E-6</v>
      </c>
      <c r="GH33" s="61">
        <v>0</v>
      </c>
      <c r="GI33" s="61">
        <v>1.290482899305283E-4</v>
      </c>
      <c r="GJ33" s="61">
        <v>4.0603236308941474E-5</v>
      </c>
      <c r="GK33" s="61">
        <v>0</v>
      </c>
      <c r="GL33" s="61">
        <v>1.4301665831929887E-5</v>
      </c>
      <c r="GM33" s="61">
        <v>2.1303136886906595E-6</v>
      </c>
      <c r="GN33" s="61">
        <v>9.7005107054523223E-6</v>
      </c>
      <c r="GO33" s="61">
        <v>3.0548602682922234E-6</v>
      </c>
      <c r="GP33" s="61">
        <v>5.6613216214343862E-5</v>
      </c>
      <c r="GQ33" s="61">
        <v>8.0336191001751373E-5</v>
      </c>
      <c r="GR33" s="61">
        <v>2.0108916072561139E-5</v>
      </c>
      <c r="GS33" s="61">
        <v>4.1785759808000859E-5</v>
      </c>
      <c r="GT33" s="61">
        <v>5.1157129659113278E-5</v>
      </c>
      <c r="GU33" s="61">
        <v>3.7222984224961325E-6</v>
      </c>
      <c r="GV33" s="61">
        <v>3.172092446688215E-5</v>
      </c>
      <c r="GW33" s="61">
        <v>2.0799593565757365E-5</v>
      </c>
      <c r="GX33" s="61">
        <v>2.5644845627090503E-6</v>
      </c>
      <c r="GY33" s="61">
        <v>1.0076053411399823E-4</v>
      </c>
      <c r="GZ33" s="61">
        <v>4.856392009094561E-6</v>
      </c>
      <c r="HA33" s="61">
        <v>7.7508117533008425E-6</v>
      </c>
      <c r="HB33" s="61">
        <v>0</v>
      </c>
      <c r="HC33" s="61">
        <v>3.1076967571328599E-5</v>
      </c>
      <c r="HD33" s="61">
        <v>2.4153286164370328E-5</v>
      </c>
      <c r="HE33" s="61">
        <v>0</v>
      </c>
      <c r="HF33" s="61">
        <v>4.7745376989600356E-6</v>
      </c>
      <c r="HG33" s="61">
        <v>5.2143247158953055E-6</v>
      </c>
      <c r="HH33" s="61">
        <v>0</v>
      </c>
      <c r="HI33" s="61">
        <v>2.2389299188690162E-6</v>
      </c>
      <c r="HJ33" s="61">
        <v>1.2923237161079639E-5</v>
      </c>
      <c r="HK33" s="61">
        <v>7.4621520373148174E-6</v>
      </c>
      <c r="HL33" s="61">
        <v>3.4356011465456732E-5</v>
      </c>
      <c r="HM33" s="61">
        <v>1.3745972414971414E-4</v>
      </c>
      <c r="HN33" s="61">
        <v>3.8758737881826926E-5</v>
      </c>
      <c r="HO33" s="61">
        <v>9.6814422555096028E-6</v>
      </c>
      <c r="HP33" s="61">
        <v>0</v>
      </c>
      <c r="HQ33" s="61">
        <v>2.2695275704772003E-5</v>
      </c>
      <c r="HR33" s="61">
        <v>1.1756763151482661E-6</v>
      </c>
      <c r="HS33" s="61">
        <v>4.373861888075313E-5</v>
      </c>
      <c r="HT33" s="61">
        <v>0</v>
      </c>
      <c r="HU33" s="61">
        <v>0</v>
      </c>
      <c r="HV33" s="61">
        <v>0</v>
      </c>
      <c r="HW33" s="61">
        <v>0</v>
      </c>
      <c r="HX33" s="61">
        <v>0</v>
      </c>
      <c r="HY33" s="61">
        <v>4.8650461442742283E-6</v>
      </c>
      <c r="HZ33" s="61">
        <v>0</v>
      </c>
      <c r="IA33" s="61">
        <v>1.1267671259438243E-6</v>
      </c>
      <c r="IB33" s="61">
        <v>2.0915643318814048E-5</v>
      </c>
      <c r="IC33" s="61">
        <v>8.9339795741604977E-6</v>
      </c>
      <c r="ID33" s="61">
        <v>5.4015814302893788E-5</v>
      </c>
      <c r="IE33" s="61">
        <v>3.3329598293042068E-5</v>
      </c>
      <c r="IF33" s="61">
        <v>7.7174958985796792E-6</v>
      </c>
      <c r="IG33" s="61">
        <v>6.9632095711119409E-5</v>
      </c>
      <c r="IH33" s="61">
        <v>2.6616444536473283E-5</v>
      </c>
      <c r="II33" s="61">
        <v>9.1746583233735357E-6</v>
      </c>
      <c r="IJ33" s="61">
        <v>6.1798144105808253E-5</v>
      </c>
      <c r="IK33" s="61">
        <v>4.0337677274348831E-5</v>
      </c>
      <c r="IL33" s="61">
        <v>4.7753387601454738E-5</v>
      </c>
      <c r="IM33" s="61">
        <v>3.3621524060854393E-5</v>
      </c>
      <c r="IN33" s="61">
        <v>7.0578422143618185E-5</v>
      </c>
      <c r="IO33" s="61">
        <v>1.2067390704499459E-5</v>
      </c>
      <c r="IP33" s="61">
        <v>9.4352938044866644E-5</v>
      </c>
      <c r="IQ33" s="61">
        <v>6.6437446391914594E-6</v>
      </c>
      <c r="IR33" s="61">
        <v>0</v>
      </c>
      <c r="IS33" s="61">
        <v>1.9125463736682004E-5</v>
      </c>
      <c r="IT33" s="61">
        <v>1.3319433050953257E-5</v>
      </c>
      <c r="IU33" s="61">
        <v>2.7701541587659236E-5</v>
      </c>
      <c r="IV33" s="61">
        <v>1.1041790691298096E-4</v>
      </c>
      <c r="IW33" s="61">
        <v>6.0295047249575185E-6</v>
      </c>
      <c r="IX33" s="61">
        <v>2.7928143430610492E-5</v>
      </c>
      <c r="IY33" s="61">
        <v>1.6834769772357438E-2</v>
      </c>
      <c r="IZ33" s="61">
        <v>0.89321468632892465</v>
      </c>
      <c r="JA33" s="61">
        <v>4.3341568946871661E-2</v>
      </c>
      <c r="JB33" s="61">
        <v>2.3162235793570641E-3</v>
      </c>
      <c r="JC33" s="61">
        <v>7.5394900760887039E-5</v>
      </c>
      <c r="JD33" s="61">
        <v>2.2463457207014929E-5</v>
      </c>
      <c r="JE33" s="61">
        <v>4.1584991822720978E-5</v>
      </c>
      <c r="JF33" s="61">
        <v>7.8445730330044879E-5</v>
      </c>
      <c r="JG33" s="61">
        <v>1.8705707511747337E-5</v>
      </c>
      <c r="JH33" s="61">
        <v>1.3162043002381213E-5</v>
      </c>
      <c r="JI33" s="61">
        <v>5.357558345302994E-6</v>
      </c>
      <c r="JJ33" s="61">
        <v>8.7591453180376294E-6</v>
      </c>
      <c r="JK33" s="61">
        <v>2.1988678439429947E-5</v>
      </c>
      <c r="JL33" s="61">
        <v>4.8527990181812235E-6</v>
      </c>
      <c r="JM33" s="61">
        <v>1.7957554987952087E-5</v>
      </c>
      <c r="JN33" s="61">
        <v>1.6212312384342739E-4</v>
      </c>
      <c r="JO33" s="61">
        <v>2.5628442254183158E-5</v>
      </c>
      <c r="JP33" s="61">
        <v>3.8436306334421966E-4</v>
      </c>
      <c r="JQ33" s="61">
        <v>3.8208740778439699E-4</v>
      </c>
      <c r="JR33" s="61">
        <v>6.6277472044856409E-3</v>
      </c>
      <c r="JS33" s="61">
        <v>5.3977225414402965E-5</v>
      </c>
      <c r="JT33" s="61">
        <v>0</v>
      </c>
      <c r="JU33" s="61">
        <v>2.0200134697636051E-5</v>
      </c>
      <c r="JV33" s="61">
        <v>8.8882438903282372E-7</v>
      </c>
      <c r="JW33" s="61">
        <v>7.5112799066523409E-6</v>
      </c>
      <c r="JX33" s="61">
        <v>5.7991081928153376E-5</v>
      </c>
      <c r="JY33" s="61">
        <v>1.452579603415652E-5</v>
      </c>
      <c r="JZ33" s="61">
        <v>2.0046863880412752E-5</v>
      </c>
      <c r="KA33" s="61">
        <v>1.8270198016807923E-5</v>
      </c>
      <c r="KB33" s="61">
        <v>7.0281988782353814E-6</v>
      </c>
      <c r="KC33" s="61">
        <v>0</v>
      </c>
      <c r="KD33" s="61">
        <v>4.9028291446365846E-5</v>
      </c>
      <c r="KE33" s="61">
        <v>3.1508339453078854E-4</v>
      </c>
      <c r="KF33" s="61">
        <v>2.5479279577503212E-5</v>
      </c>
      <c r="KG33" s="61">
        <v>1.6610023964733686E-5</v>
      </c>
      <c r="KH33" s="61">
        <v>3.5133339201245627E-6</v>
      </c>
      <c r="KI33" s="61">
        <v>1.0047910405767594E-4</v>
      </c>
      <c r="KJ33" s="61">
        <v>2.4855719600635317E-5</v>
      </c>
      <c r="KK33" s="61">
        <v>3.0103150425403067E-5</v>
      </c>
      <c r="KL33" s="61">
        <v>1.6375060941989002E-5</v>
      </c>
      <c r="KM33" s="61">
        <v>3.7182069526319459E-6</v>
      </c>
      <c r="KN33" s="61">
        <v>7.966766515628481E-6</v>
      </c>
      <c r="KO33" s="61">
        <v>8.9585874486520446E-5</v>
      </c>
      <c r="KP33" s="61">
        <v>4.3163129328688444E-5</v>
      </c>
      <c r="KQ33" s="61">
        <v>1.1419013390042684E-4</v>
      </c>
      <c r="KR33" s="61">
        <v>2.1787668588864092E-5</v>
      </c>
      <c r="KS33" s="61">
        <v>3.6589519487294197E-6</v>
      </c>
      <c r="KT33" s="61">
        <v>3.4875745469059401E-5</v>
      </c>
      <c r="KU33" s="61">
        <v>1.0614665276790024E-5</v>
      </c>
      <c r="KV33" s="61">
        <v>9.0763098553203899E-6</v>
      </c>
      <c r="KW33" s="61">
        <v>1.7495523257000586E-5</v>
      </c>
      <c r="KX33" s="61">
        <v>8.2794908870203673E-5</v>
      </c>
      <c r="KY33" s="61">
        <v>5.1066035655664092E-5</v>
      </c>
      <c r="KZ33" s="61">
        <v>1.9414172868756257E-5</v>
      </c>
    </row>
    <row r="34" spans="1:312" ht="13" x14ac:dyDescent="0.3">
      <c r="A34" s="102">
        <v>1.0102841952140467</v>
      </c>
      <c r="B34" s="50" t="s">
        <v>916</v>
      </c>
      <c r="C34" s="60" t="s">
        <v>87</v>
      </c>
      <c r="D34" s="61">
        <v>1.4286122233871408E-6</v>
      </c>
      <c r="E34" s="61">
        <v>0</v>
      </c>
      <c r="F34" s="61">
        <v>5.741692364298897E-6</v>
      </c>
      <c r="G34" s="61">
        <v>7.3428858022569826E-7</v>
      </c>
      <c r="H34" s="61">
        <v>1.972183589986158E-5</v>
      </c>
      <c r="I34" s="61">
        <v>0</v>
      </c>
      <c r="J34" s="61">
        <v>5.3552989731934204E-5</v>
      </c>
      <c r="K34" s="61">
        <v>2.630118353737256E-5</v>
      </c>
      <c r="L34" s="61">
        <v>1.4417710985105501E-5</v>
      </c>
      <c r="M34" s="61">
        <v>5.1819692276370272E-6</v>
      </c>
      <c r="N34" s="61">
        <v>1.8634503753818155E-5</v>
      </c>
      <c r="O34" s="61">
        <v>1.0477866669146635E-5</v>
      </c>
      <c r="P34" s="61">
        <v>2.8437645510266119E-5</v>
      </c>
      <c r="Q34" s="61">
        <v>2.9547552833111107E-5</v>
      </c>
      <c r="R34" s="61">
        <v>5.054454645065752E-6</v>
      </c>
      <c r="S34" s="61">
        <v>1.9172875495956733E-5</v>
      </c>
      <c r="T34" s="61">
        <v>7.7739458206664352E-5</v>
      </c>
      <c r="U34" s="61">
        <v>8.9836700681696351E-5</v>
      </c>
      <c r="V34" s="61">
        <v>9.8310910560437339E-5</v>
      </c>
      <c r="W34" s="61">
        <v>3.1706788714032505E-5</v>
      </c>
      <c r="X34" s="61">
        <v>1.4842977218979269E-5</v>
      </c>
      <c r="Y34" s="61">
        <v>4.4377880252396008E-4</v>
      </c>
      <c r="Z34" s="61">
        <v>3.9921334136855315E-4</v>
      </c>
      <c r="AA34" s="61">
        <v>1.0770705070004756E-4</v>
      </c>
      <c r="AB34" s="61">
        <v>3.4716727102250392E-4</v>
      </c>
      <c r="AC34" s="61">
        <v>1.2654153208471966E-4</v>
      </c>
      <c r="AD34" s="61">
        <v>1.2630753925734107E-4</v>
      </c>
      <c r="AE34" s="61">
        <v>9.8417364454829193E-5</v>
      </c>
      <c r="AF34" s="61">
        <v>4.6590317070648037E-6</v>
      </c>
      <c r="AG34" s="61">
        <v>9.4883807589439491E-6</v>
      </c>
      <c r="AH34" s="61">
        <v>2.4321548586388924E-5</v>
      </c>
      <c r="AI34" s="61">
        <v>1.9211342962217973E-4</v>
      </c>
      <c r="AJ34" s="61">
        <v>3.4559218649062586E-5</v>
      </c>
      <c r="AK34" s="61">
        <v>3.1004693756154806E-4</v>
      </c>
      <c r="AL34" s="61">
        <v>1.3669762990053236E-4</v>
      </c>
      <c r="AM34" s="61">
        <v>1.373873547997753E-4</v>
      </c>
      <c r="AN34" s="61">
        <v>3.5061243712997681E-5</v>
      </c>
      <c r="AO34" s="61">
        <v>8.5954942152526931E-5</v>
      </c>
      <c r="AP34" s="61">
        <v>1.4364614315682912E-4</v>
      </c>
      <c r="AQ34" s="61">
        <v>6.0636736582533018E-5</v>
      </c>
      <c r="AR34" s="61">
        <v>6.7534747591311577E-5</v>
      </c>
      <c r="AS34" s="61">
        <v>9.4637493614272417E-5</v>
      </c>
      <c r="AT34" s="61">
        <v>3.4944283607523763E-4</v>
      </c>
      <c r="AU34" s="61">
        <v>9.4282889926271729E-5</v>
      </c>
      <c r="AV34" s="61">
        <v>6.1322686518200486E-6</v>
      </c>
      <c r="AW34" s="61">
        <v>8.9392106229825969E-6</v>
      </c>
      <c r="AX34" s="61">
        <v>1.8800959419699424E-5</v>
      </c>
      <c r="AY34" s="61">
        <v>4.1897555582615269E-5</v>
      </c>
      <c r="AZ34" s="61">
        <v>1.4609277879222858E-4</v>
      </c>
      <c r="BA34" s="61">
        <v>1.089232681746466E-3</v>
      </c>
      <c r="BB34" s="61">
        <v>6.0965471764999309E-4</v>
      </c>
      <c r="BC34" s="61">
        <v>6.8621509837711998E-5</v>
      </c>
      <c r="BD34" s="61">
        <v>1.2061781801496536E-4</v>
      </c>
      <c r="BE34" s="61">
        <v>1.3634254602450481E-6</v>
      </c>
      <c r="BF34" s="61">
        <v>1.1510671046757785E-2</v>
      </c>
      <c r="BG34" s="61">
        <v>0.47797245065745375</v>
      </c>
      <c r="BH34" s="61">
        <v>1.2391834385494312E-4</v>
      </c>
      <c r="BI34" s="61">
        <v>5.3777495673370056E-5</v>
      </c>
      <c r="BJ34" s="61">
        <v>6.1446937211603837E-5</v>
      </c>
      <c r="BK34" s="61">
        <v>1.6464938434537907E-5</v>
      </c>
      <c r="BL34" s="61">
        <v>0</v>
      </c>
      <c r="BM34" s="61">
        <v>2.06999623672298E-5</v>
      </c>
      <c r="BN34" s="61">
        <v>2.7093560123940644E-5</v>
      </c>
      <c r="BO34" s="61">
        <v>5.2229726411647682E-6</v>
      </c>
      <c r="BP34" s="61">
        <v>6.1034939595728008E-6</v>
      </c>
      <c r="BQ34" s="61">
        <v>5.879399023510214E-6</v>
      </c>
      <c r="BR34" s="61">
        <v>1.2527371517527041E-5</v>
      </c>
      <c r="BS34" s="61">
        <v>0</v>
      </c>
      <c r="BT34" s="61">
        <v>5.6453412229276881E-6</v>
      </c>
      <c r="BU34" s="61">
        <v>8.9955352275260071E-6</v>
      </c>
      <c r="BV34" s="61">
        <v>1.0646384891492745E-4</v>
      </c>
      <c r="BW34" s="61">
        <v>4.0552804080658889E-5</v>
      </c>
      <c r="BX34" s="61">
        <v>9.2558553599998244E-5</v>
      </c>
      <c r="BY34" s="61">
        <v>5.0294041318454942E-6</v>
      </c>
      <c r="BZ34" s="61">
        <v>1.3492460633191821E-4</v>
      </c>
      <c r="CA34" s="61">
        <v>8.0448479627855305E-6</v>
      </c>
      <c r="CB34" s="61">
        <v>2.6869030860399051E-5</v>
      </c>
      <c r="CC34" s="61">
        <v>2.9013020990759608E-5</v>
      </c>
      <c r="CD34" s="61">
        <v>1.9822423536038523E-3</v>
      </c>
      <c r="CE34" s="61">
        <v>2.2702725223266678E-4</v>
      </c>
      <c r="CF34" s="61">
        <v>1.5310321227468638E-4</v>
      </c>
      <c r="CG34" s="61">
        <v>1.2591035672762966E-4</v>
      </c>
      <c r="CH34" s="61">
        <v>3.1353700834243513E-5</v>
      </c>
      <c r="CI34" s="61">
        <v>6.9450079426607063E-5</v>
      </c>
      <c r="CJ34" s="61">
        <v>8.9708640218274109E-5</v>
      </c>
      <c r="CK34" s="61">
        <v>1.5119158175187008E-4</v>
      </c>
      <c r="CL34" s="61">
        <v>1.1214919430275387E-5</v>
      </c>
      <c r="CM34" s="61">
        <v>2.4959742269865478E-4</v>
      </c>
      <c r="CN34" s="61">
        <v>2.0159211100994852E-4</v>
      </c>
      <c r="CO34" s="61">
        <v>8.1549712953839596E-6</v>
      </c>
      <c r="CP34" s="61">
        <v>8.602542091046122E-5</v>
      </c>
      <c r="CQ34" s="61">
        <v>4.7100018752084209E-5</v>
      </c>
      <c r="CR34" s="61">
        <v>2.8338374231563655E-6</v>
      </c>
      <c r="CS34" s="61">
        <v>2.9307279465815564E-6</v>
      </c>
      <c r="CT34" s="61">
        <v>5.0839272505280554E-5</v>
      </c>
      <c r="CU34" s="61">
        <v>8.0326260278860638E-6</v>
      </c>
      <c r="CV34" s="61">
        <v>7.9711690568295523E-5</v>
      </c>
      <c r="CW34" s="61">
        <v>3.2272708239124301E-5</v>
      </c>
      <c r="CX34" s="61">
        <v>1.3416148081068864E-5</v>
      </c>
      <c r="CY34" s="61">
        <v>3.3607065370185748E-6</v>
      </c>
      <c r="CZ34" s="61">
        <v>3.4633837790573571E-6</v>
      </c>
      <c r="DA34" s="61">
        <v>7.5376111784022446E-5</v>
      </c>
      <c r="DB34" s="61">
        <v>2.8724608789157806E-5</v>
      </c>
      <c r="DC34" s="61">
        <v>1.2381440444647688E-4</v>
      </c>
      <c r="DD34" s="61">
        <v>2.6288578403510011E-4</v>
      </c>
      <c r="DE34" s="61">
        <v>9.0721402928638372E-5</v>
      </c>
      <c r="DF34" s="61">
        <v>6.4949390341106108E-5</v>
      </c>
      <c r="DG34" s="61">
        <v>9.8913031353852003E-5</v>
      </c>
      <c r="DH34" s="61">
        <v>6.5611325322274632E-5</v>
      </c>
      <c r="DI34" s="61">
        <v>2.6010022196102669E-4</v>
      </c>
      <c r="DJ34" s="61">
        <v>3.3777128278829951E-4</v>
      </c>
      <c r="DK34" s="61">
        <v>1.8053163493304765E-4</v>
      </c>
      <c r="DL34" s="61">
        <v>1.1122318986397403E-4</v>
      </c>
      <c r="DM34" s="61">
        <v>2.6961136574054191E-4</v>
      </c>
      <c r="DN34" s="61">
        <v>1.3573484882034868E-4</v>
      </c>
      <c r="DO34" s="61">
        <v>2.0059282980915377E-4</v>
      </c>
      <c r="DP34" s="61">
        <v>1.5097747603678862E-3</v>
      </c>
      <c r="DQ34" s="61">
        <v>2.9179946909479022E-4</v>
      </c>
      <c r="DR34" s="61">
        <v>2.3224391971987812E-4</v>
      </c>
      <c r="DS34" s="61">
        <v>4.7807505395912933E-4</v>
      </c>
      <c r="DT34" s="61">
        <v>3.4500962174333437E-6</v>
      </c>
      <c r="DU34" s="61">
        <v>4.6606587277728937E-5</v>
      </c>
      <c r="DV34" s="61">
        <v>1.3381611292209746E-4</v>
      </c>
      <c r="DW34" s="61">
        <v>1.1794518144565334E-4</v>
      </c>
      <c r="DX34" s="61">
        <v>4.3686330649985983E-5</v>
      </c>
      <c r="DY34" s="61">
        <v>4.9492537886331536E-6</v>
      </c>
      <c r="DZ34" s="61">
        <v>0</v>
      </c>
      <c r="EA34" s="61">
        <v>8.0650094276834229E-6</v>
      </c>
      <c r="EB34" s="61">
        <v>2.066886930229152E-5</v>
      </c>
      <c r="EC34" s="61">
        <v>0</v>
      </c>
      <c r="ED34" s="61">
        <v>4.1198018355944973E-5</v>
      </c>
      <c r="EE34" s="61">
        <v>8.8589231630684565E-5</v>
      </c>
      <c r="EF34" s="61">
        <v>5.5013539096319672E-5</v>
      </c>
      <c r="EG34" s="61">
        <v>8.8679405667753752E-5</v>
      </c>
      <c r="EH34" s="61">
        <v>6.0788373142938797E-5</v>
      </c>
      <c r="EI34" s="61">
        <v>2.4381651098619375E-5</v>
      </c>
      <c r="EJ34" s="61">
        <v>3.3576450233364712E-4</v>
      </c>
      <c r="EK34" s="61">
        <v>4.8088936135852773E-5</v>
      </c>
      <c r="EL34" s="61">
        <v>2.6971180484516877E-6</v>
      </c>
      <c r="EM34" s="61">
        <v>2.2601044109278605E-6</v>
      </c>
      <c r="EN34" s="61">
        <v>0</v>
      </c>
      <c r="EO34" s="61">
        <v>3.5533757306332732E-6</v>
      </c>
      <c r="EP34" s="61">
        <v>2.2524659733343246E-5</v>
      </c>
      <c r="EQ34" s="61">
        <v>1.782951509394578E-5</v>
      </c>
      <c r="ER34" s="61">
        <v>0</v>
      </c>
      <c r="ES34" s="61">
        <v>3.9262133635215513E-6</v>
      </c>
      <c r="ET34" s="61">
        <v>5.343609741376809E-6</v>
      </c>
      <c r="EU34" s="61">
        <v>1.9862961748570362E-6</v>
      </c>
      <c r="EV34" s="61">
        <v>2.8409994137964806E-6</v>
      </c>
      <c r="EW34" s="61">
        <v>1.3034103105853715E-5</v>
      </c>
      <c r="EX34" s="61">
        <v>6.9358634687627713E-5</v>
      </c>
      <c r="EY34" s="61">
        <v>9.2632251548990896E-5</v>
      </c>
      <c r="EZ34" s="61">
        <v>1.5018004916687682E-4</v>
      </c>
      <c r="FA34" s="61">
        <v>6.7440557050009157E-6</v>
      </c>
      <c r="FB34" s="61">
        <v>1.0772761324480602E-5</v>
      </c>
      <c r="FC34" s="61">
        <v>8.9065121839839625E-5</v>
      </c>
      <c r="FD34" s="61">
        <v>9.223541758048053E-6</v>
      </c>
      <c r="FE34" s="61">
        <v>1.1132888210143649E-4</v>
      </c>
      <c r="FF34" s="61">
        <v>6.9203486540652462E-6</v>
      </c>
      <c r="FG34" s="61">
        <v>6.1450590944972557E-6</v>
      </c>
      <c r="FH34" s="61">
        <v>1.3730188013872407E-4</v>
      </c>
      <c r="FI34" s="61">
        <v>5.0894902349489108E-6</v>
      </c>
      <c r="FJ34" s="61">
        <v>1.2144160260229797E-5</v>
      </c>
      <c r="FK34" s="61">
        <v>6.5417115885162773E-6</v>
      </c>
      <c r="FL34" s="61">
        <v>2.6272919554467827E-5</v>
      </c>
      <c r="FM34" s="61">
        <v>6.3851137677473842E-5</v>
      </c>
      <c r="FN34" s="61">
        <v>1.3152914897118557E-6</v>
      </c>
      <c r="FO34" s="61">
        <v>6.1593207375953098E-5</v>
      </c>
      <c r="FP34" s="61">
        <v>1.2318500187669091E-5</v>
      </c>
      <c r="FQ34" s="61">
        <v>1.1745001677764854E-5</v>
      </c>
      <c r="FR34" s="61">
        <v>1.1394772032082408E-5</v>
      </c>
      <c r="FS34" s="61">
        <v>4.2142885106520172E-5</v>
      </c>
      <c r="FT34" s="61">
        <v>3.6540453713725022E-6</v>
      </c>
      <c r="FU34" s="61">
        <v>2.9144306734934582E-5</v>
      </c>
      <c r="FV34" s="61">
        <v>1.1204075594538268E-5</v>
      </c>
      <c r="FW34" s="61">
        <v>5.6852512265139901E-6</v>
      </c>
      <c r="FX34" s="61">
        <v>1.1285414477035021E-6</v>
      </c>
      <c r="FY34" s="61">
        <v>3.4692050121713541E-5</v>
      </c>
      <c r="FZ34" s="61">
        <v>2.3998755584527092E-6</v>
      </c>
      <c r="GA34" s="61">
        <v>0</v>
      </c>
      <c r="GB34" s="61">
        <v>1.3198993555321093E-5</v>
      </c>
      <c r="GC34" s="61">
        <v>2.8443282104453971E-6</v>
      </c>
      <c r="GD34" s="61">
        <v>1.7951614042599195E-5</v>
      </c>
      <c r="GE34" s="61">
        <v>8.7930399323688977E-5</v>
      </c>
      <c r="GF34" s="61">
        <v>7.3827918728832538E-6</v>
      </c>
      <c r="GG34" s="61">
        <v>6.8022791160872567E-5</v>
      </c>
      <c r="GH34" s="61">
        <v>1.3093939494008462E-4</v>
      </c>
      <c r="GI34" s="61">
        <v>1.6844940043748158E-4</v>
      </c>
      <c r="GJ34" s="61">
        <v>1.9899956206360757E-4</v>
      </c>
      <c r="GK34" s="61">
        <v>1.5218915551270729E-4</v>
      </c>
      <c r="GL34" s="61">
        <v>2.4948461506811028E-3</v>
      </c>
      <c r="GM34" s="61">
        <v>3.4908640297283774E-4</v>
      </c>
      <c r="GN34" s="61">
        <v>1.8655722217427118E-2</v>
      </c>
      <c r="GO34" s="61">
        <v>3.1988065636567781E-5</v>
      </c>
      <c r="GP34" s="61">
        <v>3.3099974832985803E-6</v>
      </c>
      <c r="GQ34" s="61">
        <v>4.7285376863083009E-5</v>
      </c>
      <c r="GR34" s="61">
        <v>6.2990455013842852E-5</v>
      </c>
      <c r="GS34" s="61">
        <v>1.4180704576839169E-4</v>
      </c>
      <c r="GT34" s="61">
        <v>6.0154241125323606E-5</v>
      </c>
      <c r="GU34" s="61">
        <v>1.8611492112480663E-6</v>
      </c>
      <c r="GV34" s="61">
        <v>2.3012847714311032E-5</v>
      </c>
      <c r="GW34" s="61">
        <v>1.3827225101153202E-5</v>
      </c>
      <c r="GX34" s="61">
        <v>0</v>
      </c>
      <c r="GY34" s="61">
        <v>5.0803630645713393E-6</v>
      </c>
      <c r="GZ34" s="61">
        <v>8.7980849407480097E-5</v>
      </c>
      <c r="HA34" s="61">
        <v>1.6735733339166091E-4</v>
      </c>
      <c r="HB34" s="61">
        <v>6.6635233665181769E-5</v>
      </c>
      <c r="HC34" s="61">
        <v>6.7862370167364095E-5</v>
      </c>
      <c r="HD34" s="61">
        <v>3.3883871418360429E-4</v>
      </c>
      <c r="HE34" s="61">
        <v>7.3202412087457062E-5</v>
      </c>
      <c r="HF34" s="61">
        <v>2.0435021351548953E-4</v>
      </c>
      <c r="HG34" s="61">
        <v>6.5515777334404106E-5</v>
      </c>
      <c r="HH34" s="61">
        <v>4.6124422534004754E-5</v>
      </c>
      <c r="HI34" s="61">
        <v>2.3097049813043755E-4</v>
      </c>
      <c r="HJ34" s="61">
        <v>1.9181671701268206E-4</v>
      </c>
      <c r="HK34" s="61">
        <v>1.293198192874461E-4</v>
      </c>
      <c r="HL34" s="61">
        <v>1.9668497270187127E-5</v>
      </c>
      <c r="HM34" s="61">
        <v>2.0265529137499079E-5</v>
      </c>
      <c r="HN34" s="61">
        <v>3.9185596228543078E-5</v>
      </c>
      <c r="HO34" s="61">
        <v>2.0761165237894342E-4</v>
      </c>
      <c r="HP34" s="61">
        <v>2.8654192352637416E-4</v>
      </c>
      <c r="HQ34" s="61">
        <v>1.2519342066035218E-4</v>
      </c>
      <c r="HR34" s="61">
        <v>3.3160987830211383E-4</v>
      </c>
      <c r="HS34" s="61">
        <v>1.8237974291664719E-5</v>
      </c>
      <c r="HT34" s="61">
        <v>7.7272865757059821E-5</v>
      </c>
      <c r="HU34" s="61">
        <v>2.6040275658578005E-4</v>
      </c>
      <c r="HV34" s="61">
        <v>1.8905894525675628E-4</v>
      </c>
      <c r="HW34" s="61">
        <v>1.4336076536551639E-4</v>
      </c>
      <c r="HX34" s="61">
        <v>6.7659146075379234E-5</v>
      </c>
      <c r="HY34" s="61">
        <v>2.8065808653053685E-5</v>
      </c>
      <c r="HZ34" s="61">
        <v>1.3325863761632715E-4</v>
      </c>
      <c r="IA34" s="61">
        <v>6.738384812334475E-5</v>
      </c>
      <c r="IB34" s="61">
        <v>5.7706602796006625E-5</v>
      </c>
      <c r="IC34" s="61">
        <v>1.3147768007770174E-4</v>
      </c>
      <c r="ID34" s="61">
        <v>3.4507547467777122E-6</v>
      </c>
      <c r="IE34" s="61">
        <v>1.8362153096644935E-4</v>
      </c>
      <c r="IF34" s="61">
        <v>5.773830264863316E-5</v>
      </c>
      <c r="IG34" s="61">
        <v>4.1449206865283139E-5</v>
      </c>
      <c r="IH34" s="61">
        <v>1.4459452568257113E-5</v>
      </c>
      <c r="II34" s="61">
        <v>2.8834466616575955E-4</v>
      </c>
      <c r="IJ34" s="61">
        <v>5.2601423168004152E-6</v>
      </c>
      <c r="IK34" s="61">
        <v>1.0496906231743975E-5</v>
      </c>
      <c r="IL34" s="61">
        <v>2.5685988294883521E-5</v>
      </c>
      <c r="IM34" s="61">
        <v>1.7332780430319408E-5</v>
      </c>
      <c r="IN34" s="61">
        <v>0</v>
      </c>
      <c r="IO34" s="61">
        <v>4.31368899558865E-5</v>
      </c>
      <c r="IP34" s="61">
        <v>2.3495367446211873E-5</v>
      </c>
      <c r="IQ34" s="61">
        <v>8.1012647623793629E-6</v>
      </c>
      <c r="IR34" s="61">
        <v>2.6424002270977954E-5</v>
      </c>
      <c r="IS34" s="61">
        <v>9.1583932705356634E-6</v>
      </c>
      <c r="IT34" s="61">
        <v>1.8503363866716972E-5</v>
      </c>
      <c r="IU34" s="61">
        <v>2.1159595608200728E-5</v>
      </c>
      <c r="IV34" s="61">
        <v>7.0151147975210269E-7</v>
      </c>
      <c r="IW34" s="61">
        <v>4.2236235068421634E-6</v>
      </c>
      <c r="IX34" s="61">
        <v>4.1366988948355295E-6</v>
      </c>
      <c r="IY34" s="61">
        <v>4.5611130359133253E-6</v>
      </c>
      <c r="IZ34" s="61">
        <v>3.6395585819918399E-5</v>
      </c>
      <c r="JA34" s="61">
        <v>1.488850139407704E-5</v>
      </c>
      <c r="JB34" s="61">
        <v>2.4531166964250642E-5</v>
      </c>
      <c r="JC34" s="61">
        <v>1.7033438655047915E-5</v>
      </c>
      <c r="JD34" s="61">
        <v>6.8602346407578675E-7</v>
      </c>
      <c r="JE34" s="61">
        <v>4.3229321167138351E-5</v>
      </c>
      <c r="JF34" s="61">
        <v>3.4160801725884082E-6</v>
      </c>
      <c r="JG34" s="61">
        <v>7.6302172378058485E-5</v>
      </c>
      <c r="JH34" s="61">
        <v>5.0723533645969105E-5</v>
      </c>
      <c r="JI34" s="61">
        <v>7.595686269435488E-5</v>
      </c>
      <c r="JJ34" s="61">
        <v>4.3021222010539781E-5</v>
      </c>
      <c r="JK34" s="61">
        <v>8.7274150386713124E-5</v>
      </c>
      <c r="JL34" s="61">
        <v>7.3887006506167396E-5</v>
      </c>
      <c r="JM34" s="61">
        <v>7.1661318945525891E-5</v>
      </c>
      <c r="JN34" s="61">
        <v>2.4384091485611366E-5</v>
      </c>
      <c r="JO34" s="61">
        <v>7.5162481288826958E-6</v>
      </c>
      <c r="JP34" s="61">
        <v>2.6057348694302932E-5</v>
      </c>
      <c r="JQ34" s="61">
        <v>4.5616269625074076E-5</v>
      </c>
      <c r="JR34" s="61">
        <v>1.9020881204920151E-5</v>
      </c>
      <c r="JS34" s="61">
        <v>3.8270064125914237E-6</v>
      </c>
      <c r="JT34" s="61">
        <v>6.5319688481453193E-5</v>
      </c>
      <c r="JU34" s="61">
        <v>5.7364460185034413E-6</v>
      </c>
      <c r="JV34" s="61">
        <v>8.0652781759044719E-5</v>
      </c>
      <c r="JW34" s="61">
        <v>4.0730948777298566E-5</v>
      </c>
      <c r="JX34" s="61">
        <v>5.4089620052965667E-5</v>
      </c>
      <c r="JY34" s="61">
        <v>4.2048757210916962E-5</v>
      </c>
      <c r="JZ34" s="61">
        <v>2.8426614325394139E-5</v>
      </c>
      <c r="KA34" s="61">
        <v>7.4035403284365346E-6</v>
      </c>
      <c r="KB34" s="61">
        <v>6.8603764737623221E-6</v>
      </c>
      <c r="KC34" s="61">
        <v>3.4274056971695766E-6</v>
      </c>
      <c r="KD34" s="61">
        <v>7.9601982624193163E-6</v>
      </c>
      <c r="KE34" s="61">
        <v>4.6787041082706543E-5</v>
      </c>
      <c r="KF34" s="61">
        <v>1.4580320260031937E-4</v>
      </c>
      <c r="KG34" s="61">
        <v>4.3095646410611236E-5</v>
      </c>
      <c r="KH34" s="61">
        <v>3.87594865958696E-6</v>
      </c>
      <c r="KI34" s="61">
        <v>6.0256209214058852E-5</v>
      </c>
      <c r="KJ34" s="61">
        <v>1.2084514499940937E-4</v>
      </c>
      <c r="KK34" s="61">
        <v>1.0961243632969134E-4</v>
      </c>
      <c r="KL34" s="61">
        <v>4.4321446547276523E-5</v>
      </c>
      <c r="KM34" s="61">
        <v>6.0121306440065383E-5</v>
      </c>
      <c r="KN34" s="61">
        <v>1.4047907820457321E-4</v>
      </c>
      <c r="KO34" s="61">
        <v>1.0121439008448794E-4</v>
      </c>
      <c r="KP34" s="61">
        <v>1.8553245643947786E-5</v>
      </c>
      <c r="KQ34" s="61">
        <v>4.9344030413203735E-5</v>
      </c>
      <c r="KR34" s="61">
        <v>3.0147677721480092E-6</v>
      </c>
      <c r="KS34" s="61">
        <v>6.3099397399352941E-5</v>
      </c>
      <c r="KT34" s="61">
        <v>7.7908540295048813E-5</v>
      </c>
      <c r="KU34" s="61">
        <v>5.2915487495075921E-5</v>
      </c>
      <c r="KV34" s="61">
        <v>8.0255630989262288E-5</v>
      </c>
      <c r="KW34" s="61">
        <v>3.2850946810503242E-5</v>
      </c>
      <c r="KX34" s="61">
        <v>3.7908115663584034E-5</v>
      </c>
      <c r="KY34" s="61">
        <v>1.3279370689226513E-4</v>
      </c>
      <c r="KZ34" s="61">
        <v>9.6806275957154271E-5</v>
      </c>
    </row>
    <row r="35" spans="1:312" ht="13" x14ac:dyDescent="0.3">
      <c r="A35" s="102">
        <v>1.0299622756523199</v>
      </c>
      <c r="B35" s="50" t="s">
        <v>915</v>
      </c>
      <c r="C35" s="60" t="s">
        <v>152</v>
      </c>
      <c r="D35" s="61">
        <v>0</v>
      </c>
      <c r="E35" s="61">
        <v>0</v>
      </c>
      <c r="F35" s="61">
        <v>0</v>
      </c>
      <c r="G35" s="61">
        <v>0</v>
      </c>
      <c r="H35" s="61">
        <v>0</v>
      </c>
      <c r="I35" s="61">
        <v>0</v>
      </c>
      <c r="J35" s="61">
        <v>0</v>
      </c>
      <c r="K35" s="61">
        <v>0</v>
      </c>
      <c r="L35" s="61">
        <v>0</v>
      </c>
      <c r="M35" s="61">
        <v>0</v>
      </c>
      <c r="N35" s="61">
        <v>0</v>
      </c>
      <c r="O35" s="61">
        <v>0</v>
      </c>
      <c r="P35" s="61">
        <v>0</v>
      </c>
      <c r="Q35" s="61">
        <v>0</v>
      </c>
      <c r="R35" s="61">
        <v>0</v>
      </c>
      <c r="S35" s="61">
        <v>0</v>
      </c>
      <c r="T35" s="61">
        <v>0</v>
      </c>
      <c r="U35" s="61">
        <v>0</v>
      </c>
      <c r="V35" s="61">
        <v>0</v>
      </c>
      <c r="W35" s="61">
        <v>0</v>
      </c>
      <c r="X35" s="61">
        <v>0</v>
      </c>
      <c r="Y35" s="61">
        <v>2.077021879256164E-6</v>
      </c>
      <c r="Z35" s="61">
        <v>1.4878131899113747E-6</v>
      </c>
      <c r="AA35" s="61">
        <v>0</v>
      </c>
      <c r="AB35" s="61">
        <v>0</v>
      </c>
      <c r="AC35" s="61">
        <v>7.5582279583387114E-7</v>
      </c>
      <c r="AD35" s="61">
        <v>0</v>
      </c>
      <c r="AE35" s="61">
        <v>0</v>
      </c>
      <c r="AF35" s="61">
        <v>8.8276390239122595E-7</v>
      </c>
      <c r="AG35" s="61">
        <v>0</v>
      </c>
      <c r="AH35" s="61">
        <v>0</v>
      </c>
      <c r="AI35" s="61">
        <v>1.3117524213637947E-6</v>
      </c>
      <c r="AJ35" s="61">
        <v>0</v>
      </c>
      <c r="AK35" s="61">
        <v>0</v>
      </c>
      <c r="AL35" s="61">
        <v>1.3507670938787783E-6</v>
      </c>
      <c r="AM35" s="61">
        <v>1.007895494944553E-6</v>
      </c>
      <c r="AN35" s="61">
        <v>0</v>
      </c>
      <c r="AO35" s="61">
        <v>1.3049839395626559E-6</v>
      </c>
      <c r="AP35" s="61">
        <v>1.3943219245162446E-6</v>
      </c>
      <c r="AQ35" s="61">
        <v>0</v>
      </c>
      <c r="AR35" s="61">
        <v>7.7438237778290765E-7</v>
      </c>
      <c r="AS35" s="61">
        <v>0</v>
      </c>
      <c r="AT35" s="61">
        <v>1.9828002215096281E-6</v>
      </c>
      <c r="AU35" s="61">
        <v>3.0352188243821828E-6</v>
      </c>
      <c r="AV35" s="61">
        <v>0</v>
      </c>
      <c r="AW35" s="61">
        <v>0</v>
      </c>
      <c r="AX35" s="61">
        <v>0</v>
      </c>
      <c r="AY35" s="61">
        <v>0</v>
      </c>
      <c r="AZ35" s="61">
        <v>2.9330009795669258E-7</v>
      </c>
      <c r="BA35" s="61">
        <v>0</v>
      </c>
      <c r="BB35" s="61">
        <v>2.3813603831647663E-6</v>
      </c>
      <c r="BC35" s="61">
        <v>0</v>
      </c>
      <c r="BD35" s="61">
        <v>0</v>
      </c>
      <c r="BE35" s="61">
        <v>0</v>
      </c>
      <c r="BF35" s="61">
        <v>2.4410980625491917E-4</v>
      </c>
      <c r="BG35" s="61">
        <v>2.4502282618819927E-3</v>
      </c>
      <c r="BH35" s="61">
        <v>3.3044891694651499E-7</v>
      </c>
      <c r="BI35" s="61">
        <v>0</v>
      </c>
      <c r="BJ35" s="61">
        <v>0</v>
      </c>
      <c r="BK35" s="61">
        <v>0</v>
      </c>
      <c r="BL35" s="61">
        <v>0</v>
      </c>
      <c r="BM35" s="61">
        <v>0</v>
      </c>
      <c r="BN35" s="61">
        <v>0</v>
      </c>
      <c r="BO35" s="61">
        <v>0</v>
      </c>
      <c r="BP35" s="61">
        <v>0</v>
      </c>
      <c r="BQ35" s="61">
        <v>0</v>
      </c>
      <c r="BR35" s="61">
        <v>0</v>
      </c>
      <c r="BS35" s="61">
        <v>0</v>
      </c>
      <c r="BT35" s="61">
        <v>0</v>
      </c>
      <c r="BU35" s="61">
        <v>0</v>
      </c>
      <c r="BV35" s="61">
        <v>0</v>
      </c>
      <c r="BW35" s="61">
        <v>0</v>
      </c>
      <c r="BX35" s="61">
        <v>0</v>
      </c>
      <c r="BY35" s="61">
        <v>0</v>
      </c>
      <c r="BZ35" s="61">
        <v>0</v>
      </c>
      <c r="CA35" s="61">
        <v>0</v>
      </c>
      <c r="CB35" s="61">
        <v>0</v>
      </c>
      <c r="CC35" s="61">
        <v>0</v>
      </c>
      <c r="CD35" s="61">
        <v>0</v>
      </c>
      <c r="CE35" s="61">
        <v>0</v>
      </c>
      <c r="CF35" s="61">
        <v>0</v>
      </c>
      <c r="CG35" s="61">
        <v>0</v>
      </c>
      <c r="CH35" s="61">
        <v>0</v>
      </c>
      <c r="CI35" s="61">
        <v>2.3730095476061639E-6</v>
      </c>
      <c r="CJ35" s="61">
        <v>2.2389843648487716E-6</v>
      </c>
      <c r="CK35" s="61">
        <v>0</v>
      </c>
      <c r="CL35" s="61">
        <v>0</v>
      </c>
      <c r="CM35" s="61">
        <v>0</v>
      </c>
      <c r="CN35" s="61">
        <v>1.8103462373673285E-6</v>
      </c>
      <c r="CO35" s="61">
        <v>0</v>
      </c>
      <c r="CP35" s="61">
        <v>0</v>
      </c>
      <c r="CQ35" s="61">
        <v>0</v>
      </c>
      <c r="CR35" s="61">
        <v>0</v>
      </c>
      <c r="CS35" s="61">
        <v>0</v>
      </c>
      <c r="CT35" s="61">
        <v>0</v>
      </c>
      <c r="CU35" s="61">
        <v>0</v>
      </c>
      <c r="CV35" s="61">
        <v>0</v>
      </c>
      <c r="CW35" s="61">
        <v>0</v>
      </c>
      <c r="CX35" s="61">
        <v>0</v>
      </c>
      <c r="CY35" s="61">
        <v>0</v>
      </c>
      <c r="CZ35" s="61">
        <v>0</v>
      </c>
      <c r="DA35" s="61">
        <v>0</v>
      </c>
      <c r="DB35" s="61">
        <v>0</v>
      </c>
      <c r="DC35" s="61">
        <v>0</v>
      </c>
      <c r="DD35" s="61">
        <v>0</v>
      </c>
      <c r="DE35" s="61">
        <v>0</v>
      </c>
      <c r="DF35" s="61">
        <v>1.1890653235759865E-6</v>
      </c>
      <c r="DG35" s="61">
        <v>1.5280076934168693E-6</v>
      </c>
      <c r="DH35" s="61">
        <v>1.8926343842963835E-6</v>
      </c>
      <c r="DI35" s="61">
        <v>0</v>
      </c>
      <c r="DJ35" s="61">
        <v>0</v>
      </c>
      <c r="DK35" s="61">
        <v>1.4293874499845419E-6</v>
      </c>
      <c r="DL35" s="61">
        <v>0</v>
      </c>
      <c r="DM35" s="61">
        <v>0</v>
      </c>
      <c r="DN35" s="61">
        <v>0</v>
      </c>
      <c r="DO35" s="61">
        <v>1.3023629117604847E-6</v>
      </c>
      <c r="DP35" s="61">
        <v>2.0230734524396599E-5</v>
      </c>
      <c r="DQ35" s="61">
        <v>0</v>
      </c>
      <c r="DR35" s="61">
        <v>1.4253923059730652E-6</v>
      </c>
      <c r="DS35" s="61">
        <v>0</v>
      </c>
      <c r="DT35" s="61">
        <v>0</v>
      </c>
      <c r="DU35" s="61">
        <v>0</v>
      </c>
      <c r="DV35" s="61">
        <v>0</v>
      </c>
      <c r="DW35" s="61">
        <v>0</v>
      </c>
      <c r="DX35" s="61">
        <v>0</v>
      </c>
      <c r="DY35" s="61">
        <v>0</v>
      </c>
      <c r="DZ35" s="61">
        <v>0</v>
      </c>
      <c r="EA35" s="61">
        <v>0</v>
      </c>
      <c r="EB35" s="61">
        <v>0</v>
      </c>
      <c r="EC35" s="61">
        <v>0</v>
      </c>
      <c r="ED35" s="61">
        <v>0</v>
      </c>
      <c r="EE35" s="61">
        <v>0</v>
      </c>
      <c r="EF35" s="61">
        <v>0</v>
      </c>
      <c r="EG35" s="61">
        <v>0</v>
      </c>
      <c r="EH35" s="61">
        <v>0</v>
      </c>
      <c r="EI35" s="61">
        <v>0</v>
      </c>
      <c r="EJ35" s="61">
        <v>0</v>
      </c>
      <c r="EK35" s="61">
        <v>1.4806719987091173E-6</v>
      </c>
      <c r="EL35" s="61">
        <v>0</v>
      </c>
      <c r="EM35" s="61">
        <v>0</v>
      </c>
      <c r="EN35" s="61">
        <v>0</v>
      </c>
      <c r="EO35" s="61">
        <v>0</v>
      </c>
      <c r="EP35" s="61">
        <v>0</v>
      </c>
      <c r="EQ35" s="61">
        <v>0</v>
      </c>
      <c r="ER35" s="61">
        <v>0</v>
      </c>
      <c r="ES35" s="61">
        <v>0</v>
      </c>
      <c r="ET35" s="61">
        <v>0</v>
      </c>
      <c r="EU35" s="61">
        <v>0</v>
      </c>
      <c r="EV35" s="61">
        <v>0</v>
      </c>
      <c r="EW35" s="61">
        <v>0</v>
      </c>
      <c r="EX35" s="61">
        <v>0</v>
      </c>
      <c r="EY35" s="61">
        <v>1.0743431236352036E-6</v>
      </c>
      <c r="EZ35" s="61">
        <v>0</v>
      </c>
      <c r="FA35" s="61">
        <v>0</v>
      </c>
      <c r="FB35" s="61">
        <v>0</v>
      </c>
      <c r="FC35" s="61">
        <v>0</v>
      </c>
      <c r="FD35" s="61">
        <v>0</v>
      </c>
      <c r="FE35" s="61">
        <v>0</v>
      </c>
      <c r="FF35" s="61">
        <v>0</v>
      </c>
      <c r="FG35" s="61">
        <v>0</v>
      </c>
      <c r="FH35" s="61">
        <v>0</v>
      </c>
      <c r="FI35" s="61">
        <v>0</v>
      </c>
      <c r="FJ35" s="61">
        <v>0</v>
      </c>
      <c r="FK35" s="61">
        <v>0</v>
      </c>
      <c r="FL35" s="61">
        <v>0</v>
      </c>
      <c r="FM35" s="61">
        <v>0</v>
      </c>
      <c r="FN35" s="61">
        <v>0</v>
      </c>
      <c r="FO35" s="61">
        <v>0</v>
      </c>
      <c r="FP35" s="61">
        <v>0</v>
      </c>
      <c r="FQ35" s="61">
        <v>0</v>
      </c>
      <c r="FR35" s="61">
        <v>0</v>
      </c>
      <c r="FS35" s="61">
        <v>0</v>
      </c>
      <c r="FT35" s="61">
        <v>0</v>
      </c>
      <c r="FU35" s="61">
        <v>0</v>
      </c>
      <c r="FV35" s="61">
        <v>0</v>
      </c>
      <c r="FW35" s="61">
        <v>0</v>
      </c>
      <c r="FX35" s="61">
        <v>0</v>
      </c>
      <c r="FY35" s="61">
        <v>0</v>
      </c>
      <c r="FZ35" s="61">
        <v>0</v>
      </c>
      <c r="GA35" s="61">
        <v>0</v>
      </c>
      <c r="GB35" s="61">
        <v>0</v>
      </c>
      <c r="GC35" s="61">
        <v>0</v>
      </c>
      <c r="GD35" s="61">
        <v>0</v>
      </c>
      <c r="GE35" s="61">
        <v>0</v>
      </c>
      <c r="GF35" s="61">
        <v>0</v>
      </c>
      <c r="GG35" s="61">
        <v>1.2899391497004911E-6</v>
      </c>
      <c r="GH35" s="61">
        <v>0</v>
      </c>
      <c r="GI35" s="61">
        <v>0</v>
      </c>
      <c r="GJ35" s="61">
        <v>3.7460699823728679E-6</v>
      </c>
      <c r="GK35" s="61">
        <v>0</v>
      </c>
      <c r="GL35" s="61">
        <v>0</v>
      </c>
      <c r="GM35" s="61">
        <v>0</v>
      </c>
      <c r="GN35" s="61">
        <v>1.9422602079882293E-6</v>
      </c>
      <c r="GO35" s="61">
        <v>0</v>
      </c>
      <c r="GP35" s="61">
        <v>0</v>
      </c>
      <c r="GQ35" s="61">
        <v>1.7621879576304226E-6</v>
      </c>
      <c r="GR35" s="61">
        <v>0</v>
      </c>
      <c r="GS35" s="61">
        <v>0</v>
      </c>
      <c r="GT35" s="61">
        <v>0</v>
      </c>
      <c r="GU35" s="61">
        <v>0</v>
      </c>
      <c r="GV35" s="61">
        <v>0</v>
      </c>
      <c r="GW35" s="61">
        <v>0</v>
      </c>
      <c r="GX35" s="61">
        <v>0</v>
      </c>
      <c r="GY35" s="61">
        <v>0</v>
      </c>
      <c r="GZ35" s="61">
        <v>0</v>
      </c>
      <c r="HA35" s="61">
        <v>0</v>
      </c>
      <c r="HB35" s="61">
        <v>1.5613566857241237E-6</v>
      </c>
      <c r="HC35" s="61">
        <v>0</v>
      </c>
      <c r="HD35" s="61">
        <v>0</v>
      </c>
      <c r="HE35" s="61">
        <v>2.1466983016849576E-6</v>
      </c>
      <c r="HF35" s="61">
        <v>0</v>
      </c>
      <c r="HG35" s="61">
        <v>0</v>
      </c>
      <c r="HH35" s="61">
        <v>3.3116857024813947E-6</v>
      </c>
      <c r="HI35" s="61">
        <v>2.2389299188690162E-6</v>
      </c>
      <c r="HJ35" s="61">
        <v>0</v>
      </c>
      <c r="HK35" s="61">
        <v>0</v>
      </c>
      <c r="HL35" s="61">
        <v>0</v>
      </c>
      <c r="HM35" s="61">
        <v>0</v>
      </c>
      <c r="HN35" s="61">
        <v>0</v>
      </c>
      <c r="HO35" s="61">
        <v>0</v>
      </c>
      <c r="HP35" s="61">
        <v>0</v>
      </c>
      <c r="HQ35" s="61">
        <v>1.0389495490485659E-6</v>
      </c>
      <c r="HR35" s="61">
        <v>0</v>
      </c>
      <c r="HS35" s="61">
        <v>0</v>
      </c>
      <c r="HT35" s="61">
        <v>0</v>
      </c>
      <c r="HU35" s="61">
        <v>0</v>
      </c>
      <c r="HV35" s="61">
        <v>0</v>
      </c>
      <c r="HW35" s="61">
        <v>0</v>
      </c>
      <c r="HX35" s="61">
        <v>0</v>
      </c>
      <c r="HY35" s="61">
        <v>0</v>
      </c>
      <c r="HZ35" s="61">
        <v>0</v>
      </c>
      <c r="IA35" s="61">
        <v>0</v>
      </c>
      <c r="IB35" s="61">
        <v>0</v>
      </c>
      <c r="IC35" s="61">
        <v>0</v>
      </c>
      <c r="ID35" s="61">
        <v>0</v>
      </c>
      <c r="IE35" s="61">
        <v>0</v>
      </c>
      <c r="IF35" s="61">
        <v>0</v>
      </c>
      <c r="IG35" s="61">
        <v>0</v>
      </c>
      <c r="IH35" s="61">
        <v>0</v>
      </c>
      <c r="II35" s="61">
        <v>0</v>
      </c>
      <c r="IJ35" s="61">
        <v>0</v>
      </c>
      <c r="IK35" s="61">
        <v>0</v>
      </c>
      <c r="IL35" s="61">
        <v>0</v>
      </c>
      <c r="IM35" s="61">
        <v>0</v>
      </c>
      <c r="IN35" s="61">
        <v>0</v>
      </c>
      <c r="IO35" s="61">
        <v>0</v>
      </c>
      <c r="IP35" s="61">
        <v>4.3989662370690002E-7</v>
      </c>
      <c r="IQ35" s="61">
        <v>0</v>
      </c>
      <c r="IR35" s="61">
        <v>0</v>
      </c>
      <c r="IS35" s="61">
        <v>0</v>
      </c>
      <c r="IT35" s="61">
        <v>0</v>
      </c>
      <c r="IU35" s="61">
        <v>0</v>
      </c>
      <c r="IV35" s="61">
        <v>0</v>
      </c>
      <c r="IW35" s="61">
        <v>0</v>
      </c>
      <c r="IX35" s="61">
        <v>0</v>
      </c>
      <c r="IY35" s="61">
        <v>0</v>
      </c>
      <c r="IZ35" s="61">
        <v>0</v>
      </c>
      <c r="JA35" s="61">
        <v>0</v>
      </c>
      <c r="JB35" s="61">
        <v>0</v>
      </c>
      <c r="JC35" s="61">
        <v>0</v>
      </c>
      <c r="JD35" s="61">
        <v>0</v>
      </c>
      <c r="JE35" s="61">
        <v>0</v>
      </c>
      <c r="JF35" s="61">
        <v>0</v>
      </c>
      <c r="JG35" s="61">
        <v>2.841852930549055E-7</v>
      </c>
      <c r="JH35" s="61">
        <v>0</v>
      </c>
      <c r="JI35" s="61">
        <v>0</v>
      </c>
      <c r="JJ35" s="61">
        <v>0</v>
      </c>
      <c r="JK35" s="61">
        <v>0</v>
      </c>
      <c r="JL35" s="61">
        <v>0</v>
      </c>
      <c r="JM35" s="61">
        <v>0</v>
      </c>
      <c r="JN35" s="61">
        <v>0</v>
      </c>
      <c r="JO35" s="61">
        <v>0</v>
      </c>
      <c r="JP35" s="61">
        <v>0</v>
      </c>
      <c r="JQ35" s="61">
        <v>0</v>
      </c>
      <c r="JR35" s="61">
        <v>0</v>
      </c>
      <c r="JS35" s="61">
        <v>0</v>
      </c>
      <c r="JT35" s="61">
        <v>0</v>
      </c>
      <c r="JU35" s="61">
        <v>0</v>
      </c>
      <c r="JV35" s="61">
        <v>0</v>
      </c>
      <c r="JW35" s="61">
        <v>0</v>
      </c>
      <c r="JX35" s="61">
        <v>0</v>
      </c>
      <c r="JY35" s="61">
        <v>6.8446159323250619E-7</v>
      </c>
      <c r="JZ35" s="61">
        <v>9.0755419981747879E-7</v>
      </c>
      <c r="KA35" s="61">
        <v>9.5461121713365065E-7</v>
      </c>
      <c r="KB35" s="61">
        <v>0</v>
      </c>
      <c r="KC35" s="61">
        <v>5.7123428286159607E-7</v>
      </c>
      <c r="KD35" s="61">
        <v>6.9962680040794775E-7</v>
      </c>
      <c r="KE35" s="61">
        <v>0</v>
      </c>
      <c r="KF35" s="61">
        <v>0</v>
      </c>
      <c r="KG35" s="61">
        <v>0</v>
      </c>
      <c r="KH35" s="61">
        <v>7.2522947892479507E-7</v>
      </c>
      <c r="KI35" s="61">
        <v>7.0319746230099803E-7</v>
      </c>
      <c r="KJ35" s="61">
        <v>0</v>
      </c>
      <c r="KK35" s="61">
        <v>0</v>
      </c>
      <c r="KL35" s="61">
        <v>0</v>
      </c>
      <c r="KM35" s="61">
        <v>0</v>
      </c>
      <c r="KN35" s="61">
        <v>0</v>
      </c>
      <c r="KO35" s="61">
        <v>2.3589024879423172E-6</v>
      </c>
      <c r="KP35" s="61">
        <v>1.2545395251354625E-6</v>
      </c>
      <c r="KQ35" s="61">
        <v>0</v>
      </c>
      <c r="KR35" s="61">
        <v>0</v>
      </c>
      <c r="KS35" s="61">
        <v>0</v>
      </c>
      <c r="KT35" s="61">
        <v>0</v>
      </c>
      <c r="KU35" s="61">
        <v>0</v>
      </c>
      <c r="KV35" s="61">
        <v>8.3099479855425743E-7</v>
      </c>
      <c r="KW35" s="61">
        <v>0</v>
      </c>
      <c r="KX35" s="61">
        <v>6.8343958528096211E-7</v>
      </c>
      <c r="KY35" s="61">
        <v>6.1914902451970478E-7</v>
      </c>
      <c r="KZ35" s="61">
        <v>9.9220644985125668E-7</v>
      </c>
    </row>
    <row r="36" spans="1:312" ht="13" x14ac:dyDescent="0.3">
      <c r="A36" s="102">
        <v>1.083147029890027</v>
      </c>
      <c r="B36" s="50" t="s">
        <v>914</v>
      </c>
      <c r="C36" s="60" t="s">
        <v>72</v>
      </c>
      <c r="D36" s="61">
        <v>0</v>
      </c>
      <c r="E36" s="61">
        <v>6.2882288625964083E-5</v>
      </c>
      <c r="F36" s="61">
        <v>7.0644169482231265E-5</v>
      </c>
      <c r="G36" s="61">
        <v>2.7658203188501302E-6</v>
      </c>
      <c r="H36" s="61">
        <v>0</v>
      </c>
      <c r="I36" s="61">
        <v>1.6145137557475635E-6</v>
      </c>
      <c r="J36" s="61">
        <v>1.2273988683759568E-5</v>
      </c>
      <c r="K36" s="61">
        <v>4.0547952150133228E-4</v>
      </c>
      <c r="L36" s="61">
        <v>3.278638940193824E-5</v>
      </c>
      <c r="M36" s="61">
        <v>7.4442614680001278E-5</v>
      </c>
      <c r="N36" s="61">
        <v>3.3993558452325108E-6</v>
      </c>
      <c r="O36" s="61">
        <v>2.7248653260887256E-5</v>
      </c>
      <c r="P36" s="61">
        <v>2.4993674440419399E-5</v>
      </c>
      <c r="Q36" s="61">
        <v>7.3622358995969935E-5</v>
      </c>
      <c r="R36" s="61">
        <v>1.329740593799034E-5</v>
      </c>
      <c r="S36" s="61">
        <v>9.9784864485583588E-5</v>
      </c>
      <c r="T36" s="61">
        <v>3.0893031092421862E-4</v>
      </c>
      <c r="U36" s="61">
        <v>2.7850288642174853E-4</v>
      </c>
      <c r="V36" s="61">
        <v>3.5379606095153241E-5</v>
      </c>
      <c r="W36" s="61">
        <v>8.3385068738097742E-6</v>
      </c>
      <c r="X36" s="61">
        <v>2.4903676726736807E-5</v>
      </c>
      <c r="Y36" s="61">
        <v>2.0787527308222109E-4</v>
      </c>
      <c r="Z36" s="61">
        <v>1.4589936973808692E-4</v>
      </c>
      <c r="AA36" s="61">
        <v>8.9270019836582142E-5</v>
      </c>
      <c r="AB36" s="61">
        <v>4.2676120966137724E-5</v>
      </c>
      <c r="AC36" s="61">
        <v>5.981917527471849E-5</v>
      </c>
      <c r="AD36" s="61">
        <v>0</v>
      </c>
      <c r="AE36" s="61">
        <v>1.7020890437111598E-4</v>
      </c>
      <c r="AF36" s="61">
        <v>2.1946491462226312E-4</v>
      </c>
      <c r="AG36" s="61">
        <v>2.1985796423658291E-2</v>
      </c>
      <c r="AH36" s="61">
        <v>9.1536180785107058E-5</v>
      </c>
      <c r="AI36" s="61">
        <v>1.2334845268890883E-4</v>
      </c>
      <c r="AJ36" s="61">
        <v>6.1605843331606443E-5</v>
      </c>
      <c r="AK36" s="61">
        <v>1.2885362324868926E-4</v>
      </c>
      <c r="AL36" s="61">
        <v>2.3371272428755928E-4</v>
      </c>
      <c r="AM36" s="61">
        <v>7.9578948745288823E-5</v>
      </c>
      <c r="AN36" s="61">
        <v>9.8593502364450829E-4</v>
      </c>
      <c r="AO36" s="61">
        <v>8.4045315654300242E-4</v>
      </c>
      <c r="AP36" s="61">
        <v>1.1569773480319239E-4</v>
      </c>
      <c r="AQ36" s="61">
        <v>7.1875649067676634E-4</v>
      </c>
      <c r="AR36" s="61">
        <v>1.1355026932890035E-4</v>
      </c>
      <c r="AS36" s="61">
        <v>2.5370423382759628E-4</v>
      </c>
      <c r="AT36" s="61">
        <v>4.6940959318109421E-5</v>
      </c>
      <c r="AU36" s="61">
        <v>2.211213121318427E-5</v>
      </c>
      <c r="AV36" s="61">
        <v>8.35325056738308E-6</v>
      </c>
      <c r="AW36" s="61">
        <v>2.5118481651315592E-5</v>
      </c>
      <c r="AX36" s="61">
        <v>2.6004886662386186E-6</v>
      </c>
      <c r="AY36" s="61">
        <v>6.938169439841848E-6</v>
      </c>
      <c r="AZ36" s="61">
        <v>3.2813763181399308E-5</v>
      </c>
      <c r="BA36" s="61">
        <v>6.6049004548564185E-3</v>
      </c>
      <c r="BB36" s="61">
        <v>1.8049829719061831E-5</v>
      </c>
      <c r="BC36" s="61">
        <v>1.2016430224555754E-2</v>
      </c>
      <c r="BD36" s="61">
        <v>0.14118766319778986</v>
      </c>
      <c r="BE36" s="61">
        <v>4.3477595164329892E-5</v>
      </c>
      <c r="BF36" s="61">
        <v>4.0558464800528951E-5</v>
      </c>
      <c r="BG36" s="61">
        <v>1.9613117422909419E-5</v>
      </c>
      <c r="BH36" s="61">
        <v>8.6855560495685275E-4</v>
      </c>
      <c r="BI36" s="61">
        <v>4.4592735557311884E-4</v>
      </c>
      <c r="BJ36" s="61">
        <v>3.149284150664747E-4</v>
      </c>
      <c r="BK36" s="61">
        <v>4.9640764591432542E-4</v>
      </c>
      <c r="BL36" s="61">
        <v>6.2141237683976372E-4</v>
      </c>
      <c r="BM36" s="61">
        <v>4.4333413637654198E-4</v>
      </c>
      <c r="BN36" s="61">
        <v>2.6009599310598303E-3</v>
      </c>
      <c r="BO36" s="61">
        <v>1.2549081718250622E-2</v>
      </c>
      <c r="BP36" s="61">
        <v>1.4825065591278146E-5</v>
      </c>
      <c r="BQ36" s="61">
        <v>6.5762166855558689E-6</v>
      </c>
      <c r="BR36" s="61">
        <v>0</v>
      </c>
      <c r="BS36" s="61">
        <v>1.3349048616508873E-4</v>
      </c>
      <c r="BT36" s="61">
        <v>0</v>
      </c>
      <c r="BU36" s="61">
        <v>2.9472895649494994E-5</v>
      </c>
      <c r="BV36" s="61">
        <v>1.2038496088058679E-5</v>
      </c>
      <c r="BW36" s="61">
        <v>6.4807891516100192E-5</v>
      </c>
      <c r="BX36" s="61">
        <v>1.9995083846045046E-4</v>
      </c>
      <c r="BY36" s="61">
        <v>3.3518184425343635E-4</v>
      </c>
      <c r="BZ36" s="61">
        <v>0</v>
      </c>
      <c r="CA36" s="61">
        <v>0</v>
      </c>
      <c r="CB36" s="61">
        <v>0</v>
      </c>
      <c r="CC36" s="61">
        <v>2.8425559429222348E-6</v>
      </c>
      <c r="CD36" s="61">
        <v>9.7862273031097059E-5</v>
      </c>
      <c r="CE36" s="61">
        <v>1.1407377604515499E-4</v>
      </c>
      <c r="CF36" s="61">
        <v>3.1064419881820427E-5</v>
      </c>
      <c r="CG36" s="61">
        <v>9.2467013801191127E-5</v>
      </c>
      <c r="CH36" s="61">
        <v>1.4345890782975411E-4</v>
      </c>
      <c r="CI36" s="61">
        <v>5.4341918640181157E-5</v>
      </c>
      <c r="CJ36" s="61">
        <v>3.7440794101082235E-5</v>
      </c>
      <c r="CK36" s="61">
        <v>2.5983471290143791E-5</v>
      </c>
      <c r="CL36" s="61">
        <v>0</v>
      </c>
      <c r="CM36" s="61">
        <v>7.5284215558471253E-5</v>
      </c>
      <c r="CN36" s="61">
        <v>1.2072997907420785E-4</v>
      </c>
      <c r="CO36" s="61">
        <v>2.2329852503698994E-5</v>
      </c>
      <c r="CP36" s="61">
        <v>3.325314125741948E-6</v>
      </c>
      <c r="CQ36" s="61">
        <v>2.5788389836829516E-4</v>
      </c>
      <c r="CR36" s="61">
        <v>4.1989598840557461E-4</v>
      </c>
      <c r="CS36" s="61">
        <v>2.7265538996363746E-4</v>
      </c>
      <c r="CT36" s="61">
        <v>3.0397690769076441E-5</v>
      </c>
      <c r="CU36" s="61">
        <v>2.224654903723112E-4</v>
      </c>
      <c r="CV36" s="61">
        <v>1.7837303816919015E-4</v>
      </c>
      <c r="CW36" s="61">
        <v>9.7480048125230725E-3</v>
      </c>
      <c r="CX36" s="61">
        <v>1.9549314603026703E-2</v>
      </c>
      <c r="CY36" s="61">
        <v>6.553377747186221E-5</v>
      </c>
      <c r="CZ36" s="61">
        <v>3.7924052380678059E-4</v>
      </c>
      <c r="DA36" s="61">
        <v>1.6845163661646247E-4</v>
      </c>
      <c r="DB36" s="61">
        <v>6.1523140459470204E-3</v>
      </c>
      <c r="DC36" s="61">
        <v>2.8883191850240247E-4</v>
      </c>
      <c r="DD36" s="61">
        <v>0</v>
      </c>
      <c r="DE36" s="61">
        <v>0</v>
      </c>
      <c r="DF36" s="61">
        <v>3.7891548311288104E-5</v>
      </c>
      <c r="DG36" s="61">
        <v>4.2597458919810274E-5</v>
      </c>
      <c r="DH36" s="61">
        <v>3.0429355045298523E-5</v>
      </c>
      <c r="DI36" s="61">
        <v>4.7300513608250457E-5</v>
      </c>
      <c r="DJ36" s="61">
        <v>1.3280031712715729E-6</v>
      </c>
      <c r="DK36" s="61">
        <v>3.2732972604646009E-5</v>
      </c>
      <c r="DL36" s="61">
        <v>1.3475117233519932E-5</v>
      </c>
      <c r="DM36" s="61">
        <v>1.6584959650104739E-5</v>
      </c>
      <c r="DN36" s="61">
        <v>9.7465725026074255E-5</v>
      </c>
      <c r="DO36" s="61">
        <v>6.7780754207623443E-5</v>
      </c>
      <c r="DP36" s="61">
        <v>9.5543390223782273E-5</v>
      </c>
      <c r="DQ36" s="61">
        <v>3.5151956454875088E-5</v>
      </c>
      <c r="DR36" s="61">
        <v>2.3028004587609298E-5</v>
      </c>
      <c r="DS36" s="61">
        <v>5.894650731132749E-5</v>
      </c>
      <c r="DT36" s="61">
        <v>0.14663790615347277</v>
      </c>
      <c r="DU36" s="61">
        <v>1.6665765215148377E-2</v>
      </c>
      <c r="DV36" s="61">
        <v>1.6922882101755021E-2</v>
      </c>
      <c r="DW36" s="61">
        <v>0.8294648997943469</v>
      </c>
      <c r="DX36" s="61">
        <v>1.0990770216655918E-2</v>
      </c>
      <c r="DY36" s="61">
        <v>9.8171473441520541E-3</v>
      </c>
      <c r="DZ36" s="61">
        <v>1.4373935864740969E-5</v>
      </c>
      <c r="EA36" s="61">
        <v>1.491589107950939E-4</v>
      </c>
      <c r="EB36" s="61">
        <v>7.4782466046076232E-5</v>
      </c>
      <c r="EC36" s="61">
        <v>2.2304545143363063E-5</v>
      </c>
      <c r="ED36" s="61">
        <v>3.9874257578050189E-5</v>
      </c>
      <c r="EE36" s="61">
        <v>5.3491800831155798E-5</v>
      </c>
      <c r="EF36" s="61">
        <v>2.0498423496805E-4</v>
      </c>
      <c r="EG36" s="61">
        <v>1.1144168903493576E-4</v>
      </c>
      <c r="EH36" s="61">
        <v>3.6509116548510859E-5</v>
      </c>
      <c r="EI36" s="61">
        <v>1.067760219636623E-4</v>
      </c>
      <c r="EJ36" s="61">
        <v>1.286479395771006E-4</v>
      </c>
      <c r="EK36" s="61">
        <v>2.1760942807694993E-4</v>
      </c>
      <c r="EL36" s="61">
        <v>0</v>
      </c>
      <c r="EM36" s="61">
        <v>7.3839436034040657E-5</v>
      </c>
      <c r="EN36" s="61">
        <v>1.087418187772814E-4</v>
      </c>
      <c r="EO36" s="61">
        <v>0</v>
      </c>
      <c r="EP36" s="61">
        <v>0</v>
      </c>
      <c r="EQ36" s="61">
        <v>0</v>
      </c>
      <c r="ER36" s="61">
        <v>3.6991248960790174E-5</v>
      </c>
      <c r="ES36" s="61">
        <v>1.9308244829940432E-4</v>
      </c>
      <c r="ET36" s="61">
        <v>2.6915960178786892E-6</v>
      </c>
      <c r="EU36" s="61">
        <v>7.341939194471564E-6</v>
      </c>
      <c r="EV36" s="61">
        <v>0</v>
      </c>
      <c r="EW36" s="61">
        <v>1.2759411786446892E-5</v>
      </c>
      <c r="EX36" s="61">
        <v>0</v>
      </c>
      <c r="EY36" s="61">
        <v>4.7151725981767273E-5</v>
      </c>
      <c r="EZ36" s="61">
        <v>2.5525350113383765E-4</v>
      </c>
      <c r="FA36" s="61">
        <v>5.0580417787506866E-6</v>
      </c>
      <c r="FB36" s="61">
        <v>2.5824598575758375E-5</v>
      </c>
      <c r="FC36" s="61">
        <v>2.1055370727153644E-5</v>
      </c>
      <c r="FD36" s="61">
        <v>1.2106752589082333E-4</v>
      </c>
      <c r="FE36" s="61">
        <v>8.765360054672942E-5</v>
      </c>
      <c r="FF36" s="61">
        <v>1.7503814410942156E-5</v>
      </c>
      <c r="FG36" s="61">
        <v>1.2356445810966863E-4</v>
      </c>
      <c r="FH36" s="61">
        <v>5.3802821246301918E-5</v>
      </c>
      <c r="FI36" s="61">
        <v>1.4968418668607206E-4</v>
      </c>
      <c r="FJ36" s="61">
        <v>2.0581092274021652E-4</v>
      </c>
      <c r="FK36" s="61">
        <v>3.0169641906478914E-5</v>
      </c>
      <c r="FL36" s="61">
        <v>3.7874866854878452E-4</v>
      </c>
      <c r="FM36" s="61">
        <v>1.2300706476413254E-4</v>
      </c>
      <c r="FN36" s="61">
        <v>2.8050783170588178E-4</v>
      </c>
      <c r="FO36" s="61">
        <v>2.8841050189639354E-4</v>
      </c>
      <c r="FP36" s="61">
        <v>2.5160160559699161E-4</v>
      </c>
      <c r="FQ36" s="61">
        <v>2.045012056834351E-4</v>
      </c>
      <c r="FR36" s="61">
        <v>1.3493890580577587E-4</v>
      </c>
      <c r="FS36" s="61">
        <v>0</v>
      </c>
      <c r="FT36" s="61">
        <v>2.1794433052602487E-5</v>
      </c>
      <c r="FU36" s="61">
        <v>5.2154170189980743E-5</v>
      </c>
      <c r="FV36" s="61">
        <v>3.9494366470747396E-5</v>
      </c>
      <c r="FW36" s="61">
        <v>1.3865696046886898E-5</v>
      </c>
      <c r="FX36" s="61">
        <v>1.67776495225254E-5</v>
      </c>
      <c r="FY36" s="61">
        <v>0</v>
      </c>
      <c r="FZ36" s="61">
        <v>2.930514709710586E-5</v>
      </c>
      <c r="GA36" s="61">
        <v>8.6194835213154167E-5</v>
      </c>
      <c r="GB36" s="61">
        <v>0</v>
      </c>
      <c r="GC36" s="61">
        <v>3.0128809932866058E-6</v>
      </c>
      <c r="GD36" s="61">
        <v>1.7489916820303915E-4</v>
      </c>
      <c r="GE36" s="61">
        <v>1.6187759760879702E-4</v>
      </c>
      <c r="GF36" s="61">
        <v>1.3617149454429112E-5</v>
      </c>
      <c r="GG36" s="61">
        <v>1.4635076286213016E-4</v>
      </c>
      <c r="GH36" s="61">
        <v>9.6607050875784805E-5</v>
      </c>
      <c r="GI36" s="61">
        <v>8.29488227587798E-5</v>
      </c>
      <c r="GJ36" s="61">
        <v>8.4328197603193665E-5</v>
      </c>
      <c r="GK36" s="61">
        <v>1.4298570916239536E-5</v>
      </c>
      <c r="GL36" s="61">
        <v>9.6403821533749617E-5</v>
      </c>
      <c r="GM36" s="61">
        <v>2.2653335703682367E-6</v>
      </c>
      <c r="GN36" s="61">
        <v>1.5504631626990482E-4</v>
      </c>
      <c r="GO36" s="61">
        <v>0</v>
      </c>
      <c r="GP36" s="61">
        <v>1.0893569495033771E-4</v>
      </c>
      <c r="GQ36" s="61">
        <v>9.1633773796781985E-6</v>
      </c>
      <c r="GR36" s="61">
        <v>1.8921979365464188E-5</v>
      </c>
      <c r="GS36" s="61">
        <v>0</v>
      </c>
      <c r="GT36" s="61">
        <v>2.6768265519303461E-6</v>
      </c>
      <c r="GU36" s="61">
        <v>3.6809395511350643E-6</v>
      </c>
      <c r="GV36" s="61">
        <v>0</v>
      </c>
      <c r="GW36" s="61">
        <v>3.9754251431049249E-4</v>
      </c>
      <c r="GX36" s="61">
        <v>1.7372388313249487E-4</v>
      </c>
      <c r="GY36" s="61">
        <v>1.5545910977588298E-4</v>
      </c>
      <c r="GZ36" s="61">
        <v>1.201367654288635E-4</v>
      </c>
      <c r="HA36" s="61">
        <v>1.3545107918389823E-5</v>
      </c>
      <c r="HB36" s="61">
        <v>1.0747338520067719E-4</v>
      </c>
      <c r="HC36" s="61">
        <v>1.0036129447769912E-5</v>
      </c>
      <c r="HD36" s="61">
        <v>2.7716157272815863E-4</v>
      </c>
      <c r="HE36" s="61">
        <v>2.6301824636311145E-4</v>
      </c>
      <c r="HF36" s="61">
        <v>7.6980238592463344E-5</v>
      </c>
      <c r="HG36" s="61">
        <v>3.2994553589731621E-4</v>
      </c>
      <c r="HH36" s="61">
        <v>6.0346272800772075E-6</v>
      </c>
      <c r="HI36" s="61">
        <v>1.0003041337524792E-4</v>
      </c>
      <c r="HJ36" s="61">
        <v>1.3271029662581782E-5</v>
      </c>
      <c r="HK36" s="61">
        <v>1.8691604132303135E-5</v>
      </c>
      <c r="HL36" s="61">
        <v>2.7970135728382992E-5</v>
      </c>
      <c r="HM36" s="61">
        <v>1.609489331500134E-4</v>
      </c>
      <c r="HN36" s="61">
        <v>5.4674456237957866E-5</v>
      </c>
      <c r="HO36" s="61">
        <v>7.7936958547138589E-5</v>
      </c>
      <c r="HP36" s="61">
        <v>0</v>
      </c>
      <c r="HQ36" s="61">
        <v>7.2230081426631962E-5</v>
      </c>
      <c r="HR36" s="61">
        <v>5.978659849680447E-5</v>
      </c>
      <c r="HS36" s="61">
        <v>3.5500366006063571E-6</v>
      </c>
      <c r="HT36" s="61">
        <v>5.8845402813553478E-5</v>
      </c>
      <c r="HU36" s="61">
        <v>4.6925185809475772E-5</v>
      </c>
      <c r="HV36" s="61">
        <v>1.21783615607641E-4</v>
      </c>
      <c r="HW36" s="61">
        <v>9.5922653225102218E-5</v>
      </c>
      <c r="HX36" s="61">
        <v>1.8507658791919881E-4</v>
      </c>
      <c r="HY36" s="61">
        <v>1.0074317251586728E-5</v>
      </c>
      <c r="HZ36" s="61">
        <v>1.6120838123776434E-4</v>
      </c>
      <c r="IA36" s="61">
        <v>2.9565734586385134E-5</v>
      </c>
      <c r="IB36" s="61">
        <v>4.795168390387122E-5</v>
      </c>
      <c r="IC36" s="61">
        <v>9.9968325373867267E-2</v>
      </c>
      <c r="ID36" s="61">
        <v>0.75841414783680539</v>
      </c>
      <c r="IE36" s="61">
        <v>0.38756891856568193</v>
      </c>
      <c r="IF36" s="61">
        <v>0.92127125183995584</v>
      </c>
      <c r="IG36" s="61">
        <v>8.339134638718547E-5</v>
      </c>
      <c r="IH36" s="61">
        <v>2.844275628442576E-4</v>
      </c>
      <c r="II36" s="61">
        <v>1.6188283068191184E-4</v>
      </c>
      <c r="IJ36" s="61">
        <v>4.4141531504148747E-6</v>
      </c>
      <c r="IK36" s="61">
        <v>7.6525179471537559E-6</v>
      </c>
      <c r="IL36" s="61">
        <v>7.6851937561299443E-5</v>
      </c>
      <c r="IM36" s="61">
        <v>3.1144148603738807E-6</v>
      </c>
      <c r="IN36" s="61">
        <v>4.9410777735977492E-6</v>
      </c>
      <c r="IO36" s="61">
        <v>2.7255053845664959E-5</v>
      </c>
      <c r="IP36" s="61">
        <v>4.0470489381034801E-6</v>
      </c>
      <c r="IQ36" s="61">
        <v>9.4809561411251927E-7</v>
      </c>
      <c r="IR36" s="61">
        <v>7.3577625682595582E-5</v>
      </c>
      <c r="IS36" s="61">
        <v>3.8315423200621304E-5</v>
      </c>
      <c r="IT36" s="61">
        <v>8.406374295833052E-7</v>
      </c>
      <c r="IU36" s="61">
        <v>4.5558863029195498E-5</v>
      </c>
      <c r="IV36" s="61">
        <v>2.3516223715689931E-5</v>
      </c>
      <c r="IW36" s="61">
        <v>6.522557820692961E-6</v>
      </c>
      <c r="IX36" s="61">
        <v>2.0540250965752076E-5</v>
      </c>
      <c r="IY36" s="61">
        <v>1.0135806746474056E-6</v>
      </c>
      <c r="IZ36" s="61">
        <v>2.2686970940598974E-5</v>
      </c>
      <c r="JA36" s="61">
        <v>0</v>
      </c>
      <c r="JB36" s="61">
        <v>9.1624903790663337E-5</v>
      </c>
      <c r="JC36" s="61">
        <v>6.0406684935468318E-5</v>
      </c>
      <c r="JD36" s="61">
        <v>1.661701279650239E-6</v>
      </c>
      <c r="JE36" s="61">
        <v>1.7513566981960169E-6</v>
      </c>
      <c r="JF36" s="61">
        <v>1.4621768766407823E-5</v>
      </c>
      <c r="JG36" s="61">
        <v>4.659691521790267E-5</v>
      </c>
      <c r="JH36" s="61">
        <v>1.2456859644981622E-4</v>
      </c>
      <c r="JI36" s="61">
        <v>2.1652144081904999E-5</v>
      </c>
      <c r="JJ36" s="61">
        <v>3.9327002324878874E-5</v>
      </c>
      <c r="JK36" s="61">
        <v>2.4200509395201644E-5</v>
      </c>
      <c r="JL36" s="61">
        <v>4.9784571925114406E-6</v>
      </c>
      <c r="JM36" s="61">
        <v>4.3110292843537348E-5</v>
      </c>
      <c r="JN36" s="61">
        <v>2.4176861246356879E-6</v>
      </c>
      <c r="JO36" s="61">
        <v>3.2689430698299797E-5</v>
      </c>
      <c r="JP36" s="61">
        <v>2.0159990564226992E-5</v>
      </c>
      <c r="JQ36" s="61">
        <v>6.9431558026474224E-5</v>
      </c>
      <c r="JR36" s="61">
        <v>3.5027172664446863E-5</v>
      </c>
      <c r="JS36" s="61">
        <v>0</v>
      </c>
      <c r="JT36" s="61">
        <v>6.1009252185722776E-5</v>
      </c>
      <c r="JU36" s="61">
        <v>1.3807674595990932E-4</v>
      </c>
      <c r="JV36" s="61">
        <v>1.2172557095080309E-3</v>
      </c>
      <c r="JW36" s="61">
        <v>9.7342443650073944E-5</v>
      </c>
      <c r="JX36" s="61">
        <v>1.193924641506419E-3</v>
      </c>
      <c r="JY36" s="61">
        <v>1.9440990786447282E-4</v>
      </c>
      <c r="JZ36" s="61">
        <v>4.4590154624143437E-4</v>
      </c>
      <c r="KA36" s="61">
        <v>1.503671768855022E-4</v>
      </c>
      <c r="KB36" s="61">
        <v>7.7186100791827301E-4</v>
      </c>
      <c r="KC36" s="61">
        <v>2.4823556996033521E-3</v>
      </c>
      <c r="KD36" s="61">
        <v>8.475590005386504E-5</v>
      </c>
      <c r="KE36" s="61">
        <v>2.8082028115539631E-4</v>
      </c>
      <c r="KF36" s="61">
        <v>4.1748727276000482E-4</v>
      </c>
      <c r="KG36" s="61">
        <v>7.5800479612688225E-4</v>
      </c>
      <c r="KH36" s="61">
        <v>1.996476174426747E-3</v>
      </c>
      <c r="KI36" s="61">
        <v>2.2524977378528304E-4</v>
      </c>
      <c r="KJ36" s="61">
        <v>5.535051761319151E-3</v>
      </c>
      <c r="KK36" s="61">
        <v>1.3593288824769177E-4</v>
      </c>
      <c r="KL36" s="61">
        <v>3.3126526870945537E-4</v>
      </c>
      <c r="KM36" s="61">
        <v>9.3770461719033549E-5</v>
      </c>
      <c r="KN36" s="61">
        <v>1.9592824455965012E-4</v>
      </c>
      <c r="KO36" s="61">
        <v>2.1392624562872436E-4</v>
      </c>
      <c r="KP36" s="61">
        <v>1.2391365676324106E-4</v>
      </c>
      <c r="KQ36" s="61">
        <v>7.5562017388116276E-5</v>
      </c>
      <c r="KR36" s="61">
        <v>1.6760688579931212E-4</v>
      </c>
      <c r="KS36" s="61">
        <v>3.9551728478736824E-4</v>
      </c>
      <c r="KT36" s="61">
        <v>1.1402431226967476E-4</v>
      </c>
      <c r="KU36" s="61">
        <v>2.3127343192292317E-4</v>
      </c>
      <c r="KV36" s="61">
        <v>1.7940254373232467E-5</v>
      </c>
      <c r="KW36" s="61">
        <v>6.6659525784050304E-5</v>
      </c>
      <c r="KX36" s="61">
        <v>5.5246977942162044E-4</v>
      </c>
      <c r="KY36" s="61">
        <v>3.3590210466915139E-4</v>
      </c>
      <c r="KZ36" s="61">
        <v>1.9513393513741382E-4</v>
      </c>
    </row>
    <row r="37" spans="1:312" ht="13" x14ac:dyDescent="0.3">
      <c r="A37" s="102">
        <v>1.0353287010511616</v>
      </c>
      <c r="B37" s="50" t="s">
        <v>913</v>
      </c>
      <c r="C37" s="60" t="s">
        <v>130</v>
      </c>
      <c r="D37" s="61">
        <v>2.8572244467742816E-6</v>
      </c>
      <c r="E37" s="61">
        <v>0</v>
      </c>
      <c r="F37" s="61">
        <v>2.3370111482786832E-6</v>
      </c>
      <c r="G37" s="61">
        <v>2.6320166220090028E-5</v>
      </c>
      <c r="H37" s="61">
        <v>4.4370183249488421E-6</v>
      </c>
      <c r="I37" s="61">
        <v>2.8444358765439162E-4</v>
      </c>
      <c r="J37" s="61">
        <v>5.3963551224917505E-4</v>
      </c>
      <c r="K37" s="61">
        <v>6.1251749580324018E-6</v>
      </c>
      <c r="L37" s="61">
        <v>4.0190303160553159E-5</v>
      </c>
      <c r="M37" s="61">
        <v>2.7445486451545415E-6</v>
      </c>
      <c r="N37" s="61">
        <v>0</v>
      </c>
      <c r="O37" s="61">
        <v>0</v>
      </c>
      <c r="P37" s="61">
        <v>1.1466632001339366E-5</v>
      </c>
      <c r="Q37" s="61">
        <v>5.4868995606659246E-5</v>
      </c>
      <c r="R37" s="61">
        <v>1.4174733557729732E-5</v>
      </c>
      <c r="S37" s="61">
        <v>3.436476264343144E-6</v>
      </c>
      <c r="T37" s="61">
        <v>4.8020255584075437E-6</v>
      </c>
      <c r="U37" s="61">
        <v>1.7499472300526579E-5</v>
      </c>
      <c r="V37" s="61">
        <v>0</v>
      </c>
      <c r="W37" s="61">
        <v>5.9341521310548089E-6</v>
      </c>
      <c r="X37" s="61">
        <v>1.1237525714562215E-3</v>
      </c>
      <c r="Y37" s="61">
        <v>7.4380461298251296E-5</v>
      </c>
      <c r="Z37" s="61">
        <v>6.4967842626130021E-6</v>
      </c>
      <c r="AA37" s="61">
        <v>4.0467801283521289E-5</v>
      </c>
      <c r="AB37" s="61">
        <v>3.2755565835656922E-5</v>
      </c>
      <c r="AC37" s="61">
        <v>2.8469325309742478E-6</v>
      </c>
      <c r="AD37" s="61">
        <v>0</v>
      </c>
      <c r="AE37" s="61">
        <v>2.6498759866124198E-5</v>
      </c>
      <c r="AF37" s="61">
        <v>1.7459108291737581E-6</v>
      </c>
      <c r="AG37" s="61">
        <v>1.0214763974939658E-6</v>
      </c>
      <c r="AH37" s="61">
        <v>0</v>
      </c>
      <c r="AI37" s="61">
        <v>0</v>
      </c>
      <c r="AJ37" s="61">
        <v>8.2651397662470544E-6</v>
      </c>
      <c r="AK37" s="61">
        <v>5.1223665848128377E-5</v>
      </c>
      <c r="AL37" s="61">
        <v>1.3537687985318422E-5</v>
      </c>
      <c r="AM37" s="61">
        <v>0</v>
      </c>
      <c r="AN37" s="61">
        <v>1.9713735532089494E-6</v>
      </c>
      <c r="AO37" s="61">
        <v>5.238785526266528E-5</v>
      </c>
      <c r="AP37" s="61">
        <v>1.8885315844281135E-5</v>
      </c>
      <c r="AQ37" s="61">
        <v>1.3912691715302824E-6</v>
      </c>
      <c r="AR37" s="61">
        <v>3.8839578370133835E-5</v>
      </c>
      <c r="AS37" s="61">
        <v>1.1352404588234518E-5</v>
      </c>
      <c r="AT37" s="61">
        <v>7.6962023412670009E-6</v>
      </c>
      <c r="AU37" s="61">
        <v>4.721451504594506E-6</v>
      </c>
      <c r="AV37" s="61">
        <v>1.1884546297437573E-5</v>
      </c>
      <c r="AW37" s="61">
        <v>0.27243716192395562</v>
      </c>
      <c r="AX37" s="61">
        <v>1.0524999845595985E-3</v>
      </c>
      <c r="AY37" s="61">
        <v>5.9281341888443341E-5</v>
      </c>
      <c r="AZ37" s="61">
        <v>1.0786925824851694E-6</v>
      </c>
      <c r="BA37" s="61">
        <v>0</v>
      </c>
      <c r="BB37" s="61">
        <v>0</v>
      </c>
      <c r="BC37" s="61">
        <v>8.0581258695141792E-6</v>
      </c>
      <c r="BD37" s="61">
        <v>3.6633775284219601E-5</v>
      </c>
      <c r="BE37" s="61">
        <v>1.3634254602450481E-6</v>
      </c>
      <c r="BF37" s="61">
        <v>2.9707779831758803E-6</v>
      </c>
      <c r="BG37" s="61">
        <v>0</v>
      </c>
      <c r="BH37" s="61">
        <v>4.4059855592868668E-6</v>
      </c>
      <c r="BI37" s="61">
        <v>0</v>
      </c>
      <c r="BJ37" s="61">
        <v>3.2131257317987394E-5</v>
      </c>
      <c r="BK37" s="61">
        <v>4.2357932902130713E-6</v>
      </c>
      <c r="BL37" s="61">
        <v>0</v>
      </c>
      <c r="BM37" s="61">
        <v>2.684433160015392E-6</v>
      </c>
      <c r="BN37" s="61">
        <v>1.1215270555133834E-5</v>
      </c>
      <c r="BO37" s="61">
        <v>0</v>
      </c>
      <c r="BP37" s="61">
        <v>1.1403896608675497E-6</v>
      </c>
      <c r="BQ37" s="61">
        <v>0</v>
      </c>
      <c r="BR37" s="61">
        <v>2.3562364297570906E-5</v>
      </c>
      <c r="BS37" s="61">
        <v>0</v>
      </c>
      <c r="BT37" s="61">
        <v>0</v>
      </c>
      <c r="BU37" s="61">
        <v>1.5470248683038967E-5</v>
      </c>
      <c r="BV37" s="61">
        <v>2.3052439317559174E-6</v>
      </c>
      <c r="BW37" s="61">
        <v>0</v>
      </c>
      <c r="BX37" s="61">
        <v>1.7998915506889916E-4</v>
      </c>
      <c r="BY37" s="61">
        <v>1.0057830323998684E-2</v>
      </c>
      <c r="BZ37" s="61">
        <v>0</v>
      </c>
      <c r="CA37" s="61">
        <v>7.3567482667579745E-2</v>
      </c>
      <c r="CB37" s="61">
        <v>0</v>
      </c>
      <c r="CC37" s="61">
        <v>7.5611988081731442E-6</v>
      </c>
      <c r="CD37" s="61">
        <v>0</v>
      </c>
      <c r="CE37" s="61">
        <v>8.5385016177129941E-6</v>
      </c>
      <c r="CF37" s="61">
        <v>0</v>
      </c>
      <c r="CG37" s="61">
        <v>0</v>
      </c>
      <c r="CH37" s="61">
        <v>2.9797603749545048E-6</v>
      </c>
      <c r="CI37" s="61">
        <v>0</v>
      </c>
      <c r="CJ37" s="61">
        <v>0</v>
      </c>
      <c r="CK37" s="61">
        <v>0</v>
      </c>
      <c r="CL37" s="61">
        <v>0</v>
      </c>
      <c r="CM37" s="61">
        <v>0</v>
      </c>
      <c r="CN37" s="61">
        <v>3.620692474734657E-6</v>
      </c>
      <c r="CO37" s="61">
        <v>0</v>
      </c>
      <c r="CP37" s="61">
        <v>0</v>
      </c>
      <c r="CQ37" s="61">
        <v>0</v>
      </c>
      <c r="CR37" s="61">
        <v>0</v>
      </c>
      <c r="CS37" s="61">
        <v>2.4846060258241419E-5</v>
      </c>
      <c r="CT37" s="61">
        <v>0</v>
      </c>
      <c r="CU37" s="61">
        <v>1.0123658835145293E-5</v>
      </c>
      <c r="CV37" s="61">
        <v>6.3026392333093982E-6</v>
      </c>
      <c r="CW37" s="61">
        <v>3.1536848442141008E-6</v>
      </c>
      <c r="CX37" s="61">
        <v>0</v>
      </c>
      <c r="CY37" s="61">
        <v>0</v>
      </c>
      <c r="CZ37" s="61">
        <v>0</v>
      </c>
      <c r="DA37" s="61">
        <v>0</v>
      </c>
      <c r="DB37" s="61">
        <v>3.389704708510755E-6</v>
      </c>
      <c r="DC37" s="61">
        <v>3.9135263793296355E-6</v>
      </c>
      <c r="DD37" s="61">
        <v>3.6799623054880984E-6</v>
      </c>
      <c r="DE37" s="61">
        <v>0</v>
      </c>
      <c r="DF37" s="61">
        <v>0</v>
      </c>
      <c r="DG37" s="61">
        <v>0</v>
      </c>
      <c r="DH37" s="61">
        <v>0</v>
      </c>
      <c r="DI37" s="61">
        <v>0</v>
      </c>
      <c r="DJ37" s="61">
        <v>0</v>
      </c>
      <c r="DK37" s="61">
        <v>0</v>
      </c>
      <c r="DL37" s="61">
        <v>0</v>
      </c>
      <c r="DM37" s="61">
        <v>0</v>
      </c>
      <c r="DN37" s="61">
        <v>0</v>
      </c>
      <c r="DO37" s="61">
        <v>0</v>
      </c>
      <c r="DP37" s="61">
        <v>7.8675078705986768E-7</v>
      </c>
      <c r="DQ37" s="61">
        <v>0</v>
      </c>
      <c r="DR37" s="61">
        <v>0</v>
      </c>
      <c r="DS37" s="61">
        <v>0</v>
      </c>
      <c r="DT37" s="61">
        <v>1.4275731459690858E-4</v>
      </c>
      <c r="DU37" s="61">
        <v>4.4660249293300503E-5</v>
      </c>
      <c r="DV37" s="61">
        <v>0</v>
      </c>
      <c r="DW37" s="61">
        <v>3.4534817395997749E-5</v>
      </c>
      <c r="DX37" s="61">
        <v>1.6595663328780121E-6</v>
      </c>
      <c r="DY37" s="61">
        <v>3.711940341474865E-6</v>
      </c>
      <c r="DZ37" s="61">
        <v>0</v>
      </c>
      <c r="EA37" s="61">
        <v>0</v>
      </c>
      <c r="EB37" s="61">
        <v>0</v>
      </c>
      <c r="EC37" s="61">
        <v>4.9264506428157152E-6</v>
      </c>
      <c r="ED37" s="61">
        <v>0</v>
      </c>
      <c r="EE37" s="61">
        <v>8.9982074553752467E-6</v>
      </c>
      <c r="EF37" s="61">
        <v>4.1171691385743595E-5</v>
      </c>
      <c r="EG37" s="61">
        <v>0</v>
      </c>
      <c r="EH37" s="61">
        <v>0</v>
      </c>
      <c r="EI37" s="61">
        <v>2.096845292762297E-6</v>
      </c>
      <c r="EJ37" s="61">
        <v>0</v>
      </c>
      <c r="EK37" s="61">
        <v>2.6487576865796433E-6</v>
      </c>
      <c r="EL37" s="61">
        <v>4.2854208992065712E-6</v>
      </c>
      <c r="EM37" s="61">
        <v>7.7362952848592789E-5</v>
      </c>
      <c r="EN37" s="61">
        <v>2.1988235414523813E-5</v>
      </c>
      <c r="EO37" s="61">
        <v>0</v>
      </c>
      <c r="EP37" s="61">
        <v>1.606807974463248E-5</v>
      </c>
      <c r="EQ37" s="61">
        <v>0</v>
      </c>
      <c r="ER37" s="61">
        <v>0</v>
      </c>
      <c r="ES37" s="61">
        <v>2.8229474083719957E-4</v>
      </c>
      <c r="ET37" s="61">
        <v>3.3367874162819633E-5</v>
      </c>
      <c r="EU37" s="61">
        <v>2.6572228828087462E-5</v>
      </c>
      <c r="EV37" s="61">
        <v>2.1514984324705933E-5</v>
      </c>
      <c r="EW37" s="61">
        <v>8.7351839571369466E-6</v>
      </c>
      <c r="EX37" s="61">
        <v>0</v>
      </c>
      <c r="EY37" s="61">
        <v>2.5796172113063058E-5</v>
      </c>
      <c r="EZ37" s="61">
        <v>0</v>
      </c>
      <c r="FA37" s="61">
        <v>0</v>
      </c>
      <c r="FB37" s="61">
        <v>0</v>
      </c>
      <c r="FC37" s="61">
        <v>1.7964839916558561E-5</v>
      </c>
      <c r="FD37" s="61">
        <v>0</v>
      </c>
      <c r="FE37" s="61">
        <v>0</v>
      </c>
      <c r="FF37" s="61">
        <v>1.2582452098300448E-5</v>
      </c>
      <c r="FG37" s="61">
        <v>3.8431004495744738E-6</v>
      </c>
      <c r="FH37" s="61">
        <v>0</v>
      </c>
      <c r="FI37" s="61">
        <v>0</v>
      </c>
      <c r="FJ37" s="61">
        <v>2.1729113785699439E-6</v>
      </c>
      <c r="FK37" s="61">
        <v>0</v>
      </c>
      <c r="FL37" s="61">
        <v>0</v>
      </c>
      <c r="FM37" s="61">
        <v>0</v>
      </c>
      <c r="FN37" s="61">
        <v>0</v>
      </c>
      <c r="FO37" s="61">
        <v>0</v>
      </c>
      <c r="FP37" s="61">
        <v>2.2564416897358578E-6</v>
      </c>
      <c r="FQ37" s="61">
        <v>0</v>
      </c>
      <c r="FR37" s="61">
        <v>0</v>
      </c>
      <c r="FS37" s="61">
        <v>0</v>
      </c>
      <c r="FT37" s="61">
        <v>0</v>
      </c>
      <c r="FU37" s="61">
        <v>1.5393119754366857E-6</v>
      </c>
      <c r="FV37" s="61">
        <v>1.0803930037590474E-5</v>
      </c>
      <c r="FW37" s="61">
        <v>0</v>
      </c>
      <c r="FX37" s="61">
        <v>0</v>
      </c>
      <c r="FY37" s="61">
        <v>0</v>
      </c>
      <c r="FZ37" s="61">
        <v>2.3998755584527092E-6</v>
      </c>
      <c r="GA37" s="61">
        <v>5.4794866113913974E-6</v>
      </c>
      <c r="GB37" s="61">
        <v>0</v>
      </c>
      <c r="GC37" s="61">
        <v>0</v>
      </c>
      <c r="GD37" s="61">
        <v>1.3216636139826523E-5</v>
      </c>
      <c r="GE37" s="61">
        <v>0</v>
      </c>
      <c r="GF37" s="61">
        <v>2.1369080920956528E-5</v>
      </c>
      <c r="GG37" s="61">
        <v>5.6012024411439103E-5</v>
      </c>
      <c r="GH37" s="61">
        <v>3.4395454990888595E-6</v>
      </c>
      <c r="GI37" s="61">
        <v>5.5232063727258765E-6</v>
      </c>
      <c r="GJ37" s="61">
        <v>3.7460699823728679E-6</v>
      </c>
      <c r="GK37" s="61">
        <v>0</v>
      </c>
      <c r="GL37" s="61">
        <v>0</v>
      </c>
      <c r="GM37" s="61">
        <v>0</v>
      </c>
      <c r="GN37" s="61">
        <v>0</v>
      </c>
      <c r="GO37" s="61">
        <v>0</v>
      </c>
      <c r="GP37" s="61">
        <v>2.335509705715602E-4</v>
      </c>
      <c r="GQ37" s="61">
        <v>9.6137143021837498E-6</v>
      </c>
      <c r="GR37" s="61">
        <v>1.7652371136558972E-3</v>
      </c>
      <c r="GS37" s="61">
        <v>0</v>
      </c>
      <c r="GT37" s="61">
        <v>5.2064276435045226E-5</v>
      </c>
      <c r="GU37" s="61">
        <v>3.8492453422517947E-2</v>
      </c>
      <c r="GV37" s="61">
        <v>0</v>
      </c>
      <c r="GW37" s="61">
        <v>0</v>
      </c>
      <c r="GX37" s="61">
        <v>1.5386907376254302E-6</v>
      </c>
      <c r="GY37" s="61">
        <v>0</v>
      </c>
      <c r="GZ37" s="61">
        <v>0</v>
      </c>
      <c r="HA37" s="61">
        <v>2.3453103525360153E-5</v>
      </c>
      <c r="HB37" s="61">
        <v>2.3420350285861855E-6</v>
      </c>
      <c r="HC37" s="61">
        <v>1.0345250477988697E-5</v>
      </c>
      <c r="HD37" s="61">
        <v>0</v>
      </c>
      <c r="HE37" s="61">
        <v>0</v>
      </c>
      <c r="HF37" s="61">
        <v>0</v>
      </c>
      <c r="HG37" s="61">
        <v>3.4633891101887637E-6</v>
      </c>
      <c r="HH37" s="61">
        <v>0</v>
      </c>
      <c r="HI37" s="61">
        <v>0</v>
      </c>
      <c r="HJ37" s="61">
        <v>0</v>
      </c>
      <c r="HK37" s="61">
        <v>0</v>
      </c>
      <c r="HL37" s="61">
        <v>0</v>
      </c>
      <c r="HM37" s="61">
        <v>0</v>
      </c>
      <c r="HN37" s="61">
        <v>3.7685494038654878E-6</v>
      </c>
      <c r="HO37" s="61">
        <v>1.8203268864816107E-6</v>
      </c>
      <c r="HP37" s="61">
        <v>1.1884133945594557E-4</v>
      </c>
      <c r="HQ37" s="61">
        <v>0</v>
      </c>
      <c r="HR37" s="61">
        <v>0</v>
      </c>
      <c r="HS37" s="61">
        <v>0</v>
      </c>
      <c r="HT37" s="61">
        <v>5.7620616756885381E-6</v>
      </c>
      <c r="HU37" s="61">
        <v>7.3596286783339545E-6</v>
      </c>
      <c r="HV37" s="61">
        <v>0</v>
      </c>
      <c r="HW37" s="61">
        <v>4.2267522062825791E-6</v>
      </c>
      <c r="HX37" s="61">
        <v>0</v>
      </c>
      <c r="HY37" s="61">
        <v>4.2913378725437774E-6</v>
      </c>
      <c r="HZ37" s="61">
        <v>0</v>
      </c>
      <c r="IA37" s="61">
        <v>2.8565927136603994E-6</v>
      </c>
      <c r="IB37" s="61">
        <v>0</v>
      </c>
      <c r="IC37" s="61">
        <v>0</v>
      </c>
      <c r="ID37" s="61">
        <v>3.0566018712568799E-5</v>
      </c>
      <c r="IE37" s="61">
        <v>2.8289232502065007E-6</v>
      </c>
      <c r="IF37" s="61">
        <v>0</v>
      </c>
      <c r="IG37" s="61">
        <v>0</v>
      </c>
      <c r="IH37" s="61">
        <v>0</v>
      </c>
      <c r="II37" s="61">
        <v>0</v>
      </c>
      <c r="IJ37" s="61">
        <v>5.9075969288164454E-5</v>
      </c>
      <c r="IK37" s="61">
        <v>7.7901822911766275E-5</v>
      </c>
      <c r="IL37" s="61">
        <v>3.9587588289216645E-4</v>
      </c>
      <c r="IM37" s="61">
        <v>4.9909382914440411E-4</v>
      </c>
      <c r="IN37" s="61">
        <v>2.6710390835302391E-4</v>
      </c>
      <c r="IO37" s="61">
        <v>2.0314025339921777E-4</v>
      </c>
      <c r="IP37" s="61">
        <v>6.0147358623860248E-3</v>
      </c>
      <c r="IQ37" s="61">
        <v>4.3502022938876221E-4</v>
      </c>
      <c r="IR37" s="61">
        <v>8.7790247963597716E-4</v>
      </c>
      <c r="IS37" s="61">
        <v>4.7106686946769297E-5</v>
      </c>
      <c r="IT37" s="61">
        <v>1.0274457472684841E-5</v>
      </c>
      <c r="IU37" s="61">
        <v>5.4748888577372623E-5</v>
      </c>
      <c r="IV37" s="61">
        <v>4.0843557265566869E-6</v>
      </c>
      <c r="IW37" s="61">
        <v>9.5711704560113829E-5</v>
      </c>
      <c r="IX37" s="61">
        <v>6.6109049494590894E-5</v>
      </c>
      <c r="IY37" s="61">
        <v>3.4456111934263755E-5</v>
      </c>
      <c r="IZ37" s="61">
        <v>6.8517697471607639E-7</v>
      </c>
      <c r="JA37" s="61">
        <v>2.1635937434594799E-5</v>
      </c>
      <c r="JB37" s="61">
        <v>6.5840433037544414E-5</v>
      </c>
      <c r="JC37" s="61">
        <v>5.1784073893392555E-5</v>
      </c>
      <c r="JD37" s="61">
        <v>0</v>
      </c>
      <c r="JE37" s="61">
        <v>0</v>
      </c>
      <c r="JF37" s="61">
        <v>1.0638311956157672E-6</v>
      </c>
      <c r="JG37" s="61">
        <v>2.8892171460582061E-5</v>
      </c>
      <c r="JH37" s="61">
        <v>0</v>
      </c>
      <c r="JI37" s="61">
        <v>3.9521239075805126E-6</v>
      </c>
      <c r="JJ37" s="61">
        <v>5.0147778538383369E-7</v>
      </c>
      <c r="JK37" s="61">
        <v>1.8553453804824828E-6</v>
      </c>
      <c r="JL37" s="61">
        <v>1.500717624858016E-5</v>
      </c>
      <c r="JM37" s="61">
        <v>2.1281526791591077E-6</v>
      </c>
      <c r="JN37" s="61">
        <v>2.1525081703304083E-5</v>
      </c>
      <c r="JO37" s="61">
        <v>1.9013786834346962E-6</v>
      </c>
      <c r="JP37" s="61">
        <v>4.9138546158365674E-5</v>
      </c>
      <c r="JQ37" s="61">
        <v>2.1658422131148082E-5</v>
      </c>
      <c r="JR37" s="61">
        <v>9.1081377004947579E-6</v>
      </c>
      <c r="JS37" s="61">
        <v>1.4087140169048186E-6</v>
      </c>
      <c r="JT37" s="61">
        <v>0</v>
      </c>
      <c r="JU37" s="61">
        <v>0</v>
      </c>
      <c r="JV37" s="61">
        <v>5.8576739855536697E-6</v>
      </c>
      <c r="JW37" s="61">
        <v>2.8079551052905947E-6</v>
      </c>
      <c r="JX37" s="61">
        <v>0</v>
      </c>
      <c r="JY37" s="61">
        <v>9.9627187459398119E-6</v>
      </c>
      <c r="JZ37" s="61">
        <v>8.4533631745221387E-5</v>
      </c>
      <c r="KA37" s="61">
        <v>0</v>
      </c>
      <c r="KB37" s="61">
        <v>4.0023100703120445E-6</v>
      </c>
      <c r="KC37" s="61">
        <v>0</v>
      </c>
      <c r="KD37" s="61">
        <v>0</v>
      </c>
      <c r="KE37" s="61">
        <v>5.3020411494109561E-6</v>
      </c>
      <c r="KF37" s="61">
        <v>6.8795891865717029E-6</v>
      </c>
      <c r="KG37" s="61">
        <v>2.4084924472560811E-6</v>
      </c>
      <c r="KH37" s="61">
        <v>0</v>
      </c>
      <c r="KI37" s="61">
        <v>0</v>
      </c>
      <c r="KJ37" s="61">
        <v>4.8285354883678838E-6</v>
      </c>
      <c r="KK37" s="61">
        <v>0</v>
      </c>
      <c r="KL37" s="61">
        <v>1.3005706838699085E-5</v>
      </c>
      <c r="KM37" s="61">
        <v>1.2550492571010156E-5</v>
      </c>
      <c r="KN37" s="61">
        <v>1.0689137913720461E-5</v>
      </c>
      <c r="KO37" s="61">
        <v>4.5867548376656165E-6</v>
      </c>
      <c r="KP37" s="61">
        <v>2.0776568469048966E-5</v>
      </c>
      <c r="KQ37" s="61">
        <v>1.735512142644655E-5</v>
      </c>
      <c r="KR37" s="61">
        <v>5.8229561680460475E-6</v>
      </c>
      <c r="KS37" s="61">
        <v>1.2476885955437483E-6</v>
      </c>
      <c r="KT37" s="61">
        <v>0</v>
      </c>
      <c r="KU37" s="61">
        <v>2.3636373608911615E-5</v>
      </c>
      <c r="KV37" s="61">
        <v>0</v>
      </c>
      <c r="KW37" s="61">
        <v>1.5022334105487413E-5</v>
      </c>
      <c r="KX37" s="61">
        <v>1.7085989632024053E-6</v>
      </c>
      <c r="KY37" s="61">
        <v>5.0770220010615795E-5</v>
      </c>
      <c r="KZ37" s="61">
        <v>1.5654812875430939E-6</v>
      </c>
    </row>
    <row r="38" spans="1:312" ht="13" x14ac:dyDescent="0.3">
      <c r="A38" s="102">
        <v>1.0281926318870813</v>
      </c>
      <c r="B38" s="50" t="s">
        <v>912</v>
      </c>
      <c r="C38" s="60" t="s">
        <v>68</v>
      </c>
      <c r="D38" s="61">
        <v>6.6493962264097033E-5</v>
      </c>
      <c r="E38" s="61">
        <v>1.6100840431195606E-5</v>
      </c>
      <c r="F38" s="61">
        <v>3.3429936121062586E-5</v>
      </c>
      <c r="G38" s="61">
        <v>4.9711336881279775E-5</v>
      </c>
      <c r="H38" s="61">
        <v>6.3949908242145242E-6</v>
      </c>
      <c r="I38" s="61">
        <v>0</v>
      </c>
      <c r="J38" s="61">
        <v>6.7541222645269127E-6</v>
      </c>
      <c r="K38" s="61">
        <v>1.8675605491637697E-5</v>
      </c>
      <c r="L38" s="61">
        <v>9.462400991951796E-5</v>
      </c>
      <c r="M38" s="61">
        <v>1.2350468903195437E-5</v>
      </c>
      <c r="N38" s="61">
        <v>1.1702726945481114E-4</v>
      </c>
      <c r="O38" s="61">
        <v>1.255484023965795E-5</v>
      </c>
      <c r="P38" s="61">
        <v>2.536196036407353E-5</v>
      </c>
      <c r="Q38" s="61">
        <v>7.511910630873182E-5</v>
      </c>
      <c r="R38" s="61">
        <v>9.7330988022729879E-5</v>
      </c>
      <c r="S38" s="61">
        <v>4.9235992674691035E-5</v>
      </c>
      <c r="T38" s="61">
        <v>1.1973050392296142E-4</v>
      </c>
      <c r="U38" s="61">
        <v>1.2603569590058077E-4</v>
      </c>
      <c r="V38" s="61">
        <v>1.0690892494822232E-5</v>
      </c>
      <c r="W38" s="61">
        <v>3.9932751323287788E-5</v>
      </c>
      <c r="X38" s="61">
        <v>2.9513682186113375E-5</v>
      </c>
      <c r="Y38" s="61">
        <v>2.4606939763965386E-4</v>
      </c>
      <c r="Z38" s="61">
        <v>1.0491287156563949E-4</v>
      </c>
      <c r="AA38" s="61">
        <v>7.1282206417690543E-5</v>
      </c>
      <c r="AB38" s="61">
        <v>2.1538349293274153E-4</v>
      </c>
      <c r="AC38" s="61">
        <v>9.9205940968727995E-5</v>
      </c>
      <c r="AD38" s="61">
        <v>3.4012113198972439E-5</v>
      </c>
      <c r="AE38" s="61">
        <v>3.4376769556053014E-5</v>
      </c>
      <c r="AF38" s="61">
        <v>9.0924681946296269E-6</v>
      </c>
      <c r="AG38" s="61">
        <v>1.1986079713112528E-4</v>
      </c>
      <c r="AH38" s="61">
        <v>1.4128892969762061E-4</v>
      </c>
      <c r="AI38" s="61">
        <v>1.9491912230120785E-3</v>
      </c>
      <c r="AJ38" s="61">
        <v>2.5694769417554959E-2</v>
      </c>
      <c r="AK38" s="61">
        <v>4.6716058916219591E-4</v>
      </c>
      <c r="AL38" s="61">
        <v>1.7214776185321763E-4</v>
      </c>
      <c r="AM38" s="61">
        <v>1.1121566844771507E-4</v>
      </c>
      <c r="AN38" s="61">
        <v>9.940103538291347E-5</v>
      </c>
      <c r="AO38" s="61">
        <v>1.6284749583586874E-4</v>
      </c>
      <c r="AP38" s="61">
        <v>2.1054261060195294E-5</v>
      </c>
      <c r="AQ38" s="61">
        <v>5.7663516677892162E-5</v>
      </c>
      <c r="AR38" s="61">
        <v>4.4551939043579081E-4</v>
      </c>
      <c r="AS38" s="61">
        <v>2.6362351249847025E-4</v>
      </c>
      <c r="AT38" s="61">
        <v>1.0186452545392612E-4</v>
      </c>
      <c r="AU38" s="61">
        <v>1.9577161417265077E-4</v>
      </c>
      <c r="AV38" s="61">
        <v>8.2677525909875119E-5</v>
      </c>
      <c r="AW38" s="61">
        <v>3.4090368240021884E-5</v>
      </c>
      <c r="AX38" s="61">
        <v>5.0781233642376551E-5</v>
      </c>
      <c r="AY38" s="61">
        <v>1.6841228032096366E-5</v>
      </c>
      <c r="AZ38" s="61">
        <v>7.7907023797252144E-5</v>
      </c>
      <c r="BA38" s="61">
        <v>0</v>
      </c>
      <c r="BB38" s="61">
        <v>2.0719158311524114E-4</v>
      </c>
      <c r="BC38" s="61">
        <v>1.3458638693742114E-4</v>
      </c>
      <c r="BD38" s="61">
        <v>1.1696491476110645E-4</v>
      </c>
      <c r="BE38" s="61">
        <v>1.4375349974569739E-5</v>
      </c>
      <c r="BF38" s="61">
        <v>5.7232364305002367E-5</v>
      </c>
      <c r="BG38" s="61">
        <v>3.7784465832269917E-5</v>
      </c>
      <c r="BH38" s="61">
        <v>1.322823731083227E-4</v>
      </c>
      <c r="BI38" s="61">
        <v>1.2744381840956739E-4</v>
      </c>
      <c r="BJ38" s="61">
        <v>2.7804996325390839E-5</v>
      </c>
      <c r="BK38" s="61">
        <v>1.6902181612882483E-4</v>
      </c>
      <c r="BL38" s="61">
        <v>5.9900979629398616E-5</v>
      </c>
      <c r="BM38" s="61">
        <v>1.9011752179931232E-4</v>
      </c>
      <c r="BN38" s="61">
        <v>8.5015463750454622E-5</v>
      </c>
      <c r="BO38" s="61">
        <v>1.3570975281596278E-4</v>
      </c>
      <c r="BP38" s="61">
        <v>0</v>
      </c>
      <c r="BQ38" s="61">
        <v>0</v>
      </c>
      <c r="BR38" s="61">
        <v>2.5829631994901116E-6</v>
      </c>
      <c r="BS38" s="61">
        <v>0</v>
      </c>
      <c r="BT38" s="61">
        <v>4.86126605307662E-5</v>
      </c>
      <c r="BU38" s="61">
        <v>7.5227537401786581E-5</v>
      </c>
      <c r="BV38" s="61">
        <v>1.0860260300716766E-5</v>
      </c>
      <c r="BW38" s="61">
        <v>3.829750647701259E-6</v>
      </c>
      <c r="BX38" s="61">
        <v>1.503216925479912E-4</v>
      </c>
      <c r="BY38" s="61">
        <v>1.084116001753362E-5</v>
      </c>
      <c r="BZ38" s="61">
        <v>6.0475720626360997E-6</v>
      </c>
      <c r="CA38" s="61">
        <v>0</v>
      </c>
      <c r="CB38" s="61">
        <v>4.1925670444709355E-5</v>
      </c>
      <c r="CC38" s="61">
        <v>0</v>
      </c>
      <c r="CD38" s="61">
        <v>3.715754362175985E-6</v>
      </c>
      <c r="CE38" s="61">
        <v>4.9156941050911514E-5</v>
      </c>
      <c r="CF38" s="61">
        <v>3.5337832140695195E-5</v>
      </c>
      <c r="CG38" s="61">
        <v>3.7579084570776733E-5</v>
      </c>
      <c r="CH38" s="61">
        <v>0</v>
      </c>
      <c r="CI38" s="61">
        <v>4.428299483560614E-5</v>
      </c>
      <c r="CJ38" s="61">
        <v>1.0722247347220227E-5</v>
      </c>
      <c r="CK38" s="61">
        <v>4.411819926529979E-5</v>
      </c>
      <c r="CL38" s="61">
        <v>3.8258130229857235E-4</v>
      </c>
      <c r="CM38" s="61">
        <v>1.9763114854842792E-3</v>
      </c>
      <c r="CN38" s="61">
        <v>4.5148023664121875E-4</v>
      </c>
      <c r="CO38" s="61">
        <v>3.9523999462478228E-3</v>
      </c>
      <c r="CP38" s="61">
        <v>6.2884878775161079E-4</v>
      </c>
      <c r="CQ38" s="61">
        <v>3.3188600198188871E-4</v>
      </c>
      <c r="CR38" s="61">
        <v>2.3564932527669156E-4</v>
      </c>
      <c r="CS38" s="61">
        <v>2.4660447488291255E-4</v>
      </c>
      <c r="CT38" s="61">
        <v>2.5800370892547667E-4</v>
      </c>
      <c r="CU38" s="61">
        <v>2.957026394265613E-4</v>
      </c>
      <c r="CV38" s="61">
        <v>1.6021642845733859E-4</v>
      </c>
      <c r="CW38" s="61">
        <v>2.2007464071207401E-4</v>
      </c>
      <c r="CX38" s="61">
        <v>1.8585889599697747E-4</v>
      </c>
      <c r="CY38" s="61">
        <v>1.2934986049147046E-4</v>
      </c>
      <c r="CZ38" s="61">
        <v>3.4872426450908631E-4</v>
      </c>
      <c r="DA38" s="61">
        <v>2.3183654471146741E-4</v>
      </c>
      <c r="DB38" s="61">
        <v>1.0329811237639442E-4</v>
      </c>
      <c r="DC38" s="61">
        <v>7.8270527586592711E-6</v>
      </c>
      <c r="DD38" s="61">
        <v>7.3063092661280262E-5</v>
      </c>
      <c r="DE38" s="61">
        <v>3.4591766275262062E-5</v>
      </c>
      <c r="DF38" s="61">
        <v>1.1758534866473645E-4</v>
      </c>
      <c r="DG38" s="61">
        <v>3.1426024894606945E-5</v>
      </c>
      <c r="DH38" s="61">
        <v>4.5065727617190555E-5</v>
      </c>
      <c r="DI38" s="61">
        <v>1.230591876502904E-4</v>
      </c>
      <c r="DJ38" s="61">
        <v>5.1586599379275511E-5</v>
      </c>
      <c r="DK38" s="61">
        <v>1.6166372059325169E-4</v>
      </c>
      <c r="DL38" s="61">
        <v>2.6204907469874473E-4</v>
      </c>
      <c r="DM38" s="61">
        <v>1.0425254865771194E-3</v>
      </c>
      <c r="DN38" s="61">
        <v>2.2953370703500755E-5</v>
      </c>
      <c r="DO38" s="61">
        <v>2.2850680821788683E-4</v>
      </c>
      <c r="DP38" s="61">
        <v>6.1151141532308047E-5</v>
      </c>
      <c r="DQ38" s="61">
        <v>8.076700240977024E-5</v>
      </c>
      <c r="DR38" s="61">
        <v>2.8840437657521689E-5</v>
      </c>
      <c r="DS38" s="61">
        <v>1.2402487139196908E-4</v>
      </c>
      <c r="DT38" s="61">
        <v>2.7457015730407029E-4</v>
      </c>
      <c r="DU38" s="61">
        <v>2.7759938626100886E-4</v>
      </c>
      <c r="DV38" s="61">
        <v>2.4062881750337608E-4</v>
      </c>
      <c r="DW38" s="61">
        <v>2.2461494525800142E-4</v>
      </c>
      <c r="DX38" s="61">
        <v>9.2655224556738601E-5</v>
      </c>
      <c r="DY38" s="61">
        <v>2.5117462977313252E-4</v>
      </c>
      <c r="DZ38" s="61">
        <v>0.90850577736559046</v>
      </c>
      <c r="EA38" s="61">
        <v>0.92504086396482266</v>
      </c>
      <c r="EB38" s="61">
        <v>3.255513375803282E-3</v>
      </c>
      <c r="EC38" s="61">
        <v>0.94308293008448207</v>
      </c>
      <c r="ED38" s="61">
        <v>4.5245820519961288E-3</v>
      </c>
      <c r="EE38" s="61">
        <v>4.8127045226781469E-2</v>
      </c>
      <c r="EF38" s="61">
        <v>3.2259622940991328E-3</v>
      </c>
      <c r="EG38" s="61">
        <v>0.93578005418164989</v>
      </c>
      <c r="EH38" s="61">
        <v>0.22045742674695637</v>
      </c>
      <c r="EI38" s="61">
        <v>0.94770367657242405</v>
      </c>
      <c r="EJ38" s="61">
        <v>1.5400372027186273E-2</v>
      </c>
      <c r="EK38" s="61">
        <v>7.7040186688390206E-3</v>
      </c>
      <c r="EL38" s="61">
        <v>1.7762020747970171E-4</v>
      </c>
      <c r="EM38" s="61">
        <v>1.3476398971992211E-5</v>
      </c>
      <c r="EN38" s="61">
        <v>2.8364823684735718E-5</v>
      </c>
      <c r="EO38" s="61">
        <v>0</v>
      </c>
      <c r="EP38" s="61">
        <v>4.9720557261549207E-5</v>
      </c>
      <c r="EQ38" s="61">
        <v>2.7372032095191037E-4</v>
      </c>
      <c r="ER38" s="61">
        <v>3.1010627871321105E-6</v>
      </c>
      <c r="ES38" s="61">
        <v>1.4047118922821551E-5</v>
      </c>
      <c r="ET38" s="61">
        <v>3.2615810569588818E-5</v>
      </c>
      <c r="EU38" s="61">
        <v>3.6930395547341935E-6</v>
      </c>
      <c r="EV38" s="61">
        <v>1.4364603777622654E-6</v>
      </c>
      <c r="EW38" s="61">
        <v>1.6605090258142402E-5</v>
      </c>
      <c r="EX38" s="61">
        <v>3.9187100755018887E-5</v>
      </c>
      <c r="EY38" s="61">
        <v>1.5973094819291846E-4</v>
      </c>
      <c r="EZ38" s="61">
        <v>8.0245390862496206E-5</v>
      </c>
      <c r="FA38" s="61">
        <v>5.052421732329853E-5</v>
      </c>
      <c r="FB38" s="61">
        <v>0</v>
      </c>
      <c r="FC38" s="61">
        <v>4.7315845977414799E-5</v>
      </c>
      <c r="FD38" s="61">
        <v>6.1490278386987017E-6</v>
      </c>
      <c r="FE38" s="61">
        <v>1.4035587846339363E-4</v>
      </c>
      <c r="FF38" s="61">
        <v>1.4916294019759402E-5</v>
      </c>
      <c r="FG38" s="61">
        <v>3.7377565793830927E-5</v>
      </c>
      <c r="FH38" s="61">
        <v>3.8013489199011605E-5</v>
      </c>
      <c r="FI38" s="61">
        <v>3.2379033024581689E-5</v>
      </c>
      <c r="FJ38" s="61">
        <v>1.3242687679395714E-5</v>
      </c>
      <c r="FK38" s="61">
        <v>3.8678441595038549E-5</v>
      </c>
      <c r="FL38" s="61">
        <v>1.6304704758168446E-4</v>
      </c>
      <c r="FM38" s="61">
        <v>3.3965749631174441E-5</v>
      </c>
      <c r="FN38" s="61">
        <v>5.223168649144636E-5</v>
      </c>
      <c r="FO38" s="61">
        <v>3.2999965284440189E-5</v>
      </c>
      <c r="FP38" s="61">
        <v>8.8552800534967229E-5</v>
      </c>
      <c r="FQ38" s="61">
        <v>1.6211268859885484E-4</v>
      </c>
      <c r="FR38" s="61">
        <v>6.5655591232474824E-5</v>
      </c>
      <c r="FS38" s="61">
        <v>3.5360874361235913E-4</v>
      </c>
      <c r="FT38" s="61">
        <v>6.6774433182441662E-6</v>
      </c>
      <c r="FU38" s="61">
        <v>3.3864863459607084E-5</v>
      </c>
      <c r="FV38" s="61">
        <v>1.9567117734747191E-5</v>
      </c>
      <c r="FW38" s="61">
        <v>8.527876839770986E-6</v>
      </c>
      <c r="FX38" s="61">
        <v>1.4859129061429446E-5</v>
      </c>
      <c r="FY38" s="61">
        <v>1.4284961814823223E-5</v>
      </c>
      <c r="FZ38" s="61">
        <v>8.5862214424641365E-6</v>
      </c>
      <c r="GA38" s="61">
        <v>1.329255512197374E-6</v>
      </c>
      <c r="GB38" s="61">
        <v>3.053924783974602E-5</v>
      </c>
      <c r="GC38" s="61">
        <v>2.2375381922170459E-5</v>
      </c>
      <c r="GD38" s="61">
        <v>4.9507807897432765E-4</v>
      </c>
      <c r="GE38" s="61">
        <v>1.2597478413135957E-6</v>
      </c>
      <c r="GF38" s="61">
        <v>4.7085805944833197E-5</v>
      </c>
      <c r="GG38" s="61">
        <v>3.7064251568060779E-5</v>
      </c>
      <c r="GH38" s="61">
        <v>9.6054830268132931E-5</v>
      </c>
      <c r="GI38" s="61">
        <v>1.3514228358797357E-4</v>
      </c>
      <c r="GJ38" s="61">
        <v>8.3599795106621165E-5</v>
      </c>
      <c r="GK38" s="61">
        <v>6.7968558932828783E-5</v>
      </c>
      <c r="GL38" s="61">
        <v>6.6060075509390435E-5</v>
      </c>
      <c r="GM38" s="61">
        <v>9.9149599778567397E-5</v>
      </c>
      <c r="GN38" s="61">
        <v>7.2079434385340952E-6</v>
      </c>
      <c r="GO38" s="61">
        <v>7.1973147682277518E-6</v>
      </c>
      <c r="GP38" s="61">
        <v>1.2148916688699603E-5</v>
      </c>
      <c r="GQ38" s="61">
        <v>0</v>
      </c>
      <c r="GR38" s="61">
        <v>2.1778908416267316E-5</v>
      </c>
      <c r="GS38" s="61">
        <v>5.0895539810725972E-5</v>
      </c>
      <c r="GT38" s="61">
        <v>1.5623744308100119E-4</v>
      </c>
      <c r="GU38" s="61">
        <v>0</v>
      </c>
      <c r="GV38" s="61">
        <v>3.4149320598318105E-6</v>
      </c>
      <c r="GW38" s="61">
        <v>1.5987484206899942E-4</v>
      </c>
      <c r="GX38" s="61">
        <v>6.4887158291122767E-5</v>
      </c>
      <c r="GY38" s="61">
        <v>4.346532844133257E-4</v>
      </c>
      <c r="GZ38" s="61">
        <v>2.2861190344430251E-4</v>
      </c>
      <c r="HA38" s="61">
        <v>2.1850265755017357E-4</v>
      </c>
      <c r="HB38" s="61">
        <v>3.9321900709581096E-4</v>
      </c>
      <c r="HC38" s="61">
        <v>4.1104853791626005E-4</v>
      </c>
      <c r="HD38" s="61">
        <v>1.3658108247709412E-4</v>
      </c>
      <c r="HE38" s="61">
        <v>4.1932173492912841E-4</v>
      </c>
      <c r="HF38" s="61">
        <v>2.2464199873606968E-4</v>
      </c>
      <c r="HG38" s="61">
        <v>4.2266815879731429E-4</v>
      </c>
      <c r="HH38" s="61">
        <v>4.3099749592405082E-4</v>
      </c>
      <c r="HI38" s="61">
        <v>8.4196203449024275E-5</v>
      </c>
      <c r="HJ38" s="61">
        <v>7.9516348764490014E-5</v>
      </c>
      <c r="HK38" s="61">
        <v>0</v>
      </c>
      <c r="HL38" s="61">
        <v>7.6247356300660488E-5</v>
      </c>
      <c r="HM38" s="61">
        <v>1.6353459303996774E-5</v>
      </c>
      <c r="HN38" s="61">
        <v>1.2708182779378117E-5</v>
      </c>
      <c r="HO38" s="61">
        <v>1.9713465985452701E-5</v>
      </c>
      <c r="HP38" s="61">
        <v>2.2033899677663956E-5</v>
      </c>
      <c r="HQ38" s="61">
        <v>1.7703700315787561E-4</v>
      </c>
      <c r="HR38" s="61">
        <v>7.1958306230104159E-5</v>
      </c>
      <c r="HS38" s="61">
        <v>2.4209352650012895E-4</v>
      </c>
      <c r="HT38" s="61">
        <v>1.8609789049669432E-4</v>
      </c>
      <c r="HU38" s="61">
        <v>3.2477835916293107E-4</v>
      </c>
      <c r="HV38" s="61">
        <v>2.5359322373887181E-4</v>
      </c>
      <c r="HW38" s="61">
        <v>3.2747070491393183E-5</v>
      </c>
      <c r="HX38" s="61">
        <v>1.6083183072382239E-4</v>
      </c>
      <c r="HY38" s="61">
        <v>0</v>
      </c>
      <c r="HZ38" s="61">
        <v>0</v>
      </c>
      <c r="IA38" s="61">
        <v>1.6028659115538908E-5</v>
      </c>
      <c r="IB38" s="61">
        <v>1.2086498803085168E-5</v>
      </c>
      <c r="IC38" s="61">
        <v>2.0056136754166101E-4</v>
      </c>
      <c r="ID38" s="61">
        <v>7.0303376707684585E-5</v>
      </c>
      <c r="IE38" s="61">
        <v>2.9614662024877493E-4</v>
      </c>
      <c r="IF38" s="61">
        <v>1.5907569323788436E-4</v>
      </c>
      <c r="IG38" s="61">
        <v>1.0655918124828737E-4</v>
      </c>
      <c r="IH38" s="61">
        <v>9.070773779921293E-5</v>
      </c>
      <c r="II38" s="61">
        <v>2.9592531886531086E-5</v>
      </c>
      <c r="IJ38" s="61">
        <v>2.9664200769712327E-5</v>
      </c>
      <c r="IK38" s="61">
        <v>1.0863336323922501E-4</v>
      </c>
      <c r="IL38" s="61">
        <v>6.1946797204679718E-5</v>
      </c>
      <c r="IM38" s="61">
        <v>1.1130494018040743E-5</v>
      </c>
      <c r="IN38" s="61">
        <v>1.0537604639611526E-5</v>
      </c>
      <c r="IO38" s="61">
        <v>6.9136822978712762E-5</v>
      </c>
      <c r="IP38" s="61">
        <v>2.2776869627490602E-6</v>
      </c>
      <c r="IQ38" s="61">
        <v>5.9998886624434053E-6</v>
      </c>
      <c r="IR38" s="61">
        <v>1.7610240885628866E-5</v>
      </c>
      <c r="IS38" s="61">
        <v>0</v>
      </c>
      <c r="IT38" s="61">
        <v>9.8915004214302248E-6</v>
      </c>
      <c r="IU38" s="61">
        <v>4.53178439667944E-5</v>
      </c>
      <c r="IV38" s="61">
        <v>3.6400651227136884E-6</v>
      </c>
      <c r="IW38" s="61">
        <v>2.4379396444557295E-5</v>
      </c>
      <c r="IX38" s="61">
        <v>1.4311328705427851E-5</v>
      </c>
      <c r="IY38" s="61">
        <v>1.0192116783954469E-5</v>
      </c>
      <c r="IZ38" s="61">
        <v>8.4555914064961728E-6</v>
      </c>
      <c r="JA38" s="61">
        <v>1.8186547234442262E-5</v>
      </c>
      <c r="JB38" s="61">
        <v>6.2086741540859507E-5</v>
      </c>
      <c r="JC38" s="61">
        <v>8.3684709271514263E-5</v>
      </c>
      <c r="JD38" s="61">
        <v>5.453124291109087E-5</v>
      </c>
      <c r="JE38" s="61">
        <v>4.1604451341589825E-5</v>
      </c>
      <c r="JF38" s="61">
        <v>3.2476402332825786E-5</v>
      </c>
      <c r="JG38" s="61">
        <v>2.8423265727041467E-5</v>
      </c>
      <c r="JH38" s="61">
        <v>4.2818029830073472E-5</v>
      </c>
      <c r="JI38" s="61">
        <v>2.6153761153106332E-5</v>
      </c>
      <c r="JJ38" s="61">
        <v>1.2007606972246241E-5</v>
      </c>
      <c r="JK38" s="61">
        <v>1.3740898538420485E-5</v>
      </c>
      <c r="JL38" s="61">
        <v>2.3354469257658837E-5</v>
      </c>
      <c r="JM38" s="61">
        <v>6.6540240435041434E-5</v>
      </c>
      <c r="JN38" s="61">
        <v>2.4710287232586022E-5</v>
      </c>
      <c r="JO38" s="61">
        <v>9.0784137138642534E-6</v>
      </c>
      <c r="JP38" s="61">
        <v>2.7865932903448893E-5</v>
      </c>
      <c r="JQ38" s="61">
        <v>5.2073668519855672E-5</v>
      </c>
      <c r="JR38" s="61">
        <v>2.3022454069801826E-5</v>
      </c>
      <c r="JS38" s="61">
        <v>6.7774796591087386E-6</v>
      </c>
      <c r="JT38" s="61">
        <v>3.7136066547831253E-4</v>
      </c>
      <c r="JU38" s="61">
        <v>2.9212728775595897E-4</v>
      </c>
      <c r="JV38" s="61">
        <v>1.5815184324615973E-4</v>
      </c>
      <c r="JW38" s="61">
        <v>1.2996620204837517E-3</v>
      </c>
      <c r="JX38" s="61">
        <v>3.7035541657990593E-4</v>
      </c>
      <c r="JY38" s="61">
        <v>1.686095083640142E-3</v>
      </c>
      <c r="JZ38" s="61">
        <v>8.1735339629117484E-4</v>
      </c>
      <c r="KA38" s="61">
        <v>6.4162071601378025E-4</v>
      </c>
      <c r="KB38" s="61">
        <v>2.2007111306567142E-4</v>
      </c>
      <c r="KC38" s="61">
        <v>2.2929344114064467E-4</v>
      </c>
      <c r="KD38" s="61">
        <v>1.1683923039435039E-3</v>
      </c>
      <c r="KE38" s="61">
        <v>3.4509016978777839E-4</v>
      </c>
      <c r="KF38" s="61">
        <v>6.0125221382240817E-4</v>
      </c>
      <c r="KG38" s="61">
        <v>2.4857356839949412E-4</v>
      </c>
      <c r="KH38" s="61">
        <v>2.8549061343140626E-4</v>
      </c>
      <c r="KI38" s="61">
        <v>2.4746300028885787E-4</v>
      </c>
      <c r="KJ38" s="61">
        <v>1.531258036014194E-4</v>
      </c>
      <c r="KK38" s="61">
        <v>1.1453720611419807E-4</v>
      </c>
      <c r="KL38" s="61">
        <v>2.6818133316985871E-4</v>
      </c>
      <c r="KM38" s="61">
        <v>2.1337072655419135E-4</v>
      </c>
      <c r="KN38" s="61">
        <v>1.792051059713708E-4</v>
      </c>
      <c r="KO38" s="61">
        <v>6.1452030813661737E-4</v>
      </c>
      <c r="KP38" s="61">
        <v>7.2464293871032882E-4</v>
      </c>
      <c r="KQ38" s="61">
        <v>2.5250166292559146E-4</v>
      </c>
      <c r="KR38" s="61">
        <v>3.3904194566475651E-4</v>
      </c>
      <c r="KS38" s="61">
        <v>3.4844157350831311E-4</v>
      </c>
      <c r="KT38" s="61">
        <v>3.9559751839695576E-4</v>
      </c>
      <c r="KU38" s="61">
        <v>8.8148086970963994E-4</v>
      </c>
      <c r="KV38" s="61">
        <v>6.1666277345603546E-4</v>
      </c>
      <c r="KW38" s="61">
        <v>5.4374354217628137E-4</v>
      </c>
      <c r="KX38" s="61">
        <v>6.4310146220304578E-4</v>
      </c>
      <c r="KY38" s="61">
        <v>3.9893835479886314E-4</v>
      </c>
      <c r="KZ38" s="61">
        <v>2.881918756173522E-4</v>
      </c>
    </row>
    <row r="39" spans="1:312" ht="13" x14ac:dyDescent="0.3">
      <c r="A39" s="102">
        <v>1.0206236540814235</v>
      </c>
      <c r="B39" s="50" t="s">
        <v>911</v>
      </c>
      <c r="C39" s="60" t="s">
        <v>120</v>
      </c>
      <c r="D39" s="61">
        <v>2.8572244467742816E-6</v>
      </c>
      <c r="E39" s="61">
        <v>3.0196117813578881E-6</v>
      </c>
      <c r="F39" s="61">
        <v>2.1353401354830609E-6</v>
      </c>
      <c r="G39" s="61">
        <v>3.0676945129429174E-6</v>
      </c>
      <c r="H39" s="61">
        <v>8.4319138274828528E-6</v>
      </c>
      <c r="I39" s="61">
        <v>1.406916203422709E-4</v>
      </c>
      <c r="J39" s="61">
        <v>1.5233631346121425E-4</v>
      </c>
      <c r="K39" s="61">
        <v>0.77447515326308636</v>
      </c>
      <c r="L39" s="61">
        <v>3.7613458960595756E-3</v>
      </c>
      <c r="M39" s="61">
        <v>6.2895906451458246E-5</v>
      </c>
      <c r="N39" s="61">
        <v>8.0162305827353031E-6</v>
      </c>
      <c r="O39" s="61">
        <v>1.8599763318011777E-6</v>
      </c>
      <c r="P39" s="61">
        <v>2.4983720766807125E-6</v>
      </c>
      <c r="Q39" s="61">
        <v>2.9785271523961525E-5</v>
      </c>
      <c r="R39" s="61">
        <v>6.6781654636879107E-6</v>
      </c>
      <c r="S39" s="61">
        <v>4.9211792137618195E-5</v>
      </c>
      <c r="T39" s="61">
        <v>0</v>
      </c>
      <c r="U39" s="61">
        <v>5.8680956160533142E-5</v>
      </c>
      <c r="V39" s="61">
        <v>9.504022226329256E-6</v>
      </c>
      <c r="W39" s="61">
        <v>5.4123559953930925E-6</v>
      </c>
      <c r="X39" s="61">
        <v>7.3794541800394146E-5</v>
      </c>
      <c r="Y39" s="61">
        <v>2.2962630776220925E-6</v>
      </c>
      <c r="Z39" s="61">
        <v>2.4570959310425256E-5</v>
      </c>
      <c r="AA39" s="61">
        <v>1.7643731971984009E-5</v>
      </c>
      <c r="AB39" s="61">
        <v>0</v>
      </c>
      <c r="AC39" s="61">
        <v>2.8242578470992317E-5</v>
      </c>
      <c r="AD39" s="61">
        <v>0</v>
      </c>
      <c r="AE39" s="61">
        <v>0</v>
      </c>
      <c r="AF39" s="61">
        <v>8.6775691605057507E-5</v>
      </c>
      <c r="AG39" s="61">
        <v>4.6382594938059337E-6</v>
      </c>
      <c r="AH39" s="61">
        <v>0</v>
      </c>
      <c r="AI39" s="61">
        <v>3.3376811610256553E-6</v>
      </c>
      <c r="AJ39" s="61">
        <v>5.3398591703800031E-5</v>
      </c>
      <c r="AK39" s="61">
        <v>0</v>
      </c>
      <c r="AL39" s="61">
        <v>4.0523012816363352E-6</v>
      </c>
      <c r="AM39" s="61">
        <v>1.3393811243929838E-5</v>
      </c>
      <c r="AN39" s="61">
        <v>3.7193247703875513E-5</v>
      </c>
      <c r="AO39" s="61">
        <v>1.1672356348310421E-5</v>
      </c>
      <c r="AP39" s="61">
        <v>2.7886438490324892E-6</v>
      </c>
      <c r="AQ39" s="61">
        <v>3.9478145527179078E-6</v>
      </c>
      <c r="AR39" s="61">
        <v>5.5927616173209993E-6</v>
      </c>
      <c r="AS39" s="61">
        <v>1.8425904651778297E-6</v>
      </c>
      <c r="AT39" s="61">
        <v>4.2005989877907678E-6</v>
      </c>
      <c r="AU39" s="61">
        <v>6.8461046816620341E-6</v>
      </c>
      <c r="AV39" s="61">
        <v>3.3321280302517913E-5</v>
      </c>
      <c r="AW39" s="61">
        <v>1.300456755852074E-4</v>
      </c>
      <c r="AX39" s="61">
        <v>1.2543533566562749E-5</v>
      </c>
      <c r="AY39" s="61">
        <v>2.8717225801557098E-6</v>
      </c>
      <c r="AZ39" s="61">
        <v>2.4180963631540658E-6</v>
      </c>
      <c r="BA39" s="61">
        <v>0</v>
      </c>
      <c r="BB39" s="61">
        <v>2.4232546862019242E-5</v>
      </c>
      <c r="BC39" s="61">
        <v>0</v>
      </c>
      <c r="BD39" s="61">
        <v>0</v>
      </c>
      <c r="BE39" s="61">
        <v>1.0779137175247435E-5</v>
      </c>
      <c r="BF39" s="61">
        <v>1.8444940225212884E-6</v>
      </c>
      <c r="BG39" s="61">
        <v>1.8024642088683586E-5</v>
      </c>
      <c r="BH39" s="61">
        <v>8.5843285313439119E-6</v>
      </c>
      <c r="BI39" s="61">
        <v>2.4384000285716091E-5</v>
      </c>
      <c r="BJ39" s="61">
        <v>0</v>
      </c>
      <c r="BK39" s="61">
        <v>1.0413561165495603E-4</v>
      </c>
      <c r="BL39" s="61">
        <v>0</v>
      </c>
      <c r="BM39" s="61">
        <v>1.2527354746738495E-5</v>
      </c>
      <c r="BN39" s="61">
        <v>9.8283773121912859E-7</v>
      </c>
      <c r="BO39" s="61">
        <v>0</v>
      </c>
      <c r="BP39" s="61">
        <v>1.1050536432068651E-5</v>
      </c>
      <c r="BQ39" s="61">
        <v>3.8427534262143372E-3</v>
      </c>
      <c r="BR39" s="61">
        <v>2.6532771976984534E-5</v>
      </c>
      <c r="BS39" s="61">
        <v>5.6456864332828647E-4</v>
      </c>
      <c r="BT39" s="61">
        <v>3.1030558922025855E-4</v>
      </c>
      <c r="BU39" s="61">
        <v>2.7458655458241282E-3</v>
      </c>
      <c r="BV39" s="61">
        <v>1.3152697321740705E-5</v>
      </c>
      <c r="BW39" s="61">
        <v>1.9148753238506295E-6</v>
      </c>
      <c r="BX39" s="61">
        <v>2.9667462520907947E-6</v>
      </c>
      <c r="BY39" s="61">
        <v>2.467202138010873E-5</v>
      </c>
      <c r="BZ39" s="61">
        <v>0</v>
      </c>
      <c r="CA39" s="61">
        <v>8.6446518927542747E-5</v>
      </c>
      <c r="CB39" s="61">
        <v>4.9911512434177804E-6</v>
      </c>
      <c r="CC39" s="61">
        <v>7.0154280671320745E-5</v>
      </c>
      <c r="CD39" s="61">
        <v>2.125298896547628E-6</v>
      </c>
      <c r="CE39" s="61">
        <v>2.5433834605953602E-6</v>
      </c>
      <c r="CF39" s="61">
        <v>0</v>
      </c>
      <c r="CG39" s="61">
        <v>7.7694076569563317E-5</v>
      </c>
      <c r="CH39" s="61">
        <v>2.4831336457954207E-6</v>
      </c>
      <c r="CI39" s="61">
        <v>0</v>
      </c>
      <c r="CJ39" s="61">
        <v>3.8311510242967869E-6</v>
      </c>
      <c r="CK39" s="61">
        <v>0</v>
      </c>
      <c r="CL39" s="61">
        <v>0</v>
      </c>
      <c r="CM39" s="61">
        <v>4.2179326127625635E-6</v>
      </c>
      <c r="CN39" s="61">
        <v>1.8103462373673285E-6</v>
      </c>
      <c r="CO39" s="61">
        <v>1.4447783791034576E-6</v>
      </c>
      <c r="CP39" s="61">
        <v>0</v>
      </c>
      <c r="CQ39" s="61">
        <v>1.0990411427761417E-6</v>
      </c>
      <c r="CR39" s="61">
        <v>0</v>
      </c>
      <c r="CS39" s="61">
        <v>0</v>
      </c>
      <c r="CT39" s="61">
        <v>0</v>
      </c>
      <c r="CU39" s="61">
        <v>1.7212770059755853E-6</v>
      </c>
      <c r="CV39" s="61">
        <v>3.8817579383958544E-6</v>
      </c>
      <c r="CW39" s="61">
        <v>9.7939434884204584E-6</v>
      </c>
      <c r="CX39" s="61">
        <v>0</v>
      </c>
      <c r="CY39" s="61">
        <v>3.3607065370185748E-6</v>
      </c>
      <c r="CZ39" s="61">
        <v>0</v>
      </c>
      <c r="DA39" s="61">
        <v>0</v>
      </c>
      <c r="DB39" s="61">
        <v>0</v>
      </c>
      <c r="DC39" s="61">
        <v>0</v>
      </c>
      <c r="DD39" s="61">
        <v>4.3379688104429236E-6</v>
      </c>
      <c r="DE39" s="61">
        <v>8.6955449169007398E-6</v>
      </c>
      <c r="DF39" s="61">
        <v>1.9038257014144406E-5</v>
      </c>
      <c r="DG39" s="61">
        <v>6.7419095006204306E-5</v>
      </c>
      <c r="DH39" s="61">
        <v>0</v>
      </c>
      <c r="DI39" s="61">
        <v>0</v>
      </c>
      <c r="DJ39" s="61">
        <v>0</v>
      </c>
      <c r="DK39" s="61">
        <v>0</v>
      </c>
      <c r="DL39" s="61">
        <v>1.1681725562636327E-6</v>
      </c>
      <c r="DM39" s="61">
        <v>0</v>
      </c>
      <c r="DN39" s="61">
        <v>0</v>
      </c>
      <c r="DO39" s="61">
        <v>0</v>
      </c>
      <c r="DP39" s="61">
        <v>2.9034850474828451E-6</v>
      </c>
      <c r="DQ39" s="61">
        <v>0</v>
      </c>
      <c r="DR39" s="61">
        <v>0</v>
      </c>
      <c r="DS39" s="61">
        <v>5.373442905741049E-6</v>
      </c>
      <c r="DT39" s="61">
        <v>0</v>
      </c>
      <c r="DU39" s="61">
        <v>0</v>
      </c>
      <c r="DV39" s="61">
        <v>6.0862604291482858E-6</v>
      </c>
      <c r="DW39" s="61">
        <v>1.2184228617410446E-5</v>
      </c>
      <c r="DX39" s="61">
        <v>0</v>
      </c>
      <c r="DY39" s="61">
        <v>5.782378176386401E-5</v>
      </c>
      <c r="DZ39" s="61">
        <v>5.0202483623156745E-6</v>
      </c>
      <c r="EA39" s="61">
        <v>0</v>
      </c>
      <c r="EB39" s="61">
        <v>0</v>
      </c>
      <c r="EC39" s="61">
        <v>8.8484793099117228E-6</v>
      </c>
      <c r="ED39" s="61">
        <v>1.3399042020154517E-6</v>
      </c>
      <c r="EE39" s="61">
        <v>1.7023635726385603E-6</v>
      </c>
      <c r="EF39" s="61">
        <v>0</v>
      </c>
      <c r="EG39" s="61">
        <v>2.4325981303879367E-5</v>
      </c>
      <c r="EH39" s="61">
        <v>0</v>
      </c>
      <c r="EI39" s="61">
        <v>0</v>
      </c>
      <c r="EJ39" s="61">
        <v>0</v>
      </c>
      <c r="EK39" s="61">
        <v>0</v>
      </c>
      <c r="EL39" s="61">
        <v>0.85429760737758886</v>
      </c>
      <c r="EM39" s="61">
        <v>7.698013889029463E-3</v>
      </c>
      <c r="EN39" s="61">
        <v>4.5027308588812638E-3</v>
      </c>
      <c r="EO39" s="61">
        <v>0.84406267238807542</v>
      </c>
      <c r="EP39" s="61">
        <v>3.4042317990477522E-3</v>
      </c>
      <c r="EQ39" s="61">
        <v>0.56215807533423034</v>
      </c>
      <c r="ER39" s="61">
        <v>5.1935664317730558E-3</v>
      </c>
      <c r="ES39" s="61">
        <v>0.43435659178505293</v>
      </c>
      <c r="ET39" s="61">
        <v>0.67780495278208308</v>
      </c>
      <c r="EU39" s="61">
        <v>6.2106920263229858E-3</v>
      </c>
      <c r="EV39" s="61">
        <v>9.4734561913421399E-4</v>
      </c>
      <c r="EW39" s="61">
        <v>4.0253265945875728E-3</v>
      </c>
      <c r="EX39" s="61">
        <v>1.9002365667843209E-6</v>
      </c>
      <c r="EY39" s="61">
        <v>0</v>
      </c>
      <c r="EZ39" s="61">
        <v>1.6049078172499241E-5</v>
      </c>
      <c r="FA39" s="61">
        <v>8.5237370715983794E-6</v>
      </c>
      <c r="FB39" s="61">
        <v>0</v>
      </c>
      <c r="FC39" s="61">
        <v>2.1597569114977343E-5</v>
      </c>
      <c r="FD39" s="61">
        <v>2.0804210854263939E-5</v>
      </c>
      <c r="FE39" s="61">
        <v>6.5564012268244591E-5</v>
      </c>
      <c r="FF39" s="61">
        <v>2.7092860566501768E-6</v>
      </c>
      <c r="FG39" s="61">
        <v>1.30509350292656E-5</v>
      </c>
      <c r="FH39" s="61">
        <v>0</v>
      </c>
      <c r="FI39" s="61">
        <v>0</v>
      </c>
      <c r="FJ39" s="61">
        <v>1.9435485108320054E-6</v>
      </c>
      <c r="FK39" s="61">
        <v>1.3403646821225658E-5</v>
      </c>
      <c r="FL39" s="61">
        <v>1.0248205558235251E-5</v>
      </c>
      <c r="FM39" s="61">
        <v>0</v>
      </c>
      <c r="FN39" s="61">
        <v>0</v>
      </c>
      <c r="FO39" s="61">
        <v>0</v>
      </c>
      <c r="FP39" s="61">
        <v>2.9751601538739458E-6</v>
      </c>
      <c r="FQ39" s="61">
        <v>1.0291269852453273E-5</v>
      </c>
      <c r="FR39" s="61">
        <v>1.2867565696093057E-6</v>
      </c>
      <c r="FS39" s="61">
        <v>4.3775058320686634E-3</v>
      </c>
      <c r="FT39" s="61">
        <v>1.8641195930098297E-5</v>
      </c>
      <c r="FU39" s="61">
        <v>9.7580976931756707E-5</v>
      </c>
      <c r="FV39" s="61">
        <v>1.6742090102695757E-4</v>
      </c>
      <c r="FW39" s="61">
        <v>0</v>
      </c>
      <c r="FX39" s="61">
        <v>2.8213536192587552E-6</v>
      </c>
      <c r="FY39" s="61">
        <v>7.2558536202276691E-6</v>
      </c>
      <c r="FZ39" s="61">
        <v>0</v>
      </c>
      <c r="GA39" s="61">
        <v>0</v>
      </c>
      <c r="GB39" s="61">
        <v>5.0388738920623026E-6</v>
      </c>
      <c r="GC39" s="61">
        <v>0</v>
      </c>
      <c r="GD39" s="61">
        <v>0</v>
      </c>
      <c r="GE39" s="61">
        <v>5.344130286817009E-5</v>
      </c>
      <c r="GF39" s="61">
        <v>4.8603379829814755E-6</v>
      </c>
      <c r="GG39" s="61">
        <v>1.2899391497004911E-6</v>
      </c>
      <c r="GH39" s="61">
        <v>0</v>
      </c>
      <c r="GI39" s="61">
        <v>0</v>
      </c>
      <c r="GJ39" s="61">
        <v>1.1279832946922746E-5</v>
      </c>
      <c r="GK39" s="61">
        <v>0</v>
      </c>
      <c r="GL39" s="61">
        <v>6.2427906409217765E-6</v>
      </c>
      <c r="GM39" s="61">
        <v>0</v>
      </c>
      <c r="GN39" s="61">
        <v>6.5928943726711562E-6</v>
      </c>
      <c r="GO39" s="61">
        <v>1.4474599700546923E-5</v>
      </c>
      <c r="GP39" s="61">
        <v>6.1529175439539158E-5</v>
      </c>
      <c r="GQ39" s="61">
        <v>0</v>
      </c>
      <c r="GR39" s="61">
        <v>7.3562472660776171E-5</v>
      </c>
      <c r="GS39" s="61">
        <v>4.6759811465930524E-6</v>
      </c>
      <c r="GT39" s="61">
        <v>0</v>
      </c>
      <c r="GU39" s="61">
        <v>1.2407661408320441E-6</v>
      </c>
      <c r="GV39" s="61">
        <v>0</v>
      </c>
      <c r="GW39" s="61">
        <v>0</v>
      </c>
      <c r="GX39" s="61">
        <v>0</v>
      </c>
      <c r="GY39" s="61">
        <v>1.693454354857113E-6</v>
      </c>
      <c r="GZ39" s="61">
        <v>3.8819703114768819E-6</v>
      </c>
      <c r="HA39" s="61">
        <v>0</v>
      </c>
      <c r="HB39" s="61">
        <v>6.0892910743240823E-6</v>
      </c>
      <c r="HC39" s="61">
        <v>0</v>
      </c>
      <c r="HD39" s="61">
        <v>1.6768758738575287E-5</v>
      </c>
      <c r="HE39" s="61">
        <v>0</v>
      </c>
      <c r="HF39" s="61">
        <v>0</v>
      </c>
      <c r="HG39" s="61">
        <v>3.6942817175346811E-6</v>
      </c>
      <c r="HH39" s="61">
        <v>7.9631322541555405E-4</v>
      </c>
      <c r="HI39" s="61">
        <v>1.1194649594345081E-6</v>
      </c>
      <c r="HJ39" s="61">
        <v>1.299645663508009E-6</v>
      </c>
      <c r="HK39" s="61">
        <v>0</v>
      </c>
      <c r="HL39" s="61">
        <v>3.8102391897873327E-5</v>
      </c>
      <c r="HM39" s="61">
        <v>1.982898915607822E-5</v>
      </c>
      <c r="HN39" s="61">
        <v>3.239245053937455E-5</v>
      </c>
      <c r="HO39" s="61">
        <v>0</v>
      </c>
      <c r="HP39" s="61">
        <v>0</v>
      </c>
      <c r="HQ39" s="61">
        <v>7.2611029594616432E-6</v>
      </c>
      <c r="HR39" s="61">
        <v>3.0775056484763433E-6</v>
      </c>
      <c r="HS39" s="61">
        <v>3.0188860863171617E-5</v>
      </c>
      <c r="HT39" s="61">
        <v>0</v>
      </c>
      <c r="HU39" s="61">
        <v>0</v>
      </c>
      <c r="HV39" s="61">
        <v>3.1071378664849796E-5</v>
      </c>
      <c r="HW39" s="61">
        <v>0</v>
      </c>
      <c r="HX39" s="61">
        <v>0</v>
      </c>
      <c r="HY39" s="61">
        <v>3.0406538401713929E-5</v>
      </c>
      <c r="HZ39" s="61">
        <v>0</v>
      </c>
      <c r="IA39" s="61">
        <v>2.2884481628323865E-5</v>
      </c>
      <c r="IB39" s="61">
        <v>8.7605686359950641E-6</v>
      </c>
      <c r="IC39" s="61">
        <v>0</v>
      </c>
      <c r="ID39" s="61">
        <v>1.3803018987110848E-6</v>
      </c>
      <c r="IE39" s="61">
        <v>0</v>
      </c>
      <c r="IF39" s="61">
        <v>0</v>
      </c>
      <c r="IG39" s="61">
        <v>0</v>
      </c>
      <c r="IH39" s="61">
        <v>8.2888581601473893E-7</v>
      </c>
      <c r="II39" s="61">
        <v>5.244400182193626E-6</v>
      </c>
      <c r="IJ39" s="61">
        <v>3.2999171933523453E-3</v>
      </c>
      <c r="IK39" s="61">
        <v>5.0289493438031652E-3</v>
      </c>
      <c r="IL39" s="61">
        <v>3.2802921233697756E-4</v>
      </c>
      <c r="IM39" s="61">
        <v>2.0104786611441957E-4</v>
      </c>
      <c r="IN39" s="61">
        <v>1.3585863079020682E-3</v>
      </c>
      <c r="IO39" s="61">
        <v>3.3891066955913816E-4</v>
      </c>
      <c r="IP39" s="61">
        <v>1.1608383125598751E-4</v>
      </c>
      <c r="IQ39" s="61">
        <v>1.5392403048520789E-4</v>
      </c>
      <c r="IR39" s="61">
        <v>1.6021171553505631E-4</v>
      </c>
      <c r="IS39" s="61">
        <v>5.0698602834021631E-4</v>
      </c>
      <c r="IT39" s="61">
        <v>3.0720627843327672E-5</v>
      </c>
      <c r="IU39" s="61">
        <v>3.8372112804871704E-5</v>
      </c>
      <c r="IV39" s="61">
        <v>1.5122249131856161E-4</v>
      </c>
      <c r="IW39" s="61">
        <v>1.4341310647283194E-4</v>
      </c>
      <c r="IX39" s="61">
        <v>2.0028046905321233E-5</v>
      </c>
      <c r="IY39" s="61">
        <v>1.219337551600829E-4</v>
      </c>
      <c r="IZ39" s="61">
        <v>1.0358860780707495E-5</v>
      </c>
      <c r="JA39" s="61">
        <v>1.2164302917905383E-5</v>
      </c>
      <c r="JB39" s="61">
        <v>4.531175236677635E-5</v>
      </c>
      <c r="JC39" s="61">
        <v>2.8227705621953292E-5</v>
      </c>
      <c r="JD39" s="61">
        <v>0</v>
      </c>
      <c r="JE39" s="61">
        <v>3.8821740143345042E-6</v>
      </c>
      <c r="JF39" s="61">
        <v>2.0508301382148404E-6</v>
      </c>
      <c r="JG39" s="61">
        <v>2.6282403186027845E-5</v>
      </c>
      <c r="JH39" s="61">
        <v>6.6275853325669552E-6</v>
      </c>
      <c r="JI39" s="61">
        <v>9.8961605332864963E-6</v>
      </c>
      <c r="JJ39" s="61">
        <v>1.5345220232745313E-5</v>
      </c>
      <c r="JK39" s="61">
        <v>7.2917504036429461E-7</v>
      </c>
      <c r="JL39" s="61">
        <v>2.2157724740228203E-5</v>
      </c>
      <c r="JM39" s="61">
        <v>6.8236006538117421E-6</v>
      </c>
      <c r="JN39" s="61">
        <v>2.0367278681395216E-4</v>
      </c>
      <c r="JO39" s="61">
        <v>2.4025749630596934E-3</v>
      </c>
      <c r="JP39" s="61">
        <v>7.9444923070611518E-5</v>
      </c>
      <c r="JQ39" s="61">
        <v>4.0341583201617972E-5</v>
      </c>
      <c r="JR39" s="61">
        <v>3.963488190162295E-5</v>
      </c>
      <c r="JS39" s="61">
        <v>0</v>
      </c>
      <c r="JT39" s="61">
        <v>0</v>
      </c>
      <c r="JU39" s="61">
        <v>4.432262564724026E-6</v>
      </c>
      <c r="JV39" s="61">
        <v>0</v>
      </c>
      <c r="JW39" s="61">
        <v>1.030285527382874E-4</v>
      </c>
      <c r="JX39" s="61">
        <v>2.3233540466771722E-5</v>
      </c>
      <c r="JY39" s="61">
        <v>0</v>
      </c>
      <c r="JZ39" s="61">
        <v>5.5380974059973259E-5</v>
      </c>
      <c r="KA39" s="61">
        <v>7.43536070234099E-6</v>
      </c>
      <c r="KB39" s="61">
        <v>3.9463692688210247E-6</v>
      </c>
      <c r="KC39" s="61">
        <v>3.2109713744409055E-5</v>
      </c>
      <c r="KD39" s="61">
        <v>9.9502478280241454E-7</v>
      </c>
      <c r="KE39" s="61">
        <v>2.4320765025880455E-5</v>
      </c>
      <c r="KF39" s="61">
        <v>1.2335498367911612E-5</v>
      </c>
      <c r="KG39" s="61">
        <v>6.2433736254113943E-6</v>
      </c>
      <c r="KH39" s="61">
        <v>3.0105081480700382E-5</v>
      </c>
      <c r="KI39" s="61">
        <v>0</v>
      </c>
      <c r="KJ39" s="61">
        <v>2.1174251932939097E-5</v>
      </c>
      <c r="KK39" s="61">
        <v>2.3765645072686631E-6</v>
      </c>
      <c r="KL39" s="61">
        <v>1.2996080112689685E-6</v>
      </c>
      <c r="KM39" s="61">
        <v>8.1158204912929847E-6</v>
      </c>
      <c r="KN39" s="61">
        <v>0</v>
      </c>
      <c r="KO39" s="61">
        <v>7.8542716172597894E-6</v>
      </c>
      <c r="KP39" s="61">
        <v>4.5720996027159079E-6</v>
      </c>
      <c r="KQ39" s="61">
        <v>1.9059925910679553E-6</v>
      </c>
      <c r="KR39" s="61">
        <v>5.904942357995255E-5</v>
      </c>
      <c r="KS39" s="61">
        <v>1.0941808413729165E-5</v>
      </c>
      <c r="KT39" s="61">
        <v>1.3078404550897276E-6</v>
      </c>
      <c r="KU39" s="61">
        <v>5.3961170133867498E-6</v>
      </c>
      <c r="KV39" s="61">
        <v>2.280619058254462E-6</v>
      </c>
      <c r="KW39" s="61">
        <v>1.7154106572784961E-6</v>
      </c>
      <c r="KX39" s="61">
        <v>6.1737375870380249E-6</v>
      </c>
      <c r="KY39" s="61">
        <v>1.313971818702929E-6</v>
      </c>
      <c r="KZ39" s="61">
        <v>6.1406554729683329E-6</v>
      </c>
    </row>
    <row r="40" spans="1:312" ht="13" x14ac:dyDescent="0.3">
      <c r="A40" s="102">
        <v>1.0216232963213097</v>
      </c>
      <c r="B40" s="50" t="s">
        <v>910</v>
      </c>
      <c r="C40" s="60" t="s">
        <v>97</v>
      </c>
      <c r="D40" s="61">
        <v>4.7779142137725485E-6</v>
      </c>
      <c r="E40" s="61">
        <v>3.5299036379910924E-4</v>
      </c>
      <c r="F40" s="61">
        <v>4.0429106565145951E-5</v>
      </c>
      <c r="G40" s="61">
        <v>1.0745089557302719E-5</v>
      </c>
      <c r="H40" s="61">
        <v>7.6645149285771105E-5</v>
      </c>
      <c r="I40" s="61">
        <v>9.2412839601371729E-6</v>
      </c>
      <c r="J40" s="61">
        <v>1.1485436338154902E-6</v>
      </c>
      <c r="K40" s="61">
        <v>1.5886620928614298E-6</v>
      </c>
      <c r="L40" s="61">
        <v>4.0348009843752353E-5</v>
      </c>
      <c r="M40" s="61">
        <v>3.3777552254294824E-5</v>
      </c>
      <c r="N40" s="61">
        <v>1.7686347448333332E-5</v>
      </c>
      <c r="O40" s="61">
        <v>4.9578702444344728E-5</v>
      </c>
      <c r="P40" s="61">
        <v>4.8673463964018664E-6</v>
      </c>
      <c r="Q40" s="61">
        <v>2.2555982003321618E-4</v>
      </c>
      <c r="R40" s="61">
        <v>7.3021156290697321E-5</v>
      </c>
      <c r="S40" s="61">
        <v>1.0509688237307176E-4</v>
      </c>
      <c r="T40" s="61">
        <v>1.3851175944028869E-4</v>
      </c>
      <c r="U40" s="61">
        <v>1.5361407433947487E-4</v>
      </c>
      <c r="V40" s="61">
        <v>3.1692154192278114E-5</v>
      </c>
      <c r="W40" s="61">
        <v>8.0990945292120454E-5</v>
      </c>
      <c r="X40" s="61">
        <v>1.6248718794035802E-5</v>
      </c>
      <c r="Y40" s="61">
        <v>1.3051774709036928E-4</v>
      </c>
      <c r="Z40" s="61">
        <v>8.2116267244664086E-5</v>
      </c>
      <c r="AA40" s="61">
        <v>4.977711598596572E-5</v>
      </c>
      <c r="AB40" s="61">
        <v>6.5844946354989316E-5</v>
      </c>
      <c r="AC40" s="61">
        <v>7.888270579186169E-5</v>
      </c>
      <c r="AD40" s="61">
        <v>2.5620440514597867E-4</v>
      </c>
      <c r="AE40" s="61">
        <v>5.9396958688583534E-5</v>
      </c>
      <c r="AF40" s="61">
        <v>2.1030378701300306E-4</v>
      </c>
      <c r="AG40" s="61">
        <v>1.9001730940937749E-4</v>
      </c>
      <c r="AH40" s="61">
        <v>1.3013692971327677E-3</v>
      </c>
      <c r="AI40" s="61">
        <v>1.7490178035119634E-3</v>
      </c>
      <c r="AJ40" s="61">
        <v>2.579302488453487E-4</v>
      </c>
      <c r="AK40" s="61">
        <v>1.0483070758136169E-4</v>
      </c>
      <c r="AL40" s="61">
        <v>5.4300837173926887E-5</v>
      </c>
      <c r="AM40" s="61">
        <v>1.047539384412372E-4</v>
      </c>
      <c r="AN40" s="61">
        <v>1.2650377104777132E-4</v>
      </c>
      <c r="AO40" s="61">
        <v>5.2402355084215982E-5</v>
      </c>
      <c r="AP40" s="61">
        <v>6.1814938653553516E-6</v>
      </c>
      <c r="AQ40" s="61">
        <v>1.2930328559161391E-4</v>
      </c>
      <c r="AR40" s="61">
        <v>2.2532806343754207E-4</v>
      </c>
      <c r="AS40" s="61">
        <v>1.5805331545747604E-4</v>
      </c>
      <c r="AT40" s="61">
        <v>1.3682055898868846E-4</v>
      </c>
      <c r="AU40" s="61">
        <v>2.4349199902265954E-5</v>
      </c>
      <c r="AV40" s="61">
        <v>4.1471432228654821E-5</v>
      </c>
      <c r="AW40" s="61">
        <v>9.1254636276076658E-5</v>
      </c>
      <c r="AX40" s="61">
        <v>6.083900598385827E-5</v>
      </c>
      <c r="AY40" s="61">
        <v>1.7734531048442511E-5</v>
      </c>
      <c r="AZ40" s="61">
        <v>8.3199461120381802E-5</v>
      </c>
      <c r="BA40" s="61">
        <v>0</v>
      </c>
      <c r="BB40" s="61">
        <v>7.643284844631802E-5</v>
      </c>
      <c r="BC40" s="61">
        <v>2.3476398822764669E-4</v>
      </c>
      <c r="BD40" s="61">
        <v>9.5787240878967336E-5</v>
      </c>
      <c r="BE40" s="61">
        <v>1.063661883445527E-5</v>
      </c>
      <c r="BF40" s="61">
        <v>6.3239212095160183E-5</v>
      </c>
      <c r="BG40" s="61">
        <v>3.0327737670967753E-5</v>
      </c>
      <c r="BH40" s="61">
        <v>1.0040139593224947E-4</v>
      </c>
      <c r="BI40" s="61">
        <v>1.3726222308061401E-4</v>
      </c>
      <c r="BJ40" s="61">
        <v>6.9383872243426923E-5</v>
      </c>
      <c r="BK40" s="61">
        <v>1.1620079060740167E-3</v>
      </c>
      <c r="BL40" s="61">
        <v>1.8291260893194504E-3</v>
      </c>
      <c r="BM40" s="61">
        <v>3.3154240877945656E-4</v>
      </c>
      <c r="BN40" s="61">
        <v>2.8763292225089584E-4</v>
      </c>
      <c r="BO40" s="61">
        <v>4.2042011899565677E-4</v>
      </c>
      <c r="BP40" s="61">
        <v>4.5406782693979756E-5</v>
      </c>
      <c r="BQ40" s="61">
        <v>6.7286455491283562E-6</v>
      </c>
      <c r="BR40" s="61">
        <v>6.2593808200977038E-5</v>
      </c>
      <c r="BS40" s="61">
        <v>5.6066004189337267E-5</v>
      </c>
      <c r="BT40" s="61">
        <v>2.822670611463844E-6</v>
      </c>
      <c r="BU40" s="61">
        <v>1.1569881297437959E-4</v>
      </c>
      <c r="BV40" s="61">
        <v>1.1526219658779587E-6</v>
      </c>
      <c r="BW40" s="61">
        <v>2.3021056671182014E-5</v>
      </c>
      <c r="BX40" s="61">
        <v>9.3089031406663487E-5</v>
      </c>
      <c r="BY40" s="61">
        <v>1.1078659657092991E-4</v>
      </c>
      <c r="BZ40" s="61">
        <v>6.0803082077044997E-5</v>
      </c>
      <c r="CA40" s="61">
        <v>6.407401032307059E-6</v>
      </c>
      <c r="CB40" s="61">
        <v>0</v>
      </c>
      <c r="CC40" s="61">
        <v>1.8666117358522674E-5</v>
      </c>
      <c r="CD40" s="61">
        <v>6.0662504927948848E-6</v>
      </c>
      <c r="CE40" s="61">
        <v>1.8845260308030383E-4</v>
      </c>
      <c r="CF40" s="61">
        <v>1.8903685670147472E-4</v>
      </c>
      <c r="CG40" s="61">
        <v>3.4583650293395979E-5</v>
      </c>
      <c r="CH40" s="61">
        <v>2.9006311827751573E-4</v>
      </c>
      <c r="CI40" s="61">
        <v>2.5760336977902468E-5</v>
      </c>
      <c r="CJ40" s="61">
        <v>5.4581463294202269E-5</v>
      </c>
      <c r="CK40" s="61">
        <v>0</v>
      </c>
      <c r="CL40" s="61">
        <v>1.5858466040419309E-5</v>
      </c>
      <c r="CM40" s="61">
        <v>9.9415495366945512E-5</v>
      </c>
      <c r="CN40" s="61">
        <v>1.7761508084392791E-5</v>
      </c>
      <c r="CO40" s="61">
        <v>6.5528726038892378E-5</v>
      </c>
      <c r="CP40" s="61">
        <v>1.7794985797549206E-4</v>
      </c>
      <c r="CQ40" s="61">
        <v>2.4933946406162327E-3</v>
      </c>
      <c r="CR40" s="61">
        <v>0.2533663036673115</v>
      </c>
      <c r="CS40" s="61">
        <v>2.2991235104493804E-3</v>
      </c>
      <c r="CT40" s="61">
        <v>1.8852676319178847E-3</v>
      </c>
      <c r="CU40" s="61">
        <v>1.3304565991988131E-2</v>
      </c>
      <c r="CV40" s="61">
        <v>0.91869532780031871</v>
      </c>
      <c r="CW40" s="61">
        <v>1.1326809527422079E-3</v>
      </c>
      <c r="CX40" s="61">
        <v>2.0296743556604724E-3</v>
      </c>
      <c r="CY40" s="61">
        <v>5.49241389580458E-2</v>
      </c>
      <c r="CZ40" s="61">
        <v>1.7726752642475239E-3</v>
      </c>
      <c r="DA40" s="61">
        <v>0.93232438156283659</v>
      </c>
      <c r="DB40" s="61">
        <v>2.7367722548802833E-3</v>
      </c>
      <c r="DC40" s="61">
        <v>2.8085105903014512E-4</v>
      </c>
      <c r="DD40" s="61">
        <v>8.7734200660643409E-6</v>
      </c>
      <c r="DE40" s="61">
        <v>1.7729602531296398E-5</v>
      </c>
      <c r="DF40" s="61">
        <v>2.3675611776090754E-5</v>
      </c>
      <c r="DG40" s="61">
        <v>6.0441193206267269E-5</v>
      </c>
      <c r="DH40" s="61">
        <v>0</v>
      </c>
      <c r="DI40" s="61">
        <v>0</v>
      </c>
      <c r="DJ40" s="61">
        <v>1.7722518511850397E-5</v>
      </c>
      <c r="DK40" s="61">
        <v>2.3187840855304791E-5</v>
      </c>
      <c r="DL40" s="61">
        <v>2.0615777647863826E-5</v>
      </c>
      <c r="DM40" s="61">
        <v>1.5728211096751113E-4</v>
      </c>
      <c r="DN40" s="61">
        <v>1.5115189657442113E-4</v>
      </c>
      <c r="DO40" s="61">
        <v>3.9070887352814544E-6</v>
      </c>
      <c r="DP40" s="61">
        <v>2.2825138905534497E-5</v>
      </c>
      <c r="DQ40" s="61">
        <v>2.9183971174671339E-4</v>
      </c>
      <c r="DR40" s="61">
        <v>8.7107307587242885E-5</v>
      </c>
      <c r="DS40" s="61">
        <v>2.4672655263898091E-5</v>
      </c>
      <c r="DT40" s="61">
        <v>4.3294874088546875E-4</v>
      </c>
      <c r="DU40" s="61">
        <v>3.7019113965276371E-4</v>
      </c>
      <c r="DV40" s="61">
        <v>2.8071418791604237E-4</v>
      </c>
      <c r="DW40" s="61">
        <v>4.812231178717064E-4</v>
      </c>
      <c r="DX40" s="61">
        <v>1.2752949172087935E-4</v>
      </c>
      <c r="DY40" s="61">
        <v>8.5704578106497438E-5</v>
      </c>
      <c r="DZ40" s="61">
        <v>3.9982108292709521E-5</v>
      </c>
      <c r="EA40" s="61">
        <v>2.1726760281461576E-4</v>
      </c>
      <c r="EB40" s="61">
        <v>2.3705389765561061E-4</v>
      </c>
      <c r="EC40" s="61">
        <v>5.0954486260320475E-5</v>
      </c>
      <c r="ED40" s="61">
        <v>2.4878630912361595E-4</v>
      </c>
      <c r="EE40" s="61">
        <v>1.188338208173021E-4</v>
      </c>
      <c r="EF40" s="61">
        <v>3.7793447952019532E-4</v>
      </c>
      <c r="EG40" s="61">
        <v>2.22867257472586E-4</v>
      </c>
      <c r="EH40" s="61">
        <v>2.4287585670446614E-4</v>
      </c>
      <c r="EI40" s="61">
        <v>4.6142245581285877E-5</v>
      </c>
      <c r="EJ40" s="61">
        <v>2.4649798462594602E-4</v>
      </c>
      <c r="EK40" s="61">
        <v>8.6701571479967199E-5</v>
      </c>
      <c r="EL40" s="61">
        <v>2.9458522684755657E-5</v>
      </c>
      <c r="EM40" s="61">
        <v>2.751431456781743E-6</v>
      </c>
      <c r="EN40" s="61">
        <v>3.0183850432664506E-6</v>
      </c>
      <c r="EO40" s="61">
        <v>7.1067514612665463E-6</v>
      </c>
      <c r="EP40" s="61">
        <v>8.1795574894860462E-5</v>
      </c>
      <c r="EQ40" s="61">
        <v>0</v>
      </c>
      <c r="ER40" s="61">
        <v>1.3302574892419887E-5</v>
      </c>
      <c r="ES40" s="61">
        <v>2.2292166986216808E-5</v>
      </c>
      <c r="ET40" s="61">
        <v>0</v>
      </c>
      <c r="EU40" s="61">
        <v>7.4007924144673277E-6</v>
      </c>
      <c r="EV40" s="61">
        <v>7.7441175032250134E-5</v>
      </c>
      <c r="EW40" s="61">
        <v>1.937672567095724E-4</v>
      </c>
      <c r="EX40" s="61">
        <v>1.6447603172499843E-4</v>
      </c>
      <c r="EY40" s="61">
        <v>1.7374515738344877E-4</v>
      </c>
      <c r="EZ40" s="61">
        <v>1.1179486077424685E-5</v>
      </c>
      <c r="FA40" s="61">
        <v>1.386278117139077E-4</v>
      </c>
      <c r="FB40" s="61">
        <v>6.6104215918267543E-4</v>
      </c>
      <c r="FC40" s="61">
        <v>1.0672271600329809E-4</v>
      </c>
      <c r="FD40" s="61">
        <v>3.2251651013974692E-4</v>
      </c>
      <c r="FE40" s="61">
        <v>1.3059946011108177E-5</v>
      </c>
      <c r="FF40" s="61">
        <v>2.6544915071898364E-4</v>
      </c>
      <c r="FG40" s="61">
        <v>8.8859505318841266E-5</v>
      </c>
      <c r="FH40" s="61">
        <v>4.2373803523506618E-5</v>
      </c>
      <c r="FI40" s="61">
        <v>5.6888346820197595E-4</v>
      </c>
      <c r="FJ40" s="61">
        <v>3.3387990504715281E-4</v>
      </c>
      <c r="FK40" s="61">
        <v>1.547137663801542E-4</v>
      </c>
      <c r="FL40" s="61">
        <v>2.8183244874374941E-3</v>
      </c>
      <c r="FM40" s="61">
        <v>7.4372508394272634E-4</v>
      </c>
      <c r="FN40" s="61">
        <v>5.1362132673247963E-4</v>
      </c>
      <c r="FO40" s="61">
        <v>5.738944013669498E-4</v>
      </c>
      <c r="FP40" s="61">
        <v>4.9427773073236145E-4</v>
      </c>
      <c r="FQ40" s="61">
        <v>1.3309418629181842E-3</v>
      </c>
      <c r="FR40" s="61">
        <v>3.4728009504635155E-3</v>
      </c>
      <c r="FS40" s="61">
        <v>2.7749823253200441E-5</v>
      </c>
      <c r="FT40" s="61">
        <v>1.6693608295610415E-6</v>
      </c>
      <c r="FU40" s="61">
        <v>8.2324684908539788E-6</v>
      </c>
      <c r="FV40" s="61">
        <v>9.6435079224418672E-6</v>
      </c>
      <c r="FW40" s="61">
        <v>2.0362674809630942E-4</v>
      </c>
      <c r="FX40" s="61">
        <v>1.7956348367904611E-5</v>
      </c>
      <c r="FY40" s="61">
        <v>1.6098925219880141E-6</v>
      </c>
      <c r="FZ40" s="61">
        <v>3.0705074506203275E-5</v>
      </c>
      <c r="GA40" s="61">
        <v>2.6585110243947481E-6</v>
      </c>
      <c r="GB40" s="61">
        <v>0</v>
      </c>
      <c r="GC40" s="61">
        <v>4.7257986489103897E-5</v>
      </c>
      <c r="GD40" s="61">
        <v>5.2660034619621301E-6</v>
      </c>
      <c r="GE40" s="61">
        <v>4.6190754181498502E-6</v>
      </c>
      <c r="GF40" s="61">
        <v>1.4457967417729704E-4</v>
      </c>
      <c r="GG40" s="61">
        <v>2.4738166359811642E-4</v>
      </c>
      <c r="GH40" s="61">
        <v>7.1204902923798275E-5</v>
      </c>
      <c r="GI40" s="61">
        <v>2.0944535776938614E-4</v>
      </c>
      <c r="GJ40" s="61">
        <v>1.273663794006775E-4</v>
      </c>
      <c r="GK40" s="61">
        <v>6.5410927233726783E-5</v>
      </c>
      <c r="GL40" s="61">
        <v>4.067272690297521E-5</v>
      </c>
      <c r="GM40" s="61">
        <v>4.7136940914549668E-5</v>
      </c>
      <c r="GN40" s="61">
        <v>9.7069849061456168E-5</v>
      </c>
      <c r="GO40" s="61">
        <v>4.3183888609366506E-6</v>
      </c>
      <c r="GP40" s="61">
        <v>3.3099974832985803E-6</v>
      </c>
      <c r="GQ40" s="61">
        <v>5.7936824073649118E-5</v>
      </c>
      <c r="GR40" s="61">
        <v>5.3550167715536872E-6</v>
      </c>
      <c r="GS40" s="61">
        <v>9.1079170620292553E-5</v>
      </c>
      <c r="GT40" s="61">
        <v>1.115344396637644E-5</v>
      </c>
      <c r="GU40" s="61">
        <v>5.5834476337441981E-6</v>
      </c>
      <c r="GV40" s="61">
        <v>1.2957769982584036E-5</v>
      </c>
      <c r="GW40" s="61">
        <v>0.4171622695372717</v>
      </c>
      <c r="GX40" s="61">
        <v>0.95210647274877835</v>
      </c>
      <c r="GY40" s="61">
        <v>0.44202513583009218</v>
      </c>
      <c r="GZ40" s="61">
        <v>1.2357867432851303E-4</v>
      </c>
      <c r="HA40" s="61">
        <v>4.6028283389343188E-5</v>
      </c>
      <c r="HB40" s="61">
        <v>7.5656405627143374E-5</v>
      </c>
      <c r="HC40" s="61">
        <v>7.2045808109658338E-5</v>
      </c>
      <c r="HD40" s="61">
        <v>1.4261940401818669E-4</v>
      </c>
      <c r="HE40" s="61">
        <v>1.4108578282740584E-4</v>
      </c>
      <c r="HF40" s="61">
        <v>5.600899993010811E-6</v>
      </c>
      <c r="HG40" s="61">
        <v>3.5249604721476752E-5</v>
      </c>
      <c r="HH40" s="61">
        <v>1.8694465790507472E-4</v>
      </c>
      <c r="HI40" s="61">
        <v>1.9130412306780814E-4</v>
      </c>
      <c r="HJ40" s="61">
        <v>7.3347608079952007E-5</v>
      </c>
      <c r="HK40" s="61">
        <v>0</v>
      </c>
      <c r="HL40" s="61">
        <v>3.1929378685368712E-6</v>
      </c>
      <c r="HM40" s="61">
        <v>1.3353086431692641E-4</v>
      </c>
      <c r="HN40" s="61">
        <v>9.3774680797157717E-5</v>
      </c>
      <c r="HO40" s="61">
        <v>1.5626495027729916E-4</v>
      </c>
      <c r="HP40" s="61">
        <v>5.7699798543346652E-5</v>
      </c>
      <c r="HQ40" s="61">
        <v>1.2455850704704472E-5</v>
      </c>
      <c r="HR40" s="61">
        <v>7.8528262108873889E-5</v>
      </c>
      <c r="HS40" s="61">
        <v>2.3427531612398441E-5</v>
      </c>
      <c r="HT40" s="61">
        <v>1.8886757714756876E-5</v>
      </c>
      <c r="HU40" s="61">
        <v>6.3940550635574627E-5</v>
      </c>
      <c r="HV40" s="61">
        <v>4.8750238876170491E-5</v>
      </c>
      <c r="HW40" s="61">
        <v>2.0797262312077778E-4</v>
      </c>
      <c r="HX40" s="61">
        <v>2.0879728324118258E-5</v>
      </c>
      <c r="HY40" s="61">
        <v>1.8427509687982102E-5</v>
      </c>
      <c r="HZ40" s="61">
        <v>6.4378989391735138E-5</v>
      </c>
      <c r="IA40" s="61">
        <v>3.935749961043217E-6</v>
      </c>
      <c r="IB40" s="61">
        <v>1.8344047828795926E-5</v>
      </c>
      <c r="IC40" s="61">
        <v>1.781329067427621E-4</v>
      </c>
      <c r="ID40" s="61">
        <v>1.5701700932226764E-4</v>
      </c>
      <c r="IE40" s="61">
        <v>1.3627799257251122E-3</v>
      </c>
      <c r="IF40" s="61">
        <v>5.9992573672835569E-4</v>
      </c>
      <c r="IG40" s="61">
        <v>0.41321212257423462</v>
      </c>
      <c r="IH40" s="61">
        <v>1.2772016033856706E-2</v>
      </c>
      <c r="II40" s="61">
        <v>3.3948669392854333E-5</v>
      </c>
      <c r="IJ40" s="61">
        <v>1.8632229140313793E-5</v>
      </c>
      <c r="IK40" s="61">
        <v>7.2881123306226245E-6</v>
      </c>
      <c r="IL40" s="61">
        <v>6.6614252566415871E-5</v>
      </c>
      <c r="IM40" s="61">
        <v>8.9804860320440016E-6</v>
      </c>
      <c r="IN40" s="61">
        <v>3.7906805844726952E-5</v>
      </c>
      <c r="IO40" s="61">
        <v>7.2558604886786986E-5</v>
      </c>
      <c r="IP40" s="61">
        <v>3.0846528802380515E-5</v>
      </c>
      <c r="IQ40" s="61">
        <v>2.9369738016276624E-5</v>
      </c>
      <c r="IR40" s="61">
        <v>1.8865769835914377E-4</v>
      </c>
      <c r="IS40" s="61">
        <v>8.9301776202406243E-7</v>
      </c>
      <c r="IT40" s="61">
        <v>4.0621468680642157E-5</v>
      </c>
      <c r="IU40" s="61">
        <v>2.9463797849111457E-5</v>
      </c>
      <c r="IV40" s="61">
        <v>1.4474520198885052E-5</v>
      </c>
      <c r="IW40" s="61">
        <v>4.8117229824784141E-6</v>
      </c>
      <c r="IX40" s="61">
        <v>5.2045141394625397E-6</v>
      </c>
      <c r="IY40" s="61">
        <v>3.9552170326240989E-5</v>
      </c>
      <c r="IZ40" s="61">
        <v>1.2708764034733742E-5</v>
      </c>
      <c r="JA40" s="61">
        <v>6.5853714552455123E-5</v>
      </c>
      <c r="JB40" s="61">
        <v>1.0980558356665336E-4</v>
      </c>
      <c r="JC40" s="61">
        <v>1.0247292491056356E-4</v>
      </c>
      <c r="JD40" s="61">
        <v>8.9640399305902802E-6</v>
      </c>
      <c r="JE40" s="61">
        <v>4.2859590308630303E-5</v>
      </c>
      <c r="JF40" s="61">
        <v>6.1938616278073562E-6</v>
      </c>
      <c r="JG40" s="61">
        <v>2.9271085184655267E-5</v>
      </c>
      <c r="JH40" s="61">
        <v>8.6256910745164921E-5</v>
      </c>
      <c r="JI40" s="61">
        <v>2.851024145094177E-5</v>
      </c>
      <c r="JJ40" s="61">
        <v>1.2241629938758697E-5</v>
      </c>
      <c r="JK40" s="61">
        <v>3.4068678274798428E-5</v>
      </c>
      <c r="JL40" s="61">
        <v>6.5013145909419227E-5</v>
      </c>
      <c r="JM40" s="61">
        <v>4.2961659958008778E-5</v>
      </c>
      <c r="JN40" s="61">
        <v>3.7224691125343127E-5</v>
      </c>
      <c r="JO40" s="61">
        <v>3.4296229585709403E-5</v>
      </c>
      <c r="JP40" s="61">
        <v>6.431691743259063E-5</v>
      </c>
      <c r="JQ40" s="61">
        <v>5.5933323950833059E-5</v>
      </c>
      <c r="JR40" s="61">
        <v>1.689672188254328E-6</v>
      </c>
      <c r="JS40" s="61">
        <v>7.0435700845240928E-7</v>
      </c>
      <c r="JT40" s="61">
        <v>3.715264514896868E-3</v>
      </c>
      <c r="JU40" s="61">
        <v>1.4857101011205014E-3</v>
      </c>
      <c r="JV40" s="61">
        <v>2.2397839167248221E-4</v>
      </c>
      <c r="JW40" s="61">
        <v>1.9460688854722316E-4</v>
      </c>
      <c r="JX40" s="61">
        <v>1.8338416967361834E-4</v>
      </c>
      <c r="JY40" s="61">
        <v>6.3038912736713821E-5</v>
      </c>
      <c r="JZ40" s="61">
        <v>2.6714362068405164E-4</v>
      </c>
      <c r="KA40" s="61">
        <v>2.088371139349383E-4</v>
      </c>
      <c r="KB40" s="61">
        <v>1.1135779365898708E-4</v>
      </c>
      <c r="KC40" s="61">
        <v>5.8539454602897631E-4</v>
      </c>
      <c r="KD40" s="61">
        <v>2.541588693259761E-4</v>
      </c>
      <c r="KE40" s="61">
        <v>2.3971108074886943E-4</v>
      </c>
      <c r="KF40" s="61">
        <v>2.2125824287760448E-4</v>
      </c>
      <c r="KG40" s="61">
        <v>2.4820722812434512E-4</v>
      </c>
      <c r="KH40" s="61">
        <v>2.2595733131700198E-4</v>
      </c>
      <c r="KI40" s="61">
        <v>1.5631298256437518E-3</v>
      </c>
      <c r="KJ40" s="61">
        <v>5.4702734312841929E-5</v>
      </c>
      <c r="KK40" s="61">
        <v>7.7363776279670737E-5</v>
      </c>
      <c r="KL40" s="61">
        <v>3.1044266035112368E-4</v>
      </c>
      <c r="KM40" s="61">
        <v>3.1568935841017276E-4</v>
      </c>
      <c r="KN40" s="61">
        <v>3.8879234815175081E-5</v>
      </c>
      <c r="KO40" s="61">
        <v>4.3521750902535751E-4</v>
      </c>
      <c r="KP40" s="61">
        <v>2.0345843232085791E-4</v>
      </c>
      <c r="KQ40" s="61">
        <v>3.1303810538745535E-4</v>
      </c>
      <c r="KR40" s="61">
        <v>6.6951730282064704E-4</v>
      </c>
      <c r="KS40" s="61">
        <v>8.5758263432806432E-4</v>
      </c>
      <c r="KT40" s="61">
        <v>1.6532072123041629E-4</v>
      </c>
      <c r="KU40" s="61">
        <v>2.8526419684845461E-4</v>
      </c>
      <c r="KV40" s="61">
        <v>3.5852808919846459E-5</v>
      </c>
      <c r="KW40" s="61">
        <v>4.5554978357804568E-4</v>
      </c>
      <c r="KX40" s="61">
        <v>6.7991607453018023E-4</v>
      </c>
      <c r="KY40" s="61">
        <v>2.2313442900329583E-4</v>
      </c>
      <c r="KZ40" s="61">
        <v>2.9326315302770307E-4</v>
      </c>
    </row>
    <row r="41" spans="1:312" ht="13" x14ac:dyDescent="0.3">
      <c r="A41" s="102">
        <v>1.0259854021618102</v>
      </c>
      <c r="B41" s="50" t="s">
        <v>909</v>
      </c>
      <c r="C41" s="60" t="s">
        <v>119</v>
      </c>
      <c r="D41" s="61">
        <v>2.6508693478405834E-6</v>
      </c>
      <c r="E41" s="61">
        <v>0</v>
      </c>
      <c r="F41" s="61">
        <v>3.2030102032245916E-6</v>
      </c>
      <c r="G41" s="61">
        <v>5.3358303496400745E-6</v>
      </c>
      <c r="H41" s="61">
        <v>0</v>
      </c>
      <c r="I41" s="61">
        <v>0</v>
      </c>
      <c r="J41" s="61">
        <v>6.1267088765023321E-5</v>
      </c>
      <c r="K41" s="61">
        <v>0</v>
      </c>
      <c r="L41" s="61">
        <v>5.2707233595520973E-5</v>
      </c>
      <c r="M41" s="61">
        <v>2.9405878340941515E-6</v>
      </c>
      <c r="N41" s="61">
        <v>3.7312105521521979E-5</v>
      </c>
      <c r="O41" s="61">
        <v>4.7718726112543552E-5</v>
      </c>
      <c r="P41" s="61">
        <v>1.4233753265551469E-6</v>
      </c>
      <c r="Q41" s="61">
        <v>7.4133013961500453E-6</v>
      </c>
      <c r="R41" s="61">
        <v>1.2125453371323539E-5</v>
      </c>
      <c r="S41" s="61">
        <v>8.6480619229790313E-5</v>
      </c>
      <c r="T41" s="61">
        <v>4.8020255584075437E-6</v>
      </c>
      <c r="U41" s="61">
        <v>8.4087091076011177E-5</v>
      </c>
      <c r="V41" s="61">
        <v>2.1408965224800795E-5</v>
      </c>
      <c r="W41" s="61">
        <v>1.5019543669635275E-5</v>
      </c>
      <c r="X41" s="61">
        <v>4.8442957218859918E-6</v>
      </c>
      <c r="Y41" s="61">
        <v>1.6188077746713737E-4</v>
      </c>
      <c r="Z41" s="61">
        <v>5.7539797515016936E-5</v>
      </c>
      <c r="AA41" s="61">
        <v>1.054227322052999E-5</v>
      </c>
      <c r="AB41" s="61">
        <v>5.6435544958886601E-5</v>
      </c>
      <c r="AC41" s="61">
        <v>4.7205332615357667E-5</v>
      </c>
      <c r="AD41" s="61">
        <v>1.2616699333503127E-5</v>
      </c>
      <c r="AE41" s="61">
        <v>3.4908130913438244E-5</v>
      </c>
      <c r="AF41" s="61">
        <v>9.8732238238556449E-5</v>
      </c>
      <c r="AG41" s="61">
        <v>3.2165156783309989E-5</v>
      </c>
      <c r="AH41" s="61">
        <v>3.2300953369397485E-5</v>
      </c>
      <c r="AI41" s="61">
        <v>1.457065439597095E-4</v>
      </c>
      <c r="AJ41" s="61">
        <v>4.0102972707061288E-4</v>
      </c>
      <c r="AK41" s="61">
        <v>9.2743587021186641E-5</v>
      </c>
      <c r="AL41" s="61">
        <v>1.0776119704499586E-5</v>
      </c>
      <c r="AM41" s="61">
        <v>8.0150089525757396E-5</v>
      </c>
      <c r="AN41" s="61">
        <v>1.5935999693458713E-4</v>
      </c>
      <c r="AO41" s="61">
        <v>3.113691679796497E-4</v>
      </c>
      <c r="AP41" s="61">
        <v>1.3865756916022656E-5</v>
      </c>
      <c r="AQ41" s="61">
        <v>2.0854913012837179E-5</v>
      </c>
      <c r="AR41" s="61">
        <v>5.2619970910239939E-3</v>
      </c>
      <c r="AS41" s="61">
        <v>8.4646558647530405E-5</v>
      </c>
      <c r="AT41" s="61">
        <v>1.6030572605679139E-4</v>
      </c>
      <c r="AU41" s="61">
        <v>7.0596941544889282E-5</v>
      </c>
      <c r="AV41" s="61">
        <v>1.8324738695663116E-5</v>
      </c>
      <c r="AW41" s="61">
        <v>4.5382248395110606E-5</v>
      </c>
      <c r="AX41" s="61">
        <v>5.6742280272522802E-6</v>
      </c>
      <c r="AY41" s="61">
        <v>1.1364129660707785E-4</v>
      </c>
      <c r="AZ41" s="61">
        <v>8.838435507426067E-5</v>
      </c>
      <c r="BA41" s="61">
        <v>0</v>
      </c>
      <c r="BB41" s="61">
        <v>8.9622939013069534E-5</v>
      </c>
      <c r="BC41" s="61">
        <v>2.6732979618205799E-5</v>
      </c>
      <c r="BD41" s="61">
        <v>6.6760407496152887E-5</v>
      </c>
      <c r="BE41" s="61">
        <v>7.2028769436360338E-5</v>
      </c>
      <c r="BF41" s="61">
        <v>2.7675571815795084E-5</v>
      </c>
      <c r="BG41" s="61">
        <v>3.9691648001069724E-5</v>
      </c>
      <c r="BH41" s="61">
        <v>9.7508132081651093E-5</v>
      </c>
      <c r="BI41" s="61">
        <v>2.6719021616598837E-5</v>
      </c>
      <c r="BJ41" s="61">
        <v>4.4525410431912664E-5</v>
      </c>
      <c r="BK41" s="61">
        <v>9.5561546204605378E-5</v>
      </c>
      <c r="BL41" s="61">
        <v>3.5424532639125031E-5</v>
      </c>
      <c r="BM41" s="61">
        <v>5.6999464097660158E-5</v>
      </c>
      <c r="BN41" s="61">
        <v>2.2954721233584534E-5</v>
      </c>
      <c r="BO41" s="61">
        <v>2.1504641544907455E-5</v>
      </c>
      <c r="BP41" s="61">
        <v>4.5133731648419926E-6</v>
      </c>
      <c r="BQ41" s="61">
        <v>0</v>
      </c>
      <c r="BR41" s="61">
        <v>1.6129170201260476E-5</v>
      </c>
      <c r="BS41" s="61">
        <v>2.530766032912218E-4</v>
      </c>
      <c r="BT41" s="61">
        <v>0</v>
      </c>
      <c r="BU41" s="61">
        <v>9.3598457712895357E-5</v>
      </c>
      <c r="BV41" s="61">
        <v>6.7915047611675713E-5</v>
      </c>
      <c r="BW41" s="61">
        <v>1.0423304679493594E-4</v>
      </c>
      <c r="BX41" s="61">
        <v>3.5365187111016098E-6</v>
      </c>
      <c r="BY41" s="61">
        <v>0</v>
      </c>
      <c r="BZ41" s="61">
        <v>0</v>
      </c>
      <c r="CA41" s="61">
        <v>1.276140705601156E-5</v>
      </c>
      <c r="CB41" s="61">
        <v>3.8820065226582742E-6</v>
      </c>
      <c r="CC41" s="61">
        <v>6.3862756850986208E-6</v>
      </c>
      <c r="CD41" s="61">
        <v>2.4476124378121356E-5</v>
      </c>
      <c r="CE41" s="61">
        <v>7.923850614735782E-5</v>
      </c>
      <c r="CF41" s="61">
        <v>4.232321756385587E-6</v>
      </c>
      <c r="CG41" s="61">
        <v>1.2032795648342007E-5</v>
      </c>
      <c r="CH41" s="61">
        <v>2.4102950588520883E-5</v>
      </c>
      <c r="CI41" s="61">
        <v>7.3312811634654876E-5</v>
      </c>
      <c r="CJ41" s="61">
        <v>9.6873390185790178E-5</v>
      </c>
      <c r="CK41" s="61">
        <v>2.9825224596953604E-5</v>
      </c>
      <c r="CL41" s="61">
        <v>0.90673877518998314</v>
      </c>
      <c r="CM41" s="61">
        <v>0.92095285080654765</v>
      </c>
      <c r="CN41" s="61">
        <v>0.26590270994147813</v>
      </c>
      <c r="CO41" s="61">
        <v>0.90962940134275461</v>
      </c>
      <c r="CP41" s="61">
        <v>0.51381619619981966</v>
      </c>
      <c r="CQ41" s="61">
        <v>2.9086734421983248E-4</v>
      </c>
      <c r="CR41" s="61">
        <v>1.4188079365269537E-4</v>
      </c>
      <c r="CS41" s="61">
        <v>8.2255764367389022E-5</v>
      </c>
      <c r="CT41" s="61">
        <v>2.5395204083234456E-4</v>
      </c>
      <c r="CU41" s="61">
        <v>3.6536973246841756E-4</v>
      </c>
      <c r="CV41" s="61">
        <v>1.4396939321518175E-4</v>
      </c>
      <c r="CW41" s="61">
        <v>1.07873542143479E-4</v>
      </c>
      <c r="CX41" s="61">
        <v>1.7704594241879734E-6</v>
      </c>
      <c r="CY41" s="61">
        <v>3.8984195829415467E-5</v>
      </c>
      <c r="CZ41" s="61">
        <v>8.696941489632918E-5</v>
      </c>
      <c r="DA41" s="61">
        <v>3.5706038753330643E-5</v>
      </c>
      <c r="DB41" s="61">
        <v>3.1587026098566885E-5</v>
      </c>
      <c r="DC41" s="61">
        <v>9.9290778445000798E-6</v>
      </c>
      <c r="DD41" s="61">
        <v>2.3249563175070503E-5</v>
      </c>
      <c r="DE41" s="61">
        <v>8.1983543924550763E-5</v>
      </c>
      <c r="DF41" s="61">
        <v>2.650294487881588E-5</v>
      </c>
      <c r="DG41" s="61">
        <v>1.6451549499121626E-5</v>
      </c>
      <c r="DH41" s="61">
        <v>1.2049772246686975E-5</v>
      </c>
      <c r="DI41" s="61">
        <v>1.5697752747969419E-4</v>
      </c>
      <c r="DJ41" s="61">
        <v>8.6873540787348733E-5</v>
      </c>
      <c r="DK41" s="61">
        <v>2.4633110388066939E-5</v>
      </c>
      <c r="DL41" s="61">
        <v>1.4807821135736189E-6</v>
      </c>
      <c r="DM41" s="61">
        <v>1.9038856741191663E-6</v>
      </c>
      <c r="DN41" s="61">
        <v>6.7664835083576811E-6</v>
      </c>
      <c r="DO41" s="61">
        <v>1.9043439909742199E-5</v>
      </c>
      <c r="DP41" s="61">
        <v>1.9387787252546741E-5</v>
      </c>
      <c r="DQ41" s="61">
        <v>1.1811218339445722E-4</v>
      </c>
      <c r="DR41" s="61">
        <v>2.9133434964860594E-4</v>
      </c>
      <c r="DS41" s="61">
        <v>1.8750572541955253E-4</v>
      </c>
      <c r="DT41" s="61">
        <v>1.4716577087474009E-4</v>
      </c>
      <c r="DU41" s="61">
        <v>1.346373438264557E-4</v>
      </c>
      <c r="DV41" s="61">
        <v>2.5056271383600893E-5</v>
      </c>
      <c r="DW41" s="61">
        <v>2.495379312288865E-5</v>
      </c>
      <c r="DX41" s="61">
        <v>1.1009235813880898E-5</v>
      </c>
      <c r="DY41" s="61">
        <v>5.5816584394029454E-5</v>
      </c>
      <c r="DZ41" s="61">
        <v>5.8873777105518735E-3</v>
      </c>
      <c r="EA41" s="61">
        <v>5.0029316621866889E-4</v>
      </c>
      <c r="EB41" s="61">
        <v>6.281949095460227E-4</v>
      </c>
      <c r="EC41" s="61">
        <v>1.0426378404149493E-3</v>
      </c>
      <c r="ED41" s="61">
        <v>3.2798594785961364E-4</v>
      </c>
      <c r="EE41" s="61">
        <v>1.6032727475403003E-3</v>
      </c>
      <c r="EF41" s="61">
        <v>1.1312640319129316E-3</v>
      </c>
      <c r="EG41" s="61">
        <v>1.0267047205187363E-3</v>
      </c>
      <c r="EH41" s="61">
        <v>4.4607754797332618E-4</v>
      </c>
      <c r="EI41" s="61">
        <v>4.1741200294588126E-4</v>
      </c>
      <c r="EJ41" s="61">
        <v>1.2018468518731147E-3</v>
      </c>
      <c r="EK41" s="61">
        <v>1.6040498155971094E-2</v>
      </c>
      <c r="EL41" s="61">
        <v>0</v>
      </c>
      <c r="EM41" s="61">
        <v>1.118260356363437E-4</v>
      </c>
      <c r="EN41" s="61">
        <v>0</v>
      </c>
      <c r="EO41" s="61">
        <v>5.0260525612179516E-5</v>
      </c>
      <c r="EP41" s="61">
        <v>9.7582402102105927E-6</v>
      </c>
      <c r="EQ41" s="61">
        <v>0</v>
      </c>
      <c r="ER41" s="61">
        <v>1.1075224239757537E-6</v>
      </c>
      <c r="ES41" s="61">
        <v>0</v>
      </c>
      <c r="ET41" s="61">
        <v>0</v>
      </c>
      <c r="EU41" s="61">
        <v>4.8289067006524391E-5</v>
      </c>
      <c r="EV41" s="61">
        <v>4.9318472969837784E-6</v>
      </c>
      <c r="EW41" s="61">
        <v>1.7580244442036622E-6</v>
      </c>
      <c r="EX41" s="61">
        <v>1.9002365667843209E-6</v>
      </c>
      <c r="EY41" s="61">
        <v>4.3093096403589839E-5</v>
      </c>
      <c r="EZ41" s="61">
        <v>3.4773002707081691E-5</v>
      </c>
      <c r="FA41" s="61">
        <v>0</v>
      </c>
      <c r="FB41" s="61">
        <v>2.0306842775414653E-5</v>
      </c>
      <c r="FC41" s="61">
        <v>1.6428611151058078E-5</v>
      </c>
      <c r="FD41" s="61">
        <v>6.1490278386987017E-6</v>
      </c>
      <c r="FE41" s="61">
        <v>6.3207495871636543E-6</v>
      </c>
      <c r="FF41" s="61">
        <v>1.0664642867188524E-5</v>
      </c>
      <c r="FG41" s="61">
        <v>1.7810917311987285E-5</v>
      </c>
      <c r="FH41" s="61">
        <v>2.1551861991556856E-5</v>
      </c>
      <c r="FI41" s="61">
        <v>8.5135017624164054E-5</v>
      </c>
      <c r="FJ41" s="61">
        <v>1.4451067840478223E-4</v>
      </c>
      <c r="FK41" s="61">
        <v>7.7997330478463309E-6</v>
      </c>
      <c r="FL41" s="61">
        <v>3.9823928760781547E-5</v>
      </c>
      <c r="FM41" s="61">
        <v>8.6451496592786291E-5</v>
      </c>
      <c r="FN41" s="61">
        <v>0</v>
      </c>
      <c r="FO41" s="61">
        <v>1.151354548218253E-4</v>
      </c>
      <c r="FP41" s="61">
        <v>1.6802969116233021E-4</v>
      </c>
      <c r="FQ41" s="61">
        <v>1.1032529149518088E-4</v>
      </c>
      <c r="FR41" s="61">
        <v>2.3115108979367168E-5</v>
      </c>
      <c r="FS41" s="61">
        <v>1.0247860039563648E-5</v>
      </c>
      <c r="FT41" s="61">
        <v>6.3083290903745583E-5</v>
      </c>
      <c r="FU41" s="61">
        <v>0</v>
      </c>
      <c r="FV41" s="61">
        <v>0</v>
      </c>
      <c r="FW41" s="61">
        <v>0</v>
      </c>
      <c r="FX41" s="61">
        <v>0</v>
      </c>
      <c r="FY41" s="61">
        <v>2.0407088306890319E-6</v>
      </c>
      <c r="FZ41" s="61">
        <v>2.3732102744699011E-6</v>
      </c>
      <c r="GA41" s="61">
        <v>2.6585110243947481E-6</v>
      </c>
      <c r="GB41" s="61">
        <v>0</v>
      </c>
      <c r="GC41" s="61">
        <v>1.896218806963598E-6</v>
      </c>
      <c r="GD41" s="61">
        <v>0</v>
      </c>
      <c r="GE41" s="61">
        <v>1.0077982730508766E-5</v>
      </c>
      <c r="GF41" s="61">
        <v>7.081327871407187E-5</v>
      </c>
      <c r="GG41" s="61">
        <v>2.8579318494475326E-5</v>
      </c>
      <c r="GH41" s="61">
        <v>1.7376015863057619E-4</v>
      </c>
      <c r="GI41" s="61">
        <v>8.7699787511002971E-5</v>
      </c>
      <c r="GJ41" s="61">
        <v>9.3651749559321687E-6</v>
      </c>
      <c r="GK41" s="61">
        <v>8.0374079615087309E-5</v>
      </c>
      <c r="GL41" s="61">
        <v>2.5071425564889791E-4</v>
      </c>
      <c r="GM41" s="61">
        <v>2.4470103222699543E-4</v>
      </c>
      <c r="GN41" s="61">
        <v>1.5980485377947598E-5</v>
      </c>
      <c r="GO41" s="61">
        <v>0</v>
      </c>
      <c r="GP41" s="61">
        <v>0</v>
      </c>
      <c r="GQ41" s="61">
        <v>6.9900122319340097E-6</v>
      </c>
      <c r="GR41" s="61">
        <v>1.1358708255125475E-5</v>
      </c>
      <c r="GS41" s="61">
        <v>8.9234859331397293E-5</v>
      </c>
      <c r="GT41" s="61">
        <v>1.7668542368602465E-4</v>
      </c>
      <c r="GU41" s="61">
        <v>2.9509554716122115E-5</v>
      </c>
      <c r="GV41" s="61">
        <v>6.1089340181435717E-6</v>
      </c>
      <c r="GW41" s="61">
        <v>1.5413634779897408E-5</v>
      </c>
      <c r="GX41" s="61">
        <v>2.1285221870485119E-4</v>
      </c>
      <c r="GY41" s="61">
        <v>7.0541781959547963E-5</v>
      </c>
      <c r="GZ41" s="61">
        <v>1.2713059858111941E-4</v>
      </c>
      <c r="HA41" s="61">
        <v>3.2505750650817353E-4</v>
      </c>
      <c r="HB41" s="61">
        <v>1.6258927620673875E-4</v>
      </c>
      <c r="HC41" s="61">
        <v>4.3379984574036268E-4</v>
      </c>
      <c r="HD41" s="61">
        <v>6.1142580089578369E-4</v>
      </c>
      <c r="HE41" s="61">
        <v>4.0360313292012412E-4</v>
      </c>
      <c r="HF41" s="61">
        <v>3.0942677010567923E-5</v>
      </c>
      <c r="HG41" s="61">
        <v>1.6241370821724085E-4</v>
      </c>
      <c r="HH41" s="61">
        <v>9.1741053260295698E-4</v>
      </c>
      <c r="HI41" s="61">
        <v>2.9902152916450638E-4</v>
      </c>
      <c r="HJ41" s="61">
        <v>1.3728651375084604E-4</v>
      </c>
      <c r="HK41" s="61">
        <v>0</v>
      </c>
      <c r="HL41" s="61">
        <v>0</v>
      </c>
      <c r="HM41" s="61">
        <v>6.5480997213128755E-6</v>
      </c>
      <c r="HN41" s="61">
        <v>5.9930911878948243E-5</v>
      </c>
      <c r="HO41" s="61">
        <v>9.7353778669609106E-6</v>
      </c>
      <c r="HP41" s="61">
        <v>2.1361747638492337E-3</v>
      </c>
      <c r="HQ41" s="61">
        <v>5.1594234605751774E-4</v>
      </c>
      <c r="HR41" s="61">
        <v>5.189054889197781E-4</v>
      </c>
      <c r="HS41" s="61">
        <v>6.9905911564306557E-4</v>
      </c>
      <c r="HT41" s="61">
        <v>8.8311250092781022E-4</v>
      </c>
      <c r="HU41" s="61">
        <v>1.834916157031515E-3</v>
      </c>
      <c r="HV41" s="61">
        <v>1.179737384486769E-3</v>
      </c>
      <c r="HW41" s="61">
        <v>1.8466393134244277E-6</v>
      </c>
      <c r="HX41" s="61">
        <v>1.9776440169607386E-5</v>
      </c>
      <c r="HY41" s="61">
        <v>4.1306995564592509E-6</v>
      </c>
      <c r="HZ41" s="61">
        <v>4.0310248676891916E-5</v>
      </c>
      <c r="IA41" s="61">
        <v>1.7456955472369108E-5</v>
      </c>
      <c r="IB41" s="61">
        <v>1.6338203346581793E-5</v>
      </c>
      <c r="IC41" s="61">
        <v>3.4757640340051145E-5</v>
      </c>
      <c r="ID41" s="61">
        <v>3.9847782147012673E-4</v>
      </c>
      <c r="IE41" s="61">
        <v>1.2533422399899663E-4</v>
      </c>
      <c r="IF41" s="61">
        <v>2.7859207416601214E-5</v>
      </c>
      <c r="IG41" s="61">
        <v>9.0070941081952746E-5</v>
      </c>
      <c r="IH41" s="61">
        <v>1.2460916767421576E-5</v>
      </c>
      <c r="II41" s="61">
        <v>5.4670742502542831E-5</v>
      </c>
      <c r="IJ41" s="61">
        <v>2.7078475817614588E-5</v>
      </c>
      <c r="IK41" s="61">
        <v>1.0891678982986034E-5</v>
      </c>
      <c r="IL41" s="61">
        <v>1.5995212194713815E-5</v>
      </c>
      <c r="IM41" s="61">
        <v>0</v>
      </c>
      <c r="IN41" s="61">
        <v>9.4956086465398925E-6</v>
      </c>
      <c r="IO41" s="61">
        <v>1.26353504064544E-5</v>
      </c>
      <c r="IP41" s="61">
        <v>4.3989662370690002E-7</v>
      </c>
      <c r="IQ41" s="61">
        <v>6.6154432775761607E-6</v>
      </c>
      <c r="IR41" s="61">
        <v>1.5113008493113289E-5</v>
      </c>
      <c r="IS41" s="61">
        <v>8.4737463196505483E-6</v>
      </c>
      <c r="IT41" s="61">
        <v>4.3246125544118923E-6</v>
      </c>
      <c r="IU41" s="61">
        <v>8.9145751911472885E-6</v>
      </c>
      <c r="IV41" s="61">
        <v>1.0031614160455068E-5</v>
      </c>
      <c r="IW41" s="61">
        <v>1.1963963070014229E-5</v>
      </c>
      <c r="IX41" s="61">
        <v>1.9277103664181099E-5</v>
      </c>
      <c r="IY41" s="61">
        <v>1.6633985071713536E-5</v>
      </c>
      <c r="IZ41" s="61">
        <v>5.7905067441005297E-5</v>
      </c>
      <c r="JA41" s="61">
        <v>1.9523422412563538E-5</v>
      </c>
      <c r="JB41" s="61">
        <v>1.7882126019832809E-5</v>
      </c>
      <c r="JC41" s="61">
        <v>3.5761144742924747E-6</v>
      </c>
      <c r="JD41" s="61">
        <v>2.332479777857675E-6</v>
      </c>
      <c r="JE41" s="61">
        <v>4.9524475521209588E-6</v>
      </c>
      <c r="JF41" s="61">
        <v>1.0638311956157672E-6</v>
      </c>
      <c r="JG41" s="61">
        <v>1.2218388794177299E-5</v>
      </c>
      <c r="JH41" s="61">
        <v>4.8405689595235307E-5</v>
      </c>
      <c r="JI41" s="61">
        <v>1.2574939705937994E-5</v>
      </c>
      <c r="JJ41" s="61">
        <v>7.1728039236067684E-5</v>
      </c>
      <c r="JK41" s="61">
        <v>4.3701890752500054E-5</v>
      </c>
      <c r="JL41" s="61">
        <v>2.9625410528995362E-5</v>
      </c>
      <c r="JM41" s="61">
        <v>0</v>
      </c>
      <c r="JN41" s="61">
        <v>2.0853502224238615E-5</v>
      </c>
      <c r="JO41" s="61">
        <v>2.178105158488572E-5</v>
      </c>
      <c r="JP41" s="61">
        <v>1.3781869543112252E-6</v>
      </c>
      <c r="JQ41" s="61">
        <v>2.2096659341505296E-5</v>
      </c>
      <c r="JR41" s="61">
        <v>4.5824982553195951E-5</v>
      </c>
      <c r="JS41" s="61">
        <v>6.1905154853983973E-6</v>
      </c>
      <c r="JT41" s="61">
        <v>3.7374798404210168E-3</v>
      </c>
      <c r="JU41" s="61">
        <v>8.2408704853851149E-5</v>
      </c>
      <c r="JV41" s="61">
        <v>9.5222005629877929E-5</v>
      </c>
      <c r="JW41" s="61">
        <v>5.385189899429812E-4</v>
      </c>
      <c r="JX41" s="61">
        <v>1.0988000948349005E-4</v>
      </c>
      <c r="JY41" s="61">
        <v>1.2791522459481622E-3</v>
      </c>
      <c r="JZ41" s="61">
        <v>3.4366052366421862E-4</v>
      </c>
      <c r="KA41" s="61">
        <v>1.2757901611382674E-3</v>
      </c>
      <c r="KB41" s="61">
        <v>1.5883119201522968E-4</v>
      </c>
      <c r="KC41" s="61">
        <v>2.1529185416294821E-4</v>
      </c>
      <c r="KD41" s="61">
        <v>3.5778137209750883E-4</v>
      </c>
      <c r="KE41" s="61">
        <v>1.6317052061199541E-4</v>
      </c>
      <c r="KF41" s="61">
        <v>3.7759667751663915E-4</v>
      </c>
      <c r="KG41" s="61">
        <v>9.6160424989638412E-5</v>
      </c>
      <c r="KH41" s="61">
        <v>6.2547013504602882E-5</v>
      </c>
      <c r="KI41" s="61">
        <v>5.4911908500571271E-5</v>
      </c>
      <c r="KJ41" s="61">
        <v>9.6516456559623206E-5</v>
      </c>
      <c r="KK41" s="61">
        <v>1.0035703788749505E-4</v>
      </c>
      <c r="KL41" s="61">
        <v>2.8518213130245869E-4</v>
      </c>
      <c r="KM41" s="61">
        <v>2.7483849331929623E-4</v>
      </c>
      <c r="KN41" s="61">
        <v>1.2202352145387172E-4</v>
      </c>
      <c r="KO41" s="61">
        <v>2.6853046988664837E-4</v>
      </c>
      <c r="KP41" s="61">
        <v>2.3089799960118189E-4</v>
      </c>
      <c r="KQ41" s="61">
        <v>2.6028446600578561E-4</v>
      </c>
      <c r="KR41" s="61">
        <v>6.2206214673272411E-5</v>
      </c>
      <c r="KS41" s="61">
        <v>6.2804998966696545E-5</v>
      </c>
      <c r="KT41" s="61">
        <v>1.8242921192440488E-4</v>
      </c>
      <c r="KU41" s="61">
        <v>3.5738670413340985E-4</v>
      </c>
      <c r="KV41" s="61">
        <v>4.359768044237214E-4</v>
      </c>
      <c r="KW41" s="61">
        <v>3.3690332219501649E-4</v>
      </c>
      <c r="KX41" s="61">
        <v>1.7221918171763268E-4</v>
      </c>
      <c r="KY41" s="61">
        <v>4.0466892299247326E-4</v>
      </c>
      <c r="KZ41" s="61">
        <v>4.5476128951515933E-4</v>
      </c>
    </row>
    <row r="42" spans="1:312" ht="13" x14ac:dyDescent="0.3">
      <c r="A42" s="102">
        <v>1.1339174198582673</v>
      </c>
      <c r="B42" s="50" t="s">
        <v>908</v>
      </c>
      <c r="C42" s="60" t="s">
        <v>67</v>
      </c>
      <c r="D42" s="61">
        <v>2.1429183350807112E-6</v>
      </c>
      <c r="E42" s="61">
        <v>0</v>
      </c>
      <c r="F42" s="61">
        <v>1.3808532876123793E-5</v>
      </c>
      <c r="G42" s="61">
        <v>2.423968190945055E-5</v>
      </c>
      <c r="H42" s="61">
        <v>2.2106141120741565E-6</v>
      </c>
      <c r="I42" s="61">
        <v>0</v>
      </c>
      <c r="J42" s="61">
        <v>2.648507334693929E-6</v>
      </c>
      <c r="K42" s="61">
        <v>0</v>
      </c>
      <c r="L42" s="61">
        <v>0</v>
      </c>
      <c r="M42" s="61">
        <v>7.6363798731609458E-5</v>
      </c>
      <c r="N42" s="61">
        <v>1.417978529356021E-4</v>
      </c>
      <c r="O42" s="61">
        <v>0</v>
      </c>
      <c r="P42" s="61">
        <v>8.3113174662485855E-6</v>
      </c>
      <c r="Q42" s="61">
        <v>7.9239563616805718E-6</v>
      </c>
      <c r="R42" s="61">
        <v>8.7208984290512708E-6</v>
      </c>
      <c r="S42" s="61">
        <v>8.0466785767189811E-5</v>
      </c>
      <c r="T42" s="61">
        <v>8.9744522102683203E-5</v>
      </c>
      <c r="U42" s="61">
        <v>1.9043588063849954E-4</v>
      </c>
      <c r="V42" s="61">
        <v>3.6602716677187987E-6</v>
      </c>
      <c r="W42" s="61">
        <v>1.3853585088850781E-3</v>
      </c>
      <c r="X42" s="61">
        <v>6.787526722699434E-6</v>
      </c>
      <c r="Y42" s="61">
        <v>3.0289902405819057E-5</v>
      </c>
      <c r="Z42" s="61">
        <v>6.4323123577168423E-5</v>
      </c>
      <c r="AA42" s="61">
        <v>5.7251329638236301E-5</v>
      </c>
      <c r="AB42" s="61">
        <v>3.178541691122504E-5</v>
      </c>
      <c r="AC42" s="61">
        <v>1.3913018065088605E-4</v>
      </c>
      <c r="AD42" s="61">
        <v>1.1106371229912393E-4</v>
      </c>
      <c r="AE42" s="61">
        <v>3.7611143035789182E-5</v>
      </c>
      <c r="AF42" s="61">
        <v>7.0032602923037256E-6</v>
      </c>
      <c r="AG42" s="61">
        <v>6.7962229646598528E-5</v>
      </c>
      <c r="AH42" s="61">
        <v>2.5438261746286582E-4</v>
      </c>
      <c r="AI42" s="61">
        <v>5.0415018061081836E-5</v>
      </c>
      <c r="AJ42" s="61">
        <v>1.8685647887100635E-4</v>
      </c>
      <c r="AK42" s="61">
        <v>2.0869482383154194E-3</v>
      </c>
      <c r="AL42" s="61">
        <v>1.2835289096501458E-4</v>
      </c>
      <c r="AM42" s="61">
        <v>8.4002490084212131E-5</v>
      </c>
      <c r="AN42" s="61">
        <v>3.2694135172440863E-4</v>
      </c>
      <c r="AO42" s="61">
        <v>7.3954889837170778E-4</v>
      </c>
      <c r="AP42" s="61">
        <v>4.0855181634908767E-4</v>
      </c>
      <c r="AQ42" s="61">
        <v>9.9726456706492977E-5</v>
      </c>
      <c r="AR42" s="61">
        <v>5.7897128687371192E-4</v>
      </c>
      <c r="AS42" s="61">
        <v>4.914598235177089E-5</v>
      </c>
      <c r="AT42" s="61">
        <v>1.9844158365049324E-4</v>
      </c>
      <c r="AU42" s="61">
        <v>5.24643194570061E-4</v>
      </c>
      <c r="AV42" s="61">
        <v>6.4814672833820241E-5</v>
      </c>
      <c r="AW42" s="61">
        <v>1.2580246803623028E-5</v>
      </c>
      <c r="AX42" s="61">
        <v>1.0789159778861328E-5</v>
      </c>
      <c r="AY42" s="61">
        <v>2.8295784071759436E-4</v>
      </c>
      <c r="AZ42" s="61">
        <v>7.6352533278081677E-5</v>
      </c>
      <c r="BA42" s="61">
        <v>0</v>
      </c>
      <c r="BB42" s="61">
        <v>3.4044633625985178E-5</v>
      </c>
      <c r="BC42" s="61">
        <v>8.0463621821134289E-5</v>
      </c>
      <c r="BD42" s="61">
        <v>4.2394626293889594E-5</v>
      </c>
      <c r="BE42" s="61">
        <v>1.3021425737044169E-5</v>
      </c>
      <c r="BF42" s="61">
        <v>1.9436151725368681E-4</v>
      </c>
      <c r="BG42" s="61">
        <v>1.8130877700208245E-4</v>
      </c>
      <c r="BH42" s="61">
        <v>3.181819188185338E-4</v>
      </c>
      <c r="BI42" s="61">
        <v>3.1872526844670452E-5</v>
      </c>
      <c r="BJ42" s="61">
        <v>2.7290522045190166E-5</v>
      </c>
      <c r="BK42" s="61">
        <v>1.5639983531645602E-4</v>
      </c>
      <c r="BL42" s="61">
        <v>1.1500312876513768E-4</v>
      </c>
      <c r="BM42" s="61">
        <v>2.684433160015392E-5</v>
      </c>
      <c r="BN42" s="61">
        <v>6.1918777066805098E-6</v>
      </c>
      <c r="BO42" s="61">
        <v>5.8926219267219275E-5</v>
      </c>
      <c r="BP42" s="61">
        <v>6.4600665014215284E-5</v>
      </c>
      <c r="BQ42" s="61">
        <v>1.6745399441034648E-5</v>
      </c>
      <c r="BR42" s="61">
        <v>0</v>
      </c>
      <c r="BS42" s="61">
        <v>0</v>
      </c>
      <c r="BT42" s="61">
        <v>0</v>
      </c>
      <c r="BU42" s="61">
        <v>9.9796916727639761E-6</v>
      </c>
      <c r="BV42" s="61">
        <v>2.1784555155093418E-5</v>
      </c>
      <c r="BW42" s="61">
        <v>0</v>
      </c>
      <c r="BX42" s="61">
        <v>0</v>
      </c>
      <c r="BY42" s="61">
        <v>1.9838205186723892E-6</v>
      </c>
      <c r="BZ42" s="61">
        <v>3.471754332254057E-5</v>
      </c>
      <c r="CA42" s="61">
        <v>1.4224430291721673E-4</v>
      </c>
      <c r="CB42" s="61">
        <v>3.0778766001076312E-6</v>
      </c>
      <c r="CC42" s="61">
        <v>3.3599011245340814E-5</v>
      </c>
      <c r="CD42" s="61">
        <v>1.1383720182302791E-4</v>
      </c>
      <c r="CE42" s="61">
        <v>1.8477378057479981E-4</v>
      </c>
      <c r="CF42" s="61">
        <v>2.7828542810797466E-4</v>
      </c>
      <c r="CG42" s="61">
        <v>1.7354797344574746E-4</v>
      </c>
      <c r="CH42" s="61">
        <v>5.9595207499090096E-6</v>
      </c>
      <c r="CI42" s="61">
        <v>1.9173917144657806E-4</v>
      </c>
      <c r="CJ42" s="61">
        <v>1.5725133522454538E-4</v>
      </c>
      <c r="CK42" s="61">
        <v>1.2764535180690671E-5</v>
      </c>
      <c r="CL42" s="61">
        <v>4.8847763419849707E-4</v>
      </c>
      <c r="CM42" s="61">
        <v>4.5274717311971706E-4</v>
      </c>
      <c r="CN42" s="61">
        <v>1.1035468363827375E-3</v>
      </c>
      <c r="CO42" s="61">
        <v>3.9867856716704854E-4</v>
      </c>
      <c r="CP42" s="61">
        <v>4.041509349604657E-4</v>
      </c>
      <c r="CQ42" s="61">
        <v>3.6158453597335062E-5</v>
      </c>
      <c r="CR42" s="61">
        <v>1.013726620427991E-4</v>
      </c>
      <c r="CS42" s="61">
        <v>1.0391058752824163E-4</v>
      </c>
      <c r="CT42" s="61">
        <v>8.2173529768246823E-5</v>
      </c>
      <c r="CU42" s="61">
        <v>1.8522215604301724E-4</v>
      </c>
      <c r="CV42" s="61">
        <v>4.035149985961497E-5</v>
      </c>
      <c r="CW42" s="61">
        <v>8.4343549111370457E-5</v>
      </c>
      <c r="CX42" s="61">
        <v>2.7780475542647288E-4</v>
      </c>
      <c r="CY42" s="61">
        <v>1.0604896183480836E-5</v>
      </c>
      <c r="CZ42" s="61">
        <v>4.9641834166488787E-6</v>
      </c>
      <c r="DA42" s="61">
        <v>1.0467032509372142E-4</v>
      </c>
      <c r="DB42" s="61">
        <v>5.9382604708355081E-5</v>
      </c>
      <c r="DC42" s="61">
        <v>2.7890284065790241E-5</v>
      </c>
      <c r="DD42" s="61">
        <v>1.1990340756954599E-5</v>
      </c>
      <c r="DE42" s="61">
        <v>2.8562008851133817E-6</v>
      </c>
      <c r="DF42" s="61">
        <v>3.2223670268909236E-5</v>
      </c>
      <c r="DG42" s="61">
        <v>1.6909951807146686E-5</v>
      </c>
      <c r="DH42" s="61">
        <v>1.2922486990556975E-4</v>
      </c>
      <c r="DI42" s="61">
        <v>1.5294814653842197E-4</v>
      </c>
      <c r="DJ42" s="61">
        <v>2.2775412482923104E-3</v>
      </c>
      <c r="DK42" s="61">
        <v>3.2955321763532497E-5</v>
      </c>
      <c r="DL42" s="61">
        <v>1.5400133981165638E-5</v>
      </c>
      <c r="DM42" s="61">
        <v>1.5319933391078891E-4</v>
      </c>
      <c r="DN42" s="61">
        <v>3.6973767640009788E-3</v>
      </c>
      <c r="DO42" s="61">
        <v>2.1400716780028677E-4</v>
      </c>
      <c r="DP42" s="61">
        <v>2.0252276510232761E-4</v>
      </c>
      <c r="DQ42" s="61">
        <v>6.181492669982044E-3</v>
      </c>
      <c r="DR42" s="61">
        <v>6.8224027071557482E-4</v>
      </c>
      <c r="DS42" s="61">
        <v>1.8627935406568971E-4</v>
      </c>
      <c r="DT42" s="61">
        <v>1.8381345958436536E-5</v>
      </c>
      <c r="DU42" s="61">
        <v>2.49776133025776E-4</v>
      </c>
      <c r="DV42" s="61">
        <v>1.4940486808257881E-4</v>
      </c>
      <c r="DW42" s="61">
        <v>9.8428850651394119E-5</v>
      </c>
      <c r="DX42" s="61">
        <v>1.9360828077786725E-4</v>
      </c>
      <c r="DY42" s="61">
        <v>2.4801260651928357E-5</v>
      </c>
      <c r="DZ42" s="61">
        <v>1.7767100474449447E-4</v>
      </c>
      <c r="EA42" s="61">
        <v>2.8510120924125541E-4</v>
      </c>
      <c r="EB42" s="61">
        <v>2.3280915000024066E-4</v>
      </c>
      <c r="EC42" s="61">
        <v>1.8852841052199301E-4</v>
      </c>
      <c r="ED42" s="61">
        <v>1.3394198992918317E-4</v>
      </c>
      <c r="EE42" s="61">
        <v>3.5043264685853898E-4</v>
      </c>
      <c r="EF42" s="61">
        <v>2.9761013318167941E-4</v>
      </c>
      <c r="EG42" s="61">
        <v>4.915976142225324E-4</v>
      </c>
      <c r="EH42" s="61">
        <v>2.195683256455499E-4</v>
      </c>
      <c r="EI42" s="61">
        <v>5.0628329593745657E-4</v>
      </c>
      <c r="EJ42" s="61">
        <v>3.297624029228459E-4</v>
      </c>
      <c r="EK42" s="61">
        <v>1.1610113660989156E-4</v>
      </c>
      <c r="EL42" s="61">
        <v>5.768835825854999E-5</v>
      </c>
      <c r="EM42" s="61">
        <v>3.3690997429980528E-6</v>
      </c>
      <c r="EN42" s="61">
        <v>0</v>
      </c>
      <c r="EO42" s="61">
        <v>0</v>
      </c>
      <c r="EP42" s="61">
        <v>6.0188043000822724E-5</v>
      </c>
      <c r="EQ42" s="61">
        <v>2.2071907752955387E-5</v>
      </c>
      <c r="ER42" s="61">
        <v>3.7729597243440675E-5</v>
      </c>
      <c r="ES42" s="61">
        <v>2.2392503549951249E-4</v>
      </c>
      <c r="ET42" s="61">
        <v>0</v>
      </c>
      <c r="EU42" s="61">
        <v>8.8574096093624875E-6</v>
      </c>
      <c r="EV42" s="61">
        <v>9.4120076085156432E-5</v>
      </c>
      <c r="EW42" s="61">
        <v>2.1700614233138956E-5</v>
      </c>
      <c r="EX42" s="61">
        <v>5.9751883155551421E-6</v>
      </c>
      <c r="EY42" s="61">
        <v>4.5528274150496299E-5</v>
      </c>
      <c r="EZ42" s="61">
        <v>4.0511348321465325E-5</v>
      </c>
      <c r="FA42" s="61">
        <v>7.830598013028841E-6</v>
      </c>
      <c r="FB42" s="61">
        <v>0</v>
      </c>
      <c r="FC42" s="61">
        <v>2.7344872025908552E-5</v>
      </c>
      <c r="FD42" s="61">
        <v>0</v>
      </c>
      <c r="FE42" s="61">
        <v>0</v>
      </c>
      <c r="FF42" s="61">
        <v>6.9984816227401761E-5</v>
      </c>
      <c r="FG42" s="61">
        <v>1.7073510220647612E-4</v>
      </c>
      <c r="FH42" s="61">
        <v>3.0349324373137108E-4</v>
      </c>
      <c r="FI42" s="61">
        <v>1.9024818348402307E-4</v>
      </c>
      <c r="FJ42" s="61">
        <v>5.1667003890440894E-6</v>
      </c>
      <c r="FK42" s="61">
        <v>0</v>
      </c>
      <c r="FL42" s="61">
        <v>1.0495576037227137E-4</v>
      </c>
      <c r="FM42" s="61">
        <v>3.7822529759344001E-6</v>
      </c>
      <c r="FN42" s="61">
        <v>6.4493126045537987E-5</v>
      </c>
      <c r="FO42" s="61">
        <v>3.7137575610623822E-5</v>
      </c>
      <c r="FP42" s="61">
        <v>7.6886161279888484E-6</v>
      </c>
      <c r="FQ42" s="61">
        <v>2.3347508849880355E-4</v>
      </c>
      <c r="FR42" s="61">
        <v>1.5086058046829103E-4</v>
      </c>
      <c r="FS42" s="61">
        <v>1.3817339379186942E-5</v>
      </c>
      <c r="FT42" s="61">
        <v>0</v>
      </c>
      <c r="FU42" s="61">
        <v>0</v>
      </c>
      <c r="FV42" s="61">
        <v>0</v>
      </c>
      <c r="FW42" s="61">
        <v>0</v>
      </c>
      <c r="FX42" s="61">
        <v>0</v>
      </c>
      <c r="FY42" s="61">
        <v>0</v>
      </c>
      <c r="FZ42" s="61">
        <v>2.4932040523925366E-5</v>
      </c>
      <c r="GA42" s="61">
        <v>4.7188570683006781E-5</v>
      </c>
      <c r="GB42" s="61">
        <v>1.0016546886650164E-5</v>
      </c>
      <c r="GC42" s="61">
        <v>1.5190819553563936E-5</v>
      </c>
      <c r="GD42" s="61">
        <v>2.3350373894358689E-5</v>
      </c>
      <c r="GE42" s="61">
        <v>2.4467102517957392E-5</v>
      </c>
      <c r="GF42" s="61">
        <v>7.1797650963789644E-5</v>
      </c>
      <c r="GG42" s="61">
        <v>6.4310632941178933E-5</v>
      </c>
      <c r="GH42" s="61">
        <v>3.4666831975220378E-4</v>
      </c>
      <c r="GI42" s="61">
        <v>2.0707826932393219E-4</v>
      </c>
      <c r="GJ42" s="61">
        <v>1.5552433876818021E-4</v>
      </c>
      <c r="GK42" s="61">
        <v>2.0863830238343884E-5</v>
      </c>
      <c r="GL42" s="61">
        <v>1.8174087784041064E-4</v>
      </c>
      <c r="GM42" s="61">
        <v>2.4873662646824745E-5</v>
      </c>
      <c r="GN42" s="61">
        <v>7.2651322113248597E-5</v>
      </c>
      <c r="GO42" s="61">
        <v>6.1097205365844469E-6</v>
      </c>
      <c r="GP42" s="61">
        <v>2.3905537379378635E-5</v>
      </c>
      <c r="GQ42" s="61">
        <v>1.926267236352011E-4</v>
      </c>
      <c r="GR42" s="61">
        <v>1.0293225536661701E-4</v>
      </c>
      <c r="GS42" s="61">
        <v>7.5858945135166966E-5</v>
      </c>
      <c r="GT42" s="61">
        <v>5.297142321097718E-5</v>
      </c>
      <c r="GU42" s="61">
        <v>4.8803468206060399E-6</v>
      </c>
      <c r="GV42" s="61">
        <v>0</v>
      </c>
      <c r="GW42" s="61">
        <v>2.7762169378023604E-4</v>
      </c>
      <c r="GX42" s="61">
        <v>2.7343104293062273E-5</v>
      </c>
      <c r="GY42" s="61">
        <v>1.4763158742454343E-4</v>
      </c>
      <c r="GZ42" s="61">
        <v>8.5938288648004513E-2</v>
      </c>
      <c r="HA42" s="61">
        <v>0.78032486285829072</v>
      </c>
      <c r="HB42" s="61">
        <v>1.3190514765073588E-2</v>
      </c>
      <c r="HC42" s="61">
        <v>0.46546294800112348</v>
      </c>
      <c r="HD42" s="61">
        <v>0.27540622481418697</v>
      </c>
      <c r="HE42" s="61">
        <v>7.6637844936253557E-3</v>
      </c>
      <c r="HF42" s="61">
        <v>6.8564932261980941E-3</v>
      </c>
      <c r="HG42" s="61">
        <v>5.8161462969424389E-3</v>
      </c>
      <c r="HH42" s="61">
        <v>2.2129934945246059E-2</v>
      </c>
      <c r="HI42" s="61">
        <v>7.3202435622399939E-3</v>
      </c>
      <c r="HJ42" s="61">
        <v>1.4133188968937095E-2</v>
      </c>
      <c r="HK42" s="61">
        <v>0</v>
      </c>
      <c r="HL42" s="61">
        <v>2.0307084843894501E-5</v>
      </c>
      <c r="HM42" s="61">
        <v>1.1193892523587934E-4</v>
      </c>
      <c r="HN42" s="61">
        <v>3.0977720018829578E-5</v>
      </c>
      <c r="HO42" s="61">
        <v>1.5844934254107709E-4</v>
      </c>
      <c r="HP42" s="61">
        <v>1.0534093629969235E-3</v>
      </c>
      <c r="HQ42" s="61">
        <v>1.530580475658347E-3</v>
      </c>
      <c r="HR42" s="61">
        <v>1.8515518814979132E-3</v>
      </c>
      <c r="HS42" s="61">
        <v>8.2994435818969595E-3</v>
      </c>
      <c r="HT42" s="61">
        <v>5.3298513779184127E-3</v>
      </c>
      <c r="HU42" s="61">
        <v>2.3700421299466313E-3</v>
      </c>
      <c r="HV42" s="61">
        <v>4.5291731363445944E-4</v>
      </c>
      <c r="HW42" s="61">
        <v>4.3313951007099632E-5</v>
      </c>
      <c r="HX42" s="61">
        <v>1.4646150251131829E-5</v>
      </c>
      <c r="HY42" s="61">
        <v>1.6981764843221363E-6</v>
      </c>
      <c r="HZ42" s="61">
        <v>1.3877031401308665E-5</v>
      </c>
      <c r="IA42" s="61">
        <v>2.968952027064375E-4</v>
      </c>
      <c r="IB42" s="61">
        <v>3.075628206061672E-5</v>
      </c>
      <c r="IC42" s="61">
        <v>1.4783506296952217E-4</v>
      </c>
      <c r="ID42" s="61">
        <v>1.2703378474471016E-4</v>
      </c>
      <c r="IE42" s="61">
        <v>1.0511532076909433E-5</v>
      </c>
      <c r="IF42" s="61">
        <v>1.1642938256869591E-5</v>
      </c>
      <c r="IG42" s="61">
        <v>8.3319906871733409E-5</v>
      </c>
      <c r="IH42" s="61">
        <v>2.9928303863572175E-4</v>
      </c>
      <c r="II42" s="61">
        <v>8.1099599105152008E-5</v>
      </c>
      <c r="IJ42" s="61">
        <v>6.1402439495724691E-7</v>
      </c>
      <c r="IK42" s="61">
        <v>3.2745893596616928E-5</v>
      </c>
      <c r="IL42" s="61">
        <v>5.2518237697865976E-5</v>
      </c>
      <c r="IM42" s="61">
        <v>0</v>
      </c>
      <c r="IN42" s="61">
        <v>2.0917229241563805E-4</v>
      </c>
      <c r="IO42" s="61">
        <v>4.1580259661639621E-5</v>
      </c>
      <c r="IP42" s="61">
        <v>5.7333193289799303E-6</v>
      </c>
      <c r="IQ42" s="61">
        <v>2.0263774916554142E-5</v>
      </c>
      <c r="IR42" s="61">
        <v>2.7218968984166302E-6</v>
      </c>
      <c r="IS42" s="61">
        <v>1.6882996912043803E-5</v>
      </c>
      <c r="IT42" s="61">
        <v>1.4989499411058758E-4</v>
      </c>
      <c r="IU42" s="61">
        <v>1.7174955784348726E-5</v>
      </c>
      <c r="IV42" s="61">
        <v>0</v>
      </c>
      <c r="IW42" s="61">
        <v>7.1100632564548316E-5</v>
      </c>
      <c r="IX42" s="61">
        <v>1.2132291092408506E-5</v>
      </c>
      <c r="IY42" s="61">
        <v>3.5306393500217966E-6</v>
      </c>
      <c r="IZ42" s="61">
        <v>3.475623646559771E-5</v>
      </c>
      <c r="JA42" s="61">
        <v>1.0095930000812089E-5</v>
      </c>
      <c r="JB42" s="61">
        <v>6.8654924176318098E-5</v>
      </c>
      <c r="JC42" s="61">
        <v>2.5898087901813524E-6</v>
      </c>
      <c r="JD42" s="61">
        <v>2.2638774314500964E-6</v>
      </c>
      <c r="JE42" s="61">
        <v>1.2940580047781681E-6</v>
      </c>
      <c r="JF42" s="61">
        <v>1.1643041418683675E-6</v>
      </c>
      <c r="JG42" s="61">
        <v>3.3833837945370141E-5</v>
      </c>
      <c r="JH42" s="61">
        <v>1.7238965127332626E-5</v>
      </c>
      <c r="JI42" s="61">
        <v>2.6106208860100683E-5</v>
      </c>
      <c r="JJ42" s="61">
        <v>4.2586607929873795E-5</v>
      </c>
      <c r="JK42" s="61">
        <v>9.3844827694884709E-5</v>
      </c>
      <c r="JL42" s="61">
        <v>7.3061252789140258E-5</v>
      </c>
      <c r="JM42" s="61">
        <v>1.1735241916505935E-5</v>
      </c>
      <c r="JN42" s="61">
        <v>4.2290319196008377E-6</v>
      </c>
      <c r="JO42" s="61">
        <v>0</v>
      </c>
      <c r="JP42" s="61">
        <v>4.3177086309484562E-6</v>
      </c>
      <c r="JQ42" s="61">
        <v>2.8878776169262417E-5</v>
      </c>
      <c r="JR42" s="61">
        <v>1.6574879560971027E-6</v>
      </c>
      <c r="JS42" s="61">
        <v>1.2568859506384104E-5</v>
      </c>
      <c r="JT42" s="61">
        <v>6.5319688481453193E-5</v>
      </c>
      <c r="JU42" s="61">
        <v>4.7450704758184877E-5</v>
      </c>
      <c r="JV42" s="61">
        <v>1.1573457330689448E-4</v>
      </c>
      <c r="JW42" s="61">
        <v>2.0361574451003048E-4</v>
      </c>
      <c r="JX42" s="61">
        <v>3.9160472610619252E-4</v>
      </c>
      <c r="JY42" s="61">
        <v>2.7177764379906848E-3</v>
      </c>
      <c r="JZ42" s="61">
        <v>2.3411873174624895E-4</v>
      </c>
      <c r="KA42" s="61">
        <v>6.6921677618054939E-2</v>
      </c>
      <c r="KB42" s="61">
        <v>3.9320280815296902E-4</v>
      </c>
      <c r="KC42" s="61">
        <v>1.1116853849245396E-4</v>
      </c>
      <c r="KD42" s="61">
        <v>2.7631371800556113E-4</v>
      </c>
      <c r="KE42" s="61">
        <v>6.1568216817112155E-4</v>
      </c>
      <c r="KF42" s="61">
        <v>1.7934785903326801E-3</v>
      </c>
      <c r="KG42" s="61">
        <v>1.0417314419928001E-4</v>
      </c>
      <c r="KH42" s="61">
        <v>3.9873922561817373E-4</v>
      </c>
      <c r="KI42" s="61">
        <v>1.5345331288435114E-4</v>
      </c>
      <c r="KJ42" s="61">
        <v>1.2513889886868034E-4</v>
      </c>
      <c r="KK42" s="61">
        <v>1.6755373917370893E-3</v>
      </c>
      <c r="KL42" s="61">
        <v>3.8043858516546939E-4</v>
      </c>
      <c r="KM42" s="61">
        <v>5.4653936349583995E-4</v>
      </c>
      <c r="KN42" s="61">
        <v>6.8065755003804074E-2</v>
      </c>
      <c r="KO42" s="61">
        <v>7.5184600064114966E-3</v>
      </c>
      <c r="KP42" s="61">
        <v>8.5027113282458823E-4</v>
      </c>
      <c r="KQ42" s="61">
        <v>0.21562033567875605</v>
      </c>
      <c r="KR42" s="61">
        <v>1.2971248146845813E-4</v>
      </c>
      <c r="KS42" s="61">
        <v>2.8211781232272354E-4</v>
      </c>
      <c r="KT42" s="61">
        <v>2.5170077385404114E-2</v>
      </c>
      <c r="KU42" s="61">
        <v>7.9171000166243814E-4</v>
      </c>
      <c r="KV42" s="61">
        <v>0.75705399860523981</v>
      </c>
      <c r="KW42" s="61">
        <v>3.8859047729078168E-4</v>
      </c>
      <c r="KX42" s="61">
        <v>2.5417118176598982E-4</v>
      </c>
      <c r="KY42" s="61">
        <v>2.5472423776632384E-2</v>
      </c>
      <c r="KZ42" s="61">
        <v>6.8290262588429165E-4</v>
      </c>
    </row>
    <row r="43" spans="1:312" ht="13" x14ac:dyDescent="0.3">
      <c r="A43" s="102">
        <v>1.0665158835151598</v>
      </c>
      <c r="B43" s="50" t="s">
        <v>907</v>
      </c>
      <c r="C43" s="60" t="s">
        <v>174</v>
      </c>
      <c r="D43" s="61">
        <v>0</v>
      </c>
      <c r="E43" s="61">
        <v>0</v>
      </c>
      <c r="F43" s="61">
        <v>0</v>
      </c>
      <c r="G43" s="61">
        <v>0</v>
      </c>
      <c r="H43" s="61">
        <v>0</v>
      </c>
      <c r="I43" s="61">
        <v>0</v>
      </c>
      <c r="J43" s="61">
        <v>0</v>
      </c>
      <c r="K43" s="61">
        <v>0</v>
      </c>
      <c r="L43" s="61">
        <v>0</v>
      </c>
      <c r="M43" s="61">
        <v>0</v>
      </c>
      <c r="N43" s="61">
        <v>0</v>
      </c>
      <c r="O43" s="61">
        <v>0</v>
      </c>
      <c r="P43" s="61">
        <v>0</v>
      </c>
      <c r="Q43" s="61">
        <v>0</v>
      </c>
      <c r="R43" s="61">
        <v>0</v>
      </c>
      <c r="S43" s="61">
        <v>0</v>
      </c>
      <c r="T43" s="61">
        <v>0</v>
      </c>
      <c r="U43" s="61">
        <v>0</v>
      </c>
      <c r="V43" s="61">
        <v>0</v>
      </c>
      <c r="W43" s="61">
        <v>0</v>
      </c>
      <c r="X43" s="61">
        <v>0</v>
      </c>
      <c r="Y43" s="61">
        <v>0</v>
      </c>
      <c r="Z43" s="61">
        <v>0</v>
      </c>
      <c r="AA43" s="61">
        <v>0</v>
      </c>
      <c r="AB43" s="61">
        <v>0</v>
      </c>
      <c r="AC43" s="61">
        <v>0</v>
      </c>
      <c r="AD43" s="61">
        <v>0</v>
      </c>
      <c r="AE43" s="61">
        <v>0</v>
      </c>
      <c r="AF43" s="61">
        <v>0</v>
      </c>
      <c r="AG43" s="61">
        <v>0</v>
      </c>
      <c r="AH43" s="61">
        <v>0</v>
      </c>
      <c r="AI43" s="61">
        <v>0</v>
      </c>
      <c r="AJ43" s="61">
        <v>0</v>
      </c>
      <c r="AK43" s="61">
        <v>0</v>
      </c>
      <c r="AL43" s="61">
        <v>0</v>
      </c>
      <c r="AM43" s="61">
        <v>0</v>
      </c>
      <c r="AN43" s="61">
        <v>0</v>
      </c>
      <c r="AO43" s="61">
        <v>0</v>
      </c>
      <c r="AP43" s="61">
        <v>0</v>
      </c>
      <c r="AQ43" s="61">
        <v>0</v>
      </c>
      <c r="AR43" s="61">
        <v>0</v>
      </c>
      <c r="AS43" s="61">
        <v>0</v>
      </c>
      <c r="AT43" s="61">
        <v>0</v>
      </c>
      <c r="AU43" s="61">
        <v>0</v>
      </c>
      <c r="AV43" s="61">
        <v>0</v>
      </c>
      <c r="AW43" s="61">
        <v>0</v>
      </c>
      <c r="AX43" s="61">
        <v>0</v>
      </c>
      <c r="AY43" s="61">
        <v>0</v>
      </c>
      <c r="AZ43" s="61">
        <v>0</v>
      </c>
      <c r="BA43" s="61">
        <v>0</v>
      </c>
      <c r="BB43" s="61">
        <v>0</v>
      </c>
      <c r="BC43" s="61">
        <v>0</v>
      </c>
      <c r="BD43" s="61">
        <v>0</v>
      </c>
      <c r="BE43" s="61">
        <v>0</v>
      </c>
      <c r="BF43" s="61">
        <v>0</v>
      </c>
      <c r="BG43" s="61">
        <v>0</v>
      </c>
      <c r="BH43" s="61">
        <v>0</v>
      </c>
      <c r="BI43" s="61">
        <v>0</v>
      </c>
      <c r="BJ43" s="61">
        <v>0</v>
      </c>
      <c r="BK43" s="61">
        <v>0</v>
      </c>
      <c r="BL43" s="61">
        <v>0</v>
      </c>
      <c r="BM43" s="61">
        <v>0</v>
      </c>
      <c r="BN43" s="61">
        <v>0</v>
      </c>
      <c r="BO43" s="61">
        <v>0</v>
      </c>
      <c r="BP43" s="61">
        <v>0</v>
      </c>
      <c r="BQ43" s="61">
        <v>0</v>
      </c>
      <c r="BR43" s="61">
        <v>0</v>
      </c>
      <c r="BS43" s="61">
        <v>0</v>
      </c>
      <c r="BT43" s="61">
        <v>0</v>
      </c>
      <c r="BU43" s="61">
        <v>0</v>
      </c>
      <c r="BV43" s="61">
        <v>0</v>
      </c>
      <c r="BW43" s="61">
        <v>0</v>
      </c>
      <c r="BX43" s="61">
        <v>0</v>
      </c>
      <c r="BY43" s="61">
        <v>0</v>
      </c>
      <c r="BZ43" s="61">
        <v>0</v>
      </c>
      <c r="CA43" s="61">
        <v>0</v>
      </c>
      <c r="CB43" s="61">
        <v>0</v>
      </c>
      <c r="CC43" s="61">
        <v>0</v>
      </c>
      <c r="CD43" s="61">
        <v>0</v>
      </c>
      <c r="CE43" s="61">
        <v>0</v>
      </c>
      <c r="CF43" s="61">
        <v>0</v>
      </c>
      <c r="CG43" s="61">
        <v>0</v>
      </c>
      <c r="CH43" s="61">
        <v>0</v>
      </c>
      <c r="CI43" s="61">
        <v>0</v>
      </c>
      <c r="CJ43" s="61">
        <v>0</v>
      </c>
      <c r="CK43" s="61">
        <v>0</v>
      </c>
      <c r="CL43" s="61">
        <v>0</v>
      </c>
      <c r="CM43" s="61">
        <v>0</v>
      </c>
      <c r="CN43" s="61">
        <v>0</v>
      </c>
      <c r="CO43" s="61">
        <v>0</v>
      </c>
      <c r="CP43" s="61">
        <v>0</v>
      </c>
      <c r="CQ43" s="61">
        <v>0</v>
      </c>
      <c r="CR43" s="61">
        <v>0</v>
      </c>
      <c r="CS43" s="61">
        <v>0</v>
      </c>
      <c r="CT43" s="61">
        <v>0</v>
      </c>
      <c r="CU43" s="61">
        <v>0</v>
      </c>
      <c r="CV43" s="61">
        <v>0</v>
      </c>
      <c r="CW43" s="61">
        <v>2.1424557989168495E-3</v>
      </c>
      <c r="CX43" s="61">
        <v>0</v>
      </c>
      <c r="CY43" s="61">
        <v>0</v>
      </c>
      <c r="CZ43" s="61">
        <v>0</v>
      </c>
      <c r="DA43" s="61">
        <v>5.6487488452396526E-6</v>
      </c>
      <c r="DB43" s="61">
        <v>0</v>
      </c>
      <c r="DC43" s="61">
        <v>0</v>
      </c>
      <c r="DD43" s="61">
        <v>0</v>
      </c>
      <c r="DE43" s="61">
        <v>0</v>
      </c>
      <c r="DF43" s="61">
        <v>0</v>
      </c>
      <c r="DG43" s="61">
        <v>0</v>
      </c>
      <c r="DH43" s="61">
        <v>0</v>
      </c>
      <c r="DI43" s="61">
        <v>0</v>
      </c>
      <c r="DJ43" s="61">
        <v>0</v>
      </c>
      <c r="DK43" s="61">
        <v>0</v>
      </c>
      <c r="DL43" s="61">
        <v>0</v>
      </c>
      <c r="DM43" s="61">
        <v>0</v>
      </c>
      <c r="DN43" s="61">
        <v>0</v>
      </c>
      <c r="DO43" s="61">
        <v>0</v>
      </c>
      <c r="DP43" s="61">
        <v>0</v>
      </c>
      <c r="DQ43" s="61">
        <v>0</v>
      </c>
      <c r="DR43" s="61">
        <v>0</v>
      </c>
      <c r="DS43" s="61">
        <v>0</v>
      </c>
      <c r="DT43" s="61">
        <v>0</v>
      </c>
      <c r="DU43" s="61">
        <v>0</v>
      </c>
      <c r="DV43" s="61">
        <v>0</v>
      </c>
      <c r="DW43" s="61">
        <v>0</v>
      </c>
      <c r="DX43" s="61">
        <v>0</v>
      </c>
      <c r="DY43" s="61">
        <v>0</v>
      </c>
      <c r="DZ43" s="61">
        <v>0</v>
      </c>
      <c r="EA43" s="61">
        <v>0</v>
      </c>
      <c r="EB43" s="61">
        <v>0</v>
      </c>
      <c r="EC43" s="61">
        <v>0</v>
      </c>
      <c r="ED43" s="61">
        <v>0</v>
      </c>
      <c r="EE43" s="61">
        <v>0</v>
      </c>
      <c r="EF43" s="61">
        <v>0</v>
      </c>
      <c r="EG43" s="61">
        <v>0</v>
      </c>
      <c r="EH43" s="61">
        <v>0</v>
      </c>
      <c r="EI43" s="61">
        <v>0</v>
      </c>
      <c r="EJ43" s="61">
        <v>0</v>
      </c>
      <c r="EK43" s="61">
        <v>0</v>
      </c>
      <c r="EL43" s="61">
        <v>0</v>
      </c>
      <c r="EM43" s="61">
        <v>0</v>
      </c>
      <c r="EN43" s="61">
        <v>0</v>
      </c>
      <c r="EO43" s="61">
        <v>0</v>
      </c>
      <c r="EP43" s="61">
        <v>0</v>
      </c>
      <c r="EQ43" s="61">
        <v>0</v>
      </c>
      <c r="ER43" s="61">
        <v>0</v>
      </c>
      <c r="ES43" s="61">
        <v>0</v>
      </c>
      <c r="ET43" s="61">
        <v>0</v>
      </c>
      <c r="EU43" s="61">
        <v>0</v>
      </c>
      <c r="EV43" s="61">
        <v>0</v>
      </c>
      <c r="EW43" s="61">
        <v>0</v>
      </c>
      <c r="EX43" s="61">
        <v>0</v>
      </c>
      <c r="EY43" s="61">
        <v>0</v>
      </c>
      <c r="EZ43" s="61">
        <v>0</v>
      </c>
      <c r="FA43" s="61">
        <v>0</v>
      </c>
      <c r="FB43" s="61">
        <v>0</v>
      </c>
      <c r="FC43" s="61">
        <v>0</v>
      </c>
      <c r="FD43" s="61">
        <v>0</v>
      </c>
      <c r="FE43" s="61">
        <v>0</v>
      </c>
      <c r="FF43" s="61">
        <v>0</v>
      </c>
      <c r="FG43" s="61">
        <v>0</v>
      </c>
      <c r="FH43" s="61">
        <v>0</v>
      </c>
      <c r="FI43" s="61">
        <v>0</v>
      </c>
      <c r="FJ43" s="61">
        <v>0</v>
      </c>
      <c r="FK43" s="61">
        <v>0</v>
      </c>
      <c r="FL43" s="61">
        <v>0</v>
      </c>
      <c r="FM43" s="61">
        <v>0</v>
      </c>
      <c r="FN43" s="61">
        <v>0</v>
      </c>
      <c r="FO43" s="61">
        <v>0</v>
      </c>
      <c r="FP43" s="61">
        <v>0</v>
      </c>
      <c r="FQ43" s="61">
        <v>0</v>
      </c>
      <c r="FR43" s="61">
        <v>0</v>
      </c>
      <c r="FS43" s="61">
        <v>0</v>
      </c>
      <c r="FT43" s="61">
        <v>0</v>
      </c>
      <c r="FU43" s="61">
        <v>0</v>
      </c>
      <c r="FV43" s="61">
        <v>0</v>
      </c>
      <c r="FW43" s="61">
        <v>0</v>
      </c>
      <c r="FX43" s="61">
        <v>0</v>
      </c>
      <c r="FY43" s="61">
        <v>0</v>
      </c>
      <c r="FZ43" s="61">
        <v>0</v>
      </c>
      <c r="GA43" s="61">
        <v>0</v>
      </c>
      <c r="GB43" s="61">
        <v>0</v>
      </c>
      <c r="GC43" s="61">
        <v>0</v>
      </c>
      <c r="GD43" s="61">
        <v>0</v>
      </c>
      <c r="GE43" s="61">
        <v>0</v>
      </c>
      <c r="GF43" s="61">
        <v>0</v>
      </c>
      <c r="GG43" s="61">
        <v>0</v>
      </c>
      <c r="GH43" s="61">
        <v>0</v>
      </c>
      <c r="GI43" s="61">
        <v>0</v>
      </c>
      <c r="GJ43" s="61">
        <v>0</v>
      </c>
      <c r="GK43" s="61">
        <v>0</v>
      </c>
      <c r="GL43" s="61">
        <v>0</v>
      </c>
      <c r="GM43" s="61">
        <v>0</v>
      </c>
      <c r="GN43" s="61">
        <v>0</v>
      </c>
      <c r="GO43" s="61">
        <v>0</v>
      </c>
      <c r="GP43" s="61">
        <v>0</v>
      </c>
      <c r="GQ43" s="61">
        <v>0</v>
      </c>
      <c r="GR43" s="61">
        <v>0</v>
      </c>
      <c r="GS43" s="61">
        <v>0</v>
      </c>
      <c r="GT43" s="61">
        <v>0</v>
      </c>
      <c r="GU43" s="61">
        <v>0</v>
      </c>
      <c r="GV43" s="61">
        <v>0</v>
      </c>
      <c r="GW43" s="61">
        <v>0</v>
      </c>
      <c r="GX43" s="61">
        <v>0</v>
      </c>
      <c r="GY43" s="61">
        <v>0</v>
      </c>
      <c r="GZ43" s="61">
        <v>0</v>
      </c>
      <c r="HA43" s="61">
        <v>0</v>
      </c>
      <c r="HB43" s="61">
        <v>0</v>
      </c>
      <c r="HC43" s="61">
        <v>0</v>
      </c>
      <c r="HD43" s="61">
        <v>0</v>
      </c>
      <c r="HE43" s="61">
        <v>0</v>
      </c>
      <c r="HF43" s="61">
        <v>0</v>
      </c>
      <c r="HG43" s="61">
        <v>0</v>
      </c>
      <c r="HH43" s="61">
        <v>0</v>
      </c>
      <c r="HI43" s="61">
        <v>0</v>
      </c>
      <c r="HJ43" s="61">
        <v>0</v>
      </c>
      <c r="HK43" s="61">
        <v>0</v>
      </c>
      <c r="HL43" s="61">
        <v>0</v>
      </c>
      <c r="HM43" s="61">
        <v>0</v>
      </c>
      <c r="HN43" s="61">
        <v>0</v>
      </c>
      <c r="HO43" s="61">
        <v>0</v>
      </c>
      <c r="HP43" s="61">
        <v>0</v>
      </c>
      <c r="HQ43" s="61">
        <v>0</v>
      </c>
      <c r="HR43" s="61">
        <v>0</v>
      </c>
      <c r="HS43" s="61">
        <v>0</v>
      </c>
      <c r="HT43" s="61">
        <v>0</v>
      </c>
      <c r="HU43" s="61">
        <v>0</v>
      </c>
      <c r="HV43" s="61">
        <v>0</v>
      </c>
      <c r="HW43" s="61">
        <v>0</v>
      </c>
      <c r="HX43" s="61">
        <v>0</v>
      </c>
      <c r="HY43" s="61">
        <v>0</v>
      </c>
      <c r="HZ43" s="61">
        <v>0</v>
      </c>
      <c r="IA43" s="61">
        <v>0</v>
      </c>
      <c r="IB43" s="61">
        <v>0</v>
      </c>
      <c r="IC43" s="61">
        <v>0</v>
      </c>
      <c r="ID43" s="61">
        <v>0</v>
      </c>
      <c r="IE43" s="61">
        <v>0</v>
      </c>
      <c r="IF43" s="61">
        <v>0</v>
      </c>
      <c r="IG43" s="61">
        <v>0</v>
      </c>
      <c r="IH43" s="61">
        <v>0</v>
      </c>
      <c r="II43" s="61">
        <v>0</v>
      </c>
      <c r="IJ43" s="61">
        <v>0</v>
      </c>
      <c r="IK43" s="61">
        <v>0</v>
      </c>
      <c r="IL43" s="61">
        <v>0</v>
      </c>
      <c r="IM43" s="61">
        <v>0</v>
      </c>
      <c r="IN43" s="61">
        <v>0</v>
      </c>
      <c r="IO43" s="61">
        <v>0</v>
      </c>
      <c r="IP43" s="61">
        <v>0</v>
      </c>
      <c r="IQ43" s="61">
        <v>0</v>
      </c>
      <c r="IR43" s="61">
        <v>0</v>
      </c>
      <c r="IS43" s="61">
        <v>0</v>
      </c>
      <c r="IT43" s="61">
        <v>0</v>
      </c>
      <c r="IU43" s="61">
        <v>0</v>
      </c>
      <c r="IV43" s="61">
        <v>0</v>
      </c>
      <c r="IW43" s="61">
        <v>0</v>
      </c>
      <c r="IX43" s="61">
        <v>0</v>
      </c>
      <c r="IY43" s="61">
        <v>0</v>
      </c>
      <c r="IZ43" s="61">
        <v>0</v>
      </c>
      <c r="JA43" s="61">
        <v>0</v>
      </c>
      <c r="JB43" s="61">
        <v>0</v>
      </c>
      <c r="JC43" s="61">
        <v>0</v>
      </c>
      <c r="JD43" s="61">
        <v>0</v>
      </c>
      <c r="JE43" s="61">
        <v>0</v>
      </c>
      <c r="JF43" s="61">
        <v>0</v>
      </c>
      <c r="JG43" s="61">
        <v>0</v>
      </c>
      <c r="JH43" s="61">
        <v>0</v>
      </c>
      <c r="JI43" s="61">
        <v>0</v>
      </c>
      <c r="JJ43" s="61">
        <v>0</v>
      </c>
      <c r="JK43" s="61">
        <v>0</v>
      </c>
      <c r="JL43" s="61">
        <v>0</v>
      </c>
      <c r="JM43" s="61">
        <v>0</v>
      </c>
      <c r="JN43" s="61">
        <v>0</v>
      </c>
      <c r="JO43" s="61">
        <v>0</v>
      </c>
      <c r="JP43" s="61">
        <v>0</v>
      </c>
      <c r="JQ43" s="61">
        <v>0</v>
      </c>
      <c r="JR43" s="61">
        <v>0</v>
      </c>
      <c r="JS43" s="61">
        <v>0</v>
      </c>
      <c r="JT43" s="61">
        <v>0</v>
      </c>
      <c r="JU43" s="61">
        <v>0</v>
      </c>
      <c r="JV43" s="61">
        <v>0</v>
      </c>
      <c r="JW43" s="61">
        <v>0</v>
      </c>
      <c r="JX43" s="61">
        <v>0</v>
      </c>
      <c r="JY43" s="61">
        <v>0</v>
      </c>
      <c r="JZ43" s="61">
        <v>0</v>
      </c>
      <c r="KA43" s="61">
        <v>0</v>
      </c>
      <c r="KB43" s="61">
        <v>0</v>
      </c>
      <c r="KC43" s="61">
        <v>0</v>
      </c>
      <c r="KD43" s="61">
        <v>0</v>
      </c>
      <c r="KE43" s="61">
        <v>0</v>
      </c>
      <c r="KF43" s="61">
        <v>0</v>
      </c>
      <c r="KG43" s="61">
        <v>0</v>
      </c>
      <c r="KH43" s="61">
        <v>0</v>
      </c>
      <c r="KI43" s="61">
        <v>0</v>
      </c>
      <c r="KJ43" s="61">
        <v>0</v>
      </c>
      <c r="KK43" s="61">
        <v>0</v>
      </c>
      <c r="KL43" s="61">
        <v>0</v>
      </c>
      <c r="KM43" s="61">
        <v>0</v>
      </c>
      <c r="KN43" s="61">
        <v>0</v>
      </c>
      <c r="KO43" s="61">
        <v>0</v>
      </c>
      <c r="KP43" s="61">
        <v>0</v>
      </c>
      <c r="KQ43" s="61">
        <v>0</v>
      </c>
      <c r="KR43" s="61">
        <v>0</v>
      </c>
      <c r="KS43" s="61">
        <v>0</v>
      </c>
      <c r="KT43" s="61">
        <v>0</v>
      </c>
      <c r="KU43" s="61">
        <v>0</v>
      </c>
      <c r="KV43" s="61">
        <v>0</v>
      </c>
      <c r="KW43" s="61">
        <v>0</v>
      </c>
      <c r="KX43" s="61">
        <v>0</v>
      </c>
      <c r="KY43" s="61">
        <v>0</v>
      </c>
      <c r="KZ43" s="61">
        <v>0</v>
      </c>
    </row>
    <row r="44" spans="1:312" ht="13" x14ac:dyDescent="0.3">
      <c r="A44" s="102">
        <v>1.0960206120920015</v>
      </c>
      <c r="B44" s="50" t="s">
        <v>906</v>
      </c>
      <c r="C44" s="60" t="s">
        <v>27</v>
      </c>
      <c r="D44" s="61">
        <v>1.0889199836039762E-5</v>
      </c>
      <c r="E44" s="61">
        <v>7.6278999103704856E-6</v>
      </c>
      <c r="F44" s="61">
        <v>5.1770135284711541E-5</v>
      </c>
      <c r="G44" s="61">
        <v>2.5618512687874364E-5</v>
      </c>
      <c r="H44" s="61">
        <v>1.0773585776201407E-4</v>
      </c>
      <c r="I44" s="61">
        <v>1.5590901492069757E-5</v>
      </c>
      <c r="J44" s="61">
        <v>5.0930196060683905E-5</v>
      </c>
      <c r="K44" s="61">
        <v>6.4905672393905301E-5</v>
      </c>
      <c r="L44" s="61">
        <v>3.5035784725463625E-5</v>
      </c>
      <c r="M44" s="61">
        <v>3.3065276534480904E-6</v>
      </c>
      <c r="N44" s="61">
        <v>2.2524099507000204E-5</v>
      </c>
      <c r="O44" s="61">
        <v>1.6621988485196525E-4</v>
      </c>
      <c r="P44" s="61">
        <v>5.215724972831448E-5</v>
      </c>
      <c r="Q44" s="61">
        <v>2.5228996615995195E-4</v>
      </c>
      <c r="R44" s="61">
        <v>7.2569398038741957E-5</v>
      </c>
      <c r="S44" s="61">
        <v>1.0170880718287429E-4</v>
      </c>
      <c r="T44" s="61">
        <v>1.0062911336840698E-4</v>
      </c>
      <c r="U44" s="61">
        <v>2.4548630391723941E-4</v>
      </c>
      <c r="V44" s="61">
        <v>1.8761610320574475E-4</v>
      </c>
      <c r="W44" s="61">
        <v>8.3211136692877164E-5</v>
      </c>
      <c r="X44" s="61">
        <v>1.855716696876099E-5</v>
      </c>
      <c r="Y44" s="61">
        <v>2.7430535618709742E-4</v>
      </c>
      <c r="Z44" s="61">
        <v>3.3707234380325475E-4</v>
      </c>
      <c r="AA44" s="61">
        <v>1.4132189649932586E-4</v>
      </c>
      <c r="AB44" s="61">
        <v>1.3198198055819468E-4</v>
      </c>
      <c r="AC44" s="61">
        <v>1.4434535794213976E-4</v>
      </c>
      <c r="AD44" s="61">
        <v>1.6975785170065646E-4</v>
      </c>
      <c r="AE44" s="61">
        <v>5.1181650050053664E-4</v>
      </c>
      <c r="AF44" s="61">
        <v>4.2617879509887522E-5</v>
      </c>
      <c r="AG44" s="61">
        <v>3.5477766907923757E-4</v>
      </c>
      <c r="AH44" s="61">
        <v>3.4338677473275777E-5</v>
      </c>
      <c r="AI44" s="61">
        <v>3.118764256926942E-4</v>
      </c>
      <c r="AJ44" s="61">
        <v>2.073553118943755E-4</v>
      </c>
      <c r="AK44" s="61">
        <v>0.73774928243834637</v>
      </c>
      <c r="AL44" s="61">
        <v>4.5059188888073596E-3</v>
      </c>
      <c r="AM44" s="61">
        <v>4.5936293031146255E-3</v>
      </c>
      <c r="AN44" s="61">
        <v>0.83178758663164576</v>
      </c>
      <c r="AO44" s="61">
        <v>0.77961328279932862</v>
      </c>
      <c r="AP44" s="61">
        <v>4.3824576082756042E-2</v>
      </c>
      <c r="AQ44" s="61">
        <v>3.2583947734042724E-4</v>
      </c>
      <c r="AR44" s="61">
        <v>5.6065284151482508E-4</v>
      </c>
      <c r="AS44" s="61">
        <v>7.6306789469861639E-4</v>
      </c>
      <c r="AT44" s="61">
        <v>3.9043539472881817E-4</v>
      </c>
      <c r="AU44" s="61">
        <v>2.0538314044986103E-4</v>
      </c>
      <c r="AV44" s="61">
        <v>6.7192892407122242E-5</v>
      </c>
      <c r="AW44" s="61">
        <v>6.8554176088314578E-5</v>
      </c>
      <c r="AX44" s="61">
        <v>1.8908994426789484E-4</v>
      </c>
      <c r="AY44" s="61">
        <v>7.1667015612015685E-5</v>
      </c>
      <c r="AZ44" s="61">
        <v>1.4986005560598345E-4</v>
      </c>
      <c r="BA44" s="61">
        <v>3.8624568204136302E-4</v>
      </c>
      <c r="BB44" s="61">
        <v>6.4671133116801815E-4</v>
      </c>
      <c r="BC44" s="61">
        <v>1.2766541751664618E-4</v>
      </c>
      <c r="BD44" s="61">
        <v>1.4544184872936151E-4</v>
      </c>
      <c r="BE44" s="61">
        <v>3.346330641800041E-5</v>
      </c>
      <c r="BF44" s="61">
        <v>5.1422616207959097E-4</v>
      </c>
      <c r="BG44" s="61">
        <v>5.5313341733838437E-4</v>
      </c>
      <c r="BH44" s="61">
        <v>0.16607141740566458</v>
      </c>
      <c r="BI44" s="61">
        <v>2.6565753696642215E-4</v>
      </c>
      <c r="BJ44" s="61">
        <v>1.9272206536317157E-4</v>
      </c>
      <c r="BK44" s="61">
        <v>2.7508744650069246E-4</v>
      </c>
      <c r="BL44" s="61">
        <v>7.5551436867514436E-5</v>
      </c>
      <c r="BM44" s="61">
        <v>1.4992559198685965E-4</v>
      </c>
      <c r="BN44" s="61">
        <v>1.5982033551546608E-4</v>
      </c>
      <c r="BO44" s="61">
        <v>1.5324610229830928E-4</v>
      </c>
      <c r="BP44" s="61">
        <v>1.6543680995684171E-5</v>
      </c>
      <c r="BQ44" s="61">
        <v>0</v>
      </c>
      <c r="BR44" s="61">
        <v>1.2388178500665631E-4</v>
      </c>
      <c r="BS44" s="61">
        <v>6.1298831247008746E-6</v>
      </c>
      <c r="BT44" s="61">
        <v>0</v>
      </c>
      <c r="BU44" s="61">
        <v>6.5852152318203818E-5</v>
      </c>
      <c r="BV44" s="61">
        <v>6.9157317952677513E-6</v>
      </c>
      <c r="BW44" s="61">
        <v>1.8978542098608462E-5</v>
      </c>
      <c r="BX44" s="61">
        <v>7.7921295601272126E-5</v>
      </c>
      <c r="BY44" s="61">
        <v>1.0681895553358514E-4</v>
      </c>
      <c r="BZ44" s="61">
        <v>7.1330337149041173E-6</v>
      </c>
      <c r="CA44" s="61">
        <v>2.1269011760019268E-5</v>
      </c>
      <c r="CB44" s="61">
        <v>8.0135706074874374E-6</v>
      </c>
      <c r="CC44" s="61">
        <v>3.3049450429709185E-5</v>
      </c>
      <c r="CD44" s="61">
        <v>3.6037187382255274E-4</v>
      </c>
      <c r="CE44" s="61">
        <v>2.2766309809781562E-4</v>
      </c>
      <c r="CF44" s="61">
        <v>1.894477617263665E-4</v>
      </c>
      <c r="CG44" s="61">
        <v>3.4357290771298458E-4</v>
      </c>
      <c r="CH44" s="61">
        <v>4.3550853302390619E-4</v>
      </c>
      <c r="CI44" s="61">
        <v>2.0568719423195205E-4</v>
      </c>
      <c r="CJ44" s="61">
        <v>2.0630997041878735E-4</v>
      </c>
      <c r="CK44" s="61">
        <v>4.8030178170191076E-4</v>
      </c>
      <c r="CL44" s="61">
        <v>4.0113872503297419E-4</v>
      </c>
      <c r="CM44" s="61">
        <v>1.9713373498134515E-4</v>
      </c>
      <c r="CN44" s="61">
        <v>4.0113249628421404E-4</v>
      </c>
      <c r="CO44" s="61">
        <v>3.2043579139204575E-4</v>
      </c>
      <c r="CP44" s="61">
        <v>2.2572277837784639E-4</v>
      </c>
      <c r="CQ44" s="61">
        <v>2.0004991112176394E-4</v>
      </c>
      <c r="CR44" s="61">
        <v>9.0808745870921763E-5</v>
      </c>
      <c r="CS44" s="61">
        <v>1.4601537902746332E-4</v>
      </c>
      <c r="CT44" s="61">
        <v>1.7265399713447299E-5</v>
      </c>
      <c r="CU44" s="61">
        <v>1.3039629585268379E-4</v>
      </c>
      <c r="CV44" s="61">
        <v>4.6591530093917984E-4</v>
      </c>
      <c r="CW44" s="61">
        <v>2.4456825966880352E-4</v>
      </c>
      <c r="CX44" s="61">
        <v>1.6311832828185194E-4</v>
      </c>
      <c r="CY44" s="61">
        <v>3.4615277331291321E-5</v>
      </c>
      <c r="CZ44" s="61">
        <v>9.4454172063292028E-5</v>
      </c>
      <c r="DA44" s="61">
        <v>8.4503300707646514E-5</v>
      </c>
      <c r="DB44" s="61">
        <v>9.8426981165645634E-5</v>
      </c>
      <c r="DC44" s="61">
        <v>7.2767665166749293E-5</v>
      </c>
      <c r="DD44" s="61">
        <v>2.3610248222230925E-4</v>
      </c>
      <c r="DE44" s="61">
        <v>2.9592356874133974E-4</v>
      </c>
      <c r="DF44" s="61">
        <v>2.7393422687805008E-4</v>
      </c>
      <c r="DG44" s="61">
        <v>7.9948758092222638E-5</v>
      </c>
      <c r="DH44" s="61">
        <v>1.017185835204623E-4</v>
      </c>
      <c r="DI44" s="61">
        <v>1.8314462188846838E-2</v>
      </c>
      <c r="DJ44" s="61">
        <v>4.8745384023024668E-2</v>
      </c>
      <c r="DK44" s="61">
        <v>1.0924967101059631E-3</v>
      </c>
      <c r="DL44" s="61">
        <v>4.4175021074820104E-4</v>
      </c>
      <c r="DM44" s="61">
        <v>4.3469940797194164E-4</v>
      </c>
      <c r="DN44" s="61">
        <v>0.67005252857613617</v>
      </c>
      <c r="DO44" s="61">
        <v>5.0686517455816112E-4</v>
      </c>
      <c r="DP44" s="61">
        <v>2.9381395464366726E-4</v>
      </c>
      <c r="DQ44" s="61">
        <v>0.88250061158770265</v>
      </c>
      <c r="DR44" s="61">
        <v>2.6290252445212987E-3</v>
      </c>
      <c r="DS44" s="61">
        <v>1.795827210149914E-3</v>
      </c>
      <c r="DT44" s="61">
        <v>1.1289481511490219E-4</v>
      </c>
      <c r="DU44" s="61">
        <v>7.7536946331477092E-4</v>
      </c>
      <c r="DV44" s="61">
        <v>4.7960198561798004E-4</v>
      </c>
      <c r="DW44" s="61">
        <v>2.9718119180240169E-4</v>
      </c>
      <c r="DX44" s="61">
        <v>3.7475812697229816E-3</v>
      </c>
      <c r="DY44" s="61">
        <v>5.7493831511288467E-4</v>
      </c>
      <c r="DZ44" s="61">
        <v>3.7715637859429547E-4</v>
      </c>
      <c r="EA44" s="61">
        <v>1.8106883956943204E-4</v>
      </c>
      <c r="EB44" s="61">
        <v>6.4184468632015349E-5</v>
      </c>
      <c r="EC44" s="61">
        <v>1.712619184631923E-4</v>
      </c>
      <c r="ED44" s="61">
        <v>5.7236510219828719E-4</v>
      </c>
      <c r="EE44" s="61">
        <v>1.9482114028689603E-4</v>
      </c>
      <c r="EF44" s="61">
        <v>4.3929653523565142E-4</v>
      </c>
      <c r="EG44" s="61">
        <v>2.7267990308490358E-4</v>
      </c>
      <c r="EH44" s="61">
        <v>1.4010894042742209E-4</v>
      </c>
      <c r="EI44" s="61">
        <v>2.3810843213367417E-5</v>
      </c>
      <c r="EJ44" s="61">
        <v>1.5893794616249227E-4</v>
      </c>
      <c r="EK44" s="61">
        <v>5.2662567420754268E-5</v>
      </c>
      <c r="EL44" s="61">
        <v>2.0647937059813478E-4</v>
      </c>
      <c r="EM44" s="61">
        <v>6.9894781751613766E-5</v>
      </c>
      <c r="EN44" s="61">
        <v>0</v>
      </c>
      <c r="EO44" s="61">
        <v>1.0660127191899819E-5</v>
      </c>
      <c r="EP44" s="61">
        <v>9.7863654639492945E-5</v>
      </c>
      <c r="EQ44" s="61">
        <v>3.8697500605830868E-6</v>
      </c>
      <c r="ER44" s="61">
        <v>3.0924487238345215E-5</v>
      </c>
      <c r="ES44" s="61">
        <v>1.8060581472199139E-5</v>
      </c>
      <c r="ET44" s="61">
        <v>1.2405091058870311E-4</v>
      </c>
      <c r="EU44" s="61">
        <v>2.2584923173374452E-5</v>
      </c>
      <c r="EV44" s="61">
        <v>7.204646828020962E-5</v>
      </c>
      <c r="EW44" s="61">
        <v>2.9176338490795621E-4</v>
      </c>
      <c r="EX44" s="61">
        <v>1.1659007024203355E-4</v>
      </c>
      <c r="EY44" s="61">
        <v>1.7583415790162833E-4</v>
      </c>
      <c r="EZ44" s="61">
        <v>1.493798814517237E-4</v>
      </c>
      <c r="FA44" s="61">
        <v>4.4866703926325535E-5</v>
      </c>
      <c r="FB44" s="61">
        <v>3.5546358795411603E-5</v>
      </c>
      <c r="FC44" s="61">
        <v>1.1424120031445337E-4</v>
      </c>
      <c r="FD44" s="61">
        <v>2.1726565030068745E-5</v>
      </c>
      <c r="FE44" s="61">
        <v>1.766286121569774E-5</v>
      </c>
      <c r="FF44" s="61">
        <v>1.9915789301076038E-4</v>
      </c>
      <c r="FG44" s="61">
        <v>1.8002096928260532E-4</v>
      </c>
      <c r="FH44" s="61">
        <v>1.1974537224185869E-4</v>
      </c>
      <c r="FI44" s="61">
        <v>5.8529137701912469E-5</v>
      </c>
      <c r="FJ44" s="61">
        <v>2.7777050456052451E-5</v>
      </c>
      <c r="FK44" s="61">
        <v>1.4856089778815811E-4</v>
      </c>
      <c r="FL44" s="61">
        <v>1.8287746125471527E-4</v>
      </c>
      <c r="FM44" s="61">
        <v>2.5152913879366699E-6</v>
      </c>
      <c r="FN44" s="61">
        <v>1.0346959719066598E-5</v>
      </c>
      <c r="FO44" s="61">
        <v>1.1044840572604006E-4</v>
      </c>
      <c r="FP44" s="61">
        <v>4.2075116041274632E-4</v>
      </c>
      <c r="FQ44" s="61">
        <v>2.0765335686901169E-4</v>
      </c>
      <c r="FR44" s="61">
        <v>2.3194174744487742E-4</v>
      </c>
      <c r="FS44" s="61">
        <v>1.1341732740415947E-5</v>
      </c>
      <c r="FT44" s="61">
        <v>1.0168262297392922E-4</v>
      </c>
      <c r="FU44" s="61">
        <v>1.2262045173219347E-4</v>
      </c>
      <c r="FV44" s="61">
        <v>1.9006913955020278E-5</v>
      </c>
      <c r="FW44" s="61">
        <v>3.3078686719600567E-4</v>
      </c>
      <c r="FX44" s="61">
        <v>8.4853777517884436E-5</v>
      </c>
      <c r="FY44" s="61">
        <v>1.2244252984134192E-5</v>
      </c>
      <c r="FZ44" s="61">
        <v>1.0516788002819427E-4</v>
      </c>
      <c r="GA44" s="61">
        <v>3.9877665365921225E-5</v>
      </c>
      <c r="GB44" s="61">
        <v>5.4591200547201302E-5</v>
      </c>
      <c r="GC44" s="61">
        <v>3.3900178448938105E-5</v>
      </c>
      <c r="GD44" s="61">
        <v>5.0447428122998556E-6</v>
      </c>
      <c r="GE44" s="61">
        <v>5.4337123555326423E-5</v>
      </c>
      <c r="GF44" s="61">
        <v>3.583320066524697E-4</v>
      </c>
      <c r="GG44" s="61">
        <v>8.167751369331321E-4</v>
      </c>
      <c r="GH44" s="61">
        <v>7.9964699534321832E-4</v>
      </c>
      <c r="GI44" s="61">
        <v>3.3031963802550644E-3</v>
      </c>
      <c r="GJ44" s="61">
        <v>9.8026326838737124E-4</v>
      </c>
      <c r="GK44" s="61">
        <v>1.4375098478889832E-4</v>
      </c>
      <c r="GL44" s="61">
        <v>2.6337009485731202E-4</v>
      </c>
      <c r="GM44" s="61">
        <v>2.3428949912874671E-4</v>
      </c>
      <c r="GN44" s="61">
        <v>2.6821534438868563E-4</v>
      </c>
      <c r="GO44" s="61">
        <v>3.4339188460855514E-5</v>
      </c>
      <c r="GP44" s="61">
        <v>3.7488786310840954E-5</v>
      </c>
      <c r="GQ44" s="61">
        <v>5.2865638728912681E-6</v>
      </c>
      <c r="GR44" s="61">
        <v>1.0599620826168123E-5</v>
      </c>
      <c r="GS44" s="61">
        <v>3.9717895635603137E-5</v>
      </c>
      <c r="GT44" s="61">
        <v>1.734881030823301E-4</v>
      </c>
      <c r="GU44" s="61">
        <v>9.7606936412120805E-5</v>
      </c>
      <c r="GV44" s="61">
        <v>2.2030106154870545E-4</v>
      </c>
      <c r="GW44" s="61">
        <v>3.9464388921846605E-5</v>
      </c>
      <c r="GX44" s="61">
        <v>1.7746233173946628E-5</v>
      </c>
      <c r="GY44" s="61">
        <v>9.8784837366664928E-6</v>
      </c>
      <c r="GZ44" s="61">
        <v>7.3848905825804863E-3</v>
      </c>
      <c r="HA44" s="61">
        <v>1.5306975289107786E-3</v>
      </c>
      <c r="HB44" s="61">
        <v>4.7441510624390358E-2</v>
      </c>
      <c r="HC44" s="61">
        <v>2.1146145354519882E-3</v>
      </c>
      <c r="HD44" s="61">
        <v>8.9114908579289074E-4</v>
      </c>
      <c r="HE44" s="61">
        <v>6.8509014033873175E-2</v>
      </c>
      <c r="HF44" s="61">
        <v>1.2166403510063825E-2</v>
      </c>
      <c r="HG44" s="61">
        <v>0.80173155601952995</v>
      </c>
      <c r="HH44" s="61">
        <v>1.0994612549699203E-3</v>
      </c>
      <c r="HI44" s="61">
        <v>0.2218646830809004</v>
      </c>
      <c r="HJ44" s="61">
        <v>3.4691899317731791E-2</v>
      </c>
      <c r="HK44" s="61">
        <v>4.0329430104581702E-6</v>
      </c>
      <c r="HL44" s="61">
        <v>1.1657770928902398E-4</v>
      </c>
      <c r="HM44" s="61">
        <v>9.3704986011915802E-5</v>
      </c>
      <c r="HN44" s="61">
        <v>1.1722749796101964E-4</v>
      </c>
      <c r="HO44" s="61">
        <v>3.1390525864660664E-5</v>
      </c>
      <c r="HP44" s="61">
        <v>7.5286427198780728E-4</v>
      </c>
      <c r="HQ44" s="61">
        <v>5.3697530248381206E-4</v>
      </c>
      <c r="HR44" s="61">
        <v>2.326386797957207E-3</v>
      </c>
      <c r="HS44" s="61">
        <v>1.2245322813228944E-3</v>
      </c>
      <c r="HT44" s="61">
        <v>2.5576873188838918E-3</v>
      </c>
      <c r="HU44" s="61">
        <v>4.691551798855185E-4</v>
      </c>
      <c r="HV44" s="61">
        <v>8.0095722657720267E-4</v>
      </c>
      <c r="HW44" s="61">
        <v>1.6361224316940428E-4</v>
      </c>
      <c r="HX44" s="61">
        <v>2.3740002864687694E-4</v>
      </c>
      <c r="HY44" s="61">
        <v>7.1828275620652528E-6</v>
      </c>
      <c r="HZ44" s="61">
        <v>8.5708198643100287E-5</v>
      </c>
      <c r="IA44" s="61">
        <v>1.6582520702798618E-4</v>
      </c>
      <c r="IB44" s="61">
        <v>1.5263276431754218E-4</v>
      </c>
      <c r="IC44" s="61">
        <v>6.4740421065506682E-4</v>
      </c>
      <c r="ID44" s="61">
        <v>7.8983941981800965E-5</v>
      </c>
      <c r="IE44" s="61">
        <v>1.6065986458533161E-4</v>
      </c>
      <c r="IF44" s="61">
        <v>1.2995881982299609E-4</v>
      </c>
      <c r="IG44" s="61">
        <v>4.0377614133502295E-5</v>
      </c>
      <c r="IH44" s="61">
        <v>1.3212439907274939E-4</v>
      </c>
      <c r="II44" s="61">
        <v>1.8265357571904529E-4</v>
      </c>
      <c r="IJ44" s="61">
        <v>9.8141565793999957E-5</v>
      </c>
      <c r="IK44" s="61">
        <v>1.249506369572301E-4</v>
      </c>
      <c r="IL44" s="61">
        <v>1.5455420607533895E-4</v>
      </c>
      <c r="IM44" s="61">
        <v>2.1845142870065656E-4</v>
      </c>
      <c r="IN44" s="61">
        <v>1.4875333120446829E-4</v>
      </c>
      <c r="IO44" s="61">
        <v>6.0238787648085326E-5</v>
      </c>
      <c r="IP44" s="61">
        <v>7.7226296161878003E-5</v>
      </c>
      <c r="IQ44" s="61">
        <v>2.4636335286117852E-5</v>
      </c>
      <c r="IR44" s="61">
        <v>3.0952720253391144E-4</v>
      </c>
      <c r="IS44" s="61">
        <v>6.9670269067243938E-5</v>
      </c>
      <c r="IT44" s="61">
        <v>1.792425808189292E-5</v>
      </c>
      <c r="IU44" s="61">
        <v>8.539274079694142E-5</v>
      </c>
      <c r="IV44" s="61">
        <v>2.0834890948637448E-5</v>
      </c>
      <c r="IW44" s="61">
        <v>3.8689817018372724E-5</v>
      </c>
      <c r="IX44" s="61">
        <v>2.3287921900097185E-5</v>
      </c>
      <c r="IY44" s="61">
        <v>7.0961909232814487E-5</v>
      </c>
      <c r="IZ44" s="61">
        <v>9.0555019132475812E-5</v>
      </c>
      <c r="JA44" s="61">
        <v>4.0106255343638281E-5</v>
      </c>
      <c r="JB44" s="61">
        <v>4.8020505716911027E-5</v>
      </c>
      <c r="JC44" s="61">
        <v>4.9763054884232343E-5</v>
      </c>
      <c r="JD44" s="61">
        <v>9.4480675969104181E-5</v>
      </c>
      <c r="JE44" s="61">
        <v>5.4321246922379791E-5</v>
      </c>
      <c r="JF44" s="61">
        <v>1.7978747205906465E-5</v>
      </c>
      <c r="JG44" s="61">
        <v>7.3528208156405881E-5</v>
      </c>
      <c r="JH44" s="61">
        <v>1.1837560687676185E-4</v>
      </c>
      <c r="JI44" s="61">
        <v>6.8279809167998612E-5</v>
      </c>
      <c r="JJ44" s="61">
        <v>7.9261349967611503E-5</v>
      </c>
      <c r="JK44" s="61">
        <v>1.3043321083138642E-4</v>
      </c>
      <c r="JL44" s="61">
        <v>9.7785994519257162E-5</v>
      </c>
      <c r="JM44" s="61">
        <v>9.1274103795046174E-5</v>
      </c>
      <c r="JN44" s="61">
        <v>4.626990730909919E-5</v>
      </c>
      <c r="JO44" s="61">
        <v>8.5017514464939185E-5</v>
      </c>
      <c r="JP44" s="61">
        <v>9.8190097126924335E-5</v>
      </c>
      <c r="JQ44" s="61">
        <v>7.862925947758587E-5</v>
      </c>
      <c r="JR44" s="61">
        <v>9.2218553207836206E-5</v>
      </c>
      <c r="JS44" s="61">
        <v>1.1865285116829976E-4</v>
      </c>
      <c r="JT44" s="61">
        <v>2.9841482047364399E-4</v>
      </c>
      <c r="JU44" s="61">
        <v>8.6438925902748435E-5</v>
      </c>
      <c r="JV44" s="61">
        <v>2.7261743233497724E-4</v>
      </c>
      <c r="JW44" s="61">
        <v>1.7165185556147254E-4</v>
      </c>
      <c r="JX44" s="61">
        <v>1.3519828089942087E-3</v>
      </c>
      <c r="JY44" s="61">
        <v>4.4578223054351758E-4</v>
      </c>
      <c r="JZ44" s="61">
        <v>5.2035124243312821E-4</v>
      </c>
      <c r="KA44" s="61">
        <v>7.7588148030797749E-4</v>
      </c>
      <c r="KB44" s="61">
        <v>3.8115061674809927E-3</v>
      </c>
      <c r="KC44" s="61">
        <v>4.9708172589857358E-4</v>
      </c>
      <c r="KD44" s="61">
        <v>4.0239424107018897E-4</v>
      </c>
      <c r="KE44" s="61">
        <v>2.2975239328949817E-4</v>
      </c>
      <c r="KF44" s="61">
        <v>1.6251261334559474E-3</v>
      </c>
      <c r="KG44" s="61">
        <v>3.3135088163528561E-4</v>
      </c>
      <c r="KH44" s="61">
        <v>1.5207659267786884E-3</v>
      </c>
      <c r="KI44" s="61">
        <v>1.5590669069726794E-4</v>
      </c>
      <c r="KJ44" s="61">
        <v>1.4574504221205705E-2</v>
      </c>
      <c r="KK44" s="61">
        <v>3.7701621296267799E-3</v>
      </c>
      <c r="KL44" s="61">
        <v>3.9096059669374334E-4</v>
      </c>
      <c r="KM44" s="61">
        <v>6.2586934705000053E-4</v>
      </c>
      <c r="KN44" s="61">
        <v>1.1037507171415693E-3</v>
      </c>
      <c r="KO44" s="61">
        <v>7.0284810129623524E-4</v>
      </c>
      <c r="KP44" s="61">
        <v>2.4443308714458783E-4</v>
      </c>
      <c r="KQ44" s="61">
        <v>1.043012090071026E-3</v>
      </c>
      <c r="KR44" s="61">
        <v>2.7392425290746108E-4</v>
      </c>
      <c r="KS44" s="61">
        <v>5.0162689130052137E-4</v>
      </c>
      <c r="KT44" s="61">
        <v>1.7516052530622843E-3</v>
      </c>
      <c r="KU44" s="61">
        <v>7.940578551344418E-4</v>
      </c>
      <c r="KV44" s="61">
        <v>2.6260358961868486E-4</v>
      </c>
      <c r="KW44" s="61">
        <v>3.0296983467846371E-4</v>
      </c>
      <c r="KX44" s="61">
        <v>1.8657900678170267E-4</v>
      </c>
      <c r="KY44" s="61">
        <v>9.5299417854072959E-4</v>
      </c>
      <c r="KZ44" s="61">
        <v>6.0157477054481687E-4</v>
      </c>
    </row>
    <row r="45" spans="1:312" ht="13" x14ac:dyDescent="0.3">
      <c r="A45" s="102">
        <v>1.0203195382518482</v>
      </c>
      <c r="B45" s="50" t="s">
        <v>905</v>
      </c>
      <c r="C45" s="60" t="s">
        <v>55</v>
      </c>
      <c r="D45" s="61">
        <v>3.0115145669000931E-4</v>
      </c>
      <c r="E45" s="61">
        <v>2.3093269802504208E-4</v>
      </c>
      <c r="F45" s="61">
        <v>5.4071557430732173E-5</v>
      </c>
      <c r="G45" s="61">
        <v>4.1967039988499407E-4</v>
      </c>
      <c r="H45" s="61">
        <v>5.0476215229053258E-4</v>
      </c>
      <c r="I45" s="61">
        <v>2.1687498211534437E-6</v>
      </c>
      <c r="J45" s="61">
        <v>0</v>
      </c>
      <c r="K45" s="61">
        <v>0</v>
      </c>
      <c r="L45" s="61">
        <v>1.1205474858890285E-6</v>
      </c>
      <c r="M45" s="61">
        <v>2.6177766363069271E-5</v>
      </c>
      <c r="N45" s="61">
        <v>1.8004195300740175E-5</v>
      </c>
      <c r="O45" s="61">
        <v>1.0443767103063613E-4</v>
      </c>
      <c r="P45" s="61">
        <v>1.799624189099095E-5</v>
      </c>
      <c r="Q45" s="61">
        <v>4.0808375262654941E-5</v>
      </c>
      <c r="R45" s="61">
        <v>5.8924989385481564E-7</v>
      </c>
      <c r="S45" s="61">
        <v>1.089024168277757E-6</v>
      </c>
      <c r="T45" s="61">
        <v>1.4406076675222631E-5</v>
      </c>
      <c r="U45" s="61">
        <v>6.8357313673931955E-7</v>
      </c>
      <c r="V45" s="61">
        <v>0</v>
      </c>
      <c r="W45" s="61">
        <v>0</v>
      </c>
      <c r="X45" s="61">
        <v>1.5084158371562499E-5</v>
      </c>
      <c r="Y45" s="61">
        <v>1.073127970949018E-6</v>
      </c>
      <c r="Z45" s="61">
        <v>7.2517116960124781E-6</v>
      </c>
      <c r="AA45" s="61">
        <v>5.1612217036139569E-6</v>
      </c>
      <c r="AB45" s="61">
        <v>1.4813026588099626E-6</v>
      </c>
      <c r="AC45" s="61">
        <v>4.5349367750032269E-6</v>
      </c>
      <c r="AD45" s="61">
        <v>0</v>
      </c>
      <c r="AE45" s="61">
        <v>3.8824033090690249E-5</v>
      </c>
      <c r="AF45" s="61">
        <v>0</v>
      </c>
      <c r="AG45" s="61">
        <v>1.3619685299919545E-6</v>
      </c>
      <c r="AH45" s="61">
        <v>9.0789687796557576E-7</v>
      </c>
      <c r="AI45" s="61">
        <v>0</v>
      </c>
      <c r="AJ45" s="61">
        <v>1.6144358609556501E-6</v>
      </c>
      <c r="AK45" s="61">
        <v>0</v>
      </c>
      <c r="AL45" s="61">
        <v>7.5492872024558391E-6</v>
      </c>
      <c r="AM45" s="61">
        <v>0</v>
      </c>
      <c r="AN45" s="61">
        <v>7.2429724621602876E-6</v>
      </c>
      <c r="AO45" s="61">
        <v>1.3049839395626559E-6</v>
      </c>
      <c r="AP45" s="61">
        <v>0</v>
      </c>
      <c r="AQ45" s="61">
        <v>1.5890130131691042E-6</v>
      </c>
      <c r="AR45" s="61">
        <v>7.7438237778290765E-7</v>
      </c>
      <c r="AS45" s="61">
        <v>6.684508743117349E-6</v>
      </c>
      <c r="AT45" s="61">
        <v>1.3218668143397522E-6</v>
      </c>
      <c r="AU45" s="61">
        <v>0</v>
      </c>
      <c r="AV45" s="61">
        <v>2.1442374906051727E-2</v>
      </c>
      <c r="AW45" s="61">
        <v>6.4138252720512214E-6</v>
      </c>
      <c r="AX45" s="61">
        <v>0</v>
      </c>
      <c r="AY45" s="61">
        <v>0</v>
      </c>
      <c r="AZ45" s="61">
        <v>2.7635387007475037E-6</v>
      </c>
      <c r="BA45" s="61">
        <v>2.1149185160619622E-4</v>
      </c>
      <c r="BB45" s="61">
        <v>0</v>
      </c>
      <c r="BC45" s="61">
        <v>6.9601817121107875E-7</v>
      </c>
      <c r="BD45" s="61">
        <v>6.6118858179166903E-6</v>
      </c>
      <c r="BE45" s="61">
        <v>4.1914358990294233E-3</v>
      </c>
      <c r="BF45" s="61">
        <v>1.5274206031630934E-5</v>
      </c>
      <c r="BG45" s="61">
        <v>5.0537798053872865E-6</v>
      </c>
      <c r="BH45" s="61">
        <v>2.1552612694178256E-6</v>
      </c>
      <c r="BI45" s="61">
        <v>4.4951732228888131E-6</v>
      </c>
      <c r="BJ45" s="61">
        <v>4.943630128837362E-6</v>
      </c>
      <c r="BK45" s="61">
        <v>6.814844849979901E-6</v>
      </c>
      <c r="BL45" s="61">
        <v>2.1558565132319792E-5</v>
      </c>
      <c r="BM45" s="61">
        <v>0</v>
      </c>
      <c r="BN45" s="61">
        <v>1.4393112552742348E-5</v>
      </c>
      <c r="BO45" s="61">
        <v>1.3130378148179585E-6</v>
      </c>
      <c r="BP45" s="61">
        <v>3.4555573525169789E-3</v>
      </c>
      <c r="BQ45" s="61">
        <v>1.000804367113072E-4</v>
      </c>
      <c r="BR45" s="61">
        <v>4.0941545189429069E-3</v>
      </c>
      <c r="BS45" s="61">
        <v>2.5465285895185921E-3</v>
      </c>
      <c r="BT45" s="61">
        <v>3.7176767363454408E-3</v>
      </c>
      <c r="BU45" s="61">
        <v>8.6916553426805976E-5</v>
      </c>
      <c r="BV45" s="61">
        <v>1.1526219658779587E-6</v>
      </c>
      <c r="BW45" s="61">
        <v>1.3170086949594886E-5</v>
      </c>
      <c r="BX45" s="61">
        <v>0</v>
      </c>
      <c r="BY45" s="61">
        <v>0</v>
      </c>
      <c r="BZ45" s="61">
        <v>1.5506595032400254E-6</v>
      </c>
      <c r="CA45" s="61">
        <v>1.0999371772127119E-5</v>
      </c>
      <c r="CB45" s="61">
        <v>0</v>
      </c>
      <c r="CC45" s="61">
        <v>0</v>
      </c>
      <c r="CD45" s="61">
        <v>2.6038430189490804E-6</v>
      </c>
      <c r="CE45" s="61">
        <v>0</v>
      </c>
      <c r="CF45" s="61">
        <v>0</v>
      </c>
      <c r="CG45" s="61">
        <v>0</v>
      </c>
      <c r="CH45" s="61">
        <v>0</v>
      </c>
      <c r="CI45" s="61">
        <v>0</v>
      </c>
      <c r="CJ45" s="61">
        <v>0</v>
      </c>
      <c r="CK45" s="61">
        <v>0</v>
      </c>
      <c r="CL45" s="61">
        <v>0</v>
      </c>
      <c r="CM45" s="61">
        <v>0</v>
      </c>
      <c r="CN45" s="61">
        <v>0</v>
      </c>
      <c r="CO45" s="61">
        <v>0</v>
      </c>
      <c r="CP45" s="61">
        <v>3.7250351045554493E-5</v>
      </c>
      <c r="CQ45" s="61">
        <v>0</v>
      </c>
      <c r="CR45" s="61">
        <v>0</v>
      </c>
      <c r="CS45" s="61">
        <v>0</v>
      </c>
      <c r="CT45" s="61">
        <v>1.8324127054366239E-6</v>
      </c>
      <c r="CU45" s="61">
        <v>0</v>
      </c>
      <c r="CV45" s="61">
        <v>0</v>
      </c>
      <c r="CW45" s="61">
        <v>0</v>
      </c>
      <c r="CX45" s="61">
        <v>0</v>
      </c>
      <c r="CY45" s="61">
        <v>0</v>
      </c>
      <c r="CZ45" s="61">
        <v>0</v>
      </c>
      <c r="DA45" s="61">
        <v>4.459538562031304E-6</v>
      </c>
      <c r="DB45" s="61">
        <v>0</v>
      </c>
      <c r="DC45" s="61">
        <v>0</v>
      </c>
      <c r="DD45" s="61">
        <v>0</v>
      </c>
      <c r="DE45" s="61">
        <v>0</v>
      </c>
      <c r="DF45" s="61">
        <v>7.1343919414559199E-6</v>
      </c>
      <c r="DG45" s="61">
        <v>0</v>
      </c>
      <c r="DH45" s="61">
        <v>0</v>
      </c>
      <c r="DI45" s="61">
        <v>5.6811115098877327E-6</v>
      </c>
      <c r="DJ45" s="61">
        <v>0</v>
      </c>
      <c r="DK45" s="61">
        <v>0</v>
      </c>
      <c r="DL45" s="61">
        <v>0</v>
      </c>
      <c r="DM45" s="61">
        <v>0</v>
      </c>
      <c r="DN45" s="61">
        <v>0</v>
      </c>
      <c r="DO45" s="61">
        <v>0</v>
      </c>
      <c r="DP45" s="61">
        <v>4.2241024400476232E-5</v>
      </c>
      <c r="DQ45" s="61">
        <v>0</v>
      </c>
      <c r="DR45" s="61">
        <v>0</v>
      </c>
      <c r="DS45" s="61">
        <v>2.9529731283802164E-6</v>
      </c>
      <c r="DT45" s="61">
        <v>0</v>
      </c>
      <c r="DU45" s="61">
        <v>0</v>
      </c>
      <c r="DV45" s="61">
        <v>2.3400621994828753E-5</v>
      </c>
      <c r="DW45" s="61">
        <v>2.4245228626806627E-5</v>
      </c>
      <c r="DX45" s="61">
        <v>0</v>
      </c>
      <c r="DY45" s="61">
        <v>0</v>
      </c>
      <c r="DZ45" s="61">
        <v>0</v>
      </c>
      <c r="EA45" s="61">
        <v>0</v>
      </c>
      <c r="EB45" s="61">
        <v>7.4907311565351826E-6</v>
      </c>
      <c r="EC45" s="61">
        <v>0</v>
      </c>
      <c r="ED45" s="61">
        <v>3.9067086372016778E-6</v>
      </c>
      <c r="EE45" s="61">
        <v>2.984663406574099E-6</v>
      </c>
      <c r="EF45" s="61">
        <v>0</v>
      </c>
      <c r="EG45" s="61">
        <v>0</v>
      </c>
      <c r="EH45" s="61">
        <v>2.7347132927972009E-6</v>
      </c>
      <c r="EI45" s="61">
        <v>0</v>
      </c>
      <c r="EJ45" s="61">
        <v>0</v>
      </c>
      <c r="EK45" s="61">
        <v>8.2917631927710561E-6</v>
      </c>
      <c r="EL45" s="61">
        <v>2.1277264604452207E-6</v>
      </c>
      <c r="EM45" s="61">
        <v>4.927308374134652E-5</v>
      </c>
      <c r="EN45" s="61">
        <v>5.3971123290194814E-6</v>
      </c>
      <c r="EO45" s="61">
        <v>0</v>
      </c>
      <c r="EP45" s="61">
        <v>0</v>
      </c>
      <c r="EQ45" s="61">
        <v>2.9352770829904304E-5</v>
      </c>
      <c r="ER45" s="61">
        <v>0</v>
      </c>
      <c r="ES45" s="61">
        <v>0</v>
      </c>
      <c r="ET45" s="61">
        <v>2.3432718273296823E-5</v>
      </c>
      <c r="EU45" s="61">
        <v>0</v>
      </c>
      <c r="EV45" s="61">
        <v>4.4610075064950351E-5</v>
      </c>
      <c r="EW45" s="61">
        <v>0</v>
      </c>
      <c r="EX45" s="61">
        <v>0</v>
      </c>
      <c r="EY45" s="61">
        <v>2.0006656391251128E-5</v>
      </c>
      <c r="EZ45" s="61">
        <v>0</v>
      </c>
      <c r="FA45" s="61">
        <v>0</v>
      </c>
      <c r="FB45" s="61">
        <v>0</v>
      </c>
      <c r="FC45" s="61">
        <v>0</v>
      </c>
      <c r="FD45" s="61">
        <v>0</v>
      </c>
      <c r="FE45" s="61">
        <v>0</v>
      </c>
      <c r="FF45" s="61">
        <v>0</v>
      </c>
      <c r="FG45" s="61">
        <v>5.8192734218683533E-5</v>
      </c>
      <c r="FH45" s="61">
        <v>0</v>
      </c>
      <c r="FI45" s="61">
        <v>1.1736212556710547E-5</v>
      </c>
      <c r="FJ45" s="61">
        <v>2.1729113785699439E-6</v>
      </c>
      <c r="FK45" s="61">
        <v>0</v>
      </c>
      <c r="FL45" s="61">
        <v>0</v>
      </c>
      <c r="FM45" s="61">
        <v>5.7572225101661559E-6</v>
      </c>
      <c r="FN45" s="61">
        <v>0</v>
      </c>
      <c r="FO45" s="61">
        <v>0</v>
      </c>
      <c r="FP45" s="61">
        <v>0</v>
      </c>
      <c r="FQ45" s="61">
        <v>0</v>
      </c>
      <c r="FR45" s="61">
        <v>0</v>
      </c>
      <c r="FS45" s="61">
        <v>3.9408203354389425E-4</v>
      </c>
      <c r="FT45" s="61">
        <v>4.5462259925045699E-5</v>
      </c>
      <c r="FU45" s="61">
        <v>6.1572479017467427E-6</v>
      </c>
      <c r="FV45" s="61">
        <v>3.3792292284241316E-4</v>
      </c>
      <c r="FW45" s="61">
        <v>2.8710518693895651E-4</v>
      </c>
      <c r="FX45" s="61">
        <v>2.1392130108690831E-5</v>
      </c>
      <c r="FY45" s="61">
        <v>3.3853092046874716E-5</v>
      </c>
      <c r="FZ45" s="61">
        <v>0</v>
      </c>
      <c r="GA45" s="61">
        <v>1.37356402927062E-5</v>
      </c>
      <c r="GB45" s="61">
        <v>0</v>
      </c>
      <c r="GC45" s="61">
        <v>0</v>
      </c>
      <c r="GD45" s="61">
        <v>0</v>
      </c>
      <c r="GE45" s="61">
        <v>0</v>
      </c>
      <c r="GF45" s="61">
        <v>0</v>
      </c>
      <c r="GG45" s="61">
        <v>0</v>
      </c>
      <c r="GH45" s="61">
        <v>0</v>
      </c>
      <c r="GI45" s="61">
        <v>1.5595923161891609E-5</v>
      </c>
      <c r="GJ45" s="61">
        <v>0</v>
      </c>
      <c r="GK45" s="61">
        <v>0</v>
      </c>
      <c r="GL45" s="61">
        <v>0</v>
      </c>
      <c r="GM45" s="61">
        <v>0</v>
      </c>
      <c r="GN45" s="61">
        <v>3.33421335704646E-6</v>
      </c>
      <c r="GO45" s="61">
        <v>9.6923838878800389E-5</v>
      </c>
      <c r="GP45" s="61">
        <v>0</v>
      </c>
      <c r="GQ45" s="61">
        <v>3.5243759152608451E-6</v>
      </c>
      <c r="GR45" s="61">
        <v>0</v>
      </c>
      <c r="GS45" s="61">
        <v>0</v>
      </c>
      <c r="GT45" s="61">
        <v>0</v>
      </c>
      <c r="GU45" s="61">
        <v>0</v>
      </c>
      <c r="GV45" s="61">
        <v>2.8647485613033521E-5</v>
      </c>
      <c r="GW45" s="61">
        <v>0</v>
      </c>
      <c r="GX45" s="61">
        <v>0</v>
      </c>
      <c r="GY45" s="61">
        <v>0</v>
      </c>
      <c r="GZ45" s="61">
        <v>0</v>
      </c>
      <c r="HA45" s="61">
        <v>0</v>
      </c>
      <c r="HB45" s="61">
        <v>0</v>
      </c>
      <c r="HC45" s="61">
        <v>0</v>
      </c>
      <c r="HD45" s="61">
        <v>1.7226207340173209E-5</v>
      </c>
      <c r="HE45" s="61">
        <v>0</v>
      </c>
      <c r="HF45" s="61">
        <v>0</v>
      </c>
      <c r="HG45" s="61">
        <v>0</v>
      </c>
      <c r="HH45" s="61">
        <v>0</v>
      </c>
      <c r="HI45" s="61">
        <v>0</v>
      </c>
      <c r="HJ45" s="61">
        <v>0</v>
      </c>
      <c r="HK45" s="61">
        <v>0</v>
      </c>
      <c r="HL45" s="61">
        <v>0</v>
      </c>
      <c r="HM45" s="61">
        <v>2.3841798985293034E-6</v>
      </c>
      <c r="HN45" s="61">
        <v>0</v>
      </c>
      <c r="HO45" s="61">
        <v>0</v>
      </c>
      <c r="HP45" s="61">
        <v>0</v>
      </c>
      <c r="HQ45" s="61">
        <v>2.0778990980971318E-6</v>
      </c>
      <c r="HR45" s="61">
        <v>0</v>
      </c>
      <c r="HS45" s="61">
        <v>0</v>
      </c>
      <c r="HT45" s="61">
        <v>9.8817965935721299E-7</v>
      </c>
      <c r="HU45" s="61">
        <v>0</v>
      </c>
      <c r="HV45" s="61">
        <v>0</v>
      </c>
      <c r="HW45" s="61">
        <v>0</v>
      </c>
      <c r="HX45" s="61">
        <v>0</v>
      </c>
      <c r="HY45" s="61">
        <v>0</v>
      </c>
      <c r="HZ45" s="61">
        <v>0</v>
      </c>
      <c r="IA45" s="61">
        <v>0</v>
      </c>
      <c r="IB45" s="61">
        <v>0</v>
      </c>
      <c r="IC45" s="61">
        <v>1.5364718494691481E-5</v>
      </c>
      <c r="ID45" s="61">
        <v>9.4780730378161157E-6</v>
      </c>
      <c r="IE45" s="61">
        <v>0</v>
      </c>
      <c r="IF45" s="61">
        <v>0</v>
      </c>
      <c r="IG45" s="61">
        <v>1.5973875655079819E-5</v>
      </c>
      <c r="IH45" s="61">
        <v>0</v>
      </c>
      <c r="II45" s="61">
        <v>0</v>
      </c>
      <c r="IJ45" s="61">
        <v>5.9082791781441755E-6</v>
      </c>
      <c r="IK45" s="61">
        <v>1.0861311848275106E-5</v>
      </c>
      <c r="IL45" s="61">
        <v>1.5590649450678899E-5</v>
      </c>
      <c r="IM45" s="61">
        <v>0</v>
      </c>
      <c r="IN45" s="61">
        <v>6.0502993146094887E-6</v>
      </c>
      <c r="IO45" s="61">
        <v>5.7223692934003529E-5</v>
      </c>
      <c r="IP45" s="61">
        <v>5.2787594844828005E-6</v>
      </c>
      <c r="IQ45" s="61">
        <v>1.2735612726884587E-6</v>
      </c>
      <c r="IR45" s="61">
        <v>0</v>
      </c>
      <c r="IS45" s="61">
        <v>2.6919524315236462E-5</v>
      </c>
      <c r="IT45" s="61">
        <v>1.2385391462527362E-5</v>
      </c>
      <c r="IU45" s="61">
        <v>4.995667838859225E-6</v>
      </c>
      <c r="IV45" s="61">
        <v>0</v>
      </c>
      <c r="IW45" s="61">
        <v>6.2255378835029354E-6</v>
      </c>
      <c r="IX45" s="61">
        <v>4.4448894735693415E-6</v>
      </c>
      <c r="IY45" s="61">
        <v>1.6949321281603839E-6</v>
      </c>
      <c r="IZ45" s="61">
        <v>2.3559937160237233E-5</v>
      </c>
      <c r="JA45" s="61">
        <v>2.2127806603903573E-5</v>
      </c>
      <c r="JB45" s="61">
        <v>4.9510164562737095E-6</v>
      </c>
      <c r="JC45" s="61">
        <v>6.3026869520338242E-3</v>
      </c>
      <c r="JD45" s="61">
        <v>3.3981257595041997E-3</v>
      </c>
      <c r="JE45" s="61">
        <v>5.1729608739908194E-2</v>
      </c>
      <c r="JF45" s="61">
        <v>8.3586428625059175E-2</v>
      </c>
      <c r="JG45" s="61">
        <v>8.0187616856992511E-6</v>
      </c>
      <c r="JH45" s="61">
        <v>1.0580337240514772E-5</v>
      </c>
      <c r="JI45" s="61">
        <v>0</v>
      </c>
      <c r="JJ45" s="61">
        <v>5.0147778538383369E-7</v>
      </c>
      <c r="JK45" s="61">
        <v>7.2917504036429461E-7</v>
      </c>
      <c r="JL45" s="61">
        <v>8.9935350484912203E-6</v>
      </c>
      <c r="JM45" s="61">
        <v>6.6749677682831695E-6</v>
      </c>
      <c r="JN45" s="61">
        <v>9.4788646473811879E-6</v>
      </c>
      <c r="JO45" s="61">
        <v>7.8733145483070516E-5</v>
      </c>
      <c r="JP45" s="61">
        <v>3.284755219345093E-5</v>
      </c>
      <c r="JQ45" s="61">
        <v>2.2925614064711109E-5</v>
      </c>
      <c r="JR45" s="61">
        <v>1.9385635836035368E-5</v>
      </c>
      <c r="JS45" s="61">
        <v>0.68516437563853871</v>
      </c>
      <c r="JT45" s="61">
        <v>0</v>
      </c>
      <c r="JU45" s="61">
        <v>1.1178715318109269E-5</v>
      </c>
      <c r="JV45" s="61">
        <v>3.614195557814193E-6</v>
      </c>
      <c r="JW45" s="61">
        <v>5.5457113329489244E-6</v>
      </c>
      <c r="JX45" s="61">
        <v>1.0946770175559702E-5</v>
      </c>
      <c r="JY45" s="61">
        <v>1.4115119078217016E-5</v>
      </c>
      <c r="JZ45" s="61">
        <v>1.361331299726218E-6</v>
      </c>
      <c r="KA45" s="61">
        <v>7.085336589391985E-6</v>
      </c>
      <c r="KB45" s="61">
        <v>3.6107244598749067E-7</v>
      </c>
      <c r="KC45" s="61">
        <v>0</v>
      </c>
      <c r="KD45" s="61">
        <v>1.0883083561901409E-5</v>
      </c>
      <c r="KE45" s="61">
        <v>2.4957990310401342E-5</v>
      </c>
      <c r="KF45" s="61">
        <v>0</v>
      </c>
      <c r="KG45" s="61">
        <v>1.3991080721115422E-5</v>
      </c>
      <c r="KH45" s="61">
        <v>0</v>
      </c>
      <c r="KI45" s="61">
        <v>0</v>
      </c>
      <c r="KJ45" s="61">
        <v>1.6105452238889988E-5</v>
      </c>
      <c r="KK45" s="61">
        <v>0</v>
      </c>
      <c r="KL45" s="61">
        <v>9.8192605295877621E-7</v>
      </c>
      <c r="KM45" s="61">
        <v>0</v>
      </c>
      <c r="KN45" s="61">
        <v>0</v>
      </c>
      <c r="KO45" s="61">
        <v>1.5726016586282114E-6</v>
      </c>
      <c r="KP45" s="61">
        <v>1.2545395251354625E-6</v>
      </c>
      <c r="KQ45" s="61">
        <v>5.2732461686213431E-6</v>
      </c>
      <c r="KR45" s="61">
        <v>5.8100449570304246E-7</v>
      </c>
      <c r="KS45" s="61">
        <v>1.2617075685273861E-6</v>
      </c>
      <c r="KT45" s="61">
        <v>0</v>
      </c>
      <c r="KU45" s="61">
        <v>8.2372170131223694E-6</v>
      </c>
      <c r="KV45" s="61">
        <v>0</v>
      </c>
      <c r="KW45" s="61">
        <v>2.824598519169252E-5</v>
      </c>
      <c r="KX45" s="61">
        <v>6.8343958528096211E-7</v>
      </c>
      <c r="KY45" s="61">
        <v>1.8574470735591143E-6</v>
      </c>
      <c r="KZ45" s="61">
        <v>5.1704980553359935E-6</v>
      </c>
    </row>
    <row r="46" spans="1:312" ht="13" x14ac:dyDescent="0.3">
      <c r="A46" s="102">
        <v>1.0448655392968387</v>
      </c>
      <c r="B46" s="50" t="s">
        <v>904</v>
      </c>
      <c r="C46" s="60" t="s">
        <v>139</v>
      </c>
      <c r="D46" s="61">
        <v>0</v>
      </c>
      <c r="E46" s="61">
        <v>0</v>
      </c>
      <c r="F46" s="61">
        <v>1.6015051016122958E-6</v>
      </c>
      <c r="G46" s="61">
        <v>1.1169345181433122E-5</v>
      </c>
      <c r="H46" s="61">
        <v>4.8017696534410781E-5</v>
      </c>
      <c r="I46" s="61">
        <v>1.900065815532767E-5</v>
      </c>
      <c r="J46" s="61">
        <v>7.714099033089114E-7</v>
      </c>
      <c r="K46" s="61">
        <v>3.2549921102627517E-5</v>
      </c>
      <c r="L46" s="61">
        <v>2.2419250069527897E-5</v>
      </c>
      <c r="M46" s="61">
        <v>1.1762351336376607E-6</v>
      </c>
      <c r="N46" s="61">
        <v>4.2397671160031478E-6</v>
      </c>
      <c r="O46" s="61">
        <v>2.8705634720798178E-5</v>
      </c>
      <c r="P46" s="61">
        <v>8.4506688968204184E-6</v>
      </c>
      <c r="Q46" s="61">
        <v>9.0245058563584277E-6</v>
      </c>
      <c r="R46" s="61">
        <v>9.4031188617142909E-5</v>
      </c>
      <c r="S46" s="61">
        <v>7.9669378070639765E-4</v>
      </c>
      <c r="T46" s="61">
        <v>1.942152559178162E-5</v>
      </c>
      <c r="U46" s="61">
        <v>8.4163043646759994E-5</v>
      </c>
      <c r="V46" s="61">
        <v>1.0709012651593118E-5</v>
      </c>
      <c r="W46" s="61">
        <v>3.0008393448937508E-5</v>
      </c>
      <c r="X46" s="61">
        <v>1.2403602132851757E-6</v>
      </c>
      <c r="Y46" s="61">
        <v>9.4735275714961709E-6</v>
      </c>
      <c r="Z46" s="61">
        <v>1.5836944843723299E-5</v>
      </c>
      <c r="AA46" s="61">
        <v>5.3237046090981004E-6</v>
      </c>
      <c r="AB46" s="61">
        <v>5.1720412551970382E-5</v>
      </c>
      <c r="AC46" s="61">
        <v>2.0281245021542211E-5</v>
      </c>
      <c r="AD46" s="61">
        <v>0</v>
      </c>
      <c r="AE46" s="61">
        <v>1.0788945821691369E-5</v>
      </c>
      <c r="AF46" s="61">
        <v>6.0714539508907655E-6</v>
      </c>
      <c r="AG46" s="61">
        <v>3.245268347297496E-5</v>
      </c>
      <c r="AH46" s="61">
        <v>9.0789687796557576E-7</v>
      </c>
      <c r="AI46" s="61">
        <v>1.2928048863885398E-5</v>
      </c>
      <c r="AJ46" s="61">
        <v>2.8596740389676575E-5</v>
      </c>
      <c r="AK46" s="61">
        <v>1.9010260035956061E-5</v>
      </c>
      <c r="AL46" s="61">
        <v>1.8185827640587951E-4</v>
      </c>
      <c r="AM46" s="61">
        <v>4.031581979778212E-6</v>
      </c>
      <c r="AN46" s="61">
        <v>5.5169253955728964E-5</v>
      </c>
      <c r="AO46" s="61">
        <v>0</v>
      </c>
      <c r="AP46" s="61">
        <v>8.3504390812695101E-6</v>
      </c>
      <c r="AQ46" s="61">
        <v>7.1985820636589684E-5</v>
      </c>
      <c r="AR46" s="61">
        <v>3.0986480634550949E-4</v>
      </c>
      <c r="AS46" s="61">
        <v>0</v>
      </c>
      <c r="AT46" s="61">
        <v>1.0751183423296651E-5</v>
      </c>
      <c r="AU46" s="61">
        <v>3.6074137805342313E-5</v>
      </c>
      <c r="AV46" s="61">
        <v>4.2257620517349696E-6</v>
      </c>
      <c r="AW46" s="61">
        <v>1.4050665261189357E-6</v>
      </c>
      <c r="AX46" s="61">
        <v>1.5392598355309471E-6</v>
      </c>
      <c r="AY46" s="61">
        <v>5.1959545386366956E-5</v>
      </c>
      <c r="AZ46" s="61">
        <v>7.9986195602767371E-5</v>
      </c>
      <c r="BA46" s="61">
        <v>0</v>
      </c>
      <c r="BB46" s="61">
        <v>0</v>
      </c>
      <c r="BC46" s="61">
        <v>8.8227655505629707E-7</v>
      </c>
      <c r="BD46" s="61">
        <v>8.7460192601353455E-6</v>
      </c>
      <c r="BE46" s="61">
        <v>1.0769635952527958E-5</v>
      </c>
      <c r="BF46" s="61">
        <v>3.9215901673516774E-6</v>
      </c>
      <c r="BG46" s="61">
        <v>3.2781274413322943E-6</v>
      </c>
      <c r="BH46" s="61">
        <v>1.4407572778868053E-5</v>
      </c>
      <c r="BI46" s="61">
        <v>5.8642980649174195E-5</v>
      </c>
      <c r="BJ46" s="61">
        <v>9.8503116502784933E-5</v>
      </c>
      <c r="BK46" s="61">
        <v>1.5542628605217319E-5</v>
      </c>
      <c r="BL46" s="61">
        <v>7.7649418038109325E-6</v>
      </c>
      <c r="BM46" s="61">
        <v>1.8194491417882101E-5</v>
      </c>
      <c r="BN46" s="61">
        <v>9.8283773121912859E-7</v>
      </c>
      <c r="BO46" s="61">
        <v>5.1339778559382177E-5</v>
      </c>
      <c r="BP46" s="61">
        <v>0</v>
      </c>
      <c r="BQ46" s="61">
        <v>1.9597996745034045E-6</v>
      </c>
      <c r="BR46" s="61">
        <v>0</v>
      </c>
      <c r="BS46" s="61">
        <v>0</v>
      </c>
      <c r="BT46" s="61">
        <v>0</v>
      </c>
      <c r="BU46" s="61">
        <v>0</v>
      </c>
      <c r="BV46" s="61">
        <v>3.3643754492904415E-5</v>
      </c>
      <c r="BW46" s="61">
        <v>7.6765224093923012E-5</v>
      </c>
      <c r="BX46" s="61">
        <v>1.0607591400687551E-4</v>
      </c>
      <c r="BY46" s="61">
        <v>5.7279324834907015E-6</v>
      </c>
      <c r="BZ46" s="61">
        <v>9.431455689706555E-5</v>
      </c>
      <c r="CA46" s="61">
        <v>7.5108978767599417E-6</v>
      </c>
      <c r="CB46" s="61">
        <v>3.4577586669677625E-5</v>
      </c>
      <c r="CC46" s="61">
        <v>5.5861909390307759E-4</v>
      </c>
      <c r="CD46" s="61">
        <v>0</v>
      </c>
      <c r="CE46" s="61">
        <v>0</v>
      </c>
      <c r="CF46" s="61">
        <v>0</v>
      </c>
      <c r="CG46" s="61">
        <v>4.4148616565486795E-5</v>
      </c>
      <c r="CH46" s="61">
        <v>0</v>
      </c>
      <c r="CI46" s="61">
        <v>7.6068139387153144E-6</v>
      </c>
      <c r="CJ46" s="61">
        <v>1.7663098878251419E-6</v>
      </c>
      <c r="CK46" s="61">
        <v>1.6151887558738031E-5</v>
      </c>
      <c r="CL46" s="61">
        <v>0</v>
      </c>
      <c r="CM46" s="61">
        <v>1.4519098714848027E-5</v>
      </c>
      <c r="CN46" s="61">
        <v>0</v>
      </c>
      <c r="CO46" s="61">
        <v>4.960405768255204E-6</v>
      </c>
      <c r="CP46" s="61">
        <v>0</v>
      </c>
      <c r="CQ46" s="61">
        <v>2.5058138055296032E-5</v>
      </c>
      <c r="CR46" s="61">
        <v>0</v>
      </c>
      <c r="CS46" s="61">
        <v>0</v>
      </c>
      <c r="CT46" s="61">
        <v>0</v>
      </c>
      <c r="CU46" s="61">
        <v>0</v>
      </c>
      <c r="CV46" s="61">
        <v>6.1148122362902437E-6</v>
      </c>
      <c r="CW46" s="61">
        <v>0</v>
      </c>
      <c r="CX46" s="61">
        <v>0</v>
      </c>
      <c r="CY46" s="61">
        <v>1.1239696307139899E-5</v>
      </c>
      <c r="CZ46" s="61">
        <v>0</v>
      </c>
      <c r="DA46" s="61">
        <v>8.9190771240626083E-7</v>
      </c>
      <c r="DB46" s="61">
        <v>0</v>
      </c>
      <c r="DC46" s="61">
        <v>0</v>
      </c>
      <c r="DD46" s="61">
        <v>5.3127932622278507E-6</v>
      </c>
      <c r="DE46" s="61">
        <v>5.481789995058349E-5</v>
      </c>
      <c r="DF46" s="61">
        <v>3.3293829060127625E-6</v>
      </c>
      <c r="DG46" s="61">
        <v>1.5280076934168693E-6</v>
      </c>
      <c r="DH46" s="61">
        <v>3.0597589212791532E-5</v>
      </c>
      <c r="DI46" s="61">
        <v>0</v>
      </c>
      <c r="DJ46" s="61">
        <v>0</v>
      </c>
      <c r="DK46" s="61">
        <v>3.6528790388493849E-6</v>
      </c>
      <c r="DL46" s="61">
        <v>4.6348480154854269E-5</v>
      </c>
      <c r="DM46" s="61">
        <v>0</v>
      </c>
      <c r="DN46" s="61">
        <v>0</v>
      </c>
      <c r="DO46" s="61">
        <v>0</v>
      </c>
      <c r="DP46" s="61">
        <v>1.4817139822960843E-5</v>
      </c>
      <c r="DQ46" s="61">
        <v>1.4358578206181375E-4</v>
      </c>
      <c r="DR46" s="61">
        <v>3.325915380603819E-6</v>
      </c>
      <c r="DS46" s="61">
        <v>3.1466107105690831E-6</v>
      </c>
      <c r="DT46" s="61">
        <v>1.7250481087166718E-6</v>
      </c>
      <c r="DU46" s="61">
        <v>2.94295683187672E-6</v>
      </c>
      <c r="DV46" s="61">
        <v>6.30312718007196E-5</v>
      </c>
      <c r="DW46" s="61">
        <v>3.1839191595685705E-5</v>
      </c>
      <c r="DX46" s="61">
        <v>0</v>
      </c>
      <c r="DY46" s="61">
        <v>4.2123648912144393E-5</v>
      </c>
      <c r="DZ46" s="61">
        <v>1.4897219081659867E-5</v>
      </c>
      <c r="EA46" s="61">
        <v>1.3341651254787928E-5</v>
      </c>
      <c r="EB46" s="61">
        <v>3.4818028153524644E-6</v>
      </c>
      <c r="EC46" s="61">
        <v>0</v>
      </c>
      <c r="ED46" s="61">
        <v>7.9102778191273654E-6</v>
      </c>
      <c r="EE46" s="61">
        <v>0</v>
      </c>
      <c r="EF46" s="61">
        <v>0</v>
      </c>
      <c r="EG46" s="61">
        <v>0</v>
      </c>
      <c r="EH46" s="61">
        <v>1.2493614028007517E-6</v>
      </c>
      <c r="EI46" s="61">
        <v>7.3331339544103669E-5</v>
      </c>
      <c r="EJ46" s="61">
        <v>1.4711027967650156E-6</v>
      </c>
      <c r="EK46" s="61">
        <v>1.6731593585413023E-5</v>
      </c>
      <c r="EL46" s="61">
        <v>2.1217328647819944E-5</v>
      </c>
      <c r="EM46" s="61">
        <v>1.3111413166500755E-5</v>
      </c>
      <c r="EN46" s="61">
        <v>0</v>
      </c>
      <c r="EO46" s="61">
        <v>3.5533757306332732E-6</v>
      </c>
      <c r="EP46" s="61">
        <v>1.6312647168447279E-5</v>
      </c>
      <c r="EQ46" s="61">
        <v>0</v>
      </c>
      <c r="ER46" s="61">
        <v>0</v>
      </c>
      <c r="ES46" s="61">
        <v>0</v>
      </c>
      <c r="ET46" s="61">
        <v>3.3407456457200197E-5</v>
      </c>
      <c r="EU46" s="61">
        <v>0</v>
      </c>
      <c r="EV46" s="61">
        <v>2.0286012668175992E-5</v>
      </c>
      <c r="EW46" s="61">
        <v>1.892623190713005E-5</v>
      </c>
      <c r="EX46" s="61">
        <v>1.2852672294238372E-2</v>
      </c>
      <c r="EY46" s="61">
        <v>7.5078678623373483E-4</v>
      </c>
      <c r="EZ46" s="61">
        <v>8.227804547833225E-3</v>
      </c>
      <c r="FA46" s="61">
        <v>0.22989893920125129</v>
      </c>
      <c r="FB46" s="61">
        <v>1.2972356493869323E-4</v>
      </c>
      <c r="FC46" s="61">
        <v>9.7600047395368407E-3</v>
      </c>
      <c r="FD46" s="61">
        <v>1.2698767324885935E-3</v>
      </c>
      <c r="FE46" s="61">
        <v>2.1142577016296545E-5</v>
      </c>
      <c r="FF46" s="61">
        <v>6.0334887239108438E-5</v>
      </c>
      <c r="FG46" s="61">
        <v>3.5251180265893784E-5</v>
      </c>
      <c r="FH46" s="61">
        <v>1.5443580250634326E-5</v>
      </c>
      <c r="FI46" s="61">
        <v>1.0273933645922987E-5</v>
      </c>
      <c r="FJ46" s="61">
        <v>6.0358649404720666E-5</v>
      </c>
      <c r="FK46" s="61">
        <v>1.8001143427140945E-5</v>
      </c>
      <c r="FL46" s="61">
        <v>1.2232606103994333E-6</v>
      </c>
      <c r="FM46" s="61">
        <v>0</v>
      </c>
      <c r="FN46" s="61">
        <v>2.6305829794237113E-6</v>
      </c>
      <c r="FO46" s="61">
        <v>2.0856247172632944E-6</v>
      </c>
      <c r="FP46" s="61">
        <v>3.7607361495597634E-6</v>
      </c>
      <c r="FQ46" s="61">
        <v>2.8354967285780345E-6</v>
      </c>
      <c r="FR46" s="61">
        <v>4.6664304512337476E-6</v>
      </c>
      <c r="FS46" s="61">
        <v>0</v>
      </c>
      <c r="FT46" s="61">
        <v>0</v>
      </c>
      <c r="FU46" s="61">
        <v>1.0652038870021865E-4</v>
      </c>
      <c r="FV46" s="61">
        <v>0</v>
      </c>
      <c r="FW46" s="61">
        <v>0</v>
      </c>
      <c r="FX46" s="61">
        <v>0</v>
      </c>
      <c r="FY46" s="61">
        <v>0</v>
      </c>
      <c r="FZ46" s="61">
        <v>3.2718303446905265E-5</v>
      </c>
      <c r="GA46" s="61">
        <v>6.3804264585473959E-6</v>
      </c>
      <c r="GB46" s="61">
        <v>2.6357186512325893E-4</v>
      </c>
      <c r="GC46" s="61">
        <v>1.2346491343118539E-5</v>
      </c>
      <c r="GD46" s="61">
        <v>7.965383387841877E-6</v>
      </c>
      <c r="GE46" s="61">
        <v>4.2677457424057255E-5</v>
      </c>
      <c r="GF46" s="61">
        <v>1.5914018037103902E-5</v>
      </c>
      <c r="GG46" s="61">
        <v>2.4523176501528225E-5</v>
      </c>
      <c r="GH46" s="61">
        <v>1.3458405095058703E-5</v>
      </c>
      <c r="GI46" s="61">
        <v>5.0363583945828656E-6</v>
      </c>
      <c r="GJ46" s="61">
        <v>7.8459354630809502E-6</v>
      </c>
      <c r="GK46" s="61">
        <v>2.1588828200294058E-5</v>
      </c>
      <c r="GL46" s="61">
        <v>0</v>
      </c>
      <c r="GM46" s="61">
        <v>0</v>
      </c>
      <c r="GN46" s="61">
        <v>3.6482120906712242E-5</v>
      </c>
      <c r="GO46" s="61">
        <v>3.6907830131471911E-4</v>
      </c>
      <c r="GP46" s="61">
        <v>3.1831142464388011E-4</v>
      </c>
      <c r="GQ46" s="61">
        <v>3.4568253768850124E-4</v>
      </c>
      <c r="GR46" s="61">
        <v>6.7434566870647718E-5</v>
      </c>
      <c r="GS46" s="61">
        <v>3.4073185327166107E-5</v>
      </c>
      <c r="GT46" s="61">
        <v>8.498924302378848E-5</v>
      </c>
      <c r="GU46" s="61">
        <v>2.8951209952747695E-6</v>
      </c>
      <c r="GV46" s="61">
        <v>1.5068691263524293E-2</v>
      </c>
      <c r="GW46" s="61">
        <v>0</v>
      </c>
      <c r="GX46" s="61">
        <v>1.1397709167595779E-6</v>
      </c>
      <c r="GY46" s="61">
        <v>0</v>
      </c>
      <c r="GZ46" s="61">
        <v>6.9765450253627033E-5</v>
      </c>
      <c r="HA46" s="61">
        <v>0</v>
      </c>
      <c r="HB46" s="61">
        <v>3.1227133714482474E-6</v>
      </c>
      <c r="HC46" s="61">
        <v>1.0942884469745016E-5</v>
      </c>
      <c r="HD46" s="61">
        <v>3.9340579737421365E-6</v>
      </c>
      <c r="HE46" s="61">
        <v>0</v>
      </c>
      <c r="HF46" s="61">
        <v>0</v>
      </c>
      <c r="HG46" s="61">
        <v>0</v>
      </c>
      <c r="HH46" s="61">
        <v>0</v>
      </c>
      <c r="HI46" s="61">
        <v>0</v>
      </c>
      <c r="HJ46" s="61">
        <v>5.6562043665348565E-6</v>
      </c>
      <c r="HK46" s="61">
        <v>0.5852539520064326</v>
      </c>
      <c r="HL46" s="61">
        <v>0.6782270600859962</v>
      </c>
      <c r="HM46" s="61">
        <v>1.7128317771018794E-2</v>
      </c>
      <c r="HN46" s="61">
        <v>1.7703157193122937E-3</v>
      </c>
      <c r="HO46" s="61">
        <v>1.4588099668263628E-3</v>
      </c>
      <c r="HP46" s="61">
        <v>3.8162849212002962E-5</v>
      </c>
      <c r="HQ46" s="61">
        <v>4.6175535513269592E-6</v>
      </c>
      <c r="HR46" s="61">
        <v>5.463436993924295E-6</v>
      </c>
      <c r="HS46" s="61">
        <v>1.8292173323735047E-6</v>
      </c>
      <c r="HT46" s="61">
        <v>0</v>
      </c>
      <c r="HU46" s="61">
        <v>2.0036558864823803E-5</v>
      </c>
      <c r="HV46" s="61">
        <v>3.3113369802681845E-6</v>
      </c>
      <c r="HW46" s="61">
        <v>5.5399179402732832E-5</v>
      </c>
      <c r="HX46" s="61">
        <v>3.3705453120307148E-5</v>
      </c>
      <c r="HY46" s="61">
        <v>4.1644336028370013E-4</v>
      </c>
      <c r="HZ46" s="61">
        <v>2.3080552579802919E-4</v>
      </c>
      <c r="IA46" s="61">
        <v>1.642223411164323E-4</v>
      </c>
      <c r="IB46" s="61">
        <v>3.5025130574046805E-5</v>
      </c>
      <c r="IC46" s="61">
        <v>3.1592623421669003E-5</v>
      </c>
      <c r="ID46" s="61">
        <v>3.6578000315843747E-5</v>
      </c>
      <c r="IE46" s="61">
        <v>0</v>
      </c>
      <c r="IF46" s="61">
        <v>2.5401042056312872E-5</v>
      </c>
      <c r="IG46" s="61">
        <v>1.6924021210592167E-5</v>
      </c>
      <c r="IH46" s="61">
        <v>1.8520993066729332E-5</v>
      </c>
      <c r="II46" s="61">
        <v>1.2350501589156683E-5</v>
      </c>
      <c r="IJ46" s="61">
        <v>2.0610752190731587E-5</v>
      </c>
      <c r="IK46" s="61">
        <v>0</v>
      </c>
      <c r="IL46" s="61">
        <v>3.8437206634650693E-5</v>
      </c>
      <c r="IM46" s="61">
        <v>0</v>
      </c>
      <c r="IN46" s="61">
        <v>0</v>
      </c>
      <c r="IO46" s="61">
        <v>3.2310596377881175E-5</v>
      </c>
      <c r="IP46" s="61">
        <v>1.7654517831436921E-5</v>
      </c>
      <c r="IQ46" s="61">
        <v>2.4197664181080715E-5</v>
      </c>
      <c r="IR46" s="61">
        <v>3.0908651446464402E-5</v>
      </c>
      <c r="IS46" s="61">
        <v>4.9909770477567049E-6</v>
      </c>
      <c r="IT46" s="61">
        <v>1.6812748591666104E-6</v>
      </c>
      <c r="IU46" s="61">
        <v>2.079337183805879E-5</v>
      </c>
      <c r="IV46" s="61">
        <v>1.7514403277810829E-5</v>
      </c>
      <c r="IW46" s="61">
        <v>0</v>
      </c>
      <c r="IX46" s="61">
        <v>1.1897892624075747E-5</v>
      </c>
      <c r="IY46" s="61">
        <v>6.11921177299631E-5</v>
      </c>
      <c r="IZ46" s="61">
        <v>1.0577102335617061E-5</v>
      </c>
      <c r="JA46" s="61">
        <v>9.0932736172211308E-6</v>
      </c>
      <c r="JB46" s="61">
        <v>5.3624608514778626E-5</v>
      </c>
      <c r="JC46" s="61">
        <v>2.3659234508432448E-6</v>
      </c>
      <c r="JD46" s="61">
        <v>0</v>
      </c>
      <c r="JE46" s="61">
        <v>0</v>
      </c>
      <c r="JF46" s="61">
        <v>1.3173776305708584E-5</v>
      </c>
      <c r="JG46" s="61">
        <v>4.318227104112962E-4</v>
      </c>
      <c r="JH46" s="61">
        <v>3.6963414445871985E-2</v>
      </c>
      <c r="JI46" s="61">
        <v>2.1118501682619394E-5</v>
      </c>
      <c r="JJ46" s="61">
        <v>1.0288652563458323E-4</v>
      </c>
      <c r="JK46" s="61">
        <v>2.0576671483488957E-3</v>
      </c>
      <c r="JL46" s="61">
        <v>1.2645999315689517E-4</v>
      </c>
      <c r="JM46" s="61">
        <v>6.5817344128152457E-5</v>
      </c>
      <c r="JN46" s="61">
        <v>3.7715903544316732E-5</v>
      </c>
      <c r="JO46" s="61">
        <v>2.4101983311144034E-6</v>
      </c>
      <c r="JP46" s="61">
        <v>4.1208247803325669E-7</v>
      </c>
      <c r="JQ46" s="61">
        <v>7.9833091814470746E-6</v>
      </c>
      <c r="JR46" s="61">
        <v>7.2414522353756916E-7</v>
      </c>
      <c r="JS46" s="61">
        <v>6.0183393277766975E-6</v>
      </c>
      <c r="JT46" s="61">
        <v>0</v>
      </c>
      <c r="JU46" s="61">
        <v>0</v>
      </c>
      <c r="JV46" s="61">
        <v>5.4293248824053206E-6</v>
      </c>
      <c r="JW46" s="61">
        <v>1.2978992486676526E-5</v>
      </c>
      <c r="JX46" s="61">
        <v>1.3338154997339223E-5</v>
      </c>
      <c r="JY46" s="61">
        <v>0</v>
      </c>
      <c r="JZ46" s="61">
        <v>4.3219747782419042E-5</v>
      </c>
      <c r="KA46" s="61">
        <v>9.5461121713365065E-7</v>
      </c>
      <c r="KB46" s="61">
        <v>1.2413772403598094E-5</v>
      </c>
      <c r="KC46" s="61">
        <v>5.299784735438142E-6</v>
      </c>
      <c r="KD46" s="61">
        <v>1.9270831535681139E-5</v>
      </c>
      <c r="KE46" s="61">
        <v>5.7677057804069875E-6</v>
      </c>
      <c r="KF46" s="61">
        <v>2.8932851719226789E-6</v>
      </c>
      <c r="KG46" s="61">
        <v>9.5014637320555422E-6</v>
      </c>
      <c r="KH46" s="61">
        <v>1.4504589578495901E-6</v>
      </c>
      <c r="KI46" s="61">
        <v>8.8446614147192201E-6</v>
      </c>
      <c r="KJ46" s="61">
        <v>3.1079337573603874E-6</v>
      </c>
      <c r="KK46" s="61">
        <v>8.4169992965765161E-6</v>
      </c>
      <c r="KL46" s="61">
        <v>1.8666221732226147E-5</v>
      </c>
      <c r="KM46" s="61">
        <v>8.4740530548355972E-6</v>
      </c>
      <c r="KN46" s="61">
        <v>4.702277869431603E-6</v>
      </c>
      <c r="KO46" s="61">
        <v>7.7669048584471103E-6</v>
      </c>
      <c r="KP46" s="61">
        <v>2.1863836057499701E-5</v>
      </c>
      <c r="KQ46" s="61">
        <v>1.2081875257825206E-5</v>
      </c>
      <c r="KR46" s="61">
        <v>2.593216732487913E-5</v>
      </c>
      <c r="KS46" s="61">
        <v>6.1599367290103717E-5</v>
      </c>
      <c r="KT46" s="61">
        <v>1.5374391127610354E-5</v>
      </c>
      <c r="KU46" s="61">
        <v>0</v>
      </c>
      <c r="KV46" s="61">
        <v>0</v>
      </c>
      <c r="KW46" s="61">
        <v>2.839587544329938E-6</v>
      </c>
      <c r="KX46" s="61">
        <v>6.3787694626223132E-7</v>
      </c>
      <c r="KY46" s="61">
        <v>3.6901281861374408E-5</v>
      </c>
      <c r="KZ46" s="61">
        <v>9.9220644985125668E-7</v>
      </c>
    </row>
    <row r="47" spans="1:312" ht="13" x14ac:dyDescent="0.3">
      <c r="A47" s="102">
        <v>1.0351819956121395</v>
      </c>
      <c r="B47" s="50" t="s">
        <v>903</v>
      </c>
      <c r="C47" s="60" t="s">
        <v>173</v>
      </c>
      <c r="D47" s="61">
        <v>0</v>
      </c>
      <c r="E47" s="61">
        <v>2.0280974650911189E-6</v>
      </c>
      <c r="F47" s="61">
        <v>0</v>
      </c>
      <c r="G47" s="61">
        <v>0</v>
      </c>
      <c r="H47" s="61">
        <v>0</v>
      </c>
      <c r="I47" s="61">
        <v>1.0843749105767218E-6</v>
      </c>
      <c r="J47" s="61">
        <v>1.5428198066178228E-6</v>
      </c>
      <c r="K47" s="61">
        <v>0</v>
      </c>
      <c r="L47" s="61">
        <v>0</v>
      </c>
      <c r="M47" s="61">
        <v>0</v>
      </c>
      <c r="N47" s="61">
        <v>5.3333792183521169E-6</v>
      </c>
      <c r="O47" s="61">
        <v>0</v>
      </c>
      <c r="P47" s="61">
        <v>2.6874918753139142E-6</v>
      </c>
      <c r="Q47" s="61">
        <v>2.3771869085041712E-6</v>
      </c>
      <c r="R47" s="61">
        <v>1.767749681564447E-6</v>
      </c>
      <c r="S47" s="61">
        <v>5.445120841388785E-7</v>
      </c>
      <c r="T47" s="61">
        <v>9.6040511168150873E-6</v>
      </c>
      <c r="U47" s="61">
        <v>2.7342925469572782E-6</v>
      </c>
      <c r="V47" s="61">
        <v>1.0662806251827361E-4</v>
      </c>
      <c r="W47" s="61">
        <v>1.8416334199825267E-6</v>
      </c>
      <c r="X47" s="61">
        <v>1.2403602132851757E-6</v>
      </c>
      <c r="Y47" s="61">
        <v>3.115532818884246E-6</v>
      </c>
      <c r="Z47" s="61">
        <v>1.934157146884787E-5</v>
      </c>
      <c r="AA47" s="61">
        <v>4.3010180863449641E-6</v>
      </c>
      <c r="AB47" s="61">
        <v>6.0086643061587216E-5</v>
      </c>
      <c r="AC47" s="61">
        <v>2.2674683875016134E-6</v>
      </c>
      <c r="AD47" s="61">
        <v>9.7301023137556254E-7</v>
      </c>
      <c r="AE47" s="61">
        <v>1.5594300705870824E-4</v>
      </c>
      <c r="AF47" s="61">
        <v>8.8276390239122595E-7</v>
      </c>
      <c r="AG47" s="61">
        <v>0</v>
      </c>
      <c r="AH47" s="61">
        <v>1.8157937559311515E-6</v>
      </c>
      <c r="AI47" s="61">
        <v>0</v>
      </c>
      <c r="AJ47" s="61">
        <v>1.1577627688128168E-6</v>
      </c>
      <c r="AK47" s="61">
        <v>3.4048226930070558E-6</v>
      </c>
      <c r="AL47" s="61">
        <v>9.4553696571514483E-6</v>
      </c>
      <c r="AM47" s="61">
        <v>2.015790989889106E-6</v>
      </c>
      <c r="AN47" s="61">
        <v>1.3142490354726329E-6</v>
      </c>
      <c r="AO47" s="61">
        <v>3.9149518186879671E-6</v>
      </c>
      <c r="AP47" s="61">
        <v>0</v>
      </c>
      <c r="AQ47" s="61">
        <v>1.2712104105352834E-6</v>
      </c>
      <c r="AR47" s="61">
        <v>4.6462942666974461E-6</v>
      </c>
      <c r="AS47" s="61">
        <v>9.2129523258891484E-7</v>
      </c>
      <c r="AT47" s="61">
        <v>1.3218668143397522E-6</v>
      </c>
      <c r="AU47" s="61">
        <v>2.0234792162547885E-6</v>
      </c>
      <c r="AV47" s="61">
        <v>5.8964121652115856E-7</v>
      </c>
      <c r="AW47" s="61">
        <v>2.1005977965233256E-6</v>
      </c>
      <c r="AX47" s="61">
        <v>1.2906837130228437E-6</v>
      </c>
      <c r="AY47" s="61">
        <v>3.4526435601108722E-6</v>
      </c>
      <c r="AZ47" s="61">
        <v>2.6397008816102335E-6</v>
      </c>
      <c r="BA47" s="61">
        <v>0</v>
      </c>
      <c r="BB47" s="61">
        <v>1.0676432384522036E-4</v>
      </c>
      <c r="BC47" s="61">
        <v>8.8227655505629707E-7</v>
      </c>
      <c r="BD47" s="61">
        <v>1.1783558883415884E-6</v>
      </c>
      <c r="BE47" s="61">
        <v>1.7102200895059837E-6</v>
      </c>
      <c r="BF47" s="61">
        <v>0</v>
      </c>
      <c r="BG47" s="61">
        <v>4.0976593016653675E-6</v>
      </c>
      <c r="BH47" s="61">
        <v>2.3131424186256048E-6</v>
      </c>
      <c r="BI47" s="61">
        <v>0</v>
      </c>
      <c r="BJ47" s="61">
        <v>1.6837340079294705E-6</v>
      </c>
      <c r="BK47" s="61">
        <v>0</v>
      </c>
      <c r="BL47" s="61">
        <v>0</v>
      </c>
      <c r="BM47" s="61">
        <v>0</v>
      </c>
      <c r="BN47" s="61">
        <v>1.9656754624382572E-6</v>
      </c>
      <c r="BO47" s="61">
        <v>0</v>
      </c>
      <c r="BP47" s="61">
        <v>0</v>
      </c>
      <c r="BQ47" s="61">
        <v>0</v>
      </c>
      <c r="BR47" s="61">
        <v>0</v>
      </c>
      <c r="BS47" s="61">
        <v>0</v>
      </c>
      <c r="BT47" s="61">
        <v>0</v>
      </c>
      <c r="BU47" s="61">
        <v>1.5539312293231104E-6</v>
      </c>
      <c r="BV47" s="61">
        <v>2.3052439317559174E-6</v>
      </c>
      <c r="BW47" s="61">
        <v>0</v>
      </c>
      <c r="BX47" s="61">
        <v>0</v>
      </c>
      <c r="BY47" s="61">
        <v>5.0294041318454942E-6</v>
      </c>
      <c r="BZ47" s="61">
        <v>0</v>
      </c>
      <c r="CA47" s="61">
        <v>0</v>
      </c>
      <c r="CB47" s="61">
        <v>0</v>
      </c>
      <c r="CC47" s="61">
        <v>0</v>
      </c>
      <c r="CD47" s="61">
        <v>3.800203324952712E-6</v>
      </c>
      <c r="CE47" s="61">
        <v>4.0875805616711141E-6</v>
      </c>
      <c r="CF47" s="61">
        <v>1.8490726120131207E-6</v>
      </c>
      <c r="CG47" s="61">
        <v>1.5317561645697039E-6</v>
      </c>
      <c r="CH47" s="61">
        <v>2.9797603749545048E-6</v>
      </c>
      <c r="CI47" s="61">
        <v>1.1865047738030819E-6</v>
      </c>
      <c r="CJ47" s="61">
        <v>2.2389843648487716E-6</v>
      </c>
      <c r="CK47" s="61">
        <v>1.1153477342351071E-5</v>
      </c>
      <c r="CL47" s="61">
        <v>0</v>
      </c>
      <c r="CM47" s="61">
        <v>0</v>
      </c>
      <c r="CN47" s="61">
        <v>3.620692474734657E-6</v>
      </c>
      <c r="CO47" s="61">
        <v>2.8895567582069152E-6</v>
      </c>
      <c r="CP47" s="61">
        <v>0</v>
      </c>
      <c r="CQ47" s="61">
        <v>0</v>
      </c>
      <c r="CR47" s="61">
        <v>0</v>
      </c>
      <c r="CS47" s="61">
        <v>5.8614558931631128E-6</v>
      </c>
      <c r="CT47" s="61">
        <v>0</v>
      </c>
      <c r="CU47" s="61">
        <v>0</v>
      </c>
      <c r="CV47" s="61">
        <v>0</v>
      </c>
      <c r="CW47" s="61">
        <v>0</v>
      </c>
      <c r="CX47" s="61">
        <v>0</v>
      </c>
      <c r="CY47" s="61">
        <v>0</v>
      </c>
      <c r="CZ47" s="61">
        <v>0</v>
      </c>
      <c r="DA47" s="61">
        <v>8.9190771240626083E-7</v>
      </c>
      <c r="DB47" s="61">
        <v>0</v>
      </c>
      <c r="DC47" s="61">
        <v>2.9117610371398608E-2</v>
      </c>
      <c r="DD47" s="61">
        <v>4.9015781896091563E-2</v>
      </c>
      <c r="DE47" s="61">
        <v>4.8921051074309184E-2</v>
      </c>
      <c r="DF47" s="61">
        <v>2.9707898704634878E-2</v>
      </c>
      <c r="DG47" s="61">
        <v>4.2728511046315663E-2</v>
      </c>
      <c r="DH47" s="61">
        <v>3.4697792342931216E-2</v>
      </c>
      <c r="DI47" s="61">
        <v>0</v>
      </c>
      <c r="DJ47" s="61">
        <v>0</v>
      </c>
      <c r="DK47" s="61">
        <v>5.7175497999381676E-6</v>
      </c>
      <c r="DL47" s="61">
        <v>1.0365474795015332E-5</v>
      </c>
      <c r="DM47" s="61">
        <v>0</v>
      </c>
      <c r="DN47" s="61">
        <v>1.8233039393778182E-6</v>
      </c>
      <c r="DO47" s="61">
        <v>1.3023629117604847E-6</v>
      </c>
      <c r="DP47" s="61">
        <v>1.6858945436997166E-6</v>
      </c>
      <c r="DQ47" s="61">
        <v>0</v>
      </c>
      <c r="DR47" s="61">
        <v>0</v>
      </c>
      <c r="DS47" s="61">
        <v>0</v>
      </c>
      <c r="DT47" s="61">
        <v>5.1751443261500162E-6</v>
      </c>
      <c r="DU47" s="61">
        <v>1.0552434855334852E-6</v>
      </c>
      <c r="DV47" s="61">
        <v>1.0493552464048768E-6</v>
      </c>
      <c r="DW47" s="61">
        <v>0</v>
      </c>
      <c r="DX47" s="61">
        <v>0</v>
      </c>
      <c r="DY47" s="61">
        <v>0</v>
      </c>
      <c r="DZ47" s="61">
        <v>1.4717340475843996E-6</v>
      </c>
      <c r="EA47" s="61">
        <v>2.2507003054000253E-6</v>
      </c>
      <c r="EB47" s="61">
        <v>0</v>
      </c>
      <c r="EC47" s="61">
        <v>4.3046656102273242E-6</v>
      </c>
      <c r="ED47" s="61">
        <v>1.4529081708601282E-6</v>
      </c>
      <c r="EE47" s="61">
        <v>9.9488780219136635E-7</v>
      </c>
      <c r="EF47" s="61">
        <v>0</v>
      </c>
      <c r="EG47" s="61">
        <v>0</v>
      </c>
      <c r="EH47" s="61">
        <v>0</v>
      </c>
      <c r="EI47" s="61">
        <v>0</v>
      </c>
      <c r="EJ47" s="61">
        <v>2.6479850341770278E-6</v>
      </c>
      <c r="EK47" s="61">
        <v>4.4420159961273514E-6</v>
      </c>
      <c r="EL47" s="61">
        <v>0</v>
      </c>
      <c r="EM47" s="61">
        <v>0</v>
      </c>
      <c r="EN47" s="61">
        <v>0</v>
      </c>
      <c r="EO47" s="61">
        <v>0</v>
      </c>
      <c r="EP47" s="61">
        <v>1.1005534071666082E-6</v>
      </c>
      <c r="EQ47" s="61">
        <v>2.579833373722058E-6</v>
      </c>
      <c r="ER47" s="61">
        <v>0</v>
      </c>
      <c r="ES47" s="61">
        <v>0</v>
      </c>
      <c r="ET47" s="61">
        <v>0</v>
      </c>
      <c r="EU47" s="61">
        <v>1.3241974499046908E-6</v>
      </c>
      <c r="EV47" s="61">
        <v>0</v>
      </c>
      <c r="EW47" s="61">
        <v>1.2361109373307E-6</v>
      </c>
      <c r="EX47" s="61">
        <v>1.9002365667843209E-6</v>
      </c>
      <c r="EY47" s="61">
        <v>3.2230293709056111E-6</v>
      </c>
      <c r="EZ47" s="61">
        <v>2.05757412467939E-6</v>
      </c>
      <c r="FA47" s="61">
        <v>1.6860139262502289E-6</v>
      </c>
      <c r="FB47" s="61">
        <v>3.3782178369451363E-6</v>
      </c>
      <c r="FC47" s="61">
        <v>1.626595163471097E-6</v>
      </c>
      <c r="FD47" s="61">
        <v>0</v>
      </c>
      <c r="FE47" s="61">
        <v>1.9821165952778012E-6</v>
      </c>
      <c r="FF47" s="61">
        <v>2.7397274730170328E-6</v>
      </c>
      <c r="FG47" s="61">
        <v>0</v>
      </c>
      <c r="FH47" s="61">
        <v>3.4575179665599236E-6</v>
      </c>
      <c r="FI47" s="61">
        <v>1.7091571684529923E-6</v>
      </c>
      <c r="FJ47" s="61">
        <v>2.1729113785699439E-6</v>
      </c>
      <c r="FK47" s="61">
        <v>0</v>
      </c>
      <c r="FL47" s="61">
        <v>1.2232606103994333E-6</v>
      </c>
      <c r="FM47" s="61">
        <v>1.6768609252911134E-6</v>
      </c>
      <c r="FN47" s="61">
        <v>1.3152914897118557E-6</v>
      </c>
      <c r="FO47" s="61">
        <v>1.0091732502886908E-6</v>
      </c>
      <c r="FP47" s="61">
        <v>0</v>
      </c>
      <c r="FQ47" s="61">
        <v>0</v>
      </c>
      <c r="FR47" s="61">
        <v>1.3952782080100906E-6</v>
      </c>
      <c r="FS47" s="61">
        <v>0</v>
      </c>
      <c r="FT47" s="61">
        <v>0</v>
      </c>
      <c r="FU47" s="61">
        <v>1.0262079836244571E-6</v>
      </c>
      <c r="FV47" s="61">
        <v>0</v>
      </c>
      <c r="FW47" s="61">
        <v>1.137050245302798E-5</v>
      </c>
      <c r="FX47" s="61">
        <v>0</v>
      </c>
      <c r="FY47" s="61">
        <v>2.0407088306890319E-6</v>
      </c>
      <c r="FZ47" s="61">
        <v>1.1999377792263546E-6</v>
      </c>
      <c r="GA47" s="61">
        <v>0</v>
      </c>
      <c r="GB47" s="61">
        <v>0</v>
      </c>
      <c r="GC47" s="61">
        <v>1.896218806963598E-6</v>
      </c>
      <c r="GD47" s="61">
        <v>0</v>
      </c>
      <c r="GE47" s="61">
        <v>1.2597478413135957E-6</v>
      </c>
      <c r="GF47" s="61">
        <v>0</v>
      </c>
      <c r="GG47" s="61">
        <v>2.321890469460884E-5</v>
      </c>
      <c r="GH47" s="61">
        <v>8.5199750894861659E-6</v>
      </c>
      <c r="GI47" s="61">
        <v>6.0436300734994396E-6</v>
      </c>
      <c r="GJ47" s="61">
        <v>2.434945488542364E-5</v>
      </c>
      <c r="GK47" s="61">
        <v>2.7731172044594143E-4</v>
      </c>
      <c r="GL47" s="61">
        <v>3.4051585314118779E-6</v>
      </c>
      <c r="GM47" s="61">
        <v>4.0505964503273107E-6</v>
      </c>
      <c r="GN47" s="61">
        <v>3.8845204159764586E-6</v>
      </c>
      <c r="GO47" s="61">
        <v>0</v>
      </c>
      <c r="GP47" s="61">
        <v>2.2066649888657202E-6</v>
      </c>
      <c r="GQ47" s="61">
        <v>0</v>
      </c>
      <c r="GR47" s="61">
        <v>1.2421430655665769E-6</v>
      </c>
      <c r="GS47" s="61">
        <v>1.6766466262684251E-6</v>
      </c>
      <c r="GT47" s="61">
        <v>1.338413275965173E-6</v>
      </c>
      <c r="GU47" s="61">
        <v>0</v>
      </c>
      <c r="GV47" s="61">
        <v>0</v>
      </c>
      <c r="GW47" s="61">
        <v>0</v>
      </c>
      <c r="GX47" s="61">
        <v>4.1031753003344803E-6</v>
      </c>
      <c r="GY47" s="61">
        <v>0</v>
      </c>
      <c r="GZ47" s="61">
        <v>1.4144831094450176E-6</v>
      </c>
      <c r="HA47" s="61">
        <v>0</v>
      </c>
      <c r="HB47" s="61">
        <v>1.5613566857241237E-6</v>
      </c>
      <c r="HC47" s="61">
        <v>0</v>
      </c>
      <c r="HD47" s="61">
        <v>3.5288892123268336E-6</v>
      </c>
      <c r="HE47" s="61">
        <v>0</v>
      </c>
      <c r="HF47" s="61">
        <v>0</v>
      </c>
      <c r="HG47" s="61">
        <v>3.4633891101887637E-6</v>
      </c>
      <c r="HH47" s="61">
        <v>0</v>
      </c>
      <c r="HI47" s="61">
        <v>2.2389299188690162E-6</v>
      </c>
      <c r="HJ47" s="61">
        <v>1.6474381650101523E-6</v>
      </c>
      <c r="HK47" s="61">
        <v>0</v>
      </c>
      <c r="HL47" s="61">
        <v>2.5543502948294968E-6</v>
      </c>
      <c r="HM47" s="61">
        <v>7.5554996784379336E-6</v>
      </c>
      <c r="HN47" s="61">
        <v>2.3379641447282006E-4</v>
      </c>
      <c r="HO47" s="61">
        <v>2.4271025153088142E-6</v>
      </c>
      <c r="HP47" s="61">
        <v>0</v>
      </c>
      <c r="HQ47" s="61">
        <v>0</v>
      </c>
      <c r="HR47" s="61">
        <v>1.5560421818138816E-6</v>
      </c>
      <c r="HS47" s="61">
        <v>0</v>
      </c>
      <c r="HT47" s="61">
        <v>2.5052442068211034E-6</v>
      </c>
      <c r="HU47" s="61">
        <v>3.2628895618229351E-6</v>
      </c>
      <c r="HV47" s="61">
        <v>3.3113369802681845E-6</v>
      </c>
      <c r="HW47" s="61">
        <v>5.5399179402732829E-6</v>
      </c>
      <c r="HX47" s="61">
        <v>2.9035786006339879E-4</v>
      </c>
      <c r="HY47" s="61">
        <v>4.1306995564592509E-6</v>
      </c>
      <c r="HZ47" s="61">
        <v>2.4949304399532617E-5</v>
      </c>
      <c r="IA47" s="61">
        <v>4.3347207433844524E-4</v>
      </c>
      <c r="IB47" s="61">
        <v>1.5429572940108725E-6</v>
      </c>
      <c r="IC47" s="61">
        <v>1.2947796484290575E-6</v>
      </c>
      <c r="ID47" s="61">
        <v>1.3803018987110848E-6</v>
      </c>
      <c r="IE47" s="61">
        <v>2.5848029697318279E-6</v>
      </c>
      <c r="IF47" s="61">
        <v>0</v>
      </c>
      <c r="IG47" s="61">
        <v>6.4295563906850786E-7</v>
      </c>
      <c r="IH47" s="61">
        <v>8.2888581601473893E-7</v>
      </c>
      <c r="II47" s="61">
        <v>1.09511836751143E-6</v>
      </c>
      <c r="IJ47" s="61">
        <v>1.2280487899144938E-6</v>
      </c>
      <c r="IK47" s="61">
        <v>0</v>
      </c>
      <c r="IL47" s="61">
        <v>6.7427124005819361E-7</v>
      </c>
      <c r="IM47" s="61">
        <v>0</v>
      </c>
      <c r="IN47" s="61">
        <v>0</v>
      </c>
      <c r="IO47" s="61">
        <v>0</v>
      </c>
      <c r="IP47" s="61">
        <v>1.3196898711207001E-6</v>
      </c>
      <c r="IQ47" s="61">
        <v>0</v>
      </c>
      <c r="IR47" s="61">
        <v>2.3330544843571114E-6</v>
      </c>
      <c r="IS47" s="61">
        <v>4.4650888101203121E-7</v>
      </c>
      <c r="IT47" s="61">
        <v>0</v>
      </c>
      <c r="IU47" s="61">
        <v>2.8171059241687359E-7</v>
      </c>
      <c r="IV47" s="61">
        <v>7.0151147975210269E-7</v>
      </c>
      <c r="IW47" s="61">
        <v>5.3463588694204599E-7</v>
      </c>
      <c r="IX47" s="61">
        <v>1.5626564555517217E-6</v>
      </c>
      <c r="IY47" s="61">
        <v>5.067903373237028E-7</v>
      </c>
      <c r="IZ47" s="61">
        <v>4.567846498107176E-7</v>
      </c>
      <c r="JA47" s="61">
        <v>0</v>
      </c>
      <c r="JB47" s="61">
        <v>8.3968243919214923E-7</v>
      </c>
      <c r="JC47" s="61">
        <v>1.089171921104307E-6</v>
      </c>
      <c r="JD47" s="61">
        <v>6.8602346407578675E-7</v>
      </c>
      <c r="JE47" s="61">
        <v>0</v>
      </c>
      <c r="JF47" s="61">
        <v>0</v>
      </c>
      <c r="JG47" s="61">
        <v>2.1882267565227724E-6</v>
      </c>
      <c r="JH47" s="61">
        <v>2.7938298825809177E-6</v>
      </c>
      <c r="JI47" s="61">
        <v>1.4265687901694363E-6</v>
      </c>
      <c r="JJ47" s="61">
        <v>2.5073889269191686E-6</v>
      </c>
      <c r="JK47" s="61">
        <v>2.1875251210928837E-6</v>
      </c>
      <c r="JL47" s="61">
        <v>0</v>
      </c>
      <c r="JM47" s="61">
        <v>0</v>
      </c>
      <c r="JN47" s="61">
        <v>0</v>
      </c>
      <c r="JO47" s="61">
        <v>0</v>
      </c>
      <c r="JP47" s="61">
        <v>8.2416495606651339E-7</v>
      </c>
      <c r="JQ47" s="61">
        <v>1.4255909252584062E-6</v>
      </c>
      <c r="JR47" s="61">
        <v>4.8276348235837948E-7</v>
      </c>
      <c r="JS47" s="61">
        <v>0</v>
      </c>
      <c r="JT47" s="61">
        <v>2.9841482047364401E-5</v>
      </c>
      <c r="JU47" s="61">
        <v>2.6475904700785113E-6</v>
      </c>
      <c r="JV47" s="61">
        <v>3.855141928335139E-6</v>
      </c>
      <c r="JW47" s="61">
        <v>7.0198877632264868E-7</v>
      </c>
      <c r="JX47" s="61">
        <v>9.276923877592969E-7</v>
      </c>
      <c r="JY47" s="61">
        <v>2.0533847796975186E-6</v>
      </c>
      <c r="JZ47" s="61">
        <v>1.8151083996349576E-6</v>
      </c>
      <c r="KA47" s="61">
        <v>9.5461121713365065E-7</v>
      </c>
      <c r="KB47" s="61">
        <v>2.2884873337235325E-6</v>
      </c>
      <c r="KC47" s="61">
        <v>5.7123428286159607E-7</v>
      </c>
      <c r="KD47" s="61">
        <v>6.9962680040794775E-7</v>
      </c>
      <c r="KE47" s="61">
        <v>7.3525994367794456E-7</v>
      </c>
      <c r="KF47" s="61">
        <v>4.9599174375817356E-6</v>
      </c>
      <c r="KG47" s="61">
        <v>2.1045079636218184E-6</v>
      </c>
      <c r="KH47" s="61">
        <v>0</v>
      </c>
      <c r="KI47" s="61">
        <v>0</v>
      </c>
      <c r="KJ47" s="61">
        <v>0</v>
      </c>
      <c r="KK47" s="61">
        <v>5.9414112681716578E-7</v>
      </c>
      <c r="KL47" s="61">
        <v>5.198432045075874E-6</v>
      </c>
      <c r="KM47" s="61">
        <v>6.6705373901038228E-6</v>
      </c>
      <c r="KN47" s="61">
        <v>2.1213283621495954E-6</v>
      </c>
      <c r="KO47" s="61">
        <v>3.1452033172564227E-6</v>
      </c>
      <c r="KP47" s="61">
        <v>0</v>
      </c>
      <c r="KQ47" s="61">
        <v>2.8589888866019332E-6</v>
      </c>
      <c r="KR47" s="61">
        <v>5.8100449570304246E-7</v>
      </c>
      <c r="KS47" s="61">
        <v>0</v>
      </c>
      <c r="KT47" s="61">
        <v>4.3594681836324251E-6</v>
      </c>
      <c r="KU47" s="61">
        <v>4.4392187495869057E-6</v>
      </c>
      <c r="KV47" s="61">
        <v>1.6619895971085149E-6</v>
      </c>
      <c r="KW47" s="61">
        <v>1.4989025160685889E-6</v>
      </c>
      <c r="KX47" s="61">
        <v>6.8343958528096211E-7</v>
      </c>
      <c r="KY47" s="61">
        <v>6.1914902451970478E-6</v>
      </c>
      <c r="KZ47" s="61">
        <v>3.9688257994050267E-6</v>
      </c>
    </row>
    <row r="48" spans="1:312" ht="13" x14ac:dyDescent="0.3">
      <c r="A48" s="102">
        <v>1.0324278874826716</v>
      </c>
      <c r="B48" s="50" t="s">
        <v>902</v>
      </c>
      <c r="C48" s="60" t="s">
        <v>60</v>
      </c>
      <c r="D48" s="61">
        <v>4.6842607457949471E-5</v>
      </c>
      <c r="E48" s="61">
        <v>1.5318896186321585E-4</v>
      </c>
      <c r="F48" s="61">
        <v>3.2030102032245916E-6</v>
      </c>
      <c r="G48" s="61">
        <v>1.3421163494125264E-5</v>
      </c>
      <c r="H48" s="61">
        <v>1.1613619138789586E-4</v>
      </c>
      <c r="I48" s="61">
        <v>2.7988921302996943E-5</v>
      </c>
      <c r="J48" s="61">
        <v>7.1595410248214856E-5</v>
      </c>
      <c r="K48" s="61">
        <v>1.8004837052429539E-5</v>
      </c>
      <c r="L48" s="61">
        <v>1.1844601943434398E-5</v>
      </c>
      <c r="M48" s="61">
        <v>1.0100592478131844E-4</v>
      </c>
      <c r="N48" s="61">
        <v>1.7601228870909127E-4</v>
      </c>
      <c r="O48" s="61">
        <v>1.2415342014772862E-4</v>
      </c>
      <c r="P48" s="61">
        <v>2.6994362836486424E-5</v>
      </c>
      <c r="Q48" s="61">
        <v>8.3932306662112095E-5</v>
      </c>
      <c r="R48" s="61">
        <v>6.0666550182874687E-5</v>
      </c>
      <c r="S48" s="61">
        <v>1.0601045264757143E-4</v>
      </c>
      <c r="T48" s="61">
        <v>2.7867754990625114E-4</v>
      </c>
      <c r="U48" s="61">
        <v>7.7745051418485269E-5</v>
      </c>
      <c r="V48" s="61">
        <v>2.2790364436307609E-2</v>
      </c>
      <c r="W48" s="61">
        <v>6.0456732659315282E-5</v>
      </c>
      <c r="X48" s="61">
        <v>4.0077416669258791E-5</v>
      </c>
      <c r="Y48" s="61">
        <v>6.8869429911958273E-4</v>
      </c>
      <c r="Z48" s="61">
        <v>1.1648971130891654E-3</v>
      </c>
      <c r="AA48" s="61">
        <v>9.6139223611373538E-4</v>
      </c>
      <c r="AB48" s="61">
        <v>2.8121696440797949E-3</v>
      </c>
      <c r="AC48" s="61">
        <v>3.6517158479160242E-4</v>
      </c>
      <c r="AD48" s="61">
        <v>1.7662297944425072E-4</v>
      </c>
      <c r="AE48" s="61">
        <v>2.0108596630875591E-2</v>
      </c>
      <c r="AF48" s="61">
        <v>3.0112057559345151E-5</v>
      </c>
      <c r="AG48" s="61">
        <v>1.4557930287247335E-5</v>
      </c>
      <c r="AH48" s="61">
        <v>6.4369888647759321E-5</v>
      </c>
      <c r="AI48" s="61">
        <v>5.2630422150496251E-5</v>
      </c>
      <c r="AJ48" s="61">
        <v>1.2491617073952065E-4</v>
      </c>
      <c r="AK48" s="61">
        <v>1.4534809762814564E-4</v>
      </c>
      <c r="AL48" s="61">
        <v>4.9278985289350895E-4</v>
      </c>
      <c r="AM48" s="61">
        <v>6.4068556961975411E-5</v>
      </c>
      <c r="AN48" s="61">
        <v>1.0537356711078354E-4</v>
      </c>
      <c r="AO48" s="61">
        <v>2.4727995672557256E-4</v>
      </c>
      <c r="AP48" s="61">
        <v>1.350788095539682E-4</v>
      </c>
      <c r="AQ48" s="61">
        <v>6.5968758026722679E-5</v>
      </c>
      <c r="AR48" s="61">
        <v>1.1507322133854008E-4</v>
      </c>
      <c r="AS48" s="61">
        <v>6.342605845689907E-5</v>
      </c>
      <c r="AT48" s="61">
        <v>2.4566894744504293E-4</v>
      </c>
      <c r="AU48" s="61">
        <v>4.2543650521756929E-4</v>
      </c>
      <c r="AV48" s="61">
        <v>3.7111363010934474E-5</v>
      </c>
      <c r="AW48" s="61">
        <v>1.1895918721466763E-4</v>
      </c>
      <c r="AX48" s="61">
        <v>6.0012012345514003E-5</v>
      </c>
      <c r="AY48" s="61">
        <v>4.4658026314722962E-4</v>
      </c>
      <c r="AZ48" s="61">
        <v>2.1542892194919072E-4</v>
      </c>
      <c r="BA48" s="61">
        <v>0</v>
      </c>
      <c r="BB48" s="61">
        <v>3.9204688782172393E-3</v>
      </c>
      <c r="BC48" s="61">
        <v>2.7879939139778987E-5</v>
      </c>
      <c r="BD48" s="61">
        <v>1.9816018188944377E-5</v>
      </c>
      <c r="BE48" s="61">
        <v>1.1618095141377315E-4</v>
      </c>
      <c r="BF48" s="61">
        <v>1.4361752793941199E-4</v>
      </c>
      <c r="BG48" s="61">
        <v>2.5963983456626336E-4</v>
      </c>
      <c r="BH48" s="61">
        <v>1.7037211826835763E-4</v>
      </c>
      <c r="BI48" s="61">
        <v>1.0387244669274881E-4</v>
      </c>
      <c r="BJ48" s="61">
        <v>2.9392383331755458E-4</v>
      </c>
      <c r="BK48" s="61">
        <v>1.5031942236760177E-4</v>
      </c>
      <c r="BL48" s="61">
        <v>1.6728385494731813E-4</v>
      </c>
      <c r="BM48" s="61">
        <v>1.0612459092594183E-4</v>
      </c>
      <c r="BN48" s="61">
        <v>1.7002000708167347E-4</v>
      </c>
      <c r="BO48" s="61">
        <v>2.1122401647704893E-4</v>
      </c>
      <c r="BP48" s="61">
        <v>4.6739914269360134E-6</v>
      </c>
      <c r="BQ48" s="61">
        <v>5.7051946079988006E-6</v>
      </c>
      <c r="BR48" s="61">
        <v>4.2618892791586839E-5</v>
      </c>
      <c r="BS48" s="61">
        <v>9.3037529237620237E-5</v>
      </c>
      <c r="BT48" s="61">
        <v>2.2813451141986667E-4</v>
      </c>
      <c r="BU48" s="61">
        <v>2.2336898126392311E-4</v>
      </c>
      <c r="BV48" s="61">
        <v>1.5867762396919898E-4</v>
      </c>
      <c r="BW48" s="61">
        <v>1.2778601327829869E-4</v>
      </c>
      <c r="BX48" s="61">
        <v>6.0710237873910963E-6</v>
      </c>
      <c r="BY48" s="61">
        <v>1.8273501679038629E-5</v>
      </c>
      <c r="BZ48" s="61">
        <v>0</v>
      </c>
      <c r="CA48" s="61">
        <v>3.9923447932133235E-4</v>
      </c>
      <c r="CB48" s="61">
        <v>2.5751567554233848E-4</v>
      </c>
      <c r="CC48" s="61">
        <v>9.4448658796829455E-5</v>
      </c>
      <c r="CD48" s="61">
        <v>1.4081864543019217E-4</v>
      </c>
      <c r="CE48" s="61">
        <v>3.7419529164009236E-4</v>
      </c>
      <c r="CF48" s="61">
        <v>1.1014309192224822E-4</v>
      </c>
      <c r="CG48" s="61">
        <v>1.702632074483924E-4</v>
      </c>
      <c r="CH48" s="61">
        <v>1.2713644266472554E-4</v>
      </c>
      <c r="CI48" s="61">
        <v>2.5181586316014076E-4</v>
      </c>
      <c r="CJ48" s="61">
        <v>7.7538516315118339E-4</v>
      </c>
      <c r="CK48" s="61">
        <v>6.8986322821208479E-5</v>
      </c>
      <c r="CL48" s="61">
        <v>1.4986753319381459E-5</v>
      </c>
      <c r="CM48" s="61">
        <v>1.5476955921730362E-5</v>
      </c>
      <c r="CN48" s="61">
        <v>3.3310370767558844E-5</v>
      </c>
      <c r="CO48" s="61">
        <v>2.8590558813147308E-5</v>
      </c>
      <c r="CP48" s="61">
        <v>4.715796505033358E-5</v>
      </c>
      <c r="CQ48" s="61">
        <v>2.9503148899412872E-5</v>
      </c>
      <c r="CR48" s="61">
        <v>1.963219592597771E-5</v>
      </c>
      <c r="CS48" s="61">
        <v>1.1722911786326226E-5</v>
      </c>
      <c r="CT48" s="61">
        <v>1.6654595478301759E-5</v>
      </c>
      <c r="CU48" s="61">
        <v>1.27310747441972E-4</v>
      </c>
      <c r="CV48" s="61">
        <v>5.4469829135554731E-6</v>
      </c>
      <c r="CW48" s="61">
        <v>0</v>
      </c>
      <c r="CX48" s="61">
        <v>0</v>
      </c>
      <c r="CY48" s="61">
        <v>0</v>
      </c>
      <c r="CZ48" s="61">
        <v>1.0293946232198255E-4</v>
      </c>
      <c r="DA48" s="61">
        <v>1.189804888349952E-4</v>
      </c>
      <c r="DB48" s="61">
        <v>5.7223237264414893E-5</v>
      </c>
      <c r="DC48" s="61">
        <v>0.93418185193229342</v>
      </c>
      <c r="DD48" s="61">
        <v>0.65606884639201268</v>
      </c>
      <c r="DE48" s="61">
        <v>0.88801536627613376</v>
      </c>
      <c r="DF48" s="61">
        <v>0.94088150855713504</v>
      </c>
      <c r="DG48" s="61">
        <v>0.87117727067503492</v>
      </c>
      <c r="DH48" s="61">
        <v>0.92381269682609002</v>
      </c>
      <c r="DI48" s="61">
        <v>7.9451396523466956E-5</v>
      </c>
      <c r="DJ48" s="61">
        <v>3.4398444048246293E-4</v>
      </c>
      <c r="DK48" s="61">
        <v>9.2830773835107203E-5</v>
      </c>
      <c r="DL48" s="61">
        <v>1.0085771506895871E-5</v>
      </c>
      <c r="DM48" s="61">
        <v>1.1882362035030396E-4</v>
      </c>
      <c r="DN48" s="61">
        <v>2.2769014416296998E-4</v>
      </c>
      <c r="DO48" s="61">
        <v>1.8667201735233613E-5</v>
      </c>
      <c r="DP48" s="61">
        <v>3.1189049058444755E-5</v>
      </c>
      <c r="DQ48" s="61">
        <v>1.1996334538292231E-4</v>
      </c>
      <c r="DR48" s="61">
        <v>1.4231750290526627E-4</v>
      </c>
      <c r="DS48" s="61">
        <v>7.8858905346415942E-5</v>
      </c>
      <c r="DT48" s="61">
        <v>1.3142949868300244E-4</v>
      </c>
      <c r="DU48" s="61">
        <v>5.9504007656471531E-5</v>
      </c>
      <c r="DV48" s="61">
        <v>2.6196570751360859E-4</v>
      </c>
      <c r="DW48" s="61">
        <v>1.5973508313849093E-5</v>
      </c>
      <c r="DX48" s="61">
        <v>1.9636643327476311E-4</v>
      </c>
      <c r="DY48" s="61">
        <v>1.6497512628777179E-6</v>
      </c>
      <c r="DZ48" s="61">
        <v>2.1896132107950124E-5</v>
      </c>
      <c r="EA48" s="61">
        <v>1.6590162028915298E-4</v>
      </c>
      <c r="EB48" s="61">
        <v>2.190345277068343E-5</v>
      </c>
      <c r="EC48" s="61">
        <v>8.8389133863334395E-5</v>
      </c>
      <c r="ED48" s="61">
        <v>0</v>
      </c>
      <c r="EE48" s="61">
        <v>1.6076281452521158E-4</v>
      </c>
      <c r="EF48" s="61">
        <v>5.8052501150070213E-5</v>
      </c>
      <c r="EG48" s="61">
        <v>1.8814349091953353E-4</v>
      </c>
      <c r="EH48" s="61">
        <v>7.2046507561510017E-6</v>
      </c>
      <c r="EI48" s="61">
        <v>5.6777910871796861E-5</v>
      </c>
      <c r="EJ48" s="61">
        <v>2.5008747545005263E-5</v>
      </c>
      <c r="EK48" s="61">
        <v>5.8897841726429333E-6</v>
      </c>
      <c r="EL48" s="61">
        <v>3.7430004916846199E-5</v>
      </c>
      <c r="EM48" s="61">
        <v>1.6115527104007351E-5</v>
      </c>
      <c r="EN48" s="61">
        <v>5.2891700824390917E-5</v>
      </c>
      <c r="EO48" s="61">
        <v>1.7000928773452083E-4</v>
      </c>
      <c r="EP48" s="61">
        <v>4.0365853300633037E-5</v>
      </c>
      <c r="EQ48" s="61">
        <v>2.8349502295679058E-5</v>
      </c>
      <c r="ER48" s="61">
        <v>8.8601793918060296E-6</v>
      </c>
      <c r="ES48" s="61">
        <v>6.8970481419195251E-5</v>
      </c>
      <c r="ET48" s="61">
        <v>0</v>
      </c>
      <c r="EU48" s="61">
        <v>2.7190187638042987E-5</v>
      </c>
      <c r="EV48" s="61">
        <v>1.2367923852533104E-4</v>
      </c>
      <c r="EW48" s="61">
        <v>8.2764494537275533E-5</v>
      </c>
      <c r="EX48" s="61">
        <v>5.4325652070400638E-5</v>
      </c>
      <c r="EY48" s="61">
        <v>2.1279156135467936E-4</v>
      </c>
      <c r="EZ48" s="61">
        <v>3.0671571618554104E-4</v>
      </c>
      <c r="FA48" s="61">
        <v>1.2047506177461358E-4</v>
      </c>
      <c r="FB48" s="61">
        <v>3.3782178369451363E-6</v>
      </c>
      <c r="FC48" s="61">
        <v>4.6076018997257939E-4</v>
      </c>
      <c r="FD48" s="61">
        <v>0</v>
      </c>
      <c r="FE48" s="61">
        <v>0</v>
      </c>
      <c r="FF48" s="61">
        <v>1.3166927292544082E-4</v>
      </c>
      <c r="FG48" s="61">
        <v>1.5335336362489818E-4</v>
      </c>
      <c r="FH48" s="61">
        <v>4.5929284499119071E-4</v>
      </c>
      <c r="FI48" s="61">
        <v>9.3566859655198811E-5</v>
      </c>
      <c r="FJ48" s="61">
        <v>4.086280564699589E-5</v>
      </c>
      <c r="FK48" s="61">
        <v>2.484020554240796E-5</v>
      </c>
      <c r="FL48" s="61">
        <v>2.9293014083698428E-4</v>
      </c>
      <c r="FM48" s="61">
        <v>9.6885297905708777E-6</v>
      </c>
      <c r="FN48" s="61">
        <v>5.164711249601887E-5</v>
      </c>
      <c r="FO48" s="61">
        <v>1.5922511282332677E-6</v>
      </c>
      <c r="FP48" s="61">
        <v>1.7354543751501786E-4</v>
      </c>
      <c r="FQ48" s="61">
        <v>9.5284204787749175E-6</v>
      </c>
      <c r="FR48" s="61">
        <v>1.3221036175455614E-4</v>
      </c>
      <c r="FS48" s="61">
        <v>1.0996299255936274E-5</v>
      </c>
      <c r="FT48" s="61">
        <v>6.7052659987368502E-5</v>
      </c>
      <c r="FU48" s="61">
        <v>7.6201643939580529E-5</v>
      </c>
      <c r="FV48" s="61">
        <v>1.5565662165269239E-5</v>
      </c>
      <c r="FW48" s="61">
        <v>2.6215325100036734E-5</v>
      </c>
      <c r="FX48" s="61">
        <v>1.2066615945834224E-4</v>
      </c>
      <c r="FY48" s="61">
        <v>0</v>
      </c>
      <c r="FZ48" s="61">
        <v>1.2158036231961252E-4</v>
      </c>
      <c r="GA48" s="61">
        <v>1.7410293308647384E-4</v>
      </c>
      <c r="GB48" s="61">
        <v>9.0414125868907398E-5</v>
      </c>
      <c r="GC48" s="61">
        <v>7.8988047858961433E-5</v>
      </c>
      <c r="GD48" s="61">
        <v>3.0238955453844166E-5</v>
      </c>
      <c r="GE48" s="61">
        <v>9.7798424080645479E-5</v>
      </c>
      <c r="GF48" s="61">
        <v>2.0610293978465748E-4</v>
      </c>
      <c r="GG48" s="61">
        <v>2.1109137551987594E-4</v>
      </c>
      <c r="GH48" s="61">
        <v>2.9168292496172362E-4</v>
      </c>
      <c r="GI48" s="61">
        <v>3.3832576908676167E-4</v>
      </c>
      <c r="GJ48" s="61">
        <v>2.6338409931064614E-3</v>
      </c>
      <c r="GK48" s="61">
        <v>3.6836542281720032E-3</v>
      </c>
      <c r="GL48" s="61">
        <v>7.3927883471691549E-4</v>
      </c>
      <c r="GM48" s="61">
        <v>1.9540377320560452E-4</v>
      </c>
      <c r="GN48" s="61">
        <v>4.8696779548060434E-4</v>
      </c>
      <c r="GO48" s="61">
        <v>8.8127120828744242E-6</v>
      </c>
      <c r="GP48" s="61">
        <v>5.6098327716941865E-5</v>
      </c>
      <c r="GQ48" s="61">
        <v>3.8709395469281615E-5</v>
      </c>
      <c r="GR48" s="61">
        <v>5.3508762946684653E-5</v>
      </c>
      <c r="GS48" s="61">
        <v>1.9464004390280562E-4</v>
      </c>
      <c r="GT48" s="61">
        <v>1.0677563690477712E-5</v>
      </c>
      <c r="GU48" s="61">
        <v>1.4062016262763167E-5</v>
      </c>
      <c r="GV48" s="61">
        <v>6.6780893614488743E-5</v>
      </c>
      <c r="GW48" s="61">
        <v>1.457146667883567E-5</v>
      </c>
      <c r="GX48" s="61">
        <v>5.3113324720996333E-5</v>
      </c>
      <c r="GY48" s="61">
        <v>8.4992592454328667E-5</v>
      </c>
      <c r="GZ48" s="61">
        <v>3.5956160642092351E-4</v>
      </c>
      <c r="HA48" s="61">
        <v>1.1688926462906772E-5</v>
      </c>
      <c r="HB48" s="61">
        <v>8.747067121578925E-5</v>
      </c>
      <c r="HC48" s="61">
        <v>5.603333874432523E-5</v>
      </c>
      <c r="HD48" s="61">
        <v>2.1290964914371895E-5</v>
      </c>
      <c r="HE48" s="61">
        <v>2.8417515073638432E-4</v>
      </c>
      <c r="HF48" s="61">
        <v>1.0344219560862262E-4</v>
      </c>
      <c r="HG48" s="61">
        <v>5.9839667403816966E-6</v>
      </c>
      <c r="HH48" s="61">
        <v>1.1762003719979753E-4</v>
      </c>
      <c r="HI48" s="61">
        <v>6.8983918500264236E-5</v>
      </c>
      <c r="HJ48" s="61">
        <v>4.5066586247277725E-5</v>
      </c>
      <c r="HK48" s="61">
        <v>4.5980380191091951E-5</v>
      </c>
      <c r="HL48" s="61">
        <v>9.3631129140472335E-5</v>
      </c>
      <c r="HM48" s="61">
        <v>3.173141964951078E-4</v>
      </c>
      <c r="HN48" s="61">
        <v>3.3096766811456205E-3</v>
      </c>
      <c r="HO48" s="61">
        <v>2.8692396901809034E-4</v>
      </c>
      <c r="HP48" s="61">
        <v>1.0466945911196569E-4</v>
      </c>
      <c r="HQ48" s="61">
        <v>1.0391804267261321E-4</v>
      </c>
      <c r="HR48" s="61">
        <v>1.08905663369396E-4</v>
      </c>
      <c r="HS48" s="61">
        <v>1.8129576227524069E-5</v>
      </c>
      <c r="HT48" s="61">
        <v>1.5962581004461799E-4</v>
      </c>
      <c r="HU48" s="61">
        <v>0</v>
      </c>
      <c r="HV48" s="61">
        <v>2.2277939350582064E-5</v>
      </c>
      <c r="HW48" s="61">
        <v>1.2806033274306533E-3</v>
      </c>
      <c r="HX48" s="61">
        <v>1.5896865285289215E-2</v>
      </c>
      <c r="HY48" s="61">
        <v>1.3653568417258668E-3</v>
      </c>
      <c r="HZ48" s="61">
        <v>5.9828758084777243E-3</v>
      </c>
      <c r="IA48" s="61">
        <v>8.9099110484007898E-2</v>
      </c>
      <c r="IB48" s="61">
        <v>1.4516142222054287E-3</v>
      </c>
      <c r="IC48" s="61">
        <v>2.8600243789744069E-5</v>
      </c>
      <c r="ID48" s="61">
        <v>5.3555713669990093E-5</v>
      </c>
      <c r="IE48" s="61">
        <v>1.2366846208516945E-4</v>
      </c>
      <c r="IF48" s="61">
        <v>6.4903187729783675E-5</v>
      </c>
      <c r="IG48" s="61">
        <v>1.9263665341647017E-4</v>
      </c>
      <c r="IH48" s="61">
        <v>1.014924632498047E-5</v>
      </c>
      <c r="II48" s="61">
        <v>5.9668132652953329E-4</v>
      </c>
      <c r="IJ48" s="61">
        <v>4.2251700866335887E-5</v>
      </c>
      <c r="IK48" s="61">
        <v>9.7357033883233889E-5</v>
      </c>
      <c r="IL48" s="61">
        <v>1.3069998798261352E-4</v>
      </c>
      <c r="IM48" s="61">
        <v>3.4966385023288571E-5</v>
      </c>
      <c r="IN48" s="61">
        <v>8.1931136552003492E-6</v>
      </c>
      <c r="IO48" s="61">
        <v>1.6283615010493372E-4</v>
      </c>
      <c r="IP48" s="61">
        <v>3.5651177481312546E-5</v>
      </c>
      <c r="IQ48" s="61">
        <v>1.974019972667111E-6</v>
      </c>
      <c r="IR48" s="61">
        <v>1.9442120702975931E-6</v>
      </c>
      <c r="IS48" s="61">
        <v>1.6674626100904855E-5</v>
      </c>
      <c r="IT48" s="61">
        <v>3.3774943837480352E-5</v>
      </c>
      <c r="IU48" s="61">
        <v>3.4659793220356011E-5</v>
      </c>
      <c r="IV48" s="61">
        <v>7.0151147975210269E-7</v>
      </c>
      <c r="IW48" s="61">
        <v>6.960959247985438E-5</v>
      </c>
      <c r="IX48" s="61">
        <v>2.4156064375403697E-5</v>
      </c>
      <c r="IY48" s="61">
        <v>2.2822458190810752E-5</v>
      </c>
      <c r="IZ48" s="61">
        <v>9.1915222311912175E-6</v>
      </c>
      <c r="JA48" s="61">
        <v>2.7746465961007615E-6</v>
      </c>
      <c r="JB48" s="61">
        <v>3.4255933584079716E-5</v>
      </c>
      <c r="JC48" s="61">
        <v>2.583757835064106E-5</v>
      </c>
      <c r="JD48" s="61">
        <v>8.2780164665144933E-6</v>
      </c>
      <c r="JE48" s="61">
        <v>9.428136891955225E-6</v>
      </c>
      <c r="JF48" s="61">
        <v>3.027781786188653E-5</v>
      </c>
      <c r="JG48" s="61">
        <v>2.0128686426360592E-4</v>
      </c>
      <c r="JH48" s="61">
        <v>2.0333907786147264E-4</v>
      </c>
      <c r="JI48" s="61">
        <v>1.8462441938848375E-4</v>
      </c>
      <c r="JJ48" s="61">
        <v>1.1822060191654223E-4</v>
      </c>
      <c r="JK48" s="61">
        <v>1.1689486091528936E-4</v>
      </c>
      <c r="JL48" s="61">
        <v>8.3275467245410716E-5</v>
      </c>
      <c r="JM48" s="61">
        <v>7.5302824640975912E-5</v>
      </c>
      <c r="JN48" s="61">
        <v>7.5723464462399036E-5</v>
      </c>
      <c r="JO48" s="61">
        <v>2.2370211176935909E-4</v>
      </c>
      <c r="JP48" s="61">
        <v>2.8264279298881039E-5</v>
      </c>
      <c r="JQ48" s="61">
        <v>7.7069029409386388E-5</v>
      </c>
      <c r="JR48" s="61">
        <v>2.1917462099070424E-5</v>
      </c>
      <c r="JS48" s="61">
        <v>5.3758092122884437E-5</v>
      </c>
      <c r="JT48" s="61">
        <v>0</v>
      </c>
      <c r="JU48" s="61">
        <v>4.5793509241728328E-6</v>
      </c>
      <c r="JV48" s="61">
        <v>8.5792970996824904E-5</v>
      </c>
      <c r="JW48" s="61">
        <v>6.5659350212045076E-5</v>
      </c>
      <c r="JX48" s="61">
        <v>1.6429432187217146E-4</v>
      </c>
      <c r="JY48" s="61">
        <v>7.1039508248720449E-5</v>
      </c>
      <c r="JZ48" s="61">
        <v>1.2638196429236068E-4</v>
      </c>
      <c r="KA48" s="61">
        <v>1.6854191378059675E-5</v>
      </c>
      <c r="KB48" s="61">
        <v>2.0703182079085555E-5</v>
      </c>
      <c r="KC48" s="61">
        <v>3.5848124773358833E-5</v>
      </c>
      <c r="KD48" s="61">
        <v>4.2358515949143412E-5</v>
      </c>
      <c r="KE48" s="61">
        <v>1.0564868435159087E-4</v>
      </c>
      <c r="KF48" s="61">
        <v>2.1573803847022184E-4</v>
      </c>
      <c r="KG48" s="61">
        <v>2.0364622061313795E-4</v>
      </c>
      <c r="KH48" s="61">
        <v>3.7220388479484759E-5</v>
      </c>
      <c r="KI48" s="61">
        <v>1.2043428537675094E-4</v>
      </c>
      <c r="KJ48" s="61">
        <v>1.168536590018019E-4</v>
      </c>
      <c r="KK48" s="61">
        <v>3.6750929477679575E-5</v>
      </c>
      <c r="KL48" s="61">
        <v>2.2849996855911286E-4</v>
      </c>
      <c r="KM48" s="61">
        <v>2.4201697879058166E-4</v>
      </c>
      <c r="KN48" s="61">
        <v>8.2225044348431807E-5</v>
      </c>
      <c r="KO48" s="61">
        <v>1.9698583109494601E-4</v>
      </c>
      <c r="KP48" s="61">
        <v>4.1295259369042306E-5</v>
      </c>
      <c r="KQ48" s="61">
        <v>8.3154221209203635E-5</v>
      </c>
      <c r="KR48" s="61">
        <v>7.1011660585927405E-5</v>
      </c>
      <c r="KS48" s="61">
        <v>2.8598704886620749E-6</v>
      </c>
      <c r="KT48" s="61">
        <v>2.3471376700676976E-4</v>
      </c>
      <c r="KU48" s="61">
        <v>1.4816139200010166E-4</v>
      </c>
      <c r="KV48" s="61">
        <v>7.8445908983521901E-5</v>
      </c>
      <c r="KW48" s="61">
        <v>5.7041567972610185E-5</v>
      </c>
      <c r="KX48" s="61">
        <v>1.6459503345516504E-4</v>
      </c>
      <c r="KY48" s="61">
        <v>1.2014242849124582E-4</v>
      </c>
      <c r="KZ48" s="61">
        <v>1.5318565134092457E-4</v>
      </c>
    </row>
    <row r="49" spans="1:312" ht="13" x14ac:dyDescent="0.3">
      <c r="A49" s="102">
        <v>1.1799436029538042</v>
      </c>
      <c r="B49" s="50" t="s">
        <v>901</v>
      </c>
      <c r="C49" s="60" t="s">
        <v>107</v>
      </c>
      <c r="D49" s="61">
        <v>0</v>
      </c>
      <c r="E49" s="61">
        <v>3.3835426042603496E-5</v>
      </c>
      <c r="F49" s="61">
        <v>5.1959943296754486E-6</v>
      </c>
      <c r="G49" s="61">
        <v>0</v>
      </c>
      <c r="H49" s="61">
        <v>3.1406510492253549E-5</v>
      </c>
      <c r="I49" s="61">
        <v>0</v>
      </c>
      <c r="J49" s="61">
        <v>0</v>
      </c>
      <c r="K49" s="61">
        <v>1.9258114925686888E-5</v>
      </c>
      <c r="L49" s="61">
        <v>6.8477901915440632E-6</v>
      </c>
      <c r="M49" s="61">
        <v>3.1542705500383269E-5</v>
      </c>
      <c r="N49" s="61">
        <v>3.9704045292176874E-6</v>
      </c>
      <c r="O49" s="61">
        <v>1.8155435638748164E-5</v>
      </c>
      <c r="P49" s="61">
        <v>3.237930026072653E-5</v>
      </c>
      <c r="Q49" s="61">
        <v>2.3375671266957684E-5</v>
      </c>
      <c r="R49" s="61">
        <v>3.968270674060042E-5</v>
      </c>
      <c r="S49" s="61">
        <v>2.3613674048822697E-5</v>
      </c>
      <c r="T49" s="61">
        <v>1.3013489263284444E-4</v>
      </c>
      <c r="U49" s="61">
        <v>2.7107472500251459E-5</v>
      </c>
      <c r="V49" s="61">
        <v>2.424476975944432E-5</v>
      </c>
      <c r="W49" s="61">
        <v>7.6734725832605279E-7</v>
      </c>
      <c r="X49" s="61">
        <v>1.2067326697249999E-4</v>
      </c>
      <c r="Y49" s="61">
        <v>2.2570304421250316E-5</v>
      </c>
      <c r="Z49" s="61">
        <v>2.814722138543445E-5</v>
      </c>
      <c r="AA49" s="61">
        <v>1.4336726954483215E-6</v>
      </c>
      <c r="AB49" s="61">
        <v>4.3030799067542928E-5</v>
      </c>
      <c r="AC49" s="61">
        <v>5.3478661820778795E-5</v>
      </c>
      <c r="AD49" s="61">
        <v>9.8457824190413871E-5</v>
      </c>
      <c r="AE49" s="61">
        <v>2.2924777171015731E-4</v>
      </c>
      <c r="AF49" s="61">
        <v>3.2345450232394956E-4</v>
      </c>
      <c r="AG49" s="61">
        <v>2.1488231487193062E-3</v>
      </c>
      <c r="AH49" s="61">
        <v>1.6045261524285622E-3</v>
      </c>
      <c r="AI49" s="61">
        <v>2.3330537065838369E-3</v>
      </c>
      <c r="AJ49" s="61">
        <v>8.1719398633576222E-4</v>
      </c>
      <c r="AK49" s="61">
        <v>6.0426144960061339E-4</v>
      </c>
      <c r="AL49" s="61">
        <v>3.3291906307132289E-4</v>
      </c>
      <c r="AM49" s="61">
        <v>4.0955273495130276E-4</v>
      </c>
      <c r="AN49" s="61">
        <v>1.1785163156424316E-3</v>
      </c>
      <c r="AO49" s="61">
        <v>2.6299196335790695E-3</v>
      </c>
      <c r="AP49" s="61">
        <v>3.2072502757039221E-4</v>
      </c>
      <c r="AQ49" s="61">
        <v>3.7274007920912069E-4</v>
      </c>
      <c r="AR49" s="61">
        <v>4.3910062094883472E-4</v>
      </c>
      <c r="AS49" s="61">
        <v>8.1985039086717988E-5</v>
      </c>
      <c r="AT49" s="61">
        <v>3.4412599399978214E-5</v>
      </c>
      <c r="AU49" s="61">
        <v>1.5108644814702419E-4</v>
      </c>
      <c r="AV49" s="61">
        <v>7.4884434498187138E-6</v>
      </c>
      <c r="AW49" s="61">
        <v>2.1612817328673331E-6</v>
      </c>
      <c r="AX49" s="61">
        <v>3.7095205974286176E-6</v>
      </c>
      <c r="AY49" s="61">
        <v>9.0974417615619817E-7</v>
      </c>
      <c r="AZ49" s="61">
        <v>7.7085783522973415E-5</v>
      </c>
      <c r="BA49" s="61">
        <v>0</v>
      </c>
      <c r="BB49" s="61">
        <v>1.1628094552460844E-4</v>
      </c>
      <c r="BC49" s="61">
        <v>6.3087675222942214E-4</v>
      </c>
      <c r="BD49" s="61">
        <v>1.0520099514249625E-3</v>
      </c>
      <c r="BE49" s="61">
        <v>1.6722151986280729E-6</v>
      </c>
      <c r="BF49" s="61">
        <v>9.7452127769537356E-5</v>
      </c>
      <c r="BG49" s="61">
        <v>1.3026509508380645E-5</v>
      </c>
      <c r="BH49" s="61">
        <v>4.1277842877642283E-4</v>
      </c>
      <c r="BI49" s="61">
        <v>2.1852507997036601E-4</v>
      </c>
      <c r="BJ49" s="61">
        <v>2.0609371960947809E-4</v>
      </c>
      <c r="BK49" s="61">
        <v>1.3091675632856127E-4</v>
      </c>
      <c r="BL49" s="61">
        <v>6.0021553259892578E-5</v>
      </c>
      <c r="BM49" s="61">
        <v>1.1951692969090751E-4</v>
      </c>
      <c r="BN49" s="61">
        <v>3.3326935423717071E-4</v>
      </c>
      <c r="BO49" s="61">
        <v>1.2945093923199719E-4</v>
      </c>
      <c r="BP49" s="61">
        <v>1.782862709243634E-6</v>
      </c>
      <c r="BQ49" s="61">
        <v>0</v>
      </c>
      <c r="BR49" s="61">
        <v>0</v>
      </c>
      <c r="BS49" s="61">
        <v>0</v>
      </c>
      <c r="BT49" s="61">
        <v>0</v>
      </c>
      <c r="BU49" s="61">
        <v>3.8278505948992624E-5</v>
      </c>
      <c r="BV49" s="61">
        <v>2.8149589788886143E-5</v>
      </c>
      <c r="BW49" s="61">
        <v>2.0021085330482694E-5</v>
      </c>
      <c r="BX49" s="61">
        <v>4.0748554482359655E-5</v>
      </c>
      <c r="BY49" s="61">
        <v>0</v>
      </c>
      <c r="BZ49" s="61">
        <v>1.2922162527000212E-6</v>
      </c>
      <c r="CA49" s="61">
        <v>1.9756153182946765E-6</v>
      </c>
      <c r="CB49" s="61">
        <v>2.0796463514240752E-6</v>
      </c>
      <c r="CC49" s="61">
        <v>6.2725734473817313E-6</v>
      </c>
      <c r="CD49" s="61">
        <v>3.7790910842585304E-5</v>
      </c>
      <c r="CE49" s="61">
        <v>3.6848781804101821E-5</v>
      </c>
      <c r="CF49" s="61">
        <v>2.5722654558226968E-5</v>
      </c>
      <c r="CG49" s="61">
        <v>1.9180991083000623E-5</v>
      </c>
      <c r="CH49" s="61">
        <v>3.6121317434170721E-5</v>
      </c>
      <c r="CI49" s="61">
        <v>4.6010018450808401E-5</v>
      </c>
      <c r="CJ49" s="61">
        <v>1.8658203040406429E-6</v>
      </c>
      <c r="CK49" s="61">
        <v>3.0981881506530754E-6</v>
      </c>
      <c r="CL49" s="61">
        <v>1.4649802825287983E-4</v>
      </c>
      <c r="CM49" s="61">
        <v>2.2166832308745407E-4</v>
      </c>
      <c r="CN49" s="61">
        <v>6.3885107220873729E-5</v>
      </c>
      <c r="CO49" s="61">
        <v>6.6604283276669389E-5</v>
      </c>
      <c r="CP49" s="61">
        <v>2.0662499827897913E-4</v>
      </c>
      <c r="CQ49" s="61">
        <v>1.9382201131269913E-3</v>
      </c>
      <c r="CR49" s="61">
        <v>1.1635264153242845E-3</v>
      </c>
      <c r="CS49" s="61">
        <v>1.6256747919687895E-3</v>
      </c>
      <c r="CT49" s="61">
        <v>8.4561774327665887E-4</v>
      </c>
      <c r="CU49" s="61">
        <v>1.5529743653913059E-3</v>
      </c>
      <c r="CV49" s="61">
        <v>8.0554825088248168E-4</v>
      </c>
      <c r="CW49" s="61">
        <v>1.3028572910302721E-3</v>
      </c>
      <c r="CX49" s="61">
        <v>1.4637371648330969E-3</v>
      </c>
      <c r="CY49" s="61">
        <v>1.7992475975522556E-3</v>
      </c>
      <c r="CZ49" s="61">
        <v>1.1417237037872525E-3</v>
      </c>
      <c r="DA49" s="61">
        <v>3.3420772992431933E-4</v>
      </c>
      <c r="DB49" s="61">
        <v>5.7632512721812865E-4</v>
      </c>
      <c r="DC49" s="61">
        <v>3.8861829635788609E-5</v>
      </c>
      <c r="DD49" s="61">
        <v>1.2429011760257816E-5</v>
      </c>
      <c r="DE49" s="61">
        <v>3.1735565390148684E-6</v>
      </c>
      <c r="DF49" s="61">
        <v>2.9330277981541002E-6</v>
      </c>
      <c r="DG49" s="61">
        <v>5.6536284656424158E-6</v>
      </c>
      <c r="DH49" s="61">
        <v>2.4541159183043108E-5</v>
      </c>
      <c r="DI49" s="61">
        <v>2.1042205798011952E-4</v>
      </c>
      <c r="DJ49" s="61">
        <v>1.6184248171794159E-4</v>
      </c>
      <c r="DK49" s="61">
        <v>1.1665389800151623E-4</v>
      </c>
      <c r="DL49" s="61">
        <v>1.6007254647730821E-4</v>
      </c>
      <c r="DM49" s="61">
        <v>2.7902502268479779E-5</v>
      </c>
      <c r="DN49" s="61">
        <v>3.890120249325874E-4</v>
      </c>
      <c r="DO49" s="61">
        <v>3.345770320312685E-4</v>
      </c>
      <c r="DP49" s="61">
        <v>4.1697791714172991E-5</v>
      </c>
      <c r="DQ49" s="61">
        <v>1.0174952112250277E-3</v>
      </c>
      <c r="DR49" s="61">
        <v>9.0179819891229268E-5</v>
      </c>
      <c r="DS49" s="61">
        <v>1.5624939236123298E-4</v>
      </c>
      <c r="DT49" s="61">
        <v>1.9262462197966598E-3</v>
      </c>
      <c r="DU49" s="61">
        <v>1.6157536502660215E-3</v>
      </c>
      <c r="DV49" s="61">
        <v>1.6545883740229964E-3</v>
      </c>
      <c r="DW49" s="61">
        <v>1.0146797619654594E-3</v>
      </c>
      <c r="DX49" s="61">
        <v>1.2216044402141345E-3</v>
      </c>
      <c r="DY49" s="61">
        <v>2.2382175383461999E-3</v>
      </c>
      <c r="DZ49" s="61">
        <v>1.6046806898828569E-4</v>
      </c>
      <c r="EA49" s="61">
        <v>4.4171243882534051E-4</v>
      </c>
      <c r="EB49" s="61">
        <v>1.9739463769906601E-4</v>
      </c>
      <c r="EC49" s="61">
        <v>1.4734710951748494E-4</v>
      </c>
      <c r="ED49" s="61">
        <v>1.7284764205999326E-4</v>
      </c>
      <c r="EE49" s="61">
        <v>3.8885742464095217E-4</v>
      </c>
      <c r="EF49" s="61">
        <v>4.4747675501047307E-4</v>
      </c>
      <c r="EG49" s="61">
        <v>1.9955687379769562E-4</v>
      </c>
      <c r="EH49" s="61">
        <v>8.5146755959544123E-4</v>
      </c>
      <c r="EI49" s="61">
        <v>7.020704005788784E-4</v>
      </c>
      <c r="EJ49" s="61">
        <v>2.734780099186164E-4</v>
      </c>
      <c r="EK49" s="61">
        <v>9.58340273297831E-4</v>
      </c>
      <c r="EL49" s="61">
        <v>0</v>
      </c>
      <c r="EM49" s="61">
        <v>0</v>
      </c>
      <c r="EN49" s="61">
        <v>0</v>
      </c>
      <c r="EO49" s="61">
        <v>0</v>
      </c>
      <c r="EP49" s="61">
        <v>1.35734920217215E-6</v>
      </c>
      <c r="EQ49" s="61">
        <v>0</v>
      </c>
      <c r="ER49" s="61">
        <v>0</v>
      </c>
      <c r="ES49" s="61">
        <v>0</v>
      </c>
      <c r="ET49" s="61">
        <v>0</v>
      </c>
      <c r="EU49" s="61">
        <v>3.4414420392523025E-5</v>
      </c>
      <c r="EV49" s="61">
        <v>0</v>
      </c>
      <c r="EW49" s="61">
        <v>2.2799379510766244E-6</v>
      </c>
      <c r="EX49" s="61">
        <v>7.3708065051600709E-5</v>
      </c>
      <c r="EY49" s="61">
        <v>6.6251159290837559E-5</v>
      </c>
      <c r="EZ49" s="61">
        <v>2.5376747537712477E-6</v>
      </c>
      <c r="FA49" s="61">
        <v>5.3746377271243411E-5</v>
      </c>
      <c r="FB49" s="61">
        <v>2.8151815307876135E-6</v>
      </c>
      <c r="FC49" s="61">
        <v>7.2636510688781547E-5</v>
      </c>
      <c r="FD49" s="61">
        <v>5.0763640935034838E-5</v>
      </c>
      <c r="FE49" s="61">
        <v>8.9349411411578214E-5</v>
      </c>
      <c r="FF49" s="61">
        <v>1.1963476632174378E-5</v>
      </c>
      <c r="FG49" s="61">
        <v>0</v>
      </c>
      <c r="FH49" s="61">
        <v>1.621191757653653E-4</v>
      </c>
      <c r="FI49" s="61">
        <v>1.1259547613064213E-4</v>
      </c>
      <c r="FJ49" s="61">
        <v>7.9987282191135834E-5</v>
      </c>
      <c r="FK49" s="61">
        <v>0</v>
      </c>
      <c r="FL49" s="61">
        <v>2.0028853727606719E-4</v>
      </c>
      <c r="FM49" s="61">
        <v>7.7340552232037905E-5</v>
      </c>
      <c r="FN49" s="61">
        <v>5.902735918829095E-5</v>
      </c>
      <c r="FO49" s="61">
        <v>7.7751192416686474E-5</v>
      </c>
      <c r="FP49" s="61">
        <v>5.2115445841454851E-5</v>
      </c>
      <c r="FQ49" s="61">
        <v>4.0462682250652643E-4</v>
      </c>
      <c r="FR49" s="61">
        <v>2.8634209446607082E-5</v>
      </c>
      <c r="FS49" s="61">
        <v>4.1912596116867058E-5</v>
      </c>
      <c r="FT49" s="61">
        <v>2.6932354716918137E-5</v>
      </c>
      <c r="FU49" s="61">
        <v>9.392083512349615E-5</v>
      </c>
      <c r="FV49" s="61">
        <v>0</v>
      </c>
      <c r="FW49" s="61">
        <v>6.443284723382522E-5</v>
      </c>
      <c r="FX49" s="61">
        <v>9.6552990525744078E-6</v>
      </c>
      <c r="FY49" s="61">
        <v>1.7005906922408599E-6</v>
      </c>
      <c r="FZ49" s="61">
        <v>4.3784396299770533E-5</v>
      </c>
      <c r="GA49" s="61">
        <v>2.7471280585412399E-6</v>
      </c>
      <c r="GB49" s="61">
        <v>3.5353718441068707E-5</v>
      </c>
      <c r="GC49" s="61">
        <v>2.106909785515109E-6</v>
      </c>
      <c r="GD49" s="61">
        <v>4.7541538257434024E-5</v>
      </c>
      <c r="GE49" s="61">
        <v>6.4933002620597448E-5</v>
      </c>
      <c r="GF49" s="61">
        <v>5.4776214145753253E-5</v>
      </c>
      <c r="GG49" s="61">
        <v>6.3608332737453114E-5</v>
      </c>
      <c r="GH49" s="61">
        <v>1.277207376840565E-4</v>
      </c>
      <c r="GI49" s="61">
        <v>3.8058081601731191E-5</v>
      </c>
      <c r="GJ49" s="61">
        <v>1.543797062735663E-4</v>
      </c>
      <c r="GK49" s="61">
        <v>1.3539336939419493E-4</v>
      </c>
      <c r="GL49" s="61">
        <v>5.6733724642801236E-5</v>
      </c>
      <c r="GM49" s="61">
        <v>5.0677462256317245E-5</v>
      </c>
      <c r="GN49" s="61">
        <v>8.8804452843017369E-6</v>
      </c>
      <c r="GO49" s="61">
        <v>0</v>
      </c>
      <c r="GP49" s="61">
        <v>4.9637702999540558E-5</v>
      </c>
      <c r="GQ49" s="61">
        <v>7.5969880840067109E-6</v>
      </c>
      <c r="GR49" s="61">
        <v>0</v>
      </c>
      <c r="GS49" s="61">
        <v>1.3972055218903542E-6</v>
      </c>
      <c r="GT49" s="61">
        <v>0</v>
      </c>
      <c r="GU49" s="61">
        <v>2.7069381305819098E-5</v>
      </c>
      <c r="GV49" s="61">
        <v>3.1493262329560028E-6</v>
      </c>
      <c r="GW49" s="61">
        <v>9.5204166029328217E-5</v>
      </c>
      <c r="GX49" s="61">
        <v>2.4715932329931445E-4</v>
      </c>
      <c r="GY49" s="61">
        <v>2.9140586215191231E-4</v>
      </c>
      <c r="GZ49" s="61">
        <v>4.1345341289077868E-4</v>
      </c>
      <c r="HA49" s="61">
        <v>1.6836067471894905E-4</v>
      </c>
      <c r="HB49" s="61">
        <v>2.7124235312551862E-4</v>
      </c>
      <c r="HC49" s="61">
        <v>3.9114114357017025E-4</v>
      </c>
      <c r="HD49" s="61">
        <v>4.0292072828745045E-4</v>
      </c>
      <c r="HE49" s="61">
        <v>2.0212357120531481E-4</v>
      </c>
      <c r="HF49" s="61">
        <v>2.8167936063210763E-4</v>
      </c>
      <c r="HG49" s="61">
        <v>2.2488939955492371E-4</v>
      </c>
      <c r="HH49" s="61">
        <v>1.8146197824207776E-4</v>
      </c>
      <c r="HI49" s="61">
        <v>2.4760077202781462E-4</v>
      </c>
      <c r="HJ49" s="61">
        <v>4.4442390231423879E-4</v>
      </c>
      <c r="HK49" s="61">
        <v>0</v>
      </c>
      <c r="HL49" s="61">
        <v>3.6058911662009731E-5</v>
      </c>
      <c r="HM49" s="61">
        <v>5.4535596678965004E-4</v>
      </c>
      <c r="HN49" s="61">
        <v>2.7075015134567581E-6</v>
      </c>
      <c r="HO49" s="61">
        <v>3.2496205899412457E-6</v>
      </c>
      <c r="HP49" s="61">
        <v>4.0227894633554313E-4</v>
      </c>
      <c r="HQ49" s="61">
        <v>6.7300843010590435E-5</v>
      </c>
      <c r="HR49" s="61">
        <v>1.5406546535714997E-4</v>
      </c>
      <c r="HS49" s="61">
        <v>8.3602006968477947E-4</v>
      </c>
      <c r="HT49" s="61">
        <v>3.2953703936057369E-4</v>
      </c>
      <c r="HU49" s="61">
        <v>2.0776147165503669E-4</v>
      </c>
      <c r="HV49" s="61">
        <v>2.3238227074859837E-4</v>
      </c>
      <c r="HW49" s="61">
        <v>7.1341832141963728E-5</v>
      </c>
      <c r="HX49" s="61">
        <v>0</v>
      </c>
      <c r="HY49" s="61">
        <v>6.223587331731937E-5</v>
      </c>
      <c r="HZ49" s="61">
        <v>1.0256936253141187E-5</v>
      </c>
      <c r="IA49" s="61">
        <v>2.0075498793224474E-5</v>
      </c>
      <c r="IB49" s="61">
        <v>1.2857977450090603E-6</v>
      </c>
      <c r="IC49" s="61">
        <v>2.2708852524986477E-3</v>
      </c>
      <c r="ID49" s="61">
        <v>8.7475865996426824E-4</v>
      </c>
      <c r="IE49" s="61">
        <v>2.327385313979535E-3</v>
      </c>
      <c r="IF49" s="61">
        <v>8.977639117772456E-4</v>
      </c>
      <c r="IG49" s="61">
        <v>2.0380979363317179E-4</v>
      </c>
      <c r="IH49" s="61">
        <v>1.3015349279911433E-4</v>
      </c>
      <c r="II49" s="61">
        <v>1.5626122306201982E-4</v>
      </c>
      <c r="IJ49" s="61">
        <v>4.2988530140284586E-5</v>
      </c>
      <c r="IK49" s="61">
        <v>3.0195054280899011E-5</v>
      </c>
      <c r="IL49" s="61">
        <v>3.3189128816197754E-6</v>
      </c>
      <c r="IM49" s="61">
        <v>1.0926995319777677E-5</v>
      </c>
      <c r="IN49" s="61">
        <v>1.3016546719902915E-5</v>
      </c>
      <c r="IO49" s="61">
        <v>1.5776658387637293E-6</v>
      </c>
      <c r="IP49" s="61">
        <v>4.1721750888467767E-5</v>
      </c>
      <c r="IQ49" s="61">
        <v>1.1589407581464974E-5</v>
      </c>
      <c r="IR49" s="61">
        <v>4.0007563935457132E-6</v>
      </c>
      <c r="IS49" s="61">
        <v>2.9504314615317218E-5</v>
      </c>
      <c r="IT49" s="61">
        <v>0</v>
      </c>
      <c r="IU49" s="61">
        <v>2.0582088893746135E-4</v>
      </c>
      <c r="IV49" s="61">
        <v>3.8263553934478578E-5</v>
      </c>
      <c r="IW49" s="61">
        <v>7.8829091330232785E-6</v>
      </c>
      <c r="IX49" s="61">
        <v>5.5561118419616773E-6</v>
      </c>
      <c r="IY49" s="61">
        <v>1.2331898208210103E-5</v>
      </c>
      <c r="IZ49" s="61">
        <v>5.6336773476655172E-7</v>
      </c>
      <c r="JA49" s="61">
        <v>1.045537285530696E-5</v>
      </c>
      <c r="JB49" s="61">
        <v>3.8818208170357064E-5</v>
      </c>
      <c r="JC49" s="61">
        <v>1.8116559621034975E-5</v>
      </c>
      <c r="JD49" s="61">
        <v>1.2790526363546334E-5</v>
      </c>
      <c r="JE49" s="61">
        <v>0</v>
      </c>
      <c r="JF49" s="61">
        <v>2.1985844709392522E-6</v>
      </c>
      <c r="JG49" s="61">
        <v>3.618783945617494E-5</v>
      </c>
      <c r="JH49" s="61">
        <v>3.999833115228347E-5</v>
      </c>
      <c r="JI49" s="61">
        <v>0</v>
      </c>
      <c r="JJ49" s="61">
        <v>1.6309171975760905E-5</v>
      </c>
      <c r="JK49" s="61">
        <v>1.9914580546838178E-5</v>
      </c>
      <c r="JL49" s="61">
        <v>2.4581132388025239E-5</v>
      </c>
      <c r="JM49" s="61">
        <v>1.2566234867415683E-6</v>
      </c>
      <c r="JN49" s="61">
        <v>3.3640375505645143E-5</v>
      </c>
      <c r="JO49" s="61">
        <v>3.8116840273550013E-6</v>
      </c>
      <c r="JP49" s="61">
        <v>3.6446405834941372E-6</v>
      </c>
      <c r="JQ49" s="61">
        <v>1.4435428109838824E-5</v>
      </c>
      <c r="JR49" s="61">
        <v>1.8023170008046164E-6</v>
      </c>
      <c r="JS49" s="61">
        <v>1.2271464325037531E-5</v>
      </c>
      <c r="JT49" s="61">
        <v>2.3810186953569308E-3</v>
      </c>
      <c r="JU49" s="61">
        <v>1.9901839504673871E-3</v>
      </c>
      <c r="JV49" s="61">
        <v>2.6708905172246884E-3</v>
      </c>
      <c r="JW49" s="61">
        <v>5.6056923739480479E-4</v>
      </c>
      <c r="JX49" s="61">
        <v>1.5787417516421728E-3</v>
      </c>
      <c r="JY49" s="61">
        <v>5.2225940589402961E-4</v>
      </c>
      <c r="JZ49" s="61">
        <v>2.7902047997899635E-3</v>
      </c>
      <c r="KA49" s="61">
        <v>2.5217646319280606E-4</v>
      </c>
      <c r="KB49" s="61">
        <v>1.1540638202871443E-3</v>
      </c>
      <c r="KC49" s="61">
        <v>3.719572991710521E-3</v>
      </c>
      <c r="KD49" s="61">
        <v>3.7009480378468872E-4</v>
      </c>
      <c r="KE49" s="61">
        <v>2.7110014469997386E-3</v>
      </c>
      <c r="KF49" s="61">
        <v>6.4934504290236738E-4</v>
      </c>
      <c r="KG49" s="61">
        <v>2.4693594942483874E-3</v>
      </c>
      <c r="KH49" s="61">
        <v>1.2405130818061833E-3</v>
      </c>
      <c r="KI49" s="61">
        <v>1.5439559748383447E-3</v>
      </c>
      <c r="KJ49" s="61">
        <v>1.8797263892926985E-3</v>
      </c>
      <c r="KK49" s="61">
        <v>8.8574559185903071E-4</v>
      </c>
      <c r="KL49" s="61">
        <v>2.3667402161369421E-3</v>
      </c>
      <c r="KM49" s="61">
        <v>5.504922745418274E-4</v>
      </c>
      <c r="KN49" s="61">
        <v>7.3760944183454927E-4</v>
      </c>
      <c r="KO49" s="61">
        <v>2.3202863805471132E-4</v>
      </c>
      <c r="KP49" s="61">
        <v>2.2070835079147051E-4</v>
      </c>
      <c r="KQ49" s="61">
        <v>4.2693175155149386E-4</v>
      </c>
      <c r="KR49" s="61">
        <v>1.8466582335370423E-3</v>
      </c>
      <c r="KS49" s="61">
        <v>1.4299843107364802E-3</v>
      </c>
      <c r="KT49" s="61">
        <v>5.5081396114841957E-4</v>
      </c>
      <c r="KU49" s="61">
        <v>3.8143740482561627E-4</v>
      </c>
      <c r="KV49" s="61">
        <v>3.4929481365897287E-4</v>
      </c>
      <c r="KW49" s="61">
        <v>1.4358403563231033E-3</v>
      </c>
      <c r="KX49" s="61">
        <v>2.5084586849493944E-3</v>
      </c>
      <c r="KY49" s="61">
        <v>3.4385472991742673E-4</v>
      </c>
      <c r="KZ49" s="61">
        <v>7.0463194713603415E-4</v>
      </c>
    </row>
    <row r="50" spans="1:312" ht="13" x14ac:dyDescent="0.3">
      <c r="A50" s="102">
        <v>1.0517211229273458</v>
      </c>
      <c r="B50" s="50" t="s">
        <v>900</v>
      </c>
      <c r="C50" s="60" t="s">
        <v>104</v>
      </c>
      <c r="D50" s="61">
        <v>2.8572244467742816E-6</v>
      </c>
      <c r="E50" s="61">
        <v>5.6955737144642255E-5</v>
      </c>
      <c r="F50" s="61">
        <v>2.3097262465475111E-5</v>
      </c>
      <c r="G50" s="61">
        <v>2.8637254628802232E-5</v>
      </c>
      <c r="H50" s="61">
        <v>3.4848752466769025E-5</v>
      </c>
      <c r="I50" s="61">
        <v>0</v>
      </c>
      <c r="J50" s="61">
        <v>1.5428198066178228E-6</v>
      </c>
      <c r="K50" s="61">
        <v>0</v>
      </c>
      <c r="L50" s="61">
        <v>5.9928539615694713E-6</v>
      </c>
      <c r="M50" s="61">
        <v>4.0580112110499293E-6</v>
      </c>
      <c r="N50" s="61">
        <v>1.1663400007810437E-5</v>
      </c>
      <c r="O50" s="61">
        <v>9.2998816590058887E-7</v>
      </c>
      <c r="P50" s="61">
        <v>5.78009826664737E-5</v>
      </c>
      <c r="Q50" s="61">
        <v>3.299887604842087E-5</v>
      </c>
      <c r="R50" s="61">
        <v>3.626505735624249E-5</v>
      </c>
      <c r="S50" s="61">
        <v>3.3935203110388547E-5</v>
      </c>
      <c r="T50" s="61">
        <v>0</v>
      </c>
      <c r="U50" s="61">
        <v>6.3853326228527319E-5</v>
      </c>
      <c r="V50" s="61">
        <v>4.9042204300400635E-5</v>
      </c>
      <c r="W50" s="61">
        <v>7.7911324962038567E-5</v>
      </c>
      <c r="X50" s="61">
        <v>1.2631001505287373E-5</v>
      </c>
      <c r="Y50" s="61">
        <v>6.8142472254218616E-4</v>
      </c>
      <c r="Z50" s="61">
        <v>4.1343573338026155E-4</v>
      </c>
      <c r="AA50" s="61">
        <v>4.8983817094484313E-5</v>
      </c>
      <c r="AB50" s="61">
        <v>7.7083026315101803E-4</v>
      </c>
      <c r="AC50" s="61">
        <v>1.9881498742856739E-4</v>
      </c>
      <c r="AD50" s="61">
        <v>8.3073451309886918E-5</v>
      </c>
      <c r="AE50" s="61">
        <v>0.89422803989493416</v>
      </c>
      <c r="AF50" s="61">
        <v>2.648291707173678E-6</v>
      </c>
      <c r="AG50" s="61">
        <v>4.3129003449745223E-5</v>
      </c>
      <c r="AH50" s="61">
        <v>1.6977671617956267E-5</v>
      </c>
      <c r="AI50" s="61">
        <v>3.4688564031620343E-5</v>
      </c>
      <c r="AJ50" s="61">
        <v>8.8633171968003433E-6</v>
      </c>
      <c r="AK50" s="61">
        <v>3.8383701159166214E-4</v>
      </c>
      <c r="AL50" s="61">
        <v>6.9717262084551507E-2</v>
      </c>
      <c r="AM50" s="61">
        <v>6.8559291333895032E-4</v>
      </c>
      <c r="AN50" s="61">
        <v>1.1287938938003836E-4</v>
      </c>
      <c r="AO50" s="61">
        <v>1.7333086681702207E-4</v>
      </c>
      <c r="AP50" s="61">
        <v>6.0736663031927618E-4</v>
      </c>
      <c r="AQ50" s="61">
        <v>2.0092186766516007E-5</v>
      </c>
      <c r="AR50" s="61">
        <v>9.5739474639893482E-5</v>
      </c>
      <c r="AS50" s="61">
        <v>5.4100503380360168E-5</v>
      </c>
      <c r="AT50" s="61">
        <v>6.7613487553478321E-5</v>
      </c>
      <c r="AU50" s="61">
        <v>4.7900249669231407E-5</v>
      </c>
      <c r="AV50" s="61">
        <v>2.4348906457787619E-5</v>
      </c>
      <c r="AW50" s="61">
        <v>3.0248608269935892E-6</v>
      </c>
      <c r="AX50" s="61">
        <v>1.2189790622993525E-5</v>
      </c>
      <c r="AY50" s="61">
        <v>3.4460670961868516E-5</v>
      </c>
      <c r="AZ50" s="61">
        <v>1.1782190823918072E-4</v>
      </c>
      <c r="BA50" s="61">
        <v>7.7447720306494388E-5</v>
      </c>
      <c r="BB50" s="61">
        <v>0.1753491257333675</v>
      </c>
      <c r="BC50" s="61">
        <v>1.3030244410898112E-4</v>
      </c>
      <c r="BD50" s="61">
        <v>4.5635104986828963E-5</v>
      </c>
      <c r="BE50" s="61">
        <v>1.3562995432054398E-5</v>
      </c>
      <c r="BF50" s="61">
        <v>1.0251632485349514E-4</v>
      </c>
      <c r="BG50" s="61">
        <v>9.8470294206069606E-5</v>
      </c>
      <c r="BH50" s="61">
        <v>1.007428598130942E-4</v>
      </c>
      <c r="BI50" s="61">
        <v>9.0160625397300794E-6</v>
      </c>
      <c r="BJ50" s="61">
        <v>1.1753866487020979E-4</v>
      </c>
      <c r="BK50" s="61">
        <v>6.6662504885893625E-5</v>
      </c>
      <c r="BL50" s="61">
        <v>1.2028425378077308E-4</v>
      </c>
      <c r="BM50" s="61">
        <v>1.4063447054969526E-5</v>
      </c>
      <c r="BN50" s="61">
        <v>2.0683274032544772E-5</v>
      </c>
      <c r="BO50" s="61">
        <v>1.4137040472873354E-5</v>
      </c>
      <c r="BP50" s="61">
        <v>0</v>
      </c>
      <c r="BQ50" s="61">
        <v>1.9597996745034045E-6</v>
      </c>
      <c r="BR50" s="61">
        <v>1.225042046335949E-4</v>
      </c>
      <c r="BS50" s="61">
        <v>5.2071968843277811E-5</v>
      </c>
      <c r="BT50" s="61">
        <v>2.6689918781730345E-5</v>
      </c>
      <c r="BU50" s="61">
        <v>3.1078624586462208E-6</v>
      </c>
      <c r="BV50" s="61">
        <v>1.0217353381971505E-4</v>
      </c>
      <c r="BW50" s="61">
        <v>0</v>
      </c>
      <c r="BX50" s="61">
        <v>3.5365187111016098E-6</v>
      </c>
      <c r="BY50" s="61">
        <v>0</v>
      </c>
      <c r="BZ50" s="61">
        <v>1.6368072534200268E-5</v>
      </c>
      <c r="CA50" s="61">
        <v>1.3135172116229472E-5</v>
      </c>
      <c r="CB50" s="61">
        <v>0</v>
      </c>
      <c r="CC50" s="61">
        <v>4.6390512988490867E-5</v>
      </c>
      <c r="CD50" s="61">
        <v>5.9001675326673218E-5</v>
      </c>
      <c r="CE50" s="61">
        <v>2.7120340067324569E-4</v>
      </c>
      <c r="CF50" s="61">
        <v>1.8737269135066291E-5</v>
      </c>
      <c r="CG50" s="61">
        <v>1.9660941347899132E-4</v>
      </c>
      <c r="CH50" s="61">
        <v>6.1912798901832488E-6</v>
      </c>
      <c r="CI50" s="61">
        <v>1.0624491080087819E-4</v>
      </c>
      <c r="CJ50" s="61">
        <v>3.5848627441634218E-5</v>
      </c>
      <c r="CK50" s="61">
        <v>4.6576095198151235E-4</v>
      </c>
      <c r="CL50" s="61">
        <v>7.6576609801940165E-5</v>
      </c>
      <c r="CM50" s="61">
        <v>0</v>
      </c>
      <c r="CN50" s="61">
        <v>1.3835068245124984E-4</v>
      </c>
      <c r="CO50" s="61">
        <v>1.1526120846625361E-5</v>
      </c>
      <c r="CP50" s="61">
        <v>1.4555082137365698E-4</v>
      </c>
      <c r="CQ50" s="61">
        <v>1.8647064722435205E-5</v>
      </c>
      <c r="CR50" s="61">
        <v>1.3098626311478312E-5</v>
      </c>
      <c r="CS50" s="61">
        <v>2.9307279465815564E-6</v>
      </c>
      <c r="CT50" s="61">
        <v>4.8131373729468654E-5</v>
      </c>
      <c r="CU50" s="61">
        <v>4.0163130139430319E-6</v>
      </c>
      <c r="CV50" s="61">
        <v>1.0247006170711637E-5</v>
      </c>
      <c r="CW50" s="61">
        <v>5.8518374331528312E-6</v>
      </c>
      <c r="CX50" s="61">
        <v>7.5598617412826462E-5</v>
      </c>
      <c r="CY50" s="61">
        <v>5.2277657242511164E-6</v>
      </c>
      <c r="CZ50" s="61">
        <v>2.9053941702092273E-6</v>
      </c>
      <c r="DA50" s="61">
        <v>3.2703282788229566E-6</v>
      </c>
      <c r="DB50" s="61">
        <v>9.6995772510941083E-5</v>
      </c>
      <c r="DC50" s="61">
        <v>1.1350422774495039E-3</v>
      </c>
      <c r="DD50" s="61">
        <v>0.16438430611593408</v>
      </c>
      <c r="DE50" s="61">
        <v>4.6706289436861489E-4</v>
      </c>
      <c r="DF50" s="61">
        <v>5.6344520949494557E-4</v>
      </c>
      <c r="DG50" s="61">
        <v>1.7956976634402445E-3</v>
      </c>
      <c r="DH50" s="61">
        <v>2.6963731194942477E-4</v>
      </c>
      <c r="DI50" s="61">
        <v>1.2880342262139909E-4</v>
      </c>
      <c r="DJ50" s="61">
        <v>3.1413598825197801E-5</v>
      </c>
      <c r="DK50" s="61">
        <v>2.0098775755060422E-4</v>
      </c>
      <c r="DL50" s="61">
        <v>4.1971946352514462E-5</v>
      </c>
      <c r="DM50" s="61">
        <v>1.4154332272812601E-4</v>
      </c>
      <c r="DN50" s="61">
        <v>2.9073594260012298E-4</v>
      </c>
      <c r="DO50" s="61">
        <v>5.2094516470419386E-6</v>
      </c>
      <c r="DP50" s="61">
        <v>2.7058607426380449E-5</v>
      </c>
      <c r="DQ50" s="61">
        <v>1.7022641763494175E-5</v>
      </c>
      <c r="DR50" s="61">
        <v>4.9795288324554611E-4</v>
      </c>
      <c r="DS50" s="61">
        <v>2.295734901500838E-4</v>
      </c>
      <c r="DT50" s="61">
        <v>3.7759386379687152E-6</v>
      </c>
      <c r="DU50" s="61">
        <v>2.0034383819234072E-4</v>
      </c>
      <c r="DV50" s="61">
        <v>1.0493552464048768E-6</v>
      </c>
      <c r="DW50" s="61">
        <v>1.4094272041631552E-5</v>
      </c>
      <c r="DX50" s="61">
        <v>4.2073512664512989E-6</v>
      </c>
      <c r="DY50" s="61">
        <v>4.198616964023792E-5</v>
      </c>
      <c r="DZ50" s="61">
        <v>5.9686991929811758E-5</v>
      </c>
      <c r="EA50" s="61">
        <v>1.4792102562712389E-5</v>
      </c>
      <c r="EB50" s="61">
        <v>7.3242704641677336E-6</v>
      </c>
      <c r="EC50" s="61">
        <v>0</v>
      </c>
      <c r="ED50" s="61">
        <v>0</v>
      </c>
      <c r="EE50" s="61">
        <v>3.1725866580991351E-6</v>
      </c>
      <c r="EF50" s="61">
        <v>2.0190364329712478E-5</v>
      </c>
      <c r="EG50" s="61">
        <v>0</v>
      </c>
      <c r="EH50" s="61">
        <v>9.7311371484814116E-6</v>
      </c>
      <c r="EI50" s="61">
        <v>5.5927523614176596E-5</v>
      </c>
      <c r="EJ50" s="61">
        <v>6.8700500608926222E-6</v>
      </c>
      <c r="EK50" s="61">
        <v>2.2188692496210961E-4</v>
      </c>
      <c r="EL50" s="61">
        <v>1.4774213309852023E-5</v>
      </c>
      <c r="EM50" s="61">
        <v>9.1106072216905668E-6</v>
      </c>
      <c r="EN50" s="61">
        <v>7.8697893479072963E-5</v>
      </c>
      <c r="EO50" s="61">
        <v>7.1067514612665463E-6</v>
      </c>
      <c r="EP50" s="61">
        <v>4.7201512796256749E-5</v>
      </c>
      <c r="EQ50" s="61">
        <v>2.3791796668770092E-6</v>
      </c>
      <c r="ER50" s="61">
        <v>5.4022482680595099E-6</v>
      </c>
      <c r="ES50" s="61">
        <v>0</v>
      </c>
      <c r="ET50" s="61">
        <v>3.4040773167289306E-5</v>
      </c>
      <c r="EU50" s="61">
        <v>3.3399202347596093E-6</v>
      </c>
      <c r="EV50" s="61">
        <v>2.6063775520953104E-5</v>
      </c>
      <c r="EW50" s="61">
        <v>0</v>
      </c>
      <c r="EX50" s="61">
        <v>6.5241455459595014E-6</v>
      </c>
      <c r="EY50" s="61">
        <v>1.3297980441440188E-5</v>
      </c>
      <c r="EZ50" s="61">
        <v>1.3401666132078425E-4</v>
      </c>
      <c r="FA50" s="61">
        <v>1.1708430043404369E-5</v>
      </c>
      <c r="FB50" s="61">
        <v>9.2037668179883046E-5</v>
      </c>
      <c r="FC50" s="61">
        <v>1.80732795941233E-5</v>
      </c>
      <c r="FD50" s="61">
        <v>9.1552192265069561E-6</v>
      </c>
      <c r="FE50" s="61">
        <v>3.8805438231994284E-5</v>
      </c>
      <c r="FF50" s="61">
        <v>1.0350081564731013E-6</v>
      </c>
      <c r="FG50" s="61">
        <v>9.0751793357464236E-5</v>
      </c>
      <c r="FH50" s="61">
        <v>3.0714284602940652E-5</v>
      </c>
      <c r="FI50" s="61">
        <v>1.7091571684529923E-6</v>
      </c>
      <c r="FJ50" s="61">
        <v>5.8065020727341278E-6</v>
      </c>
      <c r="FK50" s="61">
        <v>3.9707731879944952E-5</v>
      </c>
      <c r="FL50" s="61">
        <v>7.7609089837564036E-6</v>
      </c>
      <c r="FM50" s="61">
        <v>0</v>
      </c>
      <c r="FN50" s="61">
        <v>0</v>
      </c>
      <c r="FO50" s="61">
        <v>5.9765482489319132E-6</v>
      </c>
      <c r="FP50" s="61">
        <v>1.671438288693228E-5</v>
      </c>
      <c r="FQ50" s="61">
        <v>1.7027373755877232E-5</v>
      </c>
      <c r="FR50" s="61">
        <v>1.6898369408122208E-5</v>
      </c>
      <c r="FS50" s="61">
        <v>0</v>
      </c>
      <c r="FT50" s="61">
        <v>3.30904413326322E-5</v>
      </c>
      <c r="FU50" s="61">
        <v>1.4321302527025757E-5</v>
      </c>
      <c r="FV50" s="61">
        <v>3.3532197672225251E-5</v>
      </c>
      <c r="FW50" s="61">
        <v>2.842625613256995E-6</v>
      </c>
      <c r="FX50" s="61">
        <v>6.2195173117881897E-6</v>
      </c>
      <c r="FY50" s="61">
        <v>1.6098925219880141E-6</v>
      </c>
      <c r="FZ50" s="61">
        <v>4.0131252394125859E-6</v>
      </c>
      <c r="GA50" s="61">
        <v>1.329255512197374E-6</v>
      </c>
      <c r="GB50" s="61">
        <v>4.6696284772998424E-5</v>
      </c>
      <c r="GC50" s="61">
        <v>3.5943880940887761E-5</v>
      </c>
      <c r="GD50" s="61">
        <v>2.6551277959472928E-6</v>
      </c>
      <c r="GE50" s="61">
        <v>1.7076581848917629E-5</v>
      </c>
      <c r="GF50" s="61">
        <v>2.9818276064367362E-5</v>
      </c>
      <c r="GG50" s="61">
        <v>2.966000084877996E-4</v>
      </c>
      <c r="GH50" s="61">
        <v>4.1639011590116555E-4</v>
      </c>
      <c r="GI50" s="61">
        <v>8.5220220394736674E-4</v>
      </c>
      <c r="GJ50" s="61">
        <v>9.1231268063211274E-2</v>
      </c>
      <c r="GK50" s="61">
        <v>4.5512955391358734E-3</v>
      </c>
      <c r="GL50" s="61">
        <v>3.801481149373427E-4</v>
      </c>
      <c r="GM50" s="61">
        <v>8.0171805298330178E-5</v>
      </c>
      <c r="GN50" s="61">
        <v>1.4659748436515602E-4</v>
      </c>
      <c r="GO50" s="61">
        <v>2.4103007457153824E-5</v>
      </c>
      <c r="GP50" s="61">
        <v>4.8914407253190126E-6</v>
      </c>
      <c r="GQ50" s="61">
        <v>5.2865638728912681E-6</v>
      </c>
      <c r="GR50" s="61">
        <v>8.7640094070530711E-6</v>
      </c>
      <c r="GS50" s="61">
        <v>3.3160344386197739E-6</v>
      </c>
      <c r="GT50" s="61">
        <v>2.6768265519303461E-6</v>
      </c>
      <c r="GU50" s="61">
        <v>8.5654222588772111E-5</v>
      </c>
      <c r="GV50" s="61">
        <v>4.2857397350889218E-5</v>
      </c>
      <c r="GW50" s="61">
        <v>6.355431367314751E-5</v>
      </c>
      <c r="GX50" s="61">
        <v>8.0809757998254081E-5</v>
      </c>
      <c r="GY50" s="61">
        <v>2.7735019100659828E-4</v>
      </c>
      <c r="GZ50" s="61">
        <v>3.3979027584668092E-5</v>
      </c>
      <c r="HA50" s="61">
        <v>7.7508117533008425E-6</v>
      </c>
      <c r="HB50" s="61">
        <v>1.8944461120119366E-5</v>
      </c>
      <c r="HC50" s="61">
        <v>1.23215642645208E-4</v>
      </c>
      <c r="HD50" s="61">
        <v>2.8048134257975498E-5</v>
      </c>
      <c r="HE50" s="61">
        <v>1.0060859373896836E-4</v>
      </c>
      <c r="HF50" s="61">
        <v>1.4723939719331371E-4</v>
      </c>
      <c r="HG50" s="61">
        <v>4.0983437803900369E-5</v>
      </c>
      <c r="HH50" s="61">
        <v>0</v>
      </c>
      <c r="HI50" s="61">
        <v>1.9330672149524099E-4</v>
      </c>
      <c r="HJ50" s="61">
        <v>4.9514669292805132E-5</v>
      </c>
      <c r="HK50" s="61">
        <v>3.8204286482304339E-5</v>
      </c>
      <c r="HL50" s="61">
        <v>1.3840321347484492E-4</v>
      </c>
      <c r="HM50" s="61">
        <v>2.1071449103199127E-5</v>
      </c>
      <c r="HN50" s="61">
        <v>1.1734945748865283E-4</v>
      </c>
      <c r="HO50" s="61">
        <v>7.486262869441409E-5</v>
      </c>
      <c r="HP50" s="61">
        <v>3.036831502281403E-6</v>
      </c>
      <c r="HQ50" s="61">
        <v>8.1488276297042513E-5</v>
      </c>
      <c r="HR50" s="61">
        <v>8.081045730886758E-5</v>
      </c>
      <c r="HS50" s="61">
        <v>1.0202967787238881E-5</v>
      </c>
      <c r="HT50" s="61">
        <v>1.9694003070288118E-5</v>
      </c>
      <c r="HU50" s="61">
        <v>6.0786424059145797E-6</v>
      </c>
      <c r="HV50" s="61">
        <v>9.2735831764066204E-5</v>
      </c>
      <c r="HW50" s="61">
        <v>0</v>
      </c>
      <c r="HX50" s="61">
        <v>6.5011254504553152E-5</v>
      </c>
      <c r="HY50" s="61">
        <v>1.4319758462392069E-5</v>
      </c>
      <c r="HZ50" s="61">
        <v>1.1282629878455305E-4</v>
      </c>
      <c r="IA50" s="61">
        <v>1.2867363179088065E-4</v>
      </c>
      <c r="IB50" s="61">
        <v>1.3526592277495315E-5</v>
      </c>
      <c r="IC50" s="61">
        <v>2.9535362424720614E-5</v>
      </c>
      <c r="ID50" s="61">
        <v>5.16846377628484E-5</v>
      </c>
      <c r="IE50" s="61">
        <v>7.754408909195484E-6</v>
      </c>
      <c r="IF50" s="61">
        <v>0</v>
      </c>
      <c r="IG50" s="61">
        <v>7.0582241266631751E-5</v>
      </c>
      <c r="IH50" s="61">
        <v>2.694799886287918E-5</v>
      </c>
      <c r="II50" s="61">
        <v>2.6744007332815244E-4</v>
      </c>
      <c r="IJ50" s="61">
        <v>6.0447290436902305E-6</v>
      </c>
      <c r="IK50" s="61">
        <v>1.1944406319631523E-5</v>
      </c>
      <c r="IL50" s="61">
        <v>3.1293677441367502E-5</v>
      </c>
      <c r="IM50" s="61">
        <v>0</v>
      </c>
      <c r="IN50" s="61">
        <v>1.1562794245698135E-5</v>
      </c>
      <c r="IO50" s="61">
        <v>1.9661222275082207E-5</v>
      </c>
      <c r="IP50" s="61">
        <v>8.2358423438458504E-6</v>
      </c>
      <c r="IQ50" s="61">
        <v>5.3008450305455181E-5</v>
      </c>
      <c r="IR50" s="61">
        <v>2.7218968984166302E-6</v>
      </c>
      <c r="IS50" s="61">
        <v>1.9750576170098847E-5</v>
      </c>
      <c r="IT50" s="61">
        <v>6.6316952778238523E-7</v>
      </c>
      <c r="IU50" s="61">
        <v>2.7845527001561194E-5</v>
      </c>
      <c r="IV50" s="61">
        <v>1.5113675102659189E-5</v>
      </c>
      <c r="IW50" s="61">
        <v>5.0909217234370376E-6</v>
      </c>
      <c r="IX50" s="61">
        <v>1.7241309559587328E-5</v>
      </c>
      <c r="IY50" s="61">
        <v>1.6374958899303642E-5</v>
      </c>
      <c r="IZ50" s="61">
        <v>2.1311541606168923E-5</v>
      </c>
      <c r="JA50" s="61">
        <v>5.7050517624826334E-5</v>
      </c>
      <c r="JB50" s="61">
        <v>2.3896740232416575E-5</v>
      </c>
      <c r="JC50" s="61">
        <v>1.0873566345691333E-5</v>
      </c>
      <c r="JD50" s="61">
        <v>9.3756540090357526E-6</v>
      </c>
      <c r="JE50" s="61">
        <v>8.0951598494393674E-6</v>
      </c>
      <c r="JF50" s="61">
        <v>1.2228148576272347E-5</v>
      </c>
      <c r="JG50" s="61">
        <v>3.0698326878664351E-5</v>
      </c>
      <c r="JH50" s="61">
        <v>3.4095072085570828E-5</v>
      </c>
      <c r="JI50" s="61">
        <v>1.792193087501751E-5</v>
      </c>
      <c r="JJ50" s="61">
        <v>1.4030234039961037E-5</v>
      </c>
      <c r="JK50" s="61">
        <v>5.3886035482921369E-5</v>
      </c>
      <c r="JL50" s="61">
        <v>2.7596928571950439E-5</v>
      </c>
      <c r="JM50" s="61">
        <v>3.0402181130844394E-5</v>
      </c>
      <c r="JN50" s="61">
        <v>2.9112011018232268E-5</v>
      </c>
      <c r="JO50" s="61">
        <v>3.3617803388803122E-5</v>
      </c>
      <c r="JP50" s="61">
        <v>3.6318202397331026E-5</v>
      </c>
      <c r="JQ50" s="61">
        <v>1.7851566364069154E-5</v>
      </c>
      <c r="JR50" s="61">
        <v>3.9962088261888075E-6</v>
      </c>
      <c r="JS50" s="61">
        <v>0</v>
      </c>
      <c r="JT50" s="61">
        <v>2.2513740344622698E-4</v>
      </c>
      <c r="JU50" s="61">
        <v>5.2539961995113566E-5</v>
      </c>
      <c r="JV50" s="61">
        <v>3.0236092318484068E-5</v>
      </c>
      <c r="JW50" s="61">
        <v>3.0637910148837378E-5</v>
      </c>
      <c r="JX50" s="61">
        <v>4.2849080621282188E-5</v>
      </c>
      <c r="JY50" s="61">
        <v>4.3934829156713202E-5</v>
      </c>
      <c r="JZ50" s="61">
        <v>1.109031232176959E-4</v>
      </c>
      <c r="KA50" s="61">
        <v>3.5156209768772055E-5</v>
      </c>
      <c r="KB50" s="61">
        <v>7.0226047980862788E-5</v>
      </c>
      <c r="KC50" s="61">
        <v>9.2413012871831548E-6</v>
      </c>
      <c r="KD50" s="61">
        <v>3.7095767683852519E-5</v>
      </c>
      <c r="KE50" s="61">
        <v>5.9482529443545717E-5</v>
      </c>
      <c r="KF50" s="61">
        <v>1.8256170183217514E-4</v>
      </c>
      <c r="KG50" s="61">
        <v>3.8317633885795774E-5</v>
      </c>
      <c r="KH50" s="61">
        <v>2.409373491094597E-5</v>
      </c>
      <c r="KI50" s="61">
        <v>3.6089656426314556E-5</v>
      </c>
      <c r="KJ50" s="61">
        <v>1.3385041393918675E-4</v>
      </c>
      <c r="KK50" s="61">
        <v>1.2136982907259547E-4</v>
      </c>
      <c r="KL50" s="61">
        <v>3.7120655492245502E-5</v>
      </c>
      <c r="KM50" s="61">
        <v>2.1224661747548868E-4</v>
      </c>
      <c r="KN50" s="61">
        <v>7.2243015888761219E-5</v>
      </c>
      <c r="KO50" s="61">
        <v>8.8747153601918723E-5</v>
      </c>
      <c r="KP50" s="61">
        <v>4.6689779327124799E-5</v>
      </c>
      <c r="KQ50" s="61">
        <v>7.971284569755315E-5</v>
      </c>
      <c r="KR50" s="61">
        <v>6.1928623636436513E-5</v>
      </c>
      <c r="KS50" s="61">
        <v>6.9891589809925372E-5</v>
      </c>
      <c r="KT50" s="61">
        <v>9.537547615080272E-5</v>
      </c>
      <c r="KU50" s="61">
        <v>4.1847035412772569E-5</v>
      </c>
      <c r="KV50" s="61">
        <v>4.4199690007547005E-5</v>
      </c>
      <c r="KW50" s="61">
        <v>1.1389160951261162E-4</v>
      </c>
      <c r="KX50" s="61">
        <v>1.164884804245551E-5</v>
      </c>
      <c r="KY50" s="61">
        <v>1.7301087575162283E-4</v>
      </c>
      <c r="KZ50" s="61">
        <v>1.3619687201624916E-4</v>
      </c>
    </row>
    <row r="51" spans="1:312" ht="13" x14ac:dyDescent="0.3">
      <c r="A51" s="102">
        <v>1.1510765420770397</v>
      </c>
      <c r="B51" s="50" t="s">
        <v>899</v>
      </c>
      <c r="C51" s="60" t="s">
        <v>37</v>
      </c>
      <c r="D51" s="61">
        <v>1.9302138484875147E-5</v>
      </c>
      <c r="E51" s="61">
        <v>8.1112631395505356E-5</v>
      </c>
      <c r="F51" s="61">
        <v>8.1676760182227085E-5</v>
      </c>
      <c r="G51" s="61">
        <v>8.5544619596293847E-5</v>
      </c>
      <c r="H51" s="61">
        <v>2.5248371180046971E-5</v>
      </c>
      <c r="I51" s="61">
        <v>1.1316054622373968E-4</v>
      </c>
      <c r="J51" s="61">
        <v>1.2555124737409926E-4</v>
      </c>
      <c r="K51" s="61">
        <v>2.3400992627848862E-4</v>
      </c>
      <c r="L51" s="61">
        <v>5.0349933699280349E-5</v>
      </c>
      <c r="M51" s="61">
        <v>9.6771478300222873E-5</v>
      </c>
      <c r="N51" s="61">
        <v>1.7498332362757082E-4</v>
      </c>
      <c r="O51" s="61">
        <v>1.6189027327960585E-4</v>
      </c>
      <c r="P51" s="61">
        <v>4.0411914865831444E-5</v>
      </c>
      <c r="Q51" s="61">
        <v>3.4445438304225444E-4</v>
      </c>
      <c r="R51" s="61">
        <v>1.028175592566225E-4</v>
      </c>
      <c r="S51" s="61">
        <v>4.0586115711431536E-4</v>
      </c>
      <c r="T51" s="61">
        <v>5.0997511430288115E-4</v>
      </c>
      <c r="U51" s="61">
        <v>3.500729938383553E-4</v>
      </c>
      <c r="V51" s="61">
        <v>6.539111574693175E-4</v>
      </c>
      <c r="W51" s="61">
        <v>2.1605429405428345E-4</v>
      </c>
      <c r="X51" s="61">
        <v>2.1134359856364633E-4</v>
      </c>
      <c r="Y51" s="61">
        <v>7.8657972468474963E-4</v>
      </c>
      <c r="Z51" s="61">
        <v>5.4813242084023799E-4</v>
      </c>
      <c r="AA51" s="61">
        <v>3.8194952170337215E-4</v>
      </c>
      <c r="AB51" s="61">
        <v>3.617612317244415E-4</v>
      </c>
      <c r="AC51" s="61">
        <v>5.9631899181972984E-4</v>
      </c>
      <c r="AD51" s="61">
        <v>5.8500618477736735E-4</v>
      </c>
      <c r="AE51" s="61">
        <v>1.3769074443252564E-3</v>
      </c>
      <c r="AF51" s="61">
        <v>3.4702429851779526E-4</v>
      </c>
      <c r="AG51" s="61">
        <v>4.8375684551865894E-3</v>
      </c>
      <c r="AH51" s="61">
        <v>3.2957161057304827E-3</v>
      </c>
      <c r="AI51" s="61">
        <v>7.3481747139957044E-3</v>
      </c>
      <c r="AJ51" s="61">
        <v>1.3656815252546813E-2</v>
      </c>
      <c r="AK51" s="61">
        <v>3.6669562090053437E-3</v>
      </c>
      <c r="AL51" s="61">
        <v>1.8243760540392086E-3</v>
      </c>
      <c r="AM51" s="61">
        <v>1.4293301978973688E-3</v>
      </c>
      <c r="AN51" s="61">
        <v>4.6333557690246456E-3</v>
      </c>
      <c r="AO51" s="61">
        <v>5.0252611541109762E-3</v>
      </c>
      <c r="AP51" s="61">
        <v>1.4203182821755586E-3</v>
      </c>
      <c r="AQ51" s="61">
        <v>2.449636585661608E-3</v>
      </c>
      <c r="AR51" s="61">
        <v>4.8078562434488862E-3</v>
      </c>
      <c r="AS51" s="61">
        <v>6.1211878914577047E-4</v>
      </c>
      <c r="AT51" s="61">
        <v>6.2096162344514681E-4</v>
      </c>
      <c r="AU51" s="61">
        <v>7.7136151878752675E-4</v>
      </c>
      <c r="AV51" s="61">
        <v>1.113537437400208E-4</v>
      </c>
      <c r="AW51" s="61">
        <v>2.8537321265034889E-4</v>
      </c>
      <c r="AX51" s="61">
        <v>8.4195600879523509E-5</v>
      </c>
      <c r="AY51" s="61">
        <v>2.8221250813953869E-4</v>
      </c>
      <c r="AZ51" s="61">
        <v>5.1561831331788826E-4</v>
      </c>
      <c r="BA51" s="61">
        <v>9.4625227502678397E-4</v>
      </c>
      <c r="BB51" s="61">
        <v>1.2854803844655183E-3</v>
      </c>
      <c r="BC51" s="61">
        <v>1.0445958350409877E-3</v>
      </c>
      <c r="BD51" s="61">
        <v>3.739558236603244E-3</v>
      </c>
      <c r="BE51" s="61">
        <v>7.6617860009868064E-5</v>
      </c>
      <c r="BF51" s="61">
        <v>6.140287955061466E-4</v>
      </c>
      <c r="BG51" s="61">
        <v>6.8606957922623933E-4</v>
      </c>
      <c r="BH51" s="61">
        <v>5.2132208602223441E-3</v>
      </c>
      <c r="BI51" s="61">
        <v>9.2124306331510118E-4</v>
      </c>
      <c r="BJ51" s="61">
        <v>6.9875429032964119E-4</v>
      </c>
      <c r="BK51" s="61">
        <v>1.1932298017776838E-3</v>
      </c>
      <c r="BL51" s="61">
        <v>6.958786510328325E-4</v>
      </c>
      <c r="BM51" s="61">
        <v>2.7706332914869975E-4</v>
      </c>
      <c r="BN51" s="61">
        <v>9.3649147198252871E-4</v>
      </c>
      <c r="BO51" s="61">
        <v>1.1577054413249941E-3</v>
      </c>
      <c r="BP51" s="61">
        <v>5.3036150143445764E-5</v>
      </c>
      <c r="BQ51" s="61">
        <v>1.3433337991123893E-4</v>
      </c>
      <c r="BR51" s="61">
        <v>2.5513936492741212E-5</v>
      </c>
      <c r="BS51" s="61">
        <v>7.9453537365460817E-5</v>
      </c>
      <c r="BT51" s="61">
        <v>1.069164901608916E-4</v>
      </c>
      <c r="BU51" s="61">
        <v>1.4620766277675666E-4</v>
      </c>
      <c r="BV51" s="61">
        <v>1.5461783326716215E-4</v>
      </c>
      <c r="BW51" s="61">
        <v>8.8594898316822458E-5</v>
      </c>
      <c r="BX51" s="61">
        <v>4.8037712492463535E-5</v>
      </c>
      <c r="BY51" s="61">
        <v>3.2213333464470388E-4</v>
      </c>
      <c r="BZ51" s="61">
        <v>1.0666814427287776E-4</v>
      </c>
      <c r="CA51" s="61">
        <v>4.7290179285666265E-5</v>
      </c>
      <c r="CB51" s="61">
        <v>2.1212392784525567E-5</v>
      </c>
      <c r="CC51" s="61">
        <v>1.8884046647480045E-4</v>
      </c>
      <c r="CD51" s="61">
        <v>6.215443660367103E-4</v>
      </c>
      <c r="CE51" s="61">
        <v>8.1388270739051524E-4</v>
      </c>
      <c r="CF51" s="61">
        <v>4.375522157560381E-4</v>
      </c>
      <c r="CG51" s="61">
        <v>5.5493823891066408E-4</v>
      </c>
      <c r="CH51" s="61">
        <v>7.5563412263985187E-4</v>
      </c>
      <c r="CI51" s="61">
        <v>3.6256949210147066E-4</v>
      </c>
      <c r="CJ51" s="61">
        <v>1.8593521269866353E-4</v>
      </c>
      <c r="CK51" s="61">
        <v>5.7072756652563851E-4</v>
      </c>
      <c r="CL51" s="61">
        <v>5.7161220585562958E-3</v>
      </c>
      <c r="CM51" s="61">
        <v>5.0089546205233579E-3</v>
      </c>
      <c r="CN51" s="61">
        <v>4.5928685191591054E-3</v>
      </c>
      <c r="CO51" s="61">
        <v>5.5431009416407294E-3</v>
      </c>
      <c r="CP51" s="61">
        <v>9.1682099104086357E-3</v>
      </c>
      <c r="CQ51" s="61">
        <v>4.3372559658517657E-3</v>
      </c>
      <c r="CR51" s="61">
        <v>2.4363287503937261E-3</v>
      </c>
      <c r="CS51" s="61">
        <v>7.9423378625237198E-3</v>
      </c>
      <c r="CT51" s="61">
        <v>3.0484424970467108E-3</v>
      </c>
      <c r="CU51" s="61">
        <v>3.679682232374385E-3</v>
      </c>
      <c r="CV51" s="61">
        <v>2.3129642502928718E-3</v>
      </c>
      <c r="CW51" s="61">
        <v>5.6796287201873854E-3</v>
      </c>
      <c r="CX51" s="61">
        <v>2.3308885190289866E-3</v>
      </c>
      <c r="CY51" s="61">
        <v>1.5127660358632943E-3</v>
      </c>
      <c r="CZ51" s="61">
        <v>3.2929660561067404E-3</v>
      </c>
      <c r="DA51" s="61">
        <v>1.6045617947902501E-3</v>
      </c>
      <c r="DB51" s="61">
        <v>2.7621824857322307E-3</v>
      </c>
      <c r="DC51" s="61">
        <v>6.0753651871252637E-4</v>
      </c>
      <c r="DD51" s="61">
        <v>8.4661066576391419E-4</v>
      </c>
      <c r="DE51" s="61">
        <v>1.5599088241437749E-4</v>
      </c>
      <c r="DF51" s="61">
        <v>1.2466689325847788E-4</v>
      </c>
      <c r="DG51" s="61">
        <v>5.973491409464347E-4</v>
      </c>
      <c r="DH51" s="61">
        <v>4.3206740066392772E-4</v>
      </c>
      <c r="DI51" s="61">
        <v>2.102389999425787E-3</v>
      </c>
      <c r="DJ51" s="61">
        <v>2.215172527927235E-3</v>
      </c>
      <c r="DK51" s="61">
        <v>9.5305202331858211E-4</v>
      </c>
      <c r="DL51" s="61">
        <v>4.802669988357104E-4</v>
      </c>
      <c r="DM51" s="61">
        <v>8.5427350197726988E-4</v>
      </c>
      <c r="DN51" s="61">
        <v>3.4566196082724677E-3</v>
      </c>
      <c r="DO51" s="61">
        <v>4.3760840905054244E-4</v>
      </c>
      <c r="DP51" s="61">
        <v>6.3538555527802812E-4</v>
      </c>
      <c r="DQ51" s="61">
        <v>3.3410254479640982E-3</v>
      </c>
      <c r="DR51" s="61">
        <v>8.1275869286584186E-4</v>
      </c>
      <c r="DS51" s="61">
        <v>1.0771897332514826E-3</v>
      </c>
      <c r="DT51" s="61">
        <v>3.3225768277967659E-3</v>
      </c>
      <c r="DU51" s="61">
        <v>6.7891786375148698E-3</v>
      </c>
      <c r="DV51" s="61">
        <v>9.5963070903616471E-3</v>
      </c>
      <c r="DW51" s="61">
        <v>2.9376929971800672E-3</v>
      </c>
      <c r="DX51" s="61">
        <v>1.6146224716828313E-2</v>
      </c>
      <c r="DY51" s="61">
        <v>9.685772151918225E-3</v>
      </c>
      <c r="DZ51" s="61">
        <v>9.6066131748029377E-3</v>
      </c>
      <c r="EA51" s="61">
        <v>9.4993807323148598E-3</v>
      </c>
      <c r="EB51" s="61">
        <v>2.7632488804720814E-2</v>
      </c>
      <c r="EC51" s="61">
        <v>7.6120518010067244E-3</v>
      </c>
      <c r="ED51" s="61">
        <v>2.3880886584583705E-2</v>
      </c>
      <c r="EE51" s="61">
        <v>1.2060251024342009E-2</v>
      </c>
      <c r="EF51" s="61">
        <v>2.5701938310360828E-2</v>
      </c>
      <c r="EG51" s="61">
        <v>8.3171964811121976E-3</v>
      </c>
      <c r="EH51" s="61">
        <v>1.2467849419523093E-2</v>
      </c>
      <c r="EI51" s="61">
        <v>8.5541735649479131E-3</v>
      </c>
      <c r="EJ51" s="61">
        <v>1.8141242491951044E-2</v>
      </c>
      <c r="EK51" s="61">
        <v>1.8307110851595011E-2</v>
      </c>
      <c r="EL51" s="61">
        <v>2.1367168539400595E-4</v>
      </c>
      <c r="EM51" s="61">
        <v>1.996191597726346E-5</v>
      </c>
      <c r="EN51" s="61">
        <v>1.965748246058429E-4</v>
      </c>
      <c r="EO51" s="61">
        <v>6.3763353388585951E-5</v>
      </c>
      <c r="EP51" s="61">
        <v>6.7402782003359382E-5</v>
      </c>
      <c r="EQ51" s="61">
        <v>4.7873107971702322E-4</v>
      </c>
      <c r="ER51" s="61">
        <v>5.5745295340112937E-5</v>
      </c>
      <c r="ES51" s="61">
        <v>9.2440512414468539E-5</v>
      </c>
      <c r="ET51" s="61">
        <v>9.2226745906725672E-6</v>
      </c>
      <c r="EU51" s="61">
        <v>8.7397031693709604E-5</v>
      </c>
      <c r="EV51" s="61">
        <v>4.823314735108407E-5</v>
      </c>
      <c r="EW51" s="61">
        <v>9.4919585421027414E-5</v>
      </c>
      <c r="EX51" s="61">
        <v>3.8232759723700536E-4</v>
      </c>
      <c r="EY51" s="61">
        <v>2.2497938723502984E-4</v>
      </c>
      <c r="EZ51" s="61">
        <v>4.8881102621966708E-4</v>
      </c>
      <c r="FA51" s="61">
        <v>2.404443193713521E-4</v>
      </c>
      <c r="FB51" s="61">
        <v>4.7520264239694916E-5</v>
      </c>
      <c r="FC51" s="61">
        <v>1.2924202237757571E-4</v>
      </c>
      <c r="FD51" s="61">
        <v>2.8893598588729789E-4</v>
      </c>
      <c r="FE51" s="61">
        <v>1.9984139983945297E-4</v>
      </c>
      <c r="FF51" s="61">
        <v>3.1707779287717128E-4</v>
      </c>
      <c r="FG51" s="61">
        <v>2.7385504624937292E-4</v>
      </c>
      <c r="FH51" s="61">
        <v>2.959059126380868E-4</v>
      </c>
      <c r="FI51" s="61">
        <v>4.3298648267475802E-4</v>
      </c>
      <c r="FJ51" s="61">
        <v>3.8155116634700122E-4</v>
      </c>
      <c r="FK51" s="61">
        <v>1.7760975693996116E-4</v>
      </c>
      <c r="FL51" s="61">
        <v>3.4271684768024118E-4</v>
      </c>
      <c r="FM51" s="61">
        <v>3.2717419831235499E-4</v>
      </c>
      <c r="FN51" s="61">
        <v>2.2045746802559272E-4</v>
      </c>
      <c r="FO51" s="61">
        <v>5.3888730261804655E-4</v>
      </c>
      <c r="FP51" s="61">
        <v>4.443685834319816E-4</v>
      </c>
      <c r="FQ51" s="61">
        <v>9.4839449209510292E-4</v>
      </c>
      <c r="FR51" s="61">
        <v>5.7914897796258844E-4</v>
      </c>
      <c r="FS51" s="61">
        <v>5.8723692361544502E-6</v>
      </c>
      <c r="FT51" s="61">
        <v>1.0991813639976369E-4</v>
      </c>
      <c r="FU51" s="61">
        <v>1.4843528367581316E-4</v>
      </c>
      <c r="FV51" s="61">
        <v>1.5673701465645143E-4</v>
      </c>
      <c r="FW51" s="61">
        <v>1.4276297524357353E-4</v>
      </c>
      <c r="FX51" s="61">
        <v>1.0252172084915371E-4</v>
      </c>
      <c r="FY51" s="61">
        <v>8.5596398176123283E-5</v>
      </c>
      <c r="FZ51" s="61">
        <v>9.3635144705629864E-5</v>
      </c>
      <c r="GA51" s="61">
        <v>7.4497386705817272E-5</v>
      </c>
      <c r="GB51" s="61">
        <v>1.1726091956102882E-4</v>
      </c>
      <c r="GC51" s="61">
        <v>7.2899078578822778E-5</v>
      </c>
      <c r="GD51" s="61">
        <v>2.8336113866748605E-5</v>
      </c>
      <c r="GE51" s="61">
        <v>1.581403456795667E-4</v>
      </c>
      <c r="GF51" s="61">
        <v>4.940933460927117E-4</v>
      </c>
      <c r="GG51" s="61">
        <v>7.9513282453260164E-4</v>
      </c>
      <c r="GH51" s="61">
        <v>1.0901465904314021E-3</v>
      </c>
      <c r="GI51" s="61">
        <v>1.7952603133330085E-3</v>
      </c>
      <c r="GJ51" s="61">
        <v>7.0151403869902573E-4</v>
      </c>
      <c r="GK51" s="61">
        <v>1.0544893968242512E-3</v>
      </c>
      <c r="GL51" s="61">
        <v>4.441461777804893E-4</v>
      </c>
      <c r="GM51" s="61">
        <v>3.8851220842269022E-4</v>
      </c>
      <c r="GN51" s="61">
        <v>9.2177511404223594E-4</v>
      </c>
      <c r="GO51" s="61">
        <v>8.9134744896296125E-5</v>
      </c>
      <c r="GP51" s="61">
        <v>1.265644963613872E-4</v>
      </c>
      <c r="GQ51" s="61">
        <v>1.3122426324487882E-4</v>
      </c>
      <c r="GR51" s="61">
        <v>1.6404569419249258E-4</v>
      </c>
      <c r="GS51" s="61">
        <v>3.1461342471579069E-4</v>
      </c>
      <c r="GT51" s="61">
        <v>2.1231695934394192E-4</v>
      </c>
      <c r="GU51" s="61">
        <v>1.041002792158085E-4</v>
      </c>
      <c r="GV51" s="61">
        <v>5.2722756634847781E-5</v>
      </c>
      <c r="GW51" s="61">
        <v>5.0710270866722196E-4</v>
      </c>
      <c r="GX51" s="61">
        <v>8.1492480777393061E-4</v>
      </c>
      <c r="GY51" s="61">
        <v>1.2863479279494631E-3</v>
      </c>
      <c r="GZ51" s="61">
        <v>9.8870797702307351E-3</v>
      </c>
      <c r="HA51" s="61">
        <v>9.1277723073378975E-3</v>
      </c>
      <c r="HB51" s="61">
        <v>4.4127236136011381E-3</v>
      </c>
      <c r="HC51" s="61">
        <v>8.1001250435783368E-3</v>
      </c>
      <c r="HD51" s="61">
        <v>7.0674894049675887E-3</v>
      </c>
      <c r="HE51" s="61">
        <v>5.1845387728060455E-3</v>
      </c>
      <c r="HF51" s="61">
        <v>4.8154701779253512E-3</v>
      </c>
      <c r="HG51" s="61">
        <v>4.1317847263539704E-3</v>
      </c>
      <c r="HH51" s="61">
        <v>8.7206619603442566E-3</v>
      </c>
      <c r="HI51" s="61">
        <v>4.4215631887780252E-3</v>
      </c>
      <c r="HJ51" s="61">
        <v>6.0534200129873043E-3</v>
      </c>
      <c r="HK51" s="61">
        <v>1.2299268713930215E-4</v>
      </c>
      <c r="HL51" s="61">
        <v>7.7382623098362483E-5</v>
      </c>
      <c r="HM51" s="61">
        <v>3.4584040528103235E-4</v>
      </c>
      <c r="HN51" s="61">
        <v>3.4610894347022228E-4</v>
      </c>
      <c r="HO51" s="61">
        <v>4.0929038749824305E-4</v>
      </c>
      <c r="HP51" s="61">
        <v>3.3513122756287659E-3</v>
      </c>
      <c r="HQ51" s="61">
        <v>2.5260095824856561E-3</v>
      </c>
      <c r="HR51" s="61">
        <v>3.1347680007670943E-3</v>
      </c>
      <c r="HS51" s="61">
        <v>5.4879094425228482E-3</v>
      </c>
      <c r="HT51" s="61">
        <v>5.0623330507000323E-3</v>
      </c>
      <c r="HU51" s="61">
        <v>4.1002195320436301E-3</v>
      </c>
      <c r="HV51" s="61">
        <v>4.1723029914544699E-3</v>
      </c>
      <c r="HW51" s="61">
        <v>1.1564065744955638E-4</v>
      </c>
      <c r="HX51" s="61">
        <v>1.3818684135248675E-4</v>
      </c>
      <c r="HY51" s="61">
        <v>8.8236332192143436E-5</v>
      </c>
      <c r="HZ51" s="61">
        <v>3.670319891664576E-4</v>
      </c>
      <c r="IA51" s="61">
        <v>9.5568896231460699E-5</v>
      </c>
      <c r="IB51" s="61">
        <v>4.4042858759043683E-5</v>
      </c>
      <c r="IC51" s="61">
        <v>8.5078963647435696E-3</v>
      </c>
      <c r="ID51" s="61">
        <v>3.1515666418882025E-3</v>
      </c>
      <c r="IE51" s="61">
        <v>3.4655315016184529E-3</v>
      </c>
      <c r="IF51" s="61">
        <v>2.2358062006821045E-3</v>
      </c>
      <c r="IG51" s="61">
        <v>5.7871722677401869E-4</v>
      </c>
      <c r="IH51" s="61">
        <v>5.1293296263472076E-4</v>
      </c>
      <c r="II51" s="61">
        <v>3.4660496331736758E-4</v>
      </c>
      <c r="IJ51" s="61">
        <v>1.1178655234860544E-4</v>
      </c>
      <c r="IK51" s="61">
        <v>1.1110322352904712E-4</v>
      </c>
      <c r="IL51" s="61">
        <v>1.6369432732946112E-4</v>
      </c>
      <c r="IM51" s="61">
        <v>1.1105720263469588E-4</v>
      </c>
      <c r="IN51" s="61">
        <v>4.4923472410975454E-5</v>
      </c>
      <c r="IO51" s="61">
        <v>7.4227424751790387E-5</v>
      </c>
      <c r="IP51" s="61">
        <v>4.8129578373798276E-5</v>
      </c>
      <c r="IQ51" s="61">
        <v>1.2339393664270401E-4</v>
      </c>
      <c r="IR51" s="61">
        <v>1.034234411972973E-4</v>
      </c>
      <c r="IS51" s="61">
        <v>5.1666038742881038E-5</v>
      </c>
      <c r="IT51" s="61">
        <v>1.958685210929101E-5</v>
      </c>
      <c r="IU51" s="61">
        <v>2.1436924035846673E-4</v>
      </c>
      <c r="IV51" s="61">
        <v>1.1286540252011608E-5</v>
      </c>
      <c r="IW51" s="61">
        <v>8.7448609907487315E-5</v>
      </c>
      <c r="IX51" s="61">
        <v>8.9870109043730119E-5</v>
      </c>
      <c r="IY51" s="61">
        <v>2.0817820856508106E-5</v>
      </c>
      <c r="IZ51" s="61">
        <v>6.6847895807299574E-5</v>
      </c>
      <c r="JA51" s="61">
        <v>1.0253580375590541E-4</v>
      </c>
      <c r="JB51" s="61">
        <v>2.061575884964725E-4</v>
      </c>
      <c r="JC51" s="61">
        <v>5.9668468411164286E-5</v>
      </c>
      <c r="JD51" s="61">
        <v>6.910543028123425E-5</v>
      </c>
      <c r="JE51" s="61">
        <v>1.0030409000945966E-4</v>
      </c>
      <c r="JF51" s="61">
        <v>7.4964638251057727E-5</v>
      </c>
      <c r="JG51" s="61">
        <v>2.2267180756598758E-4</v>
      </c>
      <c r="JH51" s="61">
        <v>3.5810690583837183E-4</v>
      </c>
      <c r="JI51" s="61">
        <v>2.8668220735482755E-4</v>
      </c>
      <c r="JJ51" s="61">
        <v>1.4317190772708454E-4</v>
      </c>
      <c r="JK51" s="61">
        <v>2.7963052603481402E-4</v>
      </c>
      <c r="JL51" s="61">
        <v>1.8606983757011509E-4</v>
      </c>
      <c r="JM51" s="61">
        <v>1.9249309884000409E-4</v>
      </c>
      <c r="JN51" s="61">
        <v>1.1553085838437679E-4</v>
      </c>
      <c r="JO51" s="61">
        <v>1.2147399588816594E-4</v>
      </c>
      <c r="JP51" s="61">
        <v>1.9181981483028062E-4</v>
      </c>
      <c r="JQ51" s="61">
        <v>1.7497016620990997E-4</v>
      </c>
      <c r="JR51" s="61">
        <v>3.4040189544958619E-5</v>
      </c>
      <c r="JS51" s="61">
        <v>1.0278916610015493E-4</v>
      </c>
      <c r="JT51" s="61">
        <v>3.3958280281809694E-2</v>
      </c>
      <c r="JU51" s="61">
        <v>9.1586037894393658E-3</v>
      </c>
      <c r="JV51" s="61">
        <v>8.3323163611709414E-3</v>
      </c>
      <c r="JW51" s="61">
        <v>7.1488197018110794E-2</v>
      </c>
      <c r="JX51" s="61">
        <v>9.7609783039859736E-3</v>
      </c>
      <c r="JY51" s="61">
        <v>6.9260067814021012E-2</v>
      </c>
      <c r="JZ51" s="61">
        <v>1.4092340271796953E-2</v>
      </c>
      <c r="KA51" s="61">
        <v>1.8071909356822312E-2</v>
      </c>
      <c r="KB51" s="61">
        <v>9.5472335114856303E-3</v>
      </c>
      <c r="KC51" s="61">
        <v>6.1070403298829744E-3</v>
      </c>
      <c r="KD51" s="61">
        <v>9.1527929894782659E-2</v>
      </c>
      <c r="KE51" s="61">
        <v>1.1224682539060745E-2</v>
      </c>
      <c r="KF51" s="61">
        <v>2.7453721674049289E-2</v>
      </c>
      <c r="KG51" s="61">
        <v>9.0748721733554614E-3</v>
      </c>
      <c r="KH51" s="61">
        <v>1.2962405207772967E-2</v>
      </c>
      <c r="KI51" s="61">
        <v>6.8947417315893727E-3</v>
      </c>
      <c r="KJ51" s="61">
        <v>3.7385908701198435E-2</v>
      </c>
      <c r="KK51" s="61">
        <v>7.4179311871292236E-3</v>
      </c>
      <c r="KL51" s="61">
        <v>1.2769322581538274E-2</v>
      </c>
      <c r="KM51" s="61">
        <v>2.0077193435133804E-2</v>
      </c>
      <c r="KN51" s="61">
        <v>1.1816011110009461E-2</v>
      </c>
      <c r="KO51" s="61">
        <v>0.3952693206585367</v>
      </c>
      <c r="KP51" s="61">
        <v>0.12763669098500929</v>
      </c>
      <c r="KQ51" s="61">
        <v>1.1125162276738645E-2</v>
      </c>
      <c r="KR51" s="61">
        <v>1.3163734936272231E-2</v>
      </c>
      <c r="KS51" s="61">
        <v>8.9958838402758694E-3</v>
      </c>
      <c r="KT51" s="61">
        <v>1.2978291785986926E-2</v>
      </c>
      <c r="KU51" s="61">
        <v>0.45918966027428376</v>
      </c>
      <c r="KV51" s="61">
        <v>8.6403515174477471E-3</v>
      </c>
      <c r="KW51" s="61">
        <v>1.8464322243789116E-2</v>
      </c>
      <c r="KX51" s="61">
        <v>9.0576172299554215E-3</v>
      </c>
      <c r="KY51" s="61">
        <v>3.2467940945070724E-2</v>
      </c>
      <c r="KZ51" s="61">
        <v>7.5615954322519288E-2</v>
      </c>
    </row>
    <row r="52" spans="1:312" ht="13" x14ac:dyDescent="0.3">
      <c r="A52" s="102">
        <v>1.0499077544565045</v>
      </c>
      <c r="B52" s="50" t="s">
        <v>13540</v>
      </c>
      <c r="C52" s="60" t="s">
        <v>149</v>
      </c>
      <c r="D52" s="61">
        <v>4.8096611520700407E-6</v>
      </c>
      <c r="E52" s="61">
        <v>0</v>
      </c>
      <c r="F52" s="61">
        <v>0</v>
      </c>
      <c r="G52" s="61">
        <v>0</v>
      </c>
      <c r="H52" s="61">
        <v>0</v>
      </c>
      <c r="I52" s="61">
        <v>2.1928470413884818E-6</v>
      </c>
      <c r="J52" s="61">
        <v>0</v>
      </c>
      <c r="K52" s="61">
        <v>0</v>
      </c>
      <c r="L52" s="61">
        <v>0</v>
      </c>
      <c r="M52" s="61">
        <v>0</v>
      </c>
      <c r="N52" s="61">
        <v>0</v>
      </c>
      <c r="O52" s="61">
        <v>0</v>
      </c>
      <c r="P52" s="61">
        <v>0</v>
      </c>
      <c r="Q52" s="61">
        <v>1.5847912723361143E-6</v>
      </c>
      <c r="R52" s="61">
        <v>0</v>
      </c>
      <c r="S52" s="61">
        <v>5.445120841388785E-7</v>
      </c>
      <c r="T52" s="61">
        <v>0</v>
      </c>
      <c r="U52" s="61">
        <v>1.3671462734786391E-6</v>
      </c>
      <c r="V52" s="61">
        <v>1.6308141093796628E-6</v>
      </c>
      <c r="W52" s="61">
        <v>0</v>
      </c>
      <c r="X52" s="61">
        <v>6.2018010664258783E-7</v>
      </c>
      <c r="Y52" s="61">
        <v>2.077021879256164E-6</v>
      </c>
      <c r="Z52" s="61">
        <v>2.4080531999676691E-6</v>
      </c>
      <c r="AA52" s="61">
        <v>3.4408144690759717E-6</v>
      </c>
      <c r="AB52" s="61">
        <v>9.3885379783730025E-7</v>
      </c>
      <c r="AC52" s="61">
        <v>9.4897751032474935E-7</v>
      </c>
      <c r="AD52" s="61">
        <v>0</v>
      </c>
      <c r="AE52" s="61">
        <v>3.2459248135923715E-6</v>
      </c>
      <c r="AF52" s="61">
        <v>0</v>
      </c>
      <c r="AG52" s="61">
        <v>0</v>
      </c>
      <c r="AH52" s="61">
        <v>9.0789687796557576E-7</v>
      </c>
      <c r="AI52" s="61">
        <v>0</v>
      </c>
      <c r="AJ52" s="61">
        <v>0</v>
      </c>
      <c r="AK52" s="61">
        <v>1.7024113465035279E-6</v>
      </c>
      <c r="AL52" s="61">
        <v>1.0683066860254604E-4</v>
      </c>
      <c r="AM52" s="61">
        <v>1.6988638509232077E-5</v>
      </c>
      <c r="AN52" s="61">
        <v>6.0747510972957253E-6</v>
      </c>
      <c r="AO52" s="61">
        <v>1.1063363843181182E-5</v>
      </c>
      <c r="AP52" s="61">
        <v>8.3659315470974681E-6</v>
      </c>
      <c r="AQ52" s="61">
        <v>2.9520330644652692E-6</v>
      </c>
      <c r="AR52" s="61">
        <v>5.128132190651255E-6</v>
      </c>
      <c r="AS52" s="61">
        <v>2.0642960682548738E-2</v>
      </c>
      <c r="AT52" s="61">
        <v>2.5895392924029318E-2</v>
      </c>
      <c r="AU52" s="61">
        <v>3.941287851216271E-5</v>
      </c>
      <c r="AV52" s="61">
        <v>9.7945957633236896E-7</v>
      </c>
      <c r="AW52" s="61">
        <v>8.4023911860933034E-7</v>
      </c>
      <c r="AX52" s="61">
        <v>2.6626326968656445E-6</v>
      </c>
      <c r="AY52" s="61">
        <v>0</v>
      </c>
      <c r="AZ52" s="61">
        <v>5.898590858906818E-7</v>
      </c>
      <c r="BA52" s="61">
        <v>0</v>
      </c>
      <c r="BB52" s="61">
        <v>1.4711956248659216E-4</v>
      </c>
      <c r="BC52" s="61">
        <v>6.3425881235713799E-6</v>
      </c>
      <c r="BD52" s="61">
        <v>0</v>
      </c>
      <c r="BE52" s="61">
        <v>0</v>
      </c>
      <c r="BF52" s="61">
        <v>3.4345539691483238E-4</v>
      </c>
      <c r="BG52" s="61">
        <v>3.6959875133292808E-5</v>
      </c>
      <c r="BH52" s="61">
        <v>0</v>
      </c>
      <c r="BI52" s="61">
        <v>1.2292292909272613E-6</v>
      </c>
      <c r="BJ52" s="61">
        <v>4.8641204673518037E-6</v>
      </c>
      <c r="BK52" s="61">
        <v>0</v>
      </c>
      <c r="BL52" s="61">
        <v>0</v>
      </c>
      <c r="BM52" s="61">
        <v>1.342216580007696E-6</v>
      </c>
      <c r="BN52" s="61">
        <v>0</v>
      </c>
      <c r="BO52" s="61">
        <v>0</v>
      </c>
      <c r="BP52" s="61">
        <v>0</v>
      </c>
      <c r="BQ52" s="61">
        <v>0</v>
      </c>
      <c r="BR52" s="61">
        <v>0</v>
      </c>
      <c r="BS52" s="61">
        <v>0</v>
      </c>
      <c r="BT52" s="61">
        <v>0</v>
      </c>
      <c r="BU52" s="61">
        <v>0</v>
      </c>
      <c r="BV52" s="61">
        <v>1.1526219658779587E-6</v>
      </c>
      <c r="BW52" s="61">
        <v>0</v>
      </c>
      <c r="BX52" s="61">
        <v>0</v>
      </c>
      <c r="BY52" s="61">
        <v>0</v>
      </c>
      <c r="BZ52" s="61">
        <v>1.5506595032400254E-6</v>
      </c>
      <c r="CA52" s="61">
        <v>0</v>
      </c>
      <c r="CB52" s="61">
        <v>0</v>
      </c>
      <c r="CC52" s="61">
        <v>0</v>
      </c>
      <c r="CD52" s="61">
        <v>2.5334688833018079E-6</v>
      </c>
      <c r="CE52" s="61">
        <v>4.1178589362020115E-6</v>
      </c>
      <c r="CF52" s="61">
        <v>0</v>
      </c>
      <c r="CG52" s="61">
        <v>1.0211707763798025E-6</v>
      </c>
      <c r="CH52" s="61">
        <v>2.7678663038466289E-5</v>
      </c>
      <c r="CI52" s="61">
        <v>0</v>
      </c>
      <c r="CJ52" s="61">
        <v>0</v>
      </c>
      <c r="CK52" s="61">
        <v>0</v>
      </c>
      <c r="CL52" s="61">
        <v>0</v>
      </c>
      <c r="CM52" s="61">
        <v>1.5124061161300029E-6</v>
      </c>
      <c r="CN52" s="61">
        <v>3.620692474734657E-6</v>
      </c>
      <c r="CO52" s="61">
        <v>0</v>
      </c>
      <c r="CP52" s="61">
        <v>2.0498511734025705E-6</v>
      </c>
      <c r="CQ52" s="61">
        <v>0</v>
      </c>
      <c r="CR52" s="61">
        <v>0</v>
      </c>
      <c r="CS52" s="61">
        <v>0</v>
      </c>
      <c r="CT52" s="61">
        <v>0</v>
      </c>
      <c r="CU52" s="61">
        <v>1.4407726050017863E-6</v>
      </c>
      <c r="CV52" s="61">
        <v>0</v>
      </c>
      <c r="CW52" s="61">
        <v>0</v>
      </c>
      <c r="CX52" s="61">
        <v>0</v>
      </c>
      <c r="CY52" s="61">
        <v>0</v>
      </c>
      <c r="CZ52" s="61">
        <v>0</v>
      </c>
      <c r="DA52" s="61">
        <v>0</v>
      </c>
      <c r="DB52" s="61">
        <v>0</v>
      </c>
      <c r="DC52" s="61">
        <v>7.0921984603571993E-6</v>
      </c>
      <c r="DD52" s="61">
        <v>6.0195409897719224E-6</v>
      </c>
      <c r="DE52" s="61">
        <v>1.6963717553214144E-4</v>
      </c>
      <c r="DF52" s="61">
        <v>0</v>
      </c>
      <c r="DG52" s="61">
        <v>0</v>
      </c>
      <c r="DH52" s="61">
        <v>0</v>
      </c>
      <c r="DI52" s="61">
        <v>5.2627712912225923E-3</v>
      </c>
      <c r="DJ52" s="61">
        <v>1.1981956041482455E-2</v>
      </c>
      <c r="DK52" s="61">
        <v>1.0161547146105664E-2</v>
      </c>
      <c r="DL52" s="61">
        <v>7.6531755569863198E-3</v>
      </c>
      <c r="DM52" s="61">
        <v>5.8297613970086908E-3</v>
      </c>
      <c r="DN52" s="61">
        <v>1.5842890518580461E-3</v>
      </c>
      <c r="DO52" s="61">
        <v>6.4121837960527464E-3</v>
      </c>
      <c r="DP52" s="61">
        <v>7.2545081850367413E-2</v>
      </c>
      <c r="DQ52" s="61">
        <v>3.2978853251024768E-5</v>
      </c>
      <c r="DR52" s="61">
        <v>1.1477749816156069E-2</v>
      </c>
      <c r="DS52" s="61">
        <v>6.8870433398506899E-3</v>
      </c>
      <c r="DT52" s="61">
        <v>1.7250481087166718E-6</v>
      </c>
      <c r="DU52" s="61">
        <v>0</v>
      </c>
      <c r="DV52" s="61">
        <v>0</v>
      </c>
      <c r="DW52" s="61">
        <v>0</v>
      </c>
      <c r="DX52" s="61">
        <v>2.1036756332256495E-6</v>
      </c>
      <c r="DY52" s="61">
        <v>0</v>
      </c>
      <c r="DZ52" s="61">
        <v>0</v>
      </c>
      <c r="EA52" s="61">
        <v>2.5382897888678061E-6</v>
      </c>
      <c r="EB52" s="61">
        <v>0</v>
      </c>
      <c r="EC52" s="61">
        <v>0</v>
      </c>
      <c r="ED52" s="61">
        <v>0</v>
      </c>
      <c r="EE52" s="61">
        <v>0</v>
      </c>
      <c r="EF52" s="61">
        <v>0</v>
      </c>
      <c r="EG52" s="61">
        <v>0</v>
      </c>
      <c r="EH52" s="61">
        <v>0</v>
      </c>
      <c r="EI52" s="61">
        <v>0</v>
      </c>
      <c r="EJ52" s="61">
        <v>0</v>
      </c>
      <c r="EK52" s="61">
        <v>1.4806719987091173E-6</v>
      </c>
      <c r="EL52" s="61">
        <v>0</v>
      </c>
      <c r="EM52" s="61">
        <v>2.5268248072485394E-6</v>
      </c>
      <c r="EN52" s="61">
        <v>0</v>
      </c>
      <c r="EO52" s="61">
        <v>0</v>
      </c>
      <c r="EP52" s="61">
        <v>0</v>
      </c>
      <c r="EQ52" s="61">
        <v>0</v>
      </c>
      <c r="ER52" s="61">
        <v>0</v>
      </c>
      <c r="ES52" s="61">
        <v>0</v>
      </c>
      <c r="ET52" s="61">
        <v>0</v>
      </c>
      <c r="EU52" s="61">
        <v>0</v>
      </c>
      <c r="EV52" s="61">
        <v>0</v>
      </c>
      <c r="EW52" s="61">
        <v>0</v>
      </c>
      <c r="EX52" s="61">
        <v>0</v>
      </c>
      <c r="EY52" s="61">
        <v>3.2230293709056111E-6</v>
      </c>
      <c r="EZ52" s="61">
        <v>6.1727223740381701E-6</v>
      </c>
      <c r="FA52" s="61">
        <v>0</v>
      </c>
      <c r="FB52" s="61">
        <v>3.3782178369451363E-6</v>
      </c>
      <c r="FC52" s="61">
        <v>0</v>
      </c>
      <c r="FD52" s="61">
        <v>0</v>
      </c>
      <c r="FE52" s="61">
        <v>0</v>
      </c>
      <c r="FF52" s="61">
        <v>0</v>
      </c>
      <c r="FG52" s="61">
        <v>0</v>
      </c>
      <c r="FH52" s="61">
        <v>1.7287589832799618E-6</v>
      </c>
      <c r="FI52" s="61">
        <v>0</v>
      </c>
      <c r="FJ52" s="61">
        <v>0</v>
      </c>
      <c r="FK52" s="61">
        <v>0</v>
      </c>
      <c r="FL52" s="61">
        <v>1.2232606103994333E-6</v>
      </c>
      <c r="FM52" s="61">
        <v>0</v>
      </c>
      <c r="FN52" s="61">
        <v>0</v>
      </c>
      <c r="FO52" s="61">
        <v>0</v>
      </c>
      <c r="FP52" s="61">
        <v>0</v>
      </c>
      <c r="FQ52" s="61">
        <v>2.5908091936246E-6</v>
      </c>
      <c r="FR52" s="61">
        <v>0</v>
      </c>
      <c r="FS52" s="61">
        <v>0</v>
      </c>
      <c r="FT52" s="61">
        <v>0</v>
      </c>
      <c r="FU52" s="61">
        <v>0</v>
      </c>
      <c r="FV52" s="61">
        <v>0</v>
      </c>
      <c r="FW52" s="61">
        <v>0</v>
      </c>
      <c r="FX52" s="61">
        <v>0</v>
      </c>
      <c r="FY52" s="61">
        <v>0</v>
      </c>
      <c r="FZ52" s="61">
        <v>1.5065885450286451E-6</v>
      </c>
      <c r="GA52" s="61">
        <v>0</v>
      </c>
      <c r="GB52" s="61">
        <v>0</v>
      </c>
      <c r="GC52" s="61">
        <v>0</v>
      </c>
      <c r="GD52" s="61">
        <v>0</v>
      </c>
      <c r="GE52" s="61">
        <v>0</v>
      </c>
      <c r="GF52" s="61">
        <v>0</v>
      </c>
      <c r="GG52" s="61">
        <v>0</v>
      </c>
      <c r="GH52" s="61">
        <v>9.3088616718459965E-6</v>
      </c>
      <c r="GI52" s="61">
        <v>1.7963011607345555E-6</v>
      </c>
      <c r="GJ52" s="61">
        <v>0</v>
      </c>
      <c r="GK52" s="61">
        <v>5.4455402475368598E-5</v>
      </c>
      <c r="GL52" s="61">
        <v>9.3831035087793978E-6</v>
      </c>
      <c r="GM52" s="61">
        <v>6.6159742022012737E-6</v>
      </c>
      <c r="GN52" s="61">
        <v>3.1615680052252843E-6</v>
      </c>
      <c r="GO52" s="61">
        <v>0</v>
      </c>
      <c r="GP52" s="61">
        <v>0</v>
      </c>
      <c r="GQ52" s="61">
        <v>0</v>
      </c>
      <c r="GR52" s="61">
        <v>0</v>
      </c>
      <c r="GS52" s="61">
        <v>0</v>
      </c>
      <c r="GT52" s="61">
        <v>0</v>
      </c>
      <c r="GU52" s="61">
        <v>0</v>
      </c>
      <c r="GV52" s="61">
        <v>0</v>
      </c>
      <c r="GW52" s="61">
        <v>0</v>
      </c>
      <c r="GX52" s="61">
        <v>0</v>
      </c>
      <c r="GY52" s="61">
        <v>0</v>
      </c>
      <c r="GZ52" s="61">
        <v>1.4144831094450176E-6</v>
      </c>
      <c r="HA52" s="61">
        <v>0</v>
      </c>
      <c r="HB52" s="61">
        <v>1.2872518453414443E-5</v>
      </c>
      <c r="HC52" s="61">
        <v>3.7094523626254292E-6</v>
      </c>
      <c r="HD52" s="61">
        <v>6.757169343603603E-6</v>
      </c>
      <c r="HE52" s="61">
        <v>3.1961952491753816E-6</v>
      </c>
      <c r="HF52" s="61">
        <v>1.4745976047172727E-5</v>
      </c>
      <c r="HG52" s="61">
        <v>3.9059332742684387E-6</v>
      </c>
      <c r="HH52" s="61">
        <v>0</v>
      </c>
      <c r="HI52" s="61">
        <v>2.2238793344143965E-4</v>
      </c>
      <c r="HJ52" s="61">
        <v>1.6474381650101523E-6</v>
      </c>
      <c r="HK52" s="61">
        <v>2.1734423409654808E-6</v>
      </c>
      <c r="HL52" s="61">
        <v>1.2771751474147484E-6</v>
      </c>
      <c r="HM52" s="61">
        <v>0</v>
      </c>
      <c r="HN52" s="61">
        <v>6.1589561454759591E-6</v>
      </c>
      <c r="HO52" s="61">
        <v>0</v>
      </c>
      <c r="HP52" s="61">
        <v>0</v>
      </c>
      <c r="HQ52" s="61">
        <v>1.3702590163562751E-5</v>
      </c>
      <c r="HR52" s="61">
        <v>1.9740988479945444E-4</v>
      </c>
      <c r="HS52" s="61">
        <v>2.4389564431646729E-6</v>
      </c>
      <c r="HT52" s="61">
        <v>3.7578663102316555E-6</v>
      </c>
      <c r="HU52" s="61">
        <v>0</v>
      </c>
      <c r="HV52" s="61">
        <v>1.6556684901340922E-6</v>
      </c>
      <c r="HW52" s="61">
        <v>1.8466393134244277E-6</v>
      </c>
      <c r="HX52" s="61">
        <v>0</v>
      </c>
      <c r="HY52" s="61">
        <v>0</v>
      </c>
      <c r="HZ52" s="61">
        <v>4.1745241348237583E-6</v>
      </c>
      <c r="IA52" s="61">
        <v>0</v>
      </c>
      <c r="IB52" s="61">
        <v>0</v>
      </c>
      <c r="IC52" s="61">
        <v>4.3303186019682924E-6</v>
      </c>
      <c r="ID52" s="61">
        <v>0</v>
      </c>
      <c r="IE52" s="61">
        <v>2.5848029697318279E-6</v>
      </c>
      <c r="IF52" s="61">
        <v>0</v>
      </c>
      <c r="IG52" s="61">
        <v>0</v>
      </c>
      <c r="IH52" s="61">
        <v>0</v>
      </c>
      <c r="II52" s="61">
        <v>4.4291453974906725E-6</v>
      </c>
      <c r="IJ52" s="61">
        <v>0</v>
      </c>
      <c r="IK52" s="61">
        <v>0</v>
      </c>
      <c r="IL52" s="61">
        <v>3.2851993196168658E-6</v>
      </c>
      <c r="IM52" s="61">
        <v>0</v>
      </c>
      <c r="IN52" s="61">
        <v>0</v>
      </c>
      <c r="IO52" s="61">
        <v>6.3106633550549173E-7</v>
      </c>
      <c r="IP52" s="61">
        <v>4.3989662370690002E-7</v>
      </c>
      <c r="IQ52" s="61">
        <v>1.2735612726884587E-6</v>
      </c>
      <c r="IR52" s="61">
        <v>7.7768482811903725E-7</v>
      </c>
      <c r="IS52" s="61">
        <v>0</v>
      </c>
      <c r="IT52" s="61">
        <v>0</v>
      </c>
      <c r="IU52" s="61">
        <v>2.8171059241687359E-7</v>
      </c>
      <c r="IV52" s="61">
        <v>0</v>
      </c>
      <c r="IW52" s="61">
        <v>4.0751135382471506E-6</v>
      </c>
      <c r="IX52" s="61">
        <v>3.9066411388793042E-7</v>
      </c>
      <c r="IY52" s="61">
        <v>0</v>
      </c>
      <c r="IZ52" s="61">
        <v>0</v>
      </c>
      <c r="JA52" s="61">
        <v>0</v>
      </c>
      <c r="JB52" s="61">
        <v>0</v>
      </c>
      <c r="JC52" s="61">
        <v>1.1557324273940147E-6</v>
      </c>
      <c r="JD52" s="61">
        <v>0</v>
      </c>
      <c r="JE52" s="61">
        <v>0</v>
      </c>
      <c r="JF52" s="61">
        <v>0</v>
      </c>
      <c r="JG52" s="61">
        <v>4.2627793958235825E-7</v>
      </c>
      <c r="JH52" s="61">
        <v>9.2610286848515606E-7</v>
      </c>
      <c r="JI52" s="61">
        <v>0</v>
      </c>
      <c r="JJ52" s="61">
        <v>0</v>
      </c>
      <c r="JK52" s="61">
        <v>0</v>
      </c>
      <c r="JL52" s="61">
        <v>0</v>
      </c>
      <c r="JM52" s="61">
        <v>0</v>
      </c>
      <c r="JN52" s="61">
        <v>0</v>
      </c>
      <c r="JO52" s="61">
        <v>0</v>
      </c>
      <c r="JP52" s="61">
        <v>0</v>
      </c>
      <c r="JQ52" s="61">
        <v>0</v>
      </c>
      <c r="JR52" s="61">
        <v>0</v>
      </c>
      <c r="JS52" s="61">
        <v>0</v>
      </c>
      <c r="JT52" s="61">
        <v>0</v>
      </c>
      <c r="JU52" s="61">
        <v>0</v>
      </c>
      <c r="JV52" s="61">
        <v>0</v>
      </c>
      <c r="JW52" s="61">
        <v>1.4039775526452974E-6</v>
      </c>
      <c r="JX52" s="61">
        <v>9.276923877592969E-7</v>
      </c>
      <c r="JY52" s="61">
        <v>1.5566177655869929E-4</v>
      </c>
      <c r="JZ52" s="61">
        <v>9.0755419981747879E-7</v>
      </c>
      <c r="KA52" s="61">
        <v>0</v>
      </c>
      <c r="KB52" s="61">
        <v>0</v>
      </c>
      <c r="KC52" s="61">
        <v>0</v>
      </c>
      <c r="KD52" s="61">
        <v>3.0550370284480385E-6</v>
      </c>
      <c r="KE52" s="61">
        <v>7.3525994367794456E-7</v>
      </c>
      <c r="KF52" s="61">
        <v>7.439876156372603E-6</v>
      </c>
      <c r="KG52" s="61">
        <v>2.3461366557413605E-6</v>
      </c>
      <c r="KH52" s="61">
        <v>7.2522947892479507E-7</v>
      </c>
      <c r="KI52" s="61">
        <v>0</v>
      </c>
      <c r="KJ52" s="61">
        <v>6.9754124230033627E-7</v>
      </c>
      <c r="KK52" s="61">
        <v>3.3535965824791137E-6</v>
      </c>
      <c r="KL52" s="61">
        <v>0</v>
      </c>
      <c r="KM52" s="61">
        <v>6.2011292033928132E-6</v>
      </c>
      <c r="KN52" s="61">
        <v>1.2256563870197661E-5</v>
      </c>
      <c r="KO52" s="61">
        <v>6.7447137803387729E-6</v>
      </c>
      <c r="KP52" s="61">
        <v>1.2545395251354625E-6</v>
      </c>
      <c r="KQ52" s="61">
        <v>2.8589888866019332E-6</v>
      </c>
      <c r="KR52" s="61">
        <v>5.8100449570304246E-7</v>
      </c>
      <c r="KS52" s="61">
        <v>6.3085378426369303E-7</v>
      </c>
      <c r="KT52" s="61">
        <v>3.4875745469059399E-6</v>
      </c>
      <c r="KU52" s="61">
        <v>7.4184277770874522E-6</v>
      </c>
      <c r="KV52" s="61">
        <v>0</v>
      </c>
      <c r="KW52" s="61">
        <v>2.2483537741028833E-6</v>
      </c>
      <c r="KX52" s="61">
        <v>0</v>
      </c>
      <c r="KY52" s="61">
        <v>6.5354619254857728E-6</v>
      </c>
      <c r="KZ52" s="61">
        <v>6.570611601237211E-6</v>
      </c>
    </row>
    <row r="53" spans="1:312" ht="13" x14ac:dyDescent="0.3">
      <c r="A53" s="102">
        <v>1.0651741517780962</v>
      </c>
      <c r="B53" s="50" t="s">
        <v>898</v>
      </c>
      <c r="C53" s="60" t="s">
        <v>105</v>
      </c>
      <c r="D53" s="61">
        <v>0</v>
      </c>
      <c r="E53" s="61">
        <v>2.4990667653178342E-5</v>
      </c>
      <c r="F53" s="61">
        <v>0</v>
      </c>
      <c r="G53" s="61">
        <v>7.1633930382018118E-6</v>
      </c>
      <c r="H53" s="61">
        <v>0</v>
      </c>
      <c r="I53" s="61">
        <v>0</v>
      </c>
      <c r="J53" s="61">
        <v>1.295968637558971E-4</v>
      </c>
      <c r="K53" s="61">
        <v>1.0485169812885437E-5</v>
      </c>
      <c r="L53" s="61">
        <v>4.7395008477232242E-6</v>
      </c>
      <c r="M53" s="61">
        <v>1.4127890882914569E-5</v>
      </c>
      <c r="N53" s="61">
        <v>3.7581468108307445E-5</v>
      </c>
      <c r="O53" s="61">
        <v>5.3835981603800761E-6</v>
      </c>
      <c r="P53" s="61">
        <v>1.2388342177835915E-4</v>
      </c>
      <c r="Q53" s="61">
        <v>8.9813643161670557E-5</v>
      </c>
      <c r="R53" s="61">
        <v>1.2444957758213707E-4</v>
      </c>
      <c r="S53" s="61">
        <v>8.700093077685636E-6</v>
      </c>
      <c r="T53" s="61">
        <v>1.7095210987930855E-4</v>
      </c>
      <c r="U53" s="61">
        <v>9.5669858115205204E-5</v>
      </c>
      <c r="V53" s="61">
        <v>1.0784211302192292E-4</v>
      </c>
      <c r="W53" s="61">
        <v>3.0540420881376906E-5</v>
      </c>
      <c r="X53" s="61">
        <v>3.5839519273867775E-5</v>
      </c>
      <c r="Y53" s="61">
        <v>2.2688002327741499E-4</v>
      </c>
      <c r="Z53" s="61">
        <v>2.4948423027124994E-4</v>
      </c>
      <c r="AA53" s="61">
        <v>7.0756526429359494E-5</v>
      </c>
      <c r="AB53" s="61">
        <v>2.2906989496343638E-4</v>
      </c>
      <c r="AC53" s="61">
        <v>1.5756385883816768E-4</v>
      </c>
      <c r="AD53" s="61">
        <v>1.0700950300172575E-4</v>
      </c>
      <c r="AE53" s="61">
        <v>7.0199766110902342E-4</v>
      </c>
      <c r="AF53" s="61">
        <v>5.8095673265147014E-5</v>
      </c>
      <c r="AG53" s="61">
        <v>1.4966520846244921E-5</v>
      </c>
      <c r="AH53" s="61">
        <v>4.3841331462648808E-5</v>
      </c>
      <c r="AI53" s="61">
        <v>3.7239193739827723E-5</v>
      </c>
      <c r="AJ53" s="61">
        <v>2.7307121305526744E-4</v>
      </c>
      <c r="AK53" s="61">
        <v>2.5278349456965775E-3</v>
      </c>
      <c r="AL53" s="61">
        <v>0.21965875811043711</v>
      </c>
      <c r="AM53" s="61">
        <v>3.7738743005597225E-3</v>
      </c>
      <c r="AN53" s="61">
        <v>3.4151491325109406E-4</v>
      </c>
      <c r="AO53" s="61">
        <v>9.5516124483055985E-4</v>
      </c>
      <c r="AP53" s="61">
        <v>5.7339630049831206E-3</v>
      </c>
      <c r="AQ53" s="61">
        <v>1.0058805487363356E-4</v>
      </c>
      <c r="AR53" s="61">
        <v>2.2052689269528802E-4</v>
      </c>
      <c r="AS53" s="61">
        <v>1.3080856810708276E-3</v>
      </c>
      <c r="AT53" s="61">
        <v>9.4610560999101017E-3</v>
      </c>
      <c r="AU53" s="61">
        <v>4.6137574440849457E-4</v>
      </c>
      <c r="AV53" s="61">
        <v>1.0908362505641434E-5</v>
      </c>
      <c r="AW53" s="61">
        <v>4.0098077938078593E-6</v>
      </c>
      <c r="AX53" s="61">
        <v>4.9198951016411514E-5</v>
      </c>
      <c r="AY53" s="61">
        <v>5.1641682963372619E-5</v>
      </c>
      <c r="AZ53" s="61">
        <v>1.4220166415933647E-4</v>
      </c>
      <c r="BA53" s="61">
        <v>3.135639752921914E-3</v>
      </c>
      <c r="BB53" s="61">
        <v>6.6960590628882969E-3</v>
      </c>
      <c r="BC53" s="61">
        <v>1.4790876291877122E-4</v>
      </c>
      <c r="BD53" s="61">
        <v>8.9757986583619543E-5</v>
      </c>
      <c r="BE53" s="61">
        <v>6.0902837631851969E-5</v>
      </c>
      <c r="BF53" s="61">
        <v>6.651278091123669E-4</v>
      </c>
      <c r="BG53" s="61">
        <v>1.219392584434597E-3</v>
      </c>
      <c r="BH53" s="61">
        <v>2.5718839205947261E-4</v>
      </c>
      <c r="BI53" s="61">
        <v>4.3295615778350149E-5</v>
      </c>
      <c r="BJ53" s="61">
        <v>4.0601374785654815E-5</v>
      </c>
      <c r="BK53" s="61">
        <v>1.7696392854797433E-4</v>
      </c>
      <c r="BL53" s="61">
        <v>7.3139964257635265E-5</v>
      </c>
      <c r="BM53" s="61">
        <v>1.0096451385169002E-4</v>
      </c>
      <c r="BN53" s="61">
        <v>8.2056030137561461E-5</v>
      </c>
      <c r="BO53" s="61">
        <v>4.1795452576560976E-4</v>
      </c>
      <c r="BP53" s="61">
        <v>1.1232035068234895E-4</v>
      </c>
      <c r="BQ53" s="61">
        <v>2.2211062977705252E-6</v>
      </c>
      <c r="BR53" s="61">
        <v>0</v>
      </c>
      <c r="BS53" s="61">
        <v>8.2849535333500665E-5</v>
      </c>
      <c r="BT53" s="61">
        <v>5.1811687223758554E-5</v>
      </c>
      <c r="BU53" s="61">
        <v>1.3916317453715857E-5</v>
      </c>
      <c r="BV53" s="61">
        <v>1.0283949317777787E-5</v>
      </c>
      <c r="BW53" s="61">
        <v>4.4063408841051713E-5</v>
      </c>
      <c r="BX53" s="61">
        <v>1.6307280723412978E-6</v>
      </c>
      <c r="BY53" s="61">
        <v>3.0978335338761664E-4</v>
      </c>
      <c r="BZ53" s="61">
        <v>5.2429520759548862E-5</v>
      </c>
      <c r="CA53" s="61">
        <v>4.4620428855538324E-5</v>
      </c>
      <c r="CB53" s="61">
        <v>7.2981722625975549E-5</v>
      </c>
      <c r="CC53" s="61">
        <v>1.1938734960273386E-5</v>
      </c>
      <c r="CD53" s="61">
        <v>3.2549445219576451E-4</v>
      </c>
      <c r="CE53" s="61">
        <v>1.0589861492181276E-4</v>
      </c>
      <c r="CF53" s="61">
        <v>2.1397879171240725E-4</v>
      </c>
      <c r="CG53" s="61">
        <v>6.3329607648487425E-5</v>
      </c>
      <c r="CH53" s="61">
        <v>3.5240632701128609E-4</v>
      </c>
      <c r="CI53" s="61">
        <v>1.5146392606915122E-4</v>
      </c>
      <c r="CJ53" s="61">
        <v>9.1872991770961259E-5</v>
      </c>
      <c r="CK53" s="61">
        <v>9.5754668442851043E-5</v>
      </c>
      <c r="CL53" s="61">
        <v>1.2975108578524888E-5</v>
      </c>
      <c r="CM53" s="61">
        <v>1.1714425595046944E-4</v>
      </c>
      <c r="CN53" s="61">
        <v>1.6514380676428629E-4</v>
      </c>
      <c r="CO53" s="61">
        <v>1.8107889018096669E-5</v>
      </c>
      <c r="CP53" s="61">
        <v>8.1736676733220053E-4</v>
      </c>
      <c r="CQ53" s="61">
        <v>1.7347753860308746E-4</v>
      </c>
      <c r="CR53" s="61">
        <v>4.4160633177520029E-5</v>
      </c>
      <c r="CS53" s="61">
        <v>4.2902600773568898E-4</v>
      </c>
      <c r="CT53" s="61">
        <v>1.2093923855881718E-5</v>
      </c>
      <c r="CU53" s="61">
        <v>2.4824639486181217E-5</v>
      </c>
      <c r="CV53" s="61">
        <v>3.8108010728552854E-5</v>
      </c>
      <c r="CW53" s="61">
        <v>2.0639115258245616E-4</v>
      </c>
      <c r="CX53" s="61">
        <v>1.0071946946491581E-5</v>
      </c>
      <c r="CY53" s="61">
        <v>0</v>
      </c>
      <c r="CZ53" s="61">
        <v>7.6386853349209482E-6</v>
      </c>
      <c r="DA53" s="61">
        <v>6.3474098866245563E-5</v>
      </c>
      <c r="DB53" s="61">
        <v>5.2628304215100314E-5</v>
      </c>
      <c r="DC53" s="61">
        <v>2.5161069381166034E-4</v>
      </c>
      <c r="DD53" s="61">
        <v>1.267515493433351E-4</v>
      </c>
      <c r="DE53" s="61">
        <v>3.5190510608956206E-4</v>
      </c>
      <c r="DF53" s="61">
        <v>1.207297658537485E-4</v>
      </c>
      <c r="DG53" s="61">
        <v>1.3850540847660909E-4</v>
      </c>
      <c r="DH53" s="61">
        <v>2.0064027400635328E-4</v>
      </c>
      <c r="DI53" s="61">
        <v>0.91269156313489708</v>
      </c>
      <c r="DJ53" s="61">
        <v>0.3125098799878791</v>
      </c>
      <c r="DK53" s="61">
        <v>0.43420238925606325</v>
      </c>
      <c r="DL53" s="61">
        <v>6.4262817633521955E-3</v>
      </c>
      <c r="DM53" s="61">
        <v>2.7139890284568714E-3</v>
      </c>
      <c r="DN53" s="61">
        <v>0.24012604945829438</v>
      </c>
      <c r="DO53" s="61">
        <v>2.2966301706954973E-3</v>
      </c>
      <c r="DP53" s="61">
        <v>4.2805611750999671E-3</v>
      </c>
      <c r="DQ53" s="61">
        <v>3.2757921091966652E-3</v>
      </c>
      <c r="DR53" s="61">
        <v>0.56937889575554912</v>
      </c>
      <c r="DS53" s="61">
        <v>0.68919121954901774</v>
      </c>
      <c r="DT53" s="61">
        <v>6.0932532640114447E-5</v>
      </c>
      <c r="DU53" s="61">
        <v>7.7771444883817866E-5</v>
      </c>
      <c r="DV53" s="61">
        <v>1.6942423428343629E-4</v>
      </c>
      <c r="DW53" s="61">
        <v>3.8260942430829088E-4</v>
      </c>
      <c r="DX53" s="61">
        <v>3.020410725837982E-4</v>
      </c>
      <c r="DY53" s="61">
        <v>5.279204041208697E-6</v>
      </c>
      <c r="DZ53" s="61">
        <v>1.6748333461510468E-4</v>
      </c>
      <c r="EA53" s="61">
        <v>5.1703587571272801E-5</v>
      </c>
      <c r="EB53" s="61">
        <v>7.671063573266585E-6</v>
      </c>
      <c r="EC53" s="61">
        <v>3.1248683689057614E-5</v>
      </c>
      <c r="ED53" s="61">
        <v>1.6312930073935107E-4</v>
      </c>
      <c r="EE53" s="61">
        <v>3.3019220723840128E-5</v>
      </c>
      <c r="EF53" s="61">
        <v>3.5206167244614112E-4</v>
      </c>
      <c r="EG53" s="61">
        <v>2.6582864923854923E-5</v>
      </c>
      <c r="EH53" s="61">
        <v>5.047420067315037E-5</v>
      </c>
      <c r="EI53" s="61">
        <v>1.3462911693585481E-4</v>
      </c>
      <c r="EJ53" s="61">
        <v>2.1213302329351524E-5</v>
      </c>
      <c r="EK53" s="61">
        <v>2.6717903621151183E-5</v>
      </c>
      <c r="EL53" s="61">
        <v>1.0506773197635131E-4</v>
      </c>
      <c r="EM53" s="61">
        <v>0</v>
      </c>
      <c r="EN53" s="61">
        <v>1.4192406494829008E-6</v>
      </c>
      <c r="EO53" s="61">
        <v>1.9346156755670043E-5</v>
      </c>
      <c r="EP53" s="61">
        <v>8.9193739465258216E-5</v>
      </c>
      <c r="EQ53" s="61">
        <v>1.9153829559123101E-4</v>
      </c>
      <c r="ER53" s="61">
        <v>2.1510546634551306E-5</v>
      </c>
      <c r="ES53" s="61">
        <v>0</v>
      </c>
      <c r="ET53" s="61">
        <v>1.2745498790543203E-5</v>
      </c>
      <c r="EU53" s="61">
        <v>1.8406344553675203E-5</v>
      </c>
      <c r="EV53" s="61">
        <v>2.5904168812312854E-5</v>
      </c>
      <c r="EW53" s="61">
        <v>7.2655853983104479E-6</v>
      </c>
      <c r="EX53" s="61">
        <v>1.5919759681726422E-5</v>
      </c>
      <c r="EY53" s="61">
        <v>8.4276249476272656E-6</v>
      </c>
      <c r="EZ53" s="61">
        <v>1.0553069066133405E-4</v>
      </c>
      <c r="FA53" s="61">
        <v>3.8028980780977384E-5</v>
      </c>
      <c r="FB53" s="61">
        <v>0</v>
      </c>
      <c r="FC53" s="61">
        <v>3.5513994402452285E-5</v>
      </c>
      <c r="FD53" s="61">
        <v>4.8304029799555358E-5</v>
      </c>
      <c r="FE53" s="61">
        <v>3.4797158005988062E-6</v>
      </c>
      <c r="FF53" s="61">
        <v>2.5483524354573986E-4</v>
      </c>
      <c r="FG53" s="61">
        <v>3.1739717926181065E-5</v>
      </c>
      <c r="FH53" s="61">
        <v>3.4824889296517452E-5</v>
      </c>
      <c r="FI53" s="61">
        <v>3.7962279774861461E-5</v>
      </c>
      <c r="FJ53" s="61">
        <v>2.0550912949319293E-4</v>
      </c>
      <c r="FK53" s="61">
        <v>7.8832199265109612E-4</v>
      </c>
      <c r="FL53" s="61">
        <v>2.1768602151285912E-4</v>
      </c>
      <c r="FM53" s="61">
        <v>4.6691260875328112E-5</v>
      </c>
      <c r="FN53" s="61">
        <v>2.4785937406125638E-5</v>
      </c>
      <c r="FO53" s="61">
        <v>2.8783863705456326E-5</v>
      </c>
      <c r="FP53" s="61">
        <v>1.7533387648391963E-5</v>
      </c>
      <c r="FQ53" s="61">
        <v>1.645163837951621E-5</v>
      </c>
      <c r="FR53" s="61">
        <v>1.0507995215435994E-4</v>
      </c>
      <c r="FS53" s="61">
        <v>0</v>
      </c>
      <c r="FT53" s="61">
        <v>1.3258434677447027E-4</v>
      </c>
      <c r="FU53" s="61">
        <v>3.2021109782361812E-4</v>
      </c>
      <c r="FV53" s="61">
        <v>4.8217539612209336E-5</v>
      </c>
      <c r="FW53" s="61">
        <v>0</v>
      </c>
      <c r="FX53" s="61">
        <v>4.3499003134260543E-5</v>
      </c>
      <c r="FY53" s="61">
        <v>0</v>
      </c>
      <c r="FZ53" s="61">
        <v>1.5985837747693323E-5</v>
      </c>
      <c r="GA53" s="61">
        <v>8.1173203278186307E-5</v>
      </c>
      <c r="GB53" s="61">
        <v>0</v>
      </c>
      <c r="GC53" s="61">
        <v>6.19431476941442E-5</v>
      </c>
      <c r="GD53" s="61">
        <v>0</v>
      </c>
      <c r="GE53" s="61">
        <v>1.3483501061526518E-4</v>
      </c>
      <c r="GF53" s="61">
        <v>1.9347016257994614E-4</v>
      </c>
      <c r="GG53" s="61">
        <v>5.5643675120913526E-4</v>
      </c>
      <c r="GH53" s="61">
        <v>3.9105107887576785E-4</v>
      </c>
      <c r="GI53" s="61">
        <v>5.7352370611378153E-4</v>
      </c>
      <c r="GJ53" s="61">
        <v>7.7154473586949629E-4</v>
      </c>
      <c r="GK53" s="61">
        <v>3.6604341545573213E-4</v>
      </c>
      <c r="GL53" s="61">
        <v>7.5040235258619424E-4</v>
      </c>
      <c r="GM53" s="61">
        <v>4.1031041820908126E-5</v>
      </c>
      <c r="GN53" s="61">
        <v>3.105350362538514E-4</v>
      </c>
      <c r="GO53" s="61">
        <v>0</v>
      </c>
      <c r="GP53" s="61">
        <v>7.332257388003262E-5</v>
      </c>
      <c r="GQ53" s="61">
        <v>1.7621879576304226E-6</v>
      </c>
      <c r="GR53" s="61">
        <v>3.618776797683961E-5</v>
      </c>
      <c r="GS53" s="61">
        <v>2.9415833587531591E-5</v>
      </c>
      <c r="GT53" s="61">
        <v>7.1233328798590875E-6</v>
      </c>
      <c r="GU53" s="61">
        <v>1.8611492112480663E-6</v>
      </c>
      <c r="GV53" s="61">
        <v>1.5044672908036809E-5</v>
      </c>
      <c r="GW53" s="61">
        <v>8.3335471395760453E-5</v>
      </c>
      <c r="GX53" s="61">
        <v>4.901014942066185E-6</v>
      </c>
      <c r="GY53" s="61">
        <v>4.1357918577510386E-5</v>
      </c>
      <c r="GZ53" s="61">
        <v>8.3440358626161591E-4</v>
      </c>
      <c r="HA53" s="61">
        <v>2.7935530905019896E-4</v>
      </c>
      <c r="HB53" s="61">
        <v>5.756201648036269E-4</v>
      </c>
      <c r="HC53" s="61">
        <v>1.4313540183250656E-3</v>
      </c>
      <c r="HD53" s="61">
        <v>5.0915336353853384E-4</v>
      </c>
      <c r="HE53" s="61">
        <v>4.0532049156147211E-4</v>
      </c>
      <c r="HF53" s="61">
        <v>3.5151615628266543E-4</v>
      </c>
      <c r="HG53" s="61">
        <v>1.8821595708814714E-3</v>
      </c>
      <c r="HH53" s="61">
        <v>1.9927148801986659E-4</v>
      </c>
      <c r="HI53" s="61">
        <v>3.2236486126862572E-3</v>
      </c>
      <c r="HJ53" s="61">
        <v>1.5706492416521791E-3</v>
      </c>
      <c r="HK53" s="61">
        <v>0</v>
      </c>
      <c r="HL53" s="61">
        <v>0</v>
      </c>
      <c r="HM53" s="61">
        <v>3.1968158639435169E-5</v>
      </c>
      <c r="HN53" s="61">
        <v>2.6798167006840244E-4</v>
      </c>
      <c r="HO53" s="61">
        <v>1.0638799358770303E-5</v>
      </c>
      <c r="HP53" s="61">
        <v>5.3586578986367735E-4</v>
      </c>
      <c r="HQ53" s="61">
        <v>1.3709978249244873E-3</v>
      </c>
      <c r="HR53" s="61">
        <v>1.3486563376932425E-3</v>
      </c>
      <c r="HS53" s="61">
        <v>2.68285208748114E-5</v>
      </c>
      <c r="HT53" s="61">
        <v>3.3294695508652466E-4</v>
      </c>
      <c r="HU53" s="61">
        <v>1.0181423910503048E-4</v>
      </c>
      <c r="HV53" s="61">
        <v>1.6048946564366467E-4</v>
      </c>
      <c r="HW53" s="61">
        <v>4.9551488243555476E-5</v>
      </c>
      <c r="HX53" s="61">
        <v>2.0052262208235103E-4</v>
      </c>
      <c r="HY53" s="61">
        <v>8.0709279667039909E-5</v>
      </c>
      <c r="HZ53" s="61">
        <v>1.1448958574452189E-4</v>
      </c>
      <c r="IA53" s="61">
        <v>3.1009900902735666E-5</v>
      </c>
      <c r="IB53" s="61">
        <v>4.9888952506351537E-6</v>
      </c>
      <c r="IC53" s="61">
        <v>9.8201843113074965E-5</v>
      </c>
      <c r="ID53" s="61">
        <v>1.3910375801455044E-5</v>
      </c>
      <c r="IE53" s="61">
        <v>7.653888793705913E-5</v>
      </c>
      <c r="IF53" s="61">
        <v>9.4039116690100547E-5</v>
      </c>
      <c r="IG53" s="61">
        <v>1.1344595053786561E-5</v>
      </c>
      <c r="IH53" s="61">
        <v>7.4479995490124378E-5</v>
      </c>
      <c r="II53" s="61">
        <v>2.8869753763973544E-4</v>
      </c>
      <c r="IJ53" s="61">
        <v>7.1438327106637027E-5</v>
      </c>
      <c r="IK53" s="61">
        <v>9.3490285396709115E-5</v>
      </c>
      <c r="IL53" s="61">
        <v>1.4586734493258922E-5</v>
      </c>
      <c r="IM53" s="61">
        <v>0</v>
      </c>
      <c r="IN53" s="61">
        <v>0</v>
      </c>
      <c r="IO53" s="61">
        <v>1.2481089746664169E-5</v>
      </c>
      <c r="IP53" s="61">
        <v>3.3515234986202372E-5</v>
      </c>
      <c r="IQ53" s="61">
        <v>3.1633846945500549E-5</v>
      </c>
      <c r="IR53" s="61">
        <v>4.4379880857993056E-5</v>
      </c>
      <c r="IS53" s="61">
        <v>1.4327973870697179E-5</v>
      </c>
      <c r="IT53" s="61">
        <v>4.6048250309396606E-5</v>
      </c>
      <c r="IU53" s="61">
        <v>3.5630129705347465E-5</v>
      </c>
      <c r="IV53" s="61">
        <v>4.622181194366632E-6</v>
      </c>
      <c r="IW53" s="61">
        <v>7.7581607594034674E-6</v>
      </c>
      <c r="IX53" s="61">
        <v>4.5603524227851074E-5</v>
      </c>
      <c r="IY53" s="61">
        <v>2.3807883846717952E-5</v>
      </c>
      <c r="IZ53" s="61">
        <v>3.9288555268719609E-5</v>
      </c>
      <c r="JA53" s="61">
        <v>1.142712976544134E-4</v>
      </c>
      <c r="JB53" s="61">
        <v>5.1721328319276424E-5</v>
      </c>
      <c r="JC53" s="61">
        <v>1.1716464393523721E-4</v>
      </c>
      <c r="JD53" s="61">
        <v>4.9454669276930051E-5</v>
      </c>
      <c r="JE53" s="61">
        <v>1.8116812066894354E-5</v>
      </c>
      <c r="JF53" s="61">
        <v>5.2541440716800951E-6</v>
      </c>
      <c r="JG53" s="61">
        <v>2.2464847415990282E-5</v>
      </c>
      <c r="JH53" s="61">
        <v>1.0584476247748225E-4</v>
      </c>
      <c r="JI53" s="61">
        <v>1.0408668580125146E-6</v>
      </c>
      <c r="JJ53" s="61">
        <v>8.0125006153550332E-6</v>
      </c>
      <c r="JK53" s="61">
        <v>5.8009925433426099E-5</v>
      </c>
      <c r="JL53" s="61">
        <v>5.8610562741165335E-5</v>
      </c>
      <c r="JM53" s="61">
        <v>3.009815931953595E-5</v>
      </c>
      <c r="JN53" s="61">
        <v>3.7907783395478291E-5</v>
      </c>
      <c r="JO53" s="61">
        <v>1.4586163233484947E-5</v>
      </c>
      <c r="JP53" s="61">
        <v>1.6410040014124356E-5</v>
      </c>
      <c r="JQ53" s="61">
        <v>3.1135961800921559E-5</v>
      </c>
      <c r="JR53" s="61">
        <v>1.5764909718347524E-5</v>
      </c>
      <c r="JS53" s="61">
        <v>3.8074409401344126E-5</v>
      </c>
      <c r="JT53" s="61">
        <v>0</v>
      </c>
      <c r="JU53" s="61">
        <v>2.4946185762517529E-5</v>
      </c>
      <c r="JV53" s="61">
        <v>1.4268844062250433E-4</v>
      </c>
      <c r="JW53" s="61">
        <v>9.3770100766120916E-5</v>
      </c>
      <c r="JX53" s="61">
        <v>7.469985260101805E-5</v>
      </c>
      <c r="JY53" s="61">
        <v>9.0417376466014069E-5</v>
      </c>
      <c r="JZ53" s="61">
        <v>1.74099147331653E-4</v>
      </c>
      <c r="KA53" s="61">
        <v>2.0270638856267998E-4</v>
      </c>
      <c r="KB53" s="61">
        <v>3.1881679875213771E-4</v>
      </c>
      <c r="KC53" s="61">
        <v>1.0497382004719931E-4</v>
      </c>
      <c r="KD53" s="61">
        <v>7.439364977671177E-5</v>
      </c>
      <c r="KE53" s="61">
        <v>5.2309660215220876E-5</v>
      </c>
      <c r="KF53" s="61">
        <v>1.4207407948984126E-4</v>
      </c>
      <c r="KG53" s="61">
        <v>7.4390459277061611E-5</v>
      </c>
      <c r="KH53" s="61">
        <v>7.3828360954544139E-5</v>
      </c>
      <c r="KI53" s="61">
        <v>3.8441461272454559E-5</v>
      </c>
      <c r="KJ53" s="61">
        <v>2.5075832614872311E-4</v>
      </c>
      <c r="KK53" s="61">
        <v>2.2721937159911145E-4</v>
      </c>
      <c r="KL53" s="61">
        <v>6.7242681175657361E-5</v>
      </c>
      <c r="KM53" s="61">
        <v>2.4852692916944223E-4</v>
      </c>
      <c r="KN53" s="61">
        <v>5.7518640023929526E-4</v>
      </c>
      <c r="KO53" s="61">
        <v>3.9405029227282341E-4</v>
      </c>
      <c r="KP53" s="61">
        <v>2.1849896729442641E-4</v>
      </c>
      <c r="KQ53" s="61">
        <v>2.5112511272093127E-4</v>
      </c>
      <c r="KR53" s="61">
        <v>1.0970655999975005E-4</v>
      </c>
      <c r="KS53" s="61">
        <v>2.2943451185021332E-4</v>
      </c>
      <c r="KT53" s="61">
        <v>3.5133438477247454E-4</v>
      </c>
      <c r="KU53" s="61">
        <v>1.7864402741393174E-4</v>
      </c>
      <c r="KV53" s="61">
        <v>1.3029998441330755E-4</v>
      </c>
      <c r="KW53" s="61">
        <v>1.1409146318142075E-4</v>
      </c>
      <c r="KX53" s="61">
        <v>4.2297316555721765E-5</v>
      </c>
      <c r="KY53" s="61">
        <v>2.7384961354506545E-4</v>
      </c>
      <c r="KZ53" s="61">
        <v>2.4703735698074398E-4</v>
      </c>
    </row>
    <row r="54" spans="1:312" ht="13" x14ac:dyDescent="0.3">
      <c r="A54" s="102">
        <v>1.0349621901710524</v>
      </c>
      <c r="B54" s="50" t="s">
        <v>897</v>
      </c>
      <c r="C54" s="60" t="s">
        <v>23</v>
      </c>
      <c r="D54" s="61">
        <v>1.8125914420953068E-4</v>
      </c>
      <c r="E54" s="61">
        <v>1.2870531857631028E-4</v>
      </c>
      <c r="F54" s="61">
        <v>2.4748592170248677E-4</v>
      </c>
      <c r="G54" s="61">
        <v>1.379646654624062E-4</v>
      </c>
      <c r="H54" s="61">
        <v>4.074635511576686E-4</v>
      </c>
      <c r="I54" s="61">
        <v>9.1569436893145397E-6</v>
      </c>
      <c r="J54" s="61">
        <v>7.3969638506176721E-6</v>
      </c>
      <c r="K54" s="61">
        <v>2.4465396230066021E-5</v>
      </c>
      <c r="L54" s="61">
        <v>4.0763027431118658E-5</v>
      </c>
      <c r="M54" s="61">
        <v>1.4690523355171249E-4</v>
      </c>
      <c r="N54" s="61">
        <v>4.6907878313167225E-4</v>
      </c>
      <c r="O54" s="61">
        <v>2.36320326157183E-5</v>
      </c>
      <c r="P54" s="61">
        <v>2.4314833900062331E-4</v>
      </c>
      <c r="Q54" s="61">
        <v>5.8926149307799271E-3</v>
      </c>
      <c r="R54" s="61">
        <v>3.1688549847303419E-6</v>
      </c>
      <c r="S54" s="61">
        <v>2.299051021919709E-5</v>
      </c>
      <c r="T54" s="61">
        <v>1.0174958599870207E-4</v>
      </c>
      <c r="U54" s="61">
        <v>3.1611459945656085E-5</v>
      </c>
      <c r="V54" s="61">
        <v>5.4813474231927552E-6</v>
      </c>
      <c r="W54" s="61">
        <v>1.1131650894116606E-5</v>
      </c>
      <c r="X54" s="61">
        <v>6.3396188679020098E-6</v>
      </c>
      <c r="Y54" s="61">
        <v>4.1909685919213262E-5</v>
      </c>
      <c r="Z54" s="61">
        <v>1.3566652124302978E-5</v>
      </c>
      <c r="AA54" s="61">
        <v>1.2415605542582464E-5</v>
      </c>
      <c r="AB54" s="61">
        <v>5.810461837726402E-6</v>
      </c>
      <c r="AC54" s="61">
        <v>2.1918861079182263E-6</v>
      </c>
      <c r="AD54" s="61">
        <v>0</v>
      </c>
      <c r="AE54" s="61">
        <v>0</v>
      </c>
      <c r="AF54" s="61">
        <v>9.0238087799991987E-6</v>
      </c>
      <c r="AG54" s="61">
        <v>0</v>
      </c>
      <c r="AH54" s="61">
        <v>0</v>
      </c>
      <c r="AI54" s="61">
        <v>1.4123201070016855E-5</v>
      </c>
      <c r="AJ54" s="61">
        <v>1.6581735655552455E-5</v>
      </c>
      <c r="AK54" s="61">
        <v>5.8449456229954461E-6</v>
      </c>
      <c r="AL54" s="61">
        <v>3.3769177346969459E-6</v>
      </c>
      <c r="AM54" s="61">
        <v>2.5197387373613824E-6</v>
      </c>
      <c r="AN54" s="61">
        <v>0</v>
      </c>
      <c r="AO54" s="61">
        <v>1.2049351708628522E-5</v>
      </c>
      <c r="AP54" s="61">
        <v>0</v>
      </c>
      <c r="AQ54" s="61">
        <v>6.3560520526764169E-7</v>
      </c>
      <c r="AR54" s="61">
        <v>2.6587128303879828E-6</v>
      </c>
      <c r="AS54" s="61">
        <v>0</v>
      </c>
      <c r="AT54" s="61">
        <v>0</v>
      </c>
      <c r="AU54" s="61">
        <v>0</v>
      </c>
      <c r="AV54" s="61">
        <v>8.9373229501926496E-5</v>
      </c>
      <c r="AW54" s="61">
        <v>2.940836915132656E-6</v>
      </c>
      <c r="AX54" s="61">
        <v>1.4689892778219255E-5</v>
      </c>
      <c r="AY54" s="61">
        <v>2.0885753345369103E-5</v>
      </c>
      <c r="AZ54" s="61">
        <v>3.0307676788858234E-6</v>
      </c>
      <c r="BA54" s="61">
        <v>0</v>
      </c>
      <c r="BB54" s="61">
        <v>2.0695785700356018E-5</v>
      </c>
      <c r="BC54" s="61">
        <v>3.2742263265422577E-6</v>
      </c>
      <c r="BD54" s="61">
        <v>1.5776876060573489E-6</v>
      </c>
      <c r="BE54" s="61">
        <v>8.2380351589231288E-5</v>
      </c>
      <c r="BF54" s="61">
        <v>6.1292699597941924E-6</v>
      </c>
      <c r="BG54" s="61">
        <v>2.8764556529962076E-5</v>
      </c>
      <c r="BH54" s="61">
        <v>3.4968838722206766E-5</v>
      </c>
      <c r="BI54" s="61">
        <v>7.6633959978310426E-6</v>
      </c>
      <c r="BJ54" s="61">
        <v>3.8725882182377819E-6</v>
      </c>
      <c r="BK54" s="61">
        <v>9.4246400707240845E-5</v>
      </c>
      <c r="BL54" s="61">
        <v>8.362987011060967E-5</v>
      </c>
      <c r="BM54" s="61">
        <v>0</v>
      </c>
      <c r="BN54" s="61">
        <v>0</v>
      </c>
      <c r="BO54" s="61">
        <v>3.7494524267579482E-6</v>
      </c>
      <c r="BP54" s="61">
        <v>1.1861658655643457E-4</v>
      </c>
      <c r="BQ54" s="61">
        <v>6.4978246985757327E-5</v>
      </c>
      <c r="BR54" s="61">
        <v>6.8032380715458998E-5</v>
      </c>
      <c r="BS54" s="61">
        <v>2.2874929709249604E-5</v>
      </c>
      <c r="BT54" s="61">
        <v>1.7218290729929448E-4</v>
      </c>
      <c r="BU54" s="61">
        <v>3.9685677006657437E-4</v>
      </c>
      <c r="BV54" s="61">
        <v>0</v>
      </c>
      <c r="BW54" s="61">
        <v>1.8574290641351107E-5</v>
      </c>
      <c r="BX54" s="61">
        <v>4.5974743244320924E-5</v>
      </c>
      <c r="BY54" s="61">
        <v>1.5339682602128758E-5</v>
      </c>
      <c r="BZ54" s="61">
        <v>9.7002366702681598E-6</v>
      </c>
      <c r="CA54" s="61">
        <v>9.5167703665960683E-5</v>
      </c>
      <c r="CB54" s="61">
        <v>7.4867268651266706E-6</v>
      </c>
      <c r="CC54" s="61">
        <v>2.8501360921033606E-5</v>
      </c>
      <c r="CD54" s="61">
        <v>3.0725347623599151E-5</v>
      </c>
      <c r="CE54" s="61">
        <v>0</v>
      </c>
      <c r="CF54" s="61">
        <v>0</v>
      </c>
      <c r="CG54" s="61">
        <v>9.5785818824425478E-5</v>
      </c>
      <c r="CH54" s="61">
        <v>2.0163045203858817E-5</v>
      </c>
      <c r="CI54" s="61">
        <v>0</v>
      </c>
      <c r="CJ54" s="61">
        <v>1.4603153579624765E-5</v>
      </c>
      <c r="CK54" s="61">
        <v>0</v>
      </c>
      <c r="CL54" s="61">
        <v>7.7314212873587571E-5</v>
      </c>
      <c r="CM54" s="61">
        <v>7.4107899690370134E-6</v>
      </c>
      <c r="CN54" s="61">
        <v>7.5431093223638688E-6</v>
      </c>
      <c r="CO54" s="61">
        <v>0</v>
      </c>
      <c r="CP54" s="61">
        <v>6.906859648159217E-5</v>
      </c>
      <c r="CQ54" s="61">
        <v>2.7476028569403543E-6</v>
      </c>
      <c r="CR54" s="61">
        <v>0</v>
      </c>
      <c r="CS54" s="61">
        <v>2.9307279465815564E-6</v>
      </c>
      <c r="CT54" s="61">
        <v>1.6646451421833153E-4</v>
      </c>
      <c r="CU54" s="61">
        <v>8.4916332294795539E-6</v>
      </c>
      <c r="CV54" s="61">
        <v>4.1634984339245862E-6</v>
      </c>
      <c r="CW54" s="61">
        <v>6.4440293650108122E-5</v>
      </c>
      <c r="CX54" s="61">
        <v>5.3113782725639203E-6</v>
      </c>
      <c r="CY54" s="61">
        <v>2.1209792366961672E-5</v>
      </c>
      <c r="CZ54" s="61">
        <v>0</v>
      </c>
      <c r="DA54" s="61">
        <v>6.9568801567688347E-6</v>
      </c>
      <c r="DB54" s="61">
        <v>1.8932128520126735E-5</v>
      </c>
      <c r="DC54" s="61">
        <v>2.4848329063516551E-5</v>
      </c>
      <c r="DD54" s="61">
        <v>4.3111611380188386E-5</v>
      </c>
      <c r="DE54" s="61">
        <v>1.0176537968441011E-5</v>
      </c>
      <c r="DF54" s="61">
        <v>6.843731529026234E-6</v>
      </c>
      <c r="DG54" s="61">
        <v>1.5280076934168693E-6</v>
      </c>
      <c r="DH54" s="61">
        <v>2.6770261902325513E-5</v>
      </c>
      <c r="DI54" s="61">
        <v>6.7226486200338165E-6</v>
      </c>
      <c r="DJ54" s="61">
        <v>1.6789754379647743E-5</v>
      </c>
      <c r="DK54" s="61">
        <v>4.6216860882833525E-6</v>
      </c>
      <c r="DL54" s="61">
        <v>0</v>
      </c>
      <c r="DM54" s="61">
        <v>0</v>
      </c>
      <c r="DN54" s="61">
        <v>0</v>
      </c>
      <c r="DO54" s="61">
        <v>1.3443279389172115E-5</v>
      </c>
      <c r="DP54" s="61">
        <v>0</v>
      </c>
      <c r="DQ54" s="61">
        <v>1.277704198560142E-5</v>
      </c>
      <c r="DR54" s="61">
        <v>3.3560069959521395E-5</v>
      </c>
      <c r="DS54" s="61">
        <v>2.5624706709660018E-5</v>
      </c>
      <c r="DT54" s="61">
        <v>0</v>
      </c>
      <c r="DU54" s="61">
        <v>1.3518841542445651E-5</v>
      </c>
      <c r="DV54" s="61">
        <v>0</v>
      </c>
      <c r="DW54" s="61">
        <v>1.1786816356564442E-4</v>
      </c>
      <c r="DX54" s="61">
        <v>0</v>
      </c>
      <c r="DY54" s="61">
        <v>3.1070315450863686E-6</v>
      </c>
      <c r="DZ54" s="61">
        <v>2.6049692642243871E-5</v>
      </c>
      <c r="EA54" s="61">
        <v>0</v>
      </c>
      <c r="EB54" s="61">
        <v>0</v>
      </c>
      <c r="EC54" s="61">
        <v>0</v>
      </c>
      <c r="ED54" s="61">
        <v>0</v>
      </c>
      <c r="EE54" s="61">
        <v>0</v>
      </c>
      <c r="EF54" s="61">
        <v>2.7225769632230848E-5</v>
      </c>
      <c r="EG54" s="61">
        <v>7.0769422083519174E-6</v>
      </c>
      <c r="EH54" s="61">
        <v>0</v>
      </c>
      <c r="EI54" s="61">
        <v>5.7651596410447824E-5</v>
      </c>
      <c r="EJ54" s="61">
        <v>2.0889659714063219E-6</v>
      </c>
      <c r="EK54" s="61">
        <v>0</v>
      </c>
      <c r="EL54" s="61">
        <v>1.1360860579644832E-4</v>
      </c>
      <c r="EM54" s="61">
        <v>5.0620723638545739E-5</v>
      </c>
      <c r="EN54" s="61">
        <v>2.2350041833617341E-4</v>
      </c>
      <c r="EO54" s="61">
        <v>4.0508483329219311E-5</v>
      </c>
      <c r="EP54" s="61">
        <v>1.2323752486027864E-4</v>
      </c>
      <c r="EQ54" s="61">
        <v>6.9489245161966811E-4</v>
      </c>
      <c r="ER54" s="61">
        <v>7.2702694231652806E-5</v>
      </c>
      <c r="ES54" s="61">
        <v>2.9525124493682067E-4</v>
      </c>
      <c r="ET54" s="61">
        <v>5.6800592436116452E-5</v>
      </c>
      <c r="EU54" s="61">
        <v>2.521860476818489E-5</v>
      </c>
      <c r="EV54" s="61">
        <v>4.4179136951621672E-5</v>
      </c>
      <c r="EW54" s="61">
        <v>6.5513879678527103E-6</v>
      </c>
      <c r="EX54" s="61">
        <v>8.2090219685082661E-5</v>
      </c>
      <c r="EY54" s="61">
        <v>3.2504848062873994E-5</v>
      </c>
      <c r="EZ54" s="61">
        <v>2.05757412467939E-6</v>
      </c>
      <c r="FA54" s="61">
        <v>0</v>
      </c>
      <c r="FB54" s="61">
        <v>1.1823762429307976E-5</v>
      </c>
      <c r="FC54" s="61">
        <v>1.3338080340462995E-5</v>
      </c>
      <c r="FD54" s="61">
        <v>2.9515333625753767E-5</v>
      </c>
      <c r="FE54" s="61">
        <v>1.5383427131128268E-4</v>
      </c>
      <c r="FF54" s="61">
        <v>3.3079672451983434E-6</v>
      </c>
      <c r="FG54" s="61">
        <v>1.2208184067734549E-4</v>
      </c>
      <c r="FH54" s="61">
        <v>3.0502991838317549E-5</v>
      </c>
      <c r="FI54" s="61">
        <v>0</v>
      </c>
      <c r="FJ54" s="61">
        <v>1.2182789795848819E-4</v>
      </c>
      <c r="FK54" s="61">
        <v>3.2639938590254289E-5</v>
      </c>
      <c r="FL54" s="61">
        <v>1.2232606103994333E-6</v>
      </c>
      <c r="FM54" s="61">
        <v>6.7633390653408239E-6</v>
      </c>
      <c r="FN54" s="61">
        <v>0</v>
      </c>
      <c r="FO54" s="61">
        <v>2.2504563481437806E-5</v>
      </c>
      <c r="FP54" s="61">
        <v>7.6200871581524275E-5</v>
      </c>
      <c r="FQ54" s="61">
        <v>2.1734010457628592E-6</v>
      </c>
      <c r="FR54" s="61">
        <v>5.8663697101224256E-5</v>
      </c>
      <c r="FS54" s="61">
        <v>7.9855010052114397E-3</v>
      </c>
      <c r="FT54" s="61">
        <v>2.2086144583341447E-2</v>
      </c>
      <c r="FU54" s="61">
        <v>0.82833433217577068</v>
      </c>
      <c r="FV54" s="61">
        <v>6.0831728149431637E-3</v>
      </c>
      <c r="FW54" s="61">
        <v>2.9245248156478327E-3</v>
      </c>
      <c r="FX54" s="61">
        <v>8.2065026207114888E-4</v>
      </c>
      <c r="FY54" s="61">
        <v>2.3051370786069478E-2</v>
      </c>
      <c r="FZ54" s="61">
        <v>1.7999066688395318E-6</v>
      </c>
      <c r="GA54" s="61">
        <v>1.2512725221484615E-4</v>
      </c>
      <c r="GB54" s="61">
        <v>9.8125438950686945E-6</v>
      </c>
      <c r="GC54" s="61">
        <v>1.5801823391363318E-5</v>
      </c>
      <c r="GD54" s="61">
        <v>2.3011107564876535E-5</v>
      </c>
      <c r="GE54" s="61">
        <v>9.9492085067300415E-5</v>
      </c>
      <c r="GF54" s="61">
        <v>2.12050188793369E-5</v>
      </c>
      <c r="GG54" s="61">
        <v>2.7518701860277144E-6</v>
      </c>
      <c r="GH54" s="61">
        <v>1.4124225370570399E-4</v>
      </c>
      <c r="GI54" s="61">
        <v>3.0218150367497198E-6</v>
      </c>
      <c r="GJ54" s="61">
        <v>2.4932176882681643E-5</v>
      </c>
      <c r="GK54" s="61">
        <v>2.7187423573131512E-6</v>
      </c>
      <c r="GL54" s="61">
        <v>0</v>
      </c>
      <c r="GM54" s="61">
        <v>0</v>
      </c>
      <c r="GN54" s="61">
        <v>2.913390311982344E-5</v>
      </c>
      <c r="GO54" s="61">
        <v>1.2688066234744613E-4</v>
      </c>
      <c r="GP54" s="61">
        <v>2.9434459101481078E-5</v>
      </c>
      <c r="GQ54" s="61">
        <v>3.0936188589511862E-5</v>
      </c>
      <c r="GR54" s="61">
        <v>9.7991286283585507E-7</v>
      </c>
      <c r="GS54" s="61">
        <v>3.7538255021454182E-5</v>
      </c>
      <c r="GT54" s="61">
        <v>6.2607998797926424E-5</v>
      </c>
      <c r="GU54" s="61">
        <v>0</v>
      </c>
      <c r="GV54" s="61">
        <v>0</v>
      </c>
      <c r="GW54" s="61">
        <v>1.2221230117733142E-5</v>
      </c>
      <c r="GX54" s="61">
        <v>0</v>
      </c>
      <c r="GY54" s="61">
        <v>0</v>
      </c>
      <c r="GZ54" s="61">
        <v>0</v>
      </c>
      <c r="HA54" s="61">
        <v>0</v>
      </c>
      <c r="HB54" s="61">
        <v>0</v>
      </c>
      <c r="HC54" s="61">
        <v>0</v>
      </c>
      <c r="HD54" s="61">
        <v>0</v>
      </c>
      <c r="HE54" s="61">
        <v>0</v>
      </c>
      <c r="HF54" s="61">
        <v>0</v>
      </c>
      <c r="HG54" s="61">
        <v>0</v>
      </c>
      <c r="HH54" s="61">
        <v>1.2069254560154415E-5</v>
      </c>
      <c r="HI54" s="61">
        <v>1.7737300357262316E-5</v>
      </c>
      <c r="HJ54" s="61">
        <v>2.4766487080652622E-5</v>
      </c>
      <c r="HK54" s="61">
        <v>0</v>
      </c>
      <c r="HL54" s="61">
        <v>0</v>
      </c>
      <c r="HM54" s="61">
        <v>1.7797399242542688E-6</v>
      </c>
      <c r="HN54" s="61">
        <v>9.9275055493414474E-6</v>
      </c>
      <c r="HO54" s="61">
        <v>7.4700821860060176E-6</v>
      </c>
      <c r="HP54" s="61">
        <v>0</v>
      </c>
      <c r="HQ54" s="61">
        <v>0</v>
      </c>
      <c r="HR54" s="61">
        <v>0</v>
      </c>
      <c r="HS54" s="61">
        <v>0</v>
      </c>
      <c r="HT54" s="61">
        <v>3.4934238661783168E-6</v>
      </c>
      <c r="HU54" s="61">
        <v>0</v>
      </c>
      <c r="HV54" s="61">
        <v>4.1391712253352305E-6</v>
      </c>
      <c r="HW54" s="61">
        <v>0</v>
      </c>
      <c r="HX54" s="61">
        <v>0</v>
      </c>
      <c r="HY54" s="61">
        <v>2.4371127383109578E-5</v>
      </c>
      <c r="HZ54" s="61">
        <v>3.0363140386882177E-5</v>
      </c>
      <c r="IA54" s="61">
        <v>1.9900929238500782E-5</v>
      </c>
      <c r="IB54" s="61">
        <v>0</v>
      </c>
      <c r="IC54" s="61">
        <v>2.8039172608758145E-5</v>
      </c>
      <c r="ID54" s="61">
        <v>1.064366130783881E-5</v>
      </c>
      <c r="IE54" s="61">
        <v>9.621211054001805E-6</v>
      </c>
      <c r="IF54" s="61">
        <v>0</v>
      </c>
      <c r="IG54" s="61">
        <v>3.7048532713436462E-5</v>
      </c>
      <c r="IH54" s="61">
        <v>8.2888581601473893E-7</v>
      </c>
      <c r="II54" s="61">
        <v>0</v>
      </c>
      <c r="IJ54" s="61">
        <v>7.153384201251926E-5</v>
      </c>
      <c r="IK54" s="61">
        <v>1.0929131782462844E-4</v>
      </c>
      <c r="IL54" s="61">
        <v>5.5586171840130754E-5</v>
      </c>
      <c r="IM54" s="61">
        <v>7.8833626153213848E-6</v>
      </c>
      <c r="IN54" s="61">
        <v>5.109141643448013E-6</v>
      </c>
      <c r="IO54" s="61">
        <v>1.4227039941562696E-5</v>
      </c>
      <c r="IP54" s="61">
        <v>2.0029959599454183E-5</v>
      </c>
      <c r="IQ54" s="61">
        <v>2.2626938611431616E-5</v>
      </c>
      <c r="IR54" s="61">
        <v>1.0239516903567324E-5</v>
      </c>
      <c r="IS54" s="61">
        <v>4.1128429150997098E-5</v>
      </c>
      <c r="IT54" s="61">
        <v>1.2609561443749578E-6</v>
      </c>
      <c r="IU54" s="61">
        <v>8.8757617317476302E-5</v>
      </c>
      <c r="IV54" s="61">
        <v>8.4610079030100828E-5</v>
      </c>
      <c r="IW54" s="61">
        <v>4.8331084179560954E-5</v>
      </c>
      <c r="IX54" s="61">
        <v>9.5712707902542948E-6</v>
      </c>
      <c r="IY54" s="61">
        <v>1.4660881358399919E-4</v>
      </c>
      <c r="IZ54" s="61">
        <v>1.7011675435950701E-4</v>
      </c>
      <c r="JA54" s="61">
        <v>5.5234385307378566E-5</v>
      </c>
      <c r="JB54" s="61">
        <v>1.1589483621827643E-4</v>
      </c>
      <c r="JC54" s="61">
        <v>1.2227770100931021E-4</v>
      </c>
      <c r="JD54" s="61">
        <v>1.2757749686929381E-4</v>
      </c>
      <c r="JE54" s="61">
        <v>3.5601189770551256E-5</v>
      </c>
      <c r="JF54" s="61">
        <v>1.8218109224920015E-4</v>
      </c>
      <c r="JG54" s="61">
        <v>1.4333990420252706E-5</v>
      </c>
      <c r="JH54" s="61">
        <v>1.1640957844087158E-6</v>
      </c>
      <c r="JI54" s="61">
        <v>4.1581838439383196E-6</v>
      </c>
      <c r="JJ54" s="61">
        <v>0</v>
      </c>
      <c r="JK54" s="61">
        <v>1.5823098375905191E-5</v>
      </c>
      <c r="JL54" s="61">
        <v>0</v>
      </c>
      <c r="JM54" s="61">
        <v>0</v>
      </c>
      <c r="JN54" s="61">
        <v>2.9304965396560333E-3</v>
      </c>
      <c r="JO54" s="61">
        <v>3.8255203511076952E-4</v>
      </c>
      <c r="JP54" s="61">
        <v>6.6900674569859151E-4</v>
      </c>
      <c r="JQ54" s="61">
        <v>4.2468625581716997E-2</v>
      </c>
      <c r="JR54" s="61">
        <v>7.8384697418922207E-4</v>
      </c>
      <c r="JS54" s="61">
        <v>1.0250742329677397E-4</v>
      </c>
      <c r="JT54" s="61">
        <v>0</v>
      </c>
      <c r="JU54" s="61">
        <v>4.7166333929917181E-5</v>
      </c>
      <c r="JV54" s="61">
        <v>1.3332365835492356E-5</v>
      </c>
      <c r="JW54" s="61">
        <v>1.4975760561549838E-6</v>
      </c>
      <c r="JX54" s="61">
        <v>1.5410001330001653E-6</v>
      </c>
      <c r="JY54" s="61">
        <v>1.6198924373169313E-6</v>
      </c>
      <c r="JZ54" s="61">
        <v>6.3196024113957097E-5</v>
      </c>
      <c r="KA54" s="61">
        <v>1.1174254636114455E-5</v>
      </c>
      <c r="KB54" s="61">
        <v>2.4410531559717677E-6</v>
      </c>
      <c r="KC54" s="61">
        <v>3.5035702682177895E-6</v>
      </c>
      <c r="KD54" s="61">
        <v>3.0356029506589289E-5</v>
      </c>
      <c r="KE54" s="61">
        <v>2.2752210479367508E-5</v>
      </c>
      <c r="KF54" s="61">
        <v>3.2074132763028556E-5</v>
      </c>
      <c r="KG54" s="61">
        <v>0</v>
      </c>
      <c r="KH54" s="61">
        <v>7.5585027914606421E-6</v>
      </c>
      <c r="KI54" s="61">
        <v>3.820706211835423E-6</v>
      </c>
      <c r="KJ54" s="61">
        <v>6.0531078915173631E-6</v>
      </c>
      <c r="KK54" s="61">
        <v>3.5410811158303078E-5</v>
      </c>
      <c r="KL54" s="61">
        <v>3.9200028310275847E-5</v>
      </c>
      <c r="KM54" s="61">
        <v>8.7705213832846557E-7</v>
      </c>
      <c r="KN54" s="61">
        <v>4.2426567242991909E-6</v>
      </c>
      <c r="KO54" s="61">
        <v>4.050322938555771E-5</v>
      </c>
      <c r="KP54" s="61">
        <v>1.3876601080803922E-5</v>
      </c>
      <c r="KQ54" s="61">
        <v>0</v>
      </c>
      <c r="KR54" s="61">
        <v>2.2981955607809236E-6</v>
      </c>
      <c r="KS54" s="61">
        <v>1.344419509130848E-5</v>
      </c>
      <c r="KT54" s="61">
        <v>5.8194056397955505E-5</v>
      </c>
      <c r="KU54" s="61">
        <v>1.2558056596053625E-5</v>
      </c>
      <c r="KV54" s="61">
        <v>8.3099479855425743E-7</v>
      </c>
      <c r="KW54" s="61">
        <v>2.9095363284131386E-5</v>
      </c>
      <c r="KX54" s="61">
        <v>8.5809636818609689E-7</v>
      </c>
      <c r="KY54" s="61">
        <v>1.2223377630740128E-4</v>
      </c>
      <c r="KZ54" s="61">
        <v>1.3615277395181133E-5</v>
      </c>
    </row>
    <row r="55" spans="1:312" ht="13" x14ac:dyDescent="0.3">
      <c r="A55" s="102">
        <v>1.0262361313893178</v>
      </c>
      <c r="B55" s="50" t="s">
        <v>7403</v>
      </c>
      <c r="C55" s="60" t="s">
        <v>157</v>
      </c>
      <c r="D55" s="61">
        <v>0</v>
      </c>
      <c r="E55" s="61">
        <v>0</v>
      </c>
      <c r="F55" s="61">
        <v>0</v>
      </c>
      <c r="G55" s="61">
        <v>0</v>
      </c>
      <c r="H55" s="61">
        <v>0</v>
      </c>
      <c r="I55" s="61">
        <v>0</v>
      </c>
      <c r="J55" s="61">
        <v>0</v>
      </c>
      <c r="K55" s="61">
        <v>0</v>
      </c>
      <c r="L55" s="61">
        <v>0</v>
      </c>
      <c r="M55" s="61">
        <v>0</v>
      </c>
      <c r="N55" s="61">
        <v>0</v>
      </c>
      <c r="O55" s="61">
        <v>0</v>
      </c>
      <c r="P55" s="61">
        <v>0</v>
      </c>
      <c r="Q55" s="61">
        <v>0</v>
      </c>
      <c r="R55" s="61">
        <v>0</v>
      </c>
      <c r="S55" s="61">
        <v>0</v>
      </c>
      <c r="T55" s="61">
        <v>0</v>
      </c>
      <c r="U55" s="61">
        <v>0</v>
      </c>
      <c r="V55" s="61">
        <v>1.5673301401328665E-3</v>
      </c>
      <c r="W55" s="61">
        <v>0</v>
      </c>
      <c r="X55" s="61">
        <v>0</v>
      </c>
      <c r="Y55" s="61">
        <v>0</v>
      </c>
      <c r="Z55" s="61">
        <v>0</v>
      </c>
      <c r="AA55" s="61">
        <v>0</v>
      </c>
      <c r="AB55" s="61">
        <v>0</v>
      </c>
      <c r="AC55" s="61">
        <v>0</v>
      </c>
      <c r="AD55" s="61">
        <v>0</v>
      </c>
      <c r="AE55" s="61">
        <v>0</v>
      </c>
      <c r="AF55" s="61">
        <v>0</v>
      </c>
      <c r="AG55" s="61">
        <v>0</v>
      </c>
      <c r="AH55" s="61">
        <v>0</v>
      </c>
      <c r="AI55" s="61">
        <v>0</v>
      </c>
      <c r="AJ55" s="61">
        <v>0</v>
      </c>
      <c r="AK55" s="61">
        <v>0</v>
      </c>
      <c r="AL55" s="61">
        <v>0</v>
      </c>
      <c r="AM55" s="61">
        <v>0</v>
      </c>
      <c r="AN55" s="61">
        <v>0</v>
      </c>
      <c r="AO55" s="61">
        <v>0</v>
      </c>
      <c r="AP55" s="61">
        <v>0</v>
      </c>
      <c r="AQ55" s="61">
        <v>0</v>
      </c>
      <c r="AR55" s="61">
        <v>0</v>
      </c>
      <c r="AS55" s="61">
        <v>0</v>
      </c>
      <c r="AT55" s="61">
        <v>0</v>
      </c>
      <c r="AU55" s="61">
        <v>0</v>
      </c>
      <c r="AV55" s="61">
        <v>0</v>
      </c>
      <c r="AW55" s="61">
        <v>0</v>
      </c>
      <c r="AX55" s="61">
        <v>0</v>
      </c>
      <c r="AY55" s="61">
        <v>3.2754078573585141E-4</v>
      </c>
      <c r="AZ55" s="61">
        <v>0</v>
      </c>
      <c r="BA55" s="61">
        <v>0</v>
      </c>
      <c r="BB55" s="61">
        <v>7.8496694111727482E-7</v>
      </c>
      <c r="BC55" s="61">
        <v>0</v>
      </c>
      <c r="BD55" s="61">
        <v>0</v>
      </c>
      <c r="BE55" s="61">
        <v>0</v>
      </c>
      <c r="BF55" s="61">
        <v>0</v>
      </c>
      <c r="BG55" s="61">
        <v>0</v>
      </c>
      <c r="BH55" s="61">
        <v>0</v>
      </c>
      <c r="BI55" s="61">
        <v>0</v>
      </c>
      <c r="BJ55" s="61">
        <v>0</v>
      </c>
      <c r="BK55" s="61">
        <v>0</v>
      </c>
      <c r="BL55" s="61">
        <v>0</v>
      </c>
      <c r="BM55" s="61">
        <v>0</v>
      </c>
      <c r="BN55" s="61">
        <v>0</v>
      </c>
      <c r="BO55" s="61">
        <v>0</v>
      </c>
      <c r="BP55" s="61">
        <v>0</v>
      </c>
      <c r="BQ55" s="61">
        <v>0</v>
      </c>
      <c r="BR55" s="61">
        <v>0</v>
      </c>
      <c r="BS55" s="61">
        <v>0</v>
      </c>
      <c r="BT55" s="61">
        <v>0</v>
      </c>
      <c r="BU55" s="61">
        <v>0</v>
      </c>
      <c r="BV55" s="61">
        <v>0</v>
      </c>
      <c r="BW55" s="61">
        <v>0</v>
      </c>
      <c r="BX55" s="61">
        <v>0</v>
      </c>
      <c r="BY55" s="61">
        <v>0</v>
      </c>
      <c r="BZ55" s="61">
        <v>0</v>
      </c>
      <c r="CA55" s="61">
        <v>0</v>
      </c>
      <c r="CB55" s="61">
        <v>0</v>
      </c>
      <c r="CC55" s="61">
        <v>0</v>
      </c>
      <c r="CD55" s="61">
        <v>0</v>
      </c>
      <c r="CE55" s="61">
        <v>0</v>
      </c>
      <c r="CF55" s="61">
        <v>0</v>
      </c>
      <c r="CG55" s="61">
        <v>0</v>
      </c>
      <c r="CH55" s="61">
        <v>0</v>
      </c>
      <c r="CI55" s="61">
        <v>0</v>
      </c>
      <c r="CJ55" s="61">
        <v>0</v>
      </c>
      <c r="CK55" s="61">
        <v>0</v>
      </c>
      <c r="CL55" s="61">
        <v>0</v>
      </c>
      <c r="CM55" s="61">
        <v>0</v>
      </c>
      <c r="CN55" s="61">
        <v>0</v>
      </c>
      <c r="CO55" s="61">
        <v>0</v>
      </c>
      <c r="CP55" s="61">
        <v>0</v>
      </c>
      <c r="CQ55" s="61">
        <v>0</v>
      </c>
      <c r="CR55" s="61">
        <v>0</v>
      </c>
      <c r="CS55" s="61">
        <v>0</v>
      </c>
      <c r="CT55" s="61">
        <v>0</v>
      </c>
      <c r="CU55" s="61">
        <v>0</v>
      </c>
      <c r="CV55" s="61">
        <v>0</v>
      </c>
      <c r="CW55" s="61">
        <v>0</v>
      </c>
      <c r="CX55" s="61">
        <v>0</v>
      </c>
      <c r="CY55" s="61">
        <v>0</v>
      </c>
      <c r="CZ55" s="61">
        <v>0</v>
      </c>
      <c r="DA55" s="61">
        <v>0</v>
      </c>
      <c r="DB55" s="61">
        <v>0</v>
      </c>
      <c r="DC55" s="61">
        <v>1.4731265235729894E-5</v>
      </c>
      <c r="DD55" s="61">
        <v>1.4929436479086154E-4</v>
      </c>
      <c r="DE55" s="61">
        <v>1.5021500951337043E-6</v>
      </c>
      <c r="DF55" s="61">
        <v>2.8141212657965018E-6</v>
      </c>
      <c r="DG55" s="61">
        <v>2.8353031644513015E-6</v>
      </c>
      <c r="DH55" s="61">
        <v>1.2101504253191075E-3</v>
      </c>
      <c r="DI55" s="61">
        <v>0</v>
      </c>
      <c r="DJ55" s="61">
        <v>0</v>
      </c>
      <c r="DK55" s="61">
        <v>0</v>
      </c>
      <c r="DL55" s="61">
        <v>0</v>
      </c>
      <c r="DM55" s="61">
        <v>0</v>
      </c>
      <c r="DN55" s="61">
        <v>0</v>
      </c>
      <c r="DO55" s="61">
        <v>0</v>
      </c>
      <c r="DP55" s="61">
        <v>0</v>
      </c>
      <c r="DQ55" s="61">
        <v>0</v>
      </c>
      <c r="DR55" s="61">
        <v>0</v>
      </c>
      <c r="DS55" s="61">
        <v>0</v>
      </c>
      <c r="DT55" s="61">
        <v>0</v>
      </c>
      <c r="DU55" s="61">
        <v>0</v>
      </c>
      <c r="DV55" s="61">
        <v>0</v>
      </c>
      <c r="DW55" s="61">
        <v>0</v>
      </c>
      <c r="DX55" s="61">
        <v>0</v>
      </c>
      <c r="DY55" s="61">
        <v>0</v>
      </c>
      <c r="DZ55" s="61">
        <v>0</v>
      </c>
      <c r="EA55" s="61">
        <v>0</v>
      </c>
      <c r="EB55" s="61">
        <v>0</v>
      </c>
      <c r="EC55" s="61">
        <v>0</v>
      </c>
      <c r="ED55" s="61">
        <v>0</v>
      </c>
      <c r="EE55" s="61">
        <v>0</v>
      </c>
      <c r="EF55" s="61">
        <v>0</v>
      </c>
      <c r="EG55" s="61">
        <v>0</v>
      </c>
      <c r="EH55" s="61">
        <v>0</v>
      </c>
      <c r="EI55" s="61">
        <v>0</v>
      </c>
      <c r="EJ55" s="61">
        <v>0</v>
      </c>
      <c r="EK55" s="61">
        <v>0</v>
      </c>
      <c r="EL55" s="61">
        <v>0</v>
      </c>
      <c r="EM55" s="61">
        <v>0</v>
      </c>
      <c r="EN55" s="61">
        <v>0</v>
      </c>
      <c r="EO55" s="61">
        <v>0</v>
      </c>
      <c r="EP55" s="61">
        <v>0</v>
      </c>
      <c r="EQ55" s="61">
        <v>0</v>
      </c>
      <c r="ER55" s="61">
        <v>0</v>
      </c>
      <c r="ES55" s="61">
        <v>0</v>
      </c>
      <c r="ET55" s="61">
        <v>0</v>
      </c>
      <c r="EU55" s="61">
        <v>0</v>
      </c>
      <c r="EV55" s="61">
        <v>0</v>
      </c>
      <c r="EW55" s="61">
        <v>0</v>
      </c>
      <c r="EX55" s="61">
        <v>0</v>
      </c>
      <c r="EY55" s="61">
        <v>0</v>
      </c>
      <c r="EZ55" s="61">
        <v>0</v>
      </c>
      <c r="FA55" s="61">
        <v>0</v>
      </c>
      <c r="FB55" s="61">
        <v>0</v>
      </c>
      <c r="FC55" s="61">
        <v>0</v>
      </c>
      <c r="FD55" s="61">
        <v>0</v>
      </c>
      <c r="FE55" s="61">
        <v>0</v>
      </c>
      <c r="FF55" s="61">
        <v>0</v>
      </c>
      <c r="FG55" s="61">
        <v>0</v>
      </c>
      <c r="FH55" s="61">
        <v>0</v>
      </c>
      <c r="FI55" s="61">
        <v>0</v>
      </c>
      <c r="FJ55" s="61">
        <v>0</v>
      </c>
      <c r="FK55" s="61">
        <v>0</v>
      </c>
      <c r="FL55" s="61">
        <v>0</v>
      </c>
      <c r="FM55" s="61">
        <v>0</v>
      </c>
      <c r="FN55" s="61">
        <v>0</v>
      </c>
      <c r="FO55" s="61">
        <v>0</v>
      </c>
      <c r="FP55" s="61">
        <v>0</v>
      </c>
      <c r="FQ55" s="61">
        <v>0</v>
      </c>
      <c r="FR55" s="61">
        <v>0</v>
      </c>
      <c r="FS55" s="61">
        <v>0</v>
      </c>
      <c r="FT55" s="61">
        <v>0</v>
      </c>
      <c r="FU55" s="61">
        <v>0</v>
      </c>
      <c r="FV55" s="61">
        <v>0</v>
      </c>
      <c r="FW55" s="61">
        <v>0</v>
      </c>
      <c r="FX55" s="61">
        <v>0</v>
      </c>
      <c r="FY55" s="61">
        <v>0</v>
      </c>
      <c r="FZ55" s="61">
        <v>0</v>
      </c>
      <c r="GA55" s="61">
        <v>0</v>
      </c>
      <c r="GB55" s="61">
        <v>0</v>
      </c>
      <c r="GC55" s="61">
        <v>0</v>
      </c>
      <c r="GD55" s="61">
        <v>0</v>
      </c>
      <c r="GE55" s="61">
        <v>0</v>
      </c>
      <c r="GF55" s="61">
        <v>0</v>
      </c>
      <c r="GG55" s="61">
        <v>3.5401663330669035E-6</v>
      </c>
      <c r="GH55" s="61">
        <v>0</v>
      </c>
      <c r="GI55" s="61">
        <v>0</v>
      </c>
      <c r="GJ55" s="61">
        <v>0</v>
      </c>
      <c r="GK55" s="61">
        <v>1.0989760773228048E-4</v>
      </c>
      <c r="GL55" s="61">
        <v>0</v>
      </c>
      <c r="GM55" s="61">
        <v>0</v>
      </c>
      <c r="GN55" s="61">
        <v>1.2395936260760433E-4</v>
      </c>
      <c r="GO55" s="61">
        <v>0</v>
      </c>
      <c r="GP55" s="61">
        <v>0</v>
      </c>
      <c r="GQ55" s="61">
        <v>3.2698376547142288E-6</v>
      </c>
      <c r="GR55" s="61">
        <v>0</v>
      </c>
      <c r="GS55" s="61">
        <v>0</v>
      </c>
      <c r="GT55" s="61">
        <v>0</v>
      </c>
      <c r="GU55" s="61">
        <v>3.4534657586491895E-6</v>
      </c>
      <c r="GV55" s="61">
        <v>0</v>
      </c>
      <c r="GW55" s="61">
        <v>0</v>
      </c>
      <c r="GX55" s="61">
        <v>0</v>
      </c>
      <c r="GY55" s="61">
        <v>0</v>
      </c>
      <c r="GZ55" s="61">
        <v>0</v>
      </c>
      <c r="HA55" s="61">
        <v>0</v>
      </c>
      <c r="HB55" s="61">
        <v>0</v>
      </c>
      <c r="HC55" s="61">
        <v>0</v>
      </c>
      <c r="HD55" s="61">
        <v>0</v>
      </c>
      <c r="HE55" s="61">
        <v>0</v>
      </c>
      <c r="HF55" s="61">
        <v>0</v>
      </c>
      <c r="HG55" s="61">
        <v>2.4522719005197664E-4</v>
      </c>
      <c r="HH55" s="61">
        <v>0</v>
      </c>
      <c r="HI55" s="61">
        <v>0</v>
      </c>
      <c r="HJ55" s="61">
        <v>0</v>
      </c>
      <c r="HK55" s="61">
        <v>0</v>
      </c>
      <c r="HL55" s="61">
        <v>0</v>
      </c>
      <c r="HM55" s="61">
        <v>0</v>
      </c>
      <c r="HN55" s="61">
        <v>8.3502029784614349E-4</v>
      </c>
      <c r="HO55" s="61">
        <v>0</v>
      </c>
      <c r="HP55" s="61">
        <v>0</v>
      </c>
      <c r="HQ55" s="61">
        <v>0</v>
      </c>
      <c r="HR55" s="61">
        <v>0</v>
      </c>
      <c r="HS55" s="61">
        <v>0</v>
      </c>
      <c r="HT55" s="61">
        <v>0</v>
      </c>
      <c r="HU55" s="61">
        <v>0</v>
      </c>
      <c r="HV55" s="61">
        <v>0</v>
      </c>
      <c r="HW55" s="61">
        <v>5.323764704994035E-2</v>
      </c>
      <c r="HX55" s="61">
        <v>6.2078769754270971E-2</v>
      </c>
      <c r="HY55" s="61">
        <v>5.492265333925523E-2</v>
      </c>
      <c r="HZ55" s="61">
        <v>5.9721932664436504E-2</v>
      </c>
      <c r="IA55" s="61">
        <v>6.1398016791464588E-2</v>
      </c>
      <c r="IB55" s="61">
        <v>5.3745968574040189E-2</v>
      </c>
      <c r="IC55" s="61">
        <v>0</v>
      </c>
      <c r="ID55" s="61">
        <v>0</v>
      </c>
      <c r="IE55" s="61">
        <v>0</v>
      </c>
      <c r="IF55" s="61">
        <v>0</v>
      </c>
      <c r="IG55" s="61">
        <v>0</v>
      </c>
      <c r="IH55" s="61">
        <v>0</v>
      </c>
      <c r="II55" s="61">
        <v>0</v>
      </c>
      <c r="IJ55" s="61">
        <v>0</v>
      </c>
      <c r="IK55" s="61">
        <v>0</v>
      </c>
      <c r="IL55" s="61">
        <v>0</v>
      </c>
      <c r="IM55" s="61">
        <v>0</v>
      </c>
      <c r="IN55" s="61">
        <v>0</v>
      </c>
      <c r="IO55" s="61">
        <v>0</v>
      </c>
      <c r="IP55" s="61">
        <v>0</v>
      </c>
      <c r="IQ55" s="61">
        <v>0</v>
      </c>
      <c r="IR55" s="61">
        <v>0</v>
      </c>
      <c r="IS55" s="61">
        <v>0</v>
      </c>
      <c r="IT55" s="61">
        <v>0</v>
      </c>
      <c r="IU55" s="61">
        <v>0</v>
      </c>
      <c r="IV55" s="61">
        <v>0</v>
      </c>
      <c r="IW55" s="61">
        <v>0</v>
      </c>
      <c r="IX55" s="61">
        <v>0</v>
      </c>
      <c r="IY55" s="61">
        <v>0</v>
      </c>
      <c r="IZ55" s="61">
        <v>0</v>
      </c>
      <c r="JA55" s="61">
        <v>0</v>
      </c>
      <c r="JB55" s="61">
        <v>0</v>
      </c>
      <c r="JC55" s="61">
        <v>0</v>
      </c>
      <c r="JD55" s="61">
        <v>0</v>
      </c>
      <c r="JE55" s="61">
        <v>0</v>
      </c>
      <c r="JF55" s="61">
        <v>0</v>
      </c>
      <c r="JG55" s="61">
        <v>2.0841517869773314E-4</v>
      </c>
      <c r="JH55" s="61">
        <v>5.7428725364163311E-6</v>
      </c>
      <c r="JI55" s="61">
        <v>1.3343701776195969E-4</v>
      </c>
      <c r="JJ55" s="61">
        <v>1.8610397813133385E-6</v>
      </c>
      <c r="JK55" s="61">
        <v>6.0796994476596292E-5</v>
      </c>
      <c r="JL55" s="61">
        <v>0</v>
      </c>
      <c r="JM55" s="61">
        <v>0</v>
      </c>
      <c r="JN55" s="61">
        <v>0</v>
      </c>
      <c r="JO55" s="61">
        <v>0</v>
      </c>
      <c r="JP55" s="61">
        <v>0</v>
      </c>
      <c r="JQ55" s="61">
        <v>0</v>
      </c>
      <c r="JR55" s="61">
        <v>0</v>
      </c>
      <c r="JS55" s="61">
        <v>0</v>
      </c>
      <c r="JT55" s="61">
        <v>0</v>
      </c>
      <c r="JU55" s="61">
        <v>0</v>
      </c>
      <c r="JV55" s="61">
        <v>0</v>
      </c>
      <c r="JW55" s="61">
        <v>0</v>
      </c>
      <c r="JX55" s="61">
        <v>0</v>
      </c>
      <c r="JY55" s="61">
        <v>0</v>
      </c>
      <c r="JZ55" s="61">
        <v>0</v>
      </c>
      <c r="KA55" s="61">
        <v>0</v>
      </c>
      <c r="KB55" s="61">
        <v>0</v>
      </c>
      <c r="KC55" s="61">
        <v>0</v>
      </c>
      <c r="KD55" s="61">
        <v>0</v>
      </c>
      <c r="KE55" s="61">
        <v>0</v>
      </c>
      <c r="KF55" s="61">
        <v>0</v>
      </c>
      <c r="KG55" s="61">
        <v>0</v>
      </c>
      <c r="KH55" s="61">
        <v>0</v>
      </c>
      <c r="KI55" s="61">
        <v>0</v>
      </c>
      <c r="KJ55" s="61">
        <v>0</v>
      </c>
      <c r="KK55" s="61">
        <v>0</v>
      </c>
      <c r="KL55" s="61">
        <v>0</v>
      </c>
      <c r="KM55" s="61">
        <v>0</v>
      </c>
      <c r="KN55" s="61">
        <v>0</v>
      </c>
      <c r="KO55" s="61">
        <v>0</v>
      </c>
      <c r="KP55" s="61">
        <v>0</v>
      </c>
      <c r="KQ55" s="61">
        <v>0</v>
      </c>
      <c r="KR55" s="61">
        <v>0</v>
      </c>
      <c r="KS55" s="61">
        <v>0</v>
      </c>
      <c r="KT55" s="61">
        <v>0</v>
      </c>
      <c r="KU55" s="61">
        <v>0</v>
      </c>
      <c r="KV55" s="61">
        <v>0</v>
      </c>
      <c r="KW55" s="61">
        <v>0</v>
      </c>
      <c r="KX55" s="61">
        <v>0</v>
      </c>
      <c r="KY55" s="61">
        <v>0</v>
      </c>
      <c r="KZ55" s="61">
        <v>0</v>
      </c>
    </row>
    <row r="56" spans="1:312" ht="13" x14ac:dyDescent="0.3">
      <c r="A56" s="102">
        <v>1.1492164646644205</v>
      </c>
      <c r="B56" s="50" t="s">
        <v>7404</v>
      </c>
      <c r="C56" s="60" t="s">
        <v>112</v>
      </c>
      <c r="D56" s="61">
        <v>3.2080281149615685E-5</v>
      </c>
      <c r="E56" s="61">
        <v>5.8612016741133335E-5</v>
      </c>
      <c r="F56" s="61">
        <v>5.6740732600086005E-5</v>
      </c>
      <c r="G56" s="61">
        <v>1.663571572311332E-5</v>
      </c>
      <c r="H56" s="61">
        <v>0</v>
      </c>
      <c r="I56" s="61">
        <v>2.3976734133863071E-6</v>
      </c>
      <c r="J56" s="61">
        <v>9.2569188397069359E-6</v>
      </c>
      <c r="K56" s="61">
        <v>7.701480790171576E-5</v>
      </c>
      <c r="L56" s="61">
        <v>1.9480925550974444E-5</v>
      </c>
      <c r="M56" s="61">
        <v>5.7498294115987645E-5</v>
      </c>
      <c r="N56" s="61">
        <v>9.6970531242765762E-7</v>
      </c>
      <c r="O56" s="61">
        <v>4.797705615862705E-5</v>
      </c>
      <c r="P56" s="61">
        <v>2.5063350155705318E-5</v>
      </c>
      <c r="Q56" s="61">
        <v>4.8353742598166332E-5</v>
      </c>
      <c r="R56" s="61">
        <v>7.7139358326638199E-5</v>
      </c>
      <c r="S56" s="61">
        <v>7.1567038258653259E-5</v>
      </c>
      <c r="T56" s="61">
        <v>5.9118270207950652E-5</v>
      </c>
      <c r="U56" s="61">
        <v>7.1266297133611503E-5</v>
      </c>
      <c r="V56" s="61">
        <v>2.2351213376886821E-5</v>
      </c>
      <c r="W56" s="61">
        <v>2.8678324867839016E-5</v>
      </c>
      <c r="X56" s="61">
        <v>4.1193740861215451E-5</v>
      </c>
      <c r="Y56" s="61">
        <v>3.9198018465739937E-5</v>
      </c>
      <c r="Z56" s="61">
        <v>1.8096216724699829E-4</v>
      </c>
      <c r="AA56" s="61">
        <v>8.6307096265988957E-6</v>
      </c>
      <c r="AB56" s="61">
        <v>7.8592494587846883E-5</v>
      </c>
      <c r="AC56" s="61">
        <v>9.0194853636175287E-6</v>
      </c>
      <c r="AD56" s="61">
        <v>1.6395222398678228E-4</v>
      </c>
      <c r="AE56" s="61">
        <v>4.0060025813303717E-5</v>
      </c>
      <c r="AF56" s="61">
        <v>3.6848526983370642E-4</v>
      </c>
      <c r="AG56" s="61">
        <v>2.5513453812665951E-4</v>
      </c>
      <c r="AH56" s="61">
        <v>2.0312679483016484E-3</v>
      </c>
      <c r="AI56" s="61">
        <v>6.2171526262420332E-3</v>
      </c>
      <c r="AJ56" s="61">
        <v>2.3528955469967586E-4</v>
      </c>
      <c r="AK56" s="61">
        <v>8.0297068510083071E-5</v>
      </c>
      <c r="AL56" s="61">
        <v>1.0415915146131913E-4</v>
      </c>
      <c r="AM56" s="61">
        <v>2.6565885478971871E-4</v>
      </c>
      <c r="AN56" s="61">
        <v>3.7937988823976672E-5</v>
      </c>
      <c r="AO56" s="61">
        <v>2.0293950242354368E-4</v>
      </c>
      <c r="AP56" s="61">
        <v>5.2472981759294671E-5</v>
      </c>
      <c r="AQ56" s="61">
        <v>1.1353321422091787E-4</v>
      </c>
      <c r="AR56" s="61">
        <v>4.2060148636846524E-4</v>
      </c>
      <c r="AS56" s="61">
        <v>7.9569198254595951E-5</v>
      </c>
      <c r="AT56" s="61">
        <v>1.6295680338999502E-5</v>
      </c>
      <c r="AU56" s="61">
        <v>1.6075418218024153E-6</v>
      </c>
      <c r="AV56" s="61">
        <v>2.7244699987813754E-5</v>
      </c>
      <c r="AW56" s="61">
        <v>4.7492182181840704E-5</v>
      </c>
      <c r="AX56" s="61">
        <v>1.1836047679424301E-5</v>
      </c>
      <c r="AY56" s="61">
        <v>1.4095554343817721E-5</v>
      </c>
      <c r="AZ56" s="61">
        <v>6.6621487805874075E-5</v>
      </c>
      <c r="BA56" s="61">
        <v>0</v>
      </c>
      <c r="BB56" s="61">
        <v>3.5230903890932073E-5</v>
      </c>
      <c r="BC56" s="61">
        <v>1.8502319666813944E-4</v>
      </c>
      <c r="BD56" s="61">
        <v>1.623185236190538E-4</v>
      </c>
      <c r="BE56" s="61">
        <v>2.7030978636914016E-6</v>
      </c>
      <c r="BF56" s="61">
        <v>3.8677244127116752E-5</v>
      </c>
      <c r="BG56" s="61">
        <v>3.3206216859421574E-5</v>
      </c>
      <c r="BH56" s="61">
        <v>1.5423152450283676E-4</v>
      </c>
      <c r="BI56" s="61">
        <v>1.4604169755598153E-4</v>
      </c>
      <c r="BJ56" s="61">
        <v>1.6879433429492942E-5</v>
      </c>
      <c r="BK56" s="61">
        <v>5.0457179588497803E-4</v>
      </c>
      <c r="BL56" s="61">
        <v>4.0223363132784579E-4</v>
      </c>
      <c r="BM56" s="61">
        <v>3.0140218979950596E-4</v>
      </c>
      <c r="BN56" s="61">
        <v>1.3231179946056624E-4</v>
      </c>
      <c r="BO56" s="61">
        <v>1.3144967457233119E-4</v>
      </c>
      <c r="BP56" s="61">
        <v>1.5949393425936292E-5</v>
      </c>
      <c r="BQ56" s="61">
        <v>1.9597996745034045E-6</v>
      </c>
      <c r="BR56" s="61">
        <v>2.0602001475044184E-4</v>
      </c>
      <c r="BS56" s="61">
        <v>0</v>
      </c>
      <c r="BT56" s="61">
        <v>4.3908209511659793E-6</v>
      </c>
      <c r="BU56" s="61">
        <v>0</v>
      </c>
      <c r="BV56" s="61">
        <v>0</v>
      </c>
      <c r="BW56" s="61">
        <v>0</v>
      </c>
      <c r="BX56" s="61">
        <v>1.0472024850095322E-5</v>
      </c>
      <c r="BY56" s="61">
        <v>7.3485182593075825E-6</v>
      </c>
      <c r="BZ56" s="61">
        <v>0</v>
      </c>
      <c r="CA56" s="61">
        <v>5.6064759032686771E-6</v>
      </c>
      <c r="CB56" s="61">
        <v>4.9911512434177804E-6</v>
      </c>
      <c r="CC56" s="61">
        <v>1.4591787173667471E-5</v>
      </c>
      <c r="CD56" s="61">
        <v>1.16131398645129E-4</v>
      </c>
      <c r="CE56" s="61">
        <v>2.6411826103301577E-4</v>
      </c>
      <c r="CF56" s="61">
        <v>7.6941965910990413E-5</v>
      </c>
      <c r="CG56" s="61">
        <v>8.441678418073034E-6</v>
      </c>
      <c r="CH56" s="61">
        <v>0</v>
      </c>
      <c r="CI56" s="61">
        <v>2.3730095476061639E-6</v>
      </c>
      <c r="CJ56" s="61">
        <v>7.2891379877854444E-6</v>
      </c>
      <c r="CK56" s="61">
        <v>3.081664480516259E-5</v>
      </c>
      <c r="CL56" s="61">
        <v>4.5966082328572663E-5</v>
      </c>
      <c r="CM56" s="61">
        <v>1.9987287050278059E-4</v>
      </c>
      <c r="CN56" s="61">
        <v>9.2669612395014246E-5</v>
      </c>
      <c r="CO56" s="61">
        <v>8.6686702746207448E-6</v>
      </c>
      <c r="CP56" s="61">
        <v>5.1257667397138721E-5</v>
      </c>
      <c r="CQ56" s="61">
        <v>3.2371646282058604E-3</v>
      </c>
      <c r="CR56" s="61">
        <v>8.0739176893972805E-4</v>
      </c>
      <c r="CS56" s="61">
        <v>2.3045616389724814E-3</v>
      </c>
      <c r="CT56" s="61">
        <v>2.3496010114755252E-3</v>
      </c>
      <c r="CU56" s="61">
        <v>1.2755427626281743E-3</v>
      </c>
      <c r="CV56" s="61">
        <v>3.057823511471831E-4</v>
      </c>
      <c r="CW56" s="61">
        <v>6.3389941392271261E-3</v>
      </c>
      <c r="CX56" s="61">
        <v>2.3925988658476272E-3</v>
      </c>
      <c r="CY56" s="61">
        <v>1.6359919422206421E-3</v>
      </c>
      <c r="CZ56" s="61">
        <v>1.2842419462954628E-3</v>
      </c>
      <c r="DA56" s="61">
        <v>3.276175229382064E-4</v>
      </c>
      <c r="DB56" s="61">
        <v>1.1715572740326173E-3</v>
      </c>
      <c r="DC56" s="61">
        <v>3.8964367444854012E-5</v>
      </c>
      <c r="DD56" s="61">
        <v>8.9025843059258427E-5</v>
      </c>
      <c r="DE56" s="61">
        <v>0</v>
      </c>
      <c r="DF56" s="61">
        <v>1.6720900816864095E-4</v>
      </c>
      <c r="DG56" s="61">
        <v>2.1188373348713918E-5</v>
      </c>
      <c r="DH56" s="61">
        <v>3.9871497695843812E-5</v>
      </c>
      <c r="DI56" s="61">
        <v>5.3444530500425337E-6</v>
      </c>
      <c r="DJ56" s="61">
        <v>3.3800842621174083E-5</v>
      </c>
      <c r="DK56" s="61">
        <v>3.3638251322969555E-5</v>
      </c>
      <c r="DL56" s="61">
        <v>9.9047870263479846E-6</v>
      </c>
      <c r="DM56" s="61">
        <v>2.7627496559995902E-5</v>
      </c>
      <c r="DN56" s="61">
        <v>2.7592666282584314E-5</v>
      </c>
      <c r="DO56" s="61">
        <v>1.8363317055822833E-5</v>
      </c>
      <c r="DP56" s="61">
        <v>1.6072194649937297E-5</v>
      </c>
      <c r="DQ56" s="61">
        <v>3.8834159105843692E-6</v>
      </c>
      <c r="DR56" s="61">
        <v>1.8482586900784079E-5</v>
      </c>
      <c r="DS56" s="61">
        <v>9.8496983473403505E-5</v>
      </c>
      <c r="DT56" s="61">
        <v>1.7105577046034519E-3</v>
      </c>
      <c r="DU56" s="61">
        <v>4.1075938920771767E-4</v>
      </c>
      <c r="DV56" s="61">
        <v>6.550075448059241E-4</v>
      </c>
      <c r="DW56" s="61">
        <v>1.9926065915906643E-4</v>
      </c>
      <c r="DX56" s="61">
        <v>1.998491851564367E-4</v>
      </c>
      <c r="DY56" s="61">
        <v>4.9102096754117142E-4</v>
      </c>
      <c r="DZ56" s="61">
        <v>1.0351196134676943E-5</v>
      </c>
      <c r="EA56" s="61">
        <v>3.4451969730381609E-4</v>
      </c>
      <c r="EB56" s="61">
        <v>4.1312769500727927E-4</v>
      </c>
      <c r="EC56" s="61">
        <v>1.4296272787743858E-4</v>
      </c>
      <c r="ED56" s="61">
        <v>6.8856546901885612E-4</v>
      </c>
      <c r="EE56" s="61">
        <v>2.2531997857851803E-4</v>
      </c>
      <c r="EF56" s="61">
        <v>1.3394329325948432E-4</v>
      </c>
      <c r="EG56" s="61">
        <v>2.7114844634277733E-4</v>
      </c>
      <c r="EH56" s="61">
        <v>3.2755479622762818E-4</v>
      </c>
      <c r="EI56" s="61">
        <v>1.0575089759831185E-4</v>
      </c>
      <c r="EJ56" s="61">
        <v>8.3588060912188176E-5</v>
      </c>
      <c r="EK56" s="61">
        <v>2.5906824404080519E-4</v>
      </c>
      <c r="EL56" s="61">
        <v>0</v>
      </c>
      <c r="EM56" s="61">
        <v>9.5668394785548876E-5</v>
      </c>
      <c r="EN56" s="61">
        <v>0</v>
      </c>
      <c r="EO56" s="61">
        <v>1.1840637573521318E-4</v>
      </c>
      <c r="EP56" s="61">
        <v>1.1360156836197544E-5</v>
      </c>
      <c r="EQ56" s="61">
        <v>8.5679132822835905E-5</v>
      </c>
      <c r="ER56" s="61">
        <v>4.4300896959030148E-6</v>
      </c>
      <c r="ES56" s="61">
        <v>5.3789123080245258E-5</v>
      </c>
      <c r="ET56" s="61">
        <v>3.5624064942512063E-6</v>
      </c>
      <c r="EU56" s="61">
        <v>1.5287123893899708E-5</v>
      </c>
      <c r="EV56" s="61">
        <v>4.4211058293349722E-5</v>
      </c>
      <c r="EW56" s="61">
        <v>1.5217899095137951E-5</v>
      </c>
      <c r="EX56" s="61">
        <v>0</v>
      </c>
      <c r="EY56" s="61">
        <v>7.7591447818098047E-6</v>
      </c>
      <c r="EZ56" s="61">
        <v>1.3038161370051735E-4</v>
      </c>
      <c r="FA56" s="61">
        <v>1.3300776529307361E-6</v>
      </c>
      <c r="FB56" s="61">
        <v>2.1583058402705035E-5</v>
      </c>
      <c r="FC56" s="61">
        <v>1.2036804209686117E-5</v>
      </c>
      <c r="FD56" s="61">
        <v>1.5727846760760458E-4</v>
      </c>
      <c r="FE56" s="61">
        <v>4.3078000670704211E-5</v>
      </c>
      <c r="FF56" s="61">
        <v>4.7519050948662095E-5</v>
      </c>
      <c r="FG56" s="61">
        <v>2.1615001513342727E-5</v>
      </c>
      <c r="FH56" s="61">
        <v>5.6357542854926751E-5</v>
      </c>
      <c r="FI56" s="61">
        <v>1.174380881079256E-4</v>
      </c>
      <c r="FJ56" s="61">
        <v>1.3299424809836151E-4</v>
      </c>
      <c r="FK56" s="61">
        <v>4.2132282328835599E-5</v>
      </c>
      <c r="FL56" s="61">
        <v>5.9027761165596649E-4</v>
      </c>
      <c r="FM56" s="61">
        <v>2.912334791469488E-4</v>
      </c>
      <c r="FN56" s="61">
        <v>2.4942310949902489E-4</v>
      </c>
      <c r="FO56" s="61">
        <v>1.7510277196120219E-4</v>
      </c>
      <c r="FP56" s="61">
        <v>2.0094031106669989E-4</v>
      </c>
      <c r="FQ56" s="61">
        <v>3.5633701781424571E-4</v>
      </c>
      <c r="FR56" s="61">
        <v>9.8646169306313412E-5</v>
      </c>
      <c r="FS56" s="61">
        <v>0</v>
      </c>
      <c r="FT56" s="61">
        <v>1.316940209987044E-6</v>
      </c>
      <c r="FU56" s="61">
        <v>4.1253560941703175E-5</v>
      </c>
      <c r="FV56" s="61">
        <v>0</v>
      </c>
      <c r="FW56" s="61">
        <v>0</v>
      </c>
      <c r="FX56" s="61">
        <v>9.1286463769794401E-6</v>
      </c>
      <c r="FY56" s="61">
        <v>0</v>
      </c>
      <c r="FZ56" s="61">
        <v>0</v>
      </c>
      <c r="GA56" s="61">
        <v>5.6153660637493518E-5</v>
      </c>
      <c r="GB56" s="61">
        <v>3.8291361519841871E-5</v>
      </c>
      <c r="GC56" s="61">
        <v>3.4532251384592634E-5</v>
      </c>
      <c r="GD56" s="61">
        <v>8.6586667567836714E-6</v>
      </c>
      <c r="GE56" s="61">
        <v>5.7654459537452227E-5</v>
      </c>
      <c r="GF56" s="61">
        <v>1.5873002526698996E-5</v>
      </c>
      <c r="GG56" s="61">
        <v>1.9144130247277178E-4</v>
      </c>
      <c r="GH56" s="61">
        <v>3.7885489231248484E-4</v>
      </c>
      <c r="GI56" s="61">
        <v>9.4566022788950945E-5</v>
      </c>
      <c r="GJ56" s="61">
        <v>5.6752960232948949E-5</v>
      </c>
      <c r="GK56" s="61">
        <v>1.9633347586256231E-4</v>
      </c>
      <c r="GL56" s="61">
        <v>9.3641859613826643E-6</v>
      </c>
      <c r="GM56" s="61">
        <v>1.4717167102855895E-5</v>
      </c>
      <c r="GN56" s="61">
        <v>1.4918716464247365E-4</v>
      </c>
      <c r="GO56" s="61">
        <v>2.8789259072911004E-6</v>
      </c>
      <c r="GP56" s="61">
        <v>1.6513209666678472E-5</v>
      </c>
      <c r="GQ56" s="61">
        <v>0</v>
      </c>
      <c r="GR56" s="61">
        <v>1.2421430655665769E-6</v>
      </c>
      <c r="GS56" s="61">
        <v>0</v>
      </c>
      <c r="GT56" s="61">
        <v>3.5691020692404612E-5</v>
      </c>
      <c r="GU56" s="61">
        <v>6.4705954244391104E-5</v>
      </c>
      <c r="GV56" s="61">
        <v>0</v>
      </c>
      <c r="GW56" s="61">
        <v>8.3923030536036078E-5</v>
      </c>
      <c r="GX56" s="61">
        <v>2.7469618864822589E-4</v>
      </c>
      <c r="GY56" s="61">
        <v>3.1025965396932152E-4</v>
      </c>
      <c r="GZ56" s="61">
        <v>2.3518139166372494E-4</v>
      </c>
      <c r="HA56" s="61">
        <v>4.7959715444372853E-5</v>
      </c>
      <c r="HB56" s="61">
        <v>1.2315634568839506E-4</v>
      </c>
      <c r="HC56" s="61">
        <v>7.1118445019001974E-5</v>
      </c>
      <c r="HD56" s="61">
        <v>1.4599145370996567E-5</v>
      </c>
      <c r="HE56" s="61">
        <v>1.8819388444771463E-5</v>
      </c>
      <c r="HF56" s="61">
        <v>2.4629269084019999E-4</v>
      </c>
      <c r="HG56" s="61">
        <v>1.606627726115343E-5</v>
      </c>
      <c r="HH56" s="61">
        <v>1.5018494660753125E-4</v>
      </c>
      <c r="HI56" s="61">
        <v>1.0720742761517805E-4</v>
      </c>
      <c r="HJ56" s="61">
        <v>8.1090567455499718E-6</v>
      </c>
      <c r="HK56" s="61">
        <v>1.2963376095891891E-4</v>
      </c>
      <c r="HL56" s="61">
        <v>2.7955944893411715E-6</v>
      </c>
      <c r="HM56" s="61">
        <v>2.233069904960545E-6</v>
      </c>
      <c r="HN56" s="61">
        <v>1.5062001662698632E-5</v>
      </c>
      <c r="HO56" s="61">
        <v>5.0335409386932244E-5</v>
      </c>
      <c r="HP56" s="61">
        <v>0</v>
      </c>
      <c r="HQ56" s="61">
        <v>8.7063972210269812E-5</v>
      </c>
      <c r="HR56" s="61">
        <v>1.6061813187834399E-5</v>
      </c>
      <c r="HS56" s="61">
        <v>3.3779546737830719E-5</v>
      </c>
      <c r="HT56" s="61">
        <v>6.2436252843330389E-5</v>
      </c>
      <c r="HU56" s="61">
        <v>4.1837495048262968E-5</v>
      </c>
      <c r="HV56" s="61">
        <v>9.7095758788085984E-5</v>
      </c>
      <c r="HW56" s="61">
        <v>4.8874387161966515E-5</v>
      </c>
      <c r="HX56" s="61">
        <v>0</v>
      </c>
      <c r="HY56" s="61">
        <v>0</v>
      </c>
      <c r="HZ56" s="61">
        <v>2.935212282297955E-6</v>
      </c>
      <c r="IA56" s="61">
        <v>1.1537460571283946E-5</v>
      </c>
      <c r="IB56" s="61">
        <v>2.3967269966968884E-5</v>
      </c>
      <c r="IC56" s="61">
        <v>2.071647437486492E-4</v>
      </c>
      <c r="ID56" s="61">
        <v>1.8459237392096241E-4</v>
      </c>
      <c r="IE56" s="61">
        <v>1.1370404663685325E-3</v>
      </c>
      <c r="IF56" s="61">
        <v>2.0482805781193327E-4</v>
      </c>
      <c r="IG56" s="61">
        <v>3.5311123697642451E-4</v>
      </c>
      <c r="IH56" s="61">
        <v>1.1450597056123611E-4</v>
      </c>
      <c r="II56" s="61">
        <v>1.5596919149735012E-4</v>
      </c>
      <c r="IJ56" s="61">
        <v>4.120785939490857E-5</v>
      </c>
      <c r="IK56" s="61">
        <v>4.1724443092814524E-5</v>
      </c>
      <c r="IL56" s="61">
        <v>1.2179960761384536E-4</v>
      </c>
      <c r="IM56" s="61">
        <v>6.9304578412808534E-5</v>
      </c>
      <c r="IN56" s="61">
        <v>1.3478722361991139E-4</v>
      </c>
      <c r="IO56" s="61">
        <v>2.5741195825269007E-4</v>
      </c>
      <c r="IP56" s="61">
        <v>1.1481301878750092E-5</v>
      </c>
      <c r="IQ56" s="61">
        <v>2.2145815463971531E-6</v>
      </c>
      <c r="IR56" s="61">
        <v>4.527853888159728E-5</v>
      </c>
      <c r="IS56" s="61">
        <v>1.5498819380906505E-5</v>
      </c>
      <c r="IT56" s="61">
        <v>2.2678529766980723E-5</v>
      </c>
      <c r="IU56" s="61">
        <v>3.1047637402032993E-5</v>
      </c>
      <c r="IV56" s="61">
        <v>2.6813327670524813E-6</v>
      </c>
      <c r="IW56" s="61">
        <v>5.6017960154038818E-5</v>
      </c>
      <c r="IX56" s="61">
        <v>1.8916824536928897E-5</v>
      </c>
      <c r="IY56" s="61">
        <v>2.1701888444950565E-5</v>
      </c>
      <c r="IZ56" s="61">
        <v>3.7299004349544037E-5</v>
      </c>
      <c r="JA56" s="61">
        <v>6.5141134858456511E-6</v>
      </c>
      <c r="JB56" s="61">
        <v>1.6308498930087522E-5</v>
      </c>
      <c r="JC56" s="61">
        <v>1.1982101323170827E-4</v>
      </c>
      <c r="JD56" s="61">
        <v>3.4072498715764075E-6</v>
      </c>
      <c r="JE56" s="61">
        <v>2.6348188548415632E-5</v>
      </c>
      <c r="JF56" s="61">
        <v>1.9763619545217365E-5</v>
      </c>
      <c r="JG56" s="61">
        <v>1.1296365398932494E-4</v>
      </c>
      <c r="JH56" s="61">
        <v>7.6685456517804369E-5</v>
      </c>
      <c r="JI56" s="61">
        <v>1.3953956203101782E-5</v>
      </c>
      <c r="JJ56" s="61">
        <v>5.4092737116736203E-5</v>
      </c>
      <c r="JK56" s="61">
        <v>1.2622830143195233E-4</v>
      </c>
      <c r="JL56" s="61">
        <v>1.883675870435819E-5</v>
      </c>
      <c r="JM56" s="61">
        <v>3.6347496551987295E-6</v>
      </c>
      <c r="JN56" s="61">
        <v>3.9822744310070689E-5</v>
      </c>
      <c r="JO56" s="61">
        <v>3.2573384111986882E-5</v>
      </c>
      <c r="JP56" s="61">
        <v>2.0576651736460617E-5</v>
      </c>
      <c r="JQ56" s="61">
        <v>7.7095429241335624E-5</v>
      </c>
      <c r="JR56" s="61">
        <v>1.5523527977168333E-5</v>
      </c>
      <c r="JS56" s="61">
        <v>3.3352086969119863E-4</v>
      </c>
      <c r="JT56" s="61">
        <v>6.0473100224938459E-2</v>
      </c>
      <c r="JU56" s="61">
        <v>1.454216522184386E-2</v>
      </c>
      <c r="JV56" s="61">
        <v>1.5047207926308875E-3</v>
      </c>
      <c r="JW56" s="61">
        <v>5.1657794074525215E-4</v>
      </c>
      <c r="JX56" s="61">
        <v>1.0638673225891644E-3</v>
      </c>
      <c r="JY56" s="61">
        <v>4.6819454515747527E-4</v>
      </c>
      <c r="JZ56" s="61">
        <v>3.029930199703974E-3</v>
      </c>
      <c r="KA56" s="61">
        <v>6.0817750304019804E-4</v>
      </c>
      <c r="KB56" s="61">
        <v>5.8986523855835283E-4</v>
      </c>
      <c r="KC56" s="61">
        <v>6.7647087067891172E-3</v>
      </c>
      <c r="KD56" s="61">
        <v>1.431786247034865E-3</v>
      </c>
      <c r="KE56" s="61">
        <v>0.6030670518916813</v>
      </c>
      <c r="KF56" s="61">
        <v>8.5969238592052116E-3</v>
      </c>
      <c r="KG56" s="61">
        <v>2.7511944212892277E-2</v>
      </c>
      <c r="KH56" s="61">
        <v>4.3380004187152689E-4</v>
      </c>
      <c r="KI56" s="61">
        <v>7.7253820139747209E-3</v>
      </c>
      <c r="KJ56" s="61">
        <v>2.6708079121855102E-4</v>
      </c>
      <c r="KK56" s="61">
        <v>2.7363499673968355E-4</v>
      </c>
      <c r="KL56" s="61">
        <v>2.8724504241901296E-2</v>
      </c>
      <c r="KM56" s="61">
        <v>1.0796635351293599E-3</v>
      </c>
      <c r="KN56" s="61">
        <v>2.2528507206028703E-4</v>
      </c>
      <c r="KO56" s="61">
        <v>2.0630699059267068E-3</v>
      </c>
      <c r="KP56" s="61">
        <v>1.2919666209686704E-3</v>
      </c>
      <c r="KQ56" s="61">
        <v>1.5239469650361119E-4</v>
      </c>
      <c r="KR56" s="61">
        <v>5.2668154369563416E-2</v>
      </c>
      <c r="KS56" s="61">
        <v>2.5149974447267468E-2</v>
      </c>
      <c r="KT56" s="61">
        <v>3.3084488430940213E-4</v>
      </c>
      <c r="KU56" s="61">
        <v>1.7554249324755369E-3</v>
      </c>
      <c r="KV56" s="61">
        <v>1.4722457847719594E-4</v>
      </c>
      <c r="KW56" s="61">
        <v>3.9474538738356935E-2</v>
      </c>
      <c r="KX56" s="61">
        <v>8.664222570271847E-2</v>
      </c>
      <c r="KY56" s="61">
        <v>3.8600501962000704E-4</v>
      </c>
      <c r="KZ56" s="61">
        <v>2.7317317732143704E-3</v>
      </c>
    </row>
    <row r="57" spans="1:312" ht="13" x14ac:dyDescent="0.3">
      <c r="A57" s="102">
        <v>1.1285354023281657</v>
      </c>
      <c r="B57" s="50" t="s">
        <v>896</v>
      </c>
      <c r="C57" s="60" t="s">
        <v>163</v>
      </c>
      <c r="D57" s="61">
        <v>0</v>
      </c>
      <c r="E57" s="61">
        <v>0</v>
      </c>
      <c r="F57" s="61">
        <v>0</v>
      </c>
      <c r="G57" s="61">
        <v>7.3428858022569826E-7</v>
      </c>
      <c r="H57" s="61">
        <v>2.842218144095344E-6</v>
      </c>
      <c r="I57" s="61">
        <v>0</v>
      </c>
      <c r="J57" s="61">
        <v>0</v>
      </c>
      <c r="K57" s="61">
        <v>0</v>
      </c>
      <c r="L57" s="61">
        <v>7.4703165725935234E-7</v>
      </c>
      <c r="M57" s="61">
        <v>0</v>
      </c>
      <c r="N57" s="61">
        <v>0</v>
      </c>
      <c r="O57" s="61">
        <v>0</v>
      </c>
      <c r="P57" s="61">
        <v>0</v>
      </c>
      <c r="Q57" s="61">
        <v>2.3771869085041712E-6</v>
      </c>
      <c r="R57" s="61">
        <v>1.767749681564447E-6</v>
      </c>
      <c r="S57" s="61">
        <v>1.089024168277757E-6</v>
      </c>
      <c r="T57" s="61">
        <v>0</v>
      </c>
      <c r="U57" s="61">
        <v>6.8357313673931955E-7</v>
      </c>
      <c r="V57" s="61">
        <v>8.1540705468983139E-7</v>
      </c>
      <c r="W57" s="61">
        <v>0</v>
      </c>
      <c r="X57" s="61">
        <v>6.2018010664258783E-7</v>
      </c>
      <c r="Y57" s="61">
        <v>1.038510939628082E-6</v>
      </c>
      <c r="Z57" s="61">
        <v>9.9187545994091639E-7</v>
      </c>
      <c r="AA57" s="61">
        <v>8.6020361726899292E-7</v>
      </c>
      <c r="AB57" s="61">
        <v>2.8165613935119004E-6</v>
      </c>
      <c r="AC57" s="61">
        <v>0</v>
      </c>
      <c r="AD57" s="61">
        <v>0</v>
      </c>
      <c r="AE57" s="61">
        <v>0</v>
      </c>
      <c r="AF57" s="61">
        <v>8.8276390239122595E-7</v>
      </c>
      <c r="AG57" s="61">
        <v>2.723937059983909E-6</v>
      </c>
      <c r="AH57" s="61">
        <v>9.0789687796557576E-7</v>
      </c>
      <c r="AI57" s="61">
        <v>1.3117524213637947E-6</v>
      </c>
      <c r="AJ57" s="61">
        <v>5.7888138440640842E-7</v>
      </c>
      <c r="AK57" s="61">
        <v>1.7024113465035279E-6</v>
      </c>
      <c r="AL57" s="61">
        <v>1.3507670938787783E-6</v>
      </c>
      <c r="AM57" s="61">
        <v>1.007895494944553E-6</v>
      </c>
      <c r="AN57" s="61">
        <v>1.0513992283781063E-5</v>
      </c>
      <c r="AO57" s="61">
        <v>9.1348875769385898E-6</v>
      </c>
      <c r="AP57" s="61">
        <v>5.5772876980649784E-6</v>
      </c>
      <c r="AQ57" s="61">
        <v>1.2712104105352834E-6</v>
      </c>
      <c r="AR57" s="61">
        <v>4.6462942666974461E-6</v>
      </c>
      <c r="AS57" s="61">
        <v>9.2129523258891484E-7</v>
      </c>
      <c r="AT57" s="61">
        <v>0</v>
      </c>
      <c r="AU57" s="61">
        <v>0</v>
      </c>
      <c r="AV57" s="61">
        <v>0</v>
      </c>
      <c r="AW57" s="61">
        <v>4.2011955930466517E-7</v>
      </c>
      <c r="AX57" s="61">
        <v>0</v>
      </c>
      <c r="AY57" s="61">
        <v>0</v>
      </c>
      <c r="AZ57" s="61">
        <v>0</v>
      </c>
      <c r="BA57" s="61">
        <v>0</v>
      </c>
      <c r="BB57" s="61">
        <v>7.9378679438825543E-7</v>
      </c>
      <c r="BC57" s="61">
        <v>0</v>
      </c>
      <c r="BD57" s="61">
        <v>5.8917794417079418E-7</v>
      </c>
      <c r="BE57" s="61">
        <v>4.2755502237649592E-7</v>
      </c>
      <c r="BF57" s="61">
        <v>7.3453301781821216E-7</v>
      </c>
      <c r="BG57" s="61">
        <v>0</v>
      </c>
      <c r="BH57" s="61">
        <v>2.6435913355721199E-6</v>
      </c>
      <c r="BI57" s="61">
        <v>4.6288969114415694E-7</v>
      </c>
      <c r="BJ57" s="61">
        <v>0</v>
      </c>
      <c r="BK57" s="61">
        <v>1.537183048867647E-6</v>
      </c>
      <c r="BL57" s="61">
        <v>2.1703253488912543E-6</v>
      </c>
      <c r="BM57" s="61">
        <v>0</v>
      </c>
      <c r="BN57" s="61">
        <v>0</v>
      </c>
      <c r="BO57" s="61">
        <v>0</v>
      </c>
      <c r="BP57" s="61">
        <v>0</v>
      </c>
      <c r="BQ57" s="61">
        <v>0</v>
      </c>
      <c r="BR57" s="61">
        <v>0</v>
      </c>
      <c r="BS57" s="61">
        <v>0</v>
      </c>
      <c r="BT57" s="61">
        <v>2.822670611463844E-6</v>
      </c>
      <c r="BU57" s="61">
        <v>0</v>
      </c>
      <c r="BV57" s="61">
        <v>0</v>
      </c>
      <c r="BW57" s="61">
        <v>0</v>
      </c>
      <c r="BX57" s="61">
        <v>0</v>
      </c>
      <c r="BY57" s="61">
        <v>0</v>
      </c>
      <c r="BZ57" s="61">
        <v>0</v>
      </c>
      <c r="CA57" s="61">
        <v>0</v>
      </c>
      <c r="CB57" s="61">
        <v>0</v>
      </c>
      <c r="CC57" s="61">
        <v>0</v>
      </c>
      <c r="CD57" s="61">
        <v>0</v>
      </c>
      <c r="CE57" s="61">
        <v>0</v>
      </c>
      <c r="CF57" s="61">
        <v>3.6981452240262414E-6</v>
      </c>
      <c r="CG57" s="61">
        <v>0</v>
      </c>
      <c r="CH57" s="61">
        <v>0</v>
      </c>
      <c r="CI57" s="61">
        <v>0</v>
      </c>
      <c r="CJ57" s="61">
        <v>0</v>
      </c>
      <c r="CK57" s="61">
        <v>0</v>
      </c>
      <c r="CL57" s="61">
        <v>0</v>
      </c>
      <c r="CM57" s="61">
        <v>1.5124061161300029E-6</v>
      </c>
      <c r="CN57" s="61">
        <v>1.8103462373673285E-6</v>
      </c>
      <c r="CO57" s="61">
        <v>0</v>
      </c>
      <c r="CP57" s="61">
        <v>0</v>
      </c>
      <c r="CQ57" s="61">
        <v>0</v>
      </c>
      <c r="CR57" s="61">
        <v>0</v>
      </c>
      <c r="CS57" s="61">
        <v>0</v>
      </c>
      <c r="CT57" s="61">
        <v>0</v>
      </c>
      <c r="CU57" s="61">
        <v>0</v>
      </c>
      <c r="CV57" s="61">
        <v>0</v>
      </c>
      <c r="CW57" s="61">
        <v>0</v>
      </c>
      <c r="CX57" s="61">
        <v>1.7704594241879734E-6</v>
      </c>
      <c r="CY57" s="61">
        <v>0</v>
      </c>
      <c r="CZ57" s="61">
        <v>0</v>
      </c>
      <c r="DA57" s="61">
        <v>8.9190771240626083E-7</v>
      </c>
      <c r="DB57" s="61">
        <v>0</v>
      </c>
      <c r="DC57" s="61">
        <v>0</v>
      </c>
      <c r="DD57" s="61">
        <v>0</v>
      </c>
      <c r="DE57" s="61">
        <v>0</v>
      </c>
      <c r="DF57" s="61">
        <v>0</v>
      </c>
      <c r="DG57" s="61">
        <v>0</v>
      </c>
      <c r="DH57" s="61">
        <v>0</v>
      </c>
      <c r="DI57" s="61">
        <v>0</v>
      </c>
      <c r="DJ57" s="61">
        <v>1.422860540648114E-6</v>
      </c>
      <c r="DK57" s="61">
        <v>1.4293874499845419E-6</v>
      </c>
      <c r="DL57" s="61">
        <v>0</v>
      </c>
      <c r="DM57" s="61">
        <v>0</v>
      </c>
      <c r="DN57" s="61">
        <v>3.6466078787556363E-6</v>
      </c>
      <c r="DO57" s="61">
        <v>0</v>
      </c>
      <c r="DP57" s="61">
        <v>8.4294727184985829E-7</v>
      </c>
      <c r="DQ57" s="61">
        <v>3.6218386730838671E-6</v>
      </c>
      <c r="DR57" s="61">
        <v>0</v>
      </c>
      <c r="DS57" s="61">
        <v>1.4522818664164998E-6</v>
      </c>
      <c r="DT57" s="61">
        <v>1.7250481087166718E-6</v>
      </c>
      <c r="DU57" s="61">
        <v>3.1657304566004561E-6</v>
      </c>
      <c r="DV57" s="61">
        <v>0</v>
      </c>
      <c r="DW57" s="61">
        <v>0</v>
      </c>
      <c r="DX57" s="61">
        <v>0</v>
      </c>
      <c r="DY57" s="61">
        <v>2.4746268943165768E-6</v>
      </c>
      <c r="DZ57" s="61">
        <v>0</v>
      </c>
      <c r="EA57" s="61">
        <v>2.2507003054000253E-6</v>
      </c>
      <c r="EB57" s="61">
        <v>0</v>
      </c>
      <c r="EC57" s="61">
        <v>0</v>
      </c>
      <c r="ED57" s="61">
        <v>0</v>
      </c>
      <c r="EE57" s="61">
        <v>0</v>
      </c>
      <c r="EF57" s="61">
        <v>0</v>
      </c>
      <c r="EG57" s="61">
        <v>0</v>
      </c>
      <c r="EH57" s="61">
        <v>1.2493614028007517E-6</v>
      </c>
      <c r="EI57" s="61">
        <v>0</v>
      </c>
      <c r="EJ57" s="61">
        <v>0</v>
      </c>
      <c r="EK57" s="61">
        <v>0</v>
      </c>
      <c r="EL57" s="61">
        <v>0</v>
      </c>
      <c r="EM57" s="61">
        <v>0</v>
      </c>
      <c r="EN57" s="61">
        <v>0</v>
      </c>
      <c r="EO57" s="61">
        <v>0</v>
      </c>
      <c r="EP57" s="61">
        <v>0</v>
      </c>
      <c r="EQ57" s="61">
        <v>0</v>
      </c>
      <c r="ER57" s="61">
        <v>1.1075224239757537E-6</v>
      </c>
      <c r="ES57" s="61">
        <v>0</v>
      </c>
      <c r="ET57" s="61">
        <v>0</v>
      </c>
      <c r="EU57" s="61">
        <v>0</v>
      </c>
      <c r="EV57" s="61">
        <v>0</v>
      </c>
      <c r="EW57" s="61">
        <v>0</v>
      </c>
      <c r="EX57" s="61">
        <v>0</v>
      </c>
      <c r="EY57" s="61">
        <v>2.1486862472704073E-6</v>
      </c>
      <c r="EZ57" s="61">
        <v>0</v>
      </c>
      <c r="FA57" s="61">
        <v>0</v>
      </c>
      <c r="FB57" s="61">
        <v>0</v>
      </c>
      <c r="FC57" s="61">
        <v>0</v>
      </c>
      <c r="FD57" s="61">
        <v>0</v>
      </c>
      <c r="FE57" s="61">
        <v>1.9821165952778012E-6</v>
      </c>
      <c r="FF57" s="61">
        <v>0</v>
      </c>
      <c r="FG57" s="61">
        <v>1.7557311698563589E-6</v>
      </c>
      <c r="FH57" s="61">
        <v>0</v>
      </c>
      <c r="FI57" s="61">
        <v>0</v>
      </c>
      <c r="FJ57" s="61">
        <v>0</v>
      </c>
      <c r="FK57" s="61">
        <v>0</v>
      </c>
      <c r="FL57" s="61">
        <v>1.2232606103994333E-6</v>
      </c>
      <c r="FM57" s="61">
        <v>0</v>
      </c>
      <c r="FN57" s="61">
        <v>0</v>
      </c>
      <c r="FO57" s="61">
        <v>0</v>
      </c>
      <c r="FP57" s="61">
        <v>0</v>
      </c>
      <c r="FQ57" s="61">
        <v>2.5908091936246E-6</v>
      </c>
      <c r="FR57" s="61">
        <v>2.7905564160201813E-6</v>
      </c>
      <c r="FS57" s="61">
        <v>0</v>
      </c>
      <c r="FT57" s="61">
        <v>0</v>
      </c>
      <c r="FU57" s="61">
        <v>0</v>
      </c>
      <c r="FV57" s="61">
        <v>0</v>
      </c>
      <c r="FW57" s="61">
        <v>0</v>
      </c>
      <c r="FX57" s="61">
        <v>0</v>
      </c>
      <c r="FY57" s="61">
        <v>0</v>
      </c>
      <c r="FZ57" s="61">
        <v>1.1999377792263546E-6</v>
      </c>
      <c r="GA57" s="61">
        <v>0</v>
      </c>
      <c r="GB57" s="61">
        <v>0</v>
      </c>
      <c r="GC57" s="61">
        <v>0</v>
      </c>
      <c r="GD57" s="61">
        <v>0</v>
      </c>
      <c r="GE57" s="61">
        <v>0</v>
      </c>
      <c r="GF57" s="61">
        <v>0</v>
      </c>
      <c r="GG57" s="61">
        <v>0</v>
      </c>
      <c r="GH57" s="61">
        <v>2.8399916964953888E-6</v>
      </c>
      <c r="GI57" s="61">
        <v>0</v>
      </c>
      <c r="GJ57" s="61">
        <v>0</v>
      </c>
      <c r="GK57" s="61">
        <v>1.8124949048754341E-6</v>
      </c>
      <c r="GL57" s="61">
        <v>0</v>
      </c>
      <c r="GM57" s="61">
        <v>0</v>
      </c>
      <c r="GN57" s="61">
        <v>9.7113010399411465E-7</v>
      </c>
      <c r="GO57" s="61">
        <v>0</v>
      </c>
      <c r="GP57" s="61">
        <v>0</v>
      </c>
      <c r="GQ57" s="61">
        <v>0</v>
      </c>
      <c r="GR57" s="61">
        <v>0</v>
      </c>
      <c r="GS57" s="61">
        <v>0</v>
      </c>
      <c r="GT57" s="61">
        <v>0</v>
      </c>
      <c r="GU57" s="61">
        <v>0</v>
      </c>
      <c r="GV57" s="61">
        <v>0</v>
      </c>
      <c r="GW57" s="61">
        <v>0</v>
      </c>
      <c r="GX57" s="61">
        <v>0</v>
      </c>
      <c r="GY57" s="61">
        <v>0</v>
      </c>
      <c r="GZ57" s="61">
        <v>1.2730347985005159E-5</v>
      </c>
      <c r="HA57" s="61">
        <v>0</v>
      </c>
      <c r="HB57" s="61">
        <v>0</v>
      </c>
      <c r="HC57" s="61">
        <v>0</v>
      </c>
      <c r="HD57" s="61">
        <v>0</v>
      </c>
      <c r="HE57" s="61">
        <v>2.1466983016849579E-5</v>
      </c>
      <c r="HF57" s="61">
        <v>1.3717614081242872E-4</v>
      </c>
      <c r="HG57" s="61">
        <v>0</v>
      </c>
      <c r="HH57" s="61">
        <v>1.6558428512406973E-6</v>
      </c>
      <c r="HI57" s="61">
        <v>2.2389299188690162E-6</v>
      </c>
      <c r="HJ57" s="61">
        <v>1.6474381650101523E-6</v>
      </c>
      <c r="HK57" s="61">
        <v>0</v>
      </c>
      <c r="HL57" s="61">
        <v>0</v>
      </c>
      <c r="HM57" s="61">
        <v>1.5110999356875867E-6</v>
      </c>
      <c r="HN57" s="61">
        <v>0</v>
      </c>
      <c r="HO57" s="61">
        <v>2.4271025153088142E-6</v>
      </c>
      <c r="HP57" s="61">
        <v>0</v>
      </c>
      <c r="HQ57" s="61">
        <v>1.0389495490485659E-6</v>
      </c>
      <c r="HR57" s="61">
        <v>4.6681265454416441E-6</v>
      </c>
      <c r="HS57" s="61">
        <v>0</v>
      </c>
      <c r="HT57" s="61">
        <v>0</v>
      </c>
      <c r="HU57" s="61">
        <v>0</v>
      </c>
      <c r="HV57" s="61">
        <v>0</v>
      </c>
      <c r="HW57" s="61">
        <v>0</v>
      </c>
      <c r="HX57" s="61">
        <v>0</v>
      </c>
      <c r="HY57" s="61">
        <v>0</v>
      </c>
      <c r="HZ57" s="61">
        <v>0</v>
      </c>
      <c r="IA57" s="61">
        <v>0</v>
      </c>
      <c r="IB57" s="61">
        <v>0</v>
      </c>
      <c r="IC57" s="61">
        <v>1.2947796484290575E-6</v>
      </c>
      <c r="ID57" s="61">
        <v>1.3803018987110848E-6</v>
      </c>
      <c r="IE57" s="61">
        <v>0</v>
      </c>
      <c r="IF57" s="61">
        <v>0</v>
      </c>
      <c r="IG57" s="61">
        <v>0</v>
      </c>
      <c r="IH57" s="61">
        <v>8.2888581601473893E-7</v>
      </c>
      <c r="II57" s="61">
        <v>0</v>
      </c>
      <c r="IJ57" s="61">
        <v>0</v>
      </c>
      <c r="IK57" s="61">
        <v>0</v>
      </c>
      <c r="IL57" s="61">
        <v>1.3485424801163872E-6</v>
      </c>
      <c r="IM57" s="61">
        <v>0</v>
      </c>
      <c r="IN57" s="61">
        <v>0</v>
      </c>
      <c r="IO57" s="61">
        <v>6.3106633550549173E-7</v>
      </c>
      <c r="IP57" s="61">
        <v>0</v>
      </c>
      <c r="IQ57" s="61">
        <v>0</v>
      </c>
      <c r="IR57" s="61">
        <v>7.7768482811903725E-7</v>
      </c>
      <c r="IS57" s="61">
        <v>4.4650888101203121E-7</v>
      </c>
      <c r="IT57" s="61">
        <v>0</v>
      </c>
      <c r="IU57" s="61">
        <v>0</v>
      </c>
      <c r="IV57" s="61">
        <v>0</v>
      </c>
      <c r="IW57" s="61">
        <v>5.3463588694204599E-7</v>
      </c>
      <c r="IX57" s="61">
        <v>3.9066411388793042E-7</v>
      </c>
      <c r="IY57" s="61">
        <v>0</v>
      </c>
      <c r="IZ57" s="61">
        <v>0</v>
      </c>
      <c r="JA57" s="61">
        <v>0</v>
      </c>
      <c r="JB57" s="61">
        <v>5.5978829279476615E-7</v>
      </c>
      <c r="JC57" s="61">
        <v>1.6337578816564606E-6</v>
      </c>
      <c r="JD57" s="61">
        <v>6.8602346407578675E-7</v>
      </c>
      <c r="JE57" s="61">
        <v>0</v>
      </c>
      <c r="JF57" s="61">
        <v>0</v>
      </c>
      <c r="JG57" s="61">
        <v>9.946485256921692E-7</v>
      </c>
      <c r="JH57" s="61">
        <v>9.3127662752697255E-7</v>
      </c>
      <c r="JI57" s="61">
        <v>0</v>
      </c>
      <c r="JJ57" s="61">
        <v>5.0147778538383369E-7</v>
      </c>
      <c r="JK57" s="61">
        <v>0</v>
      </c>
      <c r="JL57" s="61">
        <v>5.3853503284378567E-7</v>
      </c>
      <c r="JM57" s="61">
        <v>0</v>
      </c>
      <c r="JN57" s="61">
        <v>6.9076746418162509E-7</v>
      </c>
      <c r="JO57" s="61">
        <v>8.0339944370480119E-7</v>
      </c>
      <c r="JP57" s="61">
        <v>1.6483299121330268E-6</v>
      </c>
      <c r="JQ57" s="61">
        <v>7.1279546262920311E-7</v>
      </c>
      <c r="JR57" s="61">
        <v>0</v>
      </c>
      <c r="JS57" s="61">
        <v>0</v>
      </c>
      <c r="JT57" s="61">
        <v>0</v>
      </c>
      <c r="JU57" s="61">
        <v>5.2951809401570226E-6</v>
      </c>
      <c r="JV57" s="61">
        <v>4.8189274104189237E-6</v>
      </c>
      <c r="JW57" s="61">
        <v>1.4039775526452974E-6</v>
      </c>
      <c r="JX57" s="61">
        <v>2.922231021441785E-5</v>
      </c>
      <c r="JY57" s="61">
        <v>1.3689231864650124E-6</v>
      </c>
      <c r="JZ57" s="61">
        <v>6.3528793987223512E-6</v>
      </c>
      <c r="KA57" s="61">
        <v>2.3865280428341265E-6</v>
      </c>
      <c r="KB57" s="61">
        <v>5.2818287662339126E-4</v>
      </c>
      <c r="KC57" s="61">
        <v>2.2849371314463843E-6</v>
      </c>
      <c r="KD57" s="61">
        <v>5.597014403263582E-6</v>
      </c>
      <c r="KE57" s="61">
        <v>1.4705198873558891E-6</v>
      </c>
      <c r="KF57" s="61">
        <v>5.8692356344717202E-5</v>
      </c>
      <c r="KG57" s="61">
        <v>6.3135238908654549E-6</v>
      </c>
      <c r="KH57" s="61">
        <v>8.7027537470975409E-6</v>
      </c>
      <c r="KI57" s="61">
        <v>7.0319746230099803E-7</v>
      </c>
      <c r="KJ57" s="61">
        <v>4.2550015780320516E-5</v>
      </c>
      <c r="KK57" s="61">
        <v>2.974270480846732E-3</v>
      </c>
      <c r="KL57" s="61">
        <v>5.198432045075874E-6</v>
      </c>
      <c r="KM57" s="61">
        <v>2.4458637097047351E-5</v>
      </c>
      <c r="KN57" s="61">
        <v>1.4849298535047167E-5</v>
      </c>
      <c r="KO57" s="61">
        <v>4.7178049758846343E-6</v>
      </c>
      <c r="KP57" s="61">
        <v>3.1363488128386566E-6</v>
      </c>
      <c r="KQ57" s="61">
        <v>3.8119851821359106E-6</v>
      </c>
      <c r="KR57" s="61">
        <v>5.229040461327382E-6</v>
      </c>
      <c r="KS57" s="61">
        <v>1.2617075685273861E-6</v>
      </c>
      <c r="KT57" s="61">
        <v>6.3386667390015461E-4</v>
      </c>
      <c r="KU57" s="61">
        <v>7.1027499993390499E-6</v>
      </c>
      <c r="KV57" s="61">
        <v>2.4929843956627723E-6</v>
      </c>
      <c r="KW57" s="61">
        <v>5.9956100642743556E-6</v>
      </c>
      <c r="KX57" s="61">
        <v>2.7337583411238485E-6</v>
      </c>
      <c r="KY57" s="61">
        <v>1.30021295149138E-5</v>
      </c>
      <c r="KZ57" s="61">
        <v>1.190647739821508E-5</v>
      </c>
    </row>
    <row r="58" spans="1:312" ht="13" x14ac:dyDescent="0.3">
      <c r="A58" s="102">
        <v>1.0162808346421301</v>
      </c>
      <c r="B58" s="50" t="s">
        <v>7405</v>
      </c>
      <c r="C58" s="60" t="s">
        <v>114</v>
      </c>
      <c r="D58" s="61">
        <v>1.7937020138082991E-4</v>
      </c>
      <c r="E58" s="61">
        <v>1.2258722455661875E-4</v>
      </c>
      <c r="F58" s="61">
        <v>6.1829959922987297E-5</v>
      </c>
      <c r="G58" s="61">
        <v>1.800394011093387E-4</v>
      </c>
      <c r="H58" s="61">
        <v>7.3218697412056168E-5</v>
      </c>
      <c r="I58" s="61">
        <v>1.7362047179345067E-5</v>
      </c>
      <c r="J58" s="61">
        <v>9.8406189998773462E-5</v>
      </c>
      <c r="K58" s="61">
        <v>1.5725989539224977E-4</v>
      </c>
      <c r="L58" s="61">
        <v>4.1667765771577211E-5</v>
      </c>
      <c r="M58" s="61">
        <v>0.97627785972542602</v>
      </c>
      <c r="N58" s="61">
        <v>0.6268435020556109</v>
      </c>
      <c r="O58" s="61">
        <v>9.4511101346235374E-2</v>
      </c>
      <c r="P58" s="61">
        <v>0.13277271921025163</v>
      </c>
      <c r="Q58" s="61">
        <v>1.3975842815330278E-2</v>
      </c>
      <c r="R58" s="61">
        <v>7.1469464903546314E-5</v>
      </c>
      <c r="S58" s="61">
        <v>1.9705287311559189E-5</v>
      </c>
      <c r="T58" s="61">
        <v>6.3226669852365993E-5</v>
      </c>
      <c r="U58" s="61">
        <v>1.9513734476785108E-4</v>
      </c>
      <c r="V58" s="61">
        <v>1.279283068024491E-5</v>
      </c>
      <c r="W58" s="61">
        <v>1.0586322775866224E-4</v>
      </c>
      <c r="X58" s="61">
        <v>8.4654584556713249E-5</v>
      </c>
      <c r="Y58" s="61">
        <v>2.2235673118481265E-5</v>
      </c>
      <c r="Z58" s="61">
        <v>9.0359854400617483E-5</v>
      </c>
      <c r="AA58" s="61">
        <v>3.4408144690759717E-6</v>
      </c>
      <c r="AB58" s="61">
        <v>1.1913011523668854E-5</v>
      </c>
      <c r="AC58" s="61">
        <v>3.5523671404191946E-5</v>
      </c>
      <c r="AD58" s="61">
        <v>0</v>
      </c>
      <c r="AE58" s="61">
        <v>6.979315915916408E-5</v>
      </c>
      <c r="AF58" s="61">
        <v>7.6633715215362761E-5</v>
      </c>
      <c r="AG58" s="61">
        <v>7.3924625211229966E-6</v>
      </c>
      <c r="AH58" s="61">
        <v>6.2876902670660372E-5</v>
      </c>
      <c r="AI58" s="61">
        <v>5.3446623657122611E-5</v>
      </c>
      <c r="AJ58" s="61">
        <v>1.0570374079261018E-4</v>
      </c>
      <c r="AK58" s="61">
        <v>1.6002666657133164E-5</v>
      </c>
      <c r="AL58" s="61">
        <v>3.4519603510235446E-6</v>
      </c>
      <c r="AM58" s="61">
        <v>7.2747657057331287E-5</v>
      </c>
      <c r="AN58" s="61">
        <v>0</v>
      </c>
      <c r="AO58" s="61">
        <v>1.1008264521288537E-4</v>
      </c>
      <c r="AP58" s="61">
        <v>1.3943219245162446E-6</v>
      </c>
      <c r="AQ58" s="61">
        <v>6.9323341054524127E-5</v>
      </c>
      <c r="AR58" s="61">
        <v>1.9333746698646595E-5</v>
      </c>
      <c r="AS58" s="61">
        <v>2.4711185460773784E-5</v>
      </c>
      <c r="AT58" s="61">
        <v>6.0056815598169407E-5</v>
      </c>
      <c r="AU58" s="61">
        <v>1.6007968910815659E-5</v>
      </c>
      <c r="AV58" s="61">
        <v>1.938248952241135E-4</v>
      </c>
      <c r="AW58" s="61">
        <v>7.2045836425646686E-5</v>
      </c>
      <c r="AX58" s="61">
        <v>3.8930845032807558E-5</v>
      </c>
      <c r="AY58" s="61">
        <v>2.2349016568463709E-5</v>
      </c>
      <c r="AZ58" s="61">
        <v>3.7532635868524765E-5</v>
      </c>
      <c r="BA58" s="61">
        <v>0</v>
      </c>
      <c r="BB58" s="61">
        <v>1.073376143078341E-5</v>
      </c>
      <c r="BC58" s="61">
        <v>5.6073576610244652E-6</v>
      </c>
      <c r="BD58" s="61">
        <v>5.1029356386792679E-5</v>
      </c>
      <c r="BE58" s="61">
        <v>5.5107091772970584E-5</v>
      </c>
      <c r="BF58" s="61">
        <v>6.7883093063366435E-5</v>
      </c>
      <c r="BG58" s="61">
        <v>7.6489640297753534E-6</v>
      </c>
      <c r="BH58" s="61">
        <v>2.491584833776723E-5</v>
      </c>
      <c r="BI58" s="61">
        <v>5.1889934377259997E-5</v>
      </c>
      <c r="BJ58" s="61">
        <v>9.1871075327107184E-5</v>
      </c>
      <c r="BK58" s="61">
        <v>1.7013200388634034E-4</v>
      </c>
      <c r="BL58" s="61">
        <v>1.6398013747178366E-6</v>
      </c>
      <c r="BM58" s="61">
        <v>3.6195107107540869E-5</v>
      </c>
      <c r="BN58" s="61">
        <v>9.4166775070028279E-5</v>
      </c>
      <c r="BO58" s="61">
        <v>7.0145397929386057E-5</v>
      </c>
      <c r="BP58" s="61">
        <v>6.745967007948885E-6</v>
      </c>
      <c r="BQ58" s="61">
        <v>7.9480764577082532E-6</v>
      </c>
      <c r="BR58" s="61">
        <v>2.120899782692436E-5</v>
      </c>
      <c r="BS58" s="61">
        <v>3.7142392870574287E-5</v>
      </c>
      <c r="BT58" s="61">
        <v>7.2134915626298235E-5</v>
      </c>
      <c r="BU58" s="61">
        <v>2.0259810049863753E-4</v>
      </c>
      <c r="BV58" s="61">
        <v>1.0783418836324901E-4</v>
      </c>
      <c r="BW58" s="61">
        <v>3.2001821940041465E-4</v>
      </c>
      <c r="BX58" s="61">
        <v>3.0425849311177517E-4</v>
      </c>
      <c r="BY58" s="61">
        <v>6.9964599700783983E-5</v>
      </c>
      <c r="BZ58" s="61">
        <v>4.3797516191512719E-5</v>
      </c>
      <c r="CA58" s="61">
        <v>2.1269011760019268E-5</v>
      </c>
      <c r="CB58" s="61">
        <v>1.2938173167659648E-4</v>
      </c>
      <c r="CC58" s="61">
        <v>2.5772507215828261E-5</v>
      </c>
      <c r="CD58" s="61">
        <v>4.8980398410501625E-6</v>
      </c>
      <c r="CE58" s="61">
        <v>5.6469168500123176E-6</v>
      </c>
      <c r="CF58" s="61">
        <v>0</v>
      </c>
      <c r="CG58" s="61">
        <v>0</v>
      </c>
      <c r="CH58" s="61">
        <v>1.0700650590947733E-4</v>
      </c>
      <c r="CI58" s="61">
        <v>1.7507537106783254E-5</v>
      </c>
      <c r="CJ58" s="61">
        <v>4.5451382606430061E-5</v>
      </c>
      <c r="CK58" s="61">
        <v>0</v>
      </c>
      <c r="CL58" s="61">
        <v>1.4081513185996002E-6</v>
      </c>
      <c r="CM58" s="61">
        <v>1.1874068462860666E-4</v>
      </c>
      <c r="CN58" s="61">
        <v>9.6551799326257515E-6</v>
      </c>
      <c r="CO58" s="61">
        <v>6.8835663217729176E-5</v>
      </c>
      <c r="CP58" s="61">
        <v>0</v>
      </c>
      <c r="CQ58" s="61">
        <v>1.1552143567402557E-5</v>
      </c>
      <c r="CR58" s="61">
        <v>3.2258516000263292E-5</v>
      </c>
      <c r="CS58" s="61">
        <v>0</v>
      </c>
      <c r="CT58" s="61">
        <v>6.3197878196392002E-5</v>
      </c>
      <c r="CU58" s="61">
        <v>1.5006985452098251E-5</v>
      </c>
      <c r="CV58" s="61">
        <v>4.9064585554670185E-5</v>
      </c>
      <c r="CW58" s="61">
        <v>0</v>
      </c>
      <c r="CX58" s="61">
        <v>7.4064219245196882E-5</v>
      </c>
      <c r="CY58" s="61">
        <v>0</v>
      </c>
      <c r="CZ58" s="61">
        <v>0</v>
      </c>
      <c r="DA58" s="61">
        <v>1.8353478704182168E-5</v>
      </c>
      <c r="DB58" s="61">
        <v>3.7311860717385049E-5</v>
      </c>
      <c r="DC58" s="61">
        <v>0</v>
      </c>
      <c r="DD58" s="61">
        <v>5.1763178389779611E-5</v>
      </c>
      <c r="DE58" s="61">
        <v>0</v>
      </c>
      <c r="DF58" s="61">
        <v>2.0742583977936655E-5</v>
      </c>
      <c r="DG58" s="61">
        <v>1.1918460008651579E-5</v>
      </c>
      <c r="DH58" s="61">
        <v>1.8926343842963835E-6</v>
      </c>
      <c r="DI58" s="61">
        <v>0</v>
      </c>
      <c r="DJ58" s="61">
        <v>6.2099957818508795E-5</v>
      </c>
      <c r="DK58" s="61">
        <v>4.9075635782802604E-6</v>
      </c>
      <c r="DL58" s="61">
        <v>1.7604854016930803E-6</v>
      </c>
      <c r="DM58" s="61">
        <v>0</v>
      </c>
      <c r="DN58" s="61">
        <v>3.3852676474448154E-5</v>
      </c>
      <c r="DO58" s="61">
        <v>0</v>
      </c>
      <c r="DP58" s="61">
        <v>1.3533986753589392E-5</v>
      </c>
      <c r="DQ58" s="61">
        <v>3.4367224742373588E-5</v>
      </c>
      <c r="DR58" s="61">
        <v>0</v>
      </c>
      <c r="DS58" s="61">
        <v>1.3683722474679909E-5</v>
      </c>
      <c r="DT58" s="61">
        <v>0</v>
      </c>
      <c r="DU58" s="61">
        <v>2.3098107405566289E-6</v>
      </c>
      <c r="DV58" s="61">
        <v>1.329183312112844E-5</v>
      </c>
      <c r="DW58" s="61">
        <v>8.7800383210163776E-6</v>
      </c>
      <c r="DX58" s="61">
        <v>3.1414889456169695E-5</v>
      </c>
      <c r="DY58" s="61">
        <v>1.5645141142957023E-4</v>
      </c>
      <c r="DZ58" s="61">
        <v>6.0831673966821846E-6</v>
      </c>
      <c r="EA58" s="61">
        <v>1.8555773628964653E-5</v>
      </c>
      <c r="EB58" s="61">
        <v>1.0251204304962036E-5</v>
      </c>
      <c r="EC58" s="61">
        <v>2.1363895991498571E-6</v>
      </c>
      <c r="ED58" s="61">
        <v>4.8591706603210957E-6</v>
      </c>
      <c r="EE58" s="61">
        <v>1.5708172965710351E-5</v>
      </c>
      <c r="EF58" s="61">
        <v>0</v>
      </c>
      <c r="EG58" s="61">
        <v>2.8468974806263066E-5</v>
      </c>
      <c r="EH58" s="61">
        <v>1.0855562411002088E-5</v>
      </c>
      <c r="EI58" s="61">
        <v>4.7598388145704143E-5</v>
      </c>
      <c r="EJ58" s="61">
        <v>1.4446229464232453E-5</v>
      </c>
      <c r="EK58" s="61">
        <v>0</v>
      </c>
      <c r="EL58" s="61">
        <v>2.2520935704571594E-4</v>
      </c>
      <c r="EM58" s="61">
        <v>9.6440480143319253E-6</v>
      </c>
      <c r="EN58" s="61">
        <v>8.2555829329075769E-6</v>
      </c>
      <c r="EO58" s="61">
        <v>2.4980231386351908E-4</v>
      </c>
      <c r="EP58" s="61">
        <v>3.1329086990676114E-5</v>
      </c>
      <c r="EQ58" s="61">
        <v>6.5441773246749534E-5</v>
      </c>
      <c r="ER58" s="61">
        <v>3.7237365055007005E-5</v>
      </c>
      <c r="ES58" s="61">
        <v>1.5094109153093964E-5</v>
      </c>
      <c r="ET58" s="61">
        <v>7.4078263933234807E-4</v>
      </c>
      <c r="EU58" s="61">
        <v>2.1790404703431635E-5</v>
      </c>
      <c r="EV58" s="61">
        <v>5.9389656285037664E-5</v>
      </c>
      <c r="EW58" s="61">
        <v>9.5977147000743683E-5</v>
      </c>
      <c r="EX58" s="61">
        <v>1.9002365667843209E-6</v>
      </c>
      <c r="EY58" s="61">
        <v>1.5241347780638089E-4</v>
      </c>
      <c r="EZ58" s="61">
        <v>3.680771489704242E-6</v>
      </c>
      <c r="FA58" s="61">
        <v>8.8665599032692596E-5</v>
      </c>
      <c r="FB58" s="61">
        <v>7.4771221457719018E-5</v>
      </c>
      <c r="FC58" s="61">
        <v>1.8488965024788135E-4</v>
      </c>
      <c r="FD58" s="61">
        <v>1.4518537952483047E-4</v>
      </c>
      <c r="FE58" s="61">
        <v>1.3247366146950557E-3</v>
      </c>
      <c r="FF58" s="61">
        <v>2.4874432201628355E-2</v>
      </c>
      <c r="FG58" s="61">
        <v>3.6657130770466535E-3</v>
      </c>
      <c r="FH58" s="61">
        <v>1.2676605455729008E-3</v>
      </c>
      <c r="FI58" s="61">
        <v>3.0007102687473037E-4</v>
      </c>
      <c r="FJ58" s="61">
        <v>1.0147496137921639E-4</v>
      </c>
      <c r="FK58" s="61">
        <v>1.5340496660010208E-2</v>
      </c>
      <c r="FL58" s="61">
        <v>1.9966331518630749E-5</v>
      </c>
      <c r="FM58" s="61">
        <v>8.760666745243127E-5</v>
      </c>
      <c r="FN58" s="61">
        <v>1.5140466481572028E-5</v>
      </c>
      <c r="FO58" s="61">
        <v>1.8153905469082116E-5</v>
      </c>
      <c r="FP58" s="61">
        <v>6.7191819205467772E-6</v>
      </c>
      <c r="FQ58" s="61">
        <v>2.1125170297126808E-4</v>
      </c>
      <c r="FR58" s="61">
        <v>3.9052286733082425E-5</v>
      </c>
      <c r="FS58" s="61">
        <v>1.2297432047476378E-4</v>
      </c>
      <c r="FT58" s="61">
        <v>2.5623390342005663E-3</v>
      </c>
      <c r="FU58" s="61">
        <v>1.2669221696499672E-3</v>
      </c>
      <c r="FV58" s="61">
        <v>1.3821027536976851E-4</v>
      </c>
      <c r="FW58" s="61">
        <v>2.867830227027874E-2</v>
      </c>
      <c r="FX58" s="61">
        <v>2.9561729424062416E-2</v>
      </c>
      <c r="FY58" s="61">
        <v>1.762560217066117E-2</v>
      </c>
      <c r="FZ58" s="61">
        <v>9.7168294833351908E-5</v>
      </c>
      <c r="GA58" s="61">
        <v>8.1424284874934702E-4</v>
      </c>
      <c r="GB58" s="61">
        <v>1.8172586490077325E-4</v>
      </c>
      <c r="GC58" s="61">
        <v>3.7304944662330521E-4</v>
      </c>
      <c r="GD58" s="61">
        <v>1.0654880338036711E-3</v>
      </c>
      <c r="GE58" s="61">
        <v>6.5075774042612988E-4</v>
      </c>
      <c r="GF58" s="61">
        <v>1.5171637298775086E-4</v>
      </c>
      <c r="GG58" s="61">
        <v>4.1894357050828176E-5</v>
      </c>
      <c r="GH58" s="61">
        <v>1.905003319082518E-4</v>
      </c>
      <c r="GI58" s="61">
        <v>6.3407752187798279E-5</v>
      </c>
      <c r="GJ58" s="61">
        <v>6.8698761176737985E-5</v>
      </c>
      <c r="GK58" s="61">
        <v>3.0812413382882378E-5</v>
      </c>
      <c r="GL58" s="61">
        <v>3.0646426782706904E-6</v>
      </c>
      <c r="GM58" s="61">
        <v>9.2713652085269552E-6</v>
      </c>
      <c r="GN58" s="61">
        <v>0</v>
      </c>
      <c r="GO58" s="61">
        <v>9.3373163593141368E-5</v>
      </c>
      <c r="GP58" s="61">
        <v>1.3607767431338608E-5</v>
      </c>
      <c r="GQ58" s="61">
        <v>5.0398575588230088E-5</v>
      </c>
      <c r="GR58" s="61">
        <v>5.9622867147195693E-6</v>
      </c>
      <c r="GS58" s="61">
        <v>2.8799200217203983E-4</v>
      </c>
      <c r="GT58" s="61">
        <v>4.1655882525622732E-4</v>
      </c>
      <c r="GU58" s="61">
        <v>3.2259919661633147E-6</v>
      </c>
      <c r="GV58" s="61">
        <v>0</v>
      </c>
      <c r="GW58" s="61">
        <v>3.2100314363725353E-5</v>
      </c>
      <c r="GX58" s="61">
        <v>5.2999347629320373E-6</v>
      </c>
      <c r="GY58" s="61">
        <v>1.3171311648888658E-5</v>
      </c>
      <c r="GZ58" s="61">
        <v>8.5497645726454405E-6</v>
      </c>
      <c r="HA58" s="61">
        <v>0</v>
      </c>
      <c r="HB58" s="61">
        <v>8.134668332622685E-5</v>
      </c>
      <c r="HC58" s="61">
        <v>0</v>
      </c>
      <c r="HD58" s="61">
        <v>8.8222230308170843E-6</v>
      </c>
      <c r="HE58" s="61">
        <v>3.205736130516204E-5</v>
      </c>
      <c r="HF58" s="61">
        <v>9.8979839220748428E-6</v>
      </c>
      <c r="HG58" s="61">
        <v>0</v>
      </c>
      <c r="HH58" s="61">
        <v>0</v>
      </c>
      <c r="HI58" s="61">
        <v>5.037592317455286E-6</v>
      </c>
      <c r="HJ58" s="61">
        <v>0</v>
      </c>
      <c r="HK58" s="61">
        <v>7.7181352463618627E-4</v>
      </c>
      <c r="HL58" s="61">
        <v>5.568483642728303E-5</v>
      </c>
      <c r="HM58" s="61">
        <v>2.4211178969572224E-5</v>
      </c>
      <c r="HN58" s="61">
        <v>2.9831300459077614E-5</v>
      </c>
      <c r="HO58" s="61">
        <v>1.9511207442510303E-5</v>
      </c>
      <c r="HP58" s="61">
        <v>2.0650454215513539E-5</v>
      </c>
      <c r="HQ58" s="61">
        <v>1.189020039466692E-6</v>
      </c>
      <c r="HR58" s="61">
        <v>0</v>
      </c>
      <c r="HS58" s="61">
        <v>0</v>
      </c>
      <c r="HT58" s="61">
        <v>2.3201344959837666E-5</v>
      </c>
      <c r="HU58" s="61">
        <v>5.9239572711318623E-5</v>
      </c>
      <c r="HV58" s="61">
        <v>2.3694455725474563E-5</v>
      </c>
      <c r="HW58" s="61">
        <v>2.6632642542498966E-5</v>
      </c>
      <c r="HX58" s="61">
        <v>1.7652610472173956E-6</v>
      </c>
      <c r="HY58" s="61">
        <v>4.5208211812359574E-5</v>
      </c>
      <c r="HZ58" s="61">
        <v>6.8504593321853935E-5</v>
      </c>
      <c r="IA58" s="61">
        <v>1.4282963568301997E-6</v>
      </c>
      <c r="IB58" s="61">
        <v>6.7547241537809302E-6</v>
      </c>
      <c r="IC58" s="61">
        <v>6.8824731534273455E-5</v>
      </c>
      <c r="ID58" s="61">
        <v>3.4906301349626989E-5</v>
      </c>
      <c r="IE58" s="61">
        <v>4.5234051970306989E-6</v>
      </c>
      <c r="IF58" s="61">
        <v>2.5724986328598931E-6</v>
      </c>
      <c r="IG58" s="61">
        <v>7.2325365443661927E-5</v>
      </c>
      <c r="IH58" s="61">
        <v>1.3087186050632711E-5</v>
      </c>
      <c r="II58" s="61">
        <v>1.1632590659343635E-5</v>
      </c>
      <c r="IJ58" s="61">
        <v>1.5742903237376079E-4</v>
      </c>
      <c r="IK58" s="61">
        <v>4.8364723216270697E-5</v>
      </c>
      <c r="IL58" s="61">
        <v>1.8805050290089656E-4</v>
      </c>
      <c r="IM58" s="61">
        <v>6.7269591430177886E-5</v>
      </c>
      <c r="IN58" s="61">
        <v>8.2628601611882093E-5</v>
      </c>
      <c r="IO58" s="61">
        <v>5.4713451288326129E-5</v>
      </c>
      <c r="IP58" s="61">
        <v>1.6385171685029344E-4</v>
      </c>
      <c r="IQ58" s="61">
        <v>2.361041092756326E-5</v>
      </c>
      <c r="IR58" s="61">
        <v>1.2840440606498769E-5</v>
      </c>
      <c r="IS58" s="61">
        <v>7.795052820512261E-5</v>
      </c>
      <c r="IT58" s="61">
        <v>8.0766576151187108E-5</v>
      </c>
      <c r="IU58" s="61">
        <v>7.4731559932809523E-5</v>
      </c>
      <c r="IV58" s="61">
        <v>7.0026434823254344E-5</v>
      </c>
      <c r="IW58" s="61">
        <v>3.1371245766010497E-5</v>
      </c>
      <c r="IX58" s="61">
        <v>8.6262977058831569E-5</v>
      </c>
      <c r="IY58" s="61">
        <v>5.5768898020224671E-4</v>
      </c>
      <c r="IZ58" s="61">
        <v>1.2964512684777766E-3</v>
      </c>
      <c r="JA58" s="61">
        <v>5.4611351026254118E-4</v>
      </c>
      <c r="JB58" s="61">
        <v>2.385973200639292E-4</v>
      </c>
      <c r="JC58" s="61">
        <v>2.1865126316168964E-4</v>
      </c>
      <c r="JD58" s="61">
        <v>1.5961479264163303E-5</v>
      </c>
      <c r="JE58" s="61">
        <v>3.1232527784495637E-4</v>
      </c>
      <c r="JF58" s="61">
        <v>1.6956287223453536E-4</v>
      </c>
      <c r="JG58" s="61">
        <v>9.6626157253035144E-5</v>
      </c>
      <c r="JH58" s="61">
        <v>1.4100562892566728E-4</v>
      </c>
      <c r="JI58" s="61">
        <v>2.564653669437942E-5</v>
      </c>
      <c r="JJ58" s="61">
        <v>6.6066912236623521E-5</v>
      </c>
      <c r="JK58" s="61">
        <v>4.4868570817082923E-5</v>
      </c>
      <c r="JL58" s="61">
        <v>1.2793198891333486E-5</v>
      </c>
      <c r="JM58" s="61">
        <v>5.0677057924991954E-5</v>
      </c>
      <c r="JN58" s="61">
        <v>3.7217015931296669E-4</v>
      </c>
      <c r="JO58" s="61">
        <v>3.651271938428609E-4</v>
      </c>
      <c r="JP58" s="61">
        <v>6.4883759774596382E-4</v>
      </c>
      <c r="JQ58" s="61">
        <v>7.7142948938844233E-4</v>
      </c>
      <c r="JR58" s="61">
        <v>1.1926135427794476E-3</v>
      </c>
      <c r="JS58" s="61">
        <v>5.3304173161881776E-5</v>
      </c>
      <c r="JT58" s="61">
        <v>0</v>
      </c>
      <c r="JU58" s="61">
        <v>1.7748662040155946E-5</v>
      </c>
      <c r="JV58" s="61">
        <v>1.6148761188692747E-5</v>
      </c>
      <c r="JW58" s="61">
        <v>4.7126846517127143E-5</v>
      </c>
      <c r="JX58" s="61">
        <v>4.5003388499523224E-5</v>
      </c>
      <c r="JY58" s="61">
        <v>1.8624960464737863E-5</v>
      </c>
      <c r="JZ58" s="61">
        <v>1.3469112718846737E-4</v>
      </c>
      <c r="KA58" s="61">
        <v>1.5045733461156482E-5</v>
      </c>
      <c r="KB58" s="61">
        <v>1.3685154255666724E-5</v>
      </c>
      <c r="KC58" s="61">
        <v>4.2747365500809444E-5</v>
      </c>
      <c r="KD58" s="61">
        <v>7.2139296753175061E-5</v>
      </c>
      <c r="KE58" s="61">
        <v>1.3694624928748205E-4</v>
      </c>
      <c r="KF58" s="61">
        <v>7.8394250610666871E-5</v>
      </c>
      <c r="KG58" s="61">
        <v>1.0293382284292494E-4</v>
      </c>
      <c r="KH58" s="61">
        <v>5.9227074112191596E-6</v>
      </c>
      <c r="KI58" s="61">
        <v>3.6722534142385454E-6</v>
      </c>
      <c r="KJ58" s="61">
        <v>1.3950824846006725E-6</v>
      </c>
      <c r="KK58" s="61">
        <v>5.0561409892140811E-5</v>
      </c>
      <c r="KL58" s="61">
        <v>3.6860733889991708E-5</v>
      </c>
      <c r="KM58" s="61">
        <v>2.521216076518871E-5</v>
      </c>
      <c r="KN58" s="61">
        <v>1.5909962716121965E-6</v>
      </c>
      <c r="KO58" s="61">
        <v>7.539751285534147E-5</v>
      </c>
      <c r="KP58" s="61">
        <v>3.5893769746931292E-6</v>
      </c>
      <c r="KQ58" s="61">
        <v>6.1192951021009522E-5</v>
      </c>
      <c r="KR58" s="61">
        <v>2.9308449005464585E-5</v>
      </c>
      <c r="KS58" s="61">
        <v>3.7739075271952482E-5</v>
      </c>
      <c r="KT58" s="61">
        <v>6.2001325278327826E-7</v>
      </c>
      <c r="KU58" s="61">
        <v>1.1448251908656898E-4</v>
      </c>
      <c r="KV58" s="61">
        <v>4.4689053611140064E-6</v>
      </c>
      <c r="KW58" s="61">
        <v>1.9210933914279082E-5</v>
      </c>
      <c r="KX58" s="61">
        <v>3.5219919961478913E-5</v>
      </c>
      <c r="KY58" s="61">
        <v>4.5376744063688586E-5</v>
      </c>
      <c r="KZ58" s="61">
        <v>2.1428351961954307E-4</v>
      </c>
    </row>
    <row r="59" spans="1:312" ht="13" x14ac:dyDescent="0.3">
      <c r="A59" s="102">
        <v>1.0126880405227545</v>
      </c>
      <c r="B59" s="50" t="s">
        <v>895</v>
      </c>
      <c r="C59" s="60" t="s">
        <v>162</v>
      </c>
      <c r="D59" s="61">
        <v>4.2858366701614224E-6</v>
      </c>
      <c r="E59" s="61">
        <v>1.0140487325455595E-5</v>
      </c>
      <c r="F59" s="61">
        <v>2.45564115580552E-5</v>
      </c>
      <c r="G59" s="61">
        <v>5.1400200615798878E-6</v>
      </c>
      <c r="H59" s="61">
        <v>1.421109072047672E-6</v>
      </c>
      <c r="I59" s="61">
        <v>0</v>
      </c>
      <c r="J59" s="61">
        <v>0</v>
      </c>
      <c r="K59" s="61">
        <v>0</v>
      </c>
      <c r="L59" s="61">
        <v>7.4703165725935234E-7</v>
      </c>
      <c r="M59" s="61">
        <v>4.7049405345506429E-6</v>
      </c>
      <c r="N59" s="61">
        <v>9.3941279591776478E-4</v>
      </c>
      <c r="O59" s="61">
        <v>0</v>
      </c>
      <c r="P59" s="61">
        <v>8.9583062510463799E-7</v>
      </c>
      <c r="Q59" s="61">
        <v>1.4521090252577517E-4</v>
      </c>
      <c r="R59" s="61">
        <v>0</v>
      </c>
      <c r="S59" s="61">
        <v>0</v>
      </c>
      <c r="T59" s="61">
        <v>0</v>
      </c>
      <c r="U59" s="61">
        <v>6.8357313673931955E-7</v>
      </c>
      <c r="V59" s="61">
        <v>0</v>
      </c>
      <c r="W59" s="61">
        <v>9.2081670999126337E-7</v>
      </c>
      <c r="X59" s="61">
        <v>1.8605403199277637E-6</v>
      </c>
      <c r="Y59" s="61">
        <v>0</v>
      </c>
      <c r="Z59" s="61">
        <v>0</v>
      </c>
      <c r="AA59" s="61">
        <v>0</v>
      </c>
      <c r="AB59" s="61">
        <v>0</v>
      </c>
      <c r="AC59" s="61">
        <v>0</v>
      </c>
      <c r="AD59" s="61">
        <v>9.7301023137556254E-7</v>
      </c>
      <c r="AE59" s="61">
        <v>0</v>
      </c>
      <c r="AF59" s="61">
        <v>8.8276390239122595E-7</v>
      </c>
      <c r="AG59" s="61">
        <v>6.8098426499597724E-7</v>
      </c>
      <c r="AH59" s="61">
        <v>0</v>
      </c>
      <c r="AI59" s="61">
        <v>0</v>
      </c>
      <c r="AJ59" s="61">
        <v>0</v>
      </c>
      <c r="AK59" s="61">
        <v>0</v>
      </c>
      <c r="AL59" s="61">
        <v>1.3507670938787783E-6</v>
      </c>
      <c r="AM59" s="61">
        <v>0</v>
      </c>
      <c r="AN59" s="61">
        <v>0</v>
      </c>
      <c r="AO59" s="61">
        <v>1.3049839395626559E-6</v>
      </c>
      <c r="AP59" s="61">
        <v>0</v>
      </c>
      <c r="AQ59" s="61">
        <v>0</v>
      </c>
      <c r="AR59" s="61">
        <v>0</v>
      </c>
      <c r="AS59" s="61">
        <v>0</v>
      </c>
      <c r="AT59" s="61">
        <v>0</v>
      </c>
      <c r="AU59" s="61">
        <v>0</v>
      </c>
      <c r="AV59" s="61">
        <v>8.8446182478173779E-7</v>
      </c>
      <c r="AW59" s="61">
        <v>0</v>
      </c>
      <c r="AX59" s="61">
        <v>4.3022790434094794E-7</v>
      </c>
      <c r="AY59" s="61">
        <v>0</v>
      </c>
      <c r="AZ59" s="61">
        <v>0</v>
      </c>
      <c r="BA59" s="61">
        <v>0</v>
      </c>
      <c r="BB59" s="61">
        <v>0</v>
      </c>
      <c r="BC59" s="61">
        <v>0</v>
      </c>
      <c r="BD59" s="61">
        <v>5.8917794417079418E-7</v>
      </c>
      <c r="BE59" s="61">
        <v>4.2755502237649592E-7</v>
      </c>
      <c r="BF59" s="61">
        <v>0</v>
      </c>
      <c r="BG59" s="61">
        <v>9.1059095592563721E-7</v>
      </c>
      <c r="BH59" s="61">
        <v>3.3044891694651499E-7</v>
      </c>
      <c r="BI59" s="61">
        <v>4.6288969114415694E-7</v>
      </c>
      <c r="BJ59" s="61">
        <v>4.2093350198236763E-7</v>
      </c>
      <c r="BK59" s="61">
        <v>1.537183048867647E-6</v>
      </c>
      <c r="BL59" s="61">
        <v>0</v>
      </c>
      <c r="BM59" s="61">
        <v>0</v>
      </c>
      <c r="BN59" s="61">
        <v>0</v>
      </c>
      <c r="BO59" s="61">
        <v>3.939113444453876E-6</v>
      </c>
      <c r="BP59" s="61">
        <v>0</v>
      </c>
      <c r="BQ59" s="61">
        <v>0</v>
      </c>
      <c r="BR59" s="61">
        <v>0</v>
      </c>
      <c r="BS59" s="61">
        <v>0</v>
      </c>
      <c r="BT59" s="61">
        <v>0</v>
      </c>
      <c r="BU59" s="61">
        <v>1.5539312293231104E-6</v>
      </c>
      <c r="BV59" s="61">
        <v>2.3052439317559174E-6</v>
      </c>
      <c r="BW59" s="61">
        <v>1.9148753238506295E-6</v>
      </c>
      <c r="BX59" s="61">
        <v>0</v>
      </c>
      <c r="BY59" s="61">
        <v>1.0058808263690988E-5</v>
      </c>
      <c r="BZ59" s="61">
        <v>3.1013190064800508E-6</v>
      </c>
      <c r="CA59" s="61">
        <v>1.6018502580767647E-6</v>
      </c>
      <c r="CB59" s="61">
        <v>0</v>
      </c>
      <c r="CC59" s="61">
        <v>1.7055335657533408E-6</v>
      </c>
      <c r="CD59" s="61">
        <v>0</v>
      </c>
      <c r="CE59" s="61">
        <v>0</v>
      </c>
      <c r="CF59" s="61">
        <v>0</v>
      </c>
      <c r="CG59" s="61">
        <v>0</v>
      </c>
      <c r="CH59" s="61">
        <v>0</v>
      </c>
      <c r="CI59" s="61">
        <v>0</v>
      </c>
      <c r="CJ59" s="61">
        <v>0</v>
      </c>
      <c r="CK59" s="61">
        <v>0</v>
      </c>
      <c r="CL59" s="61">
        <v>0</v>
      </c>
      <c r="CM59" s="61">
        <v>1.5124061161300029E-6</v>
      </c>
      <c r="CN59" s="61">
        <v>0</v>
      </c>
      <c r="CO59" s="61">
        <v>0</v>
      </c>
      <c r="CP59" s="61">
        <v>0</v>
      </c>
      <c r="CQ59" s="61">
        <v>1.0990411427761417E-6</v>
      </c>
      <c r="CR59" s="61">
        <v>0</v>
      </c>
      <c r="CS59" s="61">
        <v>0</v>
      </c>
      <c r="CT59" s="61">
        <v>0</v>
      </c>
      <c r="CU59" s="61">
        <v>0</v>
      </c>
      <c r="CV59" s="61">
        <v>0</v>
      </c>
      <c r="CW59" s="61">
        <v>0</v>
      </c>
      <c r="CX59" s="61">
        <v>0</v>
      </c>
      <c r="CY59" s="61">
        <v>0</v>
      </c>
      <c r="CZ59" s="61">
        <v>0</v>
      </c>
      <c r="DA59" s="61">
        <v>1.7838154248125217E-6</v>
      </c>
      <c r="DB59" s="61">
        <v>0</v>
      </c>
      <c r="DC59" s="61">
        <v>0</v>
      </c>
      <c r="DD59" s="61">
        <v>2.1933550165160852E-6</v>
      </c>
      <c r="DE59" s="61">
        <v>0</v>
      </c>
      <c r="DF59" s="61">
        <v>0</v>
      </c>
      <c r="DG59" s="61">
        <v>0</v>
      </c>
      <c r="DH59" s="61">
        <v>0</v>
      </c>
      <c r="DI59" s="61">
        <v>0</v>
      </c>
      <c r="DJ59" s="61">
        <v>0</v>
      </c>
      <c r="DK59" s="61">
        <v>0</v>
      </c>
      <c r="DL59" s="61">
        <v>0</v>
      </c>
      <c r="DM59" s="61">
        <v>0</v>
      </c>
      <c r="DN59" s="61">
        <v>0</v>
      </c>
      <c r="DO59" s="61">
        <v>0</v>
      </c>
      <c r="DP59" s="61">
        <v>0</v>
      </c>
      <c r="DQ59" s="61">
        <v>0</v>
      </c>
      <c r="DR59" s="61">
        <v>0</v>
      </c>
      <c r="DS59" s="61">
        <v>0</v>
      </c>
      <c r="DT59" s="61">
        <v>0</v>
      </c>
      <c r="DU59" s="61">
        <v>1.0552434855334852E-6</v>
      </c>
      <c r="DV59" s="61">
        <v>0</v>
      </c>
      <c r="DW59" s="61">
        <v>0</v>
      </c>
      <c r="DX59" s="61">
        <v>0</v>
      </c>
      <c r="DY59" s="61">
        <v>0</v>
      </c>
      <c r="DZ59" s="61">
        <v>0</v>
      </c>
      <c r="EA59" s="61">
        <v>1.1253501527000127E-6</v>
      </c>
      <c r="EB59" s="61">
        <v>0</v>
      </c>
      <c r="EC59" s="61">
        <v>0</v>
      </c>
      <c r="ED59" s="61">
        <v>0</v>
      </c>
      <c r="EE59" s="61">
        <v>0</v>
      </c>
      <c r="EF59" s="61">
        <v>0</v>
      </c>
      <c r="EG59" s="61">
        <v>0</v>
      </c>
      <c r="EH59" s="61">
        <v>0</v>
      </c>
      <c r="EI59" s="61">
        <v>0</v>
      </c>
      <c r="EJ59" s="61">
        <v>0</v>
      </c>
      <c r="EK59" s="61">
        <v>1.4806719987091173E-6</v>
      </c>
      <c r="EL59" s="61">
        <v>0</v>
      </c>
      <c r="EM59" s="61">
        <v>0</v>
      </c>
      <c r="EN59" s="61">
        <v>0</v>
      </c>
      <c r="EO59" s="61">
        <v>3.5533757306332732E-6</v>
      </c>
      <c r="EP59" s="61">
        <v>2.2011068143332163E-6</v>
      </c>
      <c r="EQ59" s="61">
        <v>2.579833373722058E-6</v>
      </c>
      <c r="ER59" s="61">
        <v>0</v>
      </c>
      <c r="ES59" s="61">
        <v>0</v>
      </c>
      <c r="ET59" s="61">
        <v>3.5624064942512063E-6</v>
      </c>
      <c r="EU59" s="61">
        <v>0</v>
      </c>
      <c r="EV59" s="61">
        <v>4.3093811332867959E-6</v>
      </c>
      <c r="EW59" s="61">
        <v>0</v>
      </c>
      <c r="EX59" s="61">
        <v>0</v>
      </c>
      <c r="EY59" s="61">
        <v>1.0743431236352036E-6</v>
      </c>
      <c r="EZ59" s="61">
        <v>0</v>
      </c>
      <c r="FA59" s="61">
        <v>1.6860139262502289E-6</v>
      </c>
      <c r="FB59" s="61">
        <v>0</v>
      </c>
      <c r="FC59" s="61">
        <v>0</v>
      </c>
      <c r="FD59" s="61">
        <v>0</v>
      </c>
      <c r="FE59" s="61">
        <v>1.9821165952778012E-6</v>
      </c>
      <c r="FF59" s="61">
        <v>0</v>
      </c>
      <c r="FG59" s="61">
        <v>0</v>
      </c>
      <c r="FH59" s="61">
        <v>1.7287589832799618E-6</v>
      </c>
      <c r="FI59" s="61">
        <v>0</v>
      </c>
      <c r="FJ59" s="61">
        <v>0</v>
      </c>
      <c r="FK59" s="61">
        <v>2.0585805698128143E-6</v>
      </c>
      <c r="FL59" s="61">
        <v>1.2232606103994333E-6</v>
      </c>
      <c r="FM59" s="61">
        <v>0</v>
      </c>
      <c r="FN59" s="61">
        <v>0</v>
      </c>
      <c r="FO59" s="61">
        <v>0</v>
      </c>
      <c r="FP59" s="61">
        <v>0</v>
      </c>
      <c r="FQ59" s="61">
        <v>0</v>
      </c>
      <c r="FR59" s="61">
        <v>0</v>
      </c>
      <c r="FS59" s="61">
        <v>0</v>
      </c>
      <c r="FT59" s="61">
        <v>6.6774433182441662E-6</v>
      </c>
      <c r="FU59" s="61">
        <v>2.0524159672489142E-6</v>
      </c>
      <c r="FV59" s="61">
        <v>0</v>
      </c>
      <c r="FW59" s="61">
        <v>2.4776008997857608E-2</v>
      </c>
      <c r="FX59" s="61">
        <v>1.7028361274807443E-2</v>
      </c>
      <c r="FY59" s="61">
        <v>2.0407088306890319E-6</v>
      </c>
      <c r="FZ59" s="61">
        <v>0</v>
      </c>
      <c r="GA59" s="61">
        <v>0</v>
      </c>
      <c r="GB59" s="61">
        <v>1.8360269242332277E-6</v>
      </c>
      <c r="GC59" s="61">
        <v>0</v>
      </c>
      <c r="GD59" s="61">
        <v>0</v>
      </c>
      <c r="GE59" s="61">
        <v>1.2597478413135957E-6</v>
      </c>
      <c r="GF59" s="61">
        <v>0</v>
      </c>
      <c r="GG59" s="61">
        <v>0</v>
      </c>
      <c r="GH59" s="61">
        <v>0</v>
      </c>
      <c r="GI59" s="61">
        <v>0</v>
      </c>
      <c r="GJ59" s="61">
        <v>0</v>
      </c>
      <c r="GK59" s="61">
        <v>0</v>
      </c>
      <c r="GL59" s="61">
        <v>5.1077377971178172E-6</v>
      </c>
      <c r="GM59" s="61">
        <v>0</v>
      </c>
      <c r="GN59" s="61">
        <v>0</v>
      </c>
      <c r="GO59" s="61">
        <v>0</v>
      </c>
      <c r="GP59" s="61">
        <v>1.1033324944328601E-6</v>
      </c>
      <c r="GQ59" s="61">
        <v>1.7621879576304226E-6</v>
      </c>
      <c r="GR59" s="61">
        <v>0</v>
      </c>
      <c r="GS59" s="61">
        <v>0</v>
      </c>
      <c r="GT59" s="61">
        <v>1.338413275965173E-6</v>
      </c>
      <c r="GU59" s="61">
        <v>1.8611492112480663E-6</v>
      </c>
      <c r="GV59" s="61">
        <v>0</v>
      </c>
      <c r="GW59" s="61">
        <v>0</v>
      </c>
      <c r="GX59" s="61">
        <v>0</v>
      </c>
      <c r="GY59" s="61">
        <v>0</v>
      </c>
      <c r="GZ59" s="61">
        <v>0</v>
      </c>
      <c r="HA59" s="61">
        <v>0</v>
      </c>
      <c r="HB59" s="61">
        <v>0</v>
      </c>
      <c r="HC59" s="61">
        <v>0</v>
      </c>
      <c r="HD59" s="61">
        <v>1.1762964041089445E-6</v>
      </c>
      <c r="HE59" s="61">
        <v>0</v>
      </c>
      <c r="HF59" s="61">
        <v>0</v>
      </c>
      <c r="HG59" s="61">
        <v>0</v>
      </c>
      <c r="HH59" s="61">
        <v>0</v>
      </c>
      <c r="HI59" s="61">
        <v>0</v>
      </c>
      <c r="HJ59" s="61">
        <v>0</v>
      </c>
      <c r="HK59" s="61">
        <v>0</v>
      </c>
      <c r="HL59" s="61">
        <v>1.2771751474147484E-6</v>
      </c>
      <c r="HM59" s="61">
        <v>0</v>
      </c>
      <c r="HN59" s="61">
        <v>0</v>
      </c>
      <c r="HO59" s="61">
        <v>0</v>
      </c>
      <c r="HP59" s="61">
        <v>0</v>
      </c>
      <c r="HQ59" s="61">
        <v>0</v>
      </c>
      <c r="HR59" s="61">
        <v>0</v>
      </c>
      <c r="HS59" s="61">
        <v>0</v>
      </c>
      <c r="HT59" s="61">
        <v>0</v>
      </c>
      <c r="HU59" s="61">
        <v>0</v>
      </c>
      <c r="HV59" s="61">
        <v>0</v>
      </c>
      <c r="HW59" s="61">
        <v>0</v>
      </c>
      <c r="HX59" s="61">
        <v>0</v>
      </c>
      <c r="HY59" s="61">
        <v>0</v>
      </c>
      <c r="HZ59" s="61">
        <v>0</v>
      </c>
      <c r="IA59" s="61">
        <v>0</v>
      </c>
      <c r="IB59" s="61">
        <v>0</v>
      </c>
      <c r="IC59" s="61">
        <v>0</v>
      </c>
      <c r="ID59" s="61">
        <v>0</v>
      </c>
      <c r="IE59" s="61">
        <v>1.2924014848659139E-6</v>
      </c>
      <c r="IF59" s="61">
        <v>0</v>
      </c>
      <c r="IG59" s="61">
        <v>0</v>
      </c>
      <c r="IH59" s="61">
        <v>0</v>
      </c>
      <c r="II59" s="61">
        <v>0</v>
      </c>
      <c r="IJ59" s="61">
        <v>6.1402439495724691E-7</v>
      </c>
      <c r="IK59" s="61">
        <v>9.1101404132782806E-7</v>
      </c>
      <c r="IL59" s="61">
        <v>0</v>
      </c>
      <c r="IM59" s="61">
        <v>0</v>
      </c>
      <c r="IN59" s="61">
        <v>7.5628741432618608E-7</v>
      </c>
      <c r="IO59" s="61">
        <v>0</v>
      </c>
      <c r="IP59" s="61">
        <v>4.3989662370690002E-7</v>
      </c>
      <c r="IQ59" s="61">
        <v>6.3678063634422937E-7</v>
      </c>
      <c r="IR59" s="61">
        <v>7.7768482811903725E-7</v>
      </c>
      <c r="IS59" s="61">
        <v>8.9301776202406243E-7</v>
      </c>
      <c r="IT59" s="61">
        <v>8.406374295833052E-7</v>
      </c>
      <c r="IU59" s="61">
        <v>2.8171059241687359E-7</v>
      </c>
      <c r="IV59" s="61">
        <v>2.104534439256308E-6</v>
      </c>
      <c r="IW59" s="61">
        <v>0</v>
      </c>
      <c r="IX59" s="61">
        <v>0</v>
      </c>
      <c r="IY59" s="61">
        <v>5.067903373237028E-7</v>
      </c>
      <c r="IZ59" s="61">
        <v>1.8271385992428704E-6</v>
      </c>
      <c r="JA59" s="61">
        <v>1.7026240476072855E-6</v>
      </c>
      <c r="JB59" s="61">
        <v>8.3968243919214923E-7</v>
      </c>
      <c r="JC59" s="61">
        <v>5.4458596055215351E-7</v>
      </c>
      <c r="JD59" s="61">
        <v>0</v>
      </c>
      <c r="JE59" s="61">
        <v>3.5027133963920338E-6</v>
      </c>
      <c r="JF59" s="61">
        <v>5.3191559780788359E-7</v>
      </c>
      <c r="JG59" s="61">
        <v>2.841852930549055E-7</v>
      </c>
      <c r="JH59" s="61">
        <v>0</v>
      </c>
      <c r="JI59" s="61">
        <v>4.7552293005647878E-7</v>
      </c>
      <c r="JJ59" s="61">
        <v>0</v>
      </c>
      <c r="JK59" s="61">
        <v>7.2917504036429461E-7</v>
      </c>
      <c r="JL59" s="61">
        <v>0</v>
      </c>
      <c r="JM59" s="61">
        <v>0</v>
      </c>
      <c r="JN59" s="61">
        <v>2.7630698567265004E-6</v>
      </c>
      <c r="JO59" s="61">
        <v>3.2135977748192047E-6</v>
      </c>
      <c r="JP59" s="61">
        <v>2.4724948681995403E-6</v>
      </c>
      <c r="JQ59" s="61">
        <v>1.6631894128014739E-6</v>
      </c>
      <c r="JR59" s="61">
        <v>3.379344376508656E-6</v>
      </c>
      <c r="JS59" s="61">
        <v>1.4087140169048186E-6</v>
      </c>
      <c r="JT59" s="61">
        <v>0</v>
      </c>
      <c r="JU59" s="61">
        <v>0</v>
      </c>
      <c r="JV59" s="61">
        <v>0</v>
      </c>
      <c r="JW59" s="61">
        <v>7.0198877632264868E-7</v>
      </c>
      <c r="JX59" s="61">
        <v>4.6384619387964845E-7</v>
      </c>
      <c r="JY59" s="61">
        <v>6.8446159323250619E-7</v>
      </c>
      <c r="JZ59" s="61">
        <v>0</v>
      </c>
      <c r="KA59" s="61">
        <v>0</v>
      </c>
      <c r="KB59" s="61">
        <v>0</v>
      </c>
      <c r="KC59" s="61">
        <v>0</v>
      </c>
      <c r="KD59" s="61">
        <v>6.9962680040794775E-7</v>
      </c>
      <c r="KE59" s="61">
        <v>0</v>
      </c>
      <c r="KF59" s="61">
        <v>0</v>
      </c>
      <c r="KG59" s="61">
        <v>0</v>
      </c>
      <c r="KH59" s="61">
        <v>0</v>
      </c>
      <c r="KI59" s="61">
        <v>0</v>
      </c>
      <c r="KJ59" s="61">
        <v>0</v>
      </c>
      <c r="KK59" s="61">
        <v>0</v>
      </c>
      <c r="KL59" s="61">
        <v>0</v>
      </c>
      <c r="KM59" s="61">
        <v>1.1117562316839705E-6</v>
      </c>
      <c r="KN59" s="61">
        <v>0</v>
      </c>
      <c r="KO59" s="61">
        <v>7.8630082931410569E-7</v>
      </c>
      <c r="KP59" s="61">
        <v>0</v>
      </c>
      <c r="KQ59" s="61">
        <v>0</v>
      </c>
      <c r="KR59" s="61">
        <v>5.8100449570304246E-7</v>
      </c>
      <c r="KS59" s="61">
        <v>0</v>
      </c>
      <c r="KT59" s="61">
        <v>0</v>
      </c>
      <c r="KU59" s="61">
        <v>8.8784374991738124E-7</v>
      </c>
      <c r="KV59" s="61">
        <v>0</v>
      </c>
      <c r="KW59" s="61">
        <v>0</v>
      </c>
      <c r="KX59" s="61">
        <v>0</v>
      </c>
      <c r="KY59" s="61">
        <v>0</v>
      </c>
      <c r="KZ59" s="61">
        <v>0</v>
      </c>
    </row>
    <row r="60" spans="1:312" ht="13" x14ac:dyDescent="0.3">
      <c r="A60" s="102">
        <v>1.1552759530515835</v>
      </c>
      <c r="B60" s="50" t="s">
        <v>894</v>
      </c>
      <c r="C60" s="60" t="s">
        <v>82</v>
      </c>
      <c r="D60" s="61">
        <v>9.4701116941418693E-5</v>
      </c>
      <c r="E60" s="61">
        <v>5.5738878665587583E-5</v>
      </c>
      <c r="F60" s="61">
        <v>2.4473370552786413E-5</v>
      </c>
      <c r="G60" s="61">
        <v>1.0749984814504223E-4</v>
      </c>
      <c r="H60" s="61">
        <v>4.0375287746954416E-5</v>
      </c>
      <c r="I60" s="61">
        <v>4.2170135411316957E-5</v>
      </c>
      <c r="J60" s="61">
        <v>1.0204895898662109E-4</v>
      </c>
      <c r="K60" s="61">
        <v>1.0758772728878239E-4</v>
      </c>
      <c r="L60" s="61">
        <v>7.3590918591793538E-5</v>
      </c>
      <c r="M60" s="61">
        <v>5.7648590827508013E-5</v>
      </c>
      <c r="N60" s="61">
        <v>7.8158248181669205E-5</v>
      </c>
      <c r="O60" s="61">
        <v>2.2189517638388051E-4</v>
      </c>
      <c r="P60" s="61">
        <v>8.2515954245749427E-5</v>
      </c>
      <c r="Q60" s="61">
        <v>1.7505780482143866E-4</v>
      </c>
      <c r="R60" s="61">
        <v>2.3230849704173966E-4</v>
      </c>
      <c r="S60" s="61">
        <v>2.455386491410249E-4</v>
      </c>
      <c r="T60" s="61">
        <v>1.9640284533886855E-4</v>
      </c>
      <c r="U60" s="61">
        <v>5.3204016283836216E-4</v>
      </c>
      <c r="V60" s="61">
        <v>3.5202028558798564E-4</v>
      </c>
      <c r="W60" s="61">
        <v>3.9509175636691807E-4</v>
      </c>
      <c r="X60" s="61">
        <v>1.48953479835402E-4</v>
      </c>
      <c r="Y60" s="61">
        <v>9.5238376570159307E-4</v>
      </c>
      <c r="Z60" s="61">
        <v>4.5924384837186621E-4</v>
      </c>
      <c r="AA60" s="61">
        <v>4.0740199095656469E-4</v>
      </c>
      <c r="AB60" s="61">
        <v>3.1280522202165869E-4</v>
      </c>
      <c r="AC60" s="61">
        <v>2.227241818701122E-4</v>
      </c>
      <c r="AD60" s="61">
        <v>1.6634150466604894E-4</v>
      </c>
      <c r="AE60" s="61">
        <v>1.6480403525979972E-3</v>
      </c>
      <c r="AF60" s="61">
        <v>3.2990848729920984E-4</v>
      </c>
      <c r="AG60" s="61">
        <v>3.4463176017998083E-3</v>
      </c>
      <c r="AH60" s="61">
        <v>1.7262549482775689E-3</v>
      </c>
      <c r="AI60" s="61">
        <v>1.7712009944599156E-3</v>
      </c>
      <c r="AJ60" s="61">
        <v>1.2731917168634548E-3</v>
      </c>
      <c r="AK60" s="61">
        <v>4.5895874960837444E-3</v>
      </c>
      <c r="AL60" s="61">
        <v>2.3155750034665936E-3</v>
      </c>
      <c r="AM60" s="61">
        <v>2.794468651605602E-3</v>
      </c>
      <c r="AN60" s="61">
        <v>9.3589134092712262E-3</v>
      </c>
      <c r="AO60" s="61">
        <v>8.968009130711628E-3</v>
      </c>
      <c r="AP60" s="61">
        <v>1.3625158921714462E-3</v>
      </c>
      <c r="AQ60" s="61">
        <v>1.1347600975244378E-3</v>
      </c>
      <c r="AR60" s="61">
        <v>1.1128993321063846E-3</v>
      </c>
      <c r="AS60" s="61">
        <v>6.3435271409224955E-4</v>
      </c>
      <c r="AT60" s="61">
        <v>2.5042766797666607E-4</v>
      </c>
      <c r="AU60" s="61">
        <v>6.2338898032329466E-4</v>
      </c>
      <c r="AV60" s="61">
        <v>8.7912229598768513E-5</v>
      </c>
      <c r="AW60" s="61">
        <v>1.770710582567096E-4</v>
      </c>
      <c r="AX60" s="61">
        <v>7.3506827611675071E-5</v>
      </c>
      <c r="AY60" s="61">
        <v>2.8219058659312529E-4</v>
      </c>
      <c r="AZ60" s="61">
        <v>4.8387020715906498E-4</v>
      </c>
      <c r="BA60" s="61">
        <v>0</v>
      </c>
      <c r="BB60" s="61">
        <v>9.5020248222246122E-4</v>
      </c>
      <c r="BC60" s="61">
        <v>1.001187828532218E-3</v>
      </c>
      <c r="BD60" s="61">
        <v>2.2953325277437838E-3</v>
      </c>
      <c r="BE60" s="61">
        <v>8.5335231854988844E-5</v>
      </c>
      <c r="BF60" s="61">
        <v>4.2440501621738723E-4</v>
      </c>
      <c r="BG60" s="61">
        <v>3.7664571356406374E-4</v>
      </c>
      <c r="BH60" s="61">
        <v>6.769029436026028E-3</v>
      </c>
      <c r="BI60" s="61">
        <v>7.2587275433952402E-4</v>
      </c>
      <c r="BJ60" s="61">
        <v>5.416759385065543E-4</v>
      </c>
      <c r="BK60" s="61">
        <v>7.584802759346052E-4</v>
      </c>
      <c r="BL60" s="61">
        <v>1.0863684107505667E-4</v>
      </c>
      <c r="BM60" s="61">
        <v>5.104151383418155E-4</v>
      </c>
      <c r="BN60" s="61">
        <v>4.9907407949383769E-4</v>
      </c>
      <c r="BO60" s="61">
        <v>4.6389625997518476E-4</v>
      </c>
      <c r="BP60" s="61">
        <v>1.7950696971627796E-4</v>
      </c>
      <c r="BQ60" s="61">
        <v>3.140034589593233E-5</v>
      </c>
      <c r="BR60" s="61">
        <v>2.8878963549854719E-4</v>
      </c>
      <c r="BS60" s="61">
        <v>2.2960363620395262E-5</v>
      </c>
      <c r="BT60" s="61">
        <v>2.2471594367931601E-4</v>
      </c>
      <c r="BU60" s="61">
        <v>5.3968031594391628E-4</v>
      </c>
      <c r="BV60" s="61">
        <v>1.611493577404706E-4</v>
      </c>
      <c r="BW60" s="61">
        <v>8.540343944373808E-5</v>
      </c>
      <c r="BX60" s="61">
        <v>1.3523254604729098E-4</v>
      </c>
      <c r="BY60" s="61">
        <v>1.8555707133103292E-4</v>
      </c>
      <c r="BZ60" s="61">
        <v>2.5137913502524415E-5</v>
      </c>
      <c r="CA60" s="61">
        <v>1.2974987090421795E-5</v>
      </c>
      <c r="CB60" s="61">
        <v>1.7557760929622993E-4</v>
      </c>
      <c r="CC60" s="61">
        <v>7.4838812865256593E-4</v>
      </c>
      <c r="CD60" s="61">
        <v>4.3896570851342662E-4</v>
      </c>
      <c r="CE60" s="61">
        <v>2.6084819658367891E-4</v>
      </c>
      <c r="CF60" s="61">
        <v>3.1917047808470921E-4</v>
      </c>
      <c r="CG60" s="61">
        <v>1.3552638153853947E-4</v>
      </c>
      <c r="CH60" s="61">
        <v>3.8246879834971599E-4</v>
      </c>
      <c r="CI60" s="61">
        <v>1.3133289507362558E-4</v>
      </c>
      <c r="CJ60" s="61">
        <v>2.5106478011170891E-4</v>
      </c>
      <c r="CK60" s="61">
        <v>1.1859864240699972E-3</v>
      </c>
      <c r="CL60" s="61">
        <v>6.2253699247041372E-4</v>
      </c>
      <c r="CM60" s="61">
        <v>7.2761858247014435E-4</v>
      </c>
      <c r="CN60" s="61">
        <v>5.6995734039781394E-4</v>
      </c>
      <c r="CO60" s="61">
        <v>6.3053339082695117E-4</v>
      </c>
      <c r="CP60" s="61">
        <v>9.7175472487563751E-4</v>
      </c>
      <c r="CQ60" s="61">
        <v>1.3660104479247196E-3</v>
      </c>
      <c r="CR60" s="61">
        <v>1.515300100785428E-3</v>
      </c>
      <c r="CS60" s="61">
        <v>1.8304675481471385E-3</v>
      </c>
      <c r="CT60" s="61">
        <v>1.0316076328784763E-3</v>
      </c>
      <c r="CU60" s="61">
        <v>1.550998084384445E-3</v>
      </c>
      <c r="CV60" s="61">
        <v>1.4102677026188164E-3</v>
      </c>
      <c r="CW60" s="61">
        <v>3.286892987939433E-3</v>
      </c>
      <c r="CX60" s="61">
        <v>1.3878828143923322E-3</v>
      </c>
      <c r="CY60" s="61">
        <v>1.451862565175769E-3</v>
      </c>
      <c r="CZ60" s="61">
        <v>1.0176960824550096E-3</v>
      </c>
      <c r="DA60" s="61">
        <v>1.0990086832269946E-3</v>
      </c>
      <c r="DB60" s="61">
        <v>4.8872009219595063E-4</v>
      </c>
      <c r="DC60" s="61">
        <v>3.7771510932726462E-4</v>
      </c>
      <c r="DD60" s="61">
        <v>6.144805931826286E-4</v>
      </c>
      <c r="DE60" s="61">
        <v>6.8654606460688319E-5</v>
      </c>
      <c r="DF60" s="61">
        <v>2.830636061957279E-4</v>
      </c>
      <c r="DG60" s="61">
        <v>3.3077970989823179E-4</v>
      </c>
      <c r="DH60" s="61">
        <v>7.331645019345457E-4</v>
      </c>
      <c r="DI60" s="61">
        <v>3.9598399281604512E-4</v>
      </c>
      <c r="DJ60" s="61">
        <v>9.5560894866083602E-4</v>
      </c>
      <c r="DK60" s="61">
        <v>6.0669556210455004E-5</v>
      </c>
      <c r="DL60" s="61">
        <v>2.9533376598496063E-4</v>
      </c>
      <c r="DM60" s="61">
        <v>1.0113863786626371E-4</v>
      </c>
      <c r="DN60" s="61">
        <v>1.1932511336594832E-3</v>
      </c>
      <c r="DO60" s="61">
        <v>4.1355810728003215E-4</v>
      </c>
      <c r="DP60" s="61">
        <v>3.0222469520056918E-4</v>
      </c>
      <c r="DQ60" s="61">
        <v>6.6356108756088759E-4</v>
      </c>
      <c r="DR60" s="61">
        <v>4.0259413797594798E-4</v>
      </c>
      <c r="DS60" s="61">
        <v>9.3585043471879244E-4</v>
      </c>
      <c r="DT60" s="61">
        <v>2.5922681273709588E-3</v>
      </c>
      <c r="DU60" s="61">
        <v>1.1109767564683171E-2</v>
      </c>
      <c r="DV60" s="61">
        <v>1.5018220713011007E-2</v>
      </c>
      <c r="DW60" s="61">
        <v>2.3598278434731738E-3</v>
      </c>
      <c r="DX60" s="61">
        <v>1.9495510066660574E-2</v>
      </c>
      <c r="DY60" s="61">
        <v>1.6470291732939697E-2</v>
      </c>
      <c r="DZ60" s="61">
        <v>1.0321597927719969E-3</v>
      </c>
      <c r="EA60" s="61">
        <v>1.1191857346413336E-3</v>
      </c>
      <c r="EB60" s="61">
        <v>4.9495699703024413E-4</v>
      </c>
      <c r="EC60" s="61">
        <v>4.9651926333077619E-4</v>
      </c>
      <c r="ED60" s="61">
        <v>1.4933797351306432E-3</v>
      </c>
      <c r="EE60" s="61">
        <v>1.2826977890564154E-3</v>
      </c>
      <c r="EF60" s="61">
        <v>7.077243067778907E-4</v>
      </c>
      <c r="EG60" s="61">
        <v>1.0650556214610353E-3</v>
      </c>
      <c r="EH60" s="61">
        <v>1.0293210961808104E-3</v>
      </c>
      <c r="EI60" s="61">
        <v>1.6401057914366072E-3</v>
      </c>
      <c r="EJ60" s="61">
        <v>7.3867013631164955E-4</v>
      </c>
      <c r="EK60" s="61">
        <v>2.3382443165392442E-3</v>
      </c>
      <c r="EL60" s="61">
        <v>8.4210019068324931E-6</v>
      </c>
      <c r="EM60" s="61">
        <v>2.1736308508575771E-4</v>
      </c>
      <c r="EN60" s="61">
        <v>1.1002113429230824E-4</v>
      </c>
      <c r="EO60" s="61">
        <v>2.0609579237672985E-5</v>
      </c>
      <c r="EP60" s="61">
        <v>3.1067399847194274E-4</v>
      </c>
      <c r="EQ60" s="61">
        <v>2.7776205990407491E-5</v>
      </c>
      <c r="ER60" s="61">
        <v>3.0896183887510275E-4</v>
      </c>
      <c r="ES60" s="61">
        <v>5.8456954523543103E-5</v>
      </c>
      <c r="ET60" s="61">
        <v>2.4632061793028063E-4</v>
      </c>
      <c r="EU60" s="61">
        <v>2.3761987573289732E-5</v>
      </c>
      <c r="EV60" s="61">
        <v>1.3379830385312302E-4</v>
      </c>
      <c r="EW60" s="61">
        <v>3.085882282216241E-4</v>
      </c>
      <c r="EX60" s="61">
        <v>1.7629972591832311E-4</v>
      </c>
      <c r="EY60" s="61">
        <v>8.7929016096632346E-5</v>
      </c>
      <c r="EZ60" s="61">
        <v>3.9379682552891657E-4</v>
      </c>
      <c r="FA60" s="61">
        <v>1.2242334453383606E-4</v>
      </c>
      <c r="FB60" s="61">
        <v>3.914603757944536E-4</v>
      </c>
      <c r="FC60" s="61">
        <v>1.2367545226258574E-4</v>
      </c>
      <c r="FD60" s="61">
        <v>9.1722998593922301E-5</v>
      </c>
      <c r="FE60" s="61">
        <v>9.6308843012775825E-5</v>
      </c>
      <c r="FF60" s="61">
        <v>6.0081208769384636E-5</v>
      </c>
      <c r="FG60" s="61">
        <v>8.8857554506430322E-4</v>
      </c>
      <c r="FH60" s="61">
        <v>7.1626326363918326E-4</v>
      </c>
      <c r="FI60" s="61">
        <v>2.75307238567367E-4</v>
      </c>
      <c r="FJ60" s="61">
        <v>4.333509592661325E-4</v>
      </c>
      <c r="FK60" s="61">
        <v>1.5395895350455615E-4</v>
      </c>
      <c r="FL60" s="61">
        <v>1.931664421666305E-4</v>
      </c>
      <c r="FM60" s="61">
        <v>3.0420120363586672E-4</v>
      </c>
      <c r="FN60" s="61">
        <v>1.1663712643767023E-4</v>
      </c>
      <c r="FO60" s="61">
        <v>4.945621708581444E-4</v>
      </c>
      <c r="FP60" s="61">
        <v>4.7500604726372851E-4</v>
      </c>
      <c r="FQ60" s="61">
        <v>4.7987543619691203E-4</v>
      </c>
      <c r="FR60" s="61">
        <v>4.7809982952025761E-4</v>
      </c>
      <c r="FS60" s="61">
        <v>0</v>
      </c>
      <c r="FT60" s="61">
        <v>1.0166407452026743E-4</v>
      </c>
      <c r="FU60" s="61">
        <v>1.0648618176743117E-4</v>
      </c>
      <c r="FV60" s="61">
        <v>5.7188802998978908E-4</v>
      </c>
      <c r="FW60" s="61">
        <v>7.7351001409626456E-5</v>
      </c>
      <c r="FX60" s="61">
        <v>6.3449108059774677E-6</v>
      </c>
      <c r="FY60" s="61">
        <v>4.4721000297421974E-4</v>
      </c>
      <c r="FZ60" s="61">
        <v>2.4854711200375225E-4</v>
      </c>
      <c r="GA60" s="61">
        <v>1.3611576444901111E-4</v>
      </c>
      <c r="GB60" s="61">
        <v>2.2144524736168541E-4</v>
      </c>
      <c r="GC60" s="61">
        <v>3.8914623738464064E-4</v>
      </c>
      <c r="GD60" s="61">
        <v>2.4269343125956003E-4</v>
      </c>
      <c r="GE60" s="61">
        <v>1.7894018225947785E-4</v>
      </c>
      <c r="GF60" s="61">
        <v>8.5886478787875181E-4</v>
      </c>
      <c r="GG60" s="61">
        <v>8.6676744531263557E-4</v>
      </c>
      <c r="GH60" s="61">
        <v>1.6334212242393228E-3</v>
      </c>
      <c r="GI60" s="61">
        <v>1.7911976508947116E-3</v>
      </c>
      <c r="GJ60" s="61">
        <v>7.9579013325540952E-4</v>
      </c>
      <c r="GK60" s="61">
        <v>1.3002234282608071E-3</v>
      </c>
      <c r="GL60" s="61">
        <v>6.8333964706477702E-4</v>
      </c>
      <c r="GM60" s="61">
        <v>5.7083405531464511E-4</v>
      </c>
      <c r="GN60" s="61">
        <v>3.6450828936694652E-4</v>
      </c>
      <c r="GO60" s="61">
        <v>2.4685190251739358E-4</v>
      </c>
      <c r="GP60" s="61">
        <v>3.0247247372379953E-4</v>
      </c>
      <c r="GQ60" s="61">
        <v>1.2568316111144092E-4</v>
      </c>
      <c r="GR60" s="61">
        <v>5.8670557463594647E-5</v>
      </c>
      <c r="GS60" s="61">
        <v>2.1071722210802397E-4</v>
      </c>
      <c r="GT60" s="61">
        <v>1.5748662880523534E-4</v>
      </c>
      <c r="GU60" s="61">
        <v>1.4202636425390797E-4</v>
      </c>
      <c r="GV60" s="61">
        <v>4.0751522580659603E-5</v>
      </c>
      <c r="GW60" s="61">
        <v>7.1903529056464236E-4</v>
      </c>
      <c r="GX60" s="61">
        <v>4.7211590914015238E-4</v>
      </c>
      <c r="GY60" s="61">
        <v>2.5823297295621132E-4</v>
      </c>
      <c r="GZ60" s="61">
        <v>4.065585935561839E-3</v>
      </c>
      <c r="HA60" s="61">
        <v>2.7911450713164984E-3</v>
      </c>
      <c r="HB60" s="61">
        <v>1.3681127732543348E-3</v>
      </c>
      <c r="HC60" s="61">
        <v>1.8015367560464022E-3</v>
      </c>
      <c r="HD60" s="61">
        <v>1.1014055330473417E-3</v>
      </c>
      <c r="HE60" s="61">
        <v>7.5089359894638143E-3</v>
      </c>
      <c r="HF60" s="61">
        <v>1.0400559105709991E-2</v>
      </c>
      <c r="HG60" s="61">
        <v>1.6598677131591892E-3</v>
      </c>
      <c r="HH60" s="61">
        <v>8.5504045187289072E-4</v>
      </c>
      <c r="HI60" s="61">
        <v>1.3974405473616456E-3</v>
      </c>
      <c r="HJ60" s="61">
        <v>2.4317285607659855E-3</v>
      </c>
      <c r="HK60" s="61">
        <v>1.9222890037872475E-4</v>
      </c>
      <c r="HL60" s="61">
        <v>2.4721853603458147E-4</v>
      </c>
      <c r="HM60" s="61">
        <v>1.1815122497148387E-4</v>
      </c>
      <c r="HN60" s="61">
        <v>2.4893159185209861E-4</v>
      </c>
      <c r="HO60" s="61">
        <v>3.5474800041810885E-4</v>
      </c>
      <c r="HP60" s="61">
        <v>3.0179356618227632E-4</v>
      </c>
      <c r="HQ60" s="61">
        <v>6.8533729808794729E-4</v>
      </c>
      <c r="HR60" s="61">
        <v>1.1589056382998275E-3</v>
      </c>
      <c r="HS60" s="61">
        <v>1.1487078354565081E-3</v>
      </c>
      <c r="HT60" s="61">
        <v>6.2831524707073275E-4</v>
      </c>
      <c r="HU60" s="61">
        <v>1.2819530545117666E-3</v>
      </c>
      <c r="HV60" s="61">
        <v>1.0977450015920173E-3</v>
      </c>
      <c r="HW60" s="61">
        <v>1.2979822551914365E-4</v>
      </c>
      <c r="HX60" s="61">
        <v>1.5203310769159819E-4</v>
      </c>
      <c r="HY60" s="61">
        <v>3.1101872827051235E-4</v>
      </c>
      <c r="HZ60" s="61">
        <v>3.3092887809419276E-4</v>
      </c>
      <c r="IA60" s="61">
        <v>2.3527214988897454E-4</v>
      </c>
      <c r="IB60" s="61">
        <v>4.6082991181124722E-5</v>
      </c>
      <c r="IC60" s="61">
        <v>9.4424395420985886E-3</v>
      </c>
      <c r="ID60" s="61">
        <v>5.2033087308834131E-3</v>
      </c>
      <c r="IE60" s="61">
        <v>1.5170495829686069E-3</v>
      </c>
      <c r="IF60" s="61">
        <v>1.7446114061692938E-3</v>
      </c>
      <c r="IG60" s="61">
        <v>3.7169265494550442E-4</v>
      </c>
      <c r="IH60" s="61">
        <v>3.0218413899177332E-4</v>
      </c>
      <c r="II60" s="61">
        <v>6.1282823845939627E-4</v>
      </c>
      <c r="IJ60" s="61">
        <v>9.0786918041067599E-5</v>
      </c>
      <c r="IK60" s="61">
        <v>8.6930984299148748E-5</v>
      </c>
      <c r="IL60" s="61">
        <v>2.2977290885516411E-4</v>
      </c>
      <c r="IM60" s="61">
        <v>1.3699001500900226E-4</v>
      </c>
      <c r="IN60" s="61">
        <v>7.6242174557572071E-5</v>
      </c>
      <c r="IO60" s="61">
        <v>7.2958280232607127E-5</v>
      </c>
      <c r="IP60" s="61">
        <v>6.9821369662811857E-5</v>
      </c>
      <c r="IQ60" s="61">
        <v>2.1332151317531684E-5</v>
      </c>
      <c r="IR60" s="61">
        <v>1.494018964242017E-4</v>
      </c>
      <c r="IS60" s="61">
        <v>9.6247469907037844E-5</v>
      </c>
      <c r="IT60" s="61">
        <v>1.1379428671792675E-4</v>
      </c>
      <c r="IU60" s="61">
        <v>3.3239345811036263E-4</v>
      </c>
      <c r="IV60" s="61">
        <v>5.2426291253473808E-5</v>
      </c>
      <c r="IW60" s="61">
        <v>1.3020760006536339E-4</v>
      </c>
      <c r="IX60" s="61">
        <v>1.134358365359254E-4</v>
      </c>
      <c r="IY60" s="61">
        <v>3.0182180089500523E-6</v>
      </c>
      <c r="IZ60" s="61">
        <v>1.5728110569982585E-4</v>
      </c>
      <c r="JA60" s="61">
        <v>6.8048207769371176E-5</v>
      </c>
      <c r="JB60" s="61">
        <v>1.5276000523377174E-4</v>
      </c>
      <c r="JC60" s="61">
        <v>2.0862483053241278E-4</v>
      </c>
      <c r="JD60" s="61">
        <v>2.8119339544173082E-5</v>
      </c>
      <c r="JE60" s="61">
        <v>1.1709765479327258E-4</v>
      </c>
      <c r="JF60" s="61">
        <v>2.5827457360227238E-5</v>
      </c>
      <c r="JG60" s="61">
        <v>2.7237897293565781E-4</v>
      </c>
      <c r="JH60" s="61">
        <v>4.7641008008854829E-4</v>
      </c>
      <c r="JI60" s="61">
        <v>1.6387576887368606E-4</v>
      </c>
      <c r="JJ60" s="61">
        <v>1.260715152454958E-4</v>
      </c>
      <c r="JK60" s="61">
        <v>1.6180394145683696E-4</v>
      </c>
      <c r="JL60" s="61">
        <v>8.3072020677447513E-5</v>
      </c>
      <c r="JM60" s="61">
        <v>2.3633980007093302E-4</v>
      </c>
      <c r="JN60" s="61">
        <v>1.8268113109687722E-4</v>
      </c>
      <c r="JO60" s="61">
        <v>1.6197425451137354E-4</v>
      </c>
      <c r="JP60" s="61">
        <v>6.1134724963333818E-5</v>
      </c>
      <c r="JQ60" s="61">
        <v>1.5275470762463313E-4</v>
      </c>
      <c r="JR60" s="61">
        <v>7.0311819186151528E-5</v>
      </c>
      <c r="JS60" s="61">
        <v>1.6701087289304906E-5</v>
      </c>
      <c r="JT60" s="61">
        <v>1.0557916348357526E-2</v>
      </c>
      <c r="JU60" s="61">
        <v>3.2601938754015292E-3</v>
      </c>
      <c r="JV60" s="61">
        <v>1.9626993386803866E-2</v>
      </c>
      <c r="JW60" s="61">
        <v>1.3349486563069034E-3</v>
      </c>
      <c r="JX60" s="61">
        <v>0.26540168559851474</v>
      </c>
      <c r="JY60" s="61">
        <v>1.9171997380306909E-3</v>
      </c>
      <c r="JZ60" s="61">
        <v>4.3960604443601156E-2</v>
      </c>
      <c r="KA60" s="61">
        <v>3.0865232347756298E-3</v>
      </c>
      <c r="KB60" s="61">
        <v>0.26142915454240911</v>
      </c>
      <c r="KC60" s="61">
        <v>5.4650491605175884E-3</v>
      </c>
      <c r="KD60" s="61">
        <v>2.461380367408548E-3</v>
      </c>
      <c r="KE60" s="61">
        <v>5.4818367143050026E-3</v>
      </c>
      <c r="KF60" s="61">
        <v>0.51548274968270302</v>
      </c>
      <c r="KG60" s="61">
        <v>8.9689452725198286E-3</v>
      </c>
      <c r="KH60" s="61">
        <v>6.8785510005261868E-2</v>
      </c>
      <c r="KI60" s="61">
        <v>2.7838259270623277E-3</v>
      </c>
      <c r="KJ60" s="61">
        <v>7.7536142343800116E-2</v>
      </c>
      <c r="KK60" s="61">
        <v>0.15341279746451197</v>
      </c>
      <c r="KL60" s="61">
        <v>9.5858220505858262E-3</v>
      </c>
      <c r="KM60" s="61">
        <v>0.40734742152477171</v>
      </c>
      <c r="KN60" s="61">
        <v>5.6434169824568382E-3</v>
      </c>
      <c r="KO60" s="61">
        <v>8.9498332994190129E-3</v>
      </c>
      <c r="KP60" s="61">
        <v>3.320327034199772E-3</v>
      </c>
      <c r="KQ60" s="61">
        <v>5.4314435536799831E-3</v>
      </c>
      <c r="KR60" s="61">
        <v>5.0640932849972883E-3</v>
      </c>
      <c r="KS60" s="61">
        <v>3.7472784880128282E-3</v>
      </c>
      <c r="KT60" s="61">
        <v>7.2840706970111482E-2</v>
      </c>
      <c r="KU60" s="61">
        <v>6.8750476722769056E-3</v>
      </c>
      <c r="KV60" s="61">
        <v>3.0581808912616805E-3</v>
      </c>
      <c r="KW60" s="61">
        <v>4.2218004995225869E-3</v>
      </c>
      <c r="KX60" s="61">
        <v>3.1530864955595676E-3</v>
      </c>
      <c r="KY60" s="61">
        <v>3.106809315666691E-2</v>
      </c>
      <c r="KZ60" s="61">
        <v>0.54814336179323186</v>
      </c>
    </row>
    <row r="61" spans="1:312" ht="13" x14ac:dyDescent="0.3">
      <c r="A61" s="102">
        <v>1.0132087820679723</v>
      </c>
      <c r="B61" s="50" t="s">
        <v>893</v>
      </c>
      <c r="C61" s="60" t="s">
        <v>13</v>
      </c>
      <c r="D61" s="61">
        <v>0</v>
      </c>
      <c r="E61" s="61">
        <v>2.0280974650911189E-6</v>
      </c>
      <c r="F61" s="61">
        <v>4.5079402860197953E-5</v>
      </c>
      <c r="G61" s="61">
        <v>4.1103842968634087E-5</v>
      </c>
      <c r="H61" s="61">
        <v>3.1106498577043488E-6</v>
      </c>
      <c r="I61" s="61">
        <v>2.1687498211534437E-6</v>
      </c>
      <c r="J61" s="61">
        <v>0</v>
      </c>
      <c r="K61" s="61">
        <v>0</v>
      </c>
      <c r="L61" s="61">
        <v>8.9643798871122285E-5</v>
      </c>
      <c r="M61" s="61">
        <v>6.5673128294769385E-6</v>
      </c>
      <c r="N61" s="61">
        <v>1.8058067818097267E-5</v>
      </c>
      <c r="O61" s="61">
        <v>2.1245062989906786E-5</v>
      </c>
      <c r="P61" s="61">
        <v>3.3135779455259329E-5</v>
      </c>
      <c r="Q61" s="61">
        <v>7.1931914972144738E-6</v>
      </c>
      <c r="R61" s="61">
        <v>4.6799536014158023E-5</v>
      </c>
      <c r="S61" s="61">
        <v>1.7242882664397818E-6</v>
      </c>
      <c r="T61" s="61">
        <v>0</v>
      </c>
      <c r="U61" s="61">
        <v>1.2015696692462262E-5</v>
      </c>
      <c r="V61" s="61">
        <v>2.8865409736020031E-5</v>
      </c>
      <c r="W61" s="61">
        <v>1.3576930823982295E-5</v>
      </c>
      <c r="X61" s="61">
        <v>5.5333847292666454E-6</v>
      </c>
      <c r="Y61" s="61">
        <v>1.6085380553794958E-5</v>
      </c>
      <c r="Z61" s="61">
        <v>7.8743890680864974E-6</v>
      </c>
      <c r="AA61" s="61">
        <v>5.3399528996465144E-5</v>
      </c>
      <c r="AB61" s="61">
        <v>1.4549104353818695E-4</v>
      </c>
      <c r="AC61" s="61">
        <v>4.7364895205589261E-6</v>
      </c>
      <c r="AD61" s="61">
        <v>3.9623138866571518E-5</v>
      </c>
      <c r="AE61" s="61">
        <v>1.1245223509011293E-4</v>
      </c>
      <c r="AF61" s="61">
        <v>2.7277404583888882E-5</v>
      </c>
      <c r="AG61" s="61">
        <v>2.8903998803162587E-6</v>
      </c>
      <c r="AH61" s="61">
        <v>4.0562814958884226E-5</v>
      </c>
      <c r="AI61" s="61">
        <v>2.1716790087022821E-5</v>
      </c>
      <c r="AJ61" s="61">
        <v>1.1223866842102031E-5</v>
      </c>
      <c r="AK61" s="61">
        <v>1.4924472804347595E-5</v>
      </c>
      <c r="AL61" s="61">
        <v>5.3490376917599621E-5</v>
      </c>
      <c r="AM61" s="61">
        <v>6.2377532298235111E-6</v>
      </c>
      <c r="AN61" s="61">
        <v>6.7756839162144627E-6</v>
      </c>
      <c r="AO61" s="61">
        <v>1.391547874220312E-4</v>
      </c>
      <c r="AP61" s="61">
        <v>1.0426429502215919E-4</v>
      </c>
      <c r="AQ61" s="61">
        <v>7.4464680937133486E-5</v>
      </c>
      <c r="AR61" s="61">
        <v>3.1624915883789743E-4</v>
      </c>
      <c r="AS61" s="61">
        <v>3.7361592665589128E-4</v>
      </c>
      <c r="AT61" s="61">
        <v>2.3523354331628303E-4</v>
      </c>
      <c r="AU61" s="61">
        <v>0.88551857191380501</v>
      </c>
      <c r="AV61" s="61">
        <v>2.1276220562805139E-5</v>
      </c>
      <c r="AW61" s="61">
        <v>5.2533616893496687E-5</v>
      </c>
      <c r="AX61" s="61">
        <v>4.1062863314319366E-5</v>
      </c>
      <c r="AY61" s="61">
        <v>3.2520614104282407E-5</v>
      </c>
      <c r="AZ61" s="61">
        <v>4.8133804964670551E-5</v>
      </c>
      <c r="BA61" s="61">
        <v>0</v>
      </c>
      <c r="BB61" s="61">
        <v>1.5572773927906926E-4</v>
      </c>
      <c r="BC61" s="61">
        <v>4.7691949337209838E-5</v>
      </c>
      <c r="BD61" s="61">
        <v>3.9396365200220441E-5</v>
      </c>
      <c r="BE61" s="61">
        <v>3.3729340654145786E-7</v>
      </c>
      <c r="BF61" s="61">
        <v>6.6181424905420916E-5</v>
      </c>
      <c r="BG61" s="61">
        <v>6.991315006051281E-5</v>
      </c>
      <c r="BH61" s="61">
        <v>2.4937878265563664E-5</v>
      </c>
      <c r="BI61" s="61">
        <v>2.2167272987014627E-6</v>
      </c>
      <c r="BJ61" s="61">
        <v>1.0429796771340886E-5</v>
      </c>
      <c r="BK61" s="61">
        <v>1.0401605297337744E-5</v>
      </c>
      <c r="BL61" s="61">
        <v>1.3263099354335443E-5</v>
      </c>
      <c r="BM61" s="61">
        <v>2.5084536528588273E-5</v>
      </c>
      <c r="BN61" s="61">
        <v>6.7750280938705263E-5</v>
      </c>
      <c r="BO61" s="61">
        <v>4.2454889345780662E-6</v>
      </c>
      <c r="BP61" s="61">
        <v>5.79028834848946E-5</v>
      </c>
      <c r="BQ61" s="61">
        <v>0</v>
      </c>
      <c r="BR61" s="61">
        <v>1.008934125311943E-4</v>
      </c>
      <c r="BS61" s="61">
        <v>0</v>
      </c>
      <c r="BT61" s="61">
        <v>2.822670611463844E-6</v>
      </c>
      <c r="BU61" s="61">
        <v>0</v>
      </c>
      <c r="BV61" s="61">
        <v>0</v>
      </c>
      <c r="BW61" s="61">
        <v>0</v>
      </c>
      <c r="BX61" s="61">
        <v>1.359594971156841E-5</v>
      </c>
      <c r="BY61" s="61">
        <v>1.726762085266953E-5</v>
      </c>
      <c r="BZ61" s="61">
        <v>9.1850731241917505E-5</v>
      </c>
      <c r="CA61" s="61">
        <v>1.2853958404255994E-4</v>
      </c>
      <c r="CB61" s="61">
        <v>8.296402511281111E-5</v>
      </c>
      <c r="CC61" s="61">
        <v>4.5670398816283907E-5</v>
      </c>
      <c r="CD61" s="61">
        <v>1.1442834456246501E-5</v>
      </c>
      <c r="CE61" s="61">
        <v>1.0612570273079448E-5</v>
      </c>
      <c r="CF61" s="61">
        <v>3.2112227695294531E-5</v>
      </c>
      <c r="CG61" s="61">
        <v>3.3528440491136849E-6</v>
      </c>
      <c r="CH61" s="61">
        <v>5.164917983254475E-6</v>
      </c>
      <c r="CI61" s="61">
        <v>8.2409348233811839E-5</v>
      </c>
      <c r="CJ61" s="61">
        <v>0</v>
      </c>
      <c r="CK61" s="61">
        <v>0</v>
      </c>
      <c r="CL61" s="61">
        <v>0</v>
      </c>
      <c r="CM61" s="61">
        <v>3.0248122322600058E-6</v>
      </c>
      <c r="CN61" s="61">
        <v>2.7114963644123988E-5</v>
      </c>
      <c r="CO61" s="61">
        <v>1.2876185976432036E-4</v>
      </c>
      <c r="CP61" s="61">
        <v>1.0569260411305143E-4</v>
      </c>
      <c r="CQ61" s="61">
        <v>1.9050046474786458E-6</v>
      </c>
      <c r="CR61" s="61">
        <v>2.0403629446725832E-5</v>
      </c>
      <c r="CS61" s="61">
        <v>7.0477494386516259E-4</v>
      </c>
      <c r="CT61" s="61">
        <v>0</v>
      </c>
      <c r="CU61" s="61">
        <v>1.1003422638199482E-5</v>
      </c>
      <c r="CV61" s="61">
        <v>4.3554993642108328E-5</v>
      </c>
      <c r="CW61" s="61">
        <v>2.94694328220451E-5</v>
      </c>
      <c r="CX61" s="61">
        <v>6.6274197778769798E-5</v>
      </c>
      <c r="CY61" s="61">
        <v>1.1079129217037901E-4</v>
      </c>
      <c r="CZ61" s="61">
        <v>1.0571016934522844E-4</v>
      </c>
      <c r="DA61" s="61">
        <v>6.05208933296115E-5</v>
      </c>
      <c r="DB61" s="61">
        <v>3.1461481479733154E-5</v>
      </c>
      <c r="DC61" s="61">
        <v>8.6473552311825131E-6</v>
      </c>
      <c r="DD61" s="61">
        <v>1.6888833627173857E-5</v>
      </c>
      <c r="DE61" s="61">
        <v>0</v>
      </c>
      <c r="DF61" s="61">
        <v>3.9384485884222397E-5</v>
      </c>
      <c r="DG61" s="61">
        <v>2.4067818957641709E-4</v>
      </c>
      <c r="DH61" s="61">
        <v>1.3584909025060709E-5</v>
      </c>
      <c r="DI61" s="61">
        <v>1.1158123828494313E-4</v>
      </c>
      <c r="DJ61" s="61">
        <v>2.1687556551789808E-4</v>
      </c>
      <c r="DK61" s="61">
        <v>2.2771730286531513E-4</v>
      </c>
      <c r="DL61" s="61">
        <v>7.079290222303566E-4</v>
      </c>
      <c r="DM61" s="61">
        <v>6.1218386137038396E-4</v>
      </c>
      <c r="DN61" s="61">
        <v>1.3289859824798319E-4</v>
      </c>
      <c r="DO61" s="61">
        <v>4.1444081992022538E-5</v>
      </c>
      <c r="DP61" s="61">
        <v>3.0052943457607116E-4</v>
      </c>
      <c r="DQ61" s="61">
        <v>5.8130510702996068E-5</v>
      </c>
      <c r="DR61" s="61">
        <v>4.7750642250097684E-5</v>
      </c>
      <c r="DS61" s="61">
        <v>1.1839324504330954E-4</v>
      </c>
      <c r="DT61" s="61">
        <v>2.6949084898396007E-5</v>
      </c>
      <c r="DU61" s="61">
        <v>2.3072312564808805E-4</v>
      </c>
      <c r="DV61" s="61">
        <v>2.1540931308144555E-4</v>
      </c>
      <c r="DW61" s="61">
        <v>8.6614307858026474E-5</v>
      </c>
      <c r="DX61" s="61">
        <v>2.7855002801277848E-4</v>
      </c>
      <c r="DY61" s="61">
        <v>1.0723383208705165E-4</v>
      </c>
      <c r="DZ61" s="61">
        <v>2.8916303514927709E-4</v>
      </c>
      <c r="EA61" s="61">
        <v>2.2507003054000253E-6</v>
      </c>
      <c r="EB61" s="61">
        <v>6.2214683772333877E-5</v>
      </c>
      <c r="EC61" s="61">
        <v>1.7920163503316712E-5</v>
      </c>
      <c r="ED61" s="61">
        <v>9.0855190951120025E-5</v>
      </c>
      <c r="EE61" s="61">
        <v>2.888490919028934E-5</v>
      </c>
      <c r="EF61" s="61">
        <v>1.9836512583727828E-5</v>
      </c>
      <c r="EG61" s="61">
        <v>2.2891248145466338E-6</v>
      </c>
      <c r="EH61" s="61">
        <v>7.1310772513194019E-5</v>
      </c>
      <c r="EI61" s="61">
        <v>3.6694792623340195E-6</v>
      </c>
      <c r="EJ61" s="61">
        <v>1.6270396932221072E-5</v>
      </c>
      <c r="EK61" s="61">
        <v>9.5799478316479884E-5</v>
      </c>
      <c r="EL61" s="61">
        <v>3.4376267926432567E-4</v>
      </c>
      <c r="EM61" s="61">
        <v>4.2619111748925366E-5</v>
      </c>
      <c r="EN61" s="61">
        <v>0</v>
      </c>
      <c r="EO61" s="61">
        <v>1.5879641320674473E-4</v>
      </c>
      <c r="EP61" s="61">
        <v>7.8493914673360635E-5</v>
      </c>
      <c r="EQ61" s="61">
        <v>0</v>
      </c>
      <c r="ER61" s="61">
        <v>1.1432092576371946E-5</v>
      </c>
      <c r="ES61" s="61">
        <v>4.0483622237199996E-5</v>
      </c>
      <c r="ET61" s="61">
        <v>7.1248129885024126E-6</v>
      </c>
      <c r="EU61" s="61">
        <v>5.6381384755941952E-5</v>
      </c>
      <c r="EV61" s="61">
        <v>1.8274968139308822E-5</v>
      </c>
      <c r="EW61" s="61">
        <v>2.5271601385427645E-6</v>
      </c>
      <c r="EX61" s="61">
        <v>8.2069105945451728E-5</v>
      </c>
      <c r="EY61" s="61">
        <v>1.6509072666527632E-5</v>
      </c>
      <c r="EZ61" s="61">
        <v>4.5038011395759976E-6</v>
      </c>
      <c r="FA61" s="61">
        <v>6.4274597566272616E-5</v>
      </c>
      <c r="FB61" s="61">
        <v>0</v>
      </c>
      <c r="FC61" s="61">
        <v>2.004326706988274E-5</v>
      </c>
      <c r="FD61" s="61">
        <v>3.1623083723796599E-4</v>
      </c>
      <c r="FE61" s="61">
        <v>4.3166094741605443E-5</v>
      </c>
      <c r="FF61" s="61">
        <v>5.9786941744505031E-5</v>
      </c>
      <c r="FG61" s="61">
        <v>0</v>
      </c>
      <c r="FH61" s="61">
        <v>0</v>
      </c>
      <c r="FI61" s="61">
        <v>4.9242717086651208E-5</v>
      </c>
      <c r="FJ61" s="61">
        <v>5.0846126258536687E-5</v>
      </c>
      <c r="FK61" s="61">
        <v>2.0585805698128143E-6</v>
      </c>
      <c r="FL61" s="61">
        <v>6.6001705823329424E-5</v>
      </c>
      <c r="FM61" s="61">
        <v>3.670462247581659E-6</v>
      </c>
      <c r="FN61" s="61">
        <v>1.321721803661558E-4</v>
      </c>
      <c r="FO61" s="61">
        <v>1.0091732502886908E-6</v>
      </c>
      <c r="FP61" s="61">
        <v>0</v>
      </c>
      <c r="FQ61" s="61">
        <v>3.2874489990214368E-5</v>
      </c>
      <c r="FR61" s="61">
        <v>1.4371365542503934E-5</v>
      </c>
      <c r="FS61" s="61">
        <v>3.7364388571218025E-5</v>
      </c>
      <c r="FT61" s="61">
        <v>0</v>
      </c>
      <c r="FU61" s="61">
        <v>5.5757300443595502E-6</v>
      </c>
      <c r="FV61" s="61">
        <v>0</v>
      </c>
      <c r="FW61" s="61">
        <v>8.0351550668064401E-5</v>
      </c>
      <c r="FX61" s="61">
        <v>5.8709233979419969E-5</v>
      </c>
      <c r="FY61" s="61">
        <v>0</v>
      </c>
      <c r="FZ61" s="61">
        <v>1.6279155871504209E-5</v>
      </c>
      <c r="GA61" s="61">
        <v>6.8678201463530998E-6</v>
      </c>
      <c r="GB61" s="61">
        <v>3.5027313654538359E-5</v>
      </c>
      <c r="GC61" s="61">
        <v>0</v>
      </c>
      <c r="GD61" s="61">
        <v>1.0045233494667257E-5</v>
      </c>
      <c r="GE61" s="61">
        <v>3.4433107662571613E-6</v>
      </c>
      <c r="GF61" s="61">
        <v>3.7303606713262887E-5</v>
      </c>
      <c r="GG61" s="61">
        <v>1.1837341597084841E-4</v>
      </c>
      <c r="GH61" s="61">
        <v>9.8169046308857277E-5</v>
      </c>
      <c r="GI61" s="61">
        <v>2.0078282133070358E-5</v>
      </c>
      <c r="GJ61" s="61">
        <v>4.0353498310116611E-5</v>
      </c>
      <c r="GK61" s="61">
        <v>1.7269048677007607E-4</v>
      </c>
      <c r="GL61" s="61">
        <v>1.0603285315868654E-4</v>
      </c>
      <c r="GM61" s="61">
        <v>0</v>
      </c>
      <c r="GN61" s="61">
        <v>4.3528209327913978E-5</v>
      </c>
      <c r="GO61" s="61">
        <v>5.7578518145822008E-6</v>
      </c>
      <c r="GP61" s="61">
        <v>1.5840176845074427E-4</v>
      </c>
      <c r="GQ61" s="61">
        <v>0</v>
      </c>
      <c r="GR61" s="61">
        <v>0</v>
      </c>
      <c r="GS61" s="61">
        <v>5.7658014536675285E-5</v>
      </c>
      <c r="GT61" s="61">
        <v>1.284876744926566E-5</v>
      </c>
      <c r="GU61" s="61">
        <v>1.1361281962885418E-4</v>
      </c>
      <c r="GV61" s="61">
        <v>3.4149320598318105E-6</v>
      </c>
      <c r="GW61" s="61">
        <v>2.2190150197743029E-5</v>
      </c>
      <c r="GX61" s="61">
        <v>1.5535077595433049E-5</v>
      </c>
      <c r="GY61" s="61">
        <v>0</v>
      </c>
      <c r="GZ61" s="61">
        <v>2.3893763014325116E-4</v>
      </c>
      <c r="HA61" s="61">
        <v>5.3578426877186405E-5</v>
      </c>
      <c r="HB61" s="61">
        <v>1.0651922278162355E-4</v>
      </c>
      <c r="HC61" s="61">
        <v>1.7619898722470788E-5</v>
      </c>
      <c r="HD61" s="61">
        <v>7.1950130051330437E-5</v>
      </c>
      <c r="HE61" s="61">
        <v>0</v>
      </c>
      <c r="HF61" s="61">
        <v>1.2711288443154373E-4</v>
      </c>
      <c r="HG61" s="61">
        <v>1.966050551550488E-4</v>
      </c>
      <c r="HH61" s="61">
        <v>1.3283539317730927E-4</v>
      </c>
      <c r="HI61" s="61">
        <v>3.4750680040756984E-4</v>
      </c>
      <c r="HJ61" s="61">
        <v>5.5134263922339764E-5</v>
      </c>
      <c r="HK61" s="61">
        <v>1.5334843183478669E-4</v>
      </c>
      <c r="HL61" s="61">
        <v>0</v>
      </c>
      <c r="HM61" s="61">
        <v>2.2666499035313801E-6</v>
      </c>
      <c r="HN61" s="61">
        <v>2.1952714973973713E-6</v>
      </c>
      <c r="HO61" s="61">
        <v>6.887577582331902E-5</v>
      </c>
      <c r="HP61" s="61">
        <v>6.2828669524977467E-5</v>
      </c>
      <c r="HQ61" s="61">
        <v>2.2357039907137304E-4</v>
      </c>
      <c r="HR61" s="61">
        <v>2.7968993750225732E-4</v>
      </c>
      <c r="HS61" s="61">
        <v>3.888780551045895E-6</v>
      </c>
      <c r="HT61" s="61">
        <v>6.1350647020374575E-5</v>
      </c>
      <c r="HU61" s="61">
        <v>1.409930833992155E-4</v>
      </c>
      <c r="HV61" s="61">
        <v>1.2809355218670759E-4</v>
      </c>
      <c r="HW61" s="61">
        <v>7.9959482271277721E-5</v>
      </c>
      <c r="HX61" s="61">
        <v>0</v>
      </c>
      <c r="HY61" s="61">
        <v>1.2736323632416023E-5</v>
      </c>
      <c r="HZ61" s="61">
        <v>8.968704195910417E-5</v>
      </c>
      <c r="IA61" s="61">
        <v>3.48186911876162E-5</v>
      </c>
      <c r="IB61" s="61">
        <v>1.1037287843157774E-4</v>
      </c>
      <c r="IC61" s="61">
        <v>2.589559296858115E-6</v>
      </c>
      <c r="ID61" s="61">
        <v>5.4613945125668592E-5</v>
      </c>
      <c r="IE61" s="61">
        <v>2.7556871660640987E-5</v>
      </c>
      <c r="IF61" s="61">
        <v>1.7149990885732621E-6</v>
      </c>
      <c r="IG61" s="61">
        <v>2.2739197768389563E-5</v>
      </c>
      <c r="IH61" s="61">
        <v>3.7134084557460305E-5</v>
      </c>
      <c r="II61" s="61">
        <v>1.06956560560283E-5</v>
      </c>
      <c r="IJ61" s="61">
        <v>6.269871321841221E-6</v>
      </c>
      <c r="IK61" s="61">
        <v>1.8220280826556561E-6</v>
      </c>
      <c r="IL61" s="61">
        <v>2.8589100578467409E-5</v>
      </c>
      <c r="IM61" s="61">
        <v>3.1851970162914689E-6</v>
      </c>
      <c r="IN61" s="61">
        <v>2.56969657001053E-5</v>
      </c>
      <c r="IO61" s="61">
        <v>4.3333221704710429E-6</v>
      </c>
      <c r="IP61" s="61">
        <v>1.4291752530210842E-5</v>
      </c>
      <c r="IQ61" s="61">
        <v>4.2989768293639305E-5</v>
      </c>
      <c r="IR61" s="61">
        <v>1.5553696562380745E-6</v>
      </c>
      <c r="IS61" s="61">
        <v>1.4719909444029962E-5</v>
      </c>
      <c r="IT61" s="61">
        <v>1.6373749045105934E-5</v>
      </c>
      <c r="IU61" s="61">
        <v>6.1663318562360106E-7</v>
      </c>
      <c r="IV61" s="61">
        <v>3.3228260424257931E-5</v>
      </c>
      <c r="IW61" s="61">
        <v>9.2670220403287971E-7</v>
      </c>
      <c r="IX61" s="61">
        <v>3.753848063225358E-5</v>
      </c>
      <c r="IY61" s="61">
        <v>3.1223915782888137E-5</v>
      </c>
      <c r="IZ61" s="61">
        <v>1.349037332440986E-5</v>
      </c>
      <c r="JA61" s="61">
        <v>1.1350826984048568E-6</v>
      </c>
      <c r="JB61" s="61">
        <v>6.8138674972962924E-6</v>
      </c>
      <c r="JC61" s="61">
        <v>5.5668787078664579E-6</v>
      </c>
      <c r="JD61" s="61">
        <v>1.1891073377313636E-6</v>
      </c>
      <c r="JE61" s="61">
        <v>0</v>
      </c>
      <c r="JF61" s="61">
        <v>1.8321537257827103E-6</v>
      </c>
      <c r="JG61" s="61">
        <v>3.6639378310695514E-5</v>
      </c>
      <c r="JH61" s="61">
        <v>8.0514038208748592E-5</v>
      </c>
      <c r="JI61" s="61">
        <v>1.0419235756348623E-5</v>
      </c>
      <c r="JJ61" s="61">
        <v>1.0029555707676674E-6</v>
      </c>
      <c r="JK61" s="61">
        <v>6.9174405495892749E-5</v>
      </c>
      <c r="JL61" s="61">
        <v>4.9658913750784189E-5</v>
      </c>
      <c r="JM61" s="61">
        <v>2.4416329468193699E-5</v>
      </c>
      <c r="JN61" s="61">
        <v>2.3639597663104504E-6</v>
      </c>
      <c r="JO61" s="61">
        <v>3.8027573668693925E-6</v>
      </c>
      <c r="JP61" s="61">
        <v>1.8351406355081031E-5</v>
      </c>
      <c r="JQ61" s="61">
        <v>1.8717480852003889E-5</v>
      </c>
      <c r="JR61" s="61">
        <v>1.227292052928858E-5</v>
      </c>
      <c r="JS61" s="61">
        <v>0</v>
      </c>
      <c r="JT61" s="61">
        <v>0</v>
      </c>
      <c r="JU61" s="61">
        <v>8.0114126446449772E-6</v>
      </c>
      <c r="JV61" s="61">
        <v>9.8166905714022832E-5</v>
      </c>
      <c r="JW61" s="61">
        <v>1.6122342229543497E-5</v>
      </c>
      <c r="JX61" s="61">
        <v>4.1643080517195102E-6</v>
      </c>
      <c r="JY61" s="61">
        <v>5.0878311763616289E-5</v>
      </c>
      <c r="JZ61" s="61">
        <v>9.5051176527550602E-5</v>
      </c>
      <c r="KA61" s="61">
        <v>1.9368000916511623E-5</v>
      </c>
      <c r="KB61" s="61">
        <v>2.8361986355946977E-5</v>
      </c>
      <c r="KC61" s="61">
        <v>2.4252068831268431E-5</v>
      </c>
      <c r="KD61" s="61">
        <v>1.3264146772623125E-4</v>
      </c>
      <c r="KE61" s="61">
        <v>2.8707816023158857E-5</v>
      </c>
      <c r="KF61" s="61">
        <v>6.3587978556256208E-5</v>
      </c>
      <c r="KG61" s="61">
        <v>6.1093086736547448E-5</v>
      </c>
      <c r="KH61" s="61">
        <v>1.5890583693774397E-5</v>
      </c>
      <c r="KI61" s="61">
        <v>6.801482121477987E-5</v>
      </c>
      <c r="KJ61" s="61">
        <v>7.6729536653036994E-6</v>
      </c>
      <c r="KK61" s="61">
        <v>1.2866456179629512E-5</v>
      </c>
      <c r="KL61" s="61">
        <v>7.2200445070498251E-6</v>
      </c>
      <c r="KM61" s="61">
        <v>2.6157153562120081E-4</v>
      </c>
      <c r="KN61" s="61">
        <v>3.292773024358872E-5</v>
      </c>
      <c r="KO61" s="61">
        <v>7.6734224265175442E-5</v>
      </c>
      <c r="KP61" s="61">
        <v>1.1927883018426837E-4</v>
      </c>
      <c r="KQ61" s="61">
        <v>1.577738311495141E-5</v>
      </c>
      <c r="KR61" s="61">
        <v>3.7313399835150948E-6</v>
      </c>
      <c r="KS61" s="61">
        <v>1.7872788656839606E-4</v>
      </c>
      <c r="KT61" s="61">
        <v>1.7783723877097874E-4</v>
      </c>
      <c r="KU61" s="61">
        <v>1.4027931248694623E-5</v>
      </c>
      <c r="KV61" s="61">
        <v>8.0144831682788373E-6</v>
      </c>
      <c r="KW61" s="61">
        <v>1.5280478427699224E-5</v>
      </c>
      <c r="KX61" s="61">
        <v>1.1846286144870011E-6</v>
      </c>
      <c r="KY61" s="61">
        <v>7.4985826302942019E-5</v>
      </c>
      <c r="KZ61" s="61">
        <v>1.787074061343208E-5</v>
      </c>
    </row>
    <row r="62" spans="1:312" ht="13" x14ac:dyDescent="0.3">
      <c r="A62" s="102">
        <v>1.0245631598387854</v>
      </c>
      <c r="B62" s="50" t="s">
        <v>892</v>
      </c>
      <c r="C62" s="60" t="s">
        <v>96</v>
      </c>
      <c r="D62" s="61">
        <v>3.1270734223029638E-6</v>
      </c>
      <c r="E62" s="61">
        <v>7.0758067115401262E-6</v>
      </c>
      <c r="F62" s="61">
        <v>8.6623631496096165E-5</v>
      </c>
      <c r="G62" s="61">
        <v>2.0462175102289457E-5</v>
      </c>
      <c r="H62" s="61">
        <v>2.5311531583249091E-5</v>
      </c>
      <c r="I62" s="61">
        <v>0</v>
      </c>
      <c r="J62" s="61">
        <v>0</v>
      </c>
      <c r="K62" s="61">
        <v>1.1281266039419331E-4</v>
      </c>
      <c r="L62" s="61">
        <v>0</v>
      </c>
      <c r="M62" s="61">
        <v>8.9981987723281032E-6</v>
      </c>
      <c r="N62" s="61">
        <v>2.8223811843380547E-5</v>
      </c>
      <c r="O62" s="61">
        <v>4.5610752936502214E-5</v>
      </c>
      <c r="P62" s="61">
        <v>2.5984064964840636E-4</v>
      </c>
      <c r="Q62" s="61">
        <v>3.1598977091190636E-5</v>
      </c>
      <c r="R62" s="61">
        <v>1.1064803562384872E-5</v>
      </c>
      <c r="S62" s="61">
        <v>9.9694112471560437E-5</v>
      </c>
      <c r="T62" s="61">
        <v>4.7273273830545376E-5</v>
      </c>
      <c r="U62" s="61">
        <v>1.8077471363925048E-4</v>
      </c>
      <c r="V62" s="61">
        <v>1.301842663204243E-4</v>
      </c>
      <c r="W62" s="61">
        <v>1.727042896072503E-5</v>
      </c>
      <c r="X62" s="61">
        <v>5.8917110131045847E-6</v>
      </c>
      <c r="Y62" s="61">
        <v>3.4617031320936066E-6</v>
      </c>
      <c r="Z62" s="61">
        <v>6.1105038751582338E-5</v>
      </c>
      <c r="AA62" s="61">
        <v>0</v>
      </c>
      <c r="AB62" s="61">
        <v>3.3590102544845631E-6</v>
      </c>
      <c r="AC62" s="61">
        <v>3.4776246639422895E-5</v>
      </c>
      <c r="AD62" s="61">
        <v>1.3665388138430122E-5</v>
      </c>
      <c r="AE62" s="61">
        <v>3.3002160827165144E-5</v>
      </c>
      <c r="AF62" s="61">
        <v>1.0689290009177312E-4</v>
      </c>
      <c r="AG62" s="61">
        <v>1.4383900975081695E-4</v>
      </c>
      <c r="AH62" s="61">
        <v>2.3853477307082227E-4</v>
      </c>
      <c r="AI62" s="61">
        <v>3.9639700670923467E-4</v>
      </c>
      <c r="AJ62" s="61">
        <v>1.4891402013085742E-4</v>
      </c>
      <c r="AK62" s="61">
        <v>1.4073267131095831E-5</v>
      </c>
      <c r="AL62" s="61">
        <v>4.2759282782895992E-5</v>
      </c>
      <c r="AM62" s="61">
        <v>1.3692820240763389E-4</v>
      </c>
      <c r="AN62" s="61">
        <v>1.6882258998999011E-4</v>
      </c>
      <c r="AO62" s="61">
        <v>8.4533959640558707E-5</v>
      </c>
      <c r="AP62" s="61">
        <v>1.5058676784775443E-5</v>
      </c>
      <c r="AQ62" s="61">
        <v>1.9707292503326156E-4</v>
      </c>
      <c r="AR62" s="61">
        <v>1.8585177066789785E-5</v>
      </c>
      <c r="AS62" s="61">
        <v>3.0668894631515433E-5</v>
      </c>
      <c r="AT62" s="61">
        <v>0</v>
      </c>
      <c r="AU62" s="61">
        <v>1.0938029318977274E-5</v>
      </c>
      <c r="AV62" s="61">
        <v>3.3452311683967065E-5</v>
      </c>
      <c r="AW62" s="61">
        <v>2.2560420334660518E-5</v>
      </c>
      <c r="AX62" s="61">
        <v>3.6808387371392211E-6</v>
      </c>
      <c r="AY62" s="61">
        <v>0</v>
      </c>
      <c r="AZ62" s="61">
        <v>1.6783283383077409E-5</v>
      </c>
      <c r="BA62" s="61">
        <v>0</v>
      </c>
      <c r="BB62" s="61">
        <v>3.7554935227835462E-5</v>
      </c>
      <c r="BC62" s="61">
        <v>1.2119538944623334E-4</v>
      </c>
      <c r="BD62" s="61">
        <v>2.9735810842299981E-4</v>
      </c>
      <c r="BE62" s="61">
        <v>0</v>
      </c>
      <c r="BF62" s="61">
        <v>7.3371687002063637E-6</v>
      </c>
      <c r="BG62" s="61">
        <v>2.2435949386278897E-5</v>
      </c>
      <c r="BH62" s="61">
        <v>1.2987376766924587E-4</v>
      </c>
      <c r="BI62" s="61">
        <v>3.0388193901734856E-4</v>
      </c>
      <c r="BJ62" s="61">
        <v>1.0903113109125505E-4</v>
      </c>
      <c r="BK62" s="61">
        <v>5.7504309876973264E-4</v>
      </c>
      <c r="BL62" s="61">
        <v>4.9160280624996788E-4</v>
      </c>
      <c r="BM62" s="61">
        <v>3.5774545912471792E-4</v>
      </c>
      <c r="BN62" s="61">
        <v>1.8737255324730896E-4</v>
      </c>
      <c r="BO62" s="61">
        <v>3.6537465593667728E-4</v>
      </c>
      <c r="BP62" s="61">
        <v>5.1719080394274785E-6</v>
      </c>
      <c r="BQ62" s="61">
        <v>0</v>
      </c>
      <c r="BR62" s="61">
        <v>0</v>
      </c>
      <c r="BS62" s="61">
        <v>0</v>
      </c>
      <c r="BT62" s="61">
        <v>0</v>
      </c>
      <c r="BU62" s="61">
        <v>5.1797707644103682E-6</v>
      </c>
      <c r="BV62" s="61">
        <v>2.6792057251296548E-5</v>
      </c>
      <c r="BW62" s="61">
        <v>3.1797568572164067E-4</v>
      </c>
      <c r="BX62" s="61">
        <v>1.5739472997019442E-4</v>
      </c>
      <c r="BY62" s="61">
        <v>2.0648498074632334E-4</v>
      </c>
      <c r="BZ62" s="61">
        <v>1.2505207416129005E-4</v>
      </c>
      <c r="CA62" s="61">
        <v>1.0365751003376754E-4</v>
      </c>
      <c r="CB62" s="61">
        <v>2.4955756217088902E-6</v>
      </c>
      <c r="CC62" s="61">
        <v>0</v>
      </c>
      <c r="CD62" s="61">
        <v>2.5334688833018079E-6</v>
      </c>
      <c r="CE62" s="61">
        <v>0</v>
      </c>
      <c r="CF62" s="61">
        <v>2.7505982366257399E-4</v>
      </c>
      <c r="CG62" s="61">
        <v>2.6380245056478233E-6</v>
      </c>
      <c r="CH62" s="61">
        <v>0</v>
      </c>
      <c r="CI62" s="61">
        <v>0</v>
      </c>
      <c r="CJ62" s="61">
        <v>3.358476547273157E-6</v>
      </c>
      <c r="CK62" s="61">
        <v>0</v>
      </c>
      <c r="CL62" s="61">
        <v>1.4696741202574636E-4</v>
      </c>
      <c r="CM62" s="61">
        <v>2.0299850980944928E-5</v>
      </c>
      <c r="CN62" s="61">
        <v>8.4683973992405028E-5</v>
      </c>
      <c r="CO62" s="61">
        <v>1.3580916763572502E-5</v>
      </c>
      <c r="CP62" s="61">
        <v>1.4427535842131761E-4</v>
      </c>
      <c r="CQ62" s="61">
        <v>1.3590254308839647E-4</v>
      </c>
      <c r="CR62" s="61">
        <v>3.4524011584664409E-4</v>
      </c>
      <c r="CS62" s="61">
        <v>3.3289813108781393E-4</v>
      </c>
      <c r="CT62" s="61">
        <v>2.748619058154936E-6</v>
      </c>
      <c r="CU62" s="61">
        <v>3.5458306323097054E-4</v>
      </c>
      <c r="CV62" s="61">
        <v>5.5750183165235306E-4</v>
      </c>
      <c r="CW62" s="61">
        <v>2.5192685763863641E-4</v>
      </c>
      <c r="CX62" s="61">
        <v>4.5487036961665007E-4</v>
      </c>
      <c r="CY62" s="61">
        <v>5.9824310477305095E-4</v>
      </c>
      <c r="CZ62" s="61">
        <v>8.585343567863292E-5</v>
      </c>
      <c r="DA62" s="61">
        <v>7.8380849766262204E-4</v>
      </c>
      <c r="DB62" s="61">
        <v>2.3474332829531147E-4</v>
      </c>
      <c r="DC62" s="61">
        <v>0</v>
      </c>
      <c r="DD62" s="61">
        <v>0</v>
      </c>
      <c r="DE62" s="61">
        <v>1.7915784514918603E-4</v>
      </c>
      <c r="DF62" s="61">
        <v>0</v>
      </c>
      <c r="DG62" s="61">
        <v>0</v>
      </c>
      <c r="DH62" s="61">
        <v>8.5168547293337252E-6</v>
      </c>
      <c r="DI62" s="61">
        <v>1.4939219155630704E-6</v>
      </c>
      <c r="DJ62" s="61">
        <v>0</v>
      </c>
      <c r="DK62" s="61">
        <v>0</v>
      </c>
      <c r="DL62" s="61">
        <v>0</v>
      </c>
      <c r="DM62" s="61">
        <v>5.7116570223574988E-6</v>
      </c>
      <c r="DN62" s="61">
        <v>0</v>
      </c>
      <c r="DO62" s="61">
        <v>1.9535443676407272E-6</v>
      </c>
      <c r="DP62" s="61">
        <v>7.3804716690854262E-6</v>
      </c>
      <c r="DQ62" s="61">
        <v>2.5171778777932879E-5</v>
      </c>
      <c r="DR62" s="61">
        <v>3.5634807649326633E-6</v>
      </c>
      <c r="DS62" s="61">
        <v>9.0202840369647044E-6</v>
      </c>
      <c r="DT62" s="61">
        <v>6.3767361698772171E-4</v>
      </c>
      <c r="DU62" s="61">
        <v>4.8275044477633544E-4</v>
      </c>
      <c r="DV62" s="61">
        <v>1.2742670542176555E-4</v>
      </c>
      <c r="DW62" s="61">
        <v>2.4939929904487044E-4</v>
      </c>
      <c r="DX62" s="61">
        <v>4.4107065776631114E-5</v>
      </c>
      <c r="DY62" s="61">
        <v>1.8273744821808855E-4</v>
      </c>
      <c r="DZ62" s="61">
        <v>1.3163843425616018E-5</v>
      </c>
      <c r="EA62" s="61">
        <v>6.3694818642820718E-5</v>
      </c>
      <c r="EB62" s="61">
        <v>1.3857852639590088E-5</v>
      </c>
      <c r="EC62" s="61">
        <v>6.8858706557673382E-5</v>
      </c>
      <c r="ED62" s="61">
        <v>8.7206777099849034E-5</v>
      </c>
      <c r="EE62" s="61">
        <v>8.1326550674687585E-5</v>
      </c>
      <c r="EF62" s="61">
        <v>5.0367673819627071E-4</v>
      </c>
      <c r="EG62" s="61">
        <v>1.0673447462755819E-4</v>
      </c>
      <c r="EH62" s="61">
        <v>1.5140872022608665E-4</v>
      </c>
      <c r="EI62" s="61">
        <v>4.3987154585946851E-5</v>
      </c>
      <c r="EJ62" s="61">
        <v>9.328262834286963E-5</v>
      </c>
      <c r="EK62" s="61">
        <v>1.7886517744406137E-4</v>
      </c>
      <c r="EL62" s="61">
        <v>1.0788472193806751E-5</v>
      </c>
      <c r="EM62" s="61">
        <v>1.8951186054364046E-6</v>
      </c>
      <c r="EN62" s="61">
        <v>0</v>
      </c>
      <c r="EO62" s="61">
        <v>5.3300635959499095E-6</v>
      </c>
      <c r="EP62" s="61">
        <v>1.1405401809603283E-4</v>
      </c>
      <c r="EQ62" s="61">
        <v>0</v>
      </c>
      <c r="ER62" s="61">
        <v>9.5862218697456908E-6</v>
      </c>
      <c r="ES62" s="61">
        <v>9.8155334088038787E-6</v>
      </c>
      <c r="ET62" s="61">
        <v>4.837748019193138E-4</v>
      </c>
      <c r="EU62" s="61">
        <v>1.3241974499046908E-6</v>
      </c>
      <c r="EV62" s="61">
        <v>2.8729207555245307E-6</v>
      </c>
      <c r="EW62" s="61">
        <v>0</v>
      </c>
      <c r="EX62" s="61">
        <v>4.4507763142014983E-4</v>
      </c>
      <c r="EY62" s="61">
        <v>1.4895170551911191E-4</v>
      </c>
      <c r="EZ62" s="61">
        <v>3.8757837928544108E-4</v>
      </c>
      <c r="FA62" s="61">
        <v>3.4175502285092141E-4</v>
      </c>
      <c r="FB62" s="61">
        <v>1.3512871347780545E-5</v>
      </c>
      <c r="FC62" s="61">
        <v>1.030176936865028E-4</v>
      </c>
      <c r="FD62" s="61">
        <v>1.8552983439984805E-4</v>
      </c>
      <c r="FE62" s="61">
        <v>2.1131565257433889E-4</v>
      </c>
      <c r="FF62" s="61">
        <v>2.1959423053170967E-4</v>
      </c>
      <c r="FG62" s="61">
        <v>2.1109741098906287E-4</v>
      </c>
      <c r="FH62" s="61">
        <v>1.1505851455385523E-5</v>
      </c>
      <c r="FI62" s="61">
        <v>3.7719199644237038E-4</v>
      </c>
      <c r="FJ62" s="61">
        <v>8.7833906613749512E-5</v>
      </c>
      <c r="FK62" s="61">
        <v>1.6770569708741728E-4</v>
      </c>
      <c r="FL62" s="61">
        <v>5.0509789781848597E-3</v>
      </c>
      <c r="FM62" s="61">
        <v>6.7506955339641281E-2</v>
      </c>
      <c r="FN62" s="61">
        <v>0.87276206258574873</v>
      </c>
      <c r="FO62" s="61">
        <v>4.1787621687231825E-4</v>
      </c>
      <c r="FP62" s="61">
        <v>5.272988327076137E-2</v>
      </c>
      <c r="FQ62" s="61">
        <v>1.8297287668901149E-2</v>
      </c>
      <c r="FR62" s="61">
        <v>2.976359413744405E-2</v>
      </c>
      <c r="FS62" s="61">
        <v>0</v>
      </c>
      <c r="FT62" s="61">
        <v>1.0181246214956175E-4</v>
      </c>
      <c r="FU62" s="61">
        <v>0</v>
      </c>
      <c r="FV62" s="61">
        <v>1.9206986733494175E-4</v>
      </c>
      <c r="FW62" s="61">
        <v>0</v>
      </c>
      <c r="FX62" s="61">
        <v>3.1298216149643795E-5</v>
      </c>
      <c r="FY62" s="61">
        <v>2.0407088306890319E-6</v>
      </c>
      <c r="FZ62" s="61">
        <v>1.160606485351713E-4</v>
      </c>
      <c r="GA62" s="61">
        <v>9.0832460000153894E-6</v>
      </c>
      <c r="GB62" s="61">
        <v>2.9172427796150176E-6</v>
      </c>
      <c r="GC62" s="61">
        <v>1.536569306576169E-4</v>
      </c>
      <c r="GD62" s="61">
        <v>6.6835466907984355E-5</v>
      </c>
      <c r="GE62" s="61">
        <v>2.186222392608561E-4</v>
      </c>
      <c r="GF62" s="61">
        <v>0</v>
      </c>
      <c r="GG62" s="61">
        <v>7.194993923884962E-6</v>
      </c>
      <c r="GH62" s="61">
        <v>6.5351364482688339E-5</v>
      </c>
      <c r="GI62" s="61">
        <v>1.7427478831388244E-4</v>
      </c>
      <c r="GJ62" s="61">
        <v>1.8126816414704266E-5</v>
      </c>
      <c r="GK62" s="61">
        <v>0</v>
      </c>
      <c r="GL62" s="61">
        <v>0</v>
      </c>
      <c r="GM62" s="61">
        <v>0</v>
      </c>
      <c r="GN62" s="61">
        <v>0</v>
      </c>
      <c r="GO62" s="61">
        <v>1.2091488810622623E-5</v>
      </c>
      <c r="GP62" s="61">
        <v>9.831918450390597E-6</v>
      </c>
      <c r="GQ62" s="61">
        <v>2.600402029476627E-4</v>
      </c>
      <c r="GR62" s="61">
        <v>5.9926502118778632E-5</v>
      </c>
      <c r="GS62" s="61">
        <v>3.6513637638734589E-6</v>
      </c>
      <c r="GT62" s="61">
        <v>1.1370564342255236E-4</v>
      </c>
      <c r="GU62" s="61">
        <v>1.8611492112480663E-6</v>
      </c>
      <c r="GV62" s="61">
        <v>2.8660765904377309E-4</v>
      </c>
      <c r="GW62" s="61">
        <v>1.7448547935718681E-4</v>
      </c>
      <c r="GX62" s="61">
        <v>1.7158909220540417E-3</v>
      </c>
      <c r="GY62" s="61">
        <v>3.108692975370701E-3</v>
      </c>
      <c r="GZ62" s="61">
        <v>8.5151883188590063E-5</v>
      </c>
      <c r="HA62" s="61">
        <v>2.8434693215345744E-4</v>
      </c>
      <c r="HB62" s="61">
        <v>8.080888269003298E-5</v>
      </c>
      <c r="HC62" s="61">
        <v>7.4601208626133633E-6</v>
      </c>
      <c r="HD62" s="61">
        <v>5.818746212325579E-5</v>
      </c>
      <c r="HE62" s="61">
        <v>1.3075777877596598E-4</v>
      </c>
      <c r="HF62" s="61">
        <v>1.3128142311486651E-4</v>
      </c>
      <c r="HG62" s="61">
        <v>7.675255089190543E-5</v>
      </c>
      <c r="HH62" s="61">
        <v>2.6714264666683249E-5</v>
      </c>
      <c r="HI62" s="61">
        <v>1.8782134319401189E-6</v>
      </c>
      <c r="HJ62" s="61">
        <v>0</v>
      </c>
      <c r="HK62" s="61">
        <v>1.2497293460551515E-4</v>
      </c>
      <c r="HL62" s="61">
        <v>1.4474651670700483E-5</v>
      </c>
      <c r="HM62" s="61">
        <v>2.2951929023165899E-5</v>
      </c>
      <c r="HN62" s="61">
        <v>7.7773590771683542E-5</v>
      </c>
      <c r="HO62" s="61">
        <v>1.1299510599048814E-5</v>
      </c>
      <c r="HP62" s="61">
        <v>1.9874375053819402E-5</v>
      </c>
      <c r="HQ62" s="61">
        <v>3.4631651634952192E-6</v>
      </c>
      <c r="HR62" s="61">
        <v>0</v>
      </c>
      <c r="HS62" s="61">
        <v>6.5716326385270352E-5</v>
      </c>
      <c r="HT62" s="61">
        <v>0</v>
      </c>
      <c r="HU62" s="61">
        <v>9.1965146538787175E-6</v>
      </c>
      <c r="HV62" s="61">
        <v>2.8385516447521159E-5</v>
      </c>
      <c r="HW62" s="61">
        <v>0</v>
      </c>
      <c r="HX62" s="61">
        <v>6.8017714725595273E-5</v>
      </c>
      <c r="HY62" s="61">
        <v>5.838055373129074E-5</v>
      </c>
      <c r="HZ62" s="61">
        <v>2.2014092117234659E-6</v>
      </c>
      <c r="IA62" s="61">
        <v>0</v>
      </c>
      <c r="IB62" s="61">
        <v>0</v>
      </c>
      <c r="IC62" s="61">
        <v>1.9087929305951928E-4</v>
      </c>
      <c r="ID62" s="61">
        <v>2.7659716381393795E-4</v>
      </c>
      <c r="IE62" s="61">
        <v>7.1935066647636769E-4</v>
      </c>
      <c r="IF62" s="61">
        <v>1.5991413723674241E-4</v>
      </c>
      <c r="IG62" s="61">
        <v>0.4663951841250995</v>
      </c>
      <c r="IH62" s="61">
        <v>3.9035917013094119E-4</v>
      </c>
      <c r="II62" s="61">
        <v>0</v>
      </c>
      <c r="IJ62" s="61">
        <v>0</v>
      </c>
      <c r="IK62" s="61">
        <v>6.6453413125746566E-5</v>
      </c>
      <c r="IL62" s="61">
        <v>6.1096466251939654E-6</v>
      </c>
      <c r="IM62" s="61">
        <v>7.9629925407286722E-6</v>
      </c>
      <c r="IN62" s="61">
        <v>0</v>
      </c>
      <c r="IO62" s="61">
        <v>3.7604541747955023E-5</v>
      </c>
      <c r="IP62" s="61">
        <v>2.6647959916111324E-5</v>
      </c>
      <c r="IQ62" s="61">
        <v>5.5916415211427162E-5</v>
      </c>
      <c r="IR62" s="61">
        <v>7.5547760580497143E-5</v>
      </c>
      <c r="IS62" s="61">
        <v>3.7566280522478896E-5</v>
      </c>
      <c r="IT62" s="61">
        <v>2.4770782925054725E-5</v>
      </c>
      <c r="IU62" s="61">
        <v>1.6057503767761794E-6</v>
      </c>
      <c r="IV62" s="61">
        <v>1.5511198274518715E-5</v>
      </c>
      <c r="IW62" s="61">
        <v>3.7424512085943217E-6</v>
      </c>
      <c r="IX62" s="61">
        <v>4.922367834987923E-6</v>
      </c>
      <c r="IY62" s="61">
        <v>1.1872408302369946E-4</v>
      </c>
      <c r="IZ62" s="61">
        <v>6.9629206786147051E-5</v>
      </c>
      <c r="JA62" s="61">
        <v>6.4825834108899607E-6</v>
      </c>
      <c r="JB62" s="61">
        <v>1.6093913417849526E-5</v>
      </c>
      <c r="JC62" s="61">
        <v>1.3584394238217608E-5</v>
      </c>
      <c r="JD62" s="61">
        <v>4.9325087067049066E-5</v>
      </c>
      <c r="JE62" s="61">
        <v>4.845420198342314E-6</v>
      </c>
      <c r="JF62" s="61">
        <v>7.9787339671182539E-7</v>
      </c>
      <c r="JG62" s="61">
        <v>6.1742412530545497E-5</v>
      </c>
      <c r="JH62" s="61">
        <v>3.3557001145221908E-5</v>
      </c>
      <c r="JI62" s="61">
        <v>1.6326287265272438E-6</v>
      </c>
      <c r="JJ62" s="61">
        <v>4.5701342174646712E-5</v>
      </c>
      <c r="JK62" s="61">
        <v>3.9164801612455552E-5</v>
      </c>
      <c r="JL62" s="61">
        <v>1.3541164214727633E-5</v>
      </c>
      <c r="JM62" s="61">
        <v>7.4924486386903184E-6</v>
      </c>
      <c r="JN62" s="61">
        <v>7.9818180486186774E-5</v>
      </c>
      <c r="JO62" s="61">
        <v>3.4831829214845936E-5</v>
      </c>
      <c r="JP62" s="61">
        <v>1.5915541040484447E-5</v>
      </c>
      <c r="JQ62" s="61">
        <v>3.0048288724613293E-5</v>
      </c>
      <c r="JR62" s="61">
        <v>6.5966947844926107E-5</v>
      </c>
      <c r="JS62" s="61">
        <v>4.7481488558675193E-5</v>
      </c>
      <c r="JT62" s="61">
        <v>0</v>
      </c>
      <c r="JU62" s="61">
        <v>2.9241165858422667E-4</v>
      </c>
      <c r="JV62" s="61">
        <v>3.9745442408377409E-5</v>
      </c>
      <c r="JW62" s="61">
        <v>2.7276163897781138E-5</v>
      </c>
      <c r="JX62" s="61">
        <v>3.0124233369183836E-5</v>
      </c>
      <c r="JY62" s="61">
        <v>3.455010020061417E-5</v>
      </c>
      <c r="JZ62" s="61">
        <v>7.9834517777277551E-5</v>
      </c>
      <c r="KA62" s="61">
        <v>1.6748123465044825E-5</v>
      </c>
      <c r="KB62" s="61">
        <v>2.7538130915806505E-5</v>
      </c>
      <c r="KC62" s="61">
        <v>1.0699218117997695E-4</v>
      </c>
      <c r="KD62" s="61">
        <v>1.0630440550642983E-4</v>
      </c>
      <c r="KE62" s="61">
        <v>4.8004304767240026E-5</v>
      </c>
      <c r="KF62" s="61">
        <v>7.8559581191919601E-5</v>
      </c>
      <c r="KG62" s="61">
        <v>4.15523405706219E-5</v>
      </c>
      <c r="KH62" s="61">
        <v>1.2280552509793197E-5</v>
      </c>
      <c r="KI62" s="61">
        <v>1.9815323157128457E-4</v>
      </c>
      <c r="KJ62" s="61">
        <v>6.9622366439821349E-5</v>
      </c>
      <c r="KK62" s="61">
        <v>5.5301335770526642E-5</v>
      </c>
      <c r="KL62" s="61">
        <v>2.2507285409976655E-5</v>
      </c>
      <c r="KM62" s="61">
        <v>6.0553656085720258E-5</v>
      </c>
      <c r="KN62" s="61">
        <v>3.6887543186267962E-6</v>
      </c>
      <c r="KO62" s="61">
        <v>2.7826312681838074E-5</v>
      </c>
      <c r="KP62" s="61">
        <v>6.0336381494987218E-5</v>
      </c>
      <c r="KQ62" s="61">
        <v>9.2154741778135646E-5</v>
      </c>
      <c r="KR62" s="61">
        <v>3.1374242767964295E-5</v>
      </c>
      <c r="KS62" s="61">
        <v>5.7148343367798769E-5</v>
      </c>
      <c r="KT62" s="61">
        <v>9.7196765080853606E-5</v>
      </c>
      <c r="KU62" s="61">
        <v>4.8259240273286984E-5</v>
      </c>
      <c r="KV62" s="61">
        <v>1.6619895971085149E-6</v>
      </c>
      <c r="KW62" s="61">
        <v>2.4798509404734766E-5</v>
      </c>
      <c r="KX62" s="61">
        <v>1.4145680660681959E-4</v>
      </c>
      <c r="KY62" s="61">
        <v>1.1062129238085391E-4</v>
      </c>
      <c r="KZ62" s="61">
        <v>8.8923746938891518E-5</v>
      </c>
    </row>
    <row r="63" spans="1:312" ht="13" x14ac:dyDescent="0.3">
      <c r="A63" s="102">
        <v>1.0617695859455862</v>
      </c>
      <c r="B63" s="50" t="s">
        <v>891</v>
      </c>
      <c r="C63" s="60" t="s">
        <v>165</v>
      </c>
      <c r="D63" s="61">
        <v>1.4286122233871408E-6</v>
      </c>
      <c r="E63" s="61">
        <v>0</v>
      </c>
      <c r="F63" s="61">
        <v>1.0676700677415304E-6</v>
      </c>
      <c r="G63" s="61">
        <v>0</v>
      </c>
      <c r="H63" s="61">
        <v>0</v>
      </c>
      <c r="I63" s="61">
        <v>0</v>
      </c>
      <c r="J63" s="61">
        <v>0</v>
      </c>
      <c r="K63" s="61">
        <v>0</v>
      </c>
      <c r="L63" s="61">
        <v>7.4703165725935234E-7</v>
      </c>
      <c r="M63" s="61">
        <v>5.8811756681883036E-7</v>
      </c>
      <c r="N63" s="61">
        <v>9.6970531242765762E-7</v>
      </c>
      <c r="O63" s="61">
        <v>0</v>
      </c>
      <c r="P63" s="61">
        <v>0</v>
      </c>
      <c r="Q63" s="61">
        <v>1.5847912723361143E-6</v>
      </c>
      <c r="R63" s="61">
        <v>0</v>
      </c>
      <c r="S63" s="61">
        <v>1.089024168277757E-6</v>
      </c>
      <c r="T63" s="61">
        <v>0</v>
      </c>
      <c r="U63" s="61">
        <v>1.3671462734786391E-6</v>
      </c>
      <c r="V63" s="61">
        <v>1.6308141093796628E-6</v>
      </c>
      <c r="W63" s="61">
        <v>0</v>
      </c>
      <c r="X63" s="61">
        <v>0</v>
      </c>
      <c r="Y63" s="61">
        <v>1.038510939628082E-6</v>
      </c>
      <c r="Z63" s="61">
        <v>2.4796886498522909E-6</v>
      </c>
      <c r="AA63" s="61">
        <v>8.6020361726899292E-7</v>
      </c>
      <c r="AB63" s="61">
        <v>1.8777075956746005E-6</v>
      </c>
      <c r="AC63" s="61">
        <v>7.5582279583387114E-7</v>
      </c>
      <c r="AD63" s="61">
        <v>2.9190306941266874E-6</v>
      </c>
      <c r="AE63" s="61">
        <v>1.0396200470580549E-6</v>
      </c>
      <c r="AF63" s="61">
        <v>8.8276390239122595E-7</v>
      </c>
      <c r="AG63" s="61">
        <v>0</v>
      </c>
      <c r="AH63" s="61">
        <v>9.0789687796557576E-7</v>
      </c>
      <c r="AI63" s="61">
        <v>2.6235048427275894E-6</v>
      </c>
      <c r="AJ63" s="61">
        <v>7.2533837466122973E-4</v>
      </c>
      <c r="AK63" s="61">
        <v>1.7024113465035279E-6</v>
      </c>
      <c r="AL63" s="61">
        <v>1.3507670938787783E-6</v>
      </c>
      <c r="AM63" s="61">
        <v>1.007895494944553E-6</v>
      </c>
      <c r="AN63" s="61">
        <v>0</v>
      </c>
      <c r="AO63" s="61">
        <v>0</v>
      </c>
      <c r="AP63" s="61">
        <v>1.3943219245162446E-6</v>
      </c>
      <c r="AQ63" s="61">
        <v>0</v>
      </c>
      <c r="AR63" s="61">
        <v>4.6462942666974461E-6</v>
      </c>
      <c r="AS63" s="61">
        <v>3.6851809303556593E-6</v>
      </c>
      <c r="AT63" s="61">
        <v>1.3218668143397522E-6</v>
      </c>
      <c r="AU63" s="61">
        <v>3.0352188243821828E-6</v>
      </c>
      <c r="AV63" s="61">
        <v>1.1792824330423171E-6</v>
      </c>
      <c r="AW63" s="61">
        <v>0</v>
      </c>
      <c r="AX63" s="61">
        <v>4.3022790434094794E-7</v>
      </c>
      <c r="AY63" s="61">
        <v>0</v>
      </c>
      <c r="AZ63" s="61">
        <v>8.7990029387007779E-7</v>
      </c>
      <c r="BA63" s="61">
        <v>0</v>
      </c>
      <c r="BB63" s="61">
        <v>1.1906801915823831E-6</v>
      </c>
      <c r="BC63" s="61">
        <v>8.8227655505629707E-7</v>
      </c>
      <c r="BD63" s="61">
        <v>1.1783558883415884E-6</v>
      </c>
      <c r="BE63" s="61">
        <v>0</v>
      </c>
      <c r="BF63" s="61">
        <v>3.6726650890910608E-7</v>
      </c>
      <c r="BG63" s="61">
        <v>9.1059095592563721E-7</v>
      </c>
      <c r="BH63" s="61">
        <v>0</v>
      </c>
      <c r="BI63" s="61">
        <v>9.2577938228831387E-7</v>
      </c>
      <c r="BJ63" s="61">
        <v>4.2093350198236763E-7</v>
      </c>
      <c r="BK63" s="61">
        <v>0</v>
      </c>
      <c r="BL63" s="61">
        <v>4.3406506977825085E-6</v>
      </c>
      <c r="BM63" s="61">
        <v>2.684433160015392E-6</v>
      </c>
      <c r="BN63" s="61">
        <v>0</v>
      </c>
      <c r="BO63" s="61">
        <v>0</v>
      </c>
      <c r="BP63" s="61">
        <v>0</v>
      </c>
      <c r="BQ63" s="61">
        <v>0</v>
      </c>
      <c r="BR63" s="61">
        <v>0</v>
      </c>
      <c r="BS63" s="61">
        <v>0</v>
      </c>
      <c r="BT63" s="61">
        <v>0</v>
      </c>
      <c r="BU63" s="61">
        <v>0</v>
      </c>
      <c r="BV63" s="61">
        <v>0</v>
      </c>
      <c r="BW63" s="61">
        <v>0</v>
      </c>
      <c r="BX63" s="61">
        <v>0</v>
      </c>
      <c r="BY63" s="61">
        <v>0</v>
      </c>
      <c r="BZ63" s="61">
        <v>0</v>
      </c>
      <c r="CA63" s="61">
        <v>1.6018502580767647E-6</v>
      </c>
      <c r="CB63" s="61">
        <v>2.4955756217088902E-6</v>
      </c>
      <c r="CC63" s="61">
        <v>0</v>
      </c>
      <c r="CD63" s="61">
        <v>1.2667344416509039E-6</v>
      </c>
      <c r="CE63" s="61">
        <v>2.7250537077807427E-6</v>
      </c>
      <c r="CF63" s="61">
        <v>0</v>
      </c>
      <c r="CG63" s="61">
        <v>0</v>
      </c>
      <c r="CH63" s="61">
        <v>5.9595207499090096E-6</v>
      </c>
      <c r="CI63" s="61">
        <v>0</v>
      </c>
      <c r="CJ63" s="61">
        <v>0</v>
      </c>
      <c r="CK63" s="61">
        <v>0</v>
      </c>
      <c r="CL63" s="61">
        <v>3.0174671112848577E-6</v>
      </c>
      <c r="CM63" s="61">
        <v>6.0496244645200116E-6</v>
      </c>
      <c r="CN63" s="61">
        <v>1.8103462373673285E-6</v>
      </c>
      <c r="CO63" s="61">
        <v>0</v>
      </c>
      <c r="CP63" s="61">
        <v>1.0249255867012852E-6</v>
      </c>
      <c r="CQ63" s="61">
        <v>5.4952057138807086E-6</v>
      </c>
      <c r="CR63" s="61">
        <v>1.4169187115781827E-6</v>
      </c>
      <c r="CS63" s="61">
        <v>5.8614558931631128E-6</v>
      </c>
      <c r="CT63" s="61">
        <v>0</v>
      </c>
      <c r="CU63" s="61">
        <v>3.4425540119511706E-6</v>
      </c>
      <c r="CV63" s="61">
        <v>4.6956749254788567E-6</v>
      </c>
      <c r="CW63" s="61">
        <v>1.5768424221070504E-6</v>
      </c>
      <c r="CX63" s="61">
        <v>1.7704594241879734E-6</v>
      </c>
      <c r="CY63" s="61">
        <v>0</v>
      </c>
      <c r="CZ63" s="61">
        <v>3.4633837790573571E-6</v>
      </c>
      <c r="DA63" s="61">
        <v>0</v>
      </c>
      <c r="DB63" s="61">
        <v>0</v>
      </c>
      <c r="DC63" s="61">
        <v>1.5380671359810796E-6</v>
      </c>
      <c r="DD63" s="61">
        <v>0</v>
      </c>
      <c r="DE63" s="61">
        <v>0</v>
      </c>
      <c r="DF63" s="61">
        <v>0</v>
      </c>
      <c r="DG63" s="61">
        <v>0</v>
      </c>
      <c r="DH63" s="61">
        <v>0</v>
      </c>
      <c r="DI63" s="61">
        <v>0</v>
      </c>
      <c r="DJ63" s="61">
        <v>1.422860540648114E-6</v>
      </c>
      <c r="DK63" s="61">
        <v>1.4293874499845419E-6</v>
      </c>
      <c r="DL63" s="61">
        <v>1.4807821135736189E-6</v>
      </c>
      <c r="DM63" s="61">
        <v>0</v>
      </c>
      <c r="DN63" s="61">
        <v>3.6466078787556363E-6</v>
      </c>
      <c r="DO63" s="61">
        <v>2.6047258235209693E-6</v>
      </c>
      <c r="DP63" s="61">
        <v>2.5288418155495749E-6</v>
      </c>
      <c r="DQ63" s="61">
        <v>0</v>
      </c>
      <c r="DR63" s="61">
        <v>0</v>
      </c>
      <c r="DS63" s="61">
        <v>1.4522818664164998E-6</v>
      </c>
      <c r="DT63" s="61">
        <v>0</v>
      </c>
      <c r="DU63" s="61">
        <v>0</v>
      </c>
      <c r="DV63" s="61">
        <v>2.0987104928097536E-6</v>
      </c>
      <c r="DW63" s="61">
        <v>1.3863218401604805E-6</v>
      </c>
      <c r="DX63" s="61">
        <v>2.1036756332256495E-6</v>
      </c>
      <c r="DY63" s="61">
        <v>0</v>
      </c>
      <c r="DZ63" s="61">
        <v>3.8265085237194386E-4</v>
      </c>
      <c r="EA63" s="61">
        <v>1.2828991740780144E-4</v>
      </c>
      <c r="EB63" s="61">
        <v>0</v>
      </c>
      <c r="EC63" s="61">
        <v>4.6045573144064943E-3</v>
      </c>
      <c r="ED63" s="61">
        <v>0</v>
      </c>
      <c r="EE63" s="61">
        <v>0</v>
      </c>
      <c r="EF63" s="61">
        <v>0</v>
      </c>
      <c r="EG63" s="61">
        <v>7.1730209681737335E-3</v>
      </c>
      <c r="EH63" s="61">
        <v>3.865524180265526E-3</v>
      </c>
      <c r="EI63" s="61">
        <v>3.3759209213472981E-4</v>
      </c>
      <c r="EJ63" s="61">
        <v>0</v>
      </c>
      <c r="EK63" s="61">
        <v>0</v>
      </c>
      <c r="EL63" s="61">
        <v>0</v>
      </c>
      <c r="EM63" s="61">
        <v>0</v>
      </c>
      <c r="EN63" s="61">
        <v>0</v>
      </c>
      <c r="EO63" s="61">
        <v>3.5533757306332732E-6</v>
      </c>
      <c r="EP63" s="61">
        <v>0</v>
      </c>
      <c r="EQ63" s="61">
        <v>0</v>
      </c>
      <c r="ER63" s="61">
        <v>0</v>
      </c>
      <c r="ES63" s="61">
        <v>0</v>
      </c>
      <c r="ET63" s="61">
        <v>0</v>
      </c>
      <c r="EU63" s="61">
        <v>1.3241974499046908E-6</v>
      </c>
      <c r="EV63" s="61">
        <v>1.4364603777622654E-6</v>
      </c>
      <c r="EW63" s="61">
        <v>0</v>
      </c>
      <c r="EX63" s="61">
        <v>0</v>
      </c>
      <c r="EY63" s="61">
        <v>1.0743431236352036E-6</v>
      </c>
      <c r="EZ63" s="61">
        <v>8.2302964987175602E-6</v>
      </c>
      <c r="FA63" s="61">
        <v>0</v>
      </c>
      <c r="FB63" s="61">
        <v>0</v>
      </c>
      <c r="FC63" s="61">
        <v>0</v>
      </c>
      <c r="FD63" s="61">
        <v>0</v>
      </c>
      <c r="FE63" s="61">
        <v>0</v>
      </c>
      <c r="FF63" s="61">
        <v>0</v>
      </c>
      <c r="FG63" s="61">
        <v>1.7557311698563589E-6</v>
      </c>
      <c r="FH63" s="61">
        <v>1.7287589832799618E-6</v>
      </c>
      <c r="FI63" s="61">
        <v>0</v>
      </c>
      <c r="FJ63" s="61">
        <v>2.1729113785699439E-6</v>
      </c>
      <c r="FK63" s="61">
        <v>0</v>
      </c>
      <c r="FL63" s="61">
        <v>0</v>
      </c>
      <c r="FM63" s="61">
        <v>3.3537218505822268E-6</v>
      </c>
      <c r="FN63" s="61">
        <v>1.3152914897118557E-6</v>
      </c>
      <c r="FO63" s="61">
        <v>0</v>
      </c>
      <c r="FP63" s="61">
        <v>1.5042944598239052E-6</v>
      </c>
      <c r="FQ63" s="61">
        <v>1.2954045968123E-6</v>
      </c>
      <c r="FR63" s="61">
        <v>2.7905564160201813E-6</v>
      </c>
      <c r="FS63" s="61">
        <v>0</v>
      </c>
      <c r="FT63" s="61">
        <v>0</v>
      </c>
      <c r="FU63" s="61">
        <v>0</v>
      </c>
      <c r="FV63" s="61">
        <v>0</v>
      </c>
      <c r="FW63" s="61">
        <v>0</v>
      </c>
      <c r="FX63" s="61">
        <v>0</v>
      </c>
      <c r="FY63" s="61">
        <v>0</v>
      </c>
      <c r="FZ63" s="61">
        <v>0</v>
      </c>
      <c r="GA63" s="61">
        <v>0</v>
      </c>
      <c r="GB63" s="61">
        <v>1.8360269242332277E-6</v>
      </c>
      <c r="GC63" s="61">
        <v>0</v>
      </c>
      <c r="GD63" s="61">
        <v>1.3275638979736464E-6</v>
      </c>
      <c r="GE63" s="61">
        <v>2.5194956826271915E-6</v>
      </c>
      <c r="GF63" s="61">
        <v>3.6913959364416269E-6</v>
      </c>
      <c r="GG63" s="61">
        <v>0</v>
      </c>
      <c r="GH63" s="61">
        <v>2.8399916964953888E-6</v>
      </c>
      <c r="GI63" s="61">
        <v>1.5109075183748599E-6</v>
      </c>
      <c r="GJ63" s="61">
        <v>0</v>
      </c>
      <c r="GK63" s="61">
        <v>1.8124949048754341E-6</v>
      </c>
      <c r="GL63" s="61">
        <v>0</v>
      </c>
      <c r="GM63" s="61">
        <v>0</v>
      </c>
      <c r="GN63" s="61">
        <v>0</v>
      </c>
      <c r="GO63" s="61">
        <v>0</v>
      </c>
      <c r="GP63" s="61">
        <v>0</v>
      </c>
      <c r="GQ63" s="61">
        <v>0</v>
      </c>
      <c r="GR63" s="61">
        <v>0</v>
      </c>
      <c r="GS63" s="61">
        <v>0</v>
      </c>
      <c r="GT63" s="61">
        <v>0</v>
      </c>
      <c r="GU63" s="61">
        <v>1.8611492112480663E-6</v>
      </c>
      <c r="GV63" s="61">
        <v>0</v>
      </c>
      <c r="GW63" s="61">
        <v>0</v>
      </c>
      <c r="GX63" s="61">
        <v>1.0257938250836201E-6</v>
      </c>
      <c r="GY63" s="61">
        <v>0</v>
      </c>
      <c r="GZ63" s="61">
        <v>0</v>
      </c>
      <c r="HA63" s="61">
        <v>0</v>
      </c>
      <c r="HB63" s="61">
        <v>7.8067834286206193E-6</v>
      </c>
      <c r="HC63" s="61">
        <v>0</v>
      </c>
      <c r="HD63" s="61">
        <v>2.3525928082178889E-6</v>
      </c>
      <c r="HE63" s="61">
        <v>2.1466983016849576E-6</v>
      </c>
      <c r="HF63" s="61">
        <v>0</v>
      </c>
      <c r="HG63" s="61">
        <v>1.7316945550943818E-6</v>
      </c>
      <c r="HH63" s="61">
        <v>0</v>
      </c>
      <c r="HI63" s="61">
        <v>1.1194649594345081E-6</v>
      </c>
      <c r="HJ63" s="61">
        <v>0</v>
      </c>
      <c r="HK63" s="61">
        <v>0</v>
      </c>
      <c r="HL63" s="61">
        <v>0</v>
      </c>
      <c r="HM63" s="61">
        <v>0</v>
      </c>
      <c r="HN63" s="61">
        <v>0</v>
      </c>
      <c r="HO63" s="61">
        <v>1.2135512576544071E-6</v>
      </c>
      <c r="HP63" s="61">
        <v>0</v>
      </c>
      <c r="HQ63" s="61">
        <v>0</v>
      </c>
      <c r="HR63" s="61">
        <v>3.1120843636277632E-6</v>
      </c>
      <c r="HS63" s="61">
        <v>1.2194782215823364E-6</v>
      </c>
      <c r="HT63" s="61">
        <v>0</v>
      </c>
      <c r="HU63" s="61">
        <v>2.1752597078819568E-6</v>
      </c>
      <c r="HV63" s="61">
        <v>1.6556684901340922E-6</v>
      </c>
      <c r="HW63" s="61">
        <v>0</v>
      </c>
      <c r="HX63" s="61">
        <v>0</v>
      </c>
      <c r="HY63" s="61">
        <v>0</v>
      </c>
      <c r="HZ63" s="61">
        <v>0</v>
      </c>
      <c r="IA63" s="61">
        <v>0</v>
      </c>
      <c r="IB63" s="61">
        <v>0</v>
      </c>
      <c r="IC63" s="61">
        <v>1.2947796484290575E-6</v>
      </c>
      <c r="ID63" s="61">
        <v>1.3803018987110848E-6</v>
      </c>
      <c r="IE63" s="61">
        <v>0</v>
      </c>
      <c r="IF63" s="61">
        <v>3.4299981771465242E-6</v>
      </c>
      <c r="IG63" s="61">
        <v>6.4295563906850786E-7</v>
      </c>
      <c r="IH63" s="61">
        <v>1.6577716320294779E-6</v>
      </c>
      <c r="II63" s="61">
        <v>0</v>
      </c>
      <c r="IJ63" s="61">
        <v>6.1402439495724691E-7</v>
      </c>
      <c r="IK63" s="61">
        <v>9.1101404132782806E-7</v>
      </c>
      <c r="IL63" s="61">
        <v>0</v>
      </c>
      <c r="IM63" s="61">
        <v>7.9629925407286722E-7</v>
      </c>
      <c r="IN63" s="61">
        <v>0</v>
      </c>
      <c r="IO63" s="61">
        <v>1.2621326710109835E-6</v>
      </c>
      <c r="IP63" s="61">
        <v>0</v>
      </c>
      <c r="IQ63" s="61">
        <v>0</v>
      </c>
      <c r="IR63" s="61">
        <v>0</v>
      </c>
      <c r="IS63" s="61">
        <v>4.4650888101203121E-7</v>
      </c>
      <c r="IT63" s="61">
        <v>0</v>
      </c>
      <c r="IU63" s="61">
        <v>2.8171059241687359E-7</v>
      </c>
      <c r="IV63" s="61">
        <v>0</v>
      </c>
      <c r="IW63" s="61">
        <v>0</v>
      </c>
      <c r="IX63" s="61">
        <v>3.9066411388793042E-7</v>
      </c>
      <c r="IY63" s="61">
        <v>1.0135806746474056E-6</v>
      </c>
      <c r="IZ63" s="61">
        <v>4.567846498107176E-7</v>
      </c>
      <c r="JA63" s="61">
        <v>5.6754134920242842E-7</v>
      </c>
      <c r="JB63" s="61">
        <v>5.5978829279476615E-7</v>
      </c>
      <c r="JC63" s="61">
        <v>0</v>
      </c>
      <c r="JD63" s="61">
        <v>0</v>
      </c>
      <c r="JE63" s="61">
        <v>0</v>
      </c>
      <c r="JF63" s="61">
        <v>0</v>
      </c>
      <c r="JG63" s="61">
        <v>2.841852930549055E-7</v>
      </c>
      <c r="JH63" s="61">
        <v>9.3127662752697255E-7</v>
      </c>
      <c r="JI63" s="61">
        <v>0</v>
      </c>
      <c r="JJ63" s="61">
        <v>5.0147778538383369E-7</v>
      </c>
      <c r="JK63" s="61">
        <v>7.2917504036429461E-7</v>
      </c>
      <c r="JL63" s="61">
        <v>0</v>
      </c>
      <c r="JM63" s="61">
        <v>0</v>
      </c>
      <c r="JN63" s="61">
        <v>3.4538373209081254E-7</v>
      </c>
      <c r="JO63" s="61">
        <v>8.0339944370480119E-7</v>
      </c>
      <c r="JP63" s="61">
        <v>0</v>
      </c>
      <c r="JQ63" s="61">
        <v>1.1879924377153385E-6</v>
      </c>
      <c r="JR63" s="61">
        <v>4.8276348235837948E-7</v>
      </c>
      <c r="JS63" s="61">
        <v>0</v>
      </c>
      <c r="JT63" s="61">
        <v>0</v>
      </c>
      <c r="JU63" s="61">
        <v>3.5301206267713484E-6</v>
      </c>
      <c r="JV63" s="61">
        <v>1.4456782231256771E-6</v>
      </c>
      <c r="JW63" s="61">
        <v>1.1933809197485027E-5</v>
      </c>
      <c r="JX63" s="61">
        <v>2.319230969398242E-6</v>
      </c>
      <c r="JY63" s="61">
        <v>1.3004770271417618E-5</v>
      </c>
      <c r="JZ63" s="61">
        <v>2.722662599452436E-6</v>
      </c>
      <c r="KA63" s="61">
        <v>3.8184448685346026E-6</v>
      </c>
      <c r="KB63" s="61">
        <v>4.5769746674470644E-7</v>
      </c>
      <c r="KC63" s="61">
        <v>1.7137028485847883E-6</v>
      </c>
      <c r="KD63" s="61">
        <v>1.1194028806527164E-5</v>
      </c>
      <c r="KE63" s="61">
        <v>9.5583792678132788E-6</v>
      </c>
      <c r="KF63" s="61">
        <v>2.4799587187908678E-6</v>
      </c>
      <c r="KG63" s="61">
        <v>2.1045079636218184E-6</v>
      </c>
      <c r="KH63" s="61">
        <v>0</v>
      </c>
      <c r="KI63" s="61">
        <v>2.8127898492039921E-6</v>
      </c>
      <c r="KJ63" s="61">
        <v>2.7901649692013451E-6</v>
      </c>
      <c r="KK63" s="61">
        <v>5.9414112681716578E-7</v>
      </c>
      <c r="KL63" s="61">
        <v>7.7976480676138114E-6</v>
      </c>
      <c r="KM63" s="61">
        <v>7.7822936217877936E-6</v>
      </c>
      <c r="KN63" s="61">
        <v>2.1213283621495954E-6</v>
      </c>
      <c r="KO63" s="61">
        <v>1.9657520732852642E-5</v>
      </c>
      <c r="KP63" s="61">
        <v>5.6454278631095817E-6</v>
      </c>
      <c r="KQ63" s="61">
        <v>1.9059925910679553E-6</v>
      </c>
      <c r="KR63" s="61">
        <v>2.9050224785152122E-6</v>
      </c>
      <c r="KS63" s="61">
        <v>2.5234151370547721E-6</v>
      </c>
      <c r="KT63" s="61">
        <v>5.2313618203589103E-6</v>
      </c>
      <c r="KU63" s="61">
        <v>7.990593749256431E-6</v>
      </c>
      <c r="KV63" s="61">
        <v>4.1549739927712867E-6</v>
      </c>
      <c r="KW63" s="61">
        <v>1.4989025160685889E-5</v>
      </c>
      <c r="KX63" s="61">
        <v>5.4675166822476969E-6</v>
      </c>
      <c r="KY63" s="61">
        <v>5.5723412206773426E-6</v>
      </c>
      <c r="KZ63" s="61">
        <v>5.9532386991075401E-6</v>
      </c>
    </row>
    <row r="64" spans="1:312" ht="13" x14ac:dyDescent="0.3">
      <c r="A64" s="102">
        <v>1.0362749340585304</v>
      </c>
      <c r="B64" s="50" t="s">
        <v>890</v>
      </c>
      <c r="C64" s="60" t="s">
        <v>50</v>
      </c>
      <c r="D64" s="61">
        <v>1.8889428287007751E-6</v>
      </c>
      <c r="E64" s="61">
        <v>4.1981617527386163E-5</v>
      </c>
      <c r="F64" s="61">
        <v>5.9516674776213981E-5</v>
      </c>
      <c r="G64" s="61">
        <v>9.4315288748989685E-6</v>
      </c>
      <c r="H64" s="61">
        <v>1.369001739405924E-5</v>
      </c>
      <c r="I64" s="61">
        <v>2.4940622943264603E-6</v>
      </c>
      <c r="J64" s="61">
        <v>5.339870775127242E-6</v>
      </c>
      <c r="K64" s="61">
        <v>5.4544065188242426E-6</v>
      </c>
      <c r="L64" s="61">
        <v>1.1072669230933067E-5</v>
      </c>
      <c r="M64" s="61">
        <v>1.8002932184287529E-5</v>
      </c>
      <c r="N64" s="61">
        <v>4.5953257305599555E-6</v>
      </c>
      <c r="O64" s="61">
        <v>3.7199526636023555E-6</v>
      </c>
      <c r="P64" s="61">
        <v>2.8756163065858878E-5</v>
      </c>
      <c r="Q64" s="61">
        <v>4.4814375423282341E-5</v>
      </c>
      <c r="R64" s="61">
        <v>2.7026928464807545E-5</v>
      </c>
      <c r="S64" s="61">
        <v>9.7148215971497765E-4</v>
      </c>
      <c r="T64" s="61">
        <v>9.3497198364899628E-2</v>
      </c>
      <c r="U64" s="61">
        <v>1.0884003388304944E-4</v>
      </c>
      <c r="V64" s="61">
        <v>4.5708095454557768E-5</v>
      </c>
      <c r="W64" s="61">
        <v>1.2799352268878561E-5</v>
      </c>
      <c r="X64" s="61">
        <v>2.0107617235367461E-5</v>
      </c>
      <c r="Y64" s="61">
        <v>2.8732135996376936E-6</v>
      </c>
      <c r="Z64" s="61">
        <v>4.1179362845213714E-5</v>
      </c>
      <c r="AA64" s="61">
        <v>2.5548047432889088E-5</v>
      </c>
      <c r="AB64" s="61">
        <v>7.6255791802118495E-6</v>
      </c>
      <c r="AC64" s="61">
        <v>3.5432132865585399E-4</v>
      </c>
      <c r="AD64" s="61">
        <v>1.0313908452580962E-5</v>
      </c>
      <c r="AE64" s="61">
        <v>1.0869805158684774E-5</v>
      </c>
      <c r="AF64" s="61">
        <v>8.0601248532221107E-4</v>
      </c>
      <c r="AG64" s="61">
        <v>2.5613331504865358E-4</v>
      </c>
      <c r="AH64" s="61">
        <v>3.631587511862303E-6</v>
      </c>
      <c r="AI64" s="61">
        <v>2.0565362961603492E-5</v>
      </c>
      <c r="AJ64" s="61">
        <v>7.7775930002692119E-5</v>
      </c>
      <c r="AK64" s="61">
        <v>5.6747044883450933E-6</v>
      </c>
      <c r="AL64" s="61">
        <v>4.6376336889838056E-6</v>
      </c>
      <c r="AM64" s="61">
        <v>1.5118432424168294E-6</v>
      </c>
      <c r="AN64" s="61">
        <v>3.7339275374483581E-5</v>
      </c>
      <c r="AO64" s="61">
        <v>1.3339835826640481E-5</v>
      </c>
      <c r="AP64" s="61">
        <v>4.3859170758949876E-5</v>
      </c>
      <c r="AQ64" s="61">
        <v>5.7801937367039338E-4</v>
      </c>
      <c r="AR64" s="61">
        <v>1.9419789185066917E-5</v>
      </c>
      <c r="AS64" s="61">
        <v>9.7350196243561994E-6</v>
      </c>
      <c r="AT64" s="61">
        <v>2.7913420896141099E-5</v>
      </c>
      <c r="AU64" s="61">
        <v>1.1530459067291869E-4</v>
      </c>
      <c r="AV64" s="61">
        <v>9.6923912857933551E-5</v>
      </c>
      <c r="AW64" s="61">
        <v>1.9549563492977084E-5</v>
      </c>
      <c r="AX64" s="61">
        <v>1.1142902722430552E-5</v>
      </c>
      <c r="AY64" s="61">
        <v>1.4862808468286803E-5</v>
      </c>
      <c r="AZ64" s="61">
        <v>3.2377071924441567E-5</v>
      </c>
      <c r="BA64" s="61">
        <v>0</v>
      </c>
      <c r="BB64" s="61">
        <v>4.5951435541809013E-6</v>
      </c>
      <c r="BC64" s="61">
        <v>1.6785213429217712E-3</v>
      </c>
      <c r="BD64" s="61">
        <v>2.3150765352951075E-4</v>
      </c>
      <c r="BE64" s="61">
        <v>6.0470531998115735E-5</v>
      </c>
      <c r="BF64" s="61">
        <v>3.7497910559619733E-5</v>
      </c>
      <c r="BG64" s="61">
        <v>3.6524815009906118E-6</v>
      </c>
      <c r="BH64" s="61">
        <v>1.0872503698466891E-4</v>
      </c>
      <c r="BI64" s="61">
        <v>0.7571944373085141</v>
      </c>
      <c r="BJ64" s="61">
        <v>1.4760159527062316E-2</v>
      </c>
      <c r="BK64" s="61">
        <v>8.70216403775629E-5</v>
      </c>
      <c r="BL64" s="61">
        <v>1.9528105194801531E-4</v>
      </c>
      <c r="BM64" s="61">
        <v>5.1135468994782088E-4</v>
      </c>
      <c r="BN64" s="61">
        <v>8.9671930512586135E-4</v>
      </c>
      <c r="BO64" s="61">
        <v>9.8171460621222702E-5</v>
      </c>
      <c r="BP64" s="61">
        <v>7.3547102212852256E-5</v>
      </c>
      <c r="BQ64" s="61">
        <v>1.4437190935508414E-5</v>
      </c>
      <c r="BR64" s="61">
        <v>6.3569594298562194E-6</v>
      </c>
      <c r="BS64" s="61">
        <v>0</v>
      </c>
      <c r="BT64" s="61">
        <v>0</v>
      </c>
      <c r="BU64" s="61">
        <v>0</v>
      </c>
      <c r="BV64" s="61">
        <v>0</v>
      </c>
      <c r="BW64" s="61">
        <v>4.7339973284085008E-5</v>
      </c>
      <c r="BX64" s="61">
        <v>3.334544198045362E-4</v>
      </c>
      <c r="BY64" s="61">
        <v>0</v>
      </c>
      <c r="BZ64" s="61">
        <v>5.7650074420456951E-5</v>
      </c>
      <c r="CA64" s="61">
        <v>0</v>
      </c>
      <c r="CB64" s="61">
        <v>1.3420651121190033E-5</v>
      </c>
      <c r="CC64" s="61">
        <v>2.8577162412844866E-5</v>
      </c>
      <c r="CD64" s="61">
        <v>5.545481889005069E-6</v>
      </c>
      <c r="CE64" s="61">
        <v>1.4079444156867171E-6</v>
      </c>
      <c r="CF64" s="61">
        <v>0</v>
      </c>
      <c r="CG64" s="61">
        <v>0</v>
      </c>
      <c r="CH64" s="61">
        <v>5.0987010860332637E-6</v>
      </c>
      <c r="CI64" s="61">
        <v>1.844355753945013E-5</v>
      </c>
      <c r="CJ64" s="61">
        <v>2.2852567083889793E-4</v>
      </c>
      <c r="CK64" s="61">
        <v>3.3051471191167009E-4</v>
      </c>
      <c r="CL64" s="61">
        <v>5.2805674447485009E-6</v>
      </c>
      <c r="CM64" s="61">
        <v>2.2686091741950041E-6</v>
      </c>
      <c r="CN64" s="61">
        <v>1.5347713101236352E-5</v>
      </c>
      <c r="CO64" s="61">
        <v>0</v>
      </c>
      <c r="CP64" s="61">
        <v>2.0498511734025705E-6</v>
      </c>
      <c r="CQ64" s="61">
        <v>1.1552143567402557E-5</v>
      </c>
      <c r="CR64" s="61">
        <v>0</v>
      </c>
      <c r="CS64" s="61">
        <v>4.3960919198723348E-6</v>
      </c>
      <c r="CT64" s="61">
        <v>0</v>
      </c>
      <c r="CU64" s="61">
        <v>2.8241693098043862E-5</v>
      </c>
      <c r="CV64" s="61">
        <v>1.0532920599507462E-4</v>
      </c>
      <c r="CW64" s="61">
        <v>8.4606356181721632E-5</v>
      </c>
      <c r="CX64" s="61">
        <v>1.3966957679705122E-6</v>
      </c>
      <c r="CY64" s="61">
        <v>2.610148743751093E-5</v>
      </c>
      <c r="CZ64" s="61">
        <v>7.2731059360204493E-6</v>
      </c>
      <c r="DA64" s="61">
        <v>5.5783872368164913E-5</v>
      </c>
      <c r="DB64" s="61">
        <v>2.5284686233113557E-5</v>
      </c>
      <c r="DC64" s="61">
        <v>1.057848396858098E-5</v>
      </c>
      <c r="DD64" s="61">
        <v>4.8010104250407638E-6</v>
      </c>
      <c r="DE64" s="61">
        <v>0</v>
      </c>
      <c r="DF64" s="61">
        <v>5.5753951838785146E-6</v>
      </c>
      <c r="DG64" s="61">
        <v>0</v>
      </c>
      <c r="DH64" s="61">
        <v>4.6453659499007899E-5</v>
      </c>
      <c r="DI64" s="61">
        <v>4.9730766865257988E-5</v>
      </c>
      <c r="DJ64" s="61">
        <v>0</v>
      </c>
      <c r="DK64" s="61">
        <v>0</v>
      </c>
      <c r="DL64" s="61">
        <v>0</v>
      </c>
      <c r="DM64" s="61">
        <v>2.0107148147225195E-4</v>
      </c>
      <c r="DN64" s="61">
        <v>4.1875213807710558E-5</v>
      </c>
      <c r="DO64" s="61">
        <v>7.0617011215457389E-6</v>
      </c>
      <c r="DP64" s="61">
        <v>0</v>
      </c>
      <c r="DQ64" s="61">
        <v>8.3704716000160488E-6</v>
      </c>
      <c r="DR64" s="61">
        <v>1.3683766137341427E-5</v>
      </c>
      <c r="DS64" s="61">
        <v>2.0599811451858929E-4</v>
      </c>
      <c r="DT64" s="61">
        <v>3.8142730403846416E-5</v>
      </c>
      <c r="DU64" s="61">
        <v>2.1562141887734216E-5</v>
      </c>
      <c r="DV64" s="61">
        <v>1.3249858911272246E-4</v>
      </c>
      <c r="DW64" s="61">
        <v>2.7353670263966461E-4</v>
      </c>
      <c r="DX64" s="61">
        <v>4.2073512664512989E-6</v>
      </c>
      <c r="DY64" s="61">
        <v>8.729933766061257E-5</v>
      </c>
      <c r="DZ64" s="61">
        <v>1.1865446943636004E-4</v>
      </c>
      <c r="EA64" s="61">
        <v>3.0634531934611454E-6</v>
      </c>
      <c r="EB64" s="61">
        <v>0</v>
      </c>
      <c r="EC64" s="61">
        <v>0</v>
      </c>
      <c r="ED64" s="61">
        <v>3.1511963883544117E-5</v>
      </c>
      <c r="EE64" s="61">
        <v>0</v>
      </c>
      <c r="EF64" s="61">
        <v>2.5144288773497602E-5</v>
      </c>
      <c r="EG64" s="61">
        <v>0</v>
      </c>
      <c r="EH64" s="61">
        <v>0</v>
      </c>
      <c r="EI64" s="61">
        <v>6.290535878286891E-6</v>
      </c>
      <c r="EJ64" s="61">
        <v>4.4280194182626968E-6</v>
      </c>
      <c r="EK64" s="61">
        <v>1.5525668502019933E-4</v>
      </c>
      <c r="EL64" s="61">
        <v>0</v>
      </c>
      <c r="EM64" s="61">
        <v>0</v>
      </c>
      <c r="EN64" s="61">
        <v>1.1353925195863206E-5</v>
      </c>
      <c r="EO64" s="61">
        <v>3.3085876247452031E-5</v>
      </c>
      <c r="EP64" s="61">
        <v>3.3456823577864888E-5</v>
      </c>
      <c r="EQ64" s="61">
        <v>5.1997974888131258E-5</v>
      </c>
      <c r="ER64" s="61">
        <v>3.5071543425898867E-6</v>
      </c>
      <c r="ES64" s="61">
        <v>5.8893200452823274E-6</v>
      </c>
      <c r="ET64" s="61">
        <v>0</v>
      </c>
      <c r="EU64" s="61">
        <v>0</v>
      </c>
      <c r="EV64" s="61">
        <v>0</v>
      </c>
      <c r="EW64" s="61">
        <v>0</v>
      </c>
      <c r="EX64" s="61">
        <v>8.899863529232522E-4</v>
      </c>
      <c r="EY64" s="61">
        <v>6.5819034612219851E-4</v>
      </c>
      <c r="EZ64" s="61">
        <v>0.19045980608964211</v>
      </c>
      <c r="FA64" s="61">
        <v>5.6505820063872949E-4</v>
      </c>
      <c r="FB64" s="61">
        <v>8.2349690138599271E-4</v>
      </c>
      <c r="FC64" s="61">
        <v>1.2250068908896771E-4</v>
      </c>
      <c r="FD64" s="61">
        <v>3.1497028653103276E-3</v>
      </c>
      <c r="FE64" s="61">
        <v>2.2972731339269715E-4</v>
      </c>
      <c r="FF64" s="61">
        <v>9.1608368986658415E-5</v>
      </c>
      <c r="FG64" s="61">
        <v>7.085350676575884E-5</v>
      </c>
      <c r="FH64" s="61">
        <v>2.9638612346677565E-5</v>
      </c>
      <c r="FI64" s="61">
        <v>2.6019069294416054E-4</v>
      </c>
      <c r="FJ64" s="61">
        <v>2.0524234426282408E-3</v>
      </c>
      <c r="FK64" s="61">
        <v>3.2960162234447396E-5</v>
      </c>
      <c r="FL64" s="61">
        <v>3.9660827346061625E-5</v>
      </c>
      <c r="FM64" s="61">
        <v>3.7897056911579161E-5</v>
      </c>
      <c r="FN64" s="61">
        <v>1.3975702795682751E-4</v>
      </c>
      <c r="FO64" s="61">
        <v>6.3678832093216388E-5</v>
      </c>
      <c r="FP64" s="61">
        <v>6.0004634564086891E-6</v>
      </c>
      <c r="FQ64" s="61">
        <v>9.1829792529583048E-6</v>
      </c>
      <c r="FR64" s="61">
        <v>2.2913568793765711E-5</v>
      </c>
      <c r="FS64" s="61">
        <v>2.6840181744070636E-4</v>
      </c>
      <c r="FT64" s="61">
        <v>5.1008247569920712E-6</v>
      </c>
      <c r="FU64" s="61">
        <v>1.1086466916422886E-4</v>
      </c>
      <c r="FV64" s="61">
        <v>0</v>
      </c>
      <c r="FW64" s="61">
        <v>5.6852512265139901E-6</v>
      </c>
      <c r="FX64" s="61">
        <v>2.0689926541230873E-5</v>
      </c>
      <c r="FY64" s="61">
        <v>2.7572243756865142E-5</v>
      </c>
      <c r="FZ64" s="61">
        <v>1.7999066688395318E-6</v>
      </c>
      <c r="GA64" s="61">
        <v>1.4533193600024624E-5</v>
      </c>
      <c r="GB64" s="61">
        <v>4.930752306524124E-5</v>
      </c>
      <c r="GC64" s="61">
        <v>1.4221641052226986E-5</v>
      </c>
      <c r="GD64" s="61">
        <v>4.0210435398623998E-5</v>
      </c>
      <c r="GE64" s="61">
        <v>3.3005393442416206E-5</v>
      </c>
      <c r="GF64" s="61">
        <v>1.5259820646145635E-4</v>
      </c>
      <c r="GG64" s="61">
        <v>6.9599383454950947E-5</v>
      </c>
      <c r="GH64" s="61">
        <v>8.2943535269312552E-5</v>
      </c>
      <c r="GI64" s="61">
        <v>2.7582456140998831E-5</v>
      </c>
      <c r="GJ64" s="61">
        <v>0</v>
      </c>
      <c r="GK64" s="61">
        <v>1.5895580315757556E-4</v>
      </c>
      <c r="GL64" s="61">
        <v>1.5890739813255432E-5</v>
      </c>
      <c r="GM64" s="61">
        <v>0</v>
      </c>
      <c r="GN64" s="61">
        <v>1.7706938896159356E-5</v>
      </c>
      <c r="GO64" s="61">
        <v>4.2848013920182546E-5</v>
      </c>
      <c r="GP64" s="61">
        <v>1.0439977247322485E-4</v>
      </c>
      <c r="GQ64" s="61">
        <v>4.6932939271556926E-5</v>
      </c>
      <c r="GR64" s="61">
        <v>3.9403538357695299E-5</v>
      </c>
      <c r="GS64" s="61">
        <v>0</v>
      </c>
      <c r="GT64" s="61">
        <v>3.6732008795933078E-6</v>
      </c>
      <c r="GU64" s="61">
        <v>8.0339607618874856E-5</v>
      </c>
      <c r="GV64" s="61">
        <v>2.5042835105433277E-5</v>
      </c>
      <c r="GW64" s="61">
        <v>3.525354841653791E-6</v>
      </c>
      <c r="GX64" s="61">
        <v>1.6584806609768618E-4</v>
      </c>
      <c r="GY64" s="61">
        <v>7.8275223513395453E-6</v>
      </c>
      <c r="GZ64" s="61">
        <v>6.1451432865889102E-6</v>
      </c>
      <c r="HA64" s="61">
        <v>0</v>
      </c>
      <c r="HB64" s="61">
        <v>8.1710999886229148E-6</v>
      </c>
      <c r="HC64" s="61">
        <v>1.209693631589515E-5</v>
      </c>
      <c r="HD64" s="61">
        <v>2.3525928082178889E-6</v>
      </c>
      <c r="HE64" s="61">
        <v>3.2200474525274367E-6</v>
      </c>
      <c r="HF64" s="61">
        <v>3.6176304872889501E-6</v>
      </c>
      <c r="HG64" s="61">
        <v>5.9454846391573778E-6</v>
      </c>
      <c r="HH64" s="61">
        <v>7.550643401657579E-5</v>
      </c>
      <c r="HI64" s="61">
        <v>3.3583948783035238E-6</v>
      </c>
      <c r="HJ64" s="61">
        <v>5.4427695998235414E-4</v>
      </c>
      <c r="HK64" s="61">
        <v>1.0661942150402887E-4</v>
      </c>
      <c r="HL64" s="61">
        <v>3.126240944171879E-5</v>
      </c>
      <c r="HM64" s="61">
        <v>1.234551857457473E-3</v>
      </c>
      <c r="HN64" s="61">
        <v>6.9151052168017196E-5</v>
      </c>
      <c r="HO64" s="61">
        <v>5.4340128537191787E-5</v>
      </c>
      <c r="HP64" s="61">
        <v>1.0041789500877172E-4</v>
      </c>
      <c r="HQ64" s="61">
        <v>0</v>
      </c>
      <c r="HR64" s="61">
        <v>0</v>
      </c>
      <c r="HS64" s="61">
        <v>1.4755686481146271E-5</v>
      </c>
      <c r="HT64" s="61">
        <v>5.7342256289460819E-6</v>
      </c>
      <c r="HU64" s="61">
        <v>6.9004071844477635E-6</v>
      </c>
      <c r="HV64" s="61">
        <v>2.9176558059474113E-5</v>
      </c>
      <c r="HW64" s="61">
        <v>1.9841113512015795E-5</v>
      </c>
      <c r="HX64" s="61">
        <v>3.1167890364932142E-6</v>
      </c>
      <c r="HY64" s="61">
        <v>3.6992709361179511E-5</v>
      </c>
      <c r="HZ64" s="61">
        <v>1.6176281022442061E-5</v>
      </c>
      <c r="IA64" s="61">
        <v>1.2600747859146428E-5</v>
      </c>
      <c r="IB64" s="61">
        <v>1.3372296548094227E-6</v>
      </c>
      <c r="IC64" s="61">
        <v>9.365572790303516E-6</v>
      </c>
      <c r="ID64" s="61">
        <v>1.3307643972351204E-4</v>
      </c>
      <c r="IE64" s="61">
        <v>1.7318179897203246E-5</v>
      </c>
      <c r="IF64" s="61">
        <v>2.8646201442802054E-4</v>
      </c>
      <c r="IG64" s="61">
        <v>1.2256877666109322E-4</v>
      </c>
      <c r="IH64" s="61">
        <v>1.8450077280248071E-4</v>
      </c>
      <c r="II64" s="61">
        <v>1.3117084446414684E-5</v>
      </c>
      <c r="IJ64" s="61">
        <v>1.8420731848717407E-6</v>
      </c>
      <c r="IK64" s="61">
        <v>0</v>
      </c>
      <c r="IL64" s="61">
        <v>1.4406928829243405E-5</v>
      </c>
      <c r="IM64" s="61">
        <v>0</v>
      </c>
      <c r="IN64" s="61">
        <v>1.1344311214892791E-6</v>
      </c>
      <c r="IO64" s="61">
        <v>5.8899524647179228E-7</v>
      </c>
      <c r="IP64" s="61">
        <v>3.1472159556096992E-5</v>
      </c>
      <c r="IQ64" s="61">
        <v>0</v>
      </c>
      <c r="IR64" s="61">
        <v>1.5553696562380745E-6</v>
      </c>
      <c r="IS64" s="61">
        <v>0</v>
      </c>
      <c r="IT64" s="61">
        <v>0</v>
      </c>
      <c r="IU64" s="61">
        <v>1.0467113567133614E-5</v>
      </c>
      <c r="IV64" s="61">
        <v>1.4030229595042054E-6</v>
      </c>
      <c r="IW64" s="61">
        <v>0</v>
      </c>
      <c r="IX64" s="61">
        <v>2.8965573688601772E-5</v>
      </c>
      <c r="IY64" s="61">
        <v>2.0412388586649143E-5</v>
      </c>
      <c r="IZ64" s="61">
        <v>2.4818632639715656E-6</v>
      </c>
      <c r="JA64" s="61">
        <v>2.7399635136495019E-5</v>
      </c>
      <c r="JB64" s="61">
        <v>8.2615422211627579E-5</v>
      </c>
      <c r="JC64" s="61">
        <v>5.5789806181009503E-6</v>
      </c>
      <c r="JD64" s="61">
        <v>1.8446408700704489E-6</v>
      </c>
      <c r="JE64" s="61">
        <v>1.5373019906387262E-5</v>
      </c>
      <c r="JF64" s="61">
        <v>1.3238788212107326E-6</v>
      </c>
      <c r="JG64" s="61">
        <v>4.1929961183067672E-5</v>
      </c>
      <c r="JH64" s="61">
        <v>1.0715889727410364E-4</v>
      </c>
      <c r="JI64" s="61">
        <v>6.3350221459746449E-6</v>
      </c>
      <c r="JJ64" s="61">
        <v>1.5478947642181001E-5</v>
      </c>
      <c r="JK64" s="61">
        <v>1.1059154778858467E-5</v>
      </c>
      <c r="JL64" s="61">
        <v>5.8042109095385782E-6</v>
      </c>
      <c r="JM64" s="61">
        <v>8.1883207845740902E-6</v>
      </c>
      <c r="JN64" s="61">
        <v>8.7957723772460264E-6</v>
      </c>
      <c r="JO64" s="61">
        <v>3.1859251273138169E-5</v>
      </c>
      <c r="JP64" s="61">
        <v>8.804828947310585E-6</v>
      </c>
      <c r="JQ64" s="61">
        <v>1.2925357722342883E-5</v>
      </c>
      <c r="JR64" s="61">
        <v>9.9073794657325198E-6</v>
      </c>
      <c r="JS64" s="61">
        <v>0</v>
      </c>
      <c r="JT64" s="61">
        <v>2.0159578983108394E-4</v>
      </c>
      <c r="JU64" s="61">
        <v>1.1383658432274606E-4</v>
      </c>
      <c r="JV64" s="61">
        <v>1.4044496219476486E-5</v>
      </c>
      <c r="JW64" s="61">
        <v>5.262575859832123E-5</v>
      </c>
      <c r="JX64" s="61">
        <v>6.9875852184669705E-5</v>
      </c>
      <c r="JY64" s="61">
        <v>2.6595135461489711E-5</v>
      </c>
      <c r="JZ64" s="61">
        <v>4.0325658278556642E-5</v>
      </c>
      <c r="KA64" s="61">
        <v>1.9330877146956424E-5</v>
      </c>
      <c r="KB64" s="61">
        <v>4.9390642189162104E-5</v>
      </c>
      <c r="KC64" s="61">
        <v>5.1639579170688288E-5</v>
      </c>
      <c r="KD64" s="61">
        <v>3.3224499388261876E-5</v>
      </c>
      <c r="KE64" s="61">
        <v>4.6811549747495806E-6</v>
      </c>
      <c r="KF64" s="61">
        <v>2.6296747451475016E-5</v>
      </c>
      <c r="KG64" s="61">
        <v>4.3430808790002855E-5</v>
      </c>
      <c r="KH64" s="61">
        <v>5.0830528367306748E-5</v>
      </c>
      <c r="KI64" s="61">
        <v>5.6490196138180173E-6</v>
      </c>
      <c r="KJ64" s="61">
        <v>6.2763210890534699E-5</v>
      </c>
      <c r="KK64" s="61">
        <v>6.0206300850806133E-5</v>
      </c>
      <c r="KL64" s="61">
        <v>4.493755701187811E-5</v>
      </c>
      <c r="KM64" s="61">
        <v>1.1105209469820995E-5</v>
      </c>
      <c r="KN64" s="61">
        <v>2.1213283621495954E-6</v>
      </c>
      <c r="KO64" s="61">
        <v>1.6241480463276917E-5</v>
      </c>
      <c r="KP64" s="61">
        <v>1.6371740803017785E-5</v>
      </c>
      <c r="KQ64" s="61">
        <v>0</v>
      </c>
      <c r="KR64" s="61">
        <v>9.7356986663306485E-5</v>
      </c>
      <c r="KS64" s="61">
        <v>3.4038066404272145E-5</v>
      </c>
      <c r="KT64" s="61">
        <v>4.7460076959144999E-5</v>
      </c>
      <c r="KU64" s="61">
        <v>8.7620313186290884E-5</v>
      </c>
      <c r="KV64" s="61">
        <v>1.394224606463254E-6</v>
      </c>
      <c r="KW64" s="61">
        <v>1.1699766861535374E-5</v>
      </c>
      <c r="KX64" s="61">
        <v>3.0663656059605833E-5</v>
      </c>
      <c r="KY64" s="61">
        <v>2.6410145612568294E-5</v>
      </c>
      <c r="KZ64" s="61">
        <v>4.4285481211694421E-5</v>
      </c>
    </row>
    <row r="65" spans="1:312" ht="13" x14ac:dyDescent="0.3">
      <c r="A65" s="102">
        <v>1.1469632078899328</v>
      </c>
      <c r="B65" s="50" t="s">
        <v>889</v>
      </c>
      <c r="C65" s="60" t="s">
        <v>44</v>
      </c>
      <c r="D65" s="61">
        <v>1.0571730453064843E-5</v>
      </c>
      <c r="E65" s="61">
        <v>3.2224215278670002E-6</v>
      </c>
      <c r="F65" s="61">
        <v>0</v>
      </c>
      <c r="G65" s="61">
        <v>2.5659306497886901E-5</v>
      </c>
      <c r="H65" s="61">
        <v>1.9958687411869527E-5</v>
      </c>
      <c r="I65" s="61">
        <v>6.1568397700522756E-6</v>
      </c>
      <c r="J65" s="61">
        <v>3.1482095276151458E-5</v>
      </c>
      <c r="K65" s="61">
        <v>1.5793066383145793E-4</v>
      </c>
      <c r="L65" s="61">
        <v>1.0871800718647774E-4</v>
      </c>
      <c r="M65" s="61">
        <v>1.1657797102275482E-5</v>
      </c>
      <c r="N65" s="61">
        <v>2.2761138583371407E-5</v>
      </c>
      <c r="O65" s="61">
        <v>6.1234554123632115E-5</v>
      </c>
      <c r="P65" s="61">
        <v>1.4353197348898755E-5</v>
      </c>
      <c r="Q65" s="61">
        <v>8.9567120074862723E-5</v>
      </c>
      <c r="R65" s="61">
        <v>8.8433314625522167E-5</v>
      </c>
      <c r="S65" s="61">
        <v>1.2327148571477387E-4</v>
      </c>
      <c r="T65" s="61">
        <v>8.5422699100116416E-5</v>
      </c>
      <c r="U65" s="61">
        <v>1.6147516541197704E-4</v>
      </c>
      <c r="V65" s="61">
        <v>2.5597439462390892E-4</v>
      </c>
      <c r="W65" s="61">
        <v>4.50177058217951E-5</v>
      </c>
      <c r="X65" s="61">
        <v>5.7311532743848928E-5</v>
      </c>
      <c r="Y65" s="61">
        <v>1.2233658868818806E-4</v>
      </c>
      <c r="Z65" s="61">
        <v>5.7675353827875528E-4</v>
      </c>
      <c r="AA65" s="61">
        <v>3.3643519253187278E-5</v>
      </c>
      <c r="AB65" s="61">
        <v>1.4706623157678065E-4</v>
      </c>
      <c r="AC65" s="61">
        <v>1.089812491281794E-4</v>
      </c>
      <c r="AD65" s="61">
        <v>2.0689440886482378E-4</v>
      </c>
      <c r="AE65" s="61">
        <v>1.0397355603966169E-4</v>
      </c>
      <c r="AF65" s="61">
        <v>8.3607550044253445E-5</v>
      </c>
      <c r="AG65" s="61">
        <v>2.4237743289573486E-4</v>
      </c>
      <c r="AH65" s="61">
        <v>1.6232187403715645E-3</v>
      </c>
      <c r="AI65" s="61">
        <v>1.9674537317228434E-3</v>
      </c>
      <c r="AJ65" s="61">
        <v>1.3781210430040368E-2</v>
      </c>
      <c r="AK65" s="61">
        <v>3.9813726690229173E-4</v>
      </c>
      <c r="AL65" s="61">
        <v>1.8703621693241484E-4</v>
      </c>
      <c r="AM65" s="61">
        <v>9.5566411062875968E-4</v>
      </c>
      <c r="AN65" s="61">
        <v>9.3906014137931778E-4</v>
      </c>
      <c r="AO65" s="61">
        <v>7.6599657288017756E-4</v>
      </c>
      <c r="AP65" s="61">
        <v>5.5066420538894888E-4</v>
      </c>
      <c r="AQ65" s="61">
        <v>3.0579672653432093E-4</v>
      </c>
      <c r="AR65" s="61">
        <v>2.2693963920819471E-3</v>
      </c>
      <c r="AS65" s="61">
        <v>4.1287334017787449E-4</v>
      </c>
      <c r="AT65" s="61">
        <v>3.4076257732773991E-4</v>
      </c>
      <c r="AU65" s="61">
        <v>2.5487969038969345E-4</v>
      </c>
      <c r="AV65" s="61">
        <v>5.7663635191233081E-5</v>
      </c>
      <c r="AW65" s="61">
        <v>2.594938477971815E-5</v>
      </c>
      <c r="AX65" s="61">
        <v>3.3710746460137389E-5</v>
      </c>
      <c r="AY65" s="61">
        <v>1.1099975026426287E-4</v>
      </c>
      <c r="AZ65" s="61">
        <v>1.4588095094370432E-4</v>
      </c>
      <c r="BA65" s="61">
        <v>8.936275419980122E-5</v>
      </c>
      <c r="BB65" s="61">
        <v>3.6688384643961618E-4</v>
      </c>
      <c r="BC65" s="61">
        <v>3.0959084316925463E-4</v>
      </c>
      <c r="BD65" s="61">
        <v>3.4671158087970668E-4</v>
      </c>
      <c r="BE65" s="61">
        <v>4.6109433857625216E-5</v>
      </c>
      <c r="BF65" s="61">
        <v>4.4196443608223037E-4</v>
      </c>
      <c r="BG65" s="61">
        <v>4.0073590318694086E-4</v>
      </c>
      <c r="BH65" s="61">
        <v>4.5753957040414462E-4</v>
      </c>
      <c r="BI65" s="61">
        <v>1.7695758570562072E-4</v>
      </c>
      <c r="BJ65" s="61">
        <v>3.0861441253673917E-4</v>
      </c>
      <c r="BK65" s="61">
        <v>7.2734377928920823E-4</v>
      </c>
      <c r="BL65" s="61">
        <v>2.9854030910304141E-5</v>
      </c>
      <c r="BM65" s="61">
        <v>1.8227301156504511E-4</v>
      </c>
      <c r="BN65" s="61">
        <v>1.3648339960862965E-4</v>
      </c>
      <c r="BO65" s="61">
        <v>3.348100534695259E-4</v>
      </c>
      <c r="BP65" s="61">
        <v>4.1921366406539501E-6</v>
      </c>
      <c r="BQ65" s="61">
        <v>1.4807375318470168E-6</v>
      </c>
      <c r="BR65" s="61">
        <v>5.8834161766163652E-6</v>
      </c>
      <c r="BS65" s="61">
        <v>1.5666443456334813E-4</v>
      </c>
      <c r="BT65" s="61">
        <v>1.1714083037574952E-4</v>
      </c>
      <c r="BU65" s="61">
        <v>7.6073566626640277E-5</v>
      </c>
      <c r="BV65" s="61">
        <v>2.9455894683547833E-6</v>
      </c>
      <c r="BW65" s="61">
        <v>2.7235910022902122E-4</v>
      </c>
      <c r="BX65" s="61">
        <v>8.9965106545190392E-5</v>
      </c>
      <c r="BY65" s="61">
        <v>1.3495567753785409E-5</v>
      </c>
      <c r="BZ65" s="61">
        <v>3.3735458970488556E-5</v>
      </c>
      <c r="CA65" s="61">
        <v>9.0077379512516748E-5</v>
      </c>
      <c r="CB65" s="61">
        <v>8.9563436201330176E-6</v>
      </c>
      <c r="CC65" s="61">
        <v>7.6995365307286933E-5</v>
      </c>
      <c r="CD65" s="61">
        <v>3.3894998693152301E-4</v>
      </c>
      <c r="CE65" s="61">
        <v>2.9925631467612193E-4</v>
      </c>
      <c r="CF65" s="61">
        <v>1.1924463822360169E-4</v>
      </c>
      <c r="CG65" s="61">
        <v>3.6608972333215922E-5</v>
      </c>
      <c r="CH65" s="61">
        <v>6.3170919949035508E-5</v>
      </c>
      <c r="CI65" s="61">
        <v>3.3024382870852448E-5</v>
      </c>
      <c r="CJ65" s="61">
        <v>1.7680513201089133E-4</v>
      </c>
      <c r="CK65" s="61">
        <v>6.4752132348649277E-4</v>
      </c>
      <c r="CL65" s="61">
        <v>2.2660004546317114E-3</v>
      </c>
      <c r="CM65" s="61">
        <v>3.6326650548450553E-3</v>
      </c>
      <c r="CN65" s="61">
        <v>2.1617947869149059E-3</v>
      </c>
      <c r="CO65" s="61">
        <v>3.8237825643214129E-3</v>
      </c>
      <c r="CP65" s="61">
        <v>6.0726157728326685E-3</v>
      </c>
      <c r="CQ65" s="61">
        <v>1.210032086628279E-3</v>
      </c>
      <c r="CR65" s="61">
        <v>5.6950686080699091E-4</v>
      </c>
      <c r="CS65" s="61">
        <v>1.2474806322843651E-3</v>
      </c>
      <c r="CT65" s="61">
        <v>7.081257099453976E-4</v>
      </c>
      <c r="CU65" s="61">
        <v>1.3513299516912771E-3</v>
      </c>
      <c r="CV65" s="61">
        <v>5.9023590329952452E-4</v>
      </c>
      <c r="CW65" s="61">
        <v>7.6850043512090619E-4</v>
      </c>
      <c r="CX65" s="61">
        <v>4.5374907864799771E-4</v>
      </c>
      <c r="CY65" s="61">
        <v>2.9498414922761815E-3</v>
      </c>
      <c r="CZ65" s="61">
        <v>9.9075865306234119E-4</v>
      </c>
      <c r="DA65" s="61">
        <v>2.7013902591646962E-4</v>
      </c>
      <c r="DB65" s="61">
        <v>4.5193551887766728E-4</v>
      </c>
      <c r="DC65" s="61">
        <v>2.6519695351282657E-4</v>
      </c>
      <c r="DD65" s="61">
        <v>1.4722286283081856E-4</v>
      </c>
      <c r="DE65" s="61">
        <v>1.2937532157383946E-4</v>
      </c>
      <c r="DF65" s="61">
        <v>2.0483631974135662E-4</v>
      </c>
      <c r="DG65" s="61">
        <v>2.6412461873873594E-4</v>
      </c>
      <c r="DH65" s="61">
        <v>4.397220552848598E-5</v>
      </c>
      <c r="DI65" s="61">
        <v>2.5056857931665948E-4</v>
      </c>
      <c r="DJ65" s="61">
        <v>3.9383198808983519E-4</v>
      </c>
      <c r="DK65" s="61">
        <v>1.8848855840462826E-4</v>
      </c>
      <c r="DL65" s="61">
        <v>5.162829104647398E-4</v>
      </c>
      <c r="DM65" s="61">
        <v>1.27898808730272E-4</v>
      </c>
      <c r="DN65" s="61">
        <v>9.1734472976629986E-4</v>
      </c>
      <c r="DO65" s="61">
        <v>9.5289553043808803E-5</v>
      </c>
      <c r="DP65" s="61">
        <v>1.5154318731700785E-4</v>
      </c>
      <c r="DQ65" s="61">
        <v>8.8626392330362234E-4</v>
      </c>
      <c r="DR65" s="61">
        <v>1.9054327592402164E-4</v>
      </c>
      <c r="DS65" s="61">
        <v>6.1279840176703328E-4</v>
      </c>
      <c r="DT65" s="61">
        <v>1.0700281746357436E-3</v>
      </c>
      <c r="DU65" s="61">
        <v>8.6189942912851675E-4</v>
      </c>
      <c r="DV65" s="61">
        <v>9.4084025442387473E-4</v>
      </c>
      <c r="DW65" s="61">
        <v>6.7843510142253564E-4</v>
      </c>
      <c r="DX65" s="61">
        <v>5.4704916133347888E-4</v>
      </c>
      <c r="DY65" s="61">
        <v>1.3737753724526569E-3</v>
      </c>
      <c r="DZ65" s="61">
        <v>1.0722203935472442E-2</v>
      </c>
      <c r="EA65" s="61">
        <v>1.0292189914892018E-2</v>
      </c>
      <c r="EB65" s="61">
        <v>4.5783695621852132E-2</v>
      </c>
      <c r="EC65" s="61">
        <v>1.123565553887223E-2</v>
      </c>
      <c r="ED65" s="61">
        <v>3.359367456732839E-2</v>
      </c>
      <c r="EE65" s="61">
        <v>1.0745186218787634E-2</v>
      </c>
      <c r="EF65" s="61">
        <v>5.9714230578831309E-2</v>
      </c>
      <c r="EG65" s="61">
        <v>9.8915662532125734E-3</v>
      </c>
      <c r="EH65" s="61">
        <v>1.1055113190616096E-2</v>
      </c>
      <c r="EI65" s="61">
        <v>8.7047620043897919E-3</v>
      </c>
      <c r="EJ65" s="61">
        <v>1.6536225207596511E-2</v>
      </c>
      <c r="EK65" s="61">
        <v>9.9246811767696643E-3</v>
      </c>
      <c r="EL65" s="61">
        <v>2.2475983737097401E-6</v>
      </c>
      <c r="EM65" s="61">
        <v>4.8150050493680499E-6</v>
      </c>
      <c r="EN65" s="61">
        <v>1.4991978691720781E-6</v>
      </c>
      <c r="EO65" s="61">
        <v>2.7131997801013171E-4</v>
      </c>
      <c r="EP65" s="61">
        <v>1.7407086390018519E-4</v>
      </c>
      <c r="EQ65" s="61">
        <v>2.579833373722058E-6</v>
      </c>
      <c r="ER65" s="61">
        <v>4.0116923357343969E-6</v>
      </c>
      <c r="ES65" s="61">
        <v>5.562135598322198E-5</v>
      </c>
      <c r="ET65" s="61">
        <v>1.1201789309701014E-5</v>
      </c>
      <c r="EU65" s="61">
        <v>3.0942080412772947E-5</v>
      </c>
      <c r="EV65" s="61">
        <v>2.3254697448884675E-5</v>
      </c>
      <c r="EW65" s="61">
        <v>0</v>
      </c>
      <c r="EX65" s="61">
        <v>4.9976221706427641E-5</v>
      </c>
      <c r="EY65" s="61">
        <v>2.860736995324184E-4</v>
      </c>
      <c r="EZ65" s="61">
        <v>2.4608586531165501E-4</v>
      </c>
      <c r="FA65" s="61">
        <v>2.3960131240822698E-5</v>
      </c>
      <c r="FB65" s="61">
        <v>4.5906226828710014E-5</v>
      </c>
      <c r="FC65" s="61">
        <v>1.5920751994463216E-4</v>
      </c>
      <c r="FD65" s="61">
        <v>1.092477279342136E-4</v>
      </c>
      <c r="FE65" s="61">
        <v>9.2829127212177019E-5</v>
      </c>
      <c r="FF65" s="61">
        <v>7.3688521885369233E-5</v>
      </c>
      <c r="FG65" s="61">
        <v>1.0432944773768674E-4</v>
      </c>
      <c r="FH65" s="61">
        <v>5.8067093405059157E-5</v>
      </c>
      <c r="FI65" s="61">
        <v>4.0212670046657899E-4</v>
      </c>
      <c r="FJ65" s="61">
        <v>3.4312685013595607E-4</v>
      </c>
      <c r="FK65" s="61">
        <v>7.6236100435401227E-5</v>
      </c>
      <c r="FL65" s="61">
        <v>1.3992742204513517E-4</v>
      </c>
      <c r="FM65" s="61">
        <v>7.1784553032906684E-4</v>
      </c>
      <c r="FN65" s="61">
        <v>2.1689156665348502E-4</v>
      </c>
      <c r="FO65" s="61">
        <v>2.6770002419324675E-4</v>
      </c>
      <c r="FP65" s="61">
        <v>2.1752097889053671E-4</v>
      </c>
      <c r="FQ65" s="61">
        <v>4.974353651759232E-4</v>
      </c>
      <c r="FR65" s="61">
        <v>5.2615941224060515E-4</v>
      </c>
      <c r="FS65" s="61">
        <v>0</v>
      </c>
      <c r="FT65" s="61">
        <v>1.151488003323883E-4</v>
      </c>
      <c r="FU65" s="61">
        <v>9.693104520879455E-5</v>
      </c>
      <c r="FV65" s="61">
        <v>0</v>
      </c>
      <c r="FW65" s="61">
        <v>2.5469925494782679E-4</v>
      </c>
      <c r="FX65" s="61">
        <v>5.943651624571778E-6</v>
      </c>
      <c r="FY65" s="61">
        <v>7.4372499607333608E-6</v>
      </c>
      <c r="FZ65" s="61">
        <v>1.6345819081461229E-5</v>
      </c>
      <c r="GA65" s="61">
        <v>2.8889153131756266E-5</v>
      </c>
      <c r="GB65" s="61">
        <v>3.8617766306372225E-5</v>
      </c>
      <c r="GC65" s="61">
        <v>4.888030702395053E-6</v>
      </c>
      <c r="GD65" s="61">
        <v>1.2415672588049091E-4</v>
      </c>
      <c r="GE65" s="61">
        <v>8.5802825191692676E-5</v>
      </c>
      <c r="GF65" s="61">
        <v>1.0239522172585024E-4</v>
      </c>
      <c r="GG65" s="61">
        <v>3.2338774482991315E-4</v>
      </c>
      <c r="GH65" s="61">
        <v>6.9407819289182577E-4</v>
      </c>
      <c r="GI65" s="61">
        <v>7.1204034982612558E-4</v>
      </c>
      <c r="GJ65" s="61">
        <v>2.0210047554901621E-4</v>
      </c>
      <c r="GK65" s="61">
        <v>9.0141413269138261E-5</v>
      </c>
      <c r="GL65" s="61">
        <v>6.6041157961993705E-5</v>
      </c>
      <c r="GM65" s="61">
        <v>1.1563702755230708E-4</v>
      </c>
      <c r="GN65" s="61">
        <v>1.6065729020409302E-4</v>
      </c>
      <c r="GO65" s="61">
        <v>4.6782545993480381E-5</v>
      </c>
      <c r="GP65" s="61">
        <v>4.437848477607726E-5</v>
      </c>
      <c r="GQ65" s="61">
        <v>1.6564566801725972E-4</v>
      </c>
      <c r="GR65" s="61">
        <v>9.2001396389631136E-5</v>
      </c>
      <c r="GS65" s="61">
        <v>5.9371919976860789E-5</v>
      </c>
      <c r="GT65" s="61">
        <v>2.7853867398697433E-5</v>
      </c>
      <c r="GU65" s="61">
        <v>1.6878555402451907E-4</v>
      </c>
      <c r="GV65" s="61">
        <v>1.5384268929542305E-4</v>
      </c>
      <c r="GW65" s="61">
        <v>2.1998214211919656E-4</v>
      </c>
      <c r="GX65" s="61">
        <v>1.7460150673839975E-4</v>
      </c>
      <c r="GY65" s="61">
        <v>2.0609339498611065E-4</v>
      </c>
      <c r="GZ65" s="61">
        <v>2.8908105637307701E-3</v>
      </c>
      <c r="HA65" s="61">
        <v>4.9472754165923354E-3</v>
      </c>
      <c r="HB65" s="61">
        <v>7.6839567026769872E-4</v>
      </c>
      <c r="HC65" s="61">
        <v>2.8010280870871427E-3</v>
      </c>
      <c r="HD65" s="61">
        <v>2.5168037862314976E-3</v>
      </c>
      <c r="HE65" s="61">
        <v>1.2794083356008827E-3</v>
      </c>
      <c r="HF65" s="61">
        <v>1.375489220250783E-3</v>
      </c>
      <c r="HG65" s="61">
        <v>8.5026202655134149E-4</v>
      </c>
      <c r="HH65" s="61">
        <v>8.9943727836543433E-3</v>
      </c>
      <c r="HI65" s="61">
        <v>1.0607054875637456E-3</v>
      </c>
      <c r="HJ65" s="61">
        <v>2.0112474264498944E-3</v>
      </c>
      <c r="HK65" s="61">
        <v>1.8329363742142221E-5</v>
      </c>
      <c r="HL65" s="61">
        <v>4.8050167212737094E-5</v>
      </c>
      <c r="HM65" s="61">
        <v>8.2338156495688055E-5</v>
      </c>
      <c r="HN65" s="61">
        <v>9.0933023803304452E-5</v>
      </c>
      <c r="HO65" s="61">
        <v>1.469610573019487E-4</v>
      </c>
      <c r="HP65" s="61">
        <v>1.5614375307563546E-3</v>
      </c>
      <c r="HQ65" s="61">
        <v>1.4045328075909995E-3</v>
      </c>
      <c r="HR65" s="61">
        <v>8.3168725682194393E-4</v>
      </c>
      <c r="HS65" s="61">
        <v>3.1124607151865797E-3</v>
      </c>
      <c r="HT65" s="61">
        <v>1.398970119159018E-3</v>
      </c>
      <c r="HU65" s="61">
        <v>2.0463876549661059E-3</v>
      </c>
      <c r="HV65" s="61">
        <v>2.2352996322134808E-3</v>
      </c>
      <c r="HW65" s="61">
        <v>3.3403653358388535E-5</v>
      </c>
      <c r="HX65" s="61">
        <v>2.4768819068769081E-5</v>
      </c>
      <c r="HY65" s="61">
        <v>1.6178573262798732E-5</v>
      </c>
      <c r="HZ65" s="61">
        <v>4.9751848184950333E-5</v>
      </c>
      <c r="IA65" s="61">
        <v>8.1936601003492453E-5</v>
      </c>
      <c r="IB65" s="61">
        <v>7.3239039555716078E-5</v>
      </c>
      <c r="IC65" s="61">
        <v>7.8393153136164194E-4</v>
      </c>
      <c r="ID65" s="61">
        <v>9.7380298954067039E-4</v>
      </c>
      <c r="IE65" s="61">
        <v>6.2886820251925526E-4</v>
      </c>
      <c r="IF65" s="61">
        <v>4.0266273045157339E-4</v>
      </c>
      <c r="IG65" s="61">
        <v>2.421871013340165E-4</v>
      </c>
      <c r="IH65" s="61">
        <v>1.3778845214885009E-4</v>
      </c>
      <c r="II65" s="61">
        <v>9.770889434574203E-5</v>
      </c>
      <c r="IJ65" s="61">
        <v>2.4656490704172112E-5</v>
      </c>
      <c r="IK65" s="61">
        <v>3.0620194166851998E-5</v>
      </c>
      <c r="IL65" s="61">
        <v>2.8219749776968868E-4</v>
      </c>
      <c r="IM65" s="61">
        <v>1.709389065409755E-5</v>
      </c>
      <c r="IN65" s="61">
        <v>2.7007863884937358E-5</v>
      </c>
      <c r="IO65" s="61">
        <v>3.0410385523192416E-5</v>
      </c>
      <c r="IP65" s="61">
        <v>7.5711096680220908E-6</v>
      </c>
      <c r="IQ65" s="61">
        <v>1.1518654177426727E-5</v>
      </c>
      <c r="IR65" s="61">
        <v>9.5162700134166186E-5</v>
      </c>
      <c r="IS65" s="61">
        <v>1.7116173772127864E-6</v>
      </c>
      <c r="IT65" s="61">
        <v>2.6293270714188934E-5</v>
      </c>
      <c r="IU65" s="61">
        <v>1.3708350438774419E-4</v>
      </c>
      <c r="IV65" s="61">
        <v>3.8263553934478578E-5</v>
      </c>
      <c r="IW65" s="61">
        <v>5.3849714612551627E-5</v>
      </c>
      <c r="IX65" s="61">
        <v>4.861597861716467E-6</v>
      </c>
      <c r="IY65" s="61">
        <v>4.6343160846378609E-6</v>
      </c>
      <c r="IZ65" s="61">
        <v>5.2464254723259864E-5</v>
      </c>
      <c r="JA65" s="61">
        <v>5.3916428174230701E-6</v>
      </c>
      <c r="JB65" s="61">
        <v>6.8160444517682725E-5</v>
      </c>
      <c r="JC65" s="61">
        <v>1.0374967644030249E-4</v>
      </c>
      <c r="JD65" s="61">
        <v>2.5855462112722985E-5</v>
      </c>
      <c r="JE65" s="61">
        <v>3.9016335332033494E-6</v>
      </c>
      <c r="JF65" s="61">
        <v>7.7186863415232891E-6</v>
      </c>
      <c r="JG65" s="61">
        <v>1.4042542614153063E-4</v>
      </c>
      <c r="JH65" s="61">
        <v>3.6180096979422882E-4</v>
      </c>
      <c r="JI65" s="61">
        <v>1.1612798310790385E-4</v>
      </c>
      <c r="JJ65" s="61">
        <v>9.5013324404057036E-5</v>
      </c>
      <c r="JK65" s="61">
        <v>2.5910019767611265E-5</v>
      </c>
      <c r="JL65" s="61">
        <v>5.4038998684580312E-5</v>
      </c>
      <c r="JM65" s="61">
        <v>2.7274134494493071E-5</v>
      </c>
      <c r="JN65" s="61">
        <v>1.1654782159553308E-4</v>
      </c>
      <c r="JO65" s="61">
        <v>7.7626239582855012E-5</v>
      </c>
      <c r="JP65" s="61">
        <v>6.3295868625908231E-5</v>
      </c>
      <c r="JQ65" s="61">
        <v>9.2098453738082884E-5</v>
      </c>
      <c r="JR65" s="61">
        <v>5.6805169757502649E-6</v>
      </c>
      <c r="JS65" s="61">
        <v>9.9588254806187877E-5</v>
      </c>
      <c r="JT65" s="61">
        <v>4.7603795306001189E-3</v>
      </c>
      <c r="JU65" s="61">
        <v>3.664706475667006E-3</v>
      </c>
      <c r="JV65" s="61">
        <v>2.3737768705534151E-3</v>
      </c>
      <c r="JW65" s="61">
        <v>0.14737636608770843</v>
      </c>
      <c r="JX65" s="61">
        <v>1.9769485552412524E-3</v>
      </c>
      <c r="JY65" s="61">
        <v>0.73610020493388517</v>
      </c>
      <c r="JZ65" s="61">
        <v>2.8288867765732953E-3</v>
      </c>
      <c r="KA65" s="61">
        <v>5.4243676965546349E-2</v>
      </c>
      <c r="KB65" s="61">
        <v>1.3380582019185162E-3</v>
      </c>
      <c r="KC65" s="61">
        <v>1.5550583941389485E-3</v>
      </c>
      <c r="KD65" s="61">
        <v>9.4112903223298836E-2</v>
      </c>
      <c r="KE65" s="61">
        <v>3.9092055598821066E-3</v>
      </c>
      <c r="KF65" s="61">
        <v>9.6081499893729168E-3</v>
      </c>
      <c r="KG65" s="61">
        <v>2.2226488051203955E-3</v>
      </c>
      <c r="KH65" s="61">
        <v>8.0665663319740683E-4</v>
      </c>
      <c r="KI65" s="61">
        <v>2.3940670136242946E-3</v>
      </c>
      <c r="KJ65" s="61">
        <v>1.0498228210367496E-3</v>
      </c>
      <c r="KK65" s="61">
        <v>1.3286844034693037E-3</v>
      </c>
      <c r="KL65" s="61">
        <v>3.0879937822131912E-3</v>
      </c>
      <c r="KM65" s="61">
        <v>4.2975678306565006E-3</v>
      </c>
      <c r="KN65" s="61">
        <v>3.215379894613114E-3</v>
      </c>
      <c r="KO65" s="61">
        <v>0.30422783734011416</v>
      </c>
      <c r="KP65" s="61">
        <v>0.15649295399375654</v>
      </c>
      <c r="KQ65" s="61">
        <v>8.4714382033470037E-3</v>
      </c>
      <c r="KR65" s="61">
        <v>3.5973926248335122E-3</v>
      </c>
      <c r="KS65" s="61">
        <v>3.0601385272198303E-3</v>
      </c>
      <c r="KT65" s="61">
        <v>2.7685044892834586E-3</v>
      </c>
      <c r="KU65" s="61">
        <v>0.416037109816841</v>
      </c>
      <c r="KV65" s="61">
        <v>4.3418093233129028E-3</v>
      </c>
      <c r="KW65" s="61">
        <v>3.94870046109489E-3</v>
      </c>
      <c r="KX65" s="61">
        <v>1.5463655932030445E-3</v>
      </c>
      <c r="KY65" s="61">
        <v>1.1178054573776299E-2</v>
      </c>
      <c r="KZ65" s="61">
        <v>6.1049580898059064E-3</v>
      </c>
    </row>
    <row r="66" spans="1:312" ht="13" x14ac:dyDescent="0.3">
      <c r="A66" s="102">
        <v>1.1324231770950528</v>
      </c>
      <c r="B66" s="50" t="s">
        <v>888</v>
      </c>
      <c r="C66" s="60" t="s">
        <v>19</v>
      </c>
      <c r="D66" s="61">
        <v>2.2699060882706793E-6</v>
      </c>
      <c r="E66" s="61">
        <v>1.2506601034728567E-5</v>
      </c>
      <c r="F66" s="61">
        <v>3.1792842017192241E-6</v>
      </c>
      <c r="G66" s="61">
        <v>0</v>
      </c>
      <c r="H66" s="61">
        <v>1.421109072047672E-6</v>
      </c>
      <c r="I66" s="61">
        <v>0</v>
      </c>
      <c r="J66" s="61">
        <v>1.4442507634172396E-5</v>
      </c>
      <c r="K66" s="61">
        <v>0</v>
      </c>
      <c r="L66" s="61">
        <v>2.305837715407201E-5</v>
      </c>
      <c r="M66" s="61">
        <v>6.391531023394422E-5</v>
      </c>
      <c r="N66" s="61">
        <v>0</v>
      </c>
      <c r="O66" s="61">
        <v>0</v>
      </c>
      <c r="P66" s="61">
        <v>0</v>
      </c>
      <c r="Q66" s="61">
        <v>4.5650793039237515E-5</v>
      </c>
      <c r="R66" s="61">
        <v>3.9054173520488616E-5</v>
      </c>
      <c r="S66" s="61">
        <v>1.2408220370671398E-4</v>
      </c>
      <c r="T66" s="61">
        <v>3.4281126903076077E-4</v>
      </c>
      <c r="U66" s="61">
        <v>1.7085530789945547E-4</v>
      </c>
      <c r="V66" s="61">
        <v>4.1694480729806708E-5</v>
      </c>
      <c r="W66" s="61">
        <v>8.9544309398261523E-5</v>
      </c>
      <c r="X66" s="61">
        <v>2.5978655578250626E-6</v>
      </c>
      <c r="Y66" s="61">
        <v>2.3383804657292314E-4</v>
      </c>
      <c r="Z66" s="61">
        <v>1.6567626432546439E-4</v>
      </c>
      <c r="AA66" s="61">
        <v>8.6230633722231707E-5</v>
      </c>
      <c r="AB66" s="61">
        <v>4.1518201282138388E-5</v>
      </c>
      <c r="AC66" s="61">
        <v>4.3577383195355085E-5</v>
      </c>
      <c r="AD66" s="61">
        <v>7.2521695911858595E-5</v>
      </c>
      <c r="AE66" s="61">
        <v>4.2751486601798458E-5</v>
      </c>
      <c r="AF66" s="61">
        <v>2.1017627667154656E-4</v>
      </c>
      <c r="AG66" s="61">
        <v>4.3197101876244819E-5</v>
      </c>
      <c r="AH66" s="61">
        <v>5.4867234658386298E-5</v>
      </c>
      <c r="AI66" s="61">
        <v>1.4375349035456784E-4</v>
      </c>
      <c r="AJ66" s="61">
        <v>1.0490617088520579E-4</v>
      </c>
      <c r="AK66" s="61">
        <v>5.7507455284889174E-4</v>
      </c>
      <c r="AL66" s="61">
        <v>2.743558052900452E-4</v>
      </c>
      <c r="AM66" s="61">
        <v>3.4561856405531993E-4</v>
      </c>
      <c r="AN66" s="61">
        <v>2.2218110083017898E-4</v>
      </c>
      <c r="AO66" s="61">
        <v>7.5589019725934238E-4</v>
      </c>
      <c r="AP66" s="61">
        <v>2.965877658104332E-4</v>
      </c>
      <c r="AQ66" s="61">
        <v>2.222499534419187E-5</v>
      </c>
      <c r="AR66" s="61">
        <v>2.7513805882626707E-4</v>
      </c>
      <c r="AS66" s="61">
        <v>1.0304175345822241E-4</v>
      </c>
      <c r="AT66" s="61">
        <v>1.2527625547678796E-4</v>
      </c>
      <c r="AU66" s="61">
        <v>3.5669441962091355E-5</v>
      </c>
      <c r="AV66" s="61">
        <v>2.2517742902035799E-5</v>
      </c>
      <c r="AW66" s="61">
        <v>1.9965015057178367E-5</v>
      </c>
      <c r="AX66" s="61">
        <v>5.210537952573703E-7</v>
      </c>
      <c r="AY66" s="61">
        <v>3.0087322452394747E-5</v>
      </c>
      <c r="AZ66" s="61">
        <v>2.934956313553304E-5</v>
      </c>
      <c r="BA66" s="61">
        <v>0</v>
      </c>
      <c r="BB66" s="61">
        <v>1.7281620499159418E-4</v>
      </c>
      <c r="BC66" s="61">
        <v>2.0243345402125039E-5</v>
      </c>
      <c r="BD66" s="61">
        <v>1.1528248440941873E-5</v>
      </c>
      <c r="BE66" s="61">
        <v>3.639918423831902E-5</v>
      </c>
      <c r="BF66" s="61">
        <v>7.5199858068633409E-5</v>
      </c>
      <c r="BG66" s="61">
        <v>1.2285389647030055E-4</v>
      </c>
      <c r="BH66" s="61">
        <v>2.1248232525124188E-4</v>
      </c>
      <c r="BI66" s="61">
        <v>1.1592815153765887E-5</v>
      </c>
      <c r="BJ66" s="61">
        <v>3.5723223201570267E-5</v>
      </c>
      <c r="BK66" s="61">
        <v>1.959566791073168E-4</v>
      </c>
      <c r="BL66" s="61">
        <v>7.4273356384278481E-6</v>
      </c>
      <c r="BM66" s="61">
        <v>0</v>
      </c>
      <c r="BN66" s="61">
        <v>8.0407046832960488E-5</v>
      </c>
      <c r="BO66" s="61">
        <v>2.0994015728033804E-5</v>
      </c>
      <c r="BP66" s="61">
        <v>6.2480503954574199E-6</v>
      </c>
      <c r="BQ66" s="61">
        <v>3.2881083427779344E-6</v>
      </c>
      <c r="BR66" s="61">
        <v>0</v>
      </c>
      <c r="BS66" s="61">
        <v>1.2537426460625133E-5</v>
      </c>
      <c r="BT66" s="61">
        <v>3.1990266929923563E-6</v>
      </c>
      <c r="BU66" s="61">
        <v>3.4963452659769989E-5</v>
      </c>
      <c r="BV66" s="61">
        <v>0</v>
      </c>
      <c r="BW66" s="61">
        <v>9.9999044689977331E-6</v>
      </c>
      <c r="BX66" s="61">
        <v>0</v>
      </c>
      <c r="BY66" s="61">
        <v>1.8999971164749643E-6</v>
      </c>
      <c r="BZ66" s="61">
        <v>3.764656682866062E-5</v>
      </c>
      <c r="CA66" s="61">
        <v>1.6018502580767647E-6</v>
      </c>
      <c r="CB66" s="61">
        <v>0</v>
      </c>
      <c r="CC66" s="61">
        <v>9.9565259494089478E-5</v>
      </c>
      <c r="CD66" s="61">
        <v>6.5025701338079739E-6</v>
      </c>
      <c r="CE66" s="61">
        <v>5.6014992882159718E-5</v>
      </c>
      <c r="CF66" s="61">
        <v>7.7003601664724181E-5</v>
      </c>
      <c r="CG66" s="61">
        <v>7.7949369263658268E-6</v>
      </c>
      <c r="CH66" s="61">
        <v>6.8402054829511184E-5</v>
      </c>
      <c r="CI66" s="61">
        <v>4.2081369310882642E-5</v>
      </c>
      <c r="CJ66" s="61">
        <v>2.2389843648487716E-6</v>
      </c>
      <c r="CK66" s="61">
        <v>6.1963763013061507E-6</v>
      </c>
      <c r="CL66" s="61">
        <v>1.0814266852721454E-4</v>
      </c>
      <c r="CM66" s="61">
        <v>8.1014554287363818E-5</v>
      </c>
      <c r="CN66" s="61">
        <v>6.6057522705714522E-5</v>
      </c>
      <c r="CO66" s="61">
        <v>3.8164623538672891E-4</v>
      </c>
      <c r="CP66" s="61">
        <v>5.699725068266592E-5</v>
      </c>
      <c r="CQ66" s="61">
        <v>4.5964342904548861E-5</v>
      </c>
      <c r="CR66" s="61">
        <v>1.4893390012810677E-5</v>
      </c>
      <c r="CS66" s="61">
        <v>1.6477203788558528E-4</v>
      </c>
      <c r="CT66" s="61">
        <v>1.8324127054366239E-6</v>
      </c>
      <c r="CU66" s="61">
        <v>3.0230724304948982E-5</v>
      </c>
      <c r="CV66" s="61">
        <v>2.3822724121929397E-5</v>
      </c>
      <c r="CW66" s="61">
        <v>3.7842466083433537E-4</v>
      </c>
      <c r="CX66" s="61">
        <v>3.268268097050999E-4</v>
      </c>
      <c r="CY66" s="61">
        <v>3.3607065370185748E-6</v>
      </c>
      <c r="CZ66" s="61">
        <v>8.042746775810974E-6</v>
      </c>
      <c r="DA66" s="61">
        <v>4.936213683883984E-5</v>
      </c>
      <c r="DB66" s="61">
        <v>4.8460222869820425E-5</v>
      </c>
      <c r="DC66" s="61">
        <v>4.021191078848311E-5</v>
      </c>
      <c r="DD66" s="61">
        <v>4.5110001506347483E-5</v>
      </c>
      <c r="DE66" s="61">
        <v>5.3802361858098733E-5</v>
      </c>
      <c r="DF66" s="61">
        <v>1.1890653235759865E-6</v>
      </c>
      <c r="DG66" s="61">
        <v>2.0424369502005483E-5</v>
      </c>
      <c r="DH66" s="61">
        <v>1.2567092311727986E-4</v>
      </c>
      <c r="DI66" s="61">
        <v>1.2352209303257753E-4</v>
      </c>
      <c r="DJ66" s="61">
        <v>3.0702168554873745E-4</v>
      </c>
      <c r="DK66" s="61">
        <v>6.4354199414859599E-5</v>
      </c>
      <c r="DL66" s="61">
        <v>8.2380844918478993E-5</v>
      </c>
      <c r="DM66" s="61">
        <v>9.117496950504007E-5</v>
      </c>
      <c r="DN66" s="61">
        <v>2.4268175433118759E-4</v>
      </c>
      <c r="DO66" s="61">
        <v>6.2484478366464137E-5</v>
      </c>
      <c r="DP66" s="61">
        <v>1.0608959720270383E-4</v>
      </c>
      <c r="DQ66" s="61">
        <v>8.5260094496990388E-4</v>
      </c>
      <c r="DR66" s="61">
        <v>1.5394236904509104E-5</v>
      </c>
      <c r="DS66" s="61">
        <v>8.360302611004317E-5</v>
      </c>
      <c r="DT66" s="61">
        <v>1.0735549396580088E-4</v>
      </c>
      <c r="DU66" s="61">
        <v>6.1004798391452492E-5</v>
      </c>
      <c r="DV66" s="61">
        <v>2.039013838792054E-4</v>
      </c>
      <c r="DW66" s="61">
        <v>2.4537896570840504E-4</v>
      </c>
      <c r="DX66" s="61">
        <v>8.9593207801710146E-5</v>
      </c>
      <c r="DY66" s="61">
        <v>4.0792849560089702E-4</v>
      </c>
      <c r="DZ66" s="61">
        <v>6.1812829998544785E-5</v>
      </c>
      <c r="EA66" s="61">
        <v>1.4758342058131388E-4</v>
      </c>
      <c r="EB66" s="61">
        <v>9.5298746380364264E-6</v>
      </c>
      <c r="EC66" s="61">
        <v>2.9750022328459951E-5</v>
      </c>
      <c r="ED66" s="61">
        <v>1.0525512526675595E-5</v>
      </c>
      <c r="EE66" s="61">
        <v>9.1220157152035062E-5</v>
      </c>
      <c r="EF66" s="61">
        <v>2.248623771689525E-4</v>
      </c>
      <c r="EG66" s="61">
        <v>1.3621904706281025E-5</v>
      </c>
      <c r="EH66" s="61">
        <v>2.0935132572931264E-4</v>
      </c>
      <c r="EI66" s="61">
        <v>1.3367388741359644E-4</v>
      </c>
      <c r="EJ66" s="61">
        <v>5.6725723843258996E-5</v>
      </c>
      <c r="EK66" s="61">
        <v>2.0923540532869503E-4</v>
      </c>
      <c r="EL66" s="61">
        <v>4.9057580503504588E-5</v>
      </c>
      <c r="EM66" s="61">
        <v>0</v>
      </c>
      <c r="EN66" s="61">
        <v>0</v>
      </c>
      <c r="EO66" s="61">
        <v>2.351545094627975E-4</v>
      </c>
      <c r="EP66" s="61">
        <v>2.836982116251701E-6</v>
      </c>
      <c r="EQ66" s="61">
        <v>1.4647720599688575E-5</v>
      </c>
      <c r="ER66" s="61">
        <v>7.3711770217941834E-6</v>
      </c>
      <c r="ES66" s="61">
        <v>3.9262133635215513E-6</v>
      </c>
      <c r="ET66" s="61">
        <v>0</v>
      </c>
      <c r="EU66" s="61">
        <v>0</v>
      </c>
      <c r="EV66" s="61">
        <v>9.9179608749052421E-5</v>
      </c>
      <c r="EW66" s="61">
        <v>1.9640429337587788E-6</v>
      </c>
      <c r="EX66" s="61">
        <v>9.4589553546597311E-6</v>
      </c>
      <c r="EY66" s="61">
        <v>5.3526161848669485E-5</v>
      </c>
      <c r="EZ66" s="61">
        <v>4.1151482493587801E-6</v>
      </c>
      <c r="FA66" s="61">
        <v>6.1258505987091654E-6</v>
      </c>
      <c r="FB66" s="61">
        <v>6.3960924379494584E-5</v>
      </c>
      <c r="FC66" s="61">
        <v>3.253190326942194E-6</v>
      </c>
      <c r="FD66" s="61">
        <v>2.6235852111781128E-5</v>
      </c>
      <c r="FE66" s="61">
        <v>5.0543973179583923E-5</v>
      </c>
      <c r="FF66" s="61">
        <v>1.1571797074920832E-4</v>
      </c>
      <c r="FG66" s="61">
        <v>1.0729468260233304E-5</v>
      </c>
      <c r="FH66" s="61">
        <v>1.5015232191443846E-4</v>
      </c>
      <c r="FI66" s="61">
        <v>5.748465276563564E-5</v>
      </c>
      <c r="FJ66" s="61">
        <v>6.2616062892457218E-5</v>
      </c>
      <c r="FK66" s="61">
        <v>1.0626850363722595E-4</v>
      </c>
      <c r="FL66" s="61">
        <v>1.8117848818471605E-5</v>
      </c>
      <c r="FM66" s="61">
        <v>1.2557825151624559E-5</v>
      </c>
      <c r="FN66" s="61">
        <v>1.3152914897118557E-6</v>
      </c>
      <c r="FO66" s="61">
        <v>9.1453522548384032E-5</v>
      </c>
      <c r="FP66" s="61">
        <v>8.4474491110555751E-5</v>
      </c>
      <c r="FQ66" s="61">
        <v>5.5889511660246235E-5</v>
      </c>
      <c r="FR66" s="61">
        <v>7.5810115968548257E-6</v>
      </c>
      <c r="FS66" s="61">
        <v>0</v>
      </c>
      <c r="FT66" s="61">
        <v>3.3387216591220831E-6</v>
      </c>
      <c r="FU66" s="61">
        <v>6.5996575657981755E-5</v>
      </c>
      <c r="FV66" s="61">
        <v>0</v>
      </c>
      <c r="FW66" s="61">
        <v>4.0144190604996007E-5</v>
      </c>
      <c r="FX66" s="61">
        <v>2.2570828954070043E-6</v>
      </c>
      <c r="FY66" s="61">
        <v>0</v>
      </c>
      <c r="FZ66" s="61">
        <v>4.935744065217738E-5</v>
      </c>
      <c r="GA66" s="61">
        <v>0</v>
      </c>
      <c r="GB66" s="61">
        <v>1.8360269242332277E-6</v>
      </c>
      <c r="GC66" s="61">
        <v>4.888030702395053E-6</v>
      </c>
      <c r="GD66" s="61">
        <v>0</v>
      </c>
      <c r="GE66" s="61">
        <v>9.0001984662737991E-6</v>
      </c>
      <c r="GF66" s="61">
        <v>3.6913959364416269E-6</v>
      </c>
      <c r="GG66" s="61">
        <v>1.2371949711349601E-4</v>
      </c>
      <c r="GH66" s="61">
        <v>2.9621113394446907E-4</v>
      </c>
      <c r="GI66" s="61">
        <v>8.0195613503074501E-5</v>
      </c>
      <c r="GJ66" s="61">
        <v>2.05825734031487E-5</v>
      </c>
      <c r="GK66" s="61">
        <v>4.5312372621885849E-6</v>
      </c>
      <c r="GL66" s="61">
        <v>8.3010197976862897E-5</v>
      </c>
      <c r="GM66" s="61">
        <v>2.1631685265655369E-4</v>
      </c>
      <c r="GN66" s="61">
        <v>1.8742811007086413E-5</v>
      </c>
      <c r="GO66" s="61">
        <v>0</v>
      </c>
      <c r="GP66" s="61">
        <v>4.0578117295252968E-6</v>
      </c>
      <c r="GQ66" s="61">
        <v>2.2986762913979069E-4</v>
      </c>
      <c r="GR66" s="61">
        <v>1.9736273152891166E-6</v>
      </c>
      <c r="GS66" s="61">
        <v>5.9241514128151018E-6</v>
      </c>
      <c r="GT66" s="61">
        <v>1.6745037208186496E-5</v>
      </c>
      <c r="GU66" s="61">
        <v>0</v>
      </c>
      <c r="GV66" s="61">
        <v>1.2597304931824011E-5</v>
      </c>
      <c r="GW66" s="61">
        <v>0</v>
      </c>
      <c r="GX66" s="61">
        <v>1.8977185764046972E-5</v>
      </c>
      <c r="GY66" s="61">
        <v>0</v>
      </c>
      <c r="GZ66" s="61">
        <v>0.31624829478167477</v>
      </c>
      <c r="HA66" s="61">
        <v>4.4628321235378056E-2</v>
      </c>
      <c r="HB66" s="61">
        <v>1.9199482712120976E-3</v>
      </c>
      <c r="HC66" s="61">
        <v>9.024726653031407E-3</v>
      </c>
      <c r="HD66" s="61">
        <v>4.1665594929942923E-3</v>
      </c>
      <c r="HE66" s="61">
        <v>3.8749573999648131E-3</v>
      </c>
      <c r="HF66" s="61">
        <v>1.4009760697599623E-2</v>
      </c>
      <c r="HG66" s="61">
        <v>7.2186649581639916E-4</v>
      </c>
      <c r="HH66" s="61">
        <v>1.7927074620226922E-3</v>
      </c>
      <c r="HI66" s="61">
        <v>7.2557499420770172E-4</v>
      </c>
      <c r="HJ66" s="61">
        <v>2.5501427550932154E-3</v>
      </c>
      <c r="HK66" s="61">
        <v>0</v>
      </c>
      <c r="HL66" s="61">
        <v>0</v>
      </c>
      <c r="HM66" s="61">
        <v>1.2701634459418438E-4</v>
      </c>
      <c r="HN66" s="61">
        <v>1.1354432022649737E-5</v>
      </c>
      <c r="HO66" s="61">
        <v>1.694926589857322E-5</v>
      </c>
      <c r="HP66" s="61">
        <v>9.1037459923946939E-5</v>
      </c>
      <c r="HQ66" s="61">
        <v>3.904141527646944E-4</v>
      </c>
      <c r="HR66" s="61">
        <v>6.7814047219206522E-4</v>
      </c>
      <c r="HS66" s="61">
        <v>1.0560681398903034E-3</v>
      </c>
      <c r="HT66" s="61">
        <v>1.164743703844616E-3</v>
      </c>
      <c r="HU66" s="61">
        <v>3.6856150317213292E-4</v>
      </c>
      <c r="HV66" s="61">
        <v>1.4529410816754512E-4</v>
      </c>
      <c r="HW66" s="61">
        <v>0</v>
      </c>
      <c r="HX66" s="61">
        <v>1.0839806118069319E-5</v>
      </c>
      <c r="HY66" s="61">
        <v>0</v>
      </c>
      <c r="HZ66" s="61">
        <v>5.0273663701803306E-5</v>
      </c>
      <c r="IA66" s="61">
        <v>1.0394823485819786E-5</v>
      </c>
      <c r="IB66" s="61">
        <v>1.5429572940108725E-6</v>
      </c>
      <c r="IC66" s="61">
        <v>3.1664555624359508E-4</v>
      </c>
      <c r="ID66" s="61">
        <v>1.6345841818291934E-4</v>
      </c>
      <c r="IE66" s="61">
        <v>9.6714711117465893E-5</v>
      </c>
      <c r="IF66" s="61">
        <v>1.640682461401754E-5</v>
      </c>
      <c r="IG66" s="61">
        <v>3.6862789973261116E-5</v>
      </c>
      <c r="IH66" s="61">
        <v>3.3155432640589557E-6</v>
      </c>
      <c r="II66" s="61">
        <v>1.7889366932392271E-4</v>
      </c>
      <c r="IJ66" s="61">
        <v>1.8031167482583419E-4</v>
      </c>
      <c r="IK66" s="61">
        <v>9.4340565168615081E-6</v>
      </c>
      <c r="IL66" s="61">
        <v>4.5202394743234572E-5</v>
      </c>
      <c r="IM66" s="61">
        <v>6.2766076759921338E-5</v>
      </c>
      <c r="IN66" s="61">
        <v>0</v>
      </c>
      <c r="IO66" s="61">
        <v>1.9710305212288192E-5</v>
      </c>
      <c r="IP66" s="61">
        <v>2.0919528327394801E-6</v>
      </c>
      <c r="IQ66" s="61">
        <v>6.3678063634422937E-7</v>
      </c>
      <c r="IR66" s="61">
        <v>6.2318477559938855E-5</v>
      </c>
      <c r="IS66" s="61">
        <v>9.4759106970331077E-7</v>
      </c>
      <c r="IT66" s="61">
        <v>3.3905709659859974E-6</v>
      </c>
      <c r="IU66" s="61">
        <v>1.971035111610059E-5</v>
      </c>
      <c r="IV66" s="61">
        <v>1.917464711322414E-6</v>
      </c>
      <c r="IW66" s="61">
        <v>5.2750740844948537E-6</v>
      </c>
      <c r="IX66" s="61">
        <v>9.9962265319168331E-5</v>
      </c>
      <c r="IY66" s="61">
        <v>5.219940474434139E-6</v>
      </c>
      <c r="IZ66" s="61">
        <v>3.3187942501247579E-5</v>
      </c>
      <c r="JA66" s="61">
        <v>6.8735563403405229E-7</v>
      </c>
      <c r="JB66" s="61">
        <v>2.2117857435313206E-5</v>
      </c>
      <c r="JC66" s="61">
        <v>2.2551909721976401E-5</v>
      </c>
      <c r="JD66" s="61">
        <v>3.0413706907359878E-6</v>
      </c>
      <c r="JE66" s="61">
        <v>1.6988159972501365E-5</v>
      </c>
      <c r="JF66" s="61">
        <v>6.3002447473689329E-6</v>
      </c>
      <c r="JG66" s="61">
        <v>2.6088209902440327E-5</v>
      </c>
      <c r="JH66" s="61">
        <v>4.7050164726279382E-5</v>
      </c>
      <c r="JI66" s="61">
        <v>9.7735812890941597E-5</v>
      </c>
      <c r="JJ66" s="61">
        <v>3.2206017772428436E-5</v>
      </c>
      <c r="JK66" s="61">
        <v>1.2679543757445788E-5</v>
      </c>
      <c r="JL66" s="61">
        <v>2.6807077190446219E-6</v>
      </c>
      <c r="JM66" s="61">
        <v>4.3502143178112681E-5</v>
      </c>
      <c r="JN66" s="61">
        <v>2.8897105584931316E-5</v>
      </c>
      <c r="JO66" s="61">
        <v>2.4101983311144034E-6</v>
      </c>
      <c r="JP66" s="61">
        <v>2.8305487546684368E-5</v>
      </c>
      <c r="JQ66" s="61">
        <v>4.8470091458785812E-5</v>
      </c>
      <c r="JR66" s="61">
        <v>2.1295233610697405E-6</v>
      </c>
      <c r="JS66" s="61">
        <v>1.8861115448558961E-6</v>
      </c>
      <c r="JT66" s="61">
        <v>1.0311889907478143E-4</v>
      </c>
      <c r="JU66" s="61">
        <v>1.9860850881840803E-4</v>
      </c>
      <c r="JV66" s="61">
        <v>1.5708097048828886E-4</v>
      </c>
      <c r="JW66" s="61">
        <v>1.5376674151582994E-4</v>
      </c>
      <c r="JX66" s="61">
        <v>5.7641651128764043E-4</v>
      </c>
      <c r="JY66" s="61">
        <v>5.5420855204036019E-4</v>
      </c>
      <c r="JZ66" s="61">
        <v>7.4305495913278398E-4</v>
      </c>
      <c r="KA66" s="61">
        <v>2.5802292655818459E-3</v>
      </c>
      <c r="KB66" s="61">
        <v>1.2229625456144475E-3</v>
      </c>
      <c r="KC66" s="61">
        <v>1.3429083285317389E-4</v>
      </c>
      <c r="KD66" s="61">
        <v>1.8591416176173863E-4</v>
      </c>
      <c r="KE66" s="61">
        <v>2.1449166468071593E-4</v>
      </c>
      <c r="KF66" s="61">
        <v>5.8013123206737257E-3</v>
      </c>
      <c r="KG66" s="61">
        <v>2.3837839648683729E-4</v>
      </c>
      <c r="KH66" s="61">
        <v>1.9191989443946493E-4</v>
      </c>
      <c r="KI66" s="61">
        <v>4.2777845623310714E-5</v>
      </c>
      <c r="KJ66" s="61">
        <v>9.6743544986283199E-4</v>
      </c>
      <c r="KK66" s="61">
        <v>8.8542013455289639E-3</v>
      </c>
      <c r="KL66" s="61">
        <v>4.9690271642718778E-4</v>
      </c>
      <c r="KM66" s="61">
        <v>1.5232666244182828E-3</v>
      </c>
      <c r="KN66" s="61">
        <v>0.7455285845284475</v>
      </c>
      <c r="KO66" s="61">
        <v>2.6377771820723867E-3</v>
      </c>
      <c r="KP66" s="61">
        <v>4.9366130314080451E-4</v>
      </c>
      <c r="KQ66" s="61">
        <v>0.11764424779589429</v>
      </c>
      <c r="KR66" s="61">
        <v>2.1447458178602423E-4</v>
      </c>
      <c r="KS66" s="61">
        <v>4.2584733283746823E-4</v>
      </c>
      <c r="KT66" s="61">
        <v>0.37813626922525467</v>
      </c>
      <c r="KU66" s="61">
        <v>5.0783676002218745E-4</v>
      </c>
      <c r="KV66" s="61">
        <v>1.5563738515224844E-2</v>
      </c>
      <c r="KW66" s="61">
        <v>3.5021857287942577E-4</v>
      </c>
      <c r="KX66" s="61">
        <v>7.8648708719499167E-5</v>
      </c>
      <c r="KY66" s="61">
        <v>7.0268399175887883E-2</v>
      </c>
      <c r="KZ66" s="61">
        <v>7.743509870122491E-4</v>
      </c>
    </row>
    <row r="67" spans="1:312" ht="13" x14ac:dyDescent="0.3">
      <c r="A67" s="102">
        <v>1.0178007724265778</v>
      </c>
      <c r="B67" s="50" t="s">
        <v>7406</v>
      </c>
      <c r="C67" s="60" t="s">
        <v>144</v>
      </c>
      <c r="D67" s="61">
        <v>0</v>
      </c>
      <c r="E67" s="61">
        <v>0</v>
      </c>
      <c r="F67" s="61">
        <v>0</v>
      </c>
      <c r="G67" s="61">
        <v>0</v>
      </c>
      <c r="H67" s="61">
        <v>0</v>
      </c>
      <c r="I67" s="61">
        <v>2.4579164639739027E-6</v>
      </c>
      <c r="J67" s="61">
        <v>4.851311169698265E-6</v>
      </c>
      <c r="K67" s="61">
        <v>6.8341842589958388E-2</v>
      </c>
      <c r="L67" s="61">
        <v>2.6063104486604069E-5</v>
      </c>
      <c r="M67" s="61">
        <v>0</v>
      </c>
      <c r="N67" s="61">
        <v>2.4996848053690728E-6</v>
      </c>
      <c r="O67" s="61">
        <v>0</v>
      </c>
      <c r="P67" s="61">
        <v>0</v>
      </c>
      <c r="Q67" s="61">
        <v>5.3882903259427884E-6</v>
      </c>
      <c r="R67" s="61">
        <v>0</v>
      </c>
      <c r="S67" s="61">
        <v>0</v>
      </c>
      <c r="T67" s="61">
        <v>0</v>
      </c>
      <c r="U67" s="61">
        <v>0</v>
      </c>
      <c r="V67" s="61">
        <v>0</v>
      </c>
      <c r="W67" s="61">
        <v>0</v>
      </c>
      <c r="X67" s="61">
        <v>0</v>
      </c>
      <c r="Y67" s="61">
        <v>2.4231921924655246E-6</v>
      </c>
      <c r="Z67" s="61">
        <v>0</v>
      </c>
      <c r="AA67" s="61">
        <v>0</v>
      </c>
      <c r="AB67" s="61">
        <v>0</v>
      </c>
      <c r="AC67" s="61">
        <v>0</v>
      </c>
      <c r="AD67" s="61">
        <v>0</v>
      </c>
      <c r="AE67" s="61">
        <v>0</v>
      </c>
      <c r="AF67" s="61">
        <v>0</v>
      </c>
      <c r="AG67" s="61">
        <v>0</v>
      </c>
      <c r="AH67" s="61">
        <v>0</v>
      </c>
      <c r="AI67" s="61">
        <v>0</v>
      </c>
      <c r="AJ67" s="61">
        <v>0</v>
      </c>
      <c r="AK67" s="61">
        <v>0</v>
      </c>
      <c r="AL67" s="61">
        <v>0</v>
      </c>
      <c r="AM67" s="61">
        <v>0</v>
      </c>
      <c r="AN67" s="61">
        <v>0</v>
      </c>
      <c r="AO67" s="61">
        <v>0</v>
      </c>
      <c r="AP67" s="61">
        <v>0</v>
      </c>
      <c r="AQ67" s="61">
        <v>0</v>
      </c>
      <c r="AR67" s="61">
        <v>0</v>
      </c>
      <c r="AS67" s="61">
        <v>0</v>
      </c>
      <c r="AT67" s="61">
        <v>0</v>
      </c>
      <c r="AU67" s="61">
        <v>0</v>
      </c>
      <c r="AV67" s="61">
        <v>0</v>
      </c>
      <c r="AW67" s="61">
        <v>0</v>
      </c>
      <c r="AX67" s="61">
        <v>1.109031931189999E-6</v>
      </c>
      <c r="AY67" s="61">
        <v>0</v>
      </c>
      <c r="AZ67" s="61">
        <v>0</v>
      </c>
      <c r="BA67" s="61">
        <v>0</v>
      </c>
      <c r="BB67" s="61">
        <v>0</v>
      </c>
      <c r="BC67" s="61">
        <v>0</v>
      </c>
      <c r="BD67" s="61">
        <v>0</v>
      </c>
      <c r="BE67" s="61">
        <v>0</v>
      </c>
      <c r="BF67" s="61">
        <v>0</v>
      </c>
      <c r="BG67" s="61">
        <v>0</v>
      </c>
      <c r="BH67" s="61">
        <v>0</v>
      </c>
      <c r="BI67" s="61">
        <v>0</v>
      </c>
      <c r="BJ67" s="61">
        <v>0</v>
      </c>
      <c r="BK67" s="61">
        <v>0</v>
      </c>
      <c r="BL67" s="61">
        <v>0</v>
      </c>
      <c r="BM67" s="61">
        <v>0</v>
      </c>
      <c r="BN67" s="61">
        <v>0</v>
      </c>
      <c r="BO67" s="61">
        <v>0</v>
      </c>
      <c r="BP67" s="61">
        <v>0</v>
      </c>
      <c r="BQ67" s="61">
        <v>0</v>
      </c>
      <c r="BR67" s="61">
        <v>0</v>
      </c>
      <c r="BS67" s="61">
        <v>0</v>
      </c>
      <c r="BT67" s="61">
        <v>0</v>
      </c>
      <c r="BU67" s="61">
        <v>3.5222441197990505E-5</v>
      </c>
      <c r="BV67" s="61">
        <v>0</v>
      </c>
      <c r="BW67" s="61">
        <v>0</v>
      </c>
      <c r="BX67" s="61">
        <v>0</v>
      </c>
      <c r="BY67" s="61">
        <v>0</v>
      </c>
      <c r="BZ67" s="61">
        <v>0</v>
      </c>
      <c r="CA67" s="61">
        <v>0</v>
      </c>
      <c r="CB67" s="61">
        <v>0</v>
      </c>
      <c r="CC67" s="61">
        <v>0</v>
      </c>
      <c r="CD67" s="61">
        <v>0</v>
      </c>
      <c r="CE67" s="61">
        <v>0</v>
      </c>
      <c r="CF67" s="61">
        <v>0</v>
      </c>
      <c r="CG67" s="61">
        <v>0</v>
      </c>
      <c r="CH67" s="61">
        <v>0</v>
      </c>
      <c r="CI67" s="61">
        <v>0</v>
      </c>
      <c r="CJ67" s="61">
        <v>0</v>
      </c>
      <c r="CK67" s="61">
        <v>0</v>
      </c>
      <c r="CL67" s="61">
        <v>0</v>
      </c>
      <c r="CM67" s="61">
        <v>0</v>
      </c>
      <c r="CN67" s="61">
        <v>0</v>
      </c>
      <c r="CO67" s="61">
        <v>0</v>
      </c>
      <c r="CP67" s="61">
        <v>0</v>
      </c>
      <c r="CQ67" s="61">
        <v>0</v>
      </c>
      <c r="CR67" s="61">
        <v>0</v>
      </c>
      <c r="CS67" s="61">
        <v>0</v>
      </c>
      <c r="CT67" s="61">
        <v>0</v>
      </c>
      <c r="CU67" s="61">
        <v>0</v>
      </c>
      <c r="CV67" s="61">
        <v>0</v>
      </c>
      <c r="CW67" s="61">
        <v>0</v>
      </c>
      <c r="CX67" s="61">
        <v>0</v>
      </c>
      <c r="CY67" s="61">
        <v>0</v>
      </c>
      <c r="CZ67" s="61">
        <v>0</v>
      </c>
      <c r="DA67" s="61">
        <v>0</v>
      </c>
      <c r="DB67" s="61">
        <v>0</v>
      </c>
      <c r="DC67" s="61">
        <v>0</v>
      </c>
      <c r="DD67" s="61">
        <v>0</v>
      </c>
      <c r="DE67" s="61">
        <v>0</v>
      </c>
      <c r="DF67" s="61">
        <v>0</v>
      </c>
      <c r="DG67" s="61">
        <v>0</v>
      </c>
      <c r="DH67" s="61">
        <v>0</v>
      </c>
      <c r="DI67" s="61">
        <v>0</v>
      </c>
      <c r="DJ67" s="61">
        <v>0</v>
      </c>
      <c r="DK67" s="61">
        <v>0</v>
      </c>
      <c r="DL67" s="61">
        <v>0</v>
      </c>
      <c r="DM67" s="61">
        <v>0</v>
      </c>
      <c r="DN67" s="61">
        <v>0</v>
      </c>
      <c r="DO67" s="61">
        <v>0</v>
      </c>
      <c r="DP67" s="61">
        <v>0</v>
      </c>
      <c r="DQ67" s="61">
        <v>0</v>
      </c>
      <c r="DR67" s="61">
        <v>0</v>
      </c>
      <c r="DS67" s="61">
        <v>0</v>
      </c>
      <c r="DT67" s="61">
        <v>0</v>
      </c>
      <c r="DU67" s="61">
        <v>0</v>
      </c>
      <c r="DV67" s="61">
        <v>0</v>
      </c>
      <c r="DW67" s="61">
        <v>0</v>
      </c>
      <c r="DX67" s="61">
        <v>0</v>
      </c>
      <c r="DY67" s="61">
        <v>0</v>
      </c>
      <c r="DZ67" s="61">
        <v>0</v>
      </c>
      <c r="EA67" s="61">
        <v>0</v>
      </c>
      <c r="EB67" s="61">
        <v>0</v>
      </c>
      <c r="EC67" s="61">
        <v>0</v>
      </c>
      <c r="ED67" s="61">
        <v>0</v>
      </c>
      <c r="EE67" s="61">
        <v>0</v>
      </c>
      <c r="EF67" s="61">
        <v>0</v>
      </c>
      <c r="EG67" s="61">
        <v>0</v>
      </c>
      <c r="EH67" s="61">
        <v>0</v>
      </c>
      <c r="EI67" s="61">
        <v>0</v>
      </c>
      <c r="EJ67" s="61">
        <v>0</v>
      </c>
      <c r="EK67" s="61">
        <v>0</v>
      </c>
      <c r="EL67" s="61">
        <v>6.6948463558234126E-5</v>
      </c>
      <c r="EM67" s="61">
        <v>1.2120560932085028E-2</v>
      </c>
      <c r="EN67" s="61">
        <v>3.9350945670028707E-4</v>
      </c>
      <c r="EO67" s="61">
        <v>1.777714396083264E-3</v>
      </c>
      <c r="EP67" s="61">
        <v>2.2598029960487687E-5</v>
      </c>
      <c r="EQ67" s="61">
        <v>9.9696227486725748E-5</v>
      </c>
      <c r="ER67" s="61">
        <v>1.448232008424357E-2</v>
      </c>
      <c r="ES67" s="61">
        <v>5.9117867106402563E-3</v>
      </c>
      <c r="ET67" s="61">
        <v>7.0060661053607053E-5</v>
      </c>
      <c r="EU67" s="61">
        <v>1.7782588701550098E-2</v>
      </c>
      <c r="EV67" s="61">
        <v>9.3625295288371661E-5</v>
      </c>
      <c r="EW67" s="61">
        <v>4.1080086817290261E-4</v>
      </c>
      <c r="EX67" s="61">
        <v>0</v>
      </c>
      <c r="EY67" s="61">
        <v>0</v>
      </c>
      <c r="EZ67" s="61">
        <v>1.7557965863930795E-5</v>
      </c>
      <c r="FA67" s="61">
        <v>0</v>
      </c>
      <c r="FB67" s="61">
        <v>0</v>
      </c>
      <c r="FC67" s="61">
        <v>0</v>
      </c>
      <c r="FD67" s="61">
        <v>0</v>
      </c>
      <c r="FE67" s="61">
        <v>0</v>
      </c>
      <c r="FF67" s="61">
        <v>0</v>
      </c>
      <c r="FG67" s="61">
        <v>0</v>
      </c>
      <c r="FH67" s="61">
        <v>0</v>
      </c>
      <c r="FI67" s="61">
        <v>0</v>
      </c>
      <c r="FJ67" s="61">
        <v>0</v>
      </c>
      <c r="FK67" s="61">
        <v>0</v>
      </c>
      <c r="FL67" s="61">
        <v>0</v>
      </c>
      <c r="FM67" s="61">
        <v>0</v>
      </c>
      <c r="FN67" s="61">
        <v>0</v>
      </c>
      <c r="FO67" s="61">
        <v>0</v>
      </c>
      <c r="FP67" s="61">
        <v>0</v>
      </c>
      <c r="FQ67" s="61">
        <v>0</v>
      </c>
      <c r="FR67" s="61">
        <v>0</v>
      </c>
      <c r="FS67" s="61">
        <v>1.2090171956788573E-5</v>
      </c>
      <c r="FT67" s="61">
        <v>0</v>
      </c>
      <c r="FU67" s="61">
        <v>0</v>
      </c>
      <c r="FV67" s="61">
        <v>0</v>
      </c>
      <c r="FW67" s="61">
        <v>0</v>
      </c>
      <c r="FX67" s="61">
        <v>0</v>
      </c>
      <c r="FY67" s="61">
        <v>0</v>
      </c>
      <c r="FZ67" s="61">
        <v>0</v>
      </c>
      <c r="GA67" s="61">
        <v>0</v>
      </c>
      <c r="GB67" s="61">
        <v>0</v>
      </c>
      <c r="GC67" s="61">
        <v>2.4440153511975265E-6</v>
      </c>
      <c r="GD67" s="61">
        <v>0</v>
      </c>
      <c r="GE67" s="61">
        <v>0</v>
      </c>
      <c r="GF67" s="61">
        <v>0</v>
      </c>
      <c r="GG67" s="61">
        <v>0</v>
      </c>
      <c r="GH67" s="61">
        <v>3.313323645911287E-6</v>
      </c>
      <c r="GI67" s="61">
        <v>0</v>
      </c>
      <c r="GJ67" s="61">
        <v>0</v>
      </c>
      <c r="GK67" s="61">
        <v>0</v>
      </c>
      <c r="GL67" s="61">
        <v>0</v>
      </c>
      <c r="GM67" s="61">
        <v>0</v>
      </c>
      <c r="GN67" s="61">
        <v>0</v>
      </c>
      <c r="GO67" s="61">
        <v>0</v>
      </c>
      <c r="GP67" s="61">
        <v>0</v>
      </c>
      <c r="GQ67" s="61">
        <v>0</v>
      </c>
      <c r="GR67" s="61">
        <v>0</v>
      </c>
      <c r="GS67" s="61">
        <v>0</v>
      </c>
      <c r="GT67" s="61">
        <v>0</v>
      </c>
      <c r="GU67" s="61">
        <v>0</v>
      </c>
      <c r="GV67" s="61">
        <v>0</v>
      </c>
      <c r="GW67" s="61">
        <v>0</v>
      </c>
      <c r="GX67" s="61">
        <v>0</v>
      </c>
      <c r="GY67" s="61">
        <v>0</v>
      </c>
      <c r="GZ67" s="61">
        <v>3.3004605887050412E-6</v>
      </c>
      <c r="HA67" s="61">
        <v>0</v>
      </c>
      <c r="HB67" s="61">
        <v>0</v>
      </c>
      <c r="HC67" s="61">
        <v>0</v>
      </c>
      <c r="HD67" s="61">
        <v>0</v>
      </c>
      <c r="HE67" s="61">
        <v>0</v>
      </c>
      <c r="HF67" s="61">
        <v>0</v>
      </c>
      <c r="HG67" s="61">
        <v>0</v>
      </c>
      <c r="HH67" s="61">
        <v>0</v>
      </c>
      <c r="HI67" s="61">
        <v>0</v>
      </c>
      <c r="HJ67" s="61">
        <v>0</v>
      </c>
      <c r="HK67" s="61">
        <v>0</v>
      </c>
      <c r="HL67" s="61">
        <v>0</v>
      </c>
      <c r="HM67" s="61">
        <v>0</v>
      </c>
      <c r="HN67" s="61">
        <v>0</v>
      </c>
      <c r="HO67" s="61">
        <v>0</v>
      </c>
      <c r="HP67" s="61">
        <v>0</v>
      </c>
      <c r="HQ67" s="61">
        <v>0</v>
      </c>
      <c r="HR67" s="61">
        <v>0</v>
      </c>
      <c r="HS67" s="61">
        <v>0</v>
      </c>
      <c r="HT67" s="61">
        <v>0</v>
      </c>
      <c r="HU67" s="61">
        <v>0</v>
      </c>
      <c r="HV67" s="61">
        <v>0</v>
      </c>
      <c r="HW67" s="61">
        <v>0</v>
      </c>
      <c r="HX67" s="61">
        <v>0</v>
      </c>
      <c r="HY67" s="61">
        <v>0</v>
      </c>
      <c r="HZ67" s="61">
        <v>3.4244143293476138E-6</v>
      </c>
      <c r="IA67" s="61">
        <v>0</v>
      </c>
      <c r="IB67" s="61">
        <v>0</v>
      </c>
      <c r="IC67" s="61">
        <v>0</v>
      </c>
      <c r="ID67" s="61">
        <v>3.2207044303258647E-6</v>
      </c>
      <c r="IE67" s="61">
        <v>0</v>
      </c>
      <c r="IF67" s="61">
        <v>0</v>
      </c>
      <c r="IG67" s="61">
        <v>0</v>
      </c>
      <c r="IH67" s="61">
        <v>0</v>
      </c>
      <c r="II67" s="61">
        <v>0</v>
      </c>
      <c r="IJ67" s="61">
        <v>1.4067981137798257E-5</v>
      </c>
      <c r="IK67" s="61">
        <v>7.2881123306226245E-6</v>
      </c>
      <c r="IL67" s="61">
        <v>6.9899451886032744E-6</v>
      </c>
      <c r="IM67" s="61">
        <v>0</v>
      </c>
      <c r="IN67" s="61">
        <v>0</v>
      </c>
      <c r="IO67" s="61">
        <v>2.9295501663799382E-5</v>
      </c>
      <c r="IP67" s="61">
        <v>0</v>
      </c>
      <c r="IQ67" s="61">
        <v>0</v>
      </c>
      <c r="IR67" s="61">
        <v>8.8137613853490881E-7</v>
      </c>
      <c r="IS67" s="61">
        <v>3.0660276496159477E-6</v>
      </c>
      <c r="IT67" s="61">
        <v>0</v>
      </c>
      <c r="IU67" s="61">
        <v>1.4523746097936595E-6</v>
      </c>
      <c r="IV67" s="61">
        <v>0</v>
      </c>
      <c r="IW67" s="61">
        <v>4.2770870955363679E-6</v>
      </c>
      <c r="IX67" s="61">
        <v>4.3407123765325599E-6</v>
      </c>
      <c r="IY67" s="61">
        <v>0</v>
      </c>
      <c r="IZ67" s="61">
        <v>0</v>
      </c>
      <c r="JA67" s="61">
        <v>0</v>
      </c>
      <c r="JB67" s="61">
        <v>3.47068741532755E-6</v>
      </c>
      <c r="JC67" s="61">
        <v>0</v>
      </c>
      <c r="JD67" s="61">
        <v>0</v>
      </c>
      <c r="JE67" s="61">
        <v>0</v>
      </c>
      <c r="JF67" s="61">
        <v>3.2978767064088783E-6</v>
      </c>
      <c r="JG67" s="61">
        <v>0</v>
      </c>
      <c r="JH67" s="61">
        <v>0</v>
      </c>
      <c r="JI67" s="61">
        <v>0</v>
      </c>
      <c r="JJ67" s="61">
        <v>0</v>
      </c>
      <c r="JK67" s="61">
        <v>0</v>
      </c>
      <c r="JL67" s="61">
        <v>0</v>
      </c>
      <c r="JM67" s="61">
        <v>0</v>
      </c>
      <c r="JN67" s="61">
        <v>3.9143489636958756E-7</v>
      </c>
      <c r="JO67" s="61">
        <v>0</v>
      </c>
      <c r="JP67" s="61">
        <v>1.4926543093204631E-6</v>
      </c>
      <c r="JQ67" s="61">
        <v>5.0898875998114946E-6</v>
      </c>
      <c r="JR67" s="61">
        <v>4.7418102044978599E-6</v>
      </c>
      <c r="JS67" s="61">
        <v>0</v>
      </c>
      <c r="JT67" s="61">
        <v>0</v>
      </c>
      <c r="JU67" s="61">
        <v>0</v>
      </c>
      <c r="JV67" s="61">
        <v>0</v>
      </c>
      <c r="JW67" s="61">
        <v>0</v>
      </c>
      <c r="JX67" s="61">
        <v>0</v>
      </c>
      <c r="JY67" s="61">
        <v>0</v>
      </c>
      <c r="JZ67" s="61">
        <v>0</v>
      </c>
      <c r="KA67" s="61">
        <v>0</v>
      </c>
      <c r="KB67" s="61">
        <v>0</v>
      </c>
      <c r="KC67" s="61">
        <v>6.473988539098089E-7</v>
      </c>
      <c r="KD67" s="61">
        <v>0</v>
      </c>
      <c r="KE67" s="61">
        <v>0</v>
      </c>
      <c r="KF67" s="61">
        <v>0</v>
      </c>
      <c r="KG67" s="61">
        <v>0</v>
      </c>
      <c r="KH67" s="61">
        <v>0</v>
      </c>
      <c r="KI67" s="61">
        <v>0</v>
      </c>
      <c r="KJ67" s="61">
        <v>0</v>
      </c>
      <c r="KK67" s="61">
        <v>0</v>
      </c>
      <c r="KL67" s="61">
        <v>0</v>
      </c>
      <c r="KM67" s="61">
        <v>0</v>
      </c>
      <c r="KN67" s="61">
        <v>0</v>
      </c>
      <c r="KO67" s="61">
        <v>0</v>
      </c>
      <c r="KP67" s="61">
        <v>5.5060345825389744E-6</v>
      </c>
      <c r="KQ67" s="61">
        <v>0</v>
      </c>
      <c r="KR67" s="61">
        <v>0</v>
      </c>
      <c r="KS67" s="61">
        <v>0</v>
      </c>
      <c r="KT67" s="61">
        <v>0</v>
      </c>
      <c r="KU67" s="61">
        <v>0</v>
      </c>
      <c r="KV67" s="61">
        <v>0</v>
      </c>
      <c r="KW67" s="61">
        <v>0</v>
      </c>
      <c r="KX67" s="61">
        <v>3.356447741046503E-6</v>
      </c>
      <c r="KY67" s="61">
        <v>0</v>
      </c>
      <c r="KZ67" s="61">
        <v>0</v>
      </c>
    </row>
    <row r="68" spans="1:312" ht="13" x14ac:dyDescent="0.3">
      <c r="A68" s="102">
        <v>1.017349145589967</v>
      </c>
      <c r="B68" s="50" t="s">
        <v>887</v>
      </c>
      <c r="C68" s="60" t="s">
        <v>79</v>
      </c>
      <c r="D68" s="61">
        <v>3.7635995351676787E-5</v>
      </c>
      <c r="E68" s="61">
        <v>7.4476245801401639E-6</v>
      </c>
      <c r="F68" s="61">
        <v>9.1523050806954534E-5</v>
      </c>
      <c r="G68" s="61">
        <v>1.3288175673484387E-4</v>
      </c>
      <c r="H68" s="61">
        <v>1.6500655336553525E-5</v>
      </c>
      <c r="I68" s="61">
        <v>2.3887574418993428E-4</v>
      </c>
      <c r="J68" s="61">
        <v>6.1915930205917583E-4</v>
      </c>
      <c r="K68" s="61">
        <v>8.2873334753361894E-2</v>
      </c>
      <c r="L68" s="61">
        <v>6.6185477568457107E-2</v>
      </c>
      <c r="M68" s="61">
        <v>9.194237961267714E-6</v>
      </c>
      <c r="N68" s="61">
        <v>3.9116834852984564E-5</v>
      </c>
      <c r="O68" s="61">
        <v>5.2017338079372942E-5</v>
      </c>
      <c r="P68" s="61">
        <v>1.5537684508759333E-5</v>
      </c>
      <c r="Q68" s="61">
        <v>4.5104920489877294E-5</v>
      </c>
      <c r="R68" s="61">
        <v>1.0194023163688311E-5</v>
      </c>
      <c r="S68" s="61">
        <v>7.8821149246236758E-5</v>
      </c>
      <c r="T68" s="61">
        <v>7.5338445427460571E-5</v>
      </c>
      <c r="U68" s="61">
        <v>1.7681758470323731E-4</v>
      </c>
      <c r="V68" s="61">
        <v>2.9173452401125078E-6</v>
      </c>
      <c r="W68" s="61">
        <v>9.30024877091176E-5</v>
      </c>
      <c r="X68" s="61">
        <v>8.6432434195755334E-5</v>
      </c>
      <c r="Y68" s="61">
        <v>2.7601312973226358E-5</v>
      </c>
      <c r="Z68" s="61">
        <v>1.3285069702064197E-4</v>
      </c>
      <c r="AA68" s="61">
        <v>8.6020361726899292E-7</v>
      </c>
      <c r="AB68" s="61">
        <v>9.2539689340163228E-5</v>
      </c>
      <c r="AC68" s="61">
        <v>1.3459524387588281E-4</v>
      </c>
      <c r="AD68" s="61">
        <v>9.3408982212054004E-6</v>
      </c>
      <c r="AE68" s="61">
        <v>1.8609198842339181E-5</v>
      </c>
      <c r="AF68" s="61">
        <v>6.9728539801102506E-5</v>
      </c>
      <c r="AG68" s="61">
        <v>1.5526441241908279E-5</v>
      </c>
      <c r="AH68" s="61">
        <v>7.5658073163797978E-7</v>
      </c>
      <c r="AI68" s="61">
        <v>3.6335542071777111E-5</v>
      </c>
      <c r="AJ68" s="61">
        <v>1.3623008579697479E-5</v>
      </c>
      <c r="AK68" s="61">
        <v>2.8178690920958952E-4</v>
      </c>
      <c r="AL68" s="61">
        <v>6.723818422863252E-6</v>
      </c>
      <c r="AM68" s="61">
        <v>7.9511755712292509E-7</v>
      </c>
      <c r="AN68" s="61">
        <v>0</v>
      </c>
      <c r="AO68" s="61">
        <v>7.1484120244932142E-6</v>
      </c>
      <c r="AP68" s="61">
        <v>1.6547502750842232E-4</v>
      </c>
      <c r="AQ68" s="61">
        <v>1.2712104105352834E-6</v>
      </c>
      <c r="AR68" s="61">
        <v>1.4024925286512661E-5</v>
      </c>
      <c r="AS68" s="61">
        <v>1.1750608860986837E-4</v>
      </c>
      <c r="AT68" s="61">
        <v>8.5847905886842803E-6</v>
      </c>
      <c r="AU68" s="61">
        <v>9.7127002380229847E-6</v>
      </c>
      <c r="AV68" s="61">
        <v>1.8588766929283147E-4</v>
      </c>
      <c r="AW68" s="61">
        <v>3.8628593079532948E-4</v>
      </c>
      <c r="AX68" s="61">
        <v>2.0149006853301062E-4</v>
      </c>
      <c r="AY68" s="61">
        <v>2.5850983608004739E-5</v>
      </c>
      <c r="AZ68" s="61">
        <v>1.5404772922680954E-5</v>
      </c>
      <c r="BA68" s="61">
        <v>0</v>
      </c>
      <c r="BB68" s="61">
        <v>5.0387821737112258E-5</v>
      </c>
      <c r="BC68" s="61">
        <v>1.1155896885045179E-5</v>
      </c>
      <c r="BD68" s="61">
        <v>8.916226221784685E-6</v>
      </c>
      <c r="BE68" s="61">
        <v>7.5876764637748805E-5</v>
      </c>
      <c r="BF68" s="61">
        <v>5.0686858968444518E-5</v>
      </c>
      <c r="BG68" s="61">
        <v>2.4591014648636239E-5</v>
      </c>
      <c r="BH68" s="61">
        <v>7.5845369748490672E-5</v>
      </c>
      <c r="BI68" s="61">
        <v>4.1557207827164316E-6</v>
      </c>
      <c r="BJ68" s="61">
        <v>2.7543082146379587E-5</v>
      </c>
      <c r="BK68" s="61">
        <v>1.0879840023652123E-5</v>
      </c>
      <c r="BL68" s="61">
        <v>0</v>
      </c>
      <c r="BM68" s="61">
        <v>6.0041821679010934E-5</v>
      </c>
      <c r="BN68" s="61">
        <v>1.9656754624382572E-6</v>
      </c>
      <c r="BO68" s="61">
        <v>9.5851760481710978E-6</v>
      </c>
      <c r="BP68" s="61">
        <v>8.6250400561868384E-4</v>
      </c>
      <c r="BQ68" s="61">
        <v>4.5780550212016574E-2</v>
      </c>
      <c r="BR68" s="61">
        <v>8.8551153376297388E-4</v>
      </c>
      <c r="BS68" s="61">
        <v>8.791811569699463E-3</v>
      </c>
      <c r="BT68" s="61">
        <v>6.2191901582382874E-3</v>
      </c>
      <c r="BU68" s="61">
        <v>5.9173908403454621E-2</v>
      </c>
      <c r="BV68" s="61">
        <v>1.0689928387981467E-4</v>
      </c>
      <c r="BW68" s="61">
        <v>0</v>
      </c>
      <c r="BX68" s="61">
        <v>6.4423582520567661E-5</v>
      </c>
      <c r="BY68" s="61">
        <v>1.0374543078634621E-4</v>
      </c>
      <c r="BZ68" s="61">
        <v>8.5286272678201395E-6</v>
      </c>
      <c r="CA68" s="61">
        <v>5.5922372343079943E-5</v>
      </c>
      <c r="CB68" s="61">
        <v>8.135576526770982E-5</v>
      </c>
      <c r="CC68" s="61">
        <v>1.9139876682343048E-5</v>
      </c>
      <c r="CD68" s="61">
        <v>0</v>
      </c>
      <c r="CE68" s="61">
        <v>3.2428139122590843E-5</v>
      </c>
      <c r="CF68" s="61">
        <v>1.2943508284091844E-5</v>
      </c>
      <c r="CG68" s="61">
        <v>1.0381902893194659E-5</v>
      </c>
      <c r="CH68" s="61">
        <v>0</v>
      </c>
      <c r="CI68" s="61">
        <v>5.4645136526819719E-5</v>
      </c>
      <c r="CJ68" s="61">
        <v>0</v>
      </c>
      <c r="CK68" s="61">
        <v>0</v>
      </c>
      <c r="CL68" s="61">
        <v>8.5997812671618446E-5</v>
      </c>
      <c r="CM68" s="61">
        <v>0</v>
      </c>
      <c r="CN68" s="61">
        <v>0</v>
      </c>
      <c r="CO68" s="61">
        <v>0</v>
      </c>
      <c r="CP68" s="61">
        <v>3.0747767601038561E-6</v>
      </c>
      <c r="CQ68" s="61">
        <v>2.4301020823605802E-6</v>
      </c>
      <c r="CR68" s="61">
        <v>0</v>
      </c>
      <c r="CS68" s="61">
        <v>7.0728234444168226E-5</v>
      </c>
      <c r="CT68" s="61">
        <v>0</v>
      </c>
      <c r="CU68" s="61">
        <v>4.1565652144299314E-6</v>
      </c>
      <c r="CV68" s="61">
        <v>4.9231542885353876E-5</v>
      </c>
      <c r="CW68" s="61">
        <v>0</v>
      </c>
      <c r="CX68" s="61">
        <v>0</v>
      </c>
      <c r="CY68" s="61">
        <v>0</v>
      </c>
      <c r="CZ68" s="61">
        <v>0</v>
      </c>
      <c r="DA68" s="61">
        <v>1.5509284110175537E-5</v>
      </c>
      <c r="DB68" s="61">
        <v>0</v>
      </c>
      <c r="DC68" s="61">
        <v>9.7428008246979261E-5</v>
      </c>
      <c r="DD68" s="61">
        <v>1.654764506904913E-5</v>
      </c>
      <c r="DE68" s="61">
        <v>5.5177569691671845E-5</v>
      </c>
      <c r="DF68" s="61">
        <v>1.2088830789689197E-5</v>
      </c>
      <c r="DG68" s="61">
        <v>9.6960577078930438E-5</v>
      </c>
      <c r="DH68" s="61">
        <v>0</v>
      </c>
      <c r="DI68" s="61">
        <v>0</v>
      </c>
      <c r="DJ68" s="61">
        <v>1.1952028541444156E-5</v>
      </c>
      <c r="DK68" s="61">
        <v>0</v>
      </c>
      <c r="DL68" s="61">
        <v>0</v>
      </c>
      <c r="DM68" s="61">
        <v>1.2734879731330423E-5</v>
      </c>
      <c r="DN68" s="61">
        <v>8.9341893029513098E-6</v>
      </c>
      <c r="DO68" s="61">
        <v>0</v>
      </c>
      <c r="DP68" s="61">
        <v>1.8451179172713565E-6</v>
      </c>
      <c r="DQ68" s="61">
        <v>5.2516660759716077E-6</v>
      </c>
      <c r="DR68" s="61">
        <v>1.2014473370124082E-4</v>
      </c>
      <c r="DS68" s="61">
        <v>5.5799896600758406E-5</v>
      </c>
      <c r="DT68" s="61">
        <v>0</v>
      </c>
      <c r="DU68" s="61">
        <v>5.4204340373570032E-5</v>
      </c>
      <c r="DV68" s="61">
        <v>3.9595671297677354E-5</v>
      </c>
      <c r="DW68" s="61">
        <v>4.6580413829392145E-5</v>
      </c>
      <c r="DX68" s="61">
        <v>0</v>
      </c>
      <c r="DY68" s="61">
        <v>1.6415025065633293E-5</v>
      </c>
      <c r="DZ68" s="61">
        <v>2.9434680951687991E-6</v>
      </c>
      <c r="EA68" s="61">
        <v>1.3254124020689037E-6</v>
      </c>
      <c r="EB68" s="61">
        <v>4.6054124888327414E-6</v>
      </c>
      <c r="EC68" s="61">
        <v>0</v>
      </c>
      <c r="ED68" s="61">
        <v>0</v>
      </c>
      <c r="EE68" s="61">
        <v>0</v>
      </c>
      <c r="EF68" s="61">
        <v>0</v>
      </c>
      <c r="EG68" s="61">
        <v>2.9017075113971415E-6</v>
      </c>
      <c r="EH68" s="61">
        <v>1.2493614028007517E-6</v>
      </c>
      <c r="EI68" s="61">
        <v>1.0484226463811485E-6</v>
      </c>
      <c r="EJ68" s="61">
        <v>2.2507872790504738E-5</v>
      </c>
      <c r="EK68" s="61">
        <v>9.2459740363835987E-6</v>
      </c>
      <c r="EL68" s="61">
        <v>6.4166895746887581E-2</v>
      </c>
      <c r="EM68" s="61">
        <v>0.8698642127866123</v>
      </c>
      <c r="EN68" s="61">
        <v>0.14134851289166245</v>
      </c>
      <c r="EO68" s="61">
        <v>7.4005208775037676E-2</v>
      </c>
      <c r="EP68" s="61">
        <v>6.7697779229964797E-2</v>
      </c>
      <c r="EQ68" s="61">
        <v>4.0037322736065792E-2</v>
      </c>
      <c r="ER68" s="61">
        <v>0.92400553992561119</v>
      </c>
      <c r="ES68" s="61">
        <v>0.44765511269322966</v>
      </c>
      <c r="ET68" s="61">
        <v>4.5161695849570818E-2</v>
      </c>
      <c r="EU68" s="61">
        <v>0.90252860652716049</v>
      </c>
      <c r="EV68" s="61">
        <v>3.8868255642959024E-2</v>
      </c>
      <c r="EW68" s="61">
        <v>0.14107712152449728</v>
      </c>
      <c r="EX68" s="61">
        <v>3.8131413773472039E-4</v>
      </c>
      <c r="EY68" s="61">
        <v>5.8838191737754656E-5</v>
      </c>
      <c r="EZ68" s="61">
        <v>2.3456345021345045E-5</v>
      </c>
      <c r="FA68" s="61">
        <v>3.7635577531519002E-5</v>
      </c>
      <c r="FB68" s="61">
        <v>0</v>
      </c>
      <c r="FC68" s="61">
        <v>1.626595163471097E-6</v>
      </c>
      <c r="FD68" s="61">
        <v>6.1490278386987017E-6</v>
      </c>
      <c r="FE68" s="61">
        <v>2.1957447172132974E-5</v>
      </c>
      <c r="FF68" s="61">
        <v>4.6199922906098335E-5</v>
      </c>
      <c r="FG68" s="61">
        <v>3.3124794737956634E-5</v>
      </c>
      <c r="FH68" s="61">
        <v>0</v>
      </c>
      <c r="FI68" s="61">
        <v>1.0545499729354962E-4</v>
      </c>
      <c r="FJ68" s="61">
        <v>8.0518438305897372E-5</v>
      </c>
      <c r="FK68" s="61">
        <v>0</v>
      </c>
      <c r="FL68" s="61">
        <v>2.4465212207988665E-6</v>
      </c>
      <c r="FM68" s="61">
        <v>0</v>
      </c>
      <c r="FN68" s="61">
        <v>0</v>
      </c>
      <c r="FO68" s="61">
        <v>7.3961186210046723E-5</v>
      </c>
      <c r="FP68" s="61">
        <v>1.619623701743738E-5</v>
      </c>
      <c r="FQ68" s="61">
        <v>5.0088977743408937E-6</v>
      </c>
      <c r="FR68" s="61">
        <v>2.1022191667352033E-5</v>
      </c>
      <c r="FS68" s="61">
        <v>1.7581412915067117E-2</v>
      </c>
      <c r="FT68" s="61">
        <v>2.5928883373815332E-4</v>
      </c>
      <c r="FU68" s="61">
        <v>1.5721506309126682E-4</v>
      </c>
      <c r="FV68" s="61">
        <v>1.116206031105875E-3</v>
      </c>
      <c r="FW68" s="61">
        <v>2.2109310325332185E-5</v>
      </c>
      <c r="FX68" s="61">
        <v>2.3298111220367856E-5</v>
      </c>
      <c r="FY68" s="61">
        <v>4.9430502787800996E-5</v>
      </c>
      <c r="FZ68" s="61">
        <v>0</v>
      </c>
      <c r="GA68" s="61">
        <v>5.4794866113913974E-6</v>
      </c>
      <c r="GB68" s="61">
        <v>3.9984586349968074E-6</v>
      </c>
      <c r="GC68" s="61">
        <v>9.5232322305282919E-6</v>
      </c>
      <c r="GD68" s="61">
        <v>1.1427375019557597E-4</v>
      </c>
      <c r="GE68" s="61">
        <v>1.74475076021933E-4</v>
      </c>
      <c r="GF68" s="61">
        <v>8.6727296751175782E-5</v>
      </c>
      <c r="GG68" s="61">
        <v>7.9474584278769157E-5</v>
      </c>
      <c r="GH68" s="61">
        <v>1.0810901724659114E-4</v>
      </c>
      <c r="GI68" s="61">
        <v>3.0218150367497198E-6</v>
      </c>
      <c r="GJ68" s="61">
        <v>2.2555503593865077E-4</v>
      </c>
      <c r="GK68" s="61">
        <v>2.8583044649885595E-4</v>
      </c>
      <c r="GL68" s="61">
        <v>1.5187007050096975E-4</v>
      </c>
      <c r="GM68" s="61">
        <v>1.0201502171194707E-6</v>
      </c>
      <c r="GN68" s="61">
        <v>7.253262843387154E-5</v>
      </c>
      <c r="GO68" s="61">
        <v>2.103215315604332E-5</v>
      </c>
      <c r="GP68" s="61">
        <v>2.2962801059135446E-4</v>
      </c>
      <c r="GQ68" s="61">
        <v>2.7803409998168892E-6</v>
      </c>
      <c r="GR68" s="61">
        <v>7.8986497380416888E-5</v>
      </c>
      <c r="GS68" s="61">
        <v>8.4447101743053015E-5</v>
      </c>
      <c r="GT68" s="61">
        <v>1.7552546551352153E-4</v>
      </c>
      <c r="GU68" s="61">
        <v>2.5497744194098506E-5</v>
      </c>
      <c r="GV68" s="61">
        <v>5.4449194509540532E-6</v>
      </c>
      <c r="GW68" s="61">
        <v>3.797590576648167E-5</v>
      </c>
      <c r="GX68" s="61">
        <v>8.3773162381828973E-6</v>
      </c>
      <c r="GY68" s="61">
        <v>3.3869087097142261E-6</v>
      </c>
      <c r="GZ68" s="61">
        <v>7.536051677543177E-5</v>
      </c>
      <c r="HA68" s="61">
        <v>1.3469857318843212E-5</v>
      </c>
      <c r="HB68" s="61">
        <v>2.1026270034418201E-5</v>
      </c>
      <c r="HC68" s="61">
        <v>6.446203883495746E-5</v>
      </c>
      <c r="HD68" s="61">
        <v>5.6723626598142437E-5</v>
      </c>
      <c r="HE68" s="61">
        <v>0</v>
      </c>
      <c r="HF68" s="61">
        <v>7.106715728836669E-6</v>
      </c>
      <c r="HG68" s="61">
        <v>1.8304011447347614E-4</v>
      </c>
      <c r="HH68" s="61">
        <v>1.7183969145097905E-5</v>
      </c>
      <c r="HI68" s="61">
        <v>9.1435410186700762E-5</v>
      </c>
      <c r="HJ68" s="61">
        <v>3.3241641196204851E-5</v>
      </c>
      <c r="HK68" s="61">
        <v>7.2689571625623304E-6</v>
      </c>
      <c r="HL68" s="61">
        <v>3.126240944171879E-5</v>
      </c>
      <c r="HM68" s="61">
        <v>0</v>
      </c>
      <c r="HN68" s="61">
        <v>1.7501192215362378E-5</v>
      </c>
      <c r="HO68" s="61">
        <v>2.1479857260483007E-5</v>
      </c>
      <c r="HP68" s="61">
        <v>0</v>
      </c>
      <c r="HQ68" s="61">
        <v>0</v>
      </c>
      <c r="HR68" s="61">
        <v>3.4699740654449556E-5</v>
      </c>
      <c r="HS68" s="61">
        <v>0</v>
      </c>
      <c r="HT68" s="61">
        <v>0</v>
      </c>
      <c r="HU68" s="61">
        <v>0</v>
      </c>
      <c r="HV68" s="61">
        <v>1.7165602979379128E-4</v>
      </c>
      <c r="HW68" s="61">
        <v>1.7748255623468111E-4</v>
      </c>
      <c r="HX68" s="61">
        <v>4.9427309322087075E-5</v>
      </c>
      <c r="HY68" s="61">
        <v>0</v>
      </c>
      <c r="HZ68" s="61">
        <v>4.1370186445499507E-5</v>
      </c>
      <c r="IA68" s="61">
        <v>1.1172451502316228E-5</v>
      </c>
      <c r="IB68" s="61">
        <v>2.3144359410163084E-6</v>
      </c>
      <c r="IC68" s="61">
        <v>4.9057762234923179E-6</v>
      </c>
      <c r="ID68" s="61">
        <v>5.1684637762848399E-6</v>
      </c>
      <c r="IE68" s="61">
        <v>3.5799521130785816E-5</v>
      </c>
      <c r="IF68" s="61">
        <v>0</v>
      </c>
      <c r="IG68" s="61">
        <v>9.0871063655015772E-6</v>
      </c>
      <c r="IH68" s="61">
        <v>4.1923202605545464E-5</v>
      </c>
      <c r="II68" s="61">
        <v>0</v>
      </c>
      <c r="IJ68" s="61">
        <v>1.1752740754172462E-2</v>
      </c>
      <c r="IK68" s="61">
        <v>1.2680100769894929E-3</v>
      </c>
      <c r="IL68" s="61">
        <v>4.6131765269114781E-4</v>
      </c>
      <c r="IM68" s="61">
        <v>2.8377451084310077E-4</v>
      </c>
      <c r="IN68" s="61">
        <v>8.2205080659859429E-4</v>
      </c>
      <c r="IO68" s="61">
        <v>1.0266607856893675E-3</v>
      </c>
      <c r="IP68" s="61">
        <v>2.8496503283732984E-4</v>
      </c>
      <c r="IQ68" s="61">
        <v>3.3854088764220764E-4</v>
      </c>
      <c r="IR68" s="61">
        <v>8.4797889563846356E-4</v>
      </c>
      <c r="IS68" s="61">
        <v>1.3179309929454574E-2</v>
      </c>
      <c r="IT68" s="61">
        <v>5.0647471090805706E-4</v>
      </c>
      <c r="IU68" s="61">
        <v>2.3624250280079019E-4</v>
      </c>
      <c r="IV68" s="61">
        <v>1.1904961594273072E-3</v>
      </c>
      <c r="IW68" s="61">
        <v>2.7395039866847624E-3</v>
      </c>
      <c r="IX68" s="61">
        <v>1.4656849410599844E-4</v>
      </c>
      <c r="IY68" s="61">
        <v>7.0038424618135733E-5</v>
      </c>
      <c r="IZ68" s="61">
        <v>5.1489780803663662E-5</v>
      </c>
      <c r="JA68" s="61">
        <v>5.1520142477598229E-6</v>
      </c>
      <c r="JB68" s="61">
        <v>3.3139466933450159E-5</v>
      </c>
      <c r="JC68" s="61">
        <v>7.9043626696586466E-5</v>
      </c>
      <c r="JD68" s="61">
        <v>4.0460139414603067E-5</v>
      </c>
      <c r="JE68" s="61">
        <v>5.2735296134568957E-5</v>
      </c>
      <c r="JF68" s="61">
        <v>2.0916103340467779E-5</v>
      </c>
      <c r="JG68" s="61">
        <v>1.8639397610034526E-5</v>
      </c>
      <c r="JH68" s="61">
        <v>1.4389776023004272E-4</v>
      </c>
      <c r="JI68" s="61">
        <v>3.4866397949363371E-5</v>
      </c>
      <c r="JJ68" s="61">
        <v>3.452953151137353E-5</v>
      </c>
      <c r="JK68" s="61">
        <v>2.4208611340094578E-5</v>
      </c>
      <c r="JL68" s="61">
        <v>3.8834359590624097E-5</v>
      </c>
      <c r="JM68" s="61">
        <v>5.5007679726074455E-5</v>
      </c>
      <c r="JN68" s="61">
        <v>3.2942700366821702E-4</v>
      </c>
      <c r="JO68" s="61">
        <v>4.2616769824345462E-4</v>
      </c>
      <c r="JP68" s="61">
        <v>2.0665478403947786E-4</v>
      </c>
      <c r="JQ68" s="61">
        <v>1.5927018614970306E-4</v>
      </c>
      <c r="JR68" s="61">
        <v>1.1862571569283957E-4</v>
      </c>
      <c r="JS68" s="61">
        <v>2.2223246235571794E-4</v>
      </c>
      <c r="JT68" s="61">
        <v>0</v>
      </c>
      <c r="JU68" s="61">
        <v>1.2933969740865023E-5</v>
      </c>
      <c r="JV68" s="61">
        <v>7.0302796554222746E-6</v>
      </c>
      <c r="JW68" s="61">
        <v>1.4039775526452974E-6</v>
      </c>
      <c r="JX68" s="61">
        <v>3.1031310370548477E-5</v>
      </c>
      <c r="JY68" s="61">
        <v>3.220772052599626E-5</v>
      </c>
      <c r="JZ68" s="61">
        <v>3.5465201341756364E-5</v>
      </c>
      <c r="KA68" s="61">
        <v>1.3274399313808487E-5</v>
      </c>
      <c r="KB68" s="61">
        <v>3.063013158003741E-5</v>
      </c>
      <c r="KC68" s="61">
        <v>3.0351581562712807E-5</v>
      </c>
      <c r="KD68" s="61">
        <v>1.6829911365368966E-5</v>
      </c>
      <c r="KE68" s="61">
        <v>3.8445925499426745E-5</v>
      </c>
      <c r="KF68" s="61">
        <v>1.3197054396884143E-4</v>
      </c>
      <c r="KG68" s="61">
        <v>1.9626485379258292E-5</v>
      </c>
      <c r="KH68" s="61">
        <v>1.3150827884502951E-5</v>
      </c>
      <c r="KI68" s="61">
        <v>3.4066010395915015E-6</v>
      </c>
      <c r="KJ68" s="61">
        <v>1.5609422911031972E-5</v>
      </c>
      <c r="KK68" s="61">
        <v>1.8345757682498931E-5</v>
      </c>
      <c r="KL68" s="61">
        <v>1.2588869602492075E-4</v>
      </c>
      <c r="KM68" s="61">
        <v>3.1993873778460928E-6</v>
      </c>
      <c r="KN68" s="61">
        <v>3.1819925432243929E-6</v>
      </c>
      <c r="KO68" s="61">
        <v>1.5726016586282114E-6</v>
      </c>
      <c r="KP68" s="61">
        <v>1.0970251180906768E-5</v>
      </c>
      <c r="KQ68" s="61">
        <v>2.105062928357275E-5</v>
      </c>
      <c r="KR68" s="61">
        <v>2.9560217620269239E-5</v>
      </c>
      <c r="KS68" s="61">
        <v>2.0157881253172536E-4</v>
      </c>
      <c r="KT68" s="61">
        <v>9.435826690795516E-6</v>
      </c>
      <c r="KU68" s="61">
        <v>4.3800291662590808E-6</v>
      </c>
      <c r="KV68" s="61">
        <v>1.3154647661113895E-4</v>
      </c>
      <c r="KW68" s="61">
        <v>4.1869343615515919E-5</v>
      </c>
      <c r="KX68" s="61">
        <v>8.676645223800303E-5</v>
      </c>
      <c r="KY68" s="61">
        <v>4.7536886215901779E-6</v>
      </c>
      <c r="KZ68" s="61">
        <v>1.1719060624354287E-5</v>
      </c>
    </row>
    <row r="69" spans="1:312" ht="13" x14ac:dyDescent="0.3">
      <c r="A69" s="102">
        <v>1.0323422522826939</v>
      </c>
      <c r="B69" s="50" t="s">
        <v>885</v>
      </c>
      <c r="C69" s="60" t="s">
        <v>886</v>
      </c>
      <c r="D69" s="61">
        <v>0</v>
      </c>
      <c r="E69" s="61">
        <v>0</v>
      </c>
      <c r="F69" s="61">
        <v>0</v>
      </c>
      <c r="G69" s="61">
        <v>0</v>
      </c>
      <c r="H69" s="61">
        <v>0</v>
      </c>
      <c r="I69" s="61">
        <v>0</v>
      </c>
      <c r="J69" s="61">
        <v>0</v>
      </c>
      <c r="K69" s="61">
        <v>0</v>
      </c>
      <c r="L69" s="61">
        <v>0</v>
      </c>
      <c r="M69" s="61">
        <v>0</v>
      </c>
      <c r="N69" s="61">
        <v>0</v>
      </c>
      <c r="O69" s="61">
        <v>0</v>
      </c>
      <c r="P69" s="61">
        <v>0</v>
      </c>
      <c r="Q69" s="61">
        <v>3.865129825308634E-6</v>
      </c>
      <c r="R69" s="61">
        <v>0</v>
      </c>
      <c r="S69" s="61">
        <v>0</v>
      </c>
      <c r="T69" s="61">
        <v>0</v>
      </c>
      <c r="U69" s="61">
        <v>0</v>
      </c>
      <c r="V69" s="61">
        <v>0</v>
      </c>
      <c r="W69" s="61">
        <v>0</v>
      </c>
      <c r="X69" s="61">
        <v>0</v>
      </c>
      <c r="Y69" s="61">
        <v>0</v>
      </c>
      <c r="Z69" s="61">
        <v>0</v>
      </c>
      <c r="AA69" s="61">
        <v>0</v>
      </c>
      <c r="AB69" s="61">
        <v>0</v>
      </c>
      <c r="AC69" s="61">
        <v>0</v>
      </c>
      <c r="AD69" s="61">
        <v>0</v>
      </c>
      <c r="AE69" s="61">
        <v>0</v>
      </c>
      <c r="AF69" s="61">
        <v>0</v>
      </c>
      <c r="AG69" s="61">
        <v>0</v>
      </c>
      <c r="AH69" s="61">
        <v>0</v>
      </c>
      <c r="AI69" s="61">
        <v>0</v>
      </c>
      <c r="AJ69" s="61">
        <v>0</v>
      </c>
      <c r="AK69" s="61">
        <v>0</v>
      </c>
      <c r="AL69" s="61">
        <v>0</v>
      </c>
      <c r="AM69" s="61">
        <v>0</v>
      </c>
      <c r="AN69" s="61">
        <v>0</v>
      </c>
      <c r="AO69" s="61">
        <v>0</v>
      </c>
      <c r="AP69" s="61">
        <v>0</v>
      </c>
      <c r="AQ69" s="61">
        <v>0</v>
      </c>
      <c r="AR69" s="61">
        <v>0</v>
      </c>
      <c r="AS69" s="61">
        <v>0</v>
      </c>
      <c r="AT69" s="61">
        <v>0</v>
      </c>
      <c r="AU69" s="61">
        <v>0</v>
      </c>
      <c r="AV69" s="61">
        <v>0</v>
      </c>
      <c r="AW69" s="61">
        <v>0</v>
      </c>
      <c r="AX69" s="61">
        <v>0</v>
      </c>
      <c r="AY69" s="61">
        <v>0</v>
      </c>
      <c r="AZ69" s="61">
        <v>0</v>
      </c>
      <c r="BA69" s="61">
        <v>0</v>
      </c>
      <c r="BB69" s="61">
        <v>0</v>
      </c>
      <c r="BC69" s="61">
        <v>0</v>
      </c>
      <c r="BD69" s="61">
        <v>0</v>
      </c>
      <c r="BE69" s="61">
        <v>0</v>
      </c>
      <c r="BF69" s="61">
        <v>0</v>
      </c>
      <c r="BG69" s="61">
        <v>9.0047327863757466E-7</v>
      </c>
      <c r="BH69" s="61">
        <v>0</v>
      </c>
      <c r="BI69" s="61">
        <v>0</v>
      </c>
      <c r="BJ69" s="61">
        <v>0</v>
      </c>
      <c r="BK69" s="61">
        <v>0</v>
      </c>
      <c r="BL69" s="61">
        <v>0</v>
      </c>
      <c r="BM69" s="61">
        <v>0</v>
      </c>
      <c r="BN69" s="61">
        <v>0</v>
      </c>
      <c r="BO69" s="61">
        <v>0</v>
      </c>
      <c r="BP69" s="61">
        <v>0</v>
      </c>
      <c r="BQ69" s="61">
        <v>0</v>
      </c>
      <c r="BR69" s="61">
        <v>0</v>
      </c>
      <c r="BS69" s="61">
        <v>0</v>
      </c>
      <c r="BT69" s="61">
        <v>0</v>
      </c>
      <c r="BU69" s="61">
        <v>0</v>
      </c>
      <c r="BV69" s="61">
        <v>0</v>
      </c>
      <c r="BW69" s="61">
        <v>0</v>
      </c>
      <c r="BX69" s="61">
        <v>0</v>
      </c>
      <c r="BY69" s="61">
        <v>0</v>
      </c>
      <c r="BZ69" s="61">
        <v>0</v>
      </c>
      <c r="CA69" s="61">
        <v>0</v>
      </c>
      <c r="CB69" s="61">
        <v>0</v>
      </c>
      <c r="CC69" s="61">
        <v>0</v>
      </c>
      <c r="CD69" s="61">
        <v>0</v>
      </c>
      <c r="CE69" s="61">
        <v>0</v>
      </c>
      <c r="CF69" s="61">
        <v>0</v>
      </c>
      <c r="CG69" s="61">
        <v>0</v>
      </c>
      <c r="CH69" s="61">
        <v>0</v>
      </c>
      <c r="CI69" s="61">
        <v>0</v>
      </c>
      <c r="CJ69" s="61">
        <v>0</v>
      </c>
      <c r="CK69" s="61">
        <v>0</v>
      </c>
      <c r="CL69" s="61">
        <v>0</v>
      </c>
      <c r="CM69" s="61">
        <v>0</v>
      </c>
      <c r="CN69" s="61">
        <v>0</v>
      </c>
      <c r="CO69" s="61">
        <v>0</v>
      </c>
      <c r="CP69" s="61">
        <v>0</v>
      </c>
      <c r="CQ69" s="61">
        <v>0</v>
      </c>
      <c r="CR69" s="61">
        <v>0</v>
      </c>
      <c r="CS69" s="61">
        <v>0</v>
      </c>
      <c r="CT69" s="61">
        <v>0</v>
      </c>
      <c r="CU69" s="61">
        <v>0</v>
      </c>
      <c r="CV69" s="61">
        <v>0</v>
      </c>
      <c r="CW69" s="61">
        <v>0</v>
      </c>
      <c r="CX69" s="61">
        <v>0</v>
      </c>
      <c r="CY69" s="61">
        <v>0</v>
      </c>
      <c r="CZ69" s="61">
        <v>0</v>
      </c>
      <c r="DA69" s="61">
        <v>0</v>
      </c>
      <c r="DB69" s="61">
        <v>0</v>
      </c>
      <c r="DC69" s="61">
        <v>0</v>
      </c>
      <c r="DD69" s="61">
        <v>0</v>
      </c>
      <c r="DE69" s="61">
        <v>0</v>
      </c>
      <c r="DF69" s="61">
        <v>0</v>
      </c>
      <c r="DG69" s="61">
        <v>0</v>
      </c>
      <c r="DH69" s="61">
        <v>0</v>
      </c>
      <c r="DI69" s="61">
        <v>0</v>
      </c>
      <c r="DJ69" s="61">
        <v>0</v>
      </c>
      <c r="DK69" s="61">
        <v>0</v>
      </c>
      <c r="DL69" s="61">
        <v>0</v>
      </c>
      <c r="DM69" s="61">
        <v>0</v>
      </c>
      <c r="DN69" s="61">
        <v>0</v>
      </c>
      <c r="DO69" s="61">
        <v>0</v>
      </c>
      <c r="DP69" s="61">
        <v>0</v>
      </c>
      <c r="DQ69" s="61">
        <v>0</v>
      </c>
      <c r="DR69" s="61">
        <v>0</v>
      </c>
      <c r="DS69" s="61">
        <v>0</v>
      </c>
      <c r="DT69" s="61">
        <v>0</v>
      </c>
      <c r="DU69" s="61">
        <v>0</v>
      </c>
      <c r="DV69" s="61">
        <v>0</v>
      </c>
      <c r="DW69" s="61">
        <v>0</v>
      </c>
      <c r="DX69" s="61">
        <v>0</v>
      </c>
      <c r="DY69" s="61">
        <v>0</v>
      </c>
      <c r="DZ69" s="61">
        <v>0</v>
      </c>
      <c r="EA69" s="61">
        <v>0</v>
      </c>
      <c r="EB69" s="61">
        <v>0</v>
      </c>
      <c r="EC69" s="61">
        <v>0</v>
      </c>
      <c r="ED69" s="61">
        <v>0</v>
      </c>
      <c r="EE69" s="61">
        <v>0</v>
      </c>
      <c r="EF69" s="61">
        <v>0</v>
      </c>
      <c r="EG69" s="61">
        <v>0</v>
      </c>
      <c r="EH69" s="61">
        <v>0</v>
      </c>
      <c r="EI69" s="61">
        <v>0</v>
      </c>
      <c r="EJ69" s="61">
        <v>0</v>
      </c>
      <c r="EK69" s="61">
        <v>0</v>
      </c>
      <c r="EL69" s="61">
        <v>0</v>
      </c>
      <c r="EM69" s="61">
        <v>0</v>
      </c>
      <c r="EN69" s="61">
        <v>0</v>
      </c>
      <c r="EO69" s="61">
        <v>0</v>
      </c>
      <c r="EP69" s="61">
        <v>0</v>
      </c>
      <c r="EQ69" s="61">
        <v>0</v>
      </c>
      <c r="ER69" s="61">
        <v>0</v>
      </c>
      <c r="ES69" s="61">
        <v>0</v>
      </c>
      <c r="ET69" s="61">
        <v>0</v>
      </c>
      <c r="EU69" s="61">
        <v>0</v>
      </c>
      <c r="EV69" s="61">
        <v>0</v>
      </c>
      <c r="EW69" s="61">
        <v>0</v>
      </c>
      <c r="EX69" s="61">
        <v>0</v>
      </c>
      <c r="EY69" s="61">
        <v>0</v>
      </c>
      <c r="EZ69" s="61">
        <v>0</v>
      </c>
      <c r="FA69" s="61">
        <v>0</v>
      </c>
      <c r="FB69" s="61">
        <v>0</v>
      </c>
      <c r="FC69" s="61">
        <v>0</v>
      </c>
      <c r="FD69" s="61">
        <v>0</v>
      </c>
      <c r="FE69" s="61">
        <v>0</v>
      </c>
      <c r="FF69" s="61">
        <v>0</v>
      </c>
      <c r="FG69" s="61">
        <v>0</v>
      </c>
      <c r="FH69" s="61">
        <v>0</v>
      </c>
      <c r="FI69" s="61">
        <v>0</v>
      </c>
      <c r="FJ69" s="61">
        <v>0</v>
      </c>
      <c r="FK69" s="61">
        <v>0</v>
      </c>
      <c r="FL69" s="61">
        <v>0</v>
      </c>
      <c r="FM69" s="61">
        <v>0</v>
      </c>
      <c r="FN69" s="61">
        <v>0</v>
      </c>
      <c r="FO69" s="61">
        <v>0</v>
      </c>
      <c r="FP69" s="61">
        <v>0</v>
      </c>
      <c r="FQ69" s="61">
        <v>0</v>
      </c>
      <c r="FR69" s="61">
        <v>0</v>
      </c>
      <c r="FS69" s="61">
        <v>0</v>
      </c>
      <c r="FT69" s="61">
        <v>0</v>
      </c>
      <c r="FU69" s="61">
        <v>9.4639180712033266E-7</v>
      </c>
      <c r="FV69" s="61">
        <v>0</v>
      </c>
      <c r="FW69" s="61">
        <v>0</v>
      </c>
      <c r="FX69" s="61">
        <v>0</v>
      </c>
      <c r="FY69" s="61">
        <v>1.8819870327465517E-6</v>
      </c>
      <c r="FZ69" s="61">
        <v>0</v>
      </c>
      <c r="GA69" s="61">
        <v>0</v>
      </c>
      <c r="GB69" s="61">
        <v>0</v>
      </c>
      <c r="GC69" s="61">
        <v>0</v>
      </c>
      <c r="GD69" s="61">
        <v>0</v>
      </c>
      <c r="GE69" s="61">
        <v>0</v>
      </c>
      <c r="GF69" s="61">
        <v>0</v>
      </c>
      <c r="GG69" s="61">
        <v>0</v>
      </c>
      <c r="GH69" s="61">
        <v>0</v>
      </c>
      <c r="GI69" s="61">
        <v>0</v>
      </c>
      <c r="GJ69" s="61">
        <v>0</v>
      </c>
      <c r="GK69" s="61">
        <v>0</v>
      </c>
      <c r="GL69" s="61">
        <v>0</v>
      </c>
      <c r="GM69" s="61">
        <v>0</v>
      </c>
      <c r="GN69" s="61">
        <v>0</v>
      </c>
      <c r="GO69" s="61">
        <v>0</v>
      </c>
      <c r="GP69" s="61">
        <v>0</v>
      </c>
      <c r="GQ69" s="61">
        <v>0</v>
      </c>
      <c r="GR69" s="61">
        <v>1.1455319382447321E-6</v>
      </c>
      <c r="GS69" s="61">
        <v>0</v>
      </c>
      <c r="GT69" s="61">
        <v>0</v>
      </c>
      <c r="GU69" s="61">
        <v>0</v>
      </c>
      <c r="GV69" s="61">
        <v>0</v>
      </c>
      <c r="GW69" s="61">
        <v>0</v>
      </c>
      <c r="GX69" s="61">
        <v>0</v>
      </c>
      <c r="GY69" s="61">
        <v>0</v>
      </c>
      <c r="GZ69" s="61">
        <v>0</v>
      </c>
      <c r="HA69" s="61">
        <v>0</v>
      </c>
      <c r="HB69" s="61">
        <v>0</v>
      </c>
      <c r="HC69" s="61">
        <v>0</v>
      </c>
      <c r="HD69" s="61">
        <v>0</v>
      </c>
      <c r="HE69" s="61">
        <v>0</v>
      </c>
      <c r="HF69" s="61">
        <v>0</v>
      </c>
      <c r="HG69" s="61">
        <v>0</v>
      </c>
      <c r="HH69" s="61">
        <v>0</v>
      </c>
      <c r="HI69" s="61">
        <v>0</v>
      </c>
      <c r="HJ69" s="61">
        <v>0</v>
      </c>
      <c r="HK69" s="61">
        <v>0</v>
      </c>
      <c r="HL69" s="61">
        <v>0</v>
      </c>
      <c r="HM69" s="61">
        <v>0</v>
      </c>
      <c r="HN69" s="61">
        <v>0</v>
      </c>
      <c r="HO69" s="61">
        <v>0</v>
      </c>
      <c r="HP69" s="61">
        <v>0</v>
      </c>
      <c r="HQ69" s="61">
        <v>0</v>
      </c>
      <c r="HR69" s="61">
        <v>0</v>
      </c>
      <c r="HS69" s="61">
        <v>0</v>
      </c>
      <c r="HT69" s="61">
        <v>0</v>
      </c>
      <c r="HU69" s="61">
        <v>0</v>
      </c>
      <c r="HV69" s="61">
        <v>0</v>
      </c>
      <c r="HW69" s="61">
        <v>0</v>
      </c>
      <c r="HX69" s="61">
        <v>0</v>
      </c>
      <c r="HY69" s="61">
        <v>0</v>
      </c>
      <c r="HZ69" s="61">
        <v>0</v>
      </c>
      <c r="IA69" s="61">
        <v>0</v>
      </c>
      <c r="IB69" s="61">
        <v>0</v>
      </c>
      <c r="IC69" s="61">
        <v>0</v>
      </c>
      <c r="ID69" s="61">
        <v>0</v>
      </c>
      <c r="IE69" s="61">
        <v>0</v>
      </c>
      <c r="IF69" s="61">
        <v>0</v>
      </c>
      <c r="IG69" s="61">
        <v>0</v>
      </c>
      <c r="IH69" s="61">
        <v>0</v>
      </c>
      <c r="II69" s="61">
        <v>0</v>
      </c>
      <c r="IJ69" s="61">
        <v>0</v>
      </c>
      <c r="IK69" s="61">
        <v>0</v>
      </c>
      <c r="IL69" s="61">
        <v>0</v>
      </c>
      <c r="IM69" s="61">
        <v>0</v>
      </c>
      <c r="IN69" s="61">
        <v>0</v>
      </c>
      <c r="IO69" s="61">
        <v>0</v>
      </c>
      <c r="IP69" s="61">
        <v>0</v>
      </c>
      <c r="IQ69" s="61">
        <v>0</v>
      </c>
      <c r="IR69" s="61">
        <v>0</v>
      </c>
      <c r="IS69" s="61">
        <v>0</v>
      </c>
      <c r="IT69" s="61">
        <v>0</v>
      </c>
      <c r="IU69" s="61">
        <v>0</v>
      </c>
      <c r="IV69" s="61">
        <v>0</v>
      </c>
      <c r="IW69" s="61">
        <v>0</v>
      </c>
      <c r="IX69" s="61">
        <v>0</v>
      </c>
      <c r="IY69" s="61">
        <v>2.4720106453900618E-6</v>
      </c>
      <c r="IZ69" s="61">
        <v>0</v>
      </c>
      <c r="JA69" s="61">
        <v>0</v>
      </c>
      <c r="JB69" s="61">
        <v>0</v>
      </c>
      <c r="JC69" s="61">
        <v>0</v>
      </c>
      <c r="JD69" s="61">
        <v>0</v>
      </c>
      <c r="JE69" s="61">
        <v>0</v>
      </c>
      <c r="JF69" s="61">
        <v>0</v>
      </c>
      <c r="JG69" s="61">
        <v>0</v>
      </c>
      <c r="JH69" s="61">
        <v>0</v>
      </c>
      <c r="JI69" s="61">
        <v>0</v>
      </c>
      <c r="JJ69" s="61">
        <v>0</v>
      </c>
      <c r="JK69" s="61">
        <v>0</v>
      </c>
      <c r="JL69" s="61">
        <v>0</v>
      </c>
      <c r="JM69" s="61">
        <v>0</v>
      </c>
      <c r="JN69" s="61">
        <v>2.0492768104054878E-6</v>
      </c>
      <c r="JO69" s="61">
        <v>3.177891132876769E-6</v>
      </c>
      <c r="JP69" s="61">
        <v>1.1950391862964444E-6</v>
      </c>
      <c r="JQ69" s="61">
        <v>3.4410596955904019E-4</v>
      </c>
      <c r="JR69" s="61">
        <v>7.9548693815275182E-6</v>
      </c>
      <c r="JS69" s="61">
        <v>0</v>
      </c>
      <c r="JT69" s="61">
        <v>0</v>
      </c>
      <c r="JU69" s="61">
        <v>0</v>
      </c>
      <c r="JV69" s="61">
        <v>0</v>
      </c>
      <c r="JW69" s="61">
        <v>0</v>
      </c>
      <c r="JX69" s="61">
        <v>0</v>
      </c>
      <c r="JY69" s="61">
        <v>0</v>
      </c>
      <c r="JZ69" s="61">
        <v>0</v>
      </c>
      <c r="KA69" s="61">
        <v>0</v>
      </c>
      <c r="KB69" s="61">
        <v>0</v>
      </c>
      <c r="KC69" s="61">
        <v>0</v>
      </c>
      <c r="KD69" s="61">
        <v>0</v>
      </c>
      <c r="KE69" s="61">
        <v>0</v>
      </c>
      <c r="KF69" s="61">
        <v>0</v>
      </c>
      <c r="KG69" s="61">
        <v>0</v>
      </c>
      <c r="KH69" s="61">
        <v>0</v>
      </c>
      <c r="KI69" s="61">
        <v>0</v>
      </c>
      <c r="KJ69" s="61">
        <v>0</v>
      </c>
      <c r="KK69" s="61">
        <v>0</v>
      </c>
      <c r="KL69" s="61">
        <v>0</v>
      </c>
      <c r="KM69" s="61">
        <v>0</v>
      </c>
      <c r="KN69" s="61">
        <v>0</v>
      </c>
      <c r="KO69" s="61">
        <v>0</v>
      </c>
      <c r="KP69" s="61">
        <v>0</v>
      </c>
      <c r="KQ69" s="61">
        <v>0</v>
      </c>
      <c r="KR69" s="61">
        <v>0</v>
      </c>
      <c r="KS69" s="61">
        <v>0</v>
      </c>
      <c r="KT69" s="61">
        <v>0</v>
      </c>
      <c r="KU69" s="61">
        <v>0</v>
      </c>
      <c r="KV69" s="61">
        <v>0</v>
      </c>
      <c r="KW69" s="61">
        <v>0</v>
      </c>
      <c r="KX69" s="61">
        <v>0</v>
      </c>
      <c r="KY69" s="61">
        <v>0</v>
      </c>
      <c r="KZ69" s="61">
        <v>0</v>
      </c>
    </row>
    <row r="70" spans="1:312" ht="13" x14ac:dyDescent="0.3">
      <c r="A70" s="102">
        <v>1.0299181599624181</v>
      </c>
      <c r="B70" s="50" t="s">
        <v>884</v>
      </c>
      <c r="C70" s="60" t="s">
        <v>56</v>
      </c>
      <c r="D70" s="61">
        <v>4.6291798078487988E-4</v>
      </c>
      <c r="E70" s="61">
        <v>4.5009116354441625E-4</v>
      </c>
      <c r="F70" s="61">
        <v>7.0380810865521687E-4</v>
      </c>
      <c r="G70" s="61">
        <v>3.9240381727261318E-4</v>
      </c>
      <c r="H70" s="61">
        <v>5.714121677695684E-4</v>
      </c>
      <c r="I70" s="61">
        <v>6.5821557072007019E-5</v>
      </c>
      <c r="J70" s="61">
        <v>1.9027253826171692E-4</v>
      </c>
      <c r="K70" s="61">
        <v>1.5250626537438774E-3</v>
      </c>
      <c r="L70" s="61">
        <v>4.834622878747582E-4</v>
      </c>
      <c r="M70" s="61">
        <v>3.6816617107632969E-3</v>
      </c>
      <c r="N70" s="61">
        <v>8.611279473203063E-3</v>
      </c>
      <c r="O70" s="61">
        <v>3.0752125345871639E-3</v>
      </c>
      <c r="P70" s="61">
        <v>4.842004343385017E-3</v>
      </c>
      <c r="Q70" s="61">
        <v>2.1715743279520923E-2</v>
      </c>
      <c r="R70" s="61">
        <v>1.6100925988530695E-4</v>
      </c>
      <c r="S70" s="61">
        <v>2.4030528299902348E-4</v>
      </c>
      <c r="T70" s="61">
        <v>4.2343194257246961E-4</v>
      </c>
      <c r="U70" s="61">
        <v>3.3093294600965433E-4</v>
      </c>
      <c r="V70" s="61">
        <v>8.4439930552324757E-6</v>
      </c>
      <c r="W70" s="61">
        <v>3.6515498199542437E-5</v>
      </c>
      <c r="X70" s="61">
        <v>1.9278643159488534E-4</v>
      </c>
      <c r="Y70" s="61">
        <v>1.080743717839624E-4</v>
      </c>
      <c r="Z70" s="61">
        <v>6.9976813698831658E-5</v>
      </c>
      <c r="AA70" s="61">
        <v>1.2903054259034892E-6</v>
      </c>
      <c r="AB70" s="61">
        <v>8.3975256362114075E-6</v>
      </c>
      <c r="AC70" s="61">
        <v>5.6779088029253367E-5</v>
      </c>
      <c r="AD70" s="61">
        <v>1.1159346231398396E-4</v>
      </c>
      <c r="AE70" s="61">
        <v>9.6800177714961113E-6</v>
      </c>
      <c r="AF70" s="61">
        <v>1.0503909589675154E-4</v>
      </c>
      <c r="AG70" s="61">
        <v>2.4038744554357996E-5</v>
      </c>
      <c r="AH70" s="61">
        <v>1.0373226217911128E-4</v>
      </c>
      <c r="AI70" s="61">
        <v>3.4047262847842492E-5</v>
      </c>
      <c r="AJ70" s="61">
        <v>2.7213857082483489E-5</v>
      </c>
      <c r="AK70" s="61">
        <v>1.3032904641565898E-5</v>
      </c>
      <c r="AL70" s="61">
        <v>3.653074562778829E-5</v>
      </c>
      <c r="AM70" s="61">
        <v>4.3798658674757182E-5</v>
      </c>
      <c r="AN70" s="61">
        <v>5.7345066247789217E-5</v>
      </c>
      <c r="AO70" s="61">
        <v>2.9217140424652793E-5</v>
      </c>
      <c r="AP70" s="61">
        <v>2.234013572391583E-5</v>
      </c>
      <c r="AQ70" s="61">
        <v>4.6865290468400783E-5</v>
      </c>
      <c r="AR70" s="61">
        <v>6.1744088255223832E-5</v>
      </c>
      <c r="AS70" s="61">
        <v>4.1284263033678815E-5</v>
      </c>
      <c r="AT70" s="61">
        <v>3.8818822114444053E-5</v>
      </c>
      <c r="AU70" s="61">
        <v>6.0367129951601188E-6</v>
      </c>
      <c r="AV70" s="61">
        <v>5.1458644122708756E-4</v>
      </c>
      <c r="AW70" s="61">
        <v>2.2174843939120904E-4</v>
      </c>
      <c r="AX70" s="61">
        <v>4.8653517639908156E-4</v>
      </c>
      <c r="AY70" s="61">
        <v>9.7380989554936656E-5</v>
      </c>
      <c r="AZ70" s="61">
        <v>3.5398062933395503E-5</v>
      </c>
      <c r="BA70" s="61">
        <v>0</v>
      </c>
      <c r="BB70" s="61">
        <v>3.3052400132999862E-5</v>
      </c>
      <c r="BC70" s="61">
        <v>8.2963405393793796E-5</v>
      </c>
      <c r="BD70" s="61">
        <v>8.4383374448461521E-6</v>
      </c>
      <c r="BE70" s="61">
        <v>1.1077475568639034E-4</v>
      </c>
      <c r="BF70" s="61">
        <v>3.2278645394122549E-5</v>
      </c>
      <c r="BG70" s="61">
        <v>2.4348190393722735E-5</v>
      </c>
      <c r="BH70" s="61">
        <v>5.8030501470440773E-5</v>
      </c>
      <c r="BI70" s="61">
        <v>8.9816029738337927E-5</v>
      </c>
      <c r="BJ70" s="61">
        <v>5.6826022767619625E-5</v>
      </c>
      <c r="BK70" s="61">
        <v>1.8184875468104262E-4</v>
      </c>
      <c r="BL70" s="61">
        <v>9.2359400958372262E-6</v>
      </c>
      <c r="BM70" s="61">
        <v>2.5919693511704173E-5</v>
      </c>
      <c r="BN70" s="61">
        <v>2.6067040715778442E-5</v>
      </c>
      <c r="BO70" s="61">
        <v>1.097553720097278E-4</v>
      </c>
      <c r="BP70" s="61">
        <v>4.964068008277816E-4</v>
      </c>
      <c r="BQ70" s="61">
        <v>7.1824480515355889E-4</v>
      </c>
      <c r="BR70" s="61">
        <v>3.4674845973599474E-4</v>
      </c>
      <c r="BS70" s="61">
        <v>2.0600251824996494E-4</v>
      </c>
      <c r="BT70" s="61">
        <v>8.8895306457034652E-4</v>
      </c>
      <c r="BU70" s="61">
        <v>4.6776783183135234E-4</v>
      </c>
      <c r="BV70" s="61">
        <v>3.8067261459729382E-4</v>
      </c>
      <c r="BW70" s="61">
        <v>3.2001821940041465E-4</v>
      </c>
      <c r="BX70" s="61">
        <v>1.0367304601594368E-3</v>
      </c>
      <c r="BY70" s="61">
        <v>1.0620704469754393E-3</v>
      </c>
      <c r="BZ70" s="61">
        <v>2.0554853192948338E-4</v>
      </c>
      <c r="CA70" s="61">
        <v>1.2422170768023302E-3</v>
      </c>
      <c r="CB70" s="61">
        <v>1.0988851320924815E-3</v>
      </c>
      <c r="CC70" s="61">
        <v>5.8670354661914921E-5</v>
      </c>
      <c r="CD70" s="61">
        <v>8.4899357244869485E-5</v>
      </c>
      <c r="CE70" s="61">
        <v>3.2478098440566819E-4</v>
      </c>
      <c r="CF70" s="61">
        <v>0</v>
      </c>
      <c r="CG70" s="61">
        <v>2.859278173863447E-6</v>
      </c>
      <c r="CH70" s="61">
        <v>1.1091330284552879E-5</v>
      </c>
      <c r="CI70" s="61">
        <v>2.7685111388738579E-6</v>
      </c>
      <c r="CJ70" s="61">
        <v>4.8884491965864844E-5</v>
      </c>
      <c r="CK70" s="61">
        <v>0</v>
      </c>
      <c r="CL70" s="61">
        <v>0</v>
      </c>
      <c r="CM70" s="61">
        <v>1.7359061310692144E-5</v>
      </c>
      <c r="CN70" s="61">
        <v>3.6146579872767658E-5</v>
      </c>
      <c r="CO70" s="61">
        <v>2.1286401452124276E-5</v>
      </c>
      <c r="CP70" s="61">
        <v>1.5943286904242217E-6</v>
      </c>
      <c r="CQ70" s="61">
        <v>7.278094678828672E-6</v>
      </c>
      <c r="CR70" s="61">
        <v>9.1816332510266245E-5</v>
      </c>
      <c r="CS70" s="61">
        <v>1.5008583450882659E-4</v>
      </c>
      <c r="CT70" s="61">
        <v>4.8049933164782581E-6</v>
      </c>
      <c r="CU70" s="61">
        <v>6.3980503822114719E-5</v>
      </c>
      <c r="CV70" s="61">
        <v>2.8904487874614294E-5</v>
      </c>
      <c r="CW70" s="61">
        <v>1.8554179166792959E-5</v>
      </c>
      <c r="CX70" s="61">
        <v>1.2137482941377551E-5</v>
      </c>
      <c r="CY70" s="61">
        <v>2.3898357596576531E-6</v>
      </c>
      <c r="CZ70" s="61">
        <v>9.1510295851093281E-5</v>
      </c>
      <c r="DA70" s="61">
        <v>8.1966318770135377E-5</v>
      </c>
      <c r="DB70" s="61">
        <v>6.4354171614170859E-5</v>
      </c>
      <c r="DC70" s="61">
        <v>6.2684780608651108E-5</v>
      </c>
      <c r="DD70" s="61">
        <v>2.8903544995423076E-5</v>
      </c>
      <c r="DE70" s="61">
        <v>6.5375264703706288E-6</v>
      </c>
      <c r="DF70" s="61">
        <v>1.0310517539096667E-4</v>
      </c>
      <c r="DG70" s="61">
        <v>7.1848619530787204E-4</v>
      </c>
      <c r="DH70" s="61">
        <v>7.3455243381636304E-5</v>
      </c>
      <c r="DI70" s="61">
        <v>1.1120249751761729E-5</v>
      </c>
      <c r="DJ70" s="61">
        <v>7.7814662011889071E-5</v>
      </c>
      <c r="DK70" s="61">
        <v>1.2928015380971301E-5</v>
      </c>
      <c r="DL70" s="61">
        <v>4.9523935131739923E-6</v>
      </c>
      <c r="DM70" s="61">
        <v>1.0192134642117937E-4</v>
      </c>
      <c r="DN70" s="61">
        <v>1.40394403332092E-5</v>
      </c>
      <c r="DO70" s="61">
        <v>5.6956671340991867E-5</v>
      </c>
      <c r="DP70" s="61">
        <v>4.1960041976526279E-6</v>
      </c>
      <c r="DQ70" s="61">
        <v>0</v>
      </c>
      <c r="DR70" s="61">
        <v>1.4602352290079624E-5</v>
      </c>
      <c r="DS70" s="61">
        <v>3.7436599223180883E-6</v>
      </c>
      <c r="DT70" s="61">
        <v>3.0859193944820463E-6</v>
      </c>
      <c r="DU70" s="61">
        <v>3.8281888669631442E-5</v>
      </c>
      <c r="DV70" s="61">
        <v>8.6105427718889064E-5</v>
      </c>
      <c r="DW70" s="61">
        <v>5.1478750997959178E-5</v>
      </c>
      <c r="DX70" s="61">
        <v>1.5216587080332197E-5</v>
      </c>
      <c r="DY70" s="61">
        <v>1.9109618795000232E-5</v>
      </c>
      <c r="DZ70" s="61">
        <v>2.1013091679399482E-5</v>
      </c>
      <c r="EA70" s="61">
        <v>7.6723872632969753E-5</v>
      </c>
      <c r="EB70" s="61">
        <v>1.747837269858209E-5</v>
      </c>
      <c r="EC70" s="61">
        <v>9.5691122194757042E-5</v>
      </c>
      <c r="ED70" s="61">
        <v>9.6537676241595193E-6</v>
      </c>
      <c r="EE70" s="61">
        <v>1.4492198985254238E-5</v>
      </c>
      <c r="EF70" s="61">
        <v>9.991108121919578E-6</v>
      </c>
      <c r="EG70" s="61">
        <v>0</v>
      </c>
      <c r="EH70" s="61">
        <v>1.0994380344646615E-5</v>
      </c>
      <c r="EI70" s="61">
        <v>2.1822334927397839E-4</v>
      </c>
      <c r="EJ70" s="61">
        <v>4.0602437190714426E-6</v>
      </c>
      <c r="EK70" s="61">
        <v>1.442832603186551E-5</v>
      </c>
      <c r="EL70" s="61">
        <v>2.6570208934647063E-3</v>
      </c>
      <c r="EM70" s="61">
        <v>8.5413697442798548E-4</v>
      </c>
      <c r="EN70" s="61">
        <v>9.2558477512191882E-4</v>
      </c>
      <c r="EO70" s="61">
        <v>2.7341646969120531E-3</v>
      </c>
      <c r="EP70" s="61">
        <v>5.6032842470209242E-4</v>
      </c>
      <c r="EQ70" s="61">
        <v>1.3961026285234289E-2</v>
      </c>
      <c r="ER70" s="61">
        <v>1.1353089310128343E-3</v>
      </c>
      <c r="ES70" s="61">
        <v>3.2931332709501653E-3</v>
      </c>
      <c r="ET70" s="61">
        <v>1.9133289457679422E-3</v>
      </c>
      <c r="EU70" s="61">
        <v>7.7552359318918166E-4</v>
      </c>
      <c r="EV70" s="61">
        <v>1.5970247266543585E-4</v>
      </c>
      <c r="EW70" s="61">
        <v>5.5515115652118776E-4</v>
      </c>
      <c r="EX70" s="61">
        <v>1.1468983367524924E-4</v>
      </c>
      <c r="EY70" s="61">
        <v>6.1595672421751684E-5</v>
      </c>
      <c r="EZ70" s="61">
        <v>1.3531979159974787E-4</v>
      </c>
      <c r="FA70" s="61">
        <v>1.2577663889826708E-4</v>
      </c>
      <c r="FB70" s="61">
        <v>1.6166649137469669E-4</v>
      </c>
      <c r="FC70" s="61">
        <v>3.7321322361864616E-5</v>
      </c>
      <c r="FD70" s="61">
        <v>3.1086751851198995E-5</v>
      </c>
      <c r="FE70" s="61">
        <v>3.26608767866331E-4</v>
      </c>
      <c r="FF70" s="61">
        <v>1.2827404028665748E-3</v>
      </c>
      <c r="FG70" s="61">
        <v>3.439672442989702E-4</v>
      </c>
      <c r="FH70" s="61">
        <v>3.8021172572270625E-4</v>
      </c>
      <c r="FI70" s="61">
        <v>6.7587670694713324E-5</v>
      </c>
      <c r="FJ70" s="61">
        <v>1.7487107905535672E-4</v>
      </c>
      <c r="FK70" s="61">
        <v>1.5459025154596542E-3</v>
      </c>
      <c r="FL70" s="61">
        <v>0</v>
      </c>
      <c r="FM70" s="61">
        <v>1.0433801312922483E-5</v>
      </c>
      <c r="FN70" s="61">
        <v>2.4172134710926772E-5</v>
      </c>
      <c r="FO70" s="61">
        <v>8.7158929716599925E-5</v>
      </c>
      <c r="FP70" s="61">
        <v>9.6391846108938466E-5</v>
      </c>
      <c r="FQ70" s="61">
        <v>1.9366298722343887E-4</v>
      </c>
      <c r="FR70" s="61">
        <v>1.2123417318487677E-4</v>
      </c>
      <c r="FS70" s="61">
        <v>4.0682968056614248E-2</v>
      </c>
      <c r="FT70" s="61">
        <v>8.3642211457936287E-3</v>
      </c>
      <c r="FU70" s="61">
        <v>6.3803056092984478E-2</v>
      </c>
      <c r="FV70" s="61">
        <v>4.6183999891800638E-3</v>
      </c>
      <c r="FW70" s="61">
        <v>1.9069817095992623E-2</v>
      </c>
      <c r="FX70" s="61">
        <v>6.9634142160660819E-3</v>
      </c>
      <c r="FY70" s="61">
        <v>7.2048903183625945E-2</v>
      </c>
      <c r="FZ70" s="61">
        <v>2.2434836678935407E-4</v>
      </c>
      <c r="GA70" s="61">
        <v>1.9317184188422972E-3</v>
      </c>
      <c r="GB70" s="61">
        <v>1.8535711815092341E-4</v>
      </c>
      <c r="GC70" s="61">
        <v>2.5421973472025303E-4</v>
      </c>
      <c r="GD70" s="61">
        <v>2.4434551077703832E-4</v>
      </c>
      <c r="GE70" s="61">
        <v>2.2282139873190142E-4</v>
      </c>
      <c r="GF70" s="61">
        <v>1.5831987016294089E-4</v>
      </c>
      <c r="GG70" s="61">
        <v>6.3894985881831002E-5</v>
      </c>
      <c r="GH70" s="61">
        <v>1.7721548186131226E-4</v>
      </c>
      <c r="GI70" s="61">
        <v>2.0867311614888341E-5</v>
      </c>
      <c r="GJ70" s="61">
        <v>3.6753108827058244E-5</v>
      </c>
      <c r="GK70" s="61">
        <v>1.6735369621683173E-5</v>
      </c>
      <c r="GL70" s="61">
        <v>8.2669682123721711E-6</v>
      </c>
      <c r="GM70" s="61">
        <v>1.8482721580752768E-5</v>
      </c>
      <c r="GN70" s="61">
        <v>1.244125566561349E-5</v>
      </c>
      <c r="GO70" s="61">
        <v>7.0581666827086815E-5</v>
      </c>
      <c r="GP70" s="61">
        <v>4.9282184751334416E-5</v>
      </c>
      <c r="GQ70" s="61">
        <v>1.6709457811575585E-4</v>
      </c>
      <c r="GR70" s="61">
        <v>8.141557715308042E-5</v>
      </c>
      <c r="GS70" s="61">
        <v>6.129074889359021E-6</v>
      </c>
      <c r="GT70" s="61">
        <v>4.7647512624360156E-5</v>
      </c>
      <c r="GU70" s="61">
        <v>6.8014663953276557E-5</v>
      </c>
      <c r="GV70" s="61">
        <v>1.4344611835771288E-4</v>
      </c>
      <c r="GW70" s="61">
        <v>3.4946059133126998E-4</v>
      </c>
      <c r="GX70" s="61">
        <v>2.9098351504872025E-5</v>
      </c>
      <c r="GY70" s="61">
        <v>2.0238661156492341E-4</v>
      </c>
      <c r="GZ70" s="61">
        <v>3.0725716432944553E-5</v>
      </c>
      <c r="HA70" s="61">
        <v>2.7717304166334727E-5</v>
      </c>
      <c r="HB70" s="61">
        <v>4.8679631779354349E-5</v>
      </c>
      <c r="HC70" s="61">
        <v>2.6522584392771819E-5</v>
      </c>
      <c r="HD70" s="61">
        <v>1.531799317350759E-5</v>
      </c>
      <c r="HE70" s="61">
        <v>1.7125882006775551E-5</v>
      </c>
      <c r="HF70" s="61">
        <v>6.519080319733895E-6</v>
      </c>
      <c r="HG70" s="61">
        <v>1.2314272391782271E-5</v>
      </c>
      <c r="HH70" s="61">
        <v>2.7634177361816972E-5</v>
      </c>
      <c r="HI70" s="61">
        <v>2.842197147008723E-5</v>
      </c>
      <c r="HJ70" s="61">
        <v>1.678556441460344E-5</v>
      </c>
      <c r="HK70" s="61">
        <v>2.0333760567699275E-5</v>
      </c>
      <c r="HL70" s="61">
        <v>2.0016172726983363E-4</v>
      </c>
      <c r="HM70" s="61">
        <v>1.7454883257120169E-4</v>
      </c>
      <c r="HN70" s="61">
        <v>9.1640389063576939E-5</v>
      </c>
      <c r="HO70" s="61">
        <v>8.989718038646592E-5</v>
      </c>
      <c r="HP70" s="61">
        <v>0</v>
      </c>
      <c r="HQ70" s="61">
        <v>1.0655004819686958E-5</v>
      </c>
      <c r="HR70" s="61">
        <v>1.5560421818138816E-6</v>
      </c>
      <c r="HS70" s="61">
        <v>0</v>
      </c>
      <c r="HT70" s="61">
        <v>2.2143575183624309E-5</v>
      </c>
      <c r="HU70" s="61">
        <v>2.7915832917818446E-5</v>
      </c>
      <c r="HV70" s="61">
        <v>2.4835027352011384E-6</v>
      </c>
      <c r="HW70" s="61">
        <v>2.1585161752472199E-5</v>
      </c>
      <c r="HX70" s="61">
        <v>4.7827541498046314E-5</v>
      </c>
      <c r="HY70" s="61">
        <v>9.2527670064687211E-5</v>
      </c>
      <c r="HZ70" s="61">
        <v>5.6095168061694248E-6</v>
      </c>
      <c r="IA70" s="61">
        <v>3.5707408920754991E-6</v>
      </c>
      <c r="IB70" s="61">
        <v>0</v>
      </c>
      <c r="IC70" s="61">
        <v>1.7433488644070356E-4</v>
      </c>
      <c r="ID70" s="61">
        <v>1.9815000590385795E-5</v>
      </c>
      <c r="IE70" s="61">
        <v>8.5054377720675649E-5</v>
      </c>
      <c r="IF70" s="61">
        <v>2.1932932788309165E-5</v>
      </c>
      <c r="IG70" s="61">
        <v>1.9645866749315518E-5</v>
      </c>
      <c r="IH70" s="61">
        <v>2.1931397707509976E-4</v>
      </c>
      <c r="II70" s="61">
        <v>2.0417873563157552E-5</v>
      </c>
      <c r="IJ70" s="61">
        <v>3.8869108699449189E-4</v>
      </c>
      <c r="IK70" s="61">
        <v>5.2949148319797067E-4</v>
      </c>
      <c r="IL70" s="61">
        <v>8.1991757386209714E-4</v>
      </c>
      <c r="IM70" s="61">
        <v>1.0970172434887407E-3</v>
      </c>
      <c r="IN70" s="61">
        <v>8.1706771285753395E-4</v>
      </c>
      <c r="IO70" s="61">
        <v>6.0446338353984904E-4</v>
      </c>
      <c r="IP70" s="61">
        <v>4.818676493488017E-4</v>
      </c>
      <c r="IQ70" s="61">
        <v>8.1311226988835033E-4</v>
      </c>
      <c r="IR70" s="61">
        <v>8.5224752125058359E-4</v>
      </c>
      <c r="IS70" s="61">
        <v>4.4001465739820067E-4</v>
      </c>
      <c r="IT70" s="61">
        <v>1.8717259390466502E-4</v>
      </c>
      <c r="IU70" s="61">
        <v>1.8693375877475675E-4</v>
      </c>
      <c r="IV70" s="61">
        <v>2.8312223865595141E-4</v>
      </c>
      <c r="IW70" s="61">
        <v>8.0278548623720109E-5</v>
      </c>
      <c r="IX70" s="61">
        <v>1.7357206580040748E-4</v>
      </c>
      <c r="IY70" s="61">
        <v>5.1847410700051342E-3</v>
      </c>
      <c r="IZ70" s="61">
        <v>3.3745879574066384E-3</v>
      </c>
      <c r="JA70" s="61">
        <v>1.7554936772929872E-3</v>
      </c>
      <c r="JB70" s="61">
        <v>1.7495934296503618E-3</v>
      </c>
      <c r="JC70" s="61">
        <v>4.6636526375151254E-4</v>
      </c>
      <c r="JD70" s="61">
        <v>1.0092167404848241E-4</v>
      </c>
      <c r="JE70" s="61">
        <v>3.183090798971261E-4</v>
      </c>
      <c r="JF70" s="61">
        <v>2.472048189945594E-4</v>
      </c>
      <c r="JG70" s="61">
        <v>1.0559062444173378E-4</v>
      </c>
      <c r="JH70" s="61">
        <v>1.7393143146778758E-4</v>
      </c>
      <c r="JI70" s="61">
        <v>8.2968184118632066E-5</v>
      </c>
      <c r="JJ70" s="61">
        <v>8.2387228163170726E-5</v>
      </c>
      <c r="JK70" s="61">
        <v>3.6231897561212501E-5</v>
      </c>
      <c r="JL70" s="61">
        <v>1.5701886440948643E-4</v>
      </c>
      <c r="JM70" s="61">
        <v>8.7159675282005224E-5</v>
      </c>
      <c r="JN70" s="61">
        <v>5.2682247952738889E-2</v>
      </c>
      <c r="JO70" s="61">
        <v>3.953503667821967E-2</v>
      </c>
      <c r="JP70" s="61">
        <v>5.770753114610943E-2</v>
      </c>
      <c r="JQ70" s="61">
        <v>0.83949943912237035</v>
      </c>
      <c r="JR70" s="61">
        <v>7.0411542029490695E-2</v>
      </c>
      <c r="JS70" s="61">
        <v>2.0494441089270271E-4</v>
      </c>
      <c r="JT70" s="61">
        <v>1.1339763177998472E-4</v>
      </c>
      <c r="JU70" s="61">
        <v>2.3945984918265647E-5</v>
      </c>
      <c r="JV70" s="61">
        <v>6.8642943779522887E-5</v>
      </c>
      <c r="JW70" s="61">
        <v>6.8779300329034618E-5</v>
      </c>
      <c r="JX70" s="61">
        <v>1.6557247582863984E-4</v>
      </c>
      <c r="JY70" s="61">
        <v>2.6823289325900546E-5</v>
      </c>
      <c r="JZ70" s="61">
        <v>1.3462053963959268E-4</v>
      </c>
      <c r="KA70" s="61">
        <v>1.2848536643053862E-4</v>
      </c>
      <c r="KB70" s="61">
        <v>1.0662825316929179E-4</v>
      </c>
      <c r="KC70" s="61">
        <v>4.7793268332753538E-6</v>
      </c>
      <c r="KD70" s="61">
        <v>1.1567940463189634E-4</v>
      </c>
      <c r="KE70" s="61">
        <v>3.3037680135928977E-5</v>
      </c>
      <c r="KF70" s="61">
        <v>1.3851947199290768E-4</v>
      </c>
      <c r="KG70" s="61">
        <v>2.8628323331802134E-4</v>
      </c>
      <c r="KH70" s="61">
        <v>1.3531170455672399E-4</v>
      </c>
      <c r="KI70" s="61">
        <v>2.2557011929588683E-5</v>
      </c>
      <c r="KJ70" s="61">
        <v>6.7677001419628191E-5</v>
      </c>
      <c r="KK70" s="61">
        <v>1.703204563542542E-5</v>
      </c>
      <c r="KL70" s="61">
        <v>1.7905710377483565E-5</v>
      </c>
      <c r="KM70" s="61">
        <v>5.4167234177046784E-5</v>
      </c>
      <c r="KN70" s="61">
        <v>4.6669223967291094E-5</v>
      </c>
      <c r="KO70" s="61">
        <v>9.0634275592272581E-5</v>
      </c>
      <c r="KP70" s="61">
        <v>1.4058509311948563E-4</v>
      </c>
      <c r="KQ70" s="61">
        <v>9.0989968528038564E-5</v>
      </c>
      <c r="KR70" s="61">
        <v>1.1303765244178081E-4</v>
      </c>
      <c r="KS70" s="61">
        <v>1.7101044194090353E-4</v>
      </c>
      <c r="KT70" s="61">
        <v>7.4605032182562897E-5</v>
      </c>
      <c r="KU70" s="61">
        <v>1.2807639339085955E-4</v>
      </c>
      <c r="KV70" s="61">
        <v>5.3137500729775016E-5</v>
      </c>
      <c r="KW70" s="61">
        <v>4.641601458092397E-5</v>
      </c>
      <c r="KX70" s="61">
        <v>1.6387362500403513E-4</v>
      </c>
      <c r="KY70" s="61">
        <v>9.7571006830699693E-5</v>
      </c>
      <c r="KZ70" s="61">
        <v>8.1272732758927378E-5</v>
      </c>
    </row>
    <row r="71" spans="1:312" ht="13" x14ac:dyDescent="0.3">
      <c r="A71" s="102">
        <v>1.1434800479004645</v>
      </c>
      <c r="B71" s="50" t="s">
        <v>883</v>
      </c>
      <c r="C71" s="60" t="s">
        <v>98</v>
      </c>
      <c r="D71" s="61">
        <v>1.1397150848799634E-5</v>
      </c>
      <c r="E71" s="61">
        <v>6.8718702442170743E-5</v>
      </c>
      <c r="F71" s="61">
        <v>1.3606861863328172E-5</v>
      </c>
      <c r="G71" s="61">
        <v>8.9175268687409804E-6</v>
      </c>
      <c r="H71" s="61">
        <v>4.204903843181056E-5</v>
      </c>
      <c r="I71" s="61">
        <v>2.4627359080209102E-5</v>
      </c>
      <c r="J71" s="61">
        <v>3.8570495165445568E-6</v>
      </c>
      <c r="K71" s="61">
        <v>1.2532778732573502E-6</v>
      </c>
      <c r="L71" s="61">
        <v>4.19831791379756E-5</v>
      </c>
      <c r="M71" s="61">
        <v>2.4792422761229357E-5</v>
      </c>
      <c r="N71" s="61">
        <v>2.4953750039805058E-5</v>
      </c>
      <c r="O71" s="61">
        <v>1.0829195531820191E-5</v>
      </c>
      <c r="P71" s="61">
        <v>3.0378611864659501E-5</v>
      </c>
      <c r="Q71" s="61">
        <v>2.0047609595051846E-5</v>
      </c>
      <c r="R71" s="61">
        <v>6.5269246575985082E-5</v>
      </c>
      <c r="S71" s="61">
        <v>2.6832345479510289E-4</v>
      </c>
      <c r="T71" s="61">
        <v>1.3461678315402481E-4</v>
      </c>
      <c r="U71" s="61">
        <v>1.7098442726972847E-4</v>
      </c>
      <c r="V71" s="61">
        <v>1.0294061061539848E-4</v>
      </c>
      <c r="W71" s="61">
        <v>5.044029311396587E-5</v>
      </c>
      <c r="X71" s="61">
        <v>8.8513482998044905E-5</v>
      </c>
      <c r="Y71" s="61">
        <v>1.0495883896507815E-4</v>
      </c>
      <c r="Z71" s="61">
        <v>1.755674668287641E-4</v>
      </c>
      <c r="AA71" s="61">
        <v>2.2451314410720714E-5</v>
      </c>
      <c r="AB71" s="61">
        <v>4.8277948626566946E-5</v>
      </c>
      <c r="AC71" s="61">
        <v>8.9019129287100376E-5</v>
      </c>
      <c r="AD71" s="61">
        <v>5.1893879006696667E-5</v>
      </c>
      <c r="AE71" s="61">
        <v>3.4838822910301039E-5</v>
      </c>
      <c r="AF71" s="61">
        <v>1.8283021267302723E-4</v>
      </c>
      <c r="AG71" s="61">
        <v>1.4579116464380544E-4</v>
      </c>
      <c r="AH71" s="61">
        <v>7.6766716129224831E-4</v>
      </c>
      <c r="AI71" s="61">
        <v>1.0485420105036973E-3</v>
      </c>
      <c r="AJ71" s="61">
        <v>1.771512108606638E-3</v>
      </c>
      <c r="AK71" s="61">
        <v>1.1137553342458636E-4</v>
      </c>
      <c r="AL71" s="61">
        <v>5.8833411200053456E-5</v>
      </c>
      <c r="AM71" s="61">
        <v>4.0748094976725003E-4</v>
      </c>
      <c r="AN71" s="61">
        <v>1.3199441146263477E-4</v>
      </c>
      <c r="AO71" s="61">
        <v>4.1788485709106378E-5</v>
      </c>
      <c r="AP71" s="61">
        <v>1.4880513427753921E-4</v>
      </c>
      <c r="AQ71" s="61">
        <v>1.9022957565654664E-4</v>
      </c>
      <c r="AR71" s="61">
        <v>3.2125683154756026E-4</v>
      </c>
      <c r="AS71" s="61">
        <v>1.7999037860678767E-4</v>
      </c>
      <c r="AT71" s="61">
        <v>1.4775533502508787E-4</v>
      </c>
      <c r="AU71" s="61">
        <v>4.9620207003047979E-5</v>
      </c>
      <c r="AV71" s="61">
        <v>2.3828056716527263E-5</v>
      </c>
      <c r="AW71" s="61">
        <v>8.3370392546459103E-6</v>
      </c>
      <c r="AX71" s="61">
        <v>1.4130596502576022E-4</v>
      </c>
      <c r="AY71" s="61">
        <v>3.7683138284638662E-5</v>
      </c>
      <c r="AZ71" s="61">
        <v>8.454538268100529E-5</v>
      </c>
      <c r="BA71" s="61">
        <v>0</v>
      </c>
      <c r="BB71" s="61">
        <v>7.8602532350979248E-5</v>
      </c>
      <c r="BC71" s="61">
        <v>4.1780696418332646E-5</v>
      </c>
      <c r="BD71" s="61">
        <v>5.2463022717608274E-5</v>
      </c>
      <c r="BE71" s="61">
        <v>1.9582020024843512E-5</v>
      </c>
      <c r="BF71" s="61">
        <v>1.172233081658109E-4</v>
      </c>
      <c r="BG71" s="61">
        <v>1.4580584739827066E-4</v>
      </c>
      <c r="BH71" s="61">
        <v>7.1714758286659224E-5</v>
      </c>
      <c r="BI71" s="61">
        <v>1.0955570345624098E-4</v>
      </c>
      <c r="BJ71" s="61">
        <v>1.2871678786729711E-4</v>
      </c>
      <c r="BK71" s="61">
        <v>1.8321513961336942E-4</v>
      </c>
      <c r="BL71" s="61">
        <v>1.5144047990041197E-5</v>
      </c>
      <c r="BM71" s="61">
        <v>1.65823401701173E-4</v>
      </c>
      <c r="BN71" s="61">
        <v>6.4954653614348627E-5</v>
      </c>
      <c r="BO71" s="61">
        <v>1.2740843596450259E-4</v>
      </c>
      <c r="BP71" s="61">
        <v>9.9262085974105032E-6</v>
      </c>
      <c r="BQ71" s="61">
        <v>1.0757122657829799E-5</v>
      </c>
      <c r="BR71" s="61">
        <v>1.2656519677501546E-5</v>
      </c>
      <c r="BS71" s="61">
        <v>3.05426232345723E-6</v>
      </c>
      <c r="BT71" s="61">
        <v>1.411335305731922E-5</v>
      </c>
      <c r="BU71" s="61">
        <v>2.2445673312444928E-5</v>
      </c>
      <c r="BV71" s="61">
        <v>1.0747559486275366E-4</v>
      </c>
      <c r="BW71" s="61">
        <v>7.6595012954025179E-6</v>
      </c>
      <c r="BX71" s="61">
        <v>6.2242729315388333E-5</v>
      </c>
      <c r="BY71" s="61">
        <v>1.5116153529602291E-5</v>
      </c>
      <c r="BZ71" s="61">
        <v>0</v>
      </c>
      <c r="CA71" s="61">
        <v>1.413009910985715E-4</v>
      </c>
      <c r="CB71" s="61">
        <v>3.5659002772418144E-5</v>
      </c>
      <c r="CC71" s="61">
        <v>1.0233201394520046E-5</v>
      </c>
      <c r="CD71" s="61">
        <v>1.2906616477709767E-5</v>
      </c>
      <c r="CE71" s="61">
        <v>1.9208600802401147E-4</v>
      </c>
      <c r="CF71" s="61">
        <v>1.785382333154891E-5</v>
      </c>
      <c r="CG71" s="61">
        <v>1.7136947578947053E-4</v>
      </c>
      <c r="CH71" s="61">
        <v>1.2316342883145286E-5</v>
      </c>
      <c r="CI71" s="61">
        <v>4.4691679813249423E-6</v>
      </c>
      <c r="CJ71" s="61">
        <v>4.3660195114551041E-5</v>
      </c>
      <c r="CK71" s="61">
        <v>0</v>
      </c>
      <c r="CL71" s="61">
        <v>2.2409722413142209E-4</v>
      </c>
      <c r="CM71" s="61">
        <v>1.7716997424842911E-4</v>
      </c>
      <c r="CN71" s="61">
        <v>3.4195428928049539E-4</v>
      </c>
      <c r="CO71" s="61">
        <v>4.5966426785831559E-4</v>
      </c>
      <c r="CP71" s="61">
        <v>2.2833064459289745E-4</v>
      </c>
      <c r="CQ71" s="61">
        <v>5.3646640492554089E-4</v>
      </c>
      <c r="CR71" s="61">
        <v>4.1660558828646524E-4</v>
      </c>
      <c r="CS71" s="61">
        <v>7.7908517913293049E-4</v>
      </c>
      <c r="CT71" s="61">
        <v>1.9777841134012628E-4</v>
      </c>
      <c r="CU71" s="61">
        <v>3.5223702642282604E-4</v>
      </c>
      <c r="CV71" s="61">
        <v>2.7213001418125132E-4</v>
      </c>
      <c r="CW71" s="61">
        <v>2.325316958467197E-4</v>
      </c>
      <c r="CX71" s="61">
        <v>2.4088084054646371E-4</v>
      </c>
      <c r="CY71" s="61">
        <v>3.4577936147546666E-5</v>
      </c>
      <c r="CZ71" s="61">
        <v>2.1848179339553492E-4</v>
      </c>
      <c r="DA71" s="61">
        <v>2.763328294748464E-4</v>
      </c>
      <c r="DB71" s="61">
        <v>2.3137873251056747E-4</v>
      </c>
      <c r="DC71" s="61">
        <v>3.0470818927269606E-5</v>
      </c>
      <c r="DD71" s="61">
        <v>2.5394176968997343E-5</v>
      </c>
      <c r="DE71" s="61">
        <v>8.8372971089767369E-5</v>
      </c>
      <c r="DF71" s="61">
        <v>2.9832327784828643E-5</v>
      </c>
      <c r="DG71" s="61">
        <v>2.7218910378732497E-4</v>
      </c>
      <c r="DH71" s="61">
        <v>4.5654547203416097E-5</v>
      </c>
      <c r="DI71" s="61">
        <v>5.9756876622522817E-5</v>
      </c>
      <c r="DJ71" s="61">
        <v>6.9815023861134119E-5</v>
      </c>
      <c r="DK71" s="61">
        <v>2.8381281923581961E-5</v>
      </c>
      <c r="DL71" s="61">
        <v>9.8949151455908271E-5</v>
      </c>
      <c r="DM71" s="61">
        <v>0</v>
      </c>
      <c r="DN71" s="61">
        <v>2.3297772558716565E-5</v>
      </c>
      <c r="DO71" s="61">
        <v>9.5651320519297826E-5</v>
      </c>
      <c r="DP71" s="61">
        <v>5.2759133137002793E-5</v>
      </c>
      <c r="DQ71" s="61">
        <v>2.6036995794280689E-5</v>
      </c>
      <c r="DR71" s="61">
        <v>6.3239905308338327E-5</v>
      </c>
      <c r="DS71" s="61">
        <v>3.9421384440616766E-5</v>
      </c>
      <c r="DT71" s="61">
        <v>9.9013928000095375E-4</v>
      </c>
      <c r="DU71" s="61">
        <v>9.8923214304955727E-5</v>
      </c>
      <c r="DV71" s="61">
        <v>3.4536613059732066E-4</v>
      </c>
      <c r="DW71" s="61">
        <v>1.3863218401604805E-6</v>
      </c>
      <c r="DX71" s="61">
        <v>9.4174545847401563E-5</v>
      </c>
      <c r="DY71" s="61">
        <v>1.0866361651487901E-4</v>
      </c>
      <c r="DZ71" s="61">
        <v>1.4275820261568676E-3</v>
      </c>
      <c r="EA71" s="61">
        <v>1.8580656371229908E-3</v>
      </c>
      <c r="EB71" s="61">
        <v>1.239299854675654E-2</v>
      </c>
      <c r="EC71" s="61">
        <v>1.3068964792650156E-3</v>
      </c>
      <c r="ED71" s="61">
        <v>7.2629587987368162E-3</v>
      </c>
      <c r="EE71" s="61">
        <v>1.2943932478866205E-3</v>
      </c>
      <c r="EF71" s="61">
        <v>5.4740240659568E-3</v>
      </c>
      <c r="EG71" s="61">
        <v>1.5602320082809575E-3</v>
      </c>
      <c r="EH71" s="61">
        <v>1.7959847801128095E-3</v>
      </c>
      <c r="EI71" s="61">
        <v>1.3735734564454887E-3</v>
      </c>
      <c r="EJ71" s="61">
        <v>1.5246362275392945E-3</v>
      </c>
      <c r="EK71" s="61">
        <v>5.2915926851644494E-4</v>
      </c>
      <c r="EL71" s="61">
        <v>6.5360160707479236E-5</v>
      </c>
      <c r="EM71" s="61">
        <v>5.0634761554141563E-5</v>
      </c>
      <c r="EN71" s="61">
        <v>2.9384278235772731E-5</v>
      </c>
      <c r="EO71" s="61">
        <v>7.1067514612665463E-6</v>
      </c>
      <c r="EP71" s="61">
        <v>6.5800865377372422E-5</v>
      </c>
      <c r="EQ71" s="61">
        <v>1.0319333494888232E-5</v>
      </c>
      <c r="ER71" s="61">
        <v>3.5169989863585604E-5</v>
      </c>
      <c r="ES71" s="61">
        <v>5.8893200452823272E-5</v>
      </c>
      <c r="ET71" s="61">
        <v>1.4249625977004825E-5</v>
      </c>
      <c r="EU71" s="61">
        <v>4.1925562594482407E-4</v>
      </c>
      <c r="EV71" s="61">
        <v>4.0603946678080034E-5</v>
      </c>
      <c r="EW71" s="61">
        <v>6.3137799765658093E-5</v>
      </c>
      <c r="EX71" s="61">
        <v>4.1594067072945686E-6</v>
      </c>
      <c r="EY71" s="61">
        <v>4.8238006251220646E-5</v>
      </c>
      <c r="EZ71" s="61">
        <v>2.2816210849222569E-5</v>
      </c>
      <c r="FA71" s="61">
        <v>1.2006292503708575E-4</v>
      </c>
      <c r="FB71" s="61">
        <v>0</v>
      </c>
      <c r="FC71" s="61">
        <v>2.1344543200659618E-5</v>
      </c>
      <c r="FD71" s="61">
        <v>3.8738875383801824E-5</v>
      </c>
      <c r="FE71" s="61">
        <v>1.1474252734885937E-4</v>
      </c>
      <c r="FF71" s="61">
        <v>2.0233394745170238E-5</v>
      </c>
      <c r="FG71" s="61">
        <v>4.8789818397897258E-5</v>
      </c>
      <c r="FH71" s="61">
        <v>1.8709013885718696E-5</v>
      </c>
      <c r="FI71" s="61">
        <v>4.1969303803123477E-6</v>
      </c>
      <c r="FJ71" s="61">
        <v>3.5406383740809141E-5</v>
      </c>
      <c r="FK71" s="61">
        <v>3.3646355757718331E-5</v>
      </c>
      <c r="FL71" s="61">
        <v>2.3906589862572922E-4</v>
      </c>
      <c r="FM71" s="61">
        <v>2.6159030434541367E-5</v>
      </c>
      <c r="FN71" s="61">
        <v>1.9570075931923844E-4</v>
      </c>
      <c r="FO71" s="61">
        <v>4.7834812063683946E-5</v>
      </c>
      <c r="FP71" s="61">
        <v>1.6774554665325238E-4</v>
      </c>
      <c r="FQ71" s="61">
        <v>1.0711556677196819E-4</v>
      </c>
      <c r="FR71" s="61">
        <v>4.4234970121279906E-4</v>
      </c>
      <c r="FS71" s="61">
        <v>0</v>
      </c>
      <c r="FT71" s="61">
        <v>2.6709773272976665E-5</v>
      </c>
      <c r="FU71" s="61">
        <v>5.131039918122286E-6</v>
      </c>
      <c r="FV71" s="61">
        <v>0</v>
      </c>
      <c r="FW71" s="61">
        <v>0</v>
      </c>
      <c r="FX71" s="61">
        <v>1.2413955924738524E-5</v>
      </c>
      <c r="FY71" s="61">
        <v>0</v>
      </c>
      <c r="FZ71" s="61">
        <v>5.5077144066489669E-5</v>
      </c>
      <c r="GA71" s="61">
        <v>1.0013724858553552E-5</v>
      </c>
      <c r="GB71" s="61">
        <v>5.6896434352071914E-5</v>
      </c>
      <c r="GC71" s="61">
        <v>2.331717059629571E-4</v>
      </c>
      <c r="GD71" s="61">
        <v>3.3203848159318644E-5</v>
      </c>
      <c r="GE71" s="61">
        <v>1.1544889105727263E-4</v>
      </c>
      <c r="GF71" s="61">
        <v>6.4263101702408229E-4</v>
      </c>
      <c r="GG71" s="61">
        <v>2.2860588264136484E-5</v>
      </c>
      <c r="GH71" s="61">
        <v>3.8645975896643361E-4</v>
      </c>
      <c r="GI71" s="61">
        <v>7.1214107699401724E-5</v>
      </c>
      <c r="GJ71" s="61">
        <v>1.8085193414900121E-5</v>
      </c>
      <c r="GK71" s="61">
        <v>1.2759964130323057E-4</v>
      </c>
      <c r="GL71" s="61">
        <v>2.5160338037654434E-5</v>
      </c>
      <c r="GM71" s="61">
        <v>3.5030158190793596E-5</v>
      </c>
      <c r="GN71" s="61">
        <v>1.5542397797701363E-4</v>
      </c>
      <c r="GO71" s="61">
        <v>2.9812877173281177E-5</v>
      </c>
      <c r="GP71" s="61">
        <v>2.7583312360821501E-6</v>
      </c>
      <c r="GQ71" s="61">
        <v>1.089619553801478E-4</v>
      </c>
      <c r="GR71" s="61">
        <v>1.7817852196071674E-5</v>
      </c>
      <c r="GS71" s="61">
        <v>1.7604789575818464E-5</v>
      </c>
      <c r="GT71" s="61">
        <v>2.0849504587813027E-5</v>
      </c>
      <c r="GU71" s="61">
        <v>0</v>
      </c>
      <c r="GV71" s="61">
        <v>0</v>
      </c>
      <c r="GW71" s="61">
        <v>1.7924470839341942E-4</v>
      </c>
      <c r="GX71" s="61">
        <v>4.5511052706209946E-5</v>
      </c>
      <c r="GY71" s="61">
        <v>8.126699287364302E-5</v>
      </c>
      <c r="GZ71" s="61">
        <v>2.0744180623960876E-4</v>
      </c>
      <c r="HA71" s="61">
        <v>4.1234820198224125E-4</v>
      </c>
      <c r="HB71" s="61">
        <v>5.6208840686068456E-5</v>
      </c>
      <c r="HC71" s="61">
        <v>5.4757699292955707E-4</v>
      </c>
      <c r="HD71" s="61">
        <v>2.281230826368613E-4</v>
      </c>
      <c r="HE71" s="61">
        <v>5.8294784992422635E-5</v>
      </c>
      <c r="HF71" s="61">
        <v>1.6426246045075969E-4</v>
      </c>
      <c r="HG71" s="61">
        <v>1.2960771692350839E-4</v>
      </c>
      <c r="HH71" s="61">
        <v>4.1751157581339048E-4</v>
      </c>
      <c r="HI71" s="61">
        <v>2.3620710644068118E-5</v>
      </c>
      <c r="HJ71" s="61">
        <v>1.5284565197594191E-4</v>
      </c>
      <c r="HK71" s="61">
        <v>0</v>
      </c>
      <c r="HL71" s="61">
        <v>3.7179987624740456E-6</v>
      </c>
      <c r="HM71" s="61">
        <v>1.6387039302567607E-5</v>
      </c>
      <c r="HN71" s="61">
        <v>1.0830006053827032E-5</v>
      </c>
      <c r="HO71" s="61">
        <v>8.3249616275092334E-5</v>
      </c>
      <c r="HP71" s="61">
        <v>1.3723104133087183E-4</v>
      </c>
      <c r="HQ71" s="61">
        <v>3.0429677903244659E-4</v>
      </c>
      <c r="HR71" s="61">
        <v>3.1311026569610435E-4</v>
      </c>
      <c r="HS71" s="61">
        <v>2.3263579540385703E-4</v>
      </c>
      <c r="HT71" s="61">
        <v>1.4437165642975172E-4</v>
      </c>
      <c r="HU71" s="61">
        <v>5.8611164351263839E-5</v>
      </c>
      <c r="HV71" s="61">
        <v>1.6751685856845604E-4</v>
      </c>
      <c r="HW71" s="61">
        <v>6.1185315918129375E-5</v>
      </c>
      <c r="HX71" s="61">
        <v>2.4823983476494627E-6</v>
      </c>
      <c r="HY71" s="61">
        <v>0</v>
      </c>
      <c r="HZ71" s="61">
        <v>3.0656661615111973E-5</v>
      </c>
      <c r="IA71" s="61">
        <v>0</v>
      </c>
      <c r="IB71" s="61">
        <v>9.5491912529339555E-6</v>
      </c>
      <c r="IC71" s="61">
        <v>2.2134977411921643E-4</v>
      </c>
      <c r="ID71" s="61">
        <v>4.9235368727024392E-4</v>
      </c>
      <c r="IE71" s="61">
        <v>1.5056477298687899E-4</v>
      </c>
      <c r="IF71" s="61">
        <v>1.8781145574420081E-4</v>
      </c>
      <c r="IG71" s="61">
        <v>7.4125641233053756E-5</v>
      </c>
      <c r="IH71" s="61">
        <v>3.6599913698250808E-5</v>
      </c>
      <c r="II71" s="61">
        <v>1.1830928763681815E-4</v>
      </c>
      <c r="IJ71" s="61">
        <v>2.0337852459639477E-5</v>
      </c>
      <c r="IK71" s="61">
        <v>8.0027522341531205E-5</v>
      </c>
      <c r="IL71" s="61">
        <v>6.6363273827060881E-5</v>
      </c>
      <c r="IM71" s="61">
        <v>1.5305756440229477E-4</v>
      </c>
      <c r="IN71" s="61">
        <v>2.8537245100574756E-5</v>
      </c>
      <c r="IO71" s="61">
        <v>3.1399056115484352E-5</v>
      </c>
      <c r="IP71" s="61">
        <v>1.8436556273582523E-5</v>
      </c>
      <c r="IQ71" s="61">
        <v>6.2829022785963963E-6</v>
      </c>
      <c r="IR71" s="61">
        <v>1.2025599725480711E-4</v>
      </c>
      <c r="IS71" s="61">
        <v>1.2075584626480934E-5</v>
      </c>
      <c r="IT71" s="61">
        <v>1.3524922200406955E-5</v>
      </c>
      <c r="IU71" s="61">
        <v>1.2471953949833698E-4</v>
      </c>
      <c r="IV71" s="61">
        <v>5.6728894995953369E-5</v>
      </c>
      <c r="IW71" s="61">
        <v>6.0461378414401596E-5</v>
      </c>
      <c r="IX71" s="61">
        <v>2.1386689879175923E-5</v>
      </c>
      <c r="IY71" s="61">
        <v>2.04067575829011E-5</v>
      </c>
      <c r="IZ71" s="61">
        <v>3.125929620204677E-5</v>
      </c>
      <c r="JA71" s="61">
        <v>4.5245657561415825E-5</v>
      </c>
      <c r="JB71" s="61">
        <v>3.4203064689760213E-5</v>
      </c>
      <c r="JC71" s="61">
        <v>2.312069950299754E-5</v>
      </c>
      <c r="JD71" s="61">
        <v>4.2594434636172179E-5</v>
      </c>
      <c r="JE71" s="61">
        <v>9.2627309815700454E-6</v>
      </c>
      <c r="JF71" s="61">
        <v>3.1235265937940724E-5</v>
      </c>
      <c r="JG71" s="61">
        <v>1.0999391767690117E-4</v>
      </c>
      <c r="JH71" s="61">
        <v>1.5292596975801252E-4</v>
      </c>
      <c r="JI71" s="61">
        <v>2.4521132426579086E-5</v>
      </c>
      <c r="JJ71" s="61">
        <v>4.4347352154110364E-5</v>
      </c>
      <c r="JK71" s="61">
        <v>6.9158201606106867E-5</v>
      </c>
      <c r="JL71" s="61">
        <v>7.3539950596112505E-6</v>
      </c>
      <c r="JM71" s="61">
        <v>7.0046625325465481E-5</v>
      </c>
      <c r="JN71" s="61">
        <v>4.0724579610530028E-5</v>
      </c>
      <c r="JO71" s="61">
        <v>4.4454769218332336E-6</v>
      </c>
      <c r="JP71" s="61">
        <v>1.7179260639786435E-5</v>
      </c>
      <c r="JQ71" s="61">
        <v>6.608669931850682E-5</v>
      </c>
      <c r="JR71" s="61">
        <v>9.3817036738311744E-6</v>
      </c>
      <c r="JS71" s="61">
        <v>3.6955264376803077E-5</v>
      </c>
      <c r="JT71" s="61">
        <v>1.6359763602410661E-3</v>
      </c>
      <c r="JU71" s="61">
        <v>3.0258919246902109E-3</v>
      </c>
      <c r="JV71" s="61">
        <v>5.0273192491005953E-4</v>
      </c>
      <c r="JW71" s="61">
        <v>0.46738496186227574</v>
      </c>
      <c r="JX71" s="61">
        <v>1.6893536073426729E-3</v>
      </c>
      <c r="JY71" s="61">
        <v>8.4433737166687353E-2</v>
      </c>
      <c r="JZ71" s="61">
        <v>1.369660630493432E-3</v>
      </c>
      <c r="KA71" s="61">
        <v>5.1244590814864517E-3</v>
      </c>
      <c r="KB71" s="61">
        <v>3.3333089397535317E-4</v>
      </c>
      <c r="KC71" s="61">
        <v>4.7209339954717245E-4</v>
      </c>
      <c r="KD71" s="61">
        <v>0.73982381158359967</v>
      </c>
      <c r="KE71" s="61">
        <v>1.4807154919082234E-3</v>
      </c>
      <c r="KF71" s="61">
        <v>9.5720619974983649E-3</v>
      </c>
      <c r="KG71" s="61">
        <v>1.3735655810123248E-3</v>
      </c>
      <c r="KH71" s="61">
        <v>1.801389444595977E-4</v>
      </c>
      <c r="KI71" s="61">
        <v>1.2535588628234426E-3</v>
      </c>
      <c r="KJ71" s="61">
        <v>2.1974099224110149E-4</v>
      </c>
      <c r="KK71" s="61">
        <v>3.4848357558249499E-4</v>
      </c>
      <c r="KL71" s="61">
        <v>2.2386662533078875E-3</v>
      </c>
      <c r="KM71" s="61">
        <v>1.1896532849839606E-3</v>
      </c>
      <c r="KN71" s="61">
        <v>4.2009372665102485E-4</v>
      </c>
      <c r="KO71" s="61">
        <v>7.9153409816698512E-3</v>
      </c>
      <c r="KP71" s="61">
        <v>0.6566232971655861</v>
      </c>
      <c r="KQ71" s="61">
        <v>8.0295232322601703E-4</v>
      </c>
      <c r="KR71" s="61">
        <v>4.6844907699269515E-3</v>
      </c>
      <c r="KS71" s="61">
        <v>1.3289005060379611E-3</v>
      </c>
      <c r="KT71" s="61">
        <v>1.8004603598401915E-4</v>
      </c>
      <c r="KU71" s="61">
        <v>3.3736651811791175E-2</v>
      </c>
      <c r="KV71" s="61">
        <v>8.7453892599850054E-4</v>
      </c>
      <c r="KW71" s="61">
        <v>3.4091538459636007E-3</v>
      </c>
      <c r="KX71" s="61">
        <v>1.0556863460639929E-3</v>
      </c>
      <c r="KY71" s="61">
        <v>1.519137167127942E-3</v>
      </c>
      <c r="KZ71" s="61">
        <v>2.1520186181146093E-3</v>
      </c>
    </row>
    <row r="72" spans="1:312" ht="13" x14ac:dyDescent="0.3">
      <c r="A72" s="102">
        <v>1.0192086255382373</v>
      </c>
      <c r="B72" s="50" t="s">
        <v>882</v>
      </c>
      <c r="C72" s="60" t="s">
        <v>151</v>
      </c>
      <c r="D72" s="61">
        <v>5.0572872707904785E-5</v>
      </c>
      <c r="E72" s="61">
        <v>3.0421461976366785E-6</v>
      </c>
      <c r="F72" s="61">
        <v>3.2030102032245916E-6</v>
      </c>
      <c r="G72" s="61">
        <v>2.937154320902793E-6</v>
      </c>
      <c r="H72" s="61">
        <v>1.421109072047672E-6</v>
      </c>
      <c r="I72" s="61">
        <v>5.4218745528836092E-6</v>
      </c>
      <c r="J72" s="61">
        <v>3.8570495165445568E-6</v>
      </c>
      <c r="K72" s="61">
        <v>3.1773241857228596E-6</v>
      </c>
      <c r="L72" s="61">
        <v>5.9762532580748188E-6</v>
      </c>
      <c r="M72" s="61">
        <v>1.764352700456491E-5</v>
      </c>
      <c r="N72" s="61">
        <v>9.6970531242765762E-6</v>
      </c>
      <c r="O72" s="61">
        <v>2.9663522531675783E-4</v>
      </c>
      <c r="P72" s="61">
        <v>5.7384919109480651E-4</v>
      </c>
      <c r="Q72" s="61">
        <v>5.5467694531763997E-6</v>
      </c>
      <c r="R72" s="61">
        <v>2.4159245648047443E-5</v>
      </c>
      <c r="S72" s="61">
        <v>2.5592067954527288E-5</v>
      </c>
      <c r="T72" s="61">
        <v>5.7624306700890524E-5</v>
      </c>
      <c r="U72" s="61">
        <v>4.4432253888055772E-5</v>
      </c>
      <c r="V72" s="61">
        <v>0</v>
      </c>
      <c r="W72" s="61">
        <v>2.7624501299737902E-6</v>
      </c>
      <c r="X72" s="61">
        <v>2.3518607821901694E-5</v>
      </c>
      <c r="Y72" s="61">
        <v>2.077021879256164E-6</v>
      </c>
      <c r="Z72" s="61">
        <v>4.9593772997045819E-7</v>
      </c>
      <c r="AA72" s="61">
        <v>6.0214253208829497E-6</v>
      </c>
      <c r="AB72" s="61">
        <v>9.3885379783730025E-7</v>
      </c>
      <c r="AC72" s="61">
        <v>3.7791139791693557E-6</v>
      </c>
      <c r="AD72" s="61">
        <v>9.7301023137556254E-7</v>
      </c>
      <c r="AE72" s="61">
        <v>0</v>
      </c>
      <c r="AF72" s="61">
        <v>3.9724375607605167E-5</v>
      </c>
      <c r="AG72" s="61">
        <v>3.4049213249798859E-6</v>
      </c>
      <c r="AH72" s="61">
        <v>3.631587511862303E-6</v>
      </c>
      <c r="AI72" s="61">
        <v>5.2470096854551788E-6</v>
      </c>
      <c r="AJ72" s="61">
        <v>6.946576612876901E-6</v>
      </c>
      <c r="AK72" s="61">
        <v>6.8096453860141117E-6</v>
      </c>
      <c r="AL72" s="61">
        <v>4.0523012816363352E-6</v>
      </c>
      <c r="AM72" s="61">
        <v>2.015790989889106E-6</v>
      </c>
      <c r="AN72" s="61">
        <v>2.6284980709452658E-6</v>
      </c>
      <c r="AO72" s="61">
        <v>1.3049839395626559E-6</v>
      </c>
      <c r="AP72" s="61">
        <v>2.7886438490324892E-6</v>
      </c>
      <c r="AQ72" s="61">
        <v>7.6272624632117003E-6</v>
      </c>
      <c r="AR72" s="61">
        <v>1.5487647555658153E-6</v>
      </c>
      <c r="AS72" s="61">
        <v>1.8425904651778297E-6</v>
      </c>
      <c r="AT72" s="61">
        <v>6.6093340716987611E-7</v>
      </c>
      <c r="AU72" s="61">
        <v>3.2476841420889356E-5</v>
      </c>
      <c r="AV72" s="61">
        <v>2.0503135412255173E-5</v>
      </c>
      <c r="AW72" s="61">
        <v>1.6804782372186607E-6</v>
      </c>
      <c r="AX72" s="61">
        <v>1.2906837130228437E-6</v>
      </c>
      <c r="AY72" s="61">
        <v>1.4797043829046596E-6</v>
      </c>
      <c r="AZ72" s="61">
        <v>2.3464007836535406E-6</v>
      </c>
      <c r="BA72" s="61">
        <v>0</v>
      </c>
      <c r="BB72" s="61">
        <v>2.3813603831647663E-6</v>
      </c>
      <c r="BC72" s="61">
        <v>1.3234148325844456E-5</v>
      </c>
      <c r="BD72" s="61">
        <v>1.0605202995074296E-5</v>
      </c>
      <c r="BE72" s="61">
        <v>1.7102200895059837E-6</v>
      </c>
      <c r="BF72" s="61">
        <v>1.8363325445455305E-6</v>
      </c>
      <c r="BG72" s="61">
        <v>1.365886433888456E-6</v>
      </c>
      <c r="BH72" s="61">
        <v>5.9480805050372701E-6</v>
      </c>
      <c r="BI72" s="61">
        <v>1.1511552296876134E-4</v>
      </c>
      <c r="BJ72" s="61">
        <v>1.3890805565418131E-5</v>
      </c>
      <c r="BK72" s="61">
        <v>7.685915244338234E-6</v>
      </c>
      <c r="BL72" s="61">
        <v>1.7362602791130034E-5</v>
      </c>
      <c r="BM72" s="61">
        <v>5.9057529520338622E-5</v>
      </c>
      <c r="BN72" s="61">
        <v>8.8455395809721569E-6</v>
      </c>
      <c r="BO72" s="61">
        <v>1.3130378148179585E-5</v>
      </c>
      <c r="BP72" s="61">
        <v>2.8911287176923796E-6</v>
      </c>
      <c r="BQ72" s="61">
        <v>1.1758798047020428E-5</v>
      </c>
      <c r="BR72" s="61">
        <v>6.4574079987252794E-6</v>
      </c>
      <c r="BS72" s="61">
        <v>0</v>
      </c>
      <c r="BT72" s="61">
        <v>0</v>
      </c>
      <c r="BU72" s="61">
        <v>6.2157249172924416E-6</v>
      </c>
      <c r="BV72" s="61">
        <v>1.6136707522291422E-5</v>
      </c>
      <c r="BW72" s="61">
        <v>6.7020636334772031E-5</v>
      </c>
      <c r="BX72" s="61">
        <v>4.0669965177668514E-5</v>
      </c>
      <c r="BY72" s="61">
        <v>2.0117616527381977E-5</v>
      </c>
      <c r="BZ72" s="61">
        <v>4.3418466090720716E-5</v>
      </c>
      <c r="CA72" s="61">
        <v>4.8055507742302944E-6</v>
      </c>
      <c r="CB72" s="61">
        <v>2.4955756217088902E-5</v>
      </c>
      <c r="CC72" s="61">
        <v>2.0466402789040091E-5</v>
      </c>
      <c r="CD72" s="61">
        <v>0</v>
      </c>
      <c r="CE72" s="61">
        <v>4.0875805616711141E-6</v>
      </c>
      <c r="CF72" s="61">
        <v>0</v>
      </c>
      <c r="CG72" s="61">
        <v>3.0635123291394078E-6</v>
      </c>
      <c r="CH72" s="61">
        <v>0</v>
      </c>
      <c r="CI72" s="61">
        <v>1.1865047738030819E-6</v>
      </c>
      <c r="CJ72" s="61">
        <v>2.2389843648487716E-6</v>
      </c>
      <c r="CK72" s="61">
        <v>0</v>
      </c>
      <c r="CL72" s="61">
        <v>0</v>
      </c>
      <c r="CM72" s="61">
        <v>0</v>
      </c>
      <c r="CN72" s="61">
        <v>0</v>
      </c>
      <c r="CO72" s="61">
        <v>0</v>
      </c>
      <c r="CP72" s="61">
        <v>2.0498511734025705E-6</v>
      </c>
      <c r="CQ72" s="61">
        <v>4.3961645711045669E-6</v>
      </c>
      <c r="CR72" s="61">
        <v>7.441971944033411E-5</v>
      </c>
      <c r="CS72" s="61">
        <v>2.9307279465815564E-6</v>
      </c>
      <c r="CT72" s="61">
        <v>0</v>
      </c>
      <c r="CU72" s="61">
        <v>0</v>
      </c>
      <c r="CV72" s="61">
        <v>6.5739448956703992E-6</v>
      </c>
      <c r="CW72" s="61">
        <v>4.7305272663211511E-6</v>
      </c>
      <c r="CX72" s="61">
        <v>7.0818376967518934E-6</v>
      </c>
      <c r="CY72" s="61">
        <v>0</v>
      </c>
      <c r="CZ72" s="61">
        <v>1.7316918895286786E-6</v>
      </c>
      <c r="DA72" s="61">
        <v>1.7838154248125217E-6</v>
      </c>
      <c r="DB72" s="61">
        <v>2.2598031390071701E-6</v>
      </c>
      <c r="DC72" s="61">
        <v>3.0761342719621591E-6</v>
      </c>
      <c r="DD72" s="61">
        <v>0</v>
      </c>
      <c r="DE72" s="61">
        <v>5.7124017702267634E-6</v>
      </c>
      <c r="DF72" s="61">
        <v>0</v>
      </c>
      <c r="DG72" s="61">
        <v>0</v>
      </c>
      <c r="DH72" s="61">
        <v>0</v>
      </c>
      <c r="DI72" s="61">
        <v>9.4685191831462208E-7</v>
      </c>
      <c r="DJ72" s="61">
        <v>0</v>
      </c>
      <c r="DK72" s="61">
        <v>0</v>
      </c>
      <c r="DL72" s="61">
        <v>0</v>
      </c>
      <c r="DM72" s="61">
        <v>1.9038856741191663E-6</v>
      </c>
      <c r="DN72" s="61">
        <v>0</v>
      </c>
      <c r="DO72" s="61">
        <v>2.6047258235209693E-6</v>
      </c>
      <c r="DP72" s="61">
        <v>8.4294727184985829E-7</v>
      </c>
      <c r="DQ72" s="61">
        <v>0</v>
      </c>
      <c r="DR72" s="61">
        <v>2.8507846119461304E-6</v>
      </c>
      <c r="DS72" s="61">
        <v>1.4522818664164998E-6</v>
      </c>
      <c r="DT72" s="61">
        <v>0</v>
      </c>
      <c r="DU72" s="61">
        <v>2.1104869710669705E-6</v>
      </c>
      <c r="DV72" s="61">
        <v>1.0493552464048768E-6</v>
      </c>
      <c r="DW72" s="61">
        <v>8.3179310409628829E-6</v>
      </c>
      <c r="DX72" s="61">
        <v>4.2073512664512989E-6</v>
      </c>
      <c r="DY72" s="61">
        <v>7.42388068294973E-6</v>
      </c>
      <c r="DZ72" s="61">
        <v>8.8304042855063973E-6</v>
      </c>
      <c r="EA72" s="61">
        <v>3.3760504581000378E-6</v>
      </c>
      <c r="EB72" s="61">
        <v>1.2484551927558637E-6</v>
      </c>
      <c r="EC72" s="61">
        <v>1.4348885367424415E-6</v>
      </c>
      <c r="ED72" s="61">
        <v>0</v>
      </c>
      <c r="EE72" s="61">
        <v>3.9795512087654654E-6</v>
      </c>
      <c r="EF72" s="61">
        <v>1.8733327728599208E-6</v>
      </c>
      <c r="EG72" s="61">
        <v>1.4508537556985707E-6</v>
      </c>
      <c r="EH72" s="61">
        <v>2.4987228056015034E-6</v>
      </c>
      <c r="EI72" s="61">
        <v>0</v>
      </c>
      <c r="EJ72" s="61">
        <v>3.9719775512655421E-6</v>
      </c>
      <c r="EK72" s="61">
        <v>2.9613439974182345E-6</v>
      </c>
      <c r="EL72" s="61">
        <v>2.6971180484516877E-6</v>
      </c>
      <c r="EM72" s="61">
        <v>2.5268248072485394E-6</v>
      </c>
      <c r="EN72" s="61">
        <v>1.7990374430064938E-6</v>
      </c>
      <c r="EO72" s="61">
        <v>3.5533757306332732E-6</v>
      </c>
      <c r="EP72" s="61">
        <v>5.5027670358330408E-6</v>
      </c>
      <c r="EQ72" s="61">
        <v>5.159666747444116E-6</v>
      </c>
      <c r="ER72" s="61">
        <v>1.1075224239757537E-6</v>
      </c>
      <c r="ES72" s="61">
        <v>3.9262133635215513E-6</v>
      </c>
      <c r="ET72" s="61">
        <v>3.5624064942512063E-6</v>
      </c>
      <c r="EU72" s="61">
        <v>0</v>
      </c>
      <c r="EV72" s="61">
        <v>1.4364603777622654E-6</v>
      </c>
      <c r="EW72" s="61">
        <v>2.4722218746613999E-6</v>
      </c>
      <c r="EX72" s="61">
        <v>2.6603311934980493E-5</v>
      </c>
      <c r="EY72" s="61">
        <v>2.6858578090880093E-5</v>
      </c>
      <c r="EZ72" s="61">
        <v>2.8806037745511461E-5</v>
      </c>
      <c r="FA72" s="61">
        <v>2.5290208893753434E-5</v>
      </c>
      <c r="FB72" s="61">
        <v>1.8409785781201239E-3</v>
      </c>
      <c r="FC72" s="61">
        <v>4.391806941371962E-5</v>
      </c>
      <c r="FD72" s="61">
        <v>2.7670625274144159E-5</v>
      </c>
      <c r="FE72" s="61">
        <v>1.9947404756379482E-2</v>
      </c>
      <c r="FF72" s="61">
        <v>2.6338197560489832E-2</v>
      </c>
      <c r="FG72" s="61">
        <v>1.865187352610026E-2</v>
      </c>
      <c r="FH72" s="61">
        <v>1.8923456833378004E-2</v>
      </c>
      <c r="FI72" s="61">
        <v>2.0987177656044007E-2</v>
      </c>
      <c r="FJ72" s="61">
        <v>1.0164746639921507E-2</v>
      </c>
      <c r="FK72" s="61">
        <v>2.8301777389900536E-2</v>
      </c>
      <c r="FL72" s="61">
        <v>1.1009345493594899E-5</v>
      </c>
      <c r="FM72" s="61">
        <v>1.3414887402328907E-5</v>
      </c>
      <c r="FN72" s="61">
        <v>6.5764574485592783E-6</v>
      </c>
      <c r="FO72" s="61">
        <v>1.311925225375298E-5</v>
      </c>
      <c r="FP72" s="61">
        <v>6.0171778392956208E-6</v>
      </c>
      <c r="FQ72" s="61">
        <v>1.03632367744984E-5</v>
      </c>
      <c r="FR72" s="61">
        <v>1.5348060288110996E-5</v>
      </c>
      <c r="FS72" s="61">
        <v>5.1815022671951032E-6</v>
      </c>
      <c r="FT72" s="61">
        <v>3.3387216591220831E-6</v>
      </c>
      <c r="FU72" s="61">
        <v>2.0524159672489142E-6</v>
      </c>
      <c r="FV72" s="61">
        <v>2.1607860075180948E-5</v>
      </c>
      <c r="FW72" s="61">
        <v>0</v>
      </c>
      <c r="FX72" s="61">
        <v>4.5141657908140085E-6</v>
      </c>
      <c r="FY72" s="61">
        <v>1.020354415344516E-5</v>
      </c>
      <c r="FZ72" s="61">
        <v>5.2797262285959596E-5</v>
      </c>
      <c r="GA72" s="61">
        <v>5.0644635014719956E-4</v>
      </c>
      <c r="GB72" s="61">
        <v>3.3048484636198102E-5</v>
      </c>
      <c r="GC72" s="61">
        <v>3.7924376139271963E-5</v>
      </c>
      <c r="GD72" s="61">
        <v>4.6464736429077619E-5</v>
      </c>
      <c r="GE72" s="61">
        <v>2.4231949587578852E-4</v>
      </c>
      <c r="GF72" s="61">
        <v>1.661128171398732E-5</v>
      </c>
      <c r="GG72" s="61">
        <v>2.5798782994009822E-6</v>
      </c>
      <c r="GH72" s="61">
        <v>5.6799833929907775E-6</v>
      </c>
      <c r="GI72" s="61">
        <v>0</v>
      </c>
      <c r="GJ72" s="61">
        <v>1.8730349911864339E-6</v>
      </c>
      <c r="GK72" s="61">
        <v>7.2499796195017365E-6</v>
      </c>
      <c r="GL72" s="61">
        <v>1.7025792657059389E-6</v>
      </c>
      <c r="GM72" s="61">
        <v>4.0505964503273107E-6</v>
      </c>
      <c r="GN72" s="61">
        <v>0</v>
      </c>
      <c r="GO72" s="61">
        <v>1.4394629536455502E-6</v>
      </c>
      <c r="GP72" s="61">
        <v>7.7233274610300212E-6</v>
      </c>
      <c r="GQ72" s="61">
        <v>3.5243759152608451E-6</v>
      </c>
      <c r="GR72" s="61">
        <v>1.2421430655665769E-6</v>
      </c>
      <c r="GS72" s="61">
        <v>3.3532932525368501E-6</v>
      </c>
      <c r="GT72" s="61">
        <v>4.0152398278955187E-6</v>
      </c>
      <c r="GU72" s="61">
        <v>5.5834476337441981E-6</v>
      </c>
      <c r="GV72" s="61">
        <v>1.3659728239327242E-5</v>
      </c>
      <c r="GW72" s="61">
        <v>1.7626774208268955E-6</v>
      </c>
      <c r="GX72" s="61">
        <v>5.1289691254181006E-6</v>
      </c>
      <c r="GY72" s="61">
        <v>3.3869087097142261E-6</v>
      </c>
      <c r="GZ72" s="61">
        <v>1.4144831094450176E-6</v>
      </c>
      <c r="HA72" s="61">
        <v>4.515035972796607E-6</v>
      </c>
      <c r="HB72" s="61">
        <v>1.5613566857241237E-6</v>
      </c>
      <c r="HC72" s="61">
        <v>0</v>
      </c>
      <c r="HD72" s="61">
        <v>0</v>
      </c>
      <c r="HE72" s="61">
        <v>4.2933966033699153E-6</v>
      </c>
      <c r="HF72" s="61">
        <v>0</v>
      </c>
      <c r="HG72" s="61">
        <v>0</v>
      </c>
      <c r="HH72" s="61">
        <v>4.9675285537220922E-6</v>
      </c>
      <c r="HI72" s="61">
        <v>0</v>
      </c>
      <c r="HJ72" s="61">
        <v>1.6474381650101523E-6</v>
      </c>
      <c r="HK72" s="61">
        <v>1.9560981068689326E-5</v>
      </c>
      <c r="HL72" s="61">
        <v>1.3996420532168515E-4</v>
      </c>
      <c r="HM72" s="61">
        <v>4.5332998070627602E-6</v>
      </c>
      <c r="HN72" s="61">
        <v>3.2929072460960574E-6</v>
      </c>
      <c r="HO72" s="61">
        <v>0</v>
      </c>
      <c r="HP72" s="61">
        <v>3.036831502281403E-6</v>
      </c>
      <c r="HQ72" s="61">
        <v>1.0389495490485659E-6</v>
      </c>
      <c r="HR72" s="61">
        <v>1.5560421818138816E-6</v>
      </c>
      <c r="HS72" s="61">
        <v>1.2194782215823364E-6</v>
      </c>
      <c r="HT72" s="61">
        <v>1.2526221034105517E-6</v>
      </c>
      <c r="HU72" s="61">
        <v>0</v>
      </c>
      <c r="HV72" s="61">
        <v>1.6556684901340922E-6</v>
      </c>
      <c r="HW72" s="61">
        <v>0</v>
      </c>
      <c r="HX72" s="61">
        <v>0</v>
      </c>
      <c r="HY72" s="61">
        <v>8.2613991129185017E-6</v>
      </c>
      <c r="HZ72" s="61">
        <v>2.935212282297955E-6</v>
      </c>
      <c r="IA72" s="61">
        <v>0</v>
      </c>
      <c r="IB72" s="61">
        <v>3.085914588021745E-6</v>
      </c>
      <c r="IC72" s="61">
        <v>2.589559296858115E-6</v>
      </c>
      <c r="ID72" s="61">
        <v>4.1409056961332543E-6</v>
      </c>
      <c r="IE72" s="61">
        <v>3.877204454597742E-6</v>
      </c>
      <c r="IF72" s="61">
        <v>1.2004993620012835E-5</v>
      </c>
      <c r="IG72" s="61">
        <v>7.0725120297535865E-6</v>
      </c>
      <c r="IH72" s="61">
        <v>4.1444290800736945E-6</v>
      </c>
      <c r="II72" s="61">
        <v>0</v>
      </c>
      <c r="IJ72" s="61">
        <v>1.8420731848717407E-6</v>
      </c>
      <c r="IK72" s="61">
        <v>4.5550702066391401E-6</v>
      </c>
      <c r="IL72" s="61">
        <v>5.3941699204655489E-6</v>
      </c>
      <c r="IM72" s="61">
        <v>2.3888977622186017E-6</v>
      </c>
      <c r="IN72" s="61">
        <v>6.8065867289356753E-6</v>
      </c>
      <c r="IO72" s="61">
        <v>4.4174643485384422E-6</v>
      </c>
      <c r="IP72" s="61">
        <v>1.3196898711207001E-6</v>
      </c>
      <c r="IQ72" s="61">
        <v>0</v>
      </c>
      <c r="IR72" s="61">
        <v>1.5553696562380745E-6</v>
      </c>
      <c r="IS72" s="61">
        <v>3.1255621670842186E-6</v>
      </c>
      <c r="IT72" s="61">
        <v>0</v>
      </c>
      <c r="IU72" s="61">
        <v>1.1268423696674944E-6</v>
      </c>
      <c r="IV72" s="61">
        <v>7.0151147975210269E-7</v>
      </c>
      <c r="IW72" s="61">
        <v>1.603907660826138E-6</v>
      </c>
      <c r="IX72" s="61">
        <v>3.1747970321959147E-5</v>
      </c>
      <c r="IY72" s="61">
        <v>2.5339516866185142E-5</v>
      </c>
      <c r="IZ72" s="61">
        <v>4.019704918334315E-5</v>
      </c>
      <c r="JA72" s="61">
        <v>2.3836736666501996E-5</v>
      </c>
      <c r="JB72" s="61">
        <v>2.2671425858188028E-5</v>
      </c>
      <c r="JC72" s="61">
        <v>4.356687684417228E-6</v>
      </c>
      <c r="JD72" s="61">
        <v>6.8602346407578675E-7</v>
      </c>
      <c r="JE72" s="61">
        <v>8.7567834909800845E-7</v>
      </c>
      <c r="JF72" s="61">
        <v>2.1276623912315344E-6</v>
      </c>
      <c r="JG72" s="61">
        <v>4.9732426284608462E-6</v>
      </c>
      <c r="JH72" s="61">
        <v>6.9845747064522939E-6</v>
      </c>
      <c r="JI72" s="61">
        <v>2.8531375803388727E-6</v>
      </c>
      <c r="JJ72" s="61">
        <v>3.5103444976868362E-6</v>
      </c>
      <c r="JK72" s="61">
        <v>2.9167001614571784E-6</v>
      </c>
      <c r="JL72" s="61">
        <v>1.615605098531357E-6</v>
      </c>
      <c r="JM72" s="61">
        <v>6.0804362261688784E-7</v>
      </c>
      <c r="JN72" s="61">
        <v>9.6707444985427515E-6</v>
      </c>
      <c r="JO72" s="61">
        <v>7.2305949933432108E-6</v>
      </c>
      <c r="JP72" s="61">
        <v>7.0054021265653642E-6</v>
      </c>
      <c r="JQ72" s="61">
        <v>1.1167128914524182E-5</v>
      </c>
      <c r="JR72" s="61">
        <v>2.7517518494427627E-5</v>
      </c>
      <c r="JS72" s="61">
        <v>2.1130710253572281E-6</v>
      </c>
      <c r="JT72" s="61">
        <v>0</v>
      </c>
      <c r="JU72" s="61">
        <v>1.7650603133856742E-6</v>
      </c>
      <c r="JV72" s="61">
        <v>0</v>
      </c>
      <c r="JW72" s="61">
        <v>4.9139214342585408E-6</v>
      </c>
      <c r="JX72" s="61">
        <v>2.7830771632778907E-6</v>
      </c>
      <c r="JY72" s="61">
        <v>5.4756927458600495E-6</v>
      </c>
      <c r="JZ72" s="61">
        <v>4.5377709990873938E-6</v>
      </c>
      <c r="KA72" s="61">
        <v>1.9092224342673013E-6</v>
      </c>
      <c r="KB72" s="61">
        <v>1.3730924002341195E-6</v>
      </c>
      <c r="KC72" s="61">
        <v>5.7123428286159607E-7</v>
      </c>
      <c r="KD72" s="61">
        <v>1.3992536008158955E-6</v>
      </c>
      <c r="KE72" s="61">
        <v>2.9410397747117783E-6</v>
      </c>
      <c r="KF72" s="61">
        <v>1.653305812527245E-6</v>
      </c>
      <c r="KG72" s="61">
        <v>2.1045079636218184E-6</v>
      </c>
      <c r="KH72" s="61">
        <v>1.4504589578495901E-6</v>
      </c>
      <c r="KI72" s="61">
        <v>3.5159873115049902E-6</v>
      </c>
      <c r="KJ72" s="61">
        <v>2.0926237269010088E-6</v>
      </c>
      <c r="KK72" s="61">
        <v>2.9707056340858291E-6</v>
      </c>
      <c r="KL72" s="61">
        <v>2.599216022537937E-6</v>
      </c>
      <c r="KM72" s="61">
        <v>1.1117562316839705E-6</v>
      </c>
      <c r="KN72" s="61">
        <v>3.1819925432243929E-6</v>
      </c>
      <c r="KO72" s="61">
        <v>7.8630082931410567E-6</v>
      </c>
      <c r="KP72" s="61">
        <v>3.7636185754063878E-6</v>
      </c>
      <c r="KQ72" s="61">
        <v>1.9059925910679553E-6</v>
      </c>
      <c r="KR72" s="61">
        <v>2.3240179828121698E-6</v>
      </c>
      <c r="KS72" s="61">
        <v>0</v>
      </c>
      <c r="KT72" s="61">
        <v>0</v>
      </c>
      <c r="KU72" s="61">
        <v>2.6635312497521438E-6</v>
      </c>
      <c r="KV72" s="61">
        <v>8.3099479855425743E-7</v>
      </c>
      <c r="KW72" s="61">
        <v>5.2461588062400607E-6</v>
      </c>
      <c r="KX72" s="61">
        <v>2.7337583411238485E-6</v>
      </c>
      <c r="KY72" s="61">
        <v>2.4765960980788191E-6</v>
      </c>
      <c r="KZ72" s="61">
        <v>1.9844128997025134E-6</v>
      </c>
    </row>
    <row r="73" spans="1:312" ht="13" x14ac:dyDescent="0.3">
      <c r="A73" s="102">
        <v>1.0222368891780584</v>
      </c>
      <c r="B73" s="50" t="s">
        <v>881</v>
      </c>
      <c r="C73" s="60" t="s">
        <v>90</v>
      </c>
      <c r="D73" s="61">
        <v>3.1746938297492017E-6</v>
      </c>
      <c r="E73" s="61">
        <v>2.1520367546244649E-6</v>
      </c>
      <c r="F73" s="61">
        <v>4.0085079543318126E-5</v>
      </c>
      <c r="G73" s="61">
        <v>8.1587620025077591E-7</v>
      </c>
      <c r="H73" s="61">
        <v>0</v>
      </c>
      <c r="I73" s="61">
        <v>9.1433528571019784E-3</v>
      </c>
      <c r="J73" s="61">
        <v>8.5051798889324015E-3</v>
      </c>
      <c r="K73" s="61">
        <v>1.8142521100477529E-4</v>
      </c>
      <c r="L73" s="61">
        <v>2.3056717083722543E-4</v>
      </c>
      <c r="M73" s="61">
        <v>0</v>
      </c>
      <c r="N73" s="61">
        <v>1.0289650815204588E-6</v>
      </c>
      <c r="O73" s="61">
        <v>0</v>
      </c>
      <c r="P73" s="61">
        <v>0</v>
      </c>
      <c r="Q73" s="61">
        <v>1.9131952415479867E-5</v>
      </c>
      <c r="R73" s="61">
        <v>3.9283326256987711E-6</v>
      </c>
      <c r="S73" s="61">
        <v>0</v>
      </c>
      <c r="T73" s="61">
        <v>0</v>
      </c>
      <c r="U73" s="61">
        <v>1.4051225588530456E-6</v>
      </c>
      <c r="V73" s="61">
        <v>6.840359181009141E-6</v>
      </c>
      <c r="W73" s="61">
        <v>7.6632412864828484E-6</v>
      </c>
      <c r="X73" s="61">
        <v>2.3835588765296795E-5</v>
      </c>
      <c r="Y73" s="61">
        <v>0</v>
      </c>
      <c r="Z73" s="61">
        <v>3.0582826681511588E-6</v>
      </c>
      <c r="AA73" s="61">
        <v>0</v>
      </c>
      <c r="AB73" s="61">
        <v>0</v>
      </c>
      <c r="AC73" s="61">
        <v>0</v>
      </c>
      <c r="AD73" s="61">
        <v>0</v>
      </c>
      <c r="AE73" s="61">
        <v>0</v>
      </c>
      <c r="AF73" s="61">
        <v>1.8832296584346155E-5</v>
      </c>
      <c r="AG73" s="61">
        <v>0</v>
      </c>
      <c r="AH73" s="61">
        <v>8.574581625230438E-7</v>
      </c>
      <c r="AI73" s="61">
        <v>0</v>
      </c>
      <c r="AJ73" s="61">
        <v>0</v>
      </c>
      <c r="AK73" s="61">
        <v>0</v>
      </c>
      <c r="AL73" s="61">
        <v>0</v>
      </c>
      <c r="AM73" s="61">
        <v>3.9968655793967884E-5</v>
      </c>
      <c r="AN73" s="61">
        <v>0</v>
      </c>
      <c r="AO73" s="61">
        <v>5.669430226322205E-6</v>
      </c>
      <c r="AP73" s="61">
        <v>0</v>
      </c>
      <c r="AQ73" s="61">
        <v>2.4131810959994795E-5</v>
      </c>
      <c r="AR73" s="61">
        <v>0</v>
      </c>
      <c r="AS73" s="61">
        <v>0</v>
      </c>
      <c r="AT73" s="61">
        <v>0</v>
      </c>
      <c r="AU73" s="61">
        <v>0</v>
      </c>
      <c r="AV73" s="61">
        <v>0</v>
      </c>
      <c r="AW73" s="61">
        <v>5.3049430352420746E-4</v>
      </c>
      <c r="AX73" s="61">
        <v>6.1681344417457359E-3</v>
      </c>
      <c r="AY73" s="61">
        <v>7.6654167421064711E-5</v>
      </c>
      <c r="AZ73" s="61">
        <v>1.6884308972373605E-5</v>
      </c>
      <c r="BA73" s="61">
        <v>0</v>
      </c>
      <c r="BB73" s="61">
        <v>2.0858952985869158E-6</v>
      </c>
      <c r="BC73" s="61">
        <v>0</v>
      </c>
      <c r="BD73" s="61">
        <v>1.3092843203795427E-6</v>
      </c>
      <c r="BE73" s="61">
        <v>0</v>
      </c>
      <c r="BF73" s="61">
        <v>0</v>
      </c>
      <c r="BG73" s="61">
        <v>0</v>
      </c>
      <c r="BH73" s="61">
        <v>0</v>
      </c>
      <c r="BI73" s="61">
        <v>5.1432187904906327E-7</v>
      </c>
      <c r="BJ73" s="61">
        <v>5.916454222307723E-6</v>
      </c>
      <c r="BK73" s="61">
        <v>0</v>
      </c>
      <c r="BL73" s="61">
        <v>0</v>
      </c>
      <c r="BM73" s="61">
        <v>5.8311853642556566E-6</v>
      </c>
      <c r="BN73" s="61">
        <v>1.0920419235768095E-6</v>
      </c>
      <c r="BO73" s="61">
        <v>4.3913820251133943E-6</v>
      </c>
      <c r="BP73" s="61">
        <v>1.6061826209402108E-6</v>
      </c>
      <c r="BQ73" s="61">
        <v>7.1793994742641392E-4</v>
      </c>
      <c r="BR73" s="61">
        <v>0</v>
      </c>
      <c r="BS73" s="61">
        <v>1.357117678548758E-4</v>
      </c>
      <c r="BT73" s="61">
        <v>5.9903342976621573E-6</v>
      </c>
      <c r="BU73" s="61">
        <v>6.0106059950217918E-4</v>
      </c>
      <c r="BV73" s="61">
        <v>0</v>
      </c>
      <c r="BW73" s="61">
        <v>2.885078821268282E-5</v>
      </c>
      <c r="BX73" s="61">
        <v>1.0943560678242204E-5</v>
      </c>
      <c r="BY73" s="61">
        <v>0</v>
      </c>
      <c r="BZ73" s="61">
        <v>0</v>
      </c>
      <c r="CA73" s="61">
        <v>1.8435516636843477E-4</v>
      </c>
      <c r="CB73" s="61">
        <v>0</v>
      </c>
      <c r="CC73" s="61">
        <v>0</v>
      </c>
      <c r="CD73" s="61">
        <v>0</v>
      </c>
      <c r="CE73" s="61">
        <v>0</v>
      </c>
      <c r="CF73" s="61">
        <v>0</v>
      </c>
      <c r="CG73" s="61">
        <v>4.8641767981557929E-5</v>
      </c>
      <c r="CH73" s="61">
        <v>0</v>
      </c>
      <c r="CI73" s="61">
        <v>4.1593584014985819E-5</v>
      </c>
      <c r="CJ73" s="61">
        <v>0</v>
      </c>
      <c r="CK73" s="61">
        <v>0</v>
      </c>
      <c r="CL73" s="61">
        <v>0</v>
      </c>
      <c r="CM73" s="61">
        <v>0</v>
      </c>
      <c r="CN73" s="61">
        <v>0</v>
      </c>
      <c r="CO73" s="61">
        <v>0</v>
      </c>
      <c r="CP73" s="61">
        <v>0</v>
      </c>
      <c r="CQ73" s="61">
        <v>0</v>
      </c>
      <c r="CR73" s="61">
        <v>0</v>
      </c>
      <c r="CS73" s="61">
        <v>0</v>
      </c>
      <c r="CT73" s="61">
        <v>0</v>
      </c>
      <c r="CU73" s="61">
        <v>0</v>
      </c>
      <c r="CV73" s="61">
        <v>0</v>
      </c>
      <c r="CW73" s="61">
        <v>0</v>
      </c>
      <c r="CX73" s="61">
        <v>0</v>
      </c>
      <c r="CY73" s="61">
        <v>0</v>
      </c>
      <c r="CZ73" s="61">
        <v>0</v>
      </c>
      <c r="DA73" s="61">
        <v>0</v>
      </c>
      <c r="DB73" s="61">
        <v>0</v>
      </c>
      <c r="DC73" s="61">
        <v>0</v>
      </c>
      <c r="DD73" s="61">
        <v>0</v>
      </c>
      <c r="DE73" s="61">
        <v>0</v>
      </c>
      <c r="DF73" s="61">
        <v>0</v>
      </c>
      <c r="DG73" s="61">
        <v>0</v>
      </c>
      <c r="DH73" s="61">
        <v>0</v>
      </c>
      <c r="DI73" s="61">
        <v>0</v>
      </c>
      <c r="DJ73" s="61">
        <v>0</v>
      </c>
      <c r="DK73" s="61">
        <v>0</v>
      </c>
      <c r="DL73" s="61">
        <v>0</v>
      </c>
      <c r="DM73" s="61">
        <v>0</v>
      </c>
      <c r="DN73" s="61">
        <v>0</v>
      </c>
      <c r="DO73" s="61">
        <v>1.447069901956094E-6</v>
      </c>
      <c r="DP73" s="61">
        <v>0</v>
      </c>
      <c r="DQ73" s="61">
        <v>0</v>
      </c>
      <c r="DR73" s="61">
        <v>1.5837692288589615E-6</v>
      </c>
      <c r="DS73" s="61">
        <v>0</v>
      </c>
      <c r="DT73" s="61">
        <v>0</v>
      </c>
      <c r="DU73" s="61">
        <v>0</v>
      </c>
      <c r="DV73" s="61">
        <v>0</v>
      </c>
      <c r="DW73" s="61">
        <v>1.5403576001783117E-6</v>
      </c>
      <c r="DX73" s="61">
        <v>0</v>
      </c>
      <c r="DY73" s="61">
        <v>0</v>
      </c>
      <c r="DZ73" s="61">
        <v>0</v>
      </c>
      <c r="EA73" s="61">
        <v>0</v>
      </c>
      <c r="EB73" s="61">
        <v>0</v>
      </c>
      <c r="EC73" s="61">
        <v>0</v>
      </c>
      <c r="ED73" s="61">
        <v>0</v>
      </c>
      <c r="EE73" s="61">
        <v>0</v>
      </c>
      <c r="EF73" s="61">
        <v>0</v>
      </c>
      <c r="EG73" s="61">
        <v>0</v>
      </c>
      <c r="EH73" s="61">
        <v>0</v>
      </c>
      <c r="EI73" s="61">
        <v>0</v>
      </c>
      <c r="EJ73" s="61">
        <v>0</v>
      </c>
      <c r="EK73" s="61">
        <v>0</v>
      </c>
      <c r="EL73" s="61">
        <v>1.7258558712259189E-4</v>
      </c>
      <c r="EM73" s="61">
        <v>4.0121766564428057E-4</v>
      </c>
      <c r="EN73" s="61">
        <v>4.6898907208687066E-4</v>
      </c>
      <c r="EO73" s="61">
        <v>2.2299406807351919E-4</v>
      </c>
      <c r="EP73" s="61">
        <v>1.3330147435025773E-4</v>
      </c>
      <c r="EQ73" s="61">
        <v>4.996277300441719E-5</v>
      </c>
      <c r="ER73" s="61">
        <v>2.0577766637469504E-4</v>
      </c>
      <c r="ES73" s="61">
        <v>1.9631066817607759E-4</v>
      </c>
      <c r="ET73" s="61">
        <v>4.8432895404064175E-4</v>
      </c>
      <c r="EU73" s="61">
        <v>1.3617310909569895E-3</v>
      </c>
      <c r="EV73" s="61">
        <v>1.8819626032543679E-2</v>
      </c>
      <c r="EW73" s="61">
        <v>1.8277960393329952E-4</v>
      </c>
      <c r="EX73" s="61">
        <v>0</v>
      </c>
      <c r="EY73" s="61">
        <v>2.1725605389067453E-6</v>
      </c>
      <c r="EZ73" s="61">
        <v>0</v>
      </c>
      <c r="FA73" s="61">
        <v>0</v>
      </c>
      <c r="FB73" s="61">
        <v>0</v>
      </c>
      <c r="FC73" s="61">
        <v>0</v>
      </c>
      <c r="FD73" s="61">
        <v>6.5248017621747336E-6</v>
      </c>
      <c r="FE73" s="61">
        <v>0</v>
      </c>
      <c r="FF73" s="61">
        <v>0</v>
      </c>
      <c r="FG73" s="61">
        <v>0</v>
      </c>
      <c r="FH73" s="61">
        <v>0</v>
      </c>
      <c r="FI73" s="61">
        <v>0</v>
      </c>
      <c r="FJ73" s="61">
        <v>0</v>
      </c>
      <c r="FK73" s="61">
        <v>0</v>
      </c>
      <c r="FL73" s="61">
        <v>0</v>
      </c>
      <c r="FM73" s="61">
        <v>0</v>
      </c>
      <c r="FN73" s="61">
        <v>0</v>
      </c>
      <c r="FO73" s="61">
        <v>0</v>
      </c>
      <c r="FP73" s="61">
        <v>0</v>
      </c>
      <c r="FQ73" s="61">
        <v>0</v>
      </c>
      <c r="FR73" s="61">
        <v>2.8215625984204056E-6</v>
      </c>
      <c r="FS73" s="61">
        <v>0</v>
      </c>
      <c r="FT73" s="61">
        <v>1.8548453661789351E-6</v>
      </c>
      <c r="FU73" s="61">
        <v>4.0694847706174306E-5</v>
      </c>
      <c r="FV73" s="61">
        <v>0</v>
      </c>
      <c r="FW73" s="61">
        <v>8.9068935882052507E-6</v>
      </c>
      <c r="FX73" s="61">
        <v>5.4169989489768102E-6</v>
      </c>
      <c r="FY73" s="61">
        <v>0</v>
      </c>
      <c r="FZ73" s="61">
        <v>0</v>
      </c>
      <c r="GA73" s="61">
        <v>0</v>
      </c>
      <c r="GB73" s="61">
        <v>2.0400299158146976E-6</v>
      </c>
      <c r="GC73" s="61">
        <v>0</v>
      </c>
      <c r="GD73" s="61">
        <v>0</v>
      </c>
      <c r="GE73" s="61">
        <v>0</v>
      </c>
      <c r="GF73" s="61">
        <v>0</v>
      </c>
      <c r="GG73" s="61">
        <v>1.424952780702476E-4</v>
      </c>
      <c r="GH73" s="61">
        <v>0</v>
      </c>
      <c r="GI73" s="61">
        <v>0</v>
      </c>
      <c r="GJ73" s="61">
        <v>0</v>
      </c>
      <c r="GK73" s="61">
        <v>2.0138832276393711E-6</v>
      </c>
      <c r="GL73" s="61">
        <v>6.6722189668276083E-5</v>
      </c>
      <c r="GM73" s="61">
        <v>0</v>
      </c>
      <c r="GN73" s="61">
        <v>0</v>
      </c>
      <c r="GO73" s="61">
        <v>0</v>
      </c>
      <c r="GP73" s="61">
        <v>1.2259249938142889E-6</v>
      </c>
      <c r="GQ73" s="61">
        <v>5.8739598587680758E-6</v>
      </c>
      <c r="GR73" s="61">
        <v>4.3461205705212788E-5</v>
      </c>
      <c r="GS73" s="61">
        <v>0</v>
      </c>
      <c r="GT73" s="61">
        <v>2.8404103967705336E-6</v>
      </c>
      <c r="GU73" s="61">
        <v>1.1148283775375916E-4</v>
      </c>
      <c r="GV73" s="61">
        <v>1.897184477684339E-6</v>
      </c>
      <c r="GW73" s="61">
        <v>0</v>
      </c>
      <c r="GX73" s="61">
        <v>0</v>
      </c>
      <c r="GY73" s="61">
        <v>0</v>
      </c>
      <c r="GZ73" s="61">
        <v>0</v>
      </c>
      <c r="HA73" s="61">
        <v>0</v>
      </c>
      <c r="HB73" s="61">
        <v>0</v>
      </c>
      <c r="HC73" s="61">
        <v>0</v>
      </c>
      <c r="HD73" s="61">
        <v>0</v>
      </c>
      <c r="HE73" s="61">
        <v>0</v>
      </c>
      <c r="HF73" s="61">
        <v>5.3438095015283478E-6</v>
      </c>
      <c r="HG73" s="61">
        <v>0</v>
      </c>
      <c r="HH73" s="61">
        <v>0</v>
      </c>
      <c r="HI73" s="61">
        <v>1.6555642900081444E-5</v>
      </c>
      <c r="HJ73" s="61">
        <v>8.0358372715495205E-5</v>
      </c>
      <c r="HK73" s="61">
        <v>0</v>
      </c>
      <c r="HL73" s="61">
        <v>6.8399824561545416E-6</v>
      </c>
      <c r="HM73" s="61">
        <v>0</v>
      </c>
      <c r="HN73" s="61">
        <v>0</v>
      </c>
      <c r="HO73" s="61">
        <v>1.1461317433402734E-6</v>
      </c>
      <c r="HP73" s="61">
        <v>0</v>
      </c>
      <c r="HQ73" s="61">
        <v>0</v>
      </c>
      <c r="HR73" s="61">
        <v>0</v>
      </c>
      <c r="HS73" s="61">
        <v>0</v>
      </c>
      <c r="HT73" s="61">
        <v>0</v>
      </c>
      <c r="HU73" s="61">
        <v>0</v>
      </c>
      <c r="HV73" s="61">
        <v>0</v>
      </c>
      <c r="HW73" s="61">
        <v>0</v>
      </c>
      <c r="HX73" s="61">
        <v>0</v>
      </c>
      <c r="HY73" s="61">
        <v>0</v>
      </c>
      <c r="HZ73" s="61">
        <v>0</v>
      </c>
      <c r="IA73" s="61">
        <v>8.4586884243388491E-6</v>
      </c>
      <c r="IB73" s="61">
        <v>0</v>
      </c>
      <c r="IC73" s="61">
        <v>9.3684500784111356E-5</v>
      </c>
      <c r="ID73" s="61">
        <v>0</v>
      </c>
      <c r="IE73" s="61">
        <v>0</v>
      </c>
      <c r="IF73" s="61">
        <v>0</v>
      </c>
      <c r="IG73" s="61">
        <v>0</v>
      </c>
      <c r="IH73" s="61">
        <v>0</v>
      </c>
      <c r="II73" s="61">
        <v>0</v>
      </c>
      <c r="IJ73" s="61">
        <v>5.4715713834640274E-4</v>
      </c>
      <c r="IK73" s="61">
        <v>1.4412242133806239E-4</v>
      </c>
      <c r="IL73" s="61">
        <v>9.7259880427060777E-5</v>
      </c>
      <c r="IM73" s="61">
        <v>2.8268623519586786E-5</v>
      </c>
      <c r="IN73" s="61">
        <v>9.1460357972513443E-5</v>
      </c>
      <c r="IO73" s="61">
        <v>5.394565391346112E-4</v>
      </c>
      <c r="IP73" s="61">
        <v>8.8052640845331164E-5</v>
      </c>
      <c r="IQ73" s="61">
        <v>2.8965736079218229E-4</v>
      </c>
      <c r="IR73" s="61">
        <v>2.9252182762570854E-4</v>
      </c>
      <c r="IS73" s="61">
        <v>6.7821226178875233E-4</v>
      </c>
      <c r="IT73" s="61">
        <v>1.304665554546936E-2</v>
      </c>
      <c r="IU73" s="61">
        <v>1.742386900357289E-2</v>
      </c>
      <c r="IV73" s="61">
        <v>9.6705617909706564E-3</v>
      </c>
      <c r="IW73" s="61">
        <v>1.5920506249335119E-2</v>
      </c>
      <c r="IX73" s="61">
        <v>7.9676987798413777E-3</v>
      </c>
      <c r="IY73" s="61">
        <v>4.7863531858349713E-7</v>
      </c>
      <c r="IZ73" s="61">
        <v>4.3140772482123325E-7</v>
      </c>
      <c r="JA73" s="61">
        <v>0</v>
      </c>
      <c r="JB73" s="61">
        <v>5.66008162714708E-7</v>
      </c>
      <c r="JC73" s="61">
        <v>2.6624202515883063E-6</v>
      </c>
      <c r="JD73" s="61">
        <v>0</v>
      </c>
      <c r="JE73" s="61">
        <v>0</v>
      </c>
      <c r="JF73" s="61">
        <v>0</v>
      </c>
      <c r="JG73" s="61">
        <v>7.5940625533005307E-7</v>
      </c>
      <c r="JH73" s="61">
        <v>4.3237104312460612E-5</v>
      </c>
      <c r="JI73" s="61">
        <v>3.6932280901053185E-6</v>
      </c>
      <c r="JJ73" s="61">
        <v>1.9334754614243368E-5</v>
      </c>
      <c r="JK73" s="61">
        <v>0</v>
      </c>
      <c r="JL73" s="61">
        <v>5.9837225871531733E-7</v>
      </c>
      <c r="JM73" s="61">
        <v>3.2935696225081428E-5</v>
      </c>
      <c r="JN73" s="61">
        <v>4.0832032327180502E-6</v>
      </c>
      <c r="JO73" s="61">
        <v>1.6425055293520379E-6</v>
      </c>
      <c r="JP73" s="61">
        <v>6.0516601246283929E-5</v>
      </c>
      <c r="JQ73" s="61">
        <v>3.4953377500780182E-6</v>
      </c>
      <c r="JR73" s="61">
        <v>1.0245313903383385E-6</v>
      </c>
      <c r="JS73" s="61">
        <v>7.8261889828045481E-7</v>
      </c>
      <c r="JT73" s="61">
        <v>0</v>
      </c>
      <c r="JU73" s="61">
        <v>0</v>
      </c>
      <c r="JV73" s="61">
        <v>0</v>
      </c>
      <c r="JW73" s="61">
        <v>0</v>
      </c>
      <c r="JX73" s="61">
        <v>0</v>
      </c>
      <c r="JY73" s="61">
        <v>0</v>
      </c>
      <c r="JZ73" s="61">
        <v>0</v>
      </c>
      <c r="KA73" s="61">
        <v>0</v>
      </c>
      <c r="KB73" s="61">
        <v>0</v>
      </c>
      <c r="KC73" s="61">
        <v>0</v>
      </c>
      <c r="KD73" s="61">
        <v>0</v>
      </c>
      <c r="KE73" s="61">
        <v>1.5603849915831934E-6</v>
      </c>
      <c r="KF73" s="61">
        <v>1.7543411677372433E-6</v>
      </c>
      <c r="KG73" s="61">
        <v>0</v>
      </c>
      <c r="KH73" s="61">
        <v>0</v>
      </c>
      <c r="KI73" s="61">
        <v>0</v>
      </c>
      <c r="KJ73" s="61">
        <v>0</v>
      </c>
      <c r="KK73" s="61">
        <v>0</v>
      </c>
      <c r="KL73" s="61">
        <v>0</v>
      </c>
      <c r="KM73" s="61">
        <v>0</v>
      </c>
      <c r="KN73" s="61">
        <v>0</v>
      </c>
      <c r="KO73" s="61">
        <v>0</v>
      </c>
      <c r="KP73" s="61">
        <v>0</v>
      </c>
      <c r="KQ73" s="61">
        <v>0</v>
      </c>
      <c r="KR73" s="61">
        <v>0</v>
      </c>
      <c r="KS73" s="61">
        <v>6.3085378426369303E-6</v>
      </c>
      <c r="KT73" s="61">
        <v>1.9375414149477445E-6</v>
      </c>
      <c r="KU73" s="61">
        <v>0</v>
      </c>
      <c r="KV73" s="61">
        <v>0</v>
      </c>
      <c r="KW73" s="61">
        <v>0</v>
      </c>
      <c r="KX73" s="61">
        <v>0</v>
      </c>
      <c r="KY73" s="61">
        <v>0</v>
      </c>
      <c r="KZ73" s="61">
        <v>0</v>
      </c>
    </row>
    <row r="74" spans="1:312" ht="13" x14ac:dyDescent="0.3">
      <c r="A74" s="102">
        <v>1.0218836223034582</v>
      </c>
      <c r="B74" s="50" t="s">
        <v>880</v>
      </c>
      <c r="C74" s="60" t="s">
        <v>125</v>
      </c>
      <c r="D74" s="61">
        <v>1.6784606277884029E-4</v>
      </c>
      <c r="E74" s="61">
        <v>1.4853560490164566E-4</v>
      </c>
      <c r="F74" s="61">
        <v>1.7034082780778483E-4</v>
      </c>
      <c r="G74" s="61">
        <v>8.7306912188835528E-5</v>
      </c>
      <c r="H74" s="61">
        <v>2.7474775392921657E-4</v>
      </c>
      <c r="I74" s="61">
        <v>4.9539414768885064E-2</v>
      </c>
      <c r="J74" s="61">
        <v>4.2038316958443893E-2</v>
      </c>
      <c r="K74" s="61">
        <v>2.0945274068305728E-3</v>
      </c>
      <c r="L74" s="61">
        <v>1.9547992393092839E-3</v>
      </c>
      <c r="M74" s="61">
        <v>1.356264455480536E-4</v>
      </c>
      <c r="N74" s="61">
        <v>4.508590977615037E-5</v>
      </c>
      <c r="O74" s="61">
        <v>1.503997528298119E-4</v>
      </c>
      <c r="P74" s="61">
        <v>6.4559527049207584E-5</v>
      </c>
      <c r="Q74" s="61">
        <v>2.4694569781379626E-4</v>
      </c>
      <c r="R74" s="61">
        <v>1.0273899260410852E-4</v>
      </c>
      <c r="S74" s="61">
        <v>1.8704595103597295E-4</v>
      </c>
      <c r="T74" s="61">
        <v>1.4096612805903033E-4</v>
      </c>
      <c r="U74" s="61">
        <v>1.9430186648961413E-4</v>
      </c>
      <c r="V74" s="61">
        <v>2.0296387599068446E-4</v>
      </c>
      <c r="W74" s="61">
        <v>8.1500463871648956E-4</v>
      </c>
      <c r="X74" s="61">
        <v>5.7736011572395403E-4</v>
      </c>
      <c r="Y74" s="61">
        <v>1.2147116290516466E-4</v>
      </c>
      <c r="Z74" s="61">
        <v>1.1841339865927973E-4</v>
      </c>
      <c r="AA74" s="61">
        <v>2.9170460443388512E-5</v>
      </c>
      <c r="AB74" s="61">
        <v>2.1572773932528188E-5</v>
      </c>
      <c r="AC74" s="61">
        <v>5.0505758823832232E-5</v>
      </c>
      <c r="AD74" s="61">
        <v>3.2055281511428254E-5</v>
      </c>
      <c r="AE74" s="61">
        <v>1.7026666104039699E-5</v>
      </c>
      <c r="AF74" s="61">
        <v>1.8808756213615721E-4</v>
      </c>
      <c r="AG74" s="61">
        <v>1.6179429487121091E-4</v>
      </c>
      <c r="AH74" s="61">
        <v>2.1749174098819794E-5</v>
      </c>
      <c r="AI74" s="61">
        <v>4.9467641312319099E-5</v>
      </c>
      <c r="AJ74" s="61">
        <v>1.1249594903631204E-5</v>
      </c>
      <c r="AK74" s="61">
        <v>4.2125222985148406E-5</v>
      </c>
      <c r="AL74" s="61">
        <v>1.5488796009809992E-5</v>
      </c>
      <c r="AM74" s="61">
        <v>1.4604405721746572E-4</v>
      </c>
      <c r="AN74" s="61">
        <v>7.3875398560622772E-5</v>
      </c>
      <c r="AO74" s="61">
        <v>1.4219974994767739E-4</v>
      </c>
      <c r="AP74" s="61">
        <v>2.6321699441701109E-5</v>
      </c>
      <c r="AQ74" s="61">
        <v>4.3192904837965516E-5</v>
      </c>
      <c r="AR74" s="61">
        <v>1.3636873672757003E-4</v>
      </c>
      <c r="AS74" s="61">
        <v>2.2907494127638595E-4</v>
      </c>
      <c r="AT74" s="61">
        <v>1.1300492521700059E-4</v>
      </c>
      <c r="AU74" s="61">
        <v>4.2256990966120831E-5</v>
      </c>
      <c r="AV74" s="61">
        <v>1.4674531986943521E-4</v>
      </c>
      <c r="AW74" s="61">
        <v>9.3572389204809453E-3</v>
      </c>
      <c r="AX74" s="61">
        <v>2.2117089182018775E-2</v>
      </c>
      <c r="AY74" s="61">
        <v>8.3991309005630494E-4</v>
      </c>
      <c r="AZ74" s="61">
        <v>3.5489311852759807E-5</v>
      </c>
      <c r="BA74" s="61">
        <v>0</v>
      </c>
      <c r="BB74" s="61">
        <v>5.6517619760443786E-5</v>
      </c>
      <c r="BC74" s="61">
        <v>7.0503699821832089E-5</v>
      </c>
      <c r="BD74" s="61">
        <v>4.3232568258932499E-5</v>
      </c>
      <c r="BE74" s="61">
        <v>8.1639256217112016E-5</v>
      </c>
      <c r="BF74" s="61">
        <v>7.0535573405487766E-5</v>
      </c>
      <c r="BG74" s="61">
        <v>5.5480283409091467E-5</v>
      </c>
      <c r="BH74" s="61">
        <v>5.3055409443079348E-5</v>
      </c>
      <c r="BI74" s="61">
        <v>5.8298384990211324E-5</v>
      </c>
      <c r="BJ74" s="61">
        <v>2.3283235106318027E-4</v>
      </c>
      <c r="BK74" s="61">
        <v>4.624871399693127E-4</v>
      </c>
      <c r="BL74" s="61">
        <v>1.8520109643872038E-5</v>
      </c>
      <c r="BM74" s="61">
        <v>1.956653503300108E-5</v>
      </c>
      <c r="BN74" s="61">
        <v>1.1918545553917298E-4</v>
      </c>
      <c r="BO74" s="61">
        <v>5.9903702973805976E-5</v>
      </c>
      <c r="BP74" s="61">
        <v>6.9952465507188062E-4</v>
      </c>
      <c r="BQ74" s="61">
        <v>1.9115886025106209E-3</v>
      </c>
      <c r="BR74" s="61">
        <v>4.8845269081913281E-4</v>
      </c>
      <c r="BS74" s="61">
        <v>7.688411248775518E-4</v>
      </c>
      <c r="BT74" s="61">
        <v>8.8148866895336442E-4</v>
      </c>
      <c r="BU74" s="61">
        <v>3.584418634874523E-3</v>
      </c>
      <c r="BV74" s="61">
        <v>1.6149514433023399E-4</v>
      </c>
      <c r="BW74" s="61">
        <v>1.8801948040964459E-4</v>
      </c>
      <c r="BX74" s="61">
        <v>1.4403454817269945E-4</v>
      </c>
      <c r="BY74" s="61">
        <v>2.9145396944044638E-4</v>
      </c>
      <c r="BZ74" s="61">
        <v>3.115102646508851E-5</v>
      </c>
      <c r="CA74" s="61">
        <v>5.2722231494166589E-4</v>
      </c>
      <c r="CB74" s="61">
        <v>7.4035410110697076E-5</v>
      </c>
      <c r="CC74" s="61">
        <v>1.3075757337442279E-4</v>
      </c>
      <c r="CD74" s="61">
        <v>3.7636087744161306E-5</v>
      </c>
      <c r="CE74" s="61">
        <v>1.2220351960670088E-4</v>
      </c>
      <c r="CF74" s="61">
        <v>1.0478078134741018E-5</v>
      </c>
      <c r="CG74" s="61">
        <v>1.6577005603232129E-5</v>
      </c>
      <c r="CH74" s="61">
        <v>2.751643164027432E-4</v>
      </c>
      <c r="CI74" s="61">
        <v>9.4366679676471786E-5</v>
      </c>
      <c r="CJ74" s="61">
        <v>1.5518649408807373E-4</v>
      </c>
      <c r="CK74" s="61">
        <v>1.2310134251928219E-5</v>
      </c>
      <c r="CL74" s="61">
        <v>6.4523505062974535E-5</v>
      </c>
      <c r="CM74" s="61">
        <v>1.2317707590258801E-4</v>
      </c>
      <c r="CN74" s="61">
        <v>1.7962657666322492E-5</v>
      </c>
      <c r="CO74" s="61">
        <v>7.5096369527177494E-5</v>
      </c>
      <c r="CP74" s="61">
        <v>1.636464520099719E-5</v>
      </c>
      <c r="CQ74" s="61">
        <v>6.1167745379618819E-5</v>
      </c>
      <c r="CR74" s="61">
        <v>8.7061783055859452E-5</v>
      </c>
      <c r="CS74" s="61">
        <v>3.0186497849790034E-5</v>
      </c>
      <c r="CT74" s="61">
        <v>0</v>
      </c>
      <c r="CU74" s="61">
        <v>9.0717673314935469E-5</v>
      </c>
      <c r="CV74" s="61">
        <v>2.7652307894486598E-5</v>
      </c>
      <c r="CW74" s="61">
        <v>2.5159396868285828E-5</v>
      </c>
      <c r="CX74" s="61">
        <v>3.1986300263662717E-5</v>
      </c>
      <c r="CY74" s="61">
        <v>0</v>
      </c>
      <c r="CZ74" s="61">
        <v>4.027145694203916E-5</v>
      </c>
      <c r="DA74" s="61">
        <v>1.5638115224189773E-5</v>
      </c>
      <c r="DB74" s="61">
        <v>1.4204118174848402E-4</v>
      </c>
      <c r="DC74" s="61">
        <v>2.8843885690098508E-4</v>
      </c>
      <c r="DD74" s="61">
        <v>1.9360013612448646E-4</v>
      </c>
      <c r="DE74" s="61">
        <v>3.1122011125939143E-5</v>
      </c>
      <c r="DF74" s="61">
        <v>1.0346189498803945E-4</v>
      </c>
      <c r="DG74" s="61">
        <v>1.926987480031274E-5</v>
      </c>
      <c r="DH74" s="61">
        <v>3.4130506730144781E-4</v>
      </c>
      <c r="DI74" s="61">
        <v>3.437072463482078E-5</v>
      </c>
      <c r="DJ74" s="61">
        <v>4.524696519261002E-5</v>
      </c>
      <c r="DK74" s="61">
        <v>3.0430070601893138E-5</v>
      </c>
      <c r="DL74" s="61">
        <v>2.2047200357651657E-5</v>
      </c>
      <c r="DM74" s="61">
        <v>8.5674855335362477E-6</v>
      </c>
      <c r="DN74" s="61">
        <v>7.2020505605423812E-5</v>
      </c>
      <c r="DO74" s="61">
        <v>7.5160810707599528E-5</v>
      </c>
      <c r="DP74" s="61">
        <v>3.3717890873994332E-6</v>
      </c>
      <c r="DQ74" s="61">
        <v>1.2885697145793937E-4</v>
      </c>
      <c r="DR74" s="61">
        <v>1.7342273056005626E-5</v>
      </c>
      <c r="DS74" s="61">
        <v>3.6387728986324521E-5</v>
      </c>
      <c r="DT74" s="61">
        <v>3.4500962174333437E-6</v>
      </c>
      <c r="DU74" s="61">
        <v>6.7172110318014855E-5</v>
      </c>
      <c r="DV74" s="61">
        <v>1.1498601600049885E-4</v>
      </c>
      <c r="DW74" s="61">
        <v>1.1571166292539479E-4</v>
      </c>
      <c r="DX74" s="61">
        <v>4.7940430263842294E-5</v>
      </c>
      <c r="DY74" s="61">
        <v>5.2599569431417901E-5</v>
      </c>
      <c r="DZ74" s="61">
        <v>2.0195461652963706E-5</v>
      </c>
      <c r="EA74" s="61">
        <v>3.8424455769412652E-5</v>
      </c>
      <c r="EB74" s="61">
        <v>1.4384978165420341E-5</v>
      </c>
      <c r="EC74" s="61">
        <v>1.6676593438139931E-5</v>
      </c>
      <c r="ED74" s="61">
        <v>4.1278735476548309E-5</v>
      </c>
      <c r="EE74" s="61">
        <v>4.2835447038794944E-5</v>
      </c>
      <c r="EF74" s="61">
        <v>2.0960512247443779E-5</v>
      </c>
      <c r="EG74" s="61">
        <v>4.0274088198463768E-4</v>
      </c>
      <c r="EH74" s="61">
        <v>3.8882903213832283E-5</v>
      </c>
      <c r="EI74" s="61">
        <v>6.290535878286891E-6</v>
      </c>
      <c r="EJ74" s="61">
        <v>3.2599637976312747E-5</v>
      </c>
      <c r="EK74" s="61">
        <v>1.6453556287877646E-4</v>
      </c>
      <c r="EL74" s="61">
        <v>3.4509625429939347E-3</v>
      </c>
      <c r="EM74" s="61">
        <v>2.81832212459585E-3</v>
      </c>
      <c r="EN74" s="61">
        <v>2.5645678536156016E-3</v>
      </c>
      <c r="EO74" s="61">
        <v>2.9601199114277668E-3</v>
      </c>
      <c r="EP74" s="61">
        <v>3.0335042696580852E-3</v>
      </c>
      <c r="EQ74" s="61">
        <v>1.4056938757106222E-3</v>
      </c>
      <c r="ER74" s="61">
        <v>1.895721521509876E-3</v>
      </c>
      <c r="ES74" s="61">
        <v>1.9990533463334621E-3</v>
      </c>
      <c r="ET74" s="61">
        <v>1.53262643841563E-3</v>
      </c>
      <c r="EU74" s="61">
        <v>3.0309555430868469E-3</v>
      </c>
      <c r="EV74" s="61">
        <v>0.12777061285528613</v>
      </c>
      <c r="EW74" s="61">
        <v>2.5845156860349089E-3</v>
      </c>
      <c r="EX74" s="61">
        <v>5.284769029623506E-5</v>
      </c>
      <c r="EY74" s="61">
        <v>2.8671830540659952E-4</v>
      </c>
      <c r="EZ74" s="61">
        <v>2.4247367962610677E-4</v>
      </c>
      <c r="FA74" s="61">
        <v>6.8114962620509256E-5</v>
      </c>
      <c r="FB74" s="61">
        <v>2.1282772372754357E-5</v>
      </c>
      <c r="FC74" s="61">
        <v>6.5045733259249758E-5</v>
      </c>
      <c r="FD74" s="61">
        <v>5.745924902606231E-5</v>
      </c>
      <c r="FE74" s="61">
        <v>0</v>
      </c>
      <c r="FF74" s="61">
        <v>4.5104031916891521E-5</v>
      </c>
      <c r="FG74" s="61">
        <v>1.7020838285551921E-4</v>
      </c>
      <c r="FH74" s="61">
        <v>1.2197355048697508E-5</v>
      </c>
      <c r="FI74" s="61">
        <v>1.9370447909133911E-6</v>
      </c>
      <c r="FJ74" s="61">
        <v>8.8690999435296546E-5</v>
      </c>
      <c r="FK74" s="61">
        <v>1.1301607328272351E-4</v>
      </c>
      <c r="FL74" s="61">
        <v>2.00750657951107E-5</v>
      </c>
      <c r="FM74" s="61">
        <v>2.2954362888429461E-5</v>
      </c>
      <c r="FN74" s="61">
        <v>1.1662251208778454E-5</v>
      </c>
      <c r="FO74" s="61">
        <v>1.0091732502886908E-6</v>
      </c>
      <c r="FP74" s="61">
        <v>9.6609133086468576E-6</v>
      </c>
      <c r="FQ74" s="61">
        <v>2.1374175847402949E-5</v>
      </c>
      <c r="FR74" s="61">
        <v>1.5084507737709092E-5</v>
      </c>
      <c r="FS74" s="61">
        <v>1.8802520282702763E-3</v>
      </c>
      <c r="FT74" s="61">
        <v>1.42470672576204E-4</v>
      </c>
      <c r="FU74" s="61">
        <v>4.3703917560379796E-4</v>
      </c>
      <c r="FV74" s="61">
        <v>2.013532442561306E-4</v>
      </c>
      <c r="FW74" s="61">
        <v>5.0124964980431678E-5</v>
      </c>
      <c r="FX74" s="61">
        <v>1.607043021529787E-4</v>
      </c>
      <c r="FY74" s="61">
        <v>6.59761164961764E-4</v>
      </c>
      <c r="FZ74" s="61">
        <v>2.5185360721762041E-5</v>
      </c>
      <c r="GA74" s="61">
        <v>2.4340145378903029E-5</v>
      </c>
      <c r="GB74" s="61">
        <v>1.32418341835532E-4</v>
      </c>
      <c r="GC74" s="61">
        <v>1.4613526272332797E-4</v>
      </c>
      <c r="GD74" s="61">
        <v>7.7765743001300701E-5</v>
      </c>
      <c r="GE74" s="61">
        <v>1.6275942109771654E-4</v>
      </c>
      <c r="GF74" s="61">
        <v>7.7355252623654533E-5</v>
      </c>
      <c r="GG74" s="61">
        <v>9.2746624863465315E-5</v>
      </c>
      <c r="GH74" s="61">
        <v>5.6845589351684649E-4</v>
      </c>
      <c r="GI74" s="61">
        <v>7.1717743538860017E-5</v>
      </c>
      <c r="GJ74" s="61">
        <v>5.7398116729913159E-5</v>
      </c>
      <c r="GK74" s="61">
        <v>3.9572805423113647E-5</v>
      </c>
      <c r="GL74" s="61">
        <v>7.8129470748505867E-6</v>
      </c>
      <c r="GM74" s="61">
        <v>1.0141493334893563E-5</v>
      </c>
      <c r="GN74" s="61">
        <v>9.0660390375095005E-5</v>
      </c>
      <c r="GO74" s="61">
        <v>7.7491089004585461E-5</v>
      </c>
      <c r="GP74" s="61">
        <v>1.3357678732600493E-4</v>
      </c>
      <c r="GQ74" s="61">
        <v>3.8960017756589058E-4</v>
      </c>
      <c r="GR74" s="61">
        <v>7.8216368679765607E-4</v>
      </c>
      <c r="GS74" s="61">
        <v>1.1632201704911162E-4</v>
      </c>
      <c r="GT74" s="61">
        <v>1.8709530472130935E-4</v>
      </c>
      <c r="GU74" s="61">
        <v>7.5072555351042829E-4</v>
      </c>
      <c r="GV74" s="61">
        <v>3.1756970971958152E-4</v>
      </c>
      <c r="GW74" s="61">
        <v>7.050709683307582E-6</v>
      </c>
      <c r="GX74" s="61">
        <v>9.6481608103698269E-5</v>
      </c>
      <c r="GY74" s="61">
        <v>1.4921214482241007E-5</v>
      </c>
      <c r="GZ74" s="61">
        <v>7.2295803371634235E-6</v>
      </c>
      <c r="HA74" s="61">
        <v>9.0300719455932139E-6</v>
      </c>
      <c r="HB74" s="61">
        <v>3.995338274691841E-5</v>
      </c>
      <c r="HC74" s="61">
        <v>1.0736803782932492E-5</v>
      </c>
      <c r="HD74" s="61">
        <v>7.0577784246536673E-6</v>
      </c>
      <c r="HE74" s="61">
        <v>1.5384671162075532E-5</v>
      </c>
      <c r="HF74" s="61">
        <v>1.1844526214727781E-5</v>
      </c>
      <c r="HG74" s="61">
        <v>3.9828974767170779E-6</v>
      </c>
      <c r="HH74" s="61">
        <v>1.2071094385544683E-4</v>
      </c>
      <c r="HI74" s="61">
        <v>2.8160762979552511E-5</v>
      </c>
      <c r="HJ74" s="61">
        <v>2.3338707337643826E-5</v>
      </c>
      <c r="HK74" s="61">
        <v>1.2494878524617109E-4</v>
      </c>
      <c r="HL74" s="61">
        <v>3.3660660551864257E-5</v>
      </c>
      <c r="HM74" s="61">
        <v>7.4312536837258433E-5</v>
      </c>
      <c r="HN74" s="61">
        <v>5.5881855561526426E-5</v>
      </c>
      <c r="HO74" s="61">
        <v>7.7478505849802481E-5</v>
      </c>
      <c r="HP74" s="61">
        <v>1.4492434780331804E-4</v>
      </c>
      <c r="HQ74" s="61">
        <v>1.2859886640445581E-5</v>
      </c>
      <c r="HR74" s="61">
        <v>1.3036175612085185E-5</v>
      </c>
      <c r="HS74" s="61">
        <v>5.1272284338528457E-5</v>
      </c>
      <c r="HT74" s="61">
        <v>3.6660073559815484E-5</v>
      </c>
      <c r="HU74" s="61">
        <v>1.6193600047565678E-5</v>
      </c>
      <c r="HV74" s="61">
        <v>5.0773833697445494E-5</v>
      </c>
      <c r="HW74" s="61">
        <v>1.8599761529102706E-4</v>
      </c>
      <c r="HX74" s="61">
        <v>1.1110111715924484E-4</v>
      </c>
      <c r="HY74" s="61">
        <v>2.5885717220477972E-5</v>
      </c>
      <c r="HZ74" s="61">
        <v>6.7477269023049651E-5</v>
      </c>
      <c r="IA74" s="61">
        <v>4.8244676941820078E-5</v>
      </c>
      <c r="IB74" s="61">
        <v>1.1870484781923645E-4</v>
      </c>
      <c r="IC74" s="61">
        <v>6.649412816710115E-5</v>
      </c>
      <c r="ID74" s="61">
        <v>3.5918522742015118E-5</v>
      </c>
      <c r="IE74" s="61">
        <v>5.7009265499085318E-5</v>
      </c>
      <c r="IF74" s="61">
        <v>2.8106929507172906E-5</v>
      </c>
      <c r="IG74" s="61">
        <v>1.9202941753512769E-5</v>
      </c>
      <c r="IH74" s="61">
        <v>1.6516931360453698E-4</v>
      </c>
      <c r="II74" s="61">
        <v>4.111561070912358E-5</v>
      </c>
      <c r="IJ74" s="61">
        <v>7.5789031069572977E-4</v>
      </c>
      <c r="IK74" s="61">
        <v>4.2088848709345657E-4</v>
      </c>
      <c r="IL74" s="61">
        <v>1.0157147041209957E-3</v>
      </c>
      <c r="IM74" s="61">
        <v>4.8774214088912084E-4</v>
      </c>
      <c r="IN74" s="61">
        <v>7.9038757351880464E-4</v>
      </c>
      <c r="IO74" s="61">
        <v>1.0340863329038157E-3</v>
      </c>
      <c r="IP74" s="61">
        <v>4.6419846829657456E-4</v>
      </c>
      <c r="IQ74" s="61">
        <v>4.330532847564989E-4</v>
      </c>
      <c r="IR74" s="61">
        <v>1.5257139414591352E-3</v>
      </c>
      <c r="IS74" s="61">
        <v>7.6262228513918227E-3</v>
      </c>
      <c r="IT74" s="61">
        <v>0.35619080056088076</v>
      </c>
      <c r="IU74" s="61">
        <v>0.73805163726987943</v>
      </c>
      <c r="IV74" s="61">
        <v>5.6241165242369724E-2</v>
      </c>
      <c r="IW74" s="61">
        <v>0.52904817561206363</v>
      </c>
      <c r="IX74" s="61">
        <v>3.089280223594609E-2</v>
      </c>
      <c r="IY74" s="61">
        <v>6.5815171807104872E-5</v>
      </c>
      <c r="IZ74" s="61">
        <v>8.4743703309883908E-5</v>
      </c>
      <c r="JA74" s="61">
        <v>1.6885616341770474E-4</v>
      </c>
      <c r="JB74" s="61">
        <v>1.1565226129139868E-4</v>
      </c>
      <c r="JC74" s="61">
        <v>4.0214647709217917E-5</v>
      </c>
      <c r="JD74" s="61">
        <v>3.5497903024454877E-5</v>
      </c>
      <c r="JE74" s="61">
        <v>9.8377597641444048E-5</v>
      </c>
      <c r="JF74" s="61">
        <v>5.9751852153752264E-5</v>
      </c>
      <c r="JG74" s="61">
        <v>1.6379808768811298E-4</v>
      </c>
      <c r="JH74" s="61">
        <v>1.4999762214034439E-4</v>
      </c>
      <c r="JI74" s="61">
        <v>5.5086689652987191E-5</v>
      </c>
      <c r="JJ74" s="61">
        <v>9.024928544291061E-5</v>
      </c>
      <c r="JK74" s="61">
        <v>6.9863070811792362E-5</v>
      </c>
      <c r="JL74" s="61">
        <v>7.2145743233305813E-5</v>
      </c>
      <c r="JM74" s="61">
        <v>2.4885198661633829E-4</v>
      </c>
      <c r="JN74" s="61">
        <v>3.3212867197257183E-4</v>
      </c>
      <c r="JO74" s="61">
        <v>1.7083842837358317E-4</v>
      </c>
      <c r="JP74" s="61">
        <v>4.5493905574871539E-4</v>
      </c>
      <c r="JQ74" s="61">
        <v>2.5020176731562995E-4</v>
      </c>
      <c r="JR74" s="61">
        <v>1.3129021104670772E-4</v>
      </c>
      <c r="JS74" s="61">
        <v>2.4683800051765543E-5</v>
      </c>
      <c r="JT74" s="61">
        <v>4.0915987607164077E-4</v>
      </c>
      <c r="JU74" s="61">
        <v>7.6221187866371359E-5</v>
      </c>
      <c r="JV74" s="61">
        <v>1.6868923118360909E-4</v>
      </c>
      <c r="JW74" s="61">
        <v>2.117588143153732E-4</v>
      </c>
      <c r="JX74" s="61">
        <v>1.8170916952905294E-4</v>
      </c>
      <c r="JY74" s="61">
        <v>8.1747529618402318E-5</v>
      </c>
      <c r="JZ74" s="61">
        <v>1.071317313206766E-4</v>
      </c>
      <c r="KA74" s="61">
        <v>8.7580275776361706E-5</v>
      </c>
      <c r="KB74" s="61">
        <v>1.7557274824326941E-4</v>
      </c>
      <c r="KC74" s="61">
        <v>5.8767313611283537E-5</v>
      </c>
      <c r="KD74" s="61">
        <v>8.1537616771988492E-5</v>
      </c>
      <c r="KE74" s="61">
        <v>1.2525561618300274E-4</v>
      </c>
      <c r="KF74" s="61">
        <v>1.8100943137485789E-4</v>
      </c>
      <c r="KG74" s="61">
        <v>1.4249077808507578E-4</v>
      </c>
      <c r="KH74" s="61">
        <v>1.4834971896672752E-5</v>
      </c>
      <c r="KI74" s="61">
        <v>1.0579996485575349E-4</v>
      </c>
      <c r="KJ74" s="61">
        <v>7.6946549483974873E-5</v>
      </c>
      <c r="KK74" s="61">
        <v>4.9452346455415429E-5</v>
      </c>
      <c r="KL74" s="61">
        <v>1.3344567594229955E-4</v>
      </c>
      <c r="KM74" s="61">
        <v>1.5658468880917789E-4</v>
      </c>
      <c r="KN74" s="61">
        <v>2.9015057931179465E-5</v>
      </c>
      <c r="KO74" s="61">
        <v>6.9351733145504125E-5</v>
      </c>
      <c r="KP74" s="61">
        <v>1.1280401230176368E-4</v>
      </c>
      <c r="KQ74" s="61">
        <v>3.6086793057553289E-5</v>
      </c>
      <c r="KR74" s="61">
        <v>1.1764695477435828E-4</v>
      </c>
      <c r="KS74" s="61">
        <v>5.3040784283592945E-5</v>
      </c>
      <c r="KT74" s="61">
        <v>1.7657783685126268E-4</v>
      </c>
      <c r="KU74" s="61">
        <v>2.9157775240342261E-4</v>
      </c>
      <c r="KV74" s="61">
        <v>2.6850365268842007E-5</v>
      </c>
      <c r="KW74" s="61">
        <v>1.0538950135202256E-4</v>
      </c>
      <c r="KX74" s="61">
        <v>5.1880658295994814E-5</v>
      </c>
      <c r="KY74" s="61">
        <v>6.1859866983124282E-5</v>
      </c>
      <c r="KZ74" s="61">
        <v>1.3059641783264429E-4</v>
      </c>
    </row>
    <row r="75" spans="1:312" ht="13" x14ac:dyDescent="0.3">
      <c r="A75" s="102">
        <v>1.0216203188111774</v>
      </c>
      <c r="B75" s="50" t="s">
        <v>879</v>
      </c>
      <c r="C75" s="60" t="s">
        <v>126</v>
      </c>
      <c r="D75" s="61">
        <v>0</v>
      </c>
      <c r="E75" s="61">
        <v>2.2061193536935614E-5</v>
      </c>
      <c r="F75" s="61">
        <v>2.1116141339776934E-6</v>
      </c>
      <c r="G75" s="61">
        <v>2.1925857005539349E-4</v>
      </c>
      <c r="H75" s="61">
        <v>0</v>
      </c>
      <c r="I75" s="61">
        <v>7.2690349213903492E-3</v>
      </c>
      <c r="J75" s="61">
        <v>4.5685122991452175E-3</v>
      </c>
      <c r="K75" s="61">
        <v>6.8107709101072672E-4</v>
      </c>
      <c r="L75" s="61">
        <v>2.0184795379147701E-4</v>
      </c>
      <c r="M75" s="61">
        <v>6.7568173787852287E-6</v>
      </c>
      <c r="N75" s="61">
        <v>7.2727898432074322E-7</v>
      </c>
      <c r="O75" s="61">
        <v>0</v>
      </c>
      <c r="P75" s="61">
        <v>1.6523098196374433E-6</v>
      </c>
      <c r="Q75" s="61">
        <v>2.6774168106522909E-5</v>
      </c>
      <c r="R75" s="61">
        <v>2.5036573267786833E-5</v>
      </c>
      <c r="S75" s="61">
        <v>0</v>
      </c>
      <c r="T75" s="61">
        <v>0</v>
      </c>
      <c r="U75" s="61">
        <v>3.2986201476209609E-5</v>
      </c>
      <c r="V75" s="61">
        <v>3.1800875132903423E-6</v>
      </c>
      <c r="W75" s="61">
        <v>1.438520326941907E-5</v>
      </c>
      <c r="X75" s="61">
        <v>5.9654435368943149E-5</v>
      </c>
      <c r="Y75" s="61">
        <v>0</v>
      </c>
      <c r="Z75" s="61">
        <v>1.0580004906036441E-6</v>
      </c>
      <c r="AA75" s="61">
        <v>1.2903054259034892E-6</v>
      </c>
      <c r="AB75" s="61">
        <v>3.7136883558897652E-6</v>
      </c>
      <c r="AC75" s="61">
        <v>0</v>
      </c>
      <c r="AD75" s="61">
        <v>0</v>
      </c>
      <c r="AE75" s="61">
        <v>0</v>
      </c>
      <c r="AF75" s="61">
        <v>0</v>
      </c>
      <c r="AG75" s="61">
        <v>3.3595223739801543E-6</v>
      </c>
      <c r="AH75" s="61">
        <v>4.9732573426336543E-6</v>
      </c>
      <c r="AI75" s="61">
        <v>0</v>
      </c>
      <c r="AJ75" s="61">
        <v>0</v>
      </c>
      <c r="AK75" s="61">
        <v>0</v>
      </c>
      <c r="AL75" s="61">
        <v>2.8816364669413937E-6</v>
      </c>
      <c r="AM75" s="61">
        <v>1.052690850275422E-5</v>
      </c>
      <c r="AN75" s="61">
        <v>2.5262787015196166E-6</v>
      </c>
      <c r="AO75" s="61">
        <v>6.5263696799683493E-5</v>
      </c>
      <c r="AP75" s="61">
        <v>0</v>
      </c>
      <c r="AQ75" s="61">
        <v>2.3093655791390981E-6</v>
      </c>
      <c r="AR75" s="61">
        <v>3.29456680503417E-5</v>
      </c>
      <c r="AS75" s="61">
        <v>0</v>
      </c>
      <c r="AT75" s="61">
        <v>3.2899796268011609E-6</v>
      </c>
      <c r="AU75" s="61">
        <v>3.9008182668911752E-6</v>
      </c>
      <c r="AV75" s="61">
        <v>5.830896474487012E-7</v>
      </c>
      <c r="AW75" s="61">
        <v>1.2718279418830129E-3</v>
      </c>
      <c r="AX75" s="61">
        <v>2.5508690479379625E-3</v>
      </c>
      <c r="AY75" s="61">
        <v>7.0916202647356649E-6</v>
      </c>
      <c r="AZ75" s="61">
        <v>1.4176171401240142E-6</v>
      </c>
      <c r="BA75" s="61">
        <v>0</v>
      </c>
      <c r="BB75" s="61">
        <v>3.6602391074569555E-7</v>
      </c>
      <c r="BC75" s="61">
        <v>0</v>
      </c>
      <c r="BD75" s="61">
        <v>2.762589916000835E-6</v>
      </c>
      <c r="BE75" s="61">
        <v>2.5914584967375391E-5</v>
      </c>
      <c r="BF75" s="61">
        <v>2.7871447287213273E-6</v>
      </c>
      <c r="BG75" s="61">
        <v>0</v>
      </c>
      <c r="BH75" s="61">
        <v>3.0474733451734161E-7</v>
      </c>
      <c r="BI75" s="61">
        <v>6.053568516407475E-6</v>
      </c>
      <c r="BJ75" s="61">
        <v>0</v>
      </c>
      <c r="BK75" s="61">
        <v>2.8864881695403591E-6</v>
      </c>
      <c r="BL75" s="61">
        <v>0</v>
      </c>
      <c r="BM75" s="61">
        <v>0</v>
      </c>
      <c r="BN75" s="61">
        <v>0</v>
      </c>
      <c r="BO75" s="61">
        <v>0</v>
      </c>
      <c r="BP75" s="61">
        <v>5.824018183529204E-5</v>
      </c>
      <c r="BQ75" s="61">
        <v>3.1465672551749106E-5</v>
      </c>
      <c r="BR75" s="61">
        <v>1.1910330308759958E-6</v>
      </c>
      <c r="BS75" s="61">
        <v>1.8496441763034696E-5</v>
      </c>
      <c r="BT75" s="61">
        <v>0</v>
      </c>
      <c r="BU75" s="61">
        <v>7.6289390408490704E-4</v>
      </c>
      <c r="BV75" s="61">
        <v>0</v>
      </c>
      <c r="BW75" s="61">
        <v>1.4153056282504876E-4</v>
      </c>
      <c r="BX75" s="61">
        <v>3.4972240587560362E-6</v>
      </c>
      <c r="BY75" s="61">
        <v>2.3191141274620887E-6</v>
      </c>
      <c r="BZ75" s="61">
        <v>0</v>
      </c>
      <c r="CA75" s="61">
        <v>2.9509641421014177E-5</v>
      </c>
      <c r="CB75" s="61">
        <v>0</v>
      </c>
      <c r="CC75" s="61">
        <v>0</v>
      </c>
      <c r="CD75" s="61">
        <v>3.8550951507575844E-5</v>
      </c>
      <c r="CE75" s="61">
        <v>0</v>
      </c>
      <c r="CF75" s="61">
        <v>0</v>
      </c>
      <c r="CG75" s="61">
        <v>9.0373613709612531E-6</v>
      </c>
      <c r="CH75" s="61">
        <v>0</v>
      </c>
      <c r="CI75" s="61">
        <v>1.4040306490003137E-5</v>
      </c>
      <c r="CJ75" s="61">
        <v>0</v>
      </c>
      <c r="CK75" s="61">
        <v>0</v>
      </c>
      <c r="CL75" s="61">
        <v>0</v>
      </c>
      <c r="CM75" s="61">
        <v>0</v>
      </c>
      <c r="CN75" s="61">
        <v>0</v>
      </c>
      <c r="CO75" s="61">
        <v>0</v>
      </c>
      <c r="CP75" s="61">
        <v>0</v>
      </c>
      <c r="CQ75" s="61">
        <v>0</v>
      </c>
      <c r="CR75" s="61">
        <v>0</v>
      </c>
      <c r="CS75" s="61">
        <v>0</v>
      </c>
      <c r="CT75" s="61">
        <v>0</v>
      </c>
      <c r="CU75" s="61">
        <v>0</v>
      </c>
      <c r="CV75" s="61">
        <v>0</v>
      </c>
      <c r="CW75" s="61">
        <v>0</v>
      </c>
      <c r="CX75" s="61">
        <v>0</v>
      </c>
      <c r="CY75" s="61">
        <v>1.3293461413095696E-5</v>
      </c>
      <c r="CZ75" s="61">
        <v>0</v>
      </c>
      <c r="DA75" s="61">
        <v>1.2338056688286609E-5</v>
      </c>
      <c r="DB75" s="61">
        <v>0</v>
      </c>
      <c r="DC75" s="61">
        <v>2.8368793841428797E-6</v>
      </c>
      <c r="DD75" s="61">
        <v>0</v>
      </c>
      <c r="DE75" s="61">
        <v>0</v>
      </c>
      <c r="DF75" s="61">
        <v>0</v>
      </c>
      <c r="DG75" s="61">
        <v>0</v>
      </c>
      <c r="DH75" s="61">
        <v>0</v>
      </c>
      <c r="DI75" s="61">
        <v>0</v>
      </c>
      <c r="DJ75" s="61">
        <v>0</v>
      </c>
      <c r="DK75" s="61">
        <v>0</v>
      </c>
      <c r="DL75" s="61">
        <v>0</v>
      </c>
      <c r="DM75" s="61">
        <v>0</v>
      </c>
      <c r="DN75" s="61">
        <v>0</v>
      </c>
      <c r="DO75" s="61">
        <v>2.7783742117557009E-6</v>
      </c>
      <c r="DP75" s="61">
        <v>0</v>
      </c>
      <c r="DQ75" s="61">
        <v>0</v>
      </c>
      <c r="DR75" s="61">
        <v>0</v>
      </c>
      <c r="DS75" s="61">
        <v>0</v>
      </c>
      <c r="DT75" s="61">
        <v>1.5908777002609307E-6</v>
      </c>
      <c r="DU75" s="61">
        <v>9.7316899221421423E-7</v>
      </c>
      <c r="DV75" s="61">
        <v>0</v>
      </c>
      <c r="DW75" s="61">
        <v>8.0406666729307877E-6</v>
      </c>
      <c r="DX75" s="61">
        <v>0</v>
      </c>
      <c r="DY75" s="61">
        <v>5.279204041208697E-6</v>
      </c>
      <c r="DZ75" s="61">
        <v>1.0877749871701584E-4</v>
      </c>
      <c r="EA75" s="61">
        <v>0</v>
      </c>
      <c r="EB75" s="61">
        <v>2.6633710778791759E-6</v>
      </c>
      <c r="EC75" s="61">
        <v>0</v>
      </c>
      <c r="ED75" s="61">
        <v>2.8735294934789203E-6</v>
      </c>
      <c r="EE75" s="61">
        <v>0</v>
      </c>
      <c r="EF75" s="61">
        <v>0</v>
      </c>
      <c r="EG75" s="61">
        <v>0</v>
      </c>
      <c r="EH75" s="61">
        <v>0</v>
      </c>
      <c r="EI75" s="61">
        <v>0</v>
      </c>
      <c r="EJ75" s="61">
        <v>0</v>
      </c>
      <c r="EK75" s="61">
        <v>0</v>
      </c>
      <c r="EL75" s="61">
        <v>9.7575737397318838E-5</v>
      </c>
      <c r="EM75" s="61">
        <v>2.8245689970359921E-4</v>
      </c>
      <c r="EN75" s="61">
        <v>1.5199867462912644E-4</v>
      </c>
      <c r="EO75" s="61">
        <v>1.9472499003870338E-4</v>
      </c>
      <c r="EP75" s="61">
        <v>4.5024862724305015E-5</v>
      </c>
      <c r="EQ75" s="61">
        <v>2.3631273703294051E-4</v>
      </c>
      <c r="ER75" s="61">
        <v>2.9289045792274348E-4</v>
      </c>
      <c r="ES75" s="61">
        <v>1.1390381213505301E-4</v>
      </c>
      <c r="ET75" s="61">
        <v>2.8839659685682542E-4</v>
      </c>
      <c r="EU75" s="61">
        <v>2.1144490613978124E-4</v>
      </c>
      <c r="EV75" s="61">
        <v>6.5407148414192429E-3</v>
      </c>
      <c r="EW75" s="61">
        <v>2.1024873587398174E-4</v>
      </c>
      <c r="EX75" s="61">
        <v>5.2573211681032874E-6</v>
      </c>
      <c r="EY75" s="61">
        <v>4.3522833653043923E-5</v>
      </c>
      <c r="EZ75" s="61">
        <v>0</v>
      </c>
      <c r="FA75" s="61">
        <v>7.8118645249593946E-6</v>
      </c>
      <c r="FB75" s="61">
        <v>1.0134653510835409E-5</v>
      </c>
      <c r="FC75" s="61">
        <v>0</v>
      </c>
      <c r="FD75" s="61">
        <v>0</v>
      </c>
      <c r="FE75" s="61">
        <v>0</v>
      </c>
      <c r="FF75" s="61">
        <v>4.1298854871034537E-6</v>
      </c>
      <c r="FG75" s="61">
        <v>6.613254073125618E-6</v>
      </c>
      <c r="FH75" s="61">
        <v>7.003394725598601E-5</v>
      </c>
      <c r="FI75" s="61">
        <v>3.3803330664959182E-6</v>
      </c>
      <c r="FJ75" s="61">
        <v>1.001953580118363E-6</v>
      </c>
      <c r="FK75" s="61">
        <v>3.7969374954325244E-6</v>
      </c>
      <c r="FL75" s="61">
        <v>0</v>
      </c>
      <c r="FM75" s="61">
        <v>0</v>
      </c>
      <c r="FN75" s="61">
        <v>0</v>
      </c>
      <c r="FO75" s="61">
        <v>4.08827296728063E-5</v>
      </c>
      <c r="FP75" s="61">
        <v>0</v>
      </c>
      <c r="FQ75" s="61">
        <v>0</v>
      </c>
      <c r="FR75" s="61">
        <v>0</v>
      </c>
      <c r="FS75" s="61">
        <v>1.9113986141208604E-5</v>
      </c>
      <c r="FT75" s="61">
        <v>1.5395216539285162E-6</v>
      </c>
      <c r="FU75" s="61">
        <v>0</v>
      </c>
      <c r="FV75" s="61">
        <v>0</v>
      </c>
      <c r="FW75" s="61">
        <v>0</v>
      </c>
      <c r="FX75" s="61">
        <v>0</v>
      </c>
      <c r="FY75" s="61">
        <v>0</v>
      </c>
      <c r="FZ75" s="61">
        <v>6.9863044034956637E-6</v>
      </c>
      <c r="GA75" s="61">
        <v>0</v>
      </c>
      <c r="GB75" s="61">
        <v>1.1179363938664542E-5</v>
      </c>
      <c r="GC75" s="61">
        <v>6.994940487910162E-6</v>
      </c>
      <c r="GD75" s="61">
        <v>1.4072177318520651E-5</v>
      </c>
      <c r="GE75" s="61">
        <v>2.1555685284699304E-6</v>
      </c>
      <c r="GF75" s="61">
        <v>2.4814383794968713E-5</v>
      </c>
      <c r="GG75" s="61">
        <v>0</v>
      </c>
      <c r="GH75" s="61">
        <v>9.2331285599394524E-5</v>
      </c>
      <c r="GI75" s="61">
        <v>7.2859318108298797E-6</v>
      </c>
      <c r="GJ75" s="61">
        <v>0</v>
      </c>
      <c r="GK75" s="61">
        <v>0</v>
      </c>
      <c r="GL75" s="61">
        <v>0</v>
      </c>
      <c r="GM75" s="61">
        <v>0</v>
      </c>
      <c r="GN75" s="61">
        <v>0</v>
      </c>
      <c r="GO75" s="61">
        <v>2.8469378416545326E-6</v>
      </c>
      <c r="GP75" s="61">
        <v>0</v>
      </c>
      <c r="GQ75" s="61">
        <v>2.1598550400690213E-4</v>
      </c>
      <c r="GR75" s="61">
        <v>2.9604409729336749E-5</v>
      </c>
      <c r="GS75" s="61">
        <v>8.1783096547982072E-6</v>
      </c>
      <c r="GT75" s="61">
        <v>1.3928420825210899E-4</v>
      </c>
      <c r="GU75" s="61">
        <v>3.8153558830585355E-5</v>
      </c>
      <c r="GV75" s="61">
        <v>0</v>
      </c>
      <c r="GW75" s="61">
        <v>0</v>
      </c>
      <c r="GX75" s="61">
        <v>0</v>
      </c>
      <c r="GY75" s="61">
        <v>4.2185829595440531E-5</v>
      </c>
      <c r="GZ75" s="61">
        <v>0</v>
      </c>
      <c r="HA75" s="61">
        <v>0</v>
      </c>
      <c r="HB75" s="61">
        <v>0</v>
      </c>
      <c r="HC75" s="61">
        <v>0</v>
      </c>
      <c r="HD75" s="61">
        <v>0</v>
      </c>
      <c r="HE75" s="61">
        <v>0</v>
      </c>
      <c r="HF75" s="61">
        <v>0</v>
      </c>
      <c r="HG75" s="61">
        <v>0</v>
      </c>
      <c r="HH75" s="61">
        <v>0</v>
      </c>
      <c r="HI75" s="61">
        <v>5.4853783012290894E-6</v>
      </c>
      <c r="HJ75" s="61">
        <v>0</v>
      </c>
      <c r="HK75" s="61">
        <v>1.606415383566931E-4</v>
      </c>
      <c r="HL75" s="61">
        <v>0</v>
      </c>
      <c r="HM75" s="61">
        <v>0</v>
      </c>
      <c r="HN75" s="61">
        <v>0</v>
      </c>
      <c r="HO75" s="61">
        <v>1.11916393761462E-6</v>
      </c>
      <c r="HP75" s="61">
        <v>0</v>
      </c>
      <c r="HQ75" s="61">
        <v>4.2089000620345229E-5</v>
      </c>
      <c r="HR75" s="61">
        <v>0</v>
      </c>
      <c r="HS75" s="61">
        <v>0</v>
      </c>
      <c r="HT75" s="61">
        <v>0</v>
      </c>
      <c r="HU75" s="61">
        <v>0</v>
      </c>
      <c r="HV75" s="61">
        <v>3.2745443471540937E-6</v>
      </c>
      <c r="HW75" s="61">
        <v>1.5183478799267517E-5</v>
      </c>
      <c r="HX75" s="61">
        <v>0</v>
      </c>
      <c r="HY75" s="61">
        <v>0</v>
      </c>
      <c r="HZ75" s="61">
        <v>0</v>
      </c>
      <c r="IA75" s="61">
        <v>2.1424445352452994E-6</v>
      </c>
      <c r="IB75" s="61">
        <v>0</v>
      </c>
      <c r="IC75" s="61">
        <v>0</v>
      </c>
      <c r="ID75" s="61">
        <v>0</v>
      </c>
      <c r="IE75" s="61">
        <v>0</v>
      </c>
      <c r="IF75" s="61">
        <v>0</v>
      </c>
      <c r="IG75" s="61">
        <v>0</v>
      </c>
      <c r="IH75" s="61">
        <v>3.5872336148637867E-5</v>
      </c>
      <c r="II75" s="61">
        <v>0</v>
      </c>
      <c r="IJ75" s="61">
        <v>1.4909876808217416E-4</v>
      </c>
      <c r="IK75" s="61">
        <v>4.2675946647090259E-5</v>
      </c>
      <c r="IL75" s="61">
        <v>7.7121646057322734E-5</v>
      </c>
      <c r="IM75" s="61">
        <v>3.4010825918401129E-5</v>
      </c>
      <c r="IN75" s="61">
        <v>1.0882135572804566E-5</v>
      </c>
      <c r="IO75" s="61">
        <v>1.1671221282765455E-4</v>
      </c>
      <c r="IP75" s="61">
        <v>6.0363592253113506E-5</v>
      </c>
      <c r="IQ75" s="61">
        <v>3.4527661170664879E-5</v>
      </c>
      <c r="IR75" s="61">
        <v>7.4217055430160121E-5</v>
      </c>
      <c r="IS75" s="61">
        <v>4.5701176213539202E-4</v>
      </c>
      <c r="IT75" s="61">
        <v>3.1383208924909353E-2</v>
      </c>
      <c r="IU75" s="61">
        <v>7.9061088644604413E-2</v>
      </c>
      <c r="IV75" s="61">
        <v>4.5128779112492577E-3</v>
      </c>
      <c r="IW75" s="61">
        <v>3.869566831113537E-2</v>
      </c>
      <c r="IX75" s="61">
        <v>4.8368080533340895E-3</v>
      </c>
      <c r="IY75" s="61">
        <v>4.6737331108741483E-7</v>
      </c>
      <c r="IZ75" s="61">
        <v>0</v>
      </c>
      <c r="JA75" s="61">
        <v>0</v>
      </c>
      <c r="JB75" s="61">
        <v>4.6773421797962685E-6</v>
      </c>
      <c r="JC75" s="61">
        <v>4.6114328948532909E-5</v>
      </c>
      <c r="JD75" s="61">
        <v>3.5215871155890388E-6</v>
      </c>
      <c r="JE75" s="61">
        <v>3.4151455614822329E-6</v>
      </c>
      <c r="JF75" s="61">
        <v>2.5354643495509118E-6</v>
      </c>
      <c r="JG75" s="61">
        <v>1.3782986713162918E-6</v>
      </c>
      <c r="JH75" s="61">
        <v>1.7771862308639725E-5</v>
      </c>
      <c r="JI75" s="61">
        <v>9.6689662444817344E-7</v>
      </c>
      <c r="JJ75" s="61">
        <v>1.9513057826824286E-5</v>
      </c>
      <c r="JK75" s="61">
        <v>1.0427203077209412E-5</v>
      </c>
      <c r="JL75" s="61">
        <v>0</v>
      </c>
      <c r="JM75" s="61">
        <v>2.3240778464467716E-6</v>
      </c>
      <c r="JN75" s="61">
        <v>1.9176472325086558E-5</v>
      </c>
      <c r="JO75" s="61">
        <v>3.8295373483262194E-6</v>
      </c>
      <c r="JP75" s="61">
        <v>2.8955662123136839E-5</v>
      </c>
      <c r="JQ75" s="61">
        <v>9.9500966616646899E-6</v>
      </c>
      <c r="JR75" s="61">
        <v>0</v>
      </c>
      <c r="JS75" s="61">
        <v>1.056535512678614E-6</v>
      </c>
      <c r="JT75" s="61">
        <v>0</v>
      </c>
      <c r="JU75" s="61">
        <v>3.0692437671650891E-6</v>
      </c>
      <c r="JV75" s="61">
        <v>2.6659377307195358E-5</v>
      </c>
      <c r="JW75" s="61">
        <v>0</v>
      </c>
      <c r="JX75" s="61">
        <v>2.3759232819835324E-6</v>
      </c>
      <c r="JY75" s="61">
        <v>4.4109747119428172E-6</v>
      </c>
      <c r="JZ75" s="61">
        <v>1.361331299726218E-6</v>
      </c>
      <c r="KA75" s="61">
        <v>0</v>
      </c>
      <c r="KB75" s="61">
        <v>1.3893660879405978E-5</v>
      </c>
      <c r="KC75" s="61">
        <v>1.6248441823618733E-6</v>
      </c>
      <c r="KD75" s="61">
        <v>0</v>
      </c>
      <c r="KE75" s="61">
        <v>4.3216945578403635E-6</v>
      </c>
      <c r="KF75" s="61">
        <v>5.3089486646708201E-6</v>
      </c>
      <c r="KG75" s="61">
        <v>0</v>
      </c>
      <c r="KH75" s="61">
        <v>0</v>
      </c>
      <c r="KI75" s="61">
        <v>0</v>
      </c>
      <c r="KJ75" s="61">
        <v>5.1556048264242638E-5</v>
      </c>
      <c r="KK75" s="61">
        <v>3.2737176087625833E-5</v>
      </c>
      <c r="KL75" s="61">
        <v>3.4271144593463168E-6</v>
      </c>
      <c r="KM75" s="61">
        <v>0</v>
      </c>
      <c r="KN75" s="61">
        <v>2.0977580470145999E-6</v>
      </c>
      <c r="KO75" s="61">
        <v>6.6617153594667288E-5</v>
      </c>
      <c r="KP75" s="61">
        <v>0</v>
      </c>
      <c r="KQ75" s="61">
        <v>3.8606938816854249E-5</v>
      </c>
      <c r="KR75" s="61">
        <v>0</v>
      </c>
      <c r="KS75" s="61">
        <v>8.4814786551007616E-6</v>
      </c>
      <c r="KT75" s="61">
        <v>0</v>
      </c>
      <c r="KU75" s="61">
        <v>4.3711507287599069E-5</v>
      </c>
      <c r="KV75" s="61">
        <v>0</v>
      </c>
      <c r="KW75" s="61">
        <v>0</v>
      </c>
      <c r="KX75" s="61">
        <v>3.295697555688195E-6</v>
      </c>
      <c r="KY75" s="61">
        <v>4.0712488078973477E-5</v>
      </c>
      <c r="KZ75" s="61">
        <v>5.7768464413562059E-6</v>
      </c>
    </row>
    <row r="76" spans="1:312" ht="13" x14ac:dyDescent="0.3">
      <c r="A76" s="102">
        <v>1.1305845165156392</v>
      </c>
      <c r="B76" s="50" t="s">
        <v>878</v>
      </c>
      <c r="C76" s="60" t="s">
        <v>14</v>
      </c>
      <c r="D76" s="61">
        <v>6.3493876594984043E-5</v>
      </c>
      <c r="E76" s="61">
        <v>2.7582125525239218E-5</v>
      </c>
      <c r="F76" s="61">
        <v>4.7570633018261522E-6</v>
      </c>
      <c r="G76" s="61">
        <v>4.1919719168884861E-5</v>
      </c>
      <c r="H76" s="61">
        <v>1.1732044894793558E-5</v>
      </c>
      <c r="I76" s="61">
        <v>3.7736246888069917E-5</v>
      </c>
      <c r="J76" s="61">
        <v>5.6587202018282588E-5</v>
      </c>
      <c r="K76" s="61">
        <v>6.2240250438104459E-5</v>
      </c>
      <c r="L76" s="61">
        <v>3.9102957081653431E-5</v>
      </c>
      <c r="M76" s="61">
        <v>4.1540704136303381E-5</v>
      </c>
      <c r="N76" s="61">
        <v>5.0984950426751954E-5</v>
      </c>
      <c r="O76" s="61">
        <v>3.0952072801540266E-4</v>
      </c>
      <c r="P76" s="61">
        <v>3.0169584718801754E-5</v>
      </c>
      <c r="Q76" s="61">
        <v>9.5210737883570778E-5</v>
      </c>
      <c r="R76" s="61">
        <v>1.9794868100896107E-4</v>
      </c>
      <c r="S76" s="61">
        <v>8.1525559264126525E-4</v>
      </c>
      <c r="T76" s="61">
        <v>9.2892516635417042E-5</v>
      </c>
      <c r="U76" s="61">
        <v>6.3215324634237292E-4</v>
      </c>
      <c r="V76" s="61">
        <v>6.7541072347797272E-4</v>
      </c>
      <c r="W76" s="61">
        <v>2.8911598434370133E-4</v>
      </c>
      <c r="X76" s="61">
        <v>6.287937192348461E-5</v>
      </c>
      <c r="Y76" s="61">
        <v>2.5066192379489806E-4</v>
      </c>
      <c r="Z76" s="61">
        <v>4.7902625337846558E-4</v>
      </c>
      <c r="AA76" s="61">
        <v>1.8301309848296307E-4</v>
      </c>
      <c r="AB76" s="61">
        <v>1.5197956645212918E-4</v>
      </c>
      <c r="AC76" s="61">
        <v>2.7962084233427303E-4</v>
      </c>
      <c r="AD76" s="61">
        <v>3.7244669412097919E-4</v>
      </c>
      <c r="AE76" s="61">
        <v>4.6043616750815632E-4</v>
      </c>
      <c r="AF76" s="61">
        <v>4.7155285968178423E-4</v>
      </c>
      <c r="AG76" s="61">
        <v>1.6568574162107125E-3</v>
      </c>
      <c r="AH76" s="61">
        <v>8.3886645201092648E-4</v>
      </c>
      <c r="AI76" s="61">
        <v>1.8062976592448491E-3</v>
      </c>
      <c r="AJ76" s="61">
        <v>8.7062473811647372E-4</v>
      </c>
      <c r="AK76" s="61">
        <v>1.6534764781323654E-3</v>
      </c>
      <c r="AL76" s="61">
        <v>4.5822522381347756E-4</v>
      </c>
      <c r="AM76" s="61">
        <v>6.7441647218389859E-4</v>
      </c>
      <c r="AN76" s="61">
        <v>1.0211189306008169E-2</v>
      </c>
      <c r="AO76" s="61">
        <v>6.2505395746094549E-3</v>
      </c>
      <c r="AP76" s="61">
        <v>7.6669114889399903E-4</v>
      </c>
      <c r="AQ76" s="61">
        <v>1.4267571288243924E-3</v>
      </c>
      <c r="AR76" s="61">
        <v>9.5944255757573853E-4</v>
      </c>
      <c r="AS76" s="61">
        <v>5.5692296809999899E-4</v>
      </c>
      <c r="AT76" s="61">
        <v>2.2992404494535167E-4</v>
      </c>
      <c r="AU76" s="61">
        <v>3.7452351982635848E-4</v>
      </c>
      <c r="AV76" s="61">
        <v>6.6734282572050233E-5</v>
      </c>
      <c r="AW76" s="61">
        <v>3.3777612568095077E-5</v>
      </c>
      <c r="AX76" s="61">
        <v>5.007852806528634E-5</v>
      </c>
      <c r="AY76" s="61">
        <v>1.8003069992006691E-5</v>
      </c>
      <c r="AZ76" s="61">
        <v>1.6426434930563434E-4</v>
      </c>
      <c r="BA76" s="61">
        <v>0</v>
      </c>
      <c r="BB76" s="61">
        <v>2.7728295705972412E-4</v>
      </c>
      <c r="BC76" s="61">
        <v>2.4086934198863626E-3</v>
      </c>
      <c r="BD76" s="61">
        <v>1.823440272992589E-3</v>
      </c>
      <c r="BE76" s="61">
        <v>1.2393869976422668E-4</v>
      </c>
      <c r="BF76" s="61">
        <v>2.5170406151136192E-4</v>
      </c>
      <c r="BG76" s="61">
        <v>2.6247784304556495E-4</v>
      </c>
      <c r="BH76" s="61">
        <v>4.9478960814967219E-3</v>
      </c>
      <c r="BI76" s="61">
        <v>1.03171940293484E-3</v>
      </c>
      <c r="BJ76" s="61">
        <v>4.1198164950687592E-4</v>
      </c>
      <c r="BK76" s="61">
        <v>8.7305165251020712E-4</v>
      </c>
      <c r="BL76" s="61">
        <v>7.7343161016654662E-4</v>
      </c>
      <c r="BM76" s="61">
        <v>8.3611144823946069E-4</v>
      </c>
      <c r="BN76" s="61">
        <v>3.8582933201892258E-4</v>
      </c>
      <c r="BO76" s="61">
        <v>2.4677816264050855E-4</v>
      </c>
      <c r="BP76" s="61">
        <v>4.7414510970155026E-5</v>
      </c>
      <c r="BQ76" s="61">
        <v>2.0033507783812583E-5</v>
      </c>
      <c r="BR76" s="61">
        <v>2.2069985560087732E-5</v>
      </c>
      <c r="BS76" s="61">
        <v>1.0871465193284826E-5</v>
      </c>
      <c r="BT76" s="61">
        <v>5.2435811058960003E-4</v>
      </c>
      <c r="BU76" s="61">
        <v>7.3034767778186195E-5</v>
      </c>
      <c r="BV76" s="61">
        <v>2.4575181003591275E-4</v>
      </c>
      <c r="BW76" s="61">
        <v>5.597818863390007E-5</v>
      </c>
      <c r="BX76" s="61">
        <v>1.1977010034930784E-4</v>
      </c>
      <c r="BY76" s="61">
        <v>1.7113944615307583E-4</v>
      </c>
      <c r="BZ76" s="61">
        <v>1.095454791288898E-4</v>
      </c>
      <c r="CA76" s="61">
        <v>4.1630308373795032E-5</v>
      </c>
      <c r="CB76" s="61">
        <v>1.6637170811392601E-6</v>
      </c>
      <c r="CC76" s="61">
        <v>5.4234072353660952E-4</v>
      </c>
      <c r="CD76" s="61">
        <v>2.6500084519336911E-4</v>
      </c>
      <c r="CE76" s="61">
        <v>2.4321104341943131E-4</v>
      </c>
      <c r="CF76" s="61">
        <v>2.3481167647442173E-4</v>
      </c>
      <c r="CG76" s="61">
        <v>9.5904955415003129E-5</v>
      </c>
      <c r="CH76" s="61">
        <v>1.374662786312345E-4</v>
      </c>
      <c r="CI76" s="61">
        <v>7.038609985927394E-5</v>
      </c>
      <c r="CJ76" s="61">
        <v>4.0699760232139886E-5</v>
      </c>
      <c r="CK76" s="61">
        <v>5.2247844972613464E-4</v>
      </c>
      <c r="CL76" s="61">
        <v>5.47301479162378E-4</v>
      </c>
      <c r="CM76" s="61">
        <v>6.033828222862653E-4</v>
      </c>
      <c r="CN76" s="61">
        <v>2.4400248886400715E-3</v>
      </c>
      <c r="CO76" s="61">
        <v>9.8667126127595351E-4</v>
      </c>
      <c r="CP76" s="61">
        <v>1.5806744039969455E-3</v>
      </c>
      <c r="CQ76" s="61">
        <v>1.2824588979372267E-3</v>
      </c>
      <c r="CR76" s="61">
        <v>1.2262329400822389E-3</v>
      </c>
      <c r="CS76" s="61">
        <v>1.4982858172240445E-3</v>
      </c>
      <c r="CT76" s="61">
        <v>1.2374690202636952E-3</v>
      </c>
      <c r="CU76" s="61">
        <v>9.6502439075017872E-4</v>
      </c>
      <c r="CV76" s="61">
        <v>1.0172605810225717E-3</v>
      </c>
      <c r="CW76" s="61">
        <v>1.5169048895956258E-3</v>
      </c>
      <c r="CX76" s="61">
        <v>1.0885571410762854E-3</v>
      </c>
      <c r="CY76" s="61">
        <v>1.9648930886435267E-3</v>
      </c>
      <c r="CZ76" s="61">
        <v>1.0690118854480427E-3</v>
      </c>
      <c r="DA76" s="61">
        <v>1.9071464412669208E-3</v>
      </c>
      <c r="DB76" s="61">
        <v>1.363314124839259E-3</v>
      </c>
      <c r="DC76" s="61">
        <v>2.3742629689094596E-4</v>
      </c>
      <c r="DD76" s="61">
        <v>3.140884383651034E-4</v>
      </c>
      <c r="DE76" s="61">
        <v>5.2723352634833684E-5</v>
      </c>
      <c r="DF76" s="61">
        <v>1.526231401994422E-4</v>
      </c>
      <c r="DG76" s="61">
        <v>1.1792823820526193E-4</v>
      </c>
      <c r="DH76" s="61">
        <v>4.7925708464571757E-5</v>
      </c>
      <c r="DI76" s="61">
        <v>2.1896476639869143E-4</v>
      </c>
      <c r="DJ76" s="61">
        <v>8.4751897625626768E-4</v>
      </c>
      <c r="DK76" s="61">
        <v>1.703353377898246E-4</v>
      </c>
      <c r="DL76" s="61">
        <v>2.0951421593607181E-4</v>
      </c>
      <c r="DM76" s="61">
        <v>4.2773964811877267E-5</v>
      </c>
      <c r="DN76" s="61">
        <v>1.6897165374194034E-3</v>
      </c>
      <c r="DO76" s="61">
        <v>1.7256308580826423E-4</v>
      </c>
      <c r="DP76" s="61">
        <v>1.331575707098826E-4</v>
      </c>
      <c r="DQ76" s="61">
        <v>7.5652161350337355E-4</v>
      </c>
      <c r="DR76" s="61">
        <v>9.6293169114624859E-5</v>
      </c>
      <c r="DS76" s="61">
        <v>1.2741352908027424E-4</v>
      </c>
      <c r="DT76" s="61">
        <v>1.5986212495489479E-3</v>
      </c>
      <c r="DU76" s="61">
        <v>7.5265124356399668E-3</v>
      </c>
      <c r="DV76" s="61">
        <v>2.02425640617678E-2</v>
      </c>
      <c r="DW76" s="61">
        <v>2.5204101232917625E-3</v>
      </c>
      <c r="DX76" s="61">
        <v>1.878752971938533E-2</v>
      </c>
      <c r="DY76" s="61">
        <v>1.6402184501637228E-2</v>
      </c>
      <c r="DZ76" s="61">
        <v>2.0580401869409667E-3</v>
      </c>
      <c r="EA76" s="61">
        <v>2.4051358580222237E-3</v>
      </c>
      <c r="EB76" s="61">
        <v>1.260121312945949E-3</v>
      </c>
      <c r="EC76" s="61">
        <v>1.9806882497073386E-3</v>
      </c>
      <c r="ED76" s="61">
        <v>9.635364120661957E-4</v>
      </c>
      <c r="EE76" s="61">
        <v>6.1436532647099527E-4</v>
      </c>
      <c r="EF76" s="61">
        <v>6.412418081499509E-4</v>
      </c>
      <c r="EG76" s="61">
        <v>2.125113857763553E-3</v>
      </c>
      <c r="EH76" s="61">
        <v>1.0968976662789668E-3</v>
      </c>
      <c r="EI76" s="61">
        <v>3.624630071349937E-3</v>
      </c>
      <c r="EJ76" s="61">
        <v>6.3564880745419557E-4</v>
      </c>
      <c r="EK76" s="61">
        <v>1.6810398239566543E-3</v>
      </c>
      <c r="EL76" s="61">
        <v>5.6519607104220925E-5</v>
      </c>
      <c r="EM76" s="61">
        <v>1.601445411171741E-4</v>
      </c>
      <c r="EN76" s="61">
        <v>1.3652695261927058E-5</v>
      </c>
      <c r="EO76" s="61">
        <v>3.6761646031029338E-4</v>
      </c>
      <c r="EP76" s="61">
        <v>4.0194656103962679E-5</v>
      </c>
      <c r="EQ76" s="61">
        <v>9.4020594064537225E-5</v>
      </c>
      <c r="ER76" s="61">
        <v>1.8200285167334887E-5</v>
      </c>
      <c r="ES76" s="61">
        <v>5.7235465921558621E-5</v>
      </c>
      <c r="ET76" s="61">
        <v>7.8198780778252028E-4</v>
      </c>
      <c r="EU76" s="61">
        <v>2.1157732588477173E-5</v>
      </c>
      <c r="EV76" s="61">
        <v>4.0859317411904441E-5</v>
      </c>
      <c r="EW76" s="61">
        <v>2.6864811037987213E-5</v>
      </c>
      <c r="EX76" s="61">
        <v>1.388228380734101E-4</v>
      </c>
      <c r="EY76" s="61">
        <v>1.3795759422057834E-4</v>
      </c>
      <c r="EZ76" s="61">
        <v>9.4099723302004101E-5</v>
      </c>
      <c r="FA76" s="61">
        <v>1.078861577919452E-4</v>
      </c>
      <c r="FB76" s="61">
        <v>1.2672070463918644E-4</v>
      </c>
      <c r="FC76" s="61">
        <v>4.4169288000077932E-4</v>
      </c>
      <c r="FD76" s="61">
        <v>1.1217193228417253E-3</v>
      </c>
      <c r="FE76" s="61">
        <v>1.0718846076907841E-4</v>
      </c>
      <c r="FF76" s="61">
        <v>8.9568794090079073E-5</v>
      </c>
      <c r="FG76" s="61">
        <v>1.428521404167462E-3</v>
      </c>
      <c r="FH76" s="61">
        <v>2.8078887575096092E-4</v>
      </c>
      <c r="FI76" s="61">
        <v>1.710106700213244E-4</v>
      </c>
      <c r="FJ76" s="61">
        <v>2.8599135260944748E-4</v>
      </c>
      <c r="FK76" s="61">
        <v>4.4058198817482702E-4</v>
      </c>
      <c r="FL76" s="61">
        <v>4.0057707455213437E-4</v>
      </c>
      <c r="FM76" s="61">
        <v>1.3342223428899624E-3</v>
      </c>
      <c r="FN76" s="61">
        <v>6.0243273098780129E-4</v>
      </c>
      <c r="FO76" s="61">
        <v>2.5588148412875473E-4</v>
      </c>
      <c r="FP76" s="61">
        <v>5.8650769550245375E-5</v>
      </c>
      <c r="FQ76" s="61">
        <v>3.6812519964523764E-4</v>
      </c>
      <c r="FR76" s="61">
        <v>6.4105282112463609E-5</v>
      </c>
      <c r="FS76" s="61">
        <v>3.5291787664339979E-5</v>
      </c>
      <c r="FT76" s="61">
        <v>4.3217897031969185E-6</v>
      </c>
      <c r="FU76" s="61">
        <v>1.252771901786879E-4</v>
      </c>
      <c r="FV76" s="61">
        <v>1.4405240050120632E-5</v>
      </c>
      <c r="FW76" s="61">
        <v>1.137050245302798E-5</v>
      </c>
      <c r="FX76" s="61">
        <v>1.228103882089789E-4</v>
      </c>
      <c r="FY76" s="61">
        <v>2.0407088306890319E-6</v>
      </c>
      <c r="FZ76" s="61">
        <v>2.2518832323481252E-5</v>
      </c>
      <c r="GA76" s="61">
        <v>2.2318200049793911E-4</v>
      </c>
      <c r="GB76" s="61">
        <v>3.1844866985867425E-5</v>
      </c>
      <c r="GC76" s="61">
        <v>1.3220858904107308E-4</v>
      </c>
      <c r="GD76" s="61">
        <v>1.1363946966654413E-4</v>
      </c>
      <c r="GE76" s="61">
        <v>3.5300933953254311E-5</v>
      </c>
      <c r="GF76" s="61">
        <v>1.256920316358374E-4</v>
      </c>
      <c r="GG76" s="61">
        <v>8.8581554675654615E-4</v>
      </c>
      <c r="GH76" s="61">
        <v>8.6160614752175935E-4</v>
      </c>
      <c r="GI76" s="61">
        <v>4.9233760879310569E-4</v>
      </c>
      <c r="GJ76" s="61">
        <v>2.2620019243561499E-4</v>
      </c>
      <c r="GK76" s="61">
        <v>3.7720032853685425E-4</v>
      </c>
      <c r="GL76" s="61">
        <v>5.0948738648880383E-4</v>
      </c>
      <c r="GM76" s="61">
        <v>8.8903090980146823E-5</v>
      </c>
      <c r="GN76" s="61">
        <v>1.3408069635812076E-4</v>
      </c>
      <c r="GO76" s="61">
        <v>2.7057105318690859E-4</v>
      </c>
      <c r="GP76" s="61">
        <v>2.3266830457601391E-4</v>
      </c>
      <c r="GQ76" s="61">
        <v>3.7397544434156748E-5</v>
      </c>
      <c r="GR76" s="61">
        <v>1.0494728745075834E-4</v>
      </c>
      <c r="GS76" s="61">
        <v>7.1499663906869057E-5</v>
      </c>
      <c r="GT76" s="61">
        <v>1.5198426311515631E-5</v>
      </c>
      <c r="GU76" s="61">
        <v>3.3190494267257181E-5</v>
      </c>
      <c r="GV76" s="61">
        <v>3.1815783690766368E-5</v>
      </c>
      <c r="GW76" s="61">
        <v>9.4853589075630414E-4</v>
      </c>
      <c r="GX76" s="61">
        <v>8.6547364793221793E-4</v>
      </c>
      <c r="GY76" s="61">
        <v>2.4978451734142417E-4</v>
      </c>
      <c r="GZ76" s="61">
        <v>1.8526271108351088E-3</v>
      </c>
      <c r="HA76" s="61">
        <v>6.3960501261300386E-4</v>
      </c>
      <c r="HB76" s="61">
        <v>6.8269453662906353E-4</v>
      </c>
      <c r="HC76" s="61">
        <v>4.9566526792148237E-4</v>
      </c>
      <c r="HD76" s="61">
        <v>5.4855929307618344E-4</v>
      </c>
      <c r="HE76" s="61">
        <v>3.5467033774338312E-3</v>
      </c>
      <c r="HF76" s="61">
        <v>4.9749764642836852E-3</v>
      </c>
      <c r="HG76" s="61">
        <v>1.5190232226781795E-3</v>
      </c>
      <c r="HH76" s="61">
        <v>4.1035465504525012E-4</v>
      </c>
      <c r="HI76" s="61">
        <v>6.2979854767830493E-4</v>
      </c>
      <c r="HJ76" s="61">
        <v>1.6966233466699555E-3</v>
      </c>
      <c r="HK76" s="61">
        <v>5.0761953341216006E-5</v>
      </c>
      <c r="HL76" s="61">
        <v>1.8528973221993745E-4</v>
      </c>
      <c r="HM76" s="61">
        <v>3.8588455357675341E-4</v>
      </c>
      <c r="HN76" s="61">
        <v>2.928126298945194E-4</v>
      </c>
      <c r="HO76" s="61">
        <v>3.0768917942684354E-4</v>
      </c>
      <c r="HP76" s="61">
        <v>7.8249025042117484E-5</v>
      </c>
      <c r="HQ76" s="61">
        <v>3.8247196065641201E-4</v>
      </c>
      <c r="HR76" s="61">
        <v>3.3135053793847822E-4</v>
      </c>
      <c r="HS76" s="61">
        <v>1.0273020036189778E-3</v>
      </c>
      <c r="HT76" s="61">
        <v>3.9674717422023543E-4</v>
      </c>
      <c r="HU76" s="61">
        <v>8.3126341259093489E-4</v>
      </c>
      <c r="HV76" s="61">
        <v>6.6348155294640194E-4</v>
      </c>
      <c r="HW76" s="61">
        <v>1.6420727139261884E-4</v>
      </c>
      <c r="HX76" s="61">
        <v>5.4336941609660455E-6</v>
      </c>
      <c r="HY76" s="61">
        <v>9.3904569916840297E-5</v>
      </c>
      <c r="HZ76" s="61">
        <v>2.5882049635907298E-4</v>
      </c>
      <c r="IA76" s="61">
        <v>1.0240884878472531E-4</v>
      </c>
      <c r="IB76" s="61">
        <v>3.4630819265577361E-5</v>
      </c>
      <c r="IC76" s="61">
        <v>5.5474114714916065E-3</v>
      </c>
      <c r="ID76" s="61">
        <v>2.9290313024404489E-3</v>
      </c>
      <c r="IE76" s="61">
        <v>2.133783571546621E-3</v>
      </c>
      <c r="IF76" s="61">
        <v>1.7663918945941743E-3</v>
      </c>
      <c r="IG76" s="61">
        <v>4.2096448875278772E-4</v>
      </c>
      <c r="IH76" s="61">
        <v>1.0156614198900601E-4</v>
      </c>
      <c r="II76" s="61">
        <v>4.7214203217976118E-4</v>
      </c>
      <c r="IJ76" s="61">
        <v>1.1307600357801566E-4</v>
      </c>
      <c r="IK76" s="61">
        <v>3.5478935720600418E-5</v>
      </c>
      <c r="IL76" s="61">
        <v>1.8485520641328744E-4</v>
      </c>
      <c r="IM76" s="61">
        <v>7.9267166858209079E-5</v>
      </c>
      <c r="IN76" s="61">
        <v>2.3999520614617638E-5</v>
      </c>
      <c r="IO76" s="61">
        <v>1.9469097635161647E-4</v>
      </c>
      <c r="IP76" s="61">
        <v>8.3448389517198936E-5</v>
      </c>
      <c r="IQ76" s="61">
        <v>3.6735167376658208E-5</v>
      </c>
      <c r="IR76" s="61">
        <v>7.9591721686716129E-5</v>
      </c>
      <c r="IS76" s="61">
        <v>5.7510343874349626E-5</v>
      </c>
      <c r="IT76" s="61">
        <v>5.4463965021113919E-5</v>
      </c>
      <c r="IU76" s="61">
        <v>1.3773769898569005E-4</v>
      </c>
      <c r="IV76" s="61">
        <v>3.9838057477922189E-5</v>
      </c>
      <c r="IW76" s="61">
        <v>2.1029011553053807E-5</v>
      </c>
      <c r="IX76" s="61">
        <v>9.3898290129152339E-5</v>
      </c>
      <c r="IY76" s="61">
        <v>5.7498179271248105E-5</v>
      </c>
      <c r="IZ76" s="61">
        <v>7.3917907109369895E-5</v>
      </c>
      <c r="JA76" s="61">
        <v>1.9182897603042082E-5</v>
      </c>
      <c r="JB76" s="61">
        <v>8.8853951741329245E-5</v>
      </c>
      <c r="JC76" s="61">
        <v>2.4682451018758774E-4</v>
      </c>
      <c r="JD76" s="61">
        <v>4.228191283587099E-5</v>
      </c>
      <c r="JE76" s="61">
        <v>1.1724360118478891E-5</v>
      </c>
      <c r="JF76" s="61">
        <v>1.9935605588508582E-4</v>
      </c>
      <c r="JG76" s="61">
        <v>2.4977834810187462E-4</v>
      </c>
      <c r="JH76" s="61">
        <v>3.4629521394590477E-4</v>
      </c>
      <c r="JI76" s="61">
        <v>5.1330058505541013E-5</v>
      </c>
      <c r="JJ76" s="61">
        <v>2.7177309980107214E-4</v>
      </c>
      <c r="JK76" s="61">
        <v>1.324181873301559E-4</v>
      </c>
      <c r="JL76" s="61">
        <v>1.0812586714985785E-4</v>
      </c>
      <c r="JM76" s="61">
        <v>9.6787032640105957E-5</v>
      </c>
      <c r="JN76" s="61">
        <v>1.3361745315486567E-4</v>
      </c>
      <c r="JO76" s="61">
        <v>2.9752559398534472E-5</v>
      </c>
      <c r="JP76" s="61">
        <v>4.4482014156589873E-5</v>
      </c>
      <c r="JQ76" s="61">
        <v>1.1290152131407593E-4</v>
      </c>
      <c r="JR76" s="61">
        <v>1.0986087646868854E-4</v>
      </c>
      <c r="JS76" s="61">
        <v>2.3439436003499621E-5</v>
      </c>
      <c r="JT76" s="61">
        <v>1.644597232832527E-4</v>
      </c>
      <c r="JU76" s="61">
        <v>1.8251311993845666E-3</v>
      </c>
      <c r="JV76" s="61">
        <v>4.7268998182257743E-2</v>
      </c>
      <c r="JW76" s="61">
        <v>3.7189025406986182E-4</v>
      </c>
      <c r="JX76" s="61">
        <v>0.4685965355204087</v>
      </c>
      <c r="JY76" s="61">
        <v>1.1108279299146615E-3</v>
      </c>
      <c r="JZ76" s="61">
        <v>4.4892571851393726E-3</v>
      </c>
      <c r="KA76" s="61">
        <v>1.1983658880330775E-3</v>
      </c>
      <c r="KB76" s="61">
        <v>0.45766881488328826</v>
      </c>
      <c r="KC76" s="61">
        <v>2.7006370131799425E-3</v>
      </c>
      <c r="KD76" s="61">
        <v>1.1127486524177253E-3</v>
      </c>
      <c r="KE76" s="61">
        <v>2.0858671037748905E-3</v>
      </c>
      <c r="KF76" s="61">
        <v>2.7168508051323755E-2</v>
      </c>
      <c r="KG76" s="61">
        <v>3.5553401647948212E-3</v>
      </c>
      <c r="KH76" s="61">
        <v>0.72140688298054101</v>
      </c>
      <c r="KI76" s="61">
        <v>1.7029176678440537E-3</v>
      </c>
      <c r="KJ76" s="61">
        <v>0.13743755853000747</v>
      </c>
      <c r="KK76" s="61">
        <v>2.5617708394769175E-2</v>
      </c>
      <c r="KL76" s="61">
        <v>4.0002030854118945E-3</v>
      </c>
      <c r="KM76" s="61">
        <v>1.1246217218539578E-2</v>
      </c>
      <c r="KN76" s="61">
        <v>1.4971157064295093E-3</v>
      </c>
      <c r="KO76" s="61">
        <v>1.9816178766856466E-3</v>
      </c>
      <c r="KP76" s="61">
        <v>1.8388831269514755E-3</v>
      </c>
      <c r="KQ76" s="61">
        <v>1.3707686938006173E-3</v>
      </c>
      <c r="KR76" s="61">
        <v>1.891382668495161E-3</v>
      </c>
      <c r="KS76" s="61">
        <v>1.433320826306586E-3</v>
      </c>
      <c r="KT76" s="61">
        <v>4.930587578809497E-3</v>
      </c>
      <c r="KU76" s="61">
        <v>1.6735953335248182E-3</v>
      </c>
      <c r="KV76" s="61">
        <v>9.8077699435589259E-4</v>
      </c>
      <c r="KW76" s="61">
        <v>2.4656196938070253E-3</v>
      </c>
      <c r="KX76" s="61">
        <v>1.4595687658723623E-3</v>
      </c>
      <c r="KY76" s="61">
        <v>1.8409295534716499E-3</v>
      </c>
      <c r="KZ76" s="61">
        <v>1.2502925768769E-2</v>
      </c>
    </row>
    <row r="77" spans="1:312" ht="13" x14ac:dyDescent="0.3">
      <c r="A77" s="102">
        <v>1.0484558224266141</v>
      </c>
      <c r="B77" s="50" t="s">
        <v>877</v>
      </c>
      <c r="C77" s="60" t="s">
        <v>115</v>
      </c>
      <c r="D77" s="61">
        <v>9.2383590445701781E-6</v>
      </c>
      <c r="E77" s="61">
        <v>1.0140487325455594E-6</v>
      </c>
      <c r="F77" s="61">
        <v>9.1107845780610607E-6</v>
      </c>
      <c r="G77" s="61">
        <v>2.5128986967723898E-5</v>
      </c>
      <c r="H77" s="61">
        <v>0</v>
      </c>
      <c r="I77" s="61">
        <v>0</v>
      </c>
      <c r="J77" s="61">
        <v>1.1725430530295453E-5</v>
      </c>
      <c r="K77" s="61">
        <v>3.7280603779148222E-5</v>
      </c>
      <c r="L77" s="61">
        <v>5.2242413897670707E-5</v>
      </c>
      <c r="M77" s="61">
        <v>5.021870556669679E-5</v>
      </c>
      <c r="N77" s="61">
        <v>6.3715026278232813E-5</v>
      </c>
      <c r="O77" s="61">
        <v>7.3675729143013322E-6</v>
      </c>
      <c r="P77" s="61">
        <v>1.3586764480753676E-5</v>
      </c>
      <c r="Q77" s="61">
        <v>2.2512840463130245E-5</v>
      </c>
      <c r="R77" s="61">
        <v>2.7576895032405373E-5</v>
      </c>
      <c r="S77" s="61">
        <v>4.1298216514799826E-5</v>
      </c>
      <c r="T77" s="61">
        <v>9.6040511168150873E-6</v>
      </c>
      <c r="U77" s="61">
        <v>1.7394657752893217E-4</v>
      </c>
      <c r="V77" s="61">
        <v>1.2431333552665751E-4</v>
      </c>
      <c r="W77" s="61">
        <v>1.1653447029778322E-5</v>
      </c>
      <c r="X77" s="61">
        <v>3.9346982321435299E-6</v>
      </c>
      <c r="Y77" s="61">
        <v>2.1013691912852224E-4</v>
      </c>
      <c r="Z77" s="61">
        <v>1.3306560337029584E-4</v>
      </c>
      <c r="AA77" s="61">
        <v>4.7932457117822213E-5</v>
      </c>
      <c r="AB77" s="61">
        <v>1.1318404118371897E-4</v>
      </c>
      <c r="AC77" s="61">
        <v>5.4755162542631556E-5</v>
      </c>
      <c r="AD77" s="61">
        <v>3.608786835924031E-5</v>
      </c>
      <c r="AE77" s="61">
        <v>2.5932744507170369E-5</v>
      </c>
      <c r="AF77" s="61">
        <v>1.2717685287116261E-4</v>
      </c>
      <c r="AG77" s="61">
        <v>6.424708215645381E-5</v>
      </c>
      <c r="AH77" s="61">
        <v>8.9528719910494283E-5</v>
      </c>
      <c r="AI77" s="61">
        <v>9.386754577010274E-4</v>
      </c>
      <c r="AJ77" s="61">
        <v>7.2850395535177928E-2</v>
      </c>
      <c r="AK77" s="61">
        <v>5.2301859700913946E-5</v>
      </c>
      <c r="AL77" s="61">
        <v>1.2122384241398769E-4</v>
      </c>
      <c r="AM77" s="61">
        <v>2.3649707846932301E-4</v>
      </c>
      <c r="AN77" s="61">
        <v>1.9037627417174127E-4</v>
      </c>
      <c r="AO77" s="61">
        <v>1.7765181363912954E-4</v>
      </c>
      <c r="AP77" s="61">
        <v>8.4712803147275842E-5</v>
      </c>
      <c r="AQ77" s="61">
        <v>5.5912071223376883E-5</v>
      </c>
      <c r="AR77" s="61">
        <v>9.2370050871673633E-4</v>
      </c>
      <c r="AS77" s="61">
        <v>4.5477180003327924E-4</v>
      </c>
      <c r="AT77" s="61">
        <v>1.3496994544861282E-4</v>
      </c>
      <c r="AU77" s="61">
        <v>1.3438150306172079E-4</v>
      </c>
      <c r="AV77" s="61">
        <v>4.7046817509315996E-5</v>
      </c>
      <c r="AW77" s="61">
        <v>4.7095402598052968E-5</v>
      </c>
      <c r="AX77" s="61">
        <v>3.762582038964001E-5</v>
      </c>
      <c r="AY77" s="61">
        <v>1.7109766975660545E-5</v>
      </c>
      <c r="AZ77" s="61">
        <v>1.4344656013066376E-4</v>
      </c>
      <c r="BA77" s="61">
        <v>1.7276799145294903E-4</v>
      </c>
      <c r="BB77" s="61">
        <v>1.4268317629128892E-4</v>
      </c>
      <c r="BC77" s="61">
        <v>1.5214369038304144E-5</v>
      </c>
      <c r="BD77" s="61">
        <v>5.866903039620731E-5</v>
      </c>
      <c r="BE77" s="61">
        <v>7.2066774327238255E-6</v>
      </c>
      <c r="BF77" s="61">
        <v>1.9614071945240203E-4</v>
      </c>
      <c r="BG77" s="61">
        <v>1.3689217370748746E-5</v>
      </c>
      <c r="BH77" s="61">
        <v>1.1633637703833697E-4</v>
      </c>
      <c r="BI77" s="61">
        <v>8.1412010234676224E-5</v>
      </c>
      <c r="BJ77" s="61">
        <v>6.0460082001400733E-5</v>
      </c>
      <c r="BK77" s="61">
        <v>2.0755387122044051E-4</v>
      </c>
      <c r="BL77" s="61">
        <v>9.211825369738435E-5</v>
      </c>
      <c r="BM77" s="61">
        <v>1.9491967445222874E-5</v>
      </c>
      <c r="BN77" s="61">
        <v>4.5854840370990229E-5</v>
      </c>
      <c r="BO77" s="61">
        <v>2.1854784962192242E-5</v>
      </c>
      <c r="BP77" s="61">
        <v>1.0322935704782735E-4</v>
      </c>
      <c r="BQ77" s="61">
        <v>2.939699511755107E-6</v>
      </c>
      <c r="BR77" s="61">
        <v>4.0423374072020249E-5</v>
      </c>
      <c r="BS77" s="61">
        <v>4.8932272608674924E-5</v>
      </c>
      <c r="BT77" s="61">
        <v>1.4558707753794625E-4</v>
      </c>
      <c r="BU77" s="61">
        <v>1.3135898658544695E-4</v>
      </c>
      <c r="BV77" s="61">
        <v>6.3010000801328399E-5</v>
      </c>
      <c r="BW77" s="61">
        <v>1.9255135200942443E-5</v>
      </c>
      <c r="BX77" s="61">
        <v>6.4423582520567661E-5</v>
      </c>
      <c r="BY77" s="61">
        <v>2.5147020659227471E-6</v>
      </c>
      <c r="BZ77" s="61">
        <v>0</v>
      </c>
      <c r="CA77" s="61">
        <v>7.1371328165420302E-6</v>
      </c>
      <c r="CB77" s="61">
        <v>0</v>
      </c>
      <c r="CC77" s="61">
        <v>1.8874571461003639E-5</v>
      </c>
      <c r="CD77" s="61">
        <v>1.3624432661311946E-5</v>
      </c>
      <c r="CE77" s="61">
        <v>1.3367902355391088E-4</v>
      </c>
      <c r="CF77" s="61">
        <v>1.8490726120131207E-6</v>
      </c>
      <c r="CG77" s="61">
        <v>3.8123708984845964E-5</v>
      </c>
      <c r="CH77" s="61">
        <v>2.2871316300206355E-4</v>
      </c>
      <c r="CI77" s="61">
        <v>1.2375244790766146E-4</v>
      </c>
      <c r="CJ77" s="61">
        <v>2.2389843648487716E-6</v>
      </c>
      <c r="CK77" s="61">
        <v>2.4620268503856439E-5</v>
      </c>
      <c r="CL77" s="61">
        <v>3.0072747779311842E-3</v>
      </c>
      <c r="CM77" s="61">
        <v>4.0639864746529301E-3</v>
      </c>
      <c r="CN77" s="61">
        <v>3.6316350119916328E-3</v>
      </c>
      <c r="CO77" s="61">
        <v>1.1302212304050529E-2</v>
      </c>
      <c r="CP77" s="61">
        <v>0.23053882399332121</v>
      </c>
      <c r="CQ77" s="61">
        <v>3.7927909837204651E-4</v>
      </c>
      <c r="CR77" s="61">
        <v>9.6602369047152546E-5</v>
      </c>
      <c r="CS77" s="61">
        <v>4.0056538300999695E-4</v>
      </c>
      <c r="CT77" s="61">
        <v>4.0732498427738999E-4</v>
      </c>
      <c r="CU77" s="61">
        <v>7.9471996875894981E-5</v>
      </c>
      <c r="CV77" s="61">
        <v>2.6508650179303306E-4</v>
      </c>
      <c r="CW77" s="61">
        <v>1.4736468458158224E-4</v>
      </c>
      <c r="CX77" s="61">
        <v>3.7512100844267182E-4</v>
      </c>
      <c r="CY77" s="61">
        <v>3.6739990686361949E-4</v>
      </c>
      <c r="CZ77" s="61">
        <v>2.6995152455652619E-4</v>
      </c>
      <c r="DA77" s="61">
        <v>3.2962927033396719E-4</v>
      </c>
      <c r="DB77" s="61">
        <v>2.163384871742864E-4</v>
      </c>
      <c r="DC77" s="61">
        <v>1.1330427901727286E-5</v>
      </c>
      <c r="DD77" s="61">
        <v>4.5889861067775425E-5</v>
      </c>
      <c r="DE77" s="61">
        <v>7.5890315369642219E-5</v>
      </c>
      <c r="DF77" s="61">
        <v>1.401775898126802E-5</v>
      </c>
      <c r="DG77" s="61">
        <v>4.6858902598117318E-6</v>
      </c>
      <c r="DH77" s="61">
        <v>1.8926343842963835E-6</v>
      </c>
      <c r="DI77" s="61">
        <v>8.5248234378926472E-5</v>
      </c>
      <c r="DJ77" s="61">
        <v>1.3814394893536911E-4</v>
      </c>
      <c r="DK77" s="61">
        <v>2.0054305923283123E-4</v>
      </c>
      <c r="DL77" s="61">
        <v>1.2111152375572676E-4</v>
      </c>
      <c r="DM77" s="61">
        <v>7.1713027058488594E-6</v>
      </c>
      <c r="DN77" s="61">
        <v>1.2769205255442655E-4</v>
      </c>
      <c r="DO77" s="61">
        <v>6.6391567101745604E-5</v>
      </c>
      <c r="DP77" s="61">
        <v>1.0350455890236427E-4</v>
      </c>
      <c r="DQ77" s="61">
        <v>3.0242352920250291E-4</v>
      </c>
      <c r="DR77" s="61">
        <v>2.0508227744494691E-4</v>
      </c>
      <c r="DS77" s="61">
        <v>5.0926684115671928E-5</v>
      </c>
      <c r="DT77" s="61">
        <v>2.7102422508059714E-4</v>
      </c>
      <c r="DU77" s="61">
        <v>5.4133990807867797E-5</v>
      </c>
      <c r="DV77" s="61">
        <v>1.673138642878887E-5</v>
      </c>
      <c r="DW77" s="61">
        <v>2.0274186733546941E-4</v>
      </c>
      <c r="DX77" s="61">
        <v>5.3269741868013941E-5</v>
      </c>
      <c r="DY77" s="61">
        <v>5.8648657395302865E-5</v>
      </c>
      <c r="DZ77" s="61">
        <v>2.3762061943879739E-2</v>
      </c>
      <c r="EA77" s="61">
        <v>6.7731574679461516E-3</v>
      </c>
      <c r="EB77" s="61">
        <v>1.729586242112555E-2</v>
      </c>
      <c r="EC77" s="61">
        <v>3.7125030543196827E-3</v>
      </c>
      <c r="ED77" s="61">
        <v>2.6681028072010067E-2</v>
      </c>
      <c r="EE77" s="61">
        <v>0.85977187974388758</v>
      </c>
      <c r="EF77" s="61">
        <v>0.53170061003416569</v>
      </c>
      <c r="EG77" s="61">
        <v>6.8701794275675852E-3</v>
      </c>
      <c r="EH77" s="61">
        <v>7.7373493065391777E-2</v>
      </c>
      <c r="EI77" s="61">
        <v>3.0739519009084968E-3</v>
      </c>
      <c r="EJ77" s="61">
        <v>0.86807285460068639</v>
      </c>
      <c r="EK77" s="61">
        <v>0.87916954767049826</v>
      </c>
      <c r="EL77" s="61">
        <v>5.3942360969033755E-6</v>
      </c>
      <c r="EM77" s="61">
        <v>4.1327623514109443E-5</v>
      </c>
      <c r="EN77" s="61">
        <v>0</v>
      </c>
      <c r="EO77" s="61">
        <v>0</v>
      </c>
      <c r="EP77" s="61">
        <v>1.3487893423386319E-5</v>
      </c>
      <c r="EQ77" s="61">
        <v>2.4995718909840384E-5</v>
      </c>
      <c r="ER77" s="61">
        <v>0</v>
      </c>
      <c r="ES77" s="61">
        <v>2.4735144190185775E-5</v>
      </c>
      <c r="ET77" s="61">
        <v>9.9351558895228079E-6</v>
      </c>
      <c r="EU77" s="61">
        <v>8.1702982659119424E-5</v>
      </c>
      <c r="EV77" s="61">
        <v>3.6709542987257896E-6</v>
      </c>
      <c r="EW77" s="61">
        <v>0</v>
      </c>
      <c r="EX77" s="61">
        <v>3.7371319146758309E-5</v>
      </c>
      <c r="EY77" s="61">
        <v>1.2380013928022998E-4</v>
      </c>
      <c r="EZ77" s="61">
        <v>8.8612858969525728E-5</v>
      </c>
      <c r="FA77" s="61">
        <v>3.1078856707212552E-5</v>
      </c>
      <c r="FB77" s="61">
        <v>1.471401546758326E-5</v>
      </c>
      <c r="FC77" s="61">
        <v>2.0910784490400658E-5</v>
      </c>
      <c r="FD77" s="61">
        <v>2.0035582374426604E-4</v>
      </c>
      <c r="FE77" s="61">
        <v>9.2124374644967136E-5</v>
      </c>
      <c r="FF77" s="61">
        <v>1.4044654797788428E-4</v>
      </c>
      <c r="FG77" s="61">
        <v>1.5686482596461091E-4</v>
      </c>
      <c r="FH77" s="61">
        <v>4.7406413008166065E-5</v>
      </c>
      <c r="FI77" s="61">
        <v>6.0845995196926527E-5</v>
      </c>
      <c r="FJ77" s="61">
        <v>1.0864556892849719E-6</v>
      </c>
      <c r="FK77" s="61">
        <v>0</v>
      </c>
      <c r="FL77" s="61">
        <v>1.7707376924759794E-4</v>
      </c>
      <c r="FM77" s="61">
        <v>4.6020516505211668E-6</v>
      </c>
      <c r="FN77" s="61">
        <v>7.7499897443799679E-5</v>
      </c>
      <c r="FO77" s="61">
        <v>5.3048873856842184E-5</v>
      </c>
      <c r="FP77" s="61">
        <v>7.1855132030921876E-5</v>
      </c>
      <c r="FQ77" s="61">
        <v>1.8666780240065244E-4</v>
      </c>
      <c r="FR77" s="61">
        <v>1.3393120487776859E-4</v>
      </c>
      <c r="FS77" s="61">
        <v>0</v>
      </c>
      <c r="FT77" s="61">
        <v>1.0824877557020265E-4</v>
      </c>
      <c r="FU77" s="61">
        <v>5.0432421239677486E-5</v>
      </c>
      <c r="FV77" s="61">
        <v>7.2026200250603159E-6</v>
      </c>
      <c r="FW77" s="61">
        <v>0</v>
      </c>
      <c r="FX77" s="61">
        <v>0</v>
      </c>
      <c r="FY77" s="61">
        <v>2.5168742245164729E-6</v>
      </c>
      <c r="FZ77" s="61">
        <v>2.0025628271088717E-5</v>
      </c>
      <c r="GA77" s="61">
        <v>1.1647232187987214E-4</v>
      </c>
      <c r="GB77" s="61">
        <v>2.1624317107635793E-6</v>
      </c>
      <c r="GC77" s="61">
        <v>1.121297387851141E-4</v>
      </c>
      <c r="GD77" s="61">
        <v>2.6300515889855682E-5</v>
      </c>
      <c r="GE77" s="61">
        <v>9.3893205772573328E-5</v>
      </c>
      <c r="GF77" s="61">
        <v>9.1874743306991595E-5</v>
      </c>
      <c r="GG77" s="61">
        <v>1.1365797174583217E-4</v>
      </c>
      <c r="GH77" s="61">
        <v>1.51434668349793E-4</v>
      </c>
      <c r="GI77" s="61">
        <v>7.4370225626673657E-5</v>
      </c>
      <c r="GJ77" s="61">
        <v>9.005136007626333E-5</v>
      </c>
      <c r="GK77" s="61">
        <v>1.358364237042756E-4</v>
      </c>
      <c r="GL77" s="61">
        <v>2.8206063168528388E-4</v>
      </c>
      <c r="GM77" s="61">
        <v>1.5662306274598934E-5</v>
      </c>
      <c r="GN77" s="61">
        <v>4.9344199617389845E-5</v>
      </c>
      <c r="GO77" s="61">
        <v>8.50882545932703E-6</v>
      </c>
      <c r="GP77" s="61">
        <v>2.2066649888657202E-6</v>
      </c>
      <c r="GQ77" s="61">
        <v>0</v>
      </c>
      <c r="GR77" s="61">
        <v>4.0921713215610008E-5</v>
      </c>
      <c r="GS77" s="61">
        <v>3.3532932525368501E-6</v>
      </c>
      <c r="GT77" s="61">
        <v>6.0065013573592596E-5</v>
      </c>
      <c r="GU77" s="61">
        <v>1.8611492112480663E-6</v>
      </c>
      <c r="GV77" s="61">
        <v>1.7074660299159053E-6</v>
      </c>
      <c r="GW77" s="61">
        <v>1.7056841842201593E-4</v>
      </c>
      <c r="GX77" s="61">
        <v>1.6441195474256912E-4</v>
      </c>
      <c r="GY77" s="61">
        <v>1.7818903044996512E-5</v>
      </c>
      <c r="GZ77" s="61">
        <v>2.9286086957109399E-4</v>
      </c>
      <c r="HA77" s="61">
        <v>2.3628688257635577E-4</v>
      </c>
      <c r="HB77" s="61">
        <v>5.0686842540890802E-4</v>
      </c>
      <c r="HC77" s="61">
        <v>3.9112053550148903E-4</v>
      </c>
      <c r="HD77" s="61">
        <v>9.1479264351548048E-4</v>
      </c>
      <c r="HE77" s="61">
        <v>1.2794321878042348E-4</v>
      </c>
      <c r="HF77" s="61">
        <v>1.7592335060014286E-4</v>
      </c>
      <c r="HG77" s="61">
        <v>2.383388939328234E-4</v>
      </c>
      <c r="HH77" s="61">
        <v>4.9604820224773676E-3</v>
      </c>
      <c r="HI77" s="61">
        <v>1.6124026965721696E-4</v>
      </c>
      <c r="HJ77" s="61">
        <v>1.9146892451117994E-4</v>
      </c>
      <c r="HK77" s="61">
        <v>1.8595006694926891E-5</v>
      </c>
      <c r="HL77" s="61">
        <v>9.7051120368549603E-5</v>
      </c>
      <c r="HM77" s="61">
        <v>4.5534478062052613E-5</v>
      </c>
      <c r="HN77" s="61">
        <v>1.3600926521653049E-4</v>
      </c>
      <c r="HO77" s="61">
        <v>1.6666103938453858E-5</v>
      </c>
      <c r="HP77" s="61">
        <v>9.2687471706853167E-4</v>
      </c>
      <c r="HQ77" s="61">
        <v>4.5197768548776106E-4</v>
      </c>
      <c r="HR77" s="61">
        <v>2.7832407825377628E-4</v>
      </c>
      <c r="HS77" s="61">
        <v>1.0446727933975174E-3</v>
      </c>
      <c r="HT77" s="61">
        <v>6.5439762286841475E-4</v>
      </c>
      <c r="HU77" s="61">
        <v>5.4601435623068094E-3</v>
      </c>
      <c r="HV77" s="61">
        <v>5.3652857238623106E-4</v>
      </c>
      <c r="HW77" s="61">
        <v>0</v>
      </c>
      <c r="HX77" s="61">
        <v>2.4823983476494627E-6</v>
      </c>
      <c r="HY77" s="61">
        <v>7.3893625398882154E-6</v>
      </c>
      <c r="HZ77" s="61">
        <v>4.9768154919851993E-5</v>
      </c>
      <c r="IA77" s="61">
        <v>1.4282963568301997E-6</v>
      </c>
      <c r="IB77" s="61">
        <v>2.5698810930247754E-5</v>
      </c>
      <c r="IC77" s="61">
        <v>1.2029941577959754E-4</v>
      </c>
      <c r="ID77" s="61">
        <v>3.1529162704113867E-4</v>
      </c>
      <c r="IE77" s="61">
        <v>5.7669826258016785E-5</v>
      </c>
      <c r="IF77" s="61">
        <v>1.4741369943558618E-4</v>
      </c>
      <c r="IG77" s="61">
        <v>6.5752930022072744E-5</v>
      </c>
      <c r="IH77" s="61">
        <v>1.2801680936227634E-5</v>
      </c>
      <c r="II77" s="61">
        <v>2.5917801364437176E-5</v>
      </c>
      <c r="IJ77" s="61">
        <v>0</v>
      </c>
      <c r="IK77" s="61">
        <v>5.0095649894793567E-5</v>
      </c>
      <c r="IL77" s="61">
        <v>5.3424757920610877E-5</v>
      </c>
      <c r="IM77" s="61">
        <v>3.879746921232803E-5</v>
      </c>
      <c r="IN77" s="61">
        <v>9.2519160352570103E-6</v>
      </c>
      <c r="IO77" s="61">
        <v>1.6639115712828131E-5</v>
      </c>
      <c r="IP77" s="61">
        <v>8.6703624532629998E-5</v>
      </c>
      <c r="IQ77" s="61">
        <v>4.2169028806795632E-6</v>
      </c>
      <c r="IR77" s="61">
        <v>4.8086845205360466E-5</v>
      </c>
      <c r="IS77" s="61">
        <v>1.0125829179395064E-5</v>
      </c>
      <c r="IT77" s="61">
        <v>2.2622487271675169E-5</v>
      </c>
      <c r="IU77" s="61">
        <v>3.4932113459692322E-5</v>
      </c>
      <c r="IV77" s="61">
        <v>0</v>
      </c>
      <c r="IW77" s="61">
        <v>8.0599330155885329E-5</v>
      </c>
      <c r="IX77" s="61">
        <v>4.0194996606691504E-6</v>
      </c>
      <c r="IY77" s="61">
        <v>0</v>
      </c>
      <c r="IZ77" s="61">
        <v>4.7708618980230503E-6</v>
      </c>
      <c r="JA77" s="61">
        <v>2.4883535155030918E-5</v>
      </c>
      <c r="JB77" s="61">
        <v>1.0738605416779598E-5</v>
      </c>
      <c r="JC77" s="61">
        <v>1.1291082248781317E-5</v>
      </c>
      <c r="JD77" s="61">
        <v>1.7577445646208491E-5</v>
      </c>
      <c r="JE77" s="61">
        <v>9.0194869957094868E-6</v>
      </c>
      <c r="JF77" s="61">
        <v>0</v>
      </c>
      <c r="JG77" s="61">
        <v>2.995312988798704E-5</v>
      </c>
      <c r="JH77" s="61">
        <v>1.0590684758598405E-4</v>
      </c>
      <c r="JI77" s="61">
        <v>6.9954706599419766E-6</v>
      </c>
      <c r="JJ77" s="61">
        <v>3.7120500069190006E-5</v>
      </c>
      <c r="JK77" s="61">
        <v>1.0566556529367922E-4</v>
      </c>
      <c r="JL77" s="61">
        <v>8.9875513259040676E-6</v>
      </c>
      <c r="JM77" s="61">
        <v>5.6284571333569923E-5</v>
      </c>
      <c r="JN77" s="61">
        <v>2.2027806913347376E-5</v>
      </c>
      <c r="JO77" s="61">
        <v>3.2135977748192047E-6</v>
      </c>
      <c r="JP77" s="61">
        <v>4.8259436871894732E-6</v>
      </c>
      <c r="JQ77" s="61">
        <v>4.0328383285643354E-5</v>
      </c>
      <c r="JR77" s="61">
        <v>7.3004566609972709E-6</v>
      </c>
      <c r="JS77" s="61">
        <v>3.500654332008474E-5</v>
      </c>
      <c r="JT77" s="61">
        <v>8.9789703760291995E-4</v>
      </c>
      <c r="JU77" s="61">
        <v>1.6873976595967044E-4</v>
      </c>
      <c r="JV77" s="61">
        <v>7.888584170855778E-5</v>
      </c>
      <c r="JW77" s="61">
        <v>2.9404671866344332E-3</v>
      </c>
      <c r="JX77" s="61">
        <v>1.9558847841925176E-4</v>
      </c>
      <c r="JY77" s="61">
        <v>5.5363284378916354E-3</v>
      </c>
      <c r="JZ77" s="61">
        <v>2.6605455564427066E-4</v>
      </c>
      <c r="KA77" s="61">
        <v>6.9019451677893094E-4</v>
      </c>
      <c r="KB77" s="61">
        <v>3.4825691691863887E-5</v>
      </c>
      <c r="KC77" s="61">
        <v>1.2473217918662318E-4</v>
      </c>
      <c r="KD77" s="61">
        <v>1.2542676068780217E-3</v>
      </c>
      <c r="KE77" s="61">
        <v>3.0868663302079037E-4</v>
      </c>
      <c r="KF77" s="61">
        <v>6.720504427277415E-4</v>
      </c>
      <c r="KG77" s="61">
        <v>4.2285021120919865E-5</v>
      </c>
      <c r="KH77" s="61">
        <v>1.344091967607287E-5</v>
      </c>
      <c r="KI77" s="61">
        <v>1.6158696353163268E-4</v>
      </c>
      <c r="KJ77" s="61">
        <v>4.6634507276901374E-5</v>
      </c>
      <c r="KK77" s="61">
        <v>2.3947848351577229E-4</v>
      </c>
      <c r="KL77" s="61">
        <v>2.1172058512472906E-4</v>
      </c>
      <c r="KM77" s="61">
        <v>1.726433899335019E-4</v>
      </c>
      <c r="KN77" s="61">
        <v>1.5796825203473987E-4</v>
      </c>
      <c r="KO77" s="61">
        <v>6.4076528248394602E-4</v>
      </c>
      <c r="KP77" s="61">
        <v>8.5602110564812577E-4</v>
      </c>
      <c r="KQ77" s="61">
        <v>1.7769145372617423E-4</v>
      </c>
      <c r="KR77" s="61">
        <v>2.7673889690886695E-4</v>
      </c>
      <c r="KS77" s="61">
        <v>1.072030864058769E-4</v>
      </c>
      <c r="KT77" s="61">
        <v>1.4379463611034686E-4</v>
      </c>
      <c r="KU77" s="61">
        <v>1.0014976148373606E-3</v>
      </c>
      <c r="KV77" s="61">
        <v>2.326600770441131E-4</v>
      </c>
      <c r="KW77" s="61">
        <v>3.7499210057555943E-4</v>
      </c>
      <c r="KX77" s="61">
        <v>2.2304430554302687E-4</v>
      </c>
      <c r="KY77" s="61">
        <v>5.8579065096530422E-4</v>
      </c>
      <c r="KZ77" s="61">
        <v>4.0971511669191227E-4</v>
      </c>
    </row>
    <row r="78" spans="1:312" ht="13" x14ac:dyDescent="0.3">
      <c r="A78" s="102">
        <v>1.0373855697868746</v>
      </c>
      <c r="B78" s="50" t="s">
        <v>876</v>
      </c>
      <c r="C78" s="60" t="s">
        <v>12</v>
      </c>
      <c r="D78" s="61">
        <v>1.9984697658271226E-4</v>
      </c>
      <c r="E78" s="61">
        <v>2.6109501421420277E-4</v>
      </c>
      <c r="F78" s="61">
        <v>1.0606708972974471E-4</v>
      </c>
      <c r="G78" s="61">
        <v>1.1034725608391744E-4</v>
      </c>
      <c r="H78" s="61">
        <v>5.9369199999911577E-4</v>
      </c>
      <c r="I78" s="61">
        <v>2.3239118222468549E-3</v>
      </c>
      <c r="J78" s="61">
        <v>1.9863736440435285E-2</v>
      </c>
      <c r="K78" s="61">
        <v>2.0492981970468078E-2</v>
      </c>
      <c r="L78" s="61">
        <v>7.0509163995046281E-3</v>
      </c>
      <c r="M78" s="61">
        <v>4.6120833053895808E-4</v>
      </c>
      <c r="N78" s="61">
        <v>3.5768657899241295E-4</v>
      </c>
      <c r="O78" s="61">
        <v>2.683015858623199E-4</v>
      </c>
      <c r="P78" s="61">
        <v>4.6181064091505318E-4</v>
      </c>
      <c r="Q78" s="61">
        <v>5.9213084572051679E-4</v>
      </c>
      <c r="R78" s="61">
        <v>3.4534626834622177E-4</v>
      </c>
      <c r="S78" s="61">
        <v>3.5970468278214313E-4</v>
      </c>
      <c r="T78" s="61">
        <v>1.9672298037609571E-4</v>
      </c>
      <c r="U78" s="61">
        <v>4.0752351835275766E-4</v>
      </c>
      <c r="V78" s="61">
        <v>1.0757937074874508E-4</v>
      </c>
      <c r="W78" s="61">
        <v>3.5849440779315423E-4</v>
      </c>
      <c r="X78" s="61">
        <v>1.8610020095627088E-3</v>
      </c>
      <c r="Y78" s="61">
        <v>1.260290720290879E-4</v>
      </c>
      <c r="Z78" s="61">
        <v>2.3965915279861299E-4</v>
      </c>
      <c r="AA78" s="61">
        <v>3.1233037561240163E-4</v>
      </c>
      <c r="AB78" s="61">
        <v>1.442079433478093E-4</v>
      </c>
      <c r="AC78" s="61">
        <v>8.7297532918812122E-5</v>
      </c>
      <c r="AD78" s="61">
        <v>8.212206352809748E-5</v>
      </c>
      <c r="AE78" s="61">
        <v>5.8288030638388279E-5</v>
      </c>
      <c r="AF78" s="61">
        <v>1.560628494549644E-4</v>
      </c>
      <c r="AG78" s="61">
        <v>2.1625033659538922E-5</v>
      </c>
      <c r="AH78" s="61">
        <v>5.091283936769179E-5</v>
      </c>
      <c r="AI78" s="61">
        <v>3.5475615484438624E-5</v>
      </c>
      <c r="AJ78" s="61">
        <v>3.0925129958066796E-5</v>
      </c>
      <c r="AK78" s="61">
        <v>2.496869974871841E-4</v>
      </c>
      <c r="AL78" s="61">
        <v>7.6768596502110572E-5</v>
      </c>
      <c r="AM78" s="61">
        <v>1.5548467835344636E-4</v>
      </c>
      <c r="AN78" s="61">
        <v>1.1571232618983491E-4</v>
      </c>
      <c r="AO78" s="61">
        <v>7.5341072777417335E-5</v>
      </c>
      <c r="AP78" s="61">
        <v>6.9716096225812237E-6</v>
      </c>
      <c r="AQ78" s="61">
        <v>2.3347191645492187E-4</v>
      </c>
      <c r="AR78" s="61">
        <v>2.3956809494010554E-4</v>
      </c>
      <c r="AS78" s="61">
        <v>5.5871437549669972E-5</v>
      </c>
      <c r="AT78" s="61">
        <v>5.7677455332357854E-5</v>
      </c>
      <c r="AU78" s="61">
        <v>1.0957139956019679E-4</v>
      </c>
      <c r="AV78" s="61">
        <v>1.2955727840784344E-4</v>
      </c>
      <c r="AW78" s="61">
        <v>8.2395873880705794E-2</v>
      </c>
      <c r="AX78" s="61">
        <v>9.1432512261543069E-3</v>
      </c>
      <c r="AY78" s="61">
        <v>7.6385628477500537E-4</v>
      </c>
      <c r="AZ78" s="61">
        <v>1.2608971211158215E-4</v>
      </c>
      <c r="BA78" s="61">
        <v>0</v>
      </c>
      <c r="BB78" s="61">
        <v>1.201660908904754E-4</v>
      </c>
      <c r="BC78" s="61">
        <v>1.180584061393665E-4</v>
      </c>
      <c r="BD78" s="61">
        <v>2.2048347955191498E-5</v>
      </c>
      <c r="BE78" s="61">
        <v>6.7743717989875906E-5</v>
      </c>
      <c r="BF78" s="61">
        <v>1.1458715077964109E-5</v>
      </c>
      <c r="BG78" s="61">
        <v>6.3893132074115548E-6</v>
      </c>
      <c r="BH78" s="61">
        <v>6.0134359575000252E-5</v>
      </c>
      <c r="BI78" s="61">
        <v>6.0057365816559117E-5</v>
      </c>
      <c r="BJ78" s="61">
        <v>1.4299111062341028E-4</v>
      </c>
      <c r="BK78" s="61">
        <v>1.230429631560281E-4</v>
      </c>
      <c r="BL78" s="61">
        <v>0</v>
      </c>
      <c r="BM78" s="61">
        <v>8.6438747752495625E-5</v>
      </c>
      <c r="BN78" s="61">
        <v>1.8393262118804202E-4</v>
      </c>
      <c r="BO78" s="61">
        <v>6.8803181496461034E-5</v>
      </c>
      <c r="BP78" s="61">
        <v>5.7578434595464674E-4</v>
      </c>
      <c r="BQ78" s="61">
        <v>8.5608840403735287E-3</v>
      </c>
      <c r="BR78" s="61">
        <v>4.713477345202872E-4</v>
      </c>
      <c r="BS78" s="61">
        <v>1.0169625613223256E-3</v>
      </c>
      <c r="BT78" s="61">
        <v>1.6422611247564583E-3</v>
      </c>
      <c r="BU78" s="61">
        <v>1.0007368914548476E-2</v>
      </c>
      <c r="BV78" s="61">
        <v>2.8125256658495388E-4</v>
      </c>
      <c r="BW78" s="61">
        <v>3.1201829582521649E-4</v>
      </c>
      <c r="BX78" s="61">
        <v>7.6740491298287654E-4</v>
      </c>
      <c r="BY78" s="61">
        <v>4.6998384555392847E-3</v>
      </c>
      <c r="BZ78" s="61">
        <v>1.2689563601514208E-4</v>
      </c>
      <c r="CA78" s="61">
        <v>8.9292900046127943E-2</v>
      </c>
      <c r="CB78" s="61">
        <v>5.4320362699196846E-4</v>
      </c>
      <c r="CC78" s="61">
        <v>1.9158827055295861E-4</v>
      </c>
      <c r="CD78" s="61">
        <v>5.9269097042132852E-5</v>
      </c>
      <c r="CE78" s="61">
        <v>1.1193915064072674E-4</v>
      </c>
      <c r="CF78" s="61">
        <v>7.1435838577440231E-5</v>
      </c>
      <c r="CG78" s="61">
        <v>6.4061446704892947E-5</v>
      </c>
      <c r="CH78" s="61">
        <v>1.2836145526331794E-4</v>
      </c>
      <c r="CI78" s="61">
        <v>6.0274442509196568E-5</v>
      </c>
      <c r="CJ78" s="61">
        <v>7.8687861622407375E-5</v>
      </c>
      <c r="CK78" s="61">
        <v>1.7473781169683346E-5</v>
      </c>
      <c r="CL78" s="61">
        <v>5.0274354815240489E-5</v>
      </c>
      <c r="CM78" s="61">
        <v>3.0802671231847727E-5</v>
      </c>
      <c r="CN78" s="61">
        <v>1.6188518353702511E-4</v>
      </c>
      <c r="CO78" s="61">
        <v>1.8396844693917359E-4</v>
      </c>
      <c r="CP78" s="61">
        <v>7.0082134006219001E-5</v>
      </c>
      <c r="CQ78" s="61">
        <v>6.6113430522111459E-5</v>
      </c>
      <c r="CR78" s="61">
        <v>5.5574700576344284E-6</v>
      </c>
      <c r="CS78" s="61">
        <v>7.131438003348454E-6</v>
      </c>
      <c r="CT78" s="61">
        <v>6.7514228124753833E-5</v>
      </c>
      <c r="CU78" s="61">
        <v>1.1308152419257383E-4</v>
      </c>
      <c r="CV78" s="61">
        <v>8.3937798001226493E-5</v>
      </c>
      <c r="CW78" s="61">
        <v>7.4987617406868622E-6</v>
      </c>
      <c r="CX78" s="61">
        <v>1.8491465097074388E-6</v>
      </c>
      <c r="CY78" s="61">
        <v>4.4286643921155882E-4</v>
      </c>
      <c r="CZ78" s="61">
        <v>3.0978043801568582E-6</v>
      </c>
      <c r="DA78" s="61">
        <v>6.0818195900413587E-5</v>
      </c>
      <c r="DB78" s="61">
        <v>1.7277450443898152E-4</v>
      </c>
      <c r="DC78" s="61">
        <v>1.7224642959503666E-4</v>
      </c>
      <c r="DD78" s="61">
        <v>3.3338996251044495E-4</v>
      </c>
      <c r="DE78" s="61">
        <v>5.8351126230686715E-5</v>
      </c>
      <c r="DF78" s="61">
        <v>1.2489149448626446E-4</v>
      </c>
      <c r="DG78" s="61">
        <v>6.1239152779496073E-5</v>
      </c>
      <c r="DH78" s="61">
        <v>2.6160413045163346E-5</v>
      </c>
      <c r="DI78" s="61">
        <v>2.9762711965689621E-5</v>
      </c>
      <c r="DJ78" s="61">
        <v>3.3056212271568235E-4</v>
      </c>
      <c r="DK78" s="61">
        <v>4.7709776663928489E-5</v>
      </c>
      <c r="DL78" s="61">
        <v>2.8460632222884952E-4</v>
      </c>
      <c r="DM78" s="61">
        <v>9.0751883799680259E-6</v>
      </c>
      <c r="DN78" s="61">
        <v>4.9026617036603555E-5</v>
      </c>
      <c r="DO78" s="61">
        <v>1.6351889892103863E-5</v>
      </c>
      <c r="DP78" s="61">
        <v>1.7018168810568804E-5</v>
      </c>
      <c r="DQ78" s="61">
        <v>1.3461167068295041E-5</v>
      </c>
      <c r="DR78" s="61">
        <v>1.9717926899294071E-5</v>
      </c>
      <c r="DS78" s="61">
        <v>1.4772933874492285E-4</v>
      </c>
      <c r="DT78" s="61">
        <v>1.1578906249730461E-4</v>
      </c>
      <c r="DU78" s="61">
        <v>7.2366253252363014E-5</v>
      </c>
      <c r="DV78" s="61">
        <v>9.0267870196295076E-5</v>
      </c>
      <c r="DW78" s="61">
        <v>1.5398954928982583E-4</v>
      </c>
      <c r="DX78" s="61">
        <v>8.8120634858452206E-6</v>
      </c>
      <c r="DY78" s="61">
        <v>4.2866036980439367E-5</v>
      </c>
      <c r="DZ78" s="61">
        <v>6.4412893482610549E-5</v>
      </c>
      <c r="EA78" s="61">
        <v>1.9947456651137001E-4</v>
      </c>
      <c r="EB78" s="61">
        <v>5.2199298781559057E-5</v>
      </c>
      <c r="EC78" s="61">
        <v>1.4348885367424415E-6</v>
      </c>
      <c r="ED78" s="61">
        <v>2.1277032991040546E-5</v>
      </c>
      <c r="EE78" s="61">
        <v>1.3652071507848195E-5</v>
      </c>
      <c r="EF78" s="61">
        <v>1.0361611714774095E-4</v>
      </c>
      <c r="EG78" s="61">
        <v>2.8694663168260621E-6</v>
      </c>
      <c r="EH78" s="61">
        <v>2.4501365288259186E-5</v>
      </c>
      <c r="EI78" s="61">
        <v>3.0893520646697844E-5</v>
      </c>
      <c r="EJ78" s="61">
        <v>7.2084037041485757E-6</v>
      </c>
      <c r="EK78" s="61">
        <v>9.377589325157742E-6</v>
      </c>
      <c r="EL78" s="61">
        <v>1.814656984572275E-2</v>
      </c>
      <c r="EM78" s="61">
        <v>1.1075718874287757E-2</v>
      </c>
      <c r="EN78" s="61">
        <v>7.2367280610182326E-3</v>
      </c>
      <c r="EO78" s="61">
        <v>1.6497454914373912E-2</v>
      </c>
      <c r="EP78" s="61">
        <v>7.9602416521801223E-3</v>
      </c>
      <c r="EQ78" s="61">
        <v>1.6083455201795428E-2</v>
      </c>
      <c r="ER78" s="61">
        <v>8.8737896118162209E-3</v>
      </c>
      <c r="ES78" s="61">
        <v>1.6855408467969735E-2</v>
      </c>
      <c r="ET78" s="61">
        <v>4.9125229315074709E-2</v>
      </c>
      <c r="EU78" s="61">
        <v>1.029286907166917E-2</v>
      </c>
      <c r="EV78" s="61">
        <v>7.9446154506188967E-3</v>
      </c>
      <c r="EW78" s="61">
        <v>8.0984082750540226E-3</v>
      </c>
      <c r="EX78" s="61">
        <v>5.6331457335339642E-5</v>
      </c>
      <c r="EY78" s="61">
        <v>3.3500406024109284E-4</v>
      </c>
      <c r="EZ78" s="61">
        <v>3.3533885845330326E-4</v>
      </c>
      <c r="FA78" s="61">
        <v>3.3978800660362947E-4</v>
      </c>
      <c r="FB78" s="61">
        <v>1.0786274195828381E-3</v>
      </c>
      <c r="FC78" s="61">
        <v>6.9419466921027593E-5</v>
      </c>
      <c r="FD78" s="61">
        <v>5.6536894850257508E-5</v>
      </c>
      <c r="FE78" s="61">
        <v>1.450468877388844E-4</v>
      </c>
      <c r="FF78" s="61">
        <v>2.0165408915284258E-4</v>
      </c>
      <c r="FG78" s="61">
        <v>2.4547072567002848E-4</v>
      </c>
      <c r="FH78" s="61">
        <v>2.4826899843215006E-4</v>
      </c>
      <c r="FI78" s="61">
        <v>2.0471904751025843E-5</v>
      </c>
      <c r="FJ78" s="61">
        <v>3.656526980937978E-5</v>
      </c>
      <c r="FK78" s="61">
        <v>1.0542219829185846E-4</v>
      </c>
      <c r="FL78" s="61">
        <v>8.2366214433561833E-6</v>
      </c>
      <c r="FM78" s="61">
        <v>6.8192344295171942E-6</v>
      </c>
      <c r="FN78" s="61">
        <v>5.2757803087331101E-6</v>
      </c>
      <c r="FO78" s="61">
        <v>1.0672567773608621E-4</v>
      </c>
      <c r="FP78" s="61">
        <v>1.3563721712745545E-4</v>
      </c>
      <c r="FQ78" s="61">
        <v>1.1259944623180693E-4</v>
      </c>
      <c r="FR78" s="61">
        <v>1.7013092283003038E-4</v>
      </c>
      <c r="FS78" s="61">
        <v>3.1311242478185876E-3</v>
      </c>
      <c r="FT78" s="61">
        <v>5.0704052929867374E-4</v>
      </c>
      <c r="FU78" s="61">
        <v>6.0679678071714148E-4</v>
      </c>
      <c r="FV78" s="61">
        <v>1.4909423451874853E-4</v>
      </c>
      <c r="FW78" s="61">
        <v>2.848310864483509E-4</v>
      </c>
      <c r="FX78" s="61">
        <v>2.6193447001198286E-4</v>
      </c>
      <c r="FY78" s="61">
        <v>7.5093550060843729E-4</v>
      </c>
      <c r="FZ78" s="61">
        <v>1.6919122687091597E-5</v>
      </c>
      <c r="GA78" s="61">
        <v>3.9239622720066485E-4</v>
      </c>
      <c r="GB78" s="61">
        <v>5.3673187085084687E-4</v>
      </c>
      <c r="GC78" s="61">
        <v>2.1442020887187265E-4</v>
      </c>
      <c r="GD78" s="61">
        <v>1.4805287604401654E-4</v>
      </c>
      <c r="GE78" s="61">
        <v>1.6806435922947047E-4</v>
      </c>
      <c r="GF78" s="61">
        <v>2.1410096431361437E-4</v>
      </c>
      <c r="GG78" s="61">
        <v>1.0154687639586645E-4</v>
      </c>
      <c r="GH78" s="61">
        <v>5.4332196700286226E-4</v>
      </c>
      <c r="GI78" s="61">
        <v>7.15162892030767E-5</v>
      </c>
      <c r="GJ78" s="61">
        <v>2.5516980029929848E-4</v>
      </c>
      <c r="GK78" s="61">
        <v>1.9204390458769043E-4</v>
      </c>
      <c r="GL78" s="61">
        <v>7.5840447513501224E-5</v>
      </c>
      <c r="GM78" s="61">
        <v>2.037900080786896E-4</v>
      </c>
      <c r="GN78" s="61">
        <v>8.3366124260650327E-5</v>
      </c>
      <c r="GO78" s="61">
        <v>1.896412471263921E-4</v>
      </c>
      <c r="GP78" s="61">
        <v>5.8835818228129171E-4</v>
      </c>
      <c r="GQ78" s="61">
        <v>3.3875126505515489E-4</v>
      </c>
      <c r="GR78" s="61">
        <v>1.8807150139847368E-3</v>
      </c>
      <c r="GS78" s="61">
        <v>2.012348539661281E-4</v>
      </c>
      <c r="GT78" s="61">
        <v>1.1888232854881321E-3</v>
      </c>
      <c r="GU78" s="61">
        <v>3.225309544785857E-3</v>
      </c>
      <c r="GV78" s="61">
        <v>1.5786472038811385E-4</v>
      </c>
      <c r="GW78" s="61">
        <v>2.3208586040887458E-5</v>
      </c>
      <c r="GX78" s="61">
        <v>1.2365374675924661E-4</v>
      </c>
      <c r="GY78" s="61">
        <v>1.9143560673684742E-4</v>
      </c>
      <c r="GZ78" s="61">
        <v>3.3146054197994912E-5</v>
      </c>
      <c r="HA78" s="61">
        <v>1.0964012353941095E-4</v>
      </c>
      <c r="HB78" s="61">
        <v>2.4381452067963151E-4</v>
      </c>
      <c r="HC78" s="61">
        <v>8.5997470606866204E-5</v>
      </c>
      <c r="HD78" s="61">
        <v>1.1617887484582675E-4</v>
      </c>
      <c r="HE78" s="61">
        <v>5.7865445332085643E-5</v>
      </c>
      <c r="HF78" s="61">
        <v>1.181147172296575E-4</v>
      </c>
      <c r="HG78" s="61">
        <v>3.322929440719997E-5</v>
      </c>
      <c r="HH78" s="61">
        <v>7.9774828921996255E-5</v>
      </c>
      <c r="HI78" s="61">
        <v>1.4138842437657836E-4</v>
      </c>
      <c r="HJ78" s="61">
        <v>3.1621660333944868E-4</v>
      </c>
      <c r="HK78" s="61">
        <v>1.5528038058231155E-5</v>
      </c>
      <c r="HL78" s="61">
        <v>2.2875625973695273E-5</v>
      </c>
      <c r="HM78" s="61">
        <v>3.0708908693028848E-5</v>
      </c>
      <c r="HN78" s="61">
        <v>1.4127791681028417E-4</v>
      </c>
      <c r="HO78" s="61">
        <v>1.658654891156318E-4</v>
      </c>
      <c r="HP78" s="61">
        <v>1.774859300222242E-4</v>
      </c>
      <c r="HQ78" s="61">
        <v>7.0071375141386607E-6</v>
      </c>
      <c r="HR78" s="61">
        <v>2.1421514036304435E-5</v>
      </c>
      <c r="HS78" s="61">
        <v>1.1311337993077049E-4</v>
      </c>
      <c r="HT78" s="61">
        <v>8.1991075679906225E-5</v>
      </c>
      <c r="HU78" s="61">
        <v>1.0101664387880709E-4</v>
      </c>
      <c r="HV78" s="61">
        <v>1.3079781072059328E-5</v>
      </c>
      <c r="HW78" s="61">
        <v>1.6937786147020722E-4</v>
      </c>
      <c r="HX78" s="61">
        <v>1.5073674411004791E-4</v>
      </c>
      <c r="HY78" s="61">
        <v>2.0793482600598483E-4</v>
      </c>
      <c r="HZ78" s="61">
        <v>9.4725823043715672E-5</v>
      </c>
      <c r="IA78" s="61">
        <v>1.1727900085527973E-4</v>
      </c>
      <c r="IB78" s="61">
        <v>1.3228287200653212E-4</v>
      </c>
      <c r="IC78" s="61">
        <v>9.0720894033262636E-5</v>
      </c>
      <c r="ID78" s="61">
        <v>8.9504909787532124E-5</v>
      </c>
      <c r="IE78" s="61">
        <v>8.8414621581327029E-5</v>
      </c>
      <c r="IF78" s="61">
        <v>1.1259921793754896E-4</v>
      </c>
      <c r="IG78" s="61">
        <v>5.2829521676795727E-5</v>
      </c>
      <c r="IH78" s="61">
        <v>1.3064161444632303E-4</v>
      </c>
      <c r="II78" s="61">
        <v>2.5881297418853461E-4</v>
      </c>
      <c r="IJ78" s="61">
        <v>6.3861989257151988E-2</v>
      </c>
      <c r="IK78" s="61">
        <v>0.29476756149873673</v>
      </c>
      <c r="IL78" s="61">
        <v>0.85997642155884446</v>
      </c>
      <c r="IM78" s="61">
        <v>0.14888444314032254</v>
      </c>
      <c r="IN78" s="61">
        <v>0.21676398110938574</v>
      </c>
      <c r="IO78" s="61">
        <v>0.1851028419357211</v>
      </c>
      <c r="IP78" s="61">
        <v>0.16931113699039241</v>
      </c>
      <c r="IQ78" s="61">
        <v>0.14975920210990046</v>
      </c>
      <c r="IR78" s="61">
        <v>0.84365833796171019</v>
      </c>
      <c r="IS78" s="61">
        <v>3.5606979707758946E-2</v>
      </c>
      <c r="IT78" s="61">
        <v>1.1024866484826204E-3</v>
      </c>
      <c r="IU78" s="61">
        <v>1.6243088445810642E-3</v>
      </c>
      <c r="IV78" s="61">
        <v>3.0920131764433567E-3</v>
      </c>
      <c r="IW78" s="61">
        <v>1.8814430901364977E-3</v>
      </c>
      <c r="IX78" s="61">
        <v>1.4840244508508343E-3</v>
      </c>
      <c r="IY78" s="61">
        <v>2.8506393374083482E-4</v>
      </c>
      <c r="IZ78" s="61">
        <v>5.345750756734828E-4</v>
      </c>
      <c r="JA78" s="61">
        <v>2.3473510203012442E-4</v>
      </c>
      <c r="JB78" s="61">
        <v>6.3507359830574229E-4</v>
      </c>
      <c r="JC78" s="61">
        <v>3.5669170225142608E-4</v>
      </c>
      <c r="JD78" s="61">
        <v>1.2499347515460834E-4</v>
      </c>
      <c r="JE78" s="61">
        <v>1.1998739334529601E-4</v>
      </c>
      <c r="JF78" s="61">
        <v>1.6972835708718668E-4</v>
      </c>
      <c r="JG78" s="61">
        <v>2.3067004475829954E-4</v>
      </c>
      <c r="JH78" s="61">
        <v>1.45553363123424E-4</v>
      </c>
      <c r="JI78" s="61">
        <v>1.7760253078798308E-4</v>
      </c>
      <c r="JJ78" s="61">
        <v>1.0268036254503654E-4</v>
      </c>
      <c r="JK78" s="61">
        <v>3.7249501839765339E-4</v>
      </c>
      <c r="JL78" s="61">
        <v>2.4930581787114983E-4</v>
      </c>
      <c r="JM78" s="61">
        <v>2.5701328323990722E-4</v>
      </c>
      <c r="JN78" s="61">
        <v>1.3757670200373335E-3</v>
      </c>
      <c r="JO78" s="61">
        <v>2.5462763435570258E-3</v>
      </c>
      <c r="JP78" s="61">
        <v>1.7494686883249891E-3</v>
      </c>
      <c r="JQ78" s="61">
        <v>8.8669643564516921E-4</v>
      </c>
      <c r="JR78" s="61">
        <v>4.3330168157141701E-4</v>
      </c>
      <c r="JS78" s="61">
        <v>2.1961068904647842E-4</v>
      </c>
      <c r="JT78" s="61">
        <v>0</v>
      </c>
      <c r="JU78" s="61">
        <v>3.0030540054131263E-4</v>
      </c>
      <c r="JV78" s="61">
        <v>1.0802964381401357E-4</v>
      </c>
      <c r="JW78" s="61">
        <v>1.0063399102349792E-4</v>
      </c>
      <c r="JX78" s="61">
        <v>1.7553486130385496E-4</v>
      </c>
      <c r="JY78" s="61">
        <v>9.3390981832168612E-5</v>
      </c>
      <c r="JZ78" s="61">
        <v>2.4904295636546972E-4</v>
      </c>
      <c r="KA78" s="61">
        <v>2.0330567227121388E-4</v>
      </c>
      <c r="KB78" s="61">
        <v>1.747539783305372E-4</v>
      </c>
      <c r="KC78" s="61">
        <v>1.1495772590210254E-4</v>
      </c>
      <c r="KD78" s="61">
        <v>1.450404093556832E-4</v>
      </c>
      <c r="KE78" s="61">
        <v>2.4435955750390002E-4</v>
      </c>
      <c r="KF78" s="61">
        <v>3.3768771220868979E-4</v>
      </c>
      <c r="KG78" s="61">
        <v>2.1815953108818916E-4</v>
      </c>
      <c r="KH78" s="61">
        <v>1.2477976090167169E-4</v>
      </c>
      <c r="KI78" s="61">
        <v>4.707516344848348E-5</v>
      </c>
      <c r="KJ78" s="61">
        <v>6.056983120641254E-5</v>
      </c>
      <c r="KK78" s="61">
        <v>1.2558162950492159E-4</v>
      </c>
      <c r="KL78" s="61">
        <v>2.7346640574901917E-4</v>
      </c>
      <c r="KM78" s="61">
        <v>5.7354268707874168E-5</v>
      </c>
      <c r="KN78" s="61">
        <v>1.8939926726725638E-4</v>
      </c>
      <c r="KO78" s="61">
        <v>2.0168616271906811E-4</v>
      </c>
      <c r="KP78" s="61">
        <v>1.6196802235901676E-4</v>
      </c>
      <c r="KQ78" s="61">
        <v>1.0318832111087348E-4</v>
      </c>
      <c r="KR78" s="61">
        <v>1.6114482468599273E-4</v>
      </c>
      <c r="KS78" s="61">
        <v>1.0312356526763836E-4</v>
      </c>
      <c r="KT78" s="61">
        <v>1.8577147086518974E-4</v>
      </c>
      <c r="KU78" s="61">
        <v>4.5440829613827032E-4</v>
      </c>
      <c r="KV78" s="61">
        <v>3.031284359615141E-5</v>
      </c>
      <c r="KW78" s="61">
        <v>5.9622178471108276E-4</v>
      </c>
      <c r="KX78" s="61">
        <v>2.5130073550780975E-4</v>
      </c>
      <c r="KY78" s="61">
        <v>1.5387917089396396E-4</v>
      </c>
      <c r="KZ78" s="61">
        <v>5.6936113447297941E-4</v>
      </c>
    </row>
    <row r="79" spans="1:312" ht="13" x14ac:dyDescent="0.3">
      <c r="A79" s="102">
        <v>1.0480033610428656</v>
      </c>
      <c r="B79" s="50" t="s">
        <v>875</v>
      </c>
      <c r="C79" s="60" t="s">
        <v>109</v>
      </c>
      <c r="D79" s="61">
        <v>1.2190824306236935E-5</v>
      </c>
      <c r="E79" s="61">
        <v>5.6674056941157376E-6</v>
      </c>
      <c r="F79" s="61">
        <v>2.1353401354830609E-6</v>
      </c>
      <c r="G79" s="61">
        <v>1.5484514404559476E-4</v>
      </c>
      <c r="H79" s="61">
        <v>3.4264518737149423E-6</v>
      </c>
      <c r="I79" s="61">
        <v>0</v>
      </c>
      <c r="J79" s="61">
        <v>0</v>
      </c>
      <c r="K79" s="61">
        <v>2.5065557465147005E-6</v>
      </c>
      <c r="L79" s="61">
        <v>0</v>
      </c>
      <c r="M79" s="61">
        <v>5.4956319299404036E-6</v>
      </c>
      <c r="N79" s="61">
        <v>2.3811652671834704E-6</v>
      </c>
      <c r="O79" s="61">
        <v>1.4193686052011654E-4</v>
      </c>
      <c r="P79" s="61">
        <v>4.7777633338914028E-5</v>
      </c>
      <c r="Q79" s="61">
        <v>1.4798428725236337E-4</v>
      </c>
      <c r="R79" s="61">
        <v>8.4721040294236823E-6</v>
      </c>
      <c r="S79" s="61">
        <v>5.4487509219497103E-5</v>
      </c>
      <c r="T79" s="61">
        <v>0</v>
      </c>
      <c r="U79" s="61">
        <v>1.3048651654646122E-5</v>
      </c>
      <c r="V79" s="61">
        <v>1.2077084487794946E-5</v>
      </c>
      <c r="W79" s="61">
        <v>1.4487516237195878E-5</v>
      </c>
      <c r="X79" s="61">
        <v>1.4870540779274496E-5</v>
      </c>
      <c r="Y79" s="61">
        <v>3.3375433797558493E-4</v>
      </c>
      <c r="Z79" s="61">
        <v>1.0827973771021671E-5</v>
      </c>
      <c r="AA79" s="61">
        <v>0</v>
      </c>
      <c r="AB79" s="61">
        <v>2.2480332603770909E-5</v>
      </c>
      <c r="AC79" s="61">
        <v>2.9989368932475045E-5</v>
      </c>
      <c r="AD79" s="61">
        <v>4.4488190023449333E-5</v>
      </c>
      <c r="AE79" s="61">
        <v>7.0578649861385725E-6</v>
      </c>
      <c r="AF79" s="61">
        <v>3.8547357071083532E-5</v>
      </c>
      <c r="AG79" s="61">
        <v>6.2453823591964396E-5</v>
      </c>
      <c r="AH79" s="61">
        <v>1.6735565783832113E-5</v>
      </c>
      <c r="AI79" s="61">
        <v>1.6630105697512108E-3</v>
      </c>
      <c r="AJ79" s="61">
        <v>0.79257095148128187</v>
      </c>
      <c r="AK79" s="61">
        <v>1.5225232142229884E-4</v>
      </c>
      <c r="AL79" s="61">
        <v>1.0801634194050631E-4</v>
      </c>
      <c r="AM79" s="61">
        <v>4.199564562268971E-5</v>
      </c>
      <c r="AN79" s="61">
        <v>2.483784649372668E-4</v>
      </c>
      <c r="AO79" s="61">
        <v>6.5684191624653679E-6</v>
      </c>
      <c r="AP79" s="61">
        <v>2.7886438490324892E-6</v>
      </c>
      <c r="AQ79" s="61">
        <v>2.0480612169735121E-5</v>
      </c>
      <c r="AR79" s="61">
        <v>5.4852085092955959E-5</v>
      </c>
      <c r="AS79" s="61">
        <v>3.911410093024715E-5</v>
      </c>
      <c r="AT79" s="61">
        <v>9.5174410632462157E-6</v>
      </c>
      <c r="AU79" s="61">
        <v>9.7127002380229847E-6</v>
      </c>
      <c r="AV79" s="61">
        <v>1.9762808107067497E-5</v>
      </c>
      <c r="AW79" s="61">
        <v>4.2478755440805034E-7</v>
      </c>
      <c r="AX79" s="61">
        <v>1.9613612127898994E-5</v>
      </c>
      <c r="AY79" s="61">
        <v>4.4829562415407832E-6</v>
      </c>
      <c r="AZ79" s="61">
        <v>7.2608068694167904E-6</v>
      </c>
      <c r="BA79" s="61">
        <v>4.5872880489231289E-4</v>
      </c>
      <c r="BB79" s="61">
        <v>5.3095516691303311E-6</v>
      </c>
      <c r="BC79" s="61">
        <v>5.8426314090394782E-6</v>
      </c>
      <c r="BD79" s="61">
        <v>3.3170718256815714E-5</v>
      </c>
      <c r="BE79" s="61">
        <v>3.4584450698898781E-6</v>
      </c>
      <c r="BF79" s="61">
        <v>1.0344265260374367E-4</v>
      </c>
      <c r="BG79" s="61">
        <v>5.5040164447060741E-6</v>
      </c>
      <c r="BH79" s="61">
        <v>1.9885681490914722E-5</v>
      </c>
      <c r="BI79" s="61">
        <v>5.3849500736436923E-6</v>
      </c>
      <c r="BJ79" s="61">
        <v>8.1408539283389894E-5</v>
      </c>
      <c r="BK79" s="61">
        <v>7.6141800353910779E-5</v>
      </c>
      <c r="BL79" s="61">
        <v>7.4514503645266399E-6</v>
      </c>
      <c r="BM79" s="61">
        <v>1.11851381667308E-5</v>
      </c>
      <c r="BN79" s="61">
        <v>2.1021807028853583E-5</v>
      </c>
      <c r="BO79" s="61">
        <v>0</v>
      </c>
      <c r="BP79" s="61">
        <v>0</v>
      </c>
      <c r="BQ79" s="61">
        <v>0</v>
      </c>
      <c r="BR79" s="61">
        <v>5.9594700930457961E-5</v>
      </c>
      <c r="BS79" s="61">
        <v>0</v>
      </c>
      <c r="BT79" s="61">
        <v>0</v>
      </c>
      <c r="BU79" s="61">
        <v>0</v>
      </c>
      <c r="BV79" s="61">
        <v>0</v>
      </c>
      <c r="BW79" s="61">
        <v>1.2102012046735979E-4</v>
      </c>
      <c r="BX79" s="61">
        <v>2.4107269214009305E-5</v>
      </c>
      <c r="BY79" s="61">
        <v>0</v>
      </c>
      <c r="BZ79" s="61">
        <v>2.8773348560120471E-6</v>
      </c>
      <c r="CA79" s="61">
        <v>0</v>
      </c>
      <c r="CB79" s="61">
        <v>0</v>
      </c>
      <c r="CC79" s="61">
        <v>0</v>
      </c>
      <c r="CD79" s="61">
        <v>8.5715697218377842E-6</v>
      </c>
      <c r="CE79" s="61">
        <v>1.2005375501500717E-5</v>
      </c>
      <c r="CF79" s="61">
        <v>0</v>
      </c>
      <c r="CG79" s="61">
        <v>1.0398922406134322E-5</v>
      </c>
      <c r="CH79" s="61">
        <v>0</v>
      </c>
      <c r="CI79" s="61">
        <v>2.5839437296156007E-6</v>
      </c>
      <c r="CJ79" s="61">
        <v>0</v>
      </c>
      <c r="CK79" s="61">
        <v>0</v>
      </c>
      <c r="CL79" s="61">
        <v>2.3972099828540813E-5</v>
      </c>
      <c r="CM79" s="61">
        <v>2.144255782424315E-4</v>
      </c>
      <c r="CN79" s="61">
        <v>9.2689727353207225E-5</v>
      </c>
      <c r="CO79" s="61">
        <v>1.8324605774962187E-4</v>
      </c>
      <c r="CP79" s="61">
        <v>3.3475208467871425E-4</v>
      </c>
      <c r="CQ79" s="61">
        <v>4.6644527256244767E-4</v>
      </c>
      <c r="CR79" s="61">
        <v>1.3807085667267403E-5</v>
      </c>
      <c r="CS79" s="61">
        <v>2.7158078971655756E-5</v>
      </c>
      <c r="CT79" s="61">
        <v>2.8178435381380972E-4</v>
      </c>
      <c r="CU79" s="61">
        <v>1.1028923038288009E-4</v>
      </c>
      <c r="CV79" s="61">
        <v>3.8421055723584774E-5</v>
      </c>
      <c r="CW79" s="61">
        <v>6.3389065368703423E-5</v>
      </c>
      <c r="CX79" s="61">
        <v>8.4785334647224061E-6</v>
      </c>
      <c r="CY79" s="61">
        <v>1.4376355741690569E-5</v>
      </c>
      <c r="CZ79" s="61">
        <v>2.4818992981144914E-4</v>
      </c>
      <c r="DA79" s="61">
        <v>1.7431840734695698E-5</v>
      </c>
      <c r="DB79" s="61">
        <v>5.9759238564856277E-6</v>
      </c>
      <c r="DC79" s="61">
        <v>4.7680081215413464E-6</v>
      </c>
      <c r="DD79" s="61">
        <v>1.1941599534365353E-5</v>
      </c>
      <c r="DE79" s="61">
        <v>0</v>
      </c>
      <c r="DF79" s="61">
        <v>0</v>
      </c>
      <c r="DG79" s="61">
        <v>2.6655245318494274E-6</v>
      </c>
      <c r="DH79" s="61">
        <v>0</v>
      </c>
      <c r="DI79" s="61">
        <v>5.5043658184690033E-5</v>
      </c>
      <c r="DJ79" s="61">
        <v>3.8701806705628697E-5</v>
      </c>
      <c r="DK79" s="61">
        <v>8.8939663554593721E-6</v>
      </c>
      <c r="DL79" s="61">
        <v>4.228455590982445E-6</v>
      </c>
      <c r="DM79" s="61">
        <v>5.9468926745375556E-4</v>
      </c>
      <c r="DN79" s="61">
        <v>1.4606690447682299E-5</v>
      </c>
      <c r="DO79" s="61">
        <v>0</v>
      </c>
      <c r="DP79" s="61">
        <v>3.0908066634494804E-6</v>
      </c>
      <c r="DQ79" s="61">
        <v>0</v>
      </c>
      <c r="DR79" s="61">
        <v>1.4491488444059497E-5</v>
      </c>
      <c r="DS79" s="61">
        <v>1.1936143295425388E-4</v>
      </c>
      <c r="DT79" s="61">
        <v>2.9210814640935645E-5</v>
      </c>
      <c r="DU79" s="61">
        <v>1.0001363257334033E-5</v>
      </c>
      <c r="DV79" s="61">
        <v>1.0901635059872888E-5</v>
      </c>
      <c r="DW79" s="61">
        <v>1.8216268979708716E-4</v>
      </c>
      <c r="DX79" s="61">
        <v>9.3216204725598775E-5</v>
      </c>
      <c r="DY79" s="61">
        <v>1.1704985210117408E-4</v>
      </c>
      <c r="DZ79" s="61">
        <v>3.5871882149816868E-3</v>
      </c>
      <c r="EA79" s="61">
        <v>6.4844801459974268E-3</v>
      </c>
      <c r="EB79" s="61">
        <v>3.3518164350275964E-2</v>
      </c>
      <c r="EC79" s="61">
        <v>2.1023349112111699E-3</v>
      </c>
      <c r="ED79" s="61">
        <v>5.4718442782062789E-2</v>
      </c>
      <c r="EE79" s="61">
        <v>1.5975819893117655E-2</v>
      </c>
      <c r="EF79" s="61">
        <v>1.0939826282521603E-2</v>
      </c>
      <c r="EG79" s="61">
        <v>1.3747161747189667E-3</v>
      </c>
      <c r="EH79" s="61">
        <v>0.61994122115526451</v>
      </c>
      <c r="EI79" s="61">
        <v>1.6151649815932512E-3</v>
      </c>
      <c r="EJ79" s="61">
        <v>1.8873219110537413E-2</v>
      </c>
      <c r="EK79" s="61">
        <v>2.1497218672813802E-3</v>
      </c>
      <c r="EL79" s="61">
        <v>7.7736935752040865E-5</v>
      </c>
      <c r="EM79" s="61">
        <v>1.1876076594068135E-5</v>
      </c>
      <c r="EN79" s="61">
        <v>1.6990909183950219E-6</v>
      </c>
      <c r="EO79" s="61">
        <v>0</v>
      </c>
      <c r="EP79" s="61">
        <v>1.5346605844378814E-5</v>
      </c>
      <c r="EQ79" s="61">
        <v>0</v>
      </c>
      <c r="ER79" s="61">
        <v>0</v>
      </c>
      <c r="ES79" s="61">
        <v>0</v>
      </c>
      <c r="ET79" s="61">
        <v>0</v>
      </c>
      <c r="EU79" s="61">
        <v>0</v>
      </c>
      <c r="EV79" s="61">
        <v>0</v>
      </c>
      <c r="EW79" s="61">
        <v>0</v>
      </c>
      <c r="EX79" s="61">
        <v>1.115227727306087E-4</v>
      </c>
      <c r="EY79" s="61">
        <v>8.4753735308999409E-6</v>
      </c>
      <c r="EZ79" s="61">
        <v>1.9524092249735545E-5</v>
      </c>
      <c r="FA79" s="61">
        <v>2.6788887939309195E-6</v>
      </c>
      <c r="FB79" s="61">
        <v>0</v>
      </c>
      <c r="FC79" s="61">
        <v>1.2850101791421667E-5</v>
      </c>
      <c r="FD79" s="61">
        <v>0</v>
      </c>
      <c r="FE79" s="61">
        <v>1.9711048364151464E-5</v>
      </c>
      <c r="FF79" s="61">
        <v>1.6945721777549795E-6</v>
      </c>
      <c r="FG79" s="61">
        <v>2.0721529429126937E-4</v>
      </c>
      <c r="FH79" s="61">
        <v>2.4010541434443911E-6</v>
      </c>
      <c r="FI79" s="61">
        <v>2.719458961360761E-5</v>
      </c>
      <c r="FJ79" s="61">
        <v>8.7037172441607208E-6</v>
      </c>
      <c r="FK79" s="61">
        <v>4.0165194228792249E-5</v>
      </c>
      <c r="FL79" s="61">
        <v>4.7978999496777771E-6</v>
      </c>
      <c r="FM79" s="61">
        <v>0</v>
      </c>
      <c r="FN79" s="61">
        <v>3.8304211050386373E-5</v>
      </c>
      <c r="FO79" s="61">
        <v>1.2827713314780692E-5</v>
      </c>
      <c r="FP79" s="61">
        <v>4.2086816109295482E-5</v>
      </c>
      <c r="FQ79" s="61">
        <v>1.1680231447924238E-4</v>
      </c>
      <c r="FR79" s="61">
        <v>2.2975581158566159E-5</v>
      </c>
      <c r="FS79" s="61">
        <v>0</v>
      </c>
      <c r="FT79" s="61">
        <v>3.6911422786960806E-6</v>
      </c>
      <c r="FU79" s="61">
        <v>4.1504411782144715E-6</v>
      </c>
      <c r="FV79" s="61">
        <v>3.5420884701018845E-4</v>
      </c>
      <c r="FW79" s="61">
        <v>0</v>
      </c>
      <c r="FX79" s="61">
        <v>0</v>
      </c>
      <c r="FY79" s="61">
        <v>1.3854145506122206E-5</v>
      </c>
      <c r="FZ79" s="61">
        <v>1.2471353318759245E-4</v>
      </c>
      <c r="GA79" s="61">
        <v>5.2387436686267623E-5</v>
      </c>
      <c r="GB79" s="61">
        <v>0</v>
      </c>
      <c r="GC79" s="61">
        <v>0</v>
      </c>
      <c r="GD79" s="61">
        <v>2.0946008168028642E-6</v>
      </c>
      <c r="GE79" s="61">
        <v>7.7264534267233872E-6</v>
      </c>
      <c r="GF79" s="61">
        <v>0</v>
      </c>
      <c r="GG79" s="61">
        <v>1.5450604481968105E-5</v>
      </c>
      <c r="GH79" s="61">
        <v>1.4199958482476944E-6</v>
      </c>
      <c r="GI79" s="61">
        <v>2.33687029508645E-5</v>
      </c>
      <c r="GJ79" s="61">
        <v>1.5760548875838737E-4</v>
      </c>
      <c r="GK79" s="61">
        <v>5.501928977910762E-5</v>
      </c>
      <c r="GL79" s="61">
        <v>0</v>
      </c>
      <c r="GM79" s="61">
        <v>1.7237538227503999E-5</v>
      </c>
      <c r="GN79" s="61">
        <v>1.2840498041699961E-6</v>
      </c>
      <c r="GO79" s="61">
        <v>0</v>
      </c>
      <c r="GP79" s="61">
        <v>0</v>
      </c>
      <c r="GQ79" s="61">
        <v>0</v>
      </c>
      <c r="GR79" s="61">
        <v>1.1179287590099191E-6</v>
      </c>
      <c r="GS79" s="61">
        <v>0</v>
      </c>
      <c r="GT79" s="61">
        <v>5.5752348573260368E-5</v>
      </c>
      <c r="GU79" s="61">
        <v>1.4454925540693314E-5</v>
      </c>
      <c r="GV79" s="61">
        <v>0</v>
      </c>
      <c r="GW79" s="61">
        <v>2.2346832635149863E-5</v>
      </c>
      <c r="GX79" s="61">
        <v>4.8588434181460807E-5</v>
      </c>
      <c r="GY79" s="61">
        <v>1.7122705143555254E-6</v>
      </c>
      <c r="GZ79" s="61">
        <v>1.4333428842376179E-5</v>
      </c>
      <c r="HA79" s="61">
        <v>1.5998277463609312E-4</v>
      </c>
      <c r="HB79" s="61">
        <v>8.4955152111011492E-5</v>
      </c>
      <c r="HC79" s="61">
        <v>0</v>
      </c>
      <c r="HD79" s="61">
        <v>7.3779924457722124E-5</v>
      </c>
      <c r="HE79" s="61">
        <v>4.2242252136489557E-5</v>
      </c>
      <c r="HF79" s="61">
        <v>3.5258124546166419E-6</v>
      </c>
      <c r="HG79" s="61">
        <v>0</v>
      </c>
      <c r="HH79" s="61">
        <v>7.4255352751193937E-5</v>
      </c>
      <c r="HI79" s="61">
        <v>1.0746863610571277E-5</v>
      </c>
      <c r="HJ79" s="61">
        <v>1.9220111925118446E-6</v>
      </c>
      <c r="HK79" s="61">
        <v>0</v>
      </c>
      <c r="HL79" s="61">
        <v>3.5618995777900206E-6</v>
      </c>
      <c r="HM79" s="61">
        <v>0</v>
      </c>
      <c r="HN79" s="61">
        <v>1.0244600321187735E-6</v>
      </c>
      <c r="HO79" s="61">
        <v>0</v>
      </c>
      <c r="HP79" s="61">
        <v>3.9141383807182528E-6</v>
      </c>
      <c r="HQ79" s="61">
        <v>1.0222109174250056E-4</v>
      </c>
      <c r="HR79" s="61">
        <v>1.5231924024200328E-4</v>
      </c>
      <c r="HS79" s="61">
        <v>5.8643352700092799E-5</v>
      </c>
      <c r="HT79" s="61">
        <v>1.123602026759265E-4</v>
      </c>
      <c r="HU79" s="61">
        <v>5.652049807646618E-5</v>
      </c>
      <c r="HV79" s="61">
        <v>1.3900256790503557E-4</v>
      </c>
      <c r="HW79" s="61">
        <v>8.6053392005578332E-5</v>
      </c>
      <c r="HX79" s="61">
        <v>4.5069321111769131E-5</v>
      </c>
      <c r="HY79" s="61">
        <v>2.4026902420071307E-5</v>
      </c>
      <c r="HZ79" s="61">
        <v>0</v>
      </c>
      <c r="IA79" s="61">
        <v>1.4282963568301997E-6</v>
      </c>
      <c r="IB79" s="61">
        <v>6.4701342528855922E-5</v>
      </c>
      <c r="IC79" s="61">
        <v>1.5694167983013987E-4</v>
      </c>
      <c r="ID79" s="61">
        <v>7.9413369239177747E-5</v>
      </c>
      <c r="IE79" s="61">
        <v>1.2924014848659139E-6</v>
      </c>
      <c r="IF79" s="61">
        <v>9.3962894508386178E-5</v>
      </c>
      <c r="IG79" s="61">
        <v>2.53181642762088E-5</v>
      </c>
      <c r="IH79" s="61">
        <v>3.6498605431849005E-5</v>
      </c>
      <c r="II79" s="61">
        <v>8.6392671214790595E-7</v>
      </c>
      <c r="IJ79" s="61">
        <v>0</v>
      </c>
      <c r="IK79" s="61">
        <v>1.0162867749923771E-5</v>
      </c>
      <c r="IL79" s="61">
        <v>4.4355809741828173E-5</v>
      </c>
      <c r="IM79" s="61">
        <v>6.4314436420618578E-5</v>
      </c>
      <c r="IN79" s="61">
        <v>0</v>
      </c>
      <c r="IO79" s="61">
        <v>3.7443269239992509E-6</v>
      </c>
      <c r="IP79" s="61">
        <v>0</v>
      </c>
      <c r="IQ79" s="61">
        <v>8.7026686967044674E-7</v>
      </c>
      <c r="IR79" s="61">
        <v>0</v>
      </c>
      <c r="IS79" s="61">
        <v>0</v>
      </c>
      <c r="IT79" s="61">
        <v>8.0159449118710283E-5</v>
      </c>
      <c r="IU79" s="61">
        <v>4.5155077846731317E-5</v>
      </c>
      <c r="IV79" s="61">
        <v>7.0151147975210269E-7</v>
      </c>
      <c r="IW79" s="61">
        <v>2.8513913970242452E-5</v>
      </c>
      <c r="IX79" s="61">
        <v>1.3834284415246924E-4</v>
      </c>
      <c r="IY79" s="61">
        <v>4.0774098139565911E-5</v>
      </c>
      <c r="IZ79" s="61">
        <v>4.567846498107176E-7</v>
      </c>
      <c r="JA79" s="61">
        <v>1.9233345722971187E-6</v>
      </c>
      <c r="JB79" s="61">
        <v>1.0076189270305791E-5</v>
      </c>
      <c r="JC79" s="61">
        <v>1.8999999068152911E-6</v>
      </c>
      <c r="JD79" s="61">
        <v>6.3647732500364662E-6</v>
      </c>
      <c r="JE79" s="61">
        <v>8.7567834909800845E-7</v>
      </c>
      <c r="JF79" s="61">
        <v>2.5608780947795109E-5</v>
      </c>
      <c r="JG79" s="61">
        <v>4.0663757821789703E-5</v>
      </c>
      <c r="JH79" s="61">
        <v>2.3514734845056057E-5</v>
      </c>
      <c r="JI79" s="61">
        <v>0</v>
      </c>
      <c r="JJ79" s="61">
        <v>1.3200009706381134E-5</v>
      </c>
      <c r="JK79" s="61">
        <v>1.107535866864434E-5</v>
      </c>
      <c r="JL79" s="61">
        <v>7.0428414850792859E-6</v>
      </c>
      <c r="JM79" s="61">
        <v>8.4923425958825334E-6</v>
      </c>
      <c r="JN79" s="61">
        <v>8.7171016382697861E-5</v>
      </c>
      <c r="JO79" s="61">
        <v>1.6067988874096024E-6</v>
      </c>
      <c r="JP79" s="61">
        <v>2.8419954901693603E-5</v>
      </c>
      <c r="JQ79" s="61">
        <v>1.631245616142906E-5</v>
      </c>
      <c r="JR79" s="61">
        <v>6.3832060445163498E-7</v>
      </c>
      <c r="JS79" s="61">
        <v>0</v>
      </c>
      <c r="JT79" s="61">
        <v>0</v>
      </c>
      <c r="JU79" s="61">
        <v>4.3460687860870259E-4</v>
      </c>
      <c r="JV79" s="61">
        <v>2.9240180653664159E-5</v>
      </c>
      <c r="JW79" s="61">
        <v>6.1076533483952044E-3</v>
      </c>
      <c r="JX79" s="61">
        <v>5.5563620180183219E-5</v>
      </c>
      <c r="JY79" s="61">
        <v>1.5438183337935451E-3</v>
      </c>
      <c r="JZ79" s="61">
        <v>1.1985765798922836E-4</v>
      </c>
      <c r="KA79" s="61">
        <v>3.5298340772211954E-4</v>
      </c>
      <c r="KB79" s="61">
        <v>2.6337946447453719E-5</v>
      </c>
      <c r="KC79" s="61">
        <v>1.0187011377698465E-4</v>
      </c>
      <c r="KD79" s="61">
        <v>1.7988337874222213E-3</v>
      </c>
      <c r="KE79" s="61">
        <v>1.5759071459497278E-4</v>
      </c>
      <c r="KF79" s="61">
        <v>3.8772776813451442E-4</v>
      </c>
      <c r="KG79" s="61">
        <v>3.5285583523392486E-5</v>
      </c>
      <c r="KH79" s="61">
        <v>1.1402219029762055E-5</v>
      </c>
      <c r="KI79" s="61">
        <v>3.249397340241545E-4</v>
      </c>
      <c r="KJ79" s="61">
        <v>8.424748115338506E-5</v>
      </c>
      <c r="KK79" s="61">
        <v>1.6270884836291872E-4</v>
      </c>
      <c r="KL79" s="61">
        <v>3.7094663332020117E-4</v>
      </c>
      <c r="KM79" s="61">
        <v>1.236668220737174E-3</v>
      </c>
      <c r="KN79" s="61">
        <v>7.9538028423042331E-5</v>
      </c>
      <c r="KO79" s="61">
        <v>3.8100643518209054E-4</v>
      </c>
      <c r="KP79" s="61">
        <v>8.3869452087319935E-4</v>
      </c>
      <c r="KQ79" s="61">
        <v>6.4020173364426995E-5</v>
      </c>
      <c r="KR79" s="61">
        <v>2.7280097754910185E-4</v>
      </c>
      <c r="KS79" s="61">
        <v>2.2355355268357735E-4</v>
      </c>
      <c r="KT79" s="61">
        <v>5.5336182810907586E-5</v>
      </c>
      <c r="KU79" s="61">
        <v>1.1336876842695041E-3</v>
      </c>
      <c r="KV79" s="61">
        <v>6.6119486138300414E-5</v>
      </c>
      <c r="KW79" s="61">
        <v>6.2849815222375965E-4</v>
      </c>
      <c r="KX79" s="61">
        <v>3.0153354502596049E-4</v>
      </c>
      <c r="KY79" s="61">
        <v>6.1481498134806681E-5</v>
      </c>
      <c r="KZ79" s="61">
        <v>3.6000557355436431E-4</v>
      </c>
    </row>
    <row r="80" spans="1:312" ht="13" x14ac:dyDescent="0.3">
      <c r="A80" s="102">
        <v>1.0242665632728831</v>
      </c>
      <c r="B80" s="50" t="s">
        <v>13538</v>
      </c>
      <c r="C80" s="60" t="s">
        <v>20</v>
      </c>
      <c r="D80" s="61">
        <v>8.8177121121284083E-5</v>
      </c>
      <c r="E80" s="61">
        <v>5.1761554192381115E-5</v>
      </c>
      <c r="F80" s="61">
        <v>4.021557255159765E-6</v>
      </c>
      <c r="G80" s="61">
        <v>8.118784068695471E-5</v>
      </c>
      <c r="H80" s="61">
        <v>2.5295741482448562E-5</v>
      </c>
      <c r="I80" s="61">
        <v>0.49166309073958886</v>
      </c>
      <c r="J80" s="61">
        <v>7.9367159314744584E-2</v>
      </c>
      <c r="K80" s="61">
        <v>6.1039927967942499E-4</v>
      </c>
      <c r="L80" s="61">
        <v>1.2755980565290809E-3</v>
      </c>
      <c r="M80" s="61">
        <v>5.528305128097005E-5</v>
      </c>
      <c r="N80" s="61">
        <v>3.3104661915933089E-5</v>
      </c>
      <c r="O80" s="61">
        <v>6.148255096787227E-5</v>
      </c>
      <c r="P80" s="61">
        <v>8.9583062510463799E-7</v>
      </c>
      <c r="Q80" s="61">
        <v>1.2117490156201077E-4</v>
      </c>
      <c r="R80" s="61">
        <v>2.0099968601492045E-5</v>
      </c>
      <c r="S80" s="61">
        <v>2.5930875473547035E-5</v>
      </c>
      <c r="T80" s="61">
        <v>4.0016879653396197E-5</v>
      </c>
      <c r="U80" s="61">
        <v>5.1252794741299202E-5</v>
      </c>
      <c r="V80" s="61">
        <v>2.8575487227685867E-5</v>
      </c>
      <c r="W80" s="61">
        <v>3.0110706416714314E-5</v>
      </c>
      <c r="X80" s="61">
        <v>1.48953479835402E-4</v>
      </c>
      <c r="Y80" s="61">
        <v>2.9551405737639089E-5</v>
      </c>
      <c r="Z80" s="61">
        <v>2.1248176519623189E-5</v>
      </c>
      <c r="AA80" s="61">
        <v>1.7204072345379858E-6</v>
      </c>
      <c r="AB80" s="61">
        <v>5.0865012425051956E-5</v>
      </c>
      <c r="AC80" s="61">
        <v>2.0575176108810938E-6</v>
      </c>
      <c r="AD80" s="61">
        <v>4.0520470524395649E-5</v>
      </c>
      <c r="AE80" s="61">
        <v>3.9736588465330096E-6</v>
      </c>
      <c r="AF80" s="61">
        <v>1.2476396487129328E-4</v>
      </c>
      <c r="AG80" s="61">
        <v>2.9910342216989975E-5</v>
      </c>
      <c r="AH80" s="61">
        <v>1.4485999075095187E-5</v>
      </c>
      <c r="AI80" s="61">
        <v>4.2267578021722272E-6</v>
      </c>
      <c r="AJ80" s="61">
        <v>1.1050202426780107E-5</v>
      </c>
      <c r="AK80" s="61">
        <v>2.4212072483605733E-6</v>
      </c>
      <c r="AL80" s="61">
        <v>3.9952688932281198E-5</v>
      </c>
      <c r="AM80" s="61">
        <v>4.7449480134223008E-5</v>
      </c>
      <c r="AN80" s="61">
        <v>1.2616790740537275E-5</v>
      </c>
      <c r="AO80" s="61">
        <v>8.8303913243739706E-6</v>
      </c>
      <c r="AP80" s="61">
        <v>2.7886438490324892E-6</v>
      </c>
      <c r="AQ80" s="61">
        <v>9.0820921552687477E-6</v>
      </c>
      <c r="AR80" s="61">
        <v>3.4640705032822068E-5</v>
      </c>
      <c r="AS80" s="61">
        <v>4.9954674833710053E-6</v>
      </c>
      <c r="AT80" s="61">
        <v>3.431713124116479E-5</v>
      </c>
      <c r="AU80" s="61">
        <v>4.4156813119160052E-5</v>
      </c>
      <c r="AV80" s="61">
        <v>4.7626631372228467E-5</v>
      </c>
      <c r="AW80" s="61">
        <v>2.2502070395868205E-3</v>
      </c>
      <c r="AX80" s="61">
        <v>5.9451090764454373E-3</v>
      </c>
      <c r="AY80" s="61">
        <v>2.6467527100881681E-4</v>
      </c>
      <c r="AZ80" s="61">
        <v>9.2585064254995973E-6</v>
      </c>
      <c r="BA80" s="61">
        <v>0</v>
      </c>
      <c r="BB80" s="61">
        <v>5.2804461533360952E-5</v>
      </c>
      <c r="BC80" s="61">
        <v>2.8987686370016337E-5</v>
      </c>
      <c r="BD80" s="61">
        <v>3.1992362368474123E-5</v>
      </c>
      <c r="BE80" s="61">
        <v>2.1401504175623489E-5</v>
      </c>
      <c r="BF80" s="61">
        <v>4.5035035470232164E-5</v>
      </c>
      <c r="BG80" s="61">
        <v>2.9356440651313738E-5</v>
      </c>
      <c r="BH80" s="61">
        <v>7.7545345843448857E-6</v>
      </c>
      <c r="BI80" s="61">
        <v>5.9651051532110361E-5</v>
      </c>
      <c r="BJ80" s="61">
        <v>1.2174332285112254E-5</v>
      </c>
      <c r="BK80" s="61">
        <v>1.6526425756492613E-4</v>
      </c>
      <c r="BL80" s="61">
        <v>0</v>
      </c>
      <c r="BM80" s="61">
        <v>5.5030879780315538E-6</v>
      </c>
      <c r="BN80" s="61">
        <v>7.6552138842734349E-6</v>
      </c>
      <c r="BO80" s="61">
        <v>4.0266492987750729E-6</v>
      </c>
      <c r="BP80" s="61">
        <v>1.9545636314221426E-4</v>
      </c>
      <c r="BQ80" s="61">
        <v>4.6932847093968756E-4</v>
      </c>
      <c r="BR80" s="61">
        <v>1.9383703832618016E-4</v>
      </c>
      <c r="BS80" s="61">
        <v>6.1166408684732972E-4</v>
      </c>
      <c r="BT80" s="61">
        <v>4.6012667267540062E-4</v>
      </c>
      <c r="BU80" s="61">
        <v>8.6307067066860362E-4</v>
      </c>
      <c r="BV80" s="61">
        <v>7.4741131031819626E-5</v>
      </c>
      <c r="BW80" s="61">
        <v>9.5616107837608107E-5</v>
      </c>
      <c r="BX80" s="61">
        <v>4.1436210898407192E-5</v>
      </c>
      <c r="BY80" s="61">
        <v>3.7329355111919892E-5</v>
      </c>
      <c r="BZ80" s="61">
        <v>1.4541740230384238E-5</v>
      </c>
      <c r="CA80" s="61">
        <v>2.7623017783723764E-4</v>
      </c>
      <c r="CB80" s="61">
        <v>5.8063726131760178E-5</v>
      </c>
      <c r="CC80" s="61">
        <v>4.8740359234639917E-5</v>
      </c>
      <c r="CD80" s="61">
        <v>8.2830357656839669E-5</v>
      </c>
      <c r="CE80" s="61">
        <v>2.9566832729421061E-5</v>
      </c>
      <c r="CF80" s="61">
        <v>1.6128022227003331E-5</v>
      </c>
      <c r="CG80" s="61">
        <v>7.9906613251719551E-5</v>
      </c>
      <c r="CH80" s="61">
        <v>1.5875170024299283E-3</v>
      </c>
      <c r="CI80" s="61">
        <v>2.1713037360596401E-5</v>
      </c>
      <c r="CJ80" s="61">
        <v>0</v>
      </c>
      <c r="CK80" s="61">
        <v>2.4331104276462151E-5</v>
      </c>
      <c r="CL80" s="61">
        <v>1.9445899161613528E-6</v>
      </c>
      <c r="CM80" s="61">
        <v>1.6619662765028586E-5</v>
      </c>
      <c r="CN80" s="61">
        <v>1.2209779623132983E-5</v>
      </c>
      <c r="CO80" s="61">
        <v>1.2232456943075941E-5</v>
      </c>
      <c r="CP80" s="61">
        <v>1.6535466132114068E-5</v>
      </c>
      <c r="CQ80" s="61">
        <v>1.9807163706476687E-5</v>
      </c>
      <c r="CR80" s="61">
        <v>2.8338374231563655E-6</v>
      </c>
      <c r="CS80" s="61">
        <v>0</v>
      </c>
      <c r="CT80" s="61">
        <v>6.2912836219990754E-6</v>
      </c>
      <c r="CU80" s="61">
        <v>1.1449679639748707E-5</v>
      </c>
      <c r="CV80" s="61">
        <v>6.5217707298317448E-6</v>
      </c>
      <c r="CW80" s="61">
        <v>1.3196419025900339E-4</v>
      </c>
      <c r="CX80" s="61">
        <v>0</v>
      </c>
      <c r="CY80" s="61">
        <v>1.8297180034878906E-5</v>
      </c>
      <c r="CZ80" s="61">
        <v>0</v>
      </c>
      <c r="DA80" s="61">
        <v>1.1723631375295629E-5</v>
      </c>
      <c r="DB80" s="61">
        <v>0</v>
      </c>
      <c r="DC80" s="61">
        <v>2.3071007039716192E-6</v>
      </c>
      <c r="DD80" s="61">
        <v>2.3054598284713516E-5</v>
      </c>
      <c r="DE80" s="61">
        <v>0</v>
      </c>
      <c r="DF80" s="61">
        <v>0</v>
      </c>
      <c r="DG80" s="61">
        <v>1.4261405138557446E-6</v>
      </c>
      <c r="DH80" s="61">
        <v>0</v>
      </c>
      <c r="DI80" s="61">
        <v>1.256367289834802E-4</v>
      </c>
      <c r="DJ80" s="61">
        <v>5.0321834454254963E-5</v>
      </c>
      <c r="DK80" s="61">
        <v>2.3981944994185095E-6</v>
      </c>
      <c r="DL80" s="61">
        <v>2.2211731703604285E-6</v>
      </c>
      <c r="DM80" s="61">
        <v>0</v>
      </c>
      <c r="DN80" s="61">
        <v>1.9124432430807337E-5</v>
      </c>
      <c r="DO80" s="61">
        <v>6.1399175939997068E-5</v>
      </c>
      <c r="DP80" s="61">
        <v>1.6484302205063894E-5</v>
      </c>
      <c r="DQ80" s="61">
        <v>3.4447710046219891E-5</v>
      </c>
      <c r="DR80" s="61">
        <v>2.8507846119461304E-6</v>
      </c>
      <c r="DS80" s="61">
        <v>0</v>
      </c>
      <c r="DT80" s="61">
        <v>2.3230647864051184E-5</v>
      </c>
      <c r="DU80" s="61">
        <v>2.1034520144967474E-5</v>
      </c>
      <c r="DV80" s="61">
        <v>4.0808259582411879E-6</v>
      </c>
      <c r="DW80" s="61">
        <v>1.6990144329966779E-5</v>
      </c>
      <c r="DX80" s="61">
        <v>1.8231855487955626E-6</v>
      </c>
      <c r="DY80" s="61">
        <v>8.496219003820246E-6</v>
      </c>
      <c r="DZ80" s="61">
        <v>1.2100924391249508E-6</v>
      </c>
      <c r="EA80" s="61">
        <v>1.0878384809433455E-5</v>
      </c>
      <c r="EB80" s="61">
        <v>8.4298468959748704E-5</v>
      </c>
      <c r="EC80" s="61">
        <v>6.5686008570876206E-6</v>
      </c>
      <c r="ED80" s="61">
        <v>2.9058163417202563E-6</v>
      </c>
      <c r="EE80" s="61">
        <v>9.2646163001842689E-5</v>
      </c>
      <c r="EF80" s="61">
        <v>7.5890792109414119E-5</v>
      </c>
      <c r="EG80" s="61">
        <v>1.2395127252851456E-4</v>
      </c>
      <c r="EH80" s="61">
        <v>0</v>
      </c>
      <c r="EI80" s="61">
        <v>1.6856306325705798E-4</v>
      </c>
      <c r="EJ80" s="61">
        <v>6.0535880086880389E-5</v>
      </c>
      <c r="EK80" s="61">
        <v>0</v>
      </c>
      <c r="EL80" s="61">
        <v>7.7572111871302156E-4</v>
      </c>
      <c r="EM80" s="61">
        <v>8.5184739039430631E-3</v>
      </c>
      <c r="EN80" s="61">
        <v>1.5071736018360737E-3</v>
      </c>
      <c r="EO80" s="61">
        <v>7.8754650776602115E-4</v>
      </c>
      <c r="EP80" s="61">
        <v>7.0204301843157936E-4</v>
      </c>
      <c r="EQ80" s="61">
        <v>1.0867404762727852E-3</v>
      </c>
      <c r="ER80" s="61">
        <v>1.9306946184980882E-3</v>
      </c>
      <c r="ES80" s="61">
        <v>2.583492017790109E-3</v>
      </c>
      <c r="ET80" s="61">
        <v>1.6000746680401195E-3</v>
      </c>
      <c r="EU80" s="61">
        <v>4.1142226236338788E-3</v>
      </c>
      <c r="EV80" s="61">
        <v>0.59474319663635888</v>
      </c>
      <c r="EW80" s="61">
        <v>1.3464407057704501E-3</v>
      </c>
      <c r="EX80" s="61">
        <v>0</v>
      </c>
      <c r="EY80" s="61">
        <v>5.7907094363937481E-5</v>
      </c>
      <c r="EZ80" s="61">
        <v>6.1955843087568297E-6</v>
      </c>
      <c r="FA80" s="61">
        <v>1.4874389527140908E-5</v>
      </c>
      <c r="FB80" s="61">
        <v>0</v>
      </c>
      <c r="FC80" s="61">
        <v>7.0666523213022101E-6</v>
      </c>
      <c r="FD80" s="61">
        <v>0</v>
      </c>
      <c r="FE80" s="61">
        <v>2.145090626445087E-5</v>
      </c>
      <c r="FF80" s="61">
        <v>3.23896670143347E-5</v>
      </c>
      <c r="FG80" s="61">
        <v>4.5941632277908056E-5</v>
      </c>
      <c r="FH80" s="61">
        <v>1.2873491895491447E-4</v>
      </c>
      <c r="FI80" s="61">
        <v>0</v>
      </c>
      <c r="FJ80" s="61">
        <v>3.5696105257951801E-5</v>
      </c>
      <c r="FK80" s="61">
        <v>0</v>
      </c>
      <c r="FL80" s="61">
        <v>1.2096688258394395E-5</v>
      </c>
      <c r="FM80" s="61">
        <v>1.4476899321679944E-5</v>
      </c>
      <c r="FN80" s="61">
        <v>0</v>
      </c>
      <c r="FO80" s="61">
        <v>6.1783828989896517E-6</v>
      </c>
      <c r="FP80" s="61">
        <v>1.303721865180718E-6</v>
      </c>
      <c r="FQ80" s="61">
        <v>0</v>
      </c>
      <c r="FR80" s="61">
        <v>6.3128587366856551E-5</v>
      </c>
      <c r="FS80" s="61">
        <v>4.7341659047939259E-4</v>
      </c>
      <c r="FT80" s="61">
        <v>5.0488890867390615E-5</v>
      </c>
      <c r="FU80" s="61">
        <v>1.6561856624605823E-4</v>
      </c>
      <c r="FV80" s="61">
        <v>9.4834496996627487E-6</v>
      </c>
      <c r="FW80" s="61">
        <v>1.8660257914580365E-4</v>
      </c>
      <c r="FX80" s="61">
        <v>6.6558866715668767E-5</v>
      </c>
      <c r="FY80" s="61">
        <v>8.654872896377816E-5</v>
      </c>
      <c r="FZ80" s="61">
        <v>6.4130007978652946E-6</v>
      </c>
      <c r="GA80" s="61">
        <v>2.0943159069954182E-5</v>
      </c>
      <c r="GB80" s="61">
        <v>1.7713579759019019E-4</v>
      </c>
      <c r="GC80" s="61">
        <v>4.1485053676792496E-5</v>
      </c>
      <c r="GD80" s="61">
        <v>4.0416945338308785E-6</v>
      </c>
      <c r="GE80" s="61">
        <v>2.7350525354741844E-5</v>
      </c>
      <c r="GF80" s="61">
        <v>4.7085805944833197E-5</v>
      </c>
      <c r="GG80" s="61">
        <v>1.9492413817696312E-5</v>
      </c>
      <c r="GH80" s="61">
        <v>2.522859290386737E-5</v>
      </c>
      <c r="GI80" s="61">
        <v>1.7946223746030279E-5</v>
      </c>
      <c r="GJ80" s="61">
        <v>9.2652797564022265E-5</v>
      </c>
      <c r="GK80" s="61">
        <v>6.1524132604382786E-5</v>
      </c>
      <c r="GL80" s="61">
        <v>3.6075762885569172E-5</v>
      </c>
      <c r="GM80" s="61">
        <v>1.2601855623240523E-5</v>
      </c>
      <c r="GN80" s="61">
        <v>9.6756929361280282E-5</v>
      </c>
      <c r="GO80" s="61">
        <v>5.5947126798357057E-5</v>
      </c>
      <c r="GP80" s="61">
        <v>6.7192948910961176E-5</v>
      </c>
      <c r="GQ80" s="61">
        <v>1.9697345393068948E-5</v>
      </c>
      <c r="GR80" s="61">
        <v>2.2252302940144354E-4</v>
      </c>
      <c r="GS80" s="61">
        <v>1.6226213460886649E-5</v>
      </c>
      <c r="GT80" s="61">
        <v>3.397339032158264E-4</v>
      </c>
      <c r="GU80" s="61">
        <v>7.1648040802346389E-4</v>
      </c>
      <c r="GV80" s="61">
        <v>3.3485306031128589E-5</v>
      </c>
      <c r="GW80" s="61">
        <v>0</v>
      </c>
      <c r="GX80" s="61">
        <v>0</v>
      </c>
      <c r="GY80" s="61">
        <v>2.5401815322856697E-6</v>
      </c>
      <c r="GZ80" s="61">
        <v>1.1234139184792207E-4</v>
      </c>
      <c r="HA80" s="61">
        <v>0</v>
      </c>
      <c r="HB80" s="61">
        <v>0</v>
      </c>
      <c r="HC80" s="61">
        <v>4.3276944230630005E-6</v>
      </c>
      <c r="HD80" s="61">
        <v>0</v>
      </c>
      <c r="HE80" s="61">
        <v>3.1055568764375725E-5</v>
      </c>
      <c r="HF80" s="61">
        <v>2.4790868821523263E-6</v>
      </c>
      <c r="HG80" s="61">
        <v>5.291288918343944E-6</v>
      </c>
      <c r="HH80" s="61">
        <v>4.617961729571278E-6</v>
      </c>
      <c r="HI80" s="61">
        <v>3.6494557677564962E-5</v>
      </c>
      <c r="HJ80" s="61">
        <v>2.3558365759645177E-5</v>
      </c>
      <c r="HK80" s="61">
        <v>4.1271255119000075E-5</v>
      </c>
      <c r="HL80" s="61">
        <v>2.5699602132978995E-5</v>
      </c>
      <c r="HM80" s="61">
        <v>1.5110999356875867E-6</v>
      </c>
      <c r="HN80" s="61">
        <v>6.4540982023482716E-5</v>
      </c>
      <c r="HO80" s="61">
        <v>7.9689865919306076E-6</v>
      </c>
      <c r="HP80" s="61">
        <v>1.603109607482105E-4</v>
      </c>
      <c r="HQ80" s="61">
        <v>0</v>
      </c>
      <c r="HR80" s="61">
        <v>1.6666940702984241E-5</v>
      </c>
      <c r="HS80" s="61">
        <v>1.2194782215823364E-6</v>
      </c>
      <c r="HT80" s="61">
        <v>0</v>
      </c>
      <c r="HU80" s="61">
        <v>4.8061154768036345E-5</v>
      </c>
      <c r="HV80" s="61">
        <v>7.800038220187279E-6</v>
      </c>
      <c r="HW80" s="61">
        <v>1.4773114507395422E-5</v>
      </c>
      <c r="HX80" s="61">
        <v>2.5596285184652237E-5</v>
      </c>
      <c r="HY80" s="61">
        <v>2.6193224854125494E-4</v>
      </c>
      <c r="HZ80" s="61">
        <v>2.7427928104584224E-5</v>
      </c>
      <c r="IA80" s="61">
        <v>5.473549038563732E-5</v>
      </c>
      <c r="IB80" s="61">
        <v>1.2105357170011967E-4</v>
      </c>
      <c r="IC80" s="61">
        <v>1.5897016794601206E-5</v>
      </c>
      <c r="ID80" s="61">
        <v>1.1289335862680328E-4</v>
      </c>
      <c r="IE80" s="61">
        <v>1.4158976267531013E-5</v>
      </c>
      <c r="IF80" s="61">
        <v>1.5911380432874155E-5</v>
      </c>
      <c r="IG80" s="61">
        <v>5.2793801919069703E-6</v>
      </c>
      <c r="IH80" s="61">
        <v>4.0836441202326138E-5</v>
      </c>
      <c r="II80" s="61">
        <v>2.6331512747719272E-5</v>
      </c>
      <c r="IJ80" s="61">
        <v>9.1144416688798268E-4</v>
      </c>
      <c r="IK80" s="61">
        <v>8.611815732671959E-4</v>
      </c>
      <c r="IL80" s="61">
        <v>6.2011227567618612E-4</v>
      </c>
      <c r="IM80" s="61">
        <v>4.3647816446580758E-4</v>
      </c>
      <c r="IN80" s="61">
        <v>3.1321223104644375E-4</v>
      </c>
      <c r="IO80" s="61">
        <v>8.0644668199064012E-4</v>
      </c>
      <c r="IP80" s="61">
        <v>3.1800126927771806E-4</v>
      </c>
      <c r="IQ80" s="61">
        <v>2.1089467141680493E-4</v>
      </c>
      <c r="IR80" s="61">
        <v>8.824994610644141E-4</v>
      </c>
      <c r="IS80" s="61">
        <v>2.5948159128224155E-2</v>
      </c>
      <c r="IT80" s="61">
        <v>0.54715592088869502</v>
      </c>
      <c r="IU80" s="61">
        <v>8.4538866600972803E-2</v>
      </c>
      <c r="IV80" s="61">
        <v>0.8121014050744908</v>
      </c>
      <c r="IW80" s="61">
        <v>0.34296727004247174</v>
      </c>
      <c r="IX80" s="61">
        <v>5.7913741120573653E-3</v>
      </c>
      <c r="IY80" s="61">
        <v>2.3914872917930734E-5</v>
      </c>
      <c r="IZ80" s="61">
        <v>8.5880589549412799E-5</v>
      </c>
      <c r="JA80" s="61">
        <v>2.851579978992646E-5</v>
      </c>
      <c r="JB80" s="61">
        <v>6.869846326575769E-5</v>
      </c>
      <c r="JC80" s="61">
        <v>5.6570379391134261E-5</v>
      </c>
      <c r="JD80" s="61">
        <v>4.5490978151158839E-5</v>
      </c>
      <c r="JE80" s="61">
        <v>1.6696267189468695E-5</v>
      </c>
      <c r="JF80" s="61">
        <v>2.3492938903181525E-5</v>
      </c>
      <c r="JG80" s="61">
        <v>8.1775896883732696E-5</v>
      </c>
      <c r="JH80" s="61">
        <v>5.222909752713771E-5</v>
      </c>
      <c r="JI80" s="61">
        <v>4.9290593494409892E-5</v>
      </c>
      <c r="JJ80" s="61">
        <v>5.5012113056606565E-5</v>
      </c>
      <c r="JK80" s="61">
        <v>2.7335962068768108E-5</v>
      </c>
      <c r="JL80" s="61">
        <v>3.5998075084313492E-5</v>
      </c>
      <c r="JM80" s="61">
        <v>1.0140816417199431E-5</v>
      </c>
      <c r="JN80" s="61">
        <v>7.4395655892361021E-5</v>
      </c>
      <c r="JO80" s="61">
        <v>8.8365012147042526E-5</v>
      </c>
      <c r="JP80" s="61">
        <v>1.5094123300938157E-4</v>
      </c>
      <c r="JQ80" s="61">
        <v>1.6147457211746372E-4</v>
      </c>
      <c r="JR80" s="61">
        <v>3.8862460329849544E-5</v>
      </c>
      <c r="JS80" s="61">
        <v>0</v>
      </c>
      <c r="JT80" s="61">
        <v>0</v>
      </c>
      <c r="JU80" s="61">
        <v>2.2004418573541406E-5</v>
      </c>
      <c r="JV80" s="61">
        <v>3.1210586528146561E-5</v>
      </c>
      <c r="JW80" s="61">
        <v>5.1720973064394258E-5</v>
      </c>
      <c r="JX80" s="61">
        <v>2.8526540923598378E-5</v>
      </c>
      <c r="JY80" s="61">
        <v>1.2624513830732892E-6</v>
      </c>
      <c r="JZ80" s="61">
        <v>4.2655047391421503E-6</v>
      </c>
      <c r="KA80" s="61">
        <v>4.9268545595397855E-6</v>
      </c>
      <c r="KB80" s="61">
        <v>5.8025867728412232E-6</v>
      </c>
      <c r="KC80" s="61">
        <v>1.0783633850909465E-5</v>
      </c>
      <c r="KD80" s="61">
        <v>4.00342002455659E-5</v>
      </c>
      <c r="KE80" s="61">
        <v>8.4064720227178336E-6</v>
      </c>
      <c r="KF80" s="61">
        <v>5.3199707034210018E-5</v>
      </c>
      <c r="KG80" s="61">
        <v>1.7989645851996877E-5</v>
      </c>
      <c r="KH80" s="61">
        <v>7.5665608967820284E-6</v>
      </c>
      <c r="KI80" s="61">
        <v>1.4017069415199894E-5</v>
      </c>
      <c r="KJ80" s="61">
        <v>3.9170815984287774E-5</v>
      </c>
      <c r="KK80" s="61">
        <v>4.0764682867733318E-5</v>
      </c>
      <c r="KL80" s="61">
        <v>5.6499254949167228E-5</v>
      </c>
      <c r="KM80" s="61">
        <v>9.3881637342201956E-7</v>
      </c>
      <c r="KN80" s="61">
        <v>2.2698213475000669E-5</v>
      </c>
      <c r="KO80" s="61">
        <v>1.6529790767358756E-5</v>
      </c>
      <c r="KP80" s="61">
        <v>1.2726606516096415E-5</v>
      </c>
      <c r="KQ80" s="61">
        <v>2.033058763805819E-6</v>
      </c>
      <c r="KR80" s="61">
        <v>1.3814995786716787E-5</v>
      </c>
      <c r="KS80" s="61">
        <v>7.4300556813279401E-7</v>
      </c>
      <c r="KT80" s="61">
        <v>7.6726640031930687E-6</v>
      </c>
      <c r="KU80" s="61">
        <v>4.4688135412508189E-5</v>
      </c>
      <c r="KV80" s="61">
        <v>2.6222502532156568E-6</v>
      </c>
      <c r="KW80" s="61">
        <v>9.842793188850401E-6</v>
      </c>
      <c r="KX80" s="61">
        <v>5.0058152735245581E-5</v>
      </c>
      <c r="KY80" s="61">
        <v>2.0562627047659971E-5</v>
      </c>
      <c r="KZ80" s="61">
        <v>1.8366843838357706E-5</v>
      </c>
    </row>
    <row r="81" spans="1:312" ht="13" x14ac:dyDescent="0.3">
      <c r="A81" s="102">
        <v>1.0577493318580926</v>
      </c>
      <c r="B81" s="50" t="s">
        <v>874</v>
      </c>
      <c r="C81" s="60" t="s">
        <v>123</v>
      </c>
      <c r="D81" s="61">
        <v>1.2125743082727077E-4</v>
      </c>
      <c r="E81" s="61">
        <v>1.0804125884865966E-4</v>
      </c>
      <c r="F81" s="61">
        <v>7.8414434975239074E-6</v>
      </c>
      <c r="G81" s="61">
        <v>2.0568239008322059E-5</v>
      </c>
      <c r="H81" s="61">
        <v>2.3053547168773345E-5</v>
      </c>
      <c r="I81" s="61">
        <v>9.2220061839491421E-5</v>
      </c>
      <c r="J81" s="61">
        <v>7.8135251984044846E-5</v>
      </c>
      <c r="K81" s="61">
        <v>2.1923536881487733E-5</v>
      </c>
      <c r="L81" s="61">
        <v>8.6398361337917766E-5</v>
      </c>
      <c r="M81" s="61">
        <v>3.4999529865351724E-5</v>
      </c>
      <c r="N81" s="61">
        <v>4.4660316889029344E-6</v>
      </c>
      <c r="O81" s="61">
        <v>2.6897324398213699E-5</v>
      </c>
      <c r="P81" s="61">
        <v>1.333493653836315E-4</v>
      </c>
      <c r="Q81" s="61">
        <v>3.786770701287571E-5</v>
      </c>
      <c r="R81" s="61">
        <v>1.077345222597888E-4</v>
      </c>
      <c r="S81" s="61">
        <v>6.1898923698054062E-5</v>
      </c>
      <c r="T81" s="61">
        <v>6.402700744543392E-5</v>
      </c>
      <c r="U81" s="61">
        <v>2.2792606956011379E-4</v>
      </c>
      <c r="V81" s="61">
        <v>4.4575585656377445E-6</v>
      </c>
      <c r="W81" s="61">
        <v>9.4097236464329444E-5</v>
      </c>
      <c r="X81" s="61">
        <v>6.287937192348461E-5</v>
      </c>
      <c r="Y81" s="61">
        <v>6.5830054561980081E-5</v>
      </c>
      <c r="Z81" s="61">
        <v>1.24585068187801E-4</v>
      </c>
      <c r="AA81" s="61">
        <v>9.9793177421172831E-5</v>
      </c>
      <c r="AB81" s="61">
        <v>4.3896630903326213E-5</v>
      </c>
      <c r="AC81" s="61">
        <v>3.9680696781278237E-5</v>
      </c>
      <c r="AD81" s="61">
        <v>3.6455450002204407E-5</v>
      </c>
      <c r="AE81" s="61">
        <v>1.663854128647136E-4</v>
      </c>
      <c r="AF81" s="61">
        <v>2.3818931784076145E-4</v>
      </c>
      <c r="AG81" s="61">
        <v>3.0256887542954593E-4</v>
      </c>
      <c r="AH81" s="61">
        <v>0.950784604986325</v>
      </c>
      <c r="AI81" s="61">
        <v>0.8464568721747403</v>
      </c>
      <c r="AJ81" s="61">
        <v>8.9725971381455073E-4</v>
      </c>
      <c r="AK81" s="61">
        <v>1.3534170204703049E-4</v>
      </c>
      <c r="AL81" s="61">
        <v>5.9838982258829875E-5</v>
      </c>
      <c r="AM81" s="61">
        <v>2.2620534558205583E-4</v>
      </c>
      <c r="AN81" s="61">
        <v>2.0109470519437362E-4</v>
      </c>
      <c r="AO81" s="61">
        <v>1.2388647532914811E-4</v>
      </c>
      <c r="AP81" s="61">
        <v>1.5160927059239967E-4</v>
      </c>
      <c r="AQ81" s="61">
        <v>1.374814058993909E-4</v>
      </c>
      <c r="AR81" s="61">
        <v>5.439605991492824E-4</v>
      </c>
      <c r="AS81" s="61">
        <v>9.1535799664556412E-5</v>
      </c>
      <c r="AT81" s="61">
        <v>1.3932476223140988E-4</v>
      </c>
      <c r="AU81" s="61">
        <v>9.0505728722596116E-5</v>
      </c>
      <c r="AV81" s="61">
        <v>5.881015977891311E-5</v>
      </c>
      <c r="AW81" s="61">
        <v>6.3783485092654938E-5</v>
      </c>
      <c r="AX81" s="61">
        <v>3.0087271443576958E-5</v>
      </c>
      <c r="AY81" s="61">
        <v>8.3406003716392652E-5</v>
      </c>
      <c r="AZ81" s="61">
        <v>1.9591468876513878E-4</v>
      </c>
      <c r="BA81" s="61">
        <v>0</v>
      </c>
      <c r="BB81" s="61">
        <v>9.9298318051335265E-5</v>
      </c>
      <c r="BC81" s="61">
        <v>5.1352416733410069E-4</v>
      </c>
      <c r="BD81" s="61">
        <v>1.8202325264076591E-4</v>
      </c>
      <c r="BE81" s="61">
        <v>3.8337433673092468E-5</v>
      </c>
      <c r="BF81" s="61">
        <v>6.5055140944766322E-5</v>
      </c>
      <c r="BG81" s="61">
        <v>7.2154215579818686E-5</v>
      </c>
      <c r="BH81" s="61">
        <v>1.4896637175948897E-4</v>
      </c>
      <c r="BI81" s="61">
        <v>7.8572953462325402E-5</v>
      </c>
      <c r="BJ81" s="61">
        <v>2.9865699669540075E-4</v>
      </c>
      <c r="BK81" s="61">
        <v>4.9275256622035126E-4</v>
      </c>
      <c r="BL81" s="61">
        <v>9.0422988452639288E-4</v>
      </c>
      <c r="BM81" s="61">
        <v>3.8801989976266929E-4</v>
      </c>
      <c r="BN81" s="61">
        <v>3.7311796402848851E-4</v>
      </c>
      <c r="BO81" s="61">
        <v>7.4724982041290023E-4</v>
      </c>
      <c r="BP81" s="61">
        <v>2.8911287176923796E-6</v>
      </c>
      <c r="BQ81" s="61">
        <v>8.4053630484257135E-6</v>
      </c>
      <c r="BR81" s="61">
        <v>3.7510365574817507E-5</v>
      </c>
      <c r="BS81" s="61">
        <v>1.6723688106762317E-5</v>
      </c>
      <c r="BT81" s="61">
        <v>0</v>
      </c>
      <c r="BU81" s="61">
        <v>1.4301347080537027E-4</v>
      </c>
      <c r="BV81" s="61">
        <v>4.4055772918001976E-6</v>
      </c>
      <c r="BW81" s="61">
        <v>1.1233935233257027E-4</v>
      </c>
      <c r="BX81" s="61">
        <v>3.8685585234217051E-5</v>
      </c>
      <c r="BY81" s="61">
        <v>6.0352849582145927E-6</v>
      </c>
      <c r="BZ81" s="61">
        <v>0</v>
      </c>
      <c r="CA81" s="61">
        <v>3.4297393859043619E-5</v>
      </c>
      <c r="CB81" s="61">
        <v>5.0410627558519582E-5</v>
      </c>
      <c r="CC81" s="61">
        <v>2.9789986281825018E-5</v>
      </c>
      <c r="CD81" s="61">
        <v>5.7847539502057954E-5</v>
      </c>
      <c r="CE81" s="61">
        <v>8.8594523877405038E-5</v>
      </c>
      <c r="CF81" s="61">
        <v>6.7326788328522184E-5</v>
      </c>
      <c r="CG81" s="61">
        <v>3.9093821222406775E-5</v>
      </c>
      <c r="CH81" s="61">
        <v>4.1617319903531248E-5</v>
      </c>
      <c r="CI81" s="61">
        <v>1.84831076985769E-5</v>
      </c>
      <c r="CJ81" s="61">
        <v>6.0701353891455584E-6</v>
      </c>
      <c r="CK81" s="61">
        <v>1.0971716970846091E-4</v>
      </c>
      <c r="CL81" s="61">
        <v>1.3027076067663682E-4</v>
      </c>
      <c r="CM81" s="61">
        <v>1.3746091144381581E-5</v>
      </c>
      <c r="CN81" s="61">
        <v>1.3199435566227122E-4</v>
      </c>
      <c r="CO81" s="61">
        <v>2.3398988504235552E-4</v>
      </c>
      <c r="CP81" s="61">
        <v>3.1730557358064347E-4</v>
      </c>
      <c r="CQ81" s="61">
        <v>0.91531094242973376</v>
      </c>
      <c r="CR81" s="61">
        <v>0.67601401118493587</v>
      </c>
      <c r="CS81" s="61">
        <v>0.56060510935294927</v>
      </c>
      <c r="CT81" s="61">
        <v>0.94497152664797379</v>
      </c>
      <c r="CU81" s="61">
        <v>0.92013624047754494</v>
      </c>
      <c r="CV81" s="61">
        <v>3.8779617460894339E-2</v>
      </c>
      <c r="CW81" s="61">
        <v>3.0749776307381953E-2</v>
      </c>
      <c r="CX81" s="61">
        <v>2.1919979443785778E-2</v>
      </c>
      <c r="CY81" s="61">
        <v>0.88176713268588447</v>
      </c>
      <c r="CZ81" s="61">
        <v>0.95187639783612399</v>
      </c>
      <c r="DA81" s="61">
        <v>2.9036283509356772E-2</v>
      </c>
      <c r="DB81" s="61">
        <v>0.21270128380420683</v>
      </c>
      <c r="DC81" s="61">
        <v>7.878321663191974E-6</v>
      </c>
      <c r="DD81" s="61">
        <v>1.8131734803199638E-4</v>
      </c>
      <c r="DE81" s="61">
        <v>2.2786135950126755E-5</v>
      </c>
      <c r="DF81" s="61">
        <v>2.8562670255988059E-4</v>
      </c>
      <c r="DG81" s="61">
        <v>1.848549751769208E-4</v>
      </c>
      <c r="DH81" s="61">
        <v>1.1074014075227506E-4</v>
      </c>
      <c r="DI81" s="61">
        <v>6.2618473531207006E-5</v>
      </c>
      <c r="DJ81" s="61">
        <v>2.5728480487230453E-4</v>
      </c>
      <c r="DK81" s="61">
        <v>4.4438067611741649E-5</v>
      </c>
      <c r="DL81" s="61">
        <v>5.1070529783694586E-5</v>
      </c>
      <c r="DM81" s="61">
        <v>0</v>
      </c>
      <c r="DN81" s="61">
        <v>4.6698865673997875E-4</v>
      </c>
      <c r="DO81" s="61">
        <v>7.5479166086029871E-5</v>
      </c>
      <c r="DP81" s="61">
        <v>4.9415442291998362E-5</v>
      </c>
      <c r="DQ81" s="61">
        <v>1.1489277124060491E-4</v>
      </c>
      <c r="DR81" s="61">
        <v>8.894447989271928E-5</v>
      </c>
      <c r="DS81" s="61">
        <v>7.2936822624473105E-5</v>
      </c>
      <c r="DT81" s="61">
        <v>9.8188971660104641E-3</v>
      </c>
      <c r="DU81" s="61">
        <v>2.225977508094802E-4</v>
      </c>
      <c r="DV81" s="61">
        <v>7.2165326245537161E-4</v>
      </c>
      <c r="DW81" s="61">
        <v>3.6059771420174277E-4</v>
      </c>
      <c r="DX81" s="61">
        <v>2.4701826768809624E-4</v>
      </c>
      <c r="DY81" s="61">
        <v>7.1557961027321005E-4</v>
      </c>
      <c r="DZ81" s="61">
        <v>4.3304956720144523E-4</v>
      </c>
      <c r="EA81" s="61">
        <v>7.0925818568447576E-4</v>
      </c>
      <c r="EB81" s="61">
        <v>1.1088362870326663E-3</v>
      </c>
      <c r="EC81" s="61">
        <v>3.0242667392741524E-4</v>
      </c>
      <c r="ED81" s="61">
        <v>7.0713040675762437E-4</v>
      </c>
      <c r="EE81" s="61">
        <v>4.3101855883603964E-4</v>
      </c>
      <c r="EF81" s="61">
        <v>3.8307573724126649E-4</v>
      </c>
      <c r="EG81" s="61">
        <v>1.291743460490294E-4</v>
      </c>
      <c r="EH81" s="61">
        <v>7.5920916089528793E-4</v>
      </c>
      <c r="EI81" s="61">
        <v>3.7662836200165456E-4</v>
      </c>
      <c r="EJ81" s="61">
        <v>7.2616576253914692E-4</v>
      </c>
      <c r="EK81" s="61">
        <v>3.146098959034939E-4</v>
      </c>
      <c r="EL81" s="61">
        <v>9.5507946893505884E-5</v>
      </c>
      <c r="EM81" s="61">
        <v>2.4159252740415202E-5</v>
      </c>
      <c r="EN81" s="61">
        <v>0</v>
      </c>
      <c r="EO81" s="61">
        <v>0</v>
      </c>
      <c r="EP81" s="61">
        <v>1.4879482064892541E-4</v>
      </c>
      <c r="EQ81" s="61">
        <v>0</v>
      </c>
      <c r="ER81" s="61">
        <v>4.4374731787295202E-5</v>
      </c>
      <c r="ES81" s="61">
        <v>6.5873135321306031E-6</v>
      </c>
      <c r="ET81" s="61">
        <v>1.1284912127900209E-4</v>
      </c>
      <c r="EU81" s="61">
        <v>1.5188544750406805E-4</v>
      </c>
      <c r="EV81" s="61">
        <v>2.2983366044196246E-5</v>
      </c>
      <c r="EW81" s="61">
        <v>1.5667019402368105E-4</v>
      </c>
      <c r="EX81" s="61">
        <v>4.7674824086655515E-5</v>
      </c>
      <c r="EY81" s="61">
        <v>2.0081860409905592E-4</v>
      </c>
      <c r="EZ81" s="61">
        <v>5.2925378873697639E-5</v>
      </c>
      <c r="FA81" s="61">
        <v>6.7159554728967458E-5</v>
      </c>
      <c r="FB81" s="61">
        <v>3.3444356585756851E-4</v>
      </c>
      <c r="FC81" s="61">
        <v>2.9148585329402058E-4</v>
      </c>
      <c r="FD81" s="61">
        <v>3.1838299698151057E-5</v>
      </c>
      <c r="FE81" s="61">
        <v>9.5229690644235682E-5</v>
      </c>
      <c r="FF81" s="61">
        <v>1.3543386141614199E-4</v>
      </c>
      <c r="FG81" s="61">
        <v>4.4484375406927279E-4</v>
      </c>
      <c r="FH81" s="61">
        <v>3.8063431125195246E-4</v>
      </c>
      <c r="FI81" s="61">
        <v>4.2858065530719031E-4</v>
      </c>
      <c r="FJ81" s="61">
        <v>1.112168473931383E-4</v>
      </c>
      <c r="FK81" s="61">
        <v>1.0114492533013628E-4</v>
      </c>
      <c r="FL81" s="61">
        <v>8.0998880906826473E-4</v>
      </c>
      <c r="FM81" s="61">
        <v>1.4499257467350492E-4</v>
      </c>
      <c r="FN81" s="61">
        <v>6.8911044015981262E-4</v>
      </c>
      <c r="FO81" s="61">
        <v>5.5353152778334688E-4</v>
      </c>
      <c r="FP81" s="61">
        <v>4.0467192407551744E-4</v>
      </c>
      <c r="FQ81" s="61">
        <v>5.6898487907318927E-4</v>
      </c>
      <c r="FR81" s="61">
        <v>6.0869786979000212E-4</v>
      </c>
      <c r="FS81" s="61">
        <v>0</v>
      </c>
      <c r="FT81" s="61">
        <v>3.1717855761659791E-6</v>
      </c>
      <c r="FU81" s="61">
        <v>5.4046953804221408E-6</v>
      </c>
      <c r="FV81" s="61">
        <v>0</v>
      </c>
      <c r="FW81" s="61">
        <v>9.7596812721823507E-6</v>
      </c>
      <c r="FX81" s="61">
        <v>2.2570828954070043E-6</v>
      </c>
      <c r="FY81" s="61">
        <v>1.9341384806419381E-5</v>
      </c>
      <c r="FZ81" s="61">
        <v>1.2879332163696205E-5</v>
      </c>
      <c r="GA81" s="61">
        <v>5.4957330676515876E-5</v>
      </c>
      <c r="GB81" s="61">
        <v>5.9772876533370636E-6</v>
      </c>
      <c r="GC81" s="61">
        <v>7.0075819466232524E-5</v>
      </c>
      <c r="GD81" s="61">
        <v>5.8737327130345107E-5</v>
      </c>
      <c r="GE81" s="61">
        <v>1.1446908718069539E-4</v>
      </c>
      <c r="GF81" s="61">
        <v>4.1220587956931502E-5</v>
      </c>
      <c r="GG81" s="61">
        <v>1.2139760664403511E-4</v>
      </c>
      <c r="GH81" s="61">
        <v>2.9477536036457417E-4</v>
      </c>
      <c r="GI81" s="61">
        <v>5.4913094362268515E-5</v>
      </c>
      <c r="GJ81" s="61">
        <v>2.5608550629498963E-4</v>
      </c>
      <c r="GK81" s="61">
        <v>1.5098082557612365E-4</v>
      </c>
      <c r="GL81" s="61">
        <v>1.1711853593317188E-4</v>
      </c>
      <c r="GM81" s="61">
        <v>8.5332565220228683E-5</v>
      </c>
      <c r="GN81" s="61">
        <v>4.937872868775408E-4</v>
      </c>
      <c r="GO81" s="61">
        <v>2.8789259072911004E-6</v>
      </c>
      <c r="GP81" s="61">
        <v>1.2563279336608833E-4</v>
      </c>
      <c r="GQ81" s="61">
        <v>4.1000239814201165E-5</v>
      </c>
      <c r="GR81" s="61">
        <v>2.2938241944129454E-5</v>
      </c>
      <c r="GS81" s="61">
        <v>6.7624747259493145E-6</v>
      </c>
      <c r="GT81" s="61">
        <v>1.0722177466343219E-5</v>
      </c>
      <c r="GU81" s="61">
        <v>2.9364798666358378E-6</v>
      </c>
      <c r="GV81" s="61">
        <v>0</v>
      </c>
      <c r="GW81" s="61">
        <v>6.7280809593822325E-3</v>
      </c>
      <c r="GX81" s="61">
        <v>3.4768255907384219E-3</v>
      </c>
      <c r="GY81" s="61">
        <v>3.065491073162346E-3</v>
      </c>
      <c r="GZ81" s="61">
        <v>2.9911602821063976E-4</v>
      </c>
      <c r="HA81" s="61">
        <v>8.5785683483135533E-5</v>
      </c>
      <c r="HB81" s="61">
        <v>3.1565427663056037E-4</v>
      </c>
      <c r="HC81" s="61">
        <v>3.88915472152595E-4</v>
      </c>
      <c r="HD81" s="61">
        <v>1.9480775448048687E-4</v>
      </c>
      <c r="HE81" s="61">
        <v>1.4218298418160037E-4</v>
      </c>
      <c r="HF81" s="61">
        <v>8.9853126773120981E-5</v>
      </c>
      <c r="HG81" s="61">
        <v>1.797114127175725E-5</v>
      </c>
      <c r="HH81" s="61">
        <v>3.7315338565404248E-4</v>
      </c>
      <c r="HI81" s="61">
        <v>1.8457489481165182E-4</v>
      </c>
      <c r="HJ81" s="61">
        <v>3.8744084667338761E-4</v>
      </c>
      <c r="HK81" s="61">
        <v>6.0759788109657218E-5</v>
      </c>
      <c r="HL81" s="61">
        <v>2.8495196622320165E-5</v>
      </c>
      <c r="HM81" s="61">
        <v>1.5497169340440471E-5</v>
      </c>
      <c r="HN81" s="61">
        <v>1.0632431619061269E-4</v>
      </c>
      <c r="HO81" s="61">
        <v>4.9270181060768931E-5</v>
      </c>
      <c r="HP81" s="61">
        <v>3.3833677192639586E-4</v>
      </c>
      <c r="HQ81" s="61">
        <v>2.8558414326569409E-4</v>
      </c>
      <c r="HR81" s="61">
        <v>1.908399289206847E-4</v>
      </c>
      <c r="HS81" s="61">
        <v>2.2190438705393248E-4</v>
      </c>
      <c r="HT81" s="61">
        <v>1.7453201307520355E-4</v>
      </c>
      <c r="HU81" s="61">
        <v>6.4738145861798011E-5</v>
      </c>
      <c r="HV81" s="61">
        <v>4.2789832311687764E-5</v>
      </c>
      <c r="HW81" s="61">
        <v>7.3414171815917802E-5</v>
      </c>
      <c r="HX81" s="61">
        <v>4.4407348219062606E-6</v>
      </c>
      <c r="HY81" s="61">
        <v>2.3538102972556964E-4</v>
      </c>
      <c r="HZ81" s="61">
        <v>1.930717412355988E-5</v>
      </c>
      <c r="IA81" s="61">
        <v>2.4782528786955997E-4</v>
      </c>
      <c r="IB81" s="61">
        <v>6.4632766649122101E-6</v>
      </c>
      <c r="IC81" s="61">
        <v>6.4564906490941854E-4</v>
      </c>
      <c r="ID81" s="61">
        <v>8.7636901217943118E-4</v>
      </c>
      <c r="IE81" s="61">
        <v>1.569337275042982E-2</v>
      </c>
      <c r="IF81" s="61">
        <v>7.511696007950888E-4</v>
      </c>
      <c r="IG81" s="61">
        <v>1.7354730049252616E-3</v>
      </c>
      <c r="IH81" s="61">
        <v>1.8377780017406785E-3</v>
      </c>
      <c r="II81" s="61">
        <v>1.5321922759671029E-4</v>
      </c>
      <c r="IJ81" s="61">
        <v>3.4931165579790044E-6</v>
      </c>
      <c r="IK81" s="61">
        <v>7.5917836777319005E-7</v>
      </c>
      <c r="IL81" s="61">
        <v>5.110601404507742E-5</v>
      </c>
      <c r="IM81" s="61">
        <v>3.6789025538166467E-5</v>
      </c>
      <c r="IN81" s="61">
        <v>4.0730278858211375E-5</v>
      </c>
      <c r="IO81" s="61">
        <v>1.2529471499052924E-4</v>
      </c>
      <c r="IP81" s="61">
        <v>3.8808657691475406E-6</v>
      </c>
      <c r="IQ81" s="61">
        <v>2.2577411228604843E-5</v>
      </c>
      <c r="IR81" s="61">
        <v>1.2467151889001632E-4</v>
      </c>
      <c r="IS81" s="61">
        <v>1.0051411032559725E-5</v>
      </c>
      <c r="IT81" s="61">
        <v>2.0278042884726174E-5</v>
      </c>
      <c r="IU81" s="61">
        <v>2.6587219688765824E-5</v>
      </c>
      <c r="IV81" s="61">
        <v>7.802366569242831E-6</v>
      </c>
      <c r="IW81" s="61">
        <v>4.8432070958205565E-5</v>
      </c>
      <c r="IX81" s="61">
        <v>3.8419645244689689E-5</v>
      </c>
      <c r="IY81" s="61">
        <v>2.804239866524489E-5</v>
      </c>
      <c r="IZ81" s="61">
        <v>5.0753849978968616E-6</v>
      </c>
      <c r="JA81" s="61">
        <v>2.7677099796105095E-5</v>
      </c>
      <c r="JB81" s="61">
        <v>8.8303493253414389E-5</v>
      </c>
      <c r="JC81" s="61">
        <v>1.991369329085708E-5</v>
      </c>
      <c r="JD81" s="61">
        <v>5.482851974552371E-5</v>
      </c>
      <c r="JE81" s="61">
        <v>2.9821712666504401E-5</v>
      </c>
      <c r="JF81" s="61">
        <v>3.9864118969046389E-5</v>
      </c>
      <c r="JG81" s="61">
        <v>6.130350413349403E-5</v>
      </c>
      <c r="JH81" s="61">
        <v>1.1386926275133966E-4</v>
      </c>
      <c r="JI81" s="61">
        <v>3.9341597080006011E-5</v>
      </c>
      <c r="JJ81" s="61">
        <v>1.1433693506751409E-5</v>
      </c>
      <c r="JK81" s="61">
        <v>5.0701971139997284E-5</v>
      </c>
      <c r="JL81" s="61">
        <v>8.6267328538987308E-5</v>
      </c>
      <c r="JM81" s="61">
        <v>4.3090024722783454E-5</v>
      </c>
      <c r="JN81" s="61">
        <v>1.7680193245728695E-4</v>
      </c>
      <c r="JO81" s="61">
        <v>2.283171952404189E-4</v>
      </c>
      <c r="JP81" s="61">
        <v>5.8698859648737236E-6</v>
      </c>
      <c r="JQ81" s="61">
        <v>7.300609527239994E-5</v>
      </c>
      <c r="JR81" s="61">
        <v>4.396366112676975E-5</v>
      </c>
      <c r="JS81" s="61">
        <v>2.455858102804067E-5</v>
      </c>
      <c r="JT81" s="61">
        <v>1.939696333078686E-4</v>
      </c>
      <c r="JU81" s="61">
        <v>1.8159577887002759E-2</v>
      </c>
      <c r="JV81" s="61">
        <v>5.5852974995892134E-4</v>
      </c>
      <c r="JW81" s="61">
        <v>9.6113963291509313E-4</v>
      </c>
      <c r="JX81" s="61">
        <v>5.1983758332752061E-4</v>
      </c>
      <c r="JY81" s="61">
        <v>5.9103258575626903E-4</v>
      </c>
      <c r="JZ81" s="61">
        <v>7.3400966894126977E-4</v>
      </c>
      <c r="KA81" s="61">
        <v>3.8050272775382238E-4</v>
      </c>
      <c r="KB81" s="61">
        <v>3.1109188261896868E-4</v>
      </c>
      <c r="KC81" s="61">
        <v>1.1259916301864289E-3</v>
      </c>
      <c r="KD81" s="61">
        <v>7.7126858476972155E-4</v>
      </c>
      <c r="KE81" s="61">
        <v>1.8255769141579685E-3</v>
      </c>
      <c r="KF81" s="61">
        <v>1.2903684465483476E-3</v>
      </c>
      <c r="KG81" s="61">
        <v>1.0426433954437027E-3</v>
      </c>
      <c r="KH81" s="61">
        <v>2.8750513976175292E-4</v>
      </c>
      <c r="KI81" s="61">
        <v>2.9130564313619507E-2</v>
      </c>
      <c r="KJ81" s="61">
        <v>2.8896033485203819E-4</v>
      </c>
      <c r="KK81" s="61">
        <v>1.5563196738571869E-4</v>
      </c>
      <c r="KL81" s="61">
        <v>9.107556675712837E-4</v>
      </c>
      <c r="KM81" s="61">
        <v>1.1549911962494583E-4</v>
      </c>
      <c r="KN81" s="61">
        <v>1.9159130657481094E-4</v>
      </c>
      <c r="KO81" s="61">
        <v>5.6005587069279364E-4</v>
      </c>
      <c r="KP81" s="61">
        <v>4.1834014398447707E-4</v>
      </c>
      <c r="KQ81" s="61">
        <v>2.0388826300563045E-4</v>
      </c>
      <c r="KR81" s="61">
        <v>3.8025711346882877E-3</v>
      </c>
      <c r="KS81" s="61">
        <v>7.8997683806312103E-3</v>
      </c>
      <c r="KT81" s="61">
        <v>2.0330622067046684E-4</v>
      </c>
      <c r="KU81" s="61">
        <v>4.5151787148576151E-4</v>
      </c>
      <c r="KV81" s="61">
        <v>2.0386149063643833E-4</v>
      </c>
      <c r="KW81" s="61">
        <v>1.8866019790859299E-3</v>
      </c>
      <c r="KX81" s="61">
        <v>2.6465894189078468E-3</v>
      </c>
      <c r="KY81" s="61">
        <v>1.3394945173803523E-4</v>
      </c>
      <c r="KZ81" s="61">
        <v>9.1442848869902765E-4</v>
      </c>
    </row>
    <row r="82" spans="1:312" ht="13" x14ac:dyDescent="0.3">
      <c r="A82" s="102">
        <v>1.0324962028155193</v>
      </c>
      <c r="B82" s="50" t="s">
        <v>873</v>
      </c>
      <c r="C82" s="60" t="s">
        <v>92</v>
      </c>
      <c r="D82" s="61">
        <v>0</v>
      </c>
      <c r="E82" s="61">
        <v>7.650434326649276E-6</v>
      </c>
      <c r="F82" s="61">
        <v>1.6729203661434514E-4</v>
      </c>
      <c r="G82" s="61">
        <v>1.2899002725964766E-5</v>
      </c>
      <c r="H82" s="61">
        <v>4.7370302401589069E-6</v>
      </c>
      <c r="I82" s="61">
        <v>3.9282083566147621E-4</v>
      </c>
      <c r="J82" s="61">
        <v>1.2787490542728866E-3</v>
      </c>
      <c r="K82" s="61">
        <v>9.7720370512009724E-5</v>
      </c>
      <c r="L82" s="61">
        <v>8.7784520079721231E-5</v>
      </c>
      <c r="M82" s="61">
        <v>1.6630657861710259E-5</v>
      </c>
      <c r="N82" s="61">
        <v>1.6097108186299117E-5</v>
      </c>
      <c r="O82" s="61">
        <v>4.7057401194569801E-5</v>
      </c>
      <c r="P82" s="61">
        <v>1.6771940036681277E-5</v>
      </c>
      <c r="Q82" s="61">
        <v>7.8473581168509929E-5</v>
      </c>
      <c r="R82" s="61">
        <v>3.8320884763691509E-5</v>
      </c>
      <c r="S82" s="61">
        <v>1.1350051887161512E-5</v>
      </c>
      <c r="T82" s="61">
        <v>0</v>
      </c>
      <c r="U82" s="61">
        <v>1.2330140335362348E-4</v>
      </c>
      <c r="V82" s="61">
        <v>7.9003883521059213E-6</v>
      </c>
      <c r="W82" s="61">
        <v>2.8239402236076514E-4</v>
      </c>
      <c r="X82" s="61">
        <v>2.9940228281682001E-3</v>
      </c>
      <c r="Y82" s="61">
        <v>6.3510713463477364E-5</v>
      </c>
      <c r="Z82" s="61">
        <v>1.6239205446921558E-5</v>
      </c>
      <c r="AA82" s="61">
        <v>9.1086005250816697E-6</v>
      </c>
      <c r="AB82" s="61">
        <v>4.1664245206246414E-5</v>
      </c>
      <c r="AC82" s="61">
        <v>5.2739635087074563E-6</v>
      </c>
      <c r="AD82" s="61">
        <v>1.9460204627511251E-6</v>
      </c>
      <c r="AE82" s="61">
        <v>9.2306708844899072E-5</v>
      </c>
      <c r="AF82" s="61">
        <v>0</v>
      </c>
      <c r="AG82" s="61">
        <v>1.4610895730080356E-5</v>
      </c>
      <c r="AH82" s="61">
        <v>1.630179283102634E-5</v>
      </c>
      <c r="AI82" s="61">
        <v>4.410403141163158E-5</v>
      </c>
      <c r="AJ82" s="61">
        <v>5.7888138440640842E-7</v>
      </c>
      <c r="AK82" s="61">
        <v>6.0473434164130878E-5</v>
      </c>
      <c r="AL82" s="61">
        <v>0</v>
      </c>
      <c r="AM82" s="61">
        <v>1.6014339530785674E-6</v>
      </c>
      <c r="AN82" s="61">
        <v>1.6793182119928086E-5</v>
      </c>
      <c r="AO82" s="61">
        <v>2.6940668441193496E-5</v>
      </c>
      <c r="AP82" s="61">
        <v>1.610286898157983E-4</v>
      </c>
      <c r="AQ82" s="61">
        <v>2.8694043877804757E-5</v>
      </c>
      <c r="AR82" s="61">
        <v>1.0359515365006898E-5</v>
      </c>
      <c r="AS82" s="61">
        <v>5.2779980213649388E-5</v>
      </c>
      <c r="AT82" s="61">
        <v>2.21045506175703E-6</v>
      </c>
      <c r="AU82" s="61">
        <v>6.7449307208492948E-7</v>
      </c>
      <c r="AV82" s="61">
        <v>3.5581571632515693E-5</v>
      </c>
      <c r="AW82" s="61">
        <v>0.45174526347406052</v>
      </c>
      <c r="AX82" s="61">
        <v>0.24151578143833524</v>
      </c>
      <c r="AY82" s="61">
        <v>3.6139039359144635E-3</v>
      </c>
      <c r="AZ82" s="61">
        <v>2.2600401992551812E-5</v>
      </c>
      <c r="BA82" s="61">
        <v>0</v>
      </c>
      <c r="BB82" s="61">
        <v>3.0992964394225886E-5</v>
      </c>
      <c r="BC82" s="61">
        <v>4.0290629347570896E-6</v>
      </c>
      <c r="BD82" s="61">
        <v>7.7051382254336086E-5</v>
      </c>
      <c r="BE82" s="61">
        <v>4.2517971669662645E-5</v>
      </c>
      <c r="BF82" s="61">
        <v>2.4308962150794944E-5</v>
      </c>
      <c r="BG82" s="61">
        <v>2.1798535717130948E-5</v>
      </c>
      <c r="BH82" s="61">
        <v>8.0262370271675745E-6</v>
      </c>
      <c r="BI82" s="61">
        <v>5.7588620797123619E-5</v>
      </c>
      <c r="BJ82" s="61">
        <v>2.1888542103083117E-5</v>
      </c>
      <c r="BK82" s="61">
        <v>1.537183048867647E-6</v>
      </c>
      <c r="BL82" s="61">
        <v>5.8116489898088031E-6</v>
      </c>
      <c r="BM82" s="61">
        <v>7.1957722205968141E-5</v>
      </c>
      <c r="BN82" s="61">
        <v>2.4592784118949751E-5</v>
      </c>
      <c r="BO82" s="61">
        <v>0</v>
      </c>
      <c r="BP82" s="61">
        <v>8.4485205861455088E-6</v>
      </c>
      <c r="BQ82" s="61">
        <v>0</v>
      </c>
      <c r="BR82" s="61">
        <v>1.9472672565044896E-5</v>
      </c>
      <c r="BS82" s="61">
        <v>5.9803737801959752E-6</v>
      </c>
      <c r="BT82" s="61">
        <v>9.6911690993591973E-6</v>
      </c>
      <c r="BU82" s="61">
        <v>1.0713492531055445E-4</v>
      </c>
      <c r="BV82" s="61">
        <v>3.0070626398682742E-5</v>
      </c>
      <c r="BW82" s="61">
        <v>5.2467583873507252E-5</v>
      </c>
      <c r="BX82" s="61">
        <v>3.4972240587560362E-6</v>
      </c>
      <c r="BY82" s="61">
        <v>2.397349302846352E-5</v>
      </c>
      <c r="BZ82" s="61">
        <v>9.4573000147605551E-5</v>
      </c>
      <c r="CA82" s="61">
        <v>6.6494584046386594E-4</v>
      </c>
      <c r="CB82" s="61">
        <v>0</v>
      </c>
      <c r="CC82" s="61">
        <v>1.02275162826342E-4</v>
      </c>
      <c r="CD82" s="61">
        <v>6.769991849267609E-6</v>
      </c>
      <c r="CE82" s="61">
        <v>1.1278694512759185E-5</v>
      </c>
      <c r="CF82" s="61">
        <v>5.8410149288370021E-5</v>
      </c>
      <c r="CG82" s="61">
        <v>1.5317561645697039E-6</v>
      </c>
      <c r="CH82" s="61">
        <v>0</v>
      </c>
      <c r="CI82" s="61">
        <v>2.5971271159911906E-6</v>
      </c>
      <c r="CJ82" s="61">
        <v>0</v>
      </c>
      <c r="CK82" s="61">
        <v>3.2923412747606678E-5</v>
      </c>
      <c r="CL82" s="61">
        <v>9.2032746894188159E-6</v>
      </c>
      <c r="CM82" s="61">
        <v>1.7812783145531143E-6</v>
      </c>
      <c r="CN82" s="61">
        <v>0</v>
      </c>
      <c r="CO82" s="61">
        <v>0</v>
      </c>
      <c r="CP82" s="61">
        <v>9.0193451629713108E-6</v>
      </c>
      <c r="CQ82" s="61">
        <v>1.3647648679629068E-4</v>
      </c>
      <c r="CR82" s="61">
        <v>8.4070510220305516E-6</v>
      </c>
      <c r="CS82" s="61">
        <v>2.9307279465815564E-6</v>
      </c>
      <c r="CT82" s="61">
        <v>3.6648254108732479E-6</v>
      </c>
      <c r="CU82" s="61">
        <v>6.2220976216006343E-6</v>
      </c>
      <c r="CV82" s="61">
        <v>9.5583071816414048E-6</v>
      </c>
      <c r="CW82" s="61">
        <v>1.5768424221070504E-6</v>
      </c>
      <c r="CX82" s="61">
        <v>0</v>
      </c>
      <c r="CY82" s="61">
        <v>0</v>
      </c>
      <c r="CZ82" s="61">
        <v>0</v>
      </c>
      <c r="DA82" s="61">
        <v>5.9064110732681272E-6</v>
      </c>
      <c r="DB82" s="61">
        <v>0</v>
      </c>
      <c r="DC82" s="61">
        <v>6.6991368589398123E-6</v>
      </c>
      <c r="DD82" s="61">
        <v>0</v>
      </c>
      <c r="DE82" s="61">
        <v>0</v>
      </c>
      <c r="DF82" s="61">
        <v>7.8081956248156451E-5</v>
      </c>
      <c r="DG82" s="61">
        <v>9.3717805196234636E-6</v>
      </c>
      <c r="DH82" s="61">
        <v>0</v>
      </c>
      <c r="DI82" s="61">
        <v>5.1340415126392847E-6</v>
      </c>
      <c r="DJ82" s="61">
        <v>1.5066512169307251E-5</v>
      </c>
      <c r="DK82" s="61">
        <v>2.128199092199207E-5</v>
      </c>
      <c r="DL82" s="61">
        <v>1.4807821135736189E-6</v>
      </c>
      <c r="DM82" s="61">
        <v>0</v>
      </c>
      <c r="DN82" s="61">
        <v>0</v>
      </c>
      <c r="DO82" s="61">
        <v>1.6887305755827618E-5</v>
      </c>
      <c r="DP82" s="61">
        <v>5.2787231379397793E-5</v>
      </c>
      <c r="DQ82" s="61">
        <v>1.8390891928881415E-5</v>
      </c>
      <c r="DR82" s="61">
        <v>0</v>
      </c>
      <c r="DS82" s="61">
        <v>0</v>
      </c>
      <c r="DT82" s="61">
        <v>0</v>
      </c>
      <c r="DU82" s="61">
        <v>0</v>
      </c>
      <c r="DV82" s="61">
        <v>1.0493552464048768E-6</v>
      </c>
      <c r="DW82" s="61">
        <v>0</v>
      </c>
      <c r="DX82" s="61">
        <v>0</v>
      </c>
      <c r="DY82" s="61">
        <v>3.145525741220182E-5</v>
      </c>
      <c r="DZ82" s="61">
        <v>0</v>
      </c>
      <c r="EA82" s="61">
        <v>0</v>
      </c>
      <c r="EB82" s="61">
        <v>1.3443088081107861E-4</v>
      </c>
      <c r="EC82" s="61">
        <v>5.2724182122302819E-5</v>
      </c>
      <c r="ED82" s="61">
        <v>4.6331627226317426E-6</v>
      </c>
      <c r="EE82" s="61">
        <v>3.640183925129077E-5</v>
      </c>
      <c r="EF82" s="61">
        <v>0</v>
      </c>
      <c r="EG82" s="61">
        <v>0</v>
      </c>
      <c r="EH82" s="61">
        <v>1.9309574569953841E-5</v>
      </c>
      <c r="EI82" s="61">
        <v>0</v>
      </c>
      <c r="EJ82" s="61">
        <v>0</v>
      </c>
      <c r="EK82" s="61">
        <v>0</v>
      </c>
      <c r="EL82" s="61">
        <v>4.3243792710175394E-5</v>
      </c>
      <c r="EM82" s="61">
        <v>4.6465500622181476E-5</v>
      </c>
      <c r="EN82" s="61">
        <v>7.4560107360158025E-6</v>
      </c>
      <c r="EO82" s="61">
        <v>2.7992704366877676E-5</v>
      </c>
      <c r="EP82" s="61">
        <v>7.349251085634794E-5</v>
      </c>
      <c r="EQ82" s="61">
        <v>6.2489297274600963E-5</v>
      </c>
      <c r="ER82" s="61">
        <v>5.3173382155547022E-5</v>
      </c>
      <c r="ES82" s="61">
        <v>0</v>
      </c>
      <c r="ET82" s="61">
        <v>2.5688909052989252E-5</v>
      </c>
      <c r="EU82" s="61">
        <v>1.5519594112882977E-4</v>
      </c>
      <c r="EV82" s="61">
        <v>2.8673345207221219E-4</v>
      </c>
      <c r="EW82" s="61">
        <v>1.3494211065860141E-4</v>
      </c>
      <c r="EX82" s="61">
        <v>0</v>
      </c>
      <c r="EY82" s="61">
        <v>3.3304636832691315E-5</v>
      </c>
      <c r="EZ82" s="61">
        <v>6.5522304903679237E-5</v>
      </c>
      <c r="FA82" s="61">
        <v>3.010471532760131E-5</v>
      </c>
      <c r="FB82" s="61">
        <v>0</v>
      </c>
      <c r="FC82" s="61">
        <v>1.0717454799315117E-5</v>
      </c>
      <c r="FD82" s="61">
        <v>0</v>
      </c>
      <c r="FE82" s="61">
        <v>0</v>
      </c>
      <c r="FF82" s="61">
        <v>3.1354658857861598E-6</v>
      </c>
      <c r="FG82" s="61">
        <v>0</v>
      </c>
      <c r="FH82" s="61">
        <v>3.6215579856400444E-4</v>
      </c>
      <c r="FI82" s="61">
        <v>2.0566857927051008E-5</v>
      </c>
      <c r="FJ82" s="61">
        <v>1.0864556892849719E-6</v>
      </c>
      <c r="FK82" s="61">
        <v>8.9708366608953985E-5</v>
      </c>
      <c r="FL82" s="61">
        <v>3.3571707863184445E-6</v>
      </c>
      <c r="FM82" s="61">
        <v>1.6768609252911134E-6</v>
      </c>
      <c r="FN82" s="61">
        <v>2.6305829794237113E-6</v>
      </c>
      <c r="FO82" s="61">
        <v>0</v>
      </c>
      <c r="FP82" s="61">
        <v>0</v>
      </c>
      <c r="FQ82" s="61">
        <v>4.8073903926145359E-5</v>
      </c>
      <c r="FR82" s="61">
        <v>0</v>
      </c>
      <c r="FS82" s="61">
        <v>5.7572247413278928E-6</v>
      </c>
      <c r="FT82" s="61">
        <v>3.9786433104538156E-5</v>
      </c>
      <c r="FU82" s="61">
        <v>4.4833886573459614E-5</v>
      </c>
      <c r="FV82" s="61">
        <v>1.7418336093937529E-4</v>
      </c>
      <c r="FW82" s="61">
        <v>0</v>
      </c>
      <c r="FX82" s="61">
        <v>1.2877911853238852E-5</v>
      </c>
      <c r="FY82" s="61">
        <v>1.0552732108918616E-4</v>
      </c>
      <c r="FZ82" s="61">
        <v>1.6652469847263519E-5</v>
      </c>
      <c r="GA82" s="61">
        <v>1.7365984791574139E-4</v>
      </c>
      <c r="GB82" s="61">
        <v>0</v>
      </c>
      <c r="GC82" s="61">
        <v>3.2699239871194495E-5</v>
      </c>
      <c r="GD82" s="61">
        <v>2.9058898655645368E-6</v>
      </c>
      <c r="GE82" s="61">
        <v>0</v>
      </c>
      <c r="GF82" s="61">
        <v>9.3679425764807506E-5</v>
      </c>
      <c r="GG82" s="61">
        <v>1.5436271824749212E-5</v>
      </c>
      <c r="GH82" s="61">
        <v>1.0397525155502562E-5</v>
      </c>
      <c r="GI82" s="61">
        <v>1.5109075183748599E-6</v>
      </c>
      <c r="GJ82" s="61">
        <v>9.7397819541694564E-6</v>
      </c>
      <c r="GK82" s="61">
        <v>1.9756194463142233E-5</v>
      </c>
      <c r="GL82" s="61">
        <v>1.0385733520806229E-5</v>
      </c>
      <c r="GM82" s="61">
        <v>0</v>
      </c>
      <c r="GN82" s="61">
        <v>1.3261321086764075E-5</v>
      </c>
      <c r="GO82" s="61">
        <v>1.9618280654907022E-4</v>
      </c>
      <c r="GP82" s="61">
        <v>8.8891821301474095E-5</v>
      </c>
      <c r="GQ82" s="61">
        <v>8.8892592529356874E-6</v>
      </c>
      <c r="GR82" s="61">
        <v>1.4178676648933188E-2</v>
      </c>
      <c r="GS82" s="61">
        <v>3.8339319520671321E-5</v>
      </c>
      <c r="GT82" s="61">
        <v>9.3587804758933624E-4</v>
      </c>
      <c r="GU82" s="61">
        <v>3.6081272581039037E-3</v>
      </c>
      <c r="GV82" s="61">
        <v>1.6067255341508667E-4</v>
      </c>
      <c r="GW82" s="61">
        <v>1.7626774208268955E-6</v>
      </c>
      <c r="GX82" s="61">
        <v>0</v>
      </c>
      <c r="GY82" s="61">
        <v>1.8232858553961585E-5</v>
      </c>
      <c r="GZ82" s="61">
        <v>4.029705214018917E-5</v>
      </c>
      <c r="HA82" s="61">
        <v>0</v>
      </c>
      <c r="HB82" s="61">
        <v>1.3184789790559268E-5</v>
      </c>
      <c r="HC82" s="61">
        <v>1.5456051510939288E-6</v>
      </c>
      <c r="HD82" s="61">
        <v>4.2621139708880753E-5</v>
      </c>
      <c r="HE82" s="61">
        <v>2.1466983016849576E-6</v>
      </c>
      <c r="HF82" s="61">
        <v>0</v>
      </c>
      <c r="HG82" s="61">
        <v>0</v>
      </c>
      <c r="HH82" s="61">
        <v>0</v>
      </c>
      <c r="HI82" s="61">
        <v>5.2739238088914602E-6</v>
      </c>
      <c r="HJ82" s="61">
        <v>0</v>
      </c>
      <c r="HK82" s="61">
        <v>1.7870525914605064E-5</v>
      </c>
      <c r="HL82" s="61">
        <v>6.4965642498496869E-5</v>
      </c>
      <c r="HM82" s="61">
        <v>2.004725914678865E-5</v>
      </c>
      <c r="HN82" s="61">
        <v>3.122163907409595E-6</v>
      </c>
      <c r="HO82" s="61">
        <v>4.2528229629355559E-5</v>
      </c>
      <c r="HP82" s="61">
        <v>0</v>
      </c>
      <c r="HQ82" s="61">
        <v>2.4045910118535139E-5</v>
      </c>
      <c r="HR82" s="61">
        <v>2.4533598399932199E-5</v>
      </c>
      <c r="HS82" s="61">
        <v>5.5350761501820494E-5</v>
      </c>
      <c r="HT82" s="61">
        <v>1.2999433828727281E-5</v>
      </c>
      <c r="HU82" s="61">
        <v>0</v>
      </c>
      <c r="HV82" s="61">
        <v>0</v>
      </c>
      <c r="HW82" s="61">
        <v>9.2742329963093474E-6</v>
      </c>
      <c r="HX82" s="61">
        <v>1.1115628156697037E-5</v>
      </c>
      <c r="HY82" s="61">
        <v>3.7061554353787168E-5</v>
      </c>
      <c r="HZ82" s="61">
        <v>1.8997346160428431E-5</v>
      </c>
      <c r="IA82" s="61">
        <v>1.2872124166944166E-4</v>
      </c>
      <c r="IB82" s="61">
        <v>8.7605686359950641E-6</v>
      </c>
      <c r="IC82" s="61">
        <v>0</v>
      </c>
      <c r="ID82" s="61">
        <v>0</v>
      </c>
      <c r="IE82" s="61">
        <v>1.572421806586862E-5</v>
      </c>
      <c r="IF82" s="61">
        <v>0</v>
      </c>
      <c r="IG82" s="61">
        <v>1.2680513992740016E-5</v>
      </c>
      <c r="IH82" s="61">
        <v>1.0712888679870493E-4</v>
      </c>
      <c r="II82" s="61">
        <v>1.6693254315432564E-4</v>
      </c>
      <c r="IJ82" s="61">
        <v>2.3356805734845942E-4</v>
      </c>
      <c r="IK82" s="61">
        <v>1.6045993981254146E-4</v>
      </c>
      <c r="IL82" s="61">
        <v>3.9411528576534786E-4</v>
      </c>
      <c r="IM82" s="61">
        <v>1.3092044513906905E-4</v>
      </c>
      <c r="IN82" s="61">
        <v>5.2755248745997736E-5</v>
      </c>
      <c r="IO82" s="61">
        <v>2.0720712533914206E-4</v>
      </c>
      <c r="IP82" s="61">
        <v>4.5432034522422293E-4</v>
      </c>
      <c r="IQ82" s="61">
        <v>2.0811406263810181E-4</v>
      </c>
      <c r="IR82" s="61">
        <v>7.379710562297584E-4</v>
      </c>
      <c r="IS82" s="61">
        <v>1.590166961577514E-4</v>
      </c>
      <c r="IT82" s="61">
        <v>1.1701673019799608E-4</v>
      </c>
      <c r="IU82" s="61">
        <v>2.7885279496268905E-4</v>
      </c>
      <c r="IV82" s="61">
        <v>1.4921149174327225E-4</v>
      </c>
      <c r="IW82" s="61">
        <v>6.9971956803226219E-5</v>
      </c>
      <c r="IX82" s="61">
        <v>2.670796918156719E-4</v>
      </c>
      <c r="IY82" s="61">
        <v>1.7962901956251246E-5</v>
      </c>
      <c r="IZ82" s="61">
        <v>6.2965226283908472E-5</v>
      </c>
      <c r="JA82" s="61">
        <v>2.5602420864020663E-5</v>
      </c>
      <c r="JB82" s="61">
        <v>2.1809973874276084E-5</v>
      </c>
      <c r="JC82" s="61">
        <v>6.1477703991220885E-6</v>
      </c>
      <c r="JD82" s="61">
        <v>6.8602346407578675E-7</v>
      </c>
      <c r="JE82" s="61">
        <v>7.7838075475378527E-6</v>
      </c>
      <c r="JF82" s="61">
        <v>1.0638311956157672E-6</v>
      </c>
      <c r="JG82" s="61">
        <v>4.9471923099308134E-5</v>
      </c>
      <c r="JH82" s="61">
        <v>1.1655444369404243E-4</v>
      </c>
      <c r="JI82" s="61">
        <v>9.1443059449860858E-5</v>
      </c>
      <c r="JJ82" s="61">
        <v>4.795242023348081E-5</v>
      </c>
      <c r="JK82" s="61">
        <v>7.3346907115755096E-5</v>
      </c>
      <c r="JL82" s="61">
        <v>6.7651967570353787E-5</v>
      </c>
      <c r="JM82" s="61">
        <v>4.2583321703936048E-5</v>
      </c>
      <c r="JN82" s="61">
        <v>9.3717956904330361E-5</v>
      </c>
      <c r="JO82" s="61">
        <v>1.9219100025515967E-5</v>
      </c>
      <c r="JP82" s="61">
        <v>3.5388727474656009E-5</v>
      </c>
      <c r="JQ82" s="61">
        <v>4.7144819894934478E-5</v>
      </c>
      <c r="JR82" s="61">
        <v>7.5750954420722601E-5</v>
      </c>
      <c r="JS82" s="61">
        <v>0</v>
      </c>
      <c r="JT82" s="61">
        <v>0</v>
      </c>
      <c r="JU82" s="61">
        <v>0</v>
      </c>
      <c r="JV82" s="61">
        <v>6.3556298179636252E-6</v>
      </c>
      <c r="JW82" s="61">
        <v>1.2729396477317362E-5</v>
      </c>
      <c r="JX82" s="61">
        <v>3.2309464327016844E-5</v>
      </c>
      <c r="JY82" s="61">
        <v>7.9169390950559876E-6</v>
      </c>
      <c r="JZ82" s="61">
        <v>1.1161908264199636E-4</v>
      </c>
      <c r="KA82" s="61">
        <v>2.1478752385507141E-6</v>
      </c>
      <c r="KB82" s="61">
        <v>2.6409143831169564E-5</v>
      </c>
      <c r="KC82" s="61">
        <v>1.9345801046246054E-5</v>
      </c>
      <c r="KD82" s="61">
        <v>2.6352609482032699E-6</v>
      </c>
      <c r="KE82" s="61">
        <v>5.824892664915272E-6</v>
      </c>
      <c r="KF82" s="61">
        <v>2.9943205271326773E-5</v>
      </c>
      <c r="KG82" s="61">
        <v>8.0438971053989501E-6</v>
      </c>
      <c r="KH82" s="61">
        <v>1.9903520143824932E-6</v>
      </c>
      <c r="KI82" s="61">
        <v>0</v>
      </c>
      <c r="KJ82" s="61">
        <v>8.4324985735862874E-6</v>
      </c>
      <c r="KK82" s="61">
        <v>0</v>
      </c>
      <c r="KL82" s="61">
        <v>5.1117915109912757E-6</v>
      </c>
      <c r="KM82" s="61">
        <v>0</v>
      </c>
      <c r="KN82" s="61">
        <v>7.3268324597133518E-5</v>
      </c>
      <c r="KO82" s="61">
        <v>4.945832216385725E-5</v>
      </c>
      <c r="KP82" s="61">
        <v>1.0147830825540186E-5</v>
      </c>
      <c r="KQ82" s="61">
        <v>0</v>
      </c>
      <c r="KR82" s="61">
        <v>1.1387688115779632E-5</v>
      </c>
      <c r="KS82" s="61">
        <v>1.0745542791958237E-5</v>
      </c>
      <c r="KT82" s="61">
        <v>0</v>
      </c>
      <c r="KU82" s="61">
        <v>7.3296434020957137E-6</v>
      </c>
      <c r="KV82" s="61">
        <v>2.4357380873179235E-5</v>
      </c>
      <c r="KW82" s="61">
        <v>8.0524374057684743E-6</v>
      </c>
      <c r="KX82" s="61">
        <v>2.9448652352439679E-5</v>
      </c>
      <c r="KY82" s="61">
        <v>2.3273123888335126E-5</v>
      </c>
      <c r="KZ82" s="61">
        <v>3.6711638644496499E-6</v>
      </c>
    </row>
    <row r="83" spans="1:312" ht="13" x14ac:dyDescent="0.3">
      <c r="A83" s="102">
        <v>1.0255912024219465</v>
      </c>
      <c r="B83" s="50" t="s">
        <v>13541</v>
      </c>
      <c r="C83" s="60" t="s">
        <v>76</v>
      </c>
      <c r="D83" s="61">
        <v>2.3922905354075111E-4</v>
      </c>
      <c r="E83" s="61">
        <v>3.1018624007754723E-5</v>
      </c>
      <c r="F83" s="61">
        <v>3.6585494321276447E-5</v>
      </c>
      <c r="G83" s="61">
        <v>4.2376609841025296E-5</v>
      </c>
      <c r="H83" s="61">
        <v>7.9155775313055331E-5</v>
      </c>
      <c r="I83" s="61">
        <v>1.1414853225337625E-4</v>
      </c>
      <c r="J83" s="61">
        <v>7.2426818699558897E-6</v>
      </c>
      <c r="K83" s="61">
        <v>1.022392315761489E-4</v>
      </c>
      <c r="L83" s="61">
        <v>2.3064187400295138E-4</v>
      </c>
      <c r="M83" s="61">
        <v>7.5271860449215825E-4</v>
      </c>
      <c r="N83" s="61">
        <v>3.7605872358670205E-3</v>
      </c>
      <c r="O83" s="61">
        <v>1.9365453574603263E-4</v>
      </c>
      <c r="P83" s="61">
        <v>5.0508921378121941E-4</v>
      </c>
      <c r="Q83" s="61">
        <v>9.0366559227796712E-4</v>
      </c>
      <c r="R83" s="61">
        <v>1.3153367075048051E-5</v>
      </c>
      <c r="S83" s="61">
        <v>4.2381190548809376E-5</v>
      </c>
      <c r="T83" s="61">
        <v>5.1221605956347133E-6</v>
      </c>
      <c r="U83" s="61">
        <v>5.6440355323443149E-5</v>
      </c>
      <c r="V83" s="61">
        <v>6.8765994945509107E-6</v>
      </c>
      <c r="W83" s="61">
        <v>1.3280223217429554E-5</v>
      </c>
      <c r="X83" s="61">
        <v>1.4629359626691267E-5</v>
      </c>
      <c r="Y83" s="61">
        <v>3.0786079854752476E-5</v>
      </c>
      <c r="Z83" s="61">
        <v>2.3590104688928129E-5</v>
      </c>
      <c r="AA83" s="61">
        <v>1.6802643990654327E-5</v>
      </c>
      <c r="AB83" s="61">
        <v>3.5530400393709385E-5</v>
      </c>
      <c r="AC83" s="61">
        <v>5.3327497261612022E-6</v>
      </c>
      <c r="AD83" s="61">
        <v>9.7301023137556254E-7</v>
      </c>
      <c r="AE83" s="61">
        <v>1.7442514122862922E-6</v>
      </c>
      <c r="AF83" s="61">
        <v>3.8625824973518308E-5</v>
      </c>
      <c r="AG83" s="61">
        <v>7.2903148813736009E-5</v>
      </c>
      <c r="AH83" s="61">
        <v>1.9469344160817347E-6</v>
      </c>
      <c r="AI83" s="61">
        <v>7.9404746573221702E-5</v>
      </c>
      <c r="AJ83" s="61">
        <v>4.7551889721295309E-5</v>
      </c>
      <c r="AK83" s="61">
        <v>9.4956721771641224E-5</v>
      </c>
      <c r="AL83" s="61">
        <v>3.7221137697993003E-6</v>
      </c>
      <c r="AM83" s="61">
        <v>1.5118432424168294E-6</v>
      </c>
      <c r="AN83" s="61">
        <v>2.5949117067054095E-5</v>
      </c>
      <c r="AO83" s="61">
        <v>0</v>
      </c>
      <c r="AP83" s="61">
        <v>2.1503542569206083E-5</v>
      </c>
      <c r="AQ83" s="61">
        <v>1.2712104105352834E-6</v>
      </c>
      <c r="AR83" s="61">
        <v>0</v>
      </c>
      <c r="AS83" s="61">
        <v>0</v>
      </c>
      <c r="AT83" s="61">
        <v>6.6093340716987611E-7</v>
      </c>
      <c r="AU83" s="61">
        <v>1.0117396081273943E-6</v>
      </c>
      <c r="AV83" s="61">
        <v>8.2654595418121517E-5</v>
      </c>
      <c r="AW83" s="61">
        <v>8.7044104692823233E-5</v>
      </c>
      <c r="AX83" s="61">
        <v>2.9069065403303381E-5</v>
      </c>
      <c r="AY83" s="61">
        <v>2.3094349146519391E-5</v>
      </c>
      <c r="AZ83" s="61">
        <v>6.6908270123876179E-5</v>
      </c>
      <c r="BA83" s="61">
        <v>0</v>
      </c>
      <c r="BB83" s="61">
        <v>9.0932687223810146E-6</v>
      </c>
      <c r="BC83" s="61">
        <v>7.8924539386202754E-5</v>
      </c>
      <c r="BD83" s="61">
        <v>6.4089467482578617E-6</v>
      </c>
      <c r="BE83" s="61">
        <v>4.7358844645236528E-5</v>
      </c>
      <c r="BF83" s="61">
        <v>1.8934628903758357E-5</v>
      </c>
      <c r="BG83" s="61">
        <v>1.3557687566003932E-6</v>
      </c>
      <c r="BH83" s="61">
        <v>1.9356963223800301E-5</v>
      </c>
      <c r="BI83" s="61">
        <v>1.8021838641879177E-5</v>
      </c>
      <c r="BJ83" s="61">
        <v>5.7873679483664633E-5</v>
      </c>
      <c r="BK83" s="61">
        <v>7.9796880047884955E-5</v>
      </c>
      <c r="BL83" s="61">
        <v>0</v>
      </c>
      <c r="BM83" s="61">
        <v>9.2165538493861782E-6</v>
      </c>
      <c r="BN83" s="61">
        <v>2.4767510826722039E-5</v>
      </c>
      <c r="BO83" s="61">
        <v>8.2706793024477849E-5</v>
      </c>
      <c r="BP83" s="61">
        <v>9.4282919849190381E-6</v>
      </c>
      <c r="BQ83" s="61">
        <v>4.9212747381974386E-5</v>
      </c>
      <c r="BR83" s="61">
        <v>5.1659263989802232E-6</v>
      </c>
      <c r="BS83" s="61">
        <v>3.4735292424045407E-4</v>
      </c>
      <c r="BT83" s="61">
        <v>0</v>
      </c>
      <c r="BU83" s="61">
        <v>6.1794665219415697E-5</v>
      </c>
      <c r="BV83" s="61">
        <v>9.0929066197038956E-6</v>
      </c>
      <c r="BW83" s="61">
        <v>4.0425145725735514E-4</v>
      </c>
      <c r="BX83" s="61">
        <v>2.0185662909921075E-4</v>
      </c>
      <c r="BY83" s="61">
        <v>3.8111706865762519E-5</v>
      </c>
      <c r="BZ83" s="61">
        <v>1.1857376334775395E-4</v>
      </c>
      <c r="CA83" s="61">
        <v>4.9639559664178855E-5</v>
      </c>
      <c r="CB83" s="61">
        <v>1.2980875239408888E-3</v>
      </c>
      <c r="CC83" s="61">
        <v>5.7855488624943886E-5</v>
      </c>
      <c r="CD83" s="61">
        <v>0</v>
      </c>
      <c r="CE83" s="61">
        <v>6.7702445451086008E-5</v>
      </c>
      <c r="CF83" s="61">
        <v>0</v>
      </c>
      <c r="CG83" s="61">
        <v>0</v>
      </c>
      <c r="CH83" s="61">
        <v>2.6321216645431461E-5</v>
      </c>
      <c r="CI83" s="61">
        <v>0</v>
      </c>
      <c r="CJ83" s="61">
        <v>2.2389843648487716E-6</v>
      </c>
      <c r="CK83" s="61">
        <v>0</v>
      </c>
      <c r="CL83" s="61">
        <v>1.2036341032791821E-5</v>
      </c>
      <c r="CM83" s="61">
        <v>2.2686091741950041E-6</v>
      </c>
      <c r="CN83" s="61">
        <v>0</v>
      </c>
      <c r="CO83" s="61">
        <v>0</v>
      </c>
      <c r="CP83" s="61">
        <v>0</v>
      </c>
      <c r="CQ83" s="61">
        <v>2.2054092265041245E-5</v>
      </c>
      <c r="CR83" s="61">
        <v>1.7113229327616498E-5</v>
      </c>
      <c r="CS83" s="61">
        <v>1.0485493319991791E-5</v>
      </c>
      <c r="CT83" s="61">
        <v>0</v>
      </c>
      <c r="CU83" s="61">
        <v>3.3405524115970618E-6</v>
      </c>
      <c r="CV83" s="61">
        <v>9.3913498509577126E-7</v>
      </c>
      <c r="CW83" s="61">
        <v>0</v>
      </c>
      <c r="CX83" s="61">
        <v>0</v>
      </c>
      <c r="CY83" s="61">
        <v>0</v>
      </c>
      <c r="CZ83" s="61">
        <v>1.7316918895286786E-6</v>
      </c>
      <c r="DA83" s="61">
        <v>3.1712274218889277E-6</v>
      </c>
      <c r="DB83" s="61">
        <v>3.9998515560426909E-5</v>
      </c>
      <c r="DC83" s="61">
        <v>6.1488506169554707E-5</v>
      </c>
      <c r="DD83" s="61">
        <v>2.3712604789668344E-4</v>
      </c>
      <c r="DE83" s="61">
        <v>1.1509431714827256E-5</v>
      </c>
      <c r="DF83" s="61">
        <v>1.1890653235759865E-6</v>
      </c>
      <c r="DG83" s="61">
        <v>1.733439838865137E-5</v>
      </c>
      <c r="DH83" s="61">
        <v>0</v>
      </c>
      <c r="DI83" s="61">
        <v>1.4202778774719332E-6</v>
      </c>
      <c r="DJ83" s="61">
        <v>1.1952028541444156E-5</v>
      </c>
      <c r="DK83" s="61">
        <v>0</v>
      </c>
      <c r="DL83" s="61">
        <v>0</v>
      </c>
      <c r="DM83" s="61">
        <v>2.8558285111787494E-6</v>
      </c>
      <c r="DN83" s="61">
        <v>1.2479502518408177E-5</v>
      </c>
      <c r="DO83" s="61">
        <v>2.1850755519537019E-6</v>
      </c>
      <c r="DP83" s="61">
        <v>6.6499173668155487E-7</v>
      </c>
      <c r="DQ83" s="61">
        <v>0</v>
      </c>
      <c r="DR83" s="61">
        <v>9.8241205266121371E-5</v>
      </c>
      <c r="DS83" s="61">
        <v>2.1784227996247499E-6</v>
      </c>
      <c r="DT83" s="61">
        <v>0</v>
      </c>
      <c r="DU83" s="61">
        <v>1.3026394582530024E-5</v>
      </c>
      <c r="DV83" s="61">
        <v>7.4970602604259534E-6</v>
      </c>
      <c r="DW83" s="61">
        <v>0</v>
      </c>
      <c r="DX83" s="61">
        <v>5.0020731723365436E-6</v>
      </c>
      <c r="DY83" s="61">
        <v>4.6467993904389049E-5</v>
      </c>
      <c r="DZ83" s="61">
        <v>0</v>
      </c>
      <c r="EA83" s="61">
        <v>2.1631730713011352E-6</v>
      </c>
      <c r="EB83" s="61">
        <v>5.451587675033938E-6</v>
      </c>
      <c r="EC83" s="61">
        <v>1.4348885367424415E-6</v>
      </c>
      <c r="ED83" s="61">
        <v>0</v>
      </c>
      <c r="EE83" s="61">
        <v>3.5296408359967032E-5</v>
      </c>
      <c r="EF83" s="61">
        <v>0</v>
      </c>
      <c r="EG83" s="61">
        <v>0</v>
      </c>
      <c r="EH83" s="61">
        <v>0</v>
      </c>
      <c r="EI83" s="61">
        <v>0</v>
      </c>
      <c r="EJ83" s="61">
        <v>0</v>
      </c>
      <c r="EK83" s="61">
        <v>1.3210884610704679E-5</v>
      </c>
      <c r="EL83" s="61">
        <v>7.671802448929245E-5</v>
      </c>
      <c r="EM83" s="61">
        <v>7.6225881685330945E-6</v>
      </c>
      <c r="EN83" s="61">
        <v>6.2966310505227284E-6</v>
      </c>
      <c r="EO83" s="61">
        <v>5.3178241906555066E-4</v>
      </c>
      <c r="EP83" s="61">
        <v>4.3924309317138406E-5</v>
      </c>
      <c r="EQ83" s="61">
        <v>1.0431986218874096E-3</v>
      </c>
      <c r="ER83" s="61">
        <v>1.1062918435046696E-5</v>
      </c>
      <c r="ES83" s="61">
        <v>1.2428646525192112E-4</v>
      </c>
      <c r="ET83" s="61">
        <v>3.4812627907710396E-4</v>
      </c>
      <c r="EU83" s="61">
        <v>1.0675974107231597E-4</v>
      </c>
      <c r="EV83" s="61">
        <v>4.2902283282499662E-5</v>
      </c>
      <c r="EW83" s="61">
        <v>3.3237649648225488E-6</v>
      </c>
      <c r="EX83" s="61">
        <v>2.8503548501764812E-6</v>
      </c>
      <c r="EY83" s="61">
        <v>9.0674559634811196E-5</v>
      </c>
      <c r="EZ83" s="61">
        <v>1.9821297401078121E-5</v>
      </c>
      <c r="FA83" s="61">
        <v>2.7800496295059331E-5</v>
      </c>
      <c r="FB83" s="61">
        <v>6.306006628964254E-6</v>
      </c>
      <c r="FC83" s="61">
        <v>3.7953887147658927E-6</v>
      </c>
      <c r="FD83" s="61">
        <v>8.4378326453254407E-6</v>
      </c>
      <c r="FE83" s="61">
        <v>1.321411063518534E-5</v>
      </c>
      <c r="FF83" s="61">
        <v>4.3795051013116717E-4</v>
      </c>
      <c r="FG83" s="61">
        <v>7.9456589498054991E-5</v>
      </c>
      <c r="FH83" s="61">
        <v>1.1759402772933251E-4</v>
      </c>
      <c r="FI83" s="61">
        <v>0</v>
      </c>
      <c r="FJ83" s="61">
        <v>2.9527451288789352E-5</v>
      </c>
      <c r="FK83" s="61">
        <v>1.717084926398311E-4</v>
      </c>
      <c r="FL83" s="61">
        <v>4.3765546283179718E-6</v>
      </c>
      <c r="FM83" s="61">
        <v>0</v>
      </c>
      <c r="FN83" s="61">
        <v>0</v>
      </c>
      <c r="FO83" s="61">
        <v>2.8525963874826995E-5</v>
      </c>
      <c r="FP83" s="61">
        <v>7.5381866820064585E-6</v>
      </c>
      <c r="FQ83" s="61">
        <v>1.2954045968123E-6</v>
      </c>
      <c r="FR83" s="61">
        <v>3.2044889510631751E-5</v>
      </c>
      <c r="FS83" s="61">
        <v>5.7923438122499925E-4</v>
      </c>
      <c r="FT83" s="61">
        <v>4.7964446324021083E-4</v>
      </c>
      <c r="FU83" s="61">
        <v>9.8738311491066528E-4</v>
      </c>
      <c r="FV83" s="61">
        <v>1.1258495390283169E-3</v>
      </c>
      <c r="FW83" s="61">
        <v>4.8008788135007032E-4</v>
      </c>
      <c r="FX83" s="61">
        <v>5.3079066090321383E-4</v>
      </c>
      <c r="FY83" s="61">
        <v>2.9747389950411457E-2</v>
      </c>
      <c r="FZ83" s="61">
        <v>4.4531024251289159E-5</v>
      </c>
      <c r="GA83" s="61">
        <v>7.6020122742567829E-4</v>
      </c>
      <c r="GB83" s="61">
        <v>4.4697055455500024E-5</v>
      </c>
      <c r="GC83" s="61">
        <v>1.4959059477157274E-6</v>
      </c>
      <c r="GD83" s="61">
        <v>5.3102555918945855E-6</v>
      </c>
      <c r="GE83" s="61">
        <v>2.2088978537522058E-4</v>
      </c>
      <c r="GF83" s="61">
        <v>4.3066285925152314E-6</v>
      </c>
      <c r="GG83" s="61">
        <v>1.896210550059722E-5</v>
      </c>
      <c r="GH83" s="61">
        <v>5.3076289261169377E-5</v>
      </c>
      <c r="GI83" s="61">
        <v>2.1166135546300257E-4</v>
      </c>
      <c r="GJ83" s="61">
        <v>5.9104659721883024E-6</v>
      </c>
      <c r="GK83" s="61">
        <v>1.3130518644208701E-5</v>
      </c>
      <c r="GL83" s="61">
        <v>0</v>
      </c>
      <c r="GM83" s="61">
        <v>0</v>
      </c>
      <c r="GN83" s="61">
        <v>0</v>
      </c>
      <c r="GO83" s="61">
        <v>4.6702575829388967E-5</v>
      </c>
      <c r="GP83" s="61">
        <v>0</v>
      </c>
      <c r="GQ83" s="61">
        <v>1.7621879576304226E-6</v>
      </c>
      <c r="GR83" s="61">
        <v>1.7265788611375419E-5</v>
      </c>
      <c r="GS83" s="61">
        <v>1.3878908184110852E-4</v>
      </c>
      <c r="GT83" s="61">
        <v>2.2946352053491797E-5</v>
      </c>
      <c r="GU83" s="61">
        <v>2.0658756244853534E-5</v>
      </c>
      <c r="GV83" s="61">
        <v>1.9275394293272885E-5</v>
      </c>
      <c r="GW83" s="61">
        <v>1.747009177086212E-5</v>
      </c>
      <c r="GX83" s="61">
        <v>4.1339491150869892E-5</v>
      </c>
      <c r="GY83" s="61">
        <v>0</v>
      </c>
      <c r="GZ83" s="61">
        <v>1.5826494346790364E-5</v>
      </c>
      <c r="HA83" s="61">
        <v>0</v>
      </c>
      <c r="HB83" s="61">
        <v>1.5287416794001088E-4</v>
      </c>
      <c r="HC83" s="61">
        <v>0</v>
      </c>
      <c r="HD83" s="61">
        <v>0</v>
      </c>
      <c r="HE83" s="61">
        <v>0</v>
      </c>
      <c r="HF83" s="61">
        <v>0</v>
      </c>
      <c r="HG83" s="61">
        <v>0</v>
      </c>
      <c r="HH83" s="61">
        <v>7.5120070684619628E-5</v>
      </c>
      <c r="HI83" s="61">
        <v>5.8212177890594417E-6</v>
      </c>
      <c r="HJ83" s="61">
        <v>7.6880447700473783E-6</v>
      </c>
      <c r="HK83" s="61">
        <v>3.2601635114482211E-6</v>
      </c>
      <c r="HL83" s="61">
        <v>6.0452956977631423E-6</v>
      </c>
      <c r="HM83" s="61">
        <v>4.3267828158521236E-5</v>
      </c>
      <c r="HN83" s="61">
        <v>2.353818883320515E-6</v>
      </c>
      <c r="HO83" s="61">
        <v>4.5440752647726138E-6</v>
      </c>
      <c r="HP83" s="61">
        <v>1.294365071416829E-4</v>
      </c>
      <c r="HQ83" s="61">
        <v>0</v>
      </c>
      <c r="HR83" s="61">
        <v>6.9330323878596277E-6</v>
      </c>
      <c r="HS83" s="61">
        <v>8.7937929534104041E-6</v>
      </c>
      <c r="HT83" s="61">
        <v>1.292984371187114E-5</v>
      </c>
      <c r="HU83" s="61">
        <v>1.8248011993898637E-6</v>
      </c>
      <c r="HV83" s="61">
        <v>3.5504890955097754E-6</v>
      </c>
      <c r="HW83" s="61">
        <v>6.3975793102859614E-5</v>
      </c>
      <c r="HX83" s="61">
        <v>0</v>
      </c>
      <c r="HY83" s="61">
        <v>1.7670214769297905E-5</v>
      </c>
      <c r="HZ83" s="61">
        <v>1.1528861575470301E-5</v>
      </c>
      <c r="IA83" s="61">
        <v>1.9186781060085683E-5</v>
      </c>
      <c r="IB83" s="61">
        <v>1.8001168430126845E-6</v>
      </c>
      <c r="IC83" s="61">
        <v>1.6630725262044338E-5</v>
      </c>
      <c r="ID83" s="61">
        <v>3.6961417509930162E-6</v>
      </c>
      <c r="IE83" s="61">
        <v>1.2924014848659139E-6</v>
      </c>
      <c r="IF83" s="61">
        <v>1.9299456410077777E-4</v>
      </c>
      <c r="IG83" s="61">
        <v>1.250905915565508E-5</v>
      </c>
      <c r="IH83" s="61">
        <v>3.3072544058988085E-5</v>
      </c>
      <c r="II83" s="61">
        <v>0</v>
      </c>
      <c r="IJ83" s="61">
        <v>8.2504411202422069E-5</v>
      </c>
      <c r="IK83" s="61">
        <v>6.1179654064282137E-5</v>
      </c>
      <c r="IL83" s="61">
        <v>6.4100719221532278E-5</v>
      </c>
      <c r="IM83" s="61">
        <v>8.9114734300243536E-5</v>
      </c>
      <c r="IN83" s="61">
        <v>1.6371101562114176E-4</v>
      </c>
      <c r="IO83" s="61">
        <v>6.4228529258114489E-5</v>
      </c>
      <c r="IP83" s="61">
        <v>3.5216168597869054E-5</v>
      </c>
      <c r="IQ83" s="61">
        <v>1.0534474327254701E-4</v>
      </c>
      <c r="IR83" s="61">
        <v>1.2780818103009644E-4</v>
      </c>
      <c r="IS83" s="61">
        <v>6.4560222984550697E-5</v>
      </c>
      <c r="IT83" s="61">
        <v>2.5872951999397283E-6</v>
      </c>
      <c r="IU83" s="61">
        <v>2.2233225977078367E-5</v>
      </c>
      <c r="IV83" s="61">
        <v>1.5908721446378238E-5</v>
      </c>
      <c r="IW83" s="61">
        <v>8.0195383041306899E-7</v>
      </c>
      <c r="IX83" s="61">
        <v>7.6092687960615776E-6</v>
      </c>
      <c r="IY83" s="61">
        <v>2.0783223969480139E-2</v>
      </c>
      <c r="IZ83" s="61">
        <v>2.3047221767749692E-3</v>
      </c>
      <c r="JA83" s="61">
        <v>8.0640058503675719E-4</v>
      </c>
      <c r="JB83" s="61">
        <v>5.4667058713360884E-4</v>
      </c>
      <c r="JC83" s="61">
        <v>1.6264362259645927E-4</v>
      </c>
      <c r="JD83" s="61">
        <v>1.4010123633014401E-5</v>
      </c>
      <c r="JE83" s="61">
        <v>2.2573041887859775E-6</v>
      </c>
      <c r="JF83" s="61">
        <v>5.3888960231247587E-5</v>
      </c>
      <c r="JG83" s="61">
        <v>2.4182589631788822E-5</v>
      </c>
      <c r="JH83" s="61">
        <v>3.2108348613513286E-5</v>
      </c>
      <c r="JI83" s="61">
        <v>4.8212741519615206E-5</v>
      </c>
      <c r="JJ83" s="61">
        <v>2.7157808066231174E-5</v>
      </c>
      <c r="JK83" s="61">
        <v>4.8854727704407733E-6</v>
      </c>
      <c r="JL83" s="61">
        <v>1.7693867690211936E-5</v>
      </c>
      <c r="JM83" s="61">
        <v>1.5552404658489733E-5</v>
      </c>
      <c r="JN83" s="61">
        <v>6.5626362934575293E-3</v>
      </c>
      <c r="JO83" s="61">
        <v>3.8159866777090646E-3</v>
      </c>
      <c r="JP83" s="61">
        <v>0.3695206033913106</v>
      </c>
      <c r="JQ83" s="61">
        <v>8.5798234162760612E-2</v>
      </c>
      <c r="JR83" s="61">
        <v>0.87575332425301711</v>
      </c>
      <c r="JS83" s="61">
        <v>1.510689259350762E-4</v>
      </c>
      <c r="JT83" s="61">
        <v>1.7507002801120448E-4</v>
      </c>
      <c r="JU83" s="61">
        <v>2.1298394448187134E-5</v>
      </c>
      <c r="JV83" s="61">
        <v>2.3869753772941736E-5</v>
      </c>
      <c r="JW83" s="61">
        <v>6.3389586501935179E-5</v>
      </c>
      <c r="JX83" s="61">
        <v>8.0616468496282894E-5</v>
      </c>
      <c r="JY83" s="61">
        <v>0</v>
      </c>
      <c r="JZ83" s="61">
        <v>3.6302167992699151E-6</v>
      </c>
      <c r="KA83" s="61">
        <v>1.1011970729201735E-4</v>
      </c>
      <c r="KB83" s="61">
        <v>1.5917700787899235E-6</v>
      </c>
      <c r="KC83" s="61">
        <v>1.4299898214301956E-5</v>
      </c>
      <c r="KD83" s="61">
        <v>6.8485690128822439E-6</v>
      </c>
      <c r="KE83" s="61">
        <v>1.7139726242625865E-5</v>
      </c>
      <c r="KF83" s="61">
        <v>5.0931004058130965E-5</v>
      </c>
      <c r="KG83" s="61">
        <v>3.9751817090634344E-6</v>
      </c>
      <c r="KH83" s="61">
        <v>2.9331503369847266E-6</v>
      </c>
      <c r="KI83" s="61">
        <v>7.0319746230099803E-7</v>
      </c>
      <c r="KJ83" s="61">
        <v>1.6136454071881115E-5</v>
      </c>
      <c r="KK83" s="61">
        <v>7.6380142636384529E-6</v>
      </c>
      <c r="KL83" s="61">
        <v>3.2817508966043804E-5</v>
      </c>
      <c r="KM83" s="61">
        <v>7.4932370015499611E-5</v>
      </c>
      <c r="KN83" s="61">
        <v>3.3469847491693616E-6</v>
      </c>
      <c r="KO83" s="61">
        <v>6.5953166227690924E-5</v>
      </c>
      <c r="KP83" s="61">
        <v>2.989985868239519E-6</v>
      </c>
      <c r="KQ83" s="61">
        <v>7.9903444956659948E-5</v>
      </c>
      <c r="KR83" s="61">
        <v>6.7893603125654422E-5</v>
      </c>
      <c r="KS83" s="61">
        <v>1.2617075685273861E-6</v>
      </c>
      <c r="KT83" s="61">
        <v>1.297183977307515E-5</v>
      </c>
      <c r="KU83" s="61">
        <v>1.0721206526780109E-4</v>
      </c>
      <c r="KV83" s="61">
        <v>0</v>
      </c>
      <c r="KW83" s="61">
        <v>4.8464514686217711E-6</v>
      </c>
      <c r="KX83" s="61">
        <v>2.2659819138648788E-5</v>
      </c>
      <c r="KY83" s="61">
        <v>2.7951138740261783E-5</v>
      </c>
      <c r="KZ83" s="61">
        <v>1.142139868939891E-5</v>
      </c>
    </row>
    <row r="84" spans="1:312" ht="13" x14ac:dyDescent="0.3">
      <c r="A84" s="102">
        <v>1.0253852840700322</v>
      </c>
      <c r="B84" s="50" t="s">
        <v>872</v>
      </c>
      <c r="C84" s="60" t="s">
        <v>147</v>
      </c>
      <c r="D84" s="61">
        <v>0</v>
      </c>
      <c r="E84" s="61">
        <v>0</v>
      </c>
      <c r="F84" s="61">
        <v>0</v>
      </c>
      <c r="G84" s="61">
        <v>0</v>
      </c>
      <c r="H84" s="61">
        <v>0</v>
      </c>
      <c r="I84" s="61">
        <v>0</v>
      </c>
      <c r="J84" s="61">
        <v>5.3767270260631124E-5</v>
      </c>
      <c r="K84" s="61">
        <v>0</v>
      </c>
      <c r="L84" s="61">
        <v>0</v>
      </c>
      <c r="M84" s="61">
        <v>0</v>
      </c>
      <c r="N84" s="61">
        <v>0</v>
      </c>
      <c r="O84" s="61">
        <v>0</v>
      </c>
      <c r="P84" s="61">
        <v>0</v>
      </c>
      <c r="Q84" s="61">
        <v>0</v>
      </c>
      <c r="R84" s="61">
        <v>1.970713533892217E-6</v>
      </c>
      <c r="S84" s="61">
        <v>1.2342273907147912E-6</v>
      </c>
      <c r="T84" s="61">
        <v>0</v>
      </c>
      <c r="U84" s="61">
        <v>5.4230135514652686E-6</v>
      </c>
      <c r="V84" s="61">
        <v>0</v>
      </c>
      <c r="W84" s="61">
        <v>3.5221239157165826E-4</v>
      </c>
      <c r="X84" s="61">
        <v>3.4214509576662715E-2</v>
      </c>
      <c r="Y84" s="61">
        <v>0</v>
      </c>
      <c r="Z84" s="61">
        <v>0</v>
      </c>
      <c r="AA84" s="61">
        <v>9.7489743290485859E-7</v>
      </c>
      <c r="AB84" s="61">
        <v>0</v>
      </c>
      <c r="AC84" s="61">
        <v>0</v>
      </c>
      <c r="AD84" s="61">
        <v>1.4811377966494674E-6</v>
      </c>
      <c r="AE84" s="61">
        <v>4.8284575518918548E-6</v>
      </c>
      <c r="AF84" s="61">
        <v>0</v>
      </c>
      <c r="AG84" s="61">
        <v>0</v>
      </c>
      <c r="AH84" s="61">
        <v>0</v>
      </c>
      <c r="AI84" s="61">
        <v>0</v>
      </c>
      <c r="AJ84" s="61">
        <v>0</v>
      </c>
      <c r="AK84" s="61">
        <v>0</v>
      </c>
      <c r="AL84" s="61">
        <v>0</v>
      </c>
      <c r="AM84" s="61">
        <v>0</v>
      </c>
      <c r="AN84" s="61">
        <v>0</v>
      </c>
      <c r="AO84" s="61">
        <v>0</v>
      </c>
      <c r="AP84" s="61">
        <v>0</v>
      </c>
      <c r="AQ84" s="61">
        <v>0</v>
      </c>
      <c r="AR84" s="61">
        <v>0</v>
      </c>
      <c r="AS84" s="61">
        <v>0</v>
      </c>
      <c r="AT84" s="61">
        <v>0</v>
      </c>
      <c r="AU84" s="61">
        <v>0</v>
      </c>
      <c r="AV84" s="61">
        <v>0</v>
      </c>
      <c r="AW84" s="61">
        <v>1.790017410314697E-3</v>
      </c>
      <c r="AX84" s="61">
        <v>3.8141615843844328E-4</v>
      </c>
      <c r="AY84" s="61">
        <v>4.7466176410279804E-4</v>
      </c>
      <c r="AZ84" s="61">
        <v>0</v>
      </c>
      <c r="BA84" s="61">
        <v>0</v>
      </c>
      <c r="BB84" s="61">
        <v>0</v>
      </c>
      <c r="BC84" s="61">
        <v>0</v>
      </c>
      <c r="BD84" s="61">
        <v>6.6773500339356677E-7</v>
      </c>
      <c r="BE84" s="61">
        <v>0</v>
      </c>
      <c r="BF84" s="61">
        <v>0</v>
      </c>
      <c r="BG84" s="61">
        <v>0</v>
      </c>
      <c r="BH84" s="61">
        <v>0</v>
      </c>
      <c r="BI84" s="61">
        <v>3.6774014352008027E-6</v>
      </c>
      <c r="BJ84" s="61">
        <v>0</v>
      </c>
      <c r="BK84" s="61">
        <v>6.8831640965962415E-6</v>
      </c>
      <c r="BL84" s="61">
        <v>0</v>
      </c>
      <c r="BM84" s="61">
        <v>0</v>
      </c>
      <c r="BN84" s="61">
        <v>0</v>
      </c>
      <c r="BO84" s="61">
        <v>0</v>
      </c>
      <c r="BP84" s="61">
        <v>1.638306273359015E-6</v>
      </c>
      <c r="BQ84" s="61">
        <v>2.2211062977705252E-6</v>
      </c>
      <c r="BR84" s="61">
        <v>0</v>
      </c>
      <c r="BS84" s="61">
        <v>0</v>
      </c>
      <c r="BT84" s="61">
        <v>0</v>
      </c>
      <c r="BU84" s="61">
        <v>0</v>
      </c>
      <c r="BV84" s="61">
        <v>0</v>
      </c>
      <c r="BW84" s="61">
        <v>0</v>
      </c>
      <c r="BX84" s="61">
        <v>0</v>
      </c>
      <c r="BY84" s="61">
        <v>3.6770532430603724E-5</v>
      </c>
      <c r="BZ84" s="61">
        <v>0</v>
      </c>
      <c r="CA84" s="61">
        <v>2.6964479344292206E-5</v>
      </c>
      <c r="CB84" s="61">
        <v>0</v>
      </c>
      <c r="CC84" s="61">
        <v>0</v>
      </c>
      <c r="CD84" s="61">
        <v>0</v>
      </c>
      <c r="CE84" s="61">
        <v>0</v>
      </c>
      <c r="CF84" s="61">
        <v>0</v>
      </c>
      <c r="CG84" s="61">
        <v>0</v>
      </c>
      <c r="CH84" s="61">
        <v>0</v>
      </c>
      <c r="CI84" s="61">
        <v>0</v>
      </c>
      <c r="CJ84" s="61">
        <v>0</v>
      </c>
      <c r="CK84" s="61">
        <v>0</v>
      </c>
      <c r="CL84" s="61">
        <v>0</v>
      </c>
      <c r="CM84" s="61">
        <v>0</v>
      </c>
      <c r="CN84" s="61">
        <v>0</v>
      </c>
      <c r="CO84" s="61">
        <v>0</v>
      </c>
      <c r="CP84" s="61">
        <v>0</v>
      </c>
      <c r="CQ84" s="61">
        <v>0</v>
      </c>
      <c r="CR84" s="61">
        <v>0</v>
      </c>
      <c r="CS84" s="61">
        <v>0</v>
      </c>
      <c r="CT84" s="61">
        <v>0</v>
      </c>
      <c r="CU84" s="61">
        <v>1.3005204045148865E-6</v>
      </c>
      <c r="CV84" s="61">
        <v>0</v>
      </c>
      <c r="CW84" s="61">
        <v>0</v>
      </c>
      <c r="CX84" s="61">
        <v>0</v>
      </c>
      <c r="CY84" s="61">
        <v>0</v>
      </c>
      <c r="CZ84" s="61">
        <v>0</v>
      </c>
      <c r="DA84" s="61">
        <v>0</v>
      </c>
      <c r="DB84" s="61">
        <v>0</v>
      </c>
      <c r="DC84" s="61">
        <v>0</v>
      </c>
      <c r="DD84" s="61">
        <v>0</v>
      </c>
      <c r="DE84" s="61">
        <v>0</v>
      </c>
      <c r="DF84" s="61">
        <v>0</v>
      </c>
      <c r="DG84" s="61">
        <v>0</v>
      </c>
      <c r="DH84" s="61">
        <v>0</v>
      </c>
      <c r="DI84" s="61">
        <v>0</v>
      </c>
      <c r="DJ84" s="61">
        <v>0</v>
      </c>
      <c r="DK84" s="61">
        <v>0</v>
      </c>
      <c r="DL84" s="61">
        <v>0</v>
      </c>
      <c r="DM84" s="61">
        <v>0</v>
      </c>
      <c r="DN84" s="61">
        <v>0</v>
      </c>
      <c r="DO84" s="61">
        <v>0</v>
      </c>
      <c r="DP84" s="61">
        <v>0</v>
      </c>
      <c r="DQ84" s="61">
        <v>0</v>
      </c>
      <c r="DR84" s="61">
        <v>0</v>
      </c>
      <c r="DS84" s="61">
        <v>0</v>
      </c>
      <c r="DT84" s="61">
        <v>0</v>
      </c>
      <c r="DU84" s="61">
        <v>0</v>
      </c>
      <c r="DV84" s="61">
        <v>0</v>
      </c>
      <c r="DW84" s="61">
        <v>0</v>
      </c>
      <c r="DX84" s="61">
        <v>0</v>
      </c>
      <c r="DY84" s="61">
        <v>0</v>
      </c>
      <c r="DZ84" s="61">
        <v>0</v>
      </c>
      <c r="EA84" s="61">
        <v>0</v>
      </c>
      <c r="EB84" s="61">
        <v>0</v>
      </c>
      <c r="EC84" s="61">
        <v>4.7989049951052764E-6</v>
      </c>
      <c r="ED84" s="61">
        <v>4.8591706603210957E-6</v>
      </c>
      <c r="EE84" s="61">
        <v>0</v>
      </c>
      <c r="EF84" s="61">
        <v>0</v>
      </c>
      <c r="EG84" s="61">
        <v>0</v>
      </c>
      <c r="EH84" s="61">
        <v>0</v>
      </c>
      <c r="EI84" s="61">
        <v>0</v>
      </c>
      <c r="EJ84" s="61">
        <v>0</v>
      </c>
      <c r="EK84" s="61">
        <v>0</v>
      </c>
      <c r="EL84" s="61">
        <v>0</v>
      </c>
      <c r="EM84" s="61">
        <v>0</v>
      </c>
      <c r="EN84" s="61">
        <v>0</v>
      </c>
      <c r="EO84" s="61">
        <v>0</v>
      </c>
      <c r="EP84" s="61">
        <v>0</v>
      </c>
      <c r="EQ84" s="61">
        <v>0</v>
      </c>
      <c r="ER84" s="61">
        <v>0</v>
      </c>
      <c r="ES84" s="61">
        <v>0</v>
      </c>
      <c r="ET84" s="61">
        <v>0</v>
      </c>
      <c r="EU84" s="61">
        <v>0</v>
      </c>
      <c r="EV84" s="61">
        <v>0</v>
      </c>
      <c r="EW84" s="61">
        <v>0</v>
      </c>
      <c r="EX84" s="61">
        <v>0</v>
      </c>
      <c r="EY84" s="61">
        <v>0</v>
      </c>
      <c r="EZ84" s="61">
        <v>0</v>
      </c>
      <c r="FA84" s="61">
        <v>1.2420302590043353E-5</v>
      </c>
      <c r="FB84" s="61">
        <v>0</v>
      </c>
      <c r="FC84" s="61">
        <v>1.0095733981277276E-4</v>
      </c>
      <c r="FD84" s="61">
        <v>0</v>
      </c>
      <c r="FE84" s="61">
        <v>0</v>
      </c>
      <c r="FF84" s="61">
        <v>0</v>
      </c>
      <c r="FG84" s="61">
        <v>0</v>
      </c>
      <c r="FH84" s="61">
        <v>0</v>
      </c>
      <c r="FI84" s="61">
        <v>0</v>
      </c>
      <c r="FJ84" s="61">
        <v>2.4626328957126032E-6</v>
      </c>
      <c r="FK84" s="61">
        <v>0</v>
      </c>
      <c r="FL84" s="61">
        <v>0</v>
      </c>
      <c r="FM84" s="61">
        <v>0</v>
      </c>
      <c r="FN84" s="61">
        <v>0</v>
      </c>
      <c r="FO84" s="61">
        <v>0</v>
      </c>
      <c r="FP84" s="61">
        <v>0</v>
      </c>
      <c r="FQ84" s="61">
        <v>0</v>
      </c>
      <c r="FR84" s="61">
        <v>0</v>
      </c>
      <c r="FS84" s="61">
        <v>0</v>
      </c>
      <c r="FT84" s="61">
        <v>0</v>
      </c>
      <c r="FU84" s="61">
        <v>0</v>
      </c>
      <c r="FV84" s="61">
        <v>0</v>
      </c>
      <c r="FW84" s="61">
        <v>0</v>
      </c>
      <c r="FX84" s="61">
        <v>0</v>
      </c>
      <c r="FY84" s="61">
        <v>0</v>
      </c>
      <c r="FZ84" s="61">
        <v>0</v>
      </c>
      <c r="GA84" s="61">
        <v>0</v>
      </c>
      <c r="GB84" s="61">
        <v>2.0808305141309915E-6</v>
      </c>
      <c r="GC84" s="61">
        <v>0</v>
      </c>
      <c r="GD84" s="61">
        <v>0</v>
      </c>
      <c r="GE84" s="61">
        <v>0</v>
      </c>
      <c r="GF84" s="61">
        <v>2.0917910306502552E-6</v>
      </c>
      <c r="GG84" s="61">
        <v>0</v>
      </c>
      <c r="GH84" s="61">
        <v>1.6093286280140536E-6</v>
      </c>
      <c r="GI84" s="61">
        <v>0</v>
      </c>
      <c r="GJ84" s="61">
        <v>0</v>
      </c>
      <c r="GK84" s="61">
        <v>0</v>
      </c>
      <c r="GL84" s="61">
        <v>0</v>
      </c>
      <c r="GM84" s="61">
        <v>0</v>
      </c>
      <c r="GN84" s="61">
        <v>0</v>
      </c>
      <c r="GO84" s="61">
        <v>1.03246280051868E-3</v>
      </c>
      <c r="GP84" s="61">
        <v>8.1336445564596628E-4</v>
      </c>
      <c r="GQ84" s="61">
        <v>4.3956799609781102E-5</v>
      </c>
      <c r="GR84" s="61">
        <v>3.8997509392740819E-2</v>
      </c>
      <c r="GS84" s="61">
        <v>1.3427331359435889E-3</v>
      </c>
      <c r="GT84" s="61">
        <v>1.2971172778981986E-2</v>
      </c>
      <c r="GU84" s="61">
        <v>3.7662732424707877E-2</v>
      </c>
      <c r="GV84" s="61">
        <v>1.4189042708601172E-4</v>
      </c>
      <c r="GW84" s="61">
        <v>0</v>
      </c>
      <c r="GX84" s="61">
        <v>0</v>
      </c>
      <c r="GY84" s="61">
        <v>0</v>
      </c>
      <c r="GZ84" s="61">
        <v>0</v>
      </c>
      <c r="HA84" s="61">
        <v>0</v>
      </c>
      <c r="HB84" s="61">
        <v>0</v>
      </c>
      <c r="HC84" s="61">
        <v>0</v>
      </c>
      <c r="HD84" s="61">
        <v>0</v>
      </c>
      <c r="HE84" s="61">
        <v>0</v>
      </c>
      <c r="HF84" s="61">
        <v>0</v>
      </c>
      <c r="HG84" s="61">
        <v>0</v>
      </c>
      <c r="HH84" s="61">
        <v>0</v>
      </c>
      <c r="HI84" s="61">
        <v>0</v>
      </c>
      <c r="HJ84" s="61">
        <v>0</v>
      </c>
      <c r="HK84" s="61">
        <v>0</v>
      </c>
      <c r="HL84" s="61">
        <v>0</v>
      </c>
      <c r="HM84" s="61">
        <v>0</v>
      </c>
      <c r="HN84" s="61">
        <v>0</v>
      </c>
      <c r="HO84" s="61">
        <v>0</v>
      </c>
      <c r="HP84" s="61">
        <v>0</v>
      </c>
      <c r="HQ84" s="61">
        <v>0</v>
      </c>
      <c r="HR84" s="61">
        <v>0</v>
      </c>
      <c r="HS84" s="61">
        <v>0</v>
      </c>
      <c r="HT84" s="61">
        <v>0</v>
      </c>
      <c r="HU84" s="61">
        <v>0</v>
      </c>
      <c r="HV84" s="61">
        <v>0</v>
      </c>
      <c r="HW84" s="61">
        <v>0</v>
      </c>
      <c r="HX84" s="61">
        <v>0</v>
      </c>
      <c r="HY84" s="61">
        <v>0</v>
      </c>
      <c r="HZ84" s="61">
        <v>0</v>
      </c>
      <c r="IA84" s="61">
        <v>0</v>
      </c>
      <c r="IB84" s="61">
        <v>0</v>
      </c>
      <c r="IC84" s="61">
        <v>0</v>
      </c>
      <c r="ID84" s="61">
        <v>0</v>
      </c>
      <c r="IE84" s="61">
        <v>0</v>
      </c>
      <c r="IF84" s="61">
        <v>0</v>
      </c>
      <c r="IG84" s="61">
        <v>0</v>
      </c>
      <c r="IH84" s="61">
        <v>0</v>
      </c>
      <c r="II84" s="61">
        <v>0</v>
      </c>
      <c r="IJ84" s="61">
        <v>0</v>
      </c>
      <c r="IK84" s="61">
        <v>0</v>
      </c>
      <c r="IL84" s="61">
        <v>0</v>
      </c>
      <c r="IM84" s="61">
        <v>2.6631786163992559E-6</v>
      </c>
      <c r="IN84" s="61">
        <v>0</v>
      </c>
      <c r="IO84" s="61">
        <v>0</v>
      </c>
      <c r="IP84" s="61">
        <v>4.9854950686782007E-7</v>
      </c>
      <c r="IQ84" s="61">
        <v>0</v>
      </c>
      <c r="IR84" s="61">
        <v>0</v>
      </c>
      <c r="IS84" s="61">
        <v>1.4933241464957933E-6</v>
      </c>
      <c r="IT84" s="61">
        <v>9.527224201944125E-7</v>
      </c>
      <c r="IU84" s="61">
        <v>1.8999814399671362E-6</v>
      </c>
      <c r="IV84" s="61">
        <v>3.9362588586090205E-6</v>
      </c>
      <c r="IW84" s="61">
        <v>0</v>
      </c>
      <c r="IX84" s="61">
        <v>3.1036093492207806E-6</v>
      </c>
      <c r="IY84" s="61">
        <v>0</v>
      </c>
      <c r="IZ84" s="61">
        <v>0</v>
      </c>
      <c r="JA84" s="61">
        <v>0</v>
      </c>
      <c r="JB84" s="61">
        <v>0</v>
      </c>
      <c r="JC84" s="61">
        <v>0</v>
      </c>
      <c r="JD84" s="61">
        <v>0</v>
      </c>
      <c r="JE84" s="61">
        <v>0</v>
      </c>
      <c r="JF84" s="61">
        <v>0</v>
      </c>
      <c r="JG84" s="61">
        <v>4.2357817929833666E-5</v>
      </c>
      <c r="JH84" s="61">
        <v>0</v>
      </c>
      <c r="JI84" s="61">
        <v>5.389259873973426E-7</v>
      </c>
      <c r="JJ84" s="61">
        <v>0</v>
      </c>
      <c r="JK84" s="61">
        <v>0</v>
      </c>
      <c r="JL84" s="61">
        <v>0</v>
      </c>
      <c r="JM84" s="61">
        <v>5.5196848853110821E-6</v>
      </c>
      <c r="JN84" s="61">
        <v>0</v>
      </c>
      <c r="JO84" s="61">
        <v>0</v>
      </c>
      <c r="JP84" s="61">
        <v>0</v>
      </c>
      <c r="JQ84" s="61">
        <v>0</v>
      </c>
      <c r="JR84" s="61">
        <v>0</v>
      </c>
      <c r="JS84" s="61">
        <v>0</v>
      </c>
      <c r="JT84" s="61">
        <v>0</v>
      </c>
      <c r="JU84" s="61">
        <v>0</v>
      </c>
      <c r="JV84" s="61">
        <v>0</v>
      </c>
      <c r="JW84" s="61">
        <v>0</v>
      </c>
      <c r="JX84" s="61">
        <v>0</v>
      </c>
      <c r="JY84" s="61">
        <v>0</v>
      </c>
      <c r="JZ84" s="61">
        <v>0</v>
      </c>
      <c r="KA84" s="61">
        <v>0</v>
      </c>
      <c r="KB84" s="61">
        <v>0</v>
      </c>
      <c r="KC84" s="61">
        <v>0</v>
      </c>
      <c r="KD84" s="61">
        <v>0</v>
      </c>
      <c r="KE84" s="61">
        <v>0</v>
      </c>
      <c r="KF84" s="61">
        <v>0</v>
      </c>
      <c r="KG84" s="61">
        <v>0</v>
      </c>
      <c r="KH84" s="61">
        <v>0</v>
      </c>
      <c r="KI84" s="61">
        <v>0</v>
      </c>
      <c r="KJ84" s="61">
        <v>0</v>
      </c>
      <c r="KK84" s="61">
        <v>0</v>
      </c>
      <c r="KL84" s="61">
        <v>0</v>
      </c>
      <c r="KM84" s="61">
        <v>0</v>
      </c>
      <c r="KN84" s="61">
        <v>0</v>
      </c>
      <c r="KO84" s="61">
        <v>0</v>
      </c>
      <c r="KP84" s="61">
        <v>0</v>
      </c>
      <c r="KQ84" s="61">
        <v>0</v>
      </c>
      <c r="KR84" s="61">
        <v>0</v>
      </c>
      <c r="KS84" s="61">
        <v>0</v>
      </c>
      <c r="KT84" s="61">
        <v>0</v>
      </c>
      <c r="KU84" s="61">
        <v>0</v>
      </c>
      <c r="KV84" s="61">
        <v>0</v>
      </c>
      <c r="KW84" s="61">
        <v>0</v>
      </c>
      <c r="KX84" s="61">
        <v>0</v>
      </c>
      <c r="KY84" s="61">
        <v>0</v>
      </c>
      <c r="KZ84" s="61">
        <v>0</v>
      </c>
    </row>
    <row r="85" spans="1:312" ht="13" x14ac:dyDescent="0.3">
      <c r="A85" s="102">
        <v>1.061482226089387</v>
      </c>
      <c r="B85" s="50" t="s">
        <v>871</v>
      </c>
      <c r="C85" s="60" t="s">
        <v>26</v>
      </c>
      <c r="D85" s="61">
        <v>2.8572244467742816E-6</v>
      </c>
      <c r="E85" s="61">
        <v>1.2022111084734577E-5</v>
      </c>
      <c r="F85" s="61">
        <v>3.0974294965257066E-5</v>
      </c>
      <c r="G85" s="61">
        <v>9.0423559273793494E-5</v>
      </c>
      <c r="H85" s="61">
        <v>1.0153034814740589E-5</v>
      </c>
      <c r="I85" s="61">
        <v>4.2893052018368104E-6</v>
      </c>
      <c r="J85" s="61">
        <v>8.3629404739833874E-5</v>
      </c>
      <c r="K85" s="61">
        <v>6.5841217848590367E-6</v>
      </c>
      <c r="L85" s="61">
        <v>4.9328990434359235E-5</v>
      </c>
      <c r="M85" s="61">
        <v>1.2343934263564117E-5</v>
      </c>
      <c r="N85" s="61">
        <v>8.3545499917378409E-5</v>
      </c>
      <c r="O85" s="61">
        <v>1.9683716191378132E-4</v>
      </c>
      <c r="P85" s="61">
        <v>1.4124262855816459E-5</v>
      </c>
      <c r="Q85" s="61">
        <v>6.71423235713067E-5</v>
      </c>
      <c r="R85" s="61">
        <v>3.1590341531660951E-5</v>
      </c>
      <c r="S85" s="61">
        <v>1.3912888763175166E-4</v>
      </c>
      <c r="T85" s="61">
        <v>4.2204469074448525E-5</v>
      </c>
      <c r="U85" s="61">
        <v>2.549272084613169E-4</v>
      </c>
      <c r="V85" s="61">
        <v>5.9026410681158345E-5</v>
      </c>
      <c r="W85" s="61">
        <v>8.5472253280744601E-5</v>
      </c>
      <c r="X85" s="61">
        <v>3.0698915278808097E-5</v>
      </c>
      <c r="Y85" s="61">
        <v>2.0631750667277897E-5</v>
      </c>
      <c r="Z85" s="61">
        <v>1.5142080979842467E-4</v>
      </c>
      <c r="AA85" s="61">
        <v>6.0787722287008831E-6</v>
      </c>
      <c r="AB85" s="61">
        <v>1.1860852979344559E-5</v>
      </c>
      <c r="AC85" s="61">
        <v>1.5359998817557227E-5</v>
      </c>
      <c r="AD85" s="61">
        <v>0</v>
      </c>
      <c r="AE85" s="61">
        <v>3.8835584424546453E-5</v>
      </c>
      <c r="AF85" s="61">
        <v>2.6494687257101995E-4</v>
      </c>
      <c r="AG85" s="61">
        <v>3.5203027589457044E-3</v>
      </c>
      <c r="AH85" s="61">
        <v>1.4102664837731944E-5</v>
      </c>
      <c r="AI85" s="61">
        <v>8.7814537096854022E-5</v>
      </c>
      <c r="AJ85" s="61">
        <v>4.4651050783880969E-5</v>
      </c>
      <c r="AK85" s="61">
        <v>1.4943388485975413E-5</v>
      </c>
      <c r="AL85" s="61">
        <v>1.7136731864342102E-4</v>
      </c>
      <c r="AM85" s="61">
        <v>4.370906796409545E-5</v>
      </c>
      <c r="AN85" s="61">
        <v>1.7196218490806361E-4</v>
      </c>
      <c r="AO85" s="61">
        <v>2.2573322190123807E-4</v>
      </c>
      <c r="AP85" s="61">
        <v>9.8717992255750123E-5</v>
      </c>
      <c r="AQ85" s="61">
        <v>0.88222307581647197</v>
      </c>
      <c r="AR85" s="61">
        <v>9.9009089123865758E-5</v>
      </c>
      <c r="AS85" s="61">
        <v>2.3410111860084327E-4</v>
      </c>
      <c r="AT85" s="61">
        <v>8.6942117860935145E-5</v>
      </c>
      <c r="AU85" s="61">
        <v>1.6516087025119641E-4</v>
      </c>
      <c r="AV85" s="61">
        <v>1.5052229943970687E-5</v>
      </c>
      <c r="AW85" s="61">
        <v>3.1550978903780356E-5</v>
      </c>
      <c r="AX85" s="61">
        <v>2.731469161560196E-5</v>
      </c>
      <c r="AY85" s="61">
        <v>9.8548311901450325E-5</v>
      </c>
      <c r="AZ85" s="61">
        <v>6.9433909856281026E-5</v>
      </c>
      <c r="BA85" s="61">
        <v>0</v>
      </c>
      <c r="BB85" s="61">
        <v>1.1859615700824086E-4</v>
      </c>
      <c r="BC85" s="61">
        <v>1.1808448231310484E-2</v>
      </c>
      <c r="BD85" s="61">
        <v>5.9284269644775255E-2</v>
      </c>
      <c r="BE85" s="61">
        <v>4.964388870927091E-6</v>
      </c>
      <c r="BF85" s="61">
        <v>1.0307946683382245E-4</v>
      </c>
      <c r="BG85" s="61">
        <v>3.0504797023508849E-5</v>
      </c>
      <c r="BH85" s="61">
        <v>4.5301436621893273E-2</v>
      </c>
      <c r="BI85" s="61">
        <v>2.0718016796230179E-3</v>
      </c>
      <c r="BJ85" s="61">
        <v>1.8334965354881039E-2</v>
      </c>
      <c r="BK85" s="61">
        <v>3.6841153737861271E-4</v>
      </c>
      <c r="BL85" s="61">
        <v>1.9728257421421501E-4</v>
      </c>
      <c r="BM85" s="61">
        <v>1.5001507309219349E-4</v>
      </c>
      <c r="BN85" s="61">
        <v>5.3197730265120693E-4</v>
      </c>
      <c r="BO85" s="61">
        <v>6.5593533504683797E-5</v>
      </c>
      <c r="BP85" s="61">
        <v>1.4948741653090543E-4</v>
      </c>
      <c r="BQ85" s="61">
        <v>0</v>
      </c>
      <c r="BR85" s="61">
        <v>5.9121157677218108E-6</v>
      </c>
      <c r="BS85" s="61">
        <v>6.4822980081767083E-5</v>
      </c>
      <c r="BT85" s="61">
        <v>0</v>
      </c>
      <c r="BU85" s="61">
        <v>5.1625048618623336E-6</v>
      </c>
      <c r="BV85" s="61">
        <v>4.0367382627192505E-5</v>
      </c>
      <c r="BW85" s="61">
        <v>8.0211999676854156E-6</v>
      </c>
      <c r="BX85" s="61">
        <v>4.1259384962852109E-6</v>
      </c>
      <c r="BY85" s="61">
        <v>1.6680857037287556E-5</v>
      </c>
      <c r="BZ85" s="61">
        <v>5.3067014110880869E-6</v>
      </c>
      <c r="CA85" s="61">
        <v>9.0949497986358536E-6</v>
      </c>
      <c r="CB85" s="61">
        <v>2.5704428903601569E-5</v>
      </c>
      <c r="CC85" s="61">
        <v>6.6515809064380295E-6</v>
      </c>
      <c r="CD85" s="61">
        <v>4.5039446814254367E-6</v>
      </c>
      <c r="CE85" s="61">
        <v>1.4073388481960992E-4</v>
      </c>
      <c r="CF85" s="61">
        <v>1.8018185341505631E-5</v>
      </c>
      <c r="CG85" s="61">
        <v>1.7223747094939337E-5</v>
      </c>
      <c r="CH85" s="61">
        <v>0</v>
      </c>
      <c r="CI85" s="61">
        <v>3.2707981597838293E-4</v>
      </c>
      <c r="CJ85" s="61">
        <v>0</v>
      </c>
      <c r="CK85" s="61">
        <v>0</v>
      </c>
      <c r="CL85" s="61">
        <v>4.8950022027509913E-5</v>
      </c>
      <c r="CM85" s="61">
        <v>1.0385188664092686E-5</v>
      </c>
      <c r="CN85" s="61">
        <v>0</v>
      </c>
      <c r="CO85" s="61">
        <v>1.5841192272214355E-4</v>
      </c>
      <c r="CP85" s="61">
        <v>1.3630371496919648E-4</v>
      </c>
      <c r="CQ85" s="61">
        <v>9.8156585618162524E-5</v>
      </c>
      <c r="CR85" s="61">
        <v>8.521978873080781E-5</v>
      </c>
      <c r="CS85" s="61">
        <v>1.4451745141032165E-4</v>
      </c>
      <c r="CT85" s="61">
        <v>2.8838103955338156E-4</v>
      </c>
      <c r="CU85" s="61">
        <v>1.4573478650593288E-5</v>
      </c>
      <c r="CV85" s="61">
        <v>5.3561998649962154E-5</v>
      </c>
      <c r="CW85" s="61">
        <v>3.8212148029060858E-5</v>
      </c>
      <c r="CX85" s="61">
        <v>1.8751132479288626E-4</v>
      </c>
      <c r="CY85" s="61">
        <v>1.0604896183480836E-5</v>
      </c>
      <c r="CZ85" s="61">
        <v>1.7028303580365338E-5</v>
      </c>
      <c r="DA85" s="61">
        <v>1.0474960577926864E-4</v>
      </c>
      <c r="DB85" s="61">
        <v>1.2956204663641107E-4</v>
      </c>
      <c r="DC85" s="61">
        <v>1.3398273717879625E-5</v>
      </c>
      <c r="DD85" s="61">
        <v>5.1178283718708651E-6</v>
      </c>
      <c r="DE85" s="61">
        <v>2.8371595458792923E-5</v>
      </c>
      <c r="DF85" s="61">
        <v>5.3468304050133531E-5</v>
      </c>
      <c r="DG85" s="61">
        <v>5.2071106618994866E-5</v>
      </c>
      <c r="DH85" s="61">
        <v>1.0051991507707459E-5</v>
      </c>
      <c r="DI85" s="61">
        <v>3.7158677505413837E-5</v>
      </c>
      <c r="DJ85" s="61">
        <v>3.984009513814719E-6</v>
      </c>
      <c r="DK85" s="61">
        <v>1.6353780636100922E-4</v>
      </c>
      <c r="DL85" s="61">
        <v>1.3657747027527345E-4</v>
      </c>
      <c r="DM85" s="61">
        <v>0</v>
      </c>
      <c r="DN85" s="61">
        <v>5.5874136275600248E-5</v>
      </c>
      <c r="DO85" s="61">
        <v>1.0795141468592462E-5</v>
      </c>
      <c r="DP85" s="61">
        <v>3.3717890873994332E-6</v>
      </c>
      <c r="DQ85" s="61">
        <v>2.2334671817350516E-5</v>
      </c>
      <c r="DR85" s="61">
        <v>0</v>
      </c>
      <c r="DS85" s="61">
        <v>4.1018894493674917E-5</v>
      </c>
      <c r="DT85" s="61">
        <v>1.5722855150892065E-4</v>
      </c>
      <c r="DU85" s="61">
        <v>1.1137039746320404E-3</v>
      </c>
      <c r="DV85" s="61">
        <v>2.9947432782121401E-4</v>
      </c>
      <c r="DW85" s="61">
        <v>3.5850282786550029E-4</v>
      </c>
      <c r="DX85" s="61">
        <v>3.3658810131610391E-4</v>
      </c>
      <c r="DY85" s="61">
        <v>4.8981114994839446E-4</v>
      </c>
      <c r="DZ85" s="61">
        <v>2.183072170583526E-5</v>
      </c>
      <c r="EA85" s="61">
        <v>7.1497246368207461E-5</v>
      </c>
      <c r="EB85" s="61">
        <v>3.0129385318508178E-5</v>
      </c>
      <c r="EC85" s="61">
        <v>7.7978220368969794E-5</v>
      </c>
      <c r="ED85" s="61">
        <v>1.9598116882491063E-5</v>
      </c>
      <c r="EE85" s="61">
        <v>2.963660219638948E-5</v>
      </c>
      <c r="EF85" s="61">
        <v>0</v>
      </c>
      <c r="EG85" s="61">
        <v>8.8018461179046622E-6</v>
      </c>
      <c r="EH85" s="61">
        <v>2.4987228056015034E-6</v>
      </c>
      <c r="EI85" s="61">
        <v>6.5957433597889587E-5</v>
      </c>
      <c r="EJ85" s="61">
        <v>4.3162156057085553E-5</v>
      </c>
      <c r="EK85" s="61">
        <v>1.0348252079867053E-5</v>
      </c>
      <c r="EL85" s="61">
        <v>0</v>
      </c>
      <c r="EM85" s="61">
        <v>0</v>
      </c>
      <c r="EN85" s="61">
        <v>6.1407144721288329E-5</v>
      </c>
      <c r="EO85" s="61">
        <v>7.1067514612665463E-6</v>
      </c>
      <c r="EP85" s="61">
        <v>7.6561832025223703E-5</v>
      </c>
      <c r="EQ85" s="61">
        <v>6.0196112053514685E-6</v>
      </c>
      <c r="ER85" s="61">
        <v>0</v>
      </c>
      <c r="ES85" s="61">
        <v>0</v>
      </c>
      <c r="ET85" s="61">
        <v>0</v>
      </c>
      <c r="EU85" s="61">
        <v>1.2270896369116803E-5</v>
      </c>
      <c r="EV85" s="61">
        <v>7.182301888811327E-6</v>
      </c>
      <c r="EW85" s="61">
        <v>0</v>
      </c>
      <c r="EX85" s="61">
        <v>5.5761386365304351E-5</v>
      </c>
      <c r="EY85" s="61">
        <v>1.6462517797836772E-4</v>
      </c>
      <c r="EZ85" s="61">
        <v>6.3503596068021576E-4</v>
      </c>
      <c r="FA85" s="61">
        <v>2.8707197117620566E-4</v>
      </c>
      <c r="FB85" s="61">
        <v>0</v>
      </c>
      <c r="FC85" s="61">
        <v>4.5508518018002468E-5</v>
      </c>
      <c r="FD85" s="61">
        <v>7.7853524691079675E-5</v>
      </c>
      <c r="FE85" s="61">
        <v>9.8290959608053619E-5</v>
      </c>
      <c r="FF85" s="61">
        <v>1.4716395385617047E-4</v>
      </c>
      <c r="FG85" s="61">
        <v>6.3699877654799643E-4</v>
      </c>
      <c r="FH85" s="61">
        <v>7.9446079498288023E-5</v>
      </c>
      <c r="FI85" s="61">
        <v>2.1026431299012811E-4</v>
      </c>
      <c r="FJ85" s="61">
        <v>1.7141856430940669E-4</v>
      </c>
      <c r="FK85" s="61">
        <v>8.0513373397123415E-6</v>
      </c>
      <c r="FL85" s="61">
        <v>7.5081017909405209E-5</v>
      </c>
      <c r="FM85" s="61">
        <v>5.801938801507252E-5</v>
      </c>
      <c r="FN85" s="61">
        <v>2.8556439676632957E-5</v>
      </c>
      <c r="FO85" s="61">
        <v>2.3065215287153746E-5</v>
      </c>
      <c r="FP85" s="61">
        <v>4.9959290449040586E-5</v>
      </c>
      <c r="FQ85" s="61">
        <v>1.7211609076312761E-4</v>
      </c>
      <c r="FR85" s="61">
        <v>3.378588665240434E-4</v>
      </c>
      <c r="FS85" s="61">
        <v>2.5752066267959665E-4</v>
      </c>
      <c r="FT85" s="61">
        <v>8.7140635303086366E-5</v>
      </c>
      <c r="FU85" s="61">
        <v>5.4867920191120975E-5</v>
      </c>
      <c r="FV85" s="61">
        <v>1.4405240050120632E-5</v>
      </c>
      <c r="FW85" s="61">
        <v>6.7907167427805993E-6</v>
      </c>
      <c r="FX85" s="61">
        <v>7.047114373437425E-6</v>
      </c>
      <c r="FY85" s="61">
        <v>1.8012656612215189E-4</v>
      </c>
      <c r="FZ85" s="61">
        <v>1.2159369496160393E-4</v>
      </c>
      <c r="GA85" s="61">
        <v>1.9912247572716665E-4</v>
      </c>
      <c r="GB85" s="61">
        <v>1.1016161545399366E-5</v>
      </c>
      <c r="GC85" s="61">
        <v>0</v>
      </c>
      <c r="GD85" s="61">
        <v>7.770674016139076E-5</v>
      </c>
      <c r="GE85" s="61">
        <v>2.2941407910144257E-5</v>
      </c>
      <c r="GF85" s="61">
        <v>4.323855106885292E-4</v>
      </c>
      <c r="GG85" s="61">
        <v>1.4533887726247622E-3</v>
      </c>
      <c r="GH85" s="61">
        <v>4.4351203660269653E-4</v>
      </c>
      <c r="GI85" s="61">
        <v>2.1889692368988662E-4</v>
      </c>
      <c r="GJ85" s="61">
        <v>1.3313116487355129E-4</v>
      </c>
      <c r="GK85" s="61">
        <v>5.0300761376748571E-4</v>
      </c>
      <c r="GL85" s="61">
        <v>3.4051585314118779E-6</v>
      </c>
      <c r="GM85" s="61">
        <v>3.210472742111276E-6</v>
      </c>
      <c r="GN85" s="61">
        <v>4.2945531265517513E-6</v>
      </c>
      <c r="GO85" s="61">
        <v>1.7785364493931687E-5</v>
      </c>
      <c r="GP85" s="61">
        <v>3.5355676821604095E-5</v>
      </c>
      <c r="GQ85" s="61">
        <v>0</v>
      </c>
      <c r="GR85" s="61">
        <v>8.0877315158001562E-5</v>
      </c>
      <c r="GS85" s="61">
        <v>6.1831001695387806E-5</v>
      </c>
      <c r="GT85" s="61">
        <v>1.2191457818180542E-4</v>
      </c>
      <c r="GU85" s="61">
        <v>4.2930508472788726E-5</v>
      </c>
      <c r="GV85" s="61">
        <v>1.0565420356224085E-4</v>
      </c>
      <c r="GW85" s="61">
        <v>1.6001193920173041E-4</v>
      </c>
      <c r="GX85" s="61">
        <v>7.5714982000338766E-5</v>
      </c>
      <c r="GY85" s="61">
        <v>2.9974142080970901E-5</v>
      </c>
      <c r="GZ85" s="61">
        <v>1.304467756488183E-5</v>
      </c>
      <c r="HA85" s="61">
        <v>1.3545107918389823E-5</v>
      </c>
      <c r="HB85" s="61">
        <v>1.4831153673617261E-4</v>
      </c>
      <c r="HC85" s="61">
        <v>2.0278339582352345E-5</v>
      </c>
      <c r="HD85" s="61">
        <v>6.9924286244253925E-6</v>
      </c>
      <c r="HE85" s="61">
        <v>4.3888054167781362E-5</v>
      </c>
      <c r="HF85" s="61">
        <v>1.1473581362731655E-4</v>
      </c>
      <c r="HG85" s="61">
        <v>2.4012831163975427E-5</v>
      </c>
      <c r="HH85" s="61">
        <v>2.4837642768610461E-6</v>
      </c>
      <c r="HI85" s="61">
        <v>5.2204382608295886E-5</v>
      </c>
      <c r="HJ85" s="61">
        <v>1.7023527705104907E-5</v>
      </c>
      <c r="HK85" s="61">
        <v>1.2441749934060176E-4</v>
      </c>
      <c r="HL85" s="61">
        <v>9.5475937686738087E-5</v>
      </c>
      <c r="HM85" s="61">
        <v>2.4333745964355772E-4</v>
      </c>
      <c r="HN85" s="61">
        <v>4.4405464011243497E-5</v>
      </c>
      <c r="HO85" s="61">
        <v>1.5449855900226886E-4</v>
      </c>
      <c r="HP85" s="61">
        <v>3.3877542536561427E-5</v>
      </c>
      <c r="HQ85" s="61">
        <v>5.8793000592270507E-5</v>
      </c>
      <c r="HR85" s="61">
        <v>1.007969546663881E-5</v>
      </c>
      <c r="HS85" s="61">
        <v>7.2897698134588553E-6</v>
      </c>
      <c r="HT85" s="61">
        <v>1.9847101327371632E-5</v>
      </c>
      <c r="HU85" s="61">
        <v>3.3317727859058642E-5</v>
      </c>
      <c r="HV85" s="61">
        <v>7.1929597738047788E-6</v>
      </c>
      <c r="HW85" s="61">
        <v>0</v>
      </c>
      <c r="HX85" s="61">
        <v>1.2246498515070683E-5</v>
      </c>
      <c r="HY85" s="61">
        <v>6.4163533110333699E-5</v>
      </c>
      <c r="HZ85" s="61">
        <v>1.8475530643575459E-5</v>
      </c>
      <c r="IA85" s="61">
        <v>2.5344325353975877E-5</v>
      </c>
      <c r="IB85" s="61">
        <v>2.693317676545645E-5</v>
      </c>
      <c r="IC85" s="61">
        <v>8.2057379541218426E-4</v>
      </c>
      <c r="ID85" s="61">
        <v>3.5318858250463968E-4</v>
      </c>
      <c r="IE85" s="61">
        <v>5.6994905482586809E-5</v>
      </c>
      <c r="IF85" s="61">
        <v>8.2893528168917192E-4</v>
      </c>
      <c r="IG85" s="61">
        <v>3.9784666155250229E-5</v>
      </c>
      <c r="IH85" s="61">
        <v>9.7329614484930674E-5</v>
      </c>
      <c r="II85" s="61">
        <v>6.4246944227337228E-6</v>
      </c>
      <c r="IJ85" s="61">
        <v>1.2280487899144938E-6</v>
      </c>
      <c r="IK85" s="61">
        <v>2.7846662529920612E-5</v>
      </c>
      <c r="IL85" s="61">
        <v>8.9516999020392522E-5</v>
      </c>
      <c r="IM85" s="61">
        <v>1.5925985081457344E-6</v>
      </c>
      <c r="IN85" s="61">
        <v>2.984814328540681E-5</v>
      </c>
      <c r="IO85" s="61">
        <v>1.6197369277974286E-5</v>
      </c>
      <c r="IP85" s="61">
        <v>4.9219544452538705E-6</v>
      </c>
      <c r="IQ85" s="61">
        <v>7.2168472119012663E-6</v>
      </c>
      <c r="IR85" s="61">
        <v>1.3410742813786064E-5</v>
      </c>
      <c r="IS85" s="61">
        <v>4.2120671108801615E-6</v>
      </c>
      <c r="IT85" s="61">
        <v>1.747591811944849E-5</v>
      </c>
      <c r="IU85" s="61">
        <v>5.8965157110545164E-5</v>
      </c>
      <c r="IV85" s="61">
        <v>4.6767431983473511E-6</v>
      </c>
      <c r="IW85" s="61">
        <v>7.8235051455852727E-6</v>
      </c>
      <c r="IX85" s="61">
        <v>1.0812714529942607E-5</v>
      </c>
      <c r="IY85" s="61">
        <v>1.1093077383641052E-6</v>
      </c>
      <c r="IZ85" s="61">
        <v>1.1927154745057625E-5</v>
      </c>
      <c r="JA85" s="61">
        <v>3.487226290099366E-6</v>
      </c>
      <c r="JB85" s="61">
        <v>5.9884907589200095E-5</v>
      </c>
      <c r="JC85" s="61">
        <v>7.5425155536473258E-5</v>
      </c>
      <c r="JD85" s="61">
        <v>7.5050966969891075E-5</v>
      </c>
      <c r="JE85" s="61">
        <v>1.3135175236470128E-6</v>
      </c>
      <c r="JF85" s="61">
        <v>9.1832272874876623E-5</v>
      </c>
      <c r="JG85" s="61">
        <v>7.3705034560973386E-5</v>
      </c>
      <c r="JH85" s="61">
        <v>8.4704783032619967E-5</v>
      </c>
      <c r="JI85" s="61">
        <v>2.6206597034223719E-6</v>
      </c>
      <c r="JJ85" s="61">
        <v>1.1473811729582117E-4</v>
      </c>
      <c r="JK85" s="61">
        <v>6.8874633534854086E-5</v>
      </c>
      <c r="JL85" s="61">
        <v>6.5066999412703613E-5</v>
      </c>
      <c r="JM85" s="61">
        <v>1.9295250957709241E-5</v>
      </c>
      <c r="JN85" s="61">
        <v>4.2597326957866884E-6</v>
      </c>
      <c r="JO85" s="61">
        <v>4.7846900202863716E-6</v>
      </c>
      <c r="JP85" s="61">
        <v>8.9568415947628534E-5</v>
      </c>
      <c r="JQ85" s="61">
        <v>2.8076221278005834E-5</v>
      </c>
      <c r="JR85" s="61">
        <v>2.2963449644180247E-5</v>
      </c>
      <c r="JS85" s="61">
        <v>2.0222872331566954E-5</v>
      </c>
      <c r="JT85" s="61">
        <v>3.315720227484933E-5</v>
      </c>
      <c r="JU85" s="61">
        <v>7.1298630770151315E-5</v>
      </c>
      <c r="JV85" s="61">
        <v>1.7739007234130992E-4</v>
      </c>
      <c r="JW85" s="61">
        <v>7.5268796572372881E-5</v>
      </c>
      <c r="JX85" s="61">
        <v>3.3091302856033986E-4</v>
      </c>
      <c r="JY85" s="61">
        <v>7.3009236611467322E-5</v>
      </c>
      <c r="JZ85" s="61">
        <v>1.7203194054317986E-4</v>
      </c>
      <c r="KA85" s="61">
        <v>7.0158621063672578E-5</v>
      </c>
      <c r="KB85" s="61">
        <v>2.2296477816097961E-4</v>
      </c>
      <c r="KC85" s="61">
        <v>1.1619540018163601E-4</v>
      </c>
      <c r="KD85" s="61">
        <v>4.5063739577387476E-5</v>
      </c>
      <c r="KE85" s="61">
        <v>1.6508219646555806E-4</v>
      </c>
      <c r="KF85" s="61">
        <v>3.004424062653677E-4</v>
      </c>
      <c r="KG85" s="61">
        <v>1.5344201396984858E-4</v>
      </c>
      <c r="KH85" s="61">
        <v>3.1760216313713195E-4</v>
      </c>
      <c r="KI85" s="61">
        <v>7.5945325928507794E-5</v>
      </c>
      <c r="KJ85" s="61">
        <v>1.2218597427627557E-4</v>
      </c>
      <c r="KK85" s="61">
        <v>1.6180443353654148E-4</v>
      </c>
      <c r="KL85" s="61">
        <v>2.105942581816293E-4</v>
      </c>
      <c r="KM85" s="61">
        <v>2.3059059529827419E-4</v>
      </c>
      <c r="KN85" s="61">
        <v>9.7298260877261433E-5</v>
      </c>
      <c r="KO85" s="61">
        <v>6.9430363228435534E-5</v>
      </c>
      <c r="KP85" s="61">
        <v>1.7949672739077057E-4</v>
      </c>
      <c r="KQ85" s="61">
        <v>1.5904449287689273E-4</v>
      </c>
      <c r="KR85" s="61">
        <v>2.5539666510004185E-4</v>
      </c>
      <c r="KS85" s="61">
        <v>1.0853488883932247E-4</v>
      </c>
      <c r="KT85" s="61">
        <v>7.077838788804111E-5</v>
      </c>
      <c r="KU85" s="61">
        <v>3.2736772045564773E-4</v>
      </c>
      <c r="KV85" s="61">
        <v>1.9953108440841671E-5</v>
      </c>
      <c r="KW85" s="61">
        <v>1.5849228660185251E-4</v>
      </c>
      <c r="KX85" s="61">
        <v>8.6956296567247741E-5</v>
      </c>
      <c r="KY85" s="61">
        <v>2.342515937102274E-4</v>
      </c>
      <c r="KZ85" s="61">
        <v>1.4917272747708171E-4</v>
      </c>
    </row>
    <row r="86" spans="1:312" ht="13" x14ac:dyDescent="0.3">
      <c r="A86" s="102">
        <v>1.1673855302619394</v>
      </c>
      <c r="B86" s="50" t="s">
        <v>870</v>
      </c>
      <c r="C86" s="60" t="s">
        <v>108</v>
      </c>
      <c r="D86" s="61">
        <v>2.1762526202930779E-5</v>
      </c>
      <c r="E86" s="61">
        <v>1.4771309870746983E-5</v>
      </c>
      <c r="F86" s="61">
        <v>1.7201351091391325E-5</v>
      </c>
      <c r="G86" s="61">
        <v>7.6822903015613054E-5</v>
      </c>
      <c r="H86" s="61">
        <v>4.9123003590447862E-5</v>
      </c>
      <c r="I86" s="61">
        <v>4.5061801839521548E-6</v>
      </c>
      <c r="J86" s="61">
        <v>6.2244207975881263E-5</v>
      </c>
      <c r="K86" s="61">
        <v>3.5391861068746301E-5</v>
      </c>
      <c r="L86" s="61">
        <v>3.5525505478555866E-5</v>
      </c>
      <c r="M86" s="61">
        <v>9.4902571365665251E-5</v>
      </c>
      <c r="N86" s="61">
        <v>2.4700549208226722E-5</v>
      </c>
      <c r="O86" s="61">
        <v>5.3360654319007122E-5</v>
      </c>
      <c r="P86" s="61">
        <v>4.4562596762149602E-5</v>
      </c>
      <c r="Q86" s="61">
        <v>5.2025175712411659E-5</v>
      </c>
      <c r="R86" s="61">
        <v>1.2013495891491125E-4</v>
      </c>
      <c r="S86" s="61">
        <v>2.593934566152253E-4</v>
      </c>
      <c r="T86" s="61">
        <v>4.340497546405041E-4</v>
      </c>
      <c r="U86" s="61">
        <v>1.3584876804132744E-4</v>
      </c>
      <c r="V86" s="61">
        <v>4.014520732589603E-5</v>
      </c>
      <c r="W86" s="61">
        <v>3.3793973256679364E-5</v>
      </c>
      <c r="X86" s="61">
        <v>2.7170779561019154E-5</v>
      </c>
      <c r="Y86" s="61">
        <v>2.5888923823884054E-4</v>
      </c>
      <c r="Z86" s="61">
        <v>1.0075250505310954E-4</v>
      </c>
      <c r="AA86" s="61">
        <v>1.0999136919479522E-4</v>
      </c>
      <c r="AB86" s="61">
        <v>1.0844804535907303E-4</v>
      </c>
      <c r="AC86" s="61">
        <v>1.1763122112494481E-4</v>
      </c>
      <c r="AD86" s="61">
        <v>1.2379933510535073E-4</v>
      </c>
      <c r="AE86" s="61">
        <v>5.692728351012785E-4</v>
      </c>
      <c r="AF86" s="61">
        <v>5.2622537070321418E-4</v>
      </c>
      <c r="AG86" s="61">
        <v>1.8707318743704489E-3</v>
      </c>
      <c r="AH86" s="61">
        <v>1.1648518699160107E-3</v>
      </c>
      <c r="AI86" s="61">
        <v>3.3919877112701161E-3</v>
      </c>
      <c r="AJ86" s="61">
        <v>9.8968134284272498E-4</v>
      </c>
      <c r="AK86" s="61">
        <v>8.3701891203090124E-4</v>
      </c>
      <c r="AL86" s="61">
        <v>1.1121465824834595E-3</v>
      </c>
      <c r="AM86" s="61">
        <v>1.170480237117942E-3</v>
      </c>
      <c r="AN86" s="61">
        <v>1.6062459656205302E-3</v>
      </c>
      <c r="AO86" s="61">
        <v>1.9909269976614396E-3</v>
      </c>
      <c r="AP86" s="61">
        <v>9.3799134355373375E-4</v>
      </c>
      <c r="AQ86" s="61">
        <v>1.2715352754179758E-3</v>
      </c>
      <c r="AR86" s="61">
        <v>4.7327669655498704E-4</v>
      </c>
      <c r="AS86" s="61">
        <v>3.9243082262809599E-4</v>
      </c>
      <c r="AT86" s="61">
        <v>2.1087447540981102E-4</v>
      </c>
      <c r="AU86" s="61">
        <v>3.6856549768960828E-4</v>
      </c>
      <c r="AV86" s="61">
        <v>5.4109408969424982E-5</v>
      </c>
      <c r="AW86" s="61">
        <v>2.8950905631194815E-5</v>
      </c>
      <c r="AX86" s="61">
        <v>3.811341201455975E-5</v>
      </c>
      <c r="AY86" s="61">
        <v>1.1644725454799337E-4</v>
      </c>
      <c r="AZ86" s="61">
        <v>1.2430709929400091E-4</v>
      </c>
      <c r="BA86" s="61">
        <v>2.1645644906174072E-4</v>
      </c>
      <c r="BB86" s="61">
        <v>2.8334219625688776E-4</v>
      </c>
      <c r="BC86" s="61">
        <v>2.7941600467904586E-3</v>
      </c>
      <c r="BD86" s="61">
        <v>2.2293838765262662E-3</v>
      </c>
      <c r="BE86" s="61">
        <v>2.1173474830356026E-5</v>
      </c>
      <c r="BF86" s="61">
        <v>1.5097510033455774E-4</v>
      </c>
      <c r="BG86" s="61">
        <v>2.2943350902275236E-4</v>
      </c>
      <c r="BH86" s="61">
        <v>1.1955825397856549E-3</v>
      </c>
      <c r="BI86" s="61">
        <v>3.7762026681661276E-4</v>
      </c>
      <c r="BJ86" s="61">
        <v>5.0227188568209374E-4</v>
      </c>
      <c r="BK86" s="61">
        <v>5.3393199211835011E-4</v>
      </c>
      <c r="BL86" s="61">
        <v>2.4155721133159661E-4</v>
      </c>
      <c r="BM86" s="61">
        <v>4.767851562538449E-4</v>
      </c>
      <c r="BN86" s="61">
        <v>5.9152634874385041E-4</v>
      </c>
      <c r="BO86" s="61">
        <v>3.3208185267651525E-4</v>
      </c>
      <c r="BP86" s="61">
        <v>4.5487091825026769E-5</v>
      </c>
      <c r="BQ86" s="61">
        <v>3.7061989400053277E-5</v>
      </c>
      <c r="BR86" s="61">
        <v>9.3876362505912827E-5</v>
      </c>
      <c r="BS86" s="61">
        <v>1.73003670069955E-5</v>
      </c>
      <c r="BT86" s="61">
        <v>1.0067525180887709E-5</v>
      </c>
      <c r="BU86" s="61">
        <v>5.4991899615490076E-5</v>
      </c>
      <c r="BV86" s="61">
        <v>1.3045119271592095E-4</v>
      </c>
      <c r="BW86" s="61">
        <v>9.3871443653655313E-5</v>
      </c>
      <c r="BX86" s="61">
        <v>1.6898665241213859E-4</v>
      </c>
      <c r="BY86" s="61">
        <v>1.2514833948075538E-4</v>
      </c>
      <c r="BZ86" s="61">
        <v>3.5234429823620579E-5</v>
      </c>
      <c r="CA86" s="61">
        <v>7.9718747843620334E-5</v>
      </c>
      <c r="CB86" s="61">
        <v>5.0133341378329707E-5</v>
      </c>
      <c r="CC86" s="61">
        <v>2.8349757937411088E-5</v>
      </c>
      <c r="CD86" s="61">
        <v>1.8436616056872435E-4</v>
      </c>
      <c r="CE86" s="61">
        <v>1.6872624207342433E-4</v>
      </c>
      <c r="CF86" s="61">
        <v>5.808142526845658E-5</v>
      </c>
      <c r="CG86" s="61">
        <v>1.2419138592072366E-4</v>
      </c>
      <c r="CH86" s="61">
        <v>1.3743317018262389E-4</v>
      </c>
      <c r="CI86" s="61">
        <v>1.3891334223958973E-4</v>
      </c>
      <c r="CJ86" s="61">
        <v>1.4690225193813328E-4</v>
      </c>
      <c r="CK86" s="61">
        <v>1.4470604122316963E-4</v>
      </c>
      <c r="CL86" s="61">
        <v>3.8677222884202353E-4</v>
      </c>
      <c r="CM86" s="61">
        <v>8.2866411554003002E-4</v>
      </c>
      <c r="CN86" s="61">
        <v>2.0897430066676862E-4</v>
      </c>
      <c r="CO86" s="61">
        <v>6.7137245967627561E-4</v>
      </c>
      <c r="CP86" s="61">
        <v>6.2760748898549486E-4</v>
      </c>
      <c r="CQ86" s="61">
        <v>2.2952130994371885E-3</v>
      </c>
      <c r="CR86" s="61">
        <v>2.2290335428898382E-3</v>
      </c>
      <c r="CS86" s="61">
        <v>7.0933385400428943E-3</v>
      </c>
      <c r="CT86" s="61">
        <v>1.581392524932978E-3</v>
      </c>
      <c r="CU86" s="61">
        <v>3.3407691649978144E-3</v>
      </c>
      <c r="CV86" s="61">
        <v>1.3253698999661587E-3</v>
      </c>
      <c r="CW86" s="61">
        <v>9.1795180784107668E-3</v>
      </c>
      <c r="CX86" s="61">
        <v>5.4767588545544567E-3</v>
      </c>
      <c r="CY86" s="61">
        <v>2.3411428560546283E-3</v>
      </c>
      <c r="CZ86" s="61">
        <v>1.6258662740574815E-3</v>
      </c>
      <c r="DA86" s="61">
        <v>1.1397292253411872E-3</v>
      </c>
      <c r="DB86" s="61">
        <v>3.2219017709775892E-3</v>
      </c>
      <c r="DC86" s="61">
        <v>1.9726565500699554E-4</v>
      </c>
      <c r="DD86" s="61">
        <v>3.1620868154773563E-4</v>
      </c>
      <c r="DE86" s="61">
        <v>1.1319018322486365E-4</v>
      </c>
      <c r="DF86" s="61">
        <v>7.241407820577759E-5</v>
      </c>
      <c r="DG86" s="61">
        <v>2.4510941188732598E-4</v>
      </c>
      <c r="DH86" s="61">
        <v>1.5275662408365478E-4</v>
      </c>
      <c r="DI86" s="61">
        <v>4.5897068653770782E-4</v>
      </c>
      <c r="DJ86" s="61">
        <v>5.1872752443561404E-4</v>
      </c>
      <c r="DK86" s="61">
        <v>2.101993655616157E-4</v>
      </c>
      <c r="DL86" s="61">
        <v>1.828436847571514E-4</v>
      </c>
      <c r="DM86" s="61">
        <v>2.194334010848679E-4</v>
      </c>
      <c r="DN86" s="61">
        <v>6.7644576150917052E-4</v>
      </c>
      <c r="DO86" s="61">
        <v>2.0717699786305398E-4</v>
      </c>
      <c r="DP86" s="61">
        <v>2.5077681337533282E-4</v>
      </c>
      <c r="DQ86" s="61">
        <v>6.8356168556669517E-4</v>
      </c>
      <c r="DR86" s="61">
        <v>2.1482245820242951E-4</v>
      </c>
      <c r="DS86" s="61">
        <v>3.6274773730047682E-4</v>
      </c>
      <c r="DT86" s="61">
        <v>1.6235271107985751E-2</v>
      </c>
      <c r="DU86" s="61">
        <v>3.95106610838971E-3</v>
      </c>
      <c r="DV86" s="61">
        <v>1.2276920045811119E-2</v>
      </c>
      <c r="DW86" s="61">
        <v>3.8438545662129648E-3</v>
      </c>
      <c r="DX86" s="61">
        <v>6.1125100424215539E-3</v>
      </c>
      <c r="DY86" s="61">
        <v>7.2414181932754541E-3</v>
      </c>
      <c r="DZ86" s="61">
        <v>1.5297857794613397E-3</v>
      </c>
      <c r="EA86" s="61">
        <v>1.7582220707973285E-3</v>
      </c>
      <c r="EB86" s="61">
        <v>2.2821899640820828E-3</v>
      </c>
      <c r="EC86" s="61">
        <v>1.0898137868618481E-3</v>
      </c>
      <c r="ED86" s="61">
        <v>1.8599646100627741E-3</v>
      </c>
      <c r="EE86" s="61">
        <v>8.7284823178922547E-4</v>
      </c>
      <c r="EF86" s="61">
        <v>2.5480031636011275E-3</v>
      </c>
      <c r="EG86" s="61">
        <v>1.3451671198945725E-3</v>
      </c>
      <c r="EH86" s="61">
        <v>8.1448646207253898E-4</v>
      </c>
      <c r="EI86" s="61">
        <v>1.1909032840243465E-3</v>
      </c>
      <c r="EJ86" s="61">
        <v>1.0794069660983625E-3</v>
      </c>
      <c r="EK86" s="61">
        <v>1.9020877014528288E-3</v>
      </c>
      <c r="EL86" s="61">
        <v>5.3912392990717627E-5</v>
      </c>
      <c r="EM86" s="61">
        <v>1.3841384777483667E-5</v>
      </c>
      <c r="EN86" s="61">
        <v>3.8339486840960612E-5</v>
      </c>
      <c r="EO86" s="61">
        <v>5.369545548512502E-6</v>
      </c>
      <c r="EP86" s="61">
        <v>5.9295371903898696E-5</v>
      </c>
      <c r="EQ86" s="61">
        <v>7.134672519104669E-5</v>
      </c>
      <c r="ER86" s="61">
        <v>6.8764836724183464E-5</v>
      </c>
      <c r="ES86" s="61">
        <v>8.5940448068193971E-6</v>
      </c>
      <c r="ET86" s="61">
        <v>1.9078665891434237E-5</v>
      </c>
      <c r="EU86" s="61">
        <v>6.4444275895361622E-6</v>
      </c>
      <c r="EV86" s="61">
        <v>5.1552966890801308E-6</v>
      </c>
      <c r="EW86" s="61">
        <v>8.6005852106276043E-5</v>
      </c>
      <c r="EX86" s="61">
        <v>1.4027968610794475E-4</v>
      </c>
      <c r="EY86" s="61">
        <v>1.9585275143869764E-4</v>
      </c>
      <c r="EZ86" s="61">
        <v>2.3735260624912696E-4</v>
      </c>
      <c r="FA86" s="61">
        <v>2.4580209695921392E-4</v>
      </c>
      <c r="FB86" s="61">
        <v>1.0900382887209639E-4</v>
      </c>
      <c r="FC86" s="61">
        <v>1.5676762719942549E-4</v>
      </c>
      <c r="FD86" s="61">
        <v>5.2956794197504039E-4</v>
      </c>
      <c r="FE86" s="61">
        <v>3.5098880198824794E-4</v>
      </c>
      <c r="FF86" s="61">
        <v>2.8130912864611556E-4</v>
      </c>
      <c r="FG86" s="61">
        <v>2.2748423524105555E-4</v>
      </c>
      <c r="FH86" s="61">
        <v>3.5671981198324634E-4</v>
      </c>
      <c r="FI86" s="61">
        <v>3.1446592836014553E-4</v>
      </c>
      <c r="FJ86" s="61">
        <v>3.6417994704832264E-4</v>
      </c>
      <c r="FK86" s="61">
        <v>4.8065568993384982E-4</v>
      </c>
      <c r="FL86" s="61">
        <v>2.1901801639973852E-4</v>
      </c>
      <c r="FM86" s="61">
        <v>1.4258907401392101E-4</v>
      </c>
      <c r="FN86" s="61">
        <v>7.9589749477452959E-5</v>
      </c>
      <c r="FO86" s="61">
        <v>2.7328411617817748E-4</v>
      </c>
      <c r="FP86" s="61">
        <v>3.624513929031265E-4</v>
      </c>
      <c r="FQ86" s="61">
        <v>2.4844420828419014E-4</v>
      </c>
      <c r="FR86" s="61">
        <v>3.1413913698787185E-4</v>
      </c>
      <c r="FS86" s="61">
        <v>2.0150286594647623E-5</v>
      </c>
      <c r="FT86" s="61">
        <v>3.4221897006001354E-5</v>
      </c>
      <c r="FU86" s="61">
        <v>4.2245561992540151E-5</v>
      </c>
      <c r="FV86" s="61">
        <v>1.8286651952514246E-5</v>
      </c>
      <c r="FW86" s="61">
        <v>8.9068935882052507E-6</v>
      </c>
      <c r="FX86" s="61">
        <v>4.8815687287885931E-5</v>
      </c>
      <c r="FY86" s="61">
        <v>1.6522939165812195E-4</v>
      </c>
      <c r="FZ86" s="61">
        <v>3.0918396778065737E-5</v>
      </c>
      <c r="GA86" s="61">
        <v>4.2388481333405148E-6</v>
      </c>
      <c r="GB86" s="61">
        <v>1.8278668045699688E-5</v>
      </c>
      <c r="GC86" s="61">
        <v>2.2659814743214999E-4</v>
      </c>
      <c r="GD86" s="61">
        <v>6.5109633840618612E-5</v>
      </c>
      <c r="GE86" s="61">
        <v>8.5102965279851791E-5</v>
      </c>
      <c r="GF86" s="61">
        <v>1.1437175076408307E-4</v>
      </c>
      <c r="GG86" s="61">
        <v>3.0191742431600943E-4</v>
      </c>
      <c r="GH86" s="61">
        <v>6.2703861112288744E-4</v>
      </c>
      <c r="GI86" s="61">
        <v>6.3407752187798281E-4</v>
      </c>
      <c r="GJ86" s="61">
        <v>3.7641759872876702E-4</v>
      </c>
      <c r="GK86" s="61">
        <v>2.6635619568758325E-4</v>
      </c>
      <c r="GL86" s="61">
        <v>2.2665113536025395E-4</v>
      </c>
      <c r="GM86" s="61">
        <v>7.8656582181726263E-5</v>
      </c>
      <c r="GN86" s="61">
        <v>2.0210296497566408E-4</v>
      </c>
      <c r="GO86" s="61">
        <v>9.4044912971509281E-6</v>
      </c>
      <c r="GP86" s="61">
        <v>4.7774297008942838E-5</v>
      </c>
      <c r="GQ86" s="61">
        <v>1.599675068204506E-5</v>
      </c>
      <c r="GR86" s="61">
        <v>8.8026538579818087E-5</v>
      </c>
      <c r="GS86" s="61">
        <v>1.7064536774020859E-5</v>
      </c>
      <c r="GT86" s="61">
        <v>2.1050266579207804E-4</v>
      </c>
      <c r="GU86" s="61">
        <v>8.0918631817929816E-5</v>
      </c>
      <c r="GV86" s="61">
        <v>9.0685418033311414E-6</v>
      </c>
      <c r="GW86" s="61">
        <v>5.7839321768733199E-4</v>
      </c>
      <c r="GX86" s="61">
        <v>3.8736254376991016E-4</v>
      </c>
      <c r="GY86" s="61">
        <v>5.0457413310942608E-4</v>
      </c>
      <c r="GZ86" s="61">
        <v>4.2978283456537167E-3</v>
      </c>
      <c r="HA86" s="61">
        <v>5.3320066485409712E-3</v>
      </c>
      <c r="HB86" s="61">
        <v>1.4704510297997415E-3</v>
      </c>
      <c r="HC86" s="61">
        <v>3.4734075439503643E-3</v>
      </c>
      <c r="HD86" s="61">
        <v>2.7723084351640062E-3</v>
      </c>
      <c r="HE86" s="61">
        <v>1.4200886309713038E-3</v>
      </c>
      <c r="HF86" s="61">
        <v>1.5270257013731607E-3</v>
      </c>
      <c r="HG86" s="61">
        <v>5.9858908454429134E-4</v>
      </c>
      <c r="HH86" s="61">
        <v>5.154491609881069E-3</v>
      </c>
      <c r="HI86" s="61">
        <v>1.1035188030123408E-3</v>
      </c>
      <c r="HJ86" s="61">
        <v>1.6379745479955939E-3</v>
      </c>
      <c r="HK86" s="61">
        <v>1.0915510423515525E-4</v>
      </c>
      <c r="HL86" s="61">
        <v>1.4982683562672126E-4</v>
      </c>
      <c r="HM86" s="61">
        <v>2.894092176827437E-4</v>
      </c>
      <c r="HN86" s="61">
        <v>2.4643142153561829E-4</v>
      </c>
      <c r="HO86" s="61">
        <v>2.648238522259173E-4</v>
      </c>
      <c r="HP86" s="61">
        <v>4.450307853732158E-4</v>
      </c>
      <c r="HQ86" s="61">
        <v>6.3784575981254952E-4</v>
      </c>
      <c r="HR86" s="61">
        <v>6.1892442249525924E-4</v>
      </c>
      <c r="HS86" s="61">
        <v>1.1744117264158602E-3</v>
      </c>
      <c r="HT86" s="61">
        <v>1.1225581750064228E-3</v>
      </c>
      <c r="HU86" s="61">
        <v>8.809801816921925E-4</v>
      </c>
      <c r="HV86" s="61">
        <v>5.3487290389609701E-4</v>
      </c>
      <c r="HW86" s="61">
        <v>1.0761803554345692E-4</v>
      </c>
      <c r="HX86" s="61">
        <v>1.132801112644038E-4</v>
      </c>
      <c r="HY86" s="61">
        <v>1.560486499106828E-6</v>
      </c>
      <c r="HZ86" s="61">
        <v>8.1664128387489763E-5</v>
      </c>
      <c r="IA86" s="61">
        <v>7.8730869180384676E-5</v>
      </c>
      <c r="IB86" s="61">
        <v>5.0248975874954078E-5</v>
      </c>
      <c r="IC86" s="61">
        <v>8.6447689600230599E-3</v>
      </c>
      <c r="ID86" s="61">
        <v>1.4298716072313526E-2</v>
      </c>
      <c r="IE86" s="61">
        <v>8.6575247068032858E-3</v>
      </c>
      <c r="IF86" s="61">
        <v>2.6285981586016676E-3</v>
      </c>
      <c r="IG86" s="61">
        <v>3.8423028990734032E-4</v>
      </c>
      <c r="IH86" s="61">
        <v>2.4968803731083983E-4</v>
      </c>
      <c r="II86" s="61">
        <v>1.7712931195404318E-4</v>
      </c>
      <c r="IJ86" s="61">
        <v>2.4731538130222445E-5</v>
      </c>
      <c r="IK86" s="61">
        <v>3.3697397150892664E-5</v>
      </c>
      <c r="IL86" s="61">
        <v>4.5861682177958138E-5</v>
      </c>
      <c r="IM86" s="61">
        <v>6.5208061139078126E-6</v>
      </c>
      <c r="IN86" s="61">
        <v>9.9745906756131438E-6</v>
      </c>
      <c r="IO86" s="61">
        <v>4.3999347281077339E-5</v>
      </c>
      <c r="IP86" s="61">
        <v>1.2214462918261592E-5</v>
      </c>
      <c r="IQ86" s="61">
        <v>2.7523074170878356E-6</v>
      </c>
      <c r="IR86" s="61">
        <v>2.5214270316126118E-5</v>
      </c>
      <c r="IS86" s="61">
        <v>3.720907341766927E-6</v>
      </c>
      <c r="IT86" s="61">
        <v>9.527224201944125E-6</v>
      </c>
      <c r="IU86" s="61">
        <v>4.4785723958895855E-5</v>
      </c>
      <c r="IV86" s="61">
        <v>3.9284642866117746E-6</v>
      </c>
      <c r="IW86" s="61">
        <v>7.9779555129240868E-6</v>
      </c>
      <c r="IX86" s="61">
        <v>2.3435506120899292E-5</v>
      </c>
      <c r="IY86" s="61">
        <v>2.1960914617360458E-5</v>
      </c>
      <c r="IZ86" s="61">
        <v>7.5856704178566505E-5</v>
      </c>
      <c r="JA86" s="61">
        <v>2.6315000558019266E-5</v>
      </c>
      <c r="JB86" s="61">
        <v>4.1741547032729728E-5</v>
      </c>
      <c r="JC86" s="61">
        <v>7.0899041108773137E-5</v>
      </c>
      <c r="JD86" s="61">
        <v>8.2094141201069151E-6</v>
      </c>
      <c r="JE86" s="61">
        <v>2.9383873491955395E-6</v>
      </c>
      <c r="JF86" s="61">
        <v>8.7293259773582679E-6</v>
      </c>
      <c r="JG86" s="61">
        <v>9.0549328403211082E-5</v>
      </c>
      <c r="JH86" s="61">
        <v>1.459931326419784E-4</v>
      </c>
      <c r="JI86" s="61">
        <v>4.0361329585571571E-5</v>
      </c>
      <c r="JJ86" s="61">
        <v>4.8125151470668579E-5</v>
      </c>
      <c r="JK86" s="61">
        <v>6.4791253308814039E-5</v>
      </c>
      <c r="JL86" s="61">
        <v>7.0530138134774456E-5</v>
      </c>
      <c r="JM86" s="61">
        <v>1.0346875644864041E-4</v>
      </c>
      <c r="JN86" s="61">
        <v>3.8878695442355798E-5</v>
      </c>
      <c r="JO86" s="61">
        <v>1.3140044234816303E-5</v>
      </c>
      <c r="JP86" s="61">
        <v>6.0077046603048461E-5</v>
      </c>
      <c r="JQ86" s="61">
        <v>4.058710163874581E-5</v>
      </c>
      <c r="JR86" s="61">
        <v>8.5449136377433158E-6</v>
      </c>
      <c r="JS86" s="61">
        <v>1.8524589322298366E-5</v>
      </c>
      <c r="JT86" s="61">
        <v>5.2009392772260417E-2</v>
      </c>
      <c r="JU86" s="61">
        <v>1.6039809091860976E-2</v>
      </c>
      <c r="JV86" s="61">
        <v>1.6996089258358077E-2</v>
      </c>
      <c r="JW86" s="61">
        <v>4.0501476446193991E-3</v>
      </c>
      <c r="JX86" s="61">
        <v>1.7072843550440805E-2</v>
      </c>
      <c r="JY86" s="61">
        <v>7.9427509022496675E-3</v>
      </c>
      <c r="JZ86" s="61">
        <v>1.8370238167734389E-2</v>
      </c>
      <c r="KA86" s="61">
        <v>4.3818802741673116E-2</v>
      </c>
      <c r="KB86" s="61">
        <v>3.3046011375338219E-2</v>
      </c>
      <c r="KC86" s="61">
        <v>1.4880126263594829E-2</v>
      </c>
      <c r="KD86" s="61">
        <v>7.018726024372572E-3</v>
      </c>
      <c r="KE86" s="61">
        <v>4.2990362972426879E-2</v>
      </c>
      <c r="KF86" s="61">
        <v>5.9299946230820964E-3</v>
      </c>
      <c r="KG86" s="61">
        <v>2.4186455290094652E-2</v>
      </c>
      <c r="KH86" s="61">
        <v>4.016565014876753E-2</v>
      </c>
      <c r="KI86" s="61">
        <v>9.6454314315670489E-3</v>
      </c>
      <c r="KJ86" s="61">
        <v>6.14339297964577E-3</v>
      </c>
      <c r="KK86" s="61">
        <v>1.4542145407432344E-2</v>
      </c>
      <c r="KL86" s="61">
        <v>2.9044082665235338E-2</v>
      </c>
      <c r="KM86" s="61">
        <v>6.1245044933357501E-3</v>
      </c>
      <c r="KN86" s="61">
        <v>6.0378897765561235E-3</v>
      </c>
      <c r="KO86" s="61">
        <v>1.4861173040795411E-2</v>
      </c>
      <c r="KP86" s="61">
        <v>6.4660291361647165E-3</v>
      </c>
      <c r="KQ86" s="61">
        <v>3.3548053281641683E-2</v>
      </c>
      <c r="KR86" s="61">
        <v>2.8372289372749288E-2</v>
      </c>
      <c r="KS86" s="61">
        <v>2.1291406342224033E-2</v>
      </c>
      <c r="KT86" s="61">
        <v>1.082018065636153E-2</v>
      </c>
      <c r="KU86" s="61">
        <v>8.9654067269434971E-3</v>
      </c>
      <c r="KV86" s="61">
        <v>7.8957432448409741E-3</v>
      </c>
      <c r="KW86" s="61">
        <v>2.9496328034415934E-2</v>
      </c>
      <c r="KX86" s="61">
        <v>1.8833081431424117E-2</v>
      </c>
      <c r="KY86" s="61">
        <v>3.5593212596705233E-2</v>
      </c>
      <c r="KZ86" s="61">
        <v>7.3449625882494596E-3</v>
      </c>
    </row>
    <row r="87" spans="1:312" ht="13" x14ac:dyDescent="0.3">
      <c r="A87" s="102">
        <v>1.0248033673237005</v>
      </c>
      <c r="B87" s="50" t="s">
        <v>869</v>
      </c>
      <c r="C87" s="60" t="s">
        <v>102</v>
      </c>
      <c r="D87" s="61">
        <v>0</v>
      </c>
      <c r="E87" s="61">
        <v>5.4803700390017789E-5</v>
      </c>
      <c r="F87" s="61">
        <v>1.1768096746662202E-4</v>
      </c>
      <c r="G87" s="61">
        <v>5.0584324415548108E-6</v>
      </c>
      <c r="H87" s="61">
        <v>2.2690374850361161E-5</v>
      </c>
      <c r="I87" s="61">
        <v>7.048436918748692E-6</v>
      </c>
      <c r="J87" s="61">
        <v>6.9212610769105106E-5</v>
      </c>
      <c r="K87" s="61">
        <v>4.9195569475608941E-5</v>
      </c>
      <c r="L87" s="61">
        <v>9.3627967709838833E-6</v>
      </c>
      <c r="M87" s="61">
        <v>4.0985259767641156E-5</v>
      </c>
      <c r="N87" s="61">
        <v>4.5053586265736116E-5</v>
      </c>
      <c r="O87" s="61">
        <v>1.0550199082050015E-5</v>
      </c>
      <c r="P87" s="61">
        <v>1.3188617536262726E-4</v>
      </c>
      <c r="Q87" s="61">
        <v>1.8283208645184304E-4</v>
      </c>
      <c r="R87" s="61">
        <v>1.3850646116109585E-4</v>
      </c>
      <c r="S87" s="61">
        <v>1.4750227345895395E-4</v>
      </c>
      <c r="T87" s="61">
        <v>6.1706028425536936E-4</v>
      </c>
      <c r="U87" s="61">
        <v>2.3072871942074499E-4</v>
      </c>
      <c r="V87" s="61">
        <v>1.1007995238312723E-5</v>
      </c>
      <c r="W87" s="61">
        <v>1.2973284314099134E-5</v>
      </c>
      <c r="X87" s="61">
        <v>6.4843275594519471E-5</v>
      </c>
      <c r="Y87" s="61">
        <v>2.5535830104410505E-5</v>
      </c>
      <c r="Z87" s="61">
        <v>1.1793950260619685E-4</v>
      </c>
      <c r="AA87" s="61">
        <v>1.3266251341881801E-5</v>
      </c>
      <c r="AB87" s="61">
        <v>7.6130611295740187E-5</v>
      </c>
      <c r="AC87" s="61">
        <v>6.2061449569025642E-6</v>
      </c>
      <c r="AD87" s="61">
        <v>0</v>
      </c>
      <c r="AE87" s="61">
        <v>3.5658967614091285E-5</v>
      </c>
      <c r="AF87" s="61">
        <v>1.0217894085300396E-3</v>
      </c>
      <c r="AG87" s="61">
        <v>1.7502808908763273E-4</v>
      </c>
      <c r="AH87" s="61">
        <v>1.8118595361266341E-4</v>
      </c>
      <c r="AI87" s="61">
        <v>4.4998938063539769E-4</v>
      </c>
      <c r="AJ87" s="61">
        <v>7.579486926494575E-5</v>
      </c>
      <c r="AK87" s="61">
        <v>2.3852674532677209E-5</v>
      </c>
      <c r="AL87" s="61">
        <v>1.1290912052500054E-4</v>
      </c>
      <c r="AM87" s="61">
        <v>1.9609166796087916E-5</v>
      </c>
      <c r="AN87" s="61">
        <v>4.7751048288838996E-6</v>
      </c>
      <c r="AO87" s="61">
        <v>1.3864729366775682E-4</v>
      </c>
      <c r="AP87" s="61">
        <v>1.5384018567162565E-5</v>
      </c>
      <c r="AQ87" s="61">
        <v>2.1001808438054587E-4</v>
      </c>
      <c r="AR87" s="61">
        <v>2.7727191248949108E-4</v>
      </c>
      <c r="AS87" s="61">
        <v>1.384092537759413E-4</v>
      </c>
      <c r="AT87" s="61">
        <v>3.6277900349102089E-5</v>
      </c>
      <c r="AU87" s="61">
        <v>1.4844468361469156E-4</v>
      </c>
      <c r="AV87" s="61">
        <v>1.1144546570703519E-4</v>
      </c>
      <c r="AW87" s="61">
        <v>7.1121573395176431E-5</v>
      </c>
      <c r="AX87" s="61">
        <v>5.3142706806203532E-5</v>
      </c>
      <c r="AY87" s="61">
        <v>4.7964343552524371E-5</v>
      </c>
      <c r="AZ87" s="61">
        <v>5.16208172403779E-5</v>
      </c>
      <c r="BA87" s="61">
        <v>0</v>
      </c>
      <c r="BB87" s="61">
        <v>2.4139938402673947E-5</v>
      </c>
      <c r="BC87" s="61">
        <v>4.2104197821853285E-4</v>
      </c>
      <c r="BD87" s="61">
        <v>1.5331064749484255E-4</v>
      </c>
      <c r="BE87" s="61">
        <v>1.2915487103721992E-4</v>
      </c>
      <c r="BF87" s="61">
        <v>3.1780795237601312E-5</v>
      </c>
      <c r="BG87" s="61">
        <v>4.8762145689817874E-5</v>
      </c>
      <c r="BH87" s="61">
        <v>1.4808517464763159E-4</v>
      </c>
      <c r="BI87" s="61">
        <v>3.0786279036118828E-4</v>
      </c>
      <c r="BJ87" s="61">
        <v>1.4800957337482228E-4</v>
      </c>
      <c r="BK87" s="61">
        <v>9.0990988605972243E-4</v>
      </c>
      <c r="BL87" s="61">
        <v>2.5707262610355918E-3</v>
      </c>
      <c r="BM87" s="61">
        <v>1.1331201157670749E-2</v>
      </c>
      <c r="BN87" s="61">
        <v>8.3498617518606424E-4</v>
      </c>
      <c r="BO87" s="61">
        <v>9.3066661383391547E-4</v>
      </c>
      <c r="BP87" s="61">
        <v>1.3418049615334521E-4</v>
      </c>
      <c r="BQ87" s="61">
        <v>1.7921279245736689E-5</v>
      </c>
      <c r="BR87" s="61">
        <v>3.7596464348133848E-5</v>
      </c>
      <c r="BS87" s="61">
        <v>0</v>
      </c>
      <c r="BT87" s="61">
        <v>4.4849099715481073E-6</v>
      </c>
      <c r="BU87" s="61">
        <v>2.6071512847532186E-6</v>
      </c>
      <c r="BV87" s="61">
        <v>7.9057059948495982E-5</v>
      </c>
      <c r="BW87" s="61">
        <v>1.0680749028589068E-5</v>
      </c>
      <c r="BX87" s="61">
        <v>2.5128930174994216E-5</v>
      </c>
      <c r="BY87" s="61">
        <v>2.0307616239029474E-4</v>
      </c>
      <c r="BZ87" s="61">
        <v>3.2718915518364537E-5</v>
      </c>
      <c r="CA87" s="61">
        <v>5.5744388981071413E-5</v>
      </c>
      <c r="CB87" s="61">
        <v>1.9959059250067326E-4</v>
      </c>
      <c r="CC87" s="61">
        <v>4.6807421193452794E-6</v>
      </c>
      <c r="CD87" s="61">
        <v>6.7854741591100097E-5</v>
      </c>
      <c r="CE87" s="61">
        <v>4.2283750032397858E-5</v>
      </c>
      <c r="CF87" s="61">
        <v>0</v>
      </c>
      <c r="CG87" s="61">
        <v>1.5896225085645592E-5</v>
      </c>
      <c r="CH87" s="61">
        <v>3.3141557059216213E-5</v>
      </c>
      <c r="CI87" s="61">
        <v>3.5568776441341277E-5</v>
      </c>
      <c r="CJ87" s="61">
        <v>3.9741972476065691E-4</v>
      </c>
      <c r="CK87" s="61">
        <v>1.2496025540967404E-4</v>
      </c>
      <c r="CL87" s="61">
        <v>5.5538158553815187E-5</v>
      </c>
      <c r="CM87" s="61">
        <v>7.2763538698254578E-5</v>
      </c>
      <c r="CN87" s="61">
        <v>4.9468716683971896E-4</v>
      </c>
      <c r="CO87" s="61">
        <v>3.1415903198949628E-5</v>
      </c>
      <c r="CP87" s="61">
        <v>8.0285837624934021E-5</v>
      </c>
      <c r="CQ87" s="61">
        <v>1.9020738710979094E-4</v>
      </c>
      <c r="CR87" s="61">
        <v>7.4082807657803299E-4</v>
      </c>
      <c r="CS87" s="61">
        <v>1.0983717070910656E-4</v>
      </c>
      <c r="CT87" s="61">
        <v>3.1924701356940293E-5</v>
      </c>
      <c r="CU87" s="61">
        <v>7.328559981441829E-4</v>
      </c>
      <c r="CV87" s="61">
        <v>8.631798344678588E-4</v>
      </c>
      <c r="CW87" s="61">
        <v>2.0607578409803475E-4</v>
      </c>
      <c r="CX87" s="61">
        <v>2.866373807760329E-4</v>
      </c>
      <c r="CY87" s="61">
        <v>1.7516749294615704E-3</v>
      </c>
      <c r="CZ87" s="61">
        <v>2.1020815436778681E-4</v>
      </c>
      <c r="DA87" s="61">
        <v>7.4301858494857571E-4</v>
      </c>
      <c r="DB87" s="61">
        <v>6.6606442076048002E-4</v>
      </c>
      <c r="DC87" s="61">
        <v>3.2624112917643116E-5</v>
      </c>
      <c r="DD87" s="61">
        <v>5.8733173220041836E-6</v>
      </c>
      <c r="DE87" s="61">
        <v>1.7763453801045891E-4</v>
      </c>
      <c r="DF87" s="61">
        <v>7.3061458215280068E-6</v>
      </c>
      <c r="DG87" s="61">
        <v>9.3615938016673522E-5</v>
      </c>
      <c r="DH87" s="61">
        <v>9.044689429843051E-5</v>
      </c>
      <c r="DI87" s="61">
        <v>3.1667988436876046E-4</v>
      </c>
      <c r="DJ87" s="61">
        <v>2.0552430031583868E-5</v>
      </c>
      <c r="DK87" s="61">
        <v>1.3912704513182876E-5</v>
      </c>
      <c r="DL87" s="61">
        <v>2.2919216491200569E-5</v>
      </c>
      <c r="DM87" s="61">
        <v>7.300343845983603E-5</v>
      </c>
      <c r="DN87" s="61">
        <v>1.9385772662118157E-4</v>
      </c>
      <c r="DO87" s="61">
        <v>0</v>
      </c>
      <c r="DP87" s="61">
        <v>2.3068657006291121E-5</v>
      </c>
      <c r="DQ87" s="61">
        <v>1.1237760549540777E-4</v>
      </c>
      <c r="DR87" s="61">
        <v>6.8418830686707134E-6</v>
      </c>
      <c r="DS87" s="61">
        <v>1.792761281765257E-5</v>
      </c>
      <c r="DT87" s="61">
        <v>5.4500019914722054E-4</v>
      </c>
      <c r="DU87" s="61">
        <v>1.5964661443359929E-4</v>
      </c>
      <c r="DV87" s="61">
        <v>4.5490715881925197E-4</v>
      </c>
      <c r="DW87" s="61">
        <v>2.4691932330858337E-4</v>
      </c>
      <c r="DX87" s="61">
        <v>9.1159277439778138E-6</v>
      </c>
      <c r="DY87" s="61">
        <v>3.4290079998913363E-4</v>
      </c>
      <c r="DZ87" s="61">
        <v>4.7291720729045372E-5</v>
      </c>
      <c r="EA87" s="61">
        <v>3.5523553153563731E-5</v>
      </c>
      <c r="EB87" s="61">
        <v>6.7832732139735255E-5</v>
      </c>
      <c r="EC87" s="61">
        <v>7.9524711347458862E-5</v>
      </c>
      <c r="ED87" s="61">
        <v>3.6952297812209262E-5</v>
      </c>
      <c r="EE87" s="61">
        <v>1.4094243864377692E-4</v>
      </c>
      <c r="EF87" s="61">
        <v>6.8897016424070418E-6</v>
      </c>
      <c r="EG87" s="61">
        <v>8.6358039658636037E-5</v>
      </c>
      <c r="EH87" s="61">
        <v>3.222658329557717E-4</v>
      </c>
      <c r="EI87" s="61">
        <v>1.7799886707448831E-4</v>
      </c>
      <c r="EJ87" s="61">
        <v>1.5345073273055878E-4</v>
      </c>
      <c r="EK87" s="61">
        <v>2.6716258430041506E-4</v>
      </c>
      <c r="EL87" s="61">
        <v>4.8548124872130379E-6</v>
      </c>
      <c r="EM87" s="61">
        <v>1.5848806707686672E-5</v>
      </c>
      <c r="EN87" s="61">
        <v>6.1367166111443736E-6</v>
      </c>
      <c r="EO87" s="61">
        <v>7.1067514612665463E-6</v>
      </c>
      <c r="EP87" s="61">
        <v>6.3489703222322552E-5</v>
      </c>
      <c r="EQ87" s="61">
        <v>6.8480243664688858E-5</v>
      </c>
      <c r="ER87" s="61">
        <v>2.8340268249068452E-5</v>
      </c>
      <c r="ES87" s="61">
        <v>0</v>
      </c>
      <c r="ET87" s="61">
        <v>1.1360118487223291E-5</v>
      </c>
      <c r="EU87" s="61">
        <v>1.124390768019072E-4</v>
      </c>
      <c r="EV87" s="61">
        <v>2.2664152626915741E-6</v>
      </c>
      <c r="EW87" s="61">
        <v>7.0430854295909216E-5</v>
      </c>
      <c r="EX87" s="61">
        <v>4.3302168609088486E-4</v>
      </c>
      <c r="EY87" s="61">
        <v>2.9561147904113541E-4</v>
      </c>
      <c r="EZ87" s="61">
        <v>5.382842529508471E-4</v>
      </c>
      <c r="FA87" s="61">
        <v>3.802710743217044E-4</v>
      </c>
      <c r="FB87" s="61">
        <v>7.0342002515946502E-5</v>
      </c>
      <c r="FC87" s="61">
        <v>3.6254998865811341E-5</v>
      </c>
      <c r="FD87" s="61">
        <v>3.5011881288234998E-4</v>
      </c>
      <c r="FE87" s="61">
        <v>5.2180320546574375E-4</v>
      </c>
      <c r="FF87" s="61">
        <v>2.3072564178318997E-4</v>
      </c>
      <c r="FG87" s="61">
        <v>6.1263312953521211E-4</v>
      </c>
      <c r="FH87" s="61">
        <v>5.9590322153660281E-4</v>
      </c>
      <c r="FI87" s="61">
        <v>5.9785368220725416E-3</v>
      </c>
      <c r="FJ87" s="61">
        <v>3.4112294297571934E-4</v>
      </c>
      <c r="FK87" s="61">
        <v>2.2834233142712585E-4</v>
      </c>
      <c r="FL87" s="61">
        <v>0.58401121452707327</v>
      </c>
      <c r="FM87" s="61">
        <v>0.90946188154155094</v>
      </c>
      <c r="FN87" s="61">
        <v>0.10786236386495598</v>
      </c>
      <c r="FO87" s="61">
        <v>4.4493338514653064E-2</v>
      </c>
      <c r="FP87" s="61">
        <v>0.81991027986696419</v>
      </c>
      <c r="FQ87" s="61">
        <v>0.95274427361720126</v>
      </c>
      <c r="FR87" s="61">
        <v>0.91964470325649406</v>
      </c>
      <c r="FS87" s="61">
        <v>2.3316760202377964E-5</v>
      </c>
      <c r="FT87" s="61">
        <v>2.0507170368474307E-4</v>
      </c>
      <c r="FU87" s="61">
        <v>1.43669117707424E-5</v>
      </c>
      <c r="FV87" s="61">
        <v>1.0619863081394488E-4</v>
      </c>
      <c r="FW87" s="61">
        <v>2.6594341848470998E-5</v>
      </c>
      <c r="FX87" s="61">
        <v>3.3793546684010425E-5</v>
      </c>
      <c r="FY87" s="61">
        <v>7.4168428724264706E-5</v>
      </c>
      <c r="FZ87" s="61">
        <v>1.2404690108802226E-4</v>
      </c>
      <c r="GA87" s="61">
        <v>2.6855392198094281E-4</v>
      </c>
      <c r="GB87" s="61">
        <v>2.617358381990257E-5</v>
      </c>
      <c r="GC87" s="61">
        <v>6.1557583203394938E-4</v>
      </c>
      <c r="GD87" s="61">
        <v>3.2259802720759604E-5</v>
      </c>
      <c r="GE87" s="61">
        <v>4.1963600313979554E-5</v>
      </c>
      <c r="GF87" s="61">
        <v>3.657353062805554E-4</v>
      </c>
      <c r="GG87" s="61">
        <v>4.342795137324987E-5</v>
      </c>
      <c r="GH87" s="61">
        <v>6.0870488694884498E-5</v>
      </c>
      <c r="GI87" s="61">
        <v>9.9988501993785169E-5</v>
      </c>
      <c r="GJ87" s="61">
        <v>5.8001650227073237E-5</v>
      </c>
      <c r="GK87" s="61">
        <v>2.9181167968494488E-5</v>
      </c>
      <c r="GL87" s="61">
        <v>8.5658654612405459E-5</v>
      </c>
      <c r="GM87" s="61">
        <v>9.9914712441406992E-6</v>
      </c>
      <c r="GN87" s="61">
        <v>3.275945550806813E-5</v>
      </c>
      <c r="GO87" s="61">
        <v>4.654263550120613E-6</v>
      </c>
      <c r="GP87" s="61">
        <v>9.4886594521225963E-6</v>
      </c>
      <c r="GQ87" s="61">
        <v>4.7402856060258371E-5</v>
      </c>
      <c r="GR87" s="61">
        <v>4.1984435616150299E-5</v>
      </c>
      <c r="GS87" s="61">
        <v>3.6699931708319973E-6</v>
      </c>
      <c r="GT87" s="61">
        <v>8.0156083971692023E-6</v>
      </c>
      <c r="GU87" s="61">
        <v>4.392105344188631E-4</v>
      </c>
      <c r="GV87" s="61">
        <v>1.7074660299159053E-6</v>
      </c>
      <c r="GW87" s="61">
        <v>5.3675094288553032E-3</v>
      </c>
      <c r="GX87" s="61">
        <v>8.3673660380795874E-3</v>
      </c>
      <c r="GY87" s="61">
        <v>5.4191254369488559E-2</v>
      </c>
      <c r="GZ87" s="61">
        <v>1.5222981553427158E-4</v>
      </c>
      <c r="HA87" s="61">
        <v>3.1680502409122858E-5</v>
      </c>
      <c r="HB87" s="61">
        <v>3.3190973456971042E-4</v>
      </c>
      <c r="HC87" s="61">
        <v>8.0371467856884297E-6</v>
      </c>
      <c r="HD87" s="61">
        <v>2.8257253618705976E-5</v>
      </c>
      <c r="HE87" s="61">
        <v>2.0345929459302989E-5</v>
      </c>
      <c r="HF87" s="61">
        <v>1.3502759884789672E-4</v>
      </c>
      <c r="HG87" s="61">
        <v>4.0406206285535578E-6</v>
      </c>
      <c r="HH87" s="61">
        <v>2.0181044705843565E-4</v>
      </c>
      <c r="HI87" s="61">
        <v>3.0499200894815706E-5</v>
      </c>
      <c r="HJ87" s="61">
        <v>5.2425143384323071E-5</v>
      </c>
      <c r="HK87" s="61">
        <v>1.8809935993089033E-4</v>
      </c>
      <c r="HL87" s="61">
        <v>1.2685187380822706E-4</v>
      </c>
      <c r="HM87" s="61">
        <v>9.7381995855422263E-5</v>
      </c>
      <c r="HN87" s="61">
        <v>2.7648224914443563E-5</v>
      </c>
      <c r="HO87" s="61">
        <v>2.7264451588635679E-5</v>
      </c>
      <c r="HP87" s="61">
        <v>0</v>
      </c>
      <c r="HQ87" s="61">
        <v>9.36208982531541E-6</v>
      </c>
      <c r="HR87" s="61">
        <v>6.1861321405889638E-5</v>
      </c>
      <c r="HS87" s="61">
        <v>1.0372339762458651E-4</v>
      </c>
      <c r="HT87" s="61">
        <v>1.3418366332201256E-4</v>
      </c>
      <c r="HU87" s="61">
        <v>1.5365792880955045E-4</v>
      </c>
      <c r="HV87" s="61">
        <v>2.4172759955957747E-5</v>
      </c>
      <c r="HW87" s="61">
        <v>0</v>
      </c>
      <c r="HX87" s="61">
        <v>4.824127455598789E-5</v>
      </c>
      <c r="HY87" s="61">
        <v>7.0910342385883799E-6</v>
      </c>
      <c r="HZ87" s="61">
        <v>2.1345515986266795E-5</v>
      </c>
      <c r="IA87" s="61">
        <v>2.2075113692786754E-5</v>
      </c>
      <c r="IB87" s="61">
        <v>9.0708744917905842E-5</v>
      </c>
      <c r="IC87" s="61">
        <v>5.5738825220817115E-4</v>
      </c>
      <c r="ID87" s="61">
        <v>1.4270787963896272E-4</v>
      </c>
      <c r="IE87" s="61">
        <v>4.6705953661404278E-4</v>
      </c>
      <c r="IF87" s="61">
        <v>1.4314525725958162E-4</v>
      </c>
      <c r="IG87" s="61">
        <v>9.1589880915542821E-2</v>
      </c>
      <c r="IH87" s="61">
        <v>6.1134012868047059E-3</v>
      </c>
      <c r="II87" s="61">
        <v>2.5418914108126415E-5</v>
      </c>
      <c r="IJ87" s="61">
        <v>6.8838957167984679E-6</v>
      </c>
      <c r="IK87" s="61">
        <v>2.0234634095714758E-5</v>
      </c>
      <c r="IL87" s="61">
        <v>5.6462724452206404E-5</v>
      </c>
      <c r="IM87" s="61">
        <v>2.259720327669003E-5</v>
      </c>
      <c r="IN87" s="61">
        <v>2.1797883919579185E-5</v>
      </c>
      <c r="IO87" s="61">
        <v>3.0003698329199988E-5</v>
      </c>
      <c r="IP87" s="61">
        <v>1.1432424476115991E-5</v>
      </c>
      <c r="IQ87" s="61">
        <v>4.7192520493511221E-6</v>
      </c>
      <c r="IR87" s="61">
        <v>1.4326682722459597E-5</v>
      </c>
      <c r="IS87" s="61">
        <v>1.9348718177188019E-6</v>
      </c>
      <c r="IT87" s="61">
        <v>4.6188356547660488E-5</v>
      </c>
      <c r="IU87" s="61">
        <v>4.0550674719562193E-5</v>
      </c>
      <c r="IV87" s="61">
        <v>5.7516146767675171E-5</v>
      </c>
      <c r="IW87" s="61">
        <v>1.2284744602179456E-5</v>
      </c>
      <c r="IX87" s="61">
        <v>3.9743562519532123E-5</v>
      </c>
      <c r="IY87" s="61">
        <v>3.1657503071487305E-5</v>
      </c>
      <c r="IZ87" s="61">
        <v>1.8058219822517033E-5</v>
      </c>
      <c r="JA87" s="61">
        <v>8.5175344485302233E-5</v>
      </c>
      <c r="JB87" s="61">
        <v>1.5111795957490709E-4</v>
      </c>
      <c r="JC87" s="61">
        <v>2.4821017890943709E-5</v>
      </c>
      <c r="JD87" s="61">
        <v>3.5147268809482805E-5</v>
      </c>
      <c r="JE87" s="61">
        <v>3.0784958850512209E-5</v>
      </c>
      <c r="JF87" s="61">
        <v>1.3138315265854726E-4</v>
      </c>
      <c r="JG87" s="61">
        <v>1.676219586868851E-5</v>
      </c>
      <c r="JH87" s="61">
        <v>7.4698733045746834E-5</v>
      </c>
      <c r="JI87" s="61">
        <v>2.7638449412504893E-5</v>
      </c>
      <c r="JJ87" s="61">
        <v>1.398677263189444E-4</v>
      </c>
      <c r="JK87" s="61">
        <v>8.2720857356882748E-6</v>
      </c>
      <c r="JL87" s="61">
        <v>9.0910697266618164E-5</v>
      </c>
      <c r="JM87" s="61">
        <v>1.0424570107753978E-5</v>
      </c>
      <c r="JN87" s="61">
        <v>4.7398160833929172E-5</v>
      </c>
      <c r="JO87" s="61">
        <v>1.0595945996417766E-5</v>
      </c>
      <c r="JP87" s="61">
        <v>3.3937281413138876E-5</v>
      </c>
      <c r="JQ87" s="61">
        <v>7.7061109459801628E-5</v>
      </c>
      <c r="JR87" s="61">
        <v>9.4889844476885913E-6</v>
      </c>
      <c r="JS87" s="61">
        <v>7.2627033760426205E-6</v>
      </c>
      <c r="JT87" s="61">
        <v>2.3541613615143028E-5</v>
      </c>
      <c r="JU87" s="61">
        <v>1.0168708583227467E-4</v>
      </c>
      <c r="JV87" s="61">
        <v>4.3182943961142909E-5</v>
      </c>
      <c r="JW87" s="61">
        <v>2.5539911657676453E-4</v>
      </c>
      <c r="JX87" s="61">
        <v>9.1625084831026553E-5</v>
      </c>
      <c r="JY87" s="61">
        <v>3.5210225381642857E-4</v>
      </c>
      <c r="JZ87" s="61">
        <v>1.2439542898831575E-4</v>
      </c>
      <c r="KA87" s="61">
        <v>9.2570771083710395E-5</v>
      </c>
      <c r="KB87" s="61">
        <v>5.8615788907772077E-5</v>
      </c>
      <c r="KC87" s="61">
        <v>7.4279497914769553E-5</v>
      </c>
      <c r="KD87" s="61">
        <v>1.8606963438405153E-4</v>
      </c>
      <c r="KE87" s="61">
        <v>7.4653392948100645E-5</v>
      </c>
      <c r="KF87" s="61">
        <v>1.7354200012160983E-4</v>
      </c>
      <c r="KG87" s="61">
        <v>2.2211132937543458E-4</v>
      </c>
      <c r="KH87" s="61">
        <v>1.0974333637196427E-4</v>
      </c>
      <c r="KI87" s="61">
        <v>1.5377365839495491E-4</v>
      </c>
      <c r="KJ87" s="61">
        <v>7.9783217202662911E-5</v>
      </c>
      <c r="KK87" s="61">
        <v>5.8291846108839711E-5</v>
      </c>
      <c r="KL87" s="61">
        <v>1.2974901315469006E-4</v>
      </c>
      <c r="KM87" s="61">
        <v>7.0151818219258541E-5</v>
      </c>
      <c r="KN87" s="61">
        <v>3.7205742440590405E-5</v>
      </c>
      <c r="KO87" s="61">
        <v>3.5469156742771183E-4</v>
      </c>
      <c r="KP87" s="61">
        <v>7.0135729119100889E-5</v>
      </c>
      <c r="KQ87" s="61">
        <v>1.4957806300792189E-4</v>
      </c>
      <c r="KR87" s="61">
        <v>7.117950632913051E-5</v>
      </c>
      <c r="KS87" s="61">
        <v>1.8628411300657672E-4</v>
      </c>
      <c r="KT87" s="61">
        <v>5.4541790830779008E-5</v>
      </c>
      <c r="KU87" s="61">
        <v>7.2891971868216997E-5</v>
      </c>
      <c r="KV87" s="61">
        <v>5.0746082365046653E-5</v>
      </c>
      <c r="KW87" s="61">
        <v>6.6876033925260213E-5</v>
      </c>
      <c r="KX87" s="61">
        <v>2.1996123363609278E-4</v>
      </c>
      <c r="KY87" s="61">
        <v>1.2395363470884489E-4</v>
      </c>
      <c r="KZ87" s="61">
        <v>9.2308273384495243E-5</v>
      </c>
    </row>
    <row r="88" spans="1:312" ht="13" x14ac:dyDescent="0.3">
      <c r="A88" s="102">
        <v>1.0215544463206048</v>
      </c>
      <c r="B88" s="50" t="s">
        <v>868</v>
      </c>
      <c r="C88" s="60" t="s">
        <v>155</v>
      </c>
      <c r="D88" s="61">
        <v>0</v>
      </c>
      <c r="E88" s="61">
        <v>0</v>
      </c>
      <c r="F88" s="61">
        <v>0</v>
      </c>
      <c r="G88" s="61">
        <v>0</v>
      </c>
      <c r="H88" s="61">
        <v>0</v>
      </c>
      <c r="I88" s="61">
        <v>0</v>
      </c>
      <c r="J88" s="61">
        <v>0</v>
      </c>
      <c r="K88" s="61">
        <v>0</v>
      </c>
      <c r="L88" s="61">
        <v>0</v>
      </c>
      <c r="M88" s="61">
        <v>0</v>
      </c>
      <c r="N88" s="61">
        <v>0</v>
      </c>
      <c r="O88" s="61">
        <v>0</v>
      </c>
      <c r="P88" s="61">
        <v>0</v>
      </c>
      <c r="Q88" s="61">
        <v>0</v>
      </c>
      <c r="R88" s="61">
        <v>0</v>
      </c>
      <c r="S88" s="61">
        <v>0</v>
      </c>
      <c r="T88" s="61">
        <v>0</v>
      </c>
      <c r="U88" s="61">
        <v>0</v>
      </c>
      <c r="V88" s="61">
        <v>0</v>
      </c>
      <c r="W88" s="61">
        <v>0</v>
      </c>
      <c r="X88" s="61">
        <v>0</v>
      </c>
      <c r="Y88" s="61">
        <v>0</v>
      </c>
      <c r="Z88" s="61">
        <v>0</v>
      </c>
      <c r="AA88" s="61">
        <v>0</v>
      </c>
      <c r="AB88" s="61">
        <v>0</v>
      </c>
      <c r="AC88" s="61">
        <v>0</v>
      </c>
      <c r="AD88" s="61">
        <v>0</v>
      </c>
      <c r="AE88" s="61">
        <v>0</v>
      </c>
      <c r="AF88" s="61">
        <v>0</v>
      </c>
      <c r="AG88" s="61">
        <v>0</v>
      </c>
      <c r="AH88" s="61">
        <v>0</v>
      </c>
      <c r="AI88" s="61">
        <v>0</v>
      </c>
      <c r="AJ88" s="61">
        <v>0</v>
      </c>
      <c r="AK88" s="61">
        <v>0</v>
      </c>
      <c r="AL88" s="61">
        <v>0</v>
      </c>
      <c r="AM88" s="61">
        <v>0</v>
      </c>
      <c r="AN88" s="61">
        <v>0</v>
      </c>
      <c r="AO88" s="61">
        <v>0</v>
      </c>
      <c r="AP88" s="61">
        <v>0</v>
      </c>
      <c r="AQ88" s="61">
        <v>0</v>
      </c>
      <c r="AR88" s="61">
        <v>0</v>
      </c>
      <c r="AS88" s="61">
        <v>0</v>
      </c>
      <c r="AT88" s="61">
        <v>0</v>
      </c>
      <c r="AU88" s="61">
        <v>0</v>
      </c>
      <c r="AV88" s="61">
        <v>0</v>
      </c>
      <c r="AW88" s="61">
        <v>0</v>
      </c>
      <c r="AX88" s="61">
        <v>0</v>
      </c>
      <c r="AY88" s="61">
        <v>0</v>
      </c>
      <c r="AZ88" s="61">
        <v>0</v>
      </c>
      <c r="BA88" s="61">
        <v>0</v>
      </c>
      <c r="BB88" s="61">
        <v>0</v>
      </c>
      <c r="BC88" s="61">
        <v>0</v>
      </c>
      <c r="BD88" s="61">
        <v>0</v>
      </c>
      <c r="BE88" s="61">
        <v>0</v>
      </c>
      <c r="BF88" s="61">
        <v>0</v>
      </c>
      <c r="BG88" s="61">
        <v>0</v>
      </c>
      <c r="BH88" s="61">
        <v>0</v>
      </c>
      <c r="BI88" s="61">
        <v>0</v>
      </c>
      <c r="BJ88" s="61">
        <v>0</v>
      </c>
      <c r="BK88" s="61">
        <v>0</v>
      </c>
      <c r="BL88" s="61">
        <v>0</v>
      </c>
      <c r="BM88" s="61">
        <v>0</v>
      </c>
      <c r="BN88" s="61">
        <v>0</v>
      </c>
      <c r="BO88" s="61">
        <v>0</v>
      </c>
      <c r="BP88" s="61">
        <v>0</v>
      </c>
      <c r="BQ88" s="61">
        <v>0</v>
      </c>
      <c r="BR88" s="61">
        <v>0</v>
      </c>
      <c r="BS88" s="61">
        <v>0</v>
      </c>
      <c r="BT88" s="61">
        <v>0</v>
      </c>
      <c r="BU88" s="61">
        <v>0</v>
      </c>
      <c r="BV88" s="61">
        <v>0</v>
      </c>
      <c r="BW88" s="61">
        <v>0</v>
      </c>
      <c r="BX88" s="61">
        <v>0</v>
      </c>
      <c r="BY88" s="61">
        <v>0</v>
      </c>
      <c r="BZ88" s="61">
        <v>0</v>
      </c>
      <c r="CA88" s="61">
        <v>0</v>
      </c>
      <c r="CB88" s="61">
        <v>0</v>
      </c>
      <c r="CC88" s="61">
        <v>0</v>
      </c>
      <c r="CD88" s="61">
        <v>0</v>
      </c>
      <c r="CE88" s="61">
        <v>0</v>
      </c>
      <c r="CF88" s="61">
        <v>0</v>
      </c>
      <c r="CG88" s="61">
        <v>0</v>
      </c>
      <c r="CH88" s="61">
        <v>0</v>
      </c>
      <c r="CI88" s="61">
        <v>0</v>
      </c>
      <c r="CJ88" s="61">
        <v>0</v>
      </c>
      <c r="CK88" s="61">
        <v>0</v>
      </c>
      <c r="CL88" s="61">
        <v>0</v>
      </c>
      <c r="CM88" s="61">
        <v>0</v>
      </c>
      <c r="CN88" s="61">
        <v>0</v>
      </c>
      <c r="CO88" s="61">
        <v>0</v>
      </c>
      <c r="CP88" s="61">
        <v>0</v>
      </c>
      <c r="CQ88" s="61">
        <v>0</v>
      </c>
      <c r="CR88" s="61">
        <v>0</v>
      </c>
      <c r="CS88" s="61">
        <v>0</v>
      </c>
      <c r="CT88" s="61">
        <v>0</v>
      </c>
      <c r="CU88" s="61">
        <v>0</v>
      </c>
      <c r="CV88" s="61">
        <v>0</v>
      </c>
      <c r="CW88" s="61">
        <v>0</v>
      </c>
      <c r="CX88" s="61">
        <v>0</v>
      </c>
      <c r="CY88" s="61">
        <v>0</v>
      </c>
      <c r="CZ88" s="61">
        <v>0</v>
      </c>
      <c r="DA88" s="61">
        <v>0</v>
      </c>
      <c r="DB88" s="61">
        <v>0</v>
      </c>
      <c r="DC88" s="61">
        <v>0</v>
      </c>
      <c r="DD88" s="61">
        <v>0</v>
      </c>
      <c r="DE88" s="61">
        <v>0</v>
      </c>
      <c r="DF88" s="61">
        <v>0</v>
      </c>
      <c r="DG88" s="61">
        <v>0</v>
      </c>
      <c r="DH88" s="61">
        <v>0</v>
      </c>
      <c r="DI88" s="61">
        <v>0</v>
      </c>
      <c r="DJ88" s="61">
        <v>0</v>
      </c>
      <c r="DK88" s="61">
        <v>0</v>
      </c>
      <c r="DL88" s="61">
        <v>0</v>
      </c>
      <c r="DM88" s="61">
        <v>0</v>
      </c>
      <c r="DN88" s="61">
        <v>0</v>
      </c>
      <c r="DO88" s="61">
        <v>0</v>
      </c>
      <c r="DP88" s="61">
        <v>0</v>
      </c>
      <c r="DQ88" s="61">
        <v>0</v>
      </c>
      <c r="DR88" s="61">
        <v>0</v>
      </c>
      <c r="DS88" s="61">
        <v>0</v>
      </c>
      <c r="DT88" s="61">
        <v>0</v>
      </c>
      <c r="DU88" s="61">
        <v>0</v>
      </c>
      <c r="DV88" s="61">
        <v>0</v>
      </c>
      <c r="DW88" s="61">
        <v>0</v>
      </c>
      <c r="DX88" s="61">
        <v>0</v>
      </c>
      <c r="DY88" s="61">
        <v>0</v>
      </c>
      <c r="DZ88" s="61">
        <v>0</v>
      </c>
      <c r="EA88" s="61">
        <v>0</v>
      </c>
      <c r="EB88" s="61">
        <v>0</v>
      </c>
      <c r="EC88" s="61">
        <v>0</v>
      </c>
      <c r="ED88" s="61">
        <v>0</v>
      </c>
      <c r="EE88" s="61">
        <v>0</v>
      </c>
      <c r="EF88" s="61">
        <v>0</v>
      </c>
      <c r="EG88" s="61">
        <v>0</v>
      </c>
      <c r="EH88" s="61">
        <v>0</v>
      </c>
      <c r="EI88" s="61">
        <v>0</v>
      </c>
      <c r="EJ88" s="61">
        <v>0</v>
      </c>
      <c r="EK88" s="61">
        <v>0</v>
      </c>
      <c r="EL88" s="61">
        <v>0</v>
      </c>
      <c r="EM88" s="61">
        <v>0</v>
      </c>
      <c r="EN88" s="61">
        <v>0</v>
      </c>
      <c r="EO88" s="61">
        <v>0</v>
      </c>
      <c r="EP88" s="61">
        <v>0</v>
      </c>
      <c r="EQ88" s="61">
        <v>0</v>
      </c>
      <c r="ER88" s="61">
        <v>0</v>
      </c>
      <c r="ES88" s="61">
        <v>0</v>
      </c>
      <c r="ET88" s="61">
        <v>0</v>
      </c>
      <c r="EU88" s="61">
        <v>0</v>
      </c>
      <c r="EV88" s="61">
        <v>0</v>
      </c>
      <c r="EW88" s="61">
        <v>0</v>
      </c>
      <c r="EX88" s="61">
        <v>0</v>
      </c>
      <c r="EY88" s="61">
        <v>0</v>
      </c>
      <c r="EZ88" s="61">
        <v>0</v>
      </c>
      <c r="FA88" s="61">
        <v>0</v>
      </c>
      <c r="FB88" s="61">
        <v>0</v>
      </c>
      <c r="FC88" s="61">
        <v>0</v>
      </c>
      <c r="FD88" s="61">
        <v>0</v>
      </c>
      <c r="FE88" s="61">
        <v>0</v>
      </c>
      <c r="FF88" s="61">
        <v>0</v>
      </c>
      <c r="FG88" s="61">
        <v>0</v>
      </c>
      <c r="FH88" s="61">
        <v>0</v>
      </c>
      <c r="FI88" s="61">
        <v>0</v>
      </c>
      <c r="FJ88" s="61">
        <v>0</v>
      </c>
      <c r="FK88" s="61">
        <v>0</v>
      </c>
      <c r="FL88" s="61">
        <v>0</v>
      </c>
      <c r="FM88" s="61">
        <v>0</v>
      </c>
      <c r="FN88" s="61">
        <v>0</v>
      </c>
      <c r="FO88" s="61">
        <v>0</v>
      </c>
      <c r="FP88" s="61">
        <v>9.3687458957832819E-4</v>
      </c>
      <c r="FQ88" s="61">
        <v>0</v>
      </c>
      <c r="FR88" s="61">
        <v>0</v>
      </c>
      <c r="FS88" s="61">
        <v>0</v>
      </c>
      <c r="FT88" s="61">
        <v>0</v>
      </c>
      <c r="FU88" s="61">
        <v>0</v>
      </c>
      <c r="FV88" s="61">
        <v>0</v>
      </c>
      <c r="FW88" s="61">
        <v>0</v>
      </c>
      <c r="FX88" s="61">
        <v>0</v>
      </c>
      <c r="FY88" s="61">
        <v>0</v>
      </c>
      <c r="FZ88" s="61">
        <v>0</v>
      </c>
      <c r="GA88" s="61">
        <v>0</v>
      </c>
      <c r="GB88" s="61">
        <v>0</v>
      </c>
      <c r="GC88" s="61">
        <v>0</v>
      </c>
      <c r="GD88" s="61">
        <v>0</v>
      </c>
      <c r="GE88" s="61">
        <v>0</v>
      </c>
      <c r="GF88" s="61">
        <v>0</v>
      </c>
      <c r="GG88" s="61">
        <v>0</v>
      </c>
      <c r="GH88" s="61">
        <v>0</v>
      </c>
      <c r="GI88" s="61">
        <v>0</v>
      </c>
      <c r="GJ88" s="61">
        <v>0</v>
      </c>
      <c r="GK88" s="61">
        <v>0</v>
      </c>
      <c r="GL88" s="61">
        <v>0</v>
      </c>
      <c r="GM88" s="61">
        <v>0</v>
      </c>
      <c r="GN88" s="61">
        <v>0</v>
      </c>
      <c r="GO88" s="61">
        <v>0</v>
      </c>
      <c r="GP88" s="61">
        <v>0</v>
      </c>
      <c r="GQ88" s="61">
        <v>0</v>
      </c>
      <c r="GR88" s="61">
        <v>0</v>
      </c>
      <c r="GS88" s="61">
        <v>0</v>
      </c>
      <c r="GT88" s="61">
        <v>0</v>
      </c>
      <c r="GU88" s="61">
        <v>0</v>
      </c>
      <c r="GV88" s="61">
        <v>0</v>
      </c>
      <c r="GW88" s="61">
        <v>0</v>
      </c>
      <c r="GX88" s="61">
        <v>0</v>
      </c>
      <c r="GY88" s="61">
        <v>0</v>
      </c>
      <c r="GZ88" s="61">
        <v>0</v>
      </c>
      <c r="HA88" s="61">
        <v>0</v>
      </c>
      <c r="HB88" s="61">
        <v>0</v>
      </c>
      <c r="HC88" s="61">
        <v>0</v>
      </c>
      <c r="HD88" s="61">
        <v>0</v>
      </c>
      <c r="HE88" s="61">
        <v>0</v>
      </c>
      <c r="HF88" s="61">
        <v>0</v>
      </c>
      <c r="HG88" s="61">
        <v>0</v>
      </c>
      <c r="HH88" s="61">
        <v>0</v>
      </c>
      <c r="HI88" s="61">
        <v>0</v>
      </c>
      <c r="HJ88" s="61">
        <v>0</v>
      </c>
      <c r="HK88" s="61">
        <v>0</v>
      </c>
      <c r="HL88" s="61">
        <v>0</v>
      </c>
      <c r="HM88" s="61">
        <v>0</v>
      </c>
      <c r="HN88" s="61">
        <v>0</v>
      </c>
      <c r="HO88" s="61">
        <v>0</v>
      </c>
      <c r="HP88" s="61">
        <v>0</v>
      </c>
      <c r="HQ88" s="61">
        <v>0</v>
      </c>
      <c r="HR88" s="61">
        <v>0</v>
      </c>
      <c r="HS88" s="61">
        <v>0</v>
      </c>
      <c r="HT88" s="61">
        <v>0</v>
      </c>
      <c r="HU88" s="61">
        <v>0</v>
      </c>
      <c r="HV88" s="61">
        <v>0</v>
      </c>
      <c r="HW88" s="61">
        <v>0</v>
      </c>
      <c r="HX88" s="61">
        <v>0</v>
      </c>
      <c r="HY88" s="61">
        <v>0</v>
      </c>
      <c r="HZ88" s="61">
        <v>0</v>
      </c>
      <c r="IA88" s="61">
        <v>0</v>
      </c>
      <c r="IB88" s="61">
        <v>0</v>
      </c>
      <c r="IC88" s="61">
        <v>0</v>
      </c>
      <c r="ID88" s="61">
        <v>0</v>
      </c>
      <c r="IE88" s="61">
        <v>0</v>
      </c>
      <c r="IF88" s="61">
        <v>0</v>
      </c>
      <c r="IG88" s="61">
        <v>0</v>
      </c>
      <c r="IH88" s="61">
        <v>0</v>
      </c>
      <c r="II88" s="61">
        <v>0</v>
      </c>
      <c r="IJ88" s="61">
        <v>0</v>
      </c>
      <c r="IK88" s="61">
        <v>0</v>
      </c>
      <c r="IL88" s="61">
        <v>0</v>
      </c>
      <c r="IM88" s="61">
        <v>0</v>
      </c>
      <c r="IN88" s="61">
        <v>0</v>
      </c>
      <c r="IO88" s="61">
        <v>0</v>
      </c>
      <c r="IP88" s="61">
        <v>0</v>
      </c>
      <c r="IQ88" s="61">
        <v>0</v>
      </c>
      <c r="IR88" s="61">
        <v>0</v>
      </c>
      <c r="IS88" s="61">
        <v>0</v>
      </c>
      <c r="IT88" s="61">
        <v>0</v>
      </c>
      <c r="IU88" s="61">
        <v>0</v>
      </c>
      <c r="IV88" s="61">
        <v>0</v>
      </c>
      <c r="IW88" s="61">
        <v>0</v>
      </c>
      <c r="IX88" s="61">
        <v>0</v>
      </c>
      <c r="IY88" s="61">
        <v>0</v>
      </c>
      <c r="IZ88" s="61">
        <v>0</v>
      </c>
      <c r="JA88" s="61">
        <v>0</v>
      </c>
      <c r="JB88" s="61">
        <v>0</v>
      </c>
      <c r="JC88" s="61">
        <v>0</v>
      </c>
      <c r="JD88" s="61">
        <v>0</v>
      </c>
      <c r="JE88" s="61">
        <v>0</v>
      </c>
      <c r="JF88" s="61">
        <v>0</v>
      </c>
      <c r="JG88" s="61">
        <v>0</v>
      </c>
      <c r="JH88" s="61">
        <v>0</v>
      </c>
      <c r="JI88" s="61">
        <v>0</v>
      </c>
      <c r="JJ88" s="61">
        <v>0</v>
      </c>
      <c r="JK88" s="61">
        <v>0</v>
      </c>
      <c r="JL88" s="61">
        <v>0</v>
      </c>
      <c r="JM88" s="61">
        <v>0</v>
      </c>
      <c r="JN88" s="61">
        <v>0</v>
      </c>
      <c r="JO88" s="61">
        <v>0</v>
      </c>
      <c r="JP88" s="61">
        <v>0</v>
      </c>
      <c r="JQ88" s="61">
        <v>0</v>
      </c>
      <c r="JR88" s="61">
        <v>0</v>
      </c>
      <c r="JS88" s="61">
        <v>0</v>
      </c>
      <c r="JT88" s="61">
        <v>0</v>
      </c>
      <c r="JU88" s="61">
        <v>0</v>
      </c>
      <c r="JV88" s="61">
        <v>0</v>
      </c>
      <c r="JW88" s="61">
        <v>0</v>
      </c>
      <c r="JX88" s="61">
        <v>0</v>
      </c>
      <c r="JY88" s="61">
        <v>0</v>
      </c>
      <c r="JZ88" s="61">
        <v>0</v>
      </c>
      <c r="KA88" s="61">
        <v>0</v>
      </c>
      <c r="KB88" s="61">
        <v>0</v>
      </c>
      <c r="KC88" s="61">
        <v>0</v>
      </c>
      <c r="KD88" s="61">
        <v>0</v>
      </c>
      <c r="KE88" s="61">
        <v>0</v>
      </c>
      <c r="KF88" s="61">
        <v>0</v>
      </c>
      <c r="KG88" s="61">
        <v>0</v>
      </c>
      <c r="KH88" s="61">
        <v>0</v>
      </c>
      <c r="KI88" s="61">
        <v>0</v>
      </c>
      <c r="KJ88" s="61">
        <v>0</v>
      </c>
      <c r="KK88" s="61">
        <v>0</v>
      </c>
      <c r="KL88" s="61">
        <v>0</v>
      </c>
      <c r="KM88" s="61">
        <v>0</v>
      </c>
      <c r="KN88" s="61">
        <v>0</v>
      </c>
      <c r="KO88" s="61">
        <v>0</v>
      </c>
      <c r="KP88" s="61">
        <v>0</v>
      </c>
      <c r="KQ88" s="61">
        <v>0</v>
      </c>
      <c r="KR88" s="61">
        <v>0</v>
      </c>
      <c r="KS88" s="61">
        <v>0</v>
      </c>
      <c r="KT88" s="61">
        <v>0</v>
      </c>
      <c r="KU88" s="61">
        <v>0</v>
      </c>
      <c r="KV88" s="61">
        <v>0</v>
      </c>
      <c r="KW88" s="61">
        <v>0</v>
      </c>
      <c r="KX88" s="61">
        <v>0</v>
      </c>
      <c r="KY88" s="61">
        <v>0</v>
      </c>
      <c r="KZ88" s="61">
        <v>0</v>
      </c>
    </row>
    <row r="89" spans="1:312" ht="13" x14ac:dyDescent="0.3">
      <c r="A89" s="102">
        <v>1.0557640821388314</v>
      </c>
      <c r="B89" s="50" t="s">
        <v>867</v>
      </c>
      <c r="C89" s="60" t="s">
        <v>136</v>
      </c>
      <c r="D89" s="61">
        <v>4.9890313534508704E-5</v>
      </c>
      <c r="E89" s="61">
        <v>5.1141857744714384E-5</v>
      </c>
      <c r="F89" s="61">
        <v>0</v>
      </c>
      <c r="G89" s="61">
        <v>7.587648662332216E-7</v>
      </c>
      <c r="H89" s="61">
        <v>1.2182062767608654E-4</v>
      </c>
      <c r="I89" s="61">
        <v>0</v>
      </c>
      <c r="J89" s="61">
        <v>1.4485363739911779E-6</v>
      </c>
      <c r="K89" s="61">
        <v>7.8373996581163865E-6</v>
      </c>
      <c r="L89" s="61">
        <v>3.2927495381642789E-5</v>
      </c>
      <c r="M89" s="61">
        <v>1.3467892280151214E-5</v>
      </c>
      <c r="N89" s="61">
        <v>5.9696136483393745E-5</v>
      </c>
      <c r="O89" s="61">
        <v>2.6081001452589849E-5</v>
      </c>
      <c r="P89" s="61">
        <v>2.9701762059024888E-5</v>
      </c>
      <c r="Q89" s="61">
        <v>1.2059381142882087E-4</v>
      </c>
      <c r="R89" s="61">
        <v>3.0634447259407582E-5</v>
      </c>
      <c r="S89" s="61">
        <v>4.2151285446617403E-5</v>
      </c>
      <c r="T89" s="61">
        <v>1.3819162440306153E-5</v>
      </c>
      <c r="U89" s="61">
        <v>4.0421958152518425E-5</v>
      </c>
      <c r="V89" s="61">
        <v>1.7946384467452353E-3</v>
      </c>
      <c r="W89" s="61">
        <v>3.5103579244222499E-5</v>
      </c>
      <c r="X89" s="61">
        <v>2.473829536496545E-5</v>
      </c>
      <c r="Y89" s="61">
        <v>4.0874302051414506E-2</v>
      </c>
      <c r="Z89" s="61">
        <v>0.3836017340980708</v>
      </c>
      <c r="AA89" s="61">
        <v>0.2139416908684158</v>
      </c>
      <c r="AB89" s="61">
        <v>0.67884740799835208</v>
      </c>
      <c r="AC89" s="61">
        <v>1.1741203251415299E-3</v>
      </c>
      <c r="AD89" s="61">
        <v>9.8823243588419345E-4</v>
      </c>
      <c r="AE89" s="61">
        <v>5.1362890478257447E-3</v>
      </c>
      <c r="AF89" s="61">
        <v>1.7115811218585437E-5</v>
      </c>
      <c r="AG89" s="61">
        <v>4.1199548032256623E-5</v>
      </c>
      <c r="AH89" s="61">
        <v>2.0003994544508188E-5</v>
      </c>
      <c r="AI89" s="61">
        <v>1.7679507634603144E-5</v>
      </c>
      <c r="AJ89" s="61">
        <v>5.0748601366295143E-5</v>
      </c>
      <c r="AK89" s="61">
        <v>2.2736649316636006E-5</v>
      </c>
      <c r="AL89" s="61">
        <v>4.4590322621265006E-4</v>
      </c>
      <c r="AM89" s="61">
        <v>2.1481612648918238E-4</v>
      </c>
      <c r="AN89" s="61">
        <v>4.1544872287996006E-5</v>
      </c>
      <c r="AO89" s="61">
        <v>2.1298787875817613E-4</v>
      </c>
      <c r="AP89" s="61">
        <v>5.8143224252327403E-5</v>
      </c>
      <c r="AQ89" s="61">
        <v>6.622300010882974E-5</v>
      </c>
      <c r="AR89" s="61">
        <v>1.064259514532976E-4</v>
      </c>
      <c r="AS89" s="61">
        <v>3.409816021948528E-5</v>
      </c>
      <c r="AT89" s="61">
        <v>8.4856505776087978E-5</v>
      </c>
      <c r="AU89" s="61">
        <v>6.9394095566337823E-5</v>
      </c>
      <c r="AV89" s="61">
        <v>4.0036638601786666E-5</v>
      </c>
      <c r="AW89" s="61">
        <v>4.1073688914686099E-5</v>
      </c>
      <c r="AX89" s="61">
        <v>6.4543746271238648E-5</v>
      </c>
      <c r="AY89" s="61">
        <v>7.0450369786071845E-5</v>
      </c>
      <c r="AZ89" s="61">
        <v>1.0841903298768687E-3</v>
      </c>
      <c r="BA89" s="61">
        <v>8.5688952082698278E-4</v>
      </c>
      <c r="BB89" s="61">
        <v>1.6316331657916947E-2</v>
      </c>
      <c r="BC89" s="61">
        <v>6.7229473495289841E-5</v>
      </c>
      <c r="BD89" s="61">
        <v>1.8382351858128779E-5</v>
      </c>
      <c r="BE89" s="61">
        <v>1.2973919623446781E-5</v>
      </c>
      <c r="BF89" s="61">
        <v>1.4413170105188474E-4</v>
      </c>
      <c r="BG89" s="61">
        <v>1.4473742067665123E-3</v>
      </c>
      <c r="BH89" s="61">
        <v>6.8296447823579175E-5</v>
      </c>
      <c r="BI89" s="61">
        <v>1.7430368480972756E-5</v>
      </c>
      <c r="BJ89" s="61">
        <v>4.89077958914402E-5</v>
      </c>
      <c r="BK89" s="61">
        <v>4.0783174267624081E-4</v>
      </c>
      <c r="BL89" s="61">
        <v>1.2394969214778942E-5</v>
      </c>
      <c r="BM89" s="61">
        <v>1.342216580007696E-6</v>
      </c>
      <c r="BN89" s="61">
        <v>1.8903245697114572E-5</v>
      </c>
      <c r="BO89" s="61">
        <v>3.602100405317266E-5</v>
      </c>
      <c r="BP89" s="61">
        <v>8.6733861530771377E-5</v>
      </c>
      <c r="BQ89" s="61">
        <v>0</v>
      </c>
      <c r="BR89" s="61">
        <v>9.2843177226116797E-6</v>
      </c>
      <c r="BS89" s="61">
        <v>3.2657112535427309E-5</v>
      </c>
      <c r="BT89" s="61">
        <v>0</v>
      </c>
      <c r="BU89" s="61">
        <v>6.2191780978020482E-5</v>
      </c>
      <c r="BV89" s="61">
        <v>2.6100484071769774E-5</v>
      </c>
      <c r="BW89" s="61">
        <v>1.2233925680156801E-5</v>
      </c>
      <c r="BX89" s="61">
        <v>0</v>
      </c>
      <c r="BY89" s="61">
        <v>4.026317418882976E-5</v>
      </c>
      <c r="BZ89" s="61">
        <v>7.8394452663801284E-6</v>
      </c>
      <c r="CA89" s="61">
        <v>5.8859097816220679E-5</v>
      </c>
      <c r="CB89" s="61">
        <v>1.1257818915708995E-5</v>
      </c>
      <c r="CC89" s="61">
        <v>8.6072593951685265E-5</v>
      </c>
      <c r="CD89" s="61">
        <v>1.2272686263799135E-3</v>
      </c>
      <c r="CE89" s="61">
        <v>1.6434193344135042E-3</v>
      </c>
      <c r="CF89" s="61">
        <v>1.8053523173646327E-3</v>
      </c>
      <c r="CG89" s="61">
        <v>1.77564578499508E-3</v>
      </c>
      <c r="CH89" s="61">
        <v>1.4418398285432636E-3</v>
      </c>
      <c r="CI89" s="61">
        <v>9.4023911630706451E-4</v>
      </c>
      <c r="CJ89" s="61">
        <v>2.5980677017624068E-3</v>
      </c>
      <c r="CK89" s="61">
        <v>4.5915148392678578E-4</v>
      </c>
      <c r="CL89" s="61">
        <v>1.171783061548953E-5</v>
      </c>
      <c r="CM89" s="61">
        <v>3.0248122322600058E-6</v>
      </c>
      <c r="CN89" s="61">
        <v>2.2778178657719588E-4</v>
      </c>
      <c r="CO89" s="61">
        <v>1.4720686373754118E-5</v>
      </c>
      <c r="CP89" s="61">
        <v>7.4409597594513315E-5</v>
      </c>
      <c r="CQ89" s="61">
        <v>6.6369873455425894E-5</v>
      </c>
      <c r="CR89" s="61">
        <v>2.9739549401902079E-5</v>
      </c>
      <c r="CS89" s="61">
        <v>1.3637654044759511E-4</v>
      </c>
      <c r="CT89" s="61">
        <v>1.6874485002954154E-4</v>
      </c>
      <c r="CU89" s="61">
        <v>1.624375485639182E-5</v>
      </c>
      <c r="CV89" s="61">
        <v>5.2800255828717808E-6</v>
      </c>
      <c r="CW89" s="61">
        <v>3.0100169790887919E-5</v>
      </c>
      <c r="CX89" s="61">
        <v>6.3343103843169716E-6</v>
      </c>
      <c r="CY89" s="61">
        <v>3.4839324433759226E-5</v>
      </c>
      <c r="CZ89" s="61">
        <v>0</v>
      </c>
      <c r="DA89" s="61">
        <v>1.6054338823312695E-6</v>
      </c>
      <c r="DB89" s="61">
        <v>4.9464579820490282E-6</v>
      </c>
      <c r="DC89" s="61">
        <v>5.9690505687592828E-3</v>
      </c>
      <c r="DD89" s="61">
        <v>8.4572113845166053E-3</v>
      </c>
      <c r="DE89" s="61">
        <v>1.3626447810873294E-2</v>
      </c>
      <c r="DF89" s="61">
        <v>5.6510461621318052E-3</v>
      </c>
      <c r="DG89" s="61">
        <v>4.0378469169567034E-2</v>
      </c>
      <c r="DH89" s="61">
        <v>6.2244959630739461E-3</v>
      </c>
      <c r="DI89" s="61">
        <v>5.7736925863451625E-5</v>
      </c>
      <c r="DJ89" s="61">
        <v>2.8805021167342931E-4</v>
      </c>
      <c r="DK89" s="61">
        <v>1.0822051204660743E-4</v>
      </c>
      <c r="DL89" s="61">
        <v>3.8187725395604104E-5</v>
      </c>
      <c r="DM89" s="61">
        <v>2.8558285111787494E-6</v>
      </c>
      <c r="DN89" s="61">
        <v>2.6984898302791708E-5</v>
      </c>
      <c r="DO89" s="61">
        <v>3.4150849686163819E-5</v>
      </c>
      <c r="DP89" s="61">
        <v>2.2259427625315257E-4</v>
      </c>
      <c r="DQ89" s="61">
        <v>5.9989721221845793E-4</v>
      </c>
      <c r="DR89" s="61">
        <v>5.0047107631943184E-5</v>
      </c>
      <c r="DS89" s="61">
        <v>2.1771318824101573E-4</v>
      </c>
      <c r="DT89" s="61">
        <v>8.5102373363355819E-6</v>
      </c>
      <c r="DU89" s="61">
        <v>8.5650596242467896E-5</v>
      </c>
      <c r="DV89" s="61">
        <v>4.3956325321626512E-6</v>
      </c>
      <c r="DW89" s="61">
        <v>4.6541904889387691E-4</v>
      </c>
      <c r="DX89" s="61">
        <v>9.2444856993416035E-5</v>
      </c>
      <c r="DY89" s="61">
        <v>0</v>
      </c>
      <c r="DZ89" s="61">
        <v>1.4629036432988932E-4</v>
      </c>
      <c r="EA89" s="61">
        <v>2.4032477705438045E-5</v>
      </c>
      <c r="EB89" s="61">
        <v>2.7327296996989461E-6</v>
      </c>
      <c r="EC89" s="61">
        <v>0</v>
      </c>
      <c r="ED89" s="61">
        <v>2.1793622562901924E-6</v>
      </c>
      <c r="EE89" s="61">
        <v>6.2943234951973781E-5</v>
      </c>
      <c r="EF89" s="61">
        <v>1.1837381643615966E-4</v>
      </c>
      <c r="EG89" s="61">
        <v>1.7350598858426351E-4</v>
      </c>
      <c r="EH89" s="61">
        <v>3.5676208946643687E-6</v>
      </c>
      <c r="EI89" s="61">
        <v>8.8859643851060003E-5</v>
      </c>
      <c r="EJ89" s="61">
        <v>5.2459525732640453E-5</v>
      </c>
      <c r="EK89" s="61">
        <v>6.5050856476620551E-5</v>
      </c>
      <c r="EL89" s="61">
        <v>3.2365416581420258E-5</v>
      </c>
      <c r="EM89" s="61">
        <v>5.5309387447551364E-6</v>
      </c>
      <c r="EN89" s="61">
        <v>0</v>
      </c>
      <c r="EO89" s="61">
        <v>1.8240662083917467E-5</v>
      </c>
      <c r="EP89" s="61">
        <v>7.3027832751099825E-5</v>
      </c>
      <c r="EQ89" s="61">
        <v>1.4389737262316368E-5</v>
      </c>
      <c r="ER89" s="61">
        <v>3.7397340516247951E-5</v>
      </c>
      <c r="ES89" s="61">
        <v>0</v>
      </c>
      <c r="ET89" s="61">
        <v>3.0715860439321511E-5</v>
      </c>
      <c r="EU89" s="61">
        <v>7.047673094492744E-6</v>
      </c>
      <c r="EV89" s="61">
        <v>1.5050912624775737E-5</v>
      </c>
      <c r="EW89" s="61">
        <v>7.2655853983104479E-6</v>
      </c>
      <c r="EX89" s="61">
        <v>9.1232468945278344E-5</v>
      </c>
      <c r="EY89" s="61">
        <v>9.3193297402444834E-5</v>
      </c>
      <c r="EZ89" s="61">
        <v>3.7356401330290255E-5</v>
      </c>
      <c r="FA89" s="61">
        <v>9.5653190082596324E-5</v>
      </c>
      <c r="FB89" s="61">
        <v>0</v>
      </c>
      <c r="FC89" s="61">
        <v>3.3652446604257586E-5</v>
      </c>
      <c r="FD89" s="61">
        <v>4.8099062204932064E-5</v>
      </c>
      <c r="FE89" s="61">
        <v>6.9175869175195251E-5</v>
      </c>
      <c r="FF89" s="61">
        <v>3.5007628821884312E-5</v>
      </c>
      <c r="FG89" s="61">
        <v>2.8056584094304614E-4</v>
      </c>
      <c r="FH89" s="61">
        <v>9.0471720124984663E-6</v>
      </c>
      <c r="FI89" s="61">
        <v>1.8003122174371518E-5</v>
      </c>
      <c r="FJ89" s="61">
        <v>1.366519822522876E-5</v>
      </c>
      <c r="FK89" s="61">
        <v>1.2603087710742897E-5</v>
      </c>
      <c r="FL89" s="61">
        <v>6.1434866211171533E-6</v>
      </c>
      <c r="FM89" s="61">
        <v>6.0963210528361365E-5</v>
      </c>
      <c r="FN89" s="61">
        <v>6.2958619307540827E-5</v>
      </c>
      <c r="FO89" s="61">
        <v>1.7144732218793424E-5</v>
      </c>
      <c r="FP89" s="61">
        <v>8.4073345921269381E-6</v>
      </c>
      <c r="FQ89" s="61">
        <v>9.5759186473247029E-5</v>
      </c>
      <c r="FR89" s="61">
        <v>3.8742224909080186E-5</v>
      </c>
      <c r="FS89" s="61">
        <v>0</v>
      </c>
      <c r="FT89" s="61">
        <v>3.4667059893884298E-5</v>
      </c>
      <c r="FU89" s="61">
        <v>5.4822310947404331E-5</v>
      </c>
      <c r="FV89" s="61">
        <v>1.7194254582046764E-4</v>
      </c>
      <c r="FW89" s="61">
        <v>0</v>
      </c>
      <c r="FX89" s="61">
        <v>0</v>
      </c>
      <c r="FY89" s="61">
        <v>2.0633833732522436E-6</v>
      </c>
      <c r="FZ89" s="61">
        <v>3.5131511647349379E-5</v>
      </c>
      <c r="GA89" s="61">
        <v>1.0117111398391125E-5</v>
      </c>
      <c r="GB89" s="61">
        <v>5.1204750886948904E-6</v>
      </c>
      <c r="GC89" s="61">
        <v>3.4131938525344764E-6</v>
      </c>
      <c r="GD89" s="61">
        <v>3.2245052010782122E-5</v>
      </c>
      <c r="GE89" s="61">
        <v>9.7000583781146867E-6</v>
      </c>
      <c r="GF89" s="61">
        <v>4.9095565954673639E-5</v>
      </c>
      <c r="GG89" s="61">
        <v>1.8655386636112881E-4</v>
      </c>
      <c r="GH89" s="61">
        <v>1.3450516229235104E-4</v>
      </c>
      <c r="GI89" s="61">
        <v>1.9500779703824858E-4</v>
      </c>
      <c r="GJ89" s="61">
        <v>5.6598955133673617E-4</v>
      </c>
      <c r="GK89" s="61">
        <v>2.6504717158961765E-4</v>
      </c>
      <c r="GL89" s="61">
        <v>2.6627393838271049E-2</v>
      </c>
      <c r="GM89" s="61">
        <v>2.6524175684869596E-2</v>
      </c>
      <c r="GN89" s="61">
        <v>8.8184548126634451E-3</v>
      </c>
      <c r="GO89" s="61">
        <v>2.5526476377981092E-5</v>
      </c>
      <c r="GP89" s="61">
        <v>1.1290769193029602E-5</v>
      </c>
      <c r="GQ89" s="61">
        <v>6.3477926207087008E-5</v>
      </c>
      <c r="GR89" s="61">
        <v>9.0676443786360108E-6</v>
      </c>
      <c r="GS89" s="61">
        <v>1.6990019146186706E-5</v>
      </c>
      <c r="GT89" s="61">
        <v>1.0558593621503031E-6</v>
      </c>
      <c r="GU89" s="61">
        <v>2.4319016360308066E-5</v>
      </c>
      <c r="GV89" s="61">
        <v>2.5194609863648023E-5</v>
      </c>
      <c r="GW89" s="61">
        <v>9.0875813695964388E-6</v>
      </c>
      <c r="GX89" s="61">
        <v>5.6988545837978898E-5</v>
      </c>
      <c r="GY89" s="61">
        <v>1.3961590347821977E-5</v>
      </c>
      <c r="GZ89" s="61">
        <v>6.3824621193957958E-5</v>
      </c>
      <c r="HA89" s="61">
        <v>2.7694728986470742E-4</v>
      </c>
      <c r="HB89" s="61">
        <v>2.1390586594420495E-5</v>
      </c>
      <c r="HC89" s="61">
        <v>5.0613416681155859E-5</v>
      </c>
      <c r="HD89" s="61">
        <v>8.1269011563882404E-5</v>
      </c>
      <c r="HE89" s="61">
        <v>0</v>
      </c>
      <c r="HF89" s="61">
        <v>1.0448892118108694E-5</v>
      </c>
      <c r="HG89" s="61">
        <v>3.7135227681468409E-6</v>
      </c>
      <c r="HH89" s="61">
        <v>3.0982659572103717E-5</v>
      </c>
      <c r="HI89" s="61">
        <v>9.9284103402291592E-5</v>
      </c>
      <c r="HJ89" s="61">
        <v>1.8176734420612013E-5</v>
      </c>
      <c r="HK89" s="61">
        <v>7.7229651182306755E-5</v>
      </c>
      <c r="HL89" s="61">
        <v>0</v>
      </c>
      <c r="HM89" s="61">
        <v>0</v>
      </c>
      <c r="HN89" s="61">
        <v>2.0529447286494419E-4</v>
      </c>
      <c r="HO89" s="61">
        <v>9.8108877229927401E-5</v>
      </c>
      <c r="HP89" s="61">
        <v>4.0359490665319844E-4</v>
      </c>
      <c r="HQ89" s="61">
        <v>4.3520442221256587E-6</v>
      </c>
      <c r="HR89" s="61">
        <v>3.9886547927162495E-5</v>
      </c>
      <c r="HS89" s="61">
        <v>0</v>
      </c>
      <c r="HT89" s="61">
        <v>8.878307108506567E-5</v>
      </c>
      <c r="HU89" s="61">
        <v>2.0387017373315897E-5</v>
      </c>
      <c r="HV89" s="61">
        <v>5.8941798248773685E-5</v>
      </c>
      <c r="HW89" s="61">
        <v>2.3587739496808022E-4</v>
      </c>
      <c r="HX89" s="61">
        <v>6.3281850322357354E-4</v>
      </c>
      <c r="HY89" s="61">
        <v>2.2298893105619189E-4</v>
      </c>
      <c r="HZ89" s="61">
        <v>2.7599148821051602E-4</v>
      </c>
      <c r="IA89" s="61">
        <v>1.0582247707754948E-3</v>
      </c>
      <c r="IB89" s="61">
        <v>1.3072277074258781E-4</v>
      </c>
      <c r="IC89" s="61">
        <v>1.41663279978677E-4</v>
      </c>
      <c r="ID89" s="61">
        <v>7.3769468142225759E-6</v>
      </c>
      <c r="IE89" s="61">
        <v>2.0979984104323338E-5</v>
      </c>
      <c r="IF89" s="61">
        <v>1.290060425515665E-5</v>
      </c>
      <c r="IG89" s="61">
        <v>7.4797172678303081E-6</v>
      </c>
      <c r="IH89" s="61">
        <v>1.1569404023085723E-4</v>
      </c>
      <c r="II89" s="61">
        <v>6.6918424644972054E-3</v>
      </c>
      <c r="IJ89" s="61">
        <v>0</v>
      </c>
      <c r="IK89" s="61">
        <v>2.3686365074523529E-6</v>
      </c>
      <c r="IL89" s="61">
        <v>6.3063090702109386E-5</v>
      </c>
      <c r="IM89" s="61">
        <v>7.9629925407286722E-7</v>
      </c>
      <c r="IN89" s="61">
        <v>4.0091636152780376E-5</v>
      </c>
      <c r="IO89" s="61">
        <v>8.1127083353317105E-6</v>
      </c>
      <c r="IP89" s="61">
        <v>7.1825343170809963E-5</v>
      </c>
      <c r="IQ89" s="61">
        <v>7.1956211906897916E-6</v>
      </c>
      <c r="IR89" s="61">
        <v>1.3747739572637646E-5</v>
      </c>
      <c r="IS89" s="61">
        <v>1.2239304549518678E-5</v>
      </c>
      <c r="IT89" s="61">
        <v>0</v>
      </c>
      <c r="IU89" s="61">
        <v>3.9367490231411324E-5</v>
      </c>
      <c r="IV89" s="61">
        <v>1.1068292236088731E-6</v>
      </c>
      <c r="IW89" s="61">
        <v>6.2415769601111969E-5</v>
      </c>
      <c r="IX89" s="61">
        <v>2.696016457064373E-5</v>
      </c>
      <c r="IY89" s="61">
        <v>2.6522027653273783E-5</v>
      </c>
      <c r="IZ89" s="61">
        <v>2.1961190885899723E-5</v>
      </c>
      <c r="JA89" s="61">
        <v>4.0610736542929323E-6</v>
      </c>
      <c r="JB89" s="61">
        <v>3.9828937032347614E-5</v>
      </c>
      <c r="JC89" s="61">
        <v>8.0877066097112042E-5</v>
      </c>
      <c r="JD89" s="61">
        <v>1.3133538095584229E-5</v>
      </c>
      <c r="JE89" s="61">
        <v>6.3729924295466176E-6</v>
      </c>
      <c r="JF89" s="61">
        <v>2.5827457360227239E-6</v>
      </c>
      <c r="JG89" s="61">
        <v>7.7986759643000625E-5</v>
      </c>
      <c r="JH89" s="61">
        <v>9.2946581186233675E-5</v>
      </c>
      <c r="JI89" s="61">
        <v>2.0532023402216406E-5</v>
      </c>
      <c r="JJ89" s="61">
        <v>2.0779567833688125E-4</v>
      </c>
      <c r="JK89" s="61">
        <v>5.9646518301799298E-5</v>
      </c>
      <c r="JL89" s="61">
        <v>2.3851118232392551E-5</v>
      </c>
      <c r="JM89" s="61">
        <v>7.739719711887853E-5</v>
      </c>
      <c r="JN89" s="61">
        <v>3.7992210529989378E-6</v>
      </c>
      <c r="JO89" s="61">
        <v>6.04691981295147E-5</v>
      </c>
      <c r="JP89" s="61">
        <v>3.3964753578341095E-5</v>
      </c>
      <c r="JQ89" s="61">
        <v>1.4229509420634831E-5</v>
      </c>
      <c r="JR89" s="61">
        <v>1.3895005830012733E-4</v>
      </c>
      <c r="JS89" s="61">
        <v>9.70447433867764E-5</v>
      </c>
      <c r="JT89" s="61">
        <v>0</v>
      </c>
      <c r="JU89" s="61">
        <v>2.9456895452280918E-5</v>
      </c>
      <c r="JV89" s="61">
        <v>1.2404990027176181E-4</v>
      </c>
      <c r="JW89" s="61">
        <v>4.3991296649552651E-6</v>
      </c>
      <c r="JX89" s="61">
        <v>3.0309771846735693E-5</v>
      </c>
      <c r="JY89" s="61">
        <v>2.0663134986807992E-5</v>
      </c>
      <c r="JZ89" s="61">
        <v>7.2664839598719468E-5</v>
      </c>
      <c r="KA89" s="61">
        <v>1.8137613125539362E-5</v>
      </c>
      <c r="KB89" s="61">
        <v>1.0287513394198518E-4</v>
      </c>
      <c r="KC89" s="61">
        <v>2.8276097001649007E-5</v>
      </c>
      <c r="KD89" s="61">
        <v>6.9208637822577312E-5</v>
      </c>
      <c r="KE89" s="61">
        <v>9.511812804713677E-5</v>
      </c>
      <c r="KF89" s="61">
        <v>1.3813370063665132E-4</v>
      </c>
      <c r="KG89" s="61">
        <v>5.7780435312327925E-5</v>
      </c>
      <c r="KH89" s="61">
        <v>1.1007371869014113E-5</v>
      </c>
      <c r="KI89" s="61">
        <v>5.8724801407270016E-5</v>
      </c>
      <c r="KJ89" s="61">
        <v>7.8760156713955748E-5</v>
      </c>
      <c r="KK89" s="61">
        <v>3.5595655064423976E-5</v>
      </c>
      <c r="KL89" s="61">
        <v>1.5055236806100296E-4</v>
      </c>
      <c r="KM89" s="61">
        <v>6.4000100403940571E-5</v>
      </c>
      <c r="KN89" s="61">
        <v>1.3914735539944596E-4</v>
      </c>
      <c r="KO89" s="61">
        <v>1.1016074618690621E-4</v>
      </c>
      <c r="KP89" s="61">
        <v>4.8397347014114734E-5</v>
      </c>
      <c r="KQ89" s="61">
        <v>2.1188284304038771E-5</v>
      </c>
      <c r="KR89" s="61">
        <v>3.1341964740425232E-5</v>
      </c>
      <c r="KS89" s="61">
        <v>1.8357845122073466E-5</v>
      </c>
      <c r="KT89" s="61">
        <v>1.468559515459643E-4</v>
      </c>
      <c r="KU89" s="61">
        <v>3.3008057635817309E-5</v>
      </c>
      <c r="KV89" s="61">
        <v>3.0100478258743101E-6</v>
      </c>
      <c r="KW89" s="61">
        <v>3.2118150024869704E-5</v>
      </c>
      <c r="KX89" s="61">
        <v>6.9300773947489556E-5</v>
      </c>
      <c r="KY89" s="61">
        <v>6.592561224413701E-5</v>
      </c>
      <c r="KZ89" s="61">
        <v>1.1474316366724311E-4</v>
      </c>
    </row>
    <row r="90" spans="1:312" ht="13" x14ac:dyDescent="0.3">
      <c r="A90" s="102">
        <v>1.0229527159231904</v>
      </c>
      <c r="B90" s="50" t="s">
        <v>866</v>
      </c>
      <c r="C90" s="60" t="s">
        <v>134</v>
      </c>
      <c r="D90" s="61">
        <v>3.5283547223832632E-4</v>
      </c>
      <c r="E90" s="61">
        <v>3.6719831326288645E-4</v>
      </c>
      <c r="F90" s="61">
        <v>3.7214233361168678E-4</v>
      </c>
      <c r="G90" s="61">
        <v>1.6266123804399717E-4</v>
      </c>
      <c r="H90" s="61">
        <v>2.2549842953236448E-4</v>
      </c>
      <c r="I90" s="61">
        <v>8.3352284792997342E-5</v>
      </c>
      <c r="J90" s="61">
        <v>8.7546452804413558E-5</v>
      </c>
      <c r="K90" s="61">
        <v>2.1129205835057017E-4</v>
      </c>
      <c r="L90" s="61">
        <v>3.7649565490696624E-4</v>
      </c>
      <c r="M90" s="61">
        <v>2.9595382890249807E-5</v>
      </c>
      <c r="N90" s="61">
        <v>1.5001341183255864E-4</v>
      </c>
      <c r="O90" s="61">
        <v>6.0242566746671481E-5</v>
      </c>
      <c r="P90" s="61">
        <v>1.2929822022343609E-5</v>
      </c>
      <c r="Q90" s="61">
        <v>1.6106761964509373E-4</v>
      </c>
      <c r="R90" s="61">
        <v>8.2036679666676E-6</v>
      </c>
      <c r="S90" s="61">
        <v>9.2567054303609345E-6</v>
      </c>
      <c r="T90" s="61">
        <v>1.9208102233630175E-5</v>
      </c>
      <c r="U90" s="61">
        <v>3.6533186530179185E-5</v>
      </c>
      <c r="V90" s="61">
        <v>4.5227911300129311E-5</v>
      </c>
      <c r="W90" s="61">
        <v>1.7884306767385871E-5</v>
      </c>
      <c r="X90" s="61">
        <v>5.2040001837386928E-5</v>
      </c>
      <c r="Y90" s="61">
        <v>5.2894823858390307E-5</v>
      </c>
      <c r="Z90" s="61">
        <v>4.9511116708717412E-5</v>
      </c>
      <c r="AA90" s="61">
        <v>5.8207111435201853E-6</v>
      </c>
      <c r="AB90" s="61">
        <v>2.1145073869068972E-5</v>
      </c>
      <c r="AC90" s="61">
        <v>6.7612548102872187E-5</v>
      </c>
      <c r="AD90" s="61">
        <v>6.5299797750093302E-6</v>
      </c>
      <c r="AE90" s="61">
        <v>9.9179752489338439E-5</v>
      </c>
      <c r="AF90" s="61">
        <v>2.648291707173678E-6</v>
      </c>
      <c r="AG90" s="61">
        <v>6.8628080927927922E-6</v>
      </c>
      <c r="AH90" s="61">
        <v>9.9263391990902951E-6</v>
      </c>
      <c r="AI90" s="61">
        <v>4.773321311073808E-5</v>
      </c>
      <c r="AJ90" s="61">
        <v>3.3375727818720593E-5</v>
      </c>
      <c r="AK90" s="61">
        <v>1.7610499595497607E-5</v>
      </c>
      <c r="AL90" s="61">
        <v>2.1522222362468535E-5</v>
      </c>
      <c r="AM90" s="61">
        <v>9.5078141689769496E-6</v>
      </c>
      <c r="AN90" s="61">
        <v>4.3808301182421096E-5</v>
      </c>
      <c r="AO90" s="61">
        <v>1.4003927653662366E-4</v>
      </c>
      <c r="AP90" s="61">
        <v>4.1705718008863677E-5</v>
      </c>
      <c r="AQ90" s="61">
        <v>4.8397805241101653E-5</v>
      </c>
      <c r="AR90" s="61">
        <v>2.5038363548314015E-5</v>
      </c>
      <c r="AS90" s="61">
        <v>1.6982542120722331E-5</v>
      </c>
      <c r="AT90" s="61">
        <v>4.3379262623916205E-5</v>
      </c>
      <c r="AU90" s="61">
        <v>2.0234792162547885E-6</v>
      </c>
      <c r="AV90" s="61">
        <v>3.2994029427348674E-4</v>
      </c>
      <c r="AW90" s="61">
        <v>7.3082131338598203E-5</v>
      </c>
      <c r="AX90" s="61">
        <v>1.8802871543718716E-4</v>
      </c>
      <c r="AY90" s="61">
        <v>1.2776425288391234E-4</v>
      </c>
      <c r="AZ90" s="61">
        <v>1.0386408246641944E-4</v>
      </c>
      <c r="BA90" s="61">
        <v>0</v>
      </c>
      <c r="BB90" s="61">
        <v>2.7394464259665795E-5</v>
      </c>
      <c r="BC90" s="61">
        <v>1.3165526816006744E-5</v>
      </c>
      <c r="BD90" s="61">
        <v>6.7015717938626892E-5</v>
      </c>
      <c r="BE90" s="61">
        <v>4.814127033618552E-3</v>
      </c>
      <c r="BF90" s="61">
        <v>5.8762641425456973E-6</v>
      </c>
      <c r="BG90" s="61">
        <v>1.6178165983612156E-5</v>
      </c>
      <c r="BH90" s="61">
        <v>5.6525123071017758E-5</v>
      </c>
      <c r="BI90" s="61">
        <v>3.6120825565615713E-5</v>
      </c>
      <c r="BJ90" s="61">
        <v>9.4022513226128183E-5</v>
      </c>
      <c r="BK90" s="61">
        <v>3.6260440141622383E-5</v>
      </c>
      <c r="BL90" s="61">
        <v>1.6856193543055408E-5</v>
      </c>
      <c r="BM90" s="61">
        <v>8.5693071874713573E-5</v>
      </c>
      <c r="BN90" s="61">
        <v>5.0648904415492422E-5</v>
      </c>
      <c r="BO90" s="61">
        <v>2.4349556810346364E-4</v>
      </c>
      <c r="BP90" s="61">
        <v>0.87938732999139202</v>
      </c>
      <c r="BQ90" s="61">
        <v>1.95827538586768E-3</v>
      </c>
      <c r="BR90" s="61">
        <v>0.87026140333768209</v>
      </c>
      <c r="BS90" s="61">
        <v>0.79702775850293817</v>
      </c>
      <c r="BT90" s="61">
        <v>0.7953703058438879</v>
      </c>
      <c r="BU90" s="61">
        <v>3.6135634783756054E-3</v>
      </c>
      <c r="BV90" s="61">
        <v>1.9645801062853206E-5</v>
      </c>
      <c r="BW90" s="61">
        <v>1.7438131282533067E-4</v>
      </c>
      <c r="BX90" s="61">
        <v>1.1493685811080231E-5</v>
      </c>
      <c r="BY90" s="61">
        <v>3.4104948240725613E-4</v>
      </c>
      <c r="BZ90" s="61">
        <v>1.1269848678547785E-4</v>
      </c>
      <c r="CA90" s="61">
        <v>4.4780613881346006E-5</v>
      </c>
      <c r="CB90" s="61">
        <v>4.9911512434177804E-6</v>
      </c>
      <c r="CC90" s="61">
        <v>1.146118556186245E-4</v>
      </c>
      <c r="CD90" s="61">
        <v>7.600406649905424E-6</v>
      </c>
      <c r="CE90" s="61">
        <v>1.0900214831122971E-5</v>
      </c>
      <c r="CF90" s="61">
        <v>3.5995280180522084E-5</v>
      </c>
      <c r="CG90" s="61">
        <v>1.5317561645697039E-6</v>
      </c>
      <c r="CH90" s="61">
        <v>0</v>
      </c>
      <c r="CI90" s="61">
        <v>8.8355055489202836E-5</v>
      </c>
      <c r="CJ90" s="61">
        <v>0</v>
      </c>
      <c r="CK90" s="61">
        <v>0</v>
      </c>
      <c r="CL90" s="61">
        <v>1.4854320040608401E-4</v>
      </c>
      <c r="CM90" s="61">
        <v>0</v>
      </c>
      <c r="CN90" s="61">
        <v>1.9491394488988236E-5</v>
      </c>
      <c r="CO90" s="61">
        <v>1.3531152174958938E-4</v>
      </c>
      <c r="CP90" s="61">
        <v>6.1495535202077123E-6</v>
      </c>
      <c r="CQ90" s="61">
        <v>5.2631859170724123E-6</v>
      </c>
      <c r="CR90" s="61">
        <v>3.3817126582999296E-5</v>
      </c>
      <c r="CS90" s="61">
        <v>3.5624626372891363E-5</v>
      </c>
      <c r="CT90" s="61">
        <v>2.4513609970507725E-5</v>
      </c>
      <c r="CU90" s="61">
        <v>3.1365492108888445E-5</v>
      </c>
      <c r="CV90" s="61">
        <v>9.3913498509577134E-6</v>
      </c>
      <c r="CW90" s="61">
        <v>1.2194248064294523E-5</v>
      </c>
      <c r="CX90" s="61">
        <v>5.3113782725639203E-6</v>
      </c>
      <c r="CY90" s="61">
        <v>2.6698946377425344E-5</v>
      </c>
      <c r="CZ90" s="61">
        <v>5.881980118099078E-5</v>
      </c>
      <c r="DA90" s="61">
        <v>1.1416418718800139E-5</v>
      </c>
      <c r="DB90" s="61">
        <v>2.0338228251064531E-5</v>
      </c>
      <c r="DC90" s="61">
        <v>7.6732460450611636E-5</v>
      </c>
      <c r="DD90" s="61">
        <v>3.9845949466708877E-5</v>
      </c>
      <c r="DE90" s="61">
        <v>9.8803393581329561E-6</v>
      </c>
      <c r="DF90" s="61">
        <v>9.4993107516792714E-5</v>
      </c>
      <c r="DG90" s="61">
        <v>7.3938594498116286E-5</v>
      </c>
      <c r="DH90" s="61">
        <v>4.3677795735373205E-5</v>
      </c>
      <c r="DI90" s="61">
        <v>5.9683232584431679E-5</v>
      </c>
      <c r="DJ90" s="61">
        <v>9.08417407396007E-5</v>
      </c>
      <c r="DK90" s="61">
        <v>4.2881623499536257E-6</v>
      </c>
      <c r="DL90" s="61">
        <v>3.9652054374582464E-6</v>
      </c>
      <c r="DM90" s="61">
        <v>2.071004527736293E-5</v>
      </c>
      <c r="DN90" s="61">
        <v>1.8233039393778182E-6</v>
      </c>
      <c r="DO90" s="61">
        <v>1.0274196303888268E-6</v>
      </c>
      <c r="DP90" s="61">
        <v>2.0249466685993261E-5</v>
      </c>
      <c r="DQ90" s="61">
        <v>1.6519608614454751E-5</v>
      </c>
      <c r="DR90" s="61">
        <v>3.610993841798432E-5</v>
      </c>
      <c r="DS90" s="61">
        <v>1.208621242162176E-5</v>
      </c>
      <c r="DT90" s="61">
        <v>1.1097809499410589E-5</v>
      </c>
      <c r="DU90" s="61">
        <v>4.3769154794405566E-5</v>
      </c>
      <c r="DV90" s="61">
        <v>2.2558805897157286E-4</v>
      </c>
      <c r="DW90" s="61">
        <v>2.9898341019461033E-5</v>
      </c>
      <c r="DX90" s="61">
        <v>2.1036756332256495E-6</v>
      </c>
      <c r="DY90" s="61">
        <v>1.157575469452532E-5</v>
      </c>
      <c r="DZ90" s="61">
        <v>1.4768033537483014E-4</v>
      </c>
      <c r="EA90" s="61">
        <v>1.7818044084416867E-5</v>
      </c>
      <c r="EB90" s="61">
        <v>5.8399959572246514E-6</v>
      </c>
      <c r="EC90" s="61">
        <v>5.250097723880955E-5</v>
      </c>
      <c r="ED90" s="61">
        <v>2.2116491045315284E-6</v>
      </c>
      <c r="EE90" s="61">
        <v>8.9539902197222984E-6</v>
      </c>
      <c r="EF90" s="61">
        <v>1.8733327728599208E-6</v>
      </c>
      <c r="EG90" s="61">
        <v>1.8764375240368182E-5</v>
      </c>
      <c r="EH90" s="61">
        <v>9.9948912224060137E-6</v>
      </c>
      <c r="EI90" s="61">
        <v>6.1973427541641218E-6</v>
      </c>
      <c r="EJ90" s="61">
        <v>3.1025557983774178E-5</v>
      </c>
      <c r="EK90" s="61">
        <v>1.6040613319348771E-5</v>
      </c>
      <c r="EL90" s="61">
        <v>1.3485590242258439E-5</v>
      </c>
      <c r="EM90" s="61">
        <v>2.2136389103056788E-4</v>
      </c>
      <c r="EN90" s="61">
        <v>1.4214394730243532E-4</v>
      </c>
      <c r="EO90" s="61">
        <v>4.0915147440614009E-4</v>
      </c>
      <c r="EP90" s="61">
        <v>6.6006302013376858E-4</v>
      </c>
      <c r="EQ90" s="61">
        <v>1.5020363198115094E-4</v>
      </c>
      <c r="ER90" s="61">
        <v>1.7877873083910832E-4</v>
      </c>
      <c r="ES90" s="61">
        <v>1.9295157452062025E-4</v>
      </c>
      <c r="ET90" s="61">
        <v>9.6462051405446549E-5</v>
      </c>
      <c r="EU90" s="61">
        <v>2.5399578419671865E-4</v>
      </c>
      <c r="EV90" s="61">
        <v>2.2166179695958158E-4</v>
      </c>
      <c r="EW90" s="61">
        <v>3.7322309567804936E-4</v>
      </c>
      <c r="EX90" s="61">
        <v>7.6009462671372835E-6</v>
      </c>
      <c r="EY90" s="61">
        <v>2.9345085564804683E-4</v>
      </c>
      <c r="EZ90" s="61">
        <v>6.1727223740381701E-6</v>
      </c>
      <c r="FA90" s="61">
        <v>1.1802097483751602E-5</v>
      </c>
      <c r="FB90" s="61">
        <v>3.5133465504229419E-5</v>
      </c>
      <c r="FC90" s="61">
        <v>1.4151377922198544E-5</v>
      </c>
      <c r="FD90" s="61">
        <v>5.8825699656884248E-5</v>
      </c>
      <c r="FE90" s="61">
        <v>1.9821165952778012E-6</v>
      </c>
      <c r="FF90" s="61">
        <v>4.815832069236607E-5</v>
      </c>
      <c r="FG90" s="61">
        <v>1.2290118188994511E-5</v>
      </c>
      <c r="FH90" s="61">
        <v>2.0553023467883989E-5</v>
      </c>
      <c r="FI90" s="61">
        <v>4.0696931244386249E-5</v>
      </c>
      <c r="FJ90" s="61">
        <v>2.1523894377723388E-5</v>
      </c>
      <c r="FK90" s="61">
        <v>2.2644386267940958E-5</v>
      </c>
      <c r="FL90" s="61">
        <v>3.6697818311982996E-6</v>
      </c>
      <c r="FM90" s="61">
        <v>7.2850291309869478E-5</v>
      </c>
      <c r="FN90" s="61">
        <v>3.945874469135567E-6</v>
      </c>
      <c r="FO90" s="61">
        <v>8.0733860023095265E-6</v>
      </c>
      <c r="FP90" s="61">
        <v>6.1157926983285214E-5</v>
      </c>
      <c r="FQ90" s="61">
        <v>4.0013608657091048E-5</v>
      </c>
      <c r="FR90" s="61">
        <v>2.5378560294583539E-5</v>
      </c>
      <c r="FS90" s="61">
        <v>8.9352127985408889E-4</v>
      </c>
      <c r="FT90" s="61">
        <v>2.9742445446679223E-4</v>
      </c>
      <c r="FU90" s="61">
        <v>1.6038490552957349E-4</v>
      </c>
      <c r="FV90" s="61">
        <v>8.181776202911571E-4</v>
      </c>
      <c r="FW90" s="61">
        <v>6.0705849207554939E-5</v>
      </c>
      <c r="FX90" s="61">
        <v>1.0041511014677384E-4</v>
      </c>
      <c r="FY90" s="61">
        <v>5.9906141452004697E-5</v>
      </c>
      <c r="FZ90" s="61">
        <v>2.0773589486806478E-4</v>
      </c>
      <c r="GA90" s="61">
        <v>4.2418020344787317E-5</v>
      </c>
      <c r="GB90" s="61">
        <v>1.2929709606433553E-4</v>
      </c>
      <c r="GC90" s="61">
        <v>2.0424383460783467E-4</v>
      </c>
      <c r="GD90" s="61">
        <v>2.1521285857150555E-5</v>
      </c>
      <c r="GE90" s="61">
        <v>8.6124760751139483E-5</v>
      </c>
      <c r="GF90" s="61">
        <v>9.3207747395151076E-5</v>
      </c>
      <c r="GG90" s="61">
        <v>5.909354571350139E-5</v>
      </c>
      <c r="GH90" s="61">
        <v>3.9049885826811593E-5</v>
      </c>
      <c r="GI90" s="61">
        <v>6.4448599589345408E-5</v>
      </c>
      <c r="GJ90" s="61">
        <v>4.7138047278191915E-5</v>
      </c>
      <c r="GK90" s="61">
        <v>2.6704091598498061E-5</v>
      </c>
      <c r="GL90" s="61">
        <v>9.2506806770022687E-6</v>
      </c>
      <c r="GM90" s="61">
        <v>6.7059874566529923E-5</v>
      </c>
      <c r="GN90" s="61">
        <v>6.6705847809906852E-5</v>
      </c>
      <c r="GO90" s="61">
        <v>1.4445810441474012E-4</v>
      </c>
      <c r="GP90" s="61">
        <v>7.5210498370506626E-5</v>
      </c>
      <c r="GQ90" s="61">
        <v>1.02853037127029E-4</v>
      </c>
      <c r="GR90" s="61">
        <v>1.0068259625897977E-4</v>
      </c>
      <c r="GS90" s="61">
        <v>2.5634063974948364E-5</v>
      </c>
      <c r="GT90" s="61">
        <v>1.3219061788949358E-4</v>
      </c>
      <c r="GU90" s="61">
        <v>1.7035719113623967E-4</v>
      </c>
      <c r="GV90" s="61">
        <v>9.1444291824385143E-6</v>
      </c>
      <c r="GW90" s="61">
        <v>6.3358460626388959E-5</v>
      </c>
      <c r="GX90" s="61">
        <v>5.2725802609298075E-5</v>
      </c>
      <c r="GY90" s="61">
        <v>6.7738174194284522E-6</v>
      </c>
      <c r="GZ90" s="61">
        <v>1.2695771731218724E-4</v>
      </c>
      <c r="HA90" s="61">
        <v>2.2575179863983035E-6</v>
      </c>
      <c r="HB90" s="61">
        <v>2.0297636914413607E-5</v>
      </c>
      <c r="HC90" s="61">
        <v>9.2736309065635722E-6</v>
      </c>
      <c r="HD90" s="61">
        <v>1.3501268727161552E-5</v>
      </c>
      <c r="HE90" s="61">
        <v>2.0679860306231761E-5</v>
      </c>
      <c r="HF90" s="61">
        <v>1.0256074249496847E-4</v>
      </c>
      <c r="HG90" s="61">
        <v>1.2121861885660672E-5</v>
      </c>
      <c r="HH90" s="61">
        <v>1.3964274712129881E-5</v>
      </c>
      <c r="HI90" s="61">
        <v>2.1891759206719269E-5</v>
      </c>
      <c r="HJ90" s="61">
        <v>4.7592658100293289E-5</v>
      </c>
      <c r="HK90" s="61">
        <v>1.1111120234202419E-4</v>
      </c>
      <c r="HL90" s="61">
        <v>4.6318885346241543E-5</v>
      </c>
      <c r="HM90" s="61">
        <v>1.3467258426833482E-4</v>
      </c>
      <c r="HN90" s="61">
        <v>4.8442324375901995E-5</v>
      </c>
      <c r="HO90" s="61">
        <v>3.5341309403468902E-5</v>
      </c>
      <c r="HP90" s="61">
        <v>0</v>
      </c>
      <c r="HQ90" s="61">
        <v>9.0261628044563738E-5</v>
      </c>
      <c r="HR90" s="61">
        <v>7.2338672096769783E-5</v>
      </c>
      <c r="HS90" s="61">
        <v>1.1568783395411097E-4</v>
      </c>
      <c r="HT90" s="61">
        <v>1.714700479335333E-5</v>
      </c>
      <c r="HU90" s="61">
        <v>4.3505194157639135E-6</v>
      </c>
      <c r="HV90" s="61">
        <v>2.2241146717467971E-5</v>
      </c>
      <c r="HW90" s="61">
        <v>7.8748907610255031E-5</v>
      </c>
      <c r="HX90" s="61">
        <v>8.688394216773119E-6</v>
      </c>
      <c r="HY90" s="61">
        <v>3.9562922418531936E-5</v>
      </c>
      <c r="HZ90" s="61">
        <v>1.8524450848280425E-5</v>
      </c>
      <c r="IA90" s="61">
        <v>1.4044914175496963E-5</v>
      </c>
      <c r="IB90" s="61">
        <v>2.1789985785420208E-4</v>
      </c>
      <c r="IC90" s="61">
        <v>2.8729721754586976E-5</v>
      </c>
      <c r="ID90" s="61">
        <v>4.1593097214494023E-5</v>
      </c>
      <c r="IE90" s="61">
        <v>3.0084234564378777E-5</v>
      </c>
      <c r="IF90" s="61">
        <v>0</v>
      </c>
      <c r="IG90" s="61">
        <v>1.7874166766104519E-5</v>
      </c>
      <c r="IH90" s="61">
        <v>6.2230905097906568E-5</v>
      </c>
      <c r="II90" s="61">
        <v>1.2520853335214016E-5</v>
      </c>
      <c r="IJ90" s="61">
        <v>1.3015952674438173E-4</v>
      </c>
      <c r="IK90" s="61">
        <v>1.2302738509220471E-4</v>
      </c>
      <c r="IL90" s="61">
        <v>6.9682186708680663E-5</v>
      </c>
      <c r="IM90" s="61">
        <v>7.4197394940611825E-5</v>
      </c>
      <c r="IN90" s="61">
        <v>1.9709690336689663E-4</v>
      </c>
      <c r="IO90" s="61">
        <v>1.1733626731498776E-4</v>
      </c>
      <c r="IP90" s="61">
        <v>8.077479559311367E-5</v>
      </c>
      <c r="IQ90" s="61">
        <v>1.6641200629795861E-4</v>
      </c>
      <c r="IR90" s="61">
        <v>4.3973756558864229E-5</v>
      </c>
      <c r="IS90" s="61">
        <v>1.3283639210107928E-4</v>
      </c>
      <c r="IT90" s="61">
        <v>5.6677643585683288E-5</v>
      </c>
      <c r="IU90" s="61">
        <v>7.1670304828546163E-5</v>
      </c>
      <c r="IV90" s="61">
        <v>1.290625231303924E-4</v>
      </c>
      <c r="IW90" s="61">
        <v>1.2375038663085225E-4</v>
      </c>
      <c r="IX90" s="61">
        <v>1.0665564380378154E-4</v>
      </c>
      <c r="IY90" s="61">
        <v>4.5644916381621504E-5</v>
      </c>
      <c r="IZ90" s="61">
        <v>7.6795650403177414E-5</v>
      </c>
      <c r="JA90" s="61">
        <v>6.2429548412267128E-6</v>
      </c>
      <c r="JB90" s="61">
        <v>1.6578752278108993E-4</v>
      </c>
      <c r="JC90" s="61">
        <v>3.2036781868259741E-4</v>
      </c>
      <c r="JD90" s="61">
        <v>2.0701139152633574E-4</v>
      </c>
      <c r="JE90" s="61">
        <v>1.7757783943764171E-4</v>
      </c>
      <c r="JF90" s="61">
        <v>2.5461617632401592E-4</v>
      </c>
      <c r="JG90" s="61">
        <v>1.5167600613213763E-5</v>
      </c>
      <c r="JH90" s="61">
        <v>4.4271856120823915E-5</v>
      </c>
      <c r="JI90" s="61">
        <v>3.7175325954193164E-5</v>
      </c>
      <c r="JJ90" s="61">
        <v>1.6743786056426894E-5</v>
      </c>
      <c r="JK90" s="61">
        <v>9.2443191228406678E-6</v>
      </c>
      <c r="JL90" s="61">
        <v>3.6261358878148232E-5</v>
      </c>
      <c r="JM90" s="61">
        <v>6.1979913265414774E-5</v>
      </c>
      <c r="JN90" s="61">
        <v>6.9698437135925977E-5</v>
      </c>
      <c r="JO90" s="61">
        <v>4.6838187567989909E-5</v>
      </c>
      <c r="JP90" s="61">
        <v>5.5640291922890391E-5</v>
      </c>
      <c r="JQ90" s="61">
        <v>9.6776503959486389E-5</v>
      </c>
      <c r="JR90" s="61">
        <v>9.7968802686593796E-5</v>
      </c>
      <c r="JS90" s="61">
        <v>1.9333817263120356E-4</v>
      </c>
      <c r="JT90" s="61">
        <v>0</v>
      </c>
      <c r="JU90" s="61">
        <v>1.1884739443463539E-5</v>
      </c>
      <c r="JV90" s="61">
        <v>5.369356007964552E-5</v>
      </c>
      <c r="JW90" s="61">
        <v>6.4348971162909465E-5</v>
      </c>
      <c r="JX90" s="61">
        <v>1.2668154939513064E-5</v>
      </c>
      <c r="JY90" s="61">
        <v>1.9172529739323868E-5</v>
      </c>
      <c r="JZ90" s="61">
        <v>1.7939321349725498E-5</v>
      </c>
      <c r="KA90" s="61">
        <v>3.6593429990123274E-5</v>
      </c>
      <c r="KB90" s="61">
        <v>3.0726756600794627E-5</v>
      </c>
      <c r="KC90" s="61">
        <v>4.5698742628927686E-6</v>
      </c>
      <c r="KD90" s="61">
        <v>3.2866912356942254E-5</v>
      </c>
      <c r="KE90" s="61">
        <v>5.1043379201108867E-5</v>
      </c>
      <c r="KF90" s="61">
        <v>1.8425174777386964E-5</v>
      </c>
      <c r="KG90" s="61">
        <v>4.4522035141510468E-5</v>
      </c>
      <c r="KH90" s="61">
        <v>3.9944028078113438E-5</v>
      </c>
      <c r="KI90" s="61">
        <v>3.9308738142625789E-5</v>
      </c>
      <c r="KJ90" s="61">
        <v>2.0995991393240123E-5</v>
      </c>
      <c r="KK90" s="61">
        <v>1.1466923747571299E-5</v>
      </c>
      <c r="KL90" s="61">
        <v>2.0312391879833506E-5</v>
      </c>
      <c r="KM90" s="61">
        <v>1.121391452358565E-4</v>
      </c>
      <c r="KN90" s="61">
        <v>2.1213283621495954E-6</v>
      </c>
      <c r="KO90" s="61">
        <v>2.795736282005709E-5</v>
      </c>
      <c r="KP90" s="61">
        <v>1.1151462445648556E-5</v>
      </c>
      <c r="KQ90" s="61">
        <v>6.3321309414368744E-6</v>
      </c>
      <c r="KR90" s="61">
        <v>2.1516533157536005E-5</v>
      </c>
      <c r="KS90" s="61">
        <v>3.5299773972799535E-5</v>
      </c>
      <c r="KT90" s="61">
        <v>4.7256635110575489E-5</v>
      </c>
      <c r="KU90" s="61">
        <v>5.3270624995042876E-6</v>
      </c>
      <c r="KV90" s="61">
        <v>2.449588000627161E-5</v>
      </c>
      <c r="KW90" s="61">
        <v>7.5794503895868309E-5</v>
      </c>
      <c r="KX90" s="61">
        <v>2.8264023737952677E-5</v>
      </c>
      <c r="KY90" s="61">
        <v>2.008106669525576E-5</v>
      </c>
      <c r="KZ90" s="61">
        <v>4.5861987015346977E-5</v>
      </c>
    </row>
    <row r="91" spans="1:312" ht="13" x14ac:dyDescent="0.3">
      <c r="A91" s="102">
        <v>1.1230207670174763</v>
      </c>
      <c r="B91" s="50" t="s">
        <v>865</v>
      </c>
      <c r="C91" s="60" t="s">
        <v>166</v>
      </c>
      <c r="D91" s="61">
        <v>0</v>
      </c>
      <c r="E91" s="61">
        <v>0</v>
      </c>
      <c r="F91" s="61">
        <v>0</v>
      </c>
      <c r="G91" s="61">
        <v>7.3428858022569826E-7</v>
      </c>
      <c r="H91" s="61">
        <v>0</v>
      </c>
      <c r="I91" s="61">
        <v>0</v>
      </c>
      <c r="J91" s="61">
        <v>0</v>
      </c>
      <c r="K91" s="61">
        <v>0</v>
      </c>
      <c r="L91" s="61">
        <v>7.4703165725935234E-7</v>
      </c>
      <c r="M91" s="61">
        <v>0</v>
      </c>
      <c r="N91" s="61">
        <v>0</v>
      </c>
      <c r="O91" s="61">
        <v>0</v>
      </c>
      <c r="P91" s="61">
        <v>0</v>
      </c>
      <c r="Q91" s="61">
        <v>0</v>
      </c>
      <c r="R91" s="61">
        <v>1.1784997877096313E-6</v>
      </c>
      <c r="S91" s="61">
        <v>5.445120841388785E-7</v>
      </c>
      <c r="T91" s="61">
        <v>0</v>
      </c>
      <c r="U91" s="61">
        <v>0</v>
      </c>
      <c r="V91" s="61">
        <v>0</v>
      </c>
      <c r="W91" s="61">
        <v>0</v>
      </c>
      <c r="X91" s="61">
        <v>1.2403602132851757E-6</v>
      </c>
      <c r="Y91" s="61">
        <v>0</v>
      </c>
      <c r="Z91" s="61">
        <v>9.9187545994091639E-7</v>
      </c>
      <c r="AA91" s="61">
        <v>0</v>
      </c>
      <c r="AB91" s="61">
        <v>0</v>
      </c>
      <c r="AC91" s="61">
        <v>0</v>
      </c>
      <c r="AD91" s="61">
        <v>9.7301023137556254E-7</v>
      </c>
      <c r="AE91" s="61">
        <v>2.0792400941161099E-6</v>
      </c>
      <c r="AF91" s="61">
        <v>0</v>
      </c>
      <c r="AG91" s="61">
        <v>2.0429527949879316E-6</v>
      </c>
      <c r="AH91" s="61">
        <v>9.0789687796557576E-7</v>
      </c>
      <c r="AI91" s="61">
        <v>1.0494019370910358E-5</v>
      </c>
      <c r="AJ91" s="61">
        <v>6.5284956130278288E-6</v>
      </c>
      <c r="AK91" s="61">
        <v>1.7024113465035279E-6</v>
      </c>
      <c r="AL91" s="61">
        <v>0</v>
      </c>
      <c r="AM91" s="61">
        <v>2.015790989889106E-6</v>
      </c>
      <c r="AN91" s="61">
        <v>3.9427471064178989E-6</v>
      </c>
      <c r="AO91" s="61">
        <v>0</v>
      </c>
      <c r="AP91" s="61">
        <v>0</v>
      </c>
      <c r="AQ91" s="61">
        <v>3.1780260263382085E-6</v>
      </c>
      <c r="AR91" s="61">
        <v>3.0975295111316306E-6</v>
      </c>
      <c r="AS91" s="61">
        <v>0</v>
      </c>
      <c r="AT91" s="61">
        <v>1.3218668143397522E-6</v>
      </c>
      <c r="AU91" s="61">
        <v>0</v>
      </c>
      <c r="AV91" s="61">
        <v>0</v>
      </c>
      <c r="AW91" s="61">
        <v>0</v>
      </c>
      <c r="AX91" s="61">
        <v>0</v>
      </c>
      <c r="AY91" s="61">
        <v>0</v>
      </c>
      <c r="AZ91" s="61">
        <v>5.8660019591338516E-7</v>
      </c>
      <c r="BA91" s="61">
        <v>0</v>
      </c>
      <c r="BB91" s="61">
        <v>0</v>
      </c>
      <c r="BC91" s="61">
        <v>0</v>
      </c>
      <c r="BD91" s="61">
        <v>5.8917794417079418E-7</v>
      </c>
      <c r="BE91" s="61">
        <v>0</v>
      </c>
      <c r="BF91" s="61">
        <v>3.6726650890910608E-7</v>
      </c>
      <c r="BG91" s="61">
        <v>9.1059095592563721E-7</v>
      </c>
      <c r="BH91" s="61">
        <v>3.3044891694651499E-7</v>
      </c>
      <c r="BI91" s="61">
        <v>0</v>
      </c>
      <c r="BJ91" s="61">
        <v>0</v>
      </c>
      <c r="BK91" s="61">
        <v>1.537183048867647E-6</v>
      </c>
      <c r="BL91" s="61">
        <v>0</v>
      </c>
      <c r="BM91" s="61">
        <v>0</v>
      </c>
      <c r="BN91" s="61">
        <v>0</v>
      </c>
      <c r="BO91" s="61">
        <v>0</v>
      </c>
      <c r="BP91" s="61">
        <v>1.0118950511923327E-5</v>
      </c>
      <c r="BQ91" s="61">
        <v>0</v>
      </c>
      <c r="BR91" s="61">
        <v>1.2914815997450558E-6</v>
      </c>
      <c r="BS91" s="61">
        <v>0</v>
      </c>
      <c r="BT91" s="61">
        <v>0</v>
      </c>
      <c r="BU91" s="61">
        <v>0</v>
      </c>
      <c r="BV91" s="61">
        <v>0</v>
      </c>
      <c r="BW91" s="61">
        <v>0</v>
      </c>
      <c r="BX91" s="61">
        <v>0</v>
      </c>
      <c r="BY91" s="61">
        <v>0</v>
      </c>
      <c r="BZ91" s="61">
        <v>0</v>
      </c>
      <c r="CA91" s="61">
        <v>0</v>
      </c>
      <c r="CB91" s="61">
        <v>0</v>
      </c>
      <c r="CC91" s="61">
        <v>0</v>
      </c>
      <c r="CD91" s="61">
        <v>0</v>
      </c>
      <c r="CE91" s="61">
        <v>1.3625268538903714E-6</v>
      </c>
      <c r="CF91" s="61">
        <v>0</v>
      </c>
      <c r="CG91" s="61">
        <v>0</v>
      </c>
      <c r="CH91" s="61">
        <v>0</v>
      </c>
      <c r="CI91" s="61">
        <v>0</v>
      </c>
      <c r="CJ91" s="61">
        <v>0</v>
      </c>
      <c r="CK91" s="61">
        <v>1.1153477342351071E-5</v>
      </c>
      <c r="CL91" s="61">
        <v>1.5087335556424289E-6</v>
      </c>
      <c r="CM91" s="61">
        <v>1.5124061161300029E-6</v>
      </c>
      <c r="CN91" s="61">
        <v>0</v>
      </c>
      <c r="CO91" s="61">
        <v>0</v>
      </c>
      <c r="CP91" s="61">
        <v>2.0498511734025705E-6</v>
      </c>
      <c r="CQ91" s="61">
        <v>1.0990411427761417E-6</v>
      </c>
      <c r="CR91" s="61">
        <v>0</v>
      </c>
      <c r="CS91" s="61">
        <v>2.9307279465815564E-6</v>
      </c>
      <c r="CT91" s="61">
        <v>0</v>
      </c>
      <c r="CU91" s="61">
        <v>2.2950360079674471E-6</v>
      </c>
      <c r="CV91" s="61">
        <v>0</v>
      </c>
      <c r="CW91" s="61">
        <v>1.2991955125167124E-3</v>
      </c>
      <c r="CX91" s="61">
        <v>1.593413481769176E-5</v>
      </c>
      <c r="CY91" s="61">
        <v>0</v>
      </c>
      <c r="CZ91" s="61">
        <v>0</v>
      </c>
      <c r="DA91" s="61">
        <v>1.7838154248125217E-6</v>
      </c>
      <c r="DB91" s="61">
        <v>4.5196062780143403E-6</v>
      </c>
      <c r="DC91" s="61">
        <v>0</v>
      </c>
      <c r="DD91" s="61">
        <v>0</v>
      </c>
      <c r="DE91" s="61">
        <v>3.8082678468178421E-6</v>
      </c>
      <c r="DF91" s="61">
        <v>0</v>
      </c>
      <c r="DG91" s="61">
        <v>0</v>
      </c>
      <c r="DH91" s="61">
        <v>0</v>
      </c>
      <c r="DI91" s="61">
        <v>9.4685191831462208E-7</v>
      </c>
      <c r="DJ91" s="61">
        <v>0</v>
      </c>
      <c r="DK91" s="61">
        <v>0</v>
      </c>
      <c r="DL91" s="61">
        <v>0</v>
      </c>
      <c r="DM91" s="61">
        <v>0</v>
      </c>
      <c r="DN91" s="61">
        <v>0</v>
      </c>
      <c r="DO91" s="61">
        <v>0</v>
      </c>
      <c r="DP91" s="61">
        <v>0</v>
      </c>
      <c r="DQ91" s="61">
        <v>1.8109193365419335E-6</v>
      </c>
      <c r="DR91" s="61">
        <v>0</v>
      </c>
      <c r="DS91" s="61">
        <v>1.4522818664164998E-6</v>
      </c>
      <c r="DT91" s="61">
        <v>1.2075336761016704E-5</v>
      </c>
      <c r="DU91" s="61">
        <v>2.1104869710669705E-6</v>
      </c>
      <c r="DV91" s="61">
        <v>0</v>
      </c>
      <c r="DW91" s="61">
        <v>0</v>
      </c>
      <c r="DX91" s="61">
        <v>2.1036756332256495E-6</v>
      </c>
      <c r="DY91" s="61">
        <v>0</v>
      </c>
      <c r="DZ91" s="61">
        <v>1.4717340475843996E-6</v>
      </c>
      <c r="EA91" s="61">
        <v>1.1253501527000127E-6</v>
      </c>
      <c r="EB91" s="61">
        <v>1.2484551927558637E-6</v>
      </c>
      <c r="EC91" s="61">
        <v>0</v>
      </c>
      <c r="ED91" s="61">
        <v>7.0708197648526245E-6</v>
      </c>
      <c r="EE91" s="61">
        <v>9.9488780219136635E-7</v>
      </c>
      <c r="EF91" s="61">
        <v>0</v>
      </c>
      <c r="EG91" s="61">
        <v>0</v>
      </c>
      <c r="EH91" s="61">
        <v>1.2493614028007517E-6</v>
      </c>
      <c r="EI91" s="61">
        <v>3.1452679391434455E-6</v>
      </c>
      <c r="EJ91" s="61">
        <v>0</v>
      </c>
      <c r="EK91" s="61">
        <v>4.4420159961273514E-6</v>
      </c>
      <c r="EL91" s="61">
        <v>0</v>
      </c>
      <c r="EM91" s="61">
        <v>0</v>
      </c>
      <c r="EN91" s="61">
        <v>0</v>
      </c>
      <c r="EO91" s="61">
        <v>0</v>
      </c>
      <c r="EP91" s="61">
        <v>0</v>
      </c>
      <c r="EQ91" s="61">
        <v>0</v>
      </c>
      <c r="ER91" s="61">
        <v>0</v>
      </c>
      <c r="ES91" s="61">
        <v>0</v>
      </c>
      <c r="ET91" s="61">
        <v>0</v>
      </c>
      <c r="EU91" s="61">
        <v>0</v>
      </c>
      <c r="EV91" s="61">
        <v>0</v>
      </c>
      <c r="EW91" s="61">
        <v>0</v>
      </c>
      <c r="EX91" s="61">
        <v>1.9002365667843209E-6</v>
      </c>
      <c r="EY91" s="61">
        <v>0</v>
      </c>
      <c r="EZ91" s="61">
        <v>0</v>
      </c>
      <c r="FA91" s="61">
        <v>0</v>
      </c>
      <c r="FB91" s="61">
        <v>0</v>
      </c>
      <c r="FC91" s="61">
        <v>0</v>
      </c>
      <c r="FD91" s="61">
        <v>0</v>
      </c>
      <c r="FE91" s="61">
        <v>0</v>
      </c>
      <c r="FF91" s="61">
        <v>0</v>
      </c>
      <c r="FG91" s="61">
        <v>0</v>
      </c>
      <c r="FH91" s="61">
        <v>0</v>
      </c>
      <c r="FI91" s="61">
        <v>0</v>
      </c>
      <c r="FJ91" s="61">
        <v>0</v>
      </c>
      <c r="FK91" s="61">
        <v>0</v>
      </c>
      <c r="FL91" s="61">
        <v>0</v>
      </c>
      <c r="FM91" s="61">
        <v>0</v>
      </c>
      <c r="FN91" s="61">
        <v>0</v>
      </c>
      <c r="FO91" s="61">
        <v>0</v>
      </c>
      <c r="FP91" s="61">
        <v>0</v>
      </c>
      <c r="FQ91" s="61">
        <v>1.2954045968123E-6</v>
      </c>
      <c r="FR91" s="61">
        <v>0</v>
      </c>
      <c r="FS91" s="61">
        <v>0</v>
      </c>
      <c r="FT91" s="61">
        <v>0</v>
      </c>
      <c r="FU91" s="61">
        <v>0</v>
      </c>
      <c r="FV91" s="61">
        <v>0</v>
      </c>
      <c r="FW91" s="61">
        <v>0</v>
      </c>
      <c r="FX91" s="61">
        <v>0</v>
      </c>
      <c r="FY91" s="61">
        <v>0</v>
      </c>
      <c r="FZ91" s="61">
        <v>0</v>
      </c>
      <c r="GA91" s="61">
        <v>0</v>
      </c>
      <c r="GB91" s="61">
        <v>0</v>
      </c>
      <c r="GC91" s="61">
        <v>0</v>
      </c>
      <c r="GD91" s="61">
        <v>0</v>
      </c>
      <c r="GE91" s="61">
        <v>0</v>
      </c>
      <c r="GF91" s="61">
        <v>0</v>
      </c>
      <c r="GG91" s="61">
        <v>0</v>
      </c>
      <c r="GH91" s="61">
        <v>0</v>
      </c>
      <c r="GI91" s="61">
        <v>0</v>
      </c>
      <c r="GJ91" s="61">
        <v>0</v>
      </c>
      <c r="GK91" s="61">
        <v>0</v>
      </c>
      <c r="GL91" s="61">
        <v>0</v>
      </c>
      <c r="GM91" s="61">
        <v>0</v>
      </c>
      <c r="GN91" s="61">
        <v>0</v>
      </c>
      <c r="GO91" s="61">
        <v>0</v>
      </c>
      <c r="GP91" s="61">
        <v>0</v>
      </c>
      <c r="GQ91" s="61">
        <v>0</v>
      </c>
      <c r="GR91" s="61">
        <v>0</v>
      </c>
      <c r="GS91" s="61">
        <v>0</v>
      </c>
      <c r="GT91" s="61">
        <v>2.6768265519303461E-6</v>
      </c>
      <c r="GU91" s="61">
        <v>0</v>
      </c>
      <c r="GV91" s="61">
        <v>1.7074660299159053E-6</v>
      </c>
      <c r="GW91" s="61">
        <v>0</v>
      </c>
      <c r="GX91" s="61">
        <v>1.0257938250836201E-6</v>
      </c>
      <c r="GY91" s="61">
        <v>1.693454354857113E-6</v>
      </c>
      <c r="GZ91" s="61">
        <v>0</v>
      </c>
      <c r="HA91" s="61">
        <v>0</v>
      </c>
      <c r="HB91" s="61">
        <v>0</v>
      </c>
      <c r="HC91" s="61">
        <v>0</v>
      </c>
      <c r="HD91" s="61">
        <v>0</v>
      </c>
      <c r="HE91" s="61">
        <v>0</v>
      </c>
      <c r="HF91" s="61">
        <v>4.9581737643046527E-6</v>
      </c>
      <c r="HG91" s="61">
        <v>0</v>
      </c>
      <c r="HH91" s="61">
        <v>0</v>
      </c>
      <c r="HI91" s="61">
        <v>0</v>
      </c>
      <c r="HJ91" s="61">
        <v>1.6474381650101523E-6</v>
      </c>
      <c r="HK91" s="61">
        <v>0</v>
      </c>
      <c r="HL91" s="61">
        <v>0</v>
      </c>
      <c r="HM91" s="61">
        <v>0</v>
      </c>
      <c r="HN91" s="61">
        <v>0</v>
      </c>
      <c r="HO91" s="61">
        <v>0</v>
      </c>
      <c r="HP91" s="61">
        <v>0</v>
      </c>
      <c r="HQ91" s="61">
        <v>0</v>
      </c>
      <c r="HR91" s="61">
        <v>0</v>
      </c>
      <c r="HS91" s="61">
        <v>0</v>
      </c>
      <c r="HT91" s="61">
        <v>0</v>
      </c>
      <c r="HU91" s="61">
        <v>0</v>
      </c>
      <c r="HV91" s="61">
        <v>0</v>
      </c>
      <c r="HW91" s="61">
        <v>0</v>
      </c>
      <c r="HX91" s="61">
        <v>0</v>
      </c>
      <c r="HY91" s="61">
        <v>0</v>
      </c>
      <c r="HZ91" s="61">
        <v>1.4676061411489775E-6</v>
      </c>
      <c r="IA91" s="61">
        <v>0</v>
      </c>
      <c r="IB91" s="61">
        <v>0</v>
      </c>
      <c r="IC91" s="61">
        <v>3.8843389452871725E-6</v>
      </c>
      <c r="ID91" s="61">
        <v>1.3803018987110848E-6</v>
      </c>
      <c r="IE91" s="61">
        <v>3.877204454597742E-6</v>
      </c>
      <c r="IF91" s="61">
        <v>3.4299981771465242E-6</v>
      </c>
      <c r="IG91" s="61">
        <v>0</v>
      </c>
      <c r="IH91" s="61">
        <v>8.2888581601473893E-7</v>
      </c>
      <c r="II91" s="61">
        <v>0</v>
      </c>
      <c r="IJ91" s="61">
        <v>0</v>
      </c>
      <c r="IK91" s="61">
        <v>0</v>
      </c>
      <c r="IL91" s="61">
        <v>1.3485424801163872E-6</v>
      </c>
      <c r="IM91" s="61">
        <v>0</v>
      </c>
      <c r="IN91" s="61">
        <v>0</v>
      </c>
      <c r="IO91" s="61">
        <v>6.3106633550549173E-7</v>
      </c>
      <c r="IP91" s="61">
        <v>0</v>
      </c>
      <c r="IQ91" s="61">
        <v>0</v>
      </c>
      <c r="IR91" s="61">
        <v>0</v>
      </c>
      <c r="IS91" s="61">
        <v>0</v>
      </c>
      <c r="IT91" s="61">
        <v>0</v>
      </c>
      <c r="IU91" s="61">
        <v>0</v>
      </c>
      <c r="IV91" s="61">
        <v>0</v>
      </c>
      <c r="IW91" s="61">
        <v>0</v>
      </c>
      <c r="IX91" s="61">
        <v>3.9066411388793042E-7</v>
      </c>
      <c r="IY91" s="61">
        <v>0</v>
      </c>
      <c r="IZ91" s="61">
        <v>0</v>
      </c>
      <c r="JA91" s="61">
        <v>0</v>
      </c>
      <c r="JB91" s="61">
        <v>0</v>
      </c>
      <c r="JC91" s="61">
        <v>3.8121017238650746E-6</v>
      </c>
      <c r="JD91" s="61">
        <v>0</v>
      </c>
      <c r="JE91" s="61">
        <v>0</v>
      </c>
      <c r="JF91" s="61">
        <v>0</v>
      </c>
      <c r="JG91" s="61">
        <v>1.4209264652745275E-7</v>
      </c>
      <c r="JH91" s="61">
        <v>4.6563831376348628E-7</v>
      </c>
      <c r="JI91" s="61">
        <v>0</v>
      </c>
      <c r="JJ91" s="61">
        <v>0</v>
      </c>
      <c r="JK91" s="61">
        <v>0</v>
      </c>
      <c r="JL91" s="61">
        <v>1.0770700656875713E-6</v>
      </c>
      <c r="JM91" s="61">
        <v>6.0804362261688784E-7</v>
      </c>
      <c r="JN91" s="61">
        <v>3.4538373209081254E-7</v>
      </c>
      <c r="JO91" s="61">
        <v>0</v>
      </c>
      <c r="JP91" s="61">
        <v>0</v>
      </c>
      <c r="JQ91" s="61">
        <v>2.3759848754306768E-7</v>
      </c>
      <c r="JR91" s="61">
        <v>0</v>
      </c>
      <c r="JS91" s="61">
        <v>0</v>
      </c>
      <c r="JT91" s="61">
        <v>0</v>
      </c>
      <c r="JU91" s="61">
        <v>8.5037664131732804E-4</v>
      </c>
      <c r="JV91" s="61">
        <v>2.4094637052094618E-6</v>
      </c>
      <c r="JW91" s="61">
        <v>0</v>
      </c>
      <c r="JX91" s="61">
        <v>8.8130776837133203E-6</v>
      </c>
      <c r="JY91" s="61">
        <v>2.7378463729300247E-6</v>
      </c>
      <c r="JZ91" s="61">
        <v>8.1679877983573094E-6</v>
      </c>
      <c r="KA91" s="61">
        <v>1.9092224342673013E-6</v>
      </c>
      <c r="KB91" s="61">
        <v>2.2884873337235325E-6</v>
      </c>
      <c r="KC91" s="61">
        <v>7.4317580200293653E-5</v>
      </c>
      <c r="KD91" s="61">
        <v>5.597014403263582E-6</v>
      </c>
      <c r="KE91" s="61">
        <v>3.3821957409185454E-5</v>
      </c>
      <c r="KF91" s="61">
        <v>2.9759504625490412E-5</v>
      </c>
      <c r="KG91" s="61">
        <v>1.6134561054433942E-5</v>
      </c>
      <c r="KH91" s="61">
        <v>7.2522947892479507E-7</v>
      </c>
      <c r="KI91" s="61">
        <v>3.8830563868261111E-4</v>
      </c>
      <c r="KJ91" s="61">
        <v>1.3950824846006725E-6</v>
      </c>
      <c r="KK91" s="61">
        <v>0</v>
      </c>
      <c r="KL91" s="61">
        <v>1.9060917498611537E-5</v>
      </c>
      <c r="KM91" s="61">
        <v>1.1117562316839705E-6</v>
      </c>
      <c r="KN91" s="61">
        <v>0</v>
      </c>
      <c r="KO91" s="61">
        <v>6.2904066345128455E-6</v>
      </c>
      <c r="KP91" s="61">
        <v>5.2969446616830643E-5</v>
      </c>
      <c r="KQ91" s="61">
        <v>1.9059925910679553E-6</v>
      </c>
      <c r="KR91" s="61">
        <v>2.1032362744450136E-4</v>
      </c>
      <c r="KS91" s="61">
        <v>7.7701559659109883E-4</v>
      </c>
      <c r="KT91" s="61">
        <v>1.74378727345297E-6</v>
      </c>
      <c r="KU91" s="61">
        <v>1.2429812498843338E-5</v>
      </c>
      <c r="KV91" s="61">
        <v>0</v>
      </c>
      <c r="KW91" s="61">
        <v>2.4731891515131718E-5</v>
      </c>
      <c r="KX91" s="61">
        <v>3.1270246660408535E-3</v>
      </c>
      <c r="KY91" s="61">
        <v>4.9187950281287655E-6</v>
      </c>
      <c r="KZ91" s="61">
        <v>8.9298580486613101E-6</v>
      </c>
    </row>
    <row r="92" spans="1:312" ht="13" x14ac:dyDescent="0.3">
      <c r="A92" s="102">
        <v>1.1414896899540019</v>
      </c>
      <c r="B92" s="50" t="s">
        <v>864</v>
      </c>
      <c r="C92" s="60" t="s">
        <v>85</v>
      </c>
      <c r="D92" s="61">
        <v>0</v>
      </c>
      <c r="E92" s="61">
        <v>8.9010944301221334E-6</v>
      </c>
      <c r="F92" s="61">
        <v>3.2030102032245916E-6</v>
      </c>
      <c r="G92" s="61">
        <v>1.4685771604513965E-6</v>
      </c>
      <c r="H92" s="61">
        <v>0</v>
      </c>
      <c r="I92" s="61">
        <v>2.9519094787921871E-6</v>
      </c>
      <c r="J92" s="61">
        <v>0</v>
      </c>
      <c r="K92" s="61">
        <v>0</v>
      </c>
      <c r="L92" s="61">
        <v>8.3003517473261373E-7</v>
      </c>
      <c r="M92" s="61">
        <v>2.305420861929815E-5</v>
      </c>
      <c r="N92" s="61">
        <v>3.9704045292176874E-6</v>
      </c>
      <c r="O92" s="61">
        <v>8.5765575299720973E-7</v>
      </c>
      <c r="P92" s="61">
        <v>7.1258349390267817E-5</v>
      </c>
      <c r="Q92" s="61">
        <v>8.5349814411257168E-5</v>
      </c>
      <c r="R92" s="61">
        <v>2.8349467115459464E-5</v>
      </c>
      <c r="S92" s="61">
        <v>6.0936952349408712E-5</v>
      </c>
      <c r="T92" s="61">
        <v>5.815786509626914E-6</v>
      </c>
      <c r="U92" s="61">
        <v>1.4326933420348649E-4</v>
      </c>
      <c r="V92" s="61">
        <v>1.5039730119834666E-6</v>
      </c>
      <c r="W92" s="61">
        <v>3.1614707043033375E-6</v>
      </c>
      <c r="X92" s="61">
        <v>6.5532364601900123E-6</v>
      </c>
      <c r="Y92" s="61">
        <v>6.9003282433065894E-6</v>
      </c>
      <c r="Z92" s="61">
        <v>8.5229654105034195E-5</v>
      </c>
      <c r="AA92" s="61">
        <v>4.7980246207670489E-6</v>
      </c>
      <c r="AB92" s="61">
        <v>3.463327343133152E-6</v>
      </c>
      <c r="AC92" s="61">
        <v>4.1410691180631316E-5</v>
      </c>
      <c r="AD92" s="61">
        <v>8.624114017425403E-5</v>
      </c>
      <c r="AE92" s="61">
        <v>1.3202019464251676E-4</v>
      </c>
      <c r="AF92" s="61">
        <v>5.771314224077748E-5</v>
      </c>
      <c r="AG92" s="61">
        <v>3.5054043365259592E-4</v>
      </c>
      <c r="AH92" s="61">
        <v>1.8015700381763576E-4</v>
      </c>
      <c r="AI92" s="61">
        <v>2.2430966405320889E-4</v>
      </c>
      <c r="AJ92" s="61">
        <v>4.6973008336888897E-5</v>
      </c>
      <c r="AK92" s="61">
        <v>2.8106811330773249E-4</v>
      </c>
      <c r="AL92" s="61">
        <v>1.3297551613073307E-5</v>
      </c>
      <c r="AM92" s="61">
        <v>7.4875436435547563E-5</v>
      </c>
      <c r="AN92" s="61">
        <v>6.9961856988326484E-5</v>
      </c>
      <c r="AO92" s="61">
        <v>6.0275758186244E-5</v>
      </c>
      <c r="AP92" s="61">
        <v>3.5167897429465278E-5</v>
      </c>
      <c r="AQ92" s="61">
        <v>6.5093035299465033E-5</v>
      </c>
      <c r="AR92" s="61">
        <v>9.0843657162577093E-5</v>
      </c>
      <c r="AS92" s="61">
        <v>2.7976665229616714E-5</v>
      </c>
      <c r="AT92" s="61">
        <v>1.9898501778527737E-4</v>
      </c>
      <c r="AU92" s="61">
        <v>5.9692636879516261E-6</v>
      </c>
      <c r="AV92" s="61">
        <v>7.3999972673405401E-6</v>
      </c>
      <c r="AW92" s="61">
        <v>3.690050129225976E-5</v>
      </c>
      <c r="AX92" s="61">
        <v>5.3897995793824307E-5</v>
      </c>
      <c r="AY92" s="61">
        <v>3.0564116086886246E-5</v>
      </c>
      <c r="AZ92" s="61">
        <v>8.3264638919927728E-6</v>
      </c>
      <c r="BA92" s="61">
        <v>0</v>
      </c>
      <c r="BB92" s="61">
        <v>1.1042456295267731E-5</v>
      </c>
      <c r="BC92" s="61">
        <v>2.2108870162427407E-4</v>
      </c>
      <c r="BD92" s="61">
        <v>1.0245149806969921E-4</v>
      </c>
      <c r="BE92" s="61">
        <v>0</v>
      </c>
      <c r="BF92" s="61">
        <v>7.8199201224724439E-5</v>
      </c>
      <c r="BG92" s="61">
        <v>3.653493268719418E-5</v>
      </c>
      <c r="BH92" s="61">
        <v>6.6368829141391164E-5</v>
      </c>
      <c r="BI92" s="61">
        <v>9.0088620334233927E-5</v>
      </c>
      <c r="BJ92" s="61">
        <v>1.0105677974814464E-4</v>
      </c>
      <c r="BK92" s="61">
        <v>4.2904486875061434E-5</v>
      </c>
      <c r="BL92" s="61">
        <v>2.1703253488912544E-5</v>
      </c>
      <c r="BM92" s="61">
        <v>1.3975457301391243E-4</v>
      </c>
      <c r="BN92" s="61">
        <v>8.5463200939121114E-5</v>
      </c>
      <c r="BO92" s="61">
        <v>1.8598451181443706E-4</v>
      </c>
      <c r="BP92" s="61">
        <v>0</v>
      </c>
      <c r="BQ92" s="61">
        <v>0</v>
      </c>
      <c r="BR92" s="61">
        <v>1.5067285330358984E-4</v>
      </c>
      <c r="BS92" s="61">
        <v>0</v>
      </c>
      <c r="BT92" s="61">
        <v>0</v>
      </c>
      <c r="BU92" s="61">
        <v>0</v>
      </c>
      <c r="BV92" s="61">
        <v>0</v>
      </c>
      <c r="BW92" s="61">
        <v>0</v>
      </c>
      <c r="BX92" s="61">
        <v>3.5365187111016098E-6</v>
      </c>
      <c r="BY92" s="61">
        <v>0</v>
      </c>
      <c r="BZ92" s="61">
        <v>3.1013190064800508E-6</v>
      </c>
      <c r="CA92" s="61">
        <v>0</v>
      </c>
      <c r="CB92" s="61">
        <v>4.9911512434177804E-6</v>
      </c>
      <c r="CC92" s="61">
        <v>0</v>
      </c>
      <c r="CD92" s="61">
        <v>0</v>
      </c>
      <c r="CE92" s="61">
        <v>1.8257859842130976E-5</v>
      </c>
      <c r="CF92" s="61">
        <v>0</v>
      </c>
      <c r="CG92" s="61">
        <v>1.5317561645697038E-5</v>
      </c>
      <c r="CH92" s="61">
        <v>0</v>
      </c>
      <c r="CI92" s="61">
        <v>1.1126778100997791E-5</v>
      </c>
      <c r="CJ92" s="61">
        <v>0</v>
      </c>
      <c r="CK92" s="61">
        <v>1.6482360961474362E-4</v>
      </c>
      <c r="CL92" s="61">
        <v>7.8286507831668257E-6</v>
      </c>
      <c r="CM92" s="61">
        <v>5.1253762824405649E-6</v>
      </c>
      <c r="CN92" s="61">
        <v>5.4290272162826886E-5</v>
      </c>
      <c r="CO92" s="61">
        <v>1.4447783791034576E-6</v>
      </c>
      <c r="CP92" s="61">
        <v>2.85840358068914E-6</v>
      </c>
      <c r="CQ92" s="61">
        <v>2.7201268283709511E-4</v>
      </c>
      <c r="CR92" s="61">
        <v>6.4789395263974397E-4</v>
      </c>
      <c r="CS92" s="61">
        <v>5.1522197300903766E-4</v>
      </c>
      <c r="CT92" s="61">
        <v>5.277348591657477E-5</v>
      </c>
      <c r="CU92" s="61">
        <v>2.157716353490728E-4</v>
      </c>
      <c r="CV92" s="61">
        <v>3.2483635651145957E-5</v>
      </c>
      <c r="CW92" s="61">
        <v>1.7265250650491299E-2</v>
      </c>
      <c r="CX92" s="61">
        <v>3.4799953724125006E-3</v>
      </c>
      <c r="CY92" s="61">
        <v>3.6206011758813442E-4</v>
      </c>
      <c r="CZ92" s="61">
        <v>1.801344385529721E-4</v>
      </c>
      <c r="DA92" s="61">
        <v>2.7154625808493282E-4</v>
      </c>
      <c r="DB92" s="61">
        <v>5.8446041851855442E-4</v>
      </c>
      <c r="DC92" s="61">
        <v>3.3581132468920235E-5</v>
      </c>
      <c r="DD92" s="61">
        <v>6.8237711624944868E-6</v>
      </c>
      <c r="DE92" s="61">
        <v>3.8082678468178421E-6</v>
      </c>
      <c r="DF92" s="61">
        <v>1.570491055705306E-4</v>
      </c>
      <c r="DG92" s="61">
        <v>2.2886159674732662E-5</v>
      </c>
      <c r="DH92" s="61">
        <v>0</v>
      </c>
      <c r="DI92" s="61">
        <v>4.7952789374200531E-5</v>
      </c>
      <c r="DJ92" s="61">
        <v>4.6306205817314729E-5</v>
      </c>
      <c r="DK92" s="61">
        <v>7.0564093780903559E-5</v>
      </c>
      <c r="DL92" s="61">
        <v>1.7259338190430289E-5</v>
      </c>
      <c r="DM92" s="61">
        <v>4.1293164843117915E-5</v>
      </c>
      <c r="DN92" s="61">
        <v>1.6673101578977161E-5</v>
      </c>
      <c r="DO92" s="61">
        <v>0</v>
      </c>
      <c r="DP92" s="61">
        <v>0</v>
      </c>
      <c r="DQ92" s="61">
        <v>1.2213644858677263E-5</v>
      </c>
      <c r="DR92" s="61">
        <v>5.7015692238922607E-6</v>
      </c>
      <c r="DS92" s="61">
        <v>6.0834473737668933E-6</v>
      </c>
      <c r="DT92" s="61">
        <v>0.14505498284171314</v>
      </c>
      <c r="DU92" s="61">
        <v>1.5861482080329988E-4</v>
      </c>
      <c r="DV92" s="61">
        <v>2.905594720278677E-3</v>
      </c>
      <c r="DW92" s="61">
        <v>7.5554540288746194E-4</v>
      </c>
      <c r="DX92" s="61">
        <v>3.4776095634590234E-4</v>
      </c>
      <c r="DY92" s="61">
        <v>2.0426670219864275E-4</v>
      </c>
      <c r="DZ92" s="61">
        <v>3.1413345615662573E-5</v>
      </c>
      <c r="EA92" s="61">
        <v>8.6214325587406521E-5</v>
      </c>
      <c r="EB92" s="61">
        <v>1.0890690798140318E-4</v>
      </c>
      <c r="EC92" s="61">
        <v>7.1744426837122075E-6</v>
      </c>
      <c r="ED92" s="61">
        <v>1.5868985910616735E-5</v>
      </c>
      <c r="EE92" s="61">
        <v>1.0324724524963736E-5</v>
      </c>
      <c r="EF92" s="61">
        <v>1.5819254526372663E-6</v>
      </c>
      <c r="EG92" s="61">
        <v>1.283199543928958E-5</v>
      </c>
      <c r="EH92" s="61">
        <v>1.6755324590894525E-4</v>
      </c>
      <c r="EI92" s="61">
        <v>6.1216233408143729E-5</v>
      </c>
      <c r="EJ92" s="61">
        <v>7.8968798130346027E-5</v>
      </c>
      <c r="EK92" s="61">
        <v>4.4206285117015531E-5</v>
      </c>
      <c r="EL92" s="61">
        <v>0</v>
      </c>
      <c r="EM92" s="61">
        <v>0</v>
      </c>
      <c r="EN92" s="61">
        <v>0</v>
      </c>
      <c r="EO92" s="61">
        <v>7.1067514612665463E-6</v>
      </c>
      <c r="EP92" s="61">
        <v>9.7093267254476321E-6</v>
      </c>
      <c r="EQ92" s="61">
        <v>1.5398738759594328E-4</v>
      </c>
      <c r="ER92" s="61">
        <v>0</v>
      </c>
      <c r="ES92" s="61">
        <v>0</v>
      </c>
      <c r="ET92" s="61">
        <v>0</v>
      </c>
      <c r="EU92" s="61">
        <v>0</v>
      </c>
      <c r="EV92" s="61">
        <v>0</v>
      </c>
      <c r="EW92" s="61">
        <v>0</v>
      </c>
      <c r="EX92" s="61">
        <v>4.2438616658183163E-6</v>
      </c>
      <c r="EY92" s="61">
        <v>7.1384131992650208E-6</v>
      </c>
      <c r="EZ92" s="61">
        <v>4.3094746944673889E-5</v>
      </c>
      <c r="FA92" s="61">
        <v>7.3247938351537724E-6</v>
      </c>
      <c r="FB92" s="61">
        <v>0</v>
      </c>
      <c r="FC92" s="61">
        <v>0</v>
      </c>
      <c r="FD92" s="61">
        <v>0</v>
      </c>
      <c r="FE92" s="61">
        <v>8.2544144434457763E-5</v>
      </c>
      <c r="FF92" s="61">
        <v>4.0690026543697418E-6</v>
      </c>
      <c r="FG92" s="61">
        <v>1.1295203859409242E-5</v>
      </c>
      <c r="FH92" s="61">
        <v>3.4575179665599236E-6</v>
      </c>
      <c r="FI92" s="61">
        <v>6.5707597809415034E-6</v>
      </c>
      <c r="FJ92" s="61">
        <v>2.9346375340575189E-5</v>
      </c>
      <c r="FK92" s="61">
        <v>5.5581675384945988E-6</v>
      </c>
      <c r="FL92" s="61">
        <v>2.3513787288789106E-6</v>
      </c>
      <c r="FM92" s="61">
        <v>7.9613630375210308E-5</v>
      </c>
      <c r="FN92" s="61">
        <v>2.3982148162412835E-5</v>
      </c>
      <c r="FO92" s="61">
        <v>1.9521895875029009E-5</v>
      </c>
      <c r="FP92" s="61">
        <v>1.6149436745353969E-4</v>
      </c>
      <c r="FQ92" s="61">
        <v>2.1762797226446641E-4</v>
      </c>
      <c r="FR92" s="61">
        <v>0</v>
      </c>
      <c r="FS92" s="61">
        <v>0</v>
      </c>
      <c r="FT92" s="61">
        <v>0</v>
      </c>
      <c r="FU92" s="61">
        <v>7.7433093519929867E-5</v>
      </c>
      <c r="FV92" s="61">
        <v>0</v>
      </c>
      <c r="FW92" s="61">
        <v>0</v>
      </c>
      <c r="FX92" s="61">
        <v>2.2194648471502209E-5</v>
      </c>
      <c r="FY92" s="61">
        <v>1.7595445029052099E-5</v>
      </c>
      <c r="FZ92" s="61">
        <v>1.0906101148968423E-5</v>
      </c>
      <c r="GA92" s="61">
        <v>5.3170220487894961E-6</v>
      </c>
      <c r="GB92" s="61">
        <v>2.7540403863498415E-6</v>
      </c>
      <c r="GC92" s="61">
        <v>0</v>
      </c>
      <c r="GD92" s="61">
        <v>2.6551277959472928E-6</v>
      </c>
      <c r="GE92" s="61">
        <v>4.3531286516503137E-5</v>
      </c>
      <c r="GF92" s="61">
        <v>4.659361981997431E-5</v>
      </c>
      <c r="GG92" s="61">
        <v>3.8698174491014736E-6</v>
      </c>
      <c r="GH92" s="61">
        <v>1.0471680494244385E-4</v>
      </c>
      <c r="GI92" s="61">
        <v>1.8819192534424643E-5</v>
      </c>
      <c r="GJ92" s="61">
        <v>0</v>
      </c>
      <c r="GK92" s="61">
        <v>1.5184679536400859E-5</v>
      </c>
      <c r="GL92" s="61">
        <v>1.8327319917954598E-4</v>
      </c>
      <c r="GM92" s="61">
        <v>1.0441537516399291E-5</v>
      </c>
      <c r="GN92" s="61">
        <v>0</v>
      </c>
      <c r="GO92" s="61">
        <v>0</v>
      </c>
      <c r="GP92" s="61">
        <v>0</v>
      </c>
      <c r="GQ92" s="61">
        <v>0</v>
      </c>
      <c r="GR92" s="61">
        <v>7.1823472368982966E-5</v>
      </c>
      <c r="GS92" s="61">
        <v>0</v>
      </c>
      <c r="GT92" s="61">
        <v>1.2625698569938131E-5</v>
      </c>
      <c r="GU92" s="61">
        <v>0</v>
      </c>
      <c r="GV92" s="61">
        <v>0</v>
      </c>
      <c r="GW92" s="61">
        <v>1.0184358431444286E-5</v>
      </c>
      <c r="GX92" s="61">
        <v>1.244629841101459E-4</v>
      </c>
      <c r="GY92" s="61">
        <v>2.5401815322856697E-6</v>
      </c>
      <c r="GZ92" s="61">
        <v>1.5009237439111021E-5</v>
      </c>
      <c r="HA92" s="61">
        <v>0</v>
      </c>
      <c r="HB92" s="61">
        <v>1.4326315011899793E-4</v>
      </c>
      <c r="HC92" s="61">
        <v>1.1725991079632606E-5</v>
      </c>
      <c r="HD92" s="61">
        <v>9.5855086974833324E-5</v>
      </c>
      <c r="HE92" s="61">
        <v>7.0721782938843331E-5</v>
      </c>
      <c r="HF92" s="61">
        <v>1.1073254740280391E-4</v>
      </c>
      <c r="HG92" s="61">
        <v>1.2121861885660672E-5</v>
      </c>
      <c r="HH92" s="61">
        <v>1.1697609831320393E-4</v>
      </c>
      <c r="HI92" s="61">
        <v>1.7662669359966683E-6</v>
      </c>
      <c r="HJ92" s="61">
        <v>9.0243001705556127E-6</v>
      </c>
      <c r="HK92" s="61">
        <v>3.2601635114482211E-6</v>
      </c>
      <c r="HL92" s="61">
        <v>0</v>
      </c>
      <c r="HM92" s="61">
        <v>2.7925126811506601E-4</v>
      </c>
      <c r="HN92" s="61">
        <v>4.3417591837414684E-6</v>
      </c>
      <c r="HO92" s="61">
        <v>3.4518791328836468E-6</v>
      </c>
      <c r="HP92" s="61">
        <v>0</v>
      </c>
      <c r="HQ92" s="61">
        <v>1.8787671011961566E-4</v>
      </c>
      <c r="HR92" s="61">
        <v>0</v>
      </c>
      <c r="HS92" s="61">
        <v>6.995740064477336E-5</v>
      </c>
      <c r="HT92" s="61">
        <v>1.8928511784870561E-5</v>
      </c>
      <c r="HU92" s="61">
        <v>4.7372322527207063E-6</v>
      </c>
      <c r="HV92" s="61">
        <v>1.4054785849582739E-5</v>
      </c>
      <c r="HW92" s="61">
        <v>0</v>
      </c>
      <c r="HX92" s="61">
        <v>1.8755898626684828E-6</v>
      </c>
      <c r="HY92" s="61">
        <v>0</v>
      </c>
      <c r="HZ92" s="61">
        <v>1.8653274054003502E-4</v>
      </c>
      <c r="IA92" s="61">
        <v>0</v>
      </c>
      <c r="IB92" s="61">
        <v>8.4862651170597988E-6</v>
      </c>
      <c r="IC92" s="61">
        <v>5.3134879483420904E-4</v>
      </c>
      <c r="ID92" s="61">
        <v>9.3172218565529836E-3</v>
      </c>
      <c r="IE92" s="61">
        <v>2.8763831047340766E-3</v>
      </c>
      <c r="IF92" s="61">
        <v>9.2230745428927181E-4</v>
      </c>
      <c r="IG92" s="61">
        <v>1.7456959995864509E-4</v>
      </c>
      <c r="IH92" s="61">
        <v>4.6887307659233729E-5</v>
      </c>
      <c r="II92" s="61">
        <v>3.6625625402326714E-6</v>
      </c>
      <c r="IJ92" s="61">
        <v>2.1327113984848376E-5</v>
      </c>
      <c r="IK92" s="61">
        <v>4.747395393141682E-5</v>
      </c>
      <c r="IL92" s="61">
        <v>1.4485593807250193E-5</v>
      </c>
      <c r="IM92" s="61">
        <v>4.3619503584213723E-6</v>
      </c>
      <c r="IN92" s="61">
        <v>0</v>
      </c>
      <c r="IO92" s="61">
        <v>2.2669305140991718E-5</v>
      </c>
      <c r="IP92" s="61">
        <v>1.0454876423433991E-5</v>
      </c>
      <c r="IQ92" s="61">
        <v>0</v>
      </c>
      <c r="IR92" s="61">
        <v>2.2172658543927215E-5</v>
      </c>
      <c r="IS92" s="61">
        <v>1.8703760904615087E-6</v>
      </c>
      <c r="IT92" s="61">
        <v>4.212527563800785E-6</v>
      </c>
      <c r="IU92" s="61">
        <v>2.3676210233791464E-5</v>
      </c>
      <c r="IV92" s="61">
        <v>1.052267219628154E-6</v>
      </c>
      <c r="IW92" s="61">
        <v>4.6061851859429159E-5</v>
      </c>
      <c r="IX92" s="61">
        <v>7.8132822777586084E-7</v>
      </c>
      <c r="IY92" s="61">
        <v>0</v>
      </c>
      <c r="IZ92" s="61">
        <v>2.0047770741692604E-6</v>
      </c>
      <c r="JA92" s="61">
        <v>1.0360782630439889E-5</v>
      </c>
      <c r="JB92" s="61">
        <v>2.7793488737260138E-5</v>
      </c>
      <c r="JC92" s="61">
        <v>5.0888532536040127E-6</v>
      </c>
      <c r="JD92" s="61">
        <v>6.8602346407578675E-7</v>
      </c>
      <c r="JE92" s="61">
        <v>4.5437976558752214E-6</v>
      </c>
      <c r="JF92" s="61">
        <v>5.6383053367635661E-6</v>
      </c>
      <c r="JG92" s="61">
        <v>3.9591747744099251E-5</v>
      </c>
      <c r="JH92" s="61">
        <v>4.1188295731901267E-5</v>
      </c>
      <c r="JI92" s="61">
        <v>3.0063616355792934E-6</v>
      </c>
      <c r="JJ92" s="61">
        <v>3.0885459604251006E-5</v>
      </c>
      <c r="JK92" s="61">
        <v>5.1771427865864915E-6</v>
      </c>
      <c r="JL92" s="61">
        <v>1.8639295858982135E-5</v>
      </c>
      <c r="JM92" s="61">
        <v>1.9127025555451904E-4</v>
      </c>
      <c r="JN92" s="61">
        <v>7.8747490916705253E-6</v>
      </c>
      <c r="JO92" s="61">
        <v>1.138149211915135E-5</v>
      </c>
      <c r="JP92" s="61">
        <v>7.8524605536337248E-6</v>
      </c>
      <c r="JQ92" s="61">
        <v>4.2989486346125717E-5</v>
      </c>
      <c r="JR92" s="61">
        <v>9.6552696471675895E-7</v>
      </c>
      <c r="JS92" s="61">
        <v>9.7670838505400755E-6</v>
      </c>
      <c r="JT92" s="61">
        <v>6.4358129615482555E-4</v>
      </c>
      <c r="JU92" s="61">
        <v>1.9460280249608555E-3</v>
      </c>
      <c r="JV92" s="61">
        <v>9.5299054924806743E-3</v>
      </c>
      <c r="JW92" s="61">
        <v>3.5761648228463465E-4</v>
      </c>
      <c r="JX92" s="61">
        <v>2.1529060319661975E-3</v>
      </c>
      <c r="JY92" s="61">
        <v>1.1840425050040987E-4</v>
      </c>
      <c r="JZ92" s="61">
        <v>2.5634574249333436E-3</v>
      </c>
      <c r="KA92" s="61">
        <v>3.8341429196608005E-4</v>
      </c>
      <c r="KB92" s="61">
        <v>6.3271589250047397E-4</v>
      </c>
      <c r="KC92" s="61">
        <v>0.44612178223649124</v>
      </c>
      <c r="KD92" s="61">
        <v>5.659514397433358E-4</v>
      </c>
      <c r="KE92" s="61">
        <v>8.8745711810829311E-3</v>
      </c>
      <c r="KF92" s="61">
        <v>3.8850665887286062E-3</v>
      </c>
      <c r="KG92" s="61">
        <v>0.35147781121381921</v>
      </c>
      <c r="KH92" s="61">
        <v>5.6413183733963399E-4</v>
      </c>
      <c r="KI92" s="61">
        <v>8.7366815377303334E-4</v>
      </c>
      <c r="KJ92" s="61">
        <v>3.4134568214879346E-4</v>
      </c>
      <c r="KK92" s="61">
        <v>2.5295888552644618E-4</v>
      </c>
      <c r="KL92" s="61">
        <v>1.0134863115079924E-2</v>
      </c>
      <c r="KM92" s="61">
        <v>5.0562673416986977E-4</v>
      </c>
      <c r="KN92" s="61">
        <v>1.8578122389403457E-4</v>
      </c>
      <c r="KO92" s="61">
        <v>9.8890434300070692E-4</v>
      </c>
      <c r="KP92" s="61">
        <v>4.3826641344204534E-4</v>
      </c>
      <c r="KQ92" s="61">
        <v>2.7875141644368849E-4</v>
      </c>
      <c r="KR92" s="61">
        <v>2.0953475245144679E-3</v>
      </c>
      <c r="KS92" s="61">
        <v>5.2467408288562169E-3</v>
      </c>
      <c r="KT92" s="61">
        <v>6.5159517784692649E-5</v>
      </c>
      <c r="KU92" s="61">
        <v>9.0327250130483434E-4</v>
      </c>
      <c r="KV92" s="61">
        <v>6.6534983537577537E-5</v>
      </c>
      <c r="KW92" s="61">
        <v>1.1358599994405762E-3</v>
      </c>
      <c r="KX92" s="61">
        <v>3.6485012196472995E-2</v>
      </c>
      <c r="KY92" s="61">
        <v>1.8795300554336504E-4</v>
      </c>
      <c r="KZ92" s="61">
        <v>1.1502098147320146E-3</v>
      </c>
    </row>
    <row r="93" spans="1:312" ht="13" x14ac:dyDescent="0.3">
      <c r="A93" s="102">
        <v>1.0048969338863885</v>
      </c>
      <c r="B93" s="50" t="s">
        <v>863</v>
      </c>
      <c r="C93" s="60" t="s">
        <v>69</v>
      </c>
      <c r="D93" s="61">
        <v>0.84055373263753996</v>
      </c>
      <c r="E93" s="61">
        <v>3.1671322108061742E-2</v>
      </c>
      <c r="F93" s="61">
        <v>2.4958792680585477E-2</v>
      </c>
      <c r="G93" s="61">
        <v>0.79126037493672374</v>
      </c>
      <c r="H93" s="61">
        <v>1.5637789488207779E-2</v>
      </c>
      <c r="I93" s="61">
        <v>0</v>
      </c>
      <c r="J93" s="61">
        <v>8.2455147442574753E-6</v>
      </c>
      <c r="K93" s="61">
        <v>5.825094340491909E-6</v>
      </c>
      <c r="L93" s="61">
        <v>1.6351692942232491E-6</v>
      </c>
      <c r="M93" s="61">
        <v>2.7608852442328423E-5</v>
      </c>
      <c r="N93" s="61">
        <v>6.888678794451365E-5</v>
      </c>
      <c r="O93" s="61">
        <v>3.4750557799152006E-5</v>
      </c>
      <c r="P93" s="61">
        <v>8.5502056329431559E-6</v>
      </c>
      <c r="Q93" s="61">
        <v>1.1856880035861361E-4</v>
      </c>
      <c r="R93" s="61">
        <v>4.6950122098143143E-5</v>
      </c>
      <c r="S93" s="61">
        <v>7.9680268312322541E-6</v>
      </c>
      <c r="T93" s="61">
        <v>2.7392888018738142E-4</v>
      </c>
      <c r="U93" s="61">
        <v>6.4483732565742472E-6</v>
      </c>
      <c r="V93" s="61">
        <v>7.1937022380414005E-6</v>
      </c>
      <c r="W93" s="61">
        <v>4.2224561801488266E-5</v>
      </c>
      <c r="X93" s="61">
        <v>1.2403602132851758E-5</v>
      </c>
      <c r="Y93" s="61">
        <v>1.3258322995918513E-5</v>
      </c>
      <c r="Z93" s="61">
        <v>3.5470568531331548E-5</v>
      </c>
      <c r="AA93" s="61">
        <v>0</v>
      </c>
      <c r="AB93" s="61">
        <v>1.8777075956746005E-6</v>
      </c>
      <c r="AC93" s="61">
        <v>1.0587397763419571E-4</v>
      </c>
      <c r="AD93" s="61">
        <v>2.0054821991129651E-5</v>
      </c>
      <c r="AE93" s="61">
        <v>6.8233729088576996E-5</v>
      </c>
      <c r="AF93" s="61">
        <v>8.2391297556514429E-6</v>
      </c>
      <c r="AG93" s="61">
        <v>2.822301453816661E-5</v>
      </c>
      <c r="AH93" s="61">
        <v>6.5096206150131784E-5</v>
      </c>
      <c r="AI93" s="61">
        <v>1.3117524213637947E-6</v>
      </c>
      <c r="AJ93" s="61">
        <v>1.234946953400338E-6</v>
      </c>
      <c r="AK93" s="61">
        <v>6.6356211150381955E-5</v>
      </c>
      <c r="AL93" s="61">
        <v>2.0861847338794466E-5</v>
      </c>
      <c r="AM93" s="61">
        <v>0</v>
      </c>
      <c r="AN93" s="61">
        <v>4.8291350670088855E-5</v>
      </c>
      <c r="AO93" s="61">
        <v>2.1381436858656581E-4</v>
      </c>
      <c r="AP93" s="61">
        <v>1.0302489775592252E-5</v>
      </c>
      <c r="AQ93" s="61">
        <v>0</v>
      </c>
      <c r="AR93" s="61">
        <v>8.6558741338845011E-6</v>
      </c>
      <c r="AS93" s="61">
        <v>1.8425904651778297E-6</v>
      </c>
      <c r="AT93" s="61">
        <v>1.2164846544187775E-4</v>
      </c>
      <c r="AU93" s="61">
        <v>0</v>
      </c>
      <c r="AV93" s="61">
        <v>8.5478338067273299E-2</v>
      </c>
      <c r="AW93" s="61">
        <v>9.4433540941481958E-6</v>
      </c>
      <c r="AX93" s="61">
        <v>8.5424140561919333E-6</v>
      </c>
      <c r="AY93" s="61">
        <v>0</v>
      </c>
      <c r="AZ93" s="61">
        <v>1.520923952404316E-5</v>
      </c>
      <c r="BA93" s="61">
        <v>0</v>
      </c>
      <c r="BB93" s="61">
        <v>2.6940241816210291E-5</v>
      </c>
      <c r="BC93" s="61">
        <v>1.3377273189220254E-4</v>
      </c>
      <c r="BD93" s="61">
        <v>3.8211462890276955E-5</v>
      </c>
      <c r="BE93" s="61">
        <v>2.4316479305959242E-4</v>
      </c>
      <c r="BF93" s="61">
        <v>1.169539793926109E-5</v>
      </c>
      <c r="BG93" s="61">
        <v>1.7746405963261863E-5</v>
      </c>
      <c r="BH93" s="61">
        <v>4.3017105677170775E-5</v>
      </c>
      <c r="BI93" s="61">
        <v>5.3849500736436926E-5</v>
      </c>
      <c r="BJ93" s="61">
        <v>3.5779347668501248E-6</v>
      </c>
      <c r="BK93" s="61">
        <v>1.526935161875196E-5</v>
      </c>
      <c r="BL93" s="61">
        <v>0</v>
      </c>
      <c r="BM93" s="61">
        <v>2.560203558776902E-4</v>
      </c>
      <c r="BN93" s="61">
        <v>0</v>
      </c>
      <c r="BO93" s="61">
        <v>0</v>
      </c>
      <c r="BP93" s="61">
        <v>7.8028351725275443E-5</v>
      </c>
      <c r="BQ93" s="61">
        <v>4.1286446476205058E-5</v>
      </c>
      <c r="BR93" s="61">
        <v>6.9352561906309496E-5</v>
      </c>
      <c r="BS93" s="61">
        <v>3.6100099154597276E-4</v>
      </c>
      <c r="BT93" s="61">
        <v>3.7645017054889463E-4</v>
      </c>
      <c r="BU93" s="61">
        <v>7.3207426803666542E-6</v>
      </c>
      <c r="BV93" s="61">
        <v>0</v>
      </c>
      <c r="BW93" s="61">
        <v>0</v>
      </c>
      <c r="BX93" s="61">
        <v>5.9531398303543762E-6</v>
      </c>
      <c r="BY93" s="61">
        <v>0</v>
      </c>
      <c r="BZ93" s="61">
        <v>0</v>
      </c>
      <c r="CA93" s="61">
        <v>3.2037005161535295E-6</v>
      </c>
      <c r="CB93" s="61">
        <v>9.1615353934735262E-5</v>
      </c>
      <c r="CC93" s="61">
        <v>0</v>
      </c>
      <c r="CD93" s="61">
        <v>0</v>
      </c>
      <c r="CE93" s="61">
        <v>0</v>
      </c>
      <c r="CF93" s="61">
        <v>3.6981452240262414E-6</v>
      </c>
      <c r="CG93" s="61">
        <v>3.822582606248394E-5</v>
      </c>
      <c r="CH93" s="61">
        <v>0</v>
      </c>
      <c r="CI93" s="61">
        <v>0</v>
      </c>
      <c r="CJ93" s="61">
        <v>0</v>
      </c>
      <c r="CK93" s="61">
        <v>0</v>
      </c>
      <c r="CL93" s="61">
        <v>6.0349342225697155E-6</v>
      </c>
      <c r="CM93" s="61">
        <v>0</v>
      </c>
      <c r="CN93" s="61">
        <v>0</v>
      </c>
      <c r="CO93" s="61">
        <v>0</v>
      </c>
      <c r="CP93" s="61">
        <v>0</v>
      </c>
      <c r="CQ93" s="61">
        <v>6.1302072630402577E-6</v>
      </c>
      <c r="CR93" s="61">
        <v>2.759842779329505E-5</v>
      </c>
      <c r="CS93" s="61">
        <v>0</v>
      </c>
      <c r="CT93" s="61">
        <v>0</v>
      </c>
      <c r="CU93" s="61">
        <v>8.0109506878108159E-5</v>
      </c>
      <c r="CV93" s="61">
        <v>2.1881845152731469E-5</v>
      </c>
      <c r="CW93" s="61">
        <v>1.1861359108516368E-5</v>
      </c>
      <c r="CX93" s="61">
        <v>0</v>
      </c>
      <c r="CY93" s="61">
        <v>0</v>
      </c>
      <c r="CZ93" s="61">
        <v>5.8300293614132176E-6</v>
      </c>
      <c r="DA93" s="61">
        <v>0</v>
      </c>
      <c r="DB93" s="61">
        <v>0</v>
      </c>
      <c r="DC93" s="61">
        <v>0</v>
      </c>
      <c r="DD93" s="61">
        <v>0</v>
      </c>
      <c r="DE93" s="61">
        <v>0</v>
      </c>
      <c r="DF93" s="61">
        <v>1.0397715662825572E-5</v>
      </c>
      <c r="DG93" s="61">
        <v>1.6451549499121626E-5</v>
      </c>
      <c r="DH93" s="61">
        <v>0</v>
      </c>
      <c r="DI93" s="61">
        <v>2.2208937772912968E-5</v>
      </c>
      <c r="DJ93" s="61">
        <v>0</v>
      </c>
      <c r="DK93" s="61">
        <v>6.2098943660439548E-6</v>
      </c>
      <c r="DL93" s="61">
        <v>0</v>
      </c>
      <c r="DM93" s="61">
        <v>5.7116570223574988E-6</v>
      </c>
      <c r="DN93" s="61">
        <v>1.8233039393778182E-6</v>
      </c>
      <c r="DO93" s="61">
        <v>1.6597891775436401E-5</v>
      </c>
      <c r="DP93" s="61">
        <v>1.8638500788680199E-6</v>
      </c>
      <c r="DQ93" s="61">
        <v>5.432758009625801E-6</v>
      </c>
      <c r="DR93" s="61">
        <v>0</v>
      </c>
      <c r="DS93" s="61">
        <v>0</v>
      </c>
      <c r="DT93" s="61">
        <v>2.2260787482928252E-4</v>
      </c>
      <c r="DU93" s="61">
        <v>1.0904182683846014E-5</v>
      </c>
      <c r="DV93" s="61">
        <v>1.0493552464048768E-6</v>
      </c>
      <c r="DW93" s="61">
        <v>0</v>
      </c>
      <c r="DX93" s="61">
        <v>0</v>
      </c>
      <c r="DY93" s="61">
        <v>0</v>
      </c>
      <c r="DZ93" s="61">
        <v>0</v>
      </c>
      <c r="EA93" s="61">
        <v>1.3694260969300597E-4</v>
      </c>
      <c r="EB93" s="61">
        <v>0</v>
      </c>
      <c r="EC93" s="61">
        <v>5.3361910360855018E-5</v>
      </c>
      <c r="ED93" s="61">
        <v>0</v>
      </c>
      <c r="EE93" s="61">
        <v>0</v>
      </c>
      <c r="EF93" s="61">
        <v>4.3981690545033472E-5</v>
      </c>
      <c r="EG93" s="61">
        <v>3.9817875295282992E-6</v>
      </c>
      <c r="EH93" s="61">
        <v>0</v>
      </c>
      <c r="EI93" s="61">
        <v>0</v>
      </c>
      <c r="EJ93" s="61">
        <v>0</v>
      </c>
      <c r="EK93" s="61">
        <v>3.24102648606329E-6</v>
      </c>
      <c r="EL93" s="61">
        <v>4.0157090943614017E-5</v>
      </c>
      <c r="EM93" s="61">
        <v>2.3316977804665688E-5</v>
      </c>
      <c r="EN93" s="61">
        <v>2.6985561645097407E-6</v>
      </c>
      <c r="EO93" s="61">
        <v>7.1067514612665463E-6</v>
      </c>
      <c r="EP93" s="61">
        <v>1.5887099851009525E-4</v>
      </c>
      <c r="EQ93" s="61">
        <v>0</v>
      </c>
      <c r="ER93" s="61">
        <v>2.7688060599393842E-6</v>
      </c>
      <c r="ES93" s="61">
        <v>1.1778640090564655E-5</v>
      </c>
      <c r="ET93" s="61">
        <v>1.2230928963595807E-5</v>
      </c>
      <c r="EU93" s="61">
        <v>2.2864475968354329E-5</v>
      </c>
      <c r="EV93" s="61">
        <v>1.5449929396376364E-5</v>
      </c>
      <c r="EW93" s="61">
        <v>1.5478855848574431E-5</v>
      </c>
      <c r="EX93" s="61">
        <v>1.9002365667843209E-6</v>
      </c>
      <c r="EY93" s="61">
        <v>1.7905718727253394E-5</v>
      </c>
      <c r="EZ93" s="61">
        <v>0</v>
      </c>
      <c r="FA93" s="61">
        <v>1.6860139262502289E-6</v>
      </c>
      <c r="FB93" s="61">
        <v>0</v>
      </c>
      <c r="FC93" s="61">
        <v>1.5814119644857886E-5</v>
      </c>
      <c r="FD93" s="61">
        <v>0</v>
      </c>
      <c r="FE93" s="61">
        <v>0</v>
      </c>
      <c r="FF93" s="61">
        <v>0</v>
      </c>
      <c r="FG93" s="61">
        <v>2.2044180243752061E-6</v>
      </c>
      <c r="FH93" s="61">
        <v>1.8055927158701822E-6</v>
      </c>
      <c r="FI93" s="61">
        <v>9.7611864953870895E-5</v>
      </c>
      <c r="FJ93" s="61">
        <v>1.1468143386896927E-5</v>
      </c>
      <c r="FK93" s="61">
        <v>2.0585805698128143E-6</v>
      </c>
      <c r="FL93" s="61">
        <v>6.3840612078290421E-5</v>
      </c>
      <c r="FM93" s="61">
        <v>4.5498826439565542E-5</v>
      </c>
      <c r="FN93" s="61">
        <v>5.1267139398990996E-5</v>
      </c>
      <c r="FO93" s="61">
        <v>2.8144720646940154E-6</v>
      </c>
      <c r="FP93" s="61">
        <v>1.2351928953442955E-5</v>
      </c>
      <c r="FQ93" s="61">
        <v>1.1097299379358703E-5</v>
      </c>
      <c r="FR93" s="61">
        <v>2.7905564160201813E-6</v>
      </c>
      <c r="FS93" s="61">
        <v>0</v>
      </c>
      <c r="FT93" s="61">
        <v>7.4439396173639491E-3</v>
      </c>
      <c r="FU93" s="61">
        <v>4.2413175963198813E-4</v>
      </c>
      <c r="FV93" s="61">
        <v>7.6611468187667946E-3</v>
      </c>
      <c r="FW93" s="61">
        <v>1.6834660576288648E-4</v>
      </c>
      <c r="FX93" s="61">
        <v>1.4784770719375204E-3</v>
      </c>
      <c r="FY93" s="61">
        <v>5.2038075182570312E-5</v>
      </c>
      <c r="FZ93" s="61">
        <v>0</v>
      </c>
      <c r="GA93" s="61">
        <v>1.4872892230919509E-5</v>
      </c>
      <c r="GB93" s="61">
        <v>9.6779019206249251E-5</v>
      </c>
      <c r="GC93" s="61">
        <v>0</v>
      </c>
      <c r="GD93" s="61">
        <v>3.9826916939209385E-6</v>
      </c>
      <c r="GE93" s="61">
        <v>7.8384310126179288E-6</v>
      </c>
      <c r="GF93" s="61">
        <v>3.6647358546784375E-5</v>
      </c>
      <c r="GG93" s="61">
        <v>1.8261238562593287E-4</v>
      </c>
      <c r="GH93" s="61">
        <v>0</v>
      </c>
      <c r="GI93" s="61">
        <v>0</v>
      </c>
      <c r="GJ93" s="61">
        <v>2.0540950403344558E-4</v>
      </c>
      <c r="GK93" s="61">
        <v>8.6778228278980505E-5</v>
      </c>
      <c r="GL93" s="61">
        <v>0</v>
      </c>
      <c r="GM93" s="61">
        <v>5.8928677247724727E-5</v>
      </c>
      <c r="GN93" s="61">
        <v>1.8019858596335239E-5</v>
      </c>
      <c r="GO93" s="61">
        <v>0</v>
      </c>
      <c r="GP93" s="61">
        <v>1.187921319006046E-5</v>
      </c>
      <c r="GQ93" s="61">
        <v>6.9116927671504355E-6</v>
      </c>
      <c r="GR93" s="61">
        <v>1.4491669098276731E-6</v>
      </c>
      <c r="GS93" s="61">
        <v>0</v>
      </c>
      <c r="GT93" s="61">
        <v>0</v>
      </c>
      <c r="GU93" s="61">
        <v>0</v>
      </c>
      <c r="GV93" s="61">
        <v>0</v>
      </c>
      <c r="GW93" s="61">
        <v>0</v>
      </c>
      <c r="GX93" s="61">
        <v>0</v>
      </c>
      <c r="GY93" s="61">
        <v>0</v>
      </c>
      <c r="GZ93" s="61">
        <v>1.86083111286989E-5</v>
      </c>
      <c r="HA93" s="61">
        <v>0</v>
      </c>
      <c r="HB93" s="61">
        <v>1.1901007626741654E-5</v>
      </c>
      <c r="HC93" s="61">
        <v>0</v>
      </c>
      <c r="HD93" s="61">
        <v>1.273014108446791E-5</v>
      </c>
      <c r="HE93" s="61">
        <v>0</v>
      </c>
      <c r="HF93" s="61">
        <v>0</v>
      </c>
      <c r="HG93" s="61">
        <v>0</v>
      </c>
      <c r="HH93" s="61">
        <v>0</v>
      </c>
      <c r="HI93" s="61">
        <v>0</v>
      </c>
      <c r="HJ93" s="61">
        <v>1.6474381650101523E-6</v>
      </c>
      <c r="HK93" s="61">
        <v>0</v>
      </c>
      <c r="HL93" s="61">
        <v>9.9193936449212124E-6</v>
      </c>
      <c r="HM93" s="61">
        <v>3.3076298592272732E-6</v>
      </c>
      <c r="HN93" s="61">
        <v>2.112339018606804E-5</v>
      </c>
      <c r="HO93" s="61">
        <v>0</v>
      </c>
      <c r="HP93" s="61">
        <v>0</v>
      </c>
      <c r="HQ93" s="61">
        <v>5.0550667503151882E-5</v>
      </c>
      <c r="HR93" s="61">
        <v>0</v>
      </c>
      <c r="HS93" s="61">
        <v>2.2858441775660017E-5</v>
      </c>
      <c r="HT93" s="61">
        <v>0</v>
      </c>
      <c r="HU93" s="61">
        <v>0</v>
      </c>
      <c r="HV93" s="61">
        <v>1.6556684901340922E-6</v>
      </c>
      <c r="HW93" s="61">
        <v>0</v>
      </c>
      <c r="HX93" s="61">
        <v>0</v>
      </c>
      <c r="HY93" s="61">
        <v>0</v>
      </c>
      <c r="HZ93" s="61">
        <v>0</v>
      </c>
      <c r="IA93" s="61">
        <v>8.2841188696151574E-6</v>
      </c>
      <c r="IB93" s="61">
        <v>1.997272497247407E-5</v>
      </c>
      <c r="IC93" s="61">
        <v>0</v>
      </c>
      <c r="ID93" s="61">
        <v>3.8909176855889135E-5</v>
      </c>
      <c r="IE93" s="61">
        <v>1.2924014848659139E-6</v>
      </c>
      <c r="IF93" s="61">
        <v>1.7340546340018541E-5</v>
      </c>
      <c r="IG93" s="61">
        <v>4.6149926982028452E-6</v>
      </c>
      <c r="IH93" s="61">
        <v>0</v>
      </c>
      <c r="II93" s="61">
        <v>9.4508715116236407E-5</v>
      </c>
      <c r="IJ93" s="61">
        <v>6.1402439495724691E-7</v>
      </c>
      <c r="IK93" s="61">
        <v>0</v>
      </c>
      <c r="IL93" s="61">
        <v>2.8398057060450923E-5</v>
      </c>
      <c r="IM93" s="61">
        <v>1.0245717069070891E-5</v>
      </c>
      <c r="IN93" s="61">
        <v>2.9856546478899323E-5</v>
      </c>
      <c r="IO93" s="61">
        <v>1.7725952179532033E-5</v>
      </c>
      <c r="IP93" s="61">
        <v>3.3627653012260803E-6</v>
      </c>
      <c r="IQ93" s="61">
        <v>6.2192242149619733E-6</v>
      </c>
      <c r="IR93" s="61">
        <v>4.259984669585393E-6</v>
      </c>
      <c r="IS93" s="61">
        <v>1.9611662296006217E-5</v>
      </c>
      <c r="IT93" s="61">
        <v>8.0691852824113036E-5</v>
      </c>
      <c r="IU93" s="61">
        <v>2.2446073980237784E-5</v>
      </c>
      <c r="IV93" s="61">
        <v>5.4094329660884359E-6</v>
      </c>
      <c r="IW93" s="61">
        <v>3.8951194563099952E-5</v>
      </c>
      <c r="IX93" s="61">
        <v>3.7894419047129248E-6</v>
      </c>
      <c r="IY93" s="61">
        <v>3.6151044062424136E-6</v>
      </c>
      <c r="IZ93" s="61">
        <v>6.4203620223395307E-6</v>
      </c>
      <c r="JA93" s="61">
        <v>8.2545736233997659E-6</v>
      </c>
      <c r="JB93" s="61">
        <v>4.9535044042416862E-5</v>
      </c>
      <c r="JC93" s="61">
        <v>3.4503151174049274E-4</v>
      </c>
      <c r="JD93" s="61">
        <v>2.5398875384965877E-4</v>
      </c>
      <c r="JE93" s="61">
        <v>4.346283539356449E-4</v>
      </c>
      <c r="JF93" s="61">
        <v>8.0989468922228365E-4</v>
      </c>
      <c r="JG93" s="61">
        <v>2.9035842914293153E-5</v>
      </c>
      <c r="JH93" s="61">
        <v>7.6199123167873626E-5</v>
      </c>
      <c r="JI93" s="61">
        <v>9.5104586011295756E-7</v>
      </c>
      <c r="JJ93" s="61">
        <v>7.5500266577232747E-5</v>
      </c>
      <c r="JK93" s="61">
        <v>6.5463714734927774E-6</v>
      </c>
      <c r="JL93" s="61">
        <v>2.5041879027236034E-5</v>
      </c>
      <c r="JM93" s="61">
        <v>1.5207846605673495E-5</v>
      </c>
      <c r="JN93" s="61">
        <v>5.6305223524848909E-5</v>
      </c>
      <c r="JO93" s="61">
        <v>5.880883927919145E-5</v>
      </c>
      <c r="JP93" s="61">
        <v>1.192108822008208E-4</v>
      </c>
      <c r="JQ93" s="61">
        <v>1.6490127030447375E-4</v>
      </c>
      <c r="JR93" s="61">
        <v>3.8191955493240682E-5</v>
      </c>
      <c r="JS93" s="61">
        <v>4.1553150404200748E-4</v>
      </c>
      <c r="JT93" s="61">
        <v>0</v>
      </c>
      <c r="JU93" s="61">
        <v>1.3924364694486986E-6</v>
      </c>
      <c r="JV93" s="61">
        <v>8.6205257008605196E-7</v>
      </c>
      <c r="JW93" s="61">
        <v>1.5092758690936946E-5</v>
      </c>
      <c r="JX93" s="61">
        <v>3.6051156957646008E-5</v>
      </c>
      <c r="JY93" s="61">
        <v>1.1803159918853884E-5</v>
      </c>
      <c r="JZ93" s="61">
        <v>9.0755419981747879E-7</v>
      </c>
      <c r="KA93" s="61">
        <v>1.6546594430316612E-5</v>
      </c>
      <c r="KB93" s="61">
        <v>5.2380932305227516E-6</v>
      </c>
      <c r="KC93" s="61">
        <v>6.7215233950047809E-6</v>
      </c>
      <c r="KD93" s="61">
        <v>5.2005592163657447E-6</v>
      </c>
      <c r="KE93" s="61">
        <v>1.5685545465129485E-6</v>
      </c>
      <c r="KF93" s="61">
        <v>8.5328949990989489E-6</v>
      </c>
      <c r="KG93" s="61">
        <v>0</v>
      </c>
      <c r="KH93" s="61">
        <v>3.8566092068156325E-5</v>
      </c>
      <c r="KI93" s="61">
        <v>2.1955387434064496E-6</v>
      </c>
      <c r="KJ93" s="61">
        <v>0</v>
      </c>
      <c r="KK93" s="61">
        <v>3.4130106951608301E-6</v>
      </c>
      <c r="KL93" s="61">
        <v>6.8349754666738339E-7</v>
      </c>
      <c r="KM93" s="61">
        <v>3.156152413280605E-5</v>
      </c>
      <c r="KN93" s="61">
        <v>4.4724672968653969E-5</v>
      </c>
      <c r="KO93" s="61">
        <v>4.5020090816173184E-5</v>
      </c>
      <c r="KP93" s="61">
        <v>4.5999782588300293E-6</v>
      </c>
      <c r="KQ93" s="61">
        <v>5.0720580617863925E-6</v>
      </c>
      <c r="KR93" s="61">
        <v>2.5435085700777637E-5</v>
      </c>
      <c r="KS93" s="61">
        <v>3.4276388944993986E-6</v>
      </c>
      <c r="KT93" s="61">
        <v>0</v>
      </c>
      <c r="KU93" s="61">
        <v>8.8784374991738124E-7</v>
      </c>
      <c r="KV93" s="61">
        <v>2.1236533740831021E-6</v>
      </c>
      <c r="KW93" s="61">
        <v>1.8702972506055837E-5</v>
      </c>
      <c r="KX93" s="61">
        <v>3.0959813213227585E-5</v>
      </c>
      <c r="KY93" s="61">
        <v>3.643348037618174E-5</v>
      </c>
      <c r="KZ93" s="61">
        <v>5.2090838617190974E-5</v>
      </c>
    </row>
    <row r="94" spans="1:312" ht="13" x14ac:dyDescent="0.3">
      <c r="A94" s="102">
        <v>1.031087941601768</v>
      </c>
      <c r="B94" s="50" t="s">
        <v>862</v>
      </c>
      <c r="C94" s="60" t="s">
        <v>31</v>
      </c>
      <c r="D94" s="61">
        <v>0</v>
      </c>
      <c r="E94" s="61">
        <v>3.7091649194888684E-5</v>
      </c>
      <c r="F94" s="61">
        <v>1.6015051016122958E-6</v>
      </c>
      <c r="G94" s="61">
        <v>6.3915741527645779E-5</v>
      </c>
      <c r="H94" s="61">
        <v>8.390859565401477E-5</v>
      </c>
      <c r="I94" s="61">
        <v>6.2785307322392187E-5</v>
      </c>
      <c r="J94" s="61">
        <v>9.5740540221783782E-6</v>
      </c>
      <c r="K94" s="61">
        <v>2.3829931392921447E-6</v>
      </c>
      <c r="L94" s="61">
        <v>1.3396767720184385E-5</v>
      </c>
      <c r="M94" s="61">
        <v>2.6831230326201302E-5</v>
      </c>
      <c r="N94" s="61">
        <v>1.0478743351127982E-4</v>
      </c>
      <c r="O94" s="61">
        <v>2.5833004608349694E-5</v>
      </c>
      <c r="P94" s="61">
        <v>2.0331373720430373E-4</v>
      </c>
      <c r="Q94" s="61">
        <v>7.9169128449146326E-5</v>
      </c>
      <c r="R94" s="61">
        <v>1.5490070265234538E-4</v>
      </c>
      <c r="S94" s="61">
        <v>3.6788446431276273E-4</v>
      </c>
      <c r="T94" s="61">
        <v>0.43920787707198733</v>
      </c>
      <c r="U94" s="61">
        <v>1.1648845775745493E-4</v>
      </c>
      <c r="V94" s="61">
        <v>2.9182512479510518E-5</v>
      </c>
      <c r="W94" s="61">
        <v>9.9857456550163681E-6</v>
      </c>
      <c r="X94" s="61">
        <v>1.3926488839163002E-5</v>
      </c>
      <c r="Y94" s="61">
        <v>2.8397504693607885E-5</v>
      </c>
      <c r="Z94" s="61">
        <v>3.7509423643432322E-5</v>
      </c>
      <c r="AA94" s="61">
        <v>9.5673757876251319E-6</v>
      </c>
      <c r="AB94" s="61">
        <v>9.3885379783730025E-7</v>
      </c>
      <c r="AC94" s="61">
        <v>8.0217992731168193E-5</v>
      </c>
      <c r="AD94" s="61">
        <v>8.3851859494987369E-5</v>
      </c>
      <c r="AE94" s="61">
        <v>1.0144381392515375E-4</v>
      </c>
      <c r="AF94" s="61">
        <v>0.9200332233098909</v>
      </c>
      <c r="AG94" s="61">
        <v>2.750419781400419E-4</v>
      </c>
      <c r="AH94" s="61">
        <v>1.4110735032202748E-4</v>
      </c>
      <c r="AI94" s="61">
        <v>1.1817431813797385E-4</v>
      </c>
      <c r="AJ94" s="61">
        <v>1.4304802210220582E-5</v>
      </c>
      <c r="AK94" s="61">
        <v>0</v>
      </c>
      <c r="AL94" s="61">
        <v>1.7860142685730513E-6</v>
      </c>
      <c r="AM94" s="61">
        <v>7.8246286924195458E-5</v>
      </c>
      <c r="AN94" s="61">
        <v>3.5221874150666559E-5</v>
      </c>
      <c r="AO94" s="61">
        <v>1.1438909221344213E-4</v>
      </c>
      <c r="AP94" s="61">
        <v>1.0441921968043876E-4</v>
      </c>
      <c r="AQ94" s="61">
        <v>2.6036507891780163E-4</v>
      </c>
      <c r="AR94" s="61">
        <v>1.0989346365603662E-4</v>
      </c>
      <c r="AS94" s="61">
        <v>1.2628910316054935E-4</v>
      </c>
      <c r="AT94" s="61">
        <v>1.9607691079372989E-6</v>
      </c>
      <c r="AU94" s="61">
        <v>8.2692850637612351E-5</v>
      </c>
      <c r="AV94" s="61">
        <v>1.113439163864121E-4</v>
      </c>
      <c r="AW94" s="61">
        <v>3.9789990261255172E-5</v>
      </c>
      <c r="AX94" s="61">
        <v>6.8501842991175377E-6</v>
      </c>
      <c r="AY94" s="61">
        <v>3.654321787114174E-5</v>
      </c>
      <c r="AZ94" s="61">
        <v>6.316054664998511E-5</v>
      </c>
      <c r="BA94" s="61">
        <v>0</v>
      </c>
      <c r="BB94" s="61">
        <v>9.4725224130331819E-5</v>
      </c>
      <c r="BC94" s="61">
        <v>1.6845404296418219E-3</v>
      </c>
      <c r="BD94" s="61">
        <v>3.7395058652304287E-3</v>
      </c>
      <c r="BE94" s="61">
        <v>2.9924100954994974E-5</v>
      </c>
      <c r="BF94" s="61">
        <v>1.5286448248594573E-5</v>
      </c>
      <c r="BG94" s="61">
        <v>1.0138924410367568E-4</v>
      </c>
      <c r="BH94" s="61">
        <v>1.2138123050372044E-4</v>
      </c>
      <c r="BI94" s="61">
        <v>4.0321570085624099E-2</v>
      </c>
      <c r="BJ94" s="61">
        <v>3.1866536915629596E-4</v>
      </c>
      <c r="BK94" s="61">
        <v>4.8564907255341733E-3</v>
      </c>
      <c r="BL94" s="61">
        <v>3.3474230051159147E-2</v>
      </c>
      <c r="BM94" s="61">
        <v>0.5342866988335333</v>
      </c>
      <c r="BN94" s="61">
        <v>0.7933967195235343</v>
      </c>
      <c r="BO94" s="61">
        <v>5.3337653130482027E-2</v>
      </c>
      <c r="BP94" s="61">
        <v>1.782862709243634E-6</v>
      </c>
      <c r="BQ94" s="61">
        <v>9.0586296065935158E-5</v>
      </c>
      <c r="BR94" s="61">
        <v>2.838389560328578E-5</v>
      </c>
      <c r="BS94" s="61">
        <v>0</v>
      </c>
      <c r="BT94" s="61">
        <v>2.9732130440752488E-5</v>
      </c>
      <c r="BU94" s="61">
        <v>6.4229157478688562E-5</v>
      </c>
      <c r="BV94" s="61">
        <v>3.8600028946179637E-5</v>
      </c>
      <c r="BW94" s="61">
        <v>3.3276277850026497E-4</v>
      </c>
      <c r="BX94" s="61">
        <v>5.2183298314921531E-5</v>
      </c>
      <c r="BY94" s="61">
        <v>0</v>
      </c>
      <c r="BZ94" s="61">
        <v>3.0668599064080503E-6</v>
      </c>
      <c r="CA94" s="61">
        <v>3.0524146584462797E-5</v>
      </c>
      <c r="CB94" s="61">
        <v>7.7917416633355355E-6</v>
      </c>
      <c r="CC94" s="61">
        <v>1.2520511409924804E-4</v>
      </c>
      <c r="CD94" s="61">
        <v>3.3075843754218049E-5</v>
      </c>
      <c r="CE94" s="61">
        <v>1.9696082632348591E-5</v>
      </c>
      <c r="CF94" s="61">
        <v>1.8490726120131207E-6</v>
      </c>
      <c r="CG94" s="61">
        <v>9.9564150697030742E-6</v>
      </c>
      <c r="CH94" s="61">
        <v>1.2912294958136187E-5</v>
      </c>
      <c r="CI94" s="61">
        <v>0</v>
      </c>
      <c r="CJ94" s="61">
        <v>0</v>
      </c>
      <c r="CK94" s="61">
        <v>3.1229736558583001E-5</v>
      </c>
      <c r="CL94" s="61">
        <v>1.8658004971444704E-5</v>
      </c>
      <c r="CM94" s="61">
        <v>1.1259023308967798E-5</v>
      </c>
      <c r="CN94" s="61">
        <v>3.6770143576749741E-5</v>
      </c>
      <c r="CO94" s="61">
        <v>1.1590333219029959E-5</v>
      </c>
      <c r="CP94" s="61">
        <v>1.1604435253873441E-5</v>
      </c>
      <c r="CQ94" s="61">
        <v>2.3855298582368812E-4</v>
      </c>
      <c r="CR94" s="61">
        <v>2.8258082171240894E-4</v>
      </c>
      <c r="CS94" s="61">
        <v>1.1374806433560038E-3</v>
      </c>
      <c r="CT94" s="61">
        <v>5.335782196819734E-4</v>
      </c>
      <c r="CU94" s="61">
        <v>1.9324203187085905E-4</v>
      </c>
      <c r="CV94" s="61">
        <v>1.1965623193436899E-4</v>
      </c>
      <c r="CW94" s="61">
        <v>1.0794362402890598E-4</v>
      </c>
      <c r="CX94" s="61">
        <v>5.3192469811158667E-5</v>
      </c>
      <c r="CY94" s="61">
        <v>2.9129857439202109E-4</v>
      </c>
      <c r="CZ94" s="61">
        <v>1.0049585265564764E-4</v>
      </c>
      <c r="DA94" s="61">
        <v>7.3195892931473804E-5</v>
      </c>
      <c r="DB94" s="61">
        <v>8.621148975312354E-4</v>
      </c>
      <c r="DC94" s="61">
        <v>2.0780995970588806E-5</v>
      </c>
      <c r="DD94" s="61">
        <v>1.86191470290921E-4</v>
      </c>
      <c r="DE94" s="61">
        <v>9.2710165026421021E-5</v>
      </c>
      <c r="DF94" s="61">
        <v>0</v>
      </c>
      <c r="DG94" s="61">
        <v>6.8183098852912734E-5</v>
      </c>
      <c r="DH94" s="61">
        <v>1.6192538621202392E-5</v>
      </c>
      <c r="DI94" s="61">
        <v>9.7872926623121442E-5</v>
      </c>
      <c r="DJ94" s="61">
        <v>2.668495896177724E-4</v>
      </c>
      <c r="DK94" s="61">
        <v>2.8587748999690838E-6</v>
      </c>
      <c r="DL94" s="61">
        <v>0</v>
      </c>
      <c r="DM94" s="61">
        <v>3.0250627933226751E-5</v>
      </c>
      <c r="DN94" s="61">
        <v>3.8694561380129251E-5</v>
      </c>
      <c r="DO94" s="61">
        <v>1.4846937194069525E-5</v>
      </c>
      <c r="DP94" s="61">
        <v>6.0785864381173112E-5</v>
      </c>
      <c r="DQ94" s="61">
        <v>7.5776913571299137E-5</v>
      </c>
      <c r="DR94" s="61">
        <v>2.2014392281139565E-5</v>
      </c>
      <c r="DS94" s="61">
        <v>8.6378498121416922E-5</v>
      </c>
      <c r="DT94" s="61">
        <v>1.1419818479704368E-4</v>
      </c>
      <c r="DU94" s="61">
        <v>9.5792658631206384E-5</v>
      </c>
      <c r="DV94" s="61">
        <v>1.1498601600049885E-4</v>
      </c>
      <c r="DW94" s="61">
        <v>9.8712276449826938E-4</v>
      </c>
      <c r="DX94" s="61">
        <v>1.3666879363855968E-4</v>
      </c>
      <c r="DY94" s="61">
        <v>1.3019287049543323E-4</v>
      </c>
      <c r="DZ94" s="61">
        <v>1.7938802780000959E-5</v>
      </c>
      <c r="EA94" s="61">
        <v>6.4182470375657386E-5</v>
      </c>
      <c r="EB94" s="61">
        <v>4.3071704150077298E-5</v>
      </c>
      <c r="EC94" s="61">
        <v>2.5142435804920333E-4</v>
      </c>
      <c r="ED94" s="61">
        <v>5.4064327380117437E-5</v>
      </c>
      <c r="EE94" s="61">
        <v>4.6638129304948608E-5</v>
      </c>
      <c r="EF94" s="61">
        <v>3.7466655457198415E-6</v>
      </c>
      <c r="EG94" s="61">
        <v>2.9468451837966524E-5</v>
      </c>
      <c r="EH94" s="61">
        <v>2.1253025640977232E-4</v>
      </c>
      <c r="EI94" s="61">
        <v>7.4344814768938778E-5</v>
      </c>
      <c r="EJ94" s="61">
        <v>1.4431518436264802E-5</v>
      </c>
      <c r="EK94" s="61">
        <v>2.6043375266183695E-4</v>
      </c>
      <c r="EL94" s="61">
        <v>2.6971180484516877E-6</v>
      </c>
      <c r="EM94" s="61">
        <v>6.1500108225310282E-5</v>
      </c>
      <c r="EN94" s="61">
        <v>2.5586310300536799E-6</v>
      </c>
      <c r="EO94" s="61">
        <v>1.867496356210598E-5</v>
      </c>
      <c r="EP94" s="61">
        <v>1.084656524618646E-5</v>
      </c>
      <c r="EQ94" s="61">
        <v>9.2300705148722528E-6</v>
      </c>
      <c r="ER94" s="61">
        <v>3.2979556625055778E-6</v>
      </c>
      <c r="ES94" s="61">
        <v>2.8704982146635343E-5</v>
      </c>
      <c r="ET94" s="61">
        <v>0</v>
      </c>
      <c r="EU94" s="61">
        <v>2.8941070932916966E-5</v>
      </c>
      <c r="EV94" s="61">
        <v>1.7540777279563665E-5</v>
      </c>
      <c r="EW94" s="61">
        <v>5.4800918221661036E-6</v>
      </c>
      <c r="EX94" s="61">
        <v>1.762363846994303E-4</v>
      </c>
      <c r="EY94" s="61">
        <v>5.1804825421689527E-4</v>
      </c>
      <c r="EZ94" s="61">
        <v>5.3478637693889209E-4</v>
      </c>
      <c r="FA94" s="61">
        <v>2.3529261015225419E-5</v>
      </c>
      <c r="FB94" s="61">
        <v>7.2778823648996264E-3</v>
      </c>
      <c r="FC94" s="61">
        <v>3.2893368861304407E-5</v>
      </c>
      <c r="FD94" s="61">
        <v>8.055226468695299E-5</v>
      </c>
      <c r="FE94" s="61">
        <v>9.9459086988204007E-3</v>
      </c>
      <c r="FF94" s="61">
        <v>1.5510104581688872E-3</v>
      </c>
      <c r="FG94" s="61">
        <v>5.4784664936751251E-4</v>
      </c>
      <c r="FH94" s="61">
        <v>3.2696402819436866E-3</v>
      </c>
      <c r="FI94" s="61">
        <v>0.26783039759952293</v>
      </c>
      <c r="FJ94" s="61">
        <v>0.46641995430874383</v>
      </c>
      <c r="FK94" s="61">
        <v>4.8218818880248822E-4</v>
      </c>
      <c r="FL94" s="61">
        <v>5.8845631252492738E-4</v>
      </c>
      <c r="FM94" s="61">
        <v>1.0953628199762728E-4</v>
      </c>
      <c r="FN94" s="61">
        <v>1.1694402778526966E-4</v>
      </c>
      <c r="FO94" s="61">
        <v>7.7350662766682999E-3</v>
      </c>
      <c r="FP94" s="61">
        <v>5.0091334073847354E-4</v>
      </c>
      <c r="FQ94" s="61">
        <v>3.4489427720907036E-4</v>
      </c>
      <c r="FR94" s="61">
        <v>2.6361456276670646E-4</v>
      </c>
      <c r="FS94" s="61">
        <v>4.6489589786222733E-4</v>
      </c>
      <c r="FT94" s="61">
        <v>3.5297707318385135E-5</v>
      </c>
      <c r="FU94" s="61">
        <v>1.4398838241344049E-4</v>
      </c>
      <c r="FV94" s="61">
        <v>2.9810843992610752E-5</v>
      </c>
      <c r="FW94" s="61">
        <v>9.1974730953381885E-5</v>
      </c>
      <c r="FX94" s="61">
        <v>1.0808919199115765E-5</v>
      </c>
      <c r="FY94" s="61">
        <v>1.6819975673390265E-4</v>
      </c>
      <c r="FZ94" s="61">
        <v>7.2356248087349176E-5</v>
      </c>
      <c r="GA94" s="61">
        <v>2.8989585770455622E-4</v>
      </c>
      <c r="GB94" s="61">
        <v>2.2232246022548574E-4</v>
      </c>
      <c r="GC94" s="61">
        <v>2.3205504377663409E-4</v>
      </c>
      <c r="GD94" s="61">
        <v>2.4397674302760124E-5</v>
      </c>
      <c r="GE94" s="61">
        <v>6.0658258279073314E-4</v>
      </c>
      <c r="GF94" s="61">
        <v>4.7957385540937469E-4</v>
      </c>
      <c r="GG94" s="61">
        <v>8.1380827688882097E-5</v>
      </c>
      <c r="GH94" s="61">
        <v>8.2975090732606945E-5</v>
      </c>
      <c r="GI94" s="61">
        <v>3.832668738277561E-5</v>
      </c>
      <c r="GJ94" s="61">
        <v>1.3902081934583753E-5</v>
      </c>
      <c r="GK94" s="61">
        <v>2.3904793912079338E-5</v>
      </c>
      <c r="GL94" s="61">
        <v>1.8652701733178398E-5</v>
      </c>
      <c r="GM94" s="61">
        <v>9.9314624078395547E-5</v>
      </c>
      <c r="GN94" s="61">
        <v>1.6056017719369361E-5</v>
      </c>
      <c r="GO94" s="61">
        <v>9.3884972643326453E-6</v>
      </c>
      <c r="GP94" s="61">
        <v>6.1406582940157735E-5</v>
      </c>
      <c r="GQ94" s="61">
        <v>1.0361665190866886E-4</v>
      </c>
      <c r="GR94" s="61">
        <v>8.2492101143238108E-5</v>
      </c>
      <c r="GS94" s="61">
        <v>1.005987975761055E-5</v>
      </c>
      <c r="GT94" s="61">
        <v>7.0846676074423149E-5</v>
      </c>
      <c r="GU94" s="61">
        <v>8.3524240713677108E-5</v>
      </c>
      <c r="GV94" s="61">
        <v>1.1923804442246072E-4</v>
      </c>
      <c r="GW94" s="61">
        <v>2.1729895537860451E-4</v>
      </c>
      <c r="GX94" s="61">
        <v>4.0530253799970589E-5</v>
      </c>
      <c r="GY94" s="61">
        <v>8.7062369999154024E-5</v>
      </c>
      <c r="GZ94" s="61">
        <v>0</v>
      </c>
      <c r="HA94" s="61">
        <v>5.6437949659957587E-6</v>
      </c>
      <c r="HB94" s="61">
        <v>7.4077700533800096E-6</v>
      </c>
      <c r="HC94" s="61">
        <v>1.6156725846101871E-5</v>
      </c>
      <c r="HD94" s="61">
        <v>5.5351280793348668E-5</v>
      </c>
      <c r="HE94" s="61">
        <v>1.0494969474904238E-5</v>
      </c>
      <c r="HF94" s="61">
        <v>5.5458091734074267E-6</v>
      </c>
      <c r="HG94" s="61">
        <v>2.2090650207820664E-4</v>
      </c>
      <c r="HH94" s="61">
        <v>3.5122266700205459E-5</v>
      </c>
      <c r="HI94" s="61">
        <v>2.2389299188690162E-6</v>
      </c>
      <c r="HJ94" s="61">
        <v>2.4107511814648563E-5</v>
      </c>
      <c r="HK94" s="61">
        <v>2.4149359344060897E-6</v>
      </c>
      <c r="HL94" s="61">
        <v>2.3485831877460096E-4</v>
      </c>
      <c r="HM94" s="61">
        <v>6.9006897063066458E-5</v>
      </c>
      <c r="HN94" s="61">
        <v>2.5374899319360953E-4</v>
      </c>
      <c r="HO94" s="61">
        <v>1.2856901379705303E-4</v>
      </c>
      <c r="HP94" s="61">
        <v>1.2720949737334321E-5</v>
      </c>
      <c r="HQ94" s="61">
        <v>6.6019471900097198E-5</v>
      </c>
      <c r="HR94" s="61">
        <v>5.8178688242263457E-5</v>
      </c>
      <c r="HS94" s="61">
        <v>6.5364032676813234E-5</v>
      </c>
      <c r="HT94" s="61">
        <v>2.4744853751706888E-4</v>
      </c>
      <c r="HU94" s="61">
        <v>3.7341958318640261E-6</v>
      </c>
      <c r="HV94" s="61">
        <v>6.0450296206451415E-5</v>
      </c>
      <c r="HW94" s="61">
        <v>4.6165982835610693E-6</v>
      </c>
      <c r="HX94" s="61">
        <v>1.2580243181810222E-4</v>
      </c>
      <c r="HY94" s="61">
        <v>9.3399706637717499E-6</v>
      </c>
      <c r="HZ94" s="61">
        <v>0</v>
      </c>
      <c r="IA94" s="61">
        <v>3.9262279853310154E-5</v>
      </c>
      <c r="IB94" s="61">
        <v>2.3118643455262905E-4</v>
      </c>
      <c r="IC94" s="61">
        <v>4.2032863320168637E-4</v>
      </c>
      <c r="ID94" s="61">
        <v>3.5467624121769497E-4</v>
      </c>
      <c r="IE94" s="61">
        <v>2.7217975271276148E-4</v>
      </c>
      <c r="IF94" s="61">
        <v>5.2772427509942136E-4</v>
      </c>
      <c r="IG94" s="61">
        <v>1.0267287160769551E-4</v>
      </c>
      <c r="IH94" s="61">
        <v>9.2174865693559014E-4</v>
      </c>
      <c r="II94" s="61">
        <v>3.1150033564769563E-6</v>
      </c>
      <c r="IJ94" s="61">
        <v>2.8381572033579409E-6</v>
      </c>
      <c r="IK94" s="61">
        <v>1.8220280826556561E-6</v>
      </c>
      <c r="IL94" s="61">
        <v>2.7015801018331625E-5</v>
      </c>
      <c r="IM94" s="61">
        <v>4.8653884423852185E-5</v>
      </c>
      <c r="IN94" s="61">
        <v>1.9713891933435918E-5</v>
      </c>
      <c r="IO94" s="61">
        <v>8.4920493214522331E-5</v>
      </c>
      <c r="IP94" s="61">
        <v>5.0470805959971663E-5</v>
      </c>
      <c r="IQ94" s="61">
        <v>8.8590337196289951E-5</v>
      </c>
      <c r="IR94" s="61">
        <v>6.5584753838038801E-6</v>
      </c>
      <c r="IS94" s="61">
        <v>1.2928912710192815E-5</v>
      </c>
      <c r="IT94" s="61">
        <v>1.5962770746198541E-5</v>
      </c>
      <c r="IU94" s="61">
        <v>3.7066853726673523E-5</v>
      </c>
      <c r="IV94" s="61">
        <v>7.0151147975210269E-7</v>
      </c>
      <c r="IW94" s="61">
        <v>1.4268837782608827E-5</v>
      </c>
      <c r="IX94" s="61">
        <v>1.6364485659527753E-6</v>
      </c>
      <c r="IY94" s="61">
        <v>2.6139119398406985E-5</v>
      </c>
      <c r="IZ94" s="61">
        <v>5.9914919900172457E-5</v>
      </c>
      <c r="JA94" s="61">
        <v>6.7922087469548414E-5</v>
      </c>
      <c r="JB94" s="61">
        <v>8.0052835804611528E-5</v>
      </c>
      <c r="JC94" s="61">
        <v>5.7847130920873199E-5</v>
      </c>
      <c r="JD94" s="61">
        <v>1.1795792340636444E-4</v>
      </c>
      <c r="JE94" s="61">
        <v>8.2994847975622356E-6</v>
      </c>
      <c r="JF94" s="61">
        <v>2.412532744724201E-5</v>
      </c>
      <c r="JG94" s="61">
        <v>1.2794653416205301E-4</v>
      </c>
      <c r="JH94" s="61">
        <v>4.6082671785459696E-5</v>
      </c>
      <c r="JI94" s="61">
        <v>1.3087447752776644E-5</v>
      </c>
      <c r="JJ94" s="61">
        <v>6.758806151895448E-6</v>
      </c>
      <c r="JK94" s="61">
        <v>1.9825459153015875E-5</v>
      </c>
      <c r="JL94" s="61">
        <v>1.34813269888561E-5</v>
      </c>
      <c r="JM94" s="61">
        <v>1.0911005005847488E-5</v>
      </c>
      <c r="JN94" s="61">
        <v>1.7974536937410531E-4</v>
      </c>
      <c r="JO94" s="61">
        <v>9.9603677698424127E-5</v>
      </c>
      <c r="JP94" s="61">
        <v>1.7078529367378306E-5</v>
      </c>
      <c r="JQ94" s="61">
        <v>1.3258787599861654E-4</v>
      </c>
      <c r="JR94" s="61">
        <v>1.1310611987787543E-4</v>
      </c>
      <c r="JS94" s="61">
        <v>6.714870147246302E-6</v>
      </c>
      <c r="JT94" s="61">
        <v>0</v>
      </c>
      <c r="JU94" s="61">
        <v>2.52207507001553E-5</v>
      </c>
      <c r="JV94" s="61">
        <v>4.47089376411089E-5</v>
      </c>
      <c r="JW94" s="61">
        <v>5.5675509837678509E-5</v>
      </c>
      <c r="JX94" s="61">
        <v>6.2170851519668873E-5</v>
      </c>
      <c r="JY94" s="61">
        <v>1.2442751252085592E-4</v>
      </c>
      <c r="JZ94" s="61">
        <v>6.7300185884242809E-5</v>
      </c>
      <c r="KA94" s="61">
        <v>2.624650507552465E-5</v>
      </c>
      <c r="KB94" s="61">
        <v>2.1369386169569519E-5</v>
      </c>
      <c r="KC94" s="61">
        <v>2.7145687826341783E-4</v>
      </c>
      <c r="KD94" s="61">
        <v>4.9036065077481492E-5</v>
      </c>
      <c r="KE94" s="61">
        <v>8.1597514638392338E-5</v>
      </c>
      <c r="KF94" s="61">
        <v>5.3594663422758199E-5</v>
      </c>
      <c r="KG94" s="61">
        <v>1.0490582474957797E-4</v>
      </c>
      <c r="KH94" s="61">
        <v>1.0138708115368635E-4</v>
      </c>
      <c r="KI94" s="61">
        <v>2.6276145174647295E-5</v>
      </c>
      <c r="KJ94" s="61">
        <v>1.1944231205656092E-4</v>
      </c>
      <c r="KK94" s="61">
        <v>6.5870446259796441E-5</v>
      </c>
      <c r="KL94" s="61">
        <v>1.0863760301607636E-4</v>
      </c>
      <c r="KM94" s="61">
        <v>6.9460058786210738E-5</v>
      </c>
      <c r="KN94" s="61">
        <v>7.9549813580609817E-6</v>
      </c>
      <c r="KO94" s="61">
        <v>1.8817052513074676E-4</v>
      </c>
      <c r="KP94" s="61">
        <v>4.6055539900528539E-5</v>
      </c>
      <c r="KQ94" s="61">
        <v>1.2234354665110642E-4</v>
      </c>
      <c r="KR94" s="61">
        <v>1.7797458824485752E-4</v>
      </c>
      <c r="KS94" s="61">
        <v>8.3791401523202068E-5</v>
      </c>
      <c r="KT94" s="61">
        <v>8.3023649630510851E-5</v>
      </c>
      <c r="KU94" s="61">
        <v>6.3520287841311308E-5</v>
      </c>
      <c r="KV94" s="61">
        <v>2.2252194050175114E-6</v>
      </c>
      <c r="KW94" s="61">
        <v>6.9490786092179862E-5</v>
      </c>
      <c r="KX94" s="61">
        <v>1.3087868058130425E-4</v>
      </c>
      <c r="KY94" s="61">
        <v>7.278440754909419E-5</v>
      </c>
      <c r="KZ94" s="61">
        <v>4.0626444314965178E-4</v>
      </c>
    </row>
    <row r="95" spans="1:312" ht="13" x14ac:dyDescent="0.3">
      <c r="A95" s="102">
        <v>1.0423955574761803</v>
      </c>
      <c r="B95" s="50" t="s">
        <v>861</v>
      </c>
      <c r="C95" s="60" t="s">
        <v>106</v>
      </c>
      <c r="D95" s="61">
        <v>2.8572244467742816E-6</v>
      </c>
      <c r="E95" s="61">
        <v>8.9777114454700198E-5</v>
      </c>
      <c r="F95" s="61">
        <v>6.3811081048685466E-5</v>
      </c>
      <c r="G95" s="61">
        <v>2.0542946846114284E-4</v>
      </c>
      <c r="H95" s="61">
        <v>2.1821919306332031E-5</v>
      </c>
      <c r="I95" s="61">
        <v>7.0544612238074509E-5</v>
      </c>
      <c r="J95" s="61">
        <v>9.4969130318474861E-5</v>
      </c>
      <c r="K95" s="61">
        <v>9.8550005160504033E-5</v>
      </c>
      <c r="L95" s="61">
        <v>3.2653583773981026E-5</v>
      </c>
      <c r="M95" s="61">
        <v>3.0791221942781425E-5</v>
      </c>
      <c r="N95" s="61">
        <v>3.2802975818733376E-5</v>
      </c>
      <c r="O95" s="61">
        <v>2.1428993982718235E-4</v>
      </c>
      <c r="P95" s="61">
        <v>8.7243949211579473E-5</v>
      </c>
      <c r="Q95" s="61">
        <v>5.6999659428355577E-5</v>
      </c>
      <c r="R95" s="61">
        <v>7.2726531343769908E-5</v>
      </c>
      <c r="S95" s="61">
        <v>9.2660831384766594E-4</v>
      </c>
      <c r="T95" s="61">
        <v>5.0904138711096855E-3</v>
      </c>
      <c r="U95" s="61">
        <v>3.1031182305135154E-4</v>
      </c>
      <c r="V95" s="61">
        <v>1.9026164609429396E-5</v>
      </c>
      <c r="W95" s="61">
        <v>8.8930431591600678E-5</v>
      </c>
      <c r="X95" s="61">
        <v>1.0554087237042084E-4</v>
      </c>
      <c r="Y95" s="61">
        <v>3.9728812945994291E-5</v>
      </c>
      <c r="Z95" s="61">
        <v>4.2149196628267053E-5</v>
      </c>
      <c r="AA95" s="61">
        <v>5.685945910148043E-5</v>
      </c>
      <c r="AB95" s="61">
        <v>1.5042524183126522E-5</v>
      </c>
      <c r="AC95" s="61">
        <v>1.9038336423948734E-5</v>
      </c>
      <c r="AD95" s="61">
        <v>2.0606194455575803E-5</v>
      </c>
      <c r="AE95" s="61">
        <v>4.7695457492252316E-5</v>
      </c>
      <c r="AF95" s="61">
        <v>3.1413643890981991E-4</v>
      </c>
      <c r="AG95" s="61">
        <v>6.0229274992977544E-4</v>
      </c>
      <c r="AH95" s="61">
        <v>2.4412338274185484E-5</v>
      </c>
      <c r="AI95" s="61">
        <v>3.5179742438286565E-4</v>
      </c>
      <c r="AJ95" s="61">
        <v>2.6551359498107268E-5</v>
      </c>
      <c r="AK95" s="61">
        <v>1.4727749715418299E-4</v>
      </c>
      <c r="AL95" s="61">
        <v>3.6290609255543178E-5</v>
      </c>
      <c r="AM95" s="61">
        <v>3.9767076694978975E-5</v>
      </c>
      <c r="AN95" s="61">
        <v>1.1306922535182884E-4</v>
      </c>
      <c r="AO95" s="61">
        <v>1.2807692375729933E-4</v>
      </c>
      <c r="AP95" s="61">
        <v>1.2437351566684903E-4</v>
      </c>
      <c r="AQ95" s="61">
        <v>9.7267441412913647E-3</v>
      </c>
      <c r="AR95" s="61">
        <v>1.2230939444648925E-4</v>
      </c>
      <c r="AS95" s="61">
        <v>1.402416076274237E-5</v>
      </c>
      <c r="AT95" s="61">
        <v>7.1997679154371842E-5</v>
      </c>
      <c r="AU95" s="61">
        <v>2.1336464180286602E-5</v>
      </c>
      <c r="AV95" s="61">
        <v>2.7267630479567356E-5</v>
      </c>
      <c r="AW95" s="61">
        <v>4.9686139880431733E-5</v>
      </c>
      <c r="AX95" s="61">
        <v>1.4780718669135677E-5</v>
      </c>
      <c r="AY95" s="61">
        <v>3.4701807972415941E-5</v>
      </c>
      <c r="AZ95" s="61">
        <v>1.1557979193480067E-4</v>
      </c>
      <c r="BA95" s="61">
        <v>3.8128108458581852E-4</v>
      </c>
      <c r="BB95" s="61">
        <v>1.5014918208517401E-4</v>
      </c>
      <c r="BC95" s="61">
        <v>3.4632981922908222E-3</v>
      </c>
      <c r="BD95" s="61">
        <v>8.1196576412657722E-4</v>
      </c>
      <c r="BE95" s="61">
        <v>2.5952589858253301E-5</v>
      </c>
      <c r="BF95" s="61">
        <v>4.6259257166595851E-5</v>
      </c>
      <c r="BG95" s="61">
        <v>7.3150806792692864E-5</v>
      </c>
      <c r="BH95" s="61">
        <v>6.6816403841122056E-4</v>
      </c>
      <c r="BI95" s="61">
        <v>0.14009898597738427</v>
      </c>
      <c r="BJ95" s="61">
        <v>0.83949243389335226</v>
      </c>
      <c r="BK95" s="61">
        <v>4.387803613934428E-5</v>
      </c>
      <c r="BL95" s="61">
        <v>2.220966273698717E-5</v>
      </c>
      <c r="BM95" s="61">
        <v>1.6372059572582762E-4</v>
      </c>
      <c r="BN95" s="61">
        <v>9.3595637143997605E-4</v>
      </c>
      <c r="BO95" s="61">
        <v>2.2299758888324995E-4</v>
      </c>
      <c r="BP95" s="61">
        <v>0</v>
      </c>
      <c r="BQ95" s="61">
        <v>3.9195993490068091E-6</v>
      </c>
      <c r="BR95" s="61">
        <v>5.4098729233765119E-6</v>
      </c>
      <c r="BS95" s="61">
        <v>0</v>
      </c>
      <c r="BT95" s="61">
        <v>0</v>
      </c>
      <c r="BU95" s="61">
        <v>0</v>
      </c>
      <c r="BV95" s="61">
        <v>2.9776067451847263E-5</v>
      </c>
      <c r="BW95" s="61">
        <v>5.5914359456438383E-5</v>
      </c>
      <c r="BX95" s="61">
        <v>8.8805914300995981E-6</v>
      </c>
      <c r="BY95" s="61">
        <v>5.72234425667754E-5</v>
      </c>
      <c r="BZ95" s="61">
        <v>2.2157201346296364E-5</v>
      </c>
      <c r="CA95" s="61">
        <v>7.7778729197727357E-6</v>
      </c>
      <c r="CB95" s="61">
        <v>9.8797066001653073E-5</v>
      </c>
      <c r="CC95" s="61">
        <v>1.7294110356738877E-4</v>
      </c>
      <c r="CD95" s="61">
        <v>1.0105725878948323E-5</v>
      </c>
      <c r="CE95" s="61">
        <v>8.0373945192266467E-5</v>
      </c>
      <c r="CF95" s="61">
        <v>1.5059669162284639E-5</v>
      </c>
      <c r="CG95" s="61">
        <v>1.7836449560767217E-5</v>
      </c>
      <c r="CH95" s="61">
        <v>1.6080773490171143E-4</v>
      </c>
      <c r="CI95" s="61">
        <v>2.3730095476061639E-6</v>
      </c>
      <c r="CJ95" s="61">
        <v>7.0901171553544424E-6</v>
      </c>
      <c r="CK95" s="61">
        <v>0</v>
      </c>
      <c r="CL95" s="61">
        <v>4.7776562595343582E-6</v>
      </c>
      <c r="CM95" s="61">
        <v>0</v>
      </c>
      <c r="CN95" s="61">
        <v>0</v>
      </c>
      <c r="CO95" s="61">
        <v>2.310040097255417E-5</v>
      </c>
      <c r="CP95" s="61">
        <v>1.5020853876211059E-5</v>
      </c>
      <c r="CQ95" s="61">
        <v>8.5859536387322815E-5</v>
      </c>
      <c r="CR95" s="61">
        <v>3.6839886501032756E-5</v>
      </c>
      <c r="CS95" s="61">
        <v>3.0476314280063096E-4</v>
      </c>
      <c r="CT95" s="61">
        <v>6.0469619279408591E-6</v>
      </c>
      <c r="CU95" s="61">
        <v>9.7743033539324722E-5</v>
      </c>
      <c r="CV95" s="61">
        <v>2.4198378115967706E-5</v>
      </c>
      <c r="CW95" s="61">
        <v>7.8824600633995776E-5</v>
      </c>
      <c r="CX95" s="61">
        <v>6.7572534689840983E-5</v>
      </c>
      <c r="CY95" s="61">
        <v>0</v>
      </c>
      <c r="CZ95" s="61">
        <v>1.3180099381412719E-5</v>
      </c>
      <c r="DA95" s="61">
        <v>2.1227403555269007E-5</v>
      </c>
      <c r="DB95" s="61">
        <v>2.2916914721909378E-4</v>
      </c>
      <c r="DC95" s="61">
        <v>6.4906433138401548E-5</v>
      </c>
      <c r="DD95" s="61">
        <v>2.0568795932661952E-5</v>
      </c>
      <c r="DE95" s="61">
        <v>4.8790258230814584E-4</v>
      </c>
      <c r="DF95" s="61">
        <v>7.1964875750204428E-5</v>
      </c>
      <c r="DG95" s="61">
        <v>1.9439653432914614E-4</v>
      </c>
      <c r="DH95" s="61">
        <v>8.3591351973090274E-5</v>
      </c>
      <c r="DI95" s="61">
        <v>1.7253746067066446E-5</v>
      </c>
      <c r="DJ95" s="61">
        <v>4.3081055258512341E-5</v>
      </c>
      <c r="DK95" s="61">
        <v>5.3872024781639626E-5</v>
      </c>
      <c r="DL95" s="61">
        <v>1.2728144922895018E-4</v>
      </c>
      <c r="DM95" s="61">
        <v>5.1193370348537581E-6</v>
      </c>
      <c r="DN95" s="61">
        <v>1.1760310408986927E-4</v>
      </c>
      <c r="DO95" s="61">
        <v>3.137247547440812E-5</v>
      </c>
      <c r="DP95" s="61">
        <v>2.4370542237259236E-5</v>
      </c>
      <c r="DQ95" s="61">
        <v>8.6320488375165504E-5</v>
      </c>
      <c r="DR95" s="61">
        <v>5.8488597621761444E-5</v>
      </c>
      <c r="DS95" s="61">
        <v>4.774780047473803E-5</v>
      </c>
      <c r="DT95" s="61">
        <v>8.1268933121763216E-5</v>
      </c>
      <c r="DU95" s="61">
        <v>4.5903091620706614E-4</v>
      </c>
      <c r="DV95" s="61">
        <v>1.0899303159325321E-4</v>
      </c>
      <c r="DW95" s="61">
        <v>6.0166367862964861E-5</v>
      </c>
      <c r="DX95" s="61">
        <v>5.1224501669044561E-4</v>
      </c>
      <c r="DY95" s="61">
        <v>3.7361366933304051E-4</v>
      </c>
      <c r="DZ95" s="61">
        <v>0</v>
      </c>
      <c r="EA95" s="61">
        <v>4.7139667507544969E-5</v>
      </c>
      <c r="EB95" s="61">
        <v>1.9448157558263565E-4</v>
      </c>
      <c r="EC95" s="61">
        <v>1.3554913710426929E-4</v>
      </c>
      <c r="ED95" s="61">
        <v>1.1531247849393218E-4</v>
      </c>
      <c r="EE95" s="61">
        <v>1.4923317032870495E-6</v>
      </c>
      <c r="EF95" s="61">
        <v>4.1005172917044935E-6</v>
      </c>
      <c r="EG95" s="61">
        <v>5.803415022794283E-6</v>
      </c>
      <c r="EH95" s="61">
        <v>3.8869021420467828E-6</v>
      </c>
      <c r="EI95" s="61">
        <v>1.8265852328062677E-5</v>
      </c>
      <c r="EJ95" s="61">
        <v>7.57617940333983E-5</v>
      </c>
      <c r="EK95" s="61">
        <v>0</v>
      </c>
      <c r="EL95" s="61">
        <v>2.1576944387613502E-5</v>
      </c>
      <c r="EM95" s="61">
        <v>5.74431506181168E-5</v>
      </c>
      <c r="EN95" s="61">
        <v>1.6291283511669918E-5</v>
      </c>
      <c r="EO95" s="61">
        <v>0</v>
      </c>
      <c r="EP95" s="61">
        <v>4.9170280557965903E-5</v>
      </c>
      <c r="EQ95" s="61">
        <v>9.0294168080272028E-6</v>
      </c>
      <c r="ER95" s="61">
        <v>1.3916634547490888E-4</v>
      </c>
      <c r="ES95" s="61">
        <v>4.6329317689554307E-5</v>
      </c>
      <c r="ET95" s="61">
        <v>5.2565286937395572E-5</v>
      </c>
      <c r="EU95" s="61">
        <v>7.2977992794747411E-6</v>
      </c>
      <c r="EV95" s="61">
        <v>1.2784497362084162E-5</v>
      </c>
      <c r="EW95" s="61">
        <v>4.9444437493227998E-6</v>
      </c>
      <c r="EX95" s="61">
        <v>5.602953085861725E-4</v>
      </c>
      <c r="EY95" s="61">
        <v>8.54878697768168E-4</v>
      </c>
      <c r="EZ95" s="61">
        <v>1.6009046924806869E-2</v>
      </c>
      <c r="FA95" s="61">
        <v>9.5924825659603305E-4</v>
      </c>
      <c r="FB95" s="61">
        <v>8.3404444818801032E-5</v>
      </c>
      <c r="FC95" s="61">
        <v>2.9529931528838059E-4</v>
      </c>
      <c r="FD95" s="61">
        <v>4.2014940771197408E-4</v>
      </c>
      <c r="FE95" s="61">
        <v>1.5134561380832277E-4</v>
      </c>
      <c r="FF95" s="61">
        <v>2.074379582625452E-4</v>
      </c>
      <c r="FG95" s="61">
        <v>5.90510916795022E-5</v>
      </c>
      <c r="FH95" s="61">
        <v>3.3557132708778812E-5</v>
      </c>
      <c r="FI95" s="61">
        <v>4.1638866750555898E-4</v>
      </c>
      <c r="FJ95" s="61">
        <v>3.1253708661764361E-4</v>
      </c>
      <c r="FK95" s="61">
        <v>7.0609313544579529E-5</v>
      </c>
      <c r="FL95" s="61">
        <v>8.7408766505319503E-5</v>
      </c>
      <c r="FM95" s="61">
        <v>8.9246264801604803E-5</v>
      </c>
      <c r="FN95" s="61">
        <v>1.5915027025513453E-4</v>
      </c>
      <c r="FO95" s="61">
        <v>8.7708368486201548E-5</v>
      </c>
      <c r="FP95" s="61">
        <v>7.121998548121845E-5</v>
      </c>
      <c r="FQ95" s="61">
        <v>4.1380980175948477E-5</v>
      </c>
      <c r="FR95" s="61">
        <v>3.2897559526637913E-5</v>
      </c>
      <c r="FS95" s="61">
        <v>1.980485311016795E-5</v>
      </c>
      <c r="FT95" s="61">
        <v>2.3612181511457842E-5</v>
      </c>
      <c r="FU95" s="61">
        <v>9.5551365586366122E-6</v>
      </c>
      <c r="FV95" s="61">
        <v>0</v>
      </c>
      <c r="FW95" s="61">
        <v>2.4857181751480612E-5</v>
      </c>
      <c r="FX95" s="61">
        <v>7.5863063984513197E-6</v>
      </c>
      <c r="FY95" s="61">
        <v>1.9590804774614706E-5</v>
      </c>
      <c r="FZ95" s="61">
        <v>4.7517536057363638E-5</v>
      </c>
      <c r="GA95" s="61">
        <v>3.1015961951272063E-5</v>
      </c>
      <c r="GB95" s="61">
        <v>6.6158170169870639E-5</v>
      </c>
      <c r="GC95" s="61">
        <v>5.2293500876485005E-5</v>
      </c>
      <c r="GD95" s="61">
        <v>1.3780113260966449E-4</v>
      </c>
      <c r="GE95" s="61">
        <v>8.1687648910068263E-5</v>
      </c>
      <c r="GF95" s="61">
        <v>1.1496442488943398E-3</v>
      </c>
      <c r="GG95" s="61">
        <v>8.9944590377171471E-4</v>
      </c>
      <c r="GH95" s="61">
        <v>5.1825115141546682E-4</v>
      </c>
      <c r="GI95" s="61">
        <v>3.0251726090127749E-5</v>
      </c>
      <c r="GJ95" s="61">
        <v>2.8599163165426636E-4</v>
      </c>
      <c r="GK95" s="61">
        <v>3.2040882151742392E-5</v>
      </c>
      <c r="GL95" s="61">
        <v>5.4671711976557374E-5</v>
      </c>
      <c r="GM95" s="61">
        <v>9.8699533506308804E-5</v>
      </c>
      <c r="GN95" s="61">
        <v>7.3050564489335063E-5</v>
      </c>
      <c r="GO95" s="61">
        <v>1.5757321132573292E-4</v>
      </c>
      <c r="GP95" s="61">
        <v>2.1183983893110912E-5</v>
      </c>
      <c r="GQ95" s="61">
        <v>7.381609555851882E-6</v>
      </c>
      <c r="GR95" s="61">
        <v>4.1183943418340731E-5</v>
      </c>
      <c r="GS95" s="61">
        <v>7.1462405092951982E-5</v>
      </c>
      <c r="GT95" s="61">
        <v>4.1297485192836505E-5</v>
      </c>
      <c r="GU95" s="61">
        <v>0</v>
      </c>
      <c r="GV95" s="61">
        <v>7.1372080050484843E-5</v>
      </c>
      <c r="GW95" s="61">
        <v>6.6257085718415411E-5</v>
      </c>
      <c r="GX95" s="61">
        <v>1.5010782973723641E-5</v>
      </c>
      <c r="GY95" s="61">
        <v>3.1216008607866116E-5</v>
      </c>
      <c r="GZ95" s="61">
        <v>3.0851448264895221E-5</v>
      </c>
      <c r="HA95" s="61">
        <v>2.9623652688182185E-5</v>
      </c>
      <c r="HB95" s="61">
        <v>2.0124152838222039E-6</v>
      </c>
      <c r="HC95" s="61">
        <v>6.5945819780007632E-6</v>
      </c>
      <c r="HD95" s="61">
        <v>3.5615641124409709E-5</v>
      </c>
      <c r="HE95" s="61">
        <v>6.628527311536109E-5</v>
      </c>
      <c r="HF95" s="61">
        <v>5.9957175335017374E-5</v>
      </c>
      <c r="HG95" s="61">
        <v>3.6865852972898171E-5</v>
      </c>
      <c r="HH95" s="61">
        <v>3.6244560188268597E-6</v>
      </c>
      <c r="HI95" s="61">
        <v>2.5561116573754598E-5</v>
      </c>
      <c r="HJ95" s="61">
        <v>3.8440223850236891E-6</v>
      </c>
      <c r="HK95" s="61">
        <v>1.8493579385681834E-4</v>
      </c>
      <c r="HL95" s="61">
        <v>1.7887547481292116E-4</v>
      </c>
      <c r="HM95" s="61">
        <v>4.1836480719439377E-3</v>
      </c>
      <c r="HN95" s="61">
        <v>3.8963629888250681E-4</v>
      </c>
      <c r="HO95" s="61">
        <v>4.2266641913816719E-4</v>
      </c>
      <c r="HP95" s="61">
        <v>2.8849899271673326E-5</v>
      </c>
      <c r="HQ95" s="61">
        <v>1.5942103635956327E-5</v>
      </c>
      <c r="HR95" s="61">
        <v>3.1120843636277632E-6</v>
      </c>
      <c r="HS95" s="61">
        <v>1.3740809605629415E-4</v>
      </c>
      <c r="HT95" s="61">
        <v>7.2554655834213404E-5</v>
      </c>
      <c r="HU95" s="61">
        <v>2.2441429319648856E-5</v>
      </c>
      <c r="HV95" s="61">
        <v>5.594319864997527E-5</v>
      </c>
      <c r="HW95" s="61">
        <v>3.4142309083758305E-4</v>
      </c>
      <c r="HX95" s="61">
        <v>8.4909056371156727E-4</v>
      </c>
      <c r="HY95" s="61">
        <v>4.7356175581718385E-4</v>
      </c>
      <c r="HZ95" s="61">
        <v>3.5695442699723465E-4</v>
      </c>
      <c r="IA95" s="61">
        <v>5.9358409593911069E-4</v>
      </c>
      <c r="IB95" s="61">
        <v>1.6190765205154089E-4</v>
      </c>
      <c r="IC95" s="61">
        <v>2.1910548939527274E-4</v>
      </c>
      <c r="ID95" s="61">
        <v>3.331281949100386E-4</v>
      </c>
      <c r="IE95" s="61">
        <v>1.1162040824291944E-4</v>
      </c>
      <c r="IF95" s="61">
        <v>2.3933765058311302E-4</v>
      </c>
      <c r="IG95" s="61">
        <v>4.8128801560050414E-5</v>
      </c>
      <c r="IH95" s="61">
        <v>4.4676945483194426E-5</v>
      </c>
      <c r="II95" s="61">
        <v>7.6694789671383819E-5</v>
      </c>
      <c r="IJ95" s="61">
        <v>5.7718293125981204E-6</v>
      </c>
      <c r="IK95" s="61">
        <v>3.9578498906575643E-6</v>
      </c>
      <c r="IL95" s="61">
        <v>4.0460020354825277E-5</v>
      </c>
      <c r="IM95" s="61">
        <v>4.1407561211789096E-5</v>
      </c>
      <c r="IN95" s="61">
        <v>1.8335768200663756E-5</v>
      </c>
      <c r="IO95" s="61">
        <v>3.487693280893684E-5</v>
      </c>
      <c r="IP95" s="61">
        <v>4.1692424446887302E-6</v>
      </c>
      <c r="IQ95" s="61">
        <v>8.4055043997438269E-6</v>
      </c>
      <c r="IR95" s="61">
        <v>2.948808049376696E-4</v>
      </c>
      <c r="IS95" s="61">
        <v>1.4754637912553121E-5</v>
      </c>
      <c r="IT95" s="61">
        <v>0</v>
      </c>
      <c r="IU95" s="61">
        <v>8.0541058371984153E-5</v>
      </c>
      <c r="IV95" s="61">
        <v>3.3430919296186318E-5</v>
      </c>
      <c r="IW95" s="61">
        <v>7.6631143795026591E-6</v>
      </c>
      <c r="IX95" s="61">
        <v>1.317406206277632E-5</v>
      </c>
      <c r="IY95" s="61">
        <v>4.8612455356839185E-5</v>
      </c>
      <c r="IZ95" s="61">
        <v>8.9783560612795489E-6</v>
      </c>
      <c r="JA95" s="61">
        <v>2.8673450164704915E-5</v>
      </c>
      <c r="JB95" s="61">
        <v>1.3505514550665729E-4</v>
      </c>
      <c r="JC95" s="61">
        <v>2.5075158005868046E-5</v>
      </c>
      <c r="JD95" s="61">
        <v>9.3299191114306999E-6</v>
      </c>
      <c r="JE95" s="61">
        <v>2.0938442302876824E-5</v>
      </c>
      <c r="JF95" s="61">
        <v>1.0638311956157672E-6</v>
      </c>
      <c r="JG95" s="61">
        <v>1.3542218617658067E-4</v>
      </c>
      <c r="JH95" s="61">
        <v>3.3415757523380321E-4</v>
      </c>
      <c r="JI95" s="61">
        <v>1.9862592788459117E-4</v>
      </c>
      <c r="JJ95" s="61">
        <v>5.5051116884358636E-5</v>
      </c>
      <c r="JK95" s="61">
        <v>1.5352375377625574E-4</v>
      </c>
      <c r="JL95" s="61">
        <v>1.4666702433371143E-4</v>
      </c>
      <c r="JM95" s="61">
        <v>2.0034361761201325E-4</v>
      </c>
      <c r="JN95" s="61">
        <v>7.7979971512059012E-5</v>
      </c>
      <c r="JO95" s="61">
        <v>7.1475770508270484E-5</v>
      </c>
      <c r="JP95" s="61">
        <v>3.605721682790996E-5</v>
      </c>
      <c r="JQ95" s="61">
        <v>2.9195574152653173E-5</v>
      </c>
      <c r="JR95" s="61">
        <v>6.3832060445163498E-7</v>
      </c>
      <c r="JS95" s="61">
        <v>2.035591754427463E-5</v>
      </c>
      <c r="JT95" s="61">
        <v>0</v>
      </c>
      <c r="JU95" s="61">
        <v>1.2149498490471391E-4</v>
      </c>
      <c r="JV95" s="61">
        <v>7.7236697661436641E-5</v>
      </c>
      <c r="JW95" s="61">
        <v>1.449762820612119E-4</v>
      </c>
      <c r="JX95" s="61">
        <v>2.7323117742810625E-4</v>
      </c>
      <c r="JY95" s="61">
        <v>5.3448845302645033E-5</v>
      </c>
      <c r="JZ95" s="61">
        <v>1.8234780661443854E-4</v>
      </c>
      <c r="KA95" s="61">
        <v>7.1293547732931476E-5</v>
      </c>
      <c r="KB95" s="61">
        <v>2.0077662207867791E-4</v>
      </c>
      <c r="KC95" s="61">
        <v>1.2629355289311156E-4</v>
      </c>
      <c r="KD95" s="61">
        <v>9.5693399033575964E-5</v>
      </c>
      <c r="KE95" s="61">
        <v>1.5826878765414244E-4</v>
      </c>
      <c r="KF95" s="61">
        <v>2.7247398293678179E-4</v>
      </c>
      <c r="KG95" s="61">
        <v>6.8778438040736765E-5</v>
      </c>
      <c r="KH95" s="61">
        <v>1.8358781353715119E-4</v>
      </c>
      <c r="KI95" s="61">
        <v>1.2913049399387326E-4</v>
      </c>
      <c r="KJ95" s="61">
        <v>1.4787099290942352E-4</v>
      </c>
      <c r="KK95" s="61">
        <v>3.7873196050556446E-5</v>
      </c>
      <c r="KL95" s="61">
        <v>5.5382554732076856E-5</v>
      </c>
      <c r="KM95" s="61">
        <v>1.6432992388990954E-4</v>
      </c>
      <c r="KN95" s="61">
        <v>3.3116292764668681E-6</v>
      </c>
      <c r="KO95" s="61">
        <v>1.980779155801045E-4</v>
      </c>
      <c r="KP95" s="61">
        <v>9.5951364680777292E-5</v>
      </c>
      <c r="KQ95" s="61">
        <v>7.1877098378718234E-5</v>
      </c>
      <c r="KR95" s="61">
        <v>7.3942505486473864E-5</v>
      </c>
      <c r="KS95" s="61">
        <v>7.421644297537758E-5</v>
      </c>
      <c r="KT95" s="61">
        <v>8.6433722520818881E-5</v>
      </c>
      <c r="KU95" s="61">
        <v>3.693528648961852E-4</v>
      </c>
      <c r="KV95" s="61">
        <v>4.6581875096735872E-5</v>
      </c>
      <c r="KW95" s="61">
        <v>1.2808121999806092E-4</v>
      </c>
      <c r="KX95" s="61">
        <v>7.958274281938315E-5</v>
      </c>
      <c r="KY95" s="61">
        <v>1.1684030036047407E-4</v>
      </c>
      <c r="KZ95" s="61">
        <v>1.3688039201503559E-4</v>
      </c>
    </row>
    <row r="96" spans="1:312" ht="13" x14ac:dyDescent="0.3">
      <c r="A96" s="102">
        <v>1.0350205707064875</v>
      </c>
      <c r="B96" s="50" t="s">
        <v>7408</v>
      </c>
      <c r="C96" s="60" t="s">
        <v>48</v>
      </c>
      <c r="D96" s="61">
        <v>1.6038553227892968E-4</v>
      </c>
      <c r="E96" s="61">
        <v>2.0575048783349402E-4</v>
      </c>
      <c r="F96" s="61">
        <v>1.6952228075584966E-4</v>
      </c>
      <c r="G96" s="61">
        <v>5.0926992419653428E-5</v>
      </c>
      <c r="H96" s="61">
        <v>4.274380286703387E-5</v>
      </c>
      <c r="I96" s="61">
        <v>9.1565822310110136E-4</v>
      </c>
      <c r="J96" s="61">
        <v>8.0531851129202678E-3</v>
      </c>
      <c r="K96" s="61">
        <v>8.7834832380174321E-3</v>
      </c>
      <c r="L96" s="61">
        <v>3.0227473961755066E-3</v>
      </c>
      <c r="M96" s="61">
        <v>9.9130483207129509E-5</v>
      </c>
      <c r="N96" s="61">
        <v>9.3226391286447868E-5</v>
      </c>
      <c r="O96" s="61">
        <v>8.0433643148557598E-5</v>
      </c>
      <c r="P96" s="61">
        <v>2.5302238322399886E-4</v>
      </c>
      <c r="Q96" s="61">
        <v>2.6333948308651764E-4</v>
      </c>
      <c r="R96" s="61">
        <v>1.6171635975793274E-4</v>
      </c>
      <c r="S96" s="61">
        <v>1.2393700048427694E-4</v>
      </c>
      <c r="T96" s="61">
        <v>7.5711936304225606E-5</v>
      </c>
      <c r="U96" s="61">
        <v>2.2766023556249293E-4</v>
      </c>
      <c r="V96" s="61">
        <v>1.0844913827374757E-5</v>
      </c>
      <c r="W96" s="61">
        <v>4.2447604071241707E-4</v>
      </c>
      <c r="X96" s="61">
        <v>2.0182727937171952E-4</v>
      </c>
      <c r="Y96" s="61">
        <v>4.2578948524751362E-5</v>
      </c>
      <c r="Z96" s="61">
        <v>2.6290210107656178E-5</v>
      </c>
      <c r="AA96" s="61">
        <v>3.1636377479559627E-5</v>
      </c>
      <c r="AB96" s="61">
        <v>1.6429941462152752E-5</v>
      </c>
      <c r="AC96" s="61">
        <v>5.7845637974485604E-5</v>
      </c>
      <c r="AD96" s="61">
        <v>2.5514490511625861E-5</v>
      </c>
      <c r="AE96" s="61">
        <v>6.2954769516293318E-5</v>
      </c>
      <c r="AF96" s="61">
        <v>3.0112057559345151E-5</v>
      </c>
      <c r="AG96" s="61">
        <v>9.1478886264459601E-5</v>
      </c>
      <c r="AH96" s="61">
        <v>6.6740508273558334E-5</v>
      </c>
      <c r="AI96" s="61">
        <v>5.7104955410037191E-5</v>
      </c>
      <c r="AJ96" s="61">
        <v>5.7888138440640842E-7</v>
      </c>
      <c r="AK96" s="61">
        <v>1.4112990062514248E-4</v>
      </c>
      <c r="AL96" s="61">
        <v>3.2763606288193035E-5</v>
      </c>
      <c r="AM96" s="61">
        <v>3.4660406187259903E-5</v>
      </c>
      <c r="AN96" s="61">
        <v>6.5288971528868235E-5</v>
      </c>
      <c r="AO96" s="61">
        <v>3.1319614549503737E-5</v>
      </c>
      <c r="AP96" s="61">
        <v>3.888608922817527E-5</v>
      </c>
      <c r="AQ96" s="61">
        <v>5.5721389661796587E-6</v>
      </c>
      <c r="AR96" s="61">
        <v>2.5712936641849346E-4</v>
      </c>
      <c r="AS96" s="61">
        <v>9.4248502293845985E-5</v>
      </c>
      <c r="AT96" s="61">
        <v>1.0821682986728105E-4</v>
      </c>
      <c r="AU96" s="61">
        <v>7.8466027385880128E-6</v>
      </c>
      <c r="AV96" s="61">
        <v>7.3154820263058402E-5</v>
      </c>
      <c r="AW96" s="61">
        <v>1.274177810618057E-2</v>
      </c>
      <c r="AX96" s="61">
        <v>3.7698050874468811E-3</v>
      </c>
      <c r="AY96" s="61">
        <v>2.7147095039697152E-4</v>
      </c>
      <c r="AZ96" s="61">
        <v>6.2453367524911742E-5</v>
      </c>
      <c r="BA96" s="61">
        <v>0</v>
      </c>
      <c r="BB96" s="61">
        <v>6.4574555723484586E-5</v>
      </c>
      <c r="BC96" s="61">
        <v>7.2944664957487847E-5</v>
      </c>
      <c r="BD96" s="61">
        <v>3.8427494803139574E-6</v>
      </c>
      <c r="BE96" s="61">
        <v>3.5914621879625658E-5</v>
      </c>
      <c r="BF96" s="61">
        <v>1.4062226552230884E-5</v>
      </c>
      <c r="BG96" s="61">
        <v>4.9789089934556236E-5</v>
      </c>
      <c r="BH96" s="61">
        <v>5.6290137174522458E-5</v>
      </c>
      <c r="BI96" s="61">
        <v>2.8143693221564744E-5</v>
      </c>
      <c r="BJ96" s="61">
        <v>5.1971256378089657E-5</v>
      </c>
      <c r="BK96" s="61">
        <v>8.3571518423437741E-5</v>
      </c>
      <c r="BL96" s="61">
        <v>8.0012661195790914E-5</v>
      </c>
      <c r="BM96" s="61">
        <v>9.486488517143282E-5</v>
      </c>
      <c r="BN96" s="61">
        <v>2.0753164715653686E-4</v>
      </c>
      <c r="BO96" s="61">
        <v>2.1475462926800389E-5</v>
      </c>
      <c r="BP96" s="61">
        <v>2.4614748665908732E-4</v>
      </c>
      <c r="BQ96" s="61">
        <v>3.9127400501460475E-3</v>
      </c>
      <c r="BR96" s="61">
        <v>2.9738516303462817E-4</v>
      </c>
      <c r="BS96" s="61">
        <v>3.268915025210693E-4</v>
      </c>
      <c r="BT96" s="61">
        <v>5.0503849840446979E-4</v>
      </c>
      <c r="BU96" s="61">
        <v>1.9209697856892292E-3</v>
      </c>
      <c r="BV96" s="61">
        <v>1.8096164864283952E-5</v>
      </c>
      <c r="BW96" s="61">
        <v>1.817642210183992E-4</v>
      </c>
      <c r="BX96" s="61">
        <v>1.9207226066516298E-4</v>
      </c>
      <c r="BY96" s="61">
        <v>1.0411425375601488E-3</v>
      </c>
      <c r="BZ96" s="61">
        <v>6.7074638290149104E-5</v>
      </c>
      <c r="CA96" s="61">
        <v>1.9554658218816912E-2</v>
      </c>
      <c r="CB96" s="61">
        <v>6.955446543882867E-4</v>
      </c>
      <c r="CC96" s="61">
        <v>1.2033486825037461E-5</v>
      </c>
      <c r="CD96" s="61">
        <v>4.1577039340408561E-5</v>
      </c>
      <c r="CE96" s="61">
        <v>1.0824518894795729E-5</v>
      </c>
      <c r="CF96" s="61">
        <v>0</v>
      </c>
      <c r="CG96" s="61">
        <v>1.7615195892551593E-5</v>
      </c>
      <c r="CH96" s="61">
        <v>0</v>
      </c>
      <c r="CI96" s="61">
        <v>1.2236819233822453E-4</v>
      </c>
      <c r="CJ96" s="61">
        <v>1.9305020745807184E-5</v>
      </c>
      <c r="CK96" s="61">
        <v>4.2589759777644277E-5</v>
      </c>
      <c r="CL96" s="61">
        <v>7.9929351036701118E-5</v>
      </c>
      <c r="CM96" s="61">
        <v>1.1931203805025579E-6</v>
      </c>
      <c r="CN96" s="61">
        <v>4.1392560969494318E-4</v>
      </c>
      <c r="CO96" s="61">
        <v>1.1943501267255249E-5</v>
      </c>
      <c r="CP96" s="61">
        <v>4.6121651401557836E-6</v>
      </c>
      <c r="CQ96" s="61">
        <v>0</v>
      </c>
      <c r="CR96" s="61">
        <v>3.3392050969525843E-5</v>
      </c>
      <c r="CS96" s="61">
        <v>0</v>
      </c>
      <c r="CT96" s="61">
        <v>0</v>
      </c>
      <c r="CU96" s="61">
        <v>2.2325600277505553E-5</v>
      </c>
      <c r="CV96" s="61">
        <v>5.3321997487104349E-5</v>
      </c>
      <c r="CW96" s="61">
        <v>1.2579698434142914E-5</v>
      </c>
      <c r="CX96" s="61">
        <v>1.7704594241879734E-6</v>
      </c>
      <c r="CY96" s="61">
        <v>5.3397892754850689E-6</v>
      </c>
      <c r="CZ96" s="61">
        <v>1.8529103217956861E-5</v>
      </c>
      <c r="DA96" s="61">
        <v>0</v>
      </c>
      <c r="DB96" s="61">
        <v>1.0947490762301401E-5</v>
      </c>
      <c r="DC96" s="61">
        <v>1.6098436023268632E-5</v>
      </c>
      <c r="DD96" s="61">
        <v>8.4054238355155307E-5</v>
      </c>
      <c r="DE96" s="61">
        <v>3.7680694639903207E-5</v>
      </c>
      <c r="DF96" s="61">
        <v>1.1784958540330889E-4</v>
      </c>
      <c r="DG96" s="61">
        <v>1.3786024967272197E-5</v>
      </c>
      <c r="DH96" s="61">
        <v>1.0811148188519675E-4</v>
      </c>
      <c r="DI96" s="61">
        <v>2.3176830844967915E-5</v>
      </c>
      <c r="DJ96" s="61">
        <v>0</v>
      </c>
      <c r="DK96" s="61">
        <v>2.6681899066378117E-6</v>
      </c>
      <c r="DL96" s="61">
        <v>1.1008792357690093E-4</v>
      </c>
      <c r="DM96" s="61">
        <v>1.6965736784928571E-5</v>
      </c>
      <c r="DN96" s="61">
        <v>1.0473868185092578E-5</v>
      </c>
      <c r="DO96" s="61">
        <v>6.155835362921224E-5</v>
      </c>
      <c r="DP96" s="61">
        <v>5.1719498168387974E-5</v>
      </c>
      <c r="DQ96" s="61">
        <v>4.9257005953940594E-5</v>
      </c>
      <c r="DR96" s="61">
        <v>9.6831650652436899E-5</v>
      </c>
      <c r="DS96" s="61">
        <v>1.4522818664164998E-6</v>
      </c>
      <c r="DT96" s="61">
        <v>8.2610637206320623E-5</v>
      </c>
      <c r="DU96" s="61">
        <v>2.0870371158328932E-6</v>
      </c>
      <c r="DV96" s="61">
        <v>4.9191442050913063E-5</v>
      </c>
      <c r="DW96" s="61">
        <v>9.8890957931447615E-6</v>
      </c>
      <c r="DX96" s="61">
        <v>0</v>
      </c>
      <c r="DY96" s="61">
        <v>9.8985075772663072E-6</v>
      </c>
      <c r="DZ96" s="61">
        <v>0</v>
      </c>
      <c r="EA96" s="61">
        <v>8.3713547470295379E-5</v>
      </c>
      <c r="EB96" s="61">
        <v>2.886705840138836E-5</v>
      </c>
      <c r="EC96" s="61">
        <v>0</v>
      </c>
      <c r="ED96" s="61">
        <v>5.0044614774071085E-5</v>
      </c>
      <c r="EE96" s="61">
        <v>2.0074624986439125E-5</v>
      </c>
      <c r="EF96" s="61">
        <v>4.1005172917044935E-6</v>
      </c>
      <c r="EG96" s="61">
        <v>1.089752376502482E-5</v>
      </c>
      <c r="EH96" s="61">
        <v>4.9974456112030069E-6</v>
      </c>
      <c r="EI96" s="61">
        <v>2.096845292762297E-6</v>
      </c>
      <c r="EJ96" s="61">
        <v>1.4240275072685351E-5</v>
      </c>
      <c r="EK96" s="61">
        <v>0</v>
      </c>
      <c r="EL96" s="61">
        <v>7.5356579234390677E-3</v>
      </c>
      <c r="EM96" s="61">
        <v>6.4712965967726804E-3</v>
      </c>
      <c r="EN96" s="61">
        <v>3.9859273694202654E-3</v>
      </c>
      <c r="EO96" s="61">
        <v>1.1038719635022513E-2</v>
      </c>
      <c r="EP96" s="61">
        <v>1.7871519927842828E-3</v>
      </c>
      <c r="EQ96" s="61">
        <v>5.567567068644837E-3</v>
      </c>
      <c r="ER96" s="61">
        <v>2.6234129772807896E-3</v>
      </c>
      <c r="ES96" s="61">
        <v>7.2726122624368261E-3</v>
      </c>
      <c r="ET96" s="61">
        <v>0.17513388018384077</v>
      </c>
      <c r="EU96" s="61">
        <v>2.7972935463986648E-3</v>
      </c>
      <c r="EV96" s="61">
        <v>5.0102461122678698E-3</v>
      </c>
      <c r="EW96" s="61">
        <v>2.3295884070594075E-3</v>
      </c>
      <c r="EX96" s="61">
        <v>2.1852720518019689E-5</v>
      </c>
      <c r="EY96" s="61">
        <v>1.7078474522054288E-4</v>
      </c>
      <c r="EZ96" s="61">
        <v>5.1439353116984751E-6</v>
      </c>
      <c r="FA96" s="61">
        <v>2.1936914529322424E-5</v>
      </c>
      <c r="FB96" s="61">
        <v>1.0772761324480602E-5</v>
      </c>
      <c r="FC96" s="61">
        <v>1.1190974724681147E-4</v>
      </c>
      <c r="FD96" s="61">
        <v>4.0207809811935401E-5</v>
      </c>
      <c r="FE96" s="61">
        <v>5.827422790116735E-5</v>
      </c>
      <c r="FF96" s="61">
        <v>1.0366316986793336E-4</v>
      </c>
      <c r="FG96" s="61">
        <v>2.7695683798278583E-4</v>
      </c>
      <c r="FH96" s="61">
        <v>9.4274989888200583E-5</v>
      </c>
      <c r="FI96" s="61">
        <v>1.7091571684529923E-6</v>
      </c>
      <c r="FJ96" s="61">
        <v>3.7398219171164924E-5</v>
      </c>
      <c r="FK96" s="61">
        <v>9.4054258923003255E-5</v>
      </c>
      <c r="FL96" s="61">
        <v>5.9124262835972603E-5</v>
      </c>
      <c r="FM96" s="61">
        <v>2.6159030434541367E-5</v>
      </c>
      <c r="FN96" s="61">
        <v>2.6305829794237113E-6</v>
      </c>
      <c r="FO96" s="61">
        <v>1.5054622287084403E-4</v>
      </c>
      <c r="FP96" s="61">
        <v>1.1429295018084294E-4</v>
      </c>
      <c r="FQ96" s="61">
        <v>3.9754527737728584E-5</v>
      </c>
      <c r="FR96" s="61">
        <v>2.9765935104215266E-5</v>
      </c>
      <c r="FS96" s="61">
        <v>3.1434447087650292E-4</v>
      </c>
      <c r="FT96" s="61">
        <v>3.8710622792154376E-5</v>
      </c>
      <c r="FU96" s="61">
        <v>1.814107668829457E-4</v>
      </c>
      <c r="FV96" s="61">
        <v>4.7177161164145071E-5</v>
      </c>
      <c r="FW96" s="61">
        <v>3.6733039869087614E-5</v>
      </c>
      <c r="FX96" s="61">
        <v>3.986259180277148E-5</v>
      </c>
      <c r="FY96" s="61">
        <v>6.6459084252772804E-5</v>
      </c>
      <c r="FZ96" s="61">
        <v>9.5408386090486586E-5</v>
      </c>
      <c r="GA96" s="61">
        <v>9.2073098478204782E-5</v>
      </c>
      <c r="GB96" s="61">
        <v>3.0314844549006404E-5</v>
      </c>
      <c r="GC96" s="61">
        <v>1.9594261005290513E-5</v>
      </c>
      <c r="GD96" s="61">
        <v>1.6196279555278484E-4</v>
      </c>
      <c r="GE96" s="61">
        <v>2.511377307649837E-4</v>
      </c>
      <c r="GF96" s="61">
        <v>1.3947324313188614E-4</v>
      </c>
      <c r="GG96" s="61">
        <v>2.1541983799998202E-4</v>
      </c>
      <c r="GH96" s="61">
        <v>2.0290162898294833E-5</v>
      </c>
      <c r="GI96" s="61">
        <v>1.0039141066535179E-5</v>
      </c>
      <c r="GJ96" s="61">
        <v>6.5244052192994109E-5</v>
      </c>
      <c r="GK96" s="61">
        <v>2.2092299007203903E-5</v>
      </c>
      <c r="GL96" s="61">
        <v>7.9453699066277159E-6</v>
      </c>
      <c r="GM96" s="61">
        <v>4.2621275982888483E-5</v>
      </c>
      <c r="GN96" s="61">
        <v>2.7752740305254031E-5</v>
      </c>
      <c r="GO96" s="61">
        <v>1.1809993833020826E-4</v>
      </c>
      <c r="GP96" s="61">
        <v>7.0613279643703047E-5</v>
      </c>
      <c r="GQ96" s="61">
        <v>4.5523188905452585E-5</v>
      </c>
      <c r="GR96" s="61">
        <v>7.9519238739648773E-4</v>
      </c>
      <c r="GS96" s="61">
        <v>7.5076510042908364E-5</v>
      </c>
      <c r="GT96" s="61">
        <v>2.0175836572243889E-4</v>
      </c>
      <c r="GU96" s="61">
        <v>1.0274164029159742E-3</v>
      </c>
      <c r="GV96" s="61">
        <v>4.1927776956823892E-6</v>
      </c>
      <c r="GW96" s="61">
        <v>1.6353729404338419E-5</v>
      </c>
      <c r="GX96" s="61">
        <v>7.6820559789595561E-6</v>
      </c>
      <c r="GY96" s="61">
        <v>0</v>
      </c>
      <c r="GZ96" s="61">
        <v>2.8918321348653694E-6</v>
      </c>
      <c r="HA96" s="61">
        <v>2.5810955644487272E-5</v>
      </c>
      <c r="HB96" s="61">
        <v>2.1737554746803634E-5</v>
      </c>
      <c r="HC96" s="61">
        <v>6.1144139777275823E-5</v>
      </c>
      <c r="HD96" s="61">
        <v>1.3331359246568038E-6</v>
      </c>
      <c r="HE96" s="61">
        <v>0</v>
      </c>
      <c r="HF96" s="61">
        <v>2.6076321278935579E-6</v>
      </c>
      <c r="HG96" s="61">
        <v>1.7851846757961859E-4</v>
      </c>
      <c r="HH96" s="61">
        <v>2.100528648068338E-4</v>
      </c>
      <c r="HI96" s="61">
        <v>6.0301845814872166E-5</v>
      </c>
      <c r="HJ96" s="61">
        <v>2.0583824628376849E-4</v>
      </c>
      <c r="HK96" s="61">
        <v>7.0854220315474668E-5</v>
      </c>
      <c r="HL96" s="61">
        <v>6.3007307272460926E-6</v>
      </c>
      <c r="HM96" s="61">
        <v>3.0641748695887175E-5</v>
      </c>
      <c r="HN96" s="61">
        <v>4.6490971933770998E-5</v>
      </c>
      <c r="HO96" s="61">
        <v>5.8654977453296347E-5</v>
      </c>
      <c r="HP96" s="61">
        <v>0</v>
      </c>
      <c r="HQ96" s="61">
        <v>5.7834858230370159E-6</v>
      </c>
      <c r="HR96" s="61">
        <v>3.181241793930602E-5</v>
      </c>
      <c r="HS96" s="61">
        <v>1.8292173323735047E-6</v>
      </c>
      <c r="HT96" s="61">
        <v>1.2776745454787628E-5</v>
      </c>
      <c r="HU96" s="61">
        <v>6.0037167937542007E-5</v>
      </c>
      <c r="HV96" s="61">
        <v>0</v>
      </c>
      <c r="HW96" s="61">
        <v>6.8941201034511962E-6</v>
      </c>
      <c r="HX96" s="61">
        <v>0</v>
      </c>
      <c r="HY96" s="61">
        <v>1.8863527974497244E-5</v>
      </c>
      <c r="HZ96" s="61">
        <v>3.9201390703579352E-5</v>
      </c>
      <c r="IA96" s="61">
        <v>4.7387699127721961E-5</v>
      </c>
      <c r="IB96" s="61">
        <v>3.085914588021745E-6</v>
      </c>
      <c r="IC96" s="61">
        <v>3.0899196987732553E-4</v>
      </c>
      <c r="ID96" s="61">
        <v>4.305008255202239E-5</v>
      </c>
      <c r="IE96" s="61">
        <v>6.7003836982048389E-5</v>
      </c>
      <c r="IF96" s="61">
        <v>0</v>
      </c>
      <c r="IG96" s="61">
        <v>4.5892744726401052E-5</v>
      </c>
      <c r="IH96" s="61">
        <v>9.016435709760326E-6</v>
      </c>
      <c r="II96" s="61">
        <v>9.525096200977193E-5</v>
      </c>
      <c r="IJ96" s="61">
        <v>6.9725355962051677E-2</v>
      </c>
      <c r="IK96" s="61">
        <v>0.58691416596770807</v>
      </c>
      <c r="IL96" s="61">
        <v>7.7821517128795134E-2</v>
      </c>
      <c r="IM96" s="61">
        <v>0.79706056039860829</v>
      </c>
      <c r="IN96" s="61">
        <v>0.74117436326502961</v>
      </c>
      <c r="IO96" s="61">
        <v>0.69125459577564752</v>
      </c>
      <c r="IP96" s="61">
        <v>2.8785725538339746E-2</v>
      </c>
      <c r="IQ96" s="61">
        <v>3.9956025061308534E-2</v>
      </c>
      <c r="IR96" s="61">
        <v>0.10635500192537481</v>
      </c>
      <c r="IS96" s="61">
        <v>6.0946978856415347E-2</v>
      </c>
      <c r="IT96" s="61">
        <v>6.12591175769123E-4</v>
      </c>
      <c r="IU96" s="61">
        <v>5.5188044089773589E-4</v>
      </c>
      <c r="IV96" s="61">
        <v>3.0049945746661072E-3</v>
      </c>
      <c r="IW96" s="61">
        <v>9.7295414865211042E-4</v>
      </c>
      <c r="IX96" s="61">
        <v>7.8966239553880332E-4</v>
      </c>
      <c r="IY96" s="61">
        <v>1.2984531542608072E-4</v>
      </c>
      <c r="IZ96" s="61">
        <v>3.0242696586968031E-4</v>
      </c>
      <c r="JA96" s="61">
        <v>1.3027596370192187E-4</v>
      </c>
      <c r="JB96" s="61">
        <v>2.7468189540447179E-4</v>
      </c>
      <c r="JC96" s="61">
        <v>1.5430540644489408E-4</v>
      </c>
      <c r="JD96" s="61">
        <v>4.3760674525101018E-5</v>
      </c>
      <c r="JE96" s="61">
        <v>2.108438869439316E-5</v>
      </c>
      <c r="JF96" s="61">
        <v>6.2121831650651825E-5</v>
      </c>
      <c r="JG96" s="61">
        <v>9.3790619551220651E-5</v>
      </c>
      <c r="JH96" s="61">
        <v>4.3692395108140461E-5</v>
      </c>
      <c r="JI96" s="61">
        <v>1.632258875359422E-4</v>
      </c>
      <c r="JJ96" s="61">
        <v>8.8182082572050587E-5</v>
      </c>
      <c r="JK96" s="61">
        <v>2.4373080821421192E-4</v>
      </c>
      <c r="JL96" s="61">
        <v>9.161079280931509E-5</v>
      </c>
      <c r="JM96" s="61">
        <v>1.3520187750899068E-4</v>
      </c>
      <c r="JN96" s="61">
        <v>5.3654979020605401E-4</v>
      </c>
      <c r="JO96" s="61">
        <v>3.3201910276778606E-3</v>
      </c>
      <c r="JP96" s="61">
        <v>1.4556493027930767E-3</v>
      </c>
      <c r="JQ96" s="61">
        <v>2.939040491243849E-4</v>
      </c>
      <c r="JR96" s="61">
        <v>1.4732868673839167E-4</v>
      </c>
      <c r="JS96" s="61">
        <v>2.0248698755210206E-4</v>
      </c>
      <c r="JT96" s="61">
        <v>0</v>
      </c>
      <c r="JU96" s="61">
        <v>4.6960410226688852E-5</v>
      </c>
      <c r="JV96" s="61">
        <v>8.4973753337053682E-5</v>
      </c>
      <c r="JW96" s="61">
        <v>3.5934025472427138E-5</v>
      </c>
      <c r="JX96" s="61">
        <v>1.1954347185598273E-4</v>
      </c>
      <c r="JY96" s="61">
        <v>1.6305396176561037E-5</v>
      </c>
      <c r="JZ96" s="61">
        <v>2.3031708804256906E-5</v>
      </c>
      <c r="KA96" s="61">
        <v>6.7416765512238701E-5</v>
      </c>
      <c r="KB96" s="61">
        <v>4.52001676047439E-5</v>
      </c>
      <c r="KC96" s="61">
        <v>2.4112433784346705E-5</v>
      </c>
      <c r="KD96" s="61">
        <v>9.8165413728350712E-5</v>
      </c>
      <c r="KE96" s="61">
        <v>7.5658248204460497E-5</v>
      </c>
      <c r="KF96" s="61">
        <v>1.072444370392673E-4</v>
      </c>
      <c r="KG96" s="61">
        <v>8.5863924915770181E-5</v>
      </c>
      <c r="KH96" s="61">
        <v>6.0830637071147536E-5</v>
      </c>
      <c r="KI96" s="61">
        <v>5.4560309769420773E-5</v>
      </c>
      <c r="KJ96" s="61">
        <v>1.2516990070167145E-5</v>
      </c>
      <c r="KK96" s="61">
        <v>5.2753130493288573E-5</v>
      </c>
      <c r="KL96" s="61">
        <v>1.406272135453118E-4</v>
      </c>
      <c r="KM96" s="61">
        <v>1.862809330421586E-5</v>
      </c>
      <c r="KN96" s="61">
        <v>1.0606641810747977E-6</v>
      </c>
      <c r="KO96" s="61">
        <v>2.4838369530444471E-5</v>
      </c>
      <c r="KP96" s="61">
        <v>1.2364183986612836E-5</v>
      </c>
      <c r="KQ96" s="61">
        <v>4.5680289099261996E-5</v>
      </c>
      <c r="KR96" s="61">
        <v>4.9733984832180433E-5</v>
      </c>
      <c r="KS96" s="61">
        <v>2.7834670859012498E-5</v>
      </c>
      <c r="KT96" s="61">
        <v>1.1634936196761206E-5</v>
      </c>
      <c r="KU96" s="61">
        <v>4.0160132287929541E-5</v>
      </c>
      <c r="KV96" s="61">
        <v>2.6425634594025385E-5</v>
      </c>
      <c r="KW96" s="61">
        <v>2.747571584315727E-4</v>
      </c>
      <c r="KX96" s="61">
        <v>7.495054118581218E-5</v>
      </c>
      <c r="KY96" s="61">
        <v>3.9728729073347724E-5</v>
      </c>
      <c r="KZ96" s="61">
        <v>1.1187678947878393E-4</v>
      </c>
    </row>
    <row r="97" spans="1:312" ht="13" x14ac:dyDescent="0.3">
      <c r="A97" s="102">
        <v>1.0215853953327954</v>
      </c>
      <c r="B97" s="50" t="s">
        <v>860</v>
      </c>
      <c r="C97" s="60" t="s">
        <v>42</v>
      </c>
      <c r="D97" s="61">
        <v>9.8320267907332787E-5</v>
      </c>
      <c r="E97" s="61">
        <v>1.2210273460662476E-4</v>
      </c>
      <c r="F97" s="61">
        <v>3.2053828033751279E-5</v>
      </c>
      <c r="G97" s="61">
        <v>8.5895446362401688E-5</v>
      </c>
      <c r="H97" s="61">
        <v>2.4450971089620222E-4</v>
      </c>
      <c r="I97" s="61">
        <v>7.3617007818041887E-6</v>
      </c>
      <c r="J97" s="61">
        <v>3.0873538574652209E-5</v>
      </c>
      <c r="K97" s="61">
        <v>9.357219726953822E-5</v>
      </c>
      <c r="L97" s="61">
        <v>7.0860102866923227E-5</v>
      </c>
      <c r="M97" s="61">
        <v>8.0801145773257525E-3</v>
      </c>
      <c r="N97" s="61">
        <v>7.0028136484492742E-2</v>
      </c>
      <c r="O97" s="61">
        <v>0.87656412772147474</v>
      </c>
      <c r="P97" s="61">
        <v>0.79876104633813305</v>
      </c>
      <c r="Q97" s="61">
        <v>7.305183413792893E-4</v>
      </c>
      <c r="R97" s="61">
        <v>8.172896027766293E-5</v>
      </c>
      <c r="S97" s="61">
        <v>1.1890933890739463E-4</v>
      </c>
      <c r="T97" s="61">
        <v>1.3840504776121298E-4</v>
      </c>
      <c r="U97" s="61">
        <v>1.8966116441686165E-4</v>
      </c>
      <c r="V97" s="61">
        <v>4.0779412812877012E-5</v>
      </c>
      <c r="W97" s="61">
        <v>4.9120455829645064E-5</v>
      </c>
      <c r="X97" s="61">
        <v>4.61000545937657E-6</v>
      </c>
      <c r="Y97" s="61">
        <v>0</v>
      </c>
      <c r="Z97" s="61">
        <v>3.4506245167500103E-5</v>
      </c>
      <c r="AA97" s="61">
        <v>1.5397644749114973E-5</v>
      </c>
      <c r="AB97" s="61">
        <v>1.6137853613936705E-5</v>
      </c>
      <c r="AC97" s="61">
        <v>1.8332901814503787E-5</v>
      </c>
      <c r="AD97" s="61">
        <v>5.8164389386672514E-6</v>
      </c>
      <c r="AE97" s="61">
        <v>3.3741446193961981E-5</v>
      </c>
      <c r="AF97" s="61">
        <v>6.317646994779874E-5</v>
      </c>
      <c r="AG97" s="61">
        <v>5.390368782034824E-5</v>
      </c>
      <c r="AH97" s="61">
        <v>2.5814534563487873E-5</v>
      </c>
      <c r="AI97" s="61">
        <v>7.9302721384893411E-5</v>
      </c>
      <c r="AJ97" s="61">
        <v>1.7977482993510127E-5</v>
      </c>
      <c r="AK97" s="61">
        <v>1.4515894081186748E-4</v>
      </c>
      <c r="AL97" s="61">
        <v>0</v>
      </c>
      <c r="AM97" s="61">
        <v>2.015790989889106E-6</v>
      </c>
      <c r="AN97" s="61">
        <v>1.2426954768746785E-5</v>
      </c>
      <c r="AO97" s="61">
        <v>0</v>
      </c>
      <c r="AP97" s="61">
        <v>3.6794606341400903E-5</v>
      </c>
      <c r="AQ97" s="61">
        <v>1.0105416535749651E-4</v>
      </c>
      <c r="AR97" s="61">
        <v>6.4247924610055237E-5</v>
      </c>
      <c r="AS97" s="61">
        <v>9.2129523258891484E-7</v>
      </c>
      <c r="AT97" s="61">
        <v>2.3580635226916357E-5</v>
      </c>
      <c r="AU97" s="61">
        <v>1.3343721276080187E-5</v>
      </c>
      <c r="AV97" s="61">
        <v>7.9018474582907703E-5</v>
      </c>
      <c r="AW97" s="61">
        <v>1.1218592631965576E-4</v>
      </c>
      <c r="AX97" s="61">
        <v>2.2759056139636146E-5</v>
      </c>
      <c r="AY97" s="61">
        <v>1.0473018799002979E-5</v>
      </c>
      <c r="AZ97" s="61">
        <v>1.570459080059224E-5</v>
      </c>
      <c r="BA97" s="61">
        <v>0</v>
      </c>
      <c r="BB97" s="61">
        <v>2.876595144330328E-5</v>
      </c>
      <c r="BC97" s="61">
        <v>2.4048898276267866E-4</v>
      </c>
      <c r="BD97" s="61">
        <v>9.9073544523119999E-5</v>
      </c>
      <c r="BE97" s="61">
        <v>2.4983465140866576E-5</v>
      </c>
      <c r="BF97" s="61">
        <v>9.1816627227276525E-7</v>
      </c>
      <c r="BG97" s="61">
        <v>3.0302443477747597E-6</v>
      </c>
      <c r="BH97" s="61">
        <v>4.1559458787973364E-5</v>
      </c>
      <c r="BI97" s="61">
        <v>1.5473373731191069E-4</v>
      </c>
      <c r="BJ97" s="61">
        <v>5.2672812214726933E-5</v>
      </c>
      <c r="BK97" s="61">
        <v>3.4210862743132183E-5</v>
      </c>
      <c r="BL97" s="61">
        <v>3.6842478533733982E-4</v>
      </c>
      <c r="BM97" s="61">
        <v>4.653017477360013E-5</v>
      </c>
      <c r="BN97" s="61">
        <v>3.6725369889888099E-5</v>
      </c>
      <c r="BO97" s="61">
        <v>1.3339005267645106E-4</v>
      </c>
      <c r="BP97" s="61">
        <v>1.638306273359015E-6</v>
      </c>
      <c r="BQ97" s="61">
        <v>4.5445576896540063E-5</v>
      </c>
      <c r="BR97" s="61">
        <v>3.2229640811415507E-5</v>
      </c>
      <c r="BS97" s="61">
        <v>2.3238023831618645E-5</v>
      </c>
      <c r="BT97" s="61">
        <v>4.4096387552424051E-5</v>
      </c>
      <c r="BU97" s="61">
        <v>1.2120663588720261E-5</v>
      </c>
      <c r="BV97" s="61">
        <v>3.7690738284209246E-5</v>
      </c>
      <c r="BW97" s="61">
        <v>1.1997757723548556E-4</v>
      </c>
      <c r="BX97" s="61">
        <v>4.8389399630956414E-4</v>
      </c>
      <c r="BY97" s="61">
        <v>3.7720530988841205E-6</v>
      </c>
      <c r="BZ97" s="61">
        <v>7.4965772206637228E-5</v>
      </c>
      <c r="CA97" s="61">
        <v>6.5764852262151628E-5</v>
      </c>
      <c r="CB97" s="61">
        <v>3.3238294419360518E-4</v>
      </c>
      <c r="CC97" s="61">
        <v>5.8878808764395889E-5</v>
      </c>
      <c r="CD97" s="61">
        <v>1.5749731557859573E-5</v>
      </c>
      <c r="CE97" s="61">
        <v>3.4063171347259288E-6</v>
      </c>
      <c r="CF97" s="61">
        <v>0</v>
      </c>
      <c r="CG97" s="61">
        <v>3.2064762378325803E-5</v>
      </c>
      <c r="CH97" s="61">
        <v>0</v>
      </c>
      <c r="CI97" s="61">
        <v>3.3090299802730397E-6</v>
      </c>
      <c r="CJ97" s="61">
        <v>0</v>
      </c>
      <c r="CK97" s="61">
        <v>0</v>
      </c>
      <c r="CL97" s="61">
        <v>8.8545896010036769E-5</v>
      </c>
      <c r="CM97" s="61">
        <v>0</v>
      </c>
      <c r="CN97" s="61">
        <v>3.620692474734657E-6</v>
      </c>
      <c r="CO97" s="61">
        <v>0</v>
      </c>
      <c r="CP97" s="61">
        <v>1.2697689213021478E-5</v>
      </c>
      <c r="CQ97" s="61">
        <v>1.9391970385872369E-5</v>
      </c>
      <c r="CR97" s="61">
        <v>1.8199533673159771E-5</v>
      </c>
      <c r="CS97" s="61">
        <v>2.8460624725692004E-5</v>
      </c>
      <c r="CT97" s="61">
        <v>9.3860250800698175E-6</v>
      </c>
      <c r="CU97" s="61">
        <v>0</v>
      </c>
      <c r="CV97" s="61">
        <v>8.6400418628810951E-5</v>
      </c>
      <c r="CW97" s="61">
        <v>0</v>
      </c>
      <c r="CX97" s="61">
        <v>9.4621220337157236E-6</v>
      </c>
      <c r="CY97" s="61">
        <v>0</v>
      </c>
      <c r="CZ97" s="61">
        <v>1.4565452893035662E-5</v>
      </c>
      <c r="DA97" s="61">
        <v>1.084163374858277E-5</v>
      </c>
      <c r="DB97" s="61">
        <v>3.389704708510755E-6</v>
      </c>
      <c r="DC97" s="61">
        <v>4.2399384048545094E-5</v>
      </c>
      <c r="DD97" s="61">
        <v>4.1673745313805619E-5</v>
      </c>
      <c r="DE97" s="61">
        <v>0</v>
      </c>
      <c r="DF97" s="61">
        <v>1.5035070424771919E-5</v>
      </c>
      <c r="DG97" s="61">
        <v>1.0186717956112461E-5</v>
      </c>
      <c r="DH97" s="61">
        <v>0</v>
      </c>
      <c r="DI97" s="61">
        <v>1.4202778774719332E-6</v>
      </c>
      <c r="DJ97" s="61">
        <v>0</v>
      </c>
      <c r="DK97" s="61">
        <v>0</v>
      </c>
      <c r="DL97" s="61">
        <v>2.4498717412345762E-5</v>
      </c>
      <c r="DM97" s="61">
        <v>2.0921588130042837E-5</v>
      </c>
      <c r="DN97" s="61">
        <v>1.1586083588113047E-4</v>
      </c>
      <c r="DO97" s="61">
        <v>1.4644347407795673E-5</v>
      </c>
      <c r="DP97" s="61">
        <v>1.8900751051033487E-5</v>
      </c>
      <c r="DQ97" s="61">
        <v>1.2294130162523571E-5</v>
      </c>
      <c r="DR97" s="61">
        <v>1.6122770749784226E-5</v>
      </c>
      <c r="DS97" s="61">
        <v>2.7512673136001468E-5</v>
      </c>
      <c r="DT97" s="61">
        <v>5.9226651732605734E-6</v>
      </c>
      <c r="DU97" s="61">
        <v>1.1126956308569751E-5</v>
      </c>
      <c r="DV97" s="61">
        <v>6.6459165605642198E-6</v>
      </c>
      <c r="DW97" s="61">
        <v>2.9143565795373659E-5</v>
      </c>
      <c r="DX97" s="61">
        <v>0</v>
      </c>
      <c r="DY97" s="61">
        <v>7.3578906324346213E-5</v>
      </c>
      <c r="DZ97" s="61">
        <v>5.8051731876940207E-5</v>
      </c>
      <c r="EA97" s="61">
        <v>1.0578291435380119E-5</v>
      </c>
      <c r="EB97" s="61">
        <v>2.1709248629588074E-5</v>
      </c>
      <c r="EC97" s="61">
        <v>8.6731040443098679E-5</v>
      </c>
      <c r="ED97" s="61">
        <v>2.1341606687523218E-5</v>
      </c>
      <c r="EE97" s="61">
        <v>2.5524399280665166E-5</v>
      </c>
      <c r="EF97" s="61">
        <v>1.128162625433419E-5</v>
      </c>
      <c r="EG97" s="61">
        <v>1.7571451041238246E-6</v>
      </c>
      <c r="EH97" s="61">
        <v>3.9604756468783829E-5</v>
      </c>
      <c r="EI97" s="61">
        <v>1.8256533015650398E-4</v>
      </c>
      <c r="EJ97" s="61">
        <v>0</v>
      </c>
      <c r="EK97" s="61">
        <v>7.0907736827069947E-6</v>
      </c>
      <c r="EL97" s="61">
        <v>3.3654039649013842E-5</v>
      </c>
      <c r="EM97" s="61">
        <v>9.5668394785548876E-5</v>
      </c>
      <c r="EN97" s="61">
        <v>1.3592727347160175E-6</v>
      </c>
      <c r="EO97" s="61">
        <v>0</v>
      </c>
      <c r="EP97" s="61">
        <v>1.3769145960773341E-5</v>
      </c>
      <c r="EQ97" s="61">
        <v>5.159666747444116E-6</v>
      </c>
      <c r="ER97" s="61">
        <v>1.1948936374227298E-5</v>
      </c>
      <c r="ES97" s="61">
        <v>9.6453974963846113E-5</v>
      </c>
      <c r="ET97" s="61">
        <v>4.0532269445702611E-5</v>
      </c>
      <c r="EU97" s="61">
        <v>2.5483444258165828E-5</v>
      </c>
      <c r="EV97" s="61">
        <v>6.7593441109146607E-5</v>
      </c>
      <c r="EW97" s="61">
        <v>0</v>
      </c>
      <c r="EX97" s="61">
        <v>0</v>
      </c>
      <c r="EY97" s="61">
        <v>1.3859026294894128E-4</v>
      </c>
      <c r="EZ97" s="61">
        <v>3.0200615763349712E-5</v>
      </c>
      <c r="FA97" s="61">
        <v>3.2064238179665467E-4</v>
      </c>
      <c r="FB97" s="61">
        <v>3.3556963846988356E-5</v>
      </c>
      <c r="FC97" s="61">
        <v>1.0330686616000878E-4</v>
      </c>
      <c r="FD97" s="61">
        <v>1.1119492008313485E-4</v>
      </c>
      <c r="FE97" s="61">
        <v>1.5268023898247648E-3</v>
      </c>
      <c r="FF97" s="61">
        <v>0.22892086153104821</v>
      </c>
      <c r="FG97" s="61">
        <v>4.1854485195723544E-3</v>
      </c>
      <c r="FH97" s="61">
        <v>2.8598091523074506E-3</v>
      </c>
      <c r="FI97" s="61">
        <v>4.0712123752550277E-4</v>
      </c>
      <c r="FJ97" s="61">
        <v>5.9190105952245276E-4</v>
      </c>
      <c r="FK97" s="61">
        <v>0.14418886150087221</v>
      </c>
      <c r="FL97" s="61">
        <v>7.623631959700467E-5</v>
      </c>
      <c r="FM97" s="61">
        <v>9.2898095261127671E-5</v>
      </c>
      <c r="FN97" s="61">
        <v>6.221328746337077E-5</v>
      </c>
      <c r="FO97" s="61">
        <v>4.0714534131091512E-5</v>
      </c>
      <c r="FP97" s="61">
        <v>6.2444934465579E-5</v>
      </c>
      <c r="FQ97" s="61">
        <v>9.2549461750034318E-6</v>
      </c>
      <c r="FR97" s="61">
        <v>9.4181279040681117E-5</v>
      </c>
      <c r="FS97" s="61">
        <v>5.3173727710904416E-4</v>
      </c>
      <c r="FT97" s="61">
        <v>9.0108387888972663E-5</v>
      </c>
      <c r="FU97" s="61">
        <v>3.1447573542625033E-5</v>
      </c>
      <c r="FV97" s="61">
        <v>2.4632960485706281E-4</v>
      </c>
      <c r="FW97" s="61">
        <v>6.7771353092950385E-4</v>
      </c>
      <c r="FX97" s="61">
        <v>2.0584972186594446E-3</v>
      </c>
      <c r="FY97" s="61">
        <v>6.7498258538444787E-3</v>
      </c>
      <c r="FZ97" s="61">
        <v>1.766575063861022E-4</v>
      </c>
      <c r="GA97" s="61">
        <v>3.1285062344963577E-3</v>
      </c>
      <c r="GB97" s="61">
        <v>5.1000747895367435E-5</v>
      </c>
      <c r="GC97" s="61">
        <v>1.1748128964032248E-4</v>
      </c>
      <c r="GD97" s="61">
        <v>2.5228139274492526E-4</v>
      </c>
      <c r="GE97" s="61">
        <v>2.7379919471039161E-4</v>
      </c>
      <c r="GF97" s="61">
        <v>1.7314697717431474E-4</v>
      </c>
      <c r="GG97" s="61">
        <v>0</v>
      </c>
      <c r="GH97" s="61">
        <v>9.3893281032466996E-5</v>
      </c>
      <c r="GI97" s="61">
        <v>3.3239965404246915E-4</v>
      </c>
      <c r="GJ97" s="61">
        <v>3.292379284507709E-5</v>
      </c>
      <c r="GK97" s="61">
        <v>1.268343656767276E-4</v>
      </c>
      <c r="GL97" s="61">
        <v>9.2317631296055352E-6</v>
      </c>
      <c r="GM97" s="61">
        <v>2.5293724500932761E-5</v>
      </c>
      <c r="GN97" s="61">
        <v>9.3012683293658538E-6</v>
      </c>
      <c r="GO97" s="61">
        <v>0</v>
      </c>
      <c r="GP97" s="61">
        <v>2.046313999674811E-4</v>
      </c>
      <c r="GQ97" s="61">
        <v>7.9200558762389548E-5</v>
      </c>
      <c r="GR97" s="61">
        <v>1.2421430655665769E-6</v>
      </c>
      <c r="GS97" s="61">
        <v>1.1512973500376519E-5</v>
      </c>
      <c r="GT97" s="61">
        <v>8.0631964247590757E-5</v>
      </c>
      <c r="GU97" s="61">
        <v>3.2032445869147275E-5</v>
      </c>
      <c r="GV97" s="61">
        <v>1.2445530173609264E-4</v>
      </c>
      <c r="GW97" s="61">
        <v>5.7404528004929229E-5</v>
      </c>
      <c r="GX97" s="61">
        <v>2.3194338156057411E-5</v>
      </c>
      <c r="GY97" s="61">
        <v>1.1082717944564884E-5</v>
      </c>
      <c r="GZ97" s="61">
        <v>2.5209232306108983E-5</v>
      </c>
      <c r="HA97" s="61">
        <v>1.093642046744067E-5</v>
      </c>
      <c r="HB97" s="61">
        <v>3.0810771931622706E-5</v>
      </c>
      <c r="HC97" s="61">
        <v>1.2282408934026421E-5</v>
      </c>
      <c r="HD97" s="61">
        <v>2.3525928082178889E-6</v>
      </c>
      <c r="HE97" s="61">
        <v>3.0101480630293518E-5</v>
      </c>
      <c r="HF97" s="61">
        <v>3.6176304872889501E-6</v>
      </c>
      <c r="HG97" s="61">
        <v>1.1082845152604044E-5</v>
      </c>
      <c r="HH97" s="61">
        <v>9.824667584028137E-6</v>
      </c>
      <c r="HI97" s="61">
        <v>0</v>
      </c>
      <c r="HJ97" s="61">
        <v>0</v>
      </c>
      <c r="HK97" s="61">
        <v>0</v>
      </c>
      <c r="HL97" s="61">
        <v>5.3002768617712058E-5</v>
      </c>
      <c r="HM97" s="61">
        <v>3.7440019406552775E-4</v>
      </c>
      <c r="HN97" s="61">
        <v>1.9835497574261583E-4</v>
      </c>
      <c r="HO97" s="61">
        <v>9.6814422555096028E-6</v>
      </c>
      <c r="HP97" s="61">
        <v>1.0493939968994626E-5</v>
      </c>
      <c r="HQ97" s="61">
        <v>2.6077633681119003E-5</v>
      </c>
      <c r="HR97" s="61">
        <v>5.6709092848328122E-5</v>
      </c>
      <c r="HS97" s="61">
        <v>8.185408818420994E-5</v>
      </c>
      <c r="HT97" s="61">
        <v>2.5039915847176929E-4</v>
      </c>
      <c r="HU97" s="61">
        <v>0</v>
      </c>
      <c r="HV97" s="61">
        <v>0</v>
      </c>
      <c r="HW97" s="61">
        <v>0</v>
      </c>
      <c r="HX97" s="61">
        <v>3.7235975214741936E-6</v>
      </c>
      <c r="HY97" s="61">
        <v>5.3836784219185566E-5</v>
      </c>
      <c r="HZ97" s="61">
        <v>1.9714842496101262E-5</v>
      </c>
      <c r="IA97" s="61">
        <v>3.6342207301568416E-6</v>
      </c>
      <c r="IB97" s="61">
        <v>3.3773620768904651E-6</v>
      </c>
      <c r="IC97" s="61">
        <v>0</v>
      </c>
      <c r="ID97" s="61">
        <v>1.6686316286640669E-5</v>
      </c>
      <c r="IE97" s="61">
        <v>3.1864876610194032E-5</v>
      </c>
      <c r="IF97" s="61">
        <v>5.8405246738633872E-5</v>
      </c>
      <c r="IG97" s="61">
        <v>2.744706183668008E-5</v>
      </c>
      <c r="IH97" s="61">
        <v>4.3083642747966098E-5</v>
      </c>
      <c r="II97" s="61">
        <v>1.4753678006751211E-4</v>
      </c>
      <c r="IJ97" s="61">
        <v>1.4088448617630164E-5</v>
      </c>
      <c r="IK97" s="61">
        <v>5.8213797240848215E-5</v>
      </c>
      <c r="IL97" s="61">
        <v>6.1632137292652557E-5</v>
      </c>
      <c r="IM97" s="61">
        <v>1.5258863261934075E-4</v>
      </c>
      <c r="IN97" s="61">
        <v>4.483103728255781E-5</v>
      </c>
      <c r="IO97" s="61">
        <v>3.3439503933618775E-5</v>
      </c>
      <c r="IP97" s="61">
        <v>6.8144874752462228E-5</v>
      </c>
      <c r="IQ97" s="61">
        <v>6.6833665454528777E-5</v>
      </c>
      <c r="IR97" s="61">
        <v>3.3483652321791877E-5</v>
      </c>
      <c r="IS97" s="61">
        <v>4.4417711241119065E-5</v>
      </c>
      <c r="IT97" s="61">
        <v>1.1143116149920922E-5</v>
      </c>
      <c r="IU97" s="61">
        <v>1.7509878377555453E-5</v>
      </c>
      <c r="IV97" s="61">
        <v>4.5348819879974818E-5</v>
      </c>
      <c r="IW97" s="61">
        <v>1.4316360972559231E-6</v>
      </c>
      <c r="IX97" s="61">
        <v>4.0168952332432314E-5</v>
      </c>
      <c r="IY97" s="61">
        <v>4.168068974300054E-4</v>
      </c>
      <c r="IZ97" s="61">
        <v>3.5338687647956356E-3</v>
      </c>
      <c r="JA97" s="61">
        <v>4.3235930583740114E-4</v>
      </c>
      <c r="JB97" s="61">
        <v>3.7028440600893797E-4</v>
      </c>
      <c r="JC97" s="61">
        <v>1.2522451615140908E-4</v>
      </c>
      <c r="JD97" s="61">
        <v>9.0715169399621529E-5</v>
      </c>
      <c r="JE97" s="61">
        <v>2.5958998171038742E-5</v>
      </c>
      <c r="JF97" s="61">
        <v>8.6956379894971016E-5</v>
      </c>
      <c r="JG97" s="61">
        <v>5.300055715473988E-5</v>
      </c>
      <c r="JH97" s="61">
        <v>2.8998919429381563E-5</v>
      </c>
      <c r="JI97" s="61">
        <v>1.3045179047882735E-5</v>
      </c>
      <c r="JJ97" s="61">
        <v>6.0071466713590126E-5</v>
      </c>
      <c r="JK97" s="61">
        <v>1.016794084063544E-5</v>
      </c>
      <c r="JL97" s="61">
        <v>1.361296888577347E-5</v>
      </c>
      <c r="JM97" s="61">
        <v>4.3272437809568521E-5</v>
      </c>
      <c r="JN97" s="61">
        <v>3.6821359678201524E-4</v>
      </c>
      <c r="JO97" s="61">
        <v>8.2214543072457985E-5</v>
      </c>
      <c r="JP97" s="61">
        <v>1.9250661896033606E-4</v>
      </c>
      <c r="JQ97" s="61">
        <v>2.789802241234853E-4</v>
      </c>
      <c r="JR97" s="61">
        <v>4.507884477101761E-4</v>
      </c>
      <c r="JS97" s="61">
        <v>6.7266094307205087E-5</v>
      </c>
      <c r="JT97" s="61">
        <v>0</v>
      </c>
      <c r="JU97" s="61">
        <v>3.304585142283179E-6</v>
      </c>
      <c r="JV97" s="61">
        <v>4.2695696856311666E-5</v>
      </c>
      <c r="JW97" s="61">
        <v>2.4975200686501343E-5</v>
      </c>
      <c r="JX97" s="61">
        <v>4.4802388482175372E-5</v>
      </c>
      <c r="JY97" s="61">
        <v>2.2138529976664727E-5</v>
      </c>
      <c r="JZ97" s="61">
        <v>3.1300535958149493E-5</v>
      </c>
      <c r="KA97" s="61">
        <v>3.4525105686333699E-6</v>
      </c>
      <c r="KB97" s="61">
        <v>8.5691136829425598E-6</v>
      </c>
      <c r="KC97" s="61">
        <v>3.0211946515791081E-6</v>
      </c>
      <c r="KD97" s="61">
        <v>2.0195893638442758E-5</v>
      </c>
      <c r="KE97" s="61">
        <v>2.0521921983544407E-5</v>
      </c>
      <c r="KF97" s="61">
        <v>7.711753112210417E-5</v>
      </c>
      <c r="KG97" s="61">
        <v>5.3548035963266268E-6</v>
      </c>
      <c r="KH97" s="61">
        <v>9.6939007016280939E-6</v>
      </c>
      <c r="KI97" s="61">
        <v>1.054796193451497E-6</v>
      </c>
      <c r="KJ97" s="61">
        <v>6.8359041745432956E-6</v>
      </c>
      <c r="KK97" s="61">
        <v>1.3434191034143693E-5</v>
      </c>
      <c r="KL97" s="61">
        <v>4.8133630046998834E-6</v>
      </c>
      <c r="KM97" s="61">
        <v>5.7193681696630928E-6</v>
      </c>
      <c r="KN97" s="61">
        <v>1.4908224322884656E-5</v>
      </c>
      <c r="KO97" s="61">
        <v>1.1794512439711586E-6</v>
      </c>
      <c r="KP97" s="61">
        <v>5.9730020724505082E-6</v>
      </c>
      <c r="KQ97" s="61">
        <v>2.2416590640504787E-5</v>
      </c>
      <c r="KR97" s="61">
        <v>1.9108592303122284E-5</v>
      </c>
      <c r="KS97" s="61">
        <v>2.3607950504445757E-5</v>
      </c>
      <c r="KT97" s="61">
        <v>1.3078404550897276E-6</v>
      </c>
      <c r="KU97" s="61">
        <v>4.4569756245852534E-5</v>
      </c>
      <c r="KV97" s="61">
        <v>0</v>
      </c>
      <c r="KW97" s="61">
        <v>3.4266576964568021E-5</v>
      </c>
      <c r="KX97" s="61">
        <v>2.067025056816421E-5</v>
      </c>
      <c r="KY97" s="61">
        <v>2.6231280338818159E-5</v>
      </c>
      <c r="KZ97" s="61">
        <v>1.6084769003699817E-5</v>
      </c>
    </row>
    <row r="98" spans="1:312" ht="13" x14ac:dyDescent="0.3">
      <c r="A98" s="102">
        <v>1.0243015645673423</v>
      </c>
      <c r="B98" s="50" t="s">
        <v>859</v>
      </c>
      <c r="C98" s="60" t="s">
        <v>61</v>
      </c>
      <c r="D98" s="61">
        <v>8.0711828580628836E-4</v>
      </c>
      <c r="E98" s="61">
        <v>7.7022634840904938E-5</v>
      </c>
      <c r="F98" s="61">
        <v>2.9675296382838202E-4</v>
      </c>
      <c r="G98" s="61">
        <v>4.093495659518218E-4</v>
      </c>
      <c r="H98" s="61">
        <v>2.4506236442422077E-4</v>
      </c>
      <c r="I98" s="61">
        <v>6.0122564486420463E-6</v>
      </c>
      <c r="J98" s="61">
        <v>1.9893804284222038E-5</v>
      </c>
      <c r="K98" s="61">
        <v>3.487995883882428E-5</v>
      </c>
      <c r="L98" s="61">
        <v>1.2131794113891882E-4</v>
      </c>
      <c r="M98" s="61">
        <v>1.6507153172678303E-4</v>
      </c>
      <c r="N98" s="61">
        <v>9.9346309258213528E-5</v>
      </c>
      <c r="O98" s="61">
        <v>7.3252067867436385E-5</v>
      </c>
      <c r="P98" s="61">
        <v>6.2051201298914596E-5</v>
      </c>
      <c r="Q98" s="61">
        <v>2.2765526627108282E-4</v>
      </c>
      <c r="R98" s="61">
        <v>6.4679996682130269E-5</v>
      </c>
      <c r="S98" s="61">
        <v>1.9221276570102409E-5</v>
      </c>
      <c r="T98" s="61">
        <v>1.9208102233630175E-5</v>
      </c>
      <c r="U98" s="61">
        <v>1.025055894825984E-4</v>
      </c>
      <c r="V98" s="61">
        <v>3.0777086275348411E-5</v>
      </c>
      <c r="W98" s="61">
        <v>5.5249002599475804E-6</v>
      </c>
      <c r="X98" s="61">
        <v>4.1620976045791449E-6</v>
      </c>
      <c r="Y98" s="61">
        <v>2.4624248279625856E-5</v>
      </c>
      <c r="Z98" s="61">
        <v>1.806866462859036E-5</v>
      </c>
      <c r="AA98" s="61">
        <v>2.9184797170342999E-4</v>
      </c>
      <c r="AB98" s="61">
        <v>1.1850421270479701E-5</v>
      </c>
      <c r="AC98" s="61">
        <v>1.1001420694915236E-5</v>
      </c>
      <c r="AD98" s="61">
        <v>1.5308694306975516E-5</v>
      </c>
      <c r="AE98" s="61">
        <v>2.2605960356584595E-5</v>
      </c>
      <c r="AF98" s="61">
        <v>2.9386229461823477E-5</v>
      </c>
      <c r="AG98" s="61">
        <v>1.9339953125885751E-5</v>
      </c>
      <c r="AH98" s="61">
        <v>7.6182635804400323E-5</v>
      </c>
      <c r="AI98" s="61">
        <v>0</v>
      </c>
      <c r="AJ98" s="61">
        <v>5.7888138440640842E-7</v>
      </c>
      <c r="AK98" s="61">
        <v>7.7913692624978134E-5</v>
      </c>
      <c r="AL98" s="61">
        <v>0</v>
      </c>
      <c r="AM98" s="61">
        <v>3.0236864848336588E-6</v>
      </c>
      <c r="AN98" s="61">
        <v>2.6284980709452658E-6</v>
      </c>
      <c r="AO98" s="61">
        <v>1.7965278901312562E-5</v>
      </c>
      <c r="AP98" s="61">
        <v>8.6788793568222253E-5</v>
      </c>
      <c r="AQ98" s="61">
        <v>4.456298716932021E-5</v>
      </c>
      <c r="AR98" s="61">
        <v>5.8397035533473269E-5</v>
      </c>
      <c r="AS98" s="61">
        <v>9.2129523258891484E-7</v>
      </c>
      <c r="AT98" s="61">
        <v>1.0685090082579664E-5</v>
      </c>
      <c r="AU98" s="61">
        <v>7.9837496632452815E-5</v>
      </c>
      <c r="AV98" s="61">
        <v>2.6091853135978803E-3</v>
      </c>
      <c r="AW98" s="61">
        <v>6.1552183433236831E-5</v>
      </c>
      <c r="AX98" s="61">
        <v>5.986382273401879E-5</v>
      </c>
      <c r="AY98" s="61">
        <v>1.8688118317425515E-6</v>
      </c>
      <c r="AZ98" s="61">
        <v>4.135205492191636E-5</v>
      </c>
      <c r="BA98" s="61">
        <v>7.0497283868732068E-5</v>
      </c>
      <c r="BB98" s="61">
        <v>4.3305479560514827E-5</v>
      </c>
      <c r="BC98" s="61">
        <v>1.7645531101125941E-6</v>
      </c>
      <c r="BD98" s="61">
        <v>2.6578471703704717E-5</v>
      </c>
      <c r="BE98" s="61">
        <v>0.69091598024568479</v>
      </c>
      <c r="BF98" s="61">
        <v>1.9954813650728095E-6</v>
      </c>
      <c r="BG98" s="61">
        <v>1.4033218398542877E-5</v>
      </c>
      <c r="BH98" s="61">
        <v>4.5616637157150024E-5</v>
      </c>
      <c r="BI98" s="61">
        <v>5.0223531489141032E-5</v>
      </c>
      <c r="BJ98" s="61">
        <v>1.7295689892564395E-5</v>
      </c>
      <c r="BK98" s="61">
        <v>6.0291735138919929E-5</v>
      </c>
      <c r="BL98" s="61">
        <v>0</v>
      </c>
      <c r="BM98" s="61">
        <v>6.8512699650615056E-5</v>
      </c>
      <c r="BN98" s="61">
        <v>1.4204189299963561E-4</v>
      </c>
      <c r="BO98" s="61">
        <v>1.2079947896325219E-5</v>
      </c>
      <c r="BP98" s="61">
        <v>4.4852167834969106E-2</v>
      </c>
      <c r="BQ98" s="61">
        <v>9.3003382331156024E-5</v>
      </c>
      <c r="BR98" s="61">
        <v>4.7963804190496173E-2</v>
      </c>
      <c r="BS98" s="61">
        <v>2.0754438676136615E-2</v>
      </c>
      <c r="BT98" s="61">
        <v>4.4397848773728391E-2</v>
      </c>
      <c r="BU98" s="61">
        <v>4.9936443349425555E-4</v>
      </c>
      <c r="BV98" s="61">
        <v>2.3052439317559174E-6</v>
      </c>
      <c r="BW98" s="61">
        <v>2.3829559585696724E-5</v>
      </c>
      <c r="BX98" s="61">
        <v>9.6822023379492951E-5</v>
      </c>
      <c r="BY98" s="61">
        <v>1.2433804659284693E-5</v>
      </c>
      <c r="BZ98" s="61">
        <v>9.3039570194401533E-6</v>
      </c>
      <c r="CA98" s="61">
        <v>3.3460872057603533E-5</v>
      </c>
      <c r="CB98" s="61">
        <v>1.4030680717607761E-5</v>
      </c>
      <c r="CC98" s="61">
        <v>1.207138757094309E-5</v>
      </c>
      <c r="CD98" s="61">
        <v>0</v>
      </c>
      <c r="CE98" s="61">
        <v>2.8946126051537671E-5</v>
      </c>
      <c r="CF98" s="61">
        <v>3.6981452240262414E-6</v>
      </c>
      <c r="CG98" s="61">
        <v>1.5317561645697039E-6</v>
      </c>
      <c r="CH98" s="61">
        <v>8.0089337189054969E-5</v>
      </c>
      <c r="CI98" s="61">
        <v>3.757265117043093E-5</v>
      </c>
      <c r="CJ98" s="61">
        <v>0</v>
      </c>
      <c r="CK98" s="61">
        <v>3.7178257807836903E-6</v>
      </c>
      <c r="CL98" s="61">
        <v>1.3478019763739031E-5</v>
      </c>
      <c r="CM98" s="61">
        <v>6.0496244645200116E-6</v>
      </c>
      <c r="CN98" s="61">
        <v>8.8807540421963953E-5</v>
      </c>
      <c r="CO98" s="61">
        <v>8.5723517160138473E-6</v>
      </c>
      <c r="CP98" s="61">
        <v>6.1495535202077123E-6</v>
      </c>
      <c r="CQ98" s="61">
        <v>1.625359734483383E-5</v>
      </c>
      <c r="CR98" s="61">
        <v>4.1137873259486576E-5</v>
      </c>
      <c r="CS98" s="61">
        <v>2.9307279465815564E-6</v>
      </c>
      <c r="CT98" s="61">
        <v>3.6648254108732479E-6</v>
      </c>
      <c r="CU98" s="61">
        <v>2.1592463774960398E-4</v>
      </c>
      <c r="CV98" s="61">
        <v>1.1587882232765045E-4</v>
      </c>
      <c r="CW98" s="61">
        <v>0</v>
      </c>
      <c r="CX98" s="61">
        <v>0</v>
      </c>
      <c r="CY98" s="61">
        <v>3.3607065370185748E-6</v>
      </c>
      <c r="CZ98" s="61">
        <v>0</v>
      </c>
      <c r="DA98" s="61">
        <v>0</v>
      </c>
      <c r="DB98" s="61">
        <v>2.2598031390071701E-6</v>
      </c>
      <c r="DC98" s="61">
        <v>4.5971117730990044E-6</v>
      </c>
      <c r="DD98" s="61">
        <v>0</v>
      </c>
      <c r="DE98" s="61">
        <v>1.9041339234089211E-6</v>
      </c>
      <c r="DF98" s="61">
        <v>0</v>
      </c>
      <c r="DG98" s="61">
        <v>0</v>
      </c>
      <c r="DH98" s="61">
        <v>4.4792347095014408E-6</v>
      </c>
      <c r="DI98" s="61">
        <v>2.5670207563196423E-6</v>
      </c>
      <c r="DJ98" s="61">
        <v>2.9801023545796607E-5</v>
      </c>
      <c r="DK98" s="61">
        <v>8.6160299068512673E-5</v>
      </c>
      <c r="DL98" s="61">
        <v>5.1827373975076662E-6</v>
      </c>
      <c r="DM98" s="61">
        <v>3.5179576400668592E-5</v>
      </c>
      <c r="DN98" s="61">
        <v>9.7101064238198695E-5</v>
      </c>
      <c r="DO98" s="61">
        <v>1.3023629117604847E-6</v>
      </c>
      <c r="DP98" s="61">
        <v>1.1904288694679665E-5</v>
      </c>
      <c r="DQ98" s="61">
        <v>0</v>
      </c>
      <c r="DR98" s="61">
        <v>2.3186381510495194E-5</v>
      </c>
      <c r="DS98" s="61">
        <v>1.4522818664164998E-6</v>
      </c>
      <c r="DT98" s="61">
        <v>1.7250481087166718E-6</v>
      </c>
      <c r="DU98" s="61">
        <v>9.2509678898435541E-6</v>
      </c>
      <c r="DV98" s="61">
        <v>2.0054344709070981E-5</v>
      </c>
      <c r="DW98" s="61">
        <v>1.4125079193635119E-5</v>
      </c>
      <c r="DX98" s="61">
        <v>0</v>
      </c>
      <c r="DY98" s="61">
        <v>9.7885241597411255E-6</v>
      </c>
      <c r="DZ98" s="61">
        <v>5.2311969091361047E-5</v>
      </c>
      <c r="EA98" s="61">
        <v>5.0240632372762783E-5</v>
      </c>
      <c r="EB98" s="61">
        <v>1.2484551927558637E-6</v>
      </c>
      <c r="EC98" s="61">
        <v>1.7170832823017882E-5</v>
      </c>
      <c r="ED98" s="61">
        <v>3.9874257578050187E-6</v>
      </c>
      <c r="EE98" s="61">
        <v>0</v>
      </c>
      <c r="EF98" s="61">
        <v>3.353265663419258E-5</v>
      </c>
      <c r="EG98" s="61">
        <v>1.484707009998204E-5</v>
      </c>
      <c r="EH98" s="61">
        <v>8.745529819605262E-6</v>
      </c>
      <c r="EI98" s="61">
        <v>0</v>
      </c>
      <c r="EJ98" s="61">
        <v>2.6479850341770278E-6</v>
      </c>
      <c r="EK98" s="61">
        <v>2.3361713757410515E-6</v>
      </c>
      <c r="EL98" s="61">
        <v>4.1355810076259212E-5</v>
      </c>
      <c r="EM98" s="61">
        <v>1.5125854054501674E-4</v>
      </c>
      <c r="EN98" s="61">
        <v>1.0494385084204548E-5</v>
      </c>
      <c r="EO98" s="61">
        <v>2.3531243727304786E-5</v>
      </c>
      <c r="EP98" s="61">
        <v>5.7803510618628409E-5</v>
      </c>
      <c r="EQ98" s="61">
        <v>8.4532540212292769E-5</v>
      </c>
      <c r="ER98" s="61">
        <v>1.9027235243903448E-4</v>
      </c>
      <c r="ES98" s="61">
        <v>4.9077667044019397E-5</v>
      </c>
      <c r="ET98" s="61">
        <v>4.9200791915047213E-5</v>
      </c>
      <c r="EU98" s="61">
        <v>1.5610816603876412E-5</v>
      </c>
      <c r="EV98" s="61">
        <v>2.0493501389408319E-5</v>
      </c>
      <c r="EW98" s="61">
        <v>1.8247744348195202E-4</v>
      </c>
      <c r="EX98" s="61">
        <v>1.6194238296928601E-5</v>
      </c>
      <c r="EY98" s="61">
        <v>4.4274873839588562E-5</v>
      </c>
      <c r="EZ98" s="61">
        <v>7.4209840096770002E-5</v>
      </c>
      <c r="FA98" s="61">
        <v>1.2832439327571188E-4</v>
      </c>
      <c r="FB98" s="61">
        <v>8.4680660446091407E-5</v>
      </c>
      <c r="FC98" s="61">
        <v>3.1845118644845255E-5</v>
      </c>
      <c r="FD98" s="61">
        <v>7.5462236087141295E-5</v>
      </c>
      <c r="FE98" s="61">
        <v>1.6396508946492477E-4</v>
      </c>
      <c r="FF98" s="61">
        <v>1.0659569297794048E-4</v>
      </c>
      <c r="FG98" s="61">
        <v>3.3542268593900258E-4</v>
      </c>
      <c r="FH98" s="61">
        <v>2.1340569226933749E-5</v>
      </c>
      <c r="FI98" s="61">
        <v>2.4093418884625682E-4</v>
      </c>
      <c r="FJ98" s="61">
        <v>2.5279409543685111E-4</v>
      </c>
      <c r="FK98" s="61">
        <v>1.4272825284035512E-5</v>
      </c>
      <c r="FL98" s="61">
        <v>1.6704303224232261E-5</v>
      </c>
      <c r="FM98" s="61">
        <v>5.0305827758733397E-6</v>
      </c>
      <c r="FN98" s="61">
        <v>4.6824377033742061E-5</v>
      </c>
      <c r="FO98" s="61">
        <v>1.0013241250086677E-5</v>
      </c>
      <c r="FP98" s="61">
        <v>4.5128833794717156E-6</v>
      </c>
      <c r="FQ98" s="61">
        <v>2.5908091936246E-6</v>
      </c>
      <c r="FR98" s="61">
        <v>4.1858346240302721E-6</v>
      </c>
      <c r="FS98" s="61">
        <v>1.226288869902841E-5</v>
      </c>
      <c r="FT98" s="61">
        <v>4.7101943228747875E-4</v>
      </c>
      <c r="FU98" s="61">
        <v>2.9516022071225217E-4</v>
      </c>
      <c r="FV98" s="61">
        <v>3.1131324330538476E-4</v>
      </c>
      <c r="FW98" s="61">
        <v>3.1448914701333222E-4</v>
      </c>
      <c r="FX98" s="61">
        <v>2.2427880370694267E-4</v>
      </c>
      <c r="FY98" s="61">
        <v>1.9336849897906737E-4</v>
      </c>
      <c r="FZ98" s="61">
        <v>1.7132444958954063E-5</v>
      </c>
      <c r="GA98" s="61">
        <v>6.731940693995146E-5</v>
      </c>
      <c r="GB98" s="61">
        <v>1.3729401333432914E-5</v>
      </c>
      <c r="GC98" s="61">
        <v>6.67258329072635E-5</v>
      </c>
      <c r="GD98" s="61">
        <v>3.2407309820534452E-5</v>
      </c>
      <c r="GE98" s="61">
        <v>8.1883609685383717E-6</v>
      </c>
      <c r="GF98" s="61">
        <v>3.0433508720440967E-5</v>
      </c>
      <c r="GG98" s="61">
        <v>5.1597565988019645E-6</v>
      </c>
      <c r="GH98" s="61">
        <v>1.4624379463786533E-4</v>
      </c>
      <c r="GI98" s="61">
        <v>1.5109075183748599E-6</v>
      </c>
      <c r="GJ98" s="61">
        <v>2.9052853863291795E-5</v>
      </c>
      <c r="GK98" s="61">
        <v>3.6249898097508682E-6</v>
      </c>
      <c r="GL98" s="61">
        <v>0</v>
      </c>
      <c r="GM98" s="61">
        <v>1.0966614834034311E-5</v>
      </c>
      <c r="GN98" s="61">
        <v>0</v>
      </c>
      <c r="GO98" s="61">
        <v>1.4394629536455502E-6</v>
      </c>
      <c r="GP98" s="61">
        <v>0</v>
      </c>
      <c r="GQ98" s="61">
        <v>8.2901153473413446E-5</v>
      </c>
      <c r="GR98" s="61">
        <v>9.6003857378678994E-5</v>
      </c>
      <c r="GS98" s="61">
        <v>2.9993345203246272E-6</v>
      </c>
      <c r="GT98" s="61">
        <v>8.1360655920060678E-5</v>
      </c>
      <c r="GU98" s="61">
        <v>2.4505131281432872E-5</v>
      </c>
      <c r="GV98" s="61">
        <v>7.7006717949207329E-5</v>
      </c>
      <c r="GW98" s="61">
        <v>4.5437906847982194E-6</v>
      </c>
      <c r="GX98" s="61">
        <v>8.605270421534813E-6</v>
      </c>
      <c r="GY98" s="61">
        <v>4.7736596647472177E-5</v>
      </c>
      <c r="GZ98" s="61">
        <v>5.8260987630140892E-5</v>
      </c>
      <c r="HA98" s="61">
        <v>0</v>
      </c>
      <c r="HB98" s="61">
        <v>3.023827448019053E-5</v>
      </c>
      <c r="HC98" s="61">
        <v>2.6563800530134325E-5</v>
      </c>
      <c r="HD98" s="61">
        <v>3.5288892123268336E-6</v>
      </c>
      <c r="HE98" s="61">
        <v>8.5867932067398306E-6</v>
      </c>
      <c r="HF98" s="61">
        <v>4.3338111421329553E-6</v>
      </c>
      <c r="HG98" s="61">
        <v>3.6615719314940092E-5</v>
      </c>
      <c r="HH98" s="61">
        <v>4.1396071281017436E-6</v>
      </c>
      <c r="HI98" s="61">
        <v>2.2215160195000348E-5</v>
      </c>
      <c r="HJ98" s="61">
        <v>1.3966614665586068E-5</v>
      </c>
      <c r="HK98" s="61">
        <v>2.1734423409654808E-6</v>
      </c>
      <c r="HL98" s="61">
        <v>2.5543502948294968E-6</v>
      </c>
      <c r="HM98" s="61">
        <v>0</v>
      </c>
      <c r="HN98" s="61">
        <v>6.5858144921921149E-6</v>
      </c>
      <c r="HO98" s="61">
        <v>7.0777006126977591E-5</v>
      </c>
      <c r="HP98" s="61">
        <v>4.5552472534221039E-6</v>
      </c>
      <c r="HQ98" s="61">
        <v>0</v>
      </c>
      <c r="HR98" s="61">
        <v>1.6459468412075725E-5</v>
      </c>
      <c r="HS98" s="61">
        <v>1.2194782215823364E-6</v>
      </c>
      <c r="HT98" s="61">
        <v>1.2526221034105517E-6</v>
      </c>
      <c r="HU98" s="61">
        <v>1.0876298539409784E-6</v>
      </c>
      <c r="HV98" s="61">
        <v>1.5563283807260469E-5</v>
      </c>
      <c r="HW98" s="61">
        <v>0</v>
      </c>
      <c r="HX98" s="61">
        <v>1.2218916311207911E-5</v>
      </c>
      <c r="HY98" s="61">
        <v>1.2304895012074722E-4</v>
      </c>
      <c r="HZ98" s="61">
        <v>7.6641654037779932E-6</v>
      </c>
      <c r="IA98" s="61">
        <v>2.8565927136603994E-6</v>
      </c>
      <c r="IB98" s="61">
        <v>1.5429572940108725E-6</v>
      </c>
      <c r="IC98" s="61">
        <v>0</v>
      </c>
      <c r="ID98" s="61">
        <v>4.1409056961332543E-6</v>
      </c>
      <c r="IE98" s="61">
        <v>2.5848029697318279E-6</v>
      </c>
      <c r="IF98" s="61">
        <v>7.7174958985796792E-6</v>
      </c>
      <c r="IG98" s="61">
        <v>3.2147781953425392E-6</v>
      </c>
      <c r="IH98" s="61">
        <v>7.3162988026900951E-5</v>
      </c>
      <c r="II98" s="61">
        <v>3.2853551025342901E-6</v>
      </c>
      <c r="IJ98" s="61">
        <v>4.8084932618429731E-5</v>
      </c>
      <c r="IK98" s="61">
        <v>1.912218472747111E-4</v>
      </c>
      <c r="IL98" s="61">
        <v>3.9995522389451851E-5</v>
      </c>
      <c r="IM98" s="61">
        <v>6.9844292351680154E-5</v>
      </c>
      <c r="IN98" s="61">
        <v>9.1300697296155695E-5</v>
      </c>
      <c r="IO98" s="61">
        <v>5.1922735715757402E-5</v>
      </c>
      <c r="IP98" s="61">
        <v>7.1835118651336781E-5</v>
      </c>
      <c r="IQ98" s="61">
        <v>1.3457297448074714E-5</v>
      </c>
      <c r="IR98" s="61">
        <v>3.3794726253039493E-5</v>
      </c>
      <c r="IS98" s="61">
        <v>2.2879611184035381E-4</v>
      </c>
      <c r="IT98" s="61">
        <v>7.1267373196895757E-6</v>
      </c>
      <c r="IU98" s="61">
        <v>6.9363408088421311E-5</v>
      </c>
      <c r="IV98" s="61">
        <v>4.5855467059795781E-5</v>
      </c>
      <c r="IW98" s="61">
        <v>1.5100493606740898E-5</v>
      </c>
      <c r="IX98" s="61">
        <v>5.6459645881559007E-5</v>
      </c>
      <c r="IY98" s="61">
        <v>8.7319975120874003E-5</v>
      </c>
      <c r="IZ98" s="61">
        <v>2.0025946586201649E-4</v>
      </c>
      <c r="JA98" s="61">
        <v>8.5143814410346542E-5</v>
      </c>
      <c r="JB98" s="61">
        <v>9.4112851758640069E-5</v>
      </c>
      <c r="JC98" s="61">
        <v>2.1230441633921016E-2</v>
      </c>
      <c r="JD98" s="61">
        <v>0.61687208546742534</v>
      </c>
      <c r="JE98" s="61">
        <v>3.0883715908771596E-3</v>
      </c>
      <c r="JF98" s="61">
        <v>1.2949898940764555E-3</v>
      </c>
      <c r="JG98" s="61">
        <v>8.0234981072501648E-6</v>
      </c>
      <c r="JH98" s="61">
        <v>1.3099957893879415E-5</v>
      </c>
      <c r="JI98" s="61">
        <v>1.9020917202259151E-6</v>
      </c>
      <c r="JJ98" s="61">
        <v>1.9000436090654146E-6</v>
      </c>
      <c r="JK98" s="61">
        <v>1.4583500807285892E-6</v>
      </c>
      <c r="JL98" s="61">
        <v>9.3465746811332573E-6</v>
      </c>
      <c r="JM98" s="61">
        <v>7.7964704499987625E-6</v>
      </c>
      <c r="JN98" s="61">
        <v>5.0564178378094955E-5</v>
      </c>
      <c r="JO98" s="61">
        <v>5.9978231802806212E-5</v>
      </c>
      <c r="JP98" s="61">
        <v>1.0257190747667797E-4</v>
      </c>
      <c r="JQ98" s="61">
        <v>1.7122931002270411E-4</v>
      </c>
      <c r="JR98" s="61">
        <v>1.5254253234786217E-4</v>
      </c>
      <c r="JS98" s="61">
        <v>6.0017243285662037E-3</v>
      </c>
      <c r="JT98" s="61">
        <v>0</v>
      </c>
      <c r="JU98" s="61">
        <v>2.9525536686690361E-5</v>
      </c>
      <c r="JV98" s="61">
        <v>2.2932740109804724E-5</v>
      </c>
      <c r="JW98" s="61">
        <v>9.0712549651471159E-6</v>
      </c>
      <c r="JX98" s="61">
        <v>2.2563540408945563E-5</v>
      </c>
      <c r="JY98" s="61">
        <v>9.7954059120385329E-6</v>
      </c>
      <c r="JZ98" s="61">
        <v>3.7572743872443622E-5</v>
      </c>
      <c r="KA98" s="61">
        <v>7.3982369327857928E-6</v>
      </c>
      <c r="KB98" s="61">
        <v>1.6019411336064725E-6</v>
      </c>
      <c r="KC98" s="61">
        <v>2.1135668465879055E-5</v>
      </c>
      <c r="KD98" s="61">
        <v>4.3454597936449193E-6</v>
      </c>
      <c r="KE98" s="61">
        <v>1.0947203605871619E-4</v>
      </c>
      <c r="KF98" s="61">
        <v>1.099448365330618E-5</v>
      </c>
      <c r="KG98" s="61">
        <v>2.1154202271368943E-5</v>
      </c>
      <c r="KH98" s="61">
        <v>3.4142192246715074E-5</v>
      </c>
      <c r="KI98" s="61">
        <v>3.3362812933614018E-6</v>
      </c>
      <c r="KJ98" s="61">
        <v>2.7901649692013451E-6</v>
      </c>
      <c r="KK98" s="61">
        <v>4.7788751300327368E-5</v>
      </c>
      <c r="KL98" s="61">
        <v>4.7652293746528843E-6</v>
      </c>
      <c r="KM98" s="61">
        <v>4.4470249267358818E-6</v>
      </c>
      <c r="KN98" s="61">
        <v>1.252762249425011E-5</v>
      </c>
      <c r="KO98" s="61">
        <v>1.5472652985725347E-5</v>
      </c>
      <c r="KP98" s="61">
        <v>2.7655626865208419E-5</v>
      </c>
      <c r="KQ98" s="61">
        <v>1.0256357909491231E-4</v>
      </c>
      <c r="KR98" s="61">
        <v>3.0276789831636323E-6</v>
      </c>
      <c r="KS98" s="61">
        <v>3.766898040703429E-5</v>
      </c>
      <c r="KT98" s="61">
        <v>6.403574376402296E-6</v>
      </c>
      <c r="KU98" s="61">
        <v>9.3618190963510532E-5</v>
      </c>
      <c r="KV98" s="61">
        <v>5.5030322215370828E-6</v>
      </c>
      <c r="KW98" s="61">
        <v>1.4431100335260358E-5</v>
      </c>
      <c r="KX98" s="61">
        <v>1.219559971068028E-5</v>
      </c>
      <c r="KY98" s="61">
        <v>7.7393628064963104E-6</v>
      </c>
      <c r="KZ98" s="61">
        <v>1.1399349657179994E-5</v>
      </c>
    </row>
    <row r="99" spans="1:312" ht="13" x14ac:dyDescent="0.3">
      <c r="A99" s="102">
        <v>1.0299246435764733</v>
      </c>
      <c r="B99" s="50" t="s">
        <v>858</v>
      </c>
      <c r="C99" s="60" t="s">
        <v>74</v>
      </c>
      <c r="D99" s="61">
        <v>0</v>
      </c>
      <c r="E99" s="61">
        <v>1.1803527246830312E-4</v>
      </c>
      <c r="F99" s="61">
        <v>1.0534344668383101E-5</v>
      </c>
      <c r="G99" s="61">
        <v>3.1435709995662394E-5</v>
      </c>
      <c r="H99" s="61">
        <v>1.0737268544360189E-6</v>
      </c>
      <c r="I99" s="61">
        <v>5.229096791003303E-5</v>
      </c>
      <c r="J99" s="61">
        <v>1.6300748379032085E-4</v>
      </c>
      <c r="K99" s="61">
        <v>3.902813208129579E-5</v>
      </c>
      <c r="L99" s="61">
        <v>6.7515061112750799E-5</v>
      </c>
      <c r="M99" s="61">
        <v>8.5028730882740221E-5</v>
      </c>
      <c r="N99" s="61">
        <v>3.1452391808591077E-4</v>
      </c>
      <c r="O99" s="61">
        <v>6.5846262106314694E-4</v>
      </c>
      <c r="P99" s="61">
        <v>9.7951115916302344E-4</v>
      </c>
      <c r="Q99" s="61">
        <v>1.0510687893971407E-4</v>
      </c>
      <c r="R99" s="61">
        <v>1.831960242497806E-2</v>
      </c>
      <c r="S99" s="61">
        <v>4.64649101771656E-3</v>
      </c>
      <c r="T99" s="61">
        <v>2.2249545154806899E-2</v>
      </c>
      <c r="U99" s="61">
        <v>0.94558624155030502</v>
      </c>
      <c r="V99" s="61">
        <v>3.791642804307716E-5</v>
      </c>
      <c r="W99" s="61">
        <v>3.3355050624916862E-4</v>
      </c>
      <c r="X99" s="61">
        <v>4.0091887538413784E-4</v>
      </c>
      <c r="Y99" s="61">
        <v>6.3210699192029252E-5</v>
      </c>
      <c r="Z99" s="61">
        <v>7.3520013258509485E-5</v>
      </c>
      <c r="AA99" s="61">
        <v>8.758784387392278E-5</v>
      </c>
      <c r="AB99" s="61">
        <v>1.5267849094607473E-4</v>
      </c>
      <c r="AC99" s="61">
        <v>3.6623813473683466E-5</v>
      </c>
      <c r="AD99" s="61">
        <v>1.1968025845919419E-5</v>
      </c>
      <c r="AE99" s="61">
        <v>5.6936524577212809E-5</v>
      </c>
      <c r="AF99" s="61">
        <v>8.509059340027071E-4</v>
      </c>
      <c r="AG99" s="61">
        <v>3.149930550198059E-5</v>
      </c>
      <c r="AH99" s="61">
        <v>2.7821995438100645E-5</v>
      </c>
      <c r="AI99" s="61">
        <v>2.6701449288205243E-5</v>
      </c>
      <c r="AJ99" s="61">
        <v>4.2998022830631561E-5</v>
      </c>
      <c r="AK99" s="61">
        <v>1.7780740730147961E-5</v>
      </c>
      <c r="AL99" s="61">
        <v>1.1975300713398636E-4</v>
      </c>
      <c r="AM99" s="61">
        <v>2.3215192900222871E-5</v>
      </c>
      <c r="AN99" s="61">
        <v>2.8650628973303398E-5</v>
      </c>
      <c r="AO99" s="61">
        <v>1.0911115716898873E-4</v>
      </c>
      <c r="AP99" s="61">
        <v>5.3882796149638874E-5</v>
      </c>
      <c r="AQ99" s="61">
        <v>1.8990471077385429E-4</v>
      </c>
      <c r="AR99" s="61">
        <v>3.6645494966415597E-5</v>
      </c>
      <c r="AS99" s="61">
        <v>6.9987727835671228E-5</v>
      </c>
      <c r="AT99" s="61">
        <v>3.2789640700149965E-5</v>
      </c>
      <c r="AU99" s="61">
        <v>3.5905514537321078E-5</v>
      </c>
      <c r="AV99" s="61">
        <v>6.1191655136751344E-5</v>
      </c>
      <c r="AW99" s="61">
        <v>1.509769656287865E-4</v>
      </c>
      <c r="AX99" s="61">
        <v>1.9435306563099912E-4</v>
      </c>
      <c r="AY99" s="61">
        <v>1.2356079635914244E-4</v>
      </c>
      <c r="AZ99" s="61">
        <v>8.9430458756972869E-5</v>
      </c>
      <c r="BA99" s="61">
        <v>0</v>
      </c>
      <c r="BB99" s="61">
        <v>1.2165664609327113E-4</v>
      </c>
      <c r="BC99" s="61">
        <v>2.1213849612686966E-4</v>
      </c>
      <c r="BD99" s="61">
        <v>1.0222891973523469E-4</v>
      </c>
      <c r="BE99" s="61">
        <v>7.8218816038100051E-5</v>
      </c>
      <c r="BF99" s="61">
        <v>9.7566388461197976E-5</v>
      </c>
      <c r="BG99" s="61">
        <v>3.0378326057408066E-5</v>
      </c>
      <c r="BH99" s="61">
        <v>8.488498345429422E-5</v>
      </c>
      <c r="BI99" s="61">
        <v>1.0850751546673898E-3</v>
      </c>
      <c r="BJ99" s="61">
        <v>6.9017192392811181E-4</v>
      </c>
      <c r="BK99" s="61">
        <v>3.5252731254031368E-5</v>
      </c>
      <c r="BL99" s="61">
        <v>1.3171463395160034E-4</v>
      </c>
      <c r="BM99" s="61">
        <v>4.4088831949741687E-4</v>
      </c>
      <c r="BN99" s="61">
        <v>4.2450945695201312E-4</v>
      </c>
      <c r="BO99" s="61">
        <v>2.0407525504081782E-4</v>
      </c>
      <c r="BP99" s="61">
        <v>2.1201610596410783E-5</v>
      </c>
      <c r="BQ99" s="61">
        <v>1.0648244898135166E-5</v>
      </c>
      <c r="BR99" s="61">
        <v>7.6197414384958292E-6</v>
      </c>
      <c r="BS99" s="61">
        <v>1.1683087349168566E-5</v>
      </c>
      <c r="BT99" s="61">
        <v>4.8675386544354289E-5</v>
      </c>
      <c r="BU99" s="61">
        <v>7.4048276257755827E-4</v>
      </c>
      <c r="BV99" s="61">
        <v>4.9747304923310746E-2</v>
      </c>
      <c r="BW99" s="61">
        <v>3.3270597053232404E-2</v>
      </c>
      <c r="BX99" s="61">
        <v>3.7915606521505543E-3</v>
      </c>
      <c r="BY99" s="61">
        <v>8.9053703083203564E-3</v>
      </c>
      <c r="BZ99" s="61">
        <v>0.35131422958730352</v>
      </c>
      <c r="CA99" s="61">
        <v>5.7433451086532359E-4</v>
      </c>
      <c r="CB99" s="61">
        <v>4.9536898804741283E-3</v>
      </c>
      <c r="CC99" s="61">
        <v>1.4805642132439987E-2</v>
      </c>
      <c r="CD99" s="61">
        <v>2.7727409445025345E-6</v>
      </c>
      <c r="CE99" s="61">
        <v>2.3223513265198109E-5</v>
      </c>
      <c r="CF99" s="61">
        <v>1.47206725167489E-4</v>
      </c>
      <c r="CG99" s="61">
        <v>4.7314245972264182E-6</v>
      </c>
      <c r="CH99" s="61">
        <v>8.4029242573717031E-5</v>
      </c>
      <c r="CI99" s="61">
        <v>1.1456362760387536E-4</v>
      </c>
      <c r="CJ99" s="61">
        <v>2.2165945212002837E-5</v>
      </c>
      <c r="CK99" s="61">
        <v>1.1731805797139646E-5</v>
      </c>
      <c r="CL99" s="61">
        <v>2.1725763201250976E-5</v>
      </c>
      <c r="CM99" s="61">
        <v>7.3435719194312361E-6</v>
      </c>
      <c r="CN99" s="61">
        <v>3.7574741904468554E-5</v>
      </c>
      <c r="CO99" s="61">
        <v>2.8895567582069152E-6</v>
      </c>
      <c r="CP99" s="61">
        <v>1.4986689689987684E-5</v>
      </c>
      <c r="CQ99" s="61">
        <v>1.5169210083961372E-4</v>
      </c>
      <c r="CR99" s="61">
        <v>1.110234528227705E-4</v>
      </c>
      <c r="CS99" s="61">
        <v>3.3638244097986086E-5</v>
      </c>
      <c r="CT99" s="61">
        <v>2.0563742583233226E-5</v>
      </c>
      <c r="CU99" s="61">
        <v>1.1070998698434079E-4</v>
      </c>
      <c r="CV99" s="61">
        <v>1.1280054654316986E-4</v>
      </c>
      <c r="CW99" s="61">
        <v>1.9596647212519289E-4</v>
      </c>
      <c r="CX99" s="61">
        <v>1.7625907156360269E-5</v>
      </c>
      <c r="CY99" s="61">
        <v>3.9917725423031734E-5</v>
      </c>
      <c r="CZ99" s="61">
        <v>1.8990887721831173E-5</v>
      </c>
      <c r="DA99" s="61">
        <v>8.4929434392462843E-6</v>
      </c>
      <c r="DB99" s="61">
        <v>0</v>
      </c>
      <c r="DC99" s="61">
        <v>5.7677517599290479E-5</v>
      </c>
      <c r="DD99" s="61">
        <v>1.1305526579575687E-4</v>
      </c>
      <c r="DE99" s="61">
        <v>1.1869101455915608E-5</v>
      </c>
      <c r="DF99" s="61">
        <v>2.5142125675167807E-5</v>
      </c>
      <c r="DG99" s="61">
        <v>1.1952415735171955E-4</v>
      </c>
      <c r="DH99" s="61">
        <v>1.3206382148201432E-5</v>
      </c>
      <c r="DI99" s="61">
        <v>7.24867746354194E-6</v>
      </c>
      <c r="DJ99" s="61">
        <v>7.1980933795231811E-5</v>
      </c>
      <c r="DK99" s="61">
        <v>8.153861298022931E-5</v>
      </c>
      <c r="DL99" s="61">
        <v>1.5395198040787057E-4</v>
      </c>
      <c r="DM99" s="61">
        <v>2.4919748045693087E-5</v>
      </c>
      <c r="DN99" s="61">
        <v>2.2568450982965438E-4</v>
      </c>
      <c r="DO99" s="61">
        <v>0</v>
      </c>
      <c r="DP99" s="61">
        <v>2.6037704619362288E-6</v>
      </c>
      <c r="DQ99" s="61">
        <v>3.0383202201981331E-6</v>
      </c>
      <c r="DR99" s="61">
        <v>8.6948930664356976E-5</v>
      </c>
      <c r="DS99" s="61">
        <v>1.4272703453837711E-4</v>
      </c>
      <c r="DT99" s="61">
        <v>4.4084562778314949E-6</v>
      </c>
      <c r="DU99" s="61">
        <v>1.3350002584760294E-4</v>
      </c>
      <c r="DV99" s="61">
        <v>7.9587765688440991E-5</v>
      </c>
      <c r="DW99" s="61">
        <v>2.1823786479326321E-4</v>
      </c>
      <c r="DX99" s="61">
        <v>1.6941601099577228E-4</v>
      </c>
      <c r="DY99" s="61">
        <v>1.9398325266003832E-4</v>
      </c>
      <c r="DZ99" s="61">
        <v>4.1372079337650344E-5</v>
      </c>
      <c r="EA99" s="61">
        <v>5.7655439489997315E-5</v>
      </c>
      <c r="EB99" s="61">
        <v>1.7496405940255232E-4</v>
      </c>
      <c r="EC99" s="61">
        <v>3.4756189001094694E-6</v>
      </c>
      <c r="ED99" s="61">
        <v>3.281958123731823E-5</v>
      </c>
      <c r="EE99" s="61">
        <v>9.9024499244780668E-5</v>
      </c>
      <c r="EF99" s="61">
        <v>9.8870340789829154E-6</v>
      </c>
      <c r="EG99" s="61">
        <v>2.9017075113971415E-6</v>
      </c>
      <c r="EH99" s="61">
        <v>6.492514756554574E-5</v>
      </c>
      <c r="EI99" s="61">
        <v>3.0788678382059725E-5</v>
      </c>
      <c r="EJ99" s="61">
        <v>7.6129569732589559E-5</v>
      </c>
      <c r="EK99" s="61">
        <v>3.849747196643705E-5</v>
      </c>
      <c r="EL99" s="61">
        <v>6.0535316198582328E-5</v>
      </c>
      <c r="EM99" s="61">
        <v>3.4799992762050718E-5</v>
      </c>
      <c r="EN99" s="61">
        <v>5.5570267683978361E-6</v>
      </c>
      <c r="EO99" s="61">
        <v>0</v>
      </c>
      <c r="EP99" s="61">
        <v>1.7628419908570915E-4</v>
      </c>
      <c r="EQ99" s="61">
        <v>1.0663311278051174E-5</v>
      </c>
      <c r="ER99" s="61">
        <v>5.2311975825788102E-5</v>
      </c>
      <c r="ES99" s="61">
        <v>2.0808930826664223E-5</v>
      </c>
      <c r="ET99" s="61">
        <v>4.0176028796277491E-4</v>
      </c>
      <c r="EU99" s="61">
        <v>1.242832873260547E-4</v>
      </c>
      <c r="EV99" s="61">
        <v>1.387301511501068E-4</v>
      </c>
      <c r="EW99" s="61">
        <v>3.9843975879959562E-5</v>
      </c>
      <c r="EX99" s="61">
        <v>5.0007258903685117E-3</v>
      </c>
      <c r="EY99" s="61">
        <v>3.0145674123391818E-2</v>
      </c>
      <c r="EZ99" s="61">
        <v>1.8193299029762352E-3</v>
      </c>
      <c r="FA99" s="61">
        <v>5.3114122048899572E-3</v>
      </c>
      <c r="FB99" s="61">
        <v>0.17124940684125145</v>
      </c>
      <c r="FC99" s="61">
        <v>6.9278856805785313E-2</v>
      </c>
      <c r="FD99" s="61">
        <v>3.3318507343988914E-3</v>
      </c>
      <c r="FE99" s="61">
        <v>2.5145681715637316E-2</v>
      </c>
      <c r="FF99" s="61">
        <v>1.8751476155015323E-2</v>
      </c>
      <c r="FG99" s="61">
        <v>3.5276072632257523E-2</v>
      </c>
      <c r="FH99" s="61">
        <v>3.4213388827265032E-2</v>
      </c>
      <c r="FI99" s="61">
        <v>1.1413694599023467E-2</v>
      </c>
      <c r="FJ99" s="61">
        <v>3.8621882142276708E-2</v>
      </c>
      <c r="FK99" s="61">
        <v>2.5556294230176069E-2</v>
      </c>
      <c r="FL99" s="61">
        <v>1.6625470873784297E-4</v>
      </c>
      <c r="FM99" s="61">
        <v>4.6803051603680854E-5</v>
      </c>
      <c r="FN99" s="61">
        <v>7.5249287561403831E-5</v>
      </c>
      <c r="FO99" s="61">
        <v>8.9210915325520275E-5</v>
      </c>
      <c r="FP99" s="61">
        <v>1.1823754454215895E-4</v>
      </c>
      <c r="FQ99" s="61">
        <v>2.1544017783429453E-4</v>
      </c>
      <c r="FR99" s="61">
        <v>1.05917119079166E-4</v>
      </c>
      <c r="FS99" s="61">
        <v>1.0478149029216764E-4</v>
      </c>
      <c r="FT99" s="61">
        <v>1.2713110139790421E-4</v>
      </c>
      <c r="FU99" s="61">
        <v>4.6943314095354334E-5</v>
      </c>
      <c r="FV99" s="61">
        <v>9.6835224781366477E-6</v>
      </c>
      <c r="FW99" s="61">
        <v>3.6682504302629714E-4</v>
      </c>
      <c r="FX99" s="61">
        <v>6.9154512045386827E-5</v>
      </c>
      <c r="FY99" s="61">
        <v>2.9256962269311757E-4</v>
      </c>
      <c r="FZ99" s="61">
        <v>0.23676689618054339</v>
      </c>
      <c r="GA99" s="61">
        <v>5.4631367685913697E-3</v>
      </c>
      <c r="GB99" s="61">
        <v>0.87405673351756297</v>
      </c>
      <c r="GC99" s="61">
        <v>0.92195635338329784</v>
      </c>
      <c r="GD99" s="61">
        <v>9.2316566107880763E-2</v>
      </c>
      <c r="GE99" s="61">
        <v>0.13409752623456372</v>
      </c>
      <c r="GF99" s="61">
        <v>0.91213722985877477</v>
      </c>
      <c r="GG99" s="61">
        <v>1.1276934699826072E-4</v>
      </c>
      <c r="GH99" s="61">
        <v>4.3404539761437858E-4</v>
      </c>
      <c r="GI99" s="61">
        <v>1.9618294733031791E-4</v>
      </c>
      <c r="GJ99" s="61">
        <v>5.8022461726975306E-5</v>
      </c>
      <c r="GK99" s="61">
        <v>1.5990232827456609E-5</v>
      </c>
      <c r="GL99" s="61">
        <v>2.1755179506242553E-5</v>
      </c>
      <c r="GM99" s="61">
        <v>1.0794089429668518E-4</v>
      </c>
      <c r="GN99" s="61">
        <v>5.6314755697169822E-5</v>
      </c>
      <c r="GO99" s="61">
        <v>6.5676296961719141E-4</v>
      </c>
      <c r="GP99" s="61">
        <v>8.5907306904033209E-3</v>
      </c>
      <c r="GQ99" s="61">
        <v>3.3216655605347589E-3</v>
      </c>
      <c r="GR99" s="61">
        <v>1.9305663556828086E-4</v>
      </c>
      <c r="GS99" s="61">
        <v>4.7270257216594464E-4</v>
      </c>
      <c r="GT99" s="61">
        <v>3.9905535385832724E-4</v>
      </c>
      <c r="GU99" s="61">
        <v>1.6513356568333675E-3</v>
      </c>
      <c r="GV99" s="61">
        <v>2.1667743919632837E-3</v>
      </c>
      <c r="GW99" s="61">
        <v>7.1545117980896097E-5</v>
      </c>
      <c r="GX99" s="61">
        <v>1.2332321319338634E-5</v>
      </c>
      <c r="GY99" s="61">
        <v>3.7026438660975856E-4</v>
      </c>
      <c r="GZ99" s="61">
        <v>1.0800364364562401E-4</v>
      </c>
      <c r="HA99" s="61">
        <v>3.3938020395521161E-5</v>
      </c>
      <c r="HB99" s="61">
        <v>1.1545365270548937E-4</v>
      </c>
      <c r="HC99" s="61">
        <v>2.2075363171357554E-4</v>
      </c>
      <c r="HD99" s="61">
        <v>1.0193261839606287E-4</v>
      </c>
      <c r="HE99" s="61">
        <v>1.7555221667112543E-5</v>
      </c>
      <c r="HF99" s="61">
        <v>5.7845360583554281E-6</v>
      </c>
      <c r="HG99" s="61">
        <v>1.2420098170149148E-4</v>
      </c>
      <c r="HH99" s="61">
        <v>7.9167686543208009E-5</v>
      </c>
      <c r="HI99" s="61">
        <v>1.9117973807231543E-4</v>
      </c>
      <c r="HJ99" s="61">
        <v>5.7660335775355329E-6</v>
      </c>
      <c r="HK99" s="61">
        <v>3.7074096465002288E-4</v>
      </c>
      <c r="HL99" s="61">
        <v>3.8391884931287336E-4</v>
      </c>
      <c r="HM99" s="61">
        <v>1.8591566208742941E-4</v>
      </c>
      <c r="HN99" s="61">
        <v>3.6319547329163182E-4</v>
      </c>
      <c r="HO99" s="61">
        <v>1.8579469754688972E-4</v>
      </c>
      <c r="HP99" s="61">
        <v>0</v>
      </c>
      <c r="HQ99" s="61">
        <v>6.7196948055685577E-5</v>
      </c>
      <c r="HR99" s="61">
        <v>1.6867497250862474E-4</v>
      </c>
      <c r="HS99" s="61">
        <v>2.3549479434556675E-5</v>
      </c>
      <c r="HT99" s="61">
        <v>2.8657210121359179E-5</v>
      </c>
      <c r="HU99" s="61">
        <v>5.6895126137268074E-5</v>
      </c>
      <c r="HV99" s="61">
        <v>2.2901574481865903E-4</v>
      </c>
      <c r="HW99" s="61">
        <v>1.6995237147882816E-4</v>
      </c>
      <c r="HX99" s="61">
        <v>1.6530014774959143E-4</v>
      </c>
      <c r="HY99" s="61">
        <v>4.2706843747614807E-5</v>
      </c>
      <c r="HZ99" s="61">
        <v>2.9303202618274584E-4</v>
      </c>
      <c r="IA99" s="61">
        <v>1.0626524894816685E-4</v>
      </c>
      <c r="IB99" s="61">
        <v>3.7408142394796927E-5</v>
      </c>
      <c r="IC99" s="61">
        <v>1.305857207643395E-4</v>
      </c>
      <c r="ID99" s="61">
        <v>9.1145935378221963E-5</v>
      </c>
      <c r="IE99" s="61">
        <v>8.1062293134089827E-5</v>
      </c>
      <c r="IF99" s="61">
        <v>3.660570276832485E-5</v>
      </c>
      <c r="IG99" s="61">
        <v>2.0941779559615823E-4</v>
      </c>
      <c r="IH99" s="61">
        <v>9.4096959802473192E-5</v>
      </c>
      <c r="II99" s="61">
        <v>6.5317726631126185E-5</v>
      </c>
      <c r="IJ99" s="61">
        <v>2.5727622148708646E-5</v>
      </c>
      <c r="IK99" s="61">
        <v>5.1128132474965109E-5</v>
      </c>
      <c r="IL99" s="61">
        <v>1.3138175112533903E-4</v>
      </c>
      <c r="IM99" s="61">
        <v>1.0901336788257551E-4</v>
      </c>
      <c r="IN99" s="61">
        <v>5.6267783625868244E-5</v>
      </c>
      <c r="IO99" s="61">
        <v>8.7283486048581792E-5</v>
      </c>
      <c r="IP99" s="61">
        <v>6.3975632307773493E-5</v>
      </c>
      <c r="IQ99" s="61">
        <v>1.1844119836002667E-5</v>
      </c>
      <c r="IR99" s="61">
        <v>7.6524187086913264E-5</v>
      </c>
      <c r="IS99" s="61">
        <v>7.8079519659637189E-5</v>
      </c>
      <c r="IT99" s="61">
        <v>2.6760291508401881E-5</v>
      </c>
      <c r="IU99" s="61">
        <v>1.0148467585933195E-4</v>
      </c>
      <c r="IV99" s="61">
        <v>1.2159532315703113E-6</v>
      </c>
      <c r="IW99" s="61">
        <v>3.0189106415994196E-5</v>
      </c>
      <c r="IX99" s="61">
        <v>3.8944871442250126E-5</v>
      </c>
      <c r="IY99" s="61">
        <v>1.9366711190637903E-4</v>
      </c>
      <c r="IZ99" s="61">
        <v>7.9722624931464537E-4</v>
      </c>
      <c r="JA99" s="61">
        <v>6.1199875488995208E-4</v>
      </c>
      <c r="JB99" s="61">
        <v>4.2474558702794874E-4</v>
      </c>
      <c r="JC99" s="61">
        <v>1.079732431121403E-4</v>
      </c>
      <c r="JD99" s="61">
        <v>9.6805533264027688E-6</v>
      </c>
      <c r="JE99" s="61">
        <v>1.0182193248122955E-4</v>
      </c>
      <c r="JF99" s="61">
        <v>1.8931467143313476E-4</v>
      </c>
      <c r="JG99" s="61">
        <v>2.350070280917541E-4</v>
      </c>
      <c r="JH99" s="61">
        <v>2.7922777548683729E-4</v>
      </c>
      <c r="JI99" s="61">
        <v>5.5652033580943231E-5</v>
      </c>
      <c r="JJ99" s="61">
        <v>9.2221764732087019E-5</v>
      </c>
      <c r="JK99" s="61">
        <v>3.7858768095714175E-4</v>
      </c>
      <c r="JL99" s="61">
        <v>2.3327542506016647E-4</v>
      </c>
      <c r="JM99" s="61">
        <v>4.8506342192249666E-4</v>
      </c>
      <c r="JN99" s="61">
        <v>1.4532596167274423E-4</v>
      </c>
      <c r="JO99" s="61">
        <v>3.0261379046214178E-4</v>
      </c>
      <c r="JP99" s="61">
        <v>2.3897120770568594E-4</v>
      </c>
      <c r="JQ99" s="61">
        <v>1.893131949079265E-4</v>
      </c>
      <c r="JR99" s="61">
        <v>1.5634563578110762E-4</v>
      </c>
      <c r="JS99" s="61">
        <v>7.4661842895955385E-6</v>
      </c>
      <c r="JT99" s="61">
        <v>3.6307136490960022E-4</v>
      </c>
      <c r="JU99" s="61">
        <v>6.3140129766057527E-5</v>
      </c>
      <c r="JV99" s="61">
        <v>5.9497690427305642E-5</v>
      </c>
      <c r="JW99" s="61">
        <v>1.7885114045642591E-5</v>
      </c>
      <c r="JX99" s="61">
        <v>2.8228133205535804E-4</v>
      </c>
      <c r="JY99" s="61">
        <v>4.9136737265280251E-5</v>
      </c>
      <c r="JZ99" s="61">
        <v>5.4846525475636301E-5</v>
      </c>
      <c r="KA99" s="61">
        <v>1.5057400931588115E-4</v>
      </c>
      <c r="KB99" s="61">
        <v>8.1754938615421122E-5</v>
      </c>
      <c r="KC99" s="61">
        <v>9.8944124839215795E-5</v>
      </c>
      <c r="KD99" s="61">
        <v>6.2251237974076057E-5</v>
      </c>
      <c r="KE99" s="61">
        <v>2.3673736275443865E-4</v>
      </c>
      <c r="KF99" s="61">
        <v>4.4630071905943803E-5</v>
      </c>
      <c r="KG99" s="61">
        <v>6.5637265043182709E-5</v>
      </c>
      <c r="KH99" s="61">
        <v>1.7830975455164296E-4</v>
      </c>
      <c r="KI99" s="61">
        <v>3.3276866577110564E-5</v>
      </c>
      <c r="KJ99" s="61">
        <v>9.7314753759144697E-5</v>
      </c>
      <c r="KK99" s="61">
        <v>2.9680650068555305E-5</v>
      </c>
      <c r="KL99" s="61">
        <v>2.0358600164678626E-4</v>
      </c>
      <c r="KM99" s="61">
        <v>1.1952614775304554E-4</v>
      </c>
      <c r="KN99" s="61">
        <v>1.1396247367770325E-4</v>
      </c>
      <c r="KO99" s="61">
        <v>1.4087889858544394E-4</v>
      </c>
      <c r="KP99" s="61">
        <v>2.032981300482017E-4</v>
      </c>
      <c r="KQ99" s="61">
        <v>3.8753064915502793E-4</v>
      </c>
      <c r="KR99" s="61">
        <v>1.2257258177681852E-4</v>
      </c>
      <c r="KS99" s="61">
        <v>2.2449282387348107E-4</v>
      </c>
      <c r="KT99" s="61">
        <v>8.9369097764464714E-5</v>
      </c>
      <c r="KU99" s="61">
        <v>1.0220068054604521E-4</v>
      </c>
      <c r="KV99" s="61">
        <v>2.9518781899755121E-5</v>
      </c>
      <c r="KW99" s="61">
        <v>5.0596287153515255E-5</v>
      </c>
      <c r="KX99" s="61">
        <v>1.6960692374722543E-4</v>
      </c>
      <c r="KY99" s="61">
        <v>1.4182640321664704E-4</v>
      </c>
      <c r="KZ99" s="61">
        <v>1.127807997997595E-4</v>
      </c>
    </row>
    <row r="100" spans="1:312" ht="13" x14ac:dyDescent="0.3">
      <c r="A100" s="102">
        <v>1.0235824086760845</v>
      </c>
      <c r="B100" s="50" t="s">
        <v>857</v>
      </c>
      <c r="C100" s="60" t="s">
        <v>153</v>
      </c>
      <c r="D100" s="61">
        <v>0</v>
      </c>
      <c r="E100" s="61">
        <v>0</v>
      </c>
      <c r="F100" s="61">
        <v>0</v>
      </c>
      <c r="G100" s="61">
        <v>0</v>
      </c>
      <c r="H100" s="61">
        <v>0</v>
      </c>
      <c r="I100" s="61">
        <v>0</v>
      </c>
      <c r="J100" s="61">
        <v>0</v>
      </c>
      <c r="K100" s="61">
        <v>0</v>
      </c>
      <c r="L100" s="61">
        <v>0</v>
      </c>
      <c r="M100" s="61">
        <v>0</v>
      </c>
      <c r="N100" s="61">
        <v>0</v>
      </c>
      <c r="O100" s="61">
        <v>0</v>
      </c>
      <c r="P100" s="61">
        <v>0</v>
      </c>
      <c r="Q100" s="61">
        <v>0</v>
      </c>
      <c r="R100" s="61">
        <v>3.5551410262573878E-5</v>
      </c>
      <c r="S100" s="61">
        <v>0</v>
      </c>
      <c r="T100" s="61">
        <v>0</v>
      </c>
      <c r="U100" s="61">
        <v>8.3720164206723662E-3</v>
      </c>
      <c r="V100" s="61">
        <v>0</v>
      </c>
      <c r="W100" s="61">
        <v>0</v>
      </c>
      <c r="X100" s="61">
        <v>0</v>
      </c>
      <c r="Y100" s="61">
        <v>0</v>
      </c>
      <c r="Z100" s="61">
        <v>0</v>
      </c>
      <c r="AA100" s="61">
        <v>0</v>
      </c>
      <c r="AB100" s="61">
        <v>0</v>
      </c>
      <c r="AC100" s="61">
        <v>0</v>
      </c>
      <c r="AD100" s="61">
        <v>0</v>
      </c>
      <c r="AE100" s="61">
        <v>0</v>
      </c>
      <c r="AF100" s="61">
        <v>0</v>
      </c>
      <c r="AG100" s="61">
        <v>0</v>
      </c>
      <c r="AH100" s="61">
        <v>0</v>
      </c>
      <c r="AI100" s="61">
        <v>0</v>
      </c>
      <c r="AJ100" s="61">
        <v>0</v>
      </c>
      <c r="AK100" s="61">
        <v>0</v>
      </c>
      <c r="AL100" s="61">
        <v>0</v>
      </c>
      <c r="AM100" s="61">
        <v>0</v>
      </c>
      <c r="AN100" s="61">
        <v>0</v>
      </c>
      <c r="AO100" s="61">
        <v>0</v>
      </c>
      <c r="AP100" s="61">
        <v>0</v>
      </c>
      <c r="AQ100" s="61">
        <v>0</v>
      </c>
      <c r="AR100" s="61">
        <v>0</v>
      </c>
      <c r="AS100" s="61">
        <v>0</v>
      </c>
      <c r="AT100" s="61">
        <v>0</v>
      </c>
      <c r="AU100" s="61">
        <v>0</v>
      </c>
      <c r="AV100" s="61">
        <v>0</v>
      </c>
      <c r="AW100" s="61">
        <v>0</v>
      </c>
      <c r="AX100" s="61">
        <v>0</v>
      </c>
      <c r="AY100" s="61">
        <v>0</v>
      </c>
      <c r="AZ100" s="61">
        <v>0</v>
      </c>
      <c r="BA100" s="61">
        <v>0</v>
      </c>
      <c r="BB100" s="61">
        <v>0</v>
      </c>
      <c r="BC100" s="61">
        <v>0</v>
      </c>
      <c r="BD100" s="61">
        <v>0</v>
      </c>
      <c r="BE100" s="61">
        <v>0</v>
      </c>
      <c r="BF100" s="61">
        <v>0</v>
      </c>
      <c r="BG100" s="61">
        <v>0</v>
      </c>
      <c r="BH100" s="61">
        <v>0</v>
      </c>
      <c r="BI100" s="61">
        <v>0</v>
      </c>
      <c r="BJ100" s="61">
        <v>0</v>
      </c>
      <c r="BK100" s="61">
        <v>0</v>
      </c>
      <c r="BL100" s="61">
        <v>0</v>
      </c>
      <c r="BM100" s="61">
        <v>0</v>
      </c>
      <c r="BN100" s="61">
        <v>0</v>
      </c>
      <c r="BO100" s="61">
        <v>0</v>
      </c>
      <c r="BP100" s="61">
        <v>0</v>
      </c>
      <c r="BQ100" s="61">
        <v>0</v>
      </c>
      <c r="BR100" s="61">
        <v>0</v>
      </c>
      <c r="BS100" s="61">
        <v>0</v>
      </c>
      <c r="BT100" s="61">
        <v>0</v>
      </c>
      <c r="BU100" s="61">
        <v>0</v>
      </c>
      <c r="BV100" s="61">
        <v>6.18829926569144E-4</v>
      </c>
      <c r="BW100" s="61">
        <v>1.4222204558088372E-3</v>
      </c>
      <c r="BX100" s="61">
        <v>7.5936915657820675E-4</v>
      </c>
      <c r="BY100" s="61">
        <v>0</v>
      </c>
      <c r="BZ100" s="61">
        <v>3.6478403336219798E-4</v>
      </c>
      <c r="CA100" s="61">
        <v>0</v>
      </c>
      <c r="CB100" s="61">
        <v>3.5018471696179529E-4</v>
      </c>
      <c r="CC100" s="61">
        <v>0</v>
      </c>
      <c r="CD100" s="61">
        <v>0</v>
      </c>
      <c r="CE100" s="61">
        <v>0</v>
      </c>
      <c r="CF100" s="61">
        <v>0</v>
      </c>
      <c r="CG100" s="61">
        <v>0</v>
      </c>
      <c r="CH100" s="61">
        <v>0</v>
      </c>
      <c r="CI100" s="61">
        <v>0</v>
      </c>
      <c r="CJ100" s="61">
        <v>0</v>
      </c>
      <c r="CK100" s="61">
        <v>1.5784235898193868E-4</v>
      </c>
      <c r="CL100" s="61">
        <v>0</v>
      </c>
      <c r="CM100" s="61">
        <v>0</v>
      </c>
      <c r="CN100" s="61">
        <v>0</v>
      </c>
      <c r="CO100" s="61">
        <v>0</v>
      </c>
      <c r="CP100" s="61">
        <v>0</v>
      </c>
      <c r="CQ100" s="61">
        <v>0</v>
      </c>
      <c r="CR100" s="61">
        <v>0</v>
      </c>
      <c r="CS100" s="61">
        <v>0</v>
      </c>
      <c r="CT100" s="61">
        <v>0</v>
      </c>
      <c r="CU100" s="61">
        <v>0</v>
      </c>
      <c r="CV100" s="61">
        <v>0</v>
      </c>
      <c r="CW100" s="61">
        <v>0</v>
      </c>
      <c r="CX100" s="61">
        <v>0</v>
      </c>
      <c r="CY100" s="61">
        <v>0</v>
      </c>
      <c r="CZ100" s="61">
        <v>0</v>
      </c>
      <c r="DA100" s="61">
        <v>0</v>
      </c>
      <c r="DB100" s="61">
        <v>0</v>
      </c>
      <c r="DC100" s="61">
        <v>0</v>
      </c>
      <c r="DD100" s="61">
        <v>0</v>
      </c>
      <c r="DE100" s="61">
        <v>0</v>
      </c>
      <c r="DF100" s="61">
        <v>0</v>
      </c>
      <c r="DG100" s="61">
        <v>0</v>
      </c>
      <c r="DH100" s="61">
        <v>0</v>
      </c>
      <c r="DI100" s="61">
        <v>0</v>
      </c>
      <c r="DJ100" s="61">
        <v>0</v>
      </c>
      <c r="DK100" s="61">
        <v>0</v>
      </c>
      <c r="DL100" s="61">
        <v>0</v>
      </c>
      <c r="DM100" s="61">
        <v>0</v>
      </c>
      <c r="DN100" s="61">
        <v>0</v>
      </c>
      <c r="DO100" s="61">
        <v>0</v>
      </c>
      <c r="DP100" s="61">
        <v>0</v>
      </c>
      <c r="DQ100" s="61">
        <v>0</v>
      </c>
      <c r="DR100" s="61">
        <v>0</v>
      </c>
      <c r="DS100" s="61">
        <v>0</v>
      </c>
      <c r="DT100" s="61">
        <v>0</v>
      </c>
      <c r="DU100" s="61">
        <v>0</v>
      </c>
      <c r="DV100" s="61">
        <v>0</v>
      </c>
      <c r="DW100" s="61">
        <v>0</v>
      </c>
      <c r="DX100" s="61">
        <v>0</v>
      </c>
      <c r="DY100" s="61">
        <v>0</v>
      </c>
      <c r="DZ100" s="61">
        <v>0</v>
      </c>
      <c r="EA100" s="61">
        <v>0</v>
      </c>
      <c r="EB100" s="61">
        <v>0</v>
      </c>
      <c r="EC100" s="61">
        <v>0</v>
      </c>
      <c r="ED100" s="61">
        <v>0</v>
      </c>
      <c r="EE100" s="61">
        <v>0</v>
      </c>
      <c r="EF100" s="61">
        <v>0</v>
      </c>
      <c r="EG100" s="61">
        <v>0</v>
      </c>
      <c r="EH100" s="61">
        <v>0</v>
      </c>
      <c r="EI100" s="61">
        <v>0</v>
      </c>
      <c r="EJ100" s="61">
        <v>0</v>
      </c>
      <c r="EK100" s="61">
        <v>0</v>
      </c>
      <c r="EL100" s="61">
        <v>0</v>
      </c>
      <c r="EM100" s="61">
        <v>0</v>
      </c>
      <c r="EN100" s="61">
        <v>0</v>
      </c>
      <c r="EO100" s="61">
        <v>0</v>
      </c>
      <c r="EP100" s="61">
        <v>0</v>
      </c>
      <c r="EQ100" s="61">
        <v>0</v>
      </c>
      <c r="ER100" s="61">
        <v>0</v>
      </c>
      <c r="ES100" s="61">
        <v>0</v>
      </c>
      <c r="ET100" s="61">
        <v>0</v>
      </c>
      <c r="EU100" s="61">
        <v>0</v>
      </c>
      <c r="EV100" s="61">
        <v>0</v>
      </c>
      <c r="EW100" s="61">
        <v>0</v>
      </c>
      <c r="EX100" s="61">
        <v>0</v>
      </c>
      <c r="EY100" s="61">
        <v>2.6070726466880944E-5</v>
      </c>
      <c r="EZ100" s="61">
        <v>0</v>
      </c>
      <c r="FA100" s="61">
        <v>0</v>
      </c>
      <c r="FB100" s="61">
        <v>0</v>
      </c>
      <c r="FC100" s="61">
        <v>5.478191777774713E-4</v>
      </c>
      <c r="FD100" s="61">
        <v>0</v>
      </c>
      <c r="FE100" s="61">
        <v>0</v>
      </c>
      <c r="FF100" s="61">
        <v>0</v>
      </c>
      <c r="FG100" s="61">
        <v>0</v>
      </c>
      <c r="FH100" s="61">
        <v>0</v>
      </c>
      <c r="FI100" s="61">
        <v>0</v>
      </c>
      <c r="FJ100" s="61">
        <v>0</v>
      </c>
      <c r="FK100" s="61">
        <v>0</v>
      </c>
      <c r="FL100" s="61">
        <v>0</v>
      </c>
      <c r="FM100" s="61">
        <v>0</v>
      </c>
      <c r="FN100" s="61">
        <v>0</v>
      </c>
      <c r="FO100" s="61">
        <v>0</v>
      </c>
      <c r="FP100" s="61">
        <v>0</v>
      </c>
      <c r="FQ100" s="61">
        <v>0</v>
      </c>
      <c r="FR100" s="61">
        <v>0</v>
      </c>
      <c r="FS100" s="61">
        <v>0</v>
      </c>
      <c r="FT100" s="61">
        <v>0</v>
      </c>
      <c r="FU100" s="61">
        <v>0</v>
      </c>
      <c r="FV100" s="61">
        <v>0</v>
      </c>
      <c r="FW100" s="61">
        <v>0</v>
      </c>
      <c r="FX100" s="61">
        <v>0</v>
      </c>
      <c r="FY100" s="61">
        <v>0</v>
      </c>
      <c r="FZ100" s="61">
        <v>4.9383039324800877E-3</v>
      </c>
      <c r="GA100" s="61">
        <v>1.8808965497592843E-4</v>
      </c>
      <c r="GB100" s="61">
        <v>1.7685957753958887E-2</v>
      </c>
      <c r="GC100" s="61">
        <v>1.956430074814049E-2</v>
      </c>
      <c r="GD100" s="61">
        <v>4.04274183423928E-3</v>
      </c>
      <c r="GE100" s="61">
        <v>3.686400108035975E-3</v>
      </c>
      <c r="GF100" s="61">
        <v>2.0544094944672228E-2</v>
      </c>
      <c r="GG100" s="61">
        <v>0</v>
      </c>
      <c r="GH100" s="61">
        <v>0</v>
      </c>
      <c r="GI100" s="61">
        <v>0</v>
      </c>
      <c r="GJ100" s="61">
        <v>0</v>
      </c>
      <c r="GK100" s="61">
        <v>0</v>
      </c>
      <c r="GL100" s="61">
        <v>0</v>
      </c>
      <c r="GM100" s="61">
        <v>0</v>
      </c>
      <c r="GN100" s="61">
        <v>0</v>
      </c>
      <c r="GO100" s="61">
        <v>0</v>
      </c>
      <c r="GP100" s="61">
        <v>0</v>
      </c>
      <c r="GQ100" s="61">
        <v>0</v>
      </c>
      <c r="GR100" s="61">
        <v>0</v>
      </c>
      <c r="GS100" s="61">
        <v>0</v>
      </c>
      <c r="GT100" s="61">
        <v>0</v>
      </c>
      <c r="GU100" s="61">
        <v>0</v>
      </c>
      <c r="GV100" s="61">
        <v>0</v>
      </c>
      <c r="GW100" s="61">
        <v>0</v>
      </c>
      <c r="GX100" s="61">
        <v>0</v>
      </c>
      <c r="GY100" s="61">
        <v>0</v>
      </c>
      <c r="GZ100" s="61">
        <v>0</v>
      </c>
      <c r="HA100" s="61">
        <v>0</v>
      </c>
      <c r="HB100" s="61">
        <v>0</v>
      </c>
      <c r="HC100" s="61">
        <v>0</v>
      </c>
      <c r="HD100" s="61">
        <v>0</v>
      </c>
      <c r="HE100" s="61">
        <v>0</v>
      </c>
      <c r="HF100" s="61">
        <v>0</v>
      </c>
      <c r="HG100" s="61">
        <v>0</v>
      </c>
      <c r="HH100" s="61">
        <v>0</v>
      </c>
      <c r="HI100" s="61">
        <v>0</v>
      </c>
      <c r="HJ100" s="61">
        <v>0</v>
      </c>
      <c r="HK100" s="61">
        <v>0</v>
      </c>
      <c r="HL100" s="61">
        <v>0</v>
      </c>
      <c r="HM100" s="61">
        <v>0</v>
      </c>
      <c r="HN100" s="61">
        <v>0</v>
      </c>
      <c r="HO100" s="61">
        <v>0</v>
      </c>
      <c r="HP100" s="61">
        <v>0</v>
      </c>
      <c r="HQ100" s="61">
        <v>0</v>
      </c>
      <c r="HR100" s="61">
        <v>0</v>
      </c>
      <c r="HS100" s="61">
        <v>0</v>
      </c>
      <c r="HT100" s="61">
        <v>0</v>
      </c>
      <c r="HU100" s="61">
        <v>0</v>
      </c>
      <c r="HV100" s="61">
        <v>0</v>
      </c>
      <c r="HW100" s="61">
        <v>0</v>
      </c>
      <c r="HX100" s="61">
        <v>0</v>
      </c>
      <c r="HY100" s="61">
        <v>0</v>
      </c>
      <c r="HZ100" s="61">
        <v>0</v>
      </c>
      <c r="IA100" s="61">
        <v>0</v>
      </c>
      <c r="IB100" s="61">
        <v>0</v>
      </c>
      <c r="IC100" s="61">
        <v>0</v>
      </c>
      <c r="ID100" s="61">
        <v>0</v>
      </c>
      <c r="IE100" s="61">
        <v>0</v>
      </c>
      <c r="IF100" s="61">
        <v>0</v>
      </c>
      <c r="IG100" s="61">
        <v>0</v>
      </c>
      <c r="IH100" s="61">
        <v>0</v>
      </c>
      <c r="II100" s="61">
        <v>0</v>
      </c>
      <c r="IJ100" s="61">
        <v>0</v>
      </c>
      <c r="IK100" s="61">
        <v>0</v>
      </c>
      <c r="IL100" s="61">
        <v>0</v>
      </c>
      <c r="IM100" s="61">
        <v>0</v>
      </c>
      <c r="IN100" s="61">
        <v>0</v>
      </c>
      <c r="IO100" s="61">
        <v>0</v>
      </c>
      <c r="IP100" s="61">
        <v>0</v>
      </c>
      <c r="IQ100" s="61">
        <v>0</v>
      </c>
      <c r="IR100" s="61">
        <v>0</v>
      </c>
      <c r="IS100" s="61">
        <v>0</v>
      </c>
      <c r="IT100" s="61">
        <v>0</v>
      </c>
      <c r="IU100" s="61">
        <v>0</v>
      </c>
      <c r="IV100" s="61">
        <v>0</v>
      </c>
      <c r="IW100" s="61">
        <v>0</v>
      </c>
      <c r="IX100" s="61">
        <v>0</v>
      </c>
      <c r="IY100" s="61">
        <v>0</v>
      </c>
      <c r="IZ100" s="61">
        <v>0</v>
      </c>
      <c r="JA100" s="61">
        <v>0</v>
      </c>
      <c r="JB100" s="61">
        <v>0</v>
      </c>
      <c r="JC100" s="61">
        <v>0</v>
      </c>
      <c r="JD100" s="61">
        <v>0</v>
      </c>
      <c r="JE100" s="61">
        <v>0</v>
      </c>
      <c r="JF100" s="61">
        <v>0</v>
      </c>
      <c r="JG100" s="61">
        <v>0</v>
      </c>
      <c r="JH100" s="61">
        <v>0</v>
      </c>
      <c r="JI100" s="61">
        <v>0</v>
      </c>
      <c r="JJ100" s="61">
        <v>0</v>
      </c>
      <c r="JK100" s="61">
        <v>0</v>
      </c>
      <c r="JL100" s="61">
        <v>0</v>
      </c>
      <c r="JM100" s="61">
        <v>0</v>
      </c>
      <c r="JN100" s="61">
        <v>0</v>
      </c>
      <c r="JO100" s="61">
        <v>0</v>
      </c>
      <c r="JP100" s="61">
        <v>0</v>
      </c>
      <c r="JQ100" s="61">
        <v>0</v>
      </c>
      <c r="JR100" s="61">
        <v>0</v>
      </c>
      <c r="JS100" s="61">
        <v>0</v>
      </c>
      <c r="JT100" s="61">
        <v>0</v>
      </c>
      <c r="JU100" s="61">
        <v>0</v>
      </c>
      <c r="JV100" s="61">
        <v>0</v>
      </c>
      <c r="JW100" s="61">
        <v>1.2932193234921683E-5</v>
      </c>
      <c r="JX100" s="61">
        <v>0</v>
      </c>
      <c r="JY100" s="61">
        <v>0</v>
      </c>
      <c r="JZ100" s="61">
        <v>0</v>
      </c>
      <c r="KA100" s="61">
        <v>0</v>
      </c>
      <c r="KB100" s="61">
        <v>0</v>
      </c>
      <c r="KC100" s="61">
        <v>0</v>
      </c>
      <c r="KD100" s="61">
        <v>0</v>
      </c>
      <c r="KE100" s="61">
        <v>0</v>
      </c>
      <c r="KF100" s="61">
        <v>0</v>
      </c>
      <c r="KG100" s="61">
        <v>0</v>
      </c>
      <c r="KH100" s="61">
        <v>0</v>
      </c>
      <c r="KI100" s="61">
        <v>0</v>
      </c>
      <c r="KJ100" s="61">
        <v>0</v>
      </c>
      <c r="KK100" s="61">
        <v>0</v>
      </c>
      <c r="KL100" s="61">
        <v>0</v>
      </c>
      <c r="KM100" s="61">
        <v>0</v>
      </c>
      <c r="KN100" s="61">
        <v>0</v>
      </c>
      <c r="KO100" s="61">
        <v>0</v>
      </c>
      <c r="KP100" s="61">
        <v>0</v>
      </c>
      <c r="KQ100" s="61">
        <v>0</v>
      </c>
      <c r="KR100" s="61">
        <v>0</v>
      </c>
      <c r="KS100" s="61">
        <v>0</v>
      </c>
      <c r="KT100" s="61">
        <v>0</v>
      </c>
      <c r="KU100" s="61">
        <v>0</v>
      </c>
      <c r="KV100" s="61">
        <v>0</v>
      </c>
      <c r="KW100" s="61">
        <v>0</v>
      </c>
      <c r="KX100" s="61">
        <v>0</v>
      </c>
      <c r="KY100" s="61">
        <v>0</v>
      </c>
      <c r="KZ100" s="61">
        <v>0</v>
      </c>
    </row>
    <row r="101" spans="1:312" ht="13" x14ac:dyDescent="0.3">
      <c r="A101" s="102">
        <v>1.0806506335216006</v>
      </c>
      <c r="B101" s="50" t="s">
        <v>856</v>
      </c>
      <c r="C101" s="60" t="s">
        <v>160</v>
      </c>
      <c r="D101" s="61">
        <v>1.4286122233871408E-6</v>
      </c>
      <c r="E101" s="61">
        <v>0</v>
      </c>
      <c r="F101" s="61">
        <v>1.0676700677415304E-6</v>
      </c>
      <c r="G101" s="61">
        <v>0</v>
      </c>
      <c r="H101" s="61">
        <v>0</v>
      </c>
      <c r="I101" s="61">
        <v>0</v>
      </c>
      <c r="J101" s="61">
        <v>7.714099033089114E-7</v>
      </c>
      <c r="K101" s="61">
        <v>0</v>
      </c>
      <c r="L101" s="61">
        <v>0</v>
      </c>
      <c r="M101" s="61">
        <v>5.8811756681883036E-7</v>
      </c>
      <c r="N101" s="61">
        <v>4.8485265621382881E-7</v>
      </c>
      <c r="O101" s="61">
        <v>0</v>
      </c>
      <c r="P101" s="61">
        <v>0</v>
      </c>
      <c r="Q101" s="61">
        <v>1.5847912723361143E-6</v>
      </c>
      <c r="R101" s="61">
        <v>0</v>
      </c>
      <c r="S101" s="61">
        <v>0</v>
      </c>
      <c r="T101" s="61">
        <v>0</v>
      </c>
      <c r="U101" s="61">
        <v>6.8357313673931955E-7</v>
      </c>
      <c r="V101" s="61">
        <v>1.6308141093796628E-6</v>
      </c>
      <c r="W101" s="61">
        <v>1.8416334199825267E-6</v>
      </c>
      <c r="X101" s="61">
        <v>6.2018010664258783E-7</v>
      </c>
      <c r="Y101" s="61">
        <v>3.115532818884246E-6</v>
      </c>
      <c r="Z101" s="61">
        <v>2.4796886498522909E-6</v>
      </c>
      <c r="AA101" s="61">
        <v>1.7204072345379858E-6</v>
      </c>
      <c r="AB101" s="61">
        <v>9.3885379783730025E-7</v>
      </c>
      <c r="AC101" s="61">
        <v>1.5116455916677423E-6</v>
      </c>
      <c r="AD101" s="61">
        <v>0</v>
      </c>
      <c r="AE101" s="61">
        <v>6.2377202823483297E-6</v>
      </c>
      <c r="AF101" s="61">
        <v>0</v>
      </c>
      <c r="AG101" s="61">
        <v>0</v>
      </c>
      <c r="AH101" s="61">
        <v>0</v>
      </c>
      <c r="AI101" s="61">
        <v>0</v>
      </c>
      <c r="AJ101" s="61">
        <v>5.7888138440640842E-7</v>
      </c>
      <c r="AK101" s="61">
        <v>1.0214468079021168E-5</v>
      </c>
      <c r="AL101" s="61">
        <v>4.5926081191878464E-5</v>
      </c>
      <c r="AM101" s="61">
        <v>1.6731065216079579E-4</v>
      </c>
      <c r="AN101" s="61">
        <v>1.3142490354726329E-6</v>
      </c>
      <c r="AO101" s="61">
        <v>9.0043891829823253E-5</v>
      </c>
      <c r="AP101" s="61">
        <v>2.4540065871485908E-4</v>
      </c>
      <c r="AQ101" s="61">
        <v>3.8136312316058502E-6</v>
      </c>
      <c r="AR101" s="61">
        <v>2.3231471333487231E-6</v>
      </c>
      <c r="AS101" s="61">
        <v>0</v>
      </c>
      <c r="AT101" s="61">
        <v>3.3046670358493803E-6</v>
      </c>
      <c r="AU101" s="61">
        <v>0</v>
      </c>
      <c r="AV101" s="61">
        <v>5.8964121652115856E-7</v>
      </c>
      <c r="AW101" s="61">
        <v>0</v>
      </c>
      <c r="AX101" s="61">
        <v>8.6045580868189588E-7</v>
      </c>
      <c r="AY101" s="61">
        <v>1.9729391772062126E-6</v>
      </c>
      <c r="AZ101" s="61">
        <v>1.1732003918267703E-6</v>
      </c>
      <c r="BA101" s="61">
        <v>0</v>
      </c>
      <c r="BB101" s="61">
        <v>2.3813603831647663E-6</v>
      </c>
      <c r="BC101" s="61">
        <v>1.7645531101125941E-6</v>
      </c>
      <c r="BD101" s="61">
        <v>5.8917794417079418E-7</v>
      </c>
      <c r="BE101" s="61">
        <v>0</v>
      </c>
      <c r="BF101" s="61">
        <v>1.4690660356364243E-6</v>
      </c>
      <c r="BG101" s="61">
        <v>2.2764773898140933E-6</v>
      </c>
      <c r="BH101" s="61">
        <v>4.9897786458923762E-5</v>
      </c>
      <c r="BI101" s="61">
        <v>9.2577938228831387E-7</v>
      </c>
      <c r="BJ101" s="61">
        <v>5.0512020237884118E-6</v>
      </c>
      <c r="BK101" s="61">
        <v>1.537183048867647E-6</v>
      </c>
      <c r="BL101" s="61">
        <v>0</v>
      </c>
      <c r="BM101" s="61">
        <v>0</v>
      </c>
      <c r="BN101" s="61">
        <v>1.9656754624382572E-6</v>
      </c>
      <c r="BO101" s="61">
        <v>0</v>
      </c>
      <c r="BP101" s="61">
        <v>0</v>
      </c>
      <c r="BQ101" s="61">
        <v>0</v>
      </c>
      <c r="BR101" s="61">
        <v>1.2914815997450558E-6</v>
      </c>
      <c r="BS101" s="61">
        <v>0</v>
      </c>
      <c r="BT101" s="61">
        <v>5.6453412229276881E-6</v>
      </c>
      <c r="BU101" s="61">
        <v>0</v>
      </c>
      <c r="BV101" s="61">
        <v>0</v>
      </c>
      <c r="BW101" s="61">
        <v>1.9148753238506295E-6</v>
      </c>
      <c r="BX101" s="61">
        <v>0</v>
      </c>
      <c r="BY101" s="61">
        <v>0</v>
      </c>
      <c r="BZ101" s="61">
        <v>0</v>
      </c>
      <c r="CA101" s="61">
        <v>1.6018502580767647E-6</v>
      </c>
      <c r="CB101" s="61">
        <v>0</v>
      </c>
      <c r="CC101" s="61">
        <v>1.7055335657533408E-6</v>
      </c>
      <c r="CD101" s="61">
        <v>0</v>
      </c>
      <c r="CE101" s="61">
        <v>1.3625268538903714E-6</v>
      </c>
      <c r="CF101" s="61">
        <v>0</v>
      </c>
      <c r="CG101" s="61">
        <v>3.0635123291394078E-6</v>
      </c>
      <c r="CH101" s="61">
        <v>2.9797603749545048E-6</v>
      </c>
      <c r="CI101" s="61">
        <v>0</v>
      </c>
      <c r="CJ101" s="61">
        <v>2.2389843648487716E-6</v>
      </c>
      <c r="CK101" s="61">
        <v>3.7178257807836903E-6</v>
      </c>
      <c r="CL101" s="61">
        <v>1.5087335556424289E-6</v>
      </c>
      <c r="CM101" s="61">
        <v>0</v>
      </c>
      <c r="CN101" s="61">
        <v>1.8103462373673285E-6</v>
      </c>
      <c r="CO101" s="61">
        <v>0</v>
      </c>
      <c r="CP101" s="61">
        <v>0</v>
      </c>
      <c r="CQ101" s="61">
        <v>0</v>
      </c>
      <c r="CR101" s="61">
        <v>0</v>
      </c>
      <c r="CS101" s="61">
        <v>0</v>
      </c>
      <c r="CT101" s="61">
        <v>0</v>
      </c>
      <c r="CU101" s="61">
        <v>1.1475180039837235E-6</v>
      </c>
      <c r="CV101" s="61">
        <v>1.8782699701915425E-6</v>
      </c>
      <c r="CW101" s="61">
        <v>3.1536848442141008E-6</v>
      </c>
      <c r="CX101" s="61">
        <v>0</v>
      </c>
      <c r="CY101" s="61">
        <v>0</v>
      </c>
      <c r="CZ101" s="61">
        <v>0</v>
      </c>
      <c r="DA101" s="61">
        <v>0</v>
      </c>
      <c r="DB101" s="61">
        <v>0</v>
      </c>
      <c r="DC101" s="61">
        <v>1.5380671359810796E-6</v>
      </c>
      <c r="DD101" s="61">
        <v>6.799400551199864E-5</v>
      </c>
      <c r="DE101" s="61">
        <v>7.6165356936356843E-6</v>
      </c>
      <c r="DF101" s="61">
        <v>4.756261294303946E-6</v>
      </c>
      <c r="DG101" s="61">
        <v>3.0560153868337385E-6</v>
      </c>
      <c r="DH101" s="61">
        <v>1.8926343842963835E-6</v>
      </c>
      <c r="DI101" s="61">
        <v>4.7342595915731103E-6</v>
      </c>
      <c r="DJ101" s="61">
        <v>2.845721081296228E-6</v>
      </c>
      <c r="DK101" s="61">
        <v>0</v>
      </c>
      <c r="DL101" s="61">
        <v>1.4807821135736189E-6</v>
      </c>
      <c r="DM101" s="61">
        <v>0</v>
      </c>
      <c r="DN101" s="61">
        <v>1.8233039393778182E-6</v>
      </c>
      <c r="DO101" s="61">
        <v>1.3023629117604847E-6</v>
      </c>
      <c r="DP101" s="61">
        <v>0</v>
      </c>
      <c r="DQ101" s="61">
        <v>1.8109193365419335E-6</v>
      </c>
      <c r="DR101" s="61">
        <v>0</v>
      </c>
      <c r="DS101" s="61">
        <v>4.3568455992494998E-6</v>
      </c>
      <c r="DT101" s="61">
        <v>0</v>
      </c>
      <c r="DU101" s="61">
        <v>5.2762174276674266E-6</v>
      </c>
      <c r="DV101" s="61">
        <v>0</v>
      </c>
      <c r="DW101" s="61">
        <v>0</v>
      </c>
      <c r="DX101" s="61">
        <v>0</v>
      </c>
      <c r="DY101" s="61">
        <v>4.9492537886331536E-6</v>
      </c>
      <c r="DZ101" s="61">
        <v>0</v>
      </c>
      <c r="EA101" s="61">
        <v>2.2507003054000253E-6</v>
      </c>
      <c r="EB101" s="61">
        <v>0</v>
      </c>
      <c r="EC101" s="61">
        <v>2.8697770734848829E-6</v>
      </c>
      <c r="ED101" s="61">
        <v>2.9058163417202563E-6</v>
      </c>
      <c r="EE101" s="61">
        <v>0</v>
      </c>
      <c r="EF101" s="61">
        <v>1.8733327728599208E-6</v>
      </c>
      <c r="EG101" s="61">
        <v>2.9017075113971415E-6</v>
      </c>
      <c r="EH101" s="61">
        <v>0</v>
      </c>
      <c r="EI101" s="61">
        <v>0</v>
      </c>
      <c r="EJ101" s="61">
        <v>0</v>
      </c>
      <c r="EK101" s="61">
        <v>0</v>
      </c>
      <c r="EL101" s="61">
        <v>0</v>
      </c>
      <c r="EM101" s="61">
        <v>0</v>
      </c>
      <c r="EN101" s="61">
        <v>0</v>
      </c>
      <c r="EO101" s="61">
        <v>3.5533757306332732E-6</v>
      </c>
      <c r="EP101" s="61">
        <v>0</v>
      </c>
      <c r="EQ101" s="61">
        <v>0</v>
      </c>
      <c r="ER101" s="61">
        <v>0</v>
      </c>
      <c r="ES101" s="61">
        <v>3.9262133635215513E-6</v>
      </c>
      <c r="ET101" s="61">
        <v>0</v>
      </c>
      <c r="EU101" s="61">
        <v>0</v>
      </c>
      <c r="EV101" s="61">
        <v>1.4364603777622654E-6</v>
      </c>
      <c r="EW101" s="61">
        <v>1.2361109373307E-6</v>
      </c>
      <c r="EX101" s="61">
        <v>0</v>
      </c>
      <c r="EY101" s="61">
        <v>3.2230293709056111E-6</v>
      </c>
      <c r="EZ101" s="61">
        <v>0</v>
      </c>
      <c r="FA101" s="61">
        <v>0</v>
      </c>
      <c r="FB101" s="61">
        <v>0</v>
      </c>
      <c r="FC101" s="61">
        <v>1.626595163471097E-6</v>
      </c>
      <c r="FD101" s="61">
        <v>0</v>
      </c>
      <c r="FE101" s="61">
        <v>0</v>
      </c>
      <c r="FF101" s="61">
        <v>9.1324249100567764E-7</v>
      </c>
      <c r="FG101" s="61">
        <v>1.7557311698563589E-6</v>
      </c>
      <c r="FH101" s="61">
        <v>1.7287589832799618E-6</v>
      </c>
      <c r="FI101" s="61">
        <v>6.8366286738119692E-6</v>
      </c>
      <c r="FJ101" s="61">
        <v>1.0864556892849719E-6</v>
      </c>
      <c r="FK101" s="61">
        <v>0</v>
      </c>
      <c r="FL101" s="61">
        <v>2.4465212207988665E-6</v>
      </c>
      <c r="FM101" s="61">
        <v>0</v>
      </c>
      <c r="FN101" s="61">
        <v>0</v>
      </c>
      <c r="FO101" s="61">
        <v>2.0183465005773816E-6</v>
      </c>
      <c r="FP101" s="61">
        <v>1.5042944598239052E-6</v>
      </c>
      <c r="FQ101" s="61">
        <v>0</v>
      </c>
      <c r="FR101" s="61">
        <v>1.3952782080100906E-6</v>
      </c>
      <c r="FS101" s="61">
        <v>0</v>
      </c>
      <c r="FT101" s="61">
        <v>0</v>
      </c>
      <c r="FU101" s="61">
        <v>0</v>
      </c>
      <c r="FV101" s="61">
        <v>0</v>
      </c>
      <c r="FW101" s="61">
        <v>0</v>
      </c>
      <c r="FX101" s="61">
        <v>0</v>
      </c>
      <c r="FY101" s="61">
        <v>0</v>
      </c>
      <c r="FZ101" s="61">
        <v>0</v>
      </c>
      <c r="GA101" s="61">
        <v>2.6585110243947481E-6</v>
      </c>
      <c r="GB101" s="61">
        <v>1.8360269242332277E-6</v>
      </c>
      <c r="GC101" s="61">
        <v>0</v>
      </c>
      <c r="GD101" s="61">
        <v>2.6551277959472928E-6</v>
      </c>
      <c r="GE101" s="61">
        <v>2.5194956826271915E-6</v>
      </c>
      <c r="GF101" s="61">
        <v>5.5370939046624406E-6</v>
      </c>
      <c r="GG101" s="61">
        <v>5.8692231311372346E-4</v>
      </c>
      <c r="GH101" s="61">
        <v>9.6417718096018443E-4</v>
      </c>
      <c r="GI101" s="61">
        <v>2.5760973188291361E-3</v>
      </c>
      <c r="GJ101" s="61">
        <v>3.053047035633887E-3</v>
      </c>
      <c r="GK101" s="61">
        <v>3.3549280689244283E-3</v>
      </c>
      <c r="GL101" s="61">
        <v>1.7025792657059389E-6</v>
      </c>
      <c r="GM101" s="61">
        <v>0</v>
      </c>
      <c r="GN101" s="61">
        <v>9.7113010399411465E-7</v>
      </c>
      <c r="GO101" s="61">
        <v>1.4394629536455502E-6</v>
      </c>
      <c r="GP101" s="61">
        <v>0</v>
      </c>
      <c r="GQ101" s="61">
        <v>1.7621879576304226E-6</v>
      </c>
      <c r="GR101" s="61">
        <v>1.2421430655665769E-6</v>
      </c>
      <c r="GS101" s="61">
        <v>1.6766466262684251E-6</v>
      </c>
      <c r="GT101" s="61">
        <v>0</v>
      </c>
      <c r="GU101" s="61">
        <v>0</v>
      </c>
      <c r="GV101" s="61">
        <v>0</v>
      </c>
      <c r="GW101" s="61">
        <v>3.525354841653791E-6</v>
      </c>
      <c r="GX101" s="61">
        <v>0</v>
      </c>
      <c r="GY101" s="61">
        <v>0</v>
      </c>
      <c r="GZ101" s="61">
        <v>2.8289662188900351E-6</v>
      </c>
      <c r="HA101" s="61">
        <v>0</v>
      </c>
      <c r="HB101" s="61">
        <v>1.5613566857241237E-6</v>
      </c>
      <c r="HC101" s="61">
        <v>0</v>
      </c>
      <c r="HD101" s="61">
        <v>1.1762964041089445E-6</v>
      </c>
      <c r="HE101" s="61">
        <v>4.2933966033699153E-6</v>
      </c>
      <c r="HF101" s="61">
        <v>1.6527245881015509E-6</v>
      </c>
      <c r="HG101" s="61">
        <v>0</v>
      </c>
      <c r="HH101" s="61">
        <v>1.6558428512406973E-6</v>
      </c>
      <c r="HI101" s="61">
        <v>1.1194649594345081E-6</v>
      </c>
      <c r="HJ101" s="61">
        <v>1.6474381650101523E-6</v>
      </c>
      <c r="HK101" s="61">
        <v>2.1734423409654808E-6</v>
      </c>
      <c r="HL101" s="61">
        <v>1.2771751474147484E-6</v>
      </c>
      <c r="HM101" s="61">
        <v>3.0221998713751734E-6</v>
      </c>
      <c r="HN101" s="61">
        <v>2.1952714973973713E-6</v>
      </c>
      <c r="HO101" s="61">
        <v>6.0677562882720361E-6</v>
      </c>
      <c r="HP101" s="61">
        <v>0</v>
      </c>
      <c r="HQ101" s="61">
        <v>0</v>
      </c>
      <c r="HR101" s="61">
        <v>1.5560421818138816E-6</v>
      </c>
      <c r="HS101" s="61">
        <v>0</v>
      </c>
      <c r="HT101" s="61">
        <v>0</v>
      </c>
      <c r="HU101" s="61">
        <v>1.0876298539409784E-6</v>
      </c>
      <c r="HV101" s="61">
        <v>1.6556684901340922E-6</v>
      </c>
      <c r="HW101" s="61">
        <v>0</v>
      </c>
      <c r="HX101" s="61">
        <v>0</v>
      </c>
      <c r="HY101" s="61">
        <v>2.0653497782296254E-6</v>
      </c>
      <c r="HZ101" s="61">
        <v>1.4676061411489775E-6</v>
      </c>
      <c r="IA101" s="61">
        <v>2.8565927136603994E-6</v>
      </c>
      <c r="IB101" s="61">
        <v>1.5429572940108725E-6</v>
      </c>
      <c r="IC101" s="61">
        <v>1.2947796484290575E-6</v>
      </c>
      <c r="ID101" s="61">
        <v>1.3803018987110848E-6</v>
      </c>
      <c r="IE101" s="61">
        <v>0</v>
      </c>
      <c r="IF101" s="61">
        <v>1.7149990885732621E-6</v>
      </c>
      <c r="IG101" s="61">
        <v>6.4295563906850786E-7</v>
      </c>
      <c r="IH101" s="61">
        <v>0</v>
      </c>
      <c r="II101" s="61">
        <v>2.1902367350228599E-6</v>
      </c>
      <c r="IJ101" s="61">
        <v>6.1402439495724691E-7</v>
      </c>
      <c r="IK101" s="61">
        <v>0</v>
      </c>
      <c r="IL101" s="61">
        <v>6.7427124005819361E-7</v>
      </c>
      <c r="IM101" s="61">
        <v>0</v>
      </c>
      <c r="IN101" s="61">
        <v>0</v>
      </c>
      <c r="IO101" s="61">
        <v>0</v>
      </c>
      <c r="IP101" s="61">
        <v>4.3989662370690002E-7</v>
      </c>
      <c r="IQ101" s="61">
        <v>0</v>
      </c>
      <c r="IR101" s="61">
        <v>0</v>
      </c>
      <c r="IS101" s="61">
        <v>4.4650888101203121E-7</v>
      </c>
      <c r="IT101" s="61">
        <v>0</v>
      </c>
      <c r="IU101" s="61">
        <v>5.6342118483374719E-7</v>
      </c>
      <c r="IV101" s="61">
        <v>7.0151147975210269E-7</v>
      </c>
      <c r="IW101" s="61">
        <v>5.3463588694204599E-7</v>
      </c>
      <c r="IX101" s="61">
        <v>3.9066411388793042E-7</v>
      </c>
      <c r="IY101" s="61">
        <v>0</v>
      </c>
      <c r="IZ101" s="61">
        <v>0</v>
      </c>
      <c r="JA101" s="61">
        <v>5.6754134920242842E-7</v>
      </c>
      <c r="JB101" s="61">
        <v>5.5978829279476615E-7</v>
      </c>
      <c r="JC101" s="61">
        <v>5.4458596055215351E-7</v>
      </c>
      <c r="JD101" s="61">
        <v>1.3720469281515735E-6</v>
      </c>
      <c r="JE101" s="61">
        <v>0</v>
      </c>
      <c r="JF101" s="61">
        <v>0</v>
      </c>
      <c r="JG101" s="61">
        <v>7.104632326372638E-7</v>
      </c>
      <c r="JH101" s="61">
        <v>4.6563831376348628E-7</v>
      </c>
      <c r="JI101" s="61">
        <v>0</v>
      </c>
      <c r="JJ101" s="61">
        <v>0</v>
      </c>
      <c r="JK101" s="61">
        <v>0</v>
      </c>
      <c r="JL101" s="61">
        <v>0</v>
      </c>
      <c r="JM101" s="61">
        <v>6.0804362261688784E-7</v>
      </c>
      <c r="JN101" s="61">
        <v>6.9076746418162509E-7</v>
      </c>
      <c r="JO101" s="61">
        <v>0</v>
      </c>
      <c r="JP101" s="61">
        <v>0</v>
      </c>
      <c r="JQ101" s="61">
        <v>1.1879924377153385E-6</v>
      </c>
      <c r="JR101" s="61">
        <v>4.8276348235837948E-7</v>
      </c>
      <c r="JS101" s="61">
        <v>0</v>
      </c>
      <c r="JT101" s="61">
        <v>0</v>
      </c>
      <c r="JU101" s="61">
        <v>0</v>
      </c>
      <c r="JV101" s="61">
        <v>9.6378548208378474E-7</v>
      </c>
      <c r="JW101" s="61">
        <v>7.0198877632264868E-7</v>
      </c>
      <c r="JX101" s="61">
        <v>4.6384619387964845E-7</v>
      </c>
      <c r="JY101" s="61">
        <v>6.8446159323250619E-7</v>
      </c>
      <c r="JZ101" s="61">
        <v>2.722662599452436E-6</v>
      </c>
      <c r="KA101" s="61">
        <v>9.5461121713365065E-7</v>
      </c>
      <c r="KB101" s="61">
        <v>4.5769746674470644E-7</v>
      </c>
      <c r="KC101" s="61">
        <v>0</v>
      </c>
      <c r="KD101" s="61">
        <v>0</v>
      </c>
      <c r="KE101" s="61">
        <v>2.9410397747117783E-6</v>
      </c>
      <c r="KF101" s="61">
        <v>4.9599174375817356E-6</v>
      </c>
      <c r="KG101" s="61">
        <v>2.1045079636218184E-6</v>
      </c>
      <c r="KH101" s="61">
        <v>1.4504589578495901E-6</v>
      </c>
      <c r="KI101" s="61">
        <v>7.0319746230099803E-7</v>
      </c>
      <c r="KJ101" s="61">
        <v>3.4877062115016818E-6</v>
      </c>
      <c r="KK101" s="61">
        <v>0</v>
      </c>
      <c r="KL101" s="61">
        <v>2.599216022537937E-6</v>
      </c>
      <c r="KM101" s="61">
        <v>1.1117562316839705E-5</v>
      </c>
      <c r="KN101" s="61">
        <v>0</v>
      </c>
      <c r="KO101" s="61">
        <v>2.3589024879423172E-6</v>
      </c>
      <c r="KP101" s="61">
        <v>1.2545395251354625E-6</v>
      </c>
      <c r="KQ101" s="61">
        <v>9.5299629553397765E-7</v>
      </c>
      <c r="KR101" s="61">
        <v>0</v>
      </c>
      <c r="KS101" s="61">
        <v>6.3085378426369303E-7</v>
      </c>
      <c r="KT101" s="61">
        <v>2.6156809101794552E-6</v>
      </c>
      <c r="KU101" s="61">
        <v>0</v>
      </c>
      <c r="KV101" s="61">
        <v>8.3099479855425743E-7</v>
      </c>
      <c r="KW101" s="61">
        <v>7.4945125803429445E-7</v>
      </c>
      <c r="KX101" s="61">
        <v>6.8343958528096211E-7</v>
      </c>
      <c r="KY101" s="61">
        <v>1.8574470735591143E-6</v>
      </c>
      <c r="KZ101" s="61">
        <v>5.9532386991075401E-6</v>
      </c>
    </row>
    <row r="102" spans="1:312" ht="13" x14ac:dyDescent="0.3">
      <c r="A102" s="102">
        <v>1.0725362234146223</v>
      </c>
      <c r="B102" s="50" t="s">
        <v>855</v>
      </c>
      <c r="C102" s="60" t="s">
        <v>62</v>
      </c>
      <c r="D102" s="61">
        <v>1.4462317741422489E-4</v>
      </c>
      <c r="E102" s="61">
        <v>6.3670993195721743E-5</v>
      </c>
      <c r="F102" s="61">
        <v>4.9089097114605031E-5</v>
      </c>
      <c r="G102" s="61">
        <v>1.4677612842511458E-5</v>
      </c>
      <c r="H102" s="61">
        <v>3.0230147982614089E-4</v>
      </c>
      <c r="I102" s="61">
        <v>6.8677077669859048E-6</v>
      </c>
      <c r="J102" s="61">
        <v>4.2711252101984847E-4</v>
      </c>
      <c r="K102" s="61">
        <v>8.6652691265075098E-5</v>
      </c>
      <c r="L102" s="61">
        <v>2.2964583179327223E-4</v>
      </c>
      <c r="M102" s="61">
        <v>4.2030802108652409E-5</v>
      </c>
      <c r="N102" s="61">
        <v>7.6305033584585236E-5</v>
      </c>
      <c r="O102" s="61">
        <v>2.2228783805392744E-4</v>
      </c>
      <c r="P102" s="61">
        <v>1.3832620218976838E-4</v>
      </c>
      <c r="Q102" s="61">
        <v>7.6677484393195664E-5</v>
      </c>
      <c r="R102" s="61">
        <v>2.9704741871325541E-4</v>
      </c>
      <c r="S102" s="61">
        <v>3.3604260765917476E-4</v>
      </c>
      <c r="T102" s="61">
        <v>5.6333095384074273E-4</v>
      </c>
      <c r="U102" s="61">
        <v>7.3718046117383191E-4</v>
      </c>
      <c r="V102" s="61">
        <v>5.4560698044973704E-4</v>
      </c>
      <c r="W102" s="61">
        <v>3.236159170780407E-4</v>
      </c>
      <c r="X102" s="61">
        <v>2.7367169928122642E-4</v>
      </c>
      <c r="Y102" s="61">
        <v>1.2243351637588667E-3</v>
      </c>
      <c r="Z102" s="61">
        <v>1.0317764055266508E-3</v>
      </c>
      <c r="AA102" s="61">
        <v>9.0559369480688672E-4</v>
      </c>
      <c r="AB102" s="61">
        <v>1.0153390872344457E-3</v>
      </c>
      <c r="AC102" s="61">
        <v>4.5590391241592625E-4</v>
      </c>
      <c r="AD102" s="61">
        <v>4.5025507895664503E-4</v>
      </c>
      <c r="AE102" s="61">
        <v>4.5286299751869263E-2</v>
      </c>
      <c r="AF102" s="61">
        <v>3.0110095861784282E-4</v>
      </c>
      <c r="AG102" s="61">
        <v>1.188105680646648E-3</v>
      </c>
      <c r="AH102" s="61">
        <v>2.7507257853739243E-4</v>
      </c>
      <c r="AI102" s="61">
        <v>5.1059234250240505E-4</v>
      </c>
      <c r="AJ102" s="61">
        <v>1.9656239008288714E-4</v>
      </c>
      <c r="AK102" s="61">
        <v>9.7694010060002615E-3</v>
      </c>
      <c r="AL102" s="61">
        <v>3.7553246300807995E-2</v>
      </c>
      <c r="AM102" s="61">
        <v>2.8572594210567646E-2</v>
      </c>
      <c r="AN102" s="61">
        <v>1.716853164445907E-2</v>
      </c>
      <c r="AO102" s="61">
        <v>1.5560121001590833E-2</v>
      </c>
      <c r="AP102" s="61">
        <v>2.4394684572156346E-2</v>
      </c>
      <c r="AQ102" s="61">
        <v>4.2696920909455004E-2</v>
      </c>
      <c r="AR102" s="61">
        <v>3.8792255002602659E-4</v>
      </c>
      <c r="AS102" s="61">
        <v>6.6121358842906417E-4</v>
      </c>
      <c r="AT102" s="61">
        <v>1.1539970726231277E-3</v>
      </c>
      <c r="AU102" s="61">
        <v>5.664055572833195E-4</v>
      </c>
      <c r="AV102" s="61">
        <v>1.4426555097551012E-4</v>
      </c>
      <c r="AW102" s="61">
        <v>1.6274031328931713E-4</v>
      </c>
      <c r="AX102" s="61">
        <v>4.7661603304899856E-4</v>
      </c>
      <c r="AY102" s="61">
        <v>3.8886083144074117E-4</v>
      </c>
      <c r="AZ102" s="61">
        <v>4.9292992129594949E-4</v>
      </c>
      <c r="BA102" s="61">
        <v>2.1943520753506742E-4</v>
      </c>
      <c r="BB102" s="61">
        <v>8.5551033254189553E-3</v>
      </c>
      <c r="BC102" s="61">
        <v>1.7077246968941345E-3</v>
      </c>
      <c r="BD102" s="61">
        <v>4.3070413395853496E-3</v>
      </c>
      <c r="BE102" s="61">
        <v>2.4992966363586053E-5</v>
      </c>
      <c r="BF102" s="61">
        <v>9.3035543962955965E-4</v>
      </c>
      <c r="BG102" s="61">
        <v>8.7907945001196623E-4</v>
      </c>
      <c r="BH102" s="61">
        <v>5.7936892635579086E-2</v>
      </c>
      <c r="BI102" s="61">
        <v>3.5077215040837258E-3</v>
      </c>
      <c r="BJ102" s="61">
        <v>6.8551630585540854E-2</v>
      </c>
      <c r="BK102" s="61">
        <v>8.1549268723594081E-4</v>
      </c>
      <c r="BL102" s="61">
        <v>1.0488941263930443E-3</v>
      </c>
      <c r="BM102" s="61">
        <v>2.4932418649520734E-4</v>
      </c>
      <c r="BN102" s="61">
        <v>5.3589773315684775E-4</v>
      </c>
      <c r="BO102" s="61">
        <v>1.7591788856749938E-4</v>
      </c>
      <c r="BP102" s="61">
        <v>1.2365999998618682E-4</v>
      </c>
      <c r="BQ102" s="61">
        <v>9.1522644799308994E-5</v>
      </c>
      <c r="BR102" s="61">
        <v>6.2636857587635212E-5</v>
      </c>
      <c r="BS102" s="61">
        <v>5.7411588289881364E-5</v>
      </c>
      <c r="BT102" s="61">
        <v>3.2482666136590037E-4</v>
      </c>
      <c r="BU102" s="61">
        <v>6.5403238851954922E-5</v>
      </c>
      <c r="BV102" s="61">
        <v>2.2262252925396171E-4</v>
      </c>
      <c r="BW102" s="61">
        <v>2.3412542292947032E-4</v>
      </c>
      <c r="BX102" s="61">
        <v>1.2884716504113532E-4</v>
      </c>
      <c r="BY102" s="61">
        <v>8.4580606930608306E-4</v>
      </c>
      <c r="BZ102" s="61">
        <v>4.4827843283665539E-4</v>
      </c>
      <c r="CA102" s="61">
        <v>2.7704890130247689E-4</v>
      </c>
      <c r="CB102" s="61">
        <v>2.1620003469404687E-4</v>
      </c>
      <c r="CC102" s="61">
        <v>1.5217149481110362E-4</v>
      </c>
      <c r="CD102" s="61">
        <v>2.7151749015430656E-4</v>
      </c>
      <c r="CE102" s="61">
        <v>7.8156054257878251E-4</v>
      </c>
      <c r="CF102" s="61">
        <v>9.8138501620034162E-4</v>
      </c>
      <c r="CG102" s="61">
        <v>6.0215036780529021E-4</v>
      </c>
      <c r="CH102" s="61">
        <v>1.1083715341372439E-3</v>
      </c>
      <c r="CI102" s="61">
        <v>1.1870321092581055E-4</v>
      </c>
      <c r="CJ102" s="61">
        <v>2.540998478062817E-4</v>
      </c>
      <c r="CK102" s="61">
        <v>1.3204477898083407E-3</v>
      </c>
      <c r="CL102" s="61">
        <v>2.4842136178961278E-4</v>
      </c>
      <c r="CM102" s="61">
        <v>2.4726159547485403E-4</v>
      </c>
      <c r="CN102" s="61">
        <v>2.9977322194983663E-4</v>
      </c>
      <c r="CO102" s="61">
        <v>3.5997455970017704E-4</v>
      </c>
      <c r="CP102" s="61">
        <v>1.6393115356183336E-4</v>
      </c>
      <c r="CQ102" s="61">
        <v>2.7406422630361053E-4</v>
      </c>
      <c r="CR102" s="61">
        <v>5.9742015942508119E-4</v>
      </c>
      <c r="CS102" s="61">
        <v>7.6498512134548806E-4</v>
      </c>
      <c r="CT102" s="61">
        <v>1.8598988960181733E-4</v>
      </c>
      <c r="CU102" s="61">
        <v>2.6247561811121035E-4</v>
      </c>
      <c r="CV102" s="61">
        <v>3.682243928228842E-4</v>
      </c>
      <c r="CW102" s="61">
        <v>5.6098797237161832E-4</v>
      </c>
      <c r="CX102" s="61">
        <v>1.5963642474761561E-4</v>
      </c>
      <c r="CY102" s="61">
        <v>6.1052835422504106E-4</v>
      </c>
      <c r="CZ102" s="61">
        <v>1.1463800308679851E-4</v>
      </c>
      <c r="DA102" s="61">
        <v>2.3822854998371227E-4</v>
      </c>
      <c r="DB102" s="61">
        <v>1.5625283260046243E-4</v>
      </c>
      <c r="DC102" s="61">
        <v>3.7929077365990303E-3</v>
      </c>
      <c r="DD102" s="61">
        <v>5.1770245867055052E-2</v>
      </c>
      <c r="DE102" s="61">
        <v>2.3572331690058703E-3</v>
      </c>
      <c r="DF102" s="61">
        <v>2.7485773427936076E-3</v>
      </c>
      <c r="DG102" s="61">
        <v>3.6864713611375385E-3</v>
      </c>
      <c r="DH102" s="61">
        <v>2.9419739747631084E-3</v>
      </c>
      <c r="DI102" s="61">
        <v>3.4889599486057194E-3</v>
      </c>
      <c r="DJ102" s="61">
        <v>1.1296722214667887E-3</v>
      </c>
      <c r="DK102" s="61">
        <v>6.8888534047866119E-4</v>
      </c>
      <c r="DL102" s="61">
        <v>8.2468046531833882E-4</v>
      </c>
      <c r="DM102" s="61">
        <v>6.0662028434490232E-4</v>
      </c>
      <c r="DN102" s="61">
        <v>2.7385417401475038E-3</v>
      </c>
      <c r="DO102" s="61">
        <v>2.2526537163750516E-4</v>
      </c>
      <c r="DP102" s="61">
        <v>1.27872291315384E-3</v>
      </c>
      <c r="DQ102" s="61">
        <v>1.617754607310794E-3</v>
      </c>
      <c r="DR102" s="61">
        <v>2.1494440843305169E-3</v>
      </c>
      <c r="DS102" s="61">
        <v>1.6057880596967238E-3</v>
      </c>
      <c r="DT102" s="61">
        <v>8.3262322047391365E-4</v>
      </c>
      <c r="DU102" s="61">
        <v>7.0540564773113913E-3</v>
      </c>
      <c r="DV102" s="61">
        <v>2.5634582719397358E-4</v>
      </c>
      <c r="DW102" s="61">
        <v>3.663278444744061E-4</v>
      </c>
      <c r="DX102" s="61">
        <v>2.38112707507441E-3</v>
      </c>
      <c r="DY102" s="61">
        <v>5.6891672300338095E-4</v>
      </c>
      <c r="DZ102" s="61">
        <v>1.5176848550700901E-4</v>
      </c>
      <c r="EA102" s="61">
        <v>4.3542298186080596E-4</v>
      </c>
      <c r="EB102" s="61">
        <v>5.1214406351718323E-4</v>
      </c>
      <c r="EC102" s="61">
        <v>6.8323014837289541E-4</v>
      </c>
      <c r="ED102" s="61">
        <v>4.2252183951024596E-4</v>
      </c>
      <c r="EE102" s="61">
        <v>1.2228276519823218E-4</v>
      </c>
      <c r="EF102" s="61">
        <v>2.12997936274173E-4</v>
      </c>
      <c r="EG102" s="61">
        <v>4.1900656464574724E-4</v>
      </c>
      <c r="EH102" s="61">
        <v>2.8511815391249598E-4</v>
      </c>
      <c r="EI102" s="61">
        <v>8.6588061450567513E-5</v>
      </c>
      <c r="EJ102" s="61">
        <v>1.0143253783694782E-4</v>
      </c>
      <c r="EK102" s="61">
        <v>9.4878171295060881E-5</v>
      </c>
      <c r="EL102" s="61">
        <v>0</v>
      </c>
      <c r="EM102" s="61">
        <v>3.5221130229925477E-5</v>
      </c>
      <c r="EN102" s="61">
        <v>1.080421931050011E-4</v>
      </c>
      <c r="EO102" s="61">
        <v>1.6191548745918949E-4</v>
      </c>
      <c r="EP102" s="61">
        <v>1.4364667637762384E-4</v>
      </c>
      <c r="EQ102" s="61">
        <v>5.9049519442971548E-6</v>
      </c>
      <c r="ER102" s="61">
        <v>6.0889121709244773E-5</v>
      </c>
      <c r="ES102" s="61">
        <v>3.4637926784845686E-5</v>
      </c>
      <c r="ET102" s="61">
        <v>3.8988559964860423E-5</v>
      </c>
      <c r="EU102" s="61">
        <v>9.0854658368460736E-5</v>
      </c>
      <c r="EV102" s="61">
        <v>5.3867264166084953E-5</v>
      </c>
      <c r="EW102" s="61">
        <v>1.7661278381261636E-4</v>
      </c>
      <c r="EX102" s="61">
        <v>1.6798091250373395E-4</v>
      </c>
      <c r="EY102" s="61">
        <v>5.6369589982557323E-4</v>
      </c>
      <c r="EZ102" s="61">
        <v>8.4772053936790868E-4</v>
      </c>
      <c r="FA102" s="61">
        <v>3.0970202476409759E-4</v>
      </c>
      <c r="FB102" s="61">
        <v>4.2993452338188431E-4</v>
      </c>
      <c r="FC102" s="61">
        <v>5.7563395507282711E-5</v>
      </c>
      <c r="FD102" s="61">
        <v>8.1146670711360535E-4</v>
      </c>
      <c r="FE102" s="61">
        <v>1.3090778935923611E-4</v>
      </c>
      <c r="FF102" s="61">
        <v>3.6148167221762513E-4</v>
      </c>
      <c r="FG102" s="61">
        <v>1.6464856748430742E-4</v>
      </c>
      <c r="FH102" s="61">
        <v>5.7285310175953668E-4</v>
      </c>
      <c r="FI102" s="61">
        <v>2.3930099421862395E-4</v>
      </c>
      <c r="FJ102" s="61">
        <v>4.1247893830198009E-4</v>
      </c>
      <c r="FK102" s="61">
        <v>1.9298049186123017E-4</v>
      </c>
      <c r="FL102" s="61">
        <v>3.1422846724249442E-4</v>
      </c>
      <c r="FM102" s="61">
        <v>2.5424937985025033E-4</v>
      </c>
      <c r="FN102" s="61">
        <v>5.3513364976421132E-4</v>
      </c>
      <c r="FO102" s="61">
        <v>1.6100798556550346E-4</v>
      </c>
      <c r="FP102" s="61">
        <v>5.0591094122166629E-4</v>
      </c>
      <c r="FQ102" s="61">
        <v>2.2967523501482079E-4</v>
      </c>
      <c r="FR102" s="61">
        <v>1.602864599179592E-4</v>
      </c>
      <c r="FS102" s="61">
        <v>3.0691765096018992E-4</v>
      </c>
      <c r="FT102" s="61">
        <v>6.7572016689898605E-5</v>
      </c>
      <c r="FU102" s="61">
        <v>5.2102859790799524E-4</v>
      </c>
      <c r="FV102" s="61">
        <v>6.3811211966464921E-4</v>
      </c>
      <c r="FW102" s="61">
        <v>5.9789892065505462E-5</v>
      </c>
      <c r="FX102" s="61">
        <v>3.1762172078144125E-5</v>
      </c>
      <c r="FY102" s="61">
        <v>7.4825990458597845E-5</v>
      </c>
      <c r="FZ102" s="61">
        <v>3.7591384094763408E-4</v>
      </c>
      <c r="GA102" s="61">
        <v>1.5965835652059571E-5</v>
      </c>
      <c r="GB102" s="61">
        <v>4.4327810040737563E-4</v>
      </c>
      <c r="GC102" s="61">
        <v>1.1349923014569892E-4</v>
      </c>
      <c r="GD102" s="61">
        <v>1.9143471408779981E-4</v>
      </c>
      <c r="GE102" s="61">
        <v>1.3267944208679525E-4</v>
      </c>
      <c r="GF102" s="61">
        <v>1.4402596478683079E-4</v>
      </c>
      <c r="GG102" s="61">
        <v>0.96440834296523725</v>
      </c>
      <c r="GH102" s="61">
        <v>0.96375085087334555</v>
      </c>
      <c r="GI102" s="61">
        <v>0.67350859871738389</v>
      </c>
      <c r="GJ102" s="61">
        <v>0.87607242959714116</v>
      </c>
      <c r="GK102" s="61">
        <v>0.96290566052630988</v>
      </c>
      <c r="GL102" s="61">
        <v>1.6267388181924378E-3</v>
      </c>
      <c r="GM102" s="61">
        <v>5.4560033965001344E-4</v>
      </c>
      <c r="GN102" s="61">
        <v>6.5372162467088263E-4</v>
      </c>
      <c r="GO102" s="61">
        <v>2.0838625358942083E-4</v>
      </c>
      <c r="GP102" s="61">
        <v>1.0072199749178198E-4</v>
      </c>
      <c r="GQ102" s="61">
        <v>5.8406740862350563E-5</v>
      </c>
      <c r="GR102" s="61">
        <v>7.6943862117040732E-5</v>
      </c>
      <c r="GS102" s="61">
        <v>4.5316032426643822E-4</v>
      </c>
      <c r="GT102" s="61">
        <v>2.2623645741397973E-4</v>
      </c>
      <c r="GU102" s="61">
        <v>2.597337121475079E-4</v>
      </c>
      <c r="GV102" s="61">
        <v>1.9273497108795201E-4</v>
      </c>
      <c r="GW102" s="61">
        <v>1.3936902807337986E-4</v>
      </c>
      <c r="GX102" s="61">
        <v>4.6992754897997398E-5</v>
      </c>
      <c r="GY102" s="61">
        <v>2.9492448397811546E-4</v>
      </c>
      <c r="GZ102" s="61">
        <v>2.5419833124626351E-4</v>
      </c>
      <c r="HA102" s="61">
        <v>3.072732814819913E-5</v>
      </c>
      <c r="HB102" s="61">
        <v>7.8831164221449088E-4</v>
      </c>
      <c r="HC102" s="61">
        <v>7.2814489071469049E-4</v>
      </c>
      <c r="HD102" s="61">
        <v>3.4907249289935211E-4</v>
      </c>
      <c r="HE102" s="61">
        <v>1.6222837587866747E-3</v>
      </c>
      <c r="HF102" s="61">
        <v>1.1815695352468676E-3</v>
      </c>
      <c r="HG102" s="61">
        <v>1.7078933754871401E-3</v>
      </c>
      <c r="HH102" s="61">
        <v>1.0799775040869881E-4</v>
      </c>
      <c r="HI102" s="61">
        <v>1.3047239717213699E-3</v>
      </c>
      <c r="HJ102" s="61">
        <v>4.3591213846168629E-4</v>
      </c>
      <c r="HK102" s="61">
        <v>1.0469713250024161E-3</v>
      </c>
      <c r="HL102" s="61">
        <v>1.0622975242797026E-3</v>
      </c>
      <c r="HM102" s="61">
        <v>1.0351706159431385E-3</v>
      </c>
      <c r="HN102" s="61">
        <v>2.7060331207440547E-2</v>
      </c>
      <c r="HO102" s="61">
        <v>1.437249206148703E-3</v>
      </c>
      <c r="HP102" s="61">
        <v>3.7116829472328254E-5</v>
      </c>
      <c r="HQ102" s="61">
        <v>4.0413983069601379E-4</v>
      </c>
      <c r="HR102" s="61">
        <v>5.333075237803443E-4</v>
      </c>
      <c r="HS102" s="61">
        <v>5.5497098888410373E-4</v>
      </c>
      <c r="HT102" s="61">
        <v>4.1207091795195783E-4</v>
      </c>
      <c r="HU102" s="61">
        <v>2.4521219295907105E-4</v>
      </c>
      <c r="HV102" s="61">
        <v>3.2743603839885231E-4</v>
      </c>
      <c r="HW102" s="61">
        <v>4.0585028466150197E-4</v>
      </c>
      <c r="HX102" s="61">
        <v>1.6179444963863314E-3</v>
      </c>
      <c r="HY102" s="61">
        <v>4.8216737989314063E-4</v>
      </c>
      <c r="HZ102" s="61">
        <v>1.004576403616475E-3</v>
      </c>
      <c r="IA102" s="61">
        <v>1.8431688386108117E-3</v>
      </c>
      <c r="IB102" s="61">
        <v>2.1315097818263529E-4</v>
      </c>
      <c r="IC102" s="61">
        <v>5.3170845584766147E-4</v>
      </c>
      <c r="ID102" s="61">
        <v>7.4583846262465297E-4</v>
      </c>
      <c r="IE102" s="61">
        <v>1.8250144967956556E-4</v>
      </c>
      <c r="IF102" s="61">
        <v>3.6142653014410069E-4</v>
      </c>
      <c r="IG102" s="61">
        <v>4.2285049196072203E-5</v>
      </c>
      <c r="IH102" s="61">
        <v>2.5901760766220577E-4</v>
      </c>
      <c r="II102" s="61">
        <v>1.0333780275475078E-3</v>
      </c>
      <c r="IJ102" s="61">
        <v>2.7610630293244201E-5</v>
      </c>
      <c r="IK102" s="61">
        <v>1.597311285794792E-5</v>
      </c>
      <c r="IL102" s="61">
        <v>2.1526858529124563E-4</v>
      </c>
      <c r="IM102" s="61">
        <v>1.3715812262930652E-4</v>
      </c>
      <c r="IN102" s="61">
        <v>8.8687304119984092E-5</v>
      </c>
      <c r="IO102" s="61">
        <v>8.402998849664236E-5</v>
      </c>
      <c r="IP102" s="61">
        <v>6.7890712258764909E-5</v>
      </c>
      <c r="IQ102" s="61">
        <v>6.9310034595867456E-5</v>
      </c>
      <c r="IR102" s="61">
        <v>2.9445739875347146E-4</v>
      </c>
      <c r="IS102" s="61">
        <v>8.6523498720553609E-5</v>
      </c>
      <c r="IT102" s="61">
        <v>7.6684814409765951E-6</v>
      </c>
      <c r="IU102" s="61">
        <v>7.3642278975464282E-5</v>
      </c>
      <c r="IV102" s="61">
        <v>2.2004076748224287E-5</v>
      </c>
      <c r="IW102" s="61">
        <v>1.0286394464764965E-4</v>
      </c>
      <c r="IX102" s="61">
        <v>6.3782427660769435E-5</v>
      </c>
      <c r="IY102" s="61">
        <v>1.099566101879994E-4</v>
      </c>
      <c r="IZ102" s="61">
        <v>4.0263029188315804E-5</v>
      </c>
      <c r="JA102" s="61">
        <v>5.8645939417584275E-5</v>
      </c>
      <c r="JB102" s="61">
        <v>6.2581221199494881E-5</v>
      </c>
      <c r="JC102" s="61">
        <v>1.4435158527702417E-4</v>
      </c>
      <c r="JD102" s="61">
        <v>5.8769343422492402E-6</v>
      </c>
      <c r="JE102" s="61">
        <v>1.2300361876996693E-4</v>
      </c>
      <c r="JF102" s="61">
        <v>1.6052030707180134E-5</v>
      </c>
      <c r="JG102" s="61">
        <v>2.8667507198350321E-4</v>
      </c>
      <c r="JH102" s="61">
        <v>6.6198764315946476E-4</v>
      </c>
      <c r="JI102" s="61">
        <v>2.1825974130781201E-4</v>
      </c>
      <c r="JJ102" s="61">
        <v>1.627462572832335E-4</v>
      </c>
      <c r="JK102" s="61">
        <v>3.6702620559492119E-4</v>
      </c>
      <c r="JL102" s="61">
        <v>8.7446121888656479E-5</v>
      </c>
      <c r="JM102" s="61">
        <v>3.0394073882542835E-4</v>
      </c>
      <c r="JN102" s="61">
        <v>1.3590849857773475E-4</v>
      </c>
      <c r="JO102" s="61">
        <v>5.5907674621368553E-5</v>
      </c>
      <c r="JP102" s="61">
        <v>7.4303049483596552E-5</v>
      </c>
      <c r="JQ102" s="61">
        <v>2.0041432424257761E-4</v>
      </c>
      <c r="JR102" s="61">
        <v>2.400943718929007E-5</v>
      </c>
      <c r="JS102" s="61">
        <v>5.4118096816093451E-5</v>
      </c>
      <c r="JT102" s="61">
        <v>9.6752716238010354E-4</v>
      </c>
      <c r="JU102" s="61">
        <v>7.3589286821300727E-4</v>
      </c>
      <c r="JV102" s="61">
        <v>2.2759794159408578E-4</v>
      </c>
      <c r="JW102" s="61">
        <v>1.6140281942716186E-4</v>
      </c>
      <c r="JX102" s="61">
        <v>4.5350757760273091E-4</v>
      </c>
      <c r="JY102" s="61">
        <v>2.7334353982180819E-4</v>
      </c>
      <c r="JZ102" s="61">
        <v>9.2290194972994763E-4</v>
      </c>
      <c r="KA102" s="61">
        <v>4.6712839231305046E-4</v>
      </c>
      <c r="KB102" s="61">
        <v>4.592892368234964E-4</v>
      </c>
      <c r="KC102" s="61">
        <v>2.5430080863480788E-4</v>
      </c>
      <c r="KD102" s="61">
        <v>1.3892256166767147E-4</v>
      </c>
      <c r="KE102" s="61">
        <v>3.155980764913631E-4</v>
      </c>
      <c r="KF102" s="61">
        <v>7.7396756103775431E-4</v>
      </c>
      <c r="KG102" s="61">
        <v>2.0994415555612472E-4</v>
      </c>
      <c r="KH102" s="61">
        <v>7.653346691093363E-4</v>
      </c>
      <c r="KI102" s="61">
        <v>5.5426023978564663E-4</v>
      </c>
      <c r="KJ102" s="61">
        <v>1.540721345534735E-3</v>
      </c>
      <c r="KK102" s="61">
        <v>3.1160721631137624E-4</v>
      </c>
      <c r="KL102" s="61">
        <v>4.3731328242900319E-4</v>
      </c>
      <c r="KM102" s="61">
        <v>1.2410164228877601E-3</v>
      </c>
      <c r="KN102" s="61">
        <v>7.3884688337913658E-4</v>
      </c>
      <c r="KO102" s="61">
        <v>9.5843081752684464E-4</v>
      </c>
      <c r="KP102" s="61">
        <v>3.9881114537653503E-4</v>
      </c>
      <c r="KQ102" s="61">
        <v>7.8188051624698796E-5</v>
      </c>
      <c r="KR102" s="61">
        <v>1.4508327818255751E-4</v>
      </c>
      <c r="KS102" s="61">
        <v>3.4816820353513215E-4</v>
      </c>
      <c r="KT102" s="61">
        <v>7.450815511181551E-4</v>
      </c>
      <c r="KU102" s="61">
        <v>9.4291965720392276E-4</v>
      </c>
      <c r="KV102" s="61">
        <v>7.5851358556924714E-5</v>
      </c>
      <c r="KW102" s="61">
        <v>2.7499864828138375E-4</v>
      </c>
      <c r="KX102" s="61">
        <v>1.4314262425051263E-4</v>
      </c>
      <c r="KY102" s="61">
        <v>3.6509154145845257E-4</v>
      </c>
      <c r="KZ102" s="61">
        <v>1.1122965038315872E-3</v>
      </c>
    </row>
    <row r="103" spans="1:312" ht="13" x14ac:dyDescent="0.3">
      <c r="A103" s="102">
        <v>1.0396416754351363</v>
      </c>
      <c r="B103" s="50" t="s">
        <v>854</v>
      </c>
      <c r="C103" s="60" t="s">
        <v>129</v>
      </c>
      <c r="D103" s="61">
        <v>3.1953293396425716E-5</v>
      </c>
      <c r="E103" s="61">
        <v>5.9265514813218249E-5</v>
      </c>
      <c r="F103" s="61">
        <v>1.0676700677415304E-6</v>
      </c>
      <c r="G103" s="61">
        <v>2.5781687927924519E-6</v>
      </c>
      <c r="H103" s="61">
        <v>1.3042623261237523E-5</v>
      </c>
      <c r="I103" s="61">
        <v>0</v>
      </c>
      <c r="J103" s="61">
        <v>6.6778383963108097E-5</v>
      </c>
      <c r="K103" s="61">
        <v>1.4109084564712675E-4</v>
      </c>
      <c r="L103" s="61">
        <v>0</v>
      </c>
      <c r="M103" s="61">
        <v>4.1965455712339205E-5</v>
      </c>
      <c r="N103" s="61">
        <v>1.0290189540378161E-4</v>
      </c>
      <c r="O103" s="61">
        <v>2.593633662678309E-6</v>
      </c>
      <c r="P103" s="61">
        <v>0</v>
      </c>
      <c r="Q103" s="61">
        <v>4.2481210494565282E-5</v>
      </c>
      <c r="R103" s="61">
        <v>4.2301595157732932E-5</v>
      </c>
      <c r="S103" s="61">
        <v>4.5938669498516711E-5</v>
      </c>
      <c r="T103" s="61">
        <v>7.2030383376113155E-6</v>
      </c>
      <c r="U103" s="61">
        <v>1.2110637405898278E-4</v>
      </c>
      <c r="V103" s="61">
        <v>1.4265999425717871E-4</v>
      </c>
      <c r="W103" s="61">
        <v>9.1938432844238804E-5</v>
      </c>
      <c r="X103" s="61">
        <v>9.3027015996388186E-7</v>
      </c>
      <c r="Y103" s="61">
        <v>2.1401402663646707E-4</v>
      </c>
      <c r="Z103" s="61">
        <v>9.7038482497552994E-5</v>
      </c>
      <c r="AA103" s="61">
        <v>1.6845654171517778E-4</v>
      </c>
      <c r="AB103" s="61">
        <v>7.2969803509687943E-5</v>
      </c>
      <c r="AC103" s="61">
        <v>2.1244499184677154E-4</v>
      </c>
      <c r="AD103" s="61">
        <v>3.0703878412295526E-5</v>
      </c>
      <c r="AE103" s="61">
        <v>2.0173249446468744E-4</v>
      </c>
      <c r="AF103" s="61">
        <v>1.4118337345577007E-4</v>
      </c>
      <c r="AG103" s="61">
        <v>6.4625406748118231E-5</v>
      </c>
      <c r="AH103" s="61">
        <v>1.4372007578195066E-4</v>
      </c>
      <c r="AI103" s="61">
        <v>6.430501870063402E-5</v>
      </c>
      <c r="AJ103" s="61">
        <v>1.5365441546760767E-4</v>
      </c>
      <c r="AK103" s="61">
        <v>4.7415939136448816E-4</v>
      </c>
      <c r="AL103" s="61">
        <v>1.4073192095425031E-3</v>
      </c>
      <c r="AM103" s="61">
        <v>3.1037581824875873E-4</v>
      </c>
      <c r="AN103" s="61">
        <v>1.6090789024303268E-4</v>
      </c>
      <c r="AO103" s="61">
        <v>4.5153894291022963E-4</v>
      </c>
      <c r="AP103" s="61">
        <v>7.7575424140335469E-4</v>
      </c>
      <c r="AQ103" s="61">
        <v>3.3948380241350594E-5</v>
      </c>
      <c r="AR103" s="61">
        <v>6.4342571345117595E-4</v>
      </c>
      <c r="AS103" s="61">
        <v>0.93689097970586221</v>
      </c>
      <c r="AT103" s="61">
        <v>1.5808954290550556E-2</v>
      </c>
      <c r="AU103" s="61">
        <v>4.774502633024226E-2</v>
      </c>
      <c r="AV103" s="61">
        <v>6.2390592277011036E-5</v>
      </c>
      <c r="AW103" s="61">
        <v>1.5325027924413507E-5</v>
      </c>
      <c r="AX103" s="61">
        <v>2.7787942310377002E-5</v>
      </c>
      <c r="AY103" s="61">
        <v>4.9520773347875938E-5</v>
      </c>
      <c r="AZ103" s="61">
        <v>8.1087700415093618E-5</v>
      </c>
      <c r="BA103" s="61">
        <v>4.0709699135464998E-4</v>
      </c>
      <c r="BB103" s="61">
        <v>3.3373619189128972E-3</v>
      </c>
      <c r="BC103" s="61">
        <v>1.0219703429402107E-4</v>
      </c>
      <c r="BD103" s="61">
        <v>7.5873026365994495E-5</v>
      </c>
      <c r="BE103" s="61">
        <v>5.9145111428748597E-5</v>
      </c>
      <c r="BF103" s="61">
        <v>1.109026515474852E-3</v>
      </c>
      <c r="BG103" s="61">
        <v>1.0257301234637901E-3</v>
      </c>
      <c r="BH103" s="61">
        <v>2.0078810524596798E-4</v>
      </c>
      <c r="BI103" s="61">
        <v>1.5285646245338161E-5</v>
      </c>
      <c r="BJ103" s="61">
        <v>1.5111045017275905E-4</v>
      </c>
      <c r="BK103" s="61">
        <v>3.1040849700134018E-4</v>
      </c>
      <c r="BL103" s="61">
        <v>0</v>
      </c>
      <c r="BM103" s="61">
        <v>1.0115838957991336E-4</v>
      </c>
      <c r="BN103" s="61">
        <v>1.049452288557314E-4</v>
      </c>
      <c r="BO103" s="61">
        <v>1.9666388604162313E-4</v>
      </c>
      <c r="BP103" s="61">
        <v>1.2030307830842178E-5</v>
      </c>
      <c r="BQ103" s="61">
        <v>2.7992472017490297E-4</v>
      </c>
      <c r="BR103" s="61">
        <v>1.0745126909878865E-4</v>
      </c>
      <c r="BS103" s="61">
        <v>0</v>
      </c>
      <c r="BT103" s="61">
        <v>2.0404772220204188E-4</v>
      </c>
      <c r="BU103" s="61">
        <v>1.1637218317375294E-5</v>
      </c>
      <c r="BV103" s="61">
        <v>1.4620369291625307E-4</v>
      </c>
      <c r="BW103" s="61">
        <v>2.4552956930262516E-5</v>
      </c>
      <c r="BX103" s="61">
        <v>1.3281592492803823E-5</v>
      </c>
      <c r="BY103" s="61">
        <v>2.9310249635032906E-5</v>
      </c>
      <c r="BZ103" s="61">
        <v>1.6695433984884276E-5</v>
      </c>
      <c r="CA103" s="61">
        <v>1.6783831037404326E-5</v>
      </c>
      <c r="CB103" s="61">
        <v>7.9581133714494615E-6</v>
      </c>
      <c r="CC103" s="61">
        <v>1.978039928814819E-4</v>
      </c>
      <c r="CD103" s="61">
        <v>2.3022194735648708E-4</v>
      </c>
      <c r="CE103" s="61">
        <v>7.3061717743054807E-5</v>
      </c>
      <c r="CF103" s="61">
        <v>9.0604557988642909E-5</v>
      </c>
      <c r="CG103" s="61">
        <v>2.5425450380563115E-4</v>
      </c>
      <c r="CH103" s="61">
        <v>3.1486134628685937E-4</v>
      </c>
      <c r="CI103" s="61">
        <v>4.3821576312460495E-5</v>
      </c>
      <c r="CJ103" s="61">
        <v>1.1396430417080246E-4</v>
      </c>
      <c r="CK103" s="61">
        <v>4.6625666208561682E-4</v>
      </c>
      <c r="CL103" s="61">
        <v>6.5163878638813881E-4</v>
      </c>
      <c r="CM103" s="61">
        <v>1.2823523413542278E-4</v>
      </c>
      <c r="CN103" s="61">
        <v>4.1454917339892527E-4</v>
      </c>
      <c r="CO103" s="61">
        <v>1.8684195060427936E-4</v>
      </c>
      <c r="CP103" s="61">
        <v>2.42941528234428E-4</v>
      </c>
      <c r="CQ103" s="61">
        <v>6.5698237201507141E-6</v>
      </c>
      <c r="CR103" s="61">
        <v>5.0158922389867668E-5</v>
      </c>
      <c r="CS103" s="61">
        <v>4.9219947680644699E-4</v>
      </c>
      <c r="CT103" s="61">
        <v>6.2709234808275571E-6</v>
      </c>
      <c r="CU103" s="61">
        <v>2.2184073057014228E-4</v>
      </c>
      <c r="CV103" s="61">
        <v>1.4149633775442954E-5</v>
      </c>
      <c r="CW103" s="61">
        <v>5.0896969291344239E-5</v>
      </c>
      <c r="CX103" s="61">
        <v>2.6794919796515985E-4</v>
      </c>
      <c r="CY103" s="61">
        <v>2.565339323257512E-5</v>
      </c>
      <c r="CZ103" s="61">
        <v>5.602985313675013E-5</v>
      </c>
      <c r="DA103" s="61">
        <v>1.98300814724992E-5</v>
      </c>
      <c r="DB103" s="61">
        <v>1.6072222103094327E-4</v>
      </c>
      <c r="DC103" s="61">
        <v>2.8385883476273032E-5</v>
      </c>
      <c r="DD103" s="61">
        <v>5.0276571100807593E-5</v>
      </c>
      <c r="DE103" s="61">
        <v>2.8329281371606057E-5</v>
      </c>
      <c r="DF103" s="61">
        <v>2.773560926425632E-4</v>
      </c>
      <c r="DG103" s="61">
        <v>2.0419276143027429E-4</v>
      </c>
      <c r="DH103" s="61">
        <v>3.4553195075970973E-4</v>
      </c>
      <c r="DI103" s="61">
        <v>8.9627108883825503E-3</v>
      </c>
      <c r="DJ103" s="61">
        <v>0.31449858054641988</v>
      </c>
      <c r="DK103" s="61">
        <v>2.3057798361521754E-2</v>
      </c>
      <c r="DL103" s="61">
        <v>0.86728595607157855</v>
      </c>
      <c r="DM103" s="61">
        <v>0.94471481971493076</v>
      </c>
      <c r="DN103" s="61">
        <v>2.6131592059162891E-3</v>
      </c>
      <c r="DO103" s="61">
        <v>0.91388190364129385</v>
      </c>
      <c r="DP103" s="61">
        <v>9.3525842759013631E-3</v>
      </c>
      <c r="DQ103" s="61">
        <v>2.4510189580316225E-3</v>
      </c>
      <c r="DR103" s="61">
        <v>1.047516054351919E-2</v>
      </c>
      <c r="DS103" s="61">
        <v>0.1684547725782268</v>
      </c>
      <c r="DT103" s="61">
        <v>5.5297375484973317E-5</v>
      </c>
      <c r="DU103" s="61">
        <v>1.3838932066390807E-4</v>
      </c>
      <c r="DV103" s="61">
        <v>1.080019738605375E-4</v>
      </c>
      <c r="DW103" s="61">
        <v>1.8744611636569875E-4</v>
      </c>
      <c r="DX103" s="61">
        <v>4.1973003717592206E-4</v>
      </c>
      <c r="DY103" s="61">
        <v>1.0255953684223145E-4</v>
      </c>
      <c r="DZ103" s="61">
        <v>1.6023913258088367E-4</v>
      </c>
      <c r="EA103" s="61">
        <v>5.4673261585342281E-4</v>
      </c>
      <c r="EB103" s="61">
        <v>3.2889858466935034E-5</v>
      </c>
      <c r="EC103" s="61">
        <v>2.0533254960784336E-4</v>
      </c>
      <c r="ED103" s="61">
        <v>5.1206941310759188E-5</v>
      </c>
      <c r="EE103" s="61">
        <v>2.6282724872113254E-4</v>
      </c>
      <c r="EF103" s="61">
        <v>1.3240299742402174E-4</v>
      </c>
      <c r="EG103" s="61">
        <v>5.6546219098487513E-4</v>
      </c>
      <c r="EH103" s="61">
        <v>1.5965450548457161E-4</v>
      </c>
      <c r="EI103" s="61">
        <v>1.2117435964063008E-4</v>
      </c>
      <c r="EJ103" s="61">
        <v>1.7442865861242788E-4</v>
      </c>
      <c r="EK103" s="61">
        <v>8.2062132550678632E-5</v>
      </c>
      <c r="EL103" s="61">
        <v>7.6628120554344067E-5</v>
      </c>
      <c r="EM103" s="61">
        <v>6.2384496907847271E-5</v>
      </c>
      <c r="EN103" s="61">
        <v>0</v>
      </c>
      <c r="EO103" s="61">
        <v>1.4805732210971972E-5</v>
      </c>
      <c r="EP103" s="61">
        <v>3.898404735607941E-5</v>
      </c>
      <c r="EQ103" s="61">
        <v>1.5490466168437779E-4</v>
      </c>
      <c r="ER103" s="61">
        <v>3.0555313097019964E-5</v>
      </c>
      <c r="ES103" s="61">
        <v>2.3164658844777153E-5</v>
      </c>
      <c r="ET103" s="61">
        <v>0</v>
      </c>
      <c r="EU103" s="61">
        <v>0</v>
      </c>
      <c r="EV103" s="61">
        <v>2.8729207555245307E-6</v>
      </c>
      <c r="EW103" s="61">
        <v>0</v>
      </c>
      <c r="EX103" s="61">
        <v>4.0791744966970087E-5</v>
      </c>
      <c r="EY103" s="61">
        <v>1.9564981995978878E-5</v>
      </c>
      <c r="EZ103" s="61">
        <v>3.4997049667324557E-4</v>
      </c>
      <c r="FA103" s="61">
        <v>0</v>
      </c>
      <c r="FB103" s="61">
        <v>0</v>
      </c>
      <c r="FC103" s="61">
        <v>3.1790898806062887E-5</v>
      </c>
      <c r="FD103" s="61">
        <v>2.0872533385805036E-5</v>
      </c>
      <c r="FE103" s="61">
        <v>2.4446104675092881E-6</v>
      </c>
      <c r="FF103" s="61">
        <v>1.1041101716258643E-4</v>
      </c>
      <c r="FG103" s="61">
        <v>2.2590407718818484E-5</v>
      </c>
      <c r="FH103" s="61">
        <v>1.1029482313326156E-4</v>
      </c>
      <c r="FI103" s="61">
        <v>1.1740010683751554E-4</v>
      </c>
      <c r="FJ103" s="61">
        <v>2.8006413323790391E-6</v>
      </c>
      <c r="FK103" s="61">
        <v>0</v>
      </c>
      <c r="FL103" s="61">
        <v>1.4900673413121096E-4</v>
      </c>
      <c r="FM103" s="61">
        <v>6.5378944298294625E-5</v>
      </c>
      <c r="FN103" s="61">
        <v>1.4015161540374107E-5</v>
      </c>
      <c r="FO103" s="61">
        <v>1.3982656034555528E-5</v>
      </c>
      <c r="FP103" s="61">
        <v>1.3237791246450366E-5</v>
      </c>
      <c r="FQ103" s="61">
        <v>1.2507851051443208E-5</v>
      </c>
      <c r="FR103" s="61">
        <v>8.7452937459832461E-5</v>
      </c>
      <c r="FS103" s="61">
        <v>0</v>
      </c>
      <c r="FT103" s="61">
        <v>2.8304940287890551E-5</v>
      </c>
      <c r="FU103" s="61">
        <v>4.3682253169614395E-5</v>
      </c>
      <c r="FV103" s="61">
        <v>1.2884686933719009E-5</v>
      </c>
      <c r="FW103" s="61">
        <v>0</v>
      </c>
      <c r="FX103" s="61">
        <v>2.2570828954070043E-6</v>
      </c>
      <c r="FY103" s="61">
        <v>0</v>
      </c>
      <c r="FZ103" s="61">
        <v>3.7998029675501228E-6</v>
      </c>
      <c r="GA103" s="61">
        <v>8.5264356354616011E-5</v>
      </c>
      <c r="GB103" s="61">
        <v>5.110274939115817E-5</v>
      </c>
      <c r="GC103" s="61">
        <v>0</v>
      </c>
      <c r="GD103" s="61">
        <v>9.2678710788537995E-5</v>
      </c>
      <c r="GE103" s="61">
        <v>2.4089178165563312E-5</v>
      </c>
      <c r="GF103" s="61">
        <v>4.0400277748833364E-6</v>
      </c>
      <c r="GG103" s="61">
        <v>8.46916715064467E-5</v>
      </c>
      <c r="GH103" s="61">
        <v>3.8328843490534711E-4</v>
      </c>
      <c r="GI103" s="61">
        <v>2.9202484757922983E-4</v>
      </c>
      <c r="GJ103" s="61">
        <v>9.5795334049235051E-5</v>
      </c>
      <c r="GK103" s="61">
        <v>1.613926018630192E-4</v>
      </c>
      <c r="GL103" s="61">
        <v>2.0797951607967881E-4</v>
      </c>
      <c r="GM103" s="61">
        <v>2.090557834641151E-4</v>
      </c>
      <c r="GN103" s="61">
        <v>2.0149870624428995E-4</v>
      </c>
      <c r="GO103" s="61">
        <v>1.9816606661853743E-5</v>
      </c>
      <c r="GP103" s="61">
        <v>6.3515173929518307E-5</v>
      </c>
      <c r="GQ103" s="61">
        <v>3.5243759152608451E-6</v>
      </c>
      <c r="GR103" s="61">
        <v>9.3988825294537661E-6</v>
      </c>
      <c r="GS103" s="61">
        <v>2.9881568761495042E-5</v>
      </c>
      <c r="GT103" s="61">
        <v>2.9608675916073991E-5</v>
      </c>
      <c r="GU103" s="61">
        <v>0</v>
      </c>
      <c r="GV103" s="61">
        <v>2.5346384621862772E-5</v>
      </c>
      <c r="GW103" s="61">
        <v>2.4806746902437173E-4</v>
      </c>
      <c r="GX103" s="61">
        <v>1.2572812982774906E-4</v>
      </c>
      <c r="GY103" s="61">
        <v>8.2753469474017589E-5</v>
      </c>
      <c r="GZ103" s="61">
        <v>2.7749015311512477E-4</v>
      </c>
      <c r="HA103" s="61">
        <v>1.0607826182753807E-4</v>
      </c>
      <c r="HB103" s="61">
        <v>1.1778874837102789E-3</v>
      </c>
      <c r="HC103" s="61">
        <v>2.2637963446355745E-4</v>
      </c>
      <c r="HD103" s="61">
        <v>2.5405388336744068E-4</v>
      </c>
      <c r="HE103" s="61">
        <v>2.0427026950699977E-4</v>
      </c>
      <c r="HF103" s="61">
        <v>2.5675994656484318E-4</v>
      </c>
      <c r="HG103" s="61">
        <v>1.5708393719767258E-3</v>
      </c>
      <c r="HH103" s="61">
        <v>3.4643912098735922E-4</v>
      </c>
      <c r="HI103" s="61">
        <v>2.0039293468846141E-3</v>
      </c>
      <c r="HJ103" s="61">
        <v>4.7543234955342985E-4</v>
      </c>
      <c r="HK103" s="61">
        <v>1.3224189176807747E-4</v>
      </c>
      <c r="HL103" s="61">
        <v>0</v>
      </c>
      <c r="HM103" s="61">
        <v>7.258316691086041E-5</v>
      </c>
      <c r="HN103" s="61">
        <v>3.1746065042918653E-5</v>
      </c>
      <c r="HO103" s="61">
        <v>5.6902070081128868E-6</v>
      </c>
      <c r="HP103" s="61">
        <v>2.1749112367894455E-3</v>
      </c>
      <c r="HQ103" s="61">
        <v>3.1899906953987166E-2</v>
      </c>
      <c r="HR103" s="61">
        <v>5.7916460555912666E-2</v>
      </c>
      <c r="HS103" s="61">
        <v>4.7169417610804773E-4</v>
      </c>
      <c r="HT103" s="61">
        <v>3.7642129288889357E-3</v>
      </c>
      <c r="HU103" s="61">
        <v>6.0122969848241795E-4</v>
      </c>
      <c r="HV103" s="61">
        <v>3.625435689163179E-3</v>
      </c>
      <c r="HW103" s="61">
        <v>0</v>
      </c>
      <c r="HX103" s="61">
        <v>4.9647966952989254E-6</v>
      </c>
      <c r="HY103" s="61">
        <v>2.1869759318364811E-5</v>
      </c>
      <c r="HZ103" s="61">
        <v>7.533711524564751E-6</v>
      </c>
      <c r="IA103" s="61">
        <v>2.0692840218565527E-4</v>
      </c>
      <c r="IB103" s="61">
        <v>2.5301070827791615E-4</v>
      </c>
      <c r="IC103" s="61">
        <v>4.8604589357973007E-4</v>
      </c>
      <c r="ID103" s="61">
        <v>1.7738413067213785E-4</v>
      </c>
      <c r="IE103" s="61">
        <v>3.7809923440577237E-5</v>
      </c>
      <c r="IF103" s="61">
        <v>8.3387066795517718E-5</v>
      </c>
      <c r="IG103" s="61">
        <v>9.5871829736659728E-5</v>
      </c>
      <c r="IH103" s="61">
        <v>1.5698176371079138E-4</v>
      </c>
      <c r="II103" s="61">
        <v>6.5463742413461037E-5</v>
      </c>
      <c r="IJ103" s="61">
        <v>5.7718293125981204E-6</v>
      </c>
      <c r="IK103" s="61">
        <v>0</v>
      </c>
      <c r="IL103" s="61">
        <v>8.6643854347477885E-6</v>
      </c>
      <c r="IM103" s="61">
        <v>9.0512681879615899E-6</v>
      </c>
      <c r="IN103" s="61">
        <v>9.2099000677944449E-6</v>
      </c>
      <c r="IO103" s="61">
        <v>1.5299852711922032E-5</v>
      </c>
      <c r="IP103" s="61">
        <v>4.4967210423372008E-6</v>
      </c>
      <c r="IQ103" s="61">
        <v>3.4244647554511888E-6</v>
      </c>
      <c r="IR103" s="61">
        <v>8.4136857459945165E-5</v>
      </c>
      <c r="IS103" s="61">
        <v>5.4176410896126453E-6</v>
      </c>
      <c r="IT103" s="61">
        <v>7.2761839738377191E-6</v>
      </c>
      <c r="IU103" s="61">
        <v>5.4072783155572124E-5</v>
      </c>
      <c r="IV103" s="61">
        <v>9.8289552885266832E-6</v>
      </c>
      <c r="IW103" s="61">
        <v>1.5979672620823373E-6</v>
      </c>
      <c r="IX103" s="61">
        <v>5.781394814303717E-5</v>
      </c>
      <c r="IY103" s="61">
        <v>5.4170256056155791E-6</v>
      </c>
      <c r="IZ103" s="61">
        <v>2.8665774468121477E-5</v>
      </c>
      <c r="JA103" s="61">
        <v>2.2241314873744058E-5</v>
      </c>
      <c r="JB103" s="61">
        <v>3.9154081146033918E-6</v>
      </c>
      <c r="JC103" s="61">
        <v>8.2474518248065024E-6</v>
      </c>
      <c r="JD103" s="61">
        <v>7.8282899733981445E-6</v>
      </c>
      <c r="JE103" s="61">
        <v>2.3156827453925114E-6</v>
      </c>
      <c r="JF103" s="61">
        <v>3.1383020270665132E-6</v>
      </c>
      <c r="JG103" s="61">
        <v>2.0549754302236946E-5</v>
      </c>
      <c r="JH103" s="61">
        <v>6.6741491639433039E-5</v>
      </c>
      <c r="JI103" s="61">
        <v>4.8207457931503468E-5</v>
      </c>
      <c r="JJ103" s="61">
        <v>2.6177140397036123E-5</v>
      </c>
      <c r="JK103" s="61">
        <v>3.5138135000666063E-5</v>
      </c>
      <c r="JL103" s="61">
        <v>2.1541401313751427E-6</v>
      </c>
      <c r="JM103" s="61">
        <v>2.9334726771139192E-5</v>
      </c>
      <c r="JN103" s="61">
        <v>4.1215792029503627E-6</v>
      </c>
      <c r="JO103" s="61">
        <v>4.469578905144377E-5</v>
      </c>
      <c r="JP103" s="61">
        <v>7.6042953279736969E-5</v>
      </c>
      <c r="JQ103" s="61">
        <v>6.738029108401908E-5</v>
      </c>
      <c r="JR103" s="61">
        <v>1.6145756465541357E-6</v>
      </c>
      <c r="JS103" s="61">
        <v>4.0617920820755601E-6</v>
      </c>
      <c r="JT103" s="61">
        <v>5.2852580426109843E-4</v>
      </c>
      <c r="JU103" s="61">
        <v>1.0854140338258904E-4</v>
      </c>
      <c r="JV103" s="61">
        <v>6.6651120449883069E-5</v>
      </c>
      <c r="JW103" s="61">
        <v>9.3894898770800493E-5</v>
      </c>
      <c r="JX103" s="61">
        <v>1.6669601438714832E-4</v>
      </c>
      <c r="JY103" s="61">
        <v>1.6109944366049086E-4</v>
      </c>
      <c r="JZ103" s="61">
        <v>9.3004137610184511E-5</v>
      </c>
      <c r="KA103" s="61">
        <v>3.1541945632791041E-4</v>
      </c>
      <c r="KB103" s="61">
        <v>4.0485883697273421E-5</v>
      </c>
      <c r="KC103" s="61">
        <v>4.0259322846567821E-5</v>
      </c>
      <c r="KD103" s="61">
        <v>2.1135725640324099E-4</v>
      </c>
      <c r="KE103" s="61">
        <v>2.6787970614666446E-5</v>
      </c>
      <c r="KF103" s="61">
        <v>7.5840811633541455E-5</v>
      </c>
      <c r="KG103" s="61">
        <v>1.033547244356493E-4</v>
      </c>
      <c r="KH103" s="61">
        <v>5.2748357433796764E-5</v>
      </c>
      <c r="KI103" s="61">
        <v>4.7239242856353713E-5</v>
      </c>
      <c r="KJ103" s="61">
        <v>9.259472468624576E-5</v>
      </c>
      <c r="KK103" s="61">
        <v>2.2722597316718717E-4</v>
      </c>
      <c r="KL103" s="61">
        <v>1.2993192094886864E-4</v>
      </c>
      <c r="KM103" s="61">
        <v>1.1772263208831377E-5</v>
      </c>
      <c r="KN103" s="61">
        <v>2.4402347259260844E-4</v>
      </c>
      <c r="KO103" s="61">
        <v>4.0931326503739835E-5</v>
      </c>
      <c r="KP103" s="61">
        <v>1.2357214322584307E-4</v>
      </c>
      <c r="KQ103" s="61">
        <v>1.0478723711782493E-4</v>
      </c>
      <c r="KR103" s="61">
        <v>8.6447013355104912E-5</v>
      </c>
      <c r="KS103" s="61">
        <v>5.8697439882490727E-5</v>
      </c>
      <c r="KT103" s="61">
        <v>1.7561875385086357E-4</v>
      </c>
      <c r="KU103" s="61">
        <v>1.203422878360237E-4</v>
      </c>
      <c r="KV103" s="61">
        <v>3.249928324390306E-4</v>
      </c>
      <c r="KW103" s="61">
        <v>2.0470012027776696E-4</v>
      </c>
      <c r="KX103" s="61">
        <v>1.1690613794889346E-4</v>
      </c>
      <c r="KY103" s="61">
        <v>1.5604619247978292E-4</v>
      </c>
      <c r="KZ103" s="61">
        <v>2.1648842284143475E-4</v>
      </c>
    </row>
    <row r="104" spans="1:312" ht="13" x14ac:dyDescent="0.3">
      <c r="A104" s="102">
        <v>1.0753395536007431</v>
      </c>
      <c r="B104" s="50" t="s">
        <v>853</v>
      </c>
      <c r="C104" s="60" t="s">
        <v>110</v>
      </c>
      <c r="D104" s="61">
        <v>0</v>
      </c>
      <c r="E104" s="61">
        <v>6.5349807208491612E-6</v>
      </c>
      <c r="F104" s="61">
        <v>1.0676700677415304E-6</v>
      </c>
      <c r="G104" s="61">
        <v>0</v>
      </c>
      <c r="H104" s="61">
        <v>0</v>
      </c>
      <c r="I104" s="61">
        <v>0</v>
      </c>
      <c r="J104" s="61">
        <v>5.6741483998944367E-6</v>
      </c>
      <c r="K104" s="61">
        <v>3.883396226994606E-6</v>
      </c>
      <c r="L104" s="61">
        <v>3.681205999939142E-5</v>
      </c>
      <c r="M104" s="61">
        <v>3.724744589852592E-6</v>
      </c>
      <c r="N104" s="61">
        <v>1.9986703939481167E-6</v>
      </c>
      <c r="O104" s="61">
        <v>5.0446691399185277E-5</v>
      </c>
      <c r="P104" s="61">
        <v>6.3703511118552032E-7</v>
      </c>
      <c r="Q104" s="61">
        <v>6.7529716993433316E-6</v>
      </c>
      <c r="R104" s="61">
        <v>1.9314302076352292E-6</v>
      </c>
      <c r="S104" s="61">
        <v>3.8539355288496179E-6</v>
      </c>
      <c r="T104" s="61">
        <v>2.4543686187416335E-5</v>
      </c>
      <c r="U104" s="61">
        <v>3.2849486848861745E-5</v>
      </c>
      <c r="V104" s="61">
        <v>3.2081737562852143E-5</v>
      </c>
      <c r="W104" s="61">
        <v>1.4794455140526299E-5</v>
      </c>
      <c r="X104" s="61">
        <v>3.3765361361652006E-6</v>
      </c>
      <c r="Y104" s="61">
        <v>9.3604452691811127E-5</v>
      </c>
      <c r="Z104" s="61">
        <v>5.6476286605191402E-5</v>
      </c>
      <c r="AA104" s="61">
        <v>8.5255736289326847E-6</v>
      </c>
      <c r="AB104" s="61">
        <v>1.1422721207020486E-5</v>
      </c>
      <c r="AC104" s="61">
        <v>2.4118305415058829E-4</v>
      </c>
      <c r="AD104" s="61">
        <v>1.8379082148205069E-5</v>
      </c>
      <c r="AE104" s="61">
        <v>3.3498868182981769E-6</v>
      </c>
      <c r="AF104" s="61">
        <v>4.6001807802387216E-6</v>
      </c>
      <c r="AG104" s="61">
        <v>1.6850577312733791E-5</v>
      </c>
      <c r="AH104" s="61">
        <v>3.0021123431395041E-5</v>
      </c>
      <c r="AI104" s="61">
        <v>3.0291278414670825E-4</v>
      </c>
      <c r="AJ104" s="61">
        <v>2.4409781384480377E-2</v>
      </c>
      <c r="AK104" s="61">
        <v>6.0539639049828238E-4</v>
      </c>
      <c r="AL104" s="61">
        <v>3.2538478439213234E-5</v>
      </c>
      <c r="AM104" s="61">
        <v>1.6958401644383739E-4</v>
      </c>
      <c r="AN104" s="61">
        <v>1.4764857775181989E-4</v>
      </c>
      <c r="AO104" s="61">
        <v>5.7520792091611727E-5</v>
      </c>
      <c r="AP104" s="61">
        <v>1.1424144301536431E-4</v>
      </c>
      <c r="AQ104" s="61">
        <v>4.0650484016894949E-5</v>
      </c>
      <c r="AR104" s="61">
        <v>1.6767288622198482E-2</v>
      </c>
      <c r="AS104" s="61">
        <v>3.2940399210531877E-4</v>
      </c>
      <c r="AT104" s="61">
        <v>9.524784767770325E-6</v>
      </c>
      <c r="AU104" s="61">
        <v>9.4271648375070314E-5</v>
      </c>
      <c r="AV104" s="61">
        <v>9.2573670993821896E-6</v>
      </c>
      <c r="AW104" s="61">
        <v>1.8905380168709931E-5</v>
      </c>
      <c r="AX104" s="61">
        <v>1.8351610275165544E-5</v>
      </c>
      <c r="AY104" s="61">
        <v>7.0532575585122104E-6</v>
      </c>
      <c r="AZ104" s="61">
        <v>2.0765972824331565E-4</v>
      </c>
      <c r="BA104" s="61">
        <v>0</v>
      </c>
      <c r="BB104" s="61">
        <v>5.7007121616983213E-5</v>
      </c>
      <c r="BC104" s="61">
        <v>1.0610846035477066E-4</v>
      </c>
      <c r="BD104" s="61">
        <v>6.6446179259261793E-6</v>
      </c>
      <c r="BE104" s="61">
        <v>6.2993106630137061E-6</v>
      </c>
      <c r="BF104" s="61">
        <v>7.7999245014318374E-5</v>
      </c>
      <c r="BG104" s="61">
        <v>2.8926439366571077E-5</v>
      </c>
      <c r="BH104" s="61">
        <v>8.1004044507489043E-5</v>
      </c>
      <c r="BI104" s="61">
        <v>1.9497942434749991E-5</v>
      </c>
      <c r="BJ104" s="61">
        <v>5.8865211732778655E-5</v>
      </c>
      <c r="BK104" s="61">
        <v>4.1521022131080549E-5</v>
      </c>
      <c r="BL104" s="61">
        <v>3.6413236409175488E-6</v>
      </c>
      <c r="BM104" s="61">
        <v>1.2557181781849778E-5</v>
      </c>
      <c r="BN104" s="61">
        <v>6.973779723961505E-5</v>
      </c>
      <c r="BO104" s="61">
        <v>6.5068318378756613E-6</v>
      </c>
      <c r="BP104" s="61">
        <v>0</v>
      </c>
      <c r="BQ104" s="61">
        <v>6.6371882309848641E-5</v>
      </c>
      <c r="BR104" s="61">
        <v>7.6914904162594427E-6</v>
      </c>
      <c r="BS104" s="61">
        <v>0</v>
      </c>
      <c r="BT104" s="61">
        <v>7.3985333027146757E-5</v>
      </c>
      <c r="BU104" s="61">
        <v>1.2276056711652573E-5</v>
      </c>
      <c r="BV104" s="61">
        <v>7.6969533499183678E-6</v>
      </c>
      <c r="BW104" s="61">
        <v>0</v>
      </c>
      <c r="BX104" s="61">
        <v>6.1103184397366699E-6</v>
      </c>
      <c r="BY104" s="61">
        <v>5.0294041318454942E-6</v>
      </c>
      <c r="BZ104" s="61">
        <v>7.7016088660921265E-6</v>
      </c>
      <c r="CA104" s="61">
        <v>0</v>
      </c>
      <c r="CB104" s="61">
        <v>0</v>
      </c>
      <c r="CC104" s="61">
        <v>3.3542160126482369E-6</v>
      </c>
      <c r="CD104" s="61">
        <v>1.4539296424726488E-5</v>
      </c>
      <c r="CE104" s="61">
        <v>1.0150825061483267E-4</v>
      </c>
      <c r="CF104" s="61">
        <v>4.7870435399895239E-6</v>
      </c>
      <c r="CG104" s="61">
        <v>3.917891878710509E-5</v>
      </c>
      <c r="CH104" s="61">
        <v>3.1876814322291083E-4</v>
      </c>
      <c r="CI104" s="61">
        <v>2.0658366450549217E-5</v>
      </c>
      <c r="CJ104" s="61">
        <v>9.3315892806086016E-5</v>
      </c>
      <c r="CK104" s="61">
        <v>1.8651092666931512E-4</v>
      </c>
      <c r="CL104" s="61">
        <v>1.414270071353039E-2</v>
      </c>
      <c r="CM104" s="61">
        <v>1.3227890395458238E-2</v>
      </c>
      <c r="CN104" s="61">
        <v>1.5766426070981221E-2</v>
      </c>
      <c r="CO104" s="61">
        <v>1.519316100990715E-2</v>
      </c>
      <c r="CP104" s="61">
        <v>5.4112290141219141E-2</v>
      </c>
      <c r="CQ104" s="61">
        <v>2.4738194967065643E-4</v>
      </c>
      <c r="CR104" s="61">
        <v>5.9447611721324645E-5</v>
      </c>
      <c r="CS104" s="61">
        <v>9.7462986045762209E-5</v>
      </c>
      <c r="CT104" s="61">
        <v>8.2763973862220853E-5</v>
      </c>
      <c r="CU104" s="61">
        <v>2.2300099877417026E-5</v>
      </c>
      <c r="CV104" s="61">
        <v>8.1068218880100517E-5</v>
      </c>
      <c r="CW104" s="61">
        <v>9.7413820743502231E-6</v>
      </c>
      <c r="CX104" s="61">
        <v>1.0071946946491581E-5</v>
      </c>
      <c r="CY104" s="61">
        <v>9.409978303652009E-6</v>
      </c>
      <c r="CZ104" s="61">
        <v>1.710526766434439E-5</v>
      </c>
      <c r="DA104" s="61">
        <v>2.9769897422982307E-5</v>
      </c>
      <c r="DB104" s="61">
        <v>9.5413910313636075E-6</v>
      </c>
      <c r="DC104" s="61">
        <v>3.1120225051350507E-5</v>
      </c>
      <c r="DD104" s="61">
        <v>0</v>
      </c>
      <c r="DE104" s="61">
        <v>6.1355426420954126E-6</v>
      </c>
      <c r="DF104" s="61">
        <v>1.7254659028780428E-5</v>
      </c>
      <c r="DG104" s="61">
        <v>0</v>
      </c>
      <c r="DH104" s="61">
        <v>1.9241782907013231E-5</v>
      </c>
      <c r="DI104" s="61">
        <v>1.2151266285037651E-5</v>
      </c>
      <c r="DJ104" s="61">
        <v>1.824692166888704E-3</v>
      </c>
      <c r="DK104" s="61">
        <v>1.6866771909817594E-5</v>
      </c>
      <c r="DL104" s="61">
        <v>1.269194802678544E-4</v>
      </c>
      <c r="DM104" s="61">
        <v>2.4496662340333273E-5</v>
      </c>
      <c r="DN104" s="61">
        <v>7.9775625027577477E-4</v>
      </c>
      <c r="DO104" s="61">
        <v>2.2853574961592595E-4</v>
      </c>
      <c r="DP104" s="61">
        <v>2.4866944519570821E-5</v>
      </c>
      <c r="DQ104" s="61">
        <v>9.9588490714229406E-4</v>
      </c>
      <c r="DR104" s="61">
        <v>8.0772230671807029E-6</v>
      </c>
      <c r="DS104" s="61">
        <v>1.3646608604760377E-4</v>
      </c>
      <c r="DT104" s="61">
        <v>6.7851892276189099E-6</v>
      </c>
      <c r="DU104" s="61">
        <v>8.5943719432893861E-6</v>
      </c>
      <c r="DV104" s="61">
        <v>5.6548588278485031E-6</v>
      </c>
      <c r="DW104" s="61">
        <v>1.0813310353251749E-5</v>
      </c>
      <c r="DX104" s="61">
        <v>4.0671062242362554E-5</v>
      </c>
      <c r="DY104" s="61">
        <v>7.6163516636187967E-6</v>
      </c>
      <c r="DZ104" s="61">
        <v>8.2664357984720549E-3</v>
      </c>
      <c r="EA104" s="61">
        <v>6.9677055015668126E-3</v>
      </c>
      <c r="EB104" s="61">
        <v>1.837215564280038E-2</v>
      </c>
      <c r="EC104" s="61">
        <v>3.6022717282859352E-3</v>
      </c>
      <c r="ED104" s="61">
        <v>2.2321189663165358E-2</v>
      </c>
      <c r="EE104" s="61">
        <v>2.626294871346747E-2</v>
      </c>
      <c r="EF104" s="61">
        <v>2.9955111408244816E-2</v>
      </c>
      <c r="EG104" s="61">
        <v>4.8959543603966831E-3</v>
      </c>
      <c r="EH104" s="61">
        <v>2.1501842905241684E-2</v>
      </c>
      <c r="EI104" s="61">
        <v>3.4941131010159995E-3</v>
      </c>
      <c r="EJ104" s="61">
        <v>3.1796783624978238E-2</v>
      </c>
      <c r="EK104" s="61">
        <v>3.6387975021787262E-2</v>
      </c>
      <c r="EL104" s="61">
        <v>0</v>
      </c>
      <c r="EM104" s="61">
        <v>2.1899148329487341E-6</v>
      </c>
      <c r="EN104" s="61">
        <v>0</v>
      </c>
      <c r="EO104" s="61">
        <v>0</v>
      </c>
      <c r="EP104" s="61">
        <v>4.1331894624701505E-6</v>
      </c>
      <c r="EQ104" s="61">
        <v>2.779340487956564E-4</v>
      </c>
      <c r="ER104" s="61">
        <v>1.065682687958892E-5</v>
      </c>
      <c r="ES104" s="61">
        <v>7.5470545765469822E-6</v>
      </c>
      <c r="ET104" s="61">
        <v>0</v>
      </c>
      <c r="EU104" s="61">
        <v>2.0010094798559774E-6</v>
      </c>
      <c r="EV104" s="61">
        <v>1.7476934596107563E-5</v>
      </c>
      <c r="EW104" s="61">
        <v>2.1425922913732134E-6</v>
      </c>
      <c r="EX104" s="61">
        <v>0</v>
      </c>
      <c r="EY104" s="61">
        <v>5.838458019666424E-5</v>
      </c>
      <c r="EZ104" s="61">
        <v>4.480939204857338E-6</v>
      </c>
      <c r="FA104" s="61">
        <v>1.1989432364446072E-6</v>
      </c>
      <c r="FB104" s="61">
        <v>8.4080088386190048E-6</v>
      </c>
      <c r="FC104" s="61">
        <v>6.3075745783490312E-6</v>
      </c>
      <c r="FD104" s="61">
        <v>6.2856729017808954E-6</v>
      </c>
      <c r="FE104" s="61">
        <v>4.1206001664052954E-5</v>
      </c>
      <c r="FF104" s="61">
        <v>4.941656590219611E-6</v>
      </c>
      <c r="FG104" s="61">
        <v>2.7701536235511438E-6</v>
      </c>
      <c r="FH104" s="61">
        <v>2.4817295626641229E-5</v>
      </c>
      <c r="FI104" s="61">
        <v>1.2526222981239929E-4</v>
      </c>
      <c r="FJ104" s="61">
        <v>1.2216590639515462E-5</v>
      </c>
      <c r="FK104" s="61">
        <v>1.2648833945627627E-5</v>
      </c>
      <c r="FL104" s="61">
        <v>7.353155446956593E-6</v>
      </c>
      <c r="FM104" s="61">
        <v>1.3688774686793122E-4</v>
      </c>
      <c r="FN104" s="61">
        <v>1.5067394732143591E-5</v>
      </c>
      <c r="FO104" s="61">
        <v>2.9504861927607027E-4</v>
      </c>
      <c r="FP104" s="61">
        <v>3.8944512126552217E-6</v>
      </c>
      <c r="FQ104" s="61">
        <v>2.1888019670805164E-4</v>
      </c>
      <c r="FR104" s="61">
        <v>3.9408857830685005E-5</v>
      </c>
      <c r="FS104" s="61">
        <v>0</v>
      </c>
      <c r="FT104" s="61">
        <v>0</v>
      </c>
      <c r="FU104" s="61">
        <v>3.0147710096700717E-5</v>
      </c>
      <c r="FV104" s="61">
        <v>2.7209897872450083E-6</v>
      </c>
      <c r="FW104" s="61">
        <v>0</v>
      </c>
      <c r="FX104" s="61">
        <v>0</v>
      </c>
      <c r="FY104" s="61">
        <v>4.4442103423894475E-5</v>
      </c>
      <c r="FZ104" s="61">
        <v>2.0798921506590144E-6</v>
      </c>
      <c r="GA104" s="61">
        <v>0</v>
      </c>
      <c r="GB104" s="61">
        <v>0</v>
      </c>
      <c r="GC104" s="61">
        <v>0</v>
      </c>
      <c r="GD104" s="61">
        <v>1.8541642441698592E-5</v>
      </c>
      <c r="GE104" s="61">
        <v>2.1555685284699304E-6</v>
      </c>
      <c r="GF104" s="61">
        <v>8.9208735130672641E-6</v>
      </c>
      <c r="GG104" s="61">
        <v>1.3100048698069433E-5</v>
      </c>
      <c r="GH104" s="61">
        <v>9.2678395695632845E-5</v>
      </c>
      <c r="GI104" s="61">
        <v>7.53271337216444E-5</v>
      </c>
      <c r="GJ104" s="61">
        <v>6.1019317712873601E-5</v>
      </c>
      <c r="GK104" s="61">
        <v>1.3966280183679038E-4</v>
      </c>
      <c r="GL104" s="61">
        <v>1.1747796933370979E-5</v>
      </c>
      <c r="GM104" s="61">
        <v>1.1499193256206976E-4</v>
      </c>
      <c r="GN104" s="61">
        <v>1.194490027912761E-5</v>
      </c>
      <c r="GO104" s="61">
        <v>0</v>
      </c>
      <c r="GP104" s="61">
        <v>0</v>
      </c>
      <c r="GQ104" s="61">
        <v>3.0544591265593991E-6</v>
      </c>
      <c r="GR104" s="61">
        <v>1.472767628073438E-4</v>
      </c>
      <c r="GS104" s="61">
        <v>0</v>
      </c>
      <c r="GT104" s="61">
        <v>0</v>
      </c>
      <c r="GU104" s="61">
        <v>0</v>
      </c>
      <c r="GV104" s="61">
        <v>0</v>
      </c>
      <c r="GW104" s="61">
        <v>3.1845705402939244E-5</v>
      </c>
      <c r="GX104" s="61">
        <v>1.8156550703980075E-5</v>
      </c>
      <c r="GY104" s="61">
        <v>1.6953359708069542E-5</v>
      </c>
      <c r="GZ104" s="61">
        <v>1.3044834729671769E-3</v>
      </c>
      <c r="HA104" s="61">
        <v>2.1594162881227062E-3</v>
      </c>
      <c r="HB104" s="61">
        <v>7.2255423797483852E-3</v>
      </c>
      <c r="HC104" s="61">
        <v>7.4313519987343349E-3</v>
      </c>
      <c r="HD104" s="61">
        <v>1.2917498961722375E-2</v>
      </c>
      <c r="HE104" s="61">
        <v>7.065976721012799E-4</v>
      </c>
      <c r="HF104" s="61">
        <v>2.0210985351828522E-4</v>
      </c>
      <c r="HG104" s="61">
        <v>1.0676474163675228E-3</v>
      </c>
      <c r="HH104" s="61">
        <v>3.1774612411344334E-2</v>
      </c>
      <c r="HI104" s="61">
        <v>4.6519366389300978E-3</v>
      </c>
      <c r="HJ104" s="61">
        <v>7.4771726849260777E-4</v>
      </c>
      <c r="HK104" s="61">
        <v>3.2843128707922819E-6</v>
      </c>
      <c r="HL104" s="61">
        <v>3.8712597801638152E-5</v>
      </c>
      <c r="HM104" s="61">
        <v>4.1891048217116988E-5</v>
      </c>
      <c r="HN104" s="61">
        <v>1.342042642075593E-4</v>
      </c>
      <c r="HO104" s="61">
        <v>9.6140227411954706E-6</v>
      </c>
      <c r="HP104" s="61">
        <v>1.4270172456937055E-2</v>
      </c>
      <c r="HQ104" s="61">
        <v>1.0275626619909935E-2</v>
      </c>
      <c r="HR104" s="61">
        <v>9.9210310321665215E-3</v>
      </c>
      <c r="HS104" s="61">
        <v>3.2859436869888826E-2</v>
      </c>
      <c r="HT104" s="61">
        <v>2.4063037622797153E-2</v>
      </c>
      <c r="HU104" s="61">
        <v>6.2750695660139355E-2</v>
      </c>
      <c r="HV104" s="61">
        <v>1.465338359403244E-2</v>
      </c>
      <c r="HW104" s="61">
        <v>0</v>
      </c>
      <c r="HX104" s="61">
        <v>0</v>
      </c>
      <c r="HY104" s="61">
        <v>4.4060795268898671E-6</v>
      </c>
      <c r="HZ104" s="61">
        <v>3.8973096414956181E-6</v>
      </c>
      <c r="IA104" s="61">
        <v>0</v>
      </c>
      <c r="IB104" s="61">
        <v>2.6247417968118284E-5</v>
      </c>
      <c r="IC104" s="61">
        <v>1.0912115148149335E-4</v>
      </c>
      <c r="ID104" s="61">
        <v>2.0290437911052947E-5</v>
      </c>
      <c r="IE104" s="61">
        <v>4.0610126657786722E-5</v>
      </c>
      <c r="IF104" s="61">
        <v>6.3912299367496905E-5</v>
      </c>
      <c r="IG104" s="61">
        <v>2.5075269923671806E-5</v>
      </c>
      <c r="IH104" s="61">
        <v>2.5152079594847243E-5</v>
      </c>
      <c r="II104" s="61">
        <v>1.0187034414228547E-4</v>
      </c>
      <c r="IJ104" s="61">
        <v>2.0945054361319422E-6</v>
      </c>
      <c r="IK104" s="61">
        <v>1.1162958719736987E-4</v>
      </c>
      <c r="IL104" s="61">
        <v>1.6530883235426714E-5</v>
      </c>
      <c r="IM104" s="61">
        <v>7.9629925407286722E-7</v>
      </c>
      <c r="IN104" s="61">
        <v>0</v>
      </c>
      <c r="IO104" s="61">
        <v>4.2772273850927772E-6</v>
      </c>
      <c r="IP104" s="61">
        <v>0</v>
      </c>
      <c r="IQ104" s="61">
        <v>0</v>
      </c>
      <c r="IR104" s="61">
        <v>5.5302032221798199E-7</v>
      </c>
      <c r="IS104" s="61">
        <v>4.9562485792335467E-6</v>
      </c>
      <c r="IT104" s="61">
        <v>6.2048382719132183E-5</v>
      </c>
      <c r="IU104" s="61">
        <v>5.0707906635037249E-7</v>
      </c>
      <c r="IV104" s="61">
        <v>4.9885260782371744E-7</v>
      </c>
      <c r="IW104" s="61">
        <v>0</v>
      </c>
      <c r="IX104" s="61">
        <v>1.0916891626979389E-5</v>
      </c>
      <c r="IY104" s="61">
        <v>0</v>
      </c>
      <c r="IZ104" s="61">
        <v>1.2231677844931437E-6</v>
      </c>
      <c r="JA104" s="61">
        <v>8.9103991824781264E-6</v>
      </c>
      <c r="JB104" s="61">
        <v>2.0733936378126143E-5</v>
      </c>
      <c r="JC104" s="61">
        <v>4.5261144277001207E-6</v>
      </c>
      <c r="JD104" s="61">
        <v>0</v>
      </c>
      <c r="JE104" s="61">
        <v>0</v>
      </c>
      <c r="JF104" s="61">
        <v>4.1075704497386569E-6</v>
      </c>
      <c r="JG104" s="61">
        <v>1.3303029329336854E-5</v>
      </c>
      <c r="JH104" s="61">
        <v>5.1727242900081513E-5</v>
      </c>
      <c r="JI104" s="61">
        <v>0</v>
      </c>
      <c r="JJ104" s="61">
        <v>9.0266001369090069E-7</v>
      </c>
      <c r="JK104" s="61">
        <v>1.2639034032981105E-6</v>
      </c>
      <c r="JL104" s="61">
        <v>3.0110092058554771E-5</v>
      </c>
      <c r="JM104" s="61">
        <v>0</v>
      </c>
      <c r="JN104" s="61">
        <v>2.2254225137718023E-5</v>
      </c>
      <c r="JO104" s="61">
        <v>3.7224174224989122E-6</v>
      </c>
      <c r="JP104" s="61">
        <v>6.0576124270888738E-6</v>
      </c>
      <c r="JQ104" s="61">
        <v>1.2297041721951214E-5</v>
      </c>
      <c r="JR104" s="61">
        <v>1.2122727445888194E-6</v>
      </c>
      <c r="JS104" s="61">
        <v>0</v>
      </c>
      <c r="JT104" s="61">
        <v>0</v>
      </c>
      <c r="JU104" s="61">
        <v>1.4257764975904279E-5</v>
      </c>
      <c r="JV104" s="61">
        <v>2.415888941756687E-5</v>
      </c>
      <c r="JW104" s="61">
        <v>3.7355084751962953E-3</v>
      </c>
      <c r="JX104" s="61">
        <v>3.505131071750543E-5</v>
      </c>
      <c r="JY104" s="61">
        <v>4.9980069999430833E-3</v>
      </c>
      <c r="JZ104" s="61">
        <v>4.8705408723538029E-5</v>
      </c>
      <c r="KA104" s="61">
        <v>1.0508625447989764E-3</v>
      </c>
      <c r="KB104" s="61">
        <v>1.2662963246603545E-4</v>
      </c>
      <c r="KC104" s="61">
        <v>4.3077411975351695E-5</v>
      </c>
      <c r="KD104" s="61">
        <v>6.0275958307590952E-4</v>
      </c>
      <c r="KE104" s="61">
        <v>4.9246077116562779E-5</v>
      </c>
      <c r="KF104" s="61">
        <v>6.4460556623978927E-5</v>
      </c>
      <c r="KG104" s="61">
        <v>3.9276354180334598E-5</v>
      </c>
      <c r="KH104" s="61">
        <v>9.8308884920916663E-6</v>
      </c>
      <c r="KI104" s="61">
        <v>3.0902403146074192E-4</v>
      </c>
      <c r="KJ104" s="61">
        <v>1.6709987982216945E-5</v>
      </c>
      <c r="KK104" s="61">
        <v>3.6229405599695623E-5</v>
      </c>
      <c r="KL104" s="61">
        <v>6.0735014393303126E-5</v>
      </c>
      <c r="KM104" s="61">
        <v>2.8276902110530852E-4</v>
      </c>
      <c r="KN104" s="61">
        <v>4.5040515191462906E-4</v>
      </c>
      <c r="KO104" s="61">
        <v>2.3240431511760583E-4</v>
      </c>
      <c r="KP104" s="61">
        <v>1.7844430812246248E-4</v>
      </c>
      <c r="KQ104" s="61">
        <v>2.057942555966984E-4</v>
      </c>
      <c r="KR104" s="61">
        <v>6.5614774381396923E-5</v>
      </c>
      <c r="KS104" s="61">
        <v>2.3173362341952991E-5</v>
      </c>
      <c r="KT104" s="61">
        <v>1.4773753288976552E-4</v>
      </c>
      <c r="KU104" s="61">
        <v>1.8632880831599442E-4</v>
      </c>
      <c r="KV104" s="61">
        <v>5.8002513611533218E-4</v>
      </c>
      <c r="KW104" s="61">
        <v>1.0494815783340237E-4</v>
      </c>
      <c r="KX104" s="61">
        <v>8.7715673884226588E-5</v>
      </c>
      <c r="KY104" s="61">
        <v>1.3869626092601964E-4</v>
      </c>
      <c r="KZ104" s="61">
        <v>8.2783091465923184E-5</v>
      </c>
    </row>
    <row r="105" spans="1:312" ht="13" x14ac:dyDescent="0.3">
      <c r="A105" s="102">
        <v>1.1008918347525318</v>
      </c>
      <c r="B105" s="50" t="s">
        <v>852</v>
      </c>
      <c r="C105" s="60" t="s">
        <v>36</v>
      </c>
      <c r="D105" s="61">
        <v>0</v>
      </c>
      <c r="E105" s="61">
        <v>6.2341462635273113E-5</v>
      </c>
      <c r="F105" s="61">
        <v>1.4852476942359958E-5</v>
      </c>
      <c r="G105" s="61">
        <v>4.1968671740899913E-5</v>
      </c>
      <c r="H105" s="61">
        <v>6.0002383042012819E-6</v>
      </c>
      <c r="I105" s="61">
        <v>1.537402650995441E-5</v>
      </c>
      <c r="J105" s="61">
        <v>1.0096898512198863E-5</v>
      </c>
      <c r="K105" s="61">
        <v>7.8762336203863336E-5</v>
      </c>
      <c r="L105" s="61">
        <v>9.3295953639945783E-6</v>
      </c>
      <c r="M105" s="61">
        <v>1.1094511166055668E-4</v>
      </c>
      <c r="N105" s="61">
        <v>6.6484073670387345E-5</v>
      </c>
      <c r="O105" s="61">
        <v>4.1983799089489919E-5</v>
      </c>
      <c r="P105" s="61">
        <v>9.574438647646125E-5</v>
      </c>
      <c r="Q105" s="61">
        <v>2.286501630142716E-5</v>
      </c>
      <c r="R105" s="61">
        <v>8.7876800836881507E-5</v>
      </c>
      <c r="S105" s="61">
        <v>5.281767216147121E-5</v>
      </c>
      <c r="T105" s="61">
        <v>2.5039895495118446E-4</v>
      </c>
      <c r="U105" s="61">
        <v>2.4733954664351047E-4</v>
      </c>
      <c r="V105" s="61">
        <v>5.6897292260579344E-6</v>
      </c>
      <c r="W105" s="61">
        <v>2.0431899665028366E-5</v>
      </c>
      <c r="X105" s="61">
        <v>2.5386039031903263E-5</v>
      </c>
      <c r="Y105" s="61">
        <v>1.7476985212896588E-4</v>
      </c>
      <c r="Z105" s="61">
        <v>2.213259880473717E-4</v>
      </c>
      <c r="AA105" s="61">
        <v>1.1079422590424629E-4</v>
      </c>
      <c r="AB105" s="61">
        <v>1.1784701504631089E-4</v>
      </c>
      <c r="AC105" s="61">
        <v>1.0872930819623478E-4</v>
      </c>
      <c r="AD105" s="61">
        <v>2.3398733819623665E-4</v>
      </c>
      <c r="AE105" s="61">
        <v>1.6274327729985352E-3</v>
      </c>
      <c r="AF105" s="61">
        <v>1.4751965657737821E-5</v>
      </c>
      <c r="AG105" s="61">
        <v>8.1407885634352436E-5</v>
      </c>
      <c r="AH105" s="61">
        <v>4.6726425985961633E-5</v>
      </c>
      <c r="AI105" s="61">
        <v>4.0853800412030183E-5</v>
      </c>
      <c r="AJ105" s="61">
        <v>1.7603139698260651E-4</v>
      </c>
      <c r="AK105" s="61">
        <v>0.17033911788118489</v>
      </c>
      <c r="AL105" s="61">
        <v>0.61548118368680982</v>
      </c>
      <c r="AM105" s="61">
        <v>0.92199942679863323</v>
      </c>
      <c r="AN105" s="61">
        <v>4.5740364086702352E-2</v>
      </c>
      <c r="AO105" s="61">
        <v>7.3295814948405424E-2</v>
      </c>
      <c r="AP105" s="61">
        <v>0.87593949411273908</v>
      </c>
      <c r="AQ105" s="61">
        <v>3.5572704654812345E-4</v>
      </c>
      <c r="AR105" s="61">
        <v>1.8586897916518191E-4</v>
      </c>
      <c r="AS105" s="61">
        <v>2.8336994031695934E-4</v>
      </c>
      <c r="AT105" s="61">
        <v>3.4519817486030219E-4</v>
      </c>
      <c r="AU105" s="61">
        <v>1.444089667333834E-4</v>
      </c>
      <c r="AV105" s="61">
        <v>1.6519781416201126E-5</v>
      </c>
      <c r="AW105" s="61">
        <v>2.1183361779161896E-5</v>
      </c>
      <c r="AX105" s="61">
        <v>5.9070291266012152E-5</v>
      </c>
      <c r="AY105" s="61">
        <v>1.224866405848857E-5</v>
      </c>
      <c r="AZ105" s="61">
        <v>1.2137409831443399E-4</v>
      </c>
      <c r="BA105" s="61">
        <v>1.4993084315744428E-4</v>
      </c>
      <c r="BB105" s="61">
        <v>1.0139215121786607E-3</v>
      </c>
      <c r="BC105" s="61">
        <v>4.3447218800105651E-5</v>
      </c>
      <c r="BD105" s="61">
        <v>1.9585584148557579E-4</v>
      </c>
      <c r="BE105" s="61">
        <v>2.1667538411768865E-5</v>
      </c>
      <c r="BF105" s="61">
        <v>3.7864360920731259E-4</v>
      </c>
      <c r="BG105" s="61">
        <v>4.8318991424600732E-4</v>
      </c>
      <c r="BH105" s="61">
        <v>7.3632279918607203E-3</v>
      </c>
      <c r="BI105" s="61">
        <v>1.2447618116745429E-4</v>
      </c>
      <c r="BJ105" s="61">
        <v>1.249283863494558E-4</v>
      </c>
      <c r="BK105" s="61">
        <v>5.392096539194624E-5</v>
      </c>
      <c r="BL105" s="61">
        <v>3.2144929889689354E-5</v>
      </c>
      <c r="BM105" s="61">
        <v>1.4913517555641066E-6</v>
      </c>
      <c r="BN105" s="61">
        <v>1.2605439923847112E-4</v>
      </c>
      <c r="BO105" s="61">
        <v>2.4831004009112951E-5</v>
      </c>
      <c r="BP105" s="61">
        <v>2.97143784873939E-6</v>
      </c>
      <c r="BQ105" s="61">
        <v>1.2782248988149984E-5</v>
      </c>
      <c r="BR105" s="61">
        <v>7.3470953229940949E-6</v>
      </c>
      <c r="BS105" s="61">
        <v>0</v>
      </c>
      <c r="BT105" s="61">
        <v>6.2443746526939033E-5</v>
      </c>
      <c r="BU105" s="61">
        <v>3.9711575860479491E-6</v>
      </c>
      <c r="BV105" s="61">
        <v>1.7005016069919482E-4</v>
      </c>
      <c r="BW105" s="61">
        <v>2.0978522992408009E-5</v>
      </c>
      <c r="BX105" s="61">
        <v>3.870523256038984E-6</v>
      </c>
      <c r="BY105" s="61">
        <v>1.4194096105430617E-5</v>
      </c>
      <c r="BZ105" s="61">
        <v>1.6547259854574672E-4</v>
      </c>
      <c r="CA105" s="61">
        <v>0</v>
      </c>
      <c r="CB105" s="61">
        <v>6.3221249083291885E-6</v>
      </c>
      <c r="CC105" s="61">
        <v>4.5537746205614201E-5</v>
      </c>
      <c r="CD105" s="61">
        <v>1.2299991428430277E-4</v>
      </c>
      <c r="CE105" s="61">
        <v>1.2524649624705603E-4</v>
      </c>
      <c r="CF105" s="61">
        <v>1.341604906271742E-4</v>
      </c>
      <c r="CG105" s="61">
        <v>1.2105979553982559E-4</v>
      </c>
      <c r="CH105" s="61">
        <v>1.6703212324050529E-4</v>
      </c>
      <c r="CI105" s="61">
        <v>1.4149728596920532E-4</v>
      </c>
      <c r="CJ105" s="61">
        <v>2.5947341028191872E-5</v>
      </c>
      <c r="CK105" s="61">
        <v>5.837399567583814E-4</v>
      </c>
      <c r="CL105" s="61">
        <v>2.8679348522145192E-4</v>
      </c>
      <c r="CM105" s="61">
        <v>1.8091738051395122E-4</v>
      </c>
      <c r="CN105" s="61">
        <v>3.8850030253902872E-4</v>
      </c>
      <c r="CO105" s="61">
        <v>2.006636637643691E-5</v>
      </c>
      <c r="CP105" s="61">
        <v>6.9364686095528096E-5</v>
      </c>
      <c r="CQ105" s="61">
        <v>1.457328555321164E-4</v>
      </c>
      <c r="CR105" s="61">
        <v>2.8517850601696891E-4</v>
      </c>
      <c r="CS105" s="61">
        <v>2.9014206671157412E-5</v>
      </c>
      <c r="CT105" s="61">
        <v>1.7306119995790336E-6</v>
      </c>
      <c r="CU105" s="61">
        <v>1.8401088703881219E-4</v>
      </c>
      <c r="CV105" s="61">
        <v>1.349432625250946E-4</v>
      </c>
      <c r="CW105" s="61">
        <v>3.8580077927552499E-5</v>
      </c>
      <c r="CX105" s="61">
        <v>7.5578945641446591E-5</v>
      </c>
      <c r="CY105" s="61">
        <v>0</v>
      </c>
      <c r="CZ105" s="61">
        <v>1.9038990274318081E-4</v>
      </c>
      <c r="DA105" s="61">
        <v>6.4009243493689326E-5</v>
      </c>
      <c r="DB105" s="61">
        <v>3.4198354170308505E-5</v>
      </c>
      <c r="DC105" s="61">
        <v>5.7933862121953995E-5</v>
      </c>
      <c r="DD105" s="61">
        <v>2.8199234329008468E-4</v>
      </c>
      <c r="DE105" s="61">
        <v>1.2748176617222726E-3</v>
      </c>
      <c r="DF105" s="61">
        <v>2.7224311175118646E-4</v>
      </c>
      <c r="DG105" s="61">
        <v>1.5585678472852067E-4</v>
      </c>
      <c r="DH105" s="61">
        <v>8.4159142288379191E-5</v>
      </c>
      <c r="DI105" s="61">
        <v>7.5378986422795771E-3</v>
      </c>
      <c r="DJ105" s="61">
        <v>4.3387760752829822E-4</v>
      </c>
      <c r="DK105" s="61">
        <v>6.0685438293232612E-5</v>
      </c>
      <c r="DL105" s="61">
        <v>8.9126630102536594E-5</v>
      </c>
      <c r="DM105" s="61">
        <v>1.0022900359974011E-4</v>
      </c>
      <c r="DN105" s="61">
        <v>6.6123332897496164E-3</v>
      </c>
      <c r="DO105" s="61">
        <v>5.5842427516485671E-5</v>
      </c>
      <c r="DP105" s="61">
        <v>3.8412170570118208E-4</v>
      </c>
      <c r="DQ105" s="61">
        <v>2.4675788092980004E-3</v>
      </c>
      <c r="DR105" s="61">
        <v>1.1295442140222113E-3</v>
      </c>
      <c r="DS105" s="61">
        <v>4.7613867813724067E-4</v>
      </c>
      <c r="DT105" s="61">
        <v>5.6255735545371467E-5</v>
      </c>
      <c r="DU105" s="61">
        <v>3.377013652259494E-4</v>
      </c>
      <c r="DV105" s="61">
        <v>2.6956770329867501E-4</v>
      </c>
      <c r="DW105" s="61">
        <v>2.9101976140168844E-4</v>
      </c>
      <c r="DX105" s="61">
        <v>2.358921610057028E-4</v>
      </c>
      <c r="DY105" s="61">
        <v>7.5074680802688677E-4</v>
      </c>
      <c r="DZ105" s="61">
        <v>2.2304947121168011E-5</v>
      </c>
      <c r="EA105" s="61">
        <v>1.1258503083234348E-4</v>
      </c>
      <c r="EB105" s="61">
        <v>1.5063305486817693E-4</v>
      </c>
      <c r="EC105" s="61">
        <v>1.3248804155921876E-5</v>
      </c>
      <c r="ED105" s="61">
        <v>4.6993507615264813E-5</v>
      </c>
      <c r="EE105" s="61">
        <v>1.438055046523054E-4</v>
      </c>
      <c r="EF105" s="61">
        <v>1.2617936965640932E-4</v>
      </c>
      <c r="EG105" s="61">
        <v>9.4756870844402204E-5</v>
      </c>
      <c r="EH105" s="61">
        <v>1.1113763767580909E-4</v>
      </c>
      <c r="EI105" s="61">
        <v>1.1583905328460156E-4</v>
      </c>
      <c r="EJ105" s="61">
        <v>1.3100170405192464E-4</v>
      </c>
      <c r="EK105" s="61">
        <v>1.9266833085424968E-4</v>
      </c>
      <c r="EL105" s="61">
        <v>5.7538518366969339E-6</v>
      </c>
      <c r="EM105" s="61">
        <v>4.3503500431462355E-5</v>
      </c>
      <c r="EN105" s="61">
        <v>0</v>
      </c>
      <c r="EO105" s="61">
        <v>3.4349298729454974E-6</v>
      </c>
      <c r="EP105" s="61">
        <v>4.0316939815870077E-5</v>
      </c>
      <c r="EQ105" s="61">
        <v>2.1125968849257296E-5</v>
      </c>
      <c r="ER105" s="61">
        <v>1.26872846568778E-5</v>
      </c>
      <c r="ES105" s="61">
        <v>0</v>
      </c>
      <c r="ET105" s="61">
        <v>7.1248129885024126E-6</v>
      </c>
      <c r="EU105" s="61">
        <v>2.6483948998093816E-6</v>
      </c>
      <c r="EV105" s="61">
        <v>4.9893057120942685E-5</v>
      </c>
      <c r="EW105" s="61">
        <v>1.2361109373307E-5</v>
      </c>
      <c r="EX105" s="61">
        <v>1.7059901621797015E-5</v>
      </c>
      <c r="EY105" s="61">
        <v>7.1396069138468366E-5</v>
      </c>
      <c r="EZ105" s="61">
        <v>0</v>
      </c>
      <c r="FA105" s="61">
        <v>8.430069631251144E-6</v>
      </c>
      <c r="FB105" s="61">
        <v>6.7564356738902726E-6</v>
      </c>
      <c r="FC105" s="61">
        <v>7.1642480311104762E-5</v>
      </c>
      <c r="FD105" s="61">
        <v>0</v>
      </c>
      <c r="FE105" s="61">
        <v>6.100514409910565E-6</v>
      </c>
      <c r="FF105" s="61">
        <v>3.2298342765234132E-5</v>
      </c>
      <c r="FG105" s="61">
        <v>1.496468200440903E-4</v>
      </c>
      <c r="FH105" s="61">
        <v>6.5251047402244784E-5</v>
      </c>
      <c r="FI105" s="61">
        <v>1.4041675670601583E-4</v>
      </c>
      <c r="FJ105" s="61">
        <v>6.5984075529240628E-5</v>
      </c>
      <c r="FK105" s="61">
        <v>6.6675137344492829E-5</v>
      </c>
      <c r="FL105" s="61">
        <v>9.3715354541156571E-5</v>
      </c>
      <c r="FM105" s="61">
        <v>7.1937333694988755E-5</v>
      </c>
      <c r="FN105" s="61">
        <v>2.0021659343391581E-5</v>
      </c>
      <c r="FO105" s="61">
        <v>1.7133519182679108E-5</v>
      </c>
      <c r="FP105" s="61">
        <v>5.2483162264967361E-6</v>
      </c>
      <c r="FQ105" s="61">
        <v>2.8067099597599835E-5</v>
      </c>
      <c r="FR105" s="61">
        <v>2.8789240358608205E-5</v>
      </c>
      <c r="FS105" s="61">
        <v>5.400276807365563E-5</v>
      </c>
      <c r="FT105" s="61">
        <v>0</v>
      </c>
      <c r="FU105" s="61">
        <v>1.1775166496544187E-4</v>
      </c>
      <c r="FV105" s="61">
        <v>1.323681502383307E-4</v>
      </c>
      <c r="FW105" s="61">
        <v>1.2128535949896513E-5</v>
      </c>
      <c r="FX105" s="61">
        <v>1.5962591810295093E-5</v>
      </c>
      <c r="FY105" s="61">
        <v>7.5279481309862067E-6</v>
      </c>
      <c r="FZ105" s="61">
        <v>2.0892250000529971E-5</v>
      </c>
      <c r="GA105" s="61">
        <v>4.9330149008213665E-6</v>
      </c>
      <c r="GB105" s="61">
        <v>5.8956864567044758E-6</v>
      </c>
      <c r="GC105" s="61">
        <v>7.4753159190076073E-5</v>
      </c>
      <c r="GD105" s="61">
        <v>0</v>
      </c>
      <c r="GE105" s="61">
        <v>7.4199147853370781E-5</v>
      </c>
      <c r="GF105" s="61">
        <v>4.7003774924023378E-5</v>
      </c>
      <c r="GG105" s="61">
        <v>1.854559848181615E-3</v>
      </c>
      <c r="GH105" s="61">
        <v>2.5155384229024378E-3</v>
      </c>
      <c r="GI105" s="61">
        <v>0.27345628102638098</v>
      </c>
      <c r="GJ105" s="61">
        <v>6.0854282518650171E-3</v>
      </c>
      <c r="GK105" s="61">
        <v>2.7766616389400594E-3</v>
      </c>
      <c r="GL105" s="61">
        <v>1.1172703492510306E-4</v>
      </c>
      <c r="GM105" s="61">
        <v>4.6416834878935926E-4</v>
      </c>
      <c r="GN105" s="61">
        <v>3.4751351254704949E-4</v>
      </c>
      <c r="GO105" s="61">
        <v>1.2587303827989423E-5</v>
      </c>
      <c r="GP105" s="61">
        <v>2.1887664839560314E-4</v>
      </c>
      <c r="GQ105" s="61">
        <v>1.8405074224139971E-5</v>
      </c>
      <c r="GR105" s="61">
        <v>1.7969669681863146E-5</v>
      </c>
      <c r="GS105" s="61">
        <v>3.4408514652419788E-5</v>
      </c>
      <c r="GT105" s="61">
        <v>9.7852881731675985E-6</v>
      </c>
      <c r="GU105" s="61">
        <v>0</v>
      </c>
      <c r="GV105" s="61">
        <v>5.9192155703751377E-6</v>
      </c>
      <c r="GW105" s="61">
        <v>1.1379062016671404E-4</v>
      </c>
      <c r="GX105" s="61">
        <v>2.3000577100208282E-5</v>
      </c>
      <c r="GY105" s="61">
        <v>7.8839708298347825E-6</v>
      </c>
      <c r="GZ105" s="61">
        <v>2.5635148886841871E-4</v>
      </c>
      <c r="HA105" s="61">
        <v>1.1197289212535587E-4</v>
      </c>
      <c r="HB105" s="61">
        <v>5.3913646358053991E-4</v>
      </c>
      <c r="HC105" s="61">
        <v>9.8527176365067651E-5</v>
      </c>
      <c r="HD105" s="61">
        <v>1.377443089211574E-4</v>
      </c>
      <c r="HE105" s="61">
        <v>9.4262715037154096E-3</v>
      </c>
      <c r="HF105" s="61">
        <v>1.9463586565875931E-3</v>
      </c>
      <c r="HG105" s="61">
        <v>4.6249713356448507E-3</v>
      </c>
      <c r="HH105" s="61">
        <v>5.4330043774597543E-5</v>
      </c>
      <c r="HI105" s="61">
        <v>3.6044283993881304E-4</v>
      </c>
      <c r="HJ105" s="61">
        <v>1.0426453097664252E-3</v>
      </c>
      <c r="HK105" s="61">
        <v>0</v>
      </c>
      <c r="HL105" s="61">
        <v>9.7590372097458063E-5</v>
      </c>
      <c r="HM105" s="61">
        <v>3.4402708535820727E-5</v>
      </c>
      <c r="HN105" s="61">
        <v>4.0088096733028664E-5</v>
      </c>
      <c r="HO105" s="61">
        <v>1.311309553409901E-4</v>
      </c>
      <c r="HP105" s="61">
        <v>2.9659721005615033E-5</v>
      </c>
      <c r="HQ105" s="61">
        <v>4.0333175882453158E-4</v>
      </c>
      <c r="HR105" s="61">
        <v>2.0978906482366265E-4</v>
      </c>
      <c r="HS105" s="61">
        <v>7.1325926204549104E-5</v>
      </c>
      <c r="HT105" s="61">
        <v>1.2800406094518716E-4</v>
      </c>
      <c r="HU105" s="61">
        <v>8.3070751288780959E-5</v>
      </c>
      <c r="HV105" s="61">
        <v>4.3838422355439355E-5</v>
      </c>
      <c r="HW105" s="61">
        <v>5.6076280484321787E-5</v>
      </c>
      <c r="HX105" s="61">
        <v>1.3672498454775985E-4</v>
      </c>
      <c r="HY105" s="61">
        <v>3.8553195860286338E-6</v>
      </c>
      <c r="HZ105" s="61">
        <v>4.42564785230925E-5</v>
      </c>
      <c r="IA105" s="61">
        <v>5.0926700100756786E-5</v>
      </c>
      <c r="IB105" s="61">
        <v>1.9304110145069359E-5</v>
      </c>
      <c r="IC105" s="61">
        <v>1.9447590319404443E-4</v>
      </c>
      <c r="ID105" s="61">
        <v>7.7664986834143705E-5</v>
      </c>
      <c r="IE105" s="61">
        <v>1.2646866530237894E-4</v>
      </c>
      <c r="IF105" s="61">
        <v>1.2262243483298824E-4</v>
      </c>
      <c r="IG105" s="61">
        <v>2.162474132733748E-5</v>
      </c>
      <c r="IH105" s="61">
        <v>5.4328860318566054E-5</v>
      </c>
      <c r="II105" s="61">
        <v>1.4659984546419678E-4</v>
      </c>
      <c r="IJ105" s="61">
        <v>2.9998502940300161E-5</v>
      </c>
      <c r="IK105" s="61">
        <v>1.5396137298440293E-5</v>
      </c>
      <c r="IL105" s="61">
        <v>5.3083876349248126E-5</v>
      </c>
      <c r="IM105" s="61">
        <v>5.9722444055465042E-6</v>
      </c>
      <c r="IN105" s="61">
        <v>5.7141715749089617E-7</v>
      </c>
      <c r="IO105" s="61">
        <v>5.1417882647353006E-5</v>
      </c>
      <c r="IP105" s="61">
        <v>5.3960652508046405E-6</v>
      </c>
      <c r="IQ105" s="61">
        <v>5.1543854841863451E-5</v>
      </c>
      <c r="IR105" s="61">
        <v>1.9502607300718524E-5</v>
      </c>
      <c r="IS105" s="61">
        <v>1.681850118478651E-6</v>
      </c>
      <c r="IT105" s="61">
        <v>1.2963563205762991E-4</v>
      </c>
      <c r="IU105" s="61">
        <v>3.1235444463644235E-5</v>
      </c>
      <c r="IV105" s="61">
        <v>7.5217619773419904E-5</v>
      </c>
      <c r="IW105" s="61">
        <v>9.6335446428212883E-5</v>
      </c>
      <c r="IX105" s="61">
        <v>4.0168952332432314E-5</v>
      </c>
      <c r="IY105" s="61">
        <v>7.228519511360415E-5</v>
      </c>
      <c r="IZ105" s="61">
        <v>2.4666371089778747E-6</v>
      </c>
      <c r="JA105" s="61">
        <v>4.0673796692840703E-6</v>
      </c>
      <c r="JB105" s="61">
        <v>6.411130919980058E-5</v>
      </c>
      <c r="JC105" s="61">
        <v>6.3178022379167052E-5</v>
      </c>
      <c r="JD105" s="61">
        <v>1.147183681593399E-5</v>
      </c>
      <c r="JE105" s="61">
        <v>1.1344899500536422E-5</v>
      </c>
      <c r="JF105" s="61">
        <v>1.0638311956157672E-6</v>
      </c>
      <c r="JG105" s="61">
        <v>4.7746286847591402E-5</v>
      </c>
      <c r="JH105" s="61">
        <v>1.4169891263727069E-4</v>
      </c>
      <c r="JI105" s="61">
        <v>2.6581731790157163E-5</v>
      </c>
      <c r="JJ105" s="61">
        <v>2.0672028708600259E-6</v>
      </c>
      <c r="JK105" s="61">
        <v>1.0695377453165614E-4</v>
      </c>
      <c r="JL105" s="61">
        <v>4.247246292361323E-5</v>
      </c>
      <c r="JM105" s="61">
        <v>8.7213723604015621E-5</v>
      </c>
      <c r="JN105" s="61">
        <v>7.7826467631129766E-5</v>
      </c>
      <c r="JO105" s="61">
        <v>4.0259238790096151E-5</v>
      </c>
      <c r="JP105" s="61">
        <v>6.0301402618866561E-5</v>
      </c>
      <c r="JQ105" s="61">
        <v>3.6012010761944294E-5</v>
      </c>
      <c r="JR105" s="61">
        <v>5.2889421511706903E-6</v>
      </c>
      <c r="JS105" s="61">
        <v>7.6461866362000429E-6</v>
      </c>
      <c r="JT105" s="61">
        <v>2.6011825184619301E-3</v>
      </c>
      <c r="JU105" s="61">
        <v>2.4781446799934865E-4</v>
      </c>
      <c r="JV105" s="61">
        <v>1.4138197585790186E-4</v>
      </c>
      <c r="JW105" s="61">
        <v>9.9175414343805304E-5</v>
      </c>
      <c r="JX105" s="61">
        <v>2.2503755788401078E-4</v>
      </c>
      <c r="JY105" s="61">
        <v>7.4925729072518346E-5</v>
      </c>
      <c r="JZ105" s="61">
        <v>2.4697574957699653E-4</v>
      </c>
      <c r="KA105" s="61">
        <v>8.3401200003576604E-5</v>
      </c>
      <c r="KB105" s="61">
        <v>3.9873586197317171E-4</v>
      </c>
      <c r="KC105" s="61">
        <v>1.4777196192870755E-4</v>
      </c>
      <c r="KD105" s="61">
        <v>9.9906707098254937E-5</v>
      </c>
      <c r="KE105" s="61">
        <v>1.0359812606422239E-4</v>
      </c>
      <c r="KF105" s="61">
        <v>4.1858947663502298E-4</v>
      </c>
      <c r="KG105" s="61">
        <v>4.9666387941474912E-5</v>
      </c>
      <c r="KH105" s="61">
        <v>2.3715003960840799E-4</v>
      </c>
      <c r="KI105" s="61">
        <v>2.015832725262861E-5</v>
      </c>
      <c r="KJ105" s="61">
        <v>7.0156373013093498E-4</v>
      </c>
      <c r="KK105" s="61">
        <v>4.5172549871909113E-4</v>
      </c>
      <c r="KL105" s="61">
        <v>1.193040154344913E-4</v>
      </c>
      <c r="KM105" s="61">
        <v>3.4230974373549453E-4</v>
      </c>
      <c r="KN105" s="61">
        <v>2.9469965013284875E-4</v>
      </c>
      <c r="KO105" s="61">
        <v>1.7710115678918039E-4</v>
      </c>
      <c r="KP105" s="61">
        <v>7.8060237119539899E-5</v>
      </c>
      <c r="KQ105" s="61">
        <v>1.2011988862819381E-4</v>
      </c>
      <c r="KR105" s="61">
        <v>9.6298267360025387E-5</v>
      </c>
      <c r="KS105" s="61">
        <v>1.057521227020704E-4</v>
      </c>
      <c r="KT105" s="61">
        <v>3.7254077555907755E-4</v>
      </c>
      <c r="KU105" s="61">
        <v>4.1929900829431525E-4</v>
      </c>
      <c r="KV105" s="61">
        <v>1.9888475512065226E-5</v>
      </c>
      <c r="KW105" s="61">
        <v>1.4132152555666679E-4</v>
      </c>
      <c r="KX105" s="61">
        <v>2.0963370212518046E-4</v>
      </c>
      <c r="KY105" s="61">
        <v>3.9517530461650443E-4</v>
      </c>
      <c r="KZ105" s="61">
        <v>2.9571059560400288E-4</v>
      </c>
    </row>
    <row r="106" spans="1:312" ht="13" x14ac:dyDescent="0.3">
      <c r="A106" s="102">
        <v>1.0274114602385473</v>
      </c>
      <c r="B106" s="50" t="s">
        <v>851</v>
      </c>
      <c r="C106" s="60" t="s">
        <v>28</v>
      </c>
      <c r="D106" s="61">
        <v>1.4286122233871408E-6</v>
      </c>
      <c r="E106" s="61">
        <v>6.5124463045703708E-6</v>
      </c>
      <c r="F106" s="61">
        <v>4.359652776611249E-5</v>
      </c>
      <c r="G106" s="61">
        <v>1.4465485030446257E-5</v>
      </c>
      <c r="H106" s="61">
        <v>3.805414292927655E-6</v>
      </c>
      <c r="I106" s="61">
        <v>3.0242011394973017E-6</v>
      </c>
      <c r="J106" s="61">
        <v>3.457630611053498E-5</v>
      </c>
      <c r="K106" s="61">
        <v>1.1876131734190778E-4</v>
      </c>
      <c r="L106" s="61">
        <v>5.4715918718373899E-5</v>
      </c>
      <c r="M106" s="61">
        <v>1.3454823000888573E-5</v>
      </c>
      <c r="N106" s="61">
        <v>6.5061839212160111E-5</v>
      </c>
      <c r="O106" s="61">
        <v>2.8436971472871342E-5</v>
      </c>
      <c r="P106" s="61">
        <v>1.3317019925861056E-4</v>
      </c>
      <c r="Q106" s="61">
        <v>1.086638549065129E-4</v>
      </c>
      <c r="R106" s="61">
        <v>1.6853856408456295E-4</v>
      </c>
      <c r="S106" s="61">
        <v>5.5921391041062821E-5</v>
      </c>
      <c r="T106" s="61">
        <v>4.5725954483947392E-5</v>
      </c>
      <c r="U106" s="61">
        <v>3.3593822042200113E-5</v>
      </c>
      <c r="V106" s="61">
        <v>1.5981978271920695E-4</v>
      </c>
      <c r="W106" s="61">
        <v>6.1418474556417275E-5</v>
      </c>
      <c r="X106" s="61">
        <v>1.5505880844079458E-4</v>
      </c>
      <c r="Y106" s="61">
        <v>4.4824439956436081E-4</v>
      </c>
      <c r="Z106" s="61">
        <v>5.4636357627001002E-4</v>
      </c>
      <c r="AA106" s="61">
        <v>3.3858570157504526E-4</v>
      </c>
      <c r="AB106" s="61">
        <v>9.3921890764757029E-4</v>
      </c>
      <c r="AC106" s="61">
        <v>2.0806625844957396E-3</v>
      </c>
      <c r="AD106" s="61">
        <v>7.2237360699801067E-4</v>
      </c>
      <c r="AE106" s="61">
        <v>3.2017987182616852E-4</v>
      </c>
      <c r="AF106" s="61">
        <v>1.6059437082057269E-4</v>
      </c>
      <c r="AG106" s="61">
        <v>5.661249189666557E-5</v>
      </c>
      <c r="AH106" s="61">
        <v>4.3639576600878677E-5</v>
      </c>
      <c r="AI106" s="61">
        <v>1.2782298594844977E-4</v>
      </c>
      <c r="AJ106" s="61">
        <v>4.7403953367502558E-5</v>
      </c>
      <c r="AK106" s="61">
        <v>1.8743548925003844E-4</v>
      </c>
      <c r="AL106" s="61">
        <v>4.3827889639386762E-4</v>
      </c>
      <c r="AM106" s="61">
        <v>3.315864189979252E-4</v>
      </c>
      <c r="AN106" s="61">
        <v>1.0651258294152648E-4</v>
      </c>
      <c r="AO106" s="61">
        <v>3.0053780128127964E-4</v>
      </c>
      <c r="AP106" s="61">
        <v>2.345404401694603E-4</v>
      </c>
      <c r="AQ106" s="61">
        <v>1.204966223586278E-4</v>
      </c>
      <c r="AR106" s="61">
        <v>2.2682520270125568E-4</v>
      </c>
      <c r="AS106" s="61">
        <v>1.0876402051396911E-4</v>
      </c>
      <c r="AT106" s="61">
        <v>2.2415923689392554E-4</v>
      </c>
      <c r="AU106" s="61">
        <v>5.8399858491353474E-5</v>
      </c>
      <c r="AV106" s="61">
        <v>1.7767855324504245E-5</v>
      </c>
      <c r="AW106" s="61">
        <v>1.0950182913520928E-4</v>
      </c>
      <c r="AX106" s="61">
        <v>8.9783783325907601E-5</v>
      </c>
      <c r="AY106" s="61">
        <v>1.9113944356505857E-4</v>
      </c>
      <c r="AZ106" s="61">
        <v>0.74075086369790766</v>
      </c>
      <c r="BA106" s="61">
        <v>0.70187195111658762</v>
      </c>
      <c r="BB106" s="61">
        <v>3.0108774103810079E-4</v>
      </c>
      <c r="BC106" s="61">
        <v>4.1976757875011825E-5</v>
      </c>
      <c r="BD106" s="61">
        <v>2.8246499927868254E-4</v>
      </c>
      <c r="BE106" s="61">
        <v>2.1962076316072674E-5</v>
      </c>
      <c r="BF106" s="61">
        <v>2.1206376298310572E-4</v>
      </c>
      <c r="BG106" s="61">
        <v>3.4367220328226759E-4</v>
      </c>
      <c r="BH106" s="61">
        <v>1.1742318680962773E-4</v>
      </c>
      <c r="BI106" s="61">
        <v>1.2690892365535637E-4</v>
      </c>
      <c r="BJ106" s="61">
        <v>7.6600543282969073E-5</v>
      </c>
      <c r="BK106" s="61">
        <v>2.6658170029695812E-4</v>
      </c>
      <c r="BL106" s="61">
        <v>2.4982856238348218E-5</v>
      </c>
      <c r="BM106" s="61">
        <v>7.3165717127975067E-5</v>
      </c>
      <c r="BN106" s="61">
        <v>6.5730003380088157E-5</v>
      </c>
      <c r="BO106" s="61">
        <v>2.3585077015941241E-4</v>
      </c>
      <c r="BP106" s="61">
        <v>8.2654157673583254E-5</v>
      </c>
      <c r="BQ106" s="61">
        <v>0</v>
      </c>
      <c r="BR106" s="61">
        <v>5.2950745589547287E-6</v>
      </c>
      <c r="BS106" s="61">
        <v>1.5378104006218223E-5</v>
      </c>
      <c r="BT106" s="61">
        <v>9.6911690993591973E-6</v>
      </c>
      <c r="BU106" s="61">
        <v>2.3996151361258434E-4</v>
      </c>
      <c r="BV106" s="61">
        <v>1.5628273166231921E-4</v>
      </c>
      <c r="BW106" s="61">
        <v>2.0559378060409594E-4</v>
      </c>
      <c r="BX106" s="61">
        <v>2.7645752657728197E-4</v>
      </c>
      <c r="BY106" s="61">
        <v>2.4286433730000574E-4</v>
      </c>
      <c r="BZ106" s="61">
        <v>1.2487977866093005E-4</v>
      </c>
      <c r="CA106" s="61">
        <v>4.4300058803922973E-5</v>
      </c>
      <c r="CB106" s="61">
        <v>5.1880244313525931E-5</v>
      </c>
      <c r="CC106" s="61">
        <v>3.17475598078508E-4</v>
      </c>
      <c r="CD106" s="61">
        <v>9.9786301899693498E-4</v>
      </c>
      <c r="CE106" s="61">
        <v>1.1621899888066905E-3</v>
      </c>
      <c r="CF106" s="61">
        <v>6.8204070556666181E-4</v>
      </c>
      <c r="CG106" s="61">
        <v>4.7894611363506707E-4</v>
      </c>
      <c r="CH106" s="61">
        <v>2.1080811399344802E-3</v>
      </c>
      <c r="CI106" s="61">
        <v>1.2340836152325855E-3</v>
      </c>
      <c r="CJ106" s="61">
        <v>3.1632619882623982E-3</v>
      </c>
      <c r="CK106" s="61">
        <v>5.2467196693679703E-3</v>
      </c>
      <c r="CL106" s="61">
        <v>2.9001211680682242E-5</v>
      </c>
      <c r="CM106" s="61">
        <v>1.6955753013057476E-5</v>
      </c>
      <c r="CN106" s="61">
        <v>1.2650297207559031E-4</v>
      </c>
      <c r="CO106" s="61">
        <v>2.1541645632432551E-4</v>
      </c>
      <c r="CP106" s="61">
        <v>4.2181381923795122E-5</v>
      </c>
      <c r="CQ106" s="61">
        <v>4.9701082789987746E-5</v>
      </c>
      <c r="CR106" s="61">
        <v>2.9172781917270807E-5</v>
      </c>
      <c r="CS106" s="61">
        <v>2.8431317446226187E-4</v>
      </c>
      <c r="CT106" s="61">
        <v>7.7287095887082488E-5</v>
      </c>
      <c r="CU106" s="61">
        <v>2.9121456901098051E-4</v>
      </c>
      <c r="CV106" s="61">
        <v>1.5348596106415222E-4</v>
      </c>
      <c r="CW106" s="61">
        <v>2.262243261582915E-4</v>
      </c>
      <c r="CX106" s="61">
        <v>5.3113782725639203E-6</v>
      </c>
      <c r="CY106" s="61">
        <v>9.1933994379330344E-5</v>
      </c>
      <c r="CZ106" s="61">
        <v>6.3841707660623948E-5</v>
      </c>
      <c r="DA106" s="61">
        <v>4.7449490300013079E-5</v>
      </c>
      <c r="DB106" s="61">
        <v>3.6920161506623811E-4</v>
      </c>
      <c r="DC106" s="61">
        <v>6.0866443461224579E-4</v>
      </c>
      <c r="DD106" s="61">
        <v>8.1619614286822456E-4</v>
      </c>
      <c r="DE106" s="61">
        <v>4.7078653404105899E-4</v>
      </c>
      <c r="DF106" s="61">
        <v>3.2347861536038286E-4</v>
      </c>
      <c r="DG106" s="61">
        <v>5.026466196811092E-4</v>
      </c>
      <c r="DH106" s="61">
        <v>2.1437238792797037E-4</v>
      </c>
      <c r="DI106" s="61">
        <v>2.1138995105217446E-4</v>
      </c>
      <c r="DJ106" s="61">
        <v>6.2414568093607651E-4</v>
      </c>
      <c r="DK106" s="61">
        <v>2.5223923867393882E-4</v>
      </c>
      <c r="DL106" s="61">
        <v>5.1021170379908802E-5</v>
      </c>
      <c r="DM106" s="61">
        <v>3.6131519237728175E-5</v>
      </c>
      <c r="DN106" s="61">
        <v>3.4725836472083538E-4</v>
      </c>
      <c r="DO106" s="61">
        <v>2.1321127935421089E-4</v>
      </c>
      <c r="DP106" s="61">
        <v>2.6029275146643793E-4</v>
      </c>
      <c r="DQ106" s="61">
        <v>1.8109193365419335E-6</v>
      </c>
      <c r="DR106" s="61">
        <v>3.6819467032513136E-4</v>
      </c>
      <c r="DS106" s="61">
        <v>2.5787685008002317E-4</v>
      </c>
      <c r="DT106" s="61">
        <v>3.3849277333262699E-5</v>
      </c>
      <c r="DU106" s="61">
        <v>1.4085155546348621E-4</v>
      </c>
      <c r="DV106" s="61">
        <v>1.5922216938783331E-4</v>
      </c>
      <c r="DW106" s="61">
        <v>5.2541597742082215E-5</v>
      </c>
      <c r="DX106" s="61">
        <v>2.5889234792896991E-4</v>
      </c>
      <c r="DY106" s="61">
        <v>2.5719622188263619E-4</v>
      </c>
      <c r="DZ106" s="61">
        <v>1.1965197806861168E-4</v>
      </c>
      <c r="EA106" s="61">
        <v>1.9262243447048548E-4</v>
      </c>
      <c r="EB106" s="61">
        <v>9.8738934022624871E-5</v>
      </c>
      <c r="EC106" s="61">
        <v>9.3522846183679567E-5</v>
      </c>
      <c r="ED106" s="61">
        <v>3.8269601220455781E-4</v>
      </c>
      <c r="EE106" s="61">
        <v>8.215562384318039E-5</v>
      </c>
      <c r="EF106" s="61">
        <v>3.8132729331993054E-5</v>
      </c>
      <c r="EG106" s="61">
        <v>3.3901616091489937E-5</v>
      </c>
      <c r="EH106" s="61">
        <v>1.0648723689871741E-4</v>
      </c>
      <c r="EI106" s="61">
        <v>1.2154713213712114E-4</v>
      </c>
      <c r="EJ106" s="61">
        <v>1.9689239831902967E-4</v>
      </c>
      <c r="EK106" s="61">
        <v>3.0307710622465951E-4</v>
      </c>
      <c r="EL106" s="61">
        <v>1.3485590242258439E-5</v>
      </c>
      <c r="EM106" s="61">
        <v>6.7466222353536009E-5</v>
      </c>
      <c r="EN106" s="61">
        <v>1.6970919879027925E-5</v>
      </c>
      <c r="EO106" s="61">
        <v>3.5533757306332732E-6</v>
      </c>
      <c r="EP106" s="61">
        <v>2.1350736099032199E-5</v>
      </c>
      <c r="EQ106" s="61">
        <v>6.8336919588370964E-5</v>
      </c>
      <c r="ER106" s="61">
        <v>6.2132007985039788E-5</v>
      </c>
      <c r="ES106" s="61">
        <v>2.6959998429514653E-5</v>
      </c>
      <c r="ET106" s="61">
        <v>1.5912082340988719E-5</v>
      </c>
      <c r="EU106" s="61">
        <v>3.2164756058184943E-4</v>
      </c>
      <c r="EV106" s="61">
        <v>9.7072800195001089E-5</v>
      </c>
      <c r="EW106" s="61">
        <v>1.2361109373307E-6</v>
      </c>
      <c r="EX106" s="61">
        <v>3.2825531004217597E-4</v>
      </c>
      <c r="EY106" s="61">
        <v>8.555352407881672E-5</v>
      </c>
      <c r="EZ106" s="61">
        <v>3.4946753410943507E-4</v>
      </c>
      <c r="FA106" s="61">
        <v>1.3621119175294906E-4</v>
      </c>
      <c r="FB106" s="61">
        <v>6.5342240117267697E-4</v>
      </c>
      <c r="FC106" s="61">
        <v>1.2291637451963255E-4</v>
      </c>
      <c r="FD106" s="61">
        <v>1.8812609059840974E-4</v>
      </c>
      <c r="FE106" s="61">
        <v>1.8631895995611329E-5</v>
      </c>
      <c r="FF106" s="61">
        <v>1.820396698737984E-5</v>
      </c>
      <c r="FG106" s="61">
        <v>1.5629909036543496E-4</v>
      </c>
      <c r="FH106" s="61">
        <v>4.5927363655804318E-5</v>
      </c>
      <c r="FI106" s="61">
        <v>1.3904943097125345E-4</v>
      </c>
      <c r="FJ106" s="61">
        <v>1.6065058125560452E-4</v>
      </c>
      <c r="FK106" s="61">
        <v>2.228070370060736E-4</v>
      </c>
      <c r="FL106" s="61">
        <v>1.4476609734849293E-4</v>
      </c>
      <c r="FM106" s="61">
        <v>1.8110097993144023E-5</v>
      </c>
      <c r="FN106" s="61">
        <v>1.0420031468495034E-5</v>
      </c>
      <c r="FO106" s="61">
        <v>1.0384392745470628E-4</v>
      </c>
      <c r="FP106" s="61">
        <v>4.3891969461084168E-5</v>
      </c>
      <c r="FQ106" s="61">
        <v>7.9940857007727937E-5</v>
      </c>
      <c r="FR106" s="61">
        <v>1.9310650398859653E-4</v>
      </c>
      <c r="FS106" s="61">
        <v>1.9948783728701146E-4</v>
      </c>
      <c r="FT106" s="61">
        <v>1.5525055714917687E-4</v>
      </c>
      <c r="FU106" s="61">
        <v>3.809512081432568E-5</v>
      </c>
      <c r="FV106" s="61">
        <v>1.4189161449368822E-4</v>
      </c>
      <c r="FW106" s="61">
        <v>2.842625613256995E-6</v>
      </c>
      <c r="FX106" s="61">
        <v>1.8457922344661723E-5</v>
      </c>
      <c r="FY106" s="61">
        <v>2.8796669055278563E-5</v>
      </c>
      <c r="FZ106" s="61">
        <v>1.4956557785956938E-4</v>
      </c>
      <c r="GA106" s="61">
        <v>1.7878486639054682E-4</v>
      </c>
      <c r="GB106" s="61">
        <v>5.7549243925132611E-4</v>
      </c>
      <c r="GC106" s="61">
        <v>1.4415476752494376E-4</v>
      </c>
      <c r="GD106" s="61">
        <v>4.4148874962612479E-5</v>
      </c>
      <c r="GE106" s="61">
        <v>1.3127972226311348E-4</v>
      </c>
      <c r="GF106" s="61">
        <v>2.8112030831523233E-4</v>
      </c>
      <c r="GG106" s="61">
        <v>2.2823323355367357E-4</v>
      </c>
      <c r="GH106" s="61">
        <v>2.6617033288820673E-4</v>
      </c>
      <c r="GI106" s="61">
        <v>4.4603668728557391E-4</v>
      </c>
      <c r="GJ106" s="61">
        <v>8.4076378454378596E-4</v>
      </c>
      <c r="GK106" s="61">
        <v>2.7328395399066265E-4</v>
      </c>
      <c r="GL106" s="61">
        <v>5.8761685723730979E-4</v>
      </c>
      <c r="GM106" s="61">
        <v>4.6023777001163421E-4</v>
      </c>
      <c r="GN106" s="61">
        <v>5.6644939932527826E-4</v>
      </c>
      <c r="GO106" s="61">
        <v>1.349256608550429E-4</v>
      </c>
      <c r="GP106" s="61">
        <v>1.7605508836167003E-4</v>
      </c>
      <c r="GQ106" s="61">
        <v>1.9476092905055349E-4</v>
      </c>
      <c r="GR106" s="61">
        <v>8.7695300429000328E-5</v>
      </c>
      <c r="GS106" s="61">
        <v>1.1371390007491629E-4</v>
      </c>
      <c r="GT106" s="61">
        <v>4.1525015449750581E-4</v>
      </c>
      <c r="GU106" s="61">
        <v>2.0404399185982965E-4</v>
      </c>
      <c r="GV106" s="61">
        <v>4.2756846573571949E-4</v>
      </c>
      <c r="GW106" s="61">
        <v>2.4540386758845557E-5</v>
      </c>
      <c r="GX106" s="61">
        <v>1.7244733970572413E-5</v>
      </c>
      <c r="GY106" s="61">
        <v>0</v>
      </c>
      <c r="GZ106" s="61">
        <v>9.6672062291070033E-5</v>
      </c>
      <c r="HA106" s="61">
        <v>1.5624532819194482E-4</v>
      </c>
      <c r="HB106" s="61">
        <v>4.5031261657045644E-4</v>
      </c>
      <c r="HC106" s="61">
        <v>4.3868395801781952E-4</v>
      </c>
      <c r="HD106" s="61">
        <v>1.6171461564488856E-4</v>
      </c>
      <c r="HE106" s="61">
        <v>1.583070736475896E-4</v>
      </c>
      <c r="HF106" s="61">
        <v>5.4393002555075488E-5</v>
      </c>
      <c r="HG106" s="61">
        <v>1.4532765527364296E-4</v>
      </c>
      <c r="HH106" s="61">
        <v>1.8521522203822333E-4</v>
      </c>
      <c r="HI106" s="61">
        <v>1.7850490703160692E-4</v>
      </c>
      <c r="HJ106" s="61">
        <v>2.0710128221027626E-4</v>
      </c>
      <c r="HK106" s="61">
        <v>4.8078959518090843E-4</v>
      </c>
      <c r="HL106" s="61">
        <v>8.3144102096700128E-5</v>
      </c>
      <c r="HM106" s="61">
        <v>2.9505065744264404E-4</v>
      </c>
      <c r="HN106" s="61">
        <v>3.1681426493273065E-4</v>
      </c>
      <c r="HO106" s="61">
        <v>4.9431987895122851E-5</v>
      </c>
      <c r="HP106" s="61">
        <v>2.3484830284309514E-5</v>
      </c>
      <c r="HQ106" s="61">
        <v>2.244131025944902E-5</v>
      </c>
      <c r="HR106" s="61">
        <v>2.1658378235091659E-4</v>
      </c>
      <c r="HS106" s="61">
        <v>2.422696733543575E-5</v>
      </c>
      <c r="HT106" s="61">
        <v>3.7869549790775227E-4</v>
      </c>
      <c r="HU106" s="61">
        <v>8.7699220556107559E-5</v>
      </c>
      <c r="HV106" s="61">
        <v>3.8337923704882761E-5</v>
      </c>
      <c r="HW106" s="61">
        <v>7.6075384248708332E-4</v>
      </c>
      <c r="HX106" s="61">
        <v>1.6698266218522051E-4</v>
      </c>
      <c r="HY106" s="61">
        <v>1.2908436113935159E-4</v>
      </c>
      <c r="HZ106" s="61">
        <v>1.8943533935252967E-4</v>
      </c>
      <c r="IA106" s="61">
        <v>3.9316237715679295E-4</v>
      </c>
      <c r="IB106" s="61">
        <v>7.325618352564953E-5</v>
      </c>
      <c r="IC106" s="61">
        <v>3.1093413934996913E-4</v>
      </c>
      <c r="ID106" s="61">
        <v>9.4136589492095987E-5</v>
      </c>
      <c r="IE106" s="61">
        <v>3.9504405387401436E-5</v>
      </c>
      <c r="IF106" s="61">
        <v>2.4577842493797705E-4</v>
      </c>
      <c r="IG106" s="61">
        <v>9.6093292234561111E-5</v>
      </c>
      <c r="IH106" s="61">
        <v>2.6570395324472466E-5</v>
      </c>
      <c r="II106" s="61">
        <v>1.070636388006619E-3</v>
      </c>
      <c r="IJ106" s="61">
        <v>1.161461255528019E-4</v>
      </c>
      <c r="IK106" s="61">
        <v>6.5744846649158265E-5</v>
      </c>
      <c r="IL106" s="61">
        <v>6.107773649527137E-5</v>
      </c>
      <c r="IM106" s="61">
        <v>1.1771957306043887E-4</v>
      </c>
      <c r="IN106" s="61">
        <v>3.289009932969658E-5</v>
      </c>
      <c r="IO106" s="61">
        <v>6.9073716345162205E-5</v>
      </c>
      <c r="IP106" s="61">
        <v>1.3042934892909587E-4</v>
      </c>
      <c r="IQ106" s="61">
        <v>1.0549332542102733E-4</v>
      </c>
      <c r="IR106" s="61">
        <v>7.6800697248022255E-5</v>
      </c>
      <c r="IS106" s="61">
        <v>5.0108218869127949E-5</v>
      </c>
      <c r="IT106" s="61">
        <v>5.5687559501951839E-5</v>
      </c>
      <c r="IU106" s="61">
        <v>1.880261698497955E-5</v>
      </c>
      <c r="IV106" s="61">
        <v>1.6976577810000883E-5</v>
      </c>
      <c r="IW106" s="61">
        <v>9.4499863216378522E-5</v>
      </c>
      <c r="IX106" s="61">
        <v>8.0724228066376014E-5</v>
      </c>
      <c r="IY106" s="61">
        <v>5.9226897421896742E-5</v>
      </c>
      <c r="IZ106" s="61">
        <v>8.7169737338878598E-5</v>
      </c>
      <c r="JA106" s="61">
        <v>9.3026333149269158E-5</v>
      </c>
      <c r="JB106" s="61">
        <v>1.4519042354120253E-4</v>
      </c>
      <c r="JC106" s="61">
        <v>3.5398087435889979E-6</v>
      </c>
      <c r="JD106" s="61">
        <v>6.004992055543387E-5</v>
      </c>
      <c r="JE106" s="61">
        <v>3.0765499331643363E-5</v>
      </c>
      <c r="JF106" s="61">
        <v>1.2582758974810936E-5</v>
      </c>
      <c r="JG106" s="61">
        <v>1.1312153470768877E-4</v>
      </c>
      <c r="JH106" s="61">
        <v>1.876884567599777E-4</v>
      </c>
      <c r="JI106" s="61">
        <v>1.5667952186549801E-4</v>
      </c>
      <c r="JJ106" s="61">
        <v>2.542492371896037E-5</v>
      </c>
      <c r="JK106" s="61">
        <v>1.0830679932877655E-4</v>
      </c>
      <c r="JL106" s="61">
        <v>1.1790326985726613E-4</v>
      </c>
      <c r="JM106" s="61">
        <v>8.6862409510948083E-5</v>
      </c>
      <c r="JN106" s="61">
        <v>3.8587038068590227E-5</v>
      </c>
      <c r="JO106" s="61">
        <v>1.2509822004532316E-4</v>
      </c>
      <c r="JP106" s="61">
        <v>7.3900124393964033E-6</v>
      </c>
      <c r="JQ106" s="61">
        <v>7.1728343406057214E-5</v>
      </c>
      <c r="JR106" s="61">
        <v>6.68359221131712E-5</v>
      </c>
      <c r="JS106" s="61">
        <v>9.1488149208985159E-6</v>
      </c>
      <c r="JT106" s="61">
        <v>0</v>
      </c>
      <c r="JU106" s="61">
        <v>1.3904752913227144E-5</v>
      </c>
      <c r="JV106" s="61">
        <v>2.0309101853021085E-5</v>
      </c>
      <c r="JW106" s="61">
        <v>1.8192429132166064E-4</v>
      </c>
      <c r="JX106" s="61">
        <v>8.7641161410260236E-5</v>
      </c>
      <c r="JY106" s="61">
        <v>2.8149623791008871E-4</v>
      </c>
      <c r="JZ106" s="61">
        <v>2.3405822813292777E-4</v>
      </c>
      <c r="KA106" s="61">
        <v>2.3552380084947457E-5</v>
      </c>
      <c r="KB106" s="61">
        <v>1.8338411834237905E-5</v>
      </c>
      <c r="KC106" s="61">
        <v>3.7885527048898523E-5</v>
      </c>
      <c r="KD106" s="61">
        <v>1.1148941746056429E-4</v>
      </c>
      <c r="KE106" s="61">
        <v>1.8278562199833701E-4</v>
      </c>
      <c r="KF106" s="61">
        <v>4.7192695915361028E-5</v>
      </c>
      <c r="KG106" s="61">
        <v>1.0933308594712314E-4</v>
      </c>
      <c r="KH106" s="61">
        <v>1.4728604906430448E-4</v>
      </c>
      <c r="KI106" s="61">
        <v>1.1755898908645352E-4</v>
      </c>
      <c r="KJ106" s="61">
        <v>4.0193876472994937E-5</v>
      </c>
      <c r="KK106" s="61">
        <v>8.1938662956162908E-5</v>
      </c>
      <c r="KL106" s="61">
        <v>1.3963566076634362E-4</v>
      </c>
      <c r="KM106" s="61">
        <v>1.5054414661702832E-4</v>
      </c>
      <c r="KN106" s="61">
        <v>1.9611680708073008E-4</v>
      </c>
      <c r="KO106" s="61">
        <v>4.5263844073260557E-4</v>
      </c>
      <c r="KP106" s="61">
        <v>9.9080743829587422E-5</v>
      </c>
      <c r="KQ106" s="61">
        <v>1.7814677417848489E-4</v>
      </c>
      <c r="KR106" s="61">
        <v>1.2013881850037356E-5</v>
      </c>
      <c r="KS106" s="61">
        <v>2.3692064342347581E-5</v>
      </c>
      <c r="KT106" s="61">
        <v>1.5872339271251923E-4</v>
      </c>
      <c r="KU106" s="61">
        <v>6.572016735499549E-5</v>
      </c>
      <c r="KV106" s="61">
        <v>1.9816455962857191E-4</v>
      </c>
      <c r="KW106" s="61">
        <v>1.6535392923096651E-4</v>
      </c>
      <c r="KX106" s="61">
        <v>7.0652465571711907E-5</v>
      </c>
      <c r="KY106" s="61">
        <v>1.0149228398599116E-4</v>
      </c>
      <c r="KZ106" s="61">
        <v>1.4532517135488072E-4</v>
      </c>
    </row>
    <row r="107" spans="1:312" ht="13" x14ac:dyDescent="0.3">
      <c r="A107" s="102">
        <v>1.0151387932103233</v>
      </c>
      <c r="B107" s="50" t="s">
        <v>7407</v>
      </c>
      <c r="C107" s="60" t="s">
        <v>128</v>
      </c>
      <c r="D107" s="61">
        <v>0</v>
      </c>
      <c r="E107" s="61">
        <v>0</v>
      </c>
      <c r="F107" s="61">
        <v>8.7252370535988405E-5</v>
      </c>
      <c r="G107" s="61">
        <v>7.8405702844099556E-6</v>
      </c>
      <c r="H107" s="61">
        <v>1.7621752493391132E-5</v>
      </c>
      <c r="I107" s="61">
        <v>0</v>
      </c>
      <c r="J107" s="61">
        <v>1.4519648624503288E-5</v>
      </c>
      <c r="K107" s="61">
        <v>5.3308439116016869E-6</v>
      </c>
      <c r="L107" s="61">
        <v>4.5411224409621293E-5</v>
      </c>
      <c r="M107" s="61">
        <v>2.2734011277363452E-5</v>
      </c>
      <c r="N107" s="61">
        <v>5.0343867470202559E-5</v>
      </c>
      <c r="O107" s="61">
        <v>9.8806076026015902E-5</v>
      </c>
      <c r="P107" s="61">
        <v>7.3099779008538462E-5</v>
      </c>
      <c r="Q107" s="61">
        <v>1.583910832740372E-5</v>
      </c>
      <c r="R107" s="61">
        <v>5.5245451159410385E-5</v>
      </c>
      <c r="S107" s="61">
        <v>1.7484888035126209E-4</v>
      </c>
      <c r="T107" s="61">
        <v>5.815786509626914E-6</v>
      </c>
      <c r="U107" s="61">
        <v>2.1360900997396246E-4</v>
      </c>
      <c r="V107" s="61">
        <v>1.4817758199391323E-4</v>
      </c>
      <c r="W107" s="61">
        <v>4.7473217048438466E-6</v>
      </c>
      <c r="X107" s="61">
        <v>1.9022302048742932E-4</v>
      </c>
      <c r="Y107" s="61">
        <v>8.4105539297346264E-4</v>
      </c>
      <c r="Z107" s="61">
        <v>1.2948162670837599E-3</v>
      </c>
      <c r="AA107" s="61">
        <v>9.6850325268315902E-4</v>
      </c>
      <c r="AB107" s="61">
        <v>8.9517623282013602E-4</v>
      </c>
      <c r="AC107" s="61">
        <v>7.1924853074347012E-3</v>
      </c>
      <c r="AD107" s="61">
        <v>5.1837693071447123E-2</v>
      </c>
      <c r="AE107" s="61">
        <v>1.3822326092329649E-4</v>
      </c>
      <c r="AF107" s="61">
        <v>8.0233430239558087E-6</v>
      </c>
      <c r="AG107" s="61">
        <v>3.9194427696435135E-6</v>
      </c>
      <c r="AH107" s="61">
        <v>6.3502342742147776E-5</v>
      </c>
      <c r="AI107" s="61">
        <v>2.9222928942604536E-5</v>
      </c>
      <c r="AJ107" s="61">
        <v>1.1384667226659366E-4</v>
      </c>
      <c r="AK107" s="61">
        <v>1.9804718664324376E-5</v>
      </c>
      <c r="AL107" s="61">
        <v>4.9330014268452978E-4</v>
      </c>
      <c r="AM107" s="61">
        <v>3.6684036364331913E-4</v>
      </c>
      <c r="AN107" s="61">
        <v>4.1471858452691973E-6</v>
      </c>
      <c r="AO107" s="61">
        <v>3.2001106162386459E-5</v>
      </c>
      <c r="AP107" s="61">
        <v>4.7343426323657691E-4</v>
      </c>
      <c r="AQ107" s="61">
        <v>1.2245993621489897E-5</v>
      </c>
      <c r="AR107" s="61">
        <v>2.9887718082963422E-4</v>
      </c>
      <c r="AS107" s="61">
        <v>1.7769737713901082E-4</v>
      </c>
      <c r="AT107" s="61">
        <v>3.895835250040214E-5</v>
      </c>
      <c r="AU107" s="61">
        <v>1.0994237074984351E-5</v>
      </c>
      <c r="AV107" s="61">
        <v>4.1874353726610942E-5</v>
      </c>
      <c r="AW107" s="61">
        <v>1.6828589147213871E-4</v>
      </c>
      <c r="AX107" s="61">
        <v>5.287978975355073E-5</v>
      </c>
      <c r="AY107" s="61">
        <v>3.2542535650695811E-5</v>
      </c>
      <c r="AZ107" s="61">
        <v>2.9596300213494121E-2</v>
      </c>
      <c r="BA107" s="61">
        <v>1.0277709652468249E-2</v>
      </c>
      <c r="BB107" s="61">
        <v>4.5432828169475351E-4</v>
      </c>
      <c r="BC107" s="61">
        <v>1.0469681786668059E-5</v>
      </c>
      <c r="BD107" s="61">
        <v>7.0832281732533262E-6</v>
      </c>
      <c r="BE107" s="61">
        <v>4.3491846998409107E-5</v>
      </c>
      <c r="BF107" s="61">
        <v>2.3349172340845814E-4</v>
      </c>
      <c r="BG107" s="61">
        <v>5.3529443462793673E-3</v>
      </c>
      <c r="BH107" s="61">
        <v>1.8337344732288665E-4</v>
      </c>
      <c r="BI107" s="61">
        <v>7.7683176611570523E-5</v>
      </c>
      <c r="BJ107" s="61">
        <v>3.4638150174237943E-5</v>
      </c>
      <c r="BK107" s="61">
        <v>1.7308681130249706E-4</v>
      </c>
      <c r="BL107" s="61">
        <v>1.8182503478488952E-5</v>
      </c>
      <c r="BM107" s="61">
        <v>1.6255734135648763E-6</v>
      </c>
      <c r="BN107" s="61">
        <v>1.6356603931333451E-4</v>
      </c>
      <c r="BO107" s="61">
        <v>3.1410782392256274E-5</v>
      </c>
      <c r="BP107" s="61">
        <v>5.6971297564749276E-5</v>
      </c>
      <c r="BQ107" s="61">
        <v>0</v>
      </c>
      <c r="BR107" s="61">
        <v>3.5860139086254381E-5</v>
      </c>
      <c r="BS107" s="61">
        <v>1.7727536562723783E-6</v>
      </c>
      <c r="BT107" s="61">
        <v>8.665598777194001E-5</v>
      </c>
      <c r="BU107" s="61">
        <v>2.9645554674975342E-5</v>
      </c>
      <c r="BV107" s="61">
        <v>2.0955948030734484E-4</v>
      </c>
      <c r="BW107" s="61">
        <v>3.6531565900572564E-5</v>
      </c>
      <c r="BX107" s="61">
        <v>4.9393377998385813E-5</v>
      </c>
      <c r="BY107" s="61">
        <v>2.329452347066438E-4</v>
      </c>
      <c r="BZ107" s="61">
        <v>5.2033241108720859E-6</v>
      </c>
      <c r="CA107" s="61">
        <v>2.9385053067608207E-5</v>
      </c>
      <c r="CB107" s="61">
        <v>3.2553397554291528E-5</v>
      </c>
      <c r="CC107" s="61">
        <v>4.9157267439601847E-5</v>
      </c>
      <c r="CD107" s="61">
        <v>0.96155642534859476</v>
      </c>
      <c r="CE107" s="61">
        <v>0.96257430918677378</v>
      </c>
      <c r="CF107" s="61">
        <v>0.88060162166133504</v>
      </c>
      <c r="CG107" s="61">
        <v>0.95899371312807624</v>
      </c>
      <c r="CH107" s="61">
        <v>4.1994954868383817E-2</v>
      </c>
      <c r="CI107" s="61">
        <v>0.22526974362070765</v>
      </c>
      <c r="CJ107" s="61">
        <v>0.94339544018892851</v>
      </c>
      <c r="CK107" s="61">
        <v>0.36621418386061261</v>
      </c>
      <c r="CL107" s="61">
        <v>2.755618020850027E-4</v>
      </c>
      <c r="CM107" s="61">
        <v>2.5991539331314171E-4</v>
      </c>
      <c r="CN107" s="61">
        <v>1.5564954649720432E-4</v>
      </c>
      <c r="CO107" s="61">
        <v>2.9237498465123634E-4</v>
      </c>
      <c r="CP107" s="61">
        <v>3.5906559720768363E-4</v>
      </c>
      <c r="CQ107" s="61">
        <v>3.5376913229138695E-5</v>
      </c>
      <c r="CR107" s="61">
        <v>1.2531858826847039E-4</v>
      </c>
      <c r="CS107" s="61">
        <v>3.6386615639002573E-4</v>
      </c>
      <c r="CT107" s="61">
        <v>7.0792210853368236E-5</v>
      </c>
      <c r="CU107" s="61">
        <v>1.0330212075862365E-4</v>
      </c>
      <c r="CV107" s="61">
        <v>1.1517968850541248E-4</v>
      </c>
      <c r="CW107" s="61">
        <v>4.7818622473964141E-4</v>
      </c>
      <c r="CX107" s="61">
        <v>5.6851419287813814E-5</v>
      </c>
      <c r="CY107" s="61">
        <v>2.0948404080749116E-5</v>
      </c>
      <c r="CZ107" s="61">
        <v>1.7813337236951673E-4</v>
      </c>
      <c r="DA107" s="61">
        <v>2.061297824227803E-5</v>
      </c>
      <c r="DB107" s="61">
        <v>2.3090166295899929E-4</v>
      </c>
      <c r="DC107" s="61">
        <v>7.9166024452430588E-4</v>
      </c>
      <c r="DD107" s="61">
        <v>5.8433414701117975E-4</v>
      </c>
      <c r="DE107" s="61">
        <v>4.8475018281272442E-4</v>
      </c>
      <c r="DF107" s="61">
        <v>4.3217239777215667E-4</v>
      </c>
      <c r="DG107" s="61">
        <v>4.6717986333057768E-4</v>
      </c>
      <c r="DH107" s="61">
        <v>1.5464925846795115E-4</v>
      </c>
      <c r="DI107" s="61">
        <v>1.5023383770592004E-5</v>
      </c>
      <c r="DJ107" s="61">
        <v>1.8133567112482074E-5</v>
      </c>
      <c r="DK107" s="61">
        <v>2.2425500881979705E-5</v>
      </c>
      <c r="DL107" s="61">
        <v>4.3929869369350695E-6</v>
      </c>
      <c r="DM107" s="61">
        <v>9.3501940884519061E-6</v>
      </c>
      <c r="DN107" s="61">
        <v>2.6275835659700334E-5</v>
      </c>
      <c r="DO107" s="61">
        <v>9.8545460323210013E-6</v>
      </c>
      <c r="DP107" s="61">
        <v>1.1473448977956405E-5</v>
      </c>
      <c r="DQ107" s="61">
        <v>2.2817583640428364E-5</v>
      </c>
      <c r="DR107" s="61">
        <v>1.5267535366200388E-5</v>
      </c>
      <c r="DS107" s="61">
        <v>3.1514516501238043E-5</v>
      </c>
      <c r="DT107" s="61">
        <v>1.0083864555509346E-4</v>
      </c>
      <c r="DU107" s="61">
        <v>6.2118666515071166E-5</v>
      </c>
      <c r="DV107" s="61">
        <v>1.6393260849391743E-5</v>
      </c>
      <c r="DW107" s="61">
        <v>5.8872467478815079E-5</v>
      </c>
      <c r="DX107" s="61">
        <v>1.8512345572385715E-5</v>
      </c>
      <c r="DY107" s="61">
        <v>2.6517001965321185E-4</v>
      </c>
      <c r="DZ107" s="61">
        <v>2.9843495964905879E-5</v>
      </c>
      <c r="EA107" s="61">
        <v>2.0143767733330227E-4</v>
      </c>
      <c r="EB107" s="61">
        <v>9.4091906360700255E-5</v>
      </c>
      <c r="EC107" s="61">
        <v>6.1094365253300392E-5</v>
      </c>
      <c r="ED107" s="61">
        <v>1.6287100595342038E-4</v>
      </c>
      <c r="EE107" s="61">
        <v>1.7012581417472367E-5</v>
      </c>
      <c r="EF107" s="61">
        <v>1.064053014984435E-4</v>
      </c>
      <c r="EG107" s="61">
        <v>1.8037336302790342E-4</v>
      </c>
      <c r="EH107" s="61">
        <v>1.9073584082758144E-5</v>
      </c>
      <c r="EI107" s="61">
        <v>4.4755997859959695E-5</v>
      </c>
      <c r="EJ107" s="61">
        <v>2.2981567891063072E-4</v>
      </c>
      <c r="EK107" s="61">
        <v>1.9595871307360329E-4</v>
      </c>
      <c r="EL107" s="61">
        <v>2.9248746836542748E-5</v>
      </c>
      <c r="EM107" s="61">
        <v>8.1644517105319481E-5</v>
      </c>
      <c r="EN107" s="61">
        <v>9.6148556676235952E-6</v>
      </c>
      <c r="EO107" s="61">
        <v>1.0545629529468304E-4</v>
      </c>
      <c r="EP107" s="61">
        <v>8.0915132169127172E-5</v>
      </c>
      <c r="EQ107" s="61">
        <v>1.4326674668736495E-4</v>
      </c>
      <c r="ER107" s="61">
        <v>1.3757889666721031E-4</v>
      </c>
      <c r="ES107" s="61">
        <v>2.241867830570806E-4</v>
      </c>
      <c r="ET107" s="61">
        <v>3.2972051219013943E-5</v>
      </c>
      <c r="EU107" s="61">
        <v>2.3092532195837916E-4</v>
      </c>
      <c r="EV107" s="61">
        <v>8.1431342748256426E-5</v>
      </c>
      <c r="EW107" s="61">
        <v>2.0257111349656105E-4</v>
      </c>
      <c r="EX107" s="61">
        <v>6.3003399058715712E-5</v>
      </c>
      <c r="EY107" s="61">
        <v>2.2076557476121621E-4</v>
      </c>
      <c r="EZ107" s="61">
        <v>1.4723085958816968E-5</v>
      </c>
      <c r="FA107" s="61">
        <v>1.2362228777028068E-4</v>
      </c>
      <c r="FB107" s="61">
        <v>1.2724620519160014E-5</v>
      </c>
      <c r="FC107" s="61">
        <v>8.4347995865773442E-5</v>
      </c>
      <c r="FD107" s="61">
        <v>2.2204822750856423E-4</v>
      </c>
      <c r="FE107" s="61">
        <v>0</v>
      </c>
      <c r="FF107" s="61">
        <v>0</v>
      </c>
      <c r="FG107" s="61">
        <v>7.8227577679155537E-5</v>
      </c>
      <c r="FH107" s="61">
        <v>7.049494965152733E-6</v>
      </c>
      <c r="FI107" s="61">
        <v>5.7674559117685971E-5</v>
      </c>
      <c r="FJ107" s="61">
        <v>8.8304704079106338E-5</v>
      </c>
      <c r="FK107" s="61">
        <v>1.7767837629228825E-4</v>
      </c>
      <c r="FL107" s="61">
        <v>8.023230425764283E-5</v>
      </c>
      <c r="FM107" s="61">
        <v>2.157561057207899E-5</v>
      </c>
      <c r="FN107" s="61">
        <v>0</v>
      </c>
      <c r="FO107" s="61">
        <v>1.4421085746625393E-4</v>
      </c>
      <c r="FP107" s="61">
        <v>6.5236236407696692E-5</v>
      </c>
      <c r="FQ107" s="61">
        <v>9.8853764121187518E-5</v>
      </c>
      <c r="FR107" s="61">
        <v>4.5269026304327385E-5</v>
      </c>
      <c r="FS107" s="61">
        <v>6.1026582258075659E-6</v>
      </c>
      <c r="FT107" s="61">
        <v>0</v>
      </c>
      <c r="FU107" s="61">
        <v>1.1961024164689505E-4</v>
      </c>
      <c r="FV107" s="61">
        <v>8.6471454856418568E-5</v>
      </c>
      <c r="FW107" s="61">
        <v>2.7046003473688501E-4</v>
      </c>
      <c r="FX107" s="61">
        <v>1.3667890866631304E-6</v>
      </c>
      <c r="FY107" s="61">
        <v>4.0814176613780639E-6</v>
      </c>
      <c r="FZ107" s="61">
        <v>2.3406786280108754E-4</v>
      </c>
      <c r="GA107" s="61">
        <v>8.7258239622912072E-5</v>
      </c>
      <c r="GB107" s="61">
        <v>0</v>
      </c>
      <c r="GC107" s="61">
        <v>5.164035884297532E-5</v>
      </c>
      <c r="GD107" s="61">
        <v>4.8308575176263238E-5</v>
      </c>
      <c r="GE107" s="61">
        <v>1.2975402765530034E-5</v>
      </c>
      <c r="GF107" s="61">
        <v>3.9426159376716822E-4</v>
      </c>
      <c r="GG107" s="61">
        <v>2.8648115249126018E-4</v>
      </c>
      <c r="GH107" s="61">
        <v>3.5114919554000762E-4</v>
      </c>
      <c r="GI107" s="61">
        <v>1.4870687553071677E-4</v>
      </c>
      <c r="GJ107" s="61">
        <v>1.0212203001946479E-4</v>
      </c>
      <c r="GK107" s="61">
        <v>2.7002146316188689E-4</v>
      </c>
      <c r="GL107" s="61">
        <v>3.9248613934949172E-3</v>
      </c>
      <c r="GM107" s="61">
        <v>9.9729735203508713E-3</v>
      </c>
      <c r="GN107" s="61">
        <v>9.4115994995140739E-3</v>
      </c>
      <c r="GO107" s="61">
        <v>4.4911244153741167E-5</v>
      </c>
      <c r="GP107" s="61">
        <v>2.3390648881976633E-4</v>
      </c>
      <c r="GQ107" s="61">
        <v>2.4000999982926356E-4</v>
      </c>
      <c r="GR107" s="61">
        <v>1.3186038720470084E-4</v>
      </c>
      <c r="GS107" s="61">
        <v>3.4164469421262944E-4</v>
      </c>
      <c r="GT107" s="61">
        <v>8.6922506644627069E-5</v>
      </c>
      <c r="GU107" s="61">
        <v>3.1060512392162171E-5</v>
      </c>
      <c r="GV107" s="61">
        <v>8.4936949065927858E-5</v>
      </c>
      <c r="GW107" s="61">
        <v>2.8759061386024595E-4</v>
      </c>
      <c r="GX107" s="61">
        <v>9.2264455711687837E-5</v>
      </c>
      <c r="GY107" s="61">
        <v>6.5404970416481397E-5</v>
      </c>
      <c r="GZ107" s="61">
        <v>3.0774437517825434E-4</v>
      </c>
      <c r="HA107" s="61">
        <v>2.3297585619630495E-4</v>
      </c>
      <c r="HB107" s="61">
        <v>1.8665151757450943E-4</v>
      </c>
      <c r="HC107" s="61">
        <v>1.9418983118344121E-4</v>
      </c>
      <c r="HD107" s="61">
        <v>6.3206326780787289E-5</v>
      </c>
      <c r="HE107" s="61">
        <v>9.2164913752340848E-5</v>
      </c>
      <c r="HF107" s="61">
        <v>9.6959842501957648E-6</v>
      </c>
      <c r="HG107" s="61">
        <v>7.0037424228261666E-6</v>
      </c>
      <c r="HH107" s="61">
        <v>2.2311562507773262E-4</v>
      </c>
      <c r="HI107" s="61">
        <v>3.373321077762651E-4</v>
      </c>
      <c r="HJ107" s="61">
        <v>3.1833996808546179E-4</v>
      </c>
      <c r="HK107" s="61">
        <v>9.4906982222159326E-6</v>
      </c>
      <c r="HL107" s="61">
        <v>6.7122649414130665E-6</v>
      </c>
      <c r="HM107" s="61">
        <v>4.2142898206398254E-6</v>
      </c>
      <c r="HN107" s="61">
        <v>2.7843360158656663E-5</v>
      </c>
      <c r="HO107" s="61">
        <v>3.3750208865655342E-5</v>
      </c>
      <c r="HP107" s="61">
        <v>4.4843878517022046E-5</v>
      </c>
      <c r="HQ107" s="61">
        <v>3.4915631178358803E-4</v>
      </c>
      <c r="HR107" s="61">
        <v>2.2151124925999389E-4</v>
      </c>
      <c r="HS107" s="61">
        <v>2.2302901696939175E-5</v>
      </c>
      <c r="HT107" s="61">
        <v>4.1578703019207582E-4</v>
      </c>
      <c r="HU107" s="61">
        <v>2.1411806391251397E-4</v>
      </c>
      <c r="HV107" s="61">
        <v>2.0620431228792266E-4</v>
      </c>
      <c r="HW107" s="61">
        <v>3.9846372740780429E-4</v>
      </c>
      <c r="HX107" s="61">
        <v>4.6271905200185979E-4</v>
      </c>
      <c r="HY107" s="61">
        <v>3.5179791222511286E-5</v>
      </c>
      <c r="HZ107" s="61">
        <v>4.4253217176112164E-4</v>
      </c>
      <c r="IA107" s="61">
        <v>3.5113872434694443E-4</v>
      </c>
      <c r="IB107" s="61">
        <v>3.8393920665970543E-4</v>
      </c>
      <c r="IC107" s="61">
        <v>2.0670437765142998E-4</v>
      </c>
      <c r="ID107" s="61">
        <v>5.7129161918875458E-5</v>
      </c>
      <c r="IE107" s="61">
        <v>9.8710753410758811E-5</v>
      </c>
      <c r="IF107" s="61">
        <v>2.3005759995938882E-4</v>
      </c>
      <c r="IG107" s="61">
        <v>7.1060886020160534E-5</v>
      </c>
      <c r="IH107" s="61">
        <v>2.0270863122760449E-5</v>
      </c>
      <c r="II107" s="61">
        <v>2.2757277587817329E-2</v>
      </c>
      <c r="IJ107" s="61">
        <v>6.5291260663787249E-5</v>
      </c>
      <c r="IK107" s="61">
        <v>1.2515308452196964E-4</v>
      </c>
      <c r="IL107" s="61">
        <v>8.2114999185087012E-5</v>
      </c>
      <c r="IM107" s="61">
        <v>4.3725676818090104E-5</v>
      </c>
      <c r="IN107" s="61">
        <v>5.4040937350352255E-5</v>
      </c>
      <c r="IO107" s="61">
        <v>1.9373736500018594E-5</v>
      </c>
      <c r="IP107" s="61">
        <v>1.1593719904808522E-5</v>
      </c>
      <c r="IQ107" s="61">
        <v>3.9791714431110509E-5</v>
      </c>
      <c r="IR107" s="61">
        <v>1.4417412619073484E-4</v>
      </c>
      <c r="IS107" s="61">
        <v>3.1612828775651814E-5</v>
      </c>
      <c r="IT107" s="61">
        <v>5.4202433376354667E-5</v>
      </c>
      <c r="IU107" s="61">
        <v>7.4737820168196555E-5</v>
      </c>
      <c r="IV107" s="61">
        <v>1.0826660504174119E-5</v>
      </c>
      <c r="IW107" s="61">
        <v>4.9513223529577259E-5</v>
      </c>
      <c r="IX107" s="61">
        <v>4.3841195002978855E-6</v>
      </c>
      <c r="IY107" s="61">
        <v>2.0891023905232639E-6</v>
      </c>
      <c r="IZ107" s="61">
        <v>2.2900137110510643E-5</v>
      </c>
      <c r="JA107" s="61">
        <v>2.1919708109196016E-5</v>
      </c>
      <c r="JB107" s="61">
        <v>6.8757552029997132E-5</v>
      </c>
      <c r="JC107" s="61">
        <v>2.2612419273148863E-5</v>
      </c>
      <c r="JD107" s="61">
        <v>2.3812636686363975E-5</v>
      </c>
      <c r="JE107" s="61">
        <v>1.0164679681140994E-4</v>
      </c>
      <c r="JF107" s="61">
        <v>5.8274308826508138E-6</v>
      </c>
      <c r="JG107" s="61">
        <v>1.4078539417940018E-4</v>
      </c>
      <c r="JH107" s="61">
        <v>2.2035039759096533E-5</v>
      </c>
      <c r="JI107" s="61">
        <v>7.185679831964568E-6</v>
      </c>
      <c r="JJ107" s="61">
        <v>4.0731140123953607E-6</v>
      </c>
      <c r="JK107" s="61">
        <v>2.9077070026260185E-4</v>
      </c>
      <c r="JL107" s="61">
        <v>1.8387979510321704E-5</v>
      </c>
      <c r="JM107" s="61">
        <v>3.2503309648998307E-5</v>
      </c>
      <c r="JN107" s="61">
        <v>5.9313899591062205E-5</v>
      </c>
      <c r="JO107" s="61">
        <v>3.7268807527417164E-5</v>
      </c>
      <c r="JP107" s="61">
        <v>4.3314447135495648E-6</v>
      </c>
      <c r="JQ107" s="61">
        <v>5.6371561161190269E-5</v>
      </c>
      <c r="JR107" s="61">
        <v>4.2054063352107717E-6</v>
      </c>
      <c r="JS107" s="61">
        <v>1.6028035036783716E-5</v>
      </c>
      <c r="JT107" s="61">
        <v>0</v>
      </c>
      <c r="JU107" s="61">
        <v>5.9717873936215312E-6</v>
      </c>
      <c r="JV107" s="61">
        <v>1.847630312792509E-4</v>
      </c>
      <c r="JW107" s="61">
        <v>1.0330934824881646E-4</v>
      </c>
      <c r="JX107" s="61">
        <v>1.2683616479309054E-5</v>
      </c>
      <c r="JY107" s="61">
        <v>1.1889097874448632E-4</v>
      </c>
      <c r="JZ107" s="61">
        <v>9.8409127066875277E-5</v>
      </c>
      <c r="KA107" s="61">
        <v>1.0885749912714062E-4</v>
      </c>
      <c r="KB107" s="61">
        <v>6.682383014472714E-6</v>
      </c>
      <c r="KC107" s="61">
        <v>1.0595761242323872E-4</v>
      </c>
      <c r="KD107" s="61">
        <v>8.8759320078421634E-5</v>
      </c>
      <c r="KE107" s="61">
        <v>2.4672055887859917E-6</v>
      </c>
      <c r="KF107" s="61">
        <v>1.0810783007469819E-5</v>
      </c>
      <c r="KG107" s="61">
        <v>7.0586755994663658E-5</v>
      </c>
      <c r="KH107" s="61">
        <v>2.3287924378807309E-6</v>
      </c>
      <c r="KI107" s="61">
        <v>2.9456160365275139E-6</v>
      </c>
      <c r="KJ107" s="61">
        <v>1.2199221282008104E-5</v>
      </c>
      <c r="KK107" s="61">
        <v>7.5059829021235277E-6</v>
      </c>
      <c r="KL107" s="61">
        <v>9.3571776811365723E-5</v>
      </c>
      <c r="KM107" s="61">
        <v>2.1395131036407078E-5</v>
      </c>
      <c r="KN107" s="61">
        <v>1.0111665192913071E-4</v>
      </c>
      <c r="KO107" s="61">
        <v>3.1168091206423024E-4</v>
      </c>
      <c r="KP107" s="61">
        <v>4.4131912628654162E-5</v>
      </c>
      <c r="KQ107" s="61">
        <v>7.622911479499006E-5</v>
      </c>
      <c r="KR107" s="61">
        <v>4.5382906719915427E-6</v>
      </c>
      <c r="KS107" s="61">
        <v>2.7266902453175177E-6</v>
      </c>
      <c r="KT107" s="61">
        <v>3.8646201062547713E-4</v>
      </c>
      <c r="KU107" s="61">
        <v>1.433670357505478E-4</v>
      </c>
      <c r="KV107" s="61">
        <v>1.541033687541173E-4</v>
      </c>
      <c r="KW107" s="61">
        <v>2.6688792022221265E-5</v>
      </c>
      <c r="KX107" s="61">
        <v>1.0547750932836183E-5</v>
      </c>
      <c r="KY107" s="61">
        <v>1.4192959472073365E-4</v>
      </c>
      <c r="KZ107" s="61">
        <v>2.6844696726531221E-5</v>
      </c>
    </row>
    <row r="108" spans="1:312" ht="13" x14ac:dyDescent="0.3">
      <c r="A108" s="102">
        <v>1.1480840525445801</v>
      </c>
      <c r="B108" s="50" t="s">
        <v>850</v>
      </c>
      <c r="C108" s="60" t="s">
        <v>18</v>
      </c>
      <c r="D108" s="61">
        <v>3.3572387249597809E-5</v>
      </c>
      <c r="E108" s="61">
        <v>8.8357446229136413E-5</v>
      </c>
      <c r="F108" s="61">
        <v>3.3453662122567954E-6</v>
      </c>
      <c r="G108" s="61">
        <v>6.4127869339710985E-6</v>
      </c>
      <c r="H108" s="61">
        <v>8.5898148354881511E-6</v>
      </c>
      <c r="I108" s="61">
        <v>1.456676963208063E-5</v>
      </c>
      <c r="J108" s="61">
        <v>9.2646329387400256E-5</v>
      </c>
      <c r="K108" s="61">
        <v>7.1666312189082282E-6</v>
      </c>
      <c r="L108" s="61">
        <v>1.1271877672868894E-5</v>
      </c>
      <c r="M108" s="61">
        <v>5.1309990385127288E-5</v>
      </c>
      <c r="N108" s="61">
        <v>5.0909528902452024E-5</v>
      </c>
      <c r="O108" s="61">
        <v>2.0718069695896455E-5</v>
      </c>
      <c r="P108" s="61">
        <v>1.6742079015844455E-5</v>
      </c>
      <c r="Q108" s="61">
        <v>3.9514129056913785E-5</v>
      </c>
      <c r="R108" s="61">
        <v>4.6734063803729712E-5</v>
      </c>
      <c r="S108" s="61">
        <v>3.8731749558225246E-4</v>
      </c>
      <c r="T108" s="61">
        <v>3.654341449948141E-4</v>
      </c>
      <c r="U108" s="61">
        <v>4.7957972222215681E-4</v>
      </c>
      <c r="V108" s="61">
        <v>5.1261923504834063E-5</v>
      </c>
      <c r="W108" s="61">
        <v>2.5046214511762364E-5</v>
      </c>
      <c r="X108" s="61">
        <v>3.0485297686520098E-5</v>
      </c>
      <c r="Y108" s="61">
        <v>3.7268695920119769E-4</v>
      </c>
      <c r="Z108" s="61">
        <v>3.365598748156186E-4</v>
      </c>
      <c r="AA108" s="61">
        <v>1.7443017794621245E-4</v>
      </c>
      <c r="AB108" s="61">
        <v>1.8979451108724267E-4</v>
      </c>
      <c r="AC108" s="61">
        <v>1.3303321009782614E-4</v>
      </c>
      <c r="AD108" s="61">
        <v>1.4933544806656273E-4</v>
      </c>
      <c r="AE108" s="61">
        <v>5.4895403884822156E-4</v>
      </c>
      <c r="AF108" s="61">
        <v>4.3933197724450445E-4</v>
      </c>
      <c r="AG108" s="61">
        <v>5.675239633066308E-3</v>
      </c>
      <c r="AH108" s="61">
        <v>1.062108206559573E-3</v>
      </c>
      <c r="AI108" s="61">
        <v>2.6184764584456948E-3</v>
      </c>
      <c r="AJ108" s="61">
        <v>4.2845584066071205E-4</v>
      </c>
      <c r="AK108" s="61">
        <v>7.8473596801161515E-4</v>
      </c>
      <c r="AL108" s="61">
        <v>1.0630236858360678E-3</v>
      </c>
      <c r="AM108" s="61">
        <v>4.902291699021979E-4</v>
      </c>
      <c r="AN108" s="61">
        <v>1.5496602432599031E-3</v>
      </c>
      <c r="AO108" s="61">
        <v>8.2934629323516912E-4</v>
      </c>
      <c r="AP108" s="61">
        <v>5.2293269155690358E-4</v>
      </c>
      <c r="AQ108" s="61">
        <v>1.1940973745762013E-3</v>
      </c>
      <c r="AR108" s="61">
        <v>1.0606457301033225E-3</v>
      </c>
      <c r="AS108" s="61">
        <v>2.171390497075118E-4</v>
      </c>
      <c r="AT108" s="61">
        <v>2.9377755578248579E-4</v>
      </c>
      <c r="AU108" s="61">
        <v>6.8039488646567264E-4</v>
      </c>
      <c r="AV108" s="61">
        <v>3.8801667831628462E-5</v>
      </c>
      <c r="AW108" s="61">
        <v>4.1302420674751969E-5</v>
      </c>
      <c r="AX108" s="61">
        <v>1.0732274089287358E-4</v>
      </c>
      <c r="AY108" s="61">
        <v>9.8263331798076093E-5</v>
      </c>
      <c r="AZ108" s="61">
        <v>1.7491440175143957E-4</v>
      </c>
      <c r="BA108" s="61">
        <v>7.2393760096750078E-3</v>
      </c>
      <c r="BB108" s="61">
        <v>1.9616676652651539E-4</v>
      </c>
      <c r="BC108" s="61">
        <v>1.6141151544026614E-3</v>
      </c>
      <c r="BD108" s="61">
        <v>4.8374782427223154E-3</v>
      </c>
      <c r="BE108" s="61">
        <v>4.9691394822868302E-6</v>
      </c>
      <c r="BF108" s="61">
        <v>3.3741590321277154E-4</v>
      </c>
      <c r="BG108" s="61">
        <v>1.3769147021324441E-4</v>
      </c>
      <c r="BH108" s="61">
        <v>1.582002159953644E-3</v>
      </c>
      <c r="BI108" s="61">
        <v>2.351685359763937E-4</v>
      </c>
      <c r="BJ108" s="61">
        <v>3.3141965426636169E-4</v>
      </c>
      <c r="BK108" s="61">
        <v>5.8457363367271208E-4</v>
      </c>
      <c r="BL108" s="61">
        <v>2.4056850756154616E-4</v>
      </c>
      <c r="BM108" s="61">
        <v>1.6555495838517148E-4</v>
      </c>
      <c r="BN108" s="61">
        <v>5.7019876997639531E-4</v>
      </c>
      <c r="BO108" s="61">
        <v>5.2922718591690498E-4</v>
      </c>
      <c r="BP108" s="61">
        <v>8.4420958556617485E-5</v>
      </c>
      <c r="BQ108" s="61">
        <v>0</v>
      </c>
      <c r="BR108" s="61">
        <v>8.1793834650520201E-6</v>
      </c>
      <c r="BS108" s="61">
        <v>2.47053512555453E-4</v>
      </c>
      <c r="BT108" s="61">
        <v>6.7085471532457353E-5</v>
      </c>
      <c r="BU108" s="61">
        <v>7.3639074367367398E-5</v>
      </c>
      <c r="BV108" s="61">
        <v>2.5280841784923225E-5</v>
      </c>
      <c r="BW108" s="61">
        <v>3.5531575453672792E-6</v>
      </c>
      <c r="BX108" s="61">
        <v>2.8645801559923038E-5</v>
      </c>
      <c r="BY108" s="61">
        <v>6.7589603305190276E-5</v>
      </c>
      <c r="BZ108" s="61">
        <v>3.7334711973009016E-4</v>
      </c>
      <c r="CA108" s="61">
        <v>2.317343373351053E-5</v>
      </c>
      <c r="CB108" s="61">
        <v>4.9856055198139833E-5</v>
      </c>
      <c r="CC108" s="61">
        <v>2.3056918771689885E-4</v>
      </c>
      <c r="CD108" s="61">
        <v>2.3550000753003251E-4</v>
      </c>
      <c r="CE108" s="61">
        <v>3.4673280594056866E-4</v>
      </c>
      <c r="CF108" s="61">
        <v>4.0133093781182557E-4</v>
      </c>
      <c r="CG108" s="61">
        <v>2.0248114544317518E-4</v>
      </c>
      <c r="CH108" s="61">
        <v>1.7256123415847644E-4</v>
      </c>
      <c r="CI108" s="61">
        <v>1.1391764167147146E-4</v>
      </c>
      <c r="CJ108" s="61">
        <v>2.6860349096969092E-4</v>
      </c>
      <c r="CK108" s="61">
        <v>8.5096901204604469E-6</v>
      </c>
      <c r="CL108" s="61">
        <v>7.3331156286691557E-4</v>
      </c>
      <c r="CM108" s="61">
        <v>5.3465236656435747E-4</v>
      </c>
      <c r="CN108" s="61">
        <v>2.8529045205089802E-4</v>
      </c>
      <c r="CO108" s="61">
        <v>9.4172260059273481E-4</v>
      </c>
      <c r="CP108" s="61">
        <v>5.5874387762124293E-4</v>
      </c>
      <c r="CQ108" s="61">
        <v>2.5136292092115668E-3</v>
      </c>
      <c r="CR108" s="61">
        <v>1.4126679554434481E-3</v>
      </c>
      <c r="CS108" s="61">
        <v>3.7990700735098209E-3</v>
      </c>
      <c r="CT108" s="61">
        <v>2.5011822624974771E-3</v>
      </c>
      <c r="CU108" s="61">
        <v>2.1441246402435429E-3</v>
      </c>
      <c r="CV108" s="61">
        <v>1.5653084538249605E-3</v>
      </c>
      <c r="CW108" s="61">
        <v>1.3837002499645649E-2</v>
      </c>
      <c r="CX108" s="61">
        <v>1.0280054615919187E-2</v>
      </c>
      <c r="CY108" s="61">
        <v>2.7666083036411797E-3</v>
      </c>
      <c r="CZ108" s="61">
        <v>1.5325280812118858E-3</v>
      </c>
      <c r="DA108" s="61">
        <v>1.4233360577149913E-3</v>
      </c>
      <c r="DB108" s="61">
        <v>3.6974898960435315E-3</v>
      </c>
      <c r="DC108" s="61">
        <v>2.0760488408775725E-4</v>
      </c>
      <c r="DD108" s="61">
        <v>4.0040914357065862E-4</v>
      </c>
      <c r="DE108" s="61">
        <v>1.8313536934475133E-4</v>
      </c>
      <c r="DF108" s="61">
        <v>2.1670054930325925E-4</v>
      </c>
      <c r="DG108" s="61">
        <v>5.1493859268148493E-5</v>
      </c>
      <c r="DH108" s="61">
        <v>2.9167598789100931E-5</v>
      </c>
      <c r="DI108" s="61">
        <v>2.1906997216739307E-4</v>
      </c>
      <c r="DJ108" s="61">
        <v>2.3369693902067134E-4</v>
      </c>
      <c r="DK108" s="61">
        <v>1.2761253511806437E-4</v>
      </c>
      <c r="DL108" s="61">
        <v>4.7149747809643552E-4</v>
      </c>
      <c r="DM108" s="61">
        <v>4.5650947608324008E-5</v>
      </c>
      <c r="DN108" s="61">
        <v>4.8145353465904275E-4</v>
      </c>
      <c r="DO108" s="61">
        <v>7.1383958263494126E-5</v>
      </c>
      <c r="DP108" s="61">
        <v>2.9196883672639589E-4</v>
      </c>
      <c r="DQ108" s="61">
        <v>1.3180273357871425E-3</v>
      </c>
      <c r="DR108" s="61">
        <v>6.5493608921004631E-4</v>
      </c>
      <c r="DS108" s="61">
        <v>5.8994916706874706E-4</v>
      </c>
      <c r="DT108" s="61">
        <v>0.17691322881509627</v>
      </c>
      <c r="DU108" s="61">
        <v>1.4236043639852293E-2</v>
      </c>
      <c r="DV108" s="61">
        <v>0.37577694699675168</v>
      </c>
      <c r="DW108" s="61">
        <v>5.6860144309942131E-3</v>
      </c>
      <c r="DX108" s="61">
        <v>1.6536643540181292E-2</v>
      </c>
      <c r="DY108" s="61">
        <v>2.4411726882908547E-2</v>
      </c>
      <c r="DZ108" s="61">
        <v>8.9237776345253629E-4</v>
      </c>
      <c r="EA108" s="61">
        <v>6.3853618053257271E-4</v>
      </c>
      <c r="EB108" s="61">
        <v>4.9280687975383124E-4</v>
      </c>
      <c r="EC108" s="61">
        <v>6.8193874868982725E-4</v>
      </c>
      <c r="ED108" s="61">
        <v>3.2044696879526163E-4</v>
      </c>
      <c r="EE108" s="61">
        <v>4.3562820565285962E-4</v>
      </c>
      <c r="EF108" s="61">
        <v>8.7665729327268097E-4</v>
      </c>
      <c r="EG108" s="61">
        <v>4.126711699125301E-4</v>
      </c>
      <c r="EH108" s="61">
        <v>3.7437808524592748E-4</v>
      </c>
      <c r="EI108" s="61">
        <v>5.1608022311086272E-4</v>
      </c>
      <c r="EJ108" s="61">
        <v>5.2071154594294491E-4</v>
      </c>
      <c r="EK108" s="61">
        <v>5.7094712270223556E-4</v>
      </c>
      <c r="EL108" s="61">
        <v>3.1616217123517011E-5</v>
      </c>
      <c r="EM108" s="61">
        <v>7.4120194345957161E-6</v>
      </c>
      <c r="EN108" s="61">
        <v>6.9762674178807367E-6</v>
      </c>
      <c r="EO108" s="61">
        <v>1.5753299072474176E-5</v>
      </c>
      <c r="EP108" s="61">
        <v>9.2715510368191362E-5</v>
      </c>
      <c r="EQ108" s="61">
        <v>7.6162414155327865E-5</v>
      </c>
      <c r="ER108" s="61">
        <v>5.0884502479330465E-5</v>
      </c>
      <c r="ES108" s="61">
        <v>2.3125396711141938E-4</v>
      </c>
      <c r="ET108" s="61">
        <v>1.2903827968065481E-5</v>
      </c>
      <c r="EU108" s="61">
        <v>4.5728951936708659E-5</v>
      </c>
      <c r="EV108" s="61">
        <v>2.1546905666433982E-5</v>
      </c>
      <c r="EW108" s="61">
        <v>6.1750608602653635E-5</v>
      </c>
      <c r="EX108" s="61">
        <v>1.2385319667507585E-4</v>
      </c>
      <c r="EY108" s="61">
        <v>3.3221076811964134E-4</v>
      </c>
      <c r="EZ108" s="61">
        <v>1.1517842711260852E-4</v>
      </c>
      <c r="FA108" s="61">
        <v>8.3251620980622412E-5</v>
      </c>
      <c r="FB108" s="61">
        <v>3.6882631628692118E-4</v>
      </c>
      <c r="FC108" s="61">
        <v>1.2385618505852698E-4</v>
      </c>
      <c r="FD108" s="61">
        <v>3.4519959061139098E-4</v>
      </c>
      <c r="FE108" s="61">
        <v>1.2173058952309988E-3</v>
      </c>
      <c r="FF108" s="61">
        <v>2.6154250228523714E-4</v>
      </c>
      <c r="FG108" s="61">
        <v>4.6704399930590093E-4</v>
      </c>
      <c r="FH108" s="61">
        <v>3.0648975930238964E-4</v>
      </c>
      <c r="FI108" s="61">
        <v>2.2219043189888901E-4</v>
      </c>
      <c r="FJ108" s="61">
        <v>1.4864403871601749E-3</v>
      </c>
      <c r="FK108" s="61">
        <v>2.1688289958850119E-4</v>
      </c>
      <c r="FL108" s="61">
        <v>3.8510962372286157E-4</v>
      </c>
      <c r="FM108" s="61">
        <v>1.4001788726180795E-4</v>
      </c>
      <c r="FN108" s="61">
        <v>8.8226830259894139E-5</v>
      </c>
      <c r="FO108" s="61">
        <v>4.4035835428152742E-4</v>
      </c>
      <c r="FP108" s="61">
        <v>3.9596373059142573E-4</v>
      </c>
      <c r="FQ108" s="61">
        <v>3.8654873168879035E-4</v>
      </c>
      <c r="FR108" s="61">
        <v>3.4995127766013087E-4</v>
      </c>
      <c r="FS108" s="61">
        <v>1.2550749936094805E-5</v>
      </c>
      <c r="FT108" s="61">
        <v>8.3468041478052083E-6</v>
      </c>
      <c r="FU108" s="61">
        <v>4.6601244767479515E-5</v>
      </c>
      <c r="FV108" s="61">
        <v>3.7253551351839744E-5</v>
      </c>
      <c r="FW108" s="61">
        <v>0</v>
      </c>
      <c r="FX108" s="61">
        <v>5.8433368292203557E-6</v>
      </c>
      <c r="FY108" s="61">
        <v>3.1630986875679992E-5</v>
      </c>
      <c r="FZ108" s="61">
        <v>6.4383328176489615E-5</v>
      </c>
      <c r="GA108" s="61">
        <v>1.2480232308964235E-5</v>
      </c>
      <c r="GB108" s="61">
        <v>1.5402225864400966E-4</v>
      </c>
      <c r="GC108" s="61">
        <v>2.7242343526710358E-5</v>
      </c>
      <c r="GD108" s="61">
        <v>1.6696328623515226E-4</v>
      </c>
      <c r="GE108" s="61">
        <v>4.7352521635154379E-5</v>
      </c>
      <c r="GF108" s="61">
        <v>4.7079653618272457E-4</v>
      </c>
      <c r="GG108" s="61">
        <v>4.1457211005651895E-4</v>
      </c>
      <c r="GH108" s="61">
        <v>9.7279182243955383E-4</v>
      </c>
      <c r="GI108" s="61">
        <v>8.3338301141294214E-4</v>
      </c>
      <c r="GJ108" s="61">
        <v>3.4085074539612684E-4</v>
      </c>
      <c r="GK108" s="61">
        <v>4.3900640479310651E-4</v>
      </c>
      <c r="GL108" s="61">
        <v>3.0209431437842378E-4</v>
      </c>
      <c r="GM108" s="61">
        <v>9.227858802208625E-5</v>
      </c>
      <c r="GN108" s="61">
        <v>3.1544463844626608E-4</v>
      </c>
      <c r="GO108" s="61">
        <v>3.9025440076612697E-5</v>
      </c>
      <c r="GP108" s="61">
        <v>1.3287801007953078E-4</v>
      </c>
      <c r="GQ108" s="61">
        <v>5.2865638728912681E-6</v>
      </c>
      <c r="GR108" s="61">
        <v>5.5454787082738958E-5</v>
      </c>
      <c r="GS108" s="61">
        <v>1.4996672601623135E-5</v>
      </c>
      <c r="GT108" s="61">
        <v>8.4111838765100203E-5</v>
      </c>
      <c r="GU108" s="61">
        <v>3.1432742234411784E-5</v>
      </c>
      <c r="GV108" s="61">
        <v>1.046297239442913E-4</v>
      </c>
      <c r="GW108" s="61">
        <v>5.267075986477522E-4</v>
      </c>
      <c r="GX108" s="61">
        <v>4.0197440692276793E-4</v>
      </c>
      <c r="GY108" s="61">
        <v>1.4138462247107052E-4</v>
      </c>
      <c r="GZ108" s="61">
        <v>5.2947246082325782E-4</v>
      </c>
      <c r="HA108" s="61">
        <v>7.4588394270599955E-4</v>
      </c>
      <c r="HB108" s="61">
        <v>1.2757845479051816E-3</v>
      </c>
      <c r="HC108" s="61">
        <v>4.8814332285282522E-4</v>
      </c>
      <c r="HD108" s="61">
        <v>3.5415670735711185E-4</v>
      </c>
      <c r="HE108" s="61">
        <v>1.0118820228042329E-3</v>
      </c>
      <c r="HF108" s="61">
        <v>5.4923710783921428E-4</v>
      </c>
      <c r="HG108" s="61">
        <v>4.3684881309847602E-4</v>
      </c>
      <c r="HH108" s="61">
        <v>5.8044651237547514E-4</v>
      </c>
      <c r="HI108" s="61">
        <v>4.633838622085907E-4</v>
      </c>
      <c r="HJ108" s="61">
        <v>7.0887433753536843E-4</v>
      </c>
      <c r="HK108" s="61">
        <v>7.8823508899014767E-5</v>
      </c>
      <c r="HL108" s="61">
        <v>1.9095187537347617E-4</v>
      </c>
      <c r="HM108" s="61">
        <v>1.1899072493575475E-4</v>
      </c>
      <c r="HN108" s="61">
        <v>1.1243448852503538E-4</v>
      </c>
      <c r="HO108" s="61">
        <v>8.2754757040026585E-4</v>
      </c>
      <c r="HP108" s="61">
        <v>8.4997539491631706E-5</v>
      </c>
      <c r="HQ108" s="61">
        <v>3.1765305267965983E-4</v>
      </c>
      <c r="HR108" s="61">
        <v>3.770981780838063E-4</v>
      </c>
      <c r="HS108" s="61">
        <v>6.2762479137437577E-4</v>
      </c>
      <c r="HT108" s="61">
        <v>2.404338537379698E-4</v>
      </c>
      <c r="HU108" s="61">
        <v>5.6340434911758173E-4</v>
      </c>
      <c r="HV108" s="61">
        <v>5.6143718500447064E-4</v>
      </c>
      <c r="HW108" s="61">
        <v>4.1508348122862415E-5</v>
      </c>
      <c r="HX108" s="61">
        <v>3.0561081879951157E-5</v>
      </c>
      <c r="HY108" s="61">
        <v>1.3378876896754128E-5</v>
      </c>
      <c r="HZ108" s="61">
        <v>7.9413798971061342E-6</v>
      </c>
      <c r="IA108" s="61">
        <v>1.2457918223463408E-5</v>
      </c>
      <c r="IB108" s="61">
        <v>2.8572140291094664E-4</v>
      </c>
      <c r="IC108" s="61">
        <v>3.721393803820483E-2</v>
      </c>
      <c r="ID108" s="61">
        <v>0.11549326460983995</v>
      </c>
      <c r="IE108" s="61">
        <v>1.4009201295451553E-2</v>
      </c>
      <c r="IF108" s="61">
        <v>8.1769060433175989E-3</v>
      </c>
      <c r="IG108" s="61">
        <v>5.1580758946693779E-4</v>
      </c>
      <c r="IH108" s="61">
        <v>2.5398903371171634E-4</v>
      </c>
      <c r="II108" s="61">
        <v>2.6179412974453796E-4</v>
      </c>
      <c r="IJ108" s="61">
        <v>3.3587134404161407E-5</v>
      </c>
      <c r="IK108" s="61">
        <v>7.4429847176483548E-5</v>
      </c>
      <c r="IL108" s="61">
        <v>1.4439893200979582E-4</v>
      </c>
      <c r="IM108" s="61">
        <v>7.1082980080237949E-5</v>
      </c>
      <c r="IN108" s="61">
        <v>2.5873432763448078E-5</v>
      </c>
      <c r="IO108" s="61">
        <v>1.4085400608482575E-4</v>
      </c>
      <c r="IP108" s="61">
        <v>6.8350159843525441E-5</v>
      </c>
      <c r="IQ108" s="61">
        <v>3.447105844743428E-5</v>
      </c>
      <c r="IR108" s="61">
        <v>3.92298791073381E-5</v>
      </c>
      <c r="IS108" s="61">
        <v>4.9364037400774566E-5</v>
      </c>
      <c r="IT108" s="61">
        <v>7.9571002918001968E-5</v>
      </c>
      <c r="IU108" s="61">
        <v>2.3254270368704857E-4</v>
      </c>
      <c r="IV108" s="61">
        <v>2.694583539447799E-5</v>
      </c>
      <c r="IW108" s="61">
        <v>2.1230985110343026E-5</v>
      </c>
      <c r="IX108" s="61">
        <v>6.2124275532933997E-5</v>
      </c>
      <c r="IY108" s="61">
        <v>3.3780391484498815E-5</v>
      </c>
      <c r="IZ108" s="61">
        <v>3.5715484230200214E-5</v>
      </c>
      <c r="JA108" s="61">
        <v>1.9403608127731915E-5</v>
      </c>
      <c r="JB108" s="61">
        <v>1.0579065753333089E-4</v>
      </c>
      <c r="JC108" s="61">
        <v>7.7022607687426254E-5</v>
      </c>
      <c r="JD108" s="61">
        <v>0</v>
      </c>
      <c r="JE108" s="61">
        <v>6.7524530474890876E-6</v>
      </c>
      <c r="JF108" s="61">
        <v>9.0762531505951877E-5</v>
      </c>
      <c r="JG108" s="61">
        <v>1.1712223211102839E-4</v>
      </c>
      <c r="JH108" s="61">
        <v>5.8571091360596391E-4</v>
      </c>
      <c r="JI108" s="61">
        <v>6.7481987363126074E-5</v>
      </c>
      <c r="JJ108" s="61">
        <v>6.5637870131350688E-5</v>
      </c>
      <c r="JK108" s="61">
        <v>1.1096423725365976E-4</v>
      </c>
      <c r="JL108" s="61">
        <v>6.9734303030683086E-5</v>
      </c>
      <c r="JM108" s="61">
        <v>1.9500634581348723E-4</v>
      </c>
      <c r="JN108" s="61">
        <v>4.9144267479499395E-5</v>
      </c>
      <c r="JO108" s="61">
        <v>1.5362782695732919E-5</v>
      </c>
      <c r="JP108" s="61">
        <v>4.4610217594200221E-5</v>
      </c>
      <c r="JQ108" s="61">
        <v>2.288548632014828E-4</v>
      </c>
      <c r="JR108" s="61">
        <v>4.1297733896412921E-5</v>
      </c>
      <c r="JS108" s="61">
        <v>1.6652564917611518E-4</v>
      </c>
      <c r="JT108" s="61">
        <v>1.6327601116204057E-2</v>
      </c>
      <c r="JU108" s="61">
        <v>4.9389819630251634E-3</v>
      </c>
      <c r="JV108" s="61">
        <v>0.69985689713162025</v>
      </c>
      <c r="JW108" s="61">
        <v>8.7091847540704775E-4</v>
      </c>
      <c r="JX108" s="61">
        <v>0.13203840085746812</v>
      </c>
      <c r="JY108" s="61">
        <v>1.1171706073452828E-3</v>
      </c>
      <c r="JZ108" s="61">
        <v>0.38374432883245946</v>
      </c>
      <c r="KA108" s="61">
        <v>1.2844718198185329E-3</v>
      </c>
      <c r="KB108" s="61">
        <v>6.8596034735962643E-3</v>
      </c>
      <c r="KC108" s="61">
        <v>0.35294874215131233</v>
      </c>
      <c r="KD108" s="61">
        <v>1.1748910595561822E-3</v>
      </c>
      <c r="KE108" s="61">
        <v>1.545768840858369E-2</v>
      </c>
      <c r="KF108" s="61">
        <v>9.999028223583525E-3</v>
      </c>
      <c r="KG108" s="61">
        <v>0.11816061607896151</v>
      </c>
      <c r="KH108" s="61">
        <v>5.0799424080766195E-2</v>
      </c>
      <c r="KI108" s="61">
        <v>4.9391964687611166E-3</v>
      </c>
      <c r="KJ108" s="61">
        <v>1.074454552394024E-2</v>
      </c>
      <c r="KK108" s="61">
        <v>2.3086079654969309E-3</v>
      </c>
      <c r="KL108" s="61">
        <v>8.154355810493509E-2</v>
      </c>
      <c r="KM108" s="61">
        <v>9.3573186752144745E-3</v>
      </c>
      <c r="KN108" s="61">
        <v>1.4662268084450977E-3</v>
      </c>
      <c r="KO108" s="61">
        <v>3.2955964558765674E-3</v>
      </c>
      <c r="KP108" s="61">
        <v>1.470173960514163E-3</v>
      </c>
      <c r="KQ108" s="61">
        <v>1.084742738967686E-3</v>
      </c>
      <c r="KR108" s="61">
        <v>4.6704821059750006E-3</v>
      </c>
      <c r="KS108" s="61">
        <v>7.3044176454485797E-3</v>
      </c>
      <c r="KT108" s="61">
        <v>1.4818219864449604E-3</v>
      </c>
      <c r="KU108" s="61">
        <v>2.8097295205718725E-3</v>
      </c>
      <c r="KV108" s="61">
        <v>6.6910777852034861E-4</v>
      </c>
      <c r="KW108" s="61">
        <v>4.0470867568023925E-3</v>
      </c>
      <c r="KX108" s="61">
        <v>1.2983058800841005E-2</v>
      </c>
      <c r="KY108" s="61">
        <v>1.8113755067012424E-3</v>
      </c>
      <c r="KZ108" s="61">
        <v>3.1001589746247501E-2</v>
      </c>
    </row>
    <row r="109" spans="1:312" ht="13" x14ac:dyDescent="0.3">
      <c r="A109" s="102">
        <v>1.1280594792864067</v>
      </c>
      <c r="B109" s="50" t="s">
        <v>849</v>
      </c>
      <c r="C109" s="60" t="s">
        <v>84</v>
      </c>
      <c r="D109" s="61">
        <v>2.2540326191219331E-6</v>
      </c>
      <c r="E109" s="61">
        <v>1.8613427846280712E-5</v>
      </c>
      <c r="F109" s="61">
        <v>0</v>
      </c>
      <c r="G109" s="61">
        <v>4.5036366253842825E-6</v>
      </c>
      <c r="H109" s="61">
        <v>0</v>
      </c>
      <c r="I109" s="61">
        <v>3.3977080531403948E-6</v>
      </c>
      <c r="J109" s="61">
        <v>1.8153846391203046E-5</v>
      </c>
      <c r="K109" s="61">
        <v>1.2532778732573502E-6</v>
      </c>
      <c r="L109" s="61">
        <v>2.0310960725707058E-5</v>
      </c>
      <c r="M109" s="61">
        <v>4.4095748232149637E-5</v>
      </c>
      <c r="N109" s="61">
        <v>1.5375216453714081E-5</v>
      </c>
      <c r="O109" s="61">
        <v>7.3779061161446716E-5</v>
      </c>
      <c r="P109" s="61">
        <v>1.8374481488257353E-5</v>
      </c>
      <c r="Q109" s="61">
        <v>8.055141861446172E-5</v>
      </c>
      <c r="R109" s="61">
        <v>8.7863706394795843E-6</v>
      </c>
      <c r="S109" s="61">
        <v>6.515994606861912E-5</v>
      </c>
      <c r="T109" s="61">
        <v>6.4715297775472334E-4</v>
      </c>
      <c r="U109" s="61">
        <v>3.77484276621602E-5</v>
      </c>
      <c r="V109" s="61">
        <v>2.9381834203990257E-5</v>
      </c>
      <c r="W109" s="61">
        <v>2.0319355400473878E-5</v>
      </c>
      <c r="X109" s="61">
        <v>1.9570127809610553E-6</v>
      </c>
      <c r="Y109" s="61">
        <v>1.5592664807993637E-4</v>
      </c>
      <c r="Z109" s="61">
        <v>5.868045429394899E-5</v>
      </c>
      <c r="AA109" s="61">
        <v>1.743345997665159E-5</v>
      </c>
      <c r="AB109" s="61">
        <v>7.171799844590487E-5</v>
      </c>
      <c r="AC109" s="61">
        <v>1.0034807319354363E-4</v>
      </c>
      <c r="AD109" s="61">
        <v>1.1463141648083432E-4</v>
      </c>
      <c r="AE109" s="61">
        <v>7.685102414530266E-5</v>
      </c>
      <c r="AF109" s="61">
        <v>5.1861398416704085E-4</v>
      </c>
      <c r="AG109" s="61">
        <v>3.0406325756662045E-3</v>
      </c>
      <c r="AH109" s="61">
        <v>2.8488089114234723E-3</v>
      </c>
      <c r="AI109" s="61">
        <v>3.3290964701791744E-3</v>
      </c>
      <c r="AJ109" s="61">
        <v>2.2184021053530032E-3</v>
      </c>
      <c r="AK109" s="61">
        <v>5.4719283812948948E-4</v>
      </c>
      <c r="AL109" s="61">
        <v>4.0252859397587595E-4</v>
      </c>
      <c r="AM109" s="61">
        <v>2.6049619008783608E-4</v>
      </c>
      <c r="AN109" s="61">
        <v>5.4750154541083806E-4</v>
      </c>
      <c r="AO109" s="61">
        <v>9.4147341328670267E-4</v>
      </c>
      <c r="AP109" s="61">
        <v>4.7433282625459848E-4</v>
      </c>
      <c r="AQ109" s="61">
        <v>1.0815105058831266E-3</v>
      </c>
      <c r="AR109" s="61">
        <v>6.9404450821225201E-4</v>
      </c>
      <c r="AS109" s="61">
        <v>5.625019225640097E-5</v>
      </c>
      <c r="AT109" s="61">
        <v>2.9435036473536639E-4</v>
      </c>
      <c r="AU109" s="61">
        <v>6.9001765429408432E-4</v>
      </c>
      <c r="AV109" s="61">
        <v>1.1687999225263855E-5</v>
      </c>
      <c r="AW109" s="61">
        <v>6.5818730957730878E-6</v>
      </c>
      <c r="AX109" s="61">
        <v>5.7349379648648357E-5</v>
      </c>
      <c r="AY109" s="61">
        <v>7.1102535791870572E-5</v>
      </c>
      <c r="AZ109" s="61">
        <v>3.5784567284702877E-4</v>
      </c>
      <c r="BA109" s="61">
        <v>0</v>
      </c>
      <c r="BB109" s="61">
        <v>1.7161670494674082E-4</v>
      </c>
      <c r="BC109" s="61">
        <v>2.5486420876639593E-3</v>
      </c>
      <c r="BD109" s="61">
        <v>3.3958972881900219E-3</v>
      </c>
      <c r="BE109" s="61">
        <v>8.223308263707938E-6</v>
      </c>
      <c r="BF109" s="61">
        <v>6.2747074973221986E-4</v>
      </c>
      <c r="BG109" s="61">
        <v>6.4523463369161845E-4</v>
      </c>
      <c r="BH109" s="61">
        <v>1.4706959497621595E-3</v>
      </c>
      <c r="BI109" s="61">
        <v>4.9447934095535047E-4</v>
      </c>
      <c r="BJ109" s="61">
        <v>3.2005912675174867E-4</v>
      </c>
      <c r="BK109" s="61">
        <v>4.7541655739145503E-4</v>
      </c>
      <c r="BL109" s="61">
        <v>6.4427313718141825E-4</v>
      </c>
      <c r="BM109" s="61">
        <v>5.7858482708865076E-4</v>
      </c>
      <c r="BN109" s="61">
        <v>7.5932951072066291E-4</v>
      </c>
      <c r="BO109" s="61">
        <v>6.6337588266413971E-4</v>
      </c>
      <c r="BP109" s="61">
        <v>2.2807793217350993E-6</v>
      </c>
      <c r="BQ109" s="61">
        <v>3.5929660699229087E-6</v>
      </c>
      <c r="BR109" s="61">
        <v>0</v>
      </c>
      <c r="BS109" s="61">
        <v>6.0230907357688035E-6</v>
      </c>
      <c r="BT109" s="61">
        <v>0</v>
      </c>
      <c r="BU109" s="61">
        <v>6.2157249172924416E-6</v>
      </c>
      <c r="BV109" s="61">
        <v>3.6115488264176037E-6</v>
      </c>
      <c r="BW109" s="61">
        <v>1.3944547636130029E-4</v>
      </c>
      <c r="BX109" s="61">
        <v>7.4266892933133806E-6</v>
      </c>
      <c r="BY109" s="61">
        <v>5.9514615560171681E-6</v>
      </c>
      <c r="BZ109" s="61">
        <v>1.6695433984884276E-5</v>
      </c>
      <c r="CA109" s="61">
        <v>0</v>
      </c>
      <c r="CB109" s="61">
        <v>1.355929421128497E-5</v>
      </c>
      <c r="CC109" s="61">
        <v>5.7040622587972844E-6</v>
      </c>
      <c r="CD109" s="61">
        <v>3.343756681144503E-4</v>
      </c>
      <c r="CE109" s="61">
        <v>1.3794827436276738E-4</v>
      </c>
      <c r="CF109" s="61">
        <v>5.0500227559202785E-5</v>
      </c>
      <c r="CG109" s="61">
        <v>3.5434625940379146E-5</v>
      </c>
      <c r="CH109" s="61">
        <v>7.6040173923977905E-4</v>
      </c>
      <c r="CI109" s="61">
        <v>2.2187639270117632E-5</v>
      </c>
      <c r="CJ109" s="61">
        <v>3.045018736194329E-5</v>
      </c>
      <c r="CK109" s="61">
        <v>1.3879882914925778E-4</v>
      </c>
      <c r="CL109" s="61">
        <v>6.4327369700741021E-4</v>
      </c>
      <c r="CM109" s="61">
        <v>1.0072792778549834E-3</v>
      </c>
      <c r="CN109" s="61">
        <v>7.5927932691005054E-4</v>
      </c>
      <c r="CO109" s="61">
        <v>5.0665167136538028E-4</v>
      </c>
      <c r="CP109" s="61">
        <v>7.6657601048011465E-4</v>
      </c>
      <c r="CQ109" s="61">
        <v>2.5509111270881845E-3</v>
      </c>
      <c r="CR109" s="61">
        <v>2.0711573113375492E-3</v>
      </c>
      <c r="CS109" s="61">
        <v>4.703101954098678E-3</v>
      </c>
      <c r="CT109" s="61">
        <v>3.3661625000282495E-3</v>
      </c>
      <c r="CU109" s="61">
        <v>3.7091096940765453E-3</v>
      </c>
      <c r="CV109" s="61">
        <v>1.578706779612327E-3</v>
      </c>
      <c r="CW109" s="61">
        <v>3.300926885496186E-3</v>
      </c>
      <c r="CX109" s="61">
        <v>2.2100644992138472E-3</v>
      </c>
      <c r="CY109" s="61">
        <v>2.5113066303790021E-3</v>
      </c>
      <c r="CZ109" s="61">
        <v>4.3286524931918533E-3</v>
      </c>
      <c r="DA109" s="61">
        <v>1.2411688624988592E-3</v>
      </c>
      <c r="DB109" s="61">
        <v>1.7709575021923856E-3</v>
      </c>
      <c r="DC109" s="61">
        <v>6.1488506169554707E-5</v>
      </c>
      <c r="DD109" s="61">
        <v>2.5842596216818405E-4</v>
      </c>
      <c r="DE109" s="61">
        <v>3.3364657746842981E-5</v>
      </c>
      <c r="DF109" s="61">
        <v>4.8883796635901674E-5</v>
      </c>
      <c r="DG109" s="61">
        <v>1.5949004746620076E-4</v>
      </c>
      <c r="DH109" s="61">
        <v>3.3154748558685313E-4</v>
      </c>
      <c r="DI109" s="61">
        <v>2.3476667285767547E-4</v>
      </c>
      <c r="DJ109" s="61">
        <v>9.425818699331244E-4</v>
      </c>
      <c r="DK109" s="61">
        <v>6.0288386223792459E-5</v>
      </c>
      <c r="DL109" s="61">
        <v>2.1078110729990702E-4</v>
      </c>
      <c r="DM109" s="61">
        <v>2.5765919456412716E-4</v>
      </c>
      <c r="DN109" s="61">
        <v>1.3215509541937025E-3</v>
      </c>
      <c r="DO109" s="61">
        <v>2.39475598074714E-4</v>
      </c>
      <c r="DP109" s="61">
        <v>3.3341374425901397E-4</v>
      </c>
      <c r="DQ109" s="61">
        <v>5.5468459278279426E-4</v>
      </c>
      <c r="DR109" s="61">
        <v>3.8005710184928497E-4</v>
      </c>
      <c r="DS109" s="61">
        <v>4.4785145467248372E-4</v>
      </c>
      <c r="DT109" s="61">
        <v>5.5172405333097398E-3</v>
      </c>
      <c r="DU109" s="61">
        <v>5.8101823562749875E-3</v>
      </c>
      <c r="DV109" s="61">
        <v>1.1553133094354724E-2</v>
      </c>
      <c r="DW109" s="61">
        <v>2.9691625029517102E-3</v>
      </c>
      <c r="DX109" s="61">
        <v>7.4106649015113994E-3</v>
      </c>
      <c r="DY109" s="61">
        <v>8.384365868197137E-3</v>
      </c>
      <c r="DZ109" s="61">
        <v>1.4976692720229424E-3</v>
      </c>
      <c r="EA109" s="61">
        <v>1.8241175741832072E-3</v>
      </c>
      <c r="EB109" s="61">
        <v>1.3281621209511436E-3</v>
      </c>
      <c r="EC109" s="61">
        <v>1.4003077230069485E-3</v>
      </c>
      <c r="ED109" s="61">
        <v>1.181085195516319E-3</v>
      </c>
      <c r="EE109" s="61">
        <v>1.3223606494371114E-3</v>
      </c>
      <c r="EF109" s="61">
        <v>1.3739438852326405E-3</v>
      </c>
      <c r="EG109" s="61">
        <v>1.4190316966569154E-3</v>
      </c>
      <c r="EH109" s="61">
        <v>2.2468237832101432E-3</v>
      </c>
      <c r="EI109" s="61">
        <v>1.5425442396205839E-3</v>
      </c>
      <c r="EJ109" s="61">
        <v>8.3157027792736028E-4</v>
      </c>
      <c r="EK109" s="61">
        <v>5.6818320163797855E-4</v>
      </c>
      <c r="EL109" s="61">
        <v>0</v>
      </c>
      <c r="EM109" s="61">
        <v>3.8463888732561105E-6</v>
      </c>
      <c r="EN109" s="61">
        <v>0</v>
      </c>
      <c r="EO109" s="61">
        <v>6.5934860779528509E-6</v>
      </c>
      <c r="EP109" s="61">
        <v>3.5560103422672185E-5</v>
      </c>
      <c r="EQ109" s="61">
        <v>0</v>
      </c>
      <c r="ER109" s="61">
        <v>2.2150448479515074E-6</v>
      </c>
      <c r="ES109" s="61">
        <v>1.0775274453220258E-5</v>
      </c>
      <c r="ET109" s="61">
        <v>0</v>
      </c>
      <c r="EU109" s="61">
        <v>1.4583827914950329E-4</v>
      </c>
      <c r="EV109" s="61">
        <v>1.1332076313457871E-6</v>
      </c>
      <c r="EW109" s="61">
        <v>1.4009257289747934E-6</v>
      </c>
      <c r="EX109" s="61">
        <v>2.1409331985770015E-5</v>
      </c>
      <c r="EY109" s="61">
        <v>5.3764904765032862E-5</v>
      </c>
      <c r="EZ109" s="61">
        <v>5.4068475609630638E-4</v>
      </c>
      <c r="FA109" s="61">
        <v>8.3738691670428032E-6</v>
      </c>
      <c r="FB109" s="61">
        <v>9.4214741897025458E-6</v>
      </c>
      <c r="FC109" s="61">
        <v>2.2501233094683509E-5</v>
      </c>
      <c r="FD109" s="61">
        <v>3.5626784072104867E-4</v>
      </c>
      <c r="FE109" s="61">
        <v>5.5098436645177802E-4</v>
      </c>
      <c r="FF109" s="61">
        <v>1.1725018870634005E-4</v>
      </c>
      <c r="FG109" s="61">
        <v>3.2516141265739765E-4</v>
      </c>
      <c r="FH109" s="61">
        <v>1.4352541247853194E-4</v>
      </c>
      <c r="FI109" s="61">
        <v>4.0620968703566115E-4</v>
      </c>
      <c r="FJ109" s="61">
        <v>1.725653786480964E-4</v>
      </c>
      <c r="FK109" s="61">
        <v>9.6524555606778636E-6</v>
      </c>
      <c r="FL109" s="61">
        <v>4.3577979656251806E-4</v>
      </c>
      <c r="FM109" s="61">
        <v>1.4564468725556258E-4</v>
      </c>
      <c r="FN109" s="61">
        <v>3.1527537008393182E-4</v>
      </c>
      <c r="FO109" s="61">
        <v>4.4346436528519372E-4</v>
      </c>
      <c r="FP109" s="61">
        <v>1.982492954219038E-4</v>
      </c>
      <c r="FQ109" s="61">
        <v>5.2414948663907464E-4</v>
      </c>
      <c r="FR109" s="61">
        <v>4.1949814478383382E-4</v>
      </c>
      <c r="FS109" s="61">
        <v>0</v>
      </c>
      <c r="FT109" s="61">
        <v>0</v>
      </c>
      <c r="FU109" s="61">
        <v>1.1786568807473349E-4</v>
      </c>
      <c r="FV109" s="61">
        <v>1.0299746635836252E-4</v>
      </c>
      <c r="FW109" s="61">
        <v>8.268882061674237E-5</v>
      </c>
      <c r="FX109" s="61">
        <v>2.0689926541230873E-6</v>
      </c>
      <c r="FY109" s="61">
        <v>4.0814176613780639E-6</v>
      </c>
      <c r="FZ109" s="61">
        <v>1.5763182626436878E-4</v>
      </c>
      <c r="GA109" s="61">
        <v>2.3365358003291621E-5</v>
      </c>
      <c r="GB109" s="61">
        <v>2.5622775742632599E-5</v>
      </c>
      <c r="GC109" s="61">
        <v>5.2335639072195309E-5</v>
      </c>
      <c r="GD109" s="61">
        <v>8.2308961674366078E-6</v>
      </c>
      <c r="GE109" s="61">
        <v>2.2829430324249715E-5</v>
      </c>
      <c r="GF109" s="61">
        <v>2.1775134473965107E-4</v>
      </c>
      <c r="GG109" s="61">
        <v>2.9324616669857833E-4</v>
      </c>
      <c r="GH109" s="61">
        <v>1.6411996459413908E-4</v>
      </c>
      <c r="GI109" s="61">
        <v>2.4767131798427008E-4</v>
      </c>
      <c r="GJ109" s="61">
        <v>5.3714481247246508E-5</v>
      </c>
      <c r="GK109" s="61">
        <v>8.8872666835725444E-5</v>
      </c>
      <c r="GL109" s="61">
        <v>7.9226688497516367E-5</v>
      </c>
      <c r="GM109" s="61">
        <v>5.147257933730742E-5</v>
      </c>
      <c r="GN109" s="61">
        <v>1.5907111103423597E-4</v>
      </c>
      <c r="GO109" s="61">
        <v>4.0145022373892572E-6</v>
      </c>
      <c r="GP109" s="61">
        <v>1.1082361944081172E-5</v>
      </c>
      <c r="GQ109" s="61">
        <v>1.6474499417224863E-4</v>
      </c>
      <c r="GR109" s="61">
        <v>2.3331587248225536E-4</v>
      </c>
      <c r="GS109" s="61">
        <v>3.4874249826383239E-5</v>
      </c>
      <c r="GT109" s="61">
        <v>7.6884407074888264E-6</v>
      </c>
      <c r="GU109" s="61">
        <v>6.2245101398407546E-6</v>
      </c>
      <c r="GV109" s="61">
        <v>7.2851883943078619E-6</v>
      </c>
      <c r="GW109" s="61">
        <v>6.0432416107816323E-4</v>
      </c>
      <c r="GX109" s="61">
        <v>6.6514751160255453E-4</v>
      </c>
      <c r="GY109" s="61">
        <v>6.4955264204469331E-4</v>
      </c>
      <c r="GZ109" s="61">
        <v>1.3968649364929303E-3</v>
      </c>
      <c r="HA109" s="61">
        <v>1.1381653181424781E-3</v>
      </c>
      <c r="HB109" s="61">
        <v>1.0607510354657314E-3</v>
      </c>
      <c r="HC109" s="61">
        <v>1.5443274508356911E-3</v>
      </c>
      <c r="HD109" s="61">
        <v>1.244534665507309E-3</v>
      </c>
      <c r="HE109" s="61">
        <v>1.3521337036212987E-3</v>
      </c>
      <c r="HF109" s="61">
        <v>2.3594479855803085E-3</v>
      </c>
      <c r="HG109" s="61">
        <v>1.6866320145607035E-3</v>
      </c>
      <c r="HH109" s="61">
        <v>2.3076009957429386E-3</v>
      </c>
      <c r="HI109" s="61">
        <v>8.0917414967836092E-4</v>
      </c>
      <c r="HJ109" s="61">
        <v>1.9370577944189372E-3</v>
      </c>
      <c r="HK109" s="61">
        <v>1.0961394206269242E-4</v>
      </c>
      <c r="HL109" s="61">
        <v>3.1290791111661335E-5</v>
      </c>
      <c r="HM109" s="61">
        <v>1.4412535386602494E-4</v>
      </c>
      <c r="HN109" s="61">
        <v>1.6566982233692164E-4</v>
      </c>
      <c r="HO109" s="61">
        <v>9.1205118964160116E-5</v>
      </c>
      <c r="HP109" s="61">
        <v>6.4863346631506005E-4</v>
      </c>
      <c r="HQ109" s="61">
        <v>8.1479041189939851E-4</v>
      </c>
      <c r="HR109" s="61">
        <v>1.0829707798273101E-3</v>
      </c>
      <c r="HS109" s="61">
        <v>1.4064242329509086E-3</v>
      </c>
      <c r="HT109" s="61">
        <v>1.2814463298123657E-3</v>
      </c>
      <c r="HU109" s="61">
        <v>1.178096488236558E-3</v>
      </c>
      <c r="HV109" s="61">
        <v>9.4994899437271388E-4</v>
      </c>
      <c r="HW109" s="61">
        <v>1.7633353621743925E-4</v>
      </c>
      <c r="HX109" s="61">
        <v>6.2388186917203552E-4</v>
      </c>
      <c r="HY109" s="61">
        <v>2.6436477161339204E-5</v>
      </c>
      <c r="HZ109" s="61">
        <v>1.241594795412035E-4</v>
      </c>
      <c r="IA109" s="61">
        <v>2.1964023976144405E-5</v>
      </c>
      <c r="IB109" s="61">
        <v>5.2631987695704199E-6</v>
      </c>
      <c r="IC109" s="61">
        <v>5.9187830475421364E-3</v>
      </c>
      <c r="ID109" s="61">
        <v>5.3070767602909595E-3</v>
      </c>
      <c r="IE109" s="61">
        <v>2.7957372520784436E-3</v>
      </c>
      <c r="IF109" s="61">
        <v>3.2566689359280533E-3</v>
      </c>
      <c r="IG109" s="61">
        <v>6.5762217159081508E-4</v>
      </c>
      <c r="IH109" s="61">
        <v>5.3335118323588387E-4</v>
      </c>
      <c r="II109" s="61">
        <v>2.1803806697152573E-4</v>
      </c>
      <c r="IJ109" s="61">
        <v>0</v>
      </c>
      <c r="IK109" s="61">
        <v>1.8220280826556561E-6</v>
      </c>
      <c r="IL109" s="61">
        <v>1.5212308365979581E-5</v>
      </c>
      <c r="IM109" s="61">
        <v>1.1679055726402052E-5</v>
      </c>
      <c r="IN109" s="61">
        <v>2.1092015666208078E-6</v>
      </c>
      <c r="IO109" s="61">
        <v>1.1814964170297261E-5</v>
      </c>
      <c r="IP109" s="61">
        <v>3.0323540594195643E-5</v>
      </c>
      <c r="IQ109" s="61">
        <v>0</v>
      </c>
      <c r="IR109" s="61">
        <v>4.8734915895459668E-6</v>
      </c>
      <c r="IS109" s="61">
        <v>4.2368731598252741E-6</v>
      </c>
      <c r="IT109" s="61">
        <v>0</v>
      </c>
      <c r="IU109" s="61">
        <v>2.3632388586082173E-6</v>
      </c>
      <c r="IV109" s="61">
        <v>1.4653795354821701E-6</v>
      </c>
      <c r="IW109" s="61">
        <v>4.2176831080983624E-7</v>
      </c>
      <c r="IX109" s="61">
        <v>9.44669234504781E-5</v>
      </c>
      <c r="IY109" s="61">
        <v>3.6269295141132997E-5</v>
      </c>
      <c r="IZ109" s="61">
        <v>5.7844162821030534E-5</v>
      </c>
      <c r="JA109" s="61">
        <v>9.8499954161577023E-6</v>
      </c>
      <c r="JB109" s="61">
        <v>2.6963136102947905E-5</v>
      </c>
      <c r="JC109" s="61">
        <v>2.9413692824933537E-5</v>
      </c>
      <c r="JD109" s="61">
        <v>1.2577096841389424E-6</v>
      </c>
      <c r="JE109" s="61">
        <v>0</v>
      </c>
      <c r="JF109" s="61">
        <v>7.3108843832039117E-6</v>
      </c>
      <c r="JG109" s="61">
        <v>2.785015871938074E-5</v>
      </c>
      <c r="JH109" s="61">
        <v>3.0199231527082994E-5</v>
      </c>
      <c r="JI109" s="61">
        <v>6.0127232711585869E-6</v>
      </c>
      <c r="JJ109" s="61">
        <v>1.8833276828859533E-6</v>
      </c>
      <c r="JK109" s="61">
        <v>3.0001501938544252E-5</v>
      </c>
      <c r="JL109" s="61">
        <v>9.35255840372041E-6</v>
      </c>
      <c r="JM109" s="61">
        <v>1.4788972110092972E-5</v>
      </c>
      <c r="JN109" s="61">
        <v>5.6604556092660942E-6</v>
      </c>
      <c r="JO109" s="61">
        <v>2.2405917818878344E-6</v>
      </c>
      <c r="JP109" s="61">
        <v>4.9166018323567893E-5</v>
      </c>
      <c r="JQ109" s="61">
        <v>1.1193528746473411E-5</v>
      </c>
      <c r="JR109" s="61">
        <v>4.6613496241047968E-6</v>
      </c>
      <c r="JS109" s="61">
        <v>2.355682883824169E-6</v>
      </c>
      <c r="JT109" s="61">
        <v>1.8783555088702148E-3</v>
      </c>
      <c r="JU109" s="61">
        <v>2.4770660320241954E-3</v>
      </c>
      <c r="JV109" s="61">
        <v>9.4612893205200978E-3</v>
      </c>
      <c r="JW109" s="61">
        <v>1.2081070843006933E-3</v>
      </c>
      <c r="JX109" s="61">
        <v>4.7523567947803328E-3</v>
      </c>
      <c r="JY109" s="61">
        <v>1.5988186253741838E-3</v>
      </c>
      <c r="JZ109" s="61">
        <v>3.4243431710090969E-3</v>
      </c>
      <c r="KA109" s="61">
        <v>1.0890947240451789E-3</v>
      </c>
      <c r="KB109" s="61">
        <v>2.7507516040808692E-3</v>
      </c>
      <c r="KC109" s="61">
        <v>5.2857514132225083E-3</v>
      </c>
      <c r="KD109" s="61">
        <v>1.0868780080648625E-3</v>
      </c>
      <c r="KE109" s="61">
        <v>2.7462612460765609E-3</v>
      </c>
      <c r="KF109" s="61">
        <v>2.063472614550671E-3</v>
      </c>
      <c r="KG109" s="61">
        <v>3.9146810023462765E-3</v>
      </c>
      <c r="KH109" s="61">
        <v>1.0286260081908546E-2</v>
      </c>
      <c r="KI109" s="61">
        <v>3.6843015307593025E-3</v>
      </c>
      <c r="KJ109" s="61">
        <v>5.0842153555039479E-3</v>
      </c>
      <c r="KK109" s="61">
        <v>1.5757678934083356E-3</v>
      </c>
      <c r="KL109" s="61">
        <v>3.2668294712898107E-3</v>
      </c>
      <c r="KM109" s="61">
        <v>2.012982891628053E-3</v>
      </c>
      <c r="KN109" s="61">
        <v>1.1846558238424415E-3</v>
      </c>
      <c r="KO109" s="61">
        <v>1.0852261945916849E-3</v>
      </c>
      <c r="KP109" s="61">
        <v>1.5272136909236554E-3</v>
      </c>
      <c r="KQ109" s="61">
        <v>1.0252228258877251E-3</v>
      </c>
      <c r="KR109" s="61">
        <v>1.6416217470034387E-3</v>
      </c>
      <c r="KS109" s="61">
        <v>2.7891307509866395E-3</v>
      </c>
      <c r="KT109" s="61">
        <v>1.3385795496378735E-3</v>
      </c>
      <c r="KU109" s="61">
        <v>1.7030026915081928E-3</v>
      </c>
      <c r="KV109" s="61">
        <v>6.8065860622025271E-4</v>
      </c>
      <c r="KW109" s="61">
        <v>1.7708450686644327E-3</v>
      </c>
      <c r="KX109" s="61">
        <v>1.7863212315951903E-3</v>
      </c>
      <c r="KY109" s="61">
        <v>6.1921093942215674E-4</v>
      </c>
      <c r="KZ109" s="61">
        <v>2.1071157640007855E-3</v>
      </c>
    </row>
    <row r="110" spans="1:312" ht="13" x14ac:dyDescent="0.3">
      <c r="A110" s="102">
        <v>1.0804193220484677</v>
      </c>
      <c r="B110" s="50" t="s">
        <v>848</v>
      </c>
      <c r="C110" s="60" t="s">
        <v>95</v>
      </c>
      <c r="D110" s="61">
        <v>0</v>
      </c>
      <c r="E110" s="61">
        <v>0</v>
      </c>
      <c r="F110" s="61">
        <v>0</v>
      </c>
      <c r="G110" s="61">
        <v>0</v>
      </c>
      <c r="H110" s="61">
        <v>0</v>
      </c>
      <c r="I110" s="61">
        <v>2.5049060434322274E-5</v>
      </c>
      <c r="J110" s="61">
        <v>0</v>
      </c>
      <c r="K110" s="61">
        <v>0</v>
      </c>
      <c r="L110" s="61">
        <v>0</v>
      </c>
      <c r="M110" s="61">
        <v>0</v>
      </c>
      <c r="N110" s="61">
        <v>6.360728124351863E-5</v>
      </c>
      <c r="O110" s="61">
        <v>7.5949033548548096E-6</v>
      </c>
      <c r="P110" s="61">
        <v>5.5471823041201637E-5</v>
      </c>
      <c r="Q110" s="61">
        <v>2.9397878101834917E-5</v>
      </c>
      <c r="R110" s="61">
        <v>1.9920574744918467E-4</v>
      </c>
      <c r="S110" s="61">
        <v>7.4005242368741796E-5</v>
      </c>
      <c r="T110" s="61">
        <v>4.9893579110249758E-3</v>
      </c>
      <c r="U110" s="61">
        <v>4.9391956757953274E-5</v>
      </c>
      <c r="V110" s="61">
        <v>2.9553975693313666E-5</v>
      </c>
      <c r="W110" s="61">
        <v>9.3616365515778438E-6</v>
      </c>
      <c r="X110" s="61">
        <v>0</v>
      </c>
      <c r="Y110" s="61">
        <v>3.3324662151621119E-5</v>
      </c>
      <c r="Z110" s="61">
        <v>0</v>
      </c>
      <c r="AA110" s="61">
        <v>1.1364245565920361E-5</v>
      </c>
      <c r="AB110" s="61">
        <v>0</v>
      </c>
      <c r="AC110" s="61">
        <v>0</v>
      </c>
      <c r="AD110" s="61">
        <v>0</v>
      </c>
      <c r="AE110" s="61">
        <v>1.5514596502263039E-4</v>
      </c>
      <c r="AF110" s="61">
        <v>1.6466391241059624E-2</v>
      </c>
      <c r="AG110" s="61">
        <v>1.0613215434880639E-3</v>
      </c>
      <c r="AH110" s="61">
        <v>3.3276438126056054E-4</v>
      </c>
      <c r="AI110" s="61">
        <v>1.2557843180522726E-4</v>
      </c>
      <c r="AJ110" s="61">
        <v>5.2092892581194464E-5</v>
      </c>
      <c r="AK110" s="61">
        <v>0</v>
      </c>
      <c r="AL110" s="61">
        <v>1.428811414858441E-5</v>
      </c>
      <c r="AM110" s="61">
        <v>1.623831630744002E-6</v>
      </c>
      <c r="AN110" s="61">
        <v>2.0122613009792089E-5</v>
      </c>
      <c r="AO110" s="61">
        <v>6.1769239805965707E-6</v>
      </c>
      <c r="AP110" s="61">
        <v>4.4928150901078992E-6</v>
      </c>
      <c r="AQ110" s="61">
        <v>2.3929829750320858E-4</v>
      </c>
      <c r="AR110" s="61">
        <v>4.9947663366997545E-5</v>
      </c>
      <c r="AS110" s="61">
        <v>0</v>
      </c>
      <c r="AT110" s="61">
        <v>3.9582567384951469E-6</v>
      </c>
      <c r="AU110" s="61">
        <v>2.0459623186576193E-6</v>
      </c>
      <c r="AV110" s="61">
        <v>1.2939348918103202E-5</v>
      </c>
      <c r="AW110" s="61">
        <v>0</v>
      </c>
      <c r="AX110" s="61">
        <v>2.0364120805471535E-6</v>
      </c>
      <c r="AY110" s="61">
        <v>5.9747174749728145E-5</v>
      </c>
      <c r="AZ110" s="61">
        <v>5.2044472937426455E-6</v>
      </c>
      <c r="BA110" s="61">
        <v>0</v>
      </c>
      <c r="BB110" s="61">
        <v>3.5654256847939138E-5</v>
      </c>
      <c r="BC110" s="61">
        <v>7.0573203608224862E-3</v>
      </c>
      <c r="BD110" s="61">
        <v>4.6112339121607299E-3</v>
      </c>
      <c r="BE110" s="61">
        <v>6.8883864716213225E-7</v>
      </c>
      <c r="BF110" s="61">
        <v>8.1924915920657932E-5</v>
      </c>
      <c r="BG110" s="61">
        <v>5.7893349442294406E-5</v>
      </c>
      <c r="BH110" s="61">
        <v>4.3718391712023932E-5</v>
      </c>
      <c r="BI110" s="61">
        <v>9.8437093074958313E-4</v>
      </c>
      <c r="BJ110" s="61">
        <v>2.3893588684192462E-4</v>
      </c>
      <c r="BK110" s="61">
        <v>2.2111370449073509E-2</v>
      </c>
      <c r="BL110" s="61">
        <v>2.2785691199309007E-2</v>
      </c>
      <c r="BM110" s="61">
        <v>2.679886028512677E-2</v>
      </c>
      <c r="BN110" s="61">
        <v>2.9778159545927222E-2</v>
      </c>
      <c r="BO110" s="61">
        <v>2.7087897173149217E-2</v>
      </c>
      <c r="BP110" s="61">
        <v>0</v>
      </c>
      <c r="BQ110" s="61">
        <v>0</v>
      </c>
      <c r="BR110" s="61">
        <v>0</v>
      </c>
      <c r="BS110" s="61">
        <v>0</v>
      </c>
      <c r="BT110" s="61">
        <v>0</v>
      </c>
      <c r="BU110" s="61">
        <v>0</v>
      </c>
      <c r="BV110" s="61">
        <v>0</v>
      </c>
      <c r="BW110" s="61">
        <v>0</v>
      </c>
      <c r="BX110" s="61">
        <v>4.3734948060623237E-5</v>
      </c>
      <c r="BY110" s="61">
        <v>1.9005559391562806E-4</v>
      </c>
      <c r="BZ110" s="61">
        <v>0</v>
      </c>
      <c r="CA110" s="61">
        <v>0</v>
      </c>
      <c r="CB110" s="61">
        <v>0</v>
      </c>
      <c r="CC110" s="61">
        <v>1.6107817009892663E-6</v>
      </c>
      <c r="CD110" s="61">
        <v>2.2097478593243549E-5</v>
      </c>
      <c r="CE110" s="61">
        <v>5.7831695354013548E-6</v>
      </c>
      <c r="CF110" s="61">
        <v>1.249151275671086E-5</v>
      </c>
      <c r="CG110" s="61">
        <v>0</v>
      </c>
      <c r="CH110" s="61">
        <v>0</v>
      </c>
      <c r="CI110" s="61">
        <v>0</v>
      </c>
      <c r="CJ110" s="61">
        <v>2.2155994170381288E-4</v>
      </c>
      <c r="CK110" s="61">
        <v>0</v>
      </c>
      <c r="CL110" s="61">
        <v>8.9350553906379399E-6</v>
      </c>
      <c r="CM110" s="61">
        <v>1.2267294053054467E-5</v>
      </c>
      <c r="CN110" s="61">
        <v>1.5227023352078529E-5</v>
      </c>
      <c r="CO110" s="61">
        <v>0</v>
      </c>
      <c r="CP110" s="61">
        <v>9.2584944665349437E-5</v>
      </c>
      <c r="CQ110" s="61">
        <v>1.0698554946513087E-4</v>
      </c>
      <c r="CR110" s="61">
        <v>1.693375295748326E-3</v>
      </c>
      <c r="CS110" s="61">
        <v>9.291058863540552E-4</v>
      </c>
      <c r="CT110" s="61">
        <v>6.3886050967989323E-4</v>
      </c>
      <c r="CU110" s="61">
        <v>1.165534036646268E-3</v>
      </c>
      <c r="CV110" s="61">
        <v>1.7612015768827707E-3</v>
      </c>
      <c r="CW110" s="61">
        <v>2.4958787471251096E-3</v>
      </c>
      <c r="CX110" s="61">
        <v>5.4438479810359399E-3</v>
      </c>
      <c r="CY110" s="61">
        <v>3.3294893074080466E-3</v>
      </c>
      <c r="CZ110" s="61">
        <v>1.5073415847297408E-4</v>
      </c>
      <c r="DA110" s="61">
        <v>1.2947427857573953E-3</v>
      </c>
      <c r="DB110" s="61">
        <v>1.5415222003813643E-2</v>
      </c>
      <c r="DC110" s="61">
        <v>0</v>
      </c>
      <c r="DD110" s="61">
        <v>1.753465482648137E-4</v>
      </c>
      <c r="DE110" s="61">
        <v>0</v>
      </c>
      <c r="DF110" s="61">
        <v>0</v>
      </c>
      <c r="DG110" s="61">
        <v>0</v>
      </c>
      <c r="DH110" s="61">
        <v>1.106139651266553E-4</v>
      </c>
      <c r="DI110" s="61">
        <v>1.5686180113412241E-5</v>
      </c>
      <c r="DJ110" s="61">
        <v>4.0061429000025785E-5</v>
      </c>
      <c r="DK110" s="61">
        <v>0</v>
      </c>
      <c r="DL110" s="61">
        <v>7.0090353375817963E-6</v>
      </c>
      <c r="DM110" s="61">
        <v>0</v>
      </c>
      <c r="DN110" s="61">
        <v>5.8953494039882789E-6</v>
      </c>
      <c r="DO110" s="61">
        <v>0</v>
      </c>
      <c r="DP110" s="61">
        <v>3.3745989116389329E-5</v>
      </c>
      <c r="DQ110" s="61">
        <v>3.7465908940456451E-5</v>
      </c>
      <c r="DR110" s="61">
        <v>1.1233675140296614E-4</v>
      </c>
      <c r="DS110" s="61">
        <v>2.823881406920972E-5</v>
      </c>
      <c r="DT110" s="61">
        <v>2.8724734418301701E-3</v>
      </c>
      <c r="DU110" s="61">
        <v>6.894257438818771E-6</v>
      </c>
      <c r="DV110" s="61">
        <v>1.0668445005116248E-5</v>
      </c>
      <c r="DW110" s="61">
        <v>4.8759865797884444E-3</v>
      </c>
      <c r="DX110" s="61">
        <v>4.4644671771788781E-6</v>
      </c>
      <c r="DY110" s="61">
        <v>5.0042454973957436E-6</v>
      </c>
      <c r="DZ110" s="61">
        <v>0</v>
      </c>
      <c r="EA110" s="61">
        <v>5.0353167388032787E-5</v>
      </c>
      <c r="EB110" s="61">
        <v>0</v>
      </c>
      <c r="EC110" s="61">
        <v>8.1884305830101997E-5</v>
      </c>
      <c r="ED110" s="61">
        <v>1.7402611202080203E-5</v>
      </c>
      <c r="EE110" s="61">
        <v>5.7040233992305007E-5</v>
      </c>
      <c r="EF110" s="61">
        <v>8.1073679447659906E-5</v>
      </c>
      <c r="EG110" s="61">
        <v>8.1167207332692265E-5</v>
      </c>
      <c r="EH110" s="61">
        <v>0</v>
      </c>
      <c r="EI110" s="61">
        <v>1.7005415324302227E-4</v>
      </c>
      <c r="EJ110" s="61">
        <v>9.5621681789726006E-6</v>
      </c>
      <c r="EK110" s="61">
        <v>6.6909922430555326E-5</v>
      </c>
      <c r="EL110" s="61">
        <v>0</v>
      </c>
      <c r="EM110" s="61">
        <v>0</v>
      </c>
      <c r="EN110" s="61">
        <v>0</v>
      </c>
      <c r="EO110" s="61">
        <v>0</v>
      </c>
      <c r="EP110" s="61">
        <v>0</v>
      </c>
      <c r="EQ110" s="61">
        <v>0</v>
      </c>
      <c r="ER110" s="61">
        <v>0</v>
      </c>
      <c r="ES110" s="61">
        <v>0</v>
      </c>
      <c r="ET110" s="61">
        <v>0</v>
      </c>
      <c r="EU110" s="61">
        <v>1.4713304998941011E-6</v>
      </c>
      <c r="EV110" s="61">
        <v>0</v>
      </c>
      <c r="EW110" s="61">
        <v>0</v>
      </c>
      <c r="EX110" s="61">
        <v>6.2750034183144468E-5</v>
      </c>
      <c r="EY110" s="61">
        <v>1.8843978388561475E-4</v>
      </c>
      <c r="EZ110" s="61">
        <v>6.218446243475489E-5</v>
      </c>
      <c r="FA110" s="61">
        <v>1.4780722086793675E-4</v>
      </c>
      <c r="FB110" s="61">
        <v>5.2047076141201393E-4</v>
      </c>
      <c r="FC110" s="61">
        <v>3.2531903269421937E-5</v>
      </c>
      <c r="FD110" s="61">
        <v>0</v>
      </c>
      <c r="FE110" s="61">
        <v>8.1442968548192315E-4</v>
      </c>
      <c r="FF110" s="61">
        <v>3.0706256689247571E-4</v>
      </c>
      <c r="FG110" s="61">
        <v>7.1009571758634955E-6</v>
      </c>
      <c r="FH110" s="61">
        <v>3.4000847514487336E-4</v>
      </c>
      <c r="FI110" s="61">
        <v>9.5461365423252925E-3</v>
      </c>
      <c r="FJ110" s="61">
        <v>6.2255842472809849E-3</v>
      </c>
      <c r="FK110" s="61">
        <v>1.30925724240095E-4</v>
      </c>
      <c r="FL110" s="61">
        <v>7.8522185924304409E-3</v>
      </c>
      <c r="FM110" s="61">
        <v>1.0662413352403837E-3</v>
      </c>
      <c r="FN110" s="61">
        <v>1.8754741351801351E-3</v>
      </c>
      <c r="FO110" s="61">
        <v>2.3097587322415784E-2</v>
      </c>
      <c r="FP110" s="61">
        <v>3.2340993735583009E-3</v>
      </c>
      <c r="FQ110" s="61">
        <v>1.4535015311610367E-3</v>
      </c>
      <c r="FR110" s="61">
        <v>2.4818123547699486E-3</v>
      </c>
      <c r="FS110" s="61">
        <v>4.8590976816807414E-5</v>
      </c>
      <c r="FT110" s="61">
        <v>0</v>
      </c>
      <c r="FU110" s="61">
        <v>0</v>
      </c>
      <c r="FV110" s="61">
        <v>0</v>
      </c>
      <c r="FW110" s="61">
        <v>4.5797857102473809E-6</v>
      </c>
      <c r="FX110" s="61">
        <v>7.369375653503869E-5</v>
      </c>
      <c r="FY110" s="61">
        <v>0</v>
      </c>
      <c r="FZ110" s="61">
        <v>0</v>
      </c>
      <c r="GA110" s="61">
        <v>0</v>
      </c>
      <c r="GB110" s="61">
        <v>1.1118163041190102E-4</v>
      </c>
      <c r="GC110" s="61">
        <v>9.1650575669907246E-6</v>
      </c>
      <c r="GD110" s="61">
        <v>0</v>
      </c>
      <c r="GE110" s="61">
        <v>1.0282341824766304E-4</v>
      </c>
      <c r="GF110" s="61">
        <v>0</v>
      </c>
      <c r="GG110" s="61">
        <v>3.495735095688331E-5</v>
      </c>
      <c r="GH110" s="61">
        <v>5.765183143885639E-5</v>
      </c>
      <c r="GI110" s="61">
        <v>7.1516289203076696E-6</v>
      </c>
      <c r="GJ110" s="61">
        <v>6.0353349716007314E-6</v>
      </c>
      <c r="GK110" s="61">
        <v>0</v>
      </c>
      <c r="GL110" s="61">
        <v>3.8875559900285609E-5</v>
      </c>
      <c r="GM110" s="61">
        <v>1.3727021303886997E-5</v>
      </c>
      <c r="GN110" s="61">
        <v>0</v>
      </c>
      <c r="GO110" s="61">
        <v>0</v>
      </c>
      <c r="GP110" s="61">
        <v>0</v>
      </c>
      <c r="GQ110" s="61">
        <v>6.1970276510003199E-5</v>
      </c>
      <c r="GR110" s="61">
        <v>5.8794771770151304E-6</v>
      </c>
      <c r="GS110" s="61">
        <v>7.2990016463552111E-5</v>
      </c>
      <c r="GT110" s="61">
        <v>4.2784611055020028E-5</v>
      </c>
      <c r="GU110" s="61">
        <v>5.3270226313055762E-5</v>
      </c>
      <c r="GV110" s="61">
        <v>0</v>
      </c>
      <c r="GW110" s="61">
        <v>9.9724454348515401E-3</v>
      </c>
      <c r="GX110" s="61">
        <v>3.4762785006983775E-3</v>
      </c>
      <c r="GY110" s="61">
        <v>7.758335332863883E-3</v>
      </c>
      <c r="GZ110" s="61">
        <v>0</v>
      </c>
      <c r="HA110" s="61">
        <v>1.0309332137885587E-5</v>
      </c>
      <c r="HB110" s="61">
        <v>0</v>
      </c>
      <c r="HC110" s="61">
        <v>5.6074554881687736E-5</v>
      </c>
      <c r="HD110" s="61">
        <v>0</v>
      </c>
      <c r="HE110" s="61">
        <v>0</v>
      </c>
      <c r="HF110" s="61">
        <v>2.2954508168077097E-5</v>
      </c>
      <c r="HG110" s="61">
        <v>0</v>
      </c>
      <c r="HH110" s="61">
        <v>2.941880799037639E-5</v>
      </c>
      <c r="HI110" s="61">
        <v>1.0784179109219093E-5</v>
      </c>
      <c r="HJ110" s="61">
        <v>0</v>
      </c>
      <c r="HK110" s="61">
        <v>5.9552320142454174E-5</v>
      </c>
      <c r="HL110" s="61">
        <v>2.6465907221427844E-4</v>
      </c>
      <c r="HM110" s="61">
        <v>0</v>
      </c>
      <c r="HN110" s="61">
        <v>5.3052394520436476E-6</v>
      </c>
      <c r="HO110" s="61">
        <v>3.7768411918777714E-5</v>
      </c>
      <c r="HP110" s="61">
        <v>0</v>
      </c>
      <c r="HQ110" s="61">
        <v>9.4428970124636315E-6</v>
      </c>
      <c r="HR110" s="61">
        <v>0</v>
      </c>
      <c r="HS110" s="61">
        <v>0</v>
      </c>
      <c r="HT110" s="61">
        <v>9.1719774016394846E-6</v>
      </c>
      <c r="HU110" s="61">
        <v>8.3276192483414251E-5</v>
      </c>
      <c r="HV110" s="61">
        <v>0</v>
      </c>
      <c r="HW110" s="61">
        <v>9.7194782529905706E-5</v>
      </c>
      <c r="HX110" s="61">
        <v>0</v>
      </c>
      <c r="HY110" s="61">
        <v>2.8648696257131825E-4</v>
      </c>
      <c r="HZ110" s="61">
        <v>5.1512975554329109E-5</v>
      </c>
      <c r="IA110" s="61">
        <v>8.5539081814608625E-6</v>
      </c>
      <c r="IB110" s="61">
        <v>0</v>
      </c>
      <c r="IC110" s="61">
        <v>4.2614075517907903E-4</v>
      </c>
      <c r="ID110" s="61">
        <v>2.6993337298071608E-3</v>
      </c>
      <c r="IE110" s="61">
        <v>5.0018378667115622E-3</v>
      </c>
      <c r="IF110" s="61">
        <v>2.9115539526708271E-3</v>
      </c>
      <c r="IG110" s="61">
        <v>2.6916337676386754E-3</v>
      </c>
      <c r="IH110" s="61">
        <v>1.5958133382666162E-2</v>
      </c>
      <c r="II110" s="61">
        <v>0</v>
      </c>
      <c r="IJ110" s="61">
        <v>0</v>
      </c>
      <c r="IK110" s="61">
        <v>9.2619760868329183E-6</v>
      </c>
      <c r="IL110" s="61">
        <v>0</v>
      </c>
      <c r="IM110" s="61">
        <v>0</v>
      </c>
      <c r="IN110" s="61">
        <v>1.2940917978470296E-6</v>
      </c>
      <c r="IO110" s="61">
        <v>0</v>
      </c>
      <c r="IP110" s="61">
        <v>0</v>
      </c>
      <c r="IQ110" s="61">
        <v>6.6154432775761607E-6</v>
      </c>
      <c r="IR110" s="61">
        <v>5.7203039579422513E-6</v>
      </c>
      <c r="IS110" s="61">
        <v>0</v>
      </c>
      <c r="IT110" s="61">
        <v>5.0344841616155722E-6</v>
      </c>
      <c r="IU110" s="61">
        <v>0</v>
      </c>
      <c r="IV110" s="61">
        <v>0</v>
      </c>
      <c r="IW110" s="61">
        <v>0</v>
      </c>
      <c r="IX110" s="61">
        <v>3.6896055200526763E-7</v>
      </c>
      <c r="IY110" s="61">
        <v>5.873136909206912E-6</v>
      </c>
      <c r="IZ110" s="61">
        <v>1.9626513786867165E-5</v>
      </c>
      <c r="JA110" s="61">
        <v>0</v>
      </c>
      <c r="JB110" s="61">
        <v>3.6510636430058636E-6</v>
      </c>
      <c r="JC110" s="61">
        <v>0</v>
      </c>
      <c r="JD110" s="61">
        <v>0</v>
      </c>
      <c r="JE110" s="61">
        <v>0</v>
      </c>
      <c r="JF110" s="61">
        <v>0</v>
      </c>
      <c r="JG110" s="61">
        <v>2.5661931962857968E-5</v>
      </c>
      <c r="JH110" s="61">
        <v>1.6243533887687128E-4</v>
      </c>
      <c r="JI110" s="61">
        <v>4.6094022686808008E-5</v>
      </c>
      <c r="JJ110" s="61">
        <v>6.6702117431443041E-5</v>
      </c>
      <c r="JK110" s="61">
        <v>5.0134834997491721E-5</v>
      </c>
      <c r="JL110" s="61">
        <v>0</v>
      </c>
      <c r="JM110" s="61">
        <v>8.3855971599120131E-5</v>
      </c>
      <c r="JN110" s="61">
        <v>9.2946599902660887E-6</v>
      </c>
      <c r="JO110" s="61">
        <v>0</v>
      </c>
      <c r="JP110" s="61">
        <v>1.3607879163498211E-5</v>
      </c>
      <c r="JQ110" s="61">
        <v>0</v>
      </c>
      <c r="JR110" s="61">
        <v>2.9405660114318178E-5</v>
      </c>
      <c r="JS110" s="61">
        <v>0</v>
      </c>
      <c r="JT110" s="61">
        <v>0</v>
      </c>
      <c r="JU110" s="61">
        <v>1.5630589664093135E-5</v>
      </c>
      <c r="JV110" s="61">
        <v>2.9845223761861202E-5</v>
      </c>
      <c r="JW110" s="61">
        <v>9.1570535933643272E-6</v>
      </c>
      <c r="JX110" s="61">
        <v>1.3673155026252302E-5</v>
      </c>
      <c r="JY110" s="61">
        <v>1.6396657722325371E-5</v>
      </c>
      <c r="JZ110" s="61">
        <v>1.8342678771866599E-5</v>
      </c>
      <c r="KA110" s="61">
        <v>1.7448171690942836E-6</v>
      </c>
      <c r="KB110" s="61">
        <v>1.135089717526872E-5</v>
      </c>
      <c r="KC110" s="61">
        <v>4.3813669495484424E-5</v>
      </c>
      <c r="KD110" s="61">
        <v>2.9104474896970626E-5</v>
      </c>
      <c r="KE110" s="61">
        <v>9.8769919100737225E-6</v>
      </c>
      <c r="KF110" s="61">
        <v>5.3273187292544566E-6</v>
      </c>
      <c r="KG110" s="61">
        <v>2.0967134896824784E-5</v>
      </c>
      <c r="KH110" s="61">
        <v>0</v>
      </c>
      <c r="KI110" s="61">
        <v>1.281382042415152E-5</v>
      </c>
      <c r="KJ110" s="61">
        <v>0</v>
      </c>
      <c r="KK110" s="61">
        <v>0</v>
      </c>
      <c r="KL110" s="61">
        <v>9.0905173706761999E-5</v>
      </c>
      <c r="KM110" s="61">
        <v>2.1827480682061954E-5</v>
      </c>
      <c r="KN110" s="61">
        <v>1.4024337505322325E-5</v>
      </c>
      <c r="KO110" s="61">
        <v>0</v>
      </c>
      <c r="KP110" s="61">
        <v>2.0637175188478361E-5</v>
      </c>
      <c r="KQ110" s="61">
        <v>1.1298300525941713E-5</v>
      </c>
      <c r="KR110" s="61">
        <v>3.2568529786909435E-5</v>
      </c>
      <c r="KS110" s="61">
        <v>3.8362919569724352E-5</v>
      </c>
      <c r="KT110" s="61">
        <v>1.4047175258371148E-6</v>
      </c>
      <c r="KU110" s="61">
        <v>6.051148402214685E-5</v>
      </c>
      <c r="KV110" s="61">
        <v>5.1143113213244797E-5</v>
      </c>
      <c r="KW110" s="61">
        <v>1.2041183545750998E-5</v>
      </c>
      <c r="KX110" s="61">
        <v>2.4095042267738811E-5</v>
      </c>
      <c r="KY110" s="61">
        <v>2.7352628016559402E-5</v>
      </c>
      <c r="KZ110" s="61">
        <v>0</v>
      </c>
    </row>
    <row r="111" spans="1:312" ht="13" x14ac:dyDescent="0.3">
      <c r="A111" s="102">
        <v>1.0894298628144787</v>
      </c>
      <c r="B111" s="50" t="s">
        <v>847</v>
      </c>
      <c r="C111" s="60" t="s">
        <v>15</v>
      </c>
      <c r="D111" s="61">
        <v>0</v>
      </c>
      <c r="E111" s="61">
        <v>1.0140487325455594E-6</v>
      </c>
      <c r="F111" s="61">
        <v>0</v>
      </c>
      <c r="G111" s="61">
        <v>7.3428858022569826E-7</v>
      </c>
      <c r="H111" s="61">
        <v>0</v>
      </c>
      <c r="I111" s="61">
        <v>0</v>
      </c>
      <c r="J111" s="61">
        <v>5.9509988429708574E-5</v>
      </c>
      <c r="K111" s="61">
        <v>0</v>
      </c>
      <c r="L111" s="61">
        <v>1.014302983523254E-5</v>
      </c>
      <c r="M111" s="61">
        <v>6.6653324239467435E-7</v>
      </c>
      <c r="N111" s="61">
        <v>6.1592449094363384E-5</v>
      </c>
      <c r="O111" s="61">
        <v>3.7199526636023555E-6</v>
      </c>
      <c r="P111" s="61">
        <v>1.518930593232975E-5</v>
      </c>
      <c r="Q111" s="61">
        <v>1.8209251719141954E-4</v>
      </c>
      <c r="R111" s="61">
        <v>3.3803302244137922E-5</v>
      </c>
      <c r="S111" s="61">
        <v>3.5598990034146231E-5</v>
      </c>
      <c r="T111" s="61">
        <v>0</v>
      </c>
      <c r="U111" s="61">
        <v>1.9875268713549459E-4</v>
      </c>
      <c r="V111" s="61">
        <v>3.8614054078756234E-4</v>
      </c>
      <c r="W111" s="61">
        <v>6.9061253249344748E-5</v>
      </c>
      <c r="X111" s="61">
        <v>4.4708094798856779E-5</v>
      </c>
      <c r="Y111" s="61">
        <v>2.0845222360423669E-4</v>
      </c>
      <c r="Z111" s="61">
        <v>9.9903900492937862E-5</v>
      </c>
      <c r="AA111" s="61">
        <v>4.9499939264845712E-5</v>
      </c>
      <c r="AB111" s="61">
        <v>1.7364622576444112E-4</v>
      </c>
      <c r="AC111" s="61">
        <v>5.1068426905175225E-5</v>
      </c>
      <c r="AD111" s="61">
        <v>1.9081811759754087E-5</v>
      </c>
      <c r="AE111" s="61">
        <v>1.0257584464306141E-5</v>
      </c>
      <c r="AF111" s="61">
        <v>4.2441326729409277E-5</v>
      </c>
      <c r="AG111" s="61">
        <v>2.5105619902851694E-5</v>
      </c>
      <c r="AH111" s="61">
        <v>1.2757968684034041E-4</v>
      </c>
      <c r="AI111" s="61">
        <v>2.7109550041518423E-5</v>
      </c>
      <c r="AJ111" s="61">
        <v>1.3341286305953027E-4</v>
      </c>
      <c r="AK111" s="61">
        <v>1.4553744360124011E-2</v>
      </c>
      <c r="AL111" s="61">
        <v>1.6048013586675805E-3</v>
      </c>
      <c r="AM111" s="61">
        <v>5.493254424224468E-4</v>
      </c>
      <c r="AN111" s="61">
        <v>7.4570490272717191E-4</v>
      </c>
      <c r="AO111" s="61">
        <v>4.1009990290049496E-3</v>
      </c>
      <c r="AP111" s="61">
        <v>1.5581857355785593E-3</v>
      </c>
      <c r="AQ111" s="61">
        <v>6.0128252418318904E-5</v>
      </c>
      <c r="AR111" s="61">
        <v>3.1029846047706789E-3</v>
      </c>
      <c r="AS111" s="61">
        <v>7.5047685985323465E-4</v>
      </c>
      <c r="AT111" s="61">
        <v>1.514785932188115E-4</v>
      </c>
      <c r="AU111" s="61">
        <v>4.1330687147124196E-4</v>
      </c>
      <c r="AV111" s="61">
        <v>6.7622020181368198E-5</v>
      </c>
      <c r="AW111" s="61">
        <v>3.743732072914905E-6</v>
      </c>
      <c r="AX111" s="61">
        <v>2.8729663389878856E-6</v>
      </c>
      <c r="AY111" s="61">
        <v>4.7843775047250661E-6</v>
      </c>
      <c r="AZ111" s="61">
        <v>8.6852676784931267E-5</v>
      </c>
      <c r="BA111" s="61">
        <v>0</v>
      </c>
      <c r="BB111" s="61">
        <v>2.5974467883037913E-4</v>
      </c>
      <c r="BC111" s="61">
        <v>0</v>
      </c>
      <c r="BD111" s="61">
        <v>2.6739513675111398E-4</v>
      </c>
      <c r="BE111" s="61">
        <v>6.8693840261823672E-6</v>
      </c>
      <c r="BF111" s="61">
        <v>2.9895085751302448E-4</v>
      </c>
      <c r="BG111" s="61">
        <v>4.0413038391708589E-4</v>
      </c>
      <c r="BH111" s="61">
        <v>2.7081390240156722E-4</v>
      </c>
      <c r="BI111" s="61">
        <v>6.352389528134981E-5</v>
      </c>
      <c r="BJ111" s="61">
        <v>9.4480863039397871E-5</v>
      </c>
      <c r="BK111" s="61">
        <v>2.3462537269216519E-4</v>
      </c>
      <c r="BL111" s="61">
        <v>1.3021952093347526E-5</v>
      </c>
      <c r="BM111" s="61">
        <v>1.0250060615992104E-4</v>
      </c>
      <c r="BN111" s="61">
        <v>3.5687930062490137E-5</v>
      </c>
      <c r="BO111" s="61">
        <v>1.7944850135845435E-5</v>
      </c>
      <c r="BP111" s="61">
        <v>0</v>
      </c>
      <c r="BQ111" s="61">
        <v>0</v>
      </c>
      <c r="BR111" s="61">
        <v>8.7677250827136558E-6</v>
      </c>
      <c r="BS111" s="61">
        <v>1.9051762185481464E-5</v>
      </c>
      <c r="BT111" s="61">
        <v>4.3908209511659793E-6</v>
      </c>
      <c r="BU111" s="61">
        <v>1.5539312293231104E-6</v>
      </c>
      <c r="BV111" s="61">
        <v>9.5116926006395534E-5</v>
      </c>
      <c r="BW111" s="61">
        <v>2.693591288883219E-5</v>
      </c>
      <c r="BX111" s="61">
        <v>0</v>
      </c>
      <c r="BY111" s="61">
        <v>0</v>
      </c>
      <c r="BZ111" s="61">
        <v>1.0458336871852173E-5</v>
      </c>
      <c r="CA111" s="61">
        <v>6.7437895865031801E-5</v>
      </c>
      <c r="CB111" s="61">
        <v>4.8247795353038544E-6</v>
      </c>
      <c r="CC111" s="61">
        <v>1.6401547790661293E-4</v>
      </c>
      <c r="CD111" s="61">
        <v>8.9037356420929102E-5</v>
      </c>
      <c r="CE111" s="61">
        <v>5.2348281726468076E-4</v>
      </c>
      <c r="CF111" s="61">
        <v>9.7898122180472449E-5</v>
      </c>
      <c r="CG111" s="61">
        <v>2.2767002459387698E-4</v>
      </c>
      <c r="CH111" s="61">
        <v>5.4585899224305473E-4</v>
      </c>
      <c r="CI111" s="61">
        <v>1.9048674974089702E-4</v>
      </c>
      <c r="CJ111" s="61">
        <v>2.7925110550474952E-4</v>
      </c>
      <c r="CK111" s="61">
        <v>9.1499823382620819E-5</v>
      </c>
      <c r="CL111" s="61">
        <v>2.2090541447592968E-3</v>
      </c>
      <c r="CM111" s="61">
        <v>3.5089166255208182E-3</v>
      </c>
      <c r="CN111" s="61">
        <v>3.0919104537578536E-3</v>
      </c>
      <c r="CO111" s="61">
        <v>1.8188315014533427E-3</v>
      </c>
      <c r="CP111" s="61">
        <v>3.0379136031688332E-3</v>
      </c>
      <c r="CQ111" s="61">
        <v>1.1199229244888884E-4</v>
      </c>
      <c r="CR111" s="61">
        <v>2.0035230581715504E-4</v>
      </c>
      <c r="CS111" s="61">
        <v>2.8519239284623637E-4</v>
      </c>
      <c r="CT111" s="61">
        <v>1.6695315760644796E-6</v>
      </c>
      <c r="CU111" s="61">
        <v>3.9959126938722108E-5</v>
      </c>
      <c r="CV111" s="61">
        <v>6.8024677420437031E-5</v>
      </c>
      <c r="CW111" s="61">
        <v>1.774823748438269E-4</v>
      </c>
      <c r="CX111" s="61">
        <v>7.8490367805666826E-6</v>
      </c>
      <c r="CY111" s="61">
        <v>6.9081189927604038E-5</v>
      </c>
      <c r="CZ111" s="61">
        <v>8.3236656823345144E-5</v>
      </c>
      <c r="DA111" s="61">
        <v>8.0370794973497511E-6</v>
      </c>
      <c r="DB111" s="61">
        <v>1.890701959635999E-5</v>
      </c>
      <c r="DC111" s="61">
        <v>1.5825001865760884E-5</v>
      </c>
      <c r="DD111" s="61">
        <v>1.5599628289688291E-4</v>
      </c>
      <c r="DE111" s="61">
        <v>5.0184507403621783E-5</v>
      </c>
      <c r="DF111" s="61">
        <v>8.0248697504450473E-5</v>
      </c>
      <c r="DG111" s="61">
        <v>8.2631260487332241E-5</v>
      </c>
      <c r="DH111" s="61">
        <v>4.6243366789641639E-5</v>
      </c>
      <c r="DI111" s="61">
        <v>5.8579624070751639E-3</v>
      </c>
      <c r="DJ111" s="61">
        <v>0.24293348564897324</v>
      </c>
      <c r="DK111" s="61">
        <v>1.8375569773690167E-4</v>
      </c>
      <c r="DL111" s="61">
        <v>5.3824784514941524E-4</v>
      </c>
      <c r="DM111" s="61">
        <v>1.637341679742483E-4</v>
      </c>
      <c r="DN111" s="61">
        <v>3.0759947814610184E-2</v>
      </c>
      <c r="DO111" s="61">
        <v>1.749796925445309E-3</v>
      </c>
      <c r="DP111" s="61">
        <v>3.0863109446662812E-4</v>
      </c>
      <c r="DQ111" s="61">
        <v>5.6645496483053802E-2</v>
      </c>
      <c r="DR111" s="61">
        <v>9.5357161500369213E-4</v>
      </c>
      <c r="DS111" s="61">
        <v>1.9828811145443594E-3</v>
      </c>
      <c r="DT111" s="61">
        <v>1.8573017970516168E-5</v>
      </c>
      <c r="DU111" s="61">
        <v>1.8652014853185204E-4</v>
      </c>
      <c r="DV111" s="61">
        <v>1.0318659922981289E-4</v>
      </c>
      <c r="DW111" s="61">
        <v>3.807763987640787E-5</v>
      </c>
      <c r="DX111" s="61">
        <v>1.5550837764278049E-4</v>
      </c>
      <c r="DY111" s="61">
        <v>3.2885041840029173E-4</v>
      </c>
      <c r="DZ111" s="61">
        <v>2.7894265981882985E-4</v>
      </c>
      <c r="EA111" s="61">
        <v>4.2822074088352591E-4</v>
      </c>
      <c r="EB111" s="61">
        <v>1.0155489406850754E-4</v>
      </c>
      <c r="EC111" s="61">
        <v>8.0098666762155841E-5</v>
      </c>
      <c r="ED111" s="61">
        <v>2.799269742523847E-5</v>
      </c>
      <c r="EE111" s="61">
        <v>2.4116080325118722E-4</v>
      </c>
      <c r="EF111" s="61">
        <v>1.5602780517064407E-4</v>
      </c>
      <c r="EG111" s="61">
        <v>6.2894510309533034E-4</v>
      </c>
      <c r="EH111" s="61">
        <v>3.8134674551488281E-4</v>
      </c>
      <c r="EI111" s="61">
        <v>1.4499685199451283E-4</v>
      </c>
      <c r="EJ111" s="61">
        <v>2.6069412661472842E-4</v>
      </c>
      <c r="EK111" s="61">
        <v>5.1844907439244905E-4</v>
      </c>
      <c r="EL111" s="61">
        <v>0</v>
      </c>
      <c r="EM111" s="61">
        <v>3.52351681455213E-6</v>
      </c>
      <c r="EN111" s="61">
        <v>0</v>
      </c>
      <c r="EO111" s="61">
        <v>0</v>
      </c>
      <c r="EP111" s="61">
        <v>9.8719640622844745E-5</v>
      </c>
      <c r="EQ111" s="61">
        <v>2.413864093345939E-4</v>
      </c>
      <c r="ER111" s="61">
        <v>3.3619458470019549E-5</v>
      </c>
      <c r="ES111" s="61">
        <v>0</v>
      </c>
      <c r="ET111" s="61">
        <v>2.9021738239833159E-4</v>
      </c>
      <c r="EU111" s="61">
        <v>1.7704519905225718E-4</v>
      </c>
      <c r="EV111" s="61">
        <v>1.3502727550965295E-5</v>
      </c>
      <c r="EW111" s="61">
        <v>2.073919461521508E-6</v>
      </c>
      <c r="EX111" s="61">
        <v>1.1591443057384358E-5</v>
      </c>
      <c r="EY111" s="61">
        <v>2.0294341605468999E-4</v>
      </c>
      <c r="EZ111" s="61">
        <v>1.0973728664956747E-5</v>
      </c>
      <c r="FA111" s="61">
        <v>1.3712913266835195E-5</v>
      </c>
      <c r="FB111" s="61">
        <v>0</v>
      </c>
      <c r="FC111" s="61">
        <v>1.1006627272821089E-5</v>
      </c>
      <c r="FD111" s="61">
        <v>0</v>
      </c>
      <c r="FE111" s="61">
        <v>1.5636697584969319E-6</v>
      </c>
      <c r="FF111" s="61">
        <v>1.1833593255675791E-4</v>
      </c>
      <c r="FG111" s="61">
        <v>3.2227421028918938E-5</v>
      </c>
      <c r="FH111" s="61">
        <v>7.806307231166405E-5</v>
      </c>
      <c r="FI111" s="61">
        <v>7.577263446808266E-6</v>
      </c>
      <c r="FJ111" s="61">
        <v>1.2232283888360691E-4</v>
      </c>
      <c r="FK111" s="61">
        <v>0</v>
      </c>
      <c r="FL111" s="61">
        <v>2.7047651274387467E-6</v>
      </c>
      <c r="FM111" s="61">
        <v>1.6768609252911134E-6</v>
      </c>
      <c r="FN111" s="61">
        <v>1.6938031517511565E-5</v>
      </c>
      <c r="FO111" s="61">
        <v>3.1161027361691907E-5</v>
      </c>
      <c r="FP111" s="61">
        <v>2.0140831378753398E-5</v>
      </c>
      <c r="FQ111" s="61">
        <v>1.2435884129398081E-5</v>
      </c>
      <c r="FR111" s="61">
        <v>3.5719122125058318E-5</v>
      </c>
      <c r="FS111" s="61">
        <v>0</v>
      </c>
      <c r="FT111" s="61">
        <v>9.8492288944101449E-6</v>
      </c>
      <c r="FU111" s="61">
        <v>1.6271097695912226E-5</v>
      </c>
      <c r="FV111" s="61">
        <v>0</v>
      </c>
      <c r="FW111" s="61">
        <v>2.842625613256995E-6</v>
      </c>
      <c r="FX111" s="61">
        <v>8.7900839426683889E-6</v>
      </c>
      <c r="FY111" s="61">
        <v>0</v>
      </c>
      <c r="FZ111" s="61">
        <v>0</v>
      </c>
      <c r="GA111" s="61">
        <v>5.1959121021226245E-5</v>
      </c>
      <c r="GB111" s="61">
        <v>1.8360269242332277E-6</v>
      </c>
      <c r="GC111" s="61">
        <v>0</v>
      </c>
      <c r="GD111" s="61">
        <v>0</v>
      </c>
      <c r="GE111" s="61">
        <v>1.3013195200769443E-4</v>
      </c>
      <c r="GF111" s="61">
        <v>4.7044790434428291E-5</v>
      </c>
      <c r="GG111" s="61">
        <v>2.0211913210084806E-4</v>
      </c>
      <c r="GH111" s="61">
        <v>4.9554699557515089E-4</v>
      </c>
      <c r="GI111" s="61">
        <v>3.1653512509953311E-4</v>
      </c>
      <c r="GJ111" s="61">
        <v>2.0719929302502374E-4</v>
      </c>
      <c r="GK111" s="61">
        <v>1.0008999641367674E-4</v>
      </c>
      <c r="GL111" s="61">
        <v>2.5741106742734125E-4</v>
      </c>
      <c r="GM111" s="61">
        <v>1.3291957240703692E-4</v>
      </c>
      <c r="GN111" s="61">
        <v>2.6616518083580917E-4</v>
      </c>
      <c r="GO111" s="61">
        <v>3.0548602682922231E-5</v>
      </c>
      <c r="GP111" s="61">
        <v>6.4226210425930605E-5</v>
      </c>
      <c r="GQ111" s="61">
        <v>1.6094650013024528E-5</v>
      </c>
      <c r="GR111" s="61">
        <v>5.8711962232446866E-5</v>
      </c>
      <c r="GS111" s="61">
        <v>1.2667996731805879E-6</v>
      </c>
      <c r="GT111" s="61">
        <v>1.1049345156023595E-5</v>
      </c>
      <c r="GU111" s="61">
        <v>6.2658690112018225E-6</v>
      </c>
      <c r="GV111" s="61">
        <v>0</v>
      </c>
      <c r="GW111" s="61">
        <v>1.2166391264640749E-4</v>
      </c>
      <c r="GX111" s="61">
        <v>1.1910606080137589E-5</v>
      </c>
      <c r="GY111" s="61">
        <v>1.1844772404250585E-4</v>
      </c>
      <c r="GZ111" s="61">
        <v>4.9421364035412182E-2</v>
      </c>
      <c r="HA111" s="61">
        <v>8.2206514133366937E-3</v>
      </c>
      <c r="HB111" s="61">
        <v>0.83131003481513133</v>
      </c>
      <c r="HC111" s="61">
        <v>5.7643941744039834E-2</v>
      </c>
      <c r="HD111" s="61">
        <v>9.653733888921651E-3</v>
      </c>
      <c r="HE111" s="61">
        <v>3.1712911636555007E-2</v>
      </c>
      <c r="HF111" s="61">
        <v>2.6581797912403171E-2</v>
      </c>
      <c r="HG111" s="61">
        <v>6.3463642322414818E-2</v>
      </c>
      <c r="HH111" s="61">
        <v>1.1235353702015697E-2</v>
      </c>
      <c r="HI111" s="61">
        <v>0.69503870170723003</v>
      </c>
      <c r="HJ111" s="61">
        <v>0.14543759847447227</v>
      </c>
      <c r="HK111" s="61">
        <v>1.2509368140223545E-5</v>
      </c>
      <c r="HL111" s="61">
        <v>2.8239761592837217E-6</v>
      </c>
      <c r="HM111" s="61">
        <v>9.8557295805401483E-6</v>
      </c>
      <c r="HN111" s="61">
        <v>1.5594964798455662E-4</v>
      </c>
      <c r="HO111" s="61">
        <v>6.7945386525783969E-5</v>
      </c>
      <c r="HP111" s="61">
        <v>3.7963093184297339E-3</v>
      </c>
      <c r="HQ111" s="61">
        <v>4.717361971338891E-3</v>
      </c>
      <c r="HR111" s="61">
        <v>4.1236933200613307E-2</v>
      </c>
      <c r="HS111" s="61">
        <v>1.043800188981185E-2</v>
      </c>
      <c r="HT111" s="61">
        <v>4.4921895741116859E-2</v>
      </c>
      <c r="HU111" s="61">
        <v>4.4696632238750708E-3</v>
      </c>
      <c r="HV111" s="61">
        <v>6.0986364870923718E-3</v>
      </c>
      <c r="HW111" s="61">
        <v>6.5268440622256711E-5</v>
      </c>
      <c r="HX111" s="61">
        <v>1.9169631684626406E-5</v>
      </c>
      <c r="HY111" s="61">
        <v>3.0980246673444379E-6</v>
      </c>
      <c r="HZ111" s="61">
        <v>6.2943996720389473E-6</v>
      </c>
      <c r="IA111" s="61">
        <v>1.6028659115538908E-5</v>
      </c>
      <c r="IB111" s="61">
        <v>1.0325813090919427E-4</v>
      </c>
      <c r="IC111" s="61">
        <v>3.2788136630385164E-4</v>
      </c>
      <c r="ID111" s="61">
        <v>2.1120152719055944E-4</v>
      </c>
      <c r="IE111" s="61">
        <v>2.1410784599278641E-5</v>
      </c>
      <c r="IF111" s="61">
        <v>0</v>
      </c>
      <c r="IG111" s="61">
        <v>2.4453746139238917E-5</v>
      </c>
      <c r="IH111" s="61">
        <v>2.9049684898596552E-4</v>
      </c>
      <c r="II111" s="61">
        <v>8.4859505500274582E-5</v>
      </c>
      <c r="IJ111" s="61">
        <v>6.1402439495724691E-7</v>
      </c>
      <c r="IK111" s="61">
        <v>1.8159546557134705E-5</v>
      </c>
      <c r="IL111" s="61">
        <v>1.2680045264427698E-4</v>
      </c>
      <c r="IM111" s="61">
        <v>8.1576434695020386E-6</v>
      </c>
      <c r="IN111" s="61">
        <v>1.4033333132497009E-6</v>
      </c>
      <c r="IO111" s="61">
        <v>3.9476705209954646E-6</v>
      </c>
      <c r="IP111" s="61">
        <v>3.3041124180651603E-6</v>
      </c>
      <c r="IQ111" s="61">
        <v>4.0761036066434505E-5</v>
      </c>
      <c r="IR111" s="61">
        <v>5.8888023373680428E-5</v>
      </c>
      <c r="IS111" s="61">
        <v>1.1256985011292209E-5</v>
      </c>
      <c r="IT111" s="61">
        <v>6.7437802684349596E-6</v>
      </c>
      <c r="IU111" s="61">
        <v>2.3103398695877154E-5</v>
      </c>
      <c r="IV111" s="61">
        <v>0</v>
      </c>
      <c r="IW111" s="61">
        <v>1.5142076397947501E-5</v>
      </c>
      <c r="IX111" s="61">
        <v>6.7702090936778341E-5</v>
      </c>
      <c r="IY111" s="61">
        <v>4.2559126327694958E-5</v>
      </c>
      <c r="IZ111" s="61">
        <v>4.7069120470495497E-5</v>
      </c>
      <c r="JA111" s="61">
        <v>2.951215015852628E-5</v>
      </c>
      <c r="JB111" s="61">
        <v>4.1010712317136565E-5</v>
      </c>
      <c r="JC111" s="61">
        <v>3.7757959931615978E-5</v>
      </c>
      <c r="JD111" s="61">
        <v>1.2729546500072931E-6</v>
      </c>
      <c r="JE111" s="61">
        <v>5.413638149312577E-5</v>
      </c>
      <c r="JF111" s="61">
        <v>4.1524877668868779E-5</v>
      </c>
      <c r="JG111" s="61">
        <v>6.6148863380080175E-5</v>
      </c>
      <c r="JH111" s="61">
        <v>4.4339114988367525E-6</v>
      </c>
      <c r="JI111" s="61">
        <v>1.8804290089677867E-5</v>
      </c>
      <c r="JJ111" s="61">
        <v>1.9847376350413509E-5</v>
      </c>
      <c r="JK111" s="61">
        <v>4.7639435970467248E-6</v>
      </c>
      <c r="JL111" s="61">
        <v>1.5162753035846143E-5</v>
      </c>
      <c r="JM111" s="61">
        <v>2.797000664037684E-6</v>
      </c>
      <c r="JN111" s="61">
        <v>7.3796990756736944E-6</v>
      </c>
      <c r="JO111" s="61">
        <v>3.8804193130941899E-5</v>
      </c>
      <c r="JP111" s="61">
        <v>4.9999340668035148E-6</v>
      </c>
      <c r="JQ111" s="61">
        <v>4.3844840901280759E-5</v>
      </c>
      <c r="JR111" s="61">
        <v>2.1241593223768695E-6</v>
      </c>
      <c r="JS111" s="61">
        <v>0</v>
      </c>
      <c r="JT111" s="61">
        <v>4.0435208174178765E-3</v>
      </c>
      <c r="JU111" s="61">
        <v>1.3791004581920069E-4</v>
      </c>
      <c r="JV111" s="61">
        <v>6.6003242431371186E-5</v>
      </c>
      <c r="JW111" s="61">
        <v>4.9248412596680041E-5</v>
      </c>
      <c r="JX111" s="61">
        <v>7.691600663844303E-5</v>
      </c>
      <c r="JY111" s="61">
        <v>3.2462492341255028E-4</v>
      </c>
      <c r="JZ111" s="61">
        <v>1.6408579932700016E-4</v>
      </c>
      <c r="KA111" s="61">
        <v>1.1493731190115183E-3</v>
      </c>
      <c r="KB111" s="61">
        <v>1.9163284379860031E-4</v>
      </c>
      <c r="KC111" s="61">
        <v>4.3147229498812558E-5</v>
      </c>
      <c r="KD111" s="61">
        <v>1.0783581083621168E-4</v>
      </c>
      <c r="KE111" s="61">
        <v>1.7455071062914403E-4</v>
      </c>
      <c r="KF111" s="61">
        <v>7.1175733732527083E-4</v>
      </c>
      <c r="KG111" s="61">
        <v>1.480950048474613E-4</v>
      </c>
      <c r="KH111" s="61">
        <v>1.2928424177632681E-4</v>
      </c>
      <c r="KI111" s="61">
        <v>8.0430163076960817E-5</v>
      </c>
      <c r="KJ111" s="61">
        <v>2.9296732176614123E-4</v>
      </c>
      <c r="KK111" s="61">
        <v>9.4624896327324547E-4</v>
      </c>
      <c r="KL111" s="61">
        <v>2.1378070449074062E-4</v>
      </c>
      <c r="KM111" s="61">
        <v>4.0235693309344765E-4</v>
      </c>
      <c r="KN111" s="61">
        <v>2.5344217052055266E-3</v>
      </c>
      <c r="KO111" s="61">
        <v>6.1940410995424617E-4</v>
      </c>
      <c r="KP111" s="61">
        <v>1.6817102334440876E-4</v>
      </c>
      <c r="KQ111" s="61">
        <v>1.5037116770276072E-3</v>
      </c>
      <c r="KR111" s="61">
        <v>4.0754237570814525E-5</v>
      </c>
      <c r="KS111" s="61">
        <v>1.0083146318481359E-4</v>
      </c>
      <c r="KT111" s="61">
        <v>1.8834161955211793E-3</v>
      </c>
      <c r="KU111" s="61">
        <v>1.6703300415112332E-4</v>
      </c>
      <c r="KV111" s="61">
        <v>1.7648021202407555E-3</v>
      </c>
      <c r="KW111" s="61">
        <v>6.0947041750588898E-5</v>
      </c>
      <c r="KX111" s="61">
        <v>4.0472532863021596E-4</v>
      </c>
      <c r="KY111" s="61">
        <v>1.1350515094839459E-3</v>
      </c>
      <c r="KZ111" s="61">
        <v>2.6095029631088048E-4</v>
      </c>
    </row>
    <row r="112" spans="1:312" ht="13" x14ac:dyDescent="0.3">
      <c r="A112" s="102">
        <v>1.0406383706159643</v>
      </c>
      <c r="B112" s="50" t="s">
        <v>846</v>
      </c>
      <c r="C112" s="60" t="s">
        <v>93</v>
      </c>
      <c r="D112" s="61">
        <v>8.1176921226687094E-5</v>
      </c>
      <c r="E112" s="61">
        <v>3.4263579951900516E-5</v>
      </c>
      <c r="F112" s="61">
        <v>0</v>
      </c>
      <c r="G112" s="61">
        <v>3.5180581754813456E-5</v>
      </c>
      <c r="H112" s="61">
        <v>6.6002621346214098E-6</v>
      </c>
      <c r="I112" s="61">
        <v>0</v>
      </c>
      <c r="J112" s="61">
        <v>7.9540932252296638E-6</v>
      </c>
      <c r="K112" s="61">
        <v>3.235575129127779E-5</v>
      </c>
      <c r="L112" s="61">
        <v>2.5404886593041108E-4</v>
      </c>
      <c r="M112" s="61">
        <v>2.481202668012332E-5</v>
      </c>
      <c r="N112" s="61">
        <v>3.6536341271579854E-5</v>
      </c>
      <c r="O112" s="61">
        <v>7.5329041437947701E-5</v>
      </c>
      <c r="P112" s="61">
        <v>9.8342295289264704E-6</v>
      </c>
      <c r="Q112" s="61">
        <v>1.0604894930715831E-4</v>
      </c>
      <c r="R112" s="61">
        <v>8.4459151452523583E-6</v>
      </c>
      <c r="S112" s="61">
        <v>1.3592836660386869E-4</v>
      </c>
      <c r="T112" s="61">
        <v>1.6108127956480415E-4</v>
      </c>
      <c r="U112" s="61">
        <v>1.1197687505497542E-4</v>
      </c>
      <c r="V112" s="61">
        <v>1.8934657817736429E-4</v>
      </c>
      <c r="W112" s="61">
        <v>6.2349522563186213E-5</v>
      </c>
      <c r="X112" s="61">
        <v>4.1579630705348614E-5</v>
      </c>
      <c r="Y112" s="61">
        <v>0.8646856478157392</v>
      </c>
      <c r="Z112" s="61">
        <v>1.0370410600512482E-2</v>
      </c>
      <c r="AA112" s="61">
        <v>2.4999810994149651E-3</v>
      </c>
      <c r="AB112" s="61">
        <v>7.462315634280603E-2</v>
      </c>
      <c r="AC112" s="61">
        <v>3.181006206732819E-4</v>
      </c>
      <c r="AD112" s="61">
        <v>3.6060840297257653E-4</v>
      </c>
      <c r="AE112" s="61">
        <v>6.4936978406017346E-3</v>
      </c>
      <c r="AF112" s="61">
        <v>2.2902819023150141E-5</v>
      </c>
      <c r="AG112" s="61">
        <v>7.7806235521707043E-5</v>
      </c>
      <c r="AH112" s="61">
        <v>1.2907267281743936E-4</v>
      </c>
      <c r="AI112" s="61">
        <v>2.2416391378416844E-5</v>
      </c>
      <c r="AJ112" s="61">
        <v>4.7789874290440161E-5</v>
      </c>
      <c r="AK112" s="61">
        <v>2.8358389896423211E-4</v>
      </c>
      <c r="AL112" s="61">
        <v>3.8168175516034678E-4</v>
      </c>
      <c r="AM112" s="61">
        <v>1.7183498304921356E-4</v>
      </c>
      <c r="AN112" s="61">
        <v>6.5464204733597922E-5</v>
      </c>
      <c r="AO112" s="61">
        <v>2.2434123903237123E-4</v>
      </c>
      <c r="AP112" s="61">
        <v>2.8056855614432434E-5</v>
      </c>
      <c r="AQ112" s="61">
        <v>3.2507675109410608E-5</v>
      </c>
      <c r="AR112" s="61">
        <v>3.0844510531957415E-4</v>
      </c>
      <c r="AS112" s="61">
        <v>3.8621719811496855E-4</v>
      </c>
      <c r="AT112" s="61">
        <v>1.8925460929083195E-4</v>
      </c>
      <c r="AU112" s="61">
        <v>9.6722306536978892E-5</v>
      </c>
      <c r="AV112" s="61">
        <v>2.7896581110523256E-5</v>
      </c>
      <c r="AW112" s="61">
        <v>2.6780287908120712E-5</v>
      </c>
      <c r="AX112" s="61">
        <v>1.1300174923017409E-4</v>
      </c>
      <c r="AY112" s="61">
        <v>7.1146378884697379E-5</v>
      </c>
      <c r="AZ112" s="61">
        <v>3.2571627656086171E-4</v>
      </c>
      <c r="BA112" s="61">
        <v>3.197200761370666E-4</v>
      </c>
      <c r="BB112" s="61">
        <v>0.36517050174319549</v>
      </c>
      <c r="BC112" s="61">
        <v>6.2935727594015859E-5</v>
      </c>
      <c r="BD112" s="61">
        <v>1.1435289254194926E-4</v>
      </c>
      <c r="BE112" s="61">
        <v>5.838501361119038E-6</v>
      </c>
      <c r="BF112" s="61">
        <v>3.0484344461152171E-4</v>
      </c>
      <c r="BG112" s="61">
        <v>9.7443855845195655E-4</v>
      </c>
      <c r="BH112" s="61">
        <v>1.242744943543188E-4</v>
      </c>
      <c r="BI112" s="61">
        <v>3.3518356857627453E-5</v>
      </c>
      <c r="BJ112" s="61">
        <v>1.1946092786259593E-4</v>
      </c>
      <c r="BK112" s="61">
        <v>2.8092874208638952E-4</v>
      </c>
      <c r="BL112" s="61">
        <v>1.8640683274365996E-5</v>
      </c>
      <c r="BM112" s="61">
        <v>0</v>
      </c>
      <c r="BN112" s="61">
        <v>3.2794018965011586E-5</v>
      </c>
      <c r="BO112" s="61">
        <v>1.79302608267919E-4</v>
      </c>
      <c r="BP112" s="61">
        <v>0</v>
      </c>
      <c r="BQ112" s="61">
        <v>0</v>
      </c>
      <c r="BR112" s="61">
        <v>5.2376753767438375E-6</v>
      </c>
      <c r="BS112" s="61">
        <v>1.3648067305518672E-5</v>
      </c>
      <c r="BT112" s="61">
        <v>0</v>
      </c>
      <c r="BU112" s="61">
        <v>8.7020148842094185E-5</v>
      </c>
      <c r="BV112" s="61">
        <v>1.5214609949589053E-5</v>
      </c>
      <c r="BW112" s="61">
        <v>3.829750647701259E-6</v>
      </c>
      <c r="BX112" s="61">
        <v>1.2986882600212022E-5</v>
      </c>
      <c r="BY112" s="61">
        <v>8.8014572307296143E-6</v>
      </c>
      <c r="BZ112" s="61">
        <v>5.0465352055444827E-5</v>
      </c>
      <c r="CA112" s="61">
        <v>1.1396274669406139E-4</v>
      </c>
      <c r="CB112" s="61">
        <v>0</v>
      </c>
      <c r="CC112" s="61">
        <v>8.4139655910498145E-6</v>
      </c>
      <c r="CD112" s="61">
        <v>1.3810220379420745E-4</v>
      </c>
      <c r="CE112" s="61">
        <v>5.5227755144356388E-4</v>
      </c>
      <c r="CF112" s="61">
        <v>3.9818751437140326E-4</v>
      </c>
      <c r="CG112" s="61">
        <v>6.8779255691767637E-4</v>
      </c>
      <c r="CH112" s="61">
        <v>5.2079589664482621E-4</v>
      </c>
      <c r="CI112" s="61">
        <v>7.235833446106218E-4</v>
      </c>
      <c r="CJ112" s="61">
        <v>4.0363912577412572E-4</v>
      </c>
      <c r="CK112" s="61">
        <v>7.5075295266625321E-4</v>
      </c>
      <c r="CL112" s="61">
        <v>8.3852058281371438E-5</v>
      </c>
      <c r="CM112" s="61">
        <v>3.6331355811922957E-5</v>
      </c>
      <c r="CN112" s="61">
        <v>1.2648285711739735E-4</v>
      </c>
      <c r="CO112" s="61">
        <v>2.55404711239289E-5</v>
      </c>
      <c r="CP112" s="61">
        <v>2.7733347569929332E-4</v>
      </c>
      <c r="CQ112" s="61">
        <v>1.8313688909126443E-4</v>
      </c>
      <c r="CR112" s="61">
        <v>9.2729457902172179E-5</v>
      </c>
      <c r="CS112" s="61">
        <v>1.0420366032289978E-5</v>
      </c>
      <c r="CT112" s="61">
        <v>1.0271691221030854E-4</v>
      </c>
      <c r="CU112" s="61">
        <v>2.8158816797756148E-4</v>
      </c>
      <c r="CV112" s="61">
        <v>8.5722154472908454E-5</v>
      </c>
      <c r="CW112" s="61">
        <v>7.1833932562654515E-5</v>
      </c>
      <c r="CX112" s="61">
        <v>2.6556891362819601E-6</v>
      </c>
      <c r="CY112" s="61">
        <v>6.3397861761668175E-4</v>
      </c>
      <c r="CZ112" s="61">
        <v>9.4858233504182057E-6</v>
      </c>
      <c r="DA112" s="61">
        <v>6.1244329585229917E-6</v>
      </c>
      <c r="DB112" s="61">
        <v>1.9810940851962858E-4</v>
      </c>
      <c r="DC112" s="61">
        <v>9.1639748925237137E-4</v>
      </c>
      <c r="DD112" s="61">
        <v>5.1814600379611261E-3</v>
      </c>
      <c r="DE112" s="61">
        <v>7.2050311957434234E-4</v>
      </c>
      <c r="DF112" s="61">
        <v>6.2593719816732795E-4</v>
      </c>
      <c r="DG112" s="61">
        <v>2.4559497877656737E-3</v>
      </c>
      <c r="DH112" s="61">
        <v>8.1053118971039461E-4</v>
      </c>
      <c r="DI112" s="61">
        <v>1.3247510394908578E-4</v>
      </c>
      <c r="DJ112" s="61">
        <v>3.1811999776579274E-4</v>
      </c>
      <c r="DK112" s="61">
        <v>1.4017526259515076E-4</v>
      </c>
      <c r="DL112" s="61">
        <v>2.9227348295024182E-4</v>
      </c>
      <c r="DM112" s="61">
        <v>1.2438719737578553E-4</v>
      </c>
      <c r="DN112" s="61">
        <v>1.5797915688075807E-4</v>
      </c>
      <c r="DO112" s="61">
        <v>2.1863779148654627E-4</v>
      </c>
      <c r="DP112" s="61">
        <v>7.3319553705500677E-4</v>
      </c>
      <c r="DQ112" s="61">
        <v>1.4487354692335468E-5</v>
      </c>
      <c r="DR112" s="61">
        <v>2.6372925198959427E-4</v>
      </c>
      <c r="DS112" s="61">
        <v>3.5414700135825468E-4</v>
      </c>
      <c r="DT112" s="61">
        <v>1.8208841147564869E-5</v>
      </c>
      <c r="DU112" s="61">
        <v>1.4261029460604203E-4</v>
      </c>
      <c r="DV112" s="61">
        <v>4.9937650226134308E-5</v>
      </c>
      <c r="DW112" s="61">
        <v>1.0278806265989875E-4</v>
      </c>
      <c r="DX112" s="61">
        <v>6.8275961385023571E-5</v>
      </c>
      <c r="DY112" s="61">
        <v>3.0231691892234177E-4</v>
      </c>
      <c r="DZ112" s="61">
        <v>7.1313690905728516E-5</v>
      </c>
      <c r="EA112" s="61">
        <v>9.7742912707288871E-5</v>
      </c>
      <c r="EB112" s="61">
        <v>3.3208908127305977E-5</v>
      </c>
      <c r="EC112" s="61">
        <v>5.8734770770657271E-5</v>
      </c>
      <c r="ED112" s="61">
        <v>9.6699110482801873E-6</v>
      </c>
      <c r="EE112" s="61">
        <v>3.1460563167073651E-5</v>
      </c>
      <c r="EF112" s="61">
        <v>9.0523602546308842E-5</v>
      </c>
      <c r="EG112" s="61">
        <v>1.8764375240368182E-5</v>
      </c>
      <c r="EH112" s="61">
        <v>1.9613585844635359E-4</v>
      </c>
      <c r="EI112" s="61">
        <v>3.3852402337595749E-5</v>
      </c>
      <c r="EJ112" s="61">
        <v>1.843144694066888E-4</v>
      </c>
      <c r="EK112" s="61">
        <v>1.6729948394303347E-4</v>
      </c>
      <c r="EL112" s="61">
        <v>2.7840251855684644E-5</v>
      </c>
      <c r="EM112" s="61">
        <v>9.7170451754302172E-5</v>
      </c>
      <c r="EN112" s="61">
        <v>2.6985561645097407E-6</v>
      </c>
      <c r="EO112" s="61">
        <v>1.7739241286372551E-4</v>
      </c>
      <c r="EP112" s="61">
        <v>1.4035724452731476E-4</v>
      </c>
      <c r="EQ112" s="61">
        <v>8.8574279164457334E-6</v>
      </c>
      <c r="ER112" s="61">
        <v>0</v>
      </c>
      <c r="ES112" s="61">
        <v>3.5117797307053878E-5</v>
      </c>
      <c r="ET112" s="61">
        <v>2.6619092970932626E-4</v>
      </c>
      <c r="EU112" s="61">
        <v>6.41500097953828E-6</v>
      </c>
      <c r="EV112" s="61">
        <v>5.7027476997161938E-5</v>
      </c>
      <c r="EW112" s="61">
        <v>7.1969125684587427E-5</v>
      </c>
      <c r="EX112" s="61">
        <v>0</v>
      </c>
      <c r="EY112" s="61">
        <v>3.9435554924902879E-4</v>
      </c>
      <c r="EZ112" s="61">
        <v>1.7530531542268401E-4</v>
      </c>
      <c r="FA112" s="61">
        <v>9.9043951423166224E-5</v>
      </c>
      <c r="FB112" s="61">
        <v>4.0876435827036149E-5</v>
      </c>
      <c r="FC112" s="61">
        <v>8.3516625004443766E-5</v>
      </c>
      <c r="FD112" s="61">
        <v>0</v>
      </c>
      <c r="FE112" s="61">
        <v>0</v>
      </c>
      <c r="FF112" s="61">
        <v>4.9893481425276853E-5</v>
      </c>
      <c r="FG112" s="61">
        <v>6.242599715044831E-6</v>
      </c>
      <c r="FH112" s="61">
        <v>1.4790493523617451E-5</v>
      </c>
      <c r="FI112" s="61">
        <v>1.2913631939422609E-6</v>
      </c>
      <c r="FJ112" s="61">
        <v>2.0582299447009747E-5</v>
      </c>
      <c r="FK112" s="61">
        <v>7.5984496143535215E-5</v>
      </c>
      <c r="FL112" s="61">
        <v>8.0816750993722552E-5</v>
      </c>
      <c r="FM112" s="61">
        <v>0</v>
      </c>
      <c r="FN112" s="61">
        <v>0</v>
      </c>
      <c r="FO112" s="61">
        <v>1.2558600448037041E-5</v>
      </c>
      <c r="FP112" s="61">
        <v>0</v>
      </c>
      <c r="FQ112" s="61">
        <v>1.0547472094933928E-4</v>
      </c>
      <c r="FR112" s="61">
        <v>0</v>
      </c>
      <c r="FS112" s="61">
        <v>0</v>
      </c>
      <c r="FT112" s="61">
        <v>2.6654127911991298E-5</v>
      </c>
      <c r="FU112" s="61">
        <v>1.0325932777447871E-4</v>
      </c>
      <c r="FV112" s="61">
        <v>4.3615865707309692E-6</v>
      </c>
      <c r="FW112" s="61">
        <v>1.5113292843816356E-4</v>
      </c>
      <c r="FX112" s="61">
        <v>2.2952025176405449E-4</v>
      </c>
      <c r="FY112" s="61">
        <v>1.0486975935485303E-4</v>
      </c>
      <c r="FZ112" s="61">
        <v>7.04230149985956E-5</v>
      </c>
      <c r="GA112" s="61">
        <v>7.9459940618020803E-6</v>
      </c>
      <c r="GB112" s="61">
        <v>7.8235147271493651E-5</v>
      </c>
      <c r="GC112" s="61">
        <v>2.1827585377936529E-5</v>
      </c>
      <c r="GD112" s="61">
        <v>5.1140711491940351E-5</v>
      </c>
      <c r="GE112" s="61">
        <v>5.5148961053061854E-5</v>
      </c>
      <c r="GF112" s="61">
        <v>4.134773603918671E-4</v>
      </c>
      <c r="GG112" s="61">
        <v>5.7961265793208736E-4</v>
      </c>
      <c r="GH112" s="61">
        <v>4.371536107488763E-4</v>
      </c>
      <c r="GI112" s="61">
        <v>4.119237530929326E-4</v>
      </c>
      <c r="GJ112" s="61">
        <v>7.6811083838565443E-4</v>
      </c>
      <c r="GK112" s="61">
        <v>1.5724400241408211E-4</v>
      </c>
      <c r="GL112" s="61">
        <v>0.48642281002194909</v>
      </c>
      <c r="GM112" s="61">
        <v>4.4619270187535118E-3</v>
      </c>
      <c r="GN112" s="61">
        <v>7.529322760949214E-3</v>
      </c>
      <c r="GO112" s="61">
        <v>1.4394629536455502E-6</v>
      </c>
      <c r="GP112" s="61">
        <v>6.467980267364189E-5</v>
      </c>
      <c r="GQ112" s="61">
        <v>8.1883000431226969E-5</v>
      </c>
      <c r="GR112" s="61">
        <v>7.2913797948758065E-5</v>
      </c>
      <c r="GS112" s="61">
        <v>2.9043245448360831E-5</v>
      </c>
      <c r="GT112" s="61">
        <v>3.9780616813409304E-5</v>
      </c>
      <c r="GU112" s="61">
        <v>4.7562702065228356E-6</v>
      </c>
      <c r="GV112" s="61">
        <v>2.0641367117205611E-5</v>
      </c>
      <c r="GW112" s="61">
        <v>4.3753570645858718E-5</v>
      </c>
      <c r="GX112" s="61">
        <v>4.9409069241527701E-5</v>
      </c>
      <c r="GY112" s="61">
        <v>1.4074487304812451E-5</v>
      </c>
      <c r="GZ112" s="61">
        <v>3.1569691354913409E-4</v>
      </c>
      <c r="HA112" s="61">
        <v>8.6889358943152491E-5</v>
      </c>
      <c r="HB112" s="61">
        <v>1.2577595523888775E-4</v>
      </c>
      <c r="HC112" s="61">
        <v>1.1418930856281946E-4</v>
      </c>
      <c r="HD112" s="61">
        <v>1.1208797735153675E-4</v>
      </c>
      <c r="HE112" s="61">
        <v>5.6276888588838777E-4</v>
      </c>
      <c r="HF112" s="61">
        <v>2.8906153045896122E-4</v>
      </c>
      <c r="HG112" s="61">
        <v>4.1185468835328048E-4</v>
      </c>
      <c r="HH112" s="61">
        <v>1.2170444956619125E-4</v>
      </c>
      <c r="HI112" s="61">
        <v>1.5289403645965524E-4</v>
      </c>
      <c r="HJ112" s="61">
        <v>7.7392984018476938E-5</v>
      </c>
      <c r="HK112" s="61">
        <v>1.2823309811696336E-5</v>
      </c>
      <c r="HL112" s="61">
        <v>1.0093940915067896E-4</v>
      </c>
      <c r="HM112" s="61">
        <v>2.2459982044103165E-4</v>
      </c>
      <c r="HN112" s="61">
        <v>3.7635490632325269E-4</v>
      </c>
      <c r="HO112" s="61">
        <v>6.9307260714929469E-5</v>
      </c>
      <c r="HP112" s="61">
        <v>1.1674929997659615E-5</v>
      </c>
      <c r="HQ112" s="61">
        <v>2.0453453455602765E-4</v>
      </c>
      <c r="HR112" s="61">
        <v>2.3772866666600968E-4</v>
      </c>
      <c r="HS112" s="61">
        <v>6.1597199947925567E-5</v>
      </c>
      <c r="HT112" s="61">
        <v>4.5873805031568655E-5</v>
      </c>
      <c r="HU112" s="61">
        <v>5.3765169113149033E-5</v>
      </c>
      <c r="HV112" s="61">
        <v>2.0009673519098356E-4</v>
      </c>
      <c r="HW112" s="61">
        <v>2.5114294662572215E-5</v>
      </c>
      <c r="HX112" s="61">
        <v>4.4434930422925379E-5</v>
      </c>
      <c r="HY112" s="61">
        <v>1.3590001540750936E-4</v>
      </c>
      <c r="HZ112" s="61">
        <v>1.8857108240274195E-4</v>
      </c>
      <c r="IA112" s="61">
        <v>2.9827588918470669E-4</v>
      </c>
      <c r="IB112" s="61">
        <v>1.6269627466847977E-5</v>
      </c>
      <c r="IC112" s="61">
        <v>3.6320007782488872E-4</v>
      </c>
      <c r="ID112" s="61">
        <v>3.0121254767428564E-5</v>
      </c>
      <c r="IE112" s="61">
        <v>1.1577045301098887E-4</v>
      </c>
      <c r="IF112" s="61">
        <v>7.5936348532938336E-5</v>
      </c>
      <c r="IG112" s="61">
        <v>1.0337297885912566E-5</v>
      </c>
      <c r="IH112" s="61">
        <v>1.1041680053556338E-4</v>
      </c>
      <c r="II112" s="61">
        <v>1.1631495540976122E-3</v>
      </c>
      <c r="IJ112" s="61">
        <v>3.4317141184832796E-6</v>
      </c>
      <c r="IK112" s="61">
        <v>2.9253673104860256E-6</v>
      </c>
      <c r="IL112" s="61">
        <v>8.7250698463530265E-5</v>
      </c>
      <c r="IM112" s="61">
        <v>6.688913734212084E-6</v>
      </c>
      <c r="IN112" s="61">
        <v>2.1949141402444423E-5</v>
      </c>
      <c r="IO112" s="61">
        <v>7.0258718686278081E-6</v>
      </c>
      <c r="IP112" s="61">
        <v>5.7714437030345286E-5</v>
      </c>
      <c r="IQ112" s="61">
        <v>2.23934523781054E-4</v>
      </c>
      <c r="IR112" s="61">
        <v>2.8100345122701213E-4</v>
      </c>
      <c r="IS112" s="61">
        <v>4.4253991318081316E-6</v>
      </c>
      <c r="IT112" s="61">
        <v>1.9988489992314147E-6</v>
      </c>
      <c r="IU112" s="61">
        <v>4.3987543947048053E-5</v>
      </c>
      <c r="IV112" s="61">
        <v>3.7180108426861441E-6</v>
      </c>
      <c r="IW112" s="61">
        <v>2.1135938730442216E-5</v>
      </c>
      <c r="IX112" s="61">
        <v>1.3043840691480344E-5</v>
      </c>
      <c r="IY112" s="61">
        <v>5.5014906618361965E-6</v>
      </c>
      <c r="IZ112" s="61">
        <v>2.4590240314810295E-5</v>
      </c>
      <c r="JA112" s="61">
        <v>3.2248960664680211E-5</v>
      </c>
      <c r="JB112" s="61">
        <v>1.2091116130870952E-4</v>
      </c>
      <c r="JC112" s="61">
        <v>1.1595445291178798E-4</v>
      </c>
      <c r="JD112" s="61">
        <v>3.0322237112149775E-5</v>
      </c>
      <c r="JE112" s="61">
        <v>0</v>
      </c>
      <c r="JF112" s="61">
        <v>0</v>
      </c>
      <c r="JG112" s="61">
        <v>5.5394028845135636E-5</v>
      </c>
      <c r="JH112" s="61">
        <v>3.6982029630904446E-5</v>
      </c>
      <c r="JI112" s="61">
        <v>1.0104333904889E-4</v>
      </c>
      <c r="JJ112" s="61">
        <v>7.4374727547815697E-5</v>
      </c>
      <c r="JK112" s="61">
        <v>4.590561976337881E-5</v>
      </c>
      <c r="JL112" s="61">
        <v>2.1828619997934779E-5</v>
      </c>
      <c r="JM112" s="61">
        <v>1.5559160698741031E-5</v>
      </c>
      <c r="JN112" s="61">
        <v>4.3314957601211121E-5</v>
      </c>
      <c r="JO112" s="61">
        <v>1.3247164160643611E-4</v>
      </c>
      <c r="JP112" s="61">
        <v>3.8598392109115045E-6</v>
      </c>
      <c r="JQ112" s="61">
        <v>5.7110756455768705E-5</v>
      </c>
      <c r="JR112" s="61">
        <v>3.7145967948130859E-5</v>
      </c>
      <c r="JS112" s="61">
        <v>0</v>
      </c>
      <c r="JT112" s="61">
        <v>3.3455617095322978E-4</v>
      </c>
      <c r="JU112" s="61">
        <v>1.1494464996392707E-4</v>
      </c>
      <c r="JV112" s="61">
        <v>1.0230047455940439E-4</v>
      </c>
      <c r="JW112" s="61">
        <v>4.1877530445292229E-5</v>
      </c>
      <c r="JX112" s="61">
        <v>1.2219770285429405E-4</v>
      </c>
      <c r="JY112" s="61">
        <v>2.1240364263767404E-4</v>
      </c>
      <c r="JZ112" s="61">
        <v>2.7450489363812673E-4</v>
      </c>
      <c r="KA112" s="61">
        <v>1.578290545660969E-4</v>
      </c>
      <c r="KB112" s="61">
        <v>1.0090703483498295E-4</v>
      </c>
      <c r="KC112" s="61">
        <v>8.1864219781654072E-5</v>
      </c>
      <c r="KD112" s="61">
        <v>1.1510415592933868E-4</v>
      </c>
      <c r="KE112" s="61">
        <v>3.099610835898322E-4</v>
      </c>
      <c r="KF112" s="61">
        <v>4.2527618014346654E-4</v>
      </c>
      <c r="KG112" s="61">
        <v>1.0817170933016147E-4</v>
      </c>
      <c r="KH112" s="61">
        <v>1.3755185783606946E-5</v>
      </c>
      <c r="KI112" s="61">
        <v>1.1799653417410747E-4</v>
      </c>
      <c r="KJ112" s="61">
        <v>2.2418200481708032E-4</v>
      </c>
      <c r="KK112" s="61">
        <v>1.999152860378248E-4</v>
      </c>
      <c r="KL112" s="61">
        <v>1.6040050876861892E-4</v>
      </c>
      <c r="KM112" s="61">
        <v>2.8890838607360781E-4</v>
      </c>
      <c r="KN112" s="61">
        <v>3.2952479074480463E-4</v>
      </c>
      <c r="KO112" s="61">
        <v>6.3626589440509307E-4</v>
      </c>
      <c r="KP112" s="61">
        <v>2.7459082339603865E-4</v>
      </c>
      <c r="KQ112" s="61">
        <v>2.7182631002947488E-4</v>
      </c>
      <c r="KR112" s="61">
        <v>1.549990882425561E-5</v>
      </c>
      <c r="KS112" s="61">
        <v>6.3870440913453002E-5</v>
      </c>
      <c r="KT112" s="61">
        <v>2.9162904607085976E-4</v>
      </c>
      <c r="KU112" s="61">
        <v>2.4983923122675109E-4</v>
      </c>
      <c r="KV112" s="61">
        <v>1.5023462630307024E-4</v>
      </c>
      <c r="KW112" s="61">
        <v>1.049315033610016E-4</v>
      </c>
      <c r="KX112" s="61">
        <v>5.0673248361998449E-5</v>
      </c>
      <c r="KY112" s="61">
        <v>2.722673438157373E-4</v>
      </c>
      <c r="KZ112" s="61">
        <v>1.6665761002668275E-4</v>
      </c>
    </row>
    <row r="113" spans="1:312" ht="13" x14ac:dyDescent="0.3">
      <c r="A113" s="102">
        <v>1.021677685757252</v>
      </c>
      <c r="B113" s="50" t="s">
        <v>845</v>
      </c>
      <c r="C113" s="60" t="s">
        <v>141</v>
      </c>
      <c r="D113" s="61">
        <v>1.1000314120080985E-5</v>
      </c>
      <c r="E113" s="61">
        <v>2.090067109857792E-5</v>
      </c>
      <c r="F113" s="61">
        <v>8.8497985615020192E-6</v>
      </c>
      <c r="G113" s="61">
        <v>0</v>
      </c>
      <c r="H113" s="61">
        <v>1.8111245618207552E-5</v>
      </c>
      <c r="I113" s="61">
        <v>1.000034639754088E-6</v>
      </c>
      <c r="J113" s="61">
        <v>1.271969218344916E-5</v>
      </c>
      <c r="K113" s="61">
        <v>0</v>
      </c>
      <c r="L113" s="61">
        <v>8.4663587822726603E-7</v>
      </c>
      <c r="M113" s="61">
        <v>2.7687268117904266E-5</v>
      </c>
      <c r="N113" s="61">
        <v>4.1169377764289778E-5</v>
      </c>
      <c r="O113" s="61">
        <v>1.0560532283893354E-5</v>
      </c>
      <c r="P113" s="61">
        <v>7.365718473082579E-6</v>
      </c>
      <c r="Q113" s="61">
        <v>1.8903038120586872E-5</v>
      </c>
      <c r="R113" s="61">
        <v>2.6293639708010441E-5</v>
      </c>
      <c r="S113" s="61">
        <v>2.5053606004656618E-5</v>
      </c>
      <c r="T113" s="61">
        <v>7.149682498073454E-6</v>
      </c>
      <c r="U113" s="61">
        <v>7.1775179357628545E-5</v>
      </c>
      <c r="V113" s="61">
        <v>9.8129708992728481E-5</v>
      </c>
      <c r="W113" s="61">
        <v>2.1700580465460775E-5</v>
      </c>
      <c r="X113" s="61">
        <v>3.6459699380510358E-5</v>
      </c>
      <c r="Y113" s="61">
        <v>1.73664414928784E-3</v>
      </c>
      <c r="Z113" s="61">
        <v>4.0541807341240577E-4</v>
      </c>
      <c r="AA113" s="61">
        <v>1.556108343639608E-4</v>
      </c>
      <c r="AB113" s="61">
        <v>2.5862292617758164E-4</v>
      </c>
      <c r="AC113" s="61">
        <v>2.4151897539318113E-4</v>
      </c>
      <c r="AD113" s="61">
        <v>1.5115173383179712E-4</v>
      </c>
      <c r="AE113" s="61">
        <v>1.280950513981798E-3</v>
      </c>
      <c r="AF113" s="61">
        <v>0</v>
      </c>
      <c r="AG113" s="61">
        <v>1.5450776323575394E-5</v>
      </c>
      <c r="AH113" s="61">
        <v>0</v>
      </c>
      <c r="AI113" s="61">
        <v>0</v>
      </c>
      <c r="AJ113" s="61">
        <v>1.3044127195291071E-5</v>
      </c>
      <c r="AK113" s="61">
        <v>2.3553806762957699E-4</v>
      </c>
      <c r="AL113" s="61">
        <v>1.8657545526816952E-3</v>
      </c>
      <c r="AM113" s="61">
        <v>6.9858356638490246E-5</v>
      </c>
      <c r="AN113" s="61">
        <v>0</v>
      </c>
      <c r="AO113" s="61">
        <v>8.5635946078411619E-5</v>
      </c>
      <c r="AP113" s="61">
        <v>3.4229054000291009E-4</v>
      </c>
      <c r="AQ113" s="61">
        <v>1.0277736169177767E-4</v>
      </c>
      <c r="AR113" s="61">
        <v>1.0519554389748698E-4</v>
      </c>
      <c r="AS113" s="61">
        <v>5.6998488717537076E-4</v>
      </c>
      <c r="AT113" s="61">
        <v>5.0207071905207226E-3</v>
      </c>
      <c r="AU113" s="61">
        <v>3.1456783064872911E-3</v>
      </c>
      <c r="AV113" s="61">
        <v>2.7860547480624743E-5</v>
      </c>
      <c r="AW113" s="61">
        <v>3.5789518457654086E-5</v>
      </c>
      <c r="AX113" s="61">
        <v>1.9919551970985889E-5</v>
      </c>
      <c r="AY113" s="61">
        <v>5.4886071832556168E-5</v>
      </c>
      <c r="AZ113" s="61">
        <v>2.8852582413995309E-4</v>
      </c>
      <c r="BA113" s="61">
        <v>0</v>
      </c>
      <c r="BB113" s="61">
        <v>0.36829272539119601</v>
      </c>
      <c r="BC113" s="61">
        <v>1.6057433302024607E-5</v>
      </c>
      <c r="BD113" s="61">
        <v>2.8613099537574526E-4</v>
      </c>
      <c r="BE113" s="61">
        <v>5.6057214044918353E-6</v>
      </c>
      <c r="BF113" s="61">
        <v>6.5150426200133301E-3</v>
      </c>
      <c r="BG113" s="61">
        <v>8.658169456808415E-2</v>
      </c>
      <c r="BH113" s="61">
        <v>4.5796548234154234E-5</v>
      </c>
      <c r="BI113" s="61">
        <v>1.0214432517914397E-5</v>
      </c>
      <c r="BJ113" s="61">
        <v>3.7818536633660275E-5</v>
      </c>
      <c r="BK113" s="61">
        <v>3.1375614008554081E-5</v>
      </c>
      <c r="BL113" s="61">
        <v>9.5012020829239362E-6</v>
      </c>
      <c r="BM113" s="61">
        <v>1.3387864709698985E-4</v>
      </c>
      <c r="BN113" s="61">
        <v>3.851631864455407E-5</v>
      </c>
      <c r="BO113" s="61">
        <v>1.0577249063811332E-5</v>
      </c>
      <c r="BP113" s="61">
        <v>2.2807793217350993E-6</v>
      </c>
      <c r="BQ113" s="61">
        <v>0</v>
      </c>
      <c r="BR113" s="61">
        <v>6.1015330690177523E-5</v>
      </c>
      <c r="BS113" s="61">
        <v>0</v>
      </c>
      <c r="BT113" s="61">
        <v>0</v>
      </c>
      <c r="BU113" s="61">
        <v>5.732279645947474E-6</v>
      </c>
      <c r="BV113" s="61">
        <v>8.3654740901275846E-5</v>
      </c>
      <c r="BW113" s="61">
        <v>4.270171972186904E-5</v>
      </c>
      <c r="BX113" s="61">
        <v>8.1123809767436362E-5</v>
      </c>
      <c r="BY113" s="61">
        <v>0</v>
      </c>
      <c r="BZ113" s="61">
        <v>0</v>
      </c>
      <c r="CA113" s="61">
        <v>7.7066795749693234E-6</v>
      </c>
      <c r="CB113" s="61">
        <v>3.0057821932582634E-5</v>
      </c>
      <c r="CC113" s="61">
        <v>0</v>
      </c>
      <c r="CD113" s="61">
        <v>6.3053818057243161E-4</v>
      </c>
      <c r="CE113" s="61">
        <v>2.8923417270639495E-4</v>
      </c>
      <c r="CF113" s="61">
        <v>8.9823838441348492E-5</v>
      </c>
      <c r="CG113" s="61">
        <v>5.266177693790642E-4</v>
      </c>
      <c r="CH113" s="61">
        <v>2.7589270227217652E-4</v>
      </c>
      <c r="CI113" s="61">
        <v>2.1197566953310839E-4</v>
      </c>
      <c r="CJ113" s="61">
        <v>3.505254411191021E-4</v>
      </c>
      <c r="CK113" s="61">
        <v>8.1379075423820775E-5</v>
      </c>
      <c r="CL113" s="61">
        <v>2.7274549944780351E-5</v>
      </c>
      <c r="CM113" s="61">
        <v>1.3608294142689736E-4</v>
      </c>
      <c r="CN113" s="61">
        <v>5.3908087957160448E-5</v>
      </c>
      <c r="CO113" s="61">
        <v>1.5857245365315505E-4</v>
      </c>
      <c r="CP113" s="61">
        <v>3.9732948577786495E-5</v>
      </c>
      <c r="CQ113" s="61">
        <v>1.8683699427194412E-5</v>
      </c>
      <c r="CR113" s="61">
        <v>1.0075866393444856E-4</v>
      </c>
      <c r="CS113" s="61">
        <v>0</v>
      </c>
      <c r="CT113" s="61">
        <v>1.4691877869367422E-4</v>
      </c>
      <c r="CU113" s="61">
        <v>1.3336709246299721E-5</v>
      </c>
      <c r="CV113" s="61">
        <v>3.9360190708680546E-5</v>
      </c>
      <c r="CW113" s="61">
        <v>3.5776802510473301E-5</v>
      </c>
      <c r="CX113" s="61">
        <v>0</v>
      </c>
      <c r="CY113" s="61">
        <v>2.3076851554194211E-5</v>
      </c>
      <c r="CZ113" s="61">
        <v>1.0390151337172071E-5</v>
      </c>
      <c r="DA113" s="61">
        <v>7.538602186971585E-5</v>
      </c>
      <c r="DB113" s="61">
        <v>3.6633919775682904E-5</v>
      </c>
      <c r="DC113" s="61">
        <v>1.3388019936973086E-4</v>
      </c>
      <c r="DD113" s="61">
        <v>1.0826887773749288E-3</v>
      </c>
      <c r="DE113" s="61">
        <v>5.5657834581242759E-4</v>
      </c>
      <c r="DF113" s="61">
        <v>2.182199105500508E-4</v>
      </c>
      <c r="DG113" s="61">
        <v>3.0144196218462793E-4</v>
      </c>
      <c r="DH113" s="61">
        <v>1.1038264314635241E-4</v>
      </c>
      <c r="DI113" s="61">
        <v>2.8185256669777461E-3</v>
      </c>
      <c r="DJ113" s="61">
        <v>1.2184745287647937E-3</v>
      </c>
      <c r="DK113" s="61">
        <v>3.7191867344458901E-3</v>
      </c>
      <c r="DL113" s="61">
        <v>1.874637249515011E-3</v>
      </c>
      <c r="DM113" s="61">
        <v>1.5187296022448589E-3</v>
      </c>
      <c r="DN113" s="61">
        <v>4.3698517747088378E-4</v>
      </c>
      <c r="DO113" s="61">
        <v>1.2348715715332524E-3</v>
      </c>
      <c r="DP113" s="61">
        <v>8.4307493153113949E-2</v>
      </c>
      <c r="DQ113" s="61">
        <v>3.3827973206603321E-4</v>
      </c>
      <c r="DR113" s="61">
        <v>3.4742021097326548E-2</v>
      </c>
      <c r="DS113" s="61">
        <v>3.7278623229045132E-3</v>
      </c>
      <c r="DT113" s="61">
        <v>1.0235285445052253E-5</v>
      </c>
      <c r="DU113" s="61">
        <v>8.799558176587564E-5</v>
      </c>
      <c r="DV113" s="61">
        <v>4.4061260846266994E-5</v>
      </c>
      <c r="DW113" s="61">
        <v>5.4913748446356812E-5</v>
      </c>
      <c r="DX113" s="61">
        <v>9.4758900189964254E-5</v>
      </c>
      <c r="DY113" s="61">
        <v>1.4352835987036145E-5</v>
      </c>
      <c r="DZ113" s="61">
        <v>7.2131320932164298E-5</v>
      </c>
      <c r="EA113" s="61">
        <v>4.3888655955300491E-5</v>
      </c>
      <c r="EB113" s="61">
        <v>2.1085021033210144E-6</v>
      </c>
      <c r="EC113" s="61">
        <v>2.3564058414503649E-5</v>
      </c>
      <c r="ED113" s="61">
        <v>1.0331791437227579E-6</v>
      </c>
      <c r="EE113" s="61">
        <v>1.1092998994433735E-4</v>
      </c>
      <c r="EF113" s="61">
        <v>7.4933310914396831E-6</v>
      </c>
      <c r="EG113" s="61">
        <v>6.0903616544768889E-5</v>
      </c>
      <c r="EH113" s="61">
        <v>5.141816262193316E-5</v>
      </c>
      <c r="EI113" s="61">
        <v>4.4569611611714155E-5</v>
      </c>
      <c r="EJ113" s="61">
        <v>3.9719775512655421E-6</v>
      </c>
      <c r="EK113" s="61">
        <v>4.5226303605015149E-5</v>
      </c>
      <c r="EL113" s="61">
        <v>0</v>
      </c>
      <c r="EM113" s="61">
        <v>1.8951186054364046E-6</v>
      </c>
      <c r="EN113" s="61">
        <v>0</v>
      </c>
      <c r="EO113" s="61">
        <v>1.5129484221985224E-4</v>
      </c>
      <c r="EP113" s="61">
        <v>7.9496641111001322E-5</v>
      </c>
      <c r="EQ113" s="61">
        <v>1.4045759479153428E-5</v>
      </c>
      <c r="ER113" s="61">
        <v>1.9357030810154007E-5</v>
      </c>
      <c r="ES113" s="61">
        <v>1.3244426412946034E-4</v>
      </c>
      <c r="ET113" s="61">
        <v>1.9391366017040731E-4</v>
      </c>
      <c r="EU113" s="61">
        <v>8.8279829993646058E-7</v>
      </c>
      <c r="EV113" s="61">
        <v>2.6654320342922038E-6</v>
      </c>
      <c r="EW113" s="61">
        <v>5.177931370818599E-6</v>
      </c>
      <c r="EX113" s="61">
        <v>0</v>
      </c>
      <c r="EY113" s="61">
        <v>1.9923096370523946E-5</v>
      </c>
      <c r="EZ113" s="61">
        <v>8.2302964987175602E-6</v>
      </c>
      <c r="FA113" s="61">
        <v>0</v>
      </c>
      <c r="FB113" s="61">
        <v>0</v>
      </c>
      <c r="FC113" s="61">
        <v>3.7953887147658927E-6</v>
      </c>
      <c r="FD113" s="61">
        <v>5.5341250548288316E-6</v>
      </c>
      <c r="FE113" s="61">
        <v>0</v>
      </c>
      <c r="FF113" s="61">
        <v>8.4221251948301382E-7</v>
      </c>
      <c r="FG113" s="61">
        <v>0</v>
      </c>
      <c r="FH113" s="61">
        <v>0</v>
      </c>
      <c r="FI113" s="61">
        <v>1.0404969028837716E-4</v>
      </c>
      <c r="FJ113" s="61">
        <v>1.545181424760849E-6</v>
      </c>
      <c r="FK113" s="61">
        <v>3.7054450256630657E-6</v>
      </c>
      <c r="FL113" s="61">
        <v>1.044664561281116E-4</v>
      </c>
      <c r="FM113" s="61">
        <v>0</v>
      </c>
      <c r="FN113" s="61">
        <v>1.0522331917694845E-5</v>
      </c>
      <c r="FO113" s="61">
        <v>5.2140617931582363E-6</v>
      </c>
      <c r="FP113" s="61">
        <v>4.5128833794717156E-6</v>
      </c>
      <c r="FQ113" s="61">
        <v>2.7635298065329068E-6</v>
      </c>
      <c r="FR113" s="61">
        <v>0</v>
      </c>
      <c r="FS113" s="61">
        <v>0</v>
      </c>
      <c r="FT113" s="61">
        <v>1.5376668085623373E-5</v>
      </c>
      <c r="FU113" s="61">
        <v>8.9850210121785807E-6</v>
      </c>
      <c r="FV113" s="61">
        <v>2.1219718884941586E-4</v>
      </c>
      <c r="FW113" s="61">
        <v>7.4855807815767536E-6</v>
      </c>
      <c r="FX113" s="61">
        <v>7.3355194100727642E-5</v>
      </c>
      <c r="FY113" s="61">
        <v>2.5078044074911882E-5</v>
      </c>
      <c r="FZ113" s="61">
        <v>8.5328908744985206E-7</v>
      </c>
      <c r="GA113" s="61">
        <v>0</v>
      </c>
      <c r="GB113" s="61">
        <v>7.5236303295246037E-5</v>
      </c>
      <c r="GC113" s="61">
        <v>1.255718232167005E-5</v>
      </c>
      <c r="GD113" s="61">
        <v>1.0915525383338869E-6</v>
      </c>
      <c r="GE113" s="61">
        <v>1.2597478413135957E-6</v>
      </c>
      <c r="GF113" s="61">
        <v>3.2238191178256872E-5</v>
      </c>
      <c r="GG113" s="61">
        <v>4.7813744482231537E-5</v>
      </c>
      <c r="GH113" s="61">
        <v>3.7614112246916707E-5</v>
      </c>
      <c r="GI113" s="61">
        <v>4.3312682193412649E-5</v>
      </c>
      <c r="GJ113" s="61">
        <v>3.9518957164043545E-4</v>
      </c>
      <c r="GK113" s="61">
        <v>6.4760442951199257E-4</v>
      </c>
      <c r="GL113" s="61">
        <v>4.3861279516694499E-3</v>
      </c>
      <c r="GM113" s="61">
        <v>2.3544466922754376E-4</v>
      </c>
      <c r="GN113" s="61">
        <v>1.6979994061647318E-3</v>
      </c>
      <c r="GO113" s="61">
        <v>1.4090742912908109E-5</v>
      </c>
      <c r="GP113" s="61">
        <v>4.253959728535583E-6</v>
      </c>
      <c r="GQ113" s="61">
        <v>2.6432819364456341E-6</v>
      </c>
      <c r="GR113" s="61">
        <v>1.0351192213054807E-6</v>
      </c>
      <c r="GS113" s="61">
        <v>3.3532932525368501E-6</v>
      </c>
      <c r="GT113" s="61">
        <v>1.6209671897800427E-6</v>
      </c>
      <c r="GU113" s="61">
        <v>5.6661653764663347E-6</v>
      </c>
      <c r="GV113" s="61">
        <v>2.1305381684395129E-5</v>
      </c>
      <c r="GW113" s="61">
        <v>1.2338741945788268E-5</v>
      </c>
      <c r="GX113" s="61">
        <v>6.7132506997139138E-6</v>
      </c>
      <c r="GY113" s="61">
        <v>0</v>
      </c>
      <c r="GZ113" s="61">
        <v>1.2411303461430339E-4</v>
      </c>
      <c r="HA113" s="61">
        <v>9.8929454870610105E-5</v>
      </c>
      <c r="HB113" s="61">
        <v>4.9304174453643996E-5</v>
      </c>
      <c r="HC113" s="61">
        <v>3.7094523626254292E-6</v>
      </c>
      <c r="HD113" s="61">
        <v>4.4829962956596438E-6</v>
      </c>
      <c r="HE113" s="61">
        <v>2.5719830874520999E-4</v>
      </c>
      <c r="HF113" s="61">
        <v>9.1726214639636071E-5</v>
      </c>
      <c r="HG113" s="61">
        <v>1.1344523440929416E-4</v>
      </c>
      <c r="HH113" s="61">
        <v>3.9924210968803482E-5</v>
      </c>
      <c r="HI113" s="61">
        <v>1.283031228507439E-4</v>
      </c>
      <c r="HJ113" s="61">
        <v>2.5985591322760137E-4</v>
      </c>
      <c r="HK113" s="61">
        <v>0</v>
      </c>
      <c r="HL113" s="61">
        <v>2.0150985659210477E-6</v>
      </c>
      <c r="HM113" s="61">
        <v>2.8022508807362024E-5</v>
      </c>
      <c r="HN113" s="61">
        <v>1.3964365913999947E-5</v>
      </c>
      <c r="HO113" s="61">
        <v>1.4270014399729545E-4</v>
      </c>
      <c r="HP113" s="61">
        <v>1.153995970866933E-5</v>
      </c>
      <c r="HQ113" s="61">
        <v>4.315450110231393E-4</v>
      </c>
      <c r="HR113" s="61">
        <v>6.2103372411949581E-4</v>
      </c>
      <c r="HS113" s="61">
        <v>7.3575186035467633E-6</v>
      </c>
      <c r="HT113" s="61">
        <v>4.2366463142019108E-5</v>
      </c>
      <c r="HU113" s="61">
        <v>5.1722841942970973E-5</v>
      </c>
      <c r="HV113" s="61">
        <v>1.1495858216497713E-4</v>
      </c>
      <c r="HW113" s="61">
        <v>0</v>
      </c>
      <c r="HX113" s="61">
        <v>0</v>
      </c>
      <c r="HY113" s="61">
        <v>0</v>
      </c>
      <c r="HZ113" s="61">
        <v>0</v>
      </c>
      <c r="IA113" s="61">
        <v>2.1837064299981719E-5</v>
      </c>
      <c r="IB113" s="61">
        <v>4.9717512807016997E-6</v>
      </c>
      <c r="IC113" s="61">
        <v>2.9262020054496701E-5</v>
      </c>
      <c r="ID113" s="61">
        <v>0</v>
      </c>
      <c r="IE113" s="61">
        <v>3.0385794910847488E-5</v>
      </c>
      <c r="IF113" s="61">
        <v>1.0289994531439572E-5</v>
      </c>
      <c r="IG113" s="61">
        <v>6.6024400180790554E-5</v>
      </c>
      <c r="IH113" s="61">
        <v>1.1191800484679008E-4</v>
      </c>
      <c r="II113" s="61">
        <v>2.9624168639370304E-4</v>
      </c>
      <c r="IJ113" s="61">
        <v>2.1900203420141807E-6</v>
      </c>
      <c r="IK113" s="61">
        <v>2.7330421239834844E-6</v>
      </c>
      <c r="IL113" s="61">
        <v>1.4646669714597429E-6</v>
      </c>
      <c r="IM113" s="61">
        <v>0</v>
      </c>
      <c r="IN113" s="61">
        <v>2.4713792061481258E-5</v>
      </c>
      <c r="IO113" s="61">
        <v>6.3927019786706304E-5</v>
      </c>
      <c r="IP113" s="61">
        <v>1.4550802764171572E-5</v>
      </c>
      <c r="IQ113" s="61">
        <v>1.6485543140911715E-6</v>
      </c>
      <c r="IR113" s="61">
        <v>3.19887692632964E-5</v>
      </c>
      <c r="IS113" s="61">
        <v>1.7860355240481249E-6</v>
      </c>
      <c r="IT113" s="61">
        <v>3.0655244932137862E-5</v>
      </c>
      <c r="IU113" s="61">
        <v>3.9909000592390425E-6</v>
      </c>
      <c r="IV113" s="61">
        <v>0</v>
      </c>
      <c r="IW113" s="61">
        <v>0</v>
      </c>
      <c r="IX113" s="61">
        <v>5.2913283869931909E-6</v>
      </c>
      <c r="IY113" s="61">
        <v>8.1480624234155329E-6</v>
      </c>
      <c r="IZ113" s="61">
        <v>1.0070578912826953E-4</v>
      </c>
      <c r="JA113" s="61">
        <v>2.0872909620667093E-6</v>
      </c>
      <c r="JB113" s="61">
        <v>3.3584187632725996E-5</v>
      </c>
      <c r="JC113" s="61">
        <v>4.2078341885329731E-5</v>
      </c>
      <c r="JD113" s="61">
        <v>2.744093856303147E-6</v>
      </c>
      <c r="JE113" s="61">
        <v>0</v>
      </c>
      <c r="JF113" s="61">
        <v>0</v>
      </c>
      <c r="JG113" s="61">
        <v>2.0524493387298731E-5</v>
      </c>
      <c r="JH113" s="61">
        <v>1.1955522393829601E-4</v>
      </c>
      <c r="JI113" s="61">
        <v>1.63896903226133E-5</v>
      </c>
      <c r="JJ113" s="61">
        <v>7.4608750514328154E-6</v>
      </c>
      <c r="JK113" s="61">
        <v>2.189145510071471E-5</v>
      </c>
      <c r="JL113" s="61">
        <v>1.3463375821094641E-6</v>
      </c>
      <c r="JM113" s="61">
        <v>2.8780731470532692E-6</v>
      </c>
      <c r="JN113" s="61">
        <v>5.1347048170834134E-6</v>
      </c>
      <c r="JO113" s="61">
        <v>3.7367000792758867E-5</v>
      </c>
      <c r="JP113" s="61">
        <v>1.2083173994775161E-5</v>
      </c>
      <c r="JQ113" s="61">
        <v>4.110981831134056E-5</v>
      </c>
      <c r="JR113" s="61">
        <v>1.1264481255028853E-6</v>
      </c>
      <c r="JS113" s="61">
        <v>7.6172297369636661E-5</v>
      </c>
      <c r="JT113" s="61">
        <v>1.0965086792292674E-3</v>
      </c>
      <c r="JU113" s="61">
        <v>8.8939428013378131E-6</v>
      </c>
      <c r="JV113" s="61">
        <v>3.3769972419457946E-5</v>
      </c>
      <c r="JW113" s="61">
        <v>1.6668333500016669E-5</v>
      </c>
      <c r="JX113" s="61">
        <v>6.1727620712183882E-5</v>
      </c>
      <c r="JY113" s="61">
        <v>8.8394412201571319E-5</v>
      </c>
      <c r="JZ113" s="61">
        <v>9.2126835217027625E-5</v>
      </c>
      <c r="KA113" s="61">
        <v>1.5454094926263656E-5</v>
      </c>
      <c r="KB113" s="61">
        <v>2.9379091837601879E-5</v>
      </c>
      <c r="KC113" s="61">
        <v>1.1424685657231921E-6</v>
      </c>
      <c r="KD113" s="61">
        <v>6.7545080763829535E-5</v>
      </c>
      <c r="KE113" s="61">
        <v>5.3592280339192406E-6</v>
      </c>
      <c r="KF113" s="61">
        <v>1.4504084492009849E-4</v>
      </c>
      <c r="KG113" s="61">
        <v>7.2675675010406787E-5</v>
      </c>
      <c r="KH113" s="61">
        <v>1.1603671662796721E-5</v>
      </c>
      <c r="KI113" s="61">
        <v>1.3204485680985409E-5</v>
      </c>
      <c r="KJ113" s="61">
        <v>9.0277337670159076E-5</v>
      </c>
      <c r="KK113" s="61">
        <v>6.4510523236192713E-5</v>
      </c>
      <c r="KL113" s="61">
        <v>1.1641599763167137E-4</v>
      </c>
      <c r="KM113" s="61">
        <v>3.0278063327561998E-4</v>
      </c>
      <c r="KN113" s="61">
        <v>1.3343155397920956E-4</v>
      </c>
      <c r="KO113" s="61">
        <v>1.2253187923478147E-4</v>
      </c>
      <c r="KP113" s="61">
        <v>1.7967793865551237E-5</v>
      </c>
      <c r="KQ113" s="61">
        <v>6.3300131718912423E-5</v>
      </c>
      <c r="KR113" s="61">
        <v>2.7565435518355458E-6</v>
      </c>
      <c r="KS113" s="61">
        <v>3.5201641161914072E-5</v>
      </c>
      <c r="KT113" s="61">
        <v>1.9025687924079378E-4</v>
      </c>
      <c r="KU113" s="61">
        <v>1.8086363678872518E-4</v>
      </c>
      <c r="KV113" s="61">
        <v>2.6822665442223532E-5</v>
      </c>
      <c r="KW113" s="61">
        <v>8.0615973655888932E-5</v>
      </c>
      <c r="KX113" s="61">
        <v>1.0433844335289354E-5</v>
      </c>
      <c r="KY113" s="61">
        <v>1.7027974061013037E-4</v>
      </c>
      <c r="KZ113" s="61">
        <v>1.8966577514712245E-4</v>
      </c>
    </row>
    <row r="114" spans="1:312" ht="13" x14ac:dyDescent="0.3">
      <c r="A114" s="102">
        <v>1.0337891756996624</v>
      </c>
      <c r="B114" s="50" t="s">
        <v>844</v>
      </c>
      <c r="C114" s="60" t="s">
        <v>77</v>
      </c>
      <c r="D114" s="61">
        <v>4.220755446651564E-5</v>
      </c>
      <c r="E114" s="61">
        <v>6.9518674220067791E-5</v>
      </c>
      <c r="F114" s="61">
        <v>3.1828431019450289E-5</v>
      </c>
      <c r="G114" s="61">
        <v>2.6418071364120122E-5</v>
      </c>
      <c r="H114" s="61">
        <v>1.1452560110624183E-4</v>
      </c>
      <c r="I114" s="61">
        <v>4.1001420229917605E-5</v>
      </c>
      <c r="J114" s="61">
        <v>2.225946132103603E-5</v>
      </c>
      <c r="K114" s="61">
        <v>1.2142673929770862E-4</v>
      </c>
      <c r="L114" s="61">
        <v>1.7380936558900931E-5</v>
      </c>
      <c r="M114" s="61">
        <v>1.0298592058960851E-4</v>
      </c>
      <c r="N114" s="61">
        <v>4.0765333884111582E-5</v>
      </c>
      <c r="O114" s="61">
        <v>5.013669534388508E-5</v>
      </c>
      <c r="P114" s="61">
        <v>5.5641035492610293E-5</v>
      </c>
      <c r="Q114" s="61">
        <v>2.8605482465666862E-5</v>
      </c>
      <c r="R114" s="61">
        <v>4.1834123575274781E-4</v>
      </c>
      <c r="S114" s="61">
        <v>4.7922508525062693E-4</v>
      </c>
      <c r="T114" s="61">
        <v>1.8194341282410805E-5</v>
      </c>
      <c r="U114" s="61">
        <v>3.8047680790910526E-4</v>
      </c>
      <c r="V114" s="61">
        <v>6.9268829295901176E-4</v>
      </c>
      <c r="W114" s="61">
        <v>1.8007900832460253E-3</v>
      </c>
      <c r="X114" s="61">
        <v>4.1505209092551501E-4</v>
      </c>
      <c r="Y114" s="61">
        <v>5.044855364504416E-5</v>
      </c>
      <c r="Z114" s="61">
        <v>2.1118130625986489E-4</v>
      </c>
      <c r="AA114" s="61">
        <v>5.2692250466710641E-5</v>
      </c>
      <c r="AB114" s="61">
        <v>2.5828911149390614E-5</v>
      </c>
      <c r="AC114" s="61">
        <v>5.61072455440677E-5</v>
      </c>
      <c r="AD114" s="61">
        <v>1.2617780455982433E-4</v>
      </c>
      <c r="AE114" s="61">
        <v>1.193021760668399E-4</v>
      </c>
      <c r="AF114" s="61">
        <v>1.3136507716361877E-4</v>
      </c>
      <c r="AG114" s="61">
        <v>2.263667361764961E-4</v>
      </c>
      <c r="AH114" s="61">
        <v>6.2947516872279927E-5</v>
      </c>
      <c r="AI114" s="61">
        <v>1.2225532567110566E-4</v>
      </c>
      <c r="AJ114" s="61">
        <v>6.4210809561435287E-5</v>
      </c>
      <c r="AK114" s="61">
        <v>4.5965106355595254E-5</v>
      </c>
      <c r="AL114" s="61">
        <v>2.7570657238392398E-5</v>
      </c>
      <c r="AM114" s="61">
        <v>7.5480173732514298E-5</v>
      </c>
      <c r="AN114" s="61">
        <v>6.2476478592956805E-4</v>
      </c>
      <c r="AO114" s="61">
        <v>3.2270802843229406E-4</v>
      </c>
      <c r="AP114" s="61">
        <v>4.0450828276799057E-5</v>
      </c>
      <c r="AQ114" s="61">
        <v>1.4267924402246851E-4</v>
      </c>
      <c r="AR114" s="61">
        <v>1.954024866605537E-5</v>
      </c>
      <c r="AS114" s="61">
        <v>1.5846278000529335E-5</v>
      </c>
      <c r="AT114" s="61">
        <v>6.5138659128853344E-5</v>
      </c>
      <c r="AU114" s="61">
        <v>1.1938527375903252E-5</v>
      </c>
      <c r="AV114" s="61">
        <v>1.1144218992249897E-5</v>
      </c>
      <c r="AW114" s="61">
        <v>5.8069859086111496E-5</v>
      </c>
      <c r="AX114" s="61">
        <v>6.1326597608778017E-5</v>
      </c>
      <c r="AY114" s="61">
        <v>1.0454495092283654E-3</v>
      </c>
      <c r="AZ114" s="61">
        <v>9.5182399566901346E-5</v>
      </c>
      <c r="BA114" s="61">
        <v>1.9560513974845378E-4</v>
      </c>
      <c r="BB114" s="61">
        <v>1.9659452941015792E-5</v>
      </c>
      <c r="BC114" s="61">
        <v>1.1851915056256257E-4</v>
      </c>
      <c r="BD114" s="61">
        <v>2.8031777299326009E-5</v>
      </c>
      <c r="BE114" s="61">
        <v>4.7116563465889847E-5</v>
      </c>
      <c r="BF114" s="61">
        <v>7.387361789757275E-5</v>
      </c>
      <c r="BG114" s="61">
        <v>4.7249552935252511E-6</v>
      </c>
      <c r="BH114" s="61">
        <v>6.5340765844224227E-5</v>
      </c>
      <c r="BI114" s="61">
        <v>1.7231840235659815E-4</v>
      </c>
      <c r="BJ114" s="61">
        <v>2.3436174278704955E-4</v>
      </c>
      <c r="BK114" s="61">
        <v>1.2731291606954932E-4</v>
      </c>
      <c r="BL114" s="61">
        <v>2.0434818896116098E-4</v>
      </c>
      <c r="BM114" s="61">
        <v>7.9414480983788682E-5</v>
      </c>
      <c r="BN114" s="61">
        <v>1.7412608471432226E-4</v>
      </c>
      <c r="BO114" s="61">
        <v>5.952438093841412E-6</v>
      </c>
      <c r="BP114" s="61">
        <v>1.4455643588461898E-6</v>
      </c>
      <c r="BQ114" s="61">
        <v>6.249583406471968E-6</v>
      </c>
      <c r="BR114" s="61">
        <v>2.49399446706323E-5</v>
      </c>
      <c r="BS114" s="61">
        <v>1.0615163459847856E-5</v>
      </c>
      <c r="BT114" s="61">
        <v>5.6453412229276881E-6</v>
      </c>
      <c r="BU114" s="61">
        <v>8.8332357435744814E-5</v>
      </c>
      <c r="BV114" s="61">
        <v>8.7740145424776601E-5</v>
      </c>
      <c r="BW114" s="61">
        <v>7.2318458064092117E-5</v>
      </c>
      <c r="BX114" s="61">
        <v>1.966107930110767E-4</v>
      </c>
      <c r="BY114" s="61">
        <v>5.3032272456904155E-5</v>
      </c>
      <c r="BZ114" s="61">
        <v>1.6855668800219077E-4</v>
      </c>
      <c r="CA114" s="61">
        <v>8.0092512903838235E-6</v>
      </c>
      <c r="CB114" s="61">
        <v>7.5283197921551521E-5</v>
      </c>
      <c r="CC114" s="61">
        <v>3.8270278178209686E-4</v>
      </c>
      <c r="CD114" s="61">
        <v>1.4975616065739577E-5</v>
      </c>
      <c r="CE114" s="61">
        <v>8.1418549113582416E-5</v>
      </c>
      <c r="CF114" s="61">
        <v>7.2319284380957607E-6</v>
      </c>
      <c r="CG114" s="61">
        <v>7.4426330085147944E-5</v>
      </c>
      <c r="CH114" s="61">
        <v>2.0394804344133055E-4</v>
      </c>
      <c r="CI114" s="61">
        <v>1.0711501430166713E-4</v>
      </c>
      <c r="CJ114" s="61">
        <v>1.8484059812029303E-5</v>
      </c>
      <c r="CK114" s="61">
        <v>0</v>
      </c>
      <c r="CL114" s="61">
        <v>7.0508148167022837E-5</v>
      </c>
      <c r="CM114" s="61">
        <v>2.3896016634854043E-5</v>
      </c>
      <c r="CN114" s="61">
        <v>5.1856362221477475E-5</v>
      </c>
      <c r="CO114" s="61">
        <v>1.4447783791034576E-6</v>
      </c>
      <c r="CP114" s="61">
        <v>1.9587466768069008E-5</v>
      </c>
      <c r="CQ114" s="61">
        <v>3.6952205533784499E-5</v>
      </c>
      <c r="CR114" s="61">
        <v>1.7790201600926073E-6</v>
      </c>
      <c r="CS114" s="61">
        <v>3.3312607659477026E-5</v>
      </c>
      <c r="CT114" s="61">
        <v>7.435523555838389E-5</v>
      </c>
      <c r="CU114" s="61">
        <v>5.3461588785597252E-5</v>
      </c>
      <c r="CV114" s="61">
        <v>1.066439949742087E-4</v>
      </c>
      <c r="CW114" s="61">
        <v>2.5562367709490962E-5</v>
      </c>
      <c r="CX114" s="61">
        <v>7.7310061522874838E-5</v>
      </c>
      <c r="CY114" s="61">
        <v>0</v>
      </c>
      <c r="CZ114" s="61">
        <v>5.9454754873817965E-6</v>
      </c>
      <c r="DA114" s="61">
        <v>8.4701502421514577E-5</v>
      </c>
      <c r="DB114" s="61">
        <v>7.1811521972894516E-6</v>
      </c>
      <c r="DC114" s="61">
        <v>1.980346885749861E-4</v>
      </c>
      <c r="DD114" s="61">
        <v>1.0572946004059314E-3</v>
      </c>
      <c r="DE114" s="61">
        <v>1.319987949794251E-4</v>
      </c>
      <c r="DF114" s="61">
        <v>1.2086188422303472E-4</v>
      </c>
      <c r="DG114" s="61">
        <v>2.9931972927710448E-5</v>
      </c>
      <c r="DH114" s="61">
        <v>1.3685849525556517E-4</v>
      </c>
      <c r="DI114" s="61">
        <v>3.505456213138134E-5</v>
      </c>
      <c r="DJ114" s="61">
        <v>7.7783042888763556E-6</v>
      </c>
      <c r="DK114" s="61">
        <v>6.6927096824831781E-5</v>
      </c>
      <c r="DL114" s="61">
        <v>5.1333779937218787E-6</v>
      </c>
      <c r="DM114" s="61">
        <v>0</v>
      </c>
      <c r="DN114" s="61">
        <v>1.4707985110981067E-5</v>
      </c>
      <c r="DO114" s="61">
        <v>1.4354933427404454E-4</v>
      </c>
      <c r="DP114" s="61">
        <v>5.2637374086624486E-6</v>
      </c>
      <c r="DQ114" s="61">
        <v>2.4668745628893452E-5</v>
      </c>
      <c r="DR114" s="61">
        <v>3.1073552270212823E-5</v>
      </c>
      <c r="DS114" s="61">
        <v>1.3151219123660526E-5</v>
      </c>
      <c r="DT114" s="61">
        <v>3.139587557864343E-5</v>
      </c>
      <c r="DU114" s="61">
        <v>2.2875333780842555E-5</v>
      </c>
      <c r="DV114" s="61">
        <v>6.116575136266649E-5</v>
      </c>
      <c r="DW114" s="61">
        <v>5.5637716518440625E-5</v>
      </c>
      <c r="DX114" s="61">
        <v>1.2972666404891504E-5</v>
      </c>
      <c r="DY114" s="61">
        <v>1.9436819462137644E-4</v>
      </c>
      <c r="DZ114" s="61">
        <v>1.0939889753710704E-5</v>
      </c>
      <c r="EA114" s="61">
        <v>5.9893635904811783E-5</v>
      </c>
      <c r="EB114" s="61">
        <v>1.0742263347446009E-4</v>
      </c>
      <c r="EC114" s="61">
        <v>1.361709221368577E-4</v>
      </c>
      <c r="ED114" s="61">
        <v>3.4224059135816357E-5</v>
      </c>
      <c r="EE114" s="61">
        <v>4.1298898099854945E-5</v>
      </c>
      <c r="EF114" s="61">
        <v>7.9304420717736648E-6</v>
      </c>
      <c r="EG114" s="61">
        <v>9.6723583713238052E-6</v>
      </c>
      <c r="EH114" s="61">
        <v>1.4048374884826231E-5</v>
      </c>
      <c r="EI114" s="61">
        <v>2.7026005995602938E-5</v>
      </c>
      <c r="EJ114" s="61">
        <v>0</v>
      </c>
      <c r="EK114" s="61">
        <v>1.1680856878705259E-5</v>
      </c>
      <c r="EL114" s="61">
        <v>1.3629436538175864E-4</v>
      </c>
      <c r="EM114" s="61">
        <v>3.7621613796811588E-6</v>
      </c>
      <c r="EN114" s="61">
        <v>9.3769829390482918E-5</v>
      </c>
      <c r="EO114" s="61">
        <v>3.4988906360968966E-4</v>
      </c>
      <c r="EP114" s="61">
        <v>4.3288434015219918E-5</v>
      </c>
      <c r="EQ114" s="61">
        <v>2.2493280537329988E-4</v>
      </c>
      <c r="ER114" s="61">
        <v>1.9283195981888956E-5</v>
      </c>
      <c r="ES114" s="61">
        <v>3.6906405617102584E-5</v>
      </c>
      <c r="ET114" s="61">
        <v>1.4467328596097953E-4</v>
      </c>
      <c r="EU114" s="61">
        <v>2.9058777372908495E-5</v>
      </c>
      <c r="EV114" s="61">
        <v>1.117246960481762E-5</v>
      </c>
      <c r="EW114" s="61">
        <v>1.0781634286717773E-5</v>
      </c>
      <c r="EX114" s="61">
        <v>1.5774074878272958E-4</v>
      </c>
      <c r="EY114" s="61">
        <v>1.7108317386599711E-4</v>
      </c>
      <c r="EZ114" s="61">
        <v>1.8287261581456044E-4</v>
      </c>
      <c r="FA114" s="61">
        <v>5.8347321941099593E-4</v>
      </c>
      <c r="FB114" s="61">
        <v>3.0516567793737731E-5</v>
      </c>
      <c r="FC114" s="61">
        <v>5.5801250746855685E-4</v>
      </c>
      <c r="FD114" s="61">
        <v>7.7477750767603648E-5</v>
      </c>
      <c r="FE114" s="61">
        <v>3.6492968870836847E-5</v>
      </c>
      <c r="FF114" s="61">
        <v>8.9873208253747632E-5</v>
      </c>
      <c r="FG114" s="61">
        <v>8.5991811074742549E-5</v>
      </c>
      <c r="FH114" s="61">
        <v>1.5193870619716108E-5</v>
      </c>
      <c r="FI114" s="61">
        <v>1.1394381123019948E-5</v>
      </c>
      <c r="FJ114" s="61">
        <v>2.2030907032723043E-5</v>
      </c>
      <c r="FK114" s="61">
        <v>1.5530846743365567E-5</v>
      </c>
      <c r="FL114" s="61">
        <v>6.6056072961569392E-6</v>
      </c>
      <c r="FM114" s="61">
        <v>8.2445662160146404E-5</v>
      </c>
      <c r="FN114" s="61">
        <v>2.132233648321775E-5</v>
      </c>
      <c r="FO114" s="61">
        <v>3.3325143331755438E-5</v>
      </c>
      <c r="FP114" s="61">
        <v>7.120327109833152E-6</v>
      </c>
      <c r="FQ114" s="61">
        <v>3.2154820769763092E-5</v>
      </c>
      <c r="FR114" s="61">
        <v>1.4371365542503934E-5</v>
      </c>
      <c r="FS114" s="61">
        <v>3.3910053726421287E-5</v>
      </c>
      <c r="FT114" s="61">
        <v>1.402263096831275E-5</v>
      </c>
      <c r="FU114" s="61">
        <v>6.5677310951965257E-6</v>
      </c>
      <c r="FV114" s="61">
        <v>0</v>
      </c>
      <c r="FW114" s="61">
        <v>3.3479812778360166E-6</v>
      </c>
      <c r="FX114" s="61">
        <v>2.094071352960943E-6</v>
      </c>
      <c r="FY114" s="61">
        <v>1.575880708143197E-5</v>
      </c>
      <c r="FZ114" s="61">
        <v>4.305110099024332E-5</v>
      </c>
      <c r="GA114" s="61">
        <v>2.5211546214676862E-5</v>
      </c>
      <c r="GB114" s="61">
        <v>2.5006686708056562E-4</v>
      </c>
      <c r="GC114" s="61">
        <v>1.158379000076207E-4</v>
      </c>
      <c r="GD114" s="61">
        <v>5.6657477023519728E-5</v>
      </c>
      <c r="GE114" s="61">
        <v>2.261947235069745E-5</v>
      </c>
      <c r="GF114" s="61">
        <v>8.3261486121961141E-5</v>
      </c>
      <c r="GG114" s="61">
        <v>2.5322938774342531E-4</v>
      </c>
      <c r="GH114" s="61">
        <v>1.4338802520972273E-4</v>
      </c>
      <c r="GI114" s="61">
        <v>3.2551663090320588E-5</v>
      </c>
      <c r="GJ114" s="61">
        <v>6.9510409672918766E-6</v>
      </c>
      <c r="GK114" s="61">
        <v>2.6059648965653462E-5</v>
      </c>
      <c r="GL114" s="61">
        <v>2.8565496569066311E-5</v>
      </c>
      <c r="GM114" s="61">
        <v>8.1146948888223785E-5</v>
      </c>
      <c r="GN114" s="61">
        <v>1.2031222955038197E-5</v>
      </c>
      <c r="GO114" s="61">
        <v>4.1851745615931642E-3</v>
      </c>
      <c r="GP114" s="61">
        <v>1.0829698802856046E-3</v>
      </c>
      <c r="GQ114" s="61">
        <v>4.9368478827664123E-3</v>
      </c>
      <c r="GR114" s="61">
        <v>5.5345754524761446E-4</v>
      </c>
      <c r="GS114" s="61">
        <v>3.9155287545455291E-3</v>
      </c>
      <c r="GT114" s="61">
        <v>1.237229232302206E-3</v>
      </c>
      <c r="GU114" s="61">
        <v>2.2852844370558199E-4</v>
      </c>
      <c r="GV114" s="61">
        <v>6.668584467215675E-3</v>
      </c>
      <c r="GW114" s="61">
        <v>3.525354841653791E-6</v>
      </c>
      <c r="GX114" s="61">
        <v>2.5998174611285972E-5</v>
      </c>
      <c r="GY114" s="61">
        <v>0</v>
      </c>
      <c r="GZ114" s="61">
        <v>4.9349744040637283E-6</v>
      </c>
      <c r="HA114" s="61">
        <v>2.2575179863983035E-6</v>
      </c>
      <c r="HB114" s="61">
        <v>1.1155026099117907E-5</v>
      </c>
      <c r="HC114" s="61">
        <v>5.9145157115194343E-6</v>
      </c>
      <c r="HD114" s="61">
        <v>1.5657812134694617E-5</v>
      </c>
      <c r="HE114" s="61">
        <v>2.6642911144245532E-5</v>
      </c>
      <c r="HF114" s="61">
        <v>2.3891052101334642E-5</v>
      </c>
      <c r="HG114" s="61">
        <v>1.7316945550943818E-6</v>
      </c>
      <c r="HH114" s="61">
        <v>4.9675285537220922E-6</v>
      </c>
      <c r="HI114" s="61">
        <v>1.5249600447407853E-5</v>
      </c>
      <c r="HJ114" s="61">
        <v>1.3801870849085054E-5</v>
      </c>
      <c r="HK114" s="61">
        <v>4.5203012313806629E-3</v>
      </c>
      <c r="HL114" s="61">
        <v>8.7277892323832525E-4</v>
      </c>
      <c r="HM114" s="61">
        <v>1.4323212590404073E-3</v>
      </c>
      <c r="HN114" s="61">
        <v>2.1648547912056547E-3</v>
      </c>
      <c r="HO114" s="61">
        <v>1.3251305538442984E-3</v>
      </c>
      <c r="HP114" s="61">
        <v>2.9153582421901465E-5</v>
      </c>
      <c r="HQ114" s="61">
        <v>2.02364284386904E-5</v>
      </c>
      <c r="HR114" s="61">
        <v>0</v>
      </c>
      <c r="HS114" s="61">
        <v>6.4855916751153919E-4</v>
      </c>
      <c r="HT114" s="61">
        <v>1.0012626013261678E-4</v>
      </c>
      <c r="HU114" s="61">
        <v>3.568634398541899E-5</v>
      </c>
      <c r="HV114" s="61">
        <v>5.1914405323982316E-5</v>
      </c>
      <c r="HW114" s="61">
        <v>1.5815686027325665E-2</v>
      </c>
      <c r="HX114" s="61">
        <v>2.6589244523712021E-3</v>
      </c>
      <c r="HY114" s="61">
        <v>5.6936644752999541E-3</v>
      </c>
      <c r="HZ114" s="61">
        <v>3.20282210876902E-3</v>
      </c>
      <c r="IA114" s="61">
        <v>3.7605456079387125E-3</v>
      </c>
      <c r="IB114" s="61">
        <v>5.9370596517747684E-3</v>
      </c>
      <c r="IC114" s="61">
        <v>1.5630867644646345E-4</v>
      </c>
      <c r="ID114" s="61">
        <v>6.6315837889185895E-5</v>
      </c>
      <c r="IE114" s="61">
        <v>1.2794774700172549E-5</v>
      </c>
      <c r="IF114" s="61">
        <v>1.7931268248304884E-5</v>
      </c>
      <c r="IG114" s="61">
        <v>1.6838293792049699E-5</v>
      </c>
      <c r="IH114" s="61">
        <v>8.8782880737578705E-6</v>
      </c>
      <c r="II114" s="61">
        <v>1.0550857071879566E-4</v>
      </c>
      <c r="IJ114" s="61">
        <v>2.8908950763914911E-4</v>
      </c>
      <c r="IK114" s="61">
        <v>4.588474054821161E-5</v>
      </c>
      <c r="IL114" s="61">
        <v>1.6975153063598391E-4</v>
      </c>
      <c r="IM114" s="61">
        <v>7.5329909435293237E-5</v>
      </c>
      <c r="IN114" s="61">
        <v>1.0651888071109705E-4</v>
      </c>
      <c r="IO114" s="61">
        <v>8.8188014462806322E-5</v>
      </c>
      <c r="IP114" s="61">
        <v>8.3531481101676913E-5</v>
      </c>
      <c r="IQ114" s="61">
        <v>1.2280668338918654E-4</v>
      </c>
      <c r="IR114" s="61">
        <v>1.1590096221734051E-4</v>
      </c>
      <c r="IS114" s="61">
        <v>2.3516134399966979E-5</v>
      </c>
      <c r="IT114" s="61">
        <v>3.5119963724813637E-6</v>
      </c>
      <c r="IU114" s="61">
        <v>1.5237412932059339E-4</v>
      </c>
      <c r="IV114" s="61">
        <v>3.9557452886021343E-5</v>
      </c>
      <c r="IW114" s="61">
        <v>5.70278279404849E-6</v>
      </c>
      <c r="IX114" s="61">
        <v>3.819392820111E-5</v>
      </c>
      <c r="IY114" s="61">
        <v>2.6893673900644498E-5</v>
      </c>
      <c r="IZ114" s="61">
        <v>1.0844575125006225E-4</v>
      </c>
      <c r="JA114" s="61">
        <v>4.1386376386839312E-5</v>
      </c>
      <c r="JB114" s="61">
        <v>1.4418280461417194E-4</v>
      </c>
      <c r="JC114" s="61">
        <v>6.346846822479487E-5</v>
      </c>
      <c r="JD114" s="61">
        <v>1.3575642105766403E-5</v>
      </c>
      <c r="JE114" s="61">
        <v>2.9383873491955395E-6</v>
      </c>
      <c r="JF114" s="61">
        <v>1.3351081504977878E-5</v>
      </c>
      <c r="JG114" s="61">
        <v>0.1736797360704242</v>
      </c>
      <c r="JH114" s="61">
        <v>1.4699063338524062E-3</v>
      </c>
      <c r="JI114" s="61">
        <v>3.5057616286715304E-2</v>
      </c>
      <c r="JJ114" s="61">
        <v>0.63360206506323236</v>
      </c>
      <c r="JK114" s="61">
        <v>1.9787712191759683E-2</v>
      </c>
      <c r="JL114" s="61">
        <v>2.4850746960357186E-2</v>
      </c>
      <c r="JM114" s="61">
        <v>6.0247529424176747E-3</v>
      </c>
      <c r="JN114" s="61">
        <v>1.0045293968010121E-4</v>
      </c>
      <c r="JO114" s="61">
        <v>1.4496896628628857E-5</v>
      </c>
      <c r="JP114" s="61">
        <v>1.0955899482644184E-4</v>
      </c>
      <c r="JQ114" s="61">
        <v>7.3457532398731761E-5</v>
      </c>
      <c r="JR114" s="61">
        <v>4.1346010244648764E-5</v>
      </c>
      <c r="JS114" s="61">
        <v>1.1089709788634045E-5</v>
      </c>
      <c r="JT114" s="61">
        <v>0</v>
      </c>
      <c r="JU114" s="61">
        <v>7.0337653488419113E-5</v>
      </c>
      <c r="JV114" s="61">
        <v>2.9079549739983526E-5</v>
      </c>
      <c r="JW114" s="61">
        <v>1.5117718291872862E-4</v>
      </c>
      <c r="JX114" s="61">
        <v>2.187910958064315E-4</v>
      </c>
      <c r="JY114" s="61">
        <v>2.6055171315717401E-5</v>
      </c>
      <c r="JZ114" s="61">
        <v>1.0148472741070118E-4</v>
      </c>
      <c r="KA114" s="61">
        <v>2.0324203152340497E-4</v>
      </c>
      <c r="KB114" s="61">
        <v>8.7542268806037525E-5</v>
      </c>
      <c r="KC114" s="61">
        <v>8.122316797533162E-5</v>
      </c>
      <c r="KD114" s="61">
        <v>1.2576180418888641E-4</v>
      </c>
      <c r="KE114" s="61">
        <v>9.6662173928860454E-5</v>
      </c>
      <c r="KF114" s="61">
        <v>4.774196084641175E-4</v>
      </c>
      <c r="KG114" s="61">
        <v>1.5649744775406987E-4</v>
      </c>
      <c r="KH114" s="61">
        <v>1.6290265717715176E-4</v>
      </c>
      <c r="KI114" s="61">
        <v>5.2411650856834387E-5</v>
      </c>
      <c r="KJ114" s="61">
        <v>1.4325947025199351E-4</v>
      </c>
      <c r="KK114" s="61">
        <v>4.5090690427769862E-4</v>
      </c>
      <c r="KL114" s="61">
        <v>1.026016458081827E-4</v>
      </c>
      <c r="KM114" s="61">
        <v>9.1411067938459799E-5</v>
      </c>
      <c r="KN114" s="61">
        <v>5.7122658729661604E-5</v>
      </c>
      <c r="KO114" s="61">
        <v>1.1966624954572561E-4</v>
      </c>
      <c r="KP114" s="61">
        <v>1.6982980338319897E-4</v>
      </c>
      <c r="KQ114" s="61">
        <v>5.8217484809397883E-5</v>
      </c>
      <c r="KR114" s="61">
        <v>1.6661272255110915E-4</v>
      </c>
      <c r="KS114" s="61">
        <v>1.2446745163522663E-4</v>
      </c>
      <c r="KT114" s="61">
        <v>4.4708768149919208E-5</v>
      </c>
      <c r="KU114" s="61">
        <v>1.0711341596225473E-4</v>
      </c>
      <c r="KV114" s="61">
        <v>2.0894902545869828E-5</v>
      </c>
      <c r="KW114" s="61">
        <v>1.1789701012499489E-4</v>
      </c>
      <c r="KX114" s="61">
        <v>1.3501728695883896E-4</v>
      </c>
      <c r="KY114" s="61">
        <v>2.1910996034391774E-5</v>
      </c>
      <c r="KZ114" s="61">
        <v>2.10193424142934E-4</v>
      </c>
    </row>
    <row r="115" spans="1:312" ht="13" x14ac:dyDescent="0.3">
      <c r="A115" s="102">
        <v>1.020011967996886</v>
      </c>
      <c r="B115" s="50" t="s">
        <v>843</v>
      </c>
      <c r="C115" s="60" t="s">
        <v>142</v>
      </c>
      <c r="D115" s="61">
        <v>0</v>
      </c>
      <c r="E115" s="61">
        <v>1.5210730988183392E-6</v>
      </c>
      <c r="F115" s="61">
        <v>2.7166271723645607E-6</v>
      </c>
      <c r="G115" s="61">
        <v>4.2833500513165732E-6</v>
      </c>
      <c r="H115" s="61">
        <v>4.4528084257493721E-6</v>
      </c>
      <c r="I115" s="61">
        <v>1.0843749105767218E-6</v>
      </c>
      <c r="J115" s="61">
        <v>7.714099033089114E-7</v>
      </c>
      <c r="K115" s="61">
        <v>6.5664699838272435E-6</v>
      </c>
      <c r="L115" s="61">
        <v>2.8445305438086671E-5</v>
      </c>
      <c r="M115" s="61">
        <v>3.9939063962666767E-4</v>
      </c>
      <c r="N115" s="61">
        <v>7.3196589333081026E-4</v>
      </c>
      <c r="O115" s="61">
        <v>4.6452598890679118E-3</v>
      </c>
      <c r="P115" s="61">
        <v>5.0401123092901016E-3</v>
      </c>
      <c r="Q115" s="61">
        <v>9.3617142215277242E-5</v>
      </c>
      <c r="R115" s="61">
        <v>3.6618607292555376E-5</v>
      </c>
      <c r="S115" s="61">
        <v>2.6917047359265225E-5</v>
      </c>
      <c r="T115" s="61">
        <v>0</v>
      </c>
      <c r="U115" s="61">
        <v>8.5363094264591252E-5</v>
      </c>
      <c r="V115" s="61">
        <v>0</v>
      </c>
      <c r="W115" s="61">
        <v>0</v>
      </c>
      <c r="X115" s="61">
        <v>1.5297775963850502E-6</v>
      </c>
      <c r="Y115" s="61">
        <v>0</v>
      </c>
      <c r="Z115" s="61">
        <v>5.179794068580341E-7</v>
      </c>
      <c r="AA115" s="61">
        <v>0</v>
      </c>
      <c r="AB115" s="61">
        <v>0</v>
      </c>
      <c r="AC115" s="61">
        <v>0</v>
      </c>
      <c r="AD115" s="61">
        <v>0</v>
      </c>
      <c r="AE115" s="61">
        <v>0</v>
      </c>
      <c r="AF115" s="61">
        <v>2.6875256583910656E-6</v>
      </c>
      <c r="AG115" s="61">
        <v>5.8715976626319815E-6</v>
      </c>
      <c r="AH115" s="61">
        <v>0</v>
      </c>
      <c r="AI115" s="61">
        <v>0</v>
      </c>
      <c r="AJ115" s="61">
        <v>6.4963355361163613E-6</v>
      </c>
      <c r="AK115" s="61">
        <v>0</v>
      </c>
      <c r="AL115" s="61">
        <v>0</v>
      </c>
      <c r="AM115" s="61">
        <v>1.3427407760427989E-5</v>
      </c>
      <c r="AN115" s="61">
        <v>1.9713735532089494E-6</v>
      </c>
      <c r="AO115" s="61">
        <v>0</v>
      </c>
      <c r="AP115" s="61">
        <v>3.1232811109163879E-5</v>
      </c>
      <c r="AQ115" s="61">
        <v>1.1794007697744018E-6</v>
      </c>
      <c r="AR115" s="61">
        <v>0</v>
      </c>
      <c r="AS115" s="61">
        <v>0</v>
      </c>
      <c r="AT115" s="61">
        <v>0</v>
      </c>
      <c r="AU115" s="61">
        <v>0</v>
      </c>
      <c r="AV115" s="61">
        <v>1.3391407184102756E-5</v>
      </c>
      <c r="AW115" s="61">
        <v>2.4600334194839836E-5</v>
      </c>
      <c r="AX115" s="61">
        <v>1.5215726883524858E-5</v>
      </c>
      <c r="AY115" s="61">
        <v>4.2253780711833055E-6</v>
      </c>
      <c r="AZ115" s="61">
        <v>8.0494582439225642E-7</v>
      </c>
      <c r="BA115" s="61">
        <v>0</v>
      </c>
      <c r="BB115" s="61">
        <v>1.0892518789661061E-6</v>
      </c>
      <c r="BC115" s="61">
        <v>0</v>
      </c>
      <c r="BD115" s="61">
        <v>1.5449554980478603E-6</v>
      </c>
      <c r="BE115" s="61">
        <v>1.121144280898367E-6</v>
      </c>
      <c r="BF115" s="61">
        <v>3.6726650890910608E-7</v>
      </c>
      <c r="BG115" s="61">
        <v>0</v>
      </c>
      <c r="BH115" s="61">
        <v>7.2258163172304609E-6</v>
      </c>
      <c r="BI115" s="61">
        <v>2.3815674609366875E-4</v>
      </c>
      <c r="BJ115" s="61">
        <v>3.3627909769480259E-5</v>
      </c>
      <c r="BK115" s="61">
        <v>0</v>
      </c>
      <c r="BL115" s="61">
        <v>0</v>
      </c>
      <c r="BM115" s="61">
        <v>0</v>
      </c>
      <c r="BN115" s="61">
        <v>0</v>
      </c>
      <c r="BO115" s="61">
        <v>2.6260756296359169E-6</v>
      </c>
      <c r="BP115" s="61">
        <v>0</v>
      </c>
      <c r="BQ115" s="61">
        <v>2.0469018822591117E-6</v>
      </c>
      <c r="BR115" s="61">
        <v>0</v>
      </c>
      <c r="BS115" s="61">
        <v>0</v>
      </c>
      <c r="BT115" s="61">
        <v>0</v>
      </c>
      <c r="BU115" s="61">
        <v>1.3363808572178749E-5</v>
      </c>
      <c r="BV115" s="61">
        <v>3.6497134203988959E-4</v>
      </c>
      <c r="BW115" s="61">
        <v>5.9969001572729658E-3</v>
      </c>
      <c r="BX115" s="61">
        <v>6.986962486240241E-3</v>
      </c>
      <c r="BY115" s="61">
        <v>5.0672084862365329E-3</v>
      </c>
      <c r="BZ115" s="61">
        <v>4.298772733982071E-5</v>
      </c>
      <c r="CA115" s="61">
        <v>1.8593031912221027E-3</v>
      </c>
      <c r="CB115" s="61">
        <v>1.5147367622468433E-2</v>
      </c>
      <c r="CC115" s="61">
        <v>1.8000959267878871E-4</v>
      </c>
      <c r="CD115" s="61">
        <v>0</v>
      </c>
      <c r="CE115" s="61">
        <v>1.6804497864647915E-6</v>
      </c>
      <c r="CF115" s="61">
        <v>0</v>
      </c>
      <c r="CG115" s="61">
        <v>0</v>
      </c>
      <c r="CH115" s="61">
        <v>0</v>
      </c>
      <c r="CI115" s="61">
        <v>0</v>
      </c>
      <c r="CJ115" s="61">
        <v>3.1097005067344047E-6</v>
      </c>
      <c r="CK115" s="61">
        <v>0</v>
      </c>
      <c r="CL115" s="61">
        <v>2.2631003334636432E-6</v>
      </c>
      <c r="CM115" s="61">
        <v>0</v>
      </c>
      <c r="CN115" s="61">
        <v>0</v>
      </c>
      <c r="CO115" s="61">
        <v>0</v>
      </c>
      <c r="CP115" s="61">
        <v>0</v>
      </c>
      <c r="CQ115" s="61">
        <v>0</v>
      </c>
      <c r="CR115" s="61">
        <v>2.0057271539451167E-5</v>
      </c>
      <c r="CS115" s="61">
        <v>0</v>
      </c>
      <c r="CT115" s="61">
        <v>0</v>
      </c>
      <c r="CU115" s="61">
        <v>0</v>
      </c>
      <c r="CV115" s="61">
        <v>0</v>
      </c>
      <c r="CW115" s="61">
        <v>0</v>
      </c>
      <c r="CX115" s="61">
        <v>0</v>
      </c>
      <c r="CY115" s="61">
        <v>0</v>
      </c>
      <c r="CZ115" s="61">
        <v>0</v>
      </c>
      <c r="DA115" s="61">
        <v>0</v>
      </c>
      <c r="DB115" s="61">
        <v>0</v>
      </c>
      <c r="DC115" s="61">
        <v>0</v>
      </c>
      <c r="DD115" s="61">
        <v>0</v>
      </c>
      <c r="DE115" s="61">
        <v>0</v>
      </c>
      <c r="DF115" s="61">
        <v>1.78359798536398E-6</v>
      </c>
      <c r="DG115" s="61">
        <v>1.5959191464576189E-6</v>
      </c>
      <c r="DH115" s="61">
        <v>0</v>
      </c>
      <c r="DI115" s="61">
        <v>7.0908688104895032E-6</v>
      </c>
      <c r="DJ115" s="61">
        <v>0</v>
      </c>
      <c r="DK115" s="61">
        <v>8.0839801338014658E-6</v>
      </c>
      <c r="DL115" s="61">
        <v>0</v>
      </c>
      <c r="DM115" s="61">
        <v>0</v>
      </c>
      <c r="DN115" s="61">
        <v>0</v>
      </c>
      <c r="DO115" s="61">
        <v>0</v>
      </c>
      <c r="DP115" s="61">
        <v>0</v>
      </c>
      <c r="DQ115" s="61">
        <v>0</v>
      </c>
      <c r="DR115" s="61">
        <v>2.8507846119461304E-6</v>
      </c>
      <c r="DS115" s="61">
        <v>0</v>
      </c>
      <c r="DT115" s="61">
        <v>0</v>
      </c>
      <c r="DU115" s="61">
        <v>5.1355182962629619E-6</v>
      </c>
      <c r="DV115" s="61">
        <v>0</v>
      </c>
      <c r="DW115" s="61">
        <v>0</v>
      </c>
      <c r="DX115" s="61">
        <v>0</v>
      </c>
      <c r="DY115" s="61">
        <v>0</v>
      </c>
      <c r="DZ115" s="61">
        <v>3.0088784972836615E-6</v>
      </c>
      <c r="EA115" s="61">
        <v>1.0528275873037896E-5</v>
      </c>
      <c r="EB115" s="61">
        <v>0</v>
      </c>
      <c r="EC115" s="61">
        <v>0</v>
      </c>
      <c r="ED115" s="61">
        <v>2.1793622562901924E-6</v>
      </c>
      <c r="EE115" s="61">
        <v>0</v>
      </c>
      <c r="EF115" s="61">
        <v>0</v>
      </c>
      <c r="EG115" s="61">
        <v>1.789386298694904E-6</v>
      </c>
      <c r="EH115" s="61">
        <v>2.3376940025738511E-5</v>
      </c>
      <c r="EI115" s="61">
        <v>0</v>
      </c>
      <c r="EJ115" s="61">
        <v>0</v>
      </c>
      <c r="EK115" s="61">
        <v>4.0636220409016884E-6</v>
      </c>
      <c r="EL115" s="61">
        <v>0</v>
      </c>
      <c r="EM115" s="61">
        <v>0</v>
      </c>
      <c r="EN115" s="61">
        <v>9.4149626184006502E-6</v>
      </c>
      <c r="EO115" s="61">
        <v>0</v>
      </c>
      <c r="EP115" s="61">
        <v>7.4593064263514553E-6</v>
      </c>
      <c r="EQ115" s="61">
        <v>2.6944926347763717E-6</v>
      </c>
      <c r="ER115" s="61">
        <v>2.4377799132177424E-5</v>
      </c>
      <c r="ES115" s="61">
        <v>0</v>
      </c>
      <c r="ET115" s="61">
        <v>0</v>
      </c>
      <c r="EU115" s="61">
        <v>3.6341863347384294E-6</v>
      </c>
      <c r="EV115" s="61">
        <v>0</v>
      </c>
      <c r="EW115" s="61">
        <v>0</v>
      </c>
      <c r="EX115" s="61">
        <v>5.8696196174004577E-6</v>
      </c>
      <c r="EY115" s="61">
        <v>4.1302524530864502E-5</v>
      </c>
      <c r="EZ115" s="61">
        <v>7.0780549888971011E-5</v>
      </c>
      <c r="FA115" s="61">
        <v>3.4057481310254628E-5</v>
      </c>
      <c r="FB115" s="61">
        <v>1.2334248680224131E-4</v>
      </c>
      <c r="FC115" s="61">
        <v>1.6988882818475902E-6</v>
      </c>
      <c r="FD115" s="61">
        <v>8.4378326453254407E-6</v>
      </c>
      <c r="FE115" s="61">
        <v>1.1146102320778835E-4</v>
      </c>
      <c r="FF115" s="61">
        <v>2.634501643775601E-3</v>
      </c>
      <c r="FG115" s="61">
        <v>8.4630144011898394E-4</v>
      </c>
      <c r="FH115" s="61">
        <v>7.2064278639682588E-4</v>
      </c>
      <c r="FI115" s="61">
        <v>1.4949428033402172E-4</v>
      </c>
      <c r="FJ115" s="61">
        <v>3.7712084148069474E-4</v>
      </c>
      <c r="FK115" s="61">
        <v>2.0085799350838054E-3</v>
      </c>
      <c r="FL115" s="61">
        <v>3.4822152042703866E-5</v>
      </c>
      <c r="FM115" s="61">
        <v>4.5834198624623761E-6</v>
      </c>
      <c r="FN115" s="61">
        <v>1.8034107758938112E-5</v>
      </c>
      <c r="FO115" s="61">
        <v>0</v>
      </c>
      <c r="FP115" s="61">
        <v>0</v>
      </c>
      <c r="FQ115" s="61">
        <v>3.5551659490293123E-6</v>
      </c>
      <c r="FR115" s="61">
        <v>2.0944676211351472E-5</v>
      </c>
      <c r="FS115" s="61">
        <v>1.9632136367928113E-5</v>
      </c>
      <c r="FT115" s="61">
        <v>7.7977699194162436E-5</v>
      </c>
      <c r="FU115" s="61">
        <v>1.6233470069845996E-4</v>
      </c>
      <c r="FV115" s="61">
        <v>4.4296113154120945E-5</v>
      </c>
      <c r="FW115" s="61">
        <v>2.6834385789146033E-4</v>
      </c>
      <c r="FX115" s="61">
        <v>8.435220354112732E-5</v>
      </c>
      <c r="FY115" s="61">
        <v>5.7330313416823874E-4</v>
      </c>
      <c r="FZ115" s="61">
        <v>2.7375913800949711E-4</v>
      </c>
      <c r="GA115" s="61">
        <v>7.7914902627676729E-3</v>
      </c>
      <c r="GB115" s="61">
        <v>3.7924156134995224E-5</v>
      </c>
      <c r="GC115" s="61">
        <v>4.4603280159354855E-5</v>
      </c>
      <c r="GD115" s="61">
        <v>3.5412029442948142E-4</v>
      </c>
      <c r="GE115" s="61">
        <v>4.6528086659005811E-4</v>
      </c>
      <c r="GF115" s="61">
        <v>8.5045660824574596E-5</v>
      </c>
      <c r="GG115" s="61">
        <v>0</v>
      </c>
      <c r="GH115" s="61">
        <v>0</v>
      </c>
      <c r="GI115" s="61">
        <v>0</v>
      </c>
      <c r="GJ115" s="61">
        <v>0</v>
      </c>
      <c r="GK115" s="61">
        <v>0</v>
      </c>
      <c r="GL115" s="61">
        <v>0</v>
      </c>
      <c r="GM115" s="61">
        <v>0</v>
      </c>
      <c r="GN115" s="61">
        <v>0</v>
      </c>
      <c r="GO115" s="61">
        <v>2.6070273493802744E-6</v>
      </c>
      <c r="GP115" s="61">
        <v>9.0975893790958389E-5</v>
      </c>
      <c r="GQ115" s="61">
        <v>0</v>
      </c>
      <c r="GR115" s="61">
        <v>0</v>
      </c>
      <c r="GS115" s="61">
        <v>0</v>
      </c>
      <c r="GT115" s="61">
        <v>1.4901001139078925E-5</v>
      </c>
      <c r="GU115" s="61">
        <v>1.1146215831807863E-5</v>
      </c>
      <c r="GV115" s="61">
        <v>5.1702071385853606E-4</v>
      </c>
      <c r="GW115" s="61">
        <v>3.640908139241332E-5</v>
      </c>
      <c r="GX115" s="61">
        <v>5.7774987770543005E-5</v>
      </c>
      <c r="GY115" s="61">
        <v>0</v>
      </c>
      <c r="GZ115" s="61">
        <v>3.0961463617852053E-6</v>
      </c>
      <c r="HA115" s="61">
        <v>0</v>
      </c>
      <c r="HB115" s="61">
        <v>0</v>
      </c>
      <c r="HC115" s="61">
        <v>0</v>
      </c>
      <c r="HD115" s="61">
        <v>0</v>
      </c>
      <c r="HE115" s="61">
        <v>0</v>
      </c>
      <c r="HF115" s="61">
        <v>0</v>
      </c>
      <c r="HG115" s="61">
        <v>0</v>
      </c>
      <c r="HH115" s="61">
        <v>0</v>
      </c>
      <c r="HI115" s="61">
        <v>0</v>
      </c>
      <c r="HJ115" s="61">
        <v>0</v>
      </c>
      <c r="HK115" s="61">
        <v>0</v>
      </c>
      <c r="HL115" s="61">
        <v>0</v>
      </c>
      <c r="HM115" s="61">
        <v>0</v>
      </c>
      <c r="HN115" s="61">
        <v>2.8782448521432205E-6</v>
      </c>
      <c r="HO115" s="61">
        <v>5.9059494539181145E-6</v>
      </c>
      <c r="HP115" s="61">
        <v>0</v>
      </c>
      <c r="HQ115" s="61">
        <v>0</v>
      </c>
      <c r="HR115" s="61">
        <v>0</v>
      </c>
      <c r="HS115" s="61">
        <v>0</v>
      </c>
      <c r="HT115" s="61">
        <v>0</v>
      </c>
      <c r="HU115" s="61">
        <v>0</v>
      </c>
      <c r="HV115" s="61">
        <v>0</v>
      </c>
      <c r="HW115" s="61">
        <v>1.0135998009240747E-5</v>
      </c>
      <c r="HX115" s="61">
        <v>0</v>
      </c>
      <c r="HY115" s="61">
        <v>0</v>
      </c>
      <c r="HZ115" s="61">
        <v>2.2014092117234659E-6</v>
      </c>
      <c r="IA115" s="61">
        <v>0</v>
      </c>
      <c r="IB115" s="61">
        <v>0</v>
      </c>
      <c r="IC115" s="61">
        <v>9.2504812659987102E-6</v>
      </c>
      <c r="ID115" s="61">
        <v>0</v>
      </c>
      <c r="IE115" s="61">
        <v>2.8289232502065007E-6</v>
      </c>
      <c r="IF115" s="61">
        <v>2.1151655425736902E-6</v>
      </c>
      <c r="IG115" s="61">
        <v>0</v>
      </c>
      <c r="IH115" s="61">
        <v>6.9626408545238071E-6</v>
      </c>
      <c r="II115" s="61">
        <v>0</v>
      </c>
      <c r="IJ115" s="61">
        <v>1.4422750788217998E-5</v>
      </c>
      <c r="IK115" s="61">
        <v>2.4789704302353898E-5</v>
      </c>
      <c r="IL115" s="61">
        <v>8.4358824033947341E-6</v>
      </c>
      <c r="IM115" s="61">
        <v>1.5899441772988249E-5</v>
      </c>
      <c r="IN115" s="61">
        <v>5.5461077050586981E-6</v>
      </c>
      <c r="IO115" s="61">
        <v>4.5857487046732397E-5</v>
      </c>
      <c r="IP115" s="61">
        <v>4.8735658166461117E-5</v>
      </c>
      <c r="IQ115" s="61">
        <v>7.8960798906684439E-6</v>
      </c>
      <c r="IR115" s="61">
        <v>3.8365784853872504E-6</v>
      </c>
      <c r="IS115" s="61">
        <v>2.5783407273550294E-5</v>
      </c>
      <c r="IT115" s="61">
        <v>1.2609561443749578E-6</v>
      </c>
      <c r="IU115" s="61">
        <v>6.2821462108962812E-6</v>
      </c>
      <c r="IV115" s="61">
        <v>7.3268976774108504E-7</v>
      </c>
      <c r="IW115" s="61">
        <v>1.8355832118343578E-6</v>
      </c>
      <c r="IX115" s="61">
        <v>1.5062271946567983E-6</v>
      </c>
      <c r="IY115" s="61">
        <v>7.242276053516879E-3</v>
      </c>
      <c r="IZ115" s="61">
        <v>5.6521111459778778E-3</v>
      </c>
      <c r="JA115" s="61">
        <v>1.0947260942660705E-2</v>
      </c>
      <c r="JB115" s="61">
        <v>5.1816482999246655E-2</v>
      </c>
      <c r="JC115" s="61">
        <v>7.0614646218262573E-6</v>
      </c>
      <c r="JD115" s="61">
        <v>0</v>
      </c>
      <c r="JE115" s="61">
        <v>3.230280132228209E-6</v>
      </c>
      <c r="JF115" s="61">
        <v>7.9787339671182539E-7</v>
      </c>
      <c r="JG115" s="61">
        <v>5.7010727401181324E-6</v>
      </c>
      <c r="JH115" s="61">
        <v>9.3386350704788076E-6</v>
      </c>
      <c r="JI115" s="61">
        <v>1.5375241405159479E-6</v>
      </c>
      <c r="JJ115" s="61">
        <v>1.0029555707676674E-6</v>
      </c>
      <c r="JK115" s="61">
        <v>3.1921662878170229E-6</v>
      </c>
      <c r="JL115" s="61">
        <v>3.5782661071175979E-6</v>
      </c>
      <c r="JM115" s="61">
        <v>1.1674437554244248E-5</v>
      </c>
      <c r="JN115" s="61">
        <v>3.4335364326552322E-4</v>
      </c>
      <c r="JO115" s="61">
        <v>1.2491076017512537E-4</v>
      </c>
      <c r="JP115" s="61">
        <v>7.5706877125429845E-4</v>
      </c>
      <c r="JQ115" s="61">
        <v>8.3848506253948594E-5</v>
      </c>
      <c r="JR115" s="61">
        <v>5.2820761816438149E-4</v>
      </c>
      <c r="JS115" s="61">
        <v>1.185667630894889E-5</v>
      </c>
      <c r="JT115" s="61">
        <v>0</v>
      </c>
      <c r="JU115" s="61">
        <v>3.0613990546611524E-5</v>
      </c>
      <c r="JV115" s="61">
        <v>2.0185951485865934E-6</v>
      </c>
      <c r="JW115" s="61">
        <v>7.0198877632264868E-7</v>
      </c>
      <c r="JX115" s="61">
        <v>0</v>
      </c>
      <c r="JY115" s="61">
        <v>1.9012822034236283E-6</v>
      </c>
      <c r="JZ115" s="61">
        <v>5.7780950721712816E-6</v>
      </c>
      <c r="KA115" s="61">
        <v>3.309318886063322E-6</v>
      </c>
      <c r="KB115" s="61">
        <v>9.4387388697575018E-6</v>
      </c>
      <c r="KC115" s="61">
        <v>1.1665873465551262E-5</v>
      </c>
      <c r="KD115" s="61">
        <v>0</v>
      </c>
      <c r="KE115" s="61">
        <v>6.9114434705726789E-6</v>
      </c>
      <c r="KF115" s="61">
        <v>0</v>
      </c>
      <c r="KG115" s="61">
        <v>0</v>
      </c>
      <c r="KH115" s="61">
        <v>0</v>
      </c>
      <c r="KI115" s="61">
        <v>0</v>
      </c>
      <c r="KJ115" s="61">
        <v>0</v>
      </c>
      <c r="KK115" s="61">
        <v>5.485903070945164E-6</v>
      </c>
      <c r="KL115" s="61">
        <v>6.9697496308054311E-6</v>
      </c>
      <c r="KM115" s="61">
        <v>0</v>
      </c>
      <c r="KN115" s="61">
        <v>1.0606641810747977E-6</v>
      </c>
      <c r="KO115" s="61">
        <v>4.9449585487975976E-6</v>
      </c>
      <c r="KP115" s="61">
        <v>9.4090464385159694E-7</v>
      </c>
      <c r="KQ115" s="61">
        <v>0</v>
      </c>
      <c r="KR115" s="61">
        <v>8.7150674355456374E-7</v>
      </c>
      <c r="KS115" s="61">
        <v>0</v>
      </c>
      <c r="KT115" s="61">
        <v>6.209820234907521E-6</v>
      </c>
      <c r="KU115" s="61">
        <v>3.5020503468963372E-5</v>
      </c>
      <c r="KV115" s="61">
        <v>0</v>
      </c>
      <c r="KW115" s="61">
        <v>1.9069370898872603E-6</v>
      </c>
      <c r="KX115" s="61">
        <v>1.5590016317575724E-5</v>
      </c>
      <c r="KY115" s="61">
        <v>0</v>
      </c>
      <c r="KZ115" s="61">
        <v>2.1718296735633062E-6</v>
      </c>
    </row>
    <row r="116" spans="1:312" ht="13" x14ac:dyDescent="0.3">
      <c r="A116" s="102">
        <v>1.0194040329226424</v>
      </c>
      <c r="B116" s="50" t="s">
        <v>842</v>
      </c>
      <c r="C116" s="60" t="s">
        <v>35</v>
      </c>
      <c r="D116" s="61">
        <v>3.6658189652114036E-4</v>
      </c>
      <c r="E116" s="61">
        <v>1.6326184593983508E-4</v>
      </c>
      <c r="F116" s="61">
        <v>1.1886726754189039E-4</v>
      </c>
      <c r="G116" s="61">
        <v>1.357454821977241E-4</v>
      </c>
      <c r="H116" s="61">
        <v>3.4043457325942008E-5</v>
      </c>
      <c r="I116" s="61">
        <v>1.404506481399205E-4</v>
      </c>
      <c r="J116" s="61">
        <v>7.3361081804677471E-5</v>
      </c>
      <c r="K116" s="61">
        <v>2.1531666898581912E-4</v>
      </c>
      <c r="L116" s="61">
        <v>1.1923455285033996E-4</v>
      </c>
      <c r="M116" s="61">
        <v>8.8094130333792595E-4</v>
      </c>
      <c r="N116" s="61">
        <v>1.768176828435798E-3</v>
      </c>
      <c r="O116" s="61">
        <v>6.768174874974716E-3</v>
      </c>
      <c r="P116" s="61">
        <v>1.2123325617909127E-2</v>
      </c>
      <c r="Q116" s="61">
        <v>1.1806606934944477E-3</v>
      </c>
      <c r="R116" s="61">
        <v>1.36908939226645E-3</v>
      </c>
      <c r="S116" s="61">
        <v>2.932016069059814E-4</v>
      </c>
      <c r="T116" s="61">
        <v>6.6118556355318091E-4</v>
      </c>
      <c r="U116" s="61">
        <v>1.4733355626425548E-3</v>
      </c>
      <c r="V116" s="61">
        <v>1.5889565472389179E-4</v>
      </c>
      <c r="W116" s="61">
        <v>2.351151999511026E-5</v>
      </c>
      <c r="X116" s="61">
        <v>1.345170651307773E-4</v>
      </c>
      <c r="Y116" s="61">
        <v>1.0711663391741651E-4</v>
      </c>
      <c r="Z116" s="61">
        <v>2.3628126581559197E-4</v>
      </c>
      <c r="AA116" s="61">
        <v>1.5349855659266695E-5</v>
      </c>
      <c r="AB116" s="61">
        <v>6.4812207177368294E-5</v>
      </c>
      <c r="AC116" s="61">
        <v>2.7469959613028807E-5</v>
      </c>
      <c r="AD116" s="61">
        <v>4.0433980726051152E-6</v>
      </c>
      <c r="AE116" s="61">
        <v>4.8746628873166572E-6</v>
      </c>
      <c r="AF116" s="61">
        <v>1.5679848604029041E-4</v>
      </c>
      <c r="AG116" s="61">
        <v>1.464116169741351E-4</v>
      </c>
      <c r="AH116" s="61">
        <v>5.760101303537153E-6</v>
      </c>
      <c r="AI116" s="61">
        <v>1.4983127657355343E-5</v>
      </c>
      <c r="AJ116" s="61">
        <v>1.2716094410794105E-5</v>
      </c>
      <c r="AK116" s="61">
        <v>1.4810978714580693E-5</v>
      </c>
      <c r="AL116" s="61">
        <v>1.2547125449807318E-5</v>
      </c>
      <c r="AM116" s="61">
        <v>1.4725353181139919E-4</v>
      </c>
      <c r="AN116" s="61">
        <v>3.2172816388370052E-4</v>
      </c>
      <c r="AO116" s="61">
        <v>9.8598786544734E-7</v>
      </c>
      <c r="AP116" s="61">
        <v>1.0395444570560002E-5</v>
      </c>
      <c r="AQ116" s="61">
        <v>4.4407617008032567E-5</v>
      </c>
      <c r="AR116" s="61">
        <v>7.4323499769875074E-5</v>
      </c>
      <c r="AS116" s="61">
        <v>4.4426903438176562E-5</v>
      </c>
      <c r="AT116" s="61">
        <v>3.9920377793060518E-5</v>
      </c>
      <c r="AU116" s="61">
        <v>1.3051440944843385E-5</v>
      </c>
      <c r="AV116" s="61">
        <v>1.0449097513662176E-4</v>
      </c>
      <c r="AW116" s="61">
        <v>2.5852290481567742E-4</v>
      </c>
      <c r="AX116" s="61">
        <v>8.1212687409426264E-5</v>
      </c>
      <c r="AY116" s="61">
        <v>1.0206123971419806E-4</v>
      </c>
      <c r="AZ116" s="61">
        <v>1.141230681149491E-4</v>
      </c>
      <c r="BA116" s="61">
        <v>0</v>
      </c>
      <c r="BB116" s="61">
        <v>8.4864628173375492E-5</v>
      </c>
      <c r="BC116" s="61">
        <v>6.7552974898810476E-5</v>
      </c>
      <c r="BD116" s="61">
        <v>2.1072931136508739E-5</v>
      </c>
      <c r="BE116" s="61">
        <v>4.4983538965367107E-5</v>
      </c>
      <c r="BF116" s="61">
        <v>1.1528087640758053E-5</v>
      </c>
      <c r="BG116" s="61">
        <v>3.249797944925719E-5</v>
      </c>
      <c r="BH116" s="61">
        <v>8.6849318682809615E-5</v>
      </c>
      <c r="BI116" s="61">
        <v>1.4308434675144941E-4</v>
      </c>
      <c r="BJ116" s="61">
        <v>1.6214826200251892E-4</v>
      </c>
      <c r="BK116" s="61">
        <v>2.5302032984361467E-4</v>
      </c>
      <c r="BL116" s="61">
        <v>3.9403462445425664E-5</v>
      </c>
      <c r="BM116" s="61">
        <v>2.6276126581283997E-4</v>
      </c>
      <c r="BN116" s="61">
        <v>2.2263458695960414E-4</v>
      </c>
      <c r="BO116" s="61">
        <v>5.2654275305105496E-4</v>
      </c>
      <c r="BP116" s="61">
        <v>2.6325333157210054E-5</v>
      </c>
      <c r="BQ116" s="61">
        <v>1.5663154509669989E-4</v>
      </c>
      <c r="BR116" s="61">
        <v>4.5115757217760619E-5</v>
      </c>
      <c r="BS116" s="61">
        <v>1.1422513920174312E-4</v>
      </c>
      <c r="BT116" s="61">
        <v>5.7613843480656461E-5</v>
      </c>
      <c r="BU116" s="61">
        <v>2.3383211820803205E-4</v>
      </c>
      <c r="BV116" s="61">
        <v>3.8130655667852668E-3</v>
      </c>
      <c r="BW116" s="61">
        <v>6.1925748836995156E-2</v>
      </c>
      <c r="BX116" s="61">
        <v>9.4820039431790681E-2</v>
      </c>
      <c r="BY116" s="61">
        <v>8.7155522140442865E-2</v>
      </c>
      <c r="BZ116" s="61">
        <v>1.272333351958477E-3</v>
      </c>
      <c r="CA116" s="61">
        <v>4.1972605975609839E-2</v>
      </c>
      <c r="CB116" s="61">
        <v>0.16268635295025841</v>
      </c>
      <c r="CC116" s="61">
        <v>6.6568870108648173E-4</v>
      </c>
      <c r="CD116" s="61">
        <v>1.5341561571105392E-6</v>
      </c>
      <c r="CE116" s="61">
        <v>1.8462238870214532E-4</v>
      </c>
      <c r="CF116" s="61">
        <v>2.2805228881495153E-6</v>
      </c>
      <c r="CG116" s="61">
        <v>9.9904540955824024E-6</v>
      </c>
      <c r="CH116" s="61">
        <v>4.7477515307608446E-5</v>
      </c>
      <c r="CI116" s="61">
        <v>2.1225252064699578E-6</v>
      </c>
      <c r="CJ116" s="61">
        <v>0</v>
      </c>
      <c r="CK116" s="61">
        <v>1.3689860708352388E-4</v>
      </c>
      <c r="CL116" s="61">
        <v>1.017054053564735E-4</v>
      </c>
      <c r="CM116" s="61">
        <v>1.1645527094201022E-5</v>
      </c>
      <c r="CN116" s="61">
        <v>1.8238232593566187E-4</v>
      </c>
      <c r="CO116" s="61">
        <v>2.9181312639269615E-4</v>
      </c>
      <c r="CP116" s="61">
        <v>1.2583808592276892E-5</v>
      </c>
      <c r="CQ116" s="61">
        <v>9.4468692005735921E-5</v>
      </c>
      <c r="CR116" s="61">
        <v>3.7910447305336266E-5</v>
      </c>
      <c r="CS116" s="61">
        <v>6.4150378386285186E-6</v>
      </c>
      <c r="CT116" s="61">
        <v>0</v>
      </c>
      <c r="CU116" s="61">
        <v>6.0563450210252077E-5</v>
      </c>
      <c r="CV116" s="61">
        <v>2.3614027458574783E-5</v>
      </c>
      <c r="CW116" s="61">
        <v>1.5768424221070504E-6</v>
      </c>
      <c r="CX116" s="61">
        <v>1.3986629451084989E-5</v>
      </c>
      <c r="CY116" s="61">
        <v>5.7505422966762274E-6</v>
      </c>
      <c r="CZ116" s="61">
        <v>1.9514243492888729E-4</v>
      </c>
      <c r="DA116" s="61">
        <v>3.4487098213042086E-6</v>
      </c>
      <c r="DB116" s="61">
        <v>2.7321019950596684E-4</v>
      </c>
      <c r="DC116" s="61">
        <v>1.4269845094935571E-5</v>
      </c>
      <c r="DD116" s="61">
        <v>3.7628223838898175E-5</v>
      </c>
      <c r="DE116" s="61">
        <v>2.4055558565732701E-5</v>
      </c>
      <c r="DF116" s="61">
        <v>3.9212732004150311E-5</v>
      </c>
      <c r="DG116" s="61">
        <v>1.9595849774908339E-4</v>
      </c>
      <c r="DH116" s="61">
        <v>1.1772185870323506E-4</v>
      </c>
      <c r="DI116" s="61">
        <v>1.6348976456232474E-5</v>
      </c>
      <c r="DJ116" s="61">
        <v>0</v>
      </c>
      <c r="DK116" s="61">
        <v>4.2722802671760196E-6</v>
      </c>
      <c r="DL116" s="61">
        <v>0</v>
      </c>
      <c r="DM116" s="61">
        <v>0</v>
      </c>
      <c r="DN116" s="61">
        <v>0</v>
      </c>
      <c r="DO116" s="61">
        <v>1.3660339874465528E-5</v>
      </c>
      <c r="DP116" s="61">
        <v>2.4351810075662573E-5</v>
      </c>
      <c r="DQ116" s="61">
        <v>3.4447710046219891E-5</v>
      </c>
      <c r="DR116" s="61">
        <v>1.4510493674805804E-4</v>
      </c>
      <c r="DS116" s="61">
        <v>6.5869050874579468E-5</v>
      </c>
      <c r="DT116" s="61">
        <v>5.7884947648048327E-6</v>
      </c>
      <c r="DU116" s="61">
        <v>2.8397774688467793E-5</v>
      </c>
      <c r="DV116" s="61">
        <v>1.6626450904148383E-5</v>
      </c>
      <c r="DW116" s="61">
        <v>6.8653738239947358E-5</v>
      </c>
      <c r="DX116" s="61">
        <v>1.6595663328780121E-6</v>
      </c>
      <c r="DY116" s="61">
        <v>1.384691226642031E-4</v>
      </c>
      <c r="DZ116" s="61">
        <v>1.4750045676901427E-5</v>
      </c>
      <c r="EA116" s="61">
        <v>8.6539426742630971E-5</v>
      </c>
      <c r="EB116" s="61">
        <v>1.4246260921780801E-5</v>
      </c>
      <c r="EC116" s="61">
        <v>1.7802183779184558E-4</v>
      </c>
      <c r="ED116" s="61">
        <v>2.5054594235276878E-5</v>
      </c>
      <c r="EE116" s="61">
        <v>9.5000730800362261E-5</v>
      </c>
      <c r="EF116" s="61">
        <v>0</v>
      </c>
      <c r="EG116" s="61">
        <v>2.1166344235913592E-5</v>
      </c>
      <c r="EH116" s="61">
        <v>1.4686937379591059E-5</v>
      </c>
      <c r="EI116" s="61">
        <v>3.2314715789570068E-5</v>
      </c>
      <c r="EJ116" s="61">
        <v>0</v>
      </c>
      <c r="EK116" s="61">
        <v>1.6451911096767969E-6</v>
      </c>
      <c r="EL116" s="61">
        <v>9.1075682900550279E-4</v>
      </c>
      <c r="EM116" s="61">
        <v>2.4393685930865485E-4</v>
      </c>
      <c r="EN116" s="61">
        <v>5.3731251631127282E-5</v>
      </c>
      <c r="EO116" s="61">
        <v>1.7605002647659739E-4</v>
      </c>
      <c r="EP116" s="61">
        <v>3.7753873214290957E-4</v>
      </c>
      <c r="EQ116" s="61">
        <v>2.0449479209036847E-4</v>
      </c>
      <c r="ER116" s="61">
        <v>4.5629923867801055E-5</v>
      </c>
      <c r="ES116" s="61">
        <v>1.3876983010402283E-4</v>
      </c>
      <c r="ET116" s="61">
        <v>1.2013226344502679E-4</v>
      </c>
      <c r="EU116" s="61">
        <v>2.5651175935153755E-4</v>
      </c>
      <c r="EV116" s="61">
        <v>8.4511752225013281E-5</v>
      </c>
      <c r="EW116" s="61">
        <v>1.1443640366488213E-4</v>
      </c>
      <c r="EX116" s="61">
        <v>1.5565048855926682E-4</v>
      </c>
      <c r="EY116" s="61">
        <v>4.8923198421183542E-4</v>
      </c>
      <c r="EZ116" s="61">
        <v>6.5252534073999052E-4</v>
      </c>
      <c r="FA116" s="61">
        <v>4.1760691604411225E-4</v>
      </c>
      <c r="FB116" s="61">
        <v>6.7838367741232715E-4</v>
      </c>
      <c r="FC116" s="61">
        <v>7.6842162850334034E-4</v>
      </c>
      <c r="FD116" s="61">
        <v>1.2472278132827201E-4</v>
      </c>
      <c r="FE116" s="61">
        <v>1.5815088078544321E-3</v>
      </c>
      <c r="FF116" s="61">
        <v>3.6366330705724977E-3</v>
      </c>
      <c r="FG116" s="61">
        <v>4.3693906218009726E-3</v>
      </c>
      <c r="FH116" s="61">
        <v>4.0667134238346345E-3</v>
      </c>
      <c r="FI116" s="61">
        <v>9.3458613034530123E-4</v>
      </c>
      <c r="FJ116" s="61">
        <v>8.1167897373492161E-4</v>
      </c>
      <c r="FK116" s="61">
        <v>6.5772792861391541E-3</v>
      </c>
      <c r="FL116" s="61">
        <v>8.3766168243241181E-5</v>
      </c>
      <c r="FM116" s="61">
        <v>2.1873719181019634E-5</v>
      </c>
      <c r="FN116" s="61">
        <v>2.9404071970002818E-5</v>
      </c>
      <c r="FO116" s="61">
        <v>3.0936766639405533E-5</v>
      </c>
      <c r="FP116" s="61">
        <v>1.0020272540715902E-4</v>
      </c>
      <c r="FQ116" s="61">
        <v>1.6529362655324947E-4</v>
      </c>
      <c r="FR116" s="61">
        <v>5.8462156915622799E-5</v>
      </c>
      <c r="FS116" s="61">
        <v>1.0245557149667118E-3</v>
      </c>
      <c r="FT116" s="61">
        <v>2.899679760947529E-4</v>
      </c>
      <c r="FU116" s="61">
        <v>3.4790731107054931E-4</v>
      </c>
      <c r="FV116" s="61">
        <v>1.4529285172774448E-4</v>
      </c>
      <c r="FW116" s="61">
        <v>1.8527286205338009E-3</v>
      </c>
      <c r="FX116" s="61">
        <v>7.0927576053223223E-4</v>
      </c>
      <c r="FY116" s="61">
        <v>1.1595534321400711E-3</v>
      </c>
      <c r="FZ116" s="61">
        <v>2.5815194729435962E-3</v>
      </c>
      <c r="GA116" s="61">
        <v>7.0839762929937905E-2</v>
      </c>
      <c r="GB116" s="61">
        <v>1.4813473230696843E-3</v>
      </c>
      <c r="GC116" s="61">
        <v>7.6114222911518833E-4</v>
      </c>
      <c r="GD116" s="61">
        <v>3.3259015814634434E-3</v>
      </c>
      <c r="GE116" s="61">
        <v>3.3446445158858331E-3</v>
      </c>
      <c r="GF116" s="61">
        <v>1.1910083911376883E-3</v>
      </c>
      <c r="GG116" s="61">
        <v>5.080926984098046E-5</v>
      </c>
      <c r="GH116" s="61">
        <v>1.7219816319750372E-4</v>
      </c>
      <c r="GI116" s="61">
        <v>6.8796655670001945E-5</v>
      </c>
      <c r="GJ116" s="61">
        <v>1.2615931240635736E-4</v>
      </c>
      <c r="GK116" s="61">
        <v>9.3323348768808458E-5</v>
      </c>
      <c r="GL116" s="61">
        <v>2.1433581200498098E-5</v>
      </c>
      <c r="GM116" s="61">
        <v>5.8868668411423581E-5</v>
      </c>
      <c r="GN116" s="61">
        <v>2.43861559447411E-6</v>
      </c>
      <c r="GO116" s="61">
        <v>4.3898821876343799E-4</v>
      </c>
      <c r="GP116" s="61">
        <v>3.9196499827224261E-4</v>
      </c>
      <c r="GQ116" s="61">
        <v>7.5499964051365664E-5</v>
      </c>
      <c r="GR116" s="61">
        <v>1.9221473860161909E-4</v>
      </c>
      <c r="GS116" s="61">
        <v>2.0147703625658908E-4</v>
      </c>
      <c r="GT116" s="61">
        <v>9.8299019490331036E-5</v>
      </c>
      <c r="GU116" s="61">
        <v>2.3427732682477047E-4</v>
      </c>
      <c r="GV116" s="61">
        <v>2.246076703130489E-4</v>
      </c>
      <c r="GW116" s="61">
        <v>9.301061190563252E-5</v>
      </c>
      <c r="GX116" s="61">
        <v>1.8829015544868228E-4</v>
      </c>
      <c r="GY116" s="61">
        <v>1.0725210914095049E-5</v>
      </c>
      <c r="GZ116" s="61">
        <v>3.491101478900242E-4</v>
      </c>
      <c r="HA116" s="61">
        <v>7.3218833358851642E-5</v>
      </c>
      <c r="HB116" s="61">
        <v>6.5195315832791738E-5</v>
      </c>
      <c r="HC116" s="61">
        <v>6.9222502700326755E-5</v>
      </c>
      <c r="HD116" s="61">
        <v>2.9041451221445274E-5</v>
      </c>
      <c r="HE116" s="61">
        <v>5.6529721944370559E-6</v>
      </c>
      <c r="HF116" s="61">
        <v>3.5441760611511039E-5</v>
      </c>
      <c r="HG116" s="61">
        <v>1.606627726115343E-5</v>
      </c>
      <c r="HH116" s="61">
        <v>4.3419879210311621E-6</v>
      </c>
      <c r="HI116" s="61">
        <v>5.5102553003276337E-6</v>
      </c>
      <c r="HJ116" s="61">
        <v>1.2191042421075127E-5</v>
      </c>
      <c r="HK116" s="61">
        <v>1.0125826372964734E-4</v>
      </c>
      <c r="HL116" s="61">
        <v>2.3783839411856869E-5</v>
      </c>
      <c r="HM116" s="61">
        <v>4.1404138237839875E-5</v>
      </c>
      <c r="HN116" s="61">
        <v>1.0742195193931138E-4</v>
      </c>
      <c r="HO116" s="61">
        <v>1.1557053143728804E-4</v>
      </c>
      <c r="HP116" s="61">
        <v>6.1988479476012947E-4</v>
      </c>
      <c r="HQ116" s="61">
        <v>6.6261893461541865E-6</v>
      </c>
      <c r="HR116" s="61">
        <v>7.1612519078589971E-5</v>
      </c>
      <c r="HS116" s="61">
        <v>3.7017938904032702E-5</v>
      </c>
      <c r="HT116" s="61">
        <v>9.7161721154545138E-5</v>
      </c>
      <c r="HU116" s="61">
        <v>2.52571821637405E-6</v>
      </c>
      <c r="HV116" s="61">
        <v>1.1505056374776236E-4</v>
      </c>
      <c r="HW116" s="61">
        <v>5.5173479042203178E-5</v>
      </c>
      <c r="HX116" s="61">
        <v>1.4042099986537126E-4</v>
      </c>
      <c r="HY116" s="61">
        <v>8.0066726402701813E-5</v>
      </c>
      <c r="HZ116" s="61">
        <v>1.0289549722944498E-4</v>
      </c>
      <c r="IA116" s="61">
        <v>1.4540056912531432E-4</v>
      </c>
      <c r="IB116" s="61">
        <v>1.8806935016999189E-5</v>
      </c>
      <c r="IC116" s="61">
        <v>3.3318996286241083E-5</v>
      </c>
      <c r="ID116" s="61">
        <v>3.2958542003668013E-5</v>
      </c>
      <c r="IE116" s="61">
        <v>1.3512775525098056E-5</v>
      </c>
      <c r="IF116" s="61">
        <v>3.8949534856041641E-5</v>
      </c>
      <c r="IG116" s="61">
        <v>5.9294797825206838E-5</v>
      </c>
      <c r="IH116" s="61">
        <v>6.5389881041162733E-7</v>
      </c>
      <c r="II116" s="61">
        <v>8.6258823414316969E-5</v>
      </c>
      <c r="IJ116" s="61">
        <v>2.1346899215352554E-4</v>
      </c>
      <c r="IK116" s="61">
        <v>1.4756402993863418E-4</v>
      </c>
      <c r="IL116" s="61">
        <v>3.7339268298755936E-4</v>
      </c>
      <c r="IM116" s="61">
        <v>4.0604183742124465E-4</v>
      </c>
      <c r="IN116" s="61">
        <v>2.7469199207676333E-4</v>
      </c>
      <c r="IO116" s="61">
        <v>3.0005801883651673E-4</v>
      </c>
      <c r="IP116" s="61">
        <v>4.1089277298382511E-4</v>
      </c>
      <c r="IQ116" s="61">
        <v>2.8351596532166237E-4</v>
      </c>
      <c r="IR116" s="61">
        <v>2.7756435609821906E-4</v>
      </c>
      <c r="IS116" s="61">
        <v>2.6219497614005376E-4</v>
      </c>
      <c r="IT116" s="61">
        <v>1.4459897830421275E-4</v>
      </c>
      <c r="IU116" s="61">
        <v>1.8343428719340047E-4</v>
      </c>
      <c r="IV116" s="61">
        <v>9.028452744409562E-5</v>
      </c>
      <c r="IW116" s="61">
        <v>2.4017032121185466E-5</v>
      </c>
      <c r="IX116" s="61">
        <v>1.0685965728547857E-4</v>
      </c>
      <c r="IY116" s="61">
        <v>0.11353413890623112</v>
      </c>
      <c r="IZ116" s="61">
        <v>5.5081062323555509E-2</v>
      </c>
      <c r="JA116" s="61">
        <v>0.13360764582624984</v>
      </c>
      <c r="JB116" s="61">
        <v>0.9005211762733123</v>
      </c>
      <c r="JC116" s="61">
        <v>2.1761654983664056E-4</v>
      </c>
      <c r="JD116" s="61">
        <v>6.511124922372634E-5</v>
      </c>
      <c r="JE116" s="61">
        <v>5.586827867245294E-5</v>
      </c>
      <c r="JF116" s="61">
        <v>2.9278998572669506E-5</v>
      </c>
      <c r="JG116" s="61">
        <v>1.6328023893187959E-4</v>
      </c>
      <c r="JH116" s="61">
        <v>2.1258458526919876E-4</v>
      </c>
      <c r="JI116" s="61">
        <v>7.8434865518760302E-5</v>
      </c>
      <c r="JJ116" s="61">
        <v>3.65911624068404E-5</v>
      </c>
      <c r="JK116" s="61">
        <v>1.020115881469648E-4</v>
      </c>
      <c r="JL116" s="61">
        <v>6.049543535611859E-5</v>
      </c>
      <c r="JM116" s="61">
        <v>2.0253257465343406E-4</v>
      </c>
      <c r="JN116" s="61">
        <v>7.0761067751658701E-4</v>
      </c>
      <c r="JO116" s="61">
        <v>1.2540797516417377E-3</v>
      </c>
      <c r="JP116" s="61">
        <v>4.0325200839842401E-3</v>
      </c>
      <c r="JQ116" s="61">
        <v>7.9020504987073459E-4</v>
      </c>
      <c r="JR116" s="61">
        <v>5.1504587642368423E-3</v>
      </c>
      <c r="JS116" s="61">
        <v>5.4360708674560388E-5</v>
      </c>
      <c r="JT116" s="61">
        <v>0</v>
      </c>
      <c r="JU116" s="61">
        <v>4.8411682039917071E-5</v>
      </c>
      <c r="JV116" s="61">
        <v>1.0403528842715522E-5</v>
      </c>
      <c r="JW116" s="61">
        <v>4.1924329697047069E-5</v>
      </c>
      <c r="JX116" s="61">
        <v>8.8738930735775401E-5</v>
      </c>
      <c r="JY116" s="61">
        <v>1.2134743535130965E-4</v>
      </c>
      <c r="JZ116" s="61">
        <v>1.4624731733280994E-4</v>
      </c>
      <c r="KA116" s="61">
        <v>1.2913768409557997E-5</v>
      </c>
      <c r="KB116" s="61">
        <v>3.6249639366180752E-5</v>
      </c>
      <c r="KC116" s="61">
        <v>5.9376630179669239E-5</v>
      </c>
      <c r="KD116" s="61">
        <v>2.4953355881216802E-5</v>
      </c>
      <c r="KE116" s="61">
        <v>1.1086902995170428E-4</v>
      </c>
      <c r="KF116" s="61">
        <v>9.1124705367126663E-5</v>
      </c>
      <c r="KG116" s="61">
        <v>1.0069680882233433E-4</v>
      </c>
      <c r="KH116" s="61">
        <v>1.4061393785819638E-5</v>
      </c>
      <c r="KI116" s="61">
        <v>1.054796193451497E-6</v>
      </c>
      <c r="KJ116" s="61">
        <v>9.7609271172560393E-5</v>
      </c>
      <c r="KK116" s="61">
        <v>3.8493743449676596E-5</v>
      </c>
      <c r="KL116" s="61">
        <v>6.0802401475368926E-5</v>
      </c>
      <c r="KM116" s="61">
        <v>1.2026731857416819E-4</v>
      </c>
      <c r="KN116" s="61">
        <v>1.6605287012604331E-5</v>
      </c>
      <c r="KO116" s="61">
        <v>6.0186960146054158E-5</v>
      </c>
      <c r="KP116" s="61">
        <v>1.1230916615573802E-4</v>
      </c>
      <c r="KQ116" s="61">
        <v>4.5542634078795978E-5</v>
      </c>
      <c r="KR116" s="61">
        <v>9.6621047635415966E-5</v>
      </c>
      <c r="KS116" s="61">
        <v>3.5867542378636856E-5</v>
      </c>
      <c r="KT116" s="61">
        <v>3.3248210680503294E-5</v>
      </c>
      <c r="KU116" s="61">
        <v>9.4515899643982546E-5</v>
      </c>
      <c r="KV116" s="61">
        <v>7.8575174841074784E-6</v>
      </c>
      <c r="KW116" s="61">
        <v>1.6819351677529643E-4</v>
      </c>
      <c r="KX116" s="61">
        <v>2.3085070436156944E-5</v>
      </c>
      <c r="KY116" s="61">
        <v>1.1875278290287937E-4</v>
      </c>
      <c r="KZ116" s="61">
        <v>1.4707806941628463E-4</v>
      </c>
    </row>
    <row r="117" spans="1:312" ht="13" x14ac:dyDescent="0.3">
      <c r="A117" s="102">
        <v>1.0204392116365806</v>
      </c>
      <c r="B117" s="50" t="s">
        <v>841</v>
      </c>
      <c r="C117" s="60" t="s">
        <v>45</v>
      </c>
      <c r="D117" s="61">
        <v>3.3143803582581666E-5</v>
      </c>
      <c r="E117" s="61">
        <v>7.6729687429280664E-6</v>
      </c>
      <c r="F117" s="61">
        <v>3.3263854110525019E-5</v>
      </c>
      <c r="G117" s="61">
        <v>2.2526341888923921E-5</v>
      </c>
      <c r="H117" s="61">
        <v>4.0501608553358649E-5</v>
      </c>
      <c r="I117" s="61">
        <v>0</v>
      </c>
      <c r="J117" s="61">
        <v>0</v>
      </c>
      <c r="K117" s="61">
        <v>1.5886620928614298E-6</v>
      </c>
      <c r="L117" s="61">
        <v>0</v>
      </c>
      <c r="M117" s="61">
        <v>4.7526434038592812E-5</v>
      </c>
      <c r="N117" s="61">
        <v>1.8136182968265052E-4</v>
      </c>
      <c r="O117" s="61">
        <v>1.237814248813684E-4</v>
      </c>
      <c r="P117" s="61">
        <v>7.1845616133391961E-5</v>
      </c>
      <c r="Q117" s="61">
        <v>1.3629204942090582E-5</v>
      </c>
      <c r="R117" s="61">
        <v>7.9851217282578919E-4</v>
      </c>
      <c r="S117" s="61">
        <v>4.6126223660831214E-4</v>
      </c>
      <c r="T117" s="61">
        <v>1.09486182731692E-4</v>
      </c>
      <c r="U117" s="61">
        <v>1.0064475149925247E-2</v>
      </c>
      <c r="V117" s="61">
        <v>9.5583826966419126E-6</v>
      </c>
      <c r="W117" s="61">
        <v>7.3307241412082241E-5</v>
      </c>
      <c r="X117" s="61">
        <v>7.2085601062090126E-5</v>
      </c>
      <c r="Y117" s="61">
        <v>2.077021879256164E-6</v>
      </c>
      <c r="Z117" s="61">
        <v>4.6877136320652085E-5</v>
      </c>
      <c r="AA117" s="61">
        <v>2.6599407409551191E-5</v>
      </c>
      <c r="AB117" s="61">
        <v>4.4699872485920351E-5</v>
      </c>
      <c r="AC117" s="61">
        <v>3.0014563025669507E-5</v>
      </c>
      <c r="AD117" s="61">
        <v>0</v>
      </c>
      <c r="AE117" s="61">
        <v>9.9075790484632635E-5</v>
      </c>
      <c r="AF117" s="61">
        <v>1.8256538350230986E-4</v>
      </c>
      <c r="AG117" s="61">
        <v>1.3263303534571648E-4</v>
      </c>
      <c r="AH117" s="61">
        <v>1.9872853884357603E-6</v>
      </c>
      <c r="AI117" s="61">
        <v>4.3870830981166908E-6</v>
      </c>
      <c r="AJ117" s="61">
        <v>4.9462198289836455E-6</v>
      </c>
      <c r="AK117" s="61">
        <v>1.8177970044332114E-5</v>
      </c>
      <c r="AL117" s="61">
        <v>1.1826716333071969E-5</v>
      </c>
      <c r="AM117" s="61">
        <v>3.5097160901735877E-5</v>
      </c>
      <c r="AN117" s="61">
        <v>0</v>
      </c>
      <c r="AO117" s="61">
        <v>5.0024384349901807E-6</v>
      </c>
      <c r="AP117" s="61">
        <v>1.3943219245162446E-6</v>
      </c>
      <c r="AQ117" s="61">
        <v>1.1631575256397843E-5</v>
      </c>
      <c r="AR117" s="61">
        <v>3.1637822256752794E-5</v>
      </c>
      <c r="AS117" s="61">
        <v>1.2867423415158511E-5</v>
      </c>
      <c r="AT117" s="61">
        <v>7.9679194086590624E-6</v>
      </c>
      <c r="AU117" s="61">
        <v>6.6212736576337239E-6</v>
      </c>
      <c r="AV117" s="61">
        <v>1.0472683162323021E-5</v>
      </c>
      <c r="AW117" s="61">
        <v>1.3639881692091462E-5</v>
      </c>
      <c r="AX117" s="61">
        <v>6.8616570432332956E-5</v>
      </c>
      <c r="AY117" s="61">
        <v>1.1344400268935723E-5</v>
      </c>
      <c r="AZ117" s="61">
        <v>4.7726443717508479E-5</v>
      </c>
      <c r="BA117" s="61">
        <v>0</v>
      </c>
      <c r="BB117" s="61">
        <v>3.1089982780206673E-6</v>
      </c>
      <c r="BC117" s="61">
        <v>1.3704695821874482E-4</v>
      </c>
      <c r="BD117" s="61">
        <v>8.1201813549939232E-5</v>
      </c>
      <c r="BE117" s="61">
        <v>2.1449010289220879E-5</v>
      </c>
      <c r="BF117" s="61">
        <v>5.3265886008784019E-5</v>
      </c>
      <c r="BG117" s="61">
        <v>0</v>
      </c>
      <c r="BH117" s="61">
        <v>1.8644662225048923E-5</v>
      </c>
      <c r="BI117" s="61">
        <v>3.5282480902765742E-5</v>
      </c>
      <c r="BJ117" s="61">
        <v>6.5104381639939525E-6</v>
      </c>
      <c r="BK117" s="61">
        <v>0</v>
      </c>
      <c r="BL117" s="61">
        <v>1.2802508085848523E-4</v>
      </c>
      <c r="BM117" s="61">
        <v>8.4559644540484842E-5</v>
      </c>
      <c r="BN117" s="61">
        <v>4.4719116770470344E-5</v>
      </c>
      <c r="BO117" s="61">
        <v>5.3498996299305041E-5</v>
      </c>
      <c r="BP117" s="61">
        <v>1.9306315103701335E-5</v>
      </c>
      <c r="BQ117" s="61">
        <v>1.0169182755478777E-5</v>
      </c>
      <c r="BR117" s="61">
        <v>5.2319354585227484E-5</v>
      </c>
      <c r="BS117" s="61">
        <v>0</v>
      </c>
      <c r="BT117" s="61">
        <v>0</v>
      </c>
      <c r="BU117" s="61">
        <v>3.0526115704925105E-5</v>
      </c>
      <c r="BV117" s="61">
        <v>0.16008900956641653</v>
      </c>
      <c r="BW117" s="61">
        <v>0.31800696201859691</v>
      </c>
      <c r="BX117" s="61">
        <v>3.5708818845778135E-3</v>
      </c>
      <c r="BY117" s="61">
        <v>2.1254820683860374E-3</v>
      </c>
      <c r="BZ117" s="61">
        <v>3.6904317813109726E-3</v>
      </c>
      <c r="CA117" s="61">
        <v>2.3844431008282688E-4</v>
      </c>
      <c r="CB117" s="61">
        <v>6.5498877767371537E-3</v>
      </c>
      <c r="CC117" s="61">
        <v>2.2825724221665544E-4</v>
      </c>
      <c r="CD117" s="61">
        <v>0</v>
      </c>
      <c r="CE117" s="61">
        <v>5.3138547301724488E-5</v>
      </c>
      <c r="CF117" s="61">
        <v>3.6981452240262414E-6</v>
      </c>
      <c r="CG117" s="61">
        <v>7.5566637452105386E-6</v>
      </c>
      <c r="CH117" s="61">
        <v>0</v>
      </c>
      <c r="CI117" s="61">
        <v>2.3730095476061639E-6</v>
      </c>
      <c r="CJ117" s="61">
        <v>0</v>
      </c>
      <c r="CK117" s="61">
        <v>3.8458842243440176E-5</v>
      </c>
      <c r="CL117" s="61">
        <v>0</v>
      </c>
      <c r="CM117" s="61">
        <v>0</v>
      </c>
      <c r="CN117" s="61">
        <v>0</v>
      </c>
      <c r="CO117" s="61">
        <v>1.4447783791034576E-6</v>
      </c>
      <c r="CP117" s="61">
        <v>0</v>
      </c>
      <c r="CQ117" s="61">
        <v>2.1822072468232948E-5</v>
      </c>
      <c r="CR117" s="61">
        <v>1.0390737218240007E-5</v>
      </c>
      <c r="CS117" s="61">
        <v>2.8134988287182944E-5</v>
      </c>
      <c r="CT117" s="61">
        <v>0</v>
      </c>
      <c r="CU117" s="61">
        <v>3.9398118136774505E-6</v>
      </c>
      <c r="CV117" s="61">
        <v>2.0556621340429659E-6</v>
      </c>
      <c r="CW117" s="61">
        <v>3.6442580422029613E-5</v>
      </c>
      <c r="CX117" s="61">
        <v>1.6858708072545479E-5</v>
      </c>
      <c r="CY117" s="61">
        <v>0</v>
      </c>
      <c r="CZ117" s="61">
        <v>5.5221730254970077E-6</v>
      </c>
      <c r="DA117" s="61">
        <v>3.0622164792614958E-6</v>
      </c>
      <c r="DB117" s="61">
        <v>3.5654671748779794E-6</v>
      </c>
      <c r="DC117" s="61">
        <v>1.4158762468448048E-4</v>
      </c>
      <c r="DD117" s="61">
        <v>4.3867100330321705E-6</v>
      </c>
      <c r="DE117" s="61">
        <v>1.9041339234089211E-6</v>
      </c>
      <c r="DF117" s="61">
        <v>8.2534345293102087E-5</v>
      </c>
      <c r="DG117" s="61">
        <v>2.2920115401253039E-6</v>
      </c>
      <c r="DH117" s="61">
        <v>1.074385452152247E-4</v>
      </c>
      <c r="DI117" s="61">
        <v>7.8273091914008757E-6</v>
      </c>
      <c r="DJ117" s="61">
        <v>9.628022991718904E-6</v>
      </c>
      <c r="DK117" s="61">
        <v>1.3610944940408361E-5</v>
      </c>
      <c r="DL117" s="61">
        <v>0</v>
      </c>
      <c r="DM117" s="61">
        <v>0</v>
      </c>
      <c r="DN117" s="61">
        <v>1.0248994032569314E-4</v>
      </c>
      <c r="DO117" s="61">
        <v>0</v>
      </c>
      <c r="DP117" s="61">
        <v>1.8076535940780294E-6</v>
      </c>
      <c r="DQ117" s="61">
        <v>0</v>
      </c>
      <c r="DR117" s="61">
        <v>0</v>
      </c>
      <c r="DS117" s="61">
        <v>2.6786532202793218E-6</v>
      </c>
      <c r="DT117" s="61">
        <v>2.8942473824024164E-6</v>
      </c>
      <c r="DU117" s="61">
        <v>3.9853028970314631E-5</v>
      </c>
      <c r="DV117" s="61">
        <v>5.596561314159343E-6</v>
      </c>
      <c r="DW117" s="61">
        <v>3.1284662859621515E-5</v>
      </c>
      <c r="DX117" s="61">
        <v>2.8726859480381365E-5</v>
      </c>
      <c r="DY117" s="61">
        <v>4.0638872775554451E-5</v>
      </c>
      <c r="DZ117" s="61">
        <v>3.5043622933037425E-5</v>
      </c>
      <c r="EA117" s="61">
        <v>0</v>
      </c>
      <c r="EB117" s="61">
        <v>3.3860879172411817E-5</v>
      </c>
      <c r="EC117" s="61">
        <v>4.7989049951052764E-6</v>
      </c>
      <c r="ED117" s="61">
        <v>1.3528189413119861E-5</v>
      </c>
      <c r="EE117" s="61">
        <v>2.984663406574099E-6</v>
      </c>
      <c r="EF117" s="61">
        <v>4.6833319321498019E-6</v>
      </c>
      <c r="EG117" s="61">
        <v>0</v>
      </c>
      <c r="EH117" s="61">
        <v>0</v>
      </c>
      <c r="EI117" s="61">
        <v>0</v>
      </c>
      <c r="EJ117" s="61">
        <v>1.9859887756327711E-6</v>
      </c>
      <c r="EK117" s="61">
        <v>2.4842385756119632E-6</v>
      </c>
      <c r="EL117" s="61">
        <v>0</v>
      </c>
      <c r="EM117" s="61">
        <v>0</v>
      </c>
      <c r="EN117" s="61">
        <v>4.2577219484487016E-6</v>
      </c>
      <c r="EO117" s="61">
        <v>0</v>
      </c>
      <c r="EP117" s="61">
        <v>1.1741682017348635E-4</v>
      </c>
      <c r="EQ117" s="61">
        <v>3.124464863730048E-6</v>
      </c>
      <c r="ER117" s="61">
        <v>0</v>
      </c>
      <c r="ES117" s="61">
        <v>0</v>
      </c>
      <c r="ET117" s="61">
        <v>3.5624064942512063E-6</v>
      </c>
      <c r="EU117" s="61">
        <v>0</v>
      </c>
      <c r="EV117" s="61">
        <v>1.7987676063756368E-5</v>
      </c>
      <c r="EW117" s="61">
        <v>4.5049376382718842E-6</v>
      </c>
      <c r="EX117" s="61">
        <v>1.3445229396980617E-4</v>
      </c>
      <c r="EY117" s="61">
        <v>3.4370623954253803E-4</v>
      </c>
      <c r="EZ117" s="61">
        <v>6.9934658304380597E-5</v>
      </c>
      <c r="FA117" s="61">
        <v>3.1078856707212552E-5</v>
      </c>
      <c r="FB117" s="61">
        <v>6.5975092925388756E-3</v>
      </c>
      <c r="FC117" s="61">
        <v>6.6345202062067219E-4</v>
      </c>
      <c r="FD117" s="61">
        <v>5.2471704223562256E-5</v>
      </c>
      <c r="FE117" s="61">
        <v>4.0062981094109423E-4</v>
      </c>
      <c r="FF117" s="61">
        <v>1.006575873586458E-3</v>
      </c>
      <c r="FG117" s="61">
        <v>1.609234911855955E-2</v>
      </c>
      <c r="FH117" s="61">
        <v>1.9772200660435873E-2</v>
      </c>
      <c r="FI117" s="61">
        <v>1.6303460323521043E-4</v>
      </c>
      <c r="FJ117" s="61">
        <v>1.4568646489518618E-2</v>
      </c>
      <c r="FK117" s="61">
        <v>1.2193933385933879E-2</v>
      </c>
      <c r="FL117" s="61">
        <v>1.8348909155991498E-6</v>
      </c>
      <c r="FM117" s="61">
        <v>3.3537218505822268E-6</v>
      </c>
      <c r="FN117" s="61">
        <v>1.1159517572710812E-4</v>
      </c>
      <c r="FO117" s="61">
        <v>1.0002028213972357E-5</v>
      </c>
      <c r="FP117" s="61">
        <v>5.9068629122418682E-5</v>
      </c>
      <c r="FQ117" s="61">
        <v>6.9232179007412921E-6</v>
      </c>
      <c r="FR117" s="61">
        <v>9.7669474560706347E-6</v>
      </c>
      <c r="FS117" s="61">
        <v>1.2602564958766755E-4</v>
      </c>
      <c r="FT117" s="61">
        <v>1.8548453661789351E-6</v>
      </c>
      <c r="FU117" s="61">
        <v>5.1298996870293699E-5</v>
      </c>
      <c r="FV117" s="61">
        <v>4.9337947171663162E-5</v>
      </c>
      <c r="FW117" s="61">
        <v>3.5059049230169608E-5</v>
      </c>
      <c r="FX117" s="61">
        <v>1.5482334727550157E-4</v>
      </c>
      <c r="FY117" s="61">
        <v>3.6256593558575134E-5</v>
      </c>
      <c r="FZ117" s="61">
        <v>0.72732732565374048</v>
      </c>
      <c r="GA117" s="61">
        <v>1.3978111267636692E-2</v>
      </c>
      <c r="GB117" s="61">
        <v>4.5837676982030333E-2</v>
      </c>
      <c r="GC117" s="61">
        <v>3.6032223668194405E-2</v>
      </c>
      <c r="GD117" s="61">
        <v>0.8760147658737073</v>
      </c>
      <c r="GE117" s="61">
        <v>0.77409959558035102</v>
      </c>
      <c r="GF117" s="61">
        <v>2.1886860724308073E-2</v>
      </c>
      <c r="GG117" s="61">
        <v>4.8587707972051834E-6</v>
      </c>
      <c r="GH117" s="61">
        <v>5.2539846385164693E-5</v>
      </c>
      <c r="GI117" s="61">
        <v>9.5690809497074451E-6</v>
      </c>
      <c r="GJ117" s="61">
        <v>7.3672709653333068E-6</v>
      </c>
      <c r="GK117" s="61">
        <v>1.9071474165744847E-5</v>
      </c>
      <c r="GL117" s="61">
        <v>6.6551931741705485E-5</v>
      </c>
      <c r="GM117" s="61">
        <v>1.7552584618085012E-5</v>
      </c>
      <c r="GN117" s="61">
        <v>5.2548928960570425E-6</v>
      </c>
      <c r="GO117" s="61">
        <v>4.0416920931803392E-5</v>
      </c>
      <c r="GP117" s="61">
        <v>1.7757523535399976E-4</v>
      </c>
      <c r="GQ117" s="61">
        <v>3.9590489448096831E-5</v>
      </c>
      <c r="GR117" s="61">
        <v>1.1351807460316773E-4</v>
      </c>
      <c r="GS117" s="61">
        <v>5.5273450445982412E-5</v>
      </c>
      <c r="GT117" s="61">
        <v>7.7761811333576552E-5</v>
      </c>
      <c r="GU117" s="61">
        <v>1.7225969921884879E-5</v>
      </c>
      <c r="GV117" s="61">
        <v>1.9884390510609558E-4</v>
      </c>
      <c r="GW117" s="61">
        <v>1.7626774208268955E-6</v>
      </c>
      <c r="GX117" s="61">
        <v>3.4421081686139253E-6</v>
      </c>
      <c r="GY117" s="61">
        <v>0</v>
      </c>
      <c r="GZ117" s="61">
        <v>0</v>
      </c>
      <c r="HA117" s="61">
        <v>4.3971433668402515E-5</v>
      </c>
      <c r="HB117" s="61">
        <v>5.3606579543194914E-6</v>
      </c>
      <c r="HC117" s="61">
        <v>0</v>
      </c>
      <c r="HD117" s="61">
        <v>3.8281912973723316E-5</v>
      </c>
      <c r="HE117" s="61">
        <v>0</v>
      </c>
      <c r="HF117" s="61">
        <v>0</v>
      </c>
      <c r="HG117" s="61">
        <v>0</v>
      </c>
      <c r="HH117" s="61">
        <v>0</v>
      </c>
      <c r="HI117" s="61">
        <v>2.9852398918253546E-6</v>
      </c>
      <c r="HJ117" s="61">
        <v>0</v>
      </c>
      <c r="HK117" s="61">
        <v>1.4419582464338763E-4</v>
      </c>
      <c r="HL117" s="61">
        <v>8.5116628157707344E-5</v>
      </c>
      <c r="HM117" s="61">
        <v>2.0849821112631613E-4</v>
      </c>
      <c r="HN117" s="61">
        <v>1.4022906487263877E-4</v>
      </c>
      <c r="HO117" s="61">
        <v>5.9962916030990542E-5</v>
      </c>
      <c r="HP117" s="61">
        <v>0</v>
      </c>
      <c r="HQ117" s="61">
        <v>1.3356273647213229E-5</v>
      </c>
      <c r="HR117" s="61">
        <v>0</v>
      </c>
      <c r="HS117" s="61">
        <v>0</v>
      </c>
      <c r="HT117" s="61">
        <v>0</v>
      </c>
      <c r="HU117" s="61">
        <v>1.0876298539409784E-6</v>
      </c>
      <c r="HV117" s="61">
        <v>0</v>
      </c>
      <c r="HW117" s="61">
        <v>9.0280144211860901E-6</v>
      </c>
      <c r="HX117" s="61">
        <v>0</v>
      </c>
      <c r="HY117" s="61">
        <v>2.8054334487619077E-4</v>
      </c>
      <c r="HZ117" s="61">
        <v>2.0093158745819668E-4</v>
      </c>
      <c r="IA117" s="61">
        <v>1.0791572473828176E-6</v>
      </c>
      <c r="IB117" s="61">
        <v>7.5022012428795312E-5</v>
      </c>
      <c r="IC117" s="61">
        <v>3.3275836964626778E-5</v>
      </c>
      <c r="ID117" s="61">
        <v>1.431679802718664E-4</v>
      </c>
      <c r="IE117" s="61">
        <v>9.7648112189869064E-7</v>
      </c>
      <c r="IF117" s="61">
        <v>1.0232827895153797E-5</v>
      </c>
      <c r="IG117" s="61">
        <v>7.5868765410083929E-6</v>
      </c>
      <c r="IH117" s="61">
        <v>1.9184101719541123E-5</v>
      </c>
      <c r="II117" s="61">
        <v>2.880161306555061E-5</v>
      </c>
      <c r="IJ117" s="61">
        <v>6.808848290748138E-6</v>
      </c>
      <c r="IK117" s="61">
        <v>4.6340247568875522E-5</v>
      </c>
      <c r="IL117" s="61">
        <v>4.692553235671662E-5</v>
      </c>
      <c r="IM117" s="61">
        <v>2.7870473892550353E-6</v>
      </c>
      <c r="IN117" s="61">
        <v>4.3141995390562658E-5</v>
      </c>
      <c r="IO117" s="61">
        <v>7.2502510101408716E-6</v>
      </c>
      <c r="IP117" s="61">
        <v>6.4420416671743803E-6</v>
      </c>
      <c r="IQ117" s="61">
        <v>6.3678063634422937E-7</v>
      </c>
      <c r="IR117" s="61">
        <v>7.0311349404495623E-5</v>
      </c>
      <c r="IS117" s="61">
        <v>4.0944864388803264E-5</v>
      </c>
      <c r="IT117" s="61">
        <v>2.7180610223193533E-5</v>
      </c>
      <c r="IU117" s="61">
        <v>7.0020732804060692E-6</v>
      </c>
      <c r="IV117" s="61">
        <v>2.191054188425734E-5</v>
      </c>
      <c r="IW117" s="61">
        <v>2.537144303477198E-5</v>
      </c>
      <c r="IX117" s="61">
        <v>8.6380176292997942E-7</v>
      </c>
      <c r="IY117" s="61">
        <v>2.064325974031883E-4</v>
      </c>
      <c r="IZ117" s="61">
        <v>1.7610570865702531E-4</v>
      </c>
      <c r="JA117" s="61">
        <v>2.3175866295430724E-4</v>
      </c>
      <c r="JB117" s="61">
        <v>2.61399363190436E-4</v>
      </c>
      <c r="JC117" s="61">
        <v>3.8423564994513056E-6</v>
      </c>
      <c r="JD117" s="61">
        <v>2.0580703922273602E-6</v>
      </c>
      <c r="JE117" s="61">
        <v>1.4594639151633476E-6</v>
      </c>
      <c r="JF117" s="61">
        <v>0</v>
      </c>
      <c r="JG117" s="61">
        <v>5.0487096118387602E-5</v>
      </c>
      <c r="JH117" s="61">
        <v>1.0341309572782849E-4</v>
      </c>
      <c r="JI117" s="61">
        <v>4.785874111612872E-5</v>
      </c>
      <c r="JJ117" s="61">
        <v>6.3631958989815346E-6</v>
      </c>
      <c r="JK117" s="61">
        <v>5.6227497556980048E-5</v>
      </c>
      <c r="JL117" s="61">
        <v>5.9196967554706352E-5</v>
      </c>
      <c r="JM117" s="61">
        <v>1.9592516728766388E-5</v>
      </c>
      <c r="JN117" s="61">
        <v>1.9318463414946117E-5</v>
      </c>
      <c r="JO117" s="61">
        <v>3.111833845283263E-5</v>
      </c>
      <c r="JP117" s="61">
        <v>2.5338493704844917E-5</v>
      </c>
      <c r="JQ117" s="61">
        <v>8.6557129011939564E-5</v>
      </c>
      <c r="JR117" s="61">
        <v>1.0900799431652207E-4</v>
      </c>
      <c r="JS117" s="61">
        <v>7.5992295023032163E-6</v>
      </c>
      <c r="JT117" s="61">
        <v>0</v>
      </c>
      <c r="JU117" s="61">
        <v>2.569143345039148E-5</v>
      </c>
      <c r="JV117" s="61">
        <v>3.9140399300180366E-6</v>
      </c>
      <c r="JW117" s="61">
        <v>1.10758229153129E-6</v>
      </c>
      <c r="JX117" s="61">
        <v>1.3152616519787364E-5</v>
      </c>
      <c r="JY117" s="61">
        <v>7.0180128692772959E-5</v>
      </c>
      <c r="JZ117" s="61">
        <v>5.7579272010642265E-6</v>
      </c>
      <c r="KA117" s="61">
        <v>6.0405676461957112E-6</v>
      </c>
      <c r="KB117" s="61">
        <v>3.1062401409740742E-5</v>
      </c>
      <c r="KC117" s="61">
        <v>3.5353055061545447E-6</v>
      </c>
      <c r="KD117" s="61">
        <v>2.2123754155122437E-5</v>
      </c>
      <c r="KE117" s="61">
        <v>1.1845854648144663E-5</v>
      </c>
      <c r="KF117" s="61">
        <v>4.0175331244412054E-5</v>
      </c>
      <c r="KG117" s="61">
        <v>1.8083179539268958E-6</v>
      </c>
      <c r="KH117" s="61">
        <v>1.2312784931078742E-5</v>
      </c>
      <c r="KI117" s="61">
        <v>2.4119672956924233E-5</v>
      </c>
      <c r="KJ117" s="61">
        <v>3.9070060027066614E-5</v>
      </c>
      <c r="KK117" s="61">
        <v>1.6926420546213478E-5</v>
      </c>
      <c r="KL117" s="61">
        <v>1.2035332856951588E-4</v>
      </c>
      <c r="KM117" s="61">
        <v>1.5811644183949803E-5</v>
      </c>
      <c r="KN117" s="61">
        <v>2.6528389684437439E-5</v>
      </c>
      <c r="KO117" s="61">
        <v>2.4392799060499811E-5</v>
      </c>
      <c r="KP117" s="61">
        <v>8.8793519723476629E-6</v>
      </c>
      <c r="KQ117" s="61">
        <v>1.0768858139533948E-5</v>
      </c>
      <c r="KR117" s="61">
        <v>4.4278998178079646E-5</v>
      </c>
      <c r="KS117" s="61">
        <v>5.5445038150286797E-6</v>
      </c>
      <c r="KT117" s="61">
        <v>2.3812383989707779E-5</v>
      </c>
      <c r="KU117" s="61">
        <v>3.8354849996430865E-5</v>
      </c>
      <c r="KV117" s="61">
        <v>0</v>
      </c>
      <c r="KW117" s="61">
        <v>2.4940072420141243E-5</v>
      </c>
      <c r="KX117" s="61">
        <v>7.776023725863391E-6</v>
      </c>
      <c r="KY117" s="61">
        <v>1.3566243070587309E-5</v>
      </c>
      <c r="KZ117" s="61">
        <v>2.6458838662700177E-6</v>
      </c>
    </row>
    <row r="118" spans="1:312" ht="13" x14ac:dyDescent="0.3">
      <c r="A118" s="102">
        <v>1.0193973722851433</v>
      </c>
      <c r="B118" s="50" t="s">
        <v>840</v>
      </c>
      <c r="C118" s="60" t="s">
        <v>150</v>
      </c>
      <c r="D118" s="61">
        <v>0</v>
      </c>
      <c r="E118" s="61">
        <v>0</v>
      </c>
      <c r="F118" s="61">
        <v>2.1353401354830609E-6</v>
      </c>
      <c r="G118" s="61">
        <v>0</v>
      </c>
      <c r="H118" s="61">
        <v>0</v>
      </c>
      <c r="I118" s="61">
        <v>2.1687498211534437E-6</v>
      </c>
      <c r="J118" s="61">
        <v>2.314229709926734E-6</v>
      </c>
      <c r="K118" s="61">
        <v>0</v>
      </c>
      <c r="L118" s="61">
        <v>0</v>
      </c>
      <c r="M118" s="61">
        <v>1.1762351336376607E-6</v>
      </c>
      <c r="N118" s="61">
        <v>3.8249487323535385E-7</v>
      </c>
      <c r="O118" s="61">
        <v>0</v>
      </c>
      <c r="P118" s="61">
        <v>0</v>
      </c>
      <c r="Q118" s="61">
        <v>3.9619781808402859E-6</v>
      </c>
      <c r="R118" s="61">
        <v>5.8924989385481564E-7</v>
      </c>
      <c r="S118" s="61">
        <v>1.6335362524166353E-6</v>
      </c>
      <c r="T118" s="61">
        <v>4.8020255584075437E-6</v>
      </c>
      <c r="U118" s="61">
        <v>6.8357313673931955E-7</v>
      </c>
      <c r="V118" s="61">
        <v>2.1825728830531153E-4</v>
      </c>
      <c r="W118" s="61">
        <v>1.541945436678448E-2</v>
      </c>
      <c r="X118" s="61">
        <v>3.1009005332129394E-6</v>
      </c>
      <c r="Y118" s="61">
        <v>0</v>
      </c>
      <c r="Z118" s="61">
        <v>4.2540436393021526E-6</v>
      </c>
      <c r="AA118" s="61">
        <v>8.6020361726899292E-7</v>
      </c>
      <c r="AB118" s="61">
        <v>1.8777075956746005E-6</v>
      </c>
      <c r="AC118" s="61">
        <v>0</v>
      </c>
      <c r="AD118" s="61">
        <v>0</v>
      </c>
      <c r="AE118" s="61">
        <v>2.0792400941161099E-6</v>
      </c>
      <c r="AF118" s="61">
        <v>0</v>
      </c>
      <c r="AG118" s="61">
        <v>0</v>
      </c>
      <c r="AH118" s="61">
        <v>0</v>
      </c>
      <c r="AI118" s="61">
        <v>1.3117524213637947E-6</v>
      </c>
      <c r="AJ118" s="61">
        <v>0</v>
      </c>
      <c r="AK118" s="61">
        <v>0</v>
      </c>
      <c r="AL118" s="61">
        <v>0</v>
      </c>
      <c r="AM118" s="61">
        <v>1.007895494944553E-6</v>
      </c>
      <c r="AN118" s="61">
        <v>0</v>
      </c>
      <c r="AO118" s="61">
        <v>1.3049839395626559E-6</v>
      </c>
      <c r="AP118" s="61">
        <v>0</v>
      </c>
      <c r="AQ118" s="61">
        <v>0</v>
      </c>
      <c r="AR118" s="61">
        <v>6.1090165358429382E-7</v>
      </c>
      <c r="AS118" s="61">
        <v>0</v>
      </c>
      <c r="AT118" s="61">
        <v>5.2140302121179111E-7</v>
      </c>
      <c r="AU118" s="61">
        <v>0</v>
      </c>
      <c r="AV118" s="61">
        <v>0</v>
      </c>
      <c r="AW118" s="61">
        <v>1.8219184888512313E-5</v>
      </c>
      <c r="AX118" s="61">
        <v>4.3849784072439062E-5</v>
      </c>
      <c r="AY118" s="61">
        <v>7.707045758745523E-3</v>
      </c>
      <c r="AZ118" s="61">
        <v>2.9330009795669258E-7</v>
      </c>
      <c r="BA118" s="61">
        <v>8.936275419980122E-5</v>
      </c>
      <c r="BB118" s="61">
        <v>3.9689339719412771E-7</v>
      </c>
      <c r="BC118" s="61">
        <v>0</v>
      </c>
      <c r="BD118" s="61">
        <v>2.3567117766831767E-6</v>
      </c>
      <c r="BE118" s="61">
        <v>4.2755502237649592E-7</v>
      </c>
      <c r="BF118" s="61">
        <v>0</v>
      </c>
      <c r="BG118" s="61">
        <v>9.1059095592563721E-7</v>
      </c>
      <c r="BH118" s="61">
        <v>6.6089783389302998E-7</v>
      </c>
      <c r="BI118" s="61">
        <v>9.2577938228831387E-7</v>
      </c>
      <c r="BJ118" s="61">
        <v>0</v>
      </c>
      <c r="BK118" s="61">
        <v>1.2126666274400326E-6</v>
      </c>
      <c r="BL118" s="61">
        <v>0</v>
      </c>
      <c r="BM118" s="61">
        <v>1.342216580007696E-6</v>
      </c>
      <c r="BN118" s="61">
        <v>0</v>
      </c>
      <c r="BO118" s="61">
        <v>0</v>
      </c>
      <c r="BP118" s="61">
        <v>0</v>
      </c>
      <c r="BQ118" s="61">
        <v>0</v>
      </c>
      <c r="BR118" s="61">
        <v>0</v>
      </c>
      <c r="BS118" s="61">
        <v>0</v>
      </c>
      <c r="BT118" s="61">
        <v>0</v>
      </c>
      <c r="BU118" s="61">
        <v>1.5539312293231104E-6</v>
      </c>
      <c r="BV118" s="61">
        <v>1.8185813239407791E-6</v>
      </c>
      <c r="BW118" s="61">
        <v>0</v>
      </c>
      <c r="BX118" s="61">
        <v>0</v>
      </c>
      <c r="BY118" s="61">
        <v>0</v>
      </c>
      <c r="BZ118" s="61">
        <v>0</v>
      </c>
      <c r="CA118" s="61">
        <v>0</v>
      </c>
      <c r="CB118" s="61">
        <v>0</v>
      </c>
      <c r="CC118" s="61">
        <v>1.7055335657533408E-6</v>
      </c>
      <c r="CD118" s="61">
        <v>2.2660471678421728E-6</v>
      </c>
      <c r="CE118" s="61">
        <v>0</v>
      </c>
      <c r="CF118" s="61">
        <v>0</v>
      </c>
      <c r="CG118" s="61">
        <v>3.0635123291394078E-6</v>
      </c>
      <c r="CH118" s="61">
        <v>8.9392811248635143E-6</v>
      </c>
      <c r="CI118" s="61">
        <v>0</v>
      </c>
      <c r="CJ118" s="61">
        <v>0</v>
      </c>
      <c r="CK118" s="61">
        <v>0</v>
      </c>
      <c r="CL118" s="61">
        <v>0</v>
      </c>
      <c r="CM118" s="61">
        <v>0</v>
      </c>
      <c r="CN118" s="61">
        <v>0</v>
      </c>
      <c r="CO118" s="61">
        <v>0</v>
      </c>
      <c r="CP118" s="61">
        <v>1.0249255867012852E-6</v>
      </c>
      <c r="CQ118" s="61">
        <v>1.0990411427761417E-6</v>
      </c>
      <c r="CR118" s="61">
        <v>1.4169187115781827E-6</v>
      </c>
      <c r="CS118" s="61">
        <v>0</v>
      </c>
      <c r="CT118" s="61">
        <v>0</v>
      </c>
      <c r="CU118" s="61">
        <v>0</v>
      </c>
      <c r="CV118" s="61">
        <v>0</v>
      </c>
      <c r="CW118" s="61">
        <v>0</v>
      </c>
      <c r="CX118" s="61">
        <v>1.7704594241879734E-6</v>
      </c>
      <c r="CY118" s="61">
        <v>0</v>
      </c>
      <c r="CZ118" s="61">
        <v>0</v>
      </c>
      <c r="DA118" s="61">
        <v>0</v>
      </c>
      <c r="DB118" s="61">
        <v>0</v>
      </c>
      <c r="DC118" s="61">
        <v>1.5380671359810796E-6</v>
      </c>
      <c r="DD118" s="61">
        <v>0</v>
      </c>
      <c r="DE118" s="61">
        <v>3.8082678468178421E-6</v>
      </c>
      <c r="DF118" s="61">
        <v>0</v>
      </c>
      <c r="DG118" s="61">
        <v>2.9371703440124264E-6</v>
      </c>
      <c r="DH118" s="61">
        <v>0</v>
      </c>
      <c r="DI118" s="61">
        <v>0</v>
      </c>
      <c r="DJ118" s="61">
        <v>0</v>
      </c>
      <c r="DK118" s="61">
        <v>0</v>
      </c>
      <c r="DL118" s="61">
        <v>0</v>
      </c>
      <c r="DM118" s="61">
        <v>0</v>
      </c>
      <c r="DN118" s="61">
        <v>0</v>
      </c>
      <c r="DO118" s="61">
        <v>0</v>
      </c>
      <c r="DP118" s="61">
        <v>0</v>
      </c>
      <c r="DQ118" s="61">
        <v>0</v>
      </c>
      <c r="DR118" s="61">
        <v>0</v>
      </c>
      <c r="DS118" s="61">
        <v>0</v>
      </c>
      <c r="DT118" s="61">
        <v>0</v>
      </c>
      <c r="DU118" s="61">
        <v>0</v>
      </c>
      <c r="DV118" s="61">
        <v>0</v>
      </c>
      <c r="DW118" s="61">
        <v>0</v>
      </c>
      <c r="DX118" s="61">
        <v>0</v>
      </c>
      <c r="DY118" s="61">
        <v>0</v>
      </c>
      <c r="DZ118" s="61">
        <v>0</v>
      </c>
      <c r="EA118" s="61">
        <v>0</v>
      </c>
      <c r="EB118" s="61">
        <v>0</v>
      </c>
      <c r="EC118" s="61">
        <v>0</v>
      </c>
      <c r="ED118" s="61">
        <v>0</v>
      </c>
      <c r="EE118" s="61">
        <v>0</v>
      </c>
      <c r="EF118" s="61">
        <v>0</v>
      </c>
      <c r="EG118" s="61">
        <v>0</v>
      </c>
      <c r="EH118" s="61">
        <v>0</v>
      </c>
      <c r="EI118" s="61">
        <v>0</v>
      </c>
      <c r="EJ118" s="61">
        <v>0</v>
      </c>
      <c r="EK118" s="61">
        <v>1.4806719987091173E-6</v>
      </c>
      <c r="EL118" s="61">
        <v>0</v>
      </c>
      <c r="EM118" s="61">
        <v>0</v>
      </c>
      <c r="EN118" s="61">
        <v>0</v>
      </c>
      <c r="EO118" s="61">
        <v>0</v>
      </c>
      <c r="EP118" s="61">
        <v>0</v>
      </c>
      <c r="EQ118" s="61">
        <v>0</v>
      </c>
      <c r="ER118" s="61">
        <v>2.2150448479515074E-6</v>
      </c>
      <c r="ES118" s="61">
        <v>0</v>
      </c>
      <c r="ET118" s="61">
        <v>0</v>
      </c>
      <c r="EU118" s="61">
        <v>0</v>
      </c>
      <c r="EV118" s="61">
        <v>1.4364603777622654E-6</v>
      </c>
      <c r="EW118" s="61">
        <v>9.7515418389421896E-7</v>
      </c>
      <c r="EX118" s="61">
        <v>0</v>
      </c>
      <c r="EY118" s="61">
        <v>0</v>
      </c>
      <c r="EZ118" s="61">
        <v>0</v>
      </c>
      <c r="FA118" s="61">
        <v>0</v>
      </c>
      <c r="FB118" s="61">
        <v>0</v>
      </c>
      <c r="FC118" s="61">
        <v>0</v>
      </c>
      <c r="FD118" s="61">
        <v>0</v>
      </c>
      <c r="FE118" s="61">
        <v>0</v>
      </c>
      <c r="FF118" s="61">
        <v>0</v>
      </c>
      <c r="FG118" s="61">
        <v>0</v>
      </c>
      <c r="FH118" s="61">
        <v>0</v>
      </c>
      <c r="FI118" s="61">
        <v>1.3483350995573606E-6</v>
      </c>
      <c r="FJ118" s="61">
        <v>1.0864556892849719E-6</v>
      </c>
      <c r="FK118" s="61">
        <v>6.9534277024788397E-6</v>
      </c>
      <c r="FL118" s="61">
        <v>0</v>
      </c>
      <c r="FM118" s="61">
        <v>0</v>
      </c>
      <c r="FN118" s="61">
        <v>0</v>
      </c>
      <c r="FO118" s="61">
        <v>0</v>
      </c>
      <c r="FP118" s="61">
        <v>0</v>
      </c>
      <c r="FQ118" s="61">
        <v>0</v>
      </c>
      <c r="FR118" s="61">
        <v>0</v>
      </c>
      <c r="FS118" s="61">
        <v>0</v>
      </c>
      <c r="FT118" s="61">
        <v>0</v>
      </c>
      <c r="FU118" s="61">
        <v>0</v>
      </c>
      <c r="FV118" s="61">
        <v>0</v>
      </c>
      <c r="FW118" s="61">
        <v>0</v>
      </c>
      <c r="FX118" s="61">
        <v>1.1285414477035021E-6</v>
      </c>
      <c r="FY118" s="61">
        <v>0</v>
      </c>
      <c r="FZ118" s="61">
        <v>0</v>
      </c>
      <c r="GA118" s="61">
        <v>2.6585110243947481E-6</v>
      </c>
      <c r="GB118" s="61">
        <v>0</v>
      </c>
      <c r="GC118" s="61">
        <v>0</v>
      </c>
      <c r="GD118" s="61">
        <v>0</v>
      </c>
      <c r="GE118" s="61">
        <v>0</v>
      </c>
      <c r="GF118" s="61">
        <v>0</v>
      </c>
      <c r="GG118" s="61">
        <v>1.2899391497004911E-6</v>
      </c>
      <c r="GH118" s="61">
        <v>1.4199958482476944E-6</v>
      </c>
      <c r="GI118" s="61">
        <v>0</v>
      </c>
      <c r="GJ118" s="61">
        <v>1.8730349911864339E-6</v>
      </c>
      <c r="GK118" s="61">
        <v>1.8124949048754341E-6</v>
      </c>
      <c r="GL118" s="61">
        <v>1.7025792657059389E-6</v>
      </c>
      <c r="GM118" s="61">
        <v>0</v>
      </c>
      <c r="GN118" s="61">
        <v>0</v>
      </c>
      <c r="GO118" s="61">
        <v>8.0290044747785144E-6</v>
      </c>
      <c r="GP118" s="61">
        <v>3.9474784800820103E-6</v>
      </c>
      <c r="GQ118" s="61">
        <v>0</v>
      </c>
      <c r="GR118" s="61">
        <v>6.2107153278328849E-6</v>
      </c>
      <c r="GS118" s="61">
        <v>2.1043778100364587E-4</v>
      </c>
      <c r="GT118" s="61">
        <v>2.4225280294969631E-5</v>
      </c>
      <c r="GU118" s="61">
        <v>1.8611492112480663E-6</v>
      </c>
      <c r="GV118" s="61">
        <v>0</v>
      </c>
      <c r="GW118" s="61">
        <v>0</v>
      </c>
      <c r="GX118" s="61">
        <v>0</v>
      </c>
      <c r="GY118" s="61">
        <v>0</v>
      </c>
      <c r="GZ118" s="61">
        <v>0</v>
      </c>
      <c r="HA118" s="61">
        <v>4.515035972796607E-6</v>
      </c>
      <c r="HB118" s="61">
        <v>1.5613566857241237E-6</v>
      </c>
      <c r="HC118" s="61">
        <v>3.7094523626254292E-6</v>
      </c>
      <c r="HD118" s="61">
        <v>0</v>
      </c>
      <c r="HE118" s="61">
        <v>0</v>
      </c>
      <c r="HF118" s="61">
        <v>0</v>
      </c>
      <c r="HG118" s="61">
        <v>3.4633891101887637E-6</v>
      </c>
      <c r="HH118" s="61">
        <v>0</v>
      </c>
      <c r="HI118" s="61">
        <v>0</v>
      </c>
      <c r="HJ118" s="61">
        <v>1.6474381650101523E-6</v>
      </c>
      <c r="HK118" s="61">
        <v>0</v>
      </c>
      <c r="HL118" s="61">
        <v>2.5543502948294968E-6</v>
      </c>
      <c r="HM118" s="61">
        <v>0</v>
      </c>
      <c r="HN118" s="61">
        <v>2.1952714973973713E-6</v>
      </c>
      <c r="HO118" s="61">
        <v>2.4271025153088142E-6</v>
      </c>
      <c r="HP118" s="61">
        <v>0</v>
      </c>
      <c r="HQ118" s="61">
        <v>0</v>
      </c>
      <c r="HR118" s="61">
        <v>0</v>
      </c>
      <c r="HS118" s="61">
        <v>0</v>
      </c>
      <c r="HT118" s="61">
        <v>0</v>
      </c>
      <c r="HU118" s="61">
        <v>0</v>
      </c>
      <c r="HV118" s="61">
        <v>0</v>
      </c>
      <c r="HW118" s="61">
        <v>5.5399179402732829E-6</v>
      </c>
      <c r="HX118" s="61">
        <v>3.7183569027402673E-4</v>
      </c>
      <c r="HY118" s="61">
        <v>0</v>
      </c>
      <c r="HZ118" s="61">
        <v>1.1708235659388508E-5</v>
      </c>
      <c r="IA118" s="61">
        <v>0</v>
      </c>
      <c r="IB118" s="61">
        <v>4.339138790157242E-5</v>
      </c>
      <c r="IC118" s="61">
        <v>0</v>
      </c>
      <c r="ID118" s="61">
        <v>1.3803018987110848E-6</v>
      </c>
      <c r="IE118" s="61">
        <v>1.2924014848659139E-6</v>
      </c>
      <c r="IF118" s="61">
        <v>0</v>
      </c>
      <c r="IG118" s="61">
        <v>0</v>
      </c>
      <c r="IH118" s="61">
        <v>0</v>
      </c>
      <c r="II118" s="61">
        <v>0</v>
      </c>
      <c r="IJ118" s="61">
        <v>1.9375880907539788E-6</v>
      </c>
      <c r="IK118" s="61">
        <v>0</v>
      </c>
      <c r="IL118" s="61">
        <v>3.3713562002909681E-7</v>
      </c>
      <c r="IM118" s="61">
        <v>7.9629925407286722E-7</v>
      </c>
      <c r="IN118" s="61">
        <v>7.5628741432618608E-7</v>
      </c>
      <c r="IO118" s="61">
        <v>3.7863980130329502E-6</v>
      </c>
      <c r="IP118" s="61">
        <v>0</v>
      </c>
      <c r="IQ118" s="61">
        <v>0</v>
      </c>
      <c r="IR118" s="61">
        <v>1.5553696562380745E-6</v>
      </c>
      <c r="IS118" s="61">
        <v>0</v>
      </c>
      <c r="IT118" s="61">
        <v>8.406374295833052E-7</v>
      </c>
      <c r="IU118" s="61">
        <v>1.5713190821474505E-6</v>
      </c>
      <c r="IV118" s="61">
        <v>1.4030229595042054E-6</v>
      </c>
      <c r="IW118" s="61">
        <v>0</v>
      </c>
      <c r="IX118" s="61">
        <v>2.3439846833275823E-6</v>
      </c>
      <c r="IY118" s="61">
        <v>0</v>
      </c>
      <c r="IZ118" s="61">
        <v>0</v>
      </c>
      <c r="JA118" s="61">
        <v>0</v>
      </c>
      <c r="JB118" s="61">
        <v>0</v>
      </c>
      <c r="JC118" s="61">
        <v>1.089171921104307E-6</v>
      </c>
      <c r="JD118" s="61">
        <v>0</v>
      </c>
      <c r="JE118" s="61">
        <v>0</v>
      </c>
      <c r="JF118" s="61">
        <v>5.3191559780788359E-7</v>
      </c>
      <c r="JG118" s="61">
        <v>3.6217836792664067E-6</v>
      </c>
      <c r="JH118" s="61">
        <v>2.2298901470229177E-6</v>
      </c>
      <c r="JI118" s="61">
        <v>1.3203686691234893E-5</v>
      </c>
      <c r="JJ118" s="61">
        <v>3.8000872181308292E-6</v>
      </c>
      <c r="JK118" s="61">
        <v>0</v>
      </c>
      <c r="JL118" s="61">
        <v>4.0808988044384646E-6</v>
      </c>
      <c r="JM118" s="61">
        <v>2.3071877458185246E-5</v>
      </c>
      <c r="JN118" s="61">
        <v>1.2932701968289315E-6</v>
      </c>
      <c r="JO118" s="61">
        <v>0</v>
      </c>
      <c r="JP118" s="61">
        <v>0</v>
      </c>
      <c r="JQ118" s="61">
        <v>6.1247610122213003E-7</v>
      </c>
      <c r="JR118" s="61">
        <v>0</v>
      </c>
      <c r="JS118" s="61">
        <v>0</v>
      </c>
      <c r="JT118" s="61">
        <v>0</v>
      </c>
      <c r="JU118" s="61">
        <v>0</v>
      </c>
      <c r="JV118" s="61">
        <v>0</v>
      </c>
      <c r="JW118" s="61">
        <v>0</v>
      </c>
      <c r="JX118" s="61">
        <v>0</v>
      </c>
      <c r="JY118" s="61">
        <v>1.3689231864650124E-6</v>
      </c>
      <c r="JZ118" s="61">
        <v>9.0755419981747879E-7</v>
      </c>
      <c r="KA118" s="61">
        <v>4.7730560856682532E-7</v>
      </c>
      <c r="KB118" s="61">
        <v>4.5769746674470644E-7</v>
      </c>
      <c r="KC118" s="61">
        <v>0</v>
      </c>
      <c r="KD118" s="61">
        <v>6.9962680040794775E-7</v>
      </c>
      <c r="KE118" s="61">
        <v>0</v>
      </c>
      <c r="KF118" s="61">
        <v>0</v>
      </c>
      <c r="KG118" s="61">
        <v>1.4030053090812123E-6</v>
      </c>
      <c r="KH118" s="61">
        <v>0</v>
      </c>
      <c r="KI118" s="61">
        <v>0</v>
      </c>
      <c r="KJ118" s="61">
        <v>0</v>
      </c>
      <c r="KK118" s="61">
        <v>0</v>
      </c>
      <c r="KL118" s="61">
        <v>8.66405340845979E-7</v>
      </c>
      <c r="KM118" s="61">
        <v>1.1117562316839705E-6</v>
      </c>
      <c r="KN118" s="61">
        <v>0</v>
      </c>
      <c r="KO118" s="61">
        <v>1.2406079751400334E-6</v>
      </c>
      <c r="KP118" s="61">
        <v>0</v>
      </c>
      <c r="KQ118" s="61">
        <v>0</v>
      </c>
      <c r="KR118" s="61">
        <v>0</v>
      </c>
      <c r="KS118" s="61">
        <v>0</v>
      </c>
      <c r="KT118" s="61">
        <v>8.7189363672648498E-7</v>
      </c>
      <c r="KU118" s="61">
        <v>8.8784374991738124E-7</v>
      </c>
      <c r="KV118" s="61">
        <v>0</v>
      </c>
      <c r="KW118" s="61">
        <v>0</v>
      </c>
      <c r="KX118" s="61">
        <v>0</v>
      </c>
      <c r="KY118" s="61">
        <v>0</v>
      </c>
      <c r="KZ118" s="61">
        <v>0</v>
      </c>
    </row>
    <row r="119" spans="1:312" ht="13" x14ac:dyDescent="0.3">
      <c r="A119" s="102">
        <v>1.0235314381503084</v>
      </c>
      <c r="B119" s="50" t="s">
        <v>839</v>
      </c>
      <c r="C119" s="60" t="s">
        <v>156</v>
      </c>
      <c r="D119" s="61">
        <v>1.6698889544480802E-5</v>
      </c>
      <c r="E119" s="61">
        <v>2.5644165725263259E-5</v>
      </c>
      <c r="F119" s="61">
        <v>1.3096752830962774E-5</v>
      </c>
      <c r="G119" s="61">
        <v>5.7984321551822643E-5</v>
      </c>
      <c r="H119" s="61">
        <v>2.2421943136752156E-6</v>
      </c>
      <c r="I119" s="61">
        <v>1.2499228135914346E-4</v>
      </c>
      <c r="J119" s="61">
        <v>7.7140990330891135E-6</v>
      </c>
      <c r="K119" s="61">
        <v>8.4552126942291652E-6</v>
      </c>
      <c r="L119" s="61">
        <v>3.9011653212432844E-5</v>
      </c>
      <c r="M119" s="61">
        <v>2.9536571133567923E-5</v>
      </c>
      <c r="N119" s="61">
        <v>3.528111161715961E-5</v>
      </c>
      <c r="O119" s="61">
        <v>4.7708392910700209E-5</v>
      </c>
      <c r="P119" s="61">
        <v>5.0176468679472004E-5</v>
      </c>
      <c r="Q119" s="61">
        <v>6.6693299377478137E-5</v>
      </c>
      <c r="R119" s="61">
        <v>7.9574924554571432E-5</v>
      </c>
      <c r="S119" s="61">
        <v>2.6324134200980668E-5</v>
      </c>
      <c r="T119" s="61">
        <v>2.2921668665465343E-4</v>
      </c>
      <c r="U119" s="61">
        <v>1.2643064926847459E-4</v>
      </c>
      <c r="V119" s="61">
        <v>1.2279124235790317E-4</v>
      </c>
      <c r="W119" s="61">
        <v>1.6100991739036126E-4</v>
      </c>
      <c r="X119" s="61">
        <v>1.1356186841633165E-5</v>
      </c>
      <c r="Y119" s="61">
        <v>2.8432929455659644E-3</v>
      </c>
      <c r="Z119" s="61">
        <v>1.0043730907361719E-3</v>
      </c>
      <c r="AA119" s="61">
        <v>6.1211515935783349E-3</v>
      </c>
      <c r="AB119" s="61">
        <v>1.184457951351538E-3</v>
      </c>
      <c r="AC119" s="61">
        <v>1.1039967657502762E-3</v>
      </c>
      <c r="AD119" s="61">
        <v>1.0572296725135139E-3</v>
      </c>
      <c r="AE119" s="61">
        <v>4.4391776009378945E-4</v>
      </c>
      <c r="AF119" s="61">
        <v>6.8522095801167826E-5</v>
      </c>
      <c r="AG119" s="61">
        <v>3.5676008993955918E-5</v>
      </c>
      <c r="AH119" s="61">
        <v>9.1334425923336927E-5</v>
      </c>
      <c r="AI119" s="61">
        <v>4.212182775268185E-6</v>
      </c>
      <c r="AJ119" s="61">
        <v>7.018615185158588E-5</v>
      </c>
      <c r="AK119" s="61">
        <v>9.4635155183968341E-5</v>
      </c>
      <c r="AL119" s="61">
        <v>3.7974565565912055E-4</v>
      </c>
      <c r="AM119" s="61">
        <v>2.8050851508190183E-4</v>
      </c>
      <c r="AN119" s="61">
        <v>4.0420459224313865E-5</v>
      </c>
      <c r="AO119" s="61">
        <v>1.0795117144493302E-4</v>
      </c>
      <c r="AP119" s="61">
        <v>1.1958634372600991E-4</v>
      </c>
      <c r="AQ119" s="61">
        <v>1.9770146795847069E-4</v>
      </c>
      <c r="AR119" s="61">
        <v>1.5356862976299263E-4</v>
      </c>
      <c r="AS119" s="61">
        <v>1.0447487937558295E-4</v>
      </c>
      <c r="AT119" s="61">
        <v>8.5142910252528265E-5</v>
      </c>
      <c r="AU119" s="61">
        <v>3.4545286841949805E-5</v>
      </c>
      <c r="AV119" s="61">
        <v>2.5849215775380344E-5</v>
      </c>
      <c r="AW119" s="61">
        <v>1.1800691621357706E-5</v>
      </c>
      <c r="AX119" s="61">
        <v>5.2014553634820606E-5</v>
      </c>
      <c r="AY119" s="61">
        <v>6.6482569885246027E-5</v>
      </c>
      <c r="AZ119" s="61">
        <v>8.1648229491188625E-4</v>
      </c>
      <c r="BA119" s="61">
        <v>0</v>
      </c>
      <c r="BB119" s="61">
        <v>2.6040131690640367E-3</v>
      </c>
      <c r="BC119" s="61">
        <v>2.7193724041401865E-5</v>
      </c>
      <c r="BD119" s="61">
        <v>5.7110982054955653E-5</v>
      </c>
      <c r="BE119" s="61">
        <v>4.3007284639715745E-5</v>
      </c>
      <c r="BF119" s="61">
        <v>4.6599182724286169E-4</v>
      </c>
      <c r="BG119" s="61">
        <v>7.4476773930841261E-2</v>
      </c>
      <c r="BH119" s="61">
        <v>5.2387168299920839E-5</v>
      </c>
      <c r="BI119" s="61">
        <v>1.2045418407329062E-5</v>
      </c>
      <c r="BJ119" s="61">
        <v>8.0178478049819203E-5</v>
      </c>
      <c r="BK119" s="61">
        <v>7.3921424838879732E-5</v>
      </c>
      <c r="BL119" s="61">
        <v>5.8719358050557829E-5</v>
      </c>
      <c r="BM119" s="61">
        <v>2.9991083804394185E-5</v>
      </c>
      <c r="BN119" s="61">
        <v>8.5758052258486846E-5</v>
      </c>
      <c r="BO119" s="61">
        <v>4.4672464321917654E-5</v>
      </c>
      <c r="BP119" s="61">
        <v>9.7206172219301554E-5</v>
      </c>
      <c r="BQ119" s="61">
        <v>0</v>
      </c>
      <c r="BR119" s="61">
        <v>1.6588363658947605E-5</v>
      </c>
      <c r="BS119" s="61">
        <v>8.0158367132412484E-5</v>
      </c>
      <c r="BT119" s="61">
        <v>0</v>
      </c>
      <c r="BU119" s="61">
        <v>4.5184866968206447E-5</v>
      </c>
      <c r="BV119" s="61">
        <v>4.6271368474634049E-5</v>
      </c>
      <c r="BW119" s="61">
        <v>1.9148753238506295E-6</v>
      </c>
      <c r="BX119" s="61">
        <v>0</v>
      </c>
      <c r="BY119" s="61">
        <v>1.4277919507628041E-5</v>
      </c>
      <c r="BZ119" s="61">
        <v>7.1278648498933174E-5</v>
      </c>
      <c r="CA119" s="61">
        <v>2.1998743544254237E-4</v>
      </c>
      <c r="CB119" s="61">
        <v>2.3153396045854705E-5</v>
      </c>
      <c r="CC119" s="61">
        <v>1.6744549541107244E-4</v>
      </c>
      <c r="CD119" s="61">
        <v>1.2652101378727841E-2</v>
      </c>
      <c r="CE119" s="61">
        <v>3.7204704096712518E-3</v>
      </c>
      <c r="CF119" s="61">
        <v>8.8374062787273971E-2</v>
      </c>
      <c r="CG119" s="61">
        <v>1.5153493540958683E-2</v>
      </c>
      <c r="CH119" s="61">
        <v>1.4050232336882702E-3</v>
      </c>
      <c r="CI119" s="61">
        <v>1.9082688110938723E-3</v>
      </c>
      <c r="CJ119" s="61">
        <v>1.4594869337474824E-2</v>
      </c>
      <c r="CK119" s="61">
        <v>1.4841147425135072E-3</v>
      </c>
      <c r="CL119" s="61">
        <v>9.9911688795876397E-6</v>
      </c>
      <c r="CM119" s="61">
        <v>1.7975786915825156E-4</v>
      </c>
      <c r="CN119" s="61">
        <v>6.3352060828760013E-4</v>
      </c>
      <c r="CO119" s="61">
        <v>3.1801177433377218E-5</v>
      </c>
      <c r="CP119" s="61">
        <v>9.0660362174765916E-5</v>
      </c>
      <c r="CQ119" s="61">
        <v>1.3166512890458177E-4</v>
      </c>
      <c r="CR119" s="61">
        <v>6.5493131557391562E-6</v>
      </c>
      <c r="CS119" s="61">
        <v>2.096121754682831E-4</v>
      </c>
      <c r="CT119" s="61">
        <v>1.1157357361991888E-5</v>
      </c>
      <c r="CU119" s="61">
        <v>5.5794875393697487E-5</v>
      </c>
      <c r="CV119" s="61">
        <v>5.9457679389730051E-5</v>
      </c>
      <c r="CW119" s="61">
        <v>6.7383732838041283E-5</v>
      </c>
      <c r="CX119" s="61">
        <v>4.6484395770624238E-5</v>
      </c>
      <c r="CY119" s="61">
        <v>2.0500309875813306E-5</v>
      </c>
      <c r="CZ119" s="61">
        <v>4.5899455583007359E-4</v>
      </c>
      <c r="DA119" s="61">
        <v>2.160398681161832E-5</v>
      </c>
      <c r="DB119" s="61">
        <v>1.795288049322363E-5</v>
      </c>
      <c r="DC119" s="61">
        <v>2.47133209482471E-4</v>
      </c>
      <c r="DD119" s="61">
        <v>3.459895685497651E-4</v>
      </c>
      <c r="DE119" s="61">
        <v>8.0642187360727147E-4</v>
      </c>
      <c r="DF119" s="61">
        <v>2.4885816038752539E-4</v>
      </c>
      <c r="DG119" s="61">
        <v>5.2505739918455661E-4</v>
      </c>
      <c r="DH119" s="61">
        <v>1.4352477414247575E-4</v>
      </c>
      <c r="DI119" s="61">
        <v>2.0008033091674981E-4</v>
      </c>
      <c r="DJ119" s="61">
        <v>1.6228514944169878E-4</v>
      </c>
      <c r="DK119" s="61">
        <v>1.748934955469975E-4</v>
      </c>
      <c r="DL119" s="61">
        <v>1.6852945765927308E-4</v>
      </c>
      <c r="DM119" s="61">
        <v>2.5907653167708253E-4</v>
      </c>
      <c r="DN119" s="61">
        <v>1.111405045714079E-4</v>
      </c>
      <c r="DO119" s="61">
        <v>2.3626310289237147E-4</v>
      </c>
      <c r="DP119" s="61">
        <v>1.155493388090189E-4</v>
      </c>
      <c r="DQ119" s="61">
        <v>8.7467403954975394E-5</v>
      </c>
      <c r="DR119" s="61">
        <v>7.8459927597672951E-5</v>
      </c>
      <c r="DS119" s="61">
        <v>3.6816958960176509E-4</v>
      </c>
      <c r="DT119" s="61">
        <v>2.7389930526179157E-4</v>
      </c>
      <c r="DU119" s="61">
        <v>9.8817689956402381E-5</v>
      </c>
      <c r="DV119" s="61">
        <v>1.784020513915669E-4</v>
      </c>
      <c r="DW119" s="61">
        <v>6.6158358927658495E-5</v>
      </c>
      <c r="DX119" s="61">
        <v>2.5197359251302778E-5</v>
      </c>
      <c r="DY119" s="61">
        <v>8.3147463649036978E-5</v>
      </c>
      <c r="DZ119" s="61">
        <v>3.2868727062718256E-5</v>
      </c>
      <c r="EA119" s="61">
        <v>4.7864893161507205E-5</v>
      </c>
      <c r="EB119" s="61">
        <v>4.4375646240288978E-5</v>
      </c>
      <c r="EC119" s="61">
        <v>1.2196552562310752E-5</v>
      </c>
      <c r="ED119" s="61">
        <v>5.0109188470553757E-5</v>
      </c>
      <c r="EE119" s="61">
        <v>1.9544018158603732E-5</v>
      </c>
      <c r="EF119" s="61">
        <v>5.2245169554204455E-6</v>
      </c>
      <c r="EG119" s="61">
        <v>1.8683772253940483E-5</v>
      </c>
      <c r="EH119" s="61">
        <v>1.4598093902058561E-4</v>
      </c>
      <c r="EI119" s="61">
        <v>3.3433033279043289E-6</v>
      </c>
      <c r="EJ119" s="61">
        <v>6.7817838930867217E-6</v>
      </c>
      <c r="EK119" s="61">
        <v>4.1639786985919729E-5</v>
      </c>
      <c r="EL119" s="61">
        <v>3.0717177774033115E-5</v>
      </c>
      <c r="EM119" s="61">
        <v>2.5268248072485394E-6</v>
      </c>
      <c r="EN119" s="61">
        <v>0</v>
      </c>
      <c r="EO119" s="61">
        <v>1.2792152630279784E-5</v>
      </c>
      <c r="EP119" s="61">
        <v>2.2011068143332163E-6</v>
      </c>
      <c r="EQ119" s="61">
        <v>9.7919008940383897E-5</v>
      </c>
      <c r="ER119" s="61">
        <v>1.4717742434166683E-5</v>
      </c>
      <c r="ES119" s="61">
        <v>3.7691648289806897E-5</v>
      </c>
      <c r="ET119" s="61">
        <v>8.9851808243891537E-5</v>
      </c>
      <c r="EU119" s="61">
        <v>2.0495633863524825E-5</v>
      </c>
      <c r="EV119" s="61">
        <v>4.3093811332867959E-6</v>
      </c>
      <c r="EW119" s="61">
        <v>1.403809987828565E-4</v>
      </c>
      <c r="EX119" s="61">
        <v>2.2274995310638429E-5</v>
      </c>
      <c r="EY119" s="61">
        <v>5.5615162366849046E-5</v>
      </c>
      <c r="EZ119" s="61">
        <v>9.8534938637424126E-6</v>
      </c>
      <c r="FA119" s="61">
        <v>1.3437530992214326E-4</v>
      </c>
      <c r="FB119" s="61">
        <v>0</v>
      </c>
      <c r="FC119" s="61">
        <v>6.5606004926667576E-5</v>
      </c>
      <c r="FD119" s="61">
        <v>1.2878797195496725E-5</v>
      </c>
      <c r="FE119" s="61">
        <v>1.9028319314666889E-5</v>
      </c>
      <c r="FF119" s="61">
        <v>4.5560653162394362E-6</v>
      </c>
      <c r="FG119" s="61">
        <v>4.8887359018444837E-5</v>
      </c>
      <c r="FH119" s="61">
        <v>4.2373803523506618E-5</v>
      </c>
      <c r="FI119" s="61">
        <v>4.2539022859274475E-6</v>
      </c>
      <c r="FJ119" s="61">
        <v>4.1188742353781385E-5</v>
      </c>
      <c r="FK119" s="61">
        <v>6.0087679521091816E-5</v>
      </c>
      <c r="FL119" s="61">
        <v>2.0360493270870566E-5</v>
      </c>
      <c r="FM119" s="61">
        <v>8.8556888643429577E-5</v>
      </c>
      <c r="FN119" s="61">
        <v>3.945874469135567E-6</v>
      </c>
      <c r="FO119" s="61">
        <v>4.9931649817061556E-5</v>
      </c>
      <c r="FP119" s="61">
        <v>3.7289788220745918E-5</v>
      </c>
      <c r="FQ119" s="61">
        <v>3.8056108377463568E-5</v>
      </c>
      <c r="FR119" s="61">
        <v>3.5967171584260114E-6</v>
      </c>
      <c r="FS119" s="61">
        <v>5.1815022671951032E-6</v>
      </c>
      <c r="FT119" s="61">
        <v>1.1091975289750032E-5</v>
      </c>
      <c r="FU119" s="61">
        <v>2.1684914925077696E-4</v>
      </c>
      <c r="FV119" s="61">
        <v>0</v>
      </c>
      <c r="FW119" s="61">
        <v>1.3606701268790151E-4</v>
      </c>
      <c r="FX119" s="61">
        <v>3.6238719820701347E-6</v>
      </c>
      <c r="FY119" s="61">
        <v>2.027104105151105E-5</v>
      </c>
      <c r="FZ119" s="61">
        <v>7.6489367104684398E-5</v>
      </c>
      <c r="GA119" s="61">
        <v>1.5199298306692419E-4</v>
      </c>
      <c r="GB119" s="61">
        <v>1.7258653087792342E-5</v>
      </c>
      <c r="GC119" s="61">
        <v>9.4810940348179906E-6</v>
      </c>
      <c r="GD119" s="61">
        <v>9.4257036756128894E-6</v>
      </c>
      <c r="GE119" s="61">
        <v>5.7640462339215405E-5</v>
      </c>
      <c r="GF119" s="61">
        <v>1.1094695564527334E-5</v>
      </c>
      <c r="GG119" s="61">
        <v>1.170978094783668E-4</v>
      </c>
      <c r="GH119" s="61">
        <v>9.2993950328576787E-5</v>
      </c>
      <c r="GI119" s="61">
        <v>4.4371996242406576E-4</v>
      </c>
      <c r="GJ119" s="61">
        <v>2.1094536300739658E-4</v>
      </c>
      <c r="GK119" s="61">
        <v>2.5761594247962835E-4</v>
      </c>
      <c r="GL119" s="61">
        <v>0.42780852982753342</v>
      </c>
      <c r="GM119" s="61">
        <v>0.73923398720461586</v>
      </c>
      <c r="GN119" s="61">
        <v>0.92689828932518792</v>
      </c>
      <c r="GO119" s="61">
        <v>7.885058179413959E-5</v>
      </c>
      <c r="GP119" s="61">
        <v>3.8544307730515058E-4</v>
      </c>
      <c r="GQ119" s="61">
        <v>1.8203401602322265E-4</v>
      </c>
      <c r="GR119" s="61">
        <v>6.2272772353737718E-5</v>
      </c>
      <c r="GS119" s="61">
        <v>1.2364337398381708E-4</v>
      </c>
      <c r="GT119" s="61">
        <v>2.4518244089819787E-4</v>
      </c>
      <c r="GU119" s="61">
        <v>2.2085637306810386E-5</v>
      </c>
      <c r="GV119" s="61">
        <v>3.0774229412517664E-4</v>
      </c>
      <c r="GW119" s="61">
        <v>1.9996596074047336E-5</v>
      </c>
      <c r="GX119" s="61">
        <v>2.9679634672419408E-5</v>
      </c>
      <c r="GY119" s="61">
        <v>3.3869087097142261E-6</v>
      </c>
      <c r="GZ119" s="61">
        <v>1.1138268662929822E-4</v>
      </c>
      <c r="HA119" s="61">
        <v>8.7039860142245699E-6</v>
      </c>
      <c r="HB119" s="61">
        <v>3.4193711417358308E-5</v>
      </c>
      <c r="HC119" s="61">
        <v>2.7625116067218821E-4</v>
      </c>
      <c r="HD119" s="61">
        <v>2.3983376683776812E-5</v>
      </c>
      <c r="HE119" s="61">
        <v>8.3172633088616086E-5</v>
      </c>
      <c r="HF119" s="61">
        <v>4.9912282560666839E-5</v>
      </c>
      <c r="HG119" s="61">
        <v>1.2216143033660256E-4</v>
      </c>
      <c r="HH119" s="61">
        <v>3.3116857024813949E-5</v>
      </c>
      <c r="HI119" s="61">
        <v>3.1918433693387677E-4</v>
      </c>
      <c r="HJ119" s="61">
        <v>1.328201258368185E-4</v>
      </c>
      <c r="HK119" s="61">
        <v>3.2988024863987188E-5</v>
      </c>
      <c r="HL119" s="61">
        <v>3.7165796789769181E-5</v>
      </c>
      <c r="HM119" s="61">
        <v>2.3977797979504918E-4</v>
      </c>
      <c r="HN119" s="61">
        <v>9.687245279904067E-5</v>
      </c>
      <c r="HO119" s="61">
        <v>1.3710432430922236E-4</v>
      </c>
      <c r="HP119" s="61">
        <v>9.1104945068442077E-6</v>
      </c>
      <c r="HQ119" s="61">
        <v>3.2876981285447947E-5</v>
      </c>
      <c r="HR119" s="61">
        <v>3.9423193144133475E-4</v>
      </c>
      <c r="HS119" s="61">
        <v>7.3033195714764365E-6</v>
      </c>
      <c r="HT119" s="61">
        <v>2.4398294969763302E-5</v>
      </c>
      <c r="HU119" s="61">
        <v>1.7370657245052915E-4</v>
      </c>
      <c r="HV119" s="61">
        <v>2.6417110575917293E-5</v>
      </c>
      <c r="HW119" s="61">
        <v>6.8017881377799747E-5</v>
      </c>
      <c r="HX119" s="61">
        <v>1.2908471407777205E-4</v>
      </c>
      <c r="HY119" s="61">
        <v>7.452470449778565E-4</v>
      </c>
      <c r="HZ119" s="61">
        <v>2.6385927744368448E-4</v>
      </c>
      <c r="IA119" s="61">
        <v>1.5079635536222841E-4</v>
      </c>
      <c r="IB119" s="61">
        <v>2.1669977995886029E-4</v>
      </c>
      <c r="IC119" s="61">
        <v>1.4232505624342962E-4</v>
      </c>
      <c r="ID119" s="61">
        <v>6.3110470146623493E-5</v>
      </c>
      <c r="IE119" s="61">
        <v>3.1304835966752137E-4</v>
      </c>
      <c r="IF119" s="61">
        <v>0</v>
      </c>
      <c r="IG119" s="61">
        <v>3.5305408536406285E-5</v>
      </c>
      <c r="IH119" s="61">
        <v>8.1709721774252928E-5</v>
      </c>
      <c r="II119" s="61">
        <v>0.93847612843338923</v>
      </c>
      <c r="IJ119" s="61">
        <v>3.2891240089876522E-5</v>
      </c>
      <c r="IK119" s="61">
        <v>1.9121172489647415E-5</v>
      </c>
      <c r="IL119" s="61">
        <v>6.9341305137317905E-5</v>
      </c>
      <c r="IM119" s="61">
        <v>5.8483756326907243E-6</v>
      </c>
      <c r="IN119" s="61">
        <v>5.025109708522881E-5</v>
      </c>
      <c r="IO119" s="61">
        <v>6.0301894281635871E-6</v>
      </c>
      <c r="IP119" s="61">
        <v>5.5910860873146998E-5</v>
      </c>
      <c r="IQ119" s="61">
        <v>2.2329774314470976E-5</v>
      </c>
      <c r="IR119" s="61">
        <v>1.9338429392560059E-5</v>
      </c>
      <c r="IS119" s="61">
        <v>1.3390305220571914E-5</v>
      </c>
      <c r="IT119" s="61">
        <v>1.9764320011091932E-5</v>
      </c>
      <c r="IU119" s="61">
        <v>4.4047016183224947E-5</v>
      </c>
      <c r="IV119" s="61">
        <v>8.761878382103763E-5</v>
      </c>
      <c r="IW119" s="61">
        <v>7.9577581571951649E-5</v>
      </c>
      <c r="IX119" s="61">
        <v>3.3857556536953971E-5</v>
      </c>
      <c r="IY119" s="61">
        <v>2.0046373343026468E-5</v>
      </c>
      <c r="IZ119" s="61">
        <v>3.641081197491209E-5</v>
      </c>
      <c r="JA119" s="61">
        <v>7.7305437776361893E-5</v>
      </c>
      <c r="JB119" s="61">
        <v>2.3996258151135643E-5</v>
      </c>
      <c r="JC119" s="61">
        <v>4.855286386078311E-5</v>
      </c>
      <c r="JD119" s="61">
        <v>4.5818744917328377E-5</v>
      </c>
      <c r="JE119" s="61">
        <v>5.1723401153389037E-5</v>
      </c>
      <c r="JF119" s="61">
        <v>4.9846401687907671E-5</v>
      </c>
      <c r="JG119" s="61">
        <v>1.1811214421516964E-4</v>
      </c>
      <c r="JH119" s="61">
        <v>1.1857738347939269E-4</v>
      </c>
      <c r="JI119" s="61">
        <v>1.6756371337567965E-4</v>
      </c>
      <c r="JJ119" s="61">
        <v>7.0981394533385091E-5</v>
      </c>
      <c r="JK119" s="61">
        <v>5.5255264169827654E-5</v>
      </c>
      <c r="JL119" s="61">
        <v>1.2038651473093471E-4</v>
      </c>
      <c r="JM119" s="61">
        <v>1.2139928727558732E-4</v>
      </c>
      <c r="JN119" s="61">
        <v>3.2458395622489914E-5</v>
      </c>
      <c r="JO119" s="61">
        <v>4.6231174654968505E-5</v>
      </c>
      <c r="JP119" s="61">
        <v>3.4633242931595039E-5</v>
      </c>
      <c r="JQ119" s="61">
        <v>1.5787099505639388E-5</v>
      </c>
      <c r="JR119" s="61">
        <v>3.0714485555378671E-5</v>
      </c>
      <c r="JS119" s="61">
        <v>5.0713704608573475E-6</v>
      </c>
      <c r="JT119" s="61">
        <v>1.0912035268652916E-3</v>
      </c>
      <c r="JU119" s="61">
        <v>6.4326642532277901E-6</v>
      </c>
      <c r="JV119" s="61">
        <v>7.2658716621538662E-5</v>
      </c>
      <c r="JW119" s="61">
        <v>7.121286142028647E-5</v>
      </c>
      <c r="JX119" s="61">
        <v>5.0121158171995341E-5</v>
      </c>
      <c r="JY119" s="61">
        <v>3.1979566661585426E-5</v>
      </c>
      <c r="JZ119" s="61">
        <v>1.9303677830117774E-4</v>
      </c>
      <c r="KA119" s="61">
        <v>5.4434052959221055E-5</v>
      </c>
      <c r="KB119" s="61">
        <v>5.479147229674964E-5</v>
      </c>
      <c r="KC119" s="61">
        <v>5.9217953989985462E-6</v>
      </c>
      <c r="KD119" s="61">
        <v>1.3170863199235398E-4</v>
      </c>
      <c r="KE119" s="61">
        <v>2.970450172458896E-5</v>
      </c>
      <c r="KF119" s="61">
        <v>1.2406223116558611E-4</v>
      </c>
      <c r="KG119" s="61">
        <v>1.0711166087441121E-4</v>
      </c>
      <c r="KH119" s="61">
        <v>3.2151840232332581E-5</v>
      </c>
      <c r="KI119" s="61">
        <v>1.0665161511565138E-5</v>
      </c>
      <c r="KJ119" s="61">
        <v>6.34375007580917E-5</v>
      </c>
      <c r="KK119" s="61">
        <v>1.7739073576337845E-4</v>
      </c>
      <c r="KL119" s="61">
        <v>4.9789426920615593E-5</v>
      </c>
      <c r="KM119" s="61">
        <v>3.0829000304596503E-4</v>
      </c>
      <c r="KN119" s="61">
        <v>1.2354380678007893E-4</v>
      </c>
      <c r="KO119" s="61">
        <v>9.7973083332537572E-5</v>
      </c>
      <c r="KP119" s="61">
        <v>5.2565206103175883E-5</v>
      </c>
      <c r="KQ119" s="61">
        <v>8.0972918577203637E-5</v>
      </c>
      <c r="KR119" s="61">
        <v>3.6125568421713619E-5</v>
      </c>
      <c r="KS119" s="61">
        <v>1.1380602268117022E-4</v>
      </c>
      <c r="KT119" s="61">
        <v>1.6409038243192449E-4</v>
      </c>
      <c r="KU119" s="61">
        <v>2.5831320657318475E-4</v>
      </c>
      <c r="KV119" s="61">
        <v>9.2572820558944272E-5</v>
      </c>
      <c r="KW119" s="61">
        <v>4.8339606143211991E-5</v>
      </c>
      <c r="KX119" s="61">
        <v>2.8886713137875332E-5</v>
      </c>
      <c r="KY119" s="61">
        <v>1.6119200881690226E-4</v>
      </c>
      <c r="KZ119" s="61">
        <v>4.6170673466411809E-5</v>
      </c>
    </row>
    <row r="120" spans="1:312" ht="13" x14ac:dyDescent="0.3">
      <c r="A120" s="102">
        <v>1.0069805954916478</v>
      </c>
      <c r="B120" s="50" t="s">
        <v>838</v>
      </c>
      <c r="C120" s="60" t="s">
        <v>65</v>
      </c>
      <c r="D120" s="61">
        <v>0.10614274525077311</v>
      </c>
      <c r="E120" s="61">
        <v>0.94274020597650798</v>
      </c>
      <c r="F120" s="61">
        <v>0.95117082123188623</v>
      </c>
      <c r="G120" s="61">
        <v>0.17842385201017413</v>
      </c>
      <c r="H120" s="61">
        <v>0.1026094594262149</v>
      </c>
      <c r="I120" s="61">
        <v>9.5424992130751523E-6</v>
      </c>
      <c r="J120" s="61">
        <v>5.033021058033253E-5</v>
      </c>
      <c r="K120" s="61">
        <v>6.7677005155896905E-5</v>
      </c>
      <c r="L120" s="61">
        <v>8.1011433053903095E-6</v>
      </c>
      <c r="M120" s="61">
        <v>1.7114221194427961E-4</v>
      </c>
      <c r="N120" s="61">
        <v>7.5072969112628543E-4</v>
      </c>
      <c r="O120" s="61">
        <v>6.9862777662820901E-5</v>
      </c>
      <c r="P120" s="61">
        <v>2.8641695819317731E-4</v>
      </c>
      <c r="Q120" s="61">
        <v>1.3362695876459392E-3</v>
      </c>
      <c r="R120" s="61">
        <v>1.8849449382311269E-5</v>
      </c>
      <c r="S120" s="61">
        <v>2.0177197784479553E-5</v>
      </c>
      <c r="T120" s="61">
        <v>2.2846970490112336E-4</v>
      </c>
      <c r="U120" s="61">
        <v>4.8002024713249993E-6</v>
      </c>
      <c r="V120" s="61">
        <v>1.6308141093796628E-6</v>
      </c>
      <c r="W120" s="61">
        <v>4.4608453950687869E-6</v>
      </c>
      <c r="X120" s="61">
        <v>5.5767973367316263E-5</v>
      </c>
      <c r="Y120" s="61">
        <v>3.8471060808000282E-5</v>
      </c>
      <c r="Z120" s="61">
        <v>2.8549481988632712E-5</v>
      </c>
      <c r="AA120" s="61">
        <v>4.4644567736260729E-5</v>
      </c>
      <c r="AB120" s="61">
        <v>2.0769532349934053E-5</v>
      </c>
      <c r="AC120" s="61">
        <v>8.5399577898162619E-5</v>
      </c>
      <c r="AD120" s="61">
        <v>1.1286918683956526E-5</v>
      </c>
      <c r="AE120" s="61">
        <v>4.6551875440488455E-6</v>
      </c>
      <c r="AF120" s="61">
        <v>7.7879393166514822E-6</v>
      </c>
      <c r="AG120" s="61">
        <v>2.9055328639828359E-6</v>
      </c>
      <c r="AH120" s="61">
        <v>7.4144911700522025E-6</v>
      </c>
      <c r="AI120" s="61">
        <v>0</v>
      </c>
      <c r="AJ120" s="61">
        <v>8.7089488276253E-6</v>
      </c>
      <c r="AK120" s="61">
        <v>0</v>
      </c>
      <c r="AL120" s="61">
        <v>9.1672060104573092E-5</v>
      </c>
      <c r="AM120" s="61">
        <v>1.5118432424168294E-6</v>
      </c>
      <c r="AN120" s="61">
        <v>0</v>
      </c>
      <c r="AO120" s="61">
        <v>1.3811080027038107E-4</v>
      </c>
      <c r="AP120" s="61">
        <v>2.006429249378876E-4</v>
      </c>
      <c r="AQ120" s="61">
        <v>7.1583270673253514E-5</v>
      </c>
      <c r="AR120" s="61">
        <v>9.7744264573487011E-6</v>
      </c>
      <c r="AS120" s="61">
        <v>1.994092347870229E-5</v>
      </c>
      <c r="AT120" s="61">
        <v>1.4143974913435349E-5</v>
      </c>
      <c r="AU120" s="61">
        <v>0</v>
      </c>
      <c r="AV120" s="61">
        <v>3.506269718933068E-2</v>
      </c>
      <c r="AW120" s="61">
        <v>5.9096818008856233E-5</v>
      </c>
      <c r="AX120" s="61">
        <v>4.6158673825735478E-5</v>
      </c>
      <c r="AY120" s="61">
        <v>7.3985219145232979E-7</v>
      </c>
      <c r="AZ120" s="61">
        <v>9.4018975845006459E-6</v>
      </c>
      <c r="BA120" s="61">
        <v>0</v>
      </c>
      <c r="BB120" s="61">
        <v>4.3054113742291876E-5</v>
      </c>
      <c r="BC120" s="61">
        <v>1.5077126018628721E-4</v>
      </c>
      <c r="BD120" s="61">
        <v>7.751617818807082E-5</v>
      </c>
      <c r="BE120" s="61">
        <v>1.384746204027556E-3</v>
      </c>
      <c r="BF120" s="61">
        <v>9.553009970624637E-6</v>
      </c>
      <c r="BG120" s="61">
        <v>3.0241737414019218E-5</v>
      </c>
      <c r="BH120" s="61">
        <v>5.1994301254217763E-5</v>
      </c>
      <c r="BI120" s="61">
        <v>1.0718467959382478E-5</v>
      </c>
      <c r="BJ120" s="61">
        <v>8.156755860636101E-5</v>
      </c>
      <c r="BK120" s="61">
        <v>2.0769050971367318E-5</v>
      </c>
      <c r="BL120" s="61">
        <v>6.583320224970138E-5</v>
      </c>
      <c r="BM120" s="61">
        <v>0</v>
      </c>
      <c r="BN120" s="61">
        <v>4.9480419557265239E-5</v>
      </c>
      <c r="BO120" s="61">
        <v>1.6573455084813345E-5</v>
      </c>
      <c r="BP120" s="61">
        <v>1.5785562798600393E-3</v>
      </c>
      <c r="BQ120" s="61">
        <v>1.3890624581841353E-4</v>
      </c>
      <c r="BR120" s="61">
        <v>1.5351124286391842E-3</v>
      </c>
      <c r="BS120" s="61">
        <v>2.2871512352803779E-3</v>
      </c>
      <c r="BT120" s="61">
        <v>3.1603874686220957E-3</v>
      </c>
      <c r="BU120" s="61">
        <v>8.700978930056537E-4</v>
      </c>
      <c r="BV120" s="61">
        <v>1.6873104889380115E-4</v>
      </c>
      <c r="BW120" s="61">
        <v>1.5127515058419974E-5</v>
      </c>
      <c r="BX120" s="61">
        <v>1.8763196495011319E-5</v>
      </c>
      <c r="BY120" s="61">
        <v>4.5516107393201722E-5</v>
      </c>
      <c r="BZ120" s="61">
        <v>1.4038637369333032E-4</v>
      </c>
      <c r="CA120" s="61">
        <v>2.0468086630980883E-5</v>
      </c>
      <c r="CB120" s="61">
        <v>3.2281657097705445E-4</v>
      </c>
      <c r="CC120" s="61">
        <v>8.9957420407012323E-5</v>
      </c>
      <c r="CD120" s="61">
        <v>3.800203324952712E-6</v>
      </c>
      <c r="CE120" s="61">
        <v>1.1587533932974337E-4</v>
      </c>
      <c r="CF120" s="61">
        <v>1.4998033408550868E-5</v>
      </c>
      <c r="CG120" s="61">
        <v>0</v>
      </c>
      <c r="CH120" s="61">
        <v>0</v>
      </c>
      <c r="CI120" s="61">
        <v>1.6030997832717197E-5</v>
      </c>
      <c r="CJ120" s="61">
        <v>0</v>
      </c>
      <c r="CK120" s="61">
        <v>0</v>
      </c>
      <c r="CL120" s="61">
        <v>1.4483842134167317E-5</v>
      </c>
      <c r="CM120" s="61">
        <v>0</v>
      </c>
      <c r="CN120" s="61">
        <v>3.620692474734657E-6</v>
      </c>
      <c r="CO120" s="61">
        <v>4.2797546207664646E-5</v>
      </c>
      <c r="CP120" s="61">
        <v>6.1552475512449413E-5</v>
      </c>
      <c r="CQ120" s="61">
        <v>1.5520903249649735E-5</v>
      </c>
      <c r="CR120" s="61">
        <v>3.0972268680975101E-4</v>
      </c>
      <c r="CS120" s="61">
        <v>0</v>
      </c>
      <c r="CT120" s="61">
        <v>0</v>
      </c>
      <c r="CU120" s="61">
        <v>1.1334927839350336E-5</v>
      </c>
      <c r="CV120" s="61">
        <v>2.158653937408469E-4</v>
      </c>
      <c r="CW120" s="61">
        <v>4.0647493547648414E-6</v>
      </c>
      <c r="CX120" s="61">
        <v>2.6556891362819601E-6</v>
      </c>
      <c r="CY120" s="61">
        <v>3.3607065370185748E-6</v>
      </c>
      <c r="CZ120" s="61">
        <v>0</v>
      </c>
      <c r="DA120" s="61">
        <v>0</v>
      </c>
      <c r="DB120" s="61">
        <v>0</v>
      </c>
      <c r="DC120" s="61">
        <v>1.6970007400324577E-5</v>
      </c>
      <c r="DD120" s="61">
        <v>6.4777084821108382E-5</v>
      </c>
      <c r="DE120" s="61">
        <v>0</v>
      </c>
      <c r="DF120" s="61">
        <v>3.5671959707279599E-6</v>
      </c>
      <c r="DG120" s="61">
        <v>1.1561924880187644E-5</v>
      </c>
      <c r="DH120" s="61">
        <v>1.816929008924528E-5</v>
      </c>
      <c r="DI120" s="61">
        <v>1.5275877615475902E-5</v>
      </c>
      <c r="DJ120" s="61">
        <v>9.2011648295244704E-6</v>
      </c>
      <c r="DK120" s="61">
        <v>0</v>
      </c>
      <c r="DL120" s="61">
        <v>1.4807821135736189E-6</v>
      </c>
      <c r="DM120" s="61">
        <v>0</v>
      </c>
      <c r="DN120" s="61">
        <v>1.8233039393778182E-6</v>
      </c>
      <c r="DO120" s="61">
        <v>3.2703779784207725E-6</v>
      </c>
      <c r="DP120" s="61">
        <v>3.9927602443288289E-5</v>
      </c>
      <c r="DQ120" s="61">
        <v>1.8109193365419335E-6</v>
      </c>
      <c r="DR120" s="61">
        <v>1.4253923059730652E-6</v>
      </c>
      <c r="DS120" s="61">
        <v>9.517287164582796E-5</v>
      </c>
      <c r="DT120" s="61">
        <v>3.4500962174333437E-6</v>
      </c>
      <c r="DU120" s="61">
        <v>1.9580629120454671E-6</v>
      </c>
      <c r="DV120" s="61">
        <v>1.0493552464048768E-6</v>
      </c>
      <c r="DW120" s="61">
        <v>2.3105364002674677E-6</v>
      </c>
      <c r="DX120" s="61">
        <v>0</v>
      </c>
      <c r="DY120" s="61">
        <v>1.9522056610719658E-6</v>
      </c>
      <c r="DZ120" s="61">
        <v>1.8151386586874261E-6</v>
      </c>
      <c r="EA120" s="61">
        <v>5.7630431708826201E-5</v>
      </c>
      <c r="EB120" s="61">
        <v>0</v>
      </c>
      <c r="EC120" s="61">
        <v>6.2816231497391321E-6</v>
      </c>
      <c r="ED120" s="61">
        <v>0</v>
      </c>
      <c r="EE120" s="61">
        <v>1.453752165179851E-4</v>
      </c>
      <c r="EF120" s="61">
        <v>2.6060140351340231E-5</v>
      </c>
      <c r="EG120" s="61">
        <v>9.6256086391957398E-5</v>
      </c>
      <c r="EH120" s="61">
        <v>3.1497789143943395E-5</v>
      </c>
      <c r="EI120" s="61">
        <v>7.1292739953918093E-5</v>
      </c>
      <c r="EJ120" s="61">
        <v>8.0763543542399345E-6</v>
      </c>
      <c r="EK120" s="61">
        <v>1.8656467183734877E-5</v>
      </c>
      <c r="EL120" s="61">
        <v>1.6395480936754649E-4</v>
      </c>
      <c r="EM120" s="61">
        <v>1.0430171287698138E-5</v>
      </c>
      <c r="EN120" s="61">
        <v>1.0336469575318421E-4</v>
      </c>
      <c r="EO120" s="61">
        <v>2.4273504435481515E-4</v>
      </c>
      <c r="EP120" s="61">
        <v>1.3733683684320197E-4</v>
      </c>
      <c r="EQ120" s="61">
        <v>2.4594411496150287E-5</v>
      </c>
      <c r="ER120" s="61">
        <v>1.1567456428191205E-6</v>
      </c>
      <c r="ES120" s="61">
        <v>7.0322843799963788E-5</v>
      </c>
      <c r="ET120" s="61">
        <v>8.177702019025546E-5</v>
      </c>
      <c r="EU120" s="61">
        <v>1.1270391629188813E-4</v>
      </c>
      <c r="EV120" s="61">
        <v>1.5449929396376364E-5</v>
      </c>
      <c r="EW120" s="61">
        <v>4.2714500167760859E-6</v>
      </c>
      <c r="EX120" s="61">
        <v>1.1610445423052201E-4</v>
      </c>
      <c r="EY120" s="61">
        <v>7.1026017618105135E-6</v>
      </c>
      <c r="EZ120" s="61">
        <v>1.0221571012712836E-4</v>
      </c>
      <c r="FA120" s="61">
        <v>2.5290208893753433E-6</v>
      </c>
      <c r="FB120" s="61">
        <v>0</v>
      </c>
      <c r="FC120" s="61">
        <v>5.9443016585071532E-5</v>
      </c>
      <c r="FD120" s="61">
        <v>2.0120985538852974E-5</v>
      </c>
      <c r="FE120" s="61">
        <v>1.1496276252611245E-5</v>
      </c>
      <c r="FF120" s="61">
        <v>1.1577885358194203E-5</v>
      </c>
      <c r="FG120" s="61">
        <v>2.1291166653124777E-4</v>
      </c>
      <c r="FH120" s="61">
        <v>1.0330295346755149E-4</v>
      </c>
      <c r="FI120" s="61">
        <v>7.3151926809788073E-5</v>
      </c>
      <c r="FJ120" s="61">
        <v>2.9092869013075362E-5</v>
      </c>
      <c r="FK120" s="61">
        <v>9.5129295442794392E-5</v>
      </c>
      <c r="FL120" s="61">
        <v>1.1417099030394709E-6</v>
      </c>
      <c r="FM120" s="61">
        <v>1.8501365542378618E-5</v>
      </c>
      <c r="FN120" s="61">
        <v>2.6305829794237113E-6</v>
      </c>
      <c r="FO120" s="61">
        <v>8.3548332087789282E-5</v>
      </c>
      <c r="FP120" s="61">
        <v>2.7578731763438263E-6</v>
      </c>
      <c r="FQ120" s="61">
        <v>2.2122631836672279E-5</v>
      </c>
      <c r="FR120" s="61">
        <v>1.0232040192073998E-5</v>
      </c>
      <c r="FS120" s="61">
        <v>1.3023993809831958E-3</v>
      </c>
      <c r="FT120" s="61">
        <v>0.75755076943622901</v>
      </c>
      <c r="FU120" s="61">
        <v>2.5825287862741717E-2</v>
      </c>
      <c r="FV120" s="61">
        <v>0.65912276249608559</v>
      </c>
      <c r="FW120" s="61">
        <v>3.3520241231526485E-2</v>
      </c>
      <c r="FX120" s="61">
        <v>0.10927299435175036</v>
      </c>
      <c r="FY120" s="61">
        <v>1.0669506003119155E-3</v>
      </c>
      <c r="FZ120" s="61">
        <v>1.1984711886073001E-4</v>
      </c>
      <c r="GA120" s="61">
        <v>1.1393196690100604E-4</v>
      </c>
      <c r="GB120" s="61">
        <v>1.8472470887702085E-4</v>
      </c>
      <c r="GC120" s="61">
        <v>0</v>
      </c>
      <c r="GD120" s="61">
        <v>5.9179848429669656E-5</v>
      </c>
      <c r="GE120" s="61">
        <v>9.4621060080887853E-6</v>
      </c>
      <c r="GF120" s="61">
        <v>4.4194212461287256E-5</v>
      </c>
      <c r="GG120" s="61">
        <v>2.0897014225147956E-5</v>
      </c>
      <c r="GH120" s="61">
        <v>6.9942684392022549E-5</v>
      </c>
      <c r="GI120" s="61">
        <v>1.1415745694387829E-6</v>
      </c>
      <c r="GJ120" s="61">
        <v>3.9521038314033752E-5</v>
      </c>
      <c r="GK120" s="61">
        <v>9.3222654607426488E-5</v>
      </c>
      <c r="GL120" s="61">
        <v>3.7267568371563331E-6</v>
      </c>
      <c r="GM120" s="61">
        <v>2.5383737755384481E-5</v>
      </c>
      <c r="GN120" s="61">
        <v>1.0736382816379377E-5</v>
      </c>
      <c r="GO120" s="61">
        <v>3.2100023866295775E-5</v>
      </c>
      <c r="GP120" s="61">
        <v>2.2569279136121061E-5</v>
      </c>
      <c r="GQ120" s="61">
        <v>4.2488309645089084E-6</v>
      </c>
      <c r="GR120" s="61">
        <v>2.4842861311331539E-6</v>
      </c>
      <c r="GS120" s="61">
        <v>0</v>
      </c>
      <c r="GT120" s="61">
        <v>1.7280402518572568E-5</v>
      </c>
      <c r="GU120" s="61">
        <v>2.7917238168720991E-6</v>
      </c>
      <c r="GV120" s="61">
        <v>6.9702557710122622E-5</v>
      </c>
      <c r="GW120" s="61">
        <v>0</v>
      </c>
      <c r="GX120" s="61">
        <v>3.8068348619769905E-6</v>
      </c>
      <c r="GY120" s="61">
        <v>3.4772262753066055E-5</v>
      </c>
      <c r="GZ120" s="61">
        <v>1.4883505607160353E-5</v>
      </c>
      <c r="HA120" s="61">
        <v>1.6053461236610159E-6</v>
      </c>
      <c r="HB120" s="61">
        <v>3.9033917143103097E-6</v>
      </c>
      <c r="HC120" s="61">
        <v>7.4168439183827339E-5</v>
      </c>
      <c r="HD120" s="61">
        <v>5.4645502950883302E-5</v>
      </c>
      <c r="HE120" s="61">
        <v>9.1115416804850428E-6</v>
      </c>
      <c r="HF120" s="61">
        <v>3.1769039304618703E-5</v>
      </c>
      <c r="HG120" s="61">
        <v>1.4819457181485475E-4</v>
      </c>
      <c r="HH120" s="61">
        <v>1.9078989297073369E-5</v>
      </c>
      <c r="HI120" s="61">
        <v>4.3186470435073461E-5</v>
      </c>
      <c r="HJ120" s="61">
        <v>4.9423144950304566E-6</v>
      </c>
      <c r="HK120" s="61">
        <v>8.845910327729507E-5</v>
      </c>
      <c r="HL120" s="61">
        <v>5.3499447841706687E-6</v>
      </c>
      <c r="HM120" s="61">
        <v>2.4328708964570148E-5</v>
      </c>
      <c r="HN120" s="61">
        <v>2.2342985462399916E-5</v>
      </c>
      <c r="HO120" s="61">
        <v>3.2361366870784192E-6</v>
      </c>
      <c r="HP120" s="61">
        <v>3.0806968462032455E-5</v>
      </c>
      <c r="HQ120" s="61">
        <v>2.142544847815709E-5</v>
      </c>
      <c r="HR120" s="61">
        <v>6.1861321405889638E-5</v>
      </c>
      <c r="HS120" s="61">
        <v>2.6964018454987215E-6</v>
      </c>
      <c r="HT120" s="61">
        <v>4.5539772470659174E-5</v>
      </c>
      <c r="HU120" s="61">
        <v>1.6991195273789062E-5</v>
      </c>
      <c r="HV120" s="61">
        <v>1.7899616010005242E-5</v>
      </c>
      <c r="HW120" s="61">
        <v>9.1921601379349283E-6</v>
      </c>
      <c r="HX120" s="61">
        <v>0</v>
      </c>
      <c r="HY120" s="61">
        <v>2.4371127383109578E-5</v>
      </c>
      <c r="HZ120" s="61">
        <v>3.0738195289620253E-5</v>
      </c>
      <c r="IA120" s="61">
        <v>0</v>
      </c>
      <c r="IB120" s="61">
        <v>0</v>
      </c>
      <c r="IC120" s="61">
        <v>3.1667432912467128E-4</v>
      </c>
      <c r="ID120" s="61">
        <v>1.3572968670659001E-5</v>
      </c>
      <c r="IE120" s="61">
        <v>2.039122342788442E-6</v>
      </c>
      <c r="IF120" s="61">
        <v>1.2494721137527645E-4</v>
      </c>
      <c r="IG120" s="61">
        <v>3.9434612529535152E-6</v>
      </c>
      <c r="IH120" s="61">
        <v>4.5662398620011949E-5</v>
      </c>
      <c r="II120" s="61">
        <v>1.3749819503199066E-5</v>
      </c>
      <c r="IJ120" s="61">
        <v>1.3705024495445751E-4</v>
      </c>
      <c r="IK120" s="61">
        <v>4.0995631859752266E-6</v>
      </c>
      <c r="IL120" s="61">
        <v>5.3480947190615725E-5</v>
      </c>
      <c r="IM120" s="61">
        <v>1.283545919870565E-4</v>
      </c>
      <c r="IN120" s="61">
        <v>6.2360098907940302E-5</v>
      </c>
      <c r="IO120" s="61">
        <v>7.8161071576441293E-5</v>
      </c>
      <c r="IP120" s="61">
        <v>4.2098106888750335E-5</v>
      </c>
      <c r="IQ120" s="61">
        <v>1.3712009702612405E-5</v>
      </c>
      <c r="IR120" s="61">
        <v>5.5673592750788408E-5</v>
      </c>
      <c r="IS120" s="61">
        <v>1.726004885600952E-5</v>
      </c>
      <c r="IT120" s="61">
        <v>7.927210960970568E-5</v>
      </c>
      <c r="IU120" s="61">
        <v>4.1452148615296185E-5</v>
      </c>
      <c r="IV120" s="61">
        <v>9.2209786727415274E-6</v>
      </c>
      <c r="IW120" s="61">
        <v>1.4809414068294673E-5</v>
      </c>
      <c r="IX120" s="61">
        <v>1.7311629100087155E-4</v>
      </c>
      <c r="IY120" s="61">
        <v>1.5465551793994998E-4</v>
      </c>
      <c r="IZ120" s="61">
        <v>1.6494493704665011E-4</v>
      </c>
      <c r="JA120" s="61">
        <v>7.161741225435533E-5</v>
      </c>
      <c r="JB120" s="61">
        <v>1.3402264709994692E-4</v>
      </c>
      <c r="JC120" s="61">
        <v>9.4416683267462031E-4</v>
      </c>
      <c r="JD120" s="61">
        <v>1.3455206875406431E-3</v>
      </c>
      <c r="JE120" s="61">
        <v>9.9416735949040339E-4</v>
      </c>
      <c r="JF120" s="61">
        <v>2.4570954514738837E-3</v>
      </c>
      <c r="JG120" s="61">
        <v>2.8871646967194761E-5</v>
      </c>
      <c r="JH120" s="61">
        <v>1.0875241505898313E-5</v>
      </c>
      <c r="JI120" s="61">
        <v>1.4265687901694363E-6</v>
      </c>
      <c r="JJ120" s="61">
        <v>6.6306507178529128E-6</v>
      </c>
      <c r="JK120" s="61">
        <v>2.332549934676449E-5</v>
      </c>
      <c r="JL120" s="61">
        <v>1.1608421819077156E-5</v>
      </c>
      <c r="JM120" s="61">
        <v>4.002278244869382E-5</v>
      </c>
      <c r="JN120" s="61">
        <v>2.2474503206851496E-4</v>
      </c>
      <c r="JO120" s="61">
        <v>4.7424669161894413E-4</v>
      </c>
      <c r="JP120" s="61">
        <v>1.7116990398661409E-4</v>
      </c>
      <c r="JQ120" s="61">
        <v>5.5330879785751635E-4</v>
      </c>
      <c r="JR120" s="61">
        <v>2.5297879283317655E-4</v>
      </c>
      <c r="JS120" s="61">
        <v>1.2735166022268701E-3</v>
      </c>
      <c r="JT120" s="61">
        <v>0</v>
      </c>
      <c r="JU120" s="61">
        <v>6.2816535375270161E-5</v>
      </c>
      <c r="JV120" s="61">
        <v>7.8334342238254283E-5</v>
      </c>
      <c r="JW120" s="61">
        <v>5.7711277289014196E-5</v>
      </c>
      <c r="JX120" s="61">
        <v>1.3317539610944572E-5</v>
      </c>
      <c r="JY120" s="61">
        <v>2.8671335627628315E-6</v>
      </c>
      <c r="JZ120" s="61">
        <v>4.0900442605107707E-5</v>
      </c>
      <c r="KA120" s="61">
        <v>7.6862113166211099E-5</v>
      </c>
      <c r="KB120" s="61">
        <v>1.8465550019444768E-5</v>
      </c>
      <c r="KC120" s="61">
        <v>2.1135668465879055E-5</v>
      </c>
      <c r="KD120" s="61">
        <v>1.5399563240090492E-5</v>
      </c>
      <c r="KE120" s="61">
        <v>6.0291315381591457E-5</v>
      </c>
      <c r="KF120" s="61">
        <v>4.8350009984130103E-5</v>
      </c>
      <c r="KG120" s="61">
        <v>3.5363528262785885E-5</v>
      </c>
      <c r="KH120" s="61">
        <v>2.6438643559469475E-5</v>
      </c>
      <c r="KI120" s="61">
        <v>8.9071678558126417E-6</v>
      </c>
      <c r="KJ120" s="61">
        <v>9.9748397648948086E-6</v>
      </c>
      <c r="KK120" s="61">
        <v>2.6379866030682161E-5</v>
      </c>
      <c r="KL120" s="61">
        <v>1.3004744166098144E-4</v>
      </c>
      <c r="KM120" s="61">
        <v>7.9589393341553583E-5</v>
      </c>
      <c r="KN120" s="61">
        <v>0</v>
      </c>
      <c r="KO120" s="61">
        <v>4.2669925004112133E-5</v>
      </c>
      <c r="KP120" s="61">
        <v>2.1348080919388455E-5</v>
      </c>
      <c r="KQ120" s="61">
        <v>2.2289524467766921E-5</v>
      </c>
      <c r="KR120" s="61">
        <v>3.6951885926713499E-5</v>
      </c>
      <c r="KS120" s="61">
        <v>2.4757506289104042E-5</v>
      </c>
      <c r="KT120" s="61">
        <v>3.9622721935681376E-5</v>
      </c>
      <c r="KU120" s="61">
        <v>8.1287027770213571E-6</v>
      </c>
      <c r="KV120" s="61">
        <v>4.9748888606781547E-5</v>
      </c>
      <c r="KW120" s="61">
        <v>1.1241768870514417E-6</v>
      </c>
      <c r="KX120" s="61">
        <v>1.8680681997679632E-6</v>
      </c>
      <c r="KY120" s="61">
        <v>1.4838938287655591E-5</v>
      </c>
      <c r="KZ120" s="61">
        <v>2.1641125122866852E-5</v>
      </c>
    </row>
    <row r="121" spans="1:312" ht="13" x14ac:dyDescent="0.3">
      <c r="A121" s="102">
        <v>1.0124997723678979</v>
      </c>
      <c r="B121" s="50" t="s">
        <v>837</v>
      </c>
      <c r="C121" s="60" t="s">
        <v>176</v>
      </c>
      <c r="D121" s="61">
        <v>2.5231736379265814E-2</v>
      </c>
      <c r="E121" s="61">
        <v>9.0264984567136003E-4</v>
      </c>
      <c r="F121" s="61">
        <v>1.0763181952902368E-3</v>
      </c>
      <c r="G121" s="61">
        <v>3.2388245459455175E-3</v>
      </c>
      <c r="H121" s="61">
        <v>4.876820002545996E-3</v>
      </c>
      <c r="I121" s="61">
        <v>2.8579303198755377E-5</v>
      </c>
      <c r="J121" s="61">
        <v>6.6666958088185693E-5</v>
      </c>
      <c r="K121" s="61">
        <v>1.145072332932455E-4</v>
      </c>
      <c r="L121" s="61">
        <v>7.1233618695552907E-5</v>
      </c>
      <c r="M121" s="61">
        <v>7.2972320762954208E-5</v>
      </c>
      <c r="N121" s="61">
        <v>5.0941852412866277E-5</v>
      </c>
      <c r="O121" s="61">
        <v>2.0397740438752918E-5</v>
      </c>
      <c r="P121" s="61">
        <v>2.6586262218383199E-5</v>
      </c>
      <c r="Q121" s="61">
        <v>9.8371516032285584E-5</v>
      </c>
      <c r="R121" s="61">
        <v>8.2822346191815755E-6</v>
      </c>
      <c r="S121" s="61">
        <v>2.8514282806072602E-5</v>
      </c>
      <c r="T121" s="61">
        <v>1.8994678875478729E-5</v>
      </c>
      <c r="U121" s="61">
        <v>4.064981586476487E-5</v>
      </c>
      <c r="V121" s="61">
        <v>1.2693169818005041E-5</v>
      </c>
      <c r="W121" s="61">
        <v>9.0137724611367E-6</v>
      </c>
      <c r="X121" s="61">
        <v>6.5690855073597665E-5</v>
      </c>
      <c r="Y121" s="61">
        <v>0</v>
      </c>
      <c r="Z121" s="61">
        <v>3.928928905210408E-6</v>
      </c>
      <c r="AA121" s="61">
        <v>6.7860507584553882E-7</v>
      </c>
      <c r="AB121" s="61">
        <v>5.1104941728943705E-5</v>
      </c>
      <c r="AC121" s="61">
        <v>1.5536357469918461E-5</v>
      </c>
      <c r="AD121" s="61">
        <v>7.7840818510045003E-6</v>
      </c>
      <c r="AE121" s="61">
        <v>1.9016960927463065E-4</v>
      </c>
      <c r="AF121" s="61">
        <v>1.0259678243346915E-5</v>
      </c>
      <c r="AG121" s="61">
        <v>1.5602106160241165E-5</v>
      </c>
      <c r="AH121" s="61">
        <v>0</v>
      </c>
      <c r="AI121" s="61">
        <v>4.8389089321419976E-6</v>
      </c>
      <c r="AJ121" s="61">
        <v>1.1577627688128168E-6</v>
      </c>
      <c r="AK121" s="61">
        <v>1.4262423947374E-5</v>
      </c>
      <c r="AL121" s="61">
        <v>1.3507670938787783E-6</v>
      </c>
      <c r="AM121" s="61">
        <v>1.1221236510382689E-4</v>
      </c>
      <c r="AN121" s="61">
        <v>6.5712451773631643E-6</v>
      </c>
      <c r="AO121" s="61">
        <v>2.7578660589424127E-5</v>
      </c>
      <c r="AP121" s="61">
        <v>3.3432741256733953E-5</v>
      </c>
      <c r="AQ121" s="61">
        <v>1.7408520344274853E-5</v>
      </c>
      <c r="AR121" s="61">
        <v>8.8451676040092109E-6</v>
      </c>
      <c r="AS121" s="61">
        <v>1.6480948049646144E-6</v>
      </c>
      <c r="AT121" s="61">
        <v>8.6215091113048286E-6</v>
      </c>
      <c r="AU121" s="61">
        <v>0</v>
      </c>
      <c r="AV121" s="61">
        <v>0.15812940818435045</v>
      </c>
      <c r="AW121" s="61">
        <v>3.8791039309130747E-6</v>
      </c>
      <c r="AX121" s="61">
        <v>3.3251836695507045E-5</v>
      </c>
      <c r="AY121" s="61">
        <v>2.3340966543670167E-5</v>
      </c>
      <c r="AZ121" s="61">
        <v>1.5013706125405365E-5</v>
      </c>
      <c r="BA121" s="61">
        <v>0</v>
      </c>
      <c r="BB121" s="61">
        <v>1.2802017022828365E-5</v>
      </c>
      <c r="BC121" s="61">
        <v>9.930512780800321E-6</v>
      </c>
      <c r="BD121" s="61">
        <v>5.5579119400111583E-6</v>
      </c>
      <c r="BE121" s="61">
        <v>2.0228483218676773E-3</v>
      </c>
      <c r="BF121" s="61">
        <v>5.4184052281056784E-5</v>
      </c>
      <c r="BG121" s="61">
        <v>1.3760041111765185E-5</v>
      </c>
      <c r="BH121" s="61">
        <v>1.6191996930379233E-5</v>
      </c>
      <c r="BI121" s="61">
        <v>1.8618452021576091E-5</v>
      </c>
      <c r="BJ121" s="61">
        <v>1.9058933561979423E-5</v>
      </c>
      <c r="BK121" s="61">
        <v>6.2717068393799999E-5</v>
      </c>
      <c r="BL121" s="61">
        <v>0</v>
      </c>
      <c r="BM121" s="61">
        <v>7.4418452602648925E-6</v>
      </c>
      <c r="BN121" s="61">
        <v>9.7300935390693718E-6</v>
      </c>
      <c r="BO121" s="61">
        <v>9.0745502312974465E-6</v>
      </c>
      <c r="BP121" s="61">
        <v>1.902571499982308E-3</v>
      </c>
      <c r="BQ121" s="61">
        <v>3.9849260048235899E-5</v>
      </c>
      <c r="BR121" s="61">
        <v>1.7337135990888684E-3</v>
      </c>
      <c r="BS121" s="61">
        <v>2.0845447149984526E-3</v>
      </c>
      <c r="BT121" s="61">
        <v>2.0691116472233797E-3</v>
      </c>
      <c r="BU121" s="61">
        <v>5.8842195883701786E-5</v>
      </c>
      <c r="BV121" s="61">
        <v>2.3052439317559174E-6</v>
      </c>
      <c r="BW121" s="61">
        <v>2.2084895401743928E-5</v>
      </c>
      <c r="BX121" s="61">
        <v>3.870523256038984E-6</v>
      </c>
      <c r="BY121" s="61">
        <v>1.6122034355971389E-5</v>
      </c>
      <c r="BZ121" s="61">
        <v>6.0768622976972998E-5</v>
      </c>
      <c r="CA121" s="61">
        <v>3.6344202522141706E-5</v>
      </c>
      <c r="CB121" s="61">
        <v>4.9329211455779063E-5</v>
      </c>
      <c r="CC121" s="61">
        <v>1.7055335657533408E-6</v>
      </c>
      <c r="CD121" s="61">
        <v>3.1921707929602785E-5</v>
      </c>
      <c r="CE121" s="61">
        <v>3.9755505759067948E-5</v>
      </c>
      <c r="CF121" s="61">
        <v>0</v>
      </c>
      <c r="CG121" s="61">
        <v>0</v>
      </c>
      <c r="CH121" s="61">
        <v>9.2836089904138134E-5</v>
      </c>
      <c r="CI121" s="61">
        <v>1.7982139016304488E-5</v>
      </c>
      <c r="CJ121" s="61">
        <v>0</v>
      </c>
      <c r="CK121" s="61">
        <v>7.4356515615673805E-6</v>
      </c>
      <c r="CL121" s="61">
        <v>4.1406354249297766E-6</v>
      </c>
      <c r="CM121" s="61">
        <v>0</v>
      </c>
      <c r="CN121" s="61">
        <v>0</v>
      </c>
      <c r="CO121" s="61">
        <v>2.1671675686551862E-6</v>
      </c>
      <c r="CP121" s="61">
        <v>8.0627479487167777E-6</v>
      </c>
      <c r="CQ121" s="61">
        <v>0</v>
      </c>
      <c r="CR121" s="61">
        <v>0</v>
      </c>
      <c r="CS121" s="61">
        <v>0</v>
      </c>
      <c r="CT121" s="61">
        <v>2.748619058154936E-6</v>
      </c>
      <c r="CU121" s="61">
        <v>5.1612809779179028E-5</v>
      </c>
      <c r="CV121" s="61">
        <v>3.9756714369054317E-6</v>
      </c>
      <c r="CW121" s="61">
        <v>0</v>
      </c>
      <c r="CX121" s="61">
        <v>1.5481684075954834E-5</v>
      </c>
      <c r="CY121" s="61">
        <v>0</v>
      </c>
      <c r="CZ121" s="61">
        <v>0</v>
      </c>
      <c r="DA121" s="61">
        <v>2.6093255630729833E-5</v>
      </c>
      <c r="DB121" s="61">
        <v>0</v>
      </c>
      <c r="DC121" s="61">
        <v>2.8539690189871142E-6</v>
      </c>
      <c r="DD121" s="61">
        <v>0</v>
      </c>
      <c r="DE121" s="61">
        <v>0</v>
      </c>
      <c r="DF121" s="61">
        <v>2.0346228870077991E-5</v>
      </c>
      <c r="DG121" s="61">
        <v>1.5273285788864618E-4</v>
      </c>
      <c r="DH121" s="61">
        <v>0</v>
      </c>
      <c r="DI121" s="61">
        <v>2.8826380624245163E-5</v>
      </c>
      <c r="DJ121" s="61">
        <v>3.4670368507125712E-5</v>
      </c>
      <c r="DK121" s="61">
        <v>2.6523078238602057E-6</v>
      </c>
      <c r="DL121" s="61">
        <v>0</v>
      </c>
      <c r="DM121" s="61">
        <v>1.0723107202344505E-4</v>
      </c>
      <c r="DN121" s="61">
        <v>0</v>
      </c>
      <c r="DO121" s="61">
        <v>2.9795169281275977E-5</v>
      </c>
      <c r="DP121" s="61">
        <v>0</v>
      </c>
      <c r="DQ121" s="61">
        <v>1.9457322204844999E-5</v>
      </c>
      <c r="DR121" s="61">
        <v>0</v>
      </c>
      <c r="DS121" s="61">
        <v>1.6007373460946309E-5</v>
      </c>
      <c r="DT121" s="61">
        <v>4.8109675031987187E-6</v>
      </c>
      <c r="DU121" s="61">
        <v>8.5064349861615953E-5</v>
      </c>
      <c r="DV121" s="61">
        <v>3.1130872310011349E-6</v>
      </c>
      <c r="DW121" s="61">
        <v>0</v>
      </c>
      <c r="DX121" s="61">
        <v>1.5894438117704906E-6</v>
      </c>
      <c r="DY121" s="61">
        <v>0</v>
      </c>
      <c r="DZ121" s="61">
        <v>2.2076010713765993E-6</v>
      </c>
      <c r="EA121" s="61">
        <v>0</v>
      </c>
      <c r="EB121" s="61">
        <v>2.7327296996989461E-6</v>
      </c>
      <c r="EC121" s="61">
        <v>2.0487019663489304E-5</v>
      </c>
      <c r="ED121" s="61">
        <v>0</v>
      </c>
      <c r="EE121" s="61">
        <v>4.8196786861715087E-6</v>
      </c>
      <c r="EF121" s="61">
        <v>0</v>
      </c>
      <c r="EG121" s="61">
        <v>7.7733520110872308E-5</v>
      </c>
      <c r="EH121" s="61">
        <v>1.2493614028007517E-6</v>
      </c>
      <c r="EI121" s="61">
        <v>3.936244580135445E-5</v>
      </c>
      <c r="EJ121" s="61">
        <v>0</v>
      </c>
      <c r="EK121" s="61">
        <v>1.0002761946834925E-5</v>
      </c>
      <c r="EL121" s="61">
        <v>5.0046523787936872E-6</v>
      </c>
      <c r="EM121" s="61">
        <v>3.4799992762050718E-5</v>
      </c>
      <c r="EN121" s="61">
        <v>3.9558834441220571E-5</v>
      </c>
      <c r="EO121" s="61">
        <v>0</v>
      </c>
      <c r="EP121" s="61">
        <v>1.4785323606723844E-4</v>
      </c>
      <c r="EQ121" s="61">
        <v>0</v>
      </c>
      <c r="ER121" s="61">
        <v>4.3808664770596482E-6</v>
      </c>
      <c r="ES121" s="61">
        <v>0</v>
      </c>
      <c r="ET121" s="61">
        <v>4.3580106113006422E-5</v>
      </c>
      <c r="EU121" s="61">
        <v>1.3477387379029965E-5</v>
      </c>
      <c r="EV121" s="61">
        <v>2.8729207555245307E-6</v>
      </c>
      <c r="EW121" s="61">
        <v>4.3854469143299171E-5</v>
      </c>
      <c r="EX121" s="61">
        <v>0</v>
      </c>
      <c r="EY121" s="61">
        <v>1.3166671837440331E-5</v>
      </c>
      <c r="EZ121" s="61">
        <v>8.6189493889347786E-6</v>
      </c>
      <c r="FA121" s="61">
        <v>1.0865423080279254E-5</v>
      </c>
      <c r="FB121" s="61">
        <v>3.3782178369451363E-6</v>
      </c>
      <c r="FC121" s="61">
        <v>1.626595163471097E-6</v>
      </c>
      <c r="FD121" s="61">
        <v>0</v>
      </c>
      <c r="FE121" s="61">
        <v>1.2927804904756324E-5</v>
      </c>
      <c r="FF121" s="61">
        <v>1.0593612895665861E-5</v>
      </c>
      <c r="FG121" s="61">
        <v>1.1431760728175848E-5</v>
      </c>
      <c r="FH121" s="61">
        <v>4.8539710563871818E-5</v>
      </c>
      <c r="FI121" s="61">
        <v>5.8681062783552735E-6</v>
      </c>
      <c r="FJ121" s="61">
        <v>0</v>
      </c>
      <c r="FK121" s="61">
        <v>2.0585805698128143E-6</v>
      </c>
      <c r="FL121" s="61">
        <v>1.7782131739839759E-4</v>
      </c>
      <c r="FM121" s="61">
        <v>1.6768609252911134E-6</v>
      </c>
      <c r="FN121" s="61">
        <v>1.7771049460995741E-5</v>
      </c>
      <c r="FO121" s="61">
        <v>0</v>
      </c>
      <c r="FP121" s="61">
        <v>1.5042944598239052E-6</v>
      </c>
      <c r="FQ121" s="61">
        <v>1.0651104462678911E-5</v>
      </c>
      <c r="FR121" s="61">
        <v>2.6975378688195088E-6</v>
      </c>
      <c r="FS121" s="61">
        <v>5.2862837574872712E-4</v>
      </c>
      <c r="FT121" s="61">
        <v>1.1093459166042975E-3</v>
      </c>
      <c r="FU121" s="61">
        <v>1.2968988450827307E-4</v>
      </c>
      <c r="FV121" s="61">
        <v>1.6763697962770938E-3</v>
      </c>
      <c r="FW121" s="61">
        <v>4.5703102915365242E-5</v>
      </c>
      <c r="FX121" s="61">
        <v>2.1560157390904463E-4</v>
      </c>
      <c r="FY121" s="61">
        <v>4.2288021880389386E-5</v>
      </c>
      <c r="FZ121" s="61">
        <v>0</v>
      </c>
      <c r="GA121" s="61">
        <v>6.0968519492786228E-5</v>
      </c>
      <c r="GB121" s="61">
        <v>3.4333703483161357E-5</v>
      </c>
      <c r="GC121" s="61">
        <v>0</v>
      </c>
      <c r="GD121" s="61">
        <v>1.0753267573586535E-5</v>
      </c>
      <c r="GE121" s="61">
        <v>9.7490485719435487E-5</v>
      </c>
      <c r="GF121" s="61">
        <v>3.1910067095017616E-5</v>
      </c>
      <c r="GG121" s="61">
        <v>2.6372089282765596E-5</v>
      </c>
      <c r="GH121" s="61">
        <v>1.6613951424498025E-5</v>
      </c>
      <c r="GI121" s="61">
        <v>1.2607683847772441E-5</v>
      </c>
      <c r="GJ121" s="61">
        <v>0</v>
      </c>
      <c r="GK121" s="61">
        <v>2.0138832276393711E-6</v>
      </c>
      <c r="GL121" s="61">
        <v>1.7025792657059389E-6</v>
      </c>
      <c r="GM121" s="61">
        <v>5.0107378311456362E-6</v>
      </c>
      <c r="GN121" s="61">
        <v>0</v>
      </c>
      <c r="GO121" s="61">
        <v>7.6131596215031327E-6</v>
      </c>
      <c r="GP121" s="61">
        <v>1.0751362195751314E-5</v>
      </c>
      <c r="GQ121" s="61">
        <v>0</v>
      </c>
      <c r="GR121" s="61">
        <v>2.4842861311331539E-6</v>
      </c>
      <c r="GS121" s="61">
        <v>0</v>
      </c>
      <c r="GT121" s="61">
        <v>2.0016714104990251E-5</v>
      </c>
      <c r="GU121" s="61">
        <v>0</v>
      </c>
      <c r="GV121" s="61">
        <v>2.1969396251584648E-5</v>
      </c>
      <c r="GW121" s="61">
        <v>1.7626774208268955E-6</v>
      </c>
      <c r="GX121" s="61">
        <v>1.8190743831482865E-5</v>
      </c>
      <c r="GY121" s="61">
        <v>1.1289695699047421E-6</v>
      </c>
      <c r="GZ121" s="61">
        <v>0</v>
      </c>
      <c r="HA121" s="61">
        <v>4.515035972796607E-6</v>
      </c>
      <c r="HB121" s="61">
        <v>0</v>
      </c>
      <c r="HC121" s="61">
        <v>8.3668758845884675E-5</v>
      </c>
      <c r="HD121" s="61">
        <v>6.1690211415491315E-6</v>
      </c>
      <c r="HE121" s="61">
        <v>0</v>
      </c>
      <c r="HF121" s="61">
        <v>0</v>
      </c>
      <c r="HG121" s="61">
        <v>3.6750406669225213E-6</v>
      </c>
      <c r="HH121" s="61">
        <v>0</v>
      </c>
      <c r="HI121" s="61">
        <v>8.5701261894486229E-6</v>
      </c>
      <c r="HJ121" s="61">
        <v>0</v>
      </c>
      <c r="HK121" s="61">
        <v>3.5741051829210129E-5</v>
      </c>
      <c r="HL121" s="61">
        <v>1.3041377338601709E-5</v>
      </c>
      <c r="HM121" s="61">
        <v>2.3690688991724278E-5</v>
      </c>
      <c r="HN121" s="61">
        <v>4.2685834671615558E-6</v>
      </c>
      <c r="HO121" s="61">
        <v>1.2135512576544071E-6</v>
      </c>
      <c r="HP121" s="61">
        <v>3.181924562945959E-5</v>
      </c>
      <c r="HQ121" s="61">
        <v>2.0201796787055445E-5</v>
      </c>
      <c r="HR121" s="61">
        <v>0</v>
      </c>
      <c r="HS121" s="61">
        <v>0</v>
      </c>
      <c r="HT121" s="61">
        <v>1.2526221034105517E-6</v>
      </c>
      <c r="HU121" s="61">
        <v>0</v>
      </c>
      <c r="HV121" s="61">
        <v>0</v>
      </c>
      <c r="HW121" s="61">
        <v>1.8466393134244277E-6</v>
      </c>
      <c r="HX121" s="61">
        <v>0</v>
      </c>
      <c r="HY121" s="61">
        <v>0</v>
      </c>
      <c r="HZ121" s="61">
        <v>5.1545589024132416E-5</v>
      </c>
      <c r="IA121" s="61">
        <v>6.0623245367681806E-6</v>
      </c>
      <c r="IB121" s="61">
        <v>0</v>
      </c>
      <c r="IC121" s="61">
        <v>1.3954847321957621E-5</v>
      </c>
      <c r="ID121" s="61">
        <v>8.7572487129336601E-6</v>
      </c>
      <c r="IE121" s="61">
        <v>1.019561171394221E-6</v>
      </c>
      <c r="IF121" s="61">
        <v>0</v>
      </c>
      <c r="IG121" s="61">
        <v>0</v>
      </c>
      <c r="IH121" s="61">
        <v>3.0125394490935676E-5</v>
      </c>
      <c r="II121" s="61">
        <v>9.9546259606788986E-5</v>
      </c>
      <c r="IJ121" s="61">
        <v>4.0532432560455598E-5</v>
      </c>
      <c r="IK121" s="61">
        <v>2.7330421239834844E-6</v>
      </c>
      <c r="IL121" s="61">
        <v>2.4026531854073633E-5</v>
      </c>
      <c r="IM121" s="61">
        <v>6.3049205383591684E-5</v>
      </c>
      <c r="IN121" s="61">
        <v>4.8738522256576439E-6</v>
      </c>
      <c r="IO121" s="61">
        <v>1.1394954464777495E-4</v>
      </c>
      <c r="IP121" s="61">
        <v>1.6334827960316223E-5</v>
      </c>
      <c r="IQ121" s="61">
        <v>2.6199985515363125E-5</v>
      </c>
      <c r="IR121" s="61">
        <v>8.2961689275231964E-5</v>
      </c>
      <c r="IS121" s="61">
        <v>4.8887761261028398E-5</v>
      </c>
      <c r="IT121" s="61">
        <v>0</v>
      </c>
      <c r="IU121" s="61">
        <v>2.3397629759068112E-5</v>
      </c>
      <c r="IV121" s="61">
        <v>4.0352499229740395E-5</v>
      </c>
      <c r="IW121" s="61">
        <v>7.2710480624118253E-6</v>
      </c>
      <c r="IX121" s="61">
        <v>4.4535708983224063E-6</v>
      </c>
      <c r="IY121" s="61">
        <v>2.0570056691594295E-5</v>
      </c>
      <c r="IZ121" s="61">
        <v>2.338737407030874E-5</v>
      </c>
      <c r="JA121" s="61">
        <v>2.349621185698054E-5</v>
      </c>
      <c r="JB121" s="61">
        <v>2.5202912915604362E-5</v>
      </c>
      <c r="JC121" s="61">
        <v>4.0002138165500228E-3</v>
      </c>
      <c r="JD121" s="61">
        <v>2.9969239927468113E-3</v>
      </c>
      <c r="JE121" s="61">
        <v>0.82377576469487512</v>
      </c>
      <c r="JF121" s="61">
        <v>0.82685329914384753</v>
      </c>
      <c r="JG121" s="61">
        <v>1.4971828522442605E-5</v>
      </c>
      <c r="JH121" s="61">
        <v>2.7162234969536699E-5</v>
      </c>
      <c r="JI121" s="61">
        <v>7.1328439508471817E-7</v>
      </c>
      <c r="JJ121" s="61">
        <v>1.676607395799951E-5</v>
      </c>
      <c r="JK121" s="61">
        <v>1.0937625605464419E-6</v>
      </c>
      <c r="JL121" s="61">
        <v>9.9928167205457996E-7</v>
      </c>
      <c r="JM121" s="61">
        <v>0</v>
      </c>
      <c r="JN121" s="61">
        <v>1.1881584143626274E-4</v>
      </c>
      <c r="JO121" s="61">
        <v>1.8809366309226517E-4</v>
      </c>
      <c r="JP121" s="61">
        <v>6.3185979965099356E-5</v>
      </c>
      <c r="JQ121" s="61">
        <v>8.7465283230993065E-5</v>
      </c>
      <c r="JR121" s="61">
        <v>9.9722843339162574E-5</v>
      </c>
      <c r="JS121" s="61">
        <v>1.6058674566651394E-2</v>
      </c>
      <c r="JT121" s="61">
        <v>0</v>
      </c>
      <c r="JU121" s="61">
        <v>1.8631192196848784E-6</v>
      </c>
      <c r="JV121" s="61">
        <v>9.3808453589488375E-6</v>
      </c>
      <c r="JW121" s="61">
        <v>0</v>
      </c>
      <c r="JX121" s="61">
        <v>7.7616929775861171E-6</v>
      </c>
      <c r="JY121" s="61">
        <v>1.1430508606982853E-5</v>
      </c>
      <c r="JZ121" s="61">
        <v>2.2759442544311662E-5</v>
      </c>
      <c r="KA121" s="61">
        <v>1.3910806791897586E-5</v>
      </c>
      <c r="KB121" s="61">
        <v>3.7429481724900438E-5</v>
      </c>
      <c r="KC121" s="61">
        <v>1.1424685657231921E-6</v>
      </c>
      <c r="KD121" s="61">
        <v>4.3011500962857499E-5</v>
      </c>
      <c r="KE121" s="61">
        <v>5.1386500508158574E-6</v>
      </c>
      <c r="KF121" s="61">
        <v>2.3311611956634154E-5</v>
      </c>
      <c r="KG121" s="61">
        <v>4.3882888278484579E-6</v>
      </c>
      <c r="KH121" s="61">
        <v>1.1523090609582854E-6</v>
      </c>
      <c r="KI121" s="61">
        <v>5.1333414747972855E-5</v>
      </c>
      <c r="KJ121" s="61">
        <v>5.8128436858361363E-6</v>
      </c>
      <c r="KK121" s="61">
        <v>1.2925870292311228E-5</v>
      </c>
      <c r="KL121" s="61">
        <v>9.9723254731372179E-5</v>
      </c>
      <c r="KM121" s="61">
        <v>2.4038640298411184E-5</v>
      </c>
      <c r="KN121" s="61">
        <v>5.9632897291538623E-6</v>
      </c>
      <c r="KO121" s="61">
        <v>2.2383363607808207E-4</v>
      </c>
      <c r="KP121" s="61">
        <v>1.2545395251354625E-6</v>
      </c>
      <c r="KQ121" s="61">
        <v>5.9615212709514381E-6</v>
      </c>
      <c r="KR121" s="61">
        <v>8.4051983711706811E-6</v>
      </c>
      <c r="KS121" s="61">
        <v>7.8155774383779739E-6</v>
      </c>
      <c r="KT121" s="61">
        <v>1.4996570551695543E-5</v>
      </c>
      <c r="KU121" s="61">
        <v>1.078434208232979E-4</v>
      </c>
      <c r="KV121" s="61">
        <v>5.9674659811735174E-5</v>
      </c>
      <c r="KW121" s="61">
        <v>3.3525452942734102E-5</v>
      </c>
      <c r="KX121" s="61">
        <v>3.0223217215758102E-6</v>
      </c>
      <c r="KY121" s="61">
        <v>2.228936488270937E-5</v>
      </c>
      <c r="KZ121" s="61">
        <v>1.2997904493051462E-5</v>
      </c>
    </row>
    <row r="122" spans="1:312" ht="13" x14ac:dyDescent="0.3">
      <c r="A122" s="102">
        <v>1.0562326832310986</v>
      </c>
      <c r="B122" s="50" t="s">
        <v>13539</v>
      </c>
      <c r="C122" s="60" t="s">
        <v>39</v>
      </c>
      <c r="D122" s="61">
        <v>4.7461672754750571E-6</v>
      </c>
      <c r="E122" s="61">
        <v>6.2082316848067023E-5</v>
      </c>
      <c r="F122" s="61">
        <v>6.7381844275243258E-6</v>
      </c>
      <c r="G122" s="61">
        <v>3.8729643225904331E-5</v>
      </c>
      <c r="H122" s="61">
        <v>3.2527607649091158E-6</v>
      </c>
      <c r="I122" s="61">
        <v>1.0843749105767218E-6</v>
      </c>
      <c r="J122" s="61">
        <v>1.3585385519384717E-5</v>
      </c>
      <c r="K122" s="61">
        <v>0</v>
      </c>
      <c r="L122" s="61">
        <v>3.9891490497649416E-5</v>
      </c>
      <c r="M122" s="61">
        <v>3.8162295446910768E-6</v>
      </c>
      <c r="N122" s="61">
        <v>6.8202606974078589E-6</v>
      </c>
      <c r="O122" s="61">
        <v>3.2962913880254205E-6</v>
      </c>
      <c r="P122" s="61">
        <v>6.6092392785497732E-6</v>
      </c>
      <c r="Q122" s="61">
        <v>1.0552948994567036E-4</v>
      </c>
      <c r="R122" s="61">
        <v>2.1797008295793913E-4</v>
      </c>
      <c r="S122" s="61">
        <v>3.3118434984180228E-4</v>
      </c>
      <c r="T122" s="61">
        <v>1.1524861340178105E-4</v>
      </c>
      <c r="U122" s="61">
        <v>2.593248623076732E-4</v>
      </c>
      <c r="V122" s="61">
        <v>1.8380905826818178E-3</v>
      </c>
      <c r="W122" s="61">
        <v>3.1192154486115164E-4</v>
      </c>
      <c r="X122" s="61">
        <v>6.2658863441122795E-5</v>
      </c>
      <c r="Y122" s="61">
        <v>9.7770035460763768E-5</v>
      </c>
      <c r="Z122" s="61">
        <v>1.4725493286667284E-4</v>
      </c>
      <c r="AA122" s="61">
        <v>5.2701808284680299E-5</v>
      </c>
      <c r="AB122" s="61">
        <v>5.8886996542128438E-5</v>
      </c>
      <c r="AC122" s="61">
        <v>1.1313827450526569E-4</v>
      </c>
      <c r="AD122" s="61">
        <v>2.0541327106817431E-5</v>
      </c>
      <c r="AE122" s="61">
        <v>3.5035195585856449E-5</v>
      </c>
      <c r="AF122" s="61">
        <v>7.0699580093732851E-5</v>
      </c>
      <c r="AG122" s="61">
        <v>2.5120752886518272E-6</v>
      </c>
      <c r="AH122" s="61">
        <v>0</v>
      </c>
      <c r="AI122" s="61">
        <v>2.871280300096306E-6</v>
      </c>
      <c r="AJ122" s="61">
        <v>5.0446296643327345E-5</v>
      </c>
      <c r="AK122" s="61">
        <v>8.6444665039123588E-6</v>
      </c>
      <c r="AL122" s="61">
        <v>1.1987307532010891E-4</v>
      </c>
      <c r="AM122" s="61">
        <v>8.6320649722584599E-5</v>
      </c>
      <c r="AN122" s="61">
        <v>1.5316842370080496E-4</v>
      </c>
      <c r="AO122" s="61">
        <v>9.6902307423302542E-5</v>
      </c>
      <c r="AP122" s="61">
        <v>6.1721983858585762E-5</v>
      </c>
      <c r="AQ122" s="61">
        <v>6.2854292520911239E-5</v>
      </c>
      <c r="AR122" s="61">
        <v>2.0245797054702018E-5</v>
      </c>
      <c r="AS122" s="61">
        <v>4.5501747876196963E-5</v>
      </c>
      <c r="AT122" s="61">
        <v>8.4195572368918106E-5</v>
      </c>
      <c r="AU122" s="61">
        <v>8.3861971962559563E-6</v>
      </c>
      <c r="AV122" s="61">
        <v>3.1850453045751245E-5</v>
      </c>
      <c r="AW122" s="61">
        <v>1.7388281760109751E-5</v>
      </c>
      <c r="AX122" s="61">
        <v>1.0660091407559042E-5</v>
      </c>
      <c r="AY122" s="61">
        <v>2.533637530595012E-4</v>
      </c>
      <c r="AZ122" s="61">
        <v>1.1151595613311183E-4</v>
      </c>
      <c r="BA122" s="61">
        <v>0</v>
      </c>
      <c r="BB122" s="61">
        <v>3.8423690775027058E-5</v>
      </c>
      <c r="BC122" s="61">
        <v>1.6719140718316828E-4</v>
      </c>
      <c r="BD122" s="61">
        <v>8.4769613322973491E-5</v>
      </c>
      <c r="BE122" s="61">
        <v>5.971518479191726E-6</v>
      </c>
      <c r="BF122" s="61">
        <v>6.4663390001929949E-5</v>
      </c>
      <c r="BG122" s="61">
        <v>6.2031479453112021E-5</v>
      </c>
      <c r="BH122" s="61">
        <v>7.6168475356171709E-5</v>
      </c>
      <c r="BI122" s="61">
        <v>4.1596810611851091E-4</v>
      </c>
      <c r="BJ122" s="61">
        <v>1.6908898774631708E-3</v>
      </c>
      <c r="BK122" s="61">
        <v>2.8446426309878511E-4</v>
      </c>
      <c r="BL122" s="61">
        <v>3.6967875109447696E-5</v>
      </c>
      <c r="BM122" s="61">
        <v>8.306829278492074E-6</v>
      </c>
      <c r="BN122" s="61">
        <v>1.0822135462646182E-5</v>
      </c>
      <c r="BO122" s="61">
        <v>1.2443221691758188E-4</v>
      </c>
      <c r="BP122" s="61">
        <v>1.5531785944491838E-5</v>
      </c>
      <c r="BQ122" s="61">
        <v>0</v>
      </c>
      <c r="BR122" s="61">
        <v>1.9372223996175839E-6</v>
      </c>
      <c r="BS122" s="61">
        <v>4.8932272608674924E-5</v>
      </c>
      <c r="BT122" s="61">
        <v>2.4463145299353313E-6</v>
      </c>
      <c r="BU122" s="61">
        <v>5.0295574122424676E-5</v>
      </c>
      <c r="BV122" s="61">
        <v>1.2514913167288236E-4</v>
      </c>
      <c r="BW122" s="61">
        <v>2.1042352169869695E-5</v>
      </c>
      <c r="BX122" s="61">
        <v>6.0258349371936869E-5</v>
      </c>
      <c r="BY122" s="61">
        <v>3.1098482215244636E-5</v>
      </c>
      <c r="BZ122" s="61">
        <v>1.1223328893450585E-4</v>
      </c>
      <c r="CA122" s="61">
        <v>0</v>
      </c>
      <c r="CB122" s="61">
        <v>1.5555754708652082E-5</v>
      </c>
      <c r="CC122" s="61">
        <v>4.6921123431169684E-5</v>
      </c>
      <c r="CD122" s="61">
        <v>9.7805973722579241E-5</v>
      </c>
      <c r="CE122" s="61">
        <v>1.4940863912271196E-4</v>
      </c>
      <c r="CF122" s="61">
        <v>2.2053272685943154E-4</v>
      </c>
      <c r="CG122" s="61">
        <v>1.3973020123463632E-5</v>
      </c>
      <c r="CH122" s="61">
        <v>3.3638183788375298E-5</v>
      </c>
      <c r="CI122" s="61">
        <v>6.0854511509722515E-5</v>
      </c>
      <c r="CJ122" s="61">
        <v>1.761085590973828E-4</v>
      </c>
      <c r="CK122" s="61">
        <v>2.9742606246269522E-5</v>
      </c>
      <c r="CL122" s="61">
        <v>3.0174671112848577E-6</v>
      </c>
      <c r="CM122" s="61">
        <v>1.8249700467968701E-5</v>
      </c>
      <c r="CN122" s="61">
        <v>2.4542260491243082E-4</v>
      </c>
      <c r="CO122" s="61">
        <v>0</v>
      </c>
      <c r="CP122" s="61">
        <v>6.5936879411116019E-6</v>
      </c>
      <c r="CQ122" s="61">
        <v>1.180858650071699E-5</v>
      </c>
      <c r="CR122" s="61">
        <v>6.4580006165485625E-5</v>
      </c>
      <c r="CS122" s="61">
        <v>1.8154231446880197E-4</v>
      </c>
      <c r="CT122" s="61">
        <v>4.0150198390233583E-5</v>
      </c>
      <c r="CU122" s="61">
        <v>1.3668214447450573E-5</v>
      </c>
      <c r="CV122" s="61">
        <v>9.3913498509577126E-7</v>
      </c>
      <c r="CW122" s="61">
        <v>1.1607312273843565E-4</v>
      </c>
      <c r="CX122" s="61">
        <v>1.5422668761815236E-5</v>
      </c>
      <c r="CY122" s="61">
        <v>3.1142547243038788E-5</v>
      </c>
      <c r="CZ122" s="61">
        <v>6.0513011028529931E-5</v>
      </c>
      <c r="DA122" s="61">
        <v>0</v>
      </c>
      <c r="DB122" s="61">
        <v>7.7586574439246176E-6</v>
      </c>
      <c r="DC122" s="61">
        <v>4.8500383687936708E-5</v>
      </c>
      <c r="DD122" s="61">
        <v>2.6170356568119793E-2</v>
      </c>
      <c r="DE122" s="61">
        <v>7.8429160600854112E-5</v>
      </c>
      <c r="DF122" s="61">
        <v>5.7920693095079167E-5</v>
      </c>
      <c r="DG122" s="61">
        <v>1.5565305036939841E-4</v>
      </c>
      <c r="DH122" s="61">
        <v>8.6501803070719379E-4</v>
      </c>
      <c r="DI122" s="61">
        <v>4.9730766865257988E-5</v>
      </c>
      <c r="DJ122" s="61">
        <v>5.8906426382831916E-5</v>
      </c>
      <c r="DK122" s="61">
        <v>7.2422297465883457E-6</v>
      </c>
      <c r="DL122" s="61">
        <v>1.3656101714067819E-6</v>
      </c>
      <c r="DM122" s="61">
        <v>1.0471371207655414E-5</v>
      </c>
      <c r="DN122" s="61">
        <v>4.3171785497934787E-5</v>
      </c>
      <c r="DO122" s="61">
        <v>1.7712135599942593E-5</v>
      </c>
      <c r="DP122" s="61">
        <v>1.3056316632874471E-5</v>
      </c>
      <c r="DQ122" s="61">
        <v>1.2676435355793535E-5</v>
      </c>
      <c r="DR122" s="61">
        <v>2.8887950734387457E-5</v>
      </c>
      <c r="DS122" s="61">
        <v>4.7893028661379683E-5</v>
      </c>
      <c r="DT122" s="61">
        <v>1.7250481087166718E-6</v>
      </c>
      <c r="DU122" s="61">
        <v>4.0966897093933305E-5</v>
      </c>
      <c r="DV122" s="61">
        <v>2.3249048459236939E-5</v>
      </c>
      <c r="DW122" s="61">
        <v>6.4849054967506922E-6</v>
      </c>
      <c r="DX122" s="61">
        <v>1.824354257480688E-4</v>
      </c>
      <c r="DY122" s="61">
        <v>4.9492537886331536E-6</v>
      </c>
      <c r="DZ122" s="61">
        <v>2.0277224655607284E-5</v>
      </c>
      <c r="EA122" s="61">
        <v>1.2378851679700139E-5</v>
      </c>
      <c r="EB122" s="61">
        <v>0</v>
      </c>
      <c r="EC122" s="61">
        <v>4.4991727229857439E-5</v>
      </c>
      <c r="ED122" s="61">
        <v>2.1955056804108606E-5</v>
      </c>
      <c r="EE122" s="61">
        <v>5.9803811220614356E-6</v>
      </c>
      <c r="EF122" s="61">
        <v>0</v>
      </c>
      <c r="EG122" s="61">
        <v>0</v>
      </c>
      <c r="EH122" s="61">
        <v>1.2493614028007517E-6</v>
      </c>
      <c r="EI122" s="61">
        <v>1.2697563161727242E-6</v>
      </c>
      <c r="EJ122" s="61">
        <v>1.7726788701018438E-5</v>
      </c>
      <c r="EK122" s="61">
        <v>9.7592736626027601E-5</v>
      </c>
      <c r="EL122" s="61">
        <v>0</v>
      </c>
      <c r="EM122" s="61">
        <v>0</v>
      </c>
      <c r="EN122" s="61">
        <v>1.1146036424671343E-4</v>
      </c>
      <c r="EO122" s="61">
        <v>3.4112407014079424E-5</v>
      </c>
      <c r="EP122" s="61">
        <v>1.3588166067150388E-4</v>
      </c>
      <c r="EQ122" s="61">
        <v>0</v>
      </c>
      <c r="ER122" s="61">
        <v>0</v>
      </c>
      <c r="ES122" s="61">
        <v>0</v>
      </c>
      <c r="ET122" s="61">
        <v>6.328417225565365E-4</v>
      </c>
      <c r="EU122" s="61">
        <v>4.3551382796865393E-6</v>
      </c>
      <c r="EV122" s="61">
        <v>8.6187622665735917E-6</v>
      </c>
      <c r="EW122" s="61">
        <v>0</v>
      </c>
      <c r="EX122" s="61">
        <v>4.0204783005230043E-4</v>
      </c>
      <c r="EY122" s="61">
        <v>3.7699893922941118E-4</v>
      </c>
      <c r="EZ122" s="61">
        <v>1.0759055097948531E-3</v>
      </c>
      <c r="FA122" s="61">
        <v>2.6779146525513081E-3</v>
      </c>
      <c r="FB122" s="61">
        <v>6.0207349005111094E-5</v>
      </c>
      <c r="FC122" s="61">
        <v>5.058349492803229E-4</v>
      </c>
      <c r="FD122" s="61">
        <v>1.9133724958084127E-4</v>
      </c>
      <c r="FE122" s="61">
        <v>1.160639384123779E-4</v>
      </c>
      <c r="FF122" s="61">
        <v>4.8746854742125281E-5</v>
      </c>
      <c r="FG122" s="61">
        <v>2.0893200921290671E-5</v>
      </c>
      <c r="FH122" s="61">
        <v>2.6469220877330969E-5</v>
      </c>
      <c r="FI122" s="61">
        <v>4.1817378721483213E-5</v>
      </c>
      <c r="FJ122" s="61">
        <v>1.7551088073904675E-4</v>
      </c>
      <c r="FK122" s="61">
        <v>6.861935232709381E-6</v>
      </c>
      <c r="FL122" s="61">
        <v>3.3340647525664553E-5</v>
      </c>
      <c r="FM122" s="61">
        <v>1.2352875482977868E-4</v>
      </c>
      <c r="FN122" s="61">
        <v>5.5096099069041068E-6</v>
      </c>
      <c r="FO122" s="61">
        <v>2.3098854395496701E-6</v>
      </c>
      <c r="FP122" s="61">
        <v>3.1774041868058267E-5</v>
      </c>
      <c r="FQ122" s="61">
        <v>1.8367397844357513E-4</v>
      </c>
      <c r="FR122" s="61">
        <v>7.2244404992522476E-6</v>
      </c>
      <c r="FS122" s="61">
        <v>8.1810163574269355E-5</v>
      </c>
      <c r="FT122" s="61">
        <v>1.142584745566224E-5</v>
      </c>
      <c r="FU122" s="61">
        <v>4.9714075651140367E-6</v>
      </c>
      <c r="FV122" s="61">
        <v>1.9847219624610648E-5</v>
      </c>
      <c r="FW122" s="61">
        <v>1.0107113291580427E-5</v>
      </c>
      <c r="FX122" s="61">
        <v>6.2721825793476865E-5</v>
      </c>
      <c r="FY122" s="61">
        <v>5.8711193058923455E-4</v>
      </c>
      <c r="FZ122" s="61">
        <v>2.0212285258968372E-5</v>
      </c>
      <c r="GA122" s="61">
        <v>0</v>
      </c>
      <c r="GB122" s="61">
        <v>1.7564657575164547E-5</v>
      </c>
      <c r="GC122" s="61">
        <v>1.6484462161870213E-4</v>
      </c>
      <c r="GD122" s="61">
        <v>6.5788166499582917E-6</v>
      </c>
      <c r="GE122" s="61">
        <v>1.1915814859002933E-4</v>
      </c>
      <c r="GF122" s="61">
        <v>1.616626342609408E-4</v>
      </c>
      <c r="GG122" s="61">
        <v>6.1982149449397355E-3</v>
      </c>
      <c r="GH122" s="61">
        <v>2.8627116300673517E-4</v>
      </c>
      <c r="GI122" s="61">
        <v>4.148952045457365E-4</v>
      </c>
      <c r="GJ122" s="61">
        <v>1.2840695439578106E-4</v>
      </c>
      <c r="GK122" s="61">
        <v>1.8153143413941293E-3</v>
      </c>
      <c r="GL122" s="61">
        <v>2.727910334608849E-5</v>
      </c>
      <c r="GM122" s="61">
        <v>1.6655452515382889E-4</v>
      </c>
      <c r="GN122" s="61">
        <v>1.065006014046879E-5</v>
      </c>
      <c r="GO122" s="61">
        <v>9.4700668317058918E-5</v>
      </c>
      <c r="GP122" s="61">
        <v>1.2494627536955232E-4</v>
      </c>
      <c r="GQ122" s="61">
        <v>5.534249180269322E-4</v>
      </c>
      <c r="GR122" s="61">
        <v>7.5011639570603838E-5</v>
      </c>
      <c r="GS122" s="61">
        <v>1.2599067926059287E-4</v>
      </c>
      <c r="GT122" s="61">
        <v>8.1182200816598657E-5</v>
      </c>
      <c r="GU122" s="61">
        <v>1.6609722738604964E-4</v>
      </c>
      <c r="GV122" s="61">
        <v>3.8814497228943895E-4</v>
      </c>
      <c r="GW122" s="61">
        <v>4.5300809715251212E-5</v>
      </c>
      <c r="GX122" s="61">
        <v>6.761121078217817E-5</v>
      </c>
      <c r="GY122" s="61">
        <v>0</v>
      </c>
      <c r="GZ122" s="61">
        <v>1.4863074184468368E-4</v>
      </c>
      <c r="HA122" s="61">
        <v>2.0192244211673716E-5</v>
      </c>
      <c r="HB122" s="61">
        <v>1.8424008891544661E-5</v>
      </c>
      <c r="HC122" s="61">
        <v>1.209693631589515E-5</v>
      </c>
      <c r="HD122" s="61">
        <v>0</v>
      </c>
      <c r="HE122" s="61">
        <v>0</v>
      </c>
      <c r="HF122" s="61">
        <v>1.5241793423603191E-6</v>
      </c>
      <c r="HG122" s="61">
        <v>0</v>
      </c>
      <c r="HH122" s="61">
        <v>1.6558428512406973E-6</v>
      </c>
      <c r="HI122" s="61">
        <v>1.9839406781089337E-5</v>
      </c>
      <c r="HJ122" s="61">
        <v>3.2930458431702936E-5</v>
      </c>
      <c r="HK122" s="61">
        <v>8.5201354701781255E-3</v>
      </c>
      <c r="HL122" s="61">
        <v>9.3749196887433339E-3</v>
      </c>
      <c r="HM122" s="61">
        <v>4.3973864418472328E-2</v>
      </c>
      <c r="HN122" s="61">
        <v>0.72869764030510664</v>
      </c>
      <c r="HO122" s="61">
        <v>0.82545803739312795</v>
      </c>
      <c r="HP122" s="61">
        <v>4.0359490665319844E-4</v>
      </c>
      <c r="HQ122" s="61">
        <v>1.5330277790405505E-4</v>
      </c>
      <c r="HR122" s="61">
        <v>2.2164956412059955E-5</v>
      </c>
      <c r="HS122" s="61">
        <v>2.6598174988512516E-5</v>
      </c>
      <c r="HT122" s="61">
        <v>1.4279891978880291E-5</v>
      </c>
      <c r="HU122" s="61">
        <v>2.4387078280587716E-5</v>
      </c>
      <c r="HV122" s="61">
        <v>1.372365215155592E-5</v>
      </c>
      <c r="HW122" s="61">
        <v>4.0314803579952424E-3</v>
      </c>
      <c r="HX122" s="61">
        <v>1.3729593616771921E-3</v>
      </c>
      <c r="HY122" s="61">
        <v>1.3155543740734897E-2</v>
      </c>
      <c r="HZ122" s="61">
        <v>1.2761976868733474E-3</v>
      </c>
      <c r="IA122" s="61">
        <v>9.8352011032541934E-3</v>
      </c>
      <c r="IB122" s="61">
        <v>6.7128928671433016E-4</v>
      </c>
      <c r="IC122" s="61">
        <v>1.0187038545029062E-4</v>
      </c>
      <c r="ID122" s="61">
        <v>2.711526396579109E-5</v>
      </c>
      <c r="IE122" s="61">
        <v>1.8668021448063203E-5</v>
      </c>
      <c r="IF122" s="61">
        <v>8.0986068071515161E-6</v>
      </c>
      <c r="IG122" s="61">
        <v>1.0365873692093389E-5</v>
      </c>
      <c r="IH122" s="61">
        <v>5.931138505705465E-6</v>
      </c>
      <c r="II122" s="61">
        <v>1.501528961676783E-5</v>
      </c>
      <c r="IJ122" s="61">
        <v>2.5284160085683967E-5</v>
      </c>
      <c r="IK122" s="61">
        <v>5.8476979075009584E-5</v>
      </c>
      <c r="IL122" s="61">
        <v>9.47875525468474E-5</v>
      </c>
      <c r="IM122" s="61">
        <v>1.2616919292310095E-4</v>
      </c>
      <c r="IN122" s="61">
        <v>1.0848522798834514E-5</v>
      </c>
      <c r="IO122" s="61">
        <v>1.7136956933060241E-5</v>
      </c>
      <c r="IP122" s="61">
        <v>2.1701566769540403E-5</v>
      </c>
      <c r="IQ122" s="61">
        <v>5.106273169440337E-5</v>
      </c>
      <c r="IR122" s="61">
        <v>5.9795322339819302E-6</v>
      </c>
      <c r="IS122" s="61">
        <v>2.3218461812625625E-6</v>
      </c>
      <c r="IT122" s="61">
        <v>4.5814739912290134E-5</v>
      </c>
      <c r="IU122" s="61">
        <v>3.1883378826203045E-5</v>
      </c>
      <c r="IV122" s="61">
        <v>0</v>
      </c>
      <c r="IW122" s="61">
        <v>1.7904361813814738E-5</v>
      </c>
      <c r="IX122" s="61">
        <v>4.0672474968110088E-6</v>
      </c>
      <c r="IY122" s="61">
        <v>4.8651872383075476E-6</v>
      </c>
      <c r="IZ122" s="61">
        <v>6.0376779934981073E-5</v>
      </c>
      <c r="JA122" s="61">
        <v>5.8961240167141183E-6</v>
      </c>
      <c r="JB122" s="61">
        <v>9.116774335154761E-5</v>
      </c>
      <c r="JC122" s="61">
        <v>1.6888215732234006E-5</v>
      </c>
      <c r="JD122" s="61">
        <v>5.8982772944649311E-5</v>
      </c>
      <c r="JE122" s="61">
        <v>0</v>
      </c>
      <c r="JF122" s="61">
        <v>5.1170280509118401E-5</v>
      </c>
      <c r="JG122" s="61">
        <v>9.1627653709636092E-4</v>
      </c>
      <c r="JH122" s="61">
        <v>3.9178833588854947E-2</v>
      </c>
      <c r="JI122" s="61">
        <v>1.796419957991142E-4</v>
      </c>
      <c r="JJ122" s="61">
        <v>1.9510271839127711E-4</v>
      </c>
      <c r="JK122" s="61">
        <v>6.6018576430920545E-2</v>
      </c>
      <c r="JL122" s="61">
        <v>2.0435011007386805E-4</v>
      </c>
      <c r="JM122" s="61">
        <v>7.0857350155621338E-5</v>
      </c>
      <c r="JN122" s="61">
        <v>8.0320905696230077E-6</v>
      </c>
      <c r="JO122" s="61">
        <v>9.8130778718298663E-5</v>
      </c>
      <c r="JP122" s="61">
        <v>2.9853086186409263E-6</v>
      </c>
      <c r="JQ122" s="61">
        <v>5.4243734706082352E-5</v>
      </c>
      <c r="JR122" s="61">
        <v>2.656808364578948E-5</v>
      </c>
      <c r="JS122" s="61">
        <v>1.5417592296124959E-6</v>
      </c>
      <c r="JT122" s="61">
        <v>0</v>
      </c>
      <c r="JU122" s="61">
        <v>4.1429887911413739E-5</v>
      </c>
      <c r="JV122" s="61">
        <v>1.9629097651773083E-5</v>
      </c>
      <c r="JW122" s="61">
        <v>1.8399905814945869E-5</v>
      </c>
      <c r="JX122" s="61">
        <v>2.3465463563711546E-5</v>
      </c>
      <c r="JY122" s="61">
        <v>5.1106465628027124E-5</v>
      </c>
      <c r="JZ122" s="61">
        <v>2.6208148503618081E-5</v>
      </c>
      <c r="KA122" s="61">
        <v>2.9592947731143171E-5</v>
      </c>
      <c r="KB122" s="61">
        <v>4.5067943892128765E-5</v>
      </c>
      <c r="KC122" s="61">
        <v>5.330250563857427E-5</v>
      </c>
      <c r="KD122" s="61">
        <v>2.7518654149379276E-6</v>
      </c>
      <c r="KE122" s="61">
        <v>5.7105188958987031E-6</v>
      </c>
      <c r="KF122" s="61">
        <v>7.9569934744019584E-5</v>
      </c>
      <c r="KG122" s="61">
        <v>2.4591565278617913E-5</v>
      </c>
      <c r="KH122" s="61">
        <v>9.8147722814488938E-6</v>
      </c>
      <c r="KI122" s="61">
        <v>6.1256312271553604E-6</v>
      </c>
      <c r="KJ122" s="61">
        <v>4.6099725657804449E-5</v>
      </c>
      <c r="KK122" s="61">
        <v>2.4663458330988126E-5</v>
      </c>
      <c r="KL122" s="61">
        <v>1.2114272010228666E-4</v>
      </c>
      <c r="KM122" s="61">
        <v>1.3829012237446723E-4</v>
      </c>
      <c r="KN122" s="61">
        <v>7.0180613314449109E-5</v>
      </c>
      <c r="KO122" s="61">
        <v>6.2519652606352668E-5</v>
      </c>
      <c r="KP122" s="61">
        <v>9.7087419917427745E-6</v>
      </c>
      <c r="KQ122" s="61">
        <v>1.498321953533976E-5</v>
      </c>
      <c r="KR122" s="61">
        <v>2.6112924279097852E-5</v>
      </c>
      <c r="KS122" s="61">
        <v>6.0071299234887209E-6</v>
      </c>
      <c r="KT122" s="61">
        <v>5.7351225882453238E-5</v>
      </c>
      <c r="KU122" s="61">
        <v>1.0952045901758629E-4</v>
      </c>
      <c r="KV122" s="61">
        <v>1.7497057147336863E-5</v>
      </c>
      <c r="KW122" s="61">
        <v>2.5639560260973251E-5</v>
      </c>
      <c r="KX122" s="61">
        <v>4.3967946653075232E-5</v>
      </c>
      <c r="KY122" s="61">
        <v>7.6086535679865947E-5</v>
      </c>
      <c r="KZ122" s="61">
        <v>3.4220098003758897E-5</v>
      </c>
    </row>
    <row r="123" spans="1:312" ht="13" x14ac:dyDescent="0.3">
      <c r="A123" s="102">
        <v>1.1417365635427348</v>
      </c>
      <c r="B123" s="50" t="s">
        <v>835</v>
      </c>
      <c r="C123" s="60" t="s">
        <v>836</v>
      </c>
      <c r="D123" s="61">
        <v>0</v>
      </c>
      <c r="E123" s="61">
        <v>0</v>
      </c>
      <c r="F123" s="61">
        <v>0</v>
      </c>
      <c r="G123" s="61">
        <v>0</v>
      </c>
      <c r="H123" s="61">
        <v>0</v>
      </c>
      <c r="I123" s="61">
        <v>0</v>
      </c>
      <c r="J123" s="61">
        <v>0</v>
      </c>
      <c r="K123" s="61">
        <v>0</v>
      </c>
      <c r="L123" s="61">
        <v>0</v>
      </c>
      <c r="M123" s="61">
        <v>0</v>
      </c>
      <c r="N123" s="61">
        <v>0</v>
      </c>
      <c r="O123" s="61">
        <v>0</v>
      </c>
      <c r="P123" s="61">
        <v>0</v>
      </c>
      <c r="Q123" s="61">
        <v>0</v>
      </c>
      <c r="R123" s="61">
        <v>0</v>
      </c>
      <c r="S123" s="61">
        <v>0</v>
      </c>
      <c r="T123" s="61">
        <v>0</v>
      </c>
      <c r="U123" s="61">
        <v>0</v>
      </c>
      <c r="V123" s="61">
        <v>0</v>
      </c>
      <c r="W123" s="61">
        <v>0</v>
      </c>
      <c r="X123" s="61">
        <v>0</v>
      </c>
      <c r="Y123" s="61">
        <v>0</v>
      </c>
      <c r="Z123" s="61">
        <v>0</v>
      </c>
      <c r="AA123" s="61">
        <v>0</v>
      </c>
      <c r="AB123" s="61">
        <v>0</v>
      </c>
      <c r="AC123" s="61">
        <v>0</v>
      </c>
      <c r="AD123" s="61">
        <v>0</v>
      </c>
      <c r="AE123" s="61">
        <v>0</v>
      </c>
      <c r="AF123" s="61">
        <v>0</v>
      </c>
      <c r="AG123" s="61">
        <v>0</v>
      </c>
      <c r="AH123" s="61">
        <v>0</v>
      </c>
      <c r="AI123" s="61">
        <v>0</v>
      </c>
      <c r="AJ123" s="61">
        <v>0</v>
      </c>
      <c r="AK123" s="61">
        <v>0</v>
      </c>
      <c r="AL123" s="61">
        <v>0</v>
      </c>
      <c r="AM123" s="61">
        <v>0</v>
      </c>
      <c r="AN123" s="61">
        <v>0</v>
      </c>
      <c r="AO123" s="61">
        <v>0</v>
      </c>
      <c r="AP123" s="61">
        <v>0</v>
      </c>
      <c r="AQ123" s="61">
        <v>0</v>
      </c>
      <c r="AR123" s="61">
        <v>0</v>
      </c>
      <c r="AS123" s="61">
        <v>0</v>
      </c>
      <c r="AT123" s="61">
        <v>0</v>
      </c>
      <c r="AU123" s="61">
        <v>0</v>
      </c>
      <c r="AV123" s="61">
        <v>0</v>
      </c>
      <c r="AW123" s="61">
        <v>0</v>
      </c>
      <c r="AX123" s="61">
        <v>0</v>
      </c>
      <c r="AY123" s="61">
        <v>0</v>
      </c>
      <c r="AZ123" s="61">
        <v>0</v>
      </c>
      <c r="BA123" s="61">
        <v>0</v>
      </c>
      <c r="BB123" s="61">
        <v>0</v>
      </c>
      <c r="BC123" s="61">
        <v>0</v>
      </c>
      <c r="BD123" s="61">
        <v>0</v>
      </c>
      <c r="BE123" s="61">
        <v>0</v>
      </c>
      <c r="BF123" s="61">
        <v>0</v>
      </c>
      <c r="BG123" s="61">
        <v>0</v>
      </c>
      <c r="BH123" s="61">
        <v>0</v>
      </c>
      <c r="BI123" s="61">
        <v>0</v>
      </c>
      <c r="BJ123" s="61">
        <v>0</v>
      </c>
      <c r="BK123" s="61">
        <v>0</v>
      </c>
      <c r="BL123" s="61">
        <v>0</v>
      </c>
      <c r="BM123" s="61">
        <v>0</v>
      </c>
      <c r="BN123" s="61">
        <v>0</v>
      </c>
      <c r="BO123" s="61">
        <v>0</v>
      </c>
      <c r="BP123" s="61">
        <v>0</v>
      </c>
      <c r="BQ123" s="61">
        <v>0</v>
      </c>
      <c r="BR123" s="61">
        <v>0</v>
      </c>
      <c r="BS123" s="61">
        <v>0</v>
      </c>
      <c r="BT123" s="61">
        <v>0</v>
      </c>
      <c r="BU123" s="61">
        <v>0</v>
      </c>
      <c r="BV123" s="61">
        <v>0</v>
      </c>
      <c r="BW123" s="61">
        <v>0</v>
      </c>
      <c r="BX123" s="61">
        <v>0</v>
      </c>
      <c r="BY123" s="61">
        <v>0</v>
      </c>
      <c r="BZ123" s="61">
        <v>0</v>
      </c>
      <c r="CA123" s="61">
        <v>0</v>
      </c>
      <c r="CB123" s="61">
        <v>0</v>
      </c>
      <c r="CC123" s="61">
        <v>0</v>
      </c>
      <c r="CD123" s="61">
        <v>0</v>
      </c>
      <c r="CE123" s="61">
        <v>0</v>
      </c>
      <c r="CF123" s="61">
        <v>0</v>
      </c>
      <c r="CG123" s="61">
        <v>0</v>
      </c>
      <c r="CH123" s="61">
        <v>0</v>
      </c>
      <c r="CI123" s="61">
        <v>0</v>
      </c>
      <c r="CJ123" s="61">
        <v>0</v>
      </c>
      <c r="CK123" s="61">
        <v>0</v>
      </c>
      <c r="CL123" s="61">
        <v>0</v>
      </c>
      <c r="CM123" s="61">
        <v>0</v>
      </c>
      <c r="CN123" s="61">
        <v>0</v>
      </c>
      <c r="CO123" s="61">
        <v>0</v>
      </c>
      <c r="CP123" s="61">
        <v>0</v>
      </c>
      <c r="CQ123" s="61">
        <v>0</v>
      </c>
      <c r="CR123" s="61">
        <v>0</v>
      </c>
      <c r="CS123" s="61">
        <v>0</v>
      </c>
      <c r="CT123" s="61">
        <v>0</v>
      </c>
      <c r="CU123" s="61">
        <v>0</v>
      </c>
      <c r="CV123" s="61">
        <v>0</v>
      </c>
      <c r="CW123" s="61">
        <v>0</v>
      </c>
      <c r="CX123" s="61">
        <v>0</v>
      </c>
      <c r="CY123" s="61">
        <v>0</v>
      </c>
      <c r="CZ123" s="61">
        <v>0</v>
      </c>
      <c r="DA123" s="61">
        <v>0</v>
      </c>
      <c r="DB123" s="61">
        <v>0</v>
      </c>
      <c r="DC123" s="61">
        <v>0</v>
      </c>
      <c r="DD123" s="61">
        <v>0</v>
      </c>
      <c r="DE123" s="61">
        <v>0</v>
      </c>
      <c r="DF123" s="61">
        <v>0</v>
      </c>
      <c r="DG123" s="61">
        <v>0</v>
      </c>
      <c r="DH123" s="61">
        <v>0</v>
      </c>
      <c r="DI123" s="61">
        <v>0</v>
      </c>
      <c r="DJ123" s="61">
        <v>0</v>
      </c>
      <c r="DK123" s="61">
        <v>0</v>
      </c>
      <c r="DL123" s="61">
        <v>0</v>
      </c>
      <c r="DM123" s="61">
        <v>0</v>
      </c>
      <c r="DN123" s="61">
        <v>0</v>
      </c>
      <c r="DO123" s="61">
        <v>0</v>
      </c>
      <c r="DP123" s="61">
        <v>0</v>
      </c>
      <c r="DQ123" s="61">
        <v>0</v>
      </c>
      <c r="DR123" s="61">
        <v>0</v>
      </c>
      <c r="DS123" s="61">
        <v>0</v>
      </c>
      <c r="DT123" s="61">
        <v>0</v>
      </c>
      <c r="DU123" s="61">
        <v>0</v>
      </c>
      <c r="DV123" s="61">
        <v>0</v>
      </c>
      <c r="DW123" s="61">
        <v>0</v>
      </c>
      <c r="DX123" s="61">
        <v>0</v>
      </c>
      <c r="DY123" s="61">
        <v>0</v>
      </c>
      <c r="DZ123" s="61">
        <v>0</v>
      </c>
      <c r="EA123" s="61">
        <v>0</v>
      </c>
      <c r="EB123" s="61">
        <v>0</v>
      </c>
      <c r="EC123" s="61">
        <v>0</v>
      </c>
      <c r="ED123" s="61">
        <v>0</v>
      </c>
      <c r="EE123" s="61">
        <v>0</v>
      </c>
      <c r="EF123" s="61">
        <v>0</v>
      </c>
      <c r="EG123" s="61">
        <v>0</v>
      </c>
      <c r="EH123" s="61">
        <v>0</v>
      </c>
      <c r="EI123" s="61">
        <v>0</v>
      </c>
      <c r="EJ123" s="61">
        <v>0</v>
      </c>
      <c r="EK123" s="61">
        <v>0</v>
      </c>
      <c r="EL123" s="61">
        <v>0</v>
      </c>
      <c r="EM123" s="61">
        <v>0</v>
      </c>
      <c r="EN123" s="61">
        <v>0</v>
      </c>
      <c r="EO123" s="61">
        <v>0</v>
      </c>
      <c r="EP123" s="61">
        <v>0</v>
      </c>
      <c r="EQ123" s="61">
        <v>0</v>
      </c>
      <c r="ER123" s="61">
        <v>0</v>
      </c>
      <c r="ES123" s="61">
        <v>0</v>
      </c>
      <c r="ET123" s="61">
        <v>0</v>
      </c>
      <c r="EU123" s="61">
        <v>0</v>
      </c>
      <c r="EV123" s="61">
        <v>0</v>
      </c>
      <c r="EW123" s="61">
        <v>0</v>
      </c>
      <c r="EX123" s="61">
        <v>0</v>
      </c>
      <c r="EY123" s="61">
        <v>0</v>
      </c>
      <c r="EZ123" s="61">
        <v>0</v>
      </c>
      <c r="FA123" s="61">
        <v>0</v>
      </c>
      <c r="FB123" s="61">
        <v>0</v>
      </c>
      <c r="FC123" s="61">
        <v>0</v>
      </c>
      <c r="FD123" s="61">
        <v>0</v>
      </c>
      <c r="FE123" s="61">
        <v>0</v>
      </c>
      <c r="FF123" s="61">
        <v>0</v>
      </c>
      <c r="FG123" s="61">
        <v>0</v>
      </c>
      <c r="FH123" s="61">
        <v>0</v>
      </c>
      <c r="FI123" s="61">
        <v>0</v>
      </c>
      <c r="FJ123" s="61">
        <v>0</v>
      </c>
      <c r="FK123" s="61">
        <v>0</v>
      </c>
      <c r="FL123" s="61">
        <v>0</v>
      </c>
      <c r="FM123" s="61">
        <v>0</v>
      </c>
      <c r="FN123" s="61">
        <v>0</v>
      </c>
      <c r="FO123" s="61">
        <v>0</v>
      </c>
      <c r="FP123" s="61">
        <v>0</v>
      </c>
      <c r="FQ123" s="61">
        <v>0</v>
      </c>
      <c r="FR123" s="61">
        <v>0</v>
      </c>
      <c r="FS123" s="61">
        <v>0</v>
      </c>
      <c r="FT123" s="61">
        <v>0</v>
      </c>
      <c r="FU123" s="61">
        <v>0</v>
      </c>
      <c r="FV123" s="61">
        <v>0</v>
      </c>
      <c r="FW123" s="61">
        <v>0</v>
      </c>
      <c r="FX123" s="61">
        <v>0</v>
      </c>
      <c r="FY123" s="61">
        <v>0</v>
      </c>
      <c r="FZ123" s="61">
        <v>0</v>
      </c>
      <c r="GA123" s="61">
        <v>0</v>
      </c>
      <c r="GB123" s="61">
        <v>0</v>
      </c>
      <c r="GC123" s="61">
        <v>0</v>
      </c>
      <c r="GD123" s="61">
        <v>0</v>
      </c>
      <c r="GE123" s="61">
        <v>0</v>
      </c>
      <c r="GF123" s="61">
        <v>0</v>
      </c>
      <c r="GG123" s="61">
        <v>0</v>
      </c>
      <c r="GH123" s="61">
        <v>0</v>
      </c>
      <c r="GI123" s="61">
        <v>0</v>
      </c>
      <c r="GJ123" s="61">
        <v>0</v>
      </c>
      <c r="GK123" s="61">
        <v>0</v>
      </c>
      <c r="GL123" s="61">
        <v>0</v>
      </c>
      <c r="GM123" s="61">
        <v>0</v>
      </c>
      <c r="GN123" s="61">
        <v>0</v>
      </c>
      <c r="GO123" s="61">
        <v>0</v>
      </c>
      <c r="GP123" s="61">
        <v>0</v>
      </c>
      <c r="GQ123" s="61">
        <v>0</v>
      </c>
      <c r="GR123" s="61">
        <v>0</v>
      </c>
      <c r="GS123" s="61">
        <v>0</v>
      </c>
      <c r="GT123" s="61">
        <v>0</v>
      </c>
      <c r="GU123" s="61">
        <v>0</v>
      </c>
      <c r="GV123" s="61">
        <v>0</v>
      </c>
      <c r="GW123" s="61">
        <v>0</v>
      </c>
      <c r="GX123" s="61">
        <v>0</v>
      </c>
      <c r="GY123" s="61">
        <v>0</v>
      </c>
      <c r="GZ123" s="61">
        <v>0</v>
      </c>
      <c r="HA123" s="61">
        <v>0</v>
      </c>
      <c r="HB123" s="61">
        <v>0</v>
      </c>
      <c r="HC123" s="61">
        <v>0</v>
      </c>
      <c r="HD123" s="61">
        <v>0</v>
      </c>
      <c r="HE123" s="61">
        <v>0</v>
      </c>
      <c r="HF123" s="61">
        <v>0</v>
      </c>
      <c r="HG123" s="61">
        <v>0</v>
      </c>
      <c r="HH123" s="61">
        <v>0</v>
      </c>
      <c r="HI123" s="61">
        <v>0</v>
      </c>
      <c r="HJ123" s="61">
        <v>0</v>
      </c>
      <c r="HK123" s="61">
        <v>0</v>
      </c>
      <c r="HL123" s="61">
        <v>0</v>
      </c>
      <c r="HM123" s="61">
        <v>0</v>
      </c>
      <c r="HN123" s="61">
        <v>0</v>
      </c>
      <c r="HO123" s="61">
        <v>0</v>
      </c>
      <c r="HP123" s="61">
        <v>0</v>
      </c>
      <c r="HQ123" s="61">
        <v>0</v>
      </c>
      <c r="HR123" s="61">
        <v>0</v>
      </c>
      <c r="HS123" s="61">
        <v>0</v>
      </c>
      <c r="HT123" s="61">
        <v>0</v>
      </c>
      <c r="HU123" s="61">
        <v>0</v>
      </c>
      <c r="HV123" s="61">
        <v>0</v>
      </c>
      <c r="HW123" s="61">
        <v>0</v>
      </c>
      <c r="HX123" s="61">
        <v>0</v>
      </c>
      <c r="HY123" s="61">
        <v>0</v>
      </c>
      <c r="HZ123" s="61">
        <v>0</v>
      </c>
      <c r="IA123" s="61">
        <v>0</v>
      </c>
      <c r="IB123" s="61">
        <v>0</v>
      </c>
      <c r="IC123" s="61">
        <v>0</v>
      </c>
      <c r="ID123" s="61">
        <v>0</v>
      </c>
      <c r="IE123" s="61">
        <v>0</v>
      </c>
      <c r="IF123" s="61">
        <v>0</v>
      </c>
      <c r="IG123" s="61">
        <v>0</v>
      </c>
      <c r="IH123" s="61">
        <v>0</v>
      </c>
      <c r="II123" s="61">
        <v>0</v>
      </c>
      <c r="IJ123" s="61">
        <v>0</v>
      </c>
      <c r="IK123" s="61">
        <v>0</v>
      </c>
      <c r="IL123" s="61">
        <v>0</v>
      </c>
      <c r="IM123" s="61">
        <v>0</v>
      </c>
      <c r="IN123" s="61">
        <v>0</v>
      </c>
      <c r="IO123" s="61">
        <v>0</v>
      </c>
      <c r="IP123" s="61">
        <v>0</v>
      </c>
      <c r="IQ123" s="61">
        <v>0</v>
      </c>
      <c r="IR123" s="61">
        <v>0</v>
      </c>
      <c r="IS123" s="61">
        <v>0</v>
      </c>
      <c r="IT123" s="61">
        <v>0</v>
      </c>
      <c r="IU123" s="61">
        <v>0</v>
      </c>
      <c r="IV123" s="61">
        <v>0</v>
      </c>
      <c r="IW123" s="61">
        <v>0</v>
      </c>
      <c r="IX123" s="61">
        <v>0</v>
      </c>
      <c r="IY123" s="61">
        <v>0</v>
      </c>
      <c r="IZ123" s="61">
        <v>0</v>
      </c>
      <c r="JA123" s="61">
        <v>0</v>
      </c>
      <c r="JB123" s="61">
        <v>0</v>
      </c>
      <c r="JC123" s="61">
        <v>0</v>
      </c>
      <c r="JD123" s="61">
        <v>0</v>
      </c>
      <c r="JE123" s="61">
        <v>0</v>
      </c>
      <c r="JF123" s="61">
        <v>0</v>
      </c>
      <c r="JG123" s="61">
        <v>0</v>
      </c>
      <c r="JH123" s="61">
        <v>0</v>
      </c>
      <c r="JI123" s="61">
        <v>0</v>
      </c>
      <c r="JJ123" s="61">
        <v>0</v>
      </c>
      <c r="JK123" s="61">
        <v>0</v>
      </c>
      <c r="JL123" s="61">
        <v>0</v>
      </c>
      <c r="JM123" s="61">
        <v>0</v>
      </c>
      <c r="JN123" s="61">
        <v>0</v>
      </c>
      <c r="JO123" s="61">
        <v>0</v>
      </c>
      <c r="JP123" s="61">
        <v>0</v>
      </c>
      <c r="JQ123" s="61">
        <v>0</v>
      </c>
      <c r="JR123" s="61">
        <v>0</v>
      </c>
      <c r="JS123" s="61">
        <v>0</v>
      </c>
      <c r="JT123" s="61">
        <v>0</v>
      </c>
      <c r="JU123" s="61">
        <v>0</v>
      </c>
      <c r="JV123" s="61">
        <v>0</v>
      </c>
      <c r="JW123" s="61">
        <v>0</v>
      </c>
      <c r="JX123" s="61">
        <v>0</v>
      </c>
      <c r="JY123" s="61">
        <v>0</v>
      </c>
      <c r="JZ123" s="61">
        <v>0</v>
      </c>
      <c r="KA123" s="61">
        <v>0</v>
      </c>
      <c r="KB123" s="61">
        <v>0</v>
      </c>
      <c r="KC123" s="61">
        <v>0</v>
      </c>
      <c r="KD123" s="61">
        <v>0</v>
      </c>
      <c r="KE123" s="61">
        <v>0</v>
      </c>
      <c r="KF123" s="61">
        <v>0</v>
      </c>
      <c r="KG123" s="61">
        <v>0</v>
      </c>
      <c r="KH123" s="61">
        <v>0</v>
      </c>
      <c r="KI123" s="61">
        <v>0</v>
      </c>
      <c r="KJ123" s="61">
        <v>0</v>
      </c>
      <c r="KK123" s="61">
        <v>0</v>
      </c>
      <c r="KL123" s="61">
        <v>0</v>
      </c>
      <c r="KM123" s="61">
        <v>0</v>
      </c>
      <c r="KN123" s="61">
        <v>1.5021361835532634E-4</v>
      </c>
      <c r="KO123" s="61">
        <v>0</v>
      </c>
      <c r="KP123" s="61">
        <v>0</v>
      </c>
      <c r="KQ123" s="61">
        <v>0</v>
      </c>
      <c r="KR123" s="61">
        <v>0</v>
      </c>
      <c r="KS123" s="61">
        <v>0</v>
      </c>
      <c r="KT123" s="61">
        <v>0</v>
      </c>
      <c r="KU123" s="61">
        <v>0</v>
      </c>
      <c r="KV123" s="61">
        <v>0</v>
      </c>
      <c r="KW123" s="61">
        <v>0</v>
      </c>
      <c r="KX123" s="61">
        <v>0</v>
      </c>
      <c r="KY123" s="61">
        <v>0</v>
      </c>
      <c r="KZ123" s="61">
        <v>0</v>
      </c>
    </row>
    <row r="124" spans="1:312" ht="13" x14ac:dyDescent="0.3">
      <c r="A124" s="102">
        <v>1.0338672691697288</v>
      </c>
      <c r="B124" s="50" t="s">
        <v>834</v>
      </c>
      <c r="C124" s="60" t="s">
        <v>164</v>
      </c>
      <c r="D124" s="61">
        <v>0</v>
      </c>
      <c r="E124" s="61">
        <v>0</v>
      </c>
      <c r="F124" s="61">
        <v>0</v>
      </c>
      <c r="G124" s="61">
        <v>0</v>
      </c>
      <c r="H124" s="61">
        <v>0</v>
      </c>
      <c r="I124" s="61">
        <v>0</v>
      </c>
      <c r="J124" s="61">
        <v>0</v>
      </c>
      <c r="K124" s="61">
        <v>0</v>
      </c>
      <c r="L124" s="61">
        <v>0</v>
      </c>
      <c r="M124" s="61">
        <v>0</v>
      </c>
      <c r="N124" s="61">
        <v>4.8485265621382881E-7</v>
      </c>
      <c r="O124" s="61">
        <v>0</v>
      </c>
      <c r="P124" s="61">
        <v>0</v>
      </c>
      <c r="Q124" s="61">
        <v>7.9239563616805713E-7</v>
      </c>
      <c r="R124" s="61">
        <v>0</v>
      </c>
      <c r="S124" s="61">
        <v>0</v>
      </c>
      <c r="T124" s="61">
        <v>0</v>
      </c>
      <c r="U124" s="61">
        <v>0</v>
      </c>
      <c r="V124" s="61">
        <v>2.4462211640694941E-6</v>
      </c>
      <c r="W124" s="61">
        <v>0</v>
      </c>
      <c r="X124" s="61">
        <v>0</v>
      </c>
      <c r="Y124" s="61">
        <v>2.077021879256164E-6</v>
      </c>
      <c r="Z124" s="61">
        <v>1.9837509198818328E-6</v>
      </c>
      <c r="AA124" s="61">
        <v>2.5806108518069784E-6</v>
      </c>
      <c r="AB124" s="61">
        <v>2.8165613935119004E-6</v>
      </c>
      <c r="AC124" s="61">
        <v>5.290759570837098E-6</v>
      </c>
      <c r="AD124" s="61">
        <v>2.9190306941266874E-6</v>
      </c>
      <c r="AE124" s="61">
        <v>0</v>
      </c>
      <c r="AF124" s="61">
        <v>0</v>
      </c>
      <c r="AG124" s="61">
        <v>6.8098426499597724E-7</v>
      </c>
      <c r="AH124" s="61">
        <v>0</v>
      </c>
      <c r="AI124" s="61">
        <v>1.3117524213637947E-6</v>
      </c>
      <c r="AJ124" s="61">
        <v>0</v>
      </c>
      <c r="AK124" s="61">
        <v>1.7024113465035279E-6</v>
      </c>
      <c r="AL124" s="61">
        <v>0</v>
      </c>
      <c r="AM124" s="61">
        <v>2.015790989889106E-6</v>
      </c>
      <c r="AN124" s="61">
        <v>0</v>
      </c>
      <c r="AO124" s="61">
        <v>0</v>
      </c>
      <c r="AP124" s="61">
        <v>0</v>
      </c>
      <c r="AQ124" s="61">
        <v>0</v>
      </c>
      <c r="AR124" s="61">
        <v>1.5487647555658153E-6</v>
      </c>
      <c r="AS124" s="61">
        <v>0</v>
      </c>
      <c r="AT124" s="61">
        <v>1.9828002215096281E-6</v>
      </c>
      <c r="AU124" s="61">
        <v>0</v>
      </c>
      <c r="AV124" s="61">
        <v>0</v>
      </c>
      <c r="AW124" s="61">
        <v>4.2011955930466517E-7</v>
      </c>
      <c r="AX124" s="61">
        <v>0</v>
      </c>
      <c r="AY124" s="61">
        <v>4.9323479430155316E-7</v>
      </c>
      <c r="AZ124" s="61">
        <v>1.1732003918267703E-6</v>
      </c>
      <c r="BA124" s="61">
        <v>0</v>
      </c>
      <c r="BB124" s="61">
        <v>1.1906801915823831E-6</v>
      </c>
      <c r="BC124" s="61">
        <v>0</v>
      </c>
      <c r="BD124" s="61">
        <v>0</v>
      </c>
      <c r="BE124" s="61">
        <v>0</v>
      </c>
      <c r="BF124" s="61">
        <v>3.6726650890910608E-7</v>
      </c>
      <c r="BG124" s="61">
        <v>1.8211819118512744E-6</v>
      </c>
      <c r="BH124" s="61">
        <v>0</v>
      </c>
      <c r="BI124" s="61">
        <v>4.6288969114415694E-7</v>
      </c>
      <c r="BJ124" s="61">
        <v>8.4186700396473526E-7</v>
      </c>
      <c r="BK124" s="61">
        <v>0</v>
      </c>
      <c r="BL124" s="61">
        <v>0</v>
      </c>
      <c r="BM124" s="61">
        <v>0</v>
      </c>
      <c r="BN124" s="61">
        <v>0</v>
      </c>
      <c r="BO124" s="61">
        <v>0</v>
      </c>
      <c r="BP124" s="61">
        <v>0</v>
      </c>
      <c r="BQ124" s="61">
        <v>0</v>
      </c>
      <c r="BR124" s="61">
        <v>0</v>
      </c>
      <c r="BS124" s="61">
        <v>0</v>
      </c>
      <c r="BT124" s="61">
        <v>2.822670611463844E-6</v>
      </c>
      <c r="BU124" s="61">
        <v>0</v>
      </c>
      <c r="BV124" s="61">
        <v>1.1526219658779587E-6</v>
      </c>
      <c r="BW124" s="61">
        <v>1.9148753238506295E-6</v>
      </c>
      <c r="BX124" s="61">
        <v>0</v>
      </c>
      <c r="BY124" s="61">
        <v>0</v>
      </c>
      <c r="BZ124" s="61">
        <v>0</v>
      </c>
      <c r="CA124" s="61">
        <v>0</v>
      </c>
      <c r="CB124" s="61">
        <v>0</v>
      </c>
      <c r="CC124" s="61">
        <v>1.7055335657533408E-6</v>
      </c>
      <c r="CD124" s="61">
        <v>6.5870190965847009E-5</v>
      </c>
      <c r="CE124" s="61">
        <v>2.3844219943081499E-4</v>
      </c>
      <c r="CF124" s="61">
        <v>4.5709074968964345E-3</v>
      </c>
      <c r="CG124" s="61">
        <v>4.1970118909209883E-4</v>
      </c>
      <c r="CH124" s="61">
        <v>2.9797603749545048E-6</v>
      </c>
      <c r="CI124" s="61">
        <v>2.7289609797470886E-5</v>
      </c>
      <c r="CJ124" s="61">
        <v>2.0150859283638942E-5</v>
      </c>
      <c r="CK124" s="61">
        <v>3.7178257807836903E-5</v>
      </c>
      <c r="CL124" s="61">
        <v>0</v>
      </c>
      <c r="CM124" s="61">
        <v>0</v>
      </c>
      <c r="CN124" s="61">
        <v>0</v>
      </c>
      <c r="CO124" s="61">
        <v>0</v>
      </c>
      <c r="CP124" s="61">
        <v>1.0249255867012852E-6</v>
      </c>
      <c r="CQ124" s="61">
        <v>0</v>
      </c>
      <c r="CR124" s="61">
        <v>0</v>
      </c>
      <c r="CS124" s="61">
        <v>0</v>
      </c>
      <c r="CT124" s="61">
        <v>0</v>
      </c>
      <c r="CU124" s="61">
        <v>0</v>
      </c>
      <c r="CV124" s="61">
        <v>0</v>
      </c>
      <c r="CW124" s="61">
        <v>1.5768424221070504E-6</v>
      </c>
      <c r="CX124" s="61">
        <v>0</v>
      </c>
      <c r="CY124" s="61">
        <v>0</v>
      </c>
      <c r="CZ124" s="61">
        <v>1.7316918895286786E-6</v>
      </c>
      <c r="DA124" s="61">
        <v>0</v>
      </c>
      <c r="DB124" s="61">
        <v>0</v>
      </c>
      <c r="DC124" s="61">
        <v>1.5380671359810796E-6</v>
      </c>
      <c r="DD124" s="61">
        <v>0</v>
      </c>
      <c r="DE124" s="61">
        <v>3.8082678468178421E-6</v>
      </c>
      <c r="DF124" s="61">
        <v>0</v>
      </c>
      <c r="DG124" s="61">
        <v>0</v>
      </c>
      <c r="DH124" s="61">
        <v>0</v>
      </c>
      <c r="DI124" s="61">
        <v>9.4685191831462208E-7</v>
      </c>
      <c r="DJ124" s="61">
        <v>0</v>
      </c>
      <c r="DK124" s="61">
        <v>0</v>
      </c>
      <c r="DL124" s="61">
        <v>0</v>
      </c>
      <c r="DM124" s="61">
        <v>0</v>
      </c>
      <c r="DN124" s="61">
        <v>0</v>
      </c>
      <c r="DO124" s="61">
        <v>2.6047258235209693E-6</v>
      </c>
      <c r="DP124" s="61">
        <v>8.4294727184985829E-7</v>
      </c>
      <c r="DQ124" s="61">
        <v>0</v>
      </c>
      <c r="DR124" s="61">
        <v>0</v>
      </c>
      <c r="DS124" s="61">
        <v>1.4522818664164998E-6</v>
      </c>
      <c r="DT124" s="61">
        <v>0</v>
      </c>
      <c r="DU124" s="61">
        <v>0</v>
      </c>
      <c r="DV124" s="61">
        <v>1.0493552464048768E-6</v>
      </c>
      <c r="DW124" s="61">
        <v>1.3863218401604805E-6</v>
      </c>
      <c r="DX124" s="61">
        <v>0</v>
      </c>
      <c r="DY124" s="61">
        <v>0</v>
      </c>
      <c r="DZ124" s="61">
        <v>0</v>
      </c>
      <c r="EA124" s="61">
        <v>0</v>
      </c>
      <c r="EB124" s="61">
        <v>0</v>
      </c>
      <c r="EC124" s="61">
        <v>0</v>
      </c>
      <c r="ED124" s="61">
        <v>0</v>
      </c>
      <c r="EE124" s="61">
        <v>0</v>
      </c>
      <c r="EF124" s="61">
        <v>0</v>
      </c>
      <c r="EG124" s="61">
        <v>0</v>
      </c>
      <c r="EH124" s="61">
        <v>0</v>
      </c>
      <c r="EI124" s="61">
        <v>1.0484226463811485E-6</v>
      </c>
      <c r="EJ124" s="61">
        <v>0</v>
      </c>
      <c r="EK124" s="61">
        <v>1.4806719987091173E-6</v>
      </c>
      <c r="EL124" s="61">
        <v>0</v>
      </c>
      <c r="EM124" s="61">
        <v>0</v>
      </c>
      <c r="EN124" s="61">
        <v>0</v>
      </c>
      <c r="EO124" s="61">
        <v>0</v>
      </c>
      <c r="EP124" s="61">
        <v>0</v>
      </c>
      <c r="EQ124" s="61">
        <v>0</v>
      </c>
      <c r="ER124" s="61">
        <v>0</v>
      </c>
      <c r="ES124" s="61">
        <v>0</v>
      </c>
      <c r="ET124" s="61">
        <v>0</v>
      </c>
      <c r="EU124" s="61">
        <v>0</v>
      </c>
      <c r="EV124" s="61">
        <v>0</v>
      </c>
      <c r="EW124" s="61">
        <v>0</v>
      </c>
      <c r="EX124" s="61">
        <v>0</v>
      </c>
      <c r="EY124" s="61">
        <v>0</v>
      </c>
      <c r="EZ124" s="61">
        <v>0</v>
      </c>
      <c r="FA124" s="61">
        <v>1.6860139262502289E-6</v>
      </c>
      <c r="FB124" s="61">
        <v>0</v>
      </c>
      <c r="FC124" s="61">
        <v>0</v>
      </c>
      <c r="FD124" s="61">
        <v>3.0745139193493508E-6</v>
      </c>
      <c r="FE124" s="61">
        <v>0</v>
      </c>
      <c r="FF124" s="61">
        <v>0</v>
      </c>
      <c r="FG124" s="61">
        <v>0</v>
      </c>
      <c r="FH124" s="61">
        <v>1.7287589832799618E-6</v>
      </c>
      <c r="FI124" s="61">
        <v>0</v>
      </c>
      <c r="FJ124" s="61">
        <v>2.1729113785699439E-6</v>
      </c>
      <c r="FK124" s="61">
        <v>0</v>
      </c>
      <c r="FL124" s="61">
        <v>0</v>
      </c>
      <c r="FM124" s="61">
        <v>0</v>
      </c>
      <c r="FN124" s="61">
        <v>0</v>
      </c>
      <c r="FO124" s="61">
        <v>0</v>
      </c>
      <c r="FP124" s="61">
        <v>1.5042944598239052E-6</v>
      </c>
      <c r="FQ124" s="61">
        <v>0</v>
      </c>
      <c r="FR124" s="61">
        <v>0</v>
      </c>
      <c r="FS124" s="61">
        <v>0</v>
      </c>
      <c r="FT124" s="61">
        <v>0</v>
      </c>
      <c r="FU124" s="61">
        <v>0</v>
      </c>
      <c r="FV124" s="61">
        <v>0</v>
      </c>
      <c r="FW124" s="61">
        <v>0</v>
      </c>
      <c r="FX124" s="61">
        <v>0</v>
      </c>
      <c r="FY124" s="61">
        <v>2.0407088306890319E-6</v>
      </c>
      <c r="FZ124" s="61">
        <v>0</v>
      </c>
      <c r="GA124" s="61">
        <v>0</v>
      </c>
      <c r="GB124" s="61">
        <v>0</v>
      </c>
      <c r="GC124" s="61">
        <v>0</v>
      </c>
      <c r="GD124" s="61">
        <v>0</v>
      </c>
      <c r="GE124" s="61">
        <v>1.2597478413135957E-6</v>
      </c>
      <c r="GF124" s="61">
        <v>0</v>
      </c>
      <c r="GG124" s="61">
        <v>1.2899391497004911E-6</v>
      </c>
      <c r="GH124" s="61">
        <v>2.8399916964953888E-6</v>
      </c>
      <c r="GI124" s="61">
        <v>0</v>
      </c>
      <c r="GJ124" s="61">
        <v>0</v>
      </c>
      <c r="GK124" s="61">
        <v>1.8124949048754341E-6</v>
      </c>
      <c r="GL124" s="61">
        <v>3.4051585314118779E-6</v>
      </c>
      <c r="GM124" s="61">
        <v>1.2151789350981931E-5</v>
      </c>
      <c r="GN124" s="61">
        <v>7.7690408319529172E-6</v>
      </c>
      <c r="GO124" s="61">
        <v>0</v>
      </c>
      <c r="GP124" s="61">
        <v>0</v>
      </c>
      <c r="GQ124" s="61">
        <v>0</v>
      </c>
      <c r="GR124" s="61">
        <v>0</v>
      </c>
      <c r="GS124" s="61">
        <v>0</v>
      </c>
      <c r="GT124" s="61">
        <v>0</v>
      </c>
      <c r="GU124" s="61">
        <v>0</v>
      </c>
      <c r="GV124" s="61">
        <v>1.7074660299159053E-6</v>
      </c>
      <c r="GW124" s="61">
        <v>0</v>
      </c>
      <c r="GX124" s="61">
        <v>0</v>
      </c>
      <c r="GY124" s="61">
        <v>0</v>
      </c>
      <c r="GZ124" s="61">
        <v>1.4144831094450176E-6</v>
      </c>
      <c r="HA124" s="61">
        <v>0</v>
      </c>
      <c r="HB124" s="61">
        <v>1.5613566857241237E-6</v>
      </c>
      <c r="HC124" s="61">
        <v>3.7094523626254292E-6</v>
      </c>
      <c r="HD124" s="61">
        <v>0</v>
      </c>
      <c r="HE124" s="61">
        <v>2.1466983016849576E-6</v>
      </c>
      <c r="HF124" s="61">
        <v>0</v>
      </c>
      <c r="HG124" s="61">
        <v>1.7316945550943818E-6</v>
      </c>
      <c r="HH124" s="61">
        <v>1.6558428512406973E-6</v>
      </c>
      <c r="HI124" s="61">
        <v>3.3583948783035238E-6</v>
      </c>
      <c r="HJ124" s="61">
        <v>0</v>
      </c>
      <c r="HK124" s="61">
        <v>0</v>
      </c>
      <c r="HL124" s="61">
        <v>0</v>
      </c>
      <c r="HM124" s="61">
        <v>0</v>
      </c>
      <c r="HN124" s="61">
        <v>0</v>
      </c>
      <c r="HO124" s="61">
        <v>1.2135512576544071E-6</v>
      </c>
      <c r="HP124" s="61">
        <v>0</v>
      </c>
      <c r="HQ124" s="61">
        <v>1.0389495490485659E-6</v>
      </c>
      <c r="HR124" s="61">
        <v>0</v>
      </c>
      <c r="HS124" s="61">
        <v>0</v>
      </c>
      <c r="HT124" s="61">
        <v>1.2526221034105517E-6</v>
      </c>
      <c r="HU124" s="61">
        <v>0</v>
      </c>
      <c r="HV124" s="61">
        <v>0</v>
      </c>
      <c r="HW124" s="61">
        <v>0</v>
      </c>
      <c r="HX124" s="61">
        <v>0</v>
      </c>
      <c r="HY124" s="61">
        <v>0</v>
      </c>
      <c r="HZ124" s="61">
        <v>0</v>
      </c>
      <c r="IA124" s="61">
        <v>2.8565927136603994E-6</v>
      </c>
      <c r="IB124" s="61">
        <v>0</v>
      </c>
      <c r="IC124" s="61">
        <v>0</v>
      </c>
      <c r="ID124" s="61">
        <v>0</v>
      </c>
      <c r="IE124" s="61">
        <v>0</v>
      </c>
      <c r="IF124" s="61">
        <v>0</v>
      </c>
      <c r="IG124" s="61">
        <v>1.9288669172055237E-6</v>
      </c>
      <c r="IH124" s="61">
        <v>0</v>
      </c>
      <c r="II124" s="61">
        <v>1.9602618778454597E-4</v>
      </c>
      <c r="IJ124" s="61">
        <v>0</v>
      </c>
      <c r="IK124" s="61">
        <v>0</v>
      </c>
      <c r="IL124" s="61">
        <v>3.3713562002909681E-7</v>
      </c>
      <c r="IM124" s="61">
        <v>0</v>
      </c>
      <c r="IN124" s="61">
        <v>0</v>
      </c>
      <c r="IO124" s="61">
        <v>0</v>
      </c>
      <c r="IP124" s="61">
        <v>0</v>
      </c>
      <c r="IQ124" s="61">
        <v>0</v>
      </c>
      <c r="IR124" s="61">
        <v>0</v>
      </c>
      <c r="IS124" s="61">
        <v>0</v>
      </c>
      <c r="IT124" s="61">
        <v>0</v>
      </c>
      <c r="IU124" s="61">
        <v>0</v>
      </c>
      <c r="IV124" s="61">
        <v>0</v>
      </c>
      <c r="IW124" s="61">
        <v>0</v>
      </c>
      <c r="IX124" s="61">
        <v>3.9066411388793042E-7</v>
      </c>
      <c r="IY124" s="61">
        <v>0</v>
      </c>
      <c r="IZ124" s="61">
        <v>0</v>
      </c>
      <c r="JA124" s="61">
        <v>0</v>
      </c>
      <c r="JB124" s="61">
        <v>0</v>
      </c>
      <c r="JC124" s="61">
        <v>5.4458596055215351E-7</v>
      </c>
      <c r="JD124" s="61">
        <v>0</v>
      </c>
      <c r="JE124" s="61">
        <v>0</v>
      </c>
      <c r="JF124" s="61">
        <v>0</v>
      </c>
      <c r="JG124" s="61">
        <v>4.2627793958235825E-7</v>
      </c>
      <c r="JH124" s="61">
        <v>9.3127662752697255E-7</v>
      </c>
      <c r="JI124" s="61">
        <v>0</v>
      </c>
      <c r="JJ124" s="61">
        <v>5.0147778538383369E-7</v>
      </c>
      <c r="JK124" s="61">
        <v>1.4583500807285892E-6</v>
      </c>
      <c r="JL124" s="61">
        <v>0</v>
      </c>
      <c r="JM124" s="61">
        <v>0</v>
      </c>
      <c r="JN124" s="61">
        <v>3.4538373209081254E-7</v>
      </c>
      <c r="JO124" s="61">
        <v>0</v>
      </c>
      <c r="JP124" s="61">
        <v>0</v>
      </c>
      <c r="JQ124" s="61">
        <v>4.7519697508613537E-7</v>
      </c>
      <c r="JR124" s="61">
        <v>0</v>
      </c>
      <c r="JS124" s="61">
        <v>0</v>
      </c>
      <c r="JT124" s="61">
        <v>0</v>
      </c>
      <c r="JU124" s="61">
        <v>8.825301566928371E-7</v>
      </c>
      <c r="JV124" s="61">
        <v>9.6378548208378474E-7</v>
      </c>
      <c r="JW124" s="61">
        <v>7.0198877632264868E-7</v>
      </c>
      <c r="JX124" s="61">
        <v>0</v>
      </c>
      <c r="JY124" s="61">
        <v>0</v>
      </c>
      <c r="JZ124" s="61">
        <v>0</v>
      </c>
      <c r="KA124" s="61">
        <v>0</v>
      </c>
      <c r="KB124" s="61">
        <v>0</v>
      </c>
      <c r="KC124" s="61">
        <v>0</v>
      </c>
      <c r="KD124" s="61">
        <v>0</v>
      </c>
      <c r="KE124" s="61">
        <v>7.3525994367794456E-7</v>
      </c>
      <c r="KF124" s="61">
        <v>8.266529062636225E-7</v>
      </c>
      <c r="KG124" s="61">
        <v>0</v>
      </c>
      <c r="KH124" s="61">
        <v>2.1756884367743852E-6</v>
      </c>
      <c r="KI124" s="61">
        <v>0</v>
      </c>
      <c r="KJ124" s="61">
        <v>0</v>
      </c>
      <c r="KK124" s="61">
        <v>0</v>
      </c>
      <c r="KL124" s="61">
        <v>0</v>
      </c>
      <c r="KM124" s="61">
        <v>0</v>
      </c>
      <c r="KN124" s="61">
        <v>0</v>
      </c>
      <c r="KO124" s="61">
        <v>0</v>
      </c>
      <c r="KP124" s="61">
        <v>0</v>
      </c>
      <c r="KQ124" s="61">
        <v>0</v>
      </c>
      <c r="KR124" s="61">
        <v>0</v>
      </c>
      <c r="KS124" s="61">
        <v>0</v>
      </c>
      <c r="KT124" s="61">
        <v>8.7189363672648498E-7</v>
      </c>
      <c r="KU124" s="61">
        <v>0</v>
      </c>
      <c r="KV124" s="61">
        <v>0</v>
      </c>
      <c r="KW124" s="61">
        <v>2.2483537741028833E-6</v>
      </c>
      <c r="KX124" s="61">
        <v>0</v>
      </c>
      <c r="KY124" s="61">
        <v>1.8574470735591143E-6</v>
      </c>
      <c r="KZ124" s="61">
        <v>1.9844128997025134E-6</v>
      </c>
    </row>
    <row r="125" spans="1:312" ht="13" x14ac:dyDescent="0.3">
      <c r="A125" s="102">
        <v>1.144487062837469</v>
      </c>
      <c r="B125" s="50" t="s">
        <v>833</v>
      </c>
      <c r="C125" s="60" t="s">
        <v>38</v>
      </c>
      <c r="D125" s="61">
        <v>7.5557713148031004E-6</v>
      </c>
      <c r="E125" s="61">
        <v>9.2391106743039863E-6</v>
      </c>
      <c r="F125" s="61">
        <v>4.3252500744284666E-5</v>
      </c>
      <c r="G125" s="61">
        <v>2.8090617574634214E-5</v>
      </c>
      <c r="H125" s="61">
        <v>3.7706760711664899E-5</v>
      </c>
      <c r="I125" s="61">
        <v>1.2723332284100202E-5</v>
      </c>
      <c r="J125" s="61">
        <v>3.362490056312066E-5</v>
      </c>
      <c r="K125" s="61">
        <v>6.0227945120479984E-5</v>
      </c>
      <c r="L125" s="61">
        <v>1.5778968671666988E-5</v>
      </c>
      <c r="M125" s="61">
        <v>6.6313522978638775E-5</v>
      </c>
      <c r="N125" s="61">
        <v>8.309835802331455E-5</v>
      </c>
      <c r="O125" s="61">
        <v>1.1666184881130721E-5</v>
      </c>
      <c r="P125" s="61">
        <v>1.0859457910990668E-5</v>
      </c>
      <c r="Q125" s="61">
        <v>8.8158416721675063E-5</v>
      </c>
      <c r="R125" s="61">
        <v>1.0977725522515216E-4</v>
      </c>
      <c r="S125" s="61">
        <v>1.2100873549846342E-4</v>
      </c>
      <c r="T125" s="61">
        <v>6.418173938009371E-4</v>
      </c>
      <c r="U125" s="61">
        <v>2.3413139459029181E-4</v>
      </c>
      <c r="V125" s="61">
        <v>9.2883923607557227E-5</v>
      </c>
      <c r="W125" s="61">
        <v>8.3252061879987891E-5</v>
      </c>
      <c r="X125" s="61">
        <v>7.6233916886521663E-5</v>
      </c>
      <c r="Y125" s="61">
        <v>1.8337795391743867E-4</v>
      </c>
      <c r="Z125" s="61">
        <v>3.3847750070483773E-4</v>
      </c>
      <c r="AA125" s="61">
        <v>1.583826015751609E-4</v>
      </c>
      <c r="AB125" s="61">
        <v>1.535756179084526E-4</v>
      </c>
      <c r="AC125" s="61">
        <v>5.7744861601707754E-5</v>
      </c>
      <c r="AD125" s="61">
        <v>4.8142384003504221E-5</v>
      </c>
      <c r="AE125" s="61">
        <v>1.796694467993443E-4</v>
      </c>
      <c r="AF125" s="61">
        <v>3.5598925637096837E-4</v>
      </c>
      <c r="AG125" s="61">
        <v>2.8280519876099607E-4</v>
      </c>
      <c r="AH125" s="61">
        <v>1.2078054799868709E-3</v>
      </c>
      <c r="AI125" s="61">
        <v>6.6265359819227688E-4</v>
      </c>
      <c r="AJ125" s="61">
        <v>1.4784373277124379E-3</v>
      </c>
      <c r="AK125" s="61">
        <v>4.4939498097735023E-3</v>
      </c>
      <c r="AL125" s="61">
        <v>6.2516502809362921E-4</v>
      </c>
      <c r="AM125" s="61">
        <v>4.2602622687422983E-4</v>
      </c>
      <c r="AN125" s="61">
        <v>6.8393519805995818E-4</v>
      </c>
      <c r="AO125" s="61">
        <v>3.1935566968977311E-3</v>
      </c>
      <c r="AP125" s="61">
        <v>1.0674308955463251E-3</v>
      </c>
      <c r="AQ125" s="61">
        <v>5.5164881993184471E-4</v>
      </c>
      <c r="AR125" s="61">
        <v>1.428855946490453E-3</v>
      </c>
      <c r="AS125" s="61">
        <v>8.5699906196790401E-4</v>
      </c>
      <c r="AT125" s="61">
        <v>4.2569986385359307E-4</v>
      </c>
      <c r="AU125" s="61">
        <v>6.3591206836167155E-4</v>
      </c>
      <c r="AV125" s="61">
        <v>4.0816275321409087E-5</v>
      </c>
      <c r="AW125" s="61">
        <v>1.5471602970659802E-4</v>
      </c>
      <c r="AX125" s="61">
        <v>1.8399413375647875E-5</v>
      </c>
      <c r="AY125" s="61">
        <v>5.6897373715985838E-5</v>
      </c>
      <c r="AZ125" s="61">
        <v>2.1088277043086197E-4</v>
      </c>
      <c r="BA125" s="61">
        <v>0</v>
      </c>
      <c r="BB125" s="61">
        <v>3.5899007776208855E-4</v>
      </c>
      <c r="BC125" s="61">
        <v>3.1836459335564778E-4</v>
      </c>
      <c r="BD125" s="61">
        <v>2.1238555603036752E-4</v>
      </c>
      <c r="BE125" s="61">
        <v>1.1909782678865281E-5</v>
      </c>
      <c r="BF125" s="61">
        <v>2.9482114965729097E-4</v>
      </c>
      <c r="BG125" s="61">
        <v>3.1939483662956128E-4</v>
      </c>
      <c r="BH125" s="61">
        <v>5.1578302784328423E-4</v>
      </c>
      <c r="BI125" s="61">
        <v>1.3152239091042647E-4</v>
      </c>
      <c r="BJ125" s="61">
        <v>1.3751429805872859E-4</v>
      </c>
      <c r="BK125" s="61">
        <v>1.2253056880640555E-4</v>
      </c>
      <c r="BL125" s="61">
        <v>3.5882712435002072E-5</v>
      </c>
      <c r="BM125" s="61">
        <v>5.0661219136512703E-5</v>
      </c>
      <c r="BN125" s="61">
        <v>1.5996230096553105E-4</v>
      </c>
      <c r="BO125" s="61">
        <v>1.6003013100820209E-4</v>
      </c>
      <c r="BP125" s="61">
        <v>3.9030237688847119E-6</v>
      </c>
      <c r="BQ125" s="61">
        <v>1.1606369183447941E-5</v>
      </c>
      <c r="BR125" s="61">
        <v>5.2778548042914613E-5</v>
      </c>
      <c r="BS125" s="61">
        <v>2.0397346286025558E-5</v>
      </c>
      <c r="BT125" s="61">
        <v>1.6151948498931996E-5</v>
      </c>
      <c r="BU125" s="61">
        <v>5.0727221686125543E-5</v>
      </c>
      <c r="BV125" s="61">
        <v>2.8200817431814055E-5</v>
      </c>
      <c r="BW125" s="61">
        <v>0</v>
      </c>
      <c r="BX125" s="61">
        <v>9.377668782271101E-5</v>
      </c>
      <c r="BY125" s="61">
        <v>7.7089588887565102E-5</v>
      </c>
      <c r="BZ125" s="61">
        <v>6.1819625529169016E-5</v>
      </c>
      <c r="CA125" s="61">
        <v>4.4495840502132356E-6</v>
      </c>
      <c r="CB125" s="61">
        <v>2.2102481422935072E-4</v>
      </c>
      <c r="CC125" s="61">
        <v>2.5393499756771962E-5</v>
      </c>
      <c r="CD125" s="61">
        <v>2.1040459075821516E-4</v>
      </c>
      <c r="CE125" s="61">
        <v>2.7280815452338327E-4</v>
      </c>
      <c r="CF125" s="61">
        <v>2.3380495916343683E-4</v>
      </c>
      <c r="CG125" s="61">
        <v>2.0922087256728189E-4</v>
      </c>
      <c r="CH125" s="61">
        <v>1.4511433026028438E-4</v>
      </c>
      <c r="CI125" s="61">
        <v>3.14094180398427E-4</v>
      </c>
      <c r="CJ125" s="61">
        <v>5.9862978634839985E-4</v>
      </c>
      <c r="CK125" s="61">
        <v>2.70988190243789E-5</v>
      </c>
      <c r="CL125" s="61">
        <v>9.6319226562830036E-4</v>
      </c>
      <c r="CM125" s="61">
        <v>5.3061928358801079E-4</v>
      </c>
      <c r="CN125" s="61">
        <v>1.2450354523120908E-3</v>
      </c>
      <c r="CO125" s="61">
        <v>9.7463144145009133E-4</v>
      </c>
      <c r="CP125" s="61">
        <v>1.444644002517536E-3</v>
      </c>
      <c r="CQ125" s="61">
        <v>1.4349203275767837E-3</v>
      </c>
      <c r="CR125" s="61">
        <v>5.3199000203264866E-4</v>
      </c>
      <c r="CS125" s="61">
        <v>9.4232672575752315E-4</v>
      </c>
      <c r="CT125" s="61">
        <v>4.8438811861158576E-4</v>
      </c>
      <c r="CU125" s="61">
        <v>5.1912439480219228E-4</v>
      </c>
      <c r="CV125" s="61">
        <v>4.0860719718200235E-4</v>
      </c>
      <c r="CW125" s="61">
        <v>6.3252405692120818E-4</v>
      </c>
      <c r="CX125" s="61">
        <v>8.7224634298327489E-5</v>
      </c>
      <c r="CY125" s="61">
        <v>7.9432166061621241E-4</v>
      </c>
      <c r="CZ125" s="61">
        <v>3.2909842309442798E-4</v>
      </c>
      <c r="DA125" s="61">
        <v>1.5664872455561961E-4</v>
      </c>
      <c r="DB125" s="61">
        <v>1.5851263573946962E-4</v>
      </c>
      <c r="DC125" s="61">
        <v>2.2590788300593209E-4</v>
      </c>
      <c r="DD125" s="61">
        <v>2.0554173565885179E-4</v>
      </c>
      <c r="DE125" s="61">
        <v>1.1043976755771741E-5</v>
      </c>
      <c r="DF125" s="61">
        <v>2.3143174747867286E-4</v>
      </c>
      <c r="DG125" s="61">
        <v>6.8879191246580423E-5</v>
      </c>
      <c r="DH125" s="61">
        <v>2.9562949082709511E-4</v>
      </c>
      <c r="DI125" s="61">
        <v>5.7040463674646864E-4</v>
      </c>
      <c r="DJ125" s="61">
        <v>5.2019148983632538E-3</v>
      </c>
      <c r="DK125" s="61">
        <v>1.379041247579531E-4</v>
      </c>
      <c r="DL125" s="61">
        <v>2.3965635851459259E-4</v>
      </c>
      <c r="DM125" s="61">
        <v>2.8729634822458218E-4</v>
      </c>
      <c r="DN125" s="61">
        <v>4.7454118683553483E-3</v>
      </c>
      <c r="DO125" s="61">
        <v>7.1849914771923988E-4</v>
      </c>
      <c r="DP125" s="61">
        <v>3.4175892225032754E-4</v>
      </c>
      <c r="DQ125" s="61">
        <v>1.0649674555661764E-2</v>
      </c>
      <c r="DR125" s="61">
        <v>4.0264165105281379E-4</v>
      </c>
      <c r="DS125" s="61">
        <v>7.0083895580223799E-4</v>
      </c>
      <c r="DT125" s="61">
        <v>3.5259983342168772E-4</v>
      </c>
      <c r="DU125" s="61">
        <v>3.7877378666843601E-4</v>
      </c>
      <c r="DV125" s="61">
        <v>6.7163399571007248E-4</v>
      </c>
      <c r="DW125" s="61">
        <v>4.6551147034988761E-4</v>
      </c>
      <c r="DX125" s="61">
        <v>3.2642033575551324E-4</v>
      </c>
      <c r="DY125" s="61">
        <v>2.5917592339808944E-4</v>
      </c>
      <c r="DZ125" s="61">
        <v>1.9089208227196098E-3</v>
      </c>
      <c r="EA125" s="61">
        <v>2.1913443367903925E-3</v>
      </c>
      <c r="EB125" s="61">
        <v>1.4467237490898587E-3</v>
      </c>
      <c r="EC125" s="61">
        <v>1.0562533383080388E-3</v>
      </c>
      <c r="ED125" s="61">
        <v>1.6450956350166819E-3</v>
      </c>
      <c r="EE125" s="61">
        <v>1.1345811039279476E-3</v>
      </c>
      <c r="EF125" s="61">
        <v>2.0031963636362878E-3</v>
      </c>
      <c r="EG125" s="61">
        <v>4.8639066129930303E-4</v>
      </c>
      <c r="EH125" s="61">
        <v>1.1886840840047285E-3</v>
      </c>
      <c r="EI125" s="61">
        <v>9.7568541300332751E-4</v>
      </c>
      <c r="EJ125" s="61">
        <v>8.4675205878997526E-4</v>
      </c>
      <c r="EK125" s="61">
        <v>1.9684876146393842E-3</v>
      </c>
      <c r="EL125" s="61">
        <v>4.1445714011207601E-5</v>
      </c>
      <c r="EM125" s="61">
        <v>5.3905595887968844E-6</v>
      </c>
      <c r="EN125" s="61">
        <v>4.9213668718688752E-5</v>
      </c>
      <c r="EO125" s="61">
        <v>0</v>
      </c>
      <c r="EP125" s="61">
        <v>8.9756244540032266E-5</v>
      </c>
      <c r="EQ125" s="61">
        <v>0</v>
      </c>
      <c r="ER125" s="61">
        <v>1.8630988332214347E-5</v>
      </c>
      <c r="ES125" s="61">
        <v>6.2077795736568538E-5</v>
      </c>
      <c r="ET125" s="61">
        <v>0</v>
      </c>
      <c r="EU125" s="61">
        <v>8.5057616198877983E-5</v>
      </c>
      <c r="EV125" s="61">
        <v>6.2885043204259174E-6</v>
      </c>
      <c r="EW125" s="61">
        <v>1.126509100887378E-4</v>
      </c>
      <c r="EX125" s="61">
        <v>1.4294001730144281E-4</v>
      </c>
      <c r="EY125" s="61">
        <v>1.7727855254562677E-4</v>
      </c>
      <c r="EZ125" s="61">
        <v>6.6985468725673478E-5</v>
      </c>
      <c r="FA125" s="61">
        <v>3.5968297093338217E-6</v>
      </c>
      <c r="FB125" s="61">
        <v>1.5325848253607767E-4</v>
      </c>
      <c r="FC125" s="61">
        <v>2.4915823248458381E-4</v>
      </c>
      <c r="FD125" s="61">
        <v>2.073247219614579E-4</v>
      </c>
      <c r="FE125" s="61">
        <v>5.6578417036318564E-5</v>
      </c>
      <c r="FF125" s="61">
        <v>1.4663630263914498E-4</v>
      </c>
      <c r="FG125" s="61">
        <v>1.1215220550560229E-4</v>
      </c>
      <c r="FH125" s="61">
        <v>9.4371032053938356E-5</v>
      </c>
      <c r="FI125" s="61">
        <v>5.7541624671250738E-5</v>
      </c>
      <c r="FJ125" s="61">
        <v>2.2203532770020544E-4</v>
      </c>
      <c r="FK125" s="61">
        <v>2.0974648694648341E-5</v>
      </c>
      <c r="FL125" s="61">
        <v>1.2416095195554247E-4</v>
      </c>
      <c r="FM125" s="61">
        <v>4.6542206570857786E-5</v>
      </c>
      <c r="FN125" s="61">
        <v>4.1694740223865829E-5</v>
      </c>
      <c r="FO125" s="61">
        <v>7.2054970070612527E-5</v>
      </c>
      <c r="FP125" s="61">
        <v>1.1974183900198286E-4</v>
      </c>
      <c r="FQ125" s="61">
        <v>1.542107205582998E-4</v>
      </c>
      <c r="FR125" s="61">
        <v>2.4851455193779725E-4</v>
      </c>
      <c r="FS125" s="61">
        <v>7.7146811533793765E-6</v>
      </c>
      <c r="FT125" s="61">
        <v>3.119849905912969E-5</v>
      </c>
      <c r="FU125" s="61">
        <v>6.8539290995184575E-5</v>
      </c>
      <c r="FV125" s="61">
        <v>3.0050931326779428E-5</v>
      </c>
      <c r="FW125" s="61">
        <v>1.4686899001827808E-5</v>
      </c>
      <c r="FX125" s="61">
        <v>7.5236096513566816E-7</v>
      </c>
      <c r="FY125" s="61">
        <v>3.2197850439760282E-6</v>
      </c>
      <c r="FZ125" s="61">
        <v>1.0266134333381032E-5</v>
      </c>
      <c r="GA125" s="61">
        <v>3.441294826022091E-5</v>
      </c>
      <c r="GB125" s="61">
        <v>1.6448761211213905E-4</v>
      </c>
      <c r="GC125" s="61">
        <v>3.5712120864481095E-5</v>
      </c>
      <c r="GD125" s="61">
        <v>2.9855436994429556E-5</v>
      </c>
      <c r="GE125" s="61">
        <v>1.134472917094077E-4</v>
      </c>
      <c r="GF125" s="61">
        <v>9.0029045338770781E-6</v>
      </c>
      <c r="GG125" s="61">
        <v>1.0617632467756932E-4</v>
      </c>
      <c r="GH125" s="61">
        <v>7.2629632091540132E-4</v>
      </c>
      <c r="GI125" s="61">
        <v>2.1053656875487907E-4</v>
      </c>
      <c r="GJ125" s="61">
        <v>8.8761047082334897E-5</v>
      </c>
      <c r="GK125" s="61">
        <v>1.5301484763603941E-4</v>
      </c>
      <c r="GL125" s="61">
        <v>8.9858350134480118E-5</v>
      </c>
      <c r="GM125" s="61">
        <v>2.5935819049355019E-4</v>
      </c>
      <c r="GN125" s="61">
        <v>1.0666245642202026E-4</v>
      </c>
      <c r="GO125" s="61">
        <v>2.2439628044052301E-5</v>
      </c>
      <c r="GP125" s="61">
        <v>1.3693582180905608E-5</v>
      </c>
      <c r="GQ125" s="61">
        <v>2.5277607258898618E-5</v>
      </c>
      <c r="GR125" s="61">
        <v>7.5632711103387129E-6</v>
      </c>
      <c r="GS125" s="61">
        <v>1.8731868696810015E-4</v>
      </c>
      <c r="GT125" s="61">
        <v>8.2535485351185669E-5</v>
      </c>
      <c r="GU125" s="61">
        <v>2.9364798666358378E-6</v>
      </c>
      <c r="GV125" s="61">
        <v>2.1343325373948815E-5</v>
      </c>
      <c r="GW125" s="61">
        <v>3.3627968128441992E-5</v>
      </c>
      <c r="GX125" s="61">
        <v>5.5153514661995976E-5</v>
      </c>
      <c r="GY125" s="61">
        <v>3.8537376268698372E-4</v>
      </c>
      <c r="GZ125" s="61">
        <v>4.7589435527411954E-2</v>
      </c>
      <c r="HA125" s="61">
        <v>6.7268592867968907E-2</v>
      </c>
      <c r="HB125" s="61">
        <v>1.4488297093839862E-2</v>
      </c>
      <c r="HC125" s="61">
        <v>4.8147743695718732E-2</v>
      </c>
      <c r="HD125" s="61">
        <v>3.3791597500438107E-2</v>
      </c>
      <c r="HE125" s="61">
        <v>1.8216643266065032E-2</v>
      </c>
      <c r="HF125" s="61">
        <v>1.7899337834057418E-2</v>
      </c>
      <c r="HG125" s="61">
        <v>1.1326225201797253E-2</v>
      </c>
      <c r="HH125" s="61">
        <v>2.3821304824772821E-2</v>
      </c>
      <c r="HI125" s="61">
        <v>1.2031350143525981E-2</v>
      </c>
      <c r="HJ125" s="61">
        <v>2.2004849874909103E-2</v>
      </c>
      <c r="HK125" s="61">
        <v>6.327132148143955E-6</v>
      </c>
      <c r="HL125" s="61">
        <v>1.2252366914198819E-4</v>
      </c>
      <c r="HM125" s="61">
        <v>3.4726755522029287E-4</v>
      </c>
      <c r="HN125" s="61">
        <v>1.0415343659874196E-4</v>
      </c>
      <c r="HO125" s="61">
        <v>1.4448001917518859E-4</v>
      </c>
      <c r="HP125" s="61">
        <v>1.4535625272808696E-3</v>
      </c>
      <c r="HQ125" s="61">
        <v>1.1914904306166518E-3</v>
      </c>
      <c r="HR125" s="61">
        <v>1.9252909915583156E-3</v>
      </c>
      <c r="HS125" s="61">
        <v>1.314943041695207E-2</v>
      </c>
      <c r="HT125" s="61">
        <v>7.0756725575118126E-3</v>
      </c>
      <c r="HU125" s="61">
        <v>5.022239613557862E-3</v>
      </c>
      <c r="HV125" s="61">
        <v>1.242947128176777E-3</v>
      </c>
      <c r="HW125" s="61">
        <v>2.5360513237695474E-5</v>
      </c>
      <c r="HX125" s="61">
        <v>2.3734486423915139E-4</v>
      </c>
      <c r="HY125" s="61">
        <v>9.1380253521226306E-5</v>
      </c>
      <c r="HZ125" s="61">
        <v>1.5559886443159492E-4</v>
      </c>
      <c r="IA125" s="61">
        <v>1.005679334803664E-4</v>
      </c>
      <c r="IB125" s="61">
        <v>1.1040716637144464E-5</v>
      </c>
      <c r="IC125" s="61">
        <v>4.3872889064991709E-4</v>
      </c>
      <c r="ID125" s="61">
        <v>7.5612938011393222E-4</v>
      </c>
      <c r="IE125" s="61">
        <v>2.1188204343551735E-4</v>
      </c>
      <c r="IF125" s="61">
        <v>3.1552172120662304E-4</v>
      </c>
      <c r="IG125" s="61">
        <v>5.9773442578735614E-5</v>
      </c>
      <c r="IH125" s="61">
        <v>3.11615017609541E-4</v>
      </c>
      <c r="II125" s="61">
        <v>1.8373652610469549E-5</v>
      </c>
      <c r="IJ125" s="61">
        <v>1.6196599040316712E-5</v>
      </c>
      <c r="IK125" s="61">
        <v>8.128269724291622E-6</v>
      </c>
      <c r="IL125" s="61">
        <v>1.506284490776668E-4</v>
      </c>
      <c r="IM125" s="61">
        <v>9.2901579641834504E-6</v>
      </c>
      <c r="IN125" s="61">
        <v>9.5762793040680185E-5</v>
      </c>
      <c r="IO125" s="61">
        <v>5.4601261717569601E-5</v>
      </c>
      <c r="IP125" s="61">
        <v>5.9410482901748559E-5</v>
      </c>
      <c r="IQ125" s="61">
        <v>9.7144423744514104E-6</v>
      </c>
      <c r="IR125" s="61">
        <v>2.0150677990817719E-5</v>
      </c>
      <c r="IS125" s="61">
        <v>1.4382547178376428E-5</v>
      </c>
      <c r="IT125" s="61">
        <v>2.6003717821776908E-5</v>
      </c>
      <c r="IU125" s="61">
        <v>9.5934977188719543E-5</v>
      </c>
      <c r="IV125" s="61">
        <v>1.1076086808085977E-5</v>
      </c>
      <c r="IW125" s="61">
        <v>3.0105940833580989E-5</v>
      </c>
      <c r="IX125" s="61">
        <v>1.2844167922159846E-5</v>
      </c>
      <c r="IY125" s="61">
        <v>3.0801590501785048E-5</v>
      </c>
      <c r="IZ125" s="61">
        <v>1.7946561352563304E-5</v>
      </c>
      <c r="JA125" s="61">
        <v>3.3484939602943278E-6</v>
      </c>
      <c r="JB125" s="61">
        <v>7.4784605982420785E-5</v>
      </c>
      <c r="JC125" s="61">
        <v>1.2394776462167014E-4</v>
      </c>
      <c r="JD125" s="61">
        <v>4.832654180267209E-6</v>
      </c>
      <c r="JE125" s="61">
        <v>2.6270350472940257E-6</v>
      </c>
      <c r="JF125" s="61">
        <v>1.1193868247201462E-5</v>
      </c>
      <c r="JG125" s="61">
        <v>1.5508780845598013E-4</v>
      </c>
      <c r="JH125" s="61">
        <v>2.9923470170154171E-4</v>
      </c>
      <c r="JI125" s="61">
        <v>2.7173493658671892E-5</v>
      </c>
      <c r="JJ125" s="61">
        <v>1.157689327435546E-4</v>
      </c>
      <c r="JK125" s="61">
        <v>1.1457770467590949E-4</v>
      </c>
      <c r="JL125" s="61">
        <v>6.4157473579456333E-5</v>
      </c>
      <c r="JM125" s="61">
        <v>7.1559978341756401E-5</v>
      </c>
      <c r="JN125" s="61">
        <v>7.4334254339989323E-6</v>
      </c>
      <c r="JO125" s="61">
        <v>4.5329581945922006E-5</v>
      </c>
      <c r="JP125" s="61">
        <v>4.6972823801590892E-5</v>
      </c>
      <c r="JQ125" s="61">
        <v>9.6303946967595189E-5</v>
      </c>
      <c r="JR125" s="61">
        <v>2.1440062655404917E-5</v>
      </c>
      <c r="JS125" s="61">
        <v>1.2114940545381441E-5</v>
      </c>
      <c r="JT125" s="61">
        <v>1.5487729182582124E-3</v>
      </c>
      <c r="JU125" s="61">
        <v>1.2992314790113051E-3</v>
      </c>
      <c r="JV125" s="61">
        <v>7.6789072848646616E-4</v>
      </c>
      <c r="JW125" s="61">
        <v>1.1609646380329813E-3</v>
      </c>
      <c r="JX125" s="61">
        <v>1.5024287450557733E-3</v>
      </c>
      <c r="JY125" s="61">
        <v>7.6547598843326832E-3</v>
      </c>
      <c r="JZ125" s="61">
        <v>1.454456444563045E-3</v>
      </c>
      <c r="KA125" s="61">
        <v>0.11435303680230953</v>
      </c>
      <c r="KB125" s="61">
        <v>2.0765988342577747E-3</v>
      </c>
      <c r="KC125" s="61">
        <v>5.6647399717108286E-4</v>
      </c>
      <c r="KD125" s="61">
        <v>2.2824391527575417E-3</v>
      </c>
      <c r="KE125" s="61">
        <v>1.1238366543568086E-3</v>
      </c>
      <c r="KF125" s="61">
        <v>1.0537950808273657E-2</v>
      </c>
      <c r="KG125" s="61">
        <v>8.8750218615507809E-4</v>
      </c>
      <c r="KH125" s="61">
        <v>7.4030619398110942E-4</v>
      </c>
      <c r="KI125" s="61">
        <v>4.8312790982133239E-4</v>
      </c>
      <c r="KJ125" s="61">
        <v>1.1878429815132428E-3</v>
      </c>
      <c r="KK125" s="61">
        <v>5.1449320798328682E-3</v>
      </c>
      <c r="KL125" s="61">
        <v>1.8399657689025868E-3</v>
      </c>
      <c r="KM125" s="61">
        <v>3.240435888489269E-3</v>
      </c>
      <c r="KN125" s="61">
        <v>0.10213675159785818</v>
      </c>
      <c r="KO125" s="61">
        <v>0.15259741068166438</v>
      </c>
      <c r="KP125" s="61">
        <v>5.1497662663925886E-3</v>
      </c>
      <c r="KQ125" s="61">
        <v>0.5305851560322834</v>
      </c>
      <c r="KR125" s="61">
        <v>1.2811665578692712E-3</v>
      </c>
      <c r="KS125" s="61">
        <v>7.2552390882219789E-4</v>
      </c>
      <c r="KT125" s="61">
        <v>6.965328665150218E-2</v>
      </c>
      <c r="KU125" s="61">
        <v>7.8632276308655043E-3</v>
      </c>
      <c r="KV125" s="61">
        <v>0.12226045136849008</v>
      </c>
      <c r="KW125" s="61">
        <v>1.0567928917179581E-3</v>
      </c>
      <c r="KX125" s="61">
        <v>1.2741667939319768E-3</v>
      </c>
      <c r="KY125" s="61">
        <v>0.55624662065022701</v>
      </c>
      <c r="KZ125" s="61">
        <v>3.5913353433010614E-3</v>
      </c>
    </row>
    <row r="126" spans="1:312" ht="13" x14ac:dyDescent="0.3">
      <c r="A126" s="102">
        <v>1.0359735674763133</v>
      </c>
      <c r="B126" s="50" t="s">
        <v>832</v>
      </c>
      <c r="C126" s="60" t="s">
        <v>117</v>
      </c>
      <c r="D126" s="61">
        <v>0</v>
      </c>
      <c r="E126" s="61">
        <v>3.3914296499579266E-6</v>
      </c>
      <c r="F126" s="61">
        <v>1.6264174031929315E-5</v>
      </c>
      <c r="G126" s="61">
        <v>5.0306926507462842E-5</v>
      </c>
      <c r="H126" s="61">
        <v>5.1065185988913012E-5</v>
      </c>
      <c r="I126" s="61">
        <v>1.932838035052419E-4</v>
      </c>
      <c r="J126" s="61">
        <v>9.593853543029973E-4</v>
      </c>
      <c r="K126" s="61">
        <v>8.398020858886154E-4</v>
      </c>
      <c r="L126" s="61">
        <v>2.370995476623711E-4</v>
      </c>
      <c r="M126" s="61">
        <v>4.6683465526152485E-5</v>
      </c>
      <c r="N126" s="61">
        <v>7.2404663327931774E-5</v>
      </c>
      <c r="O126" s="61">
        <v>2.3859363056271776E-5</v>
      </c>
      <c r="P126" s="61">
        <v>2.112169540524491E-5</v>
      </c>
      <c r="Q126" s="61">
        <v>6.88327675951319E-5</v>
      </c>
      <c r="R126" s="61">
        <v>5.258073219497805E-5</v>
      </c>
      <c r="S126" s="61">
        <v>4.5545410771083081E-5</v>
      </c>
      <c r="T126" s="61">
        <v>0</v>
      </c>
      <c r="U126" s="61">
        <v>1.9026878498285216E-4</v>
      </c>
      <c r="V126" s="61">
        <v>2.8512066678987768E-5</v>
      </c>
      <c r="W126" s="61">
        <v>4.9621789371751413E-5</v>
      </c>
      <c r="X126" s="61">
        <v>4.2207390791072389E-4</v>
      </c>
      <c r="Y126" s="61">
        <v>5.2214022242411904E-5</v>
      </c>
      <c r="Z126" s="61">
        <v>5.3434535194705926E-5</v>
      </c>
      <c r="AA126" s="61">
        <v>2.9189576079327824E-5</v>
      </c>
      <c r="AB126" s="61">
        <v>4.9289824386458263E-5</v>
      </c>
      <c r="AC126" s="61">
        <v>3.5389302907154813E-5</v>
      </c>
      <c r="AD126" s="61">
        <v>1.1297729908749587E-5</v>
      </c>
      <c r="AE126" s="61">
        <v>1.4231243310839151E-5</v>
      </c>
      <c r="AF126" s="61">
        <v>3.7998081754040106E-5</v>
      </c>
      <c r="AG126" s="61">
        <v>1.2976533494090011E-5</v>
      </c>
      <c r="AH126" s="61">
        <v>4.4708877368260352E-5</v>
      </c>
      <c r="AI126" s="61">
        <v>7.3837086295877594E-5</v>
      </c>
      <c r="AJ126" s="61">
        <v>1.9083789639264597E-5</v>
      </c>
      <c r="AK126" s="61">
        <v>1.8457922132423808E-4</v>
      </c>
      <c r="AL126" s="61">
        <v>1.2760246480174859E-4</v>
      </c>
      <c r="AM126" s="61">
        <v>2.9240168192224753E-5</v>
      </c>
      <c r="AN126" s="61">
        <v>6.7610811491536557E-6</v>
      </c>
      <c r="AO126" s="61">
        <v>1.3832829759364151E-5</v>
      </c>
      <c r="AP126" s="61">
        <v>2.5113287107120361E-5</v>
      </c>
      <c r="AQ126" s="61">
        <v>5.6356994867064231E-6</v>
      </c>
      <c r="AR126" s="61">
        <v>1.5169290355902958E-5</v>
      </c>
      <c r="AS126" s="61">
        <v>5.6199009187923807E-5</v>
      </c>
      <c r="AT126" s="61">
        <v>9.0768187917996314E-6</v>
      </c>
      <c r="AU126" s="61">
        <v>0</v>
      </c>
      <c r="AV126" s="61">
        <v>4.5458062009245094E-5</v>
      </c>
      <c r="AW126" s="61">
        <v>6.2155507796364057E-2</v>
      </c>
      <c r="AX126" s="61">
        <v>8.0208822299297387E-4</v>
      </c>
      <c r="AY126" s="61">
        <v>1.3931690784377537E-4</v>
      </c>
      <c r="AZ126" s="61">
        <v>6.595667425050557E-5</v>
      </c>
      <c r="BA126" s="61">
        <v>0</v>
      </c>
      <c r="BB126" s="61">
        <v>3.0706319162919015E-5</v>
      </c>
      <c r="BC126" s="61">
        <v>3.8771153058307279E-5</v>
      </c>
      <c r="BD126" s="61">
        <v>1.3119028890203017E-5</v>
      </c>
      <c r="BE126" s="61">
        <v>3.847995201388463E-6</v>
      </c>
      <c r="BF126" s="61">
        <v>0</v>
      </c>
      <c r="BG126" s="61">
        <v>3.2634568092646031E-5</v>
      </c>
      <c r="BH126" s="61">
        <v>3.5993230364740961E-5</v>
      </c>
      <c r="BI126" s="61">
        <v>9.2423641665116677E-6</v>
      </c>
      <c r="BJ126" s="61">
        <v>1.1084582218869014E-5</v>
      </c>
      <c r="BK126" s="61">
        <v>1.3397404261464248E-4</v>
      </c>
      <c r="BL126" s="61">
        <v>0</v>
      </c>
      <c r="BM126" s="61">
        <v>5.8520642888335546E-5</v>
      </c>
      <c r="BN126" s="61">
        <v>2.7213684735534093E-5</v>
      </c>
      <c r="BO126" s="61">
        <v>4.7707040605052492E-5</v>
      </c>
      <c r="BP126" s="61">
        <v>1.0424125209901968E-5</v>
      </c>
      <c r="BQ126" s="61">
        <v>1.5961479571233286E-4</v>
      </c>
      <c r="BR126" s="61">
        <v>7.2739113656752083E-5</v>
      </c>
      <c r="BS126" s="61">
        <v>7.1764485362351706E-6</v>
      </c>
      <c r="BT126" s="61">
        <v>3.6798215871450312E-4</v>
      </c>
      <c r="BU126" s="61">
        <v>1.7997976816071226E-4</v>
      </c>
      <c r="BV126" s="61">
        <v>3.7499915314302787E-4</v>
      </c>
      <c r="BW126" s="61">
        <v>2.4238066321451526E-4</v>
      </c>
      <c r="BX126" s="61">
        <v>1.448597358719565E-4</v>
      </c>
      <c r="BY126" s="61">
        <v>1.0102731726442439E-2</v>
      </c>
      <c r="BZ126" s="61">
        <v>6.8849281943857127E-5</v>
      </c>
      <c r="CA126" s="61">
        <v>0.45868547860624859</v>
      </c>
      <c r="CB126" s="61">
        <v>4.770154157806449E-4</v>
      </c>
      <c r="CC126" s="61">
        <v>3.9568378725477504E-5</v>
      </c>
      <c r="CD126" s="61">
        <v>2.7727409445025345E-6</v>
      </c>
      <c r="CE126" s="61">
        <v>6.8762188559667409E-5</v>
      </c>
      <c r="CF126" s="61">
        <v>2.1962873580466955E-5</v>
      </c>
      <c r="CG126" s="61">
        <v>0</v>
      </c>
      <c r="CH126" s="61">
        <v>1.9202900194151253E-5</v>
      </c>
      <c r="CI126" s="61">
        <v>1.0388508463964763E-5</v>
      </c>
      <c r="CJ126" s="61">
        <v>2.5375156134952742E-6</v>
      </c>
      <c r="CK126" s="61">
        <v>0</v>
      </c>
      <c r="CL126" s="61">
        <v>4.9737916217678734E-5</v>
      </c>
      <c r="CM126" s="61">
        <v>1.85521816911947E-5</v>
      </c>
      <c r="CN126" s="61">
        <v>0</v>
      </c>
      <c r="CO126" s="61">
        <v>0</v>
      </c>
      <c r="CP126" s="61">
        <v>0</v>
      </c>
      <c r="CQ126" s="61">
        <v>4.9456851424926382E-6</v>
      </c>
      <c r="CR126" s="61">
        <v>2.1726086910865469E-5</v>
      </c>
      <c r="CS126" s="61">
        <v>2.2175841462467112E-5</v>
      </c>
      <c r="CT126" s="61">
        <v>2.748619058154936E-6</v>
      </c>
      <c r="CU126" s="61">
        <v>2.9223458501452159E-5</v>
      </c>
      <c r="CV126" s="61">
        <v>5.5972445111707968E-5</v>
      </c>
      <c r="CW126" s="61">
        <v>3.4515328572787661E-6</v>
      </c>
      <c r="CX126" s="61">
        <v>0</v>
      </c>
      <c r="CY126" s="61">
        <v>0</v>
      </c>
      <c r="CZ126" s="61">
        <v>0</v>
      </c>
      <c r="DA126" s="61">
        <v>1.3061492943905021E-5</v>
      </c>
      <c r="DB126" s="61">
        <v>1.5517314887849235E-5</v>
      </c>
      <c r="DC126" s="61">
        <v>1.9253182615514269E-4</v>
      </c>
      <c r="DD126" s="61">
        <v>5.3810309738527952E-5</v>
      </c>
      <c r="DE126" s="61">
        <v>1.2376870502157987E-5</v>
      </c>
      <c r="DF126" s="61">
        <v>1.5272883489487117E-5</v>
      </c>
      <c r="DG126" s="61">
        <v>1.5857324285015064E-5</v>
      </c>
      <c r="DH126" s="61">
        <v>0</v>
      </c>
      <c r="DI126" s="61">
        <v>1.1825128402062614E-5</v>
      </c>
      <c r="DJ126" s="61">
        <v>2.4346724806645506E-6</v>
      </c>
      <c r="DK126" s="61">
        <v>6.5926525609842602E-5</v>
      </c>
      <c r="DL126" s="61">
        <v>2.9615642271472377E-6</v>
      </c>
      <c r="DM126" s="61">
        <v>3.268337073904569E-5</v>
      </c>
      <c r="DN126" s="61">
        <v>6.0979387305858141E-6</v>
      </c>
      <c r="DO126" s="61">
        <v>0</v>
      </c>
      <c r="DP126" s="61">
        <v>3.3717890873994332E-6</v>
      </c>
      <c r="DQ126" s="61">
        <v>0</v>
      </c>
      <c r="DR126" s="61">
        <v>0</v>
      </c>
      <c r="DS126" s="61">
        <v>2.449515414689163E-5</v>
      </c>
      <c r="DT126" s="61">
        <v>2.1373346066999566E-4</v>
      </c>
      <c r="DU126" s="61">
        <v>4.3030484354532124E-6</v>
      </c>
      <c r="DV126" s="61">
        <v>0</v>
      </c>
      <c r="DW126" s="61">
        <v>2.6447939995061612E-5</v>
      </c>
      <c r="DX126" s="61">
        <v>0</v>
      </c>
      <c r="DY126" s="61">
        <v>0</v>
      </c>
      <c r="DZ126" s="61">
        <v>1.3929145130359906E-4</v>
      </c>
      <c r="EA126" s="61">
        <v>0</v>
      </c>
      <c r="EB126" s="61">
        <v>0</v>
      </c>
      <c r="EC126" s="61">
        <v>1.076166402556831E-5</v>
      </c>
      <c r="ED126" s="61">
        <v>0</v>
      </c>
      <c r="EE126" s="61">
        <v>0</v>
      </c>
      <c r="EF126" s="61">
        <v>2.8099991592898812E-6</v>
      </c>
      <c r="EG126" s="61">
        <v>7.7540072943445825E-6</v>
      </c>
      <c r="EH126" s="61">
        <v>4.2464405901861105E-5</v>
      </c>
      <c r="EI126" s="61">
        <v>2.096845292762297E-6</v>
      </c>
      <c r="EJ126" s="61">
        <v>0</v>
      </c>
      <c r="EK126" s="61">
        <v>1.5277244644458737E-4</v>
      </c>
      <c r="EL126" s="61">
        <v>3.4996605077576456E-4</v>
      </c>
      <c r="EM126" s="61">
        <v>1.6806192551321953E-4</v>
      </c>
      <c r="EN126" s="61">
        <v>1.6966922018043465E-4</v>
      </c>
      <c r="EO126" s="61">
        <v>9.3216890000279531E-4</v>
      </c>
      <c r="EP126" s="61">
        <v>5.3223985607696246E-4</v>
      </c>
      <c r="EQ126" s="61">
        <v>4.9928375226100902E-4</v>
      </c>
      <c r="ER126" s="61">
        <v>1.8398408623179438E-4</v>
      </c>
      <c r="ES126" s="61">
        <v>2.1109940517867543E-4</v>
      </c>
      <c r="ET126" s="61">
        <v>1.7501311460368565E-3</v>
      </c>
      <c r="EU126" s="61">
        <v>4.3574924084863696E-4</v>
      </c>
      <c r="EV126" s="61">
        <v>2.0677049104344609E-4</v>
      </c>
      <c r="EW126" s="61">
        <v>3.0707742596488657E-4</v>
      </c>
      <c r="EX126" s="61">
        <v>1.2900494914502445E-5</v>
      </c>
      <c r="EY126" s="61">
        <v>3.5333951621780035E-6</v>
      </c>
      <c r="EZ126" s="61">
        <v>2.7022806837455987E-5</v>
      </c>
      <c r="FA126" s="61">
        <v>0</v>
      </c>
      <c r="FB126" s="61">
        <v>4.0797610744174094E-4</v>
      </c>
      <c r="FC126" s="61">
        <v>3.5604360800422901E-6</v>
      </c>
      <c r="FD126" s="61">
        <v>1.2298055677397403E-5</v>
      </c>
      <c r="FE126" s="61">
        <v>4.9002326938812302E-5</v>
      </c>
      <c r="FF126" s="61">
        <v>3.3272468088973523E-5</v>
      </c>
      <c r="FG126" s="61">
        <v>1.2290118188994511E-5</v>
      </c>
      <c r="FH126" s="61">
        <v>4.5120609463607005E-5</v>
      </c>
      <c r="FI126" s="61">
        <v>1.4831686095130966E-5</v>
      </c>
      <c r="FJ126" s="61">
        <v>1.6176118040465138E-4</v>
      </c>
      <c r="FK126" s="61">
        <v>5.6725331257064222E-5</v>
      </c>
      <c r="FL126" s="61">
        <v>1.2769481594114083E-4</v>
      </c>
      <c r="FM126" s="61">
        <v>3.9518022472693902E-5</v>
      </c>
      <c r="FN126" s="61">
        <v>2.0474704189847886E-5</v>
      </c>
      <c r="FO126" s="61">
        <v>6.2299628651155174E-5</v>
      </c>
      <c r="FP126" s="61">
        <v>6.6255813763799559E-5</v>
      </c>
      <c r="FQ126" s="61">
        <v>3.2082853847717962E-5</v>
      </c>
      <c r="FR126" s="61">
        <v>0</v>
      </c>
      <c r="FS126" s="61">
        <v>5.9938466781964692E-4</v>
      </c>
      <c r="FT126" s="61">
        <v>3.8784816606801534E-5</v>
      </c>
      <c r="FU126" s="61">
        <v>3.6339164931234942E-5</v>
      </c>
      <c r="FV126" s="61">
        <v>5.0778471176675226E-5</v>
      </c>
      <c r="FW126" s="61">
        <v>2.2722054068634247E-4</v>
      </c>
      <c r="FX126" s="61">
        <v>1.1975078695076051E-5</v>
      </c>
      <c r="FY126" s="61">
        <v>2.090592824328097E-5</v>
      </c>
      <c r="FZ126" s="61">
        <v>2.6958602106618766E-5</v>
      </c>
      <c r="GA126" s="61">
        <v>2.6585110243947481E-6</v>
      </c>
      <c r="GB126" s="61">
        <v>1.6773125967828442E-4</v>
      </c>
      <c r="GC126" s="61">
        <v>1.5527925119246355E-5</v>
      </c>
      <c r="GD126" s="61">
        <v>9.5643603494012473E-5</v>
      </c>
      <c r="GE126" s="61">
        <v>1.4935010518684518E-4</v>
      </c>
      <c r="GF126" s="61">
        <v>1.8969673562269471E-5</v>
      </c>
      <c r="GG126" s="61">
        <v>1.9349087245507368E-6</v>
      </c>
      <c r="GH126" s="61">
        <v>2.7910807283890793E-5</v>
      </c>
      <c r="GI126" s="61">
        <v>2.1723492541967429E-5</v>
      </c>
      <c r="GJ126" s="61">
        <v>4.3038181797483836E-5</v>
      </c>
      <c r="GK126" s="61">
        <v>8.156227071939454E-6</v>
      </c>
      <c r="GL126" s="61">
        <v>1.2882849777174939E-5</v>
      </c>
      <c r="GM126" s="61">
        <v>1.6652452073567833E-6</v>
      </c>
      <c r="GN126" s="61">
        <v>1.1070883185532907E-5</v>
      </c>
      <c r="GO126" s="61">
        <v>0</v>
      </c>
      <c r="GP126" s="61">
        <v>3.3565826330635233E-5</v>
      </c>
      <c r="GQ126" s="61">
        <v>4.8538488299620195E-5</v>
      </c>
      <c r="GR126" s="61">
        <v>7.0245950675713409E-4</v>
      </c>
      <c r="GS126" s="61">
        <v>1.3413173010147401E-5</v>
      </c>
      <c r="GT126" s="61">
        <v>1.1544558068130708E-4</v>
      </c>
      <c r="GU126" s="61">
        <v>4.497280954059827E-3</v>
      </c>
      <c r="GV126" s="61">
        <v>6.3195214951665334E-5</v>
      </c>
      <c r="GW126" s="61">
        <v>1.0576064524961373E-5</v>
      </c>
      <c r="GX126" s="61">
        <v>8.1379643456633873E-6</v>
      </c>
      <c r="GY126" s="61">
        <v>0</v>
      </c>
      <c r="GZ126" s="61">
        <v>3.4419088996495428E-6</v>
      </c>
      <c r="HA126" s="61">
        <v>9.782577941059316E-5</v>
      </c>
      <c r="HB126" s="61">
        <v>1.1541895589025105E-4</v>
      </c>
      <c r="HC126" s="61">
        <v>8.3462678159072153E-6</v>
      </c>
      <c r="HD126" s="61">
        <v>1.8912232186062695E-5</v>
      </c>
      <c r="HE126" s="61">
        <v>3.5348965367745636E-5</v>
      </c>
      <c r="HF126" s="61">
        <v>7.2352609745779002E-6</v>
      </c>
      <c r="HG126" s="61">
        <v>1.3641904884021297E-5</v>
      </c>
      <c r="HH126" s="61">
        <v>0</v>
      </c>
      <c r="HI126" s="61">
        <v>7.1396987412823068E-6</v>
      </c>
      <c r="HJ126" s="61">
        <v>0</v>
      </c>
      <c r="HK126" s="61">
        <v>1.3040654045792884E-5</v>
      </c>
      <c r="HL126" s="61">
        <v>2.1428160806625224E-6</v>
      </c>
      <c r="HM126" s="61">
        <v>1.5110999356875867E-6</v>
      </c>
      <c r="HN126" s="61">
        <v>5.0027798235133429E-5</v>
      </c>
      <c r="HO126" s="61">
        <v>2.8518454554878567E-5</v>
      </c>
      <c r="HP126" s="61">
        <v>6.073663004562806E-6</v>
      </c>
      <c r="HQ126" s="61">
        <v>1.2629008962879234E-5</v>
      </c>
      <c r="HR126" s="61">
        <v>3.4060034424148294E-6</v>
      </c>
      <c r="HS126" s="61">
        <v>1.34142604374057E-5</v>
      </c>
      <c r="HT126" s="61">
        <v>0</v>
      </c>
      <c r="HU126" s="61">
        <v>9.0877516684846198E-6</v>
      </c>
      <c r="HV126" s="61">
        <v>1.436752323105251E-4</v>
      </c>
      <c r="HW126" s="61">
        <v>3.116716796768562E-5</v>
      </c>
      <c r="HX126" s="61">
        <v>5.0585761884323491E-5</v>
      </c>
      <c r="HY126" s="61">
        <v>1.7073558166698236E-5</v>
      </c>
      <c r="HZ126" s="61">
        <v>1.7539524060220446E-4</v>
      </c>
      <c r="IA126" s="61">
        <v>6.7241018487661735E-5</v>
      </c>
      <c r="IB126" s="61">
        <v>4.6288718820326168E-6</v>
      </c>
      <c r="IC126" s="61">
        <v>3.585100982094679E-5</v>
      </c>
      <c r="ID126" s="61">
        <v>2.7606037974221697E-6</v>
      </c>
      <c r="IE126" s="61">
        <v>1.5666777999874578E-5</v>
      </c>
      <c r="IF126" s="61">
        <v>4.4971087211476652E-6</v>
      </c>
      <c r="IG126" s="61">
        <v>2.6918409422334864E-5</v>
      </c>
      <c r="IH126" s="61">
        <v>0</v>
      </c>
      <c r="II126" s="61">
        <v>0</v>
      </c>
      <c r="IJ126" s="61">
        <v>7.7829638808814229E-4</v>
      </c>
      <c r="IK126" s="61">
        <v>1.616948699574525E-3</v>
      </c>
      <c r="IL126" s="61">
        <v>1.3558249841041491E-2</v>
      </c>
      <c r="IM126" s="61">
        <v>2.1994227785967079E-3</v>
      </c>
      <c r="IN126" s="61">
        <v>1.4511726938025785E-3</v>
      </c>
      <c r="IO126" s="61">
        <v>1.9666130568802807E-3</v>
      </c>
      <c r="IP126" s="61">
        <v>0.75801126412002784</v>
      </c>
      <c r="IQ126" s="61">
        <v>5.616803554220838E-2</v>
      </c>
      <c r="IR126" s="61">
        <v>7.4898566567868433E-3</v>
      </c>
      <c r="IS126" s="61">
        <v>5.5325923204242982E-4</v>
      </c>
      <c r="IT126" s="61">
        <v>1.440852554305785E-4</v>
      </c>
      <c r="IU126" s="61">
        <v>1.5273409285534829E-4</v>
      </c>
      <c r="IV126" s="61">
        <v>2.5251295442276796E-4</v>
      </c>
      <c r="IW126" s="61">
        <v>7.2134261945969606E-5</v>
      </c>
      <c r="IX126" s="61">
        <v>2.1150121054654898E-4</v>
      </c>
      <c r="IY126" s="61">
        <v>1.1537926679736302E-4</v>
      </c>
      <c r="IZ126" s="61">
        <v>3.5959102710099268E-5</v>
      </c>
      <c r="JA126" s="61">
        <v>9.5517209070768714E-5</v>
      </c>
      <c r="JB126" s="61">
        <v>1.3558072451489236E-4</v>
      </c>
      <c r="JC126" s="61">
        <v>8.4792034057970308E-5</v>
      </c>
      <c r="JD126" s="61">
        <v>3.5833292273558594E-5</v>
      </c>
      <c r="JE126" s="61">
        <v>4.2684454638810702E-5</v>
      </c>
      <c r="JF126" s="61">
        <v>1.3398362891449691E-5</v>
      </c>
      <c r="JG126" s="61">
        <v>6.8302356378562902E-5</v>
      </c>
      <c r="JH126" s="61">
        <v>3.4581405435501584E-5</v>
      </c>
      <c r="JI126" s="61">
        <v>7.2490828893054315E-6</v>
      </c>
      <c r="JJ126" s="61">
        <v>1.8844420779645842E-5</v>
      </c>
      <c r="JK126" s="61">
        <v>8.6066960597665565E-5</v>
      </c>
      <c r="JL126" s="61">
        <v>1.4965290190470088E-5</v>
      </c>
      <c r="JM126" s="61">
        <v>3.7381170710436008E-5</v>
      </c>
      <c r="JN126" s="61">
        <v>1.5630148915918559E-4</v>
      </c>
      <c r="JO126" s="61">
        <v>1.1062810339815112E-4</v>
      </c>
      <c r="JP126" s="61">
        <v>4.6474204003170655E-4</v>
      </c>
      <c r="JQ126" s="61">
        <v>1.4584059163712988E-4</v>
      </c>
      <c r="JR126" s="61">
        <v>8.5776342737698289E-5</v>
      </c>
      <c r="JS126" s="61">
        <v>1.5417592296124959E-6</v>
      </c>
      <c r="JT126" s="61">
        <v>1.9595906544435957E-4</v>
      </c>
      <c r="JU126" s="61">
        <v>0</v>
      </c>
      <c r="JV126" s="61">
        <v>1.6218367917954355E-5</v>
      </c>
      <c r="JW126" s="61">
        <v>3.158949493451919E-6</v>
      </c>
      <c r="JX126" s="61">
        <v>1.8280693885456812E-5</v>
      </c>
      <c r="JY126" s="61">
        <v>5.1562773356848801E-6</v>
      </c>
      <c r="JZ126" s="61">
        <v>4.8836499885733886E-5</v>
      </c>
      <c r="KA126" s="61">
        <v>1.71193611605968E-5</v>
      </c>
      <c r="KB126" s="61">
        <v>1.2652792191786996E-5</v>
      </c>
      <c r="KC126" s="61">
        <v>3.0795874893827381E-5</v>
      </c>
      <c r="KD126" s="61">
        <v>4.5942159893455237E-6</v>
      </c>
      <c r="KE126" s="61">
        <v>1.0693947403049216E-5</v>
      </c>
      <c r="KF126" s="61">
        <v>1.7267860708617892E-5</v>
      </c>
      <c r="KG126" s="61">
        <v>8.4624603559415115E-5</v>
      </c>
      <c r="KH126" s="61">
        <v>5.5600926717567623E-5</v>
      </c>
      <c r="KI126" s="61">
        <v>0</v>
      </c>
      <c r="KJ126" s="61">
        <v>8.3627444493562539E-5</v>
      </c>
      <c r="KK126" s="61">
        <v>4.5616835403406837E-5</v>
      </c>
      <c r="KL126" s="61">
        <v>3.6995508054123302E-5</v>
      </c>
      <c r="KM126" s="61">
        <v>8.9805197826027391E-6</v>
      </c>
      <c r="KN126" s="61">
        <v>2.4171358170937888E-5</v>
      </c>
      <c r="KO126" s="61">
        <v>1.0633408215091089E-4</v>
      </c>
      <c r="KP126" s="61">
        <v>1.3960237049146287E-5</v>
      </c>
      <c r="KQ126" s="61">
        <v>2.4989680638446528E-6</v>
      </c>
      <c r="KR126" s="61">
        <v>2.4557123351715261E-5</v>
      </c>
      <c r="KS126" s="61">
        <v>2.8388420291866184E-6</v>
      </c>
      <c r="KT126" s="61">
        <v>1.7263494007184403E-5</v>
      </c>
      <c r="KU126" s="61">
        <v>4.4194888884776308E-5</v>
      </c>
      <c r="KV126" s="61">
        <v>2.4505113281811103E-5</v>
      </c>
      <c r="KW126" s="61">
        <v>1.9552350598494703E-5</v>
      </c>
      <c r="KX126" s="61">
        <v>1.0676845076722586E-5</v>
      </c>
      <c r="KY126" s="61">
        <v>5.0598234170471431E-5</v>
      </c>
      <c r="KZ126" s="61">
        <v>2.2498832476182718E-4</v>
      </c>
    </row>
    <row r="127" spans="1:312" ht="13" x14ac:dyDescent="0.3">
      <c r="A127" s="102">
        <v>1.0989977664349477</v>
      </c>
      <c r="B127" s="50" t="s">
        <v>831</v>
      </c>
      <c r="C127" s="60" t="s">
        <v>64</v>
      </c>
      <c r="D127" s="61">
        <v>0</v>
      </c>
      <c r="E127" s="61">
        <v>1.7689516778850315E-6</v>
      </c>
      <c r="F127" s="61">
        <v>1.3084889830210089E-5</v>
      </c>
      <c r="G127" s="61">
        <v>0</v>
      </c>
      <c r="H127" s="61">
        <v>2.842218144095344E-6</v>
      </c>
      <c r="I127" s="61">
        <v>5.85080507306729E-5</v>
      </c>
      <c r="J127" s="61">
        <v>6.2655626590979356E-6</v>
      </c>
      <c r="K127" s="61">
        <v>0</v>
      </c>
      <c r="L127" s="61">
        <v>2.1116094845197694E-5</v>
      </c>
      <c r="M127" s="61">
        <v>1.1762351336376607E-6</v>
      </c>
      <c r="N127" s="61">
        <v>4.1352544323303892E-5</v>
      </c>
      <c r="O127" s="61">
        <v>1.8062436822158104E-4</v>
      </c>
      <c r="P127" s="61">
        <v>1.015274708451923E-6</v>
      </c>
      <c r="Q127" s="61">
        <v>1.7406290807824987E-5</v>
      </c>
      <c r="R127" s="61">
        <v>2.0960928168624359E-4</v>
      </c>
      <c r="S127" s="61">
        <v>1.0012972213887154E-4</v>
      </c>
      <c r="T127" s="61">
        <v>0</v>
      </c>
      <c r="U127" s="61">
        <v>1.698299481943465E-4</v>
      </c>
      <c r="V127" s="61">
        <v>1.4240631206238633E-4</v>
      </c>
      <c r="W127" s="61">
        <v>8.5615491435632137E-5</v>
      </c>
      <c r="X127" s="61">
        <v>1.4144240965495287E-4</v>
      </c>
      <c r="Y127" s="61">
        <v>1.0065478807084177E-4</v>
      </c>
      <c r="Z127" s="61">
        <v>1.7049237072539974E-4</v>
      </c>
      <c r="AA127" s="61">
        <v>1.2879159714110754E-4</v>
      </c>
      <c r="AB127" s="61">
        <v>4.411569678948825E-5</v>
      </c>
      <c r="AC127" s="61">
        <v>1.5526279832640678E-4</v>
      </c>
      <c r="AD127" s="61">
        <v>7.686780827866944E-6</v>
      </c>
      <c r="AE127" s="61">
        <v>1.0958750429377519E-4</v>
      </c>
      <c r="AF127" s="61">
        <v>2.7369604369249746E-4</v>
      </c>
      <c r="AG127" s="61">
        <v>1.9470853434601647E-4</v>
      </c>
      <c r="AH127" s="61">
        <v>1.0654674250080457E-4</v>
      </c>
      <c r="AI127" s="61">
        <v>4.599732740646666E-4</v>
      </c>
      <c r="AJ127" s="61">
        <v>3.6385267816095687E-4</v>
      </c>
      <c r="AK127" s="61">
        <v>3.8168062388609097E-4</v>
      </c>
      <c r="AL127" s="61">
        <v>2.2361198812999907E-4</v>
      </c>
      <c r="AM127" s="61">
        <v>5.018199680940602E-5</v>
      </c>
      <c r="AN127" s="61">
        <v>1.8736810415721504E-4</v>
      </c>
      <c r="AO127" s="61">
        <v>2.7043617174203437E-4</v>
      </c>
      <c r="AP127" s="61">
        <v>1.3971105683652772E-4</v>
      </c>
      <c r="AQ127" s="61">
        <v>3.3305712756024422E-5</v>
      </c>
      <c r="AR127" s="61">
        <v>2.4200739943012169E-3</v>
      </c>
      <c r="AS127" s="61">
        <v>2.4294555283369684E-4</v>
      </c>
      <c r="AT127" s="61">
        <v>1.643888257721964E-4</v>
      </c>
      <c r="AU127" s="61">
        <v>4.0145827650495E-4</v>
      </c>
      <c r="AV127" s="61">
        <v>3.836926427284628E-5</v>
      </c>
      <c r="AW127" s="61">
        <v>1.0068865438001808E-5</v>
      </c>
      <c r="AX127" s="61">
        <v>1.9546687787223736E-5</v>
      </c>
      <c r="AY127" s="61">
        <v>6.1900966684844924E-5</v>
      </c>
      <c r="AZ127" s="61">
        <v>1.1791315715854502E-4</v>
      </c>
      <c r="BA127" s="61">
        <v>0</v>
      </c>
      <c r="BB127" s="61">
        <v>1.7533868302709466E-4</v>
      </c>
      <c r="BC127" s="61">
        <v>8.0738107860485136E-5</v>
      </c>
      <c r="BD127" s="61">
        <v>2.4372327623865188E-5</v>
      </c>
      <c r="BE127" s="61">
        <v>2.3230489549122942E-6</v>
      </c>
      <c r="BF127" s="61">
        <v>2.2802353316470032E-4</v>
      </c>
      <c r="BG127" s="61">
        <v>2.2338819684313496E-4</v>
      </c>
      <c r="BH127" s="61">
        <v>1.2130045410180017E-4</v>
      </c>
      <c r="BI127" s="61">
        <v>1.7564092169525511E-5</v>
      </c>
      <c r="BJ127" s="61">
        <v>8.688067480916068E-5</v>
      </c>
      <c r="BK127" s="61">
        <v>1.8239530865397336E-4</v>
      </c>
      <c r="BL127" s="61">
        <v>3.2723683316060356E-5</v>
      </c>
      <c r="BM127" s="61">
        <v>0</v>
      </c>
      <c r="BN127" s="61">
        <v>0</v>
      </c>
      <c r="BO127" s="61">
        <v>3.0097744577438317E-5</v>
      </c>
      <c r="BP127" s="61">
        <v>1.5563909596910643E-5</v>
      </c>
      <c r="BQ127" s="61">
        <v>0</v>
      </c>
      <c r="BR127" s="61">
        <v>3.4152513415480365E-5</v>
      </c>
      <c r="BS127" s="61">
        <v>1.8816818929830907E-5</v>
      </c>
      <c r="BT127" s="61">
        <v>0</v>
      </c>
      <c r="BU127" s="61">
        <v>2.3136309414366312E-6</v>
      </c>
      <c r="BV127" s="61">
        <v>4.0610713931100076E-5</v>
      </c>
      <c r="BW127" s="61">
        <v>0</v>
      </c>
      <c r="BX127" s="61">
        <v>0</v>
      </c>
      <c r="BY127" s="61">
        <v>3.8251412536091561E-5</v>
      </c>
      <c r="BZ127" s="61">
        <v>1.0320500471564169E-5</v>
      </c>
      <c r="CA127" s="61">
        <v>6.2774731780408329E-5</v>
      </c>
      <c r="CB127" s="61">
        <v>1.4299648312391942E-4</v>
      </c>
      <c r="CC127" s="61">
        <v>4.8152897673102656E-5</v>
      </c>
      <c r="CD127" s="61">
        <v>2.2533798234256637E-5</v>
      </c>
      <c r="CE127" s="61">
        <v>1.9089001223004105E-4</v>
      </c>
      <c r="CF127" s="61">
        <v>1.5096650614524902E-4</v>
      </c>
      <c r="CG127" s="61">
        <v>1.9575843783200815E-4</v>
      </c>
      <c r="CH127" s="61">
        <v>7.1514248998908115E-6</v>
      </c>
      <c r="CI127" s="61">
        <v>1.0424103607178855E-4</v>
      </c>
      <c r="CJ127" s="61">
        <v>1.0274450474250474E-5</v>
      </c>
      <c r="CK127" s="61">
        <v>3.7260876158520985E-5</v>
      </c>
      <c r="CL127" s="61">
        <v>1.4548885314121678E-3</v>
      </c>
      <c r="CM127" s="61">
        <v>5.5883405991003605E-4</v>
      </c>
      <c r="CN127" s="61">
        <v>1.9514526690910152E-3</v>
      </c>
      <c r="CO127" s="61">
        <v>1.7360296472376134E-3</v>
      </c>
      <c r="CP127" s="61">
        <v>1.4828156477849143E-2</v>
      </c>
      <c r="CQ127" s="61">
        <v>1.471982437224846E-4</v>
      </c>
      <c r="CR127" s="61">
        <v>1.2853027068138095E-4</v>
      </c>
      <c r="CS127" s="61">
        <v>4.1433980435893027E-4</v>
      </c>
      <c r="CT127" s="61">
        <v>6.7839990383498125E-5</v>
      </c>
      <c r="CU127" s="61">
        <v>8.573234509762841E-5</v>
      </c>
      <c r="CV127" s="61">
        <v>3.9214103044332318E-5</v>
      </c>
      <c r="CW127" s="61">
        <v>2.1655302596936825E-5</v>
      </c>
      <c r="CX127" s="61">
        <v>5.5848158947440629E-5</v>
      </c>
      <c r="CY127" s="61">
        <v>2.4746002467580103E-4</v>
      </c>
      <c r="CZ127" s="61">
        <v>3.3283118116741203E-4</v>
      </c>
      <c r="DA127" s="61">
        <v>1.64111019082752E-4</v>
      </c>
      <c r="DB127" s="61">
        <v>1.2526842067229747E-4</v>
      </c>
      <c r="DC127" s="61">
        <v>1.3347004813346923E-5</v>
      </c>
      <c r="DD127" s="61">
        <v>1.2770200318382539E-5</v>
      </c>
      <c r="DE127" s="61">
        <v>8.0946848788472579E-5</v>
      </c>
      <c r="DF127" s="61">
        <v>1.2881541005406522E-5</v>
      </c>
      <c r="DG127" s="61">
        <v>1.4582286754174988E-4</v>
      </c>
      <c r="DH127" s="61">
        <v>4.4918522720634172E-5</v>
      </c>
      <c r="DI127" s="61">
        <v>3.4776818902009052E-4</v>
      </c>
      <c r="DJ127" s="61">
        <v>3.6806240274254157E-4</v>
      </c>
      <c r="DK127" s="61">
        <v>2.9032447317463807E-5</v>
      </c>
      <c r="DL127" s="61">
        <v>1.4758461731950402E-5</v>
      </c>
      <c r="DM127" s="61">
        <v>1.4998388255005432E-4</v>
      </c>
      <c r="DN127" s="61">
        <v>4.7766511425166884E-4</v>
      </c>
      <c r="DO127" s="61">
        <v>4.4254291741621269E-4</v>
      </c>
      <c r="DP127" s="61">
        <v>2.0486428530191056E-4</v>
      </c>
      <c r="DQ127" s="61">
        <v>6.3718202922526015E-4</v>
      </c>
      <c r="DR127" s="61">
        <v>1.8713817208197489E-4</v>
      </c>
      <c r="DS127" s="61">
        <v>1.112770638978687E-4</v>
      </c>
      <c r="DT127" s="61">
        <v>1.3857886473357264E-5</v>
      </c>
      <c r="DU127" s="61">
        <v>1.0514915086960329E-4</v>
      </c>
      <c r="DV127" s="61">
        <v>9.8324586588136967E-5</v>
      </c>
      <c r="DW127" s="61">
        <v>2.5508321858952844E-5</v>
      </c>
      <c r="DX127" s="61">
        <v>5.1353059624408351E-5</v>
      </c>
      <c r="DY127" s="61">
        <v>2.3646434767913955E-5</v>
      </c>
      <c r="DZ127" s="61">
        <v>5.9333775758391508E-4</v>
      </c>
      <c r="EA127" s="61">
        <v>3.3834277535455155E-4</v>
      </c>
      <c r="EB127" s="61">
        <v>7.6318065933165949E-4</v>
      </c>
      <c r="EC127" s="61">
        <v>1.4621514189405477E-4</v>
      </c>
      <c r="ED127" s="61">
        <v>2.3353077332958461E-4</v>
      </c>
      <c r="EE127" s="61">
        <v>5.8457396394982037E-4</v>
      </c>
      <c r="EF127" s="61">
        <v>1.840206004993181E-2</v>
      </c>
      <c r="EG127" s="61">
        <v>1.8187257857545862E-4</v>
      </c>
      <c r="EH127" s="61">
        <v>4.7350797166148491E-4</v>
      </c>
      <c r="EI127" s="61">
        <v>3.1272117713446591E-4</v>
      </c>
      <c r="EJ127" s="61">
        <v>6.8500430628566178E-4</v>
      </c>
      <c r="EK127" s="61">
        <v>9.3915734495899955E-4</v>
      </c>
      <c r="EL127" s="61">
        <v>5.9126821217724224E-5</v>
      </c>
      <c r="EM127" s="61">
        <v>7.566436506149793E-5</v>
      </c>
      <c r="EN127" s="61">
        <v>2.1828320975145458E-5</v>
      </c>
      <c r="EO127" s="61">
        <v>0</v>
      </c>
      <c r="EP127" s="61">
        <v>8.1074100994606805E-5</v>
      </c>
      <c r="EQ127" s="61">
        <v>1.180990388859431E-4</v>
      </c>
      <c r="ER127" s="61">
        <v>8.2190469663711769E-5</v>
      </c>
      <c r="ES127" s="61">
        <v>5.8893200452823274E-6</v>
      </c>
      <c r="ET127" s="61">
        <v>3.1151265677507772E-5</v>
      </c>
      <c r="EU127" s="61">
        <v>0</v>
      </c>
      <c r="EV127" s="61">
        <v>0</v>
      </c>
      <c r="EW127" s="61">
        <v>0</v>
      </c>
      <c r="EX127" s="61">
        <v>1.2214298376496996E-4</v>
      </c>
      <c r="EY127" s="61">
        <v>3.6778346265778474E-5</v>
      </c>
      <c r="EZ127" s="61">
        <v>2.3655243853397387E-4</v>
      </c>
      <c r="FA127" s="61">
        <v>8.430069631251144E-6</v>
      </c>
      <c r="FB127" s="61">
        <v>9.8456282070078795E-5</v>
      </c>
      <c r="FC127" s="61">
        <v>3.4700696820716733E-6</v>
      </c>
      <c r="FD127" s="61">
        <v>0</v>
      </c>
      <c r="FE127" s="61">
        <v>7.8447770137550306E-5</v>
      </c>
      <c r="FF127" s="61">
        <v>1.8860486867025033E-4</v>
      </c>
      <c r="FG127" s="61">
        <v>4.6643924745850601E-5</v>
      </c>
      <c r="FH127" s="61">
        <v>9.4582324818561462E-5</v>
      </c>
      <c r="FI127" s="61">
        <v>2.0319979669385576E-6</v>
      </c>
      <c r="FJ127" s="61">
        <v>1.728430284353581E-4</v>
      </c>
      <c r="FK127" s="61">
        <v>0</v>
      </c>
      <c r="FL127" s="61">
        <v>1.8032220575743644E-4</v>
      </c>
      <c r="FM127" s="61">
        <v>5.6081682056958347E-6</v>
      </c>
      <c r="FN127" s="61">
        <v>0</v>
      </c>
      <c r="FO127" s="61">
        <v>6.126802932863785E-5</v>
      </c>
      <c r="FP127" s="61">
        <v>1.2585930313860008E-5</v>
      </c>
      <c r="FQ127" s="61">
        <v>5.4723647523115162E-5</v>
      </c>
      <c r="FR127" s="61">
        <v>9.3328609024674951E-6</v>
      </c>
      <c r="FS127" s="61">
        <v>1.0363004534390206E-5</v>
      </c>
      <c r="FT127" s="61">
        <v>0</v>
      </c>
      <c r="FU127" s="61">
        <v>9.8515966427947889E-6</v>
      </c>
      <c r="FV127" s="61">
        <v>5.4019650187952369E-6</v>
      </c>
      <c r="FW127" s="61">
        <v>2.5867893080638656E-5</v>
      </c>
      <c r="FX127" s="61">
        <v>2.2570828954070043E-6</v>
      </c>
      <c r="FY127" s="61">
        <v>0</v>
      </c>
      <c r="FZ127" s="61">
        <v>0</v>
      </c>
      <c r="GA127" s="61">
        <v>0</v>
      </c>
      <c r="GB127" s="61">
        <v>1.2444182486469654E-5</v>
      </c>
      <c r="GC127" s="61">
        <v>1.6391758131307549E-5</v>
      </c>
      <c r="GD127" s="61">
        <v>0</v>
      </c>
      <c r="GE127" s="61">
        <v>0</v>
      </c>
      <c r="GF127" s="61">
        <v>5.4735198635348347E-5</v>
      </c>
      <c r="GG127" s="61">
        <v>5.0181499454792888E-4</v>
      </c>
      <c r="GH127" s="61">
        <v>9.8105935382268477E-5</v>
      </c>
      <c r="GI127" s="61">
        <v>7.6989131991856739E-5</v>
      </c>
      <c r="GJ127" s="61">
        <v>3.2915468245116265E-4</v>
      </c>
      <c r="GK127" s="61">
        <v>5.5764426573334188E-5</v>
      </c>
      <c r="GL127" s="61">
        <v>9.4682324720646936E-5</v>
      </c>
      <c r="GM127" s="61">
        <v>0</v>
      </c>
      <c r="GN127" s="61">
        <v>5.1286459825378074E-5</v>
      </c>
      <c r="GO127" s="61">
        <v>0</v>
      </c>
      <c r="GP127" s="61">
        <v>0</v>
      </c>
      <c r="GQ127" s="61">
        <v>0</v>
      </c>
      <c r="GR127" s="61">
        <v>1.2421430655665769E-6</v>
      </c>
      <c r="GS127" s="61">
        <v>3.3532932525368501E-6</v>
      </c>
      <c r="GT127" s="61">
        <v>1.9020339777327291E-5</v>
      </c>
      <c r="GU127" s="61">
        <v>3.7222984224961325E-6</v>
      </c>
      <c r="GV127" s="61">
        <v>1.5386166114019992E-5</v>
      </c>
      <c r="GW127" s="61">
        <v>2.4579557368197263E-5</v>
      </c>
      <c r="GX127" s="61">
        <v>2.2829611462694345E-5</v>
      </c>
      <c r="GY127" s="61">
        <v>7.0936921309014628E-6</v>
      </c>
      <c r="GZ127" s="61">
        <v>1.9737068650036022E-3</v>
      </c>
      <c r="HA127" s="61">
        <v>6.3844615337998603E-3</v>
      </c>
      <c r="HB127" s="61">
        <v>3.8944399359788244E-3</v>
      </c>
      <c r="HC127" s="61">
        <v>0.33242341840749379</v>
      </c>
      <c r="HD127" s="61">
        <v>0.60273806775383643</v>
      </c>
      <c r="HE127" s="61">
        <v>1.052144542062502E-3</v>
      </c>
      <c r="HF127" s="61">
        <v>4.8101630956368915E-4</v>
      </c>
      <c r="HG127" s="61">
        <v>4.221871325320103E-4</v>
      </c>
      <c r="HH127" s="61">
        <v>0.81390694207331837</v>
      </c>
      <c r="HI127" s="61">
        <v>3.0792251944196563E-3</v>
      </c>
      <c r="HJ127" s="61">
        <v>1.1356706514839986E-3</v>
      </c>
      <c r="HK127" s="61">
        <v>0</v>
      </c>
      <c r="HL127" s="61">
        <v>8.1029667685980153E-6</v>
      </c>
      <c r="HM127" s="61">
        <v>0</v>
      </c>
      <c r="HN127" s="61">
        <v>1.9162280981726388E-4</v>
      </c>
      <c r="HO127" s="61">
        <v>2.6293610582512153E-6</v>
      </c>
      <c r="HP127" s="61">
        <v>2.8834040262716966E-3</v>
      </c>
      <c r="HQ127" s="61">
        <v>3.4624725304625201E-3</v>
      </c>
      <c r="HR127" s="61">
        <v>2.0915281646487652E-3</v>
      </c>
      <c r="HS127" s="61">
        <v>0.84528486577663908</v>
      </c>
      <c r="HT127" s="61">
        <v>0.44153744721433058</v>
      </c>
      <c r="HU127" s="61">
        <v>0.22930715319653205</v>
      </c>
      <c r="HV127" s="61">
        <v>3.0873066372364847E-3</v>
      </c>
      <c r="HW127" s="61">
        <v>7.1608568931680585E-5</v>
      </c>
      <c r="HX127" s="61">
        <v>2.2203674109531302E-5</v>
      </c>
      <c r="HY127" s="61">
        <v>8.766262392041299E-6</v>
      </c>
      <c r="HZ127" s="61">
        <v>1.3616123642882179E-5</v>
      </c>
      <c r="IA127" s="61">
        <v>2.8312007784278626E-5</v>
      </c>
      <c r="IB127" s="61">
        <v>2.1909993574954387E-5</v>
      </c>
      <c r="IC127" s="61">
        <v>1.4364860877293489E-4</v>
      </c>
      <c r="ID127" s="61">
        <v>2.0719865168429729E-5</v>
      </c>
      <c r="IE127" s="61">
        <v>3.5153320388352859E-5</v>
      </c>
      <c r="IF127" s="61">
        <v>5.7643024921490202E-5</v>
      </c>
      <c r="IG127" s="61">
        <v>4.2413640323885903E-5</v>
      </c>
      <c r="IH127" s="61">
        <v>7.4581303756526181E-5</v>
      </c>
      <c r="II127" s="61">
        <v>8.0260008356726587E-5</v>
      </c>
      <c r="IJ127" s="61">
        <v>3.349844199155647E-6</v>
      </c>
      <c r="IK127" s="61">
        <v>1.2278444801451727E-5</v>
      </c>
      <c r="IL127" s="61">
        <v>3.1855570141415991E-5</v>
      </c>
      <c r="IM127" s="61">
        <v>6.3279247390323845E-5</v>
      </c>
      <c r="IN127" s="61">
        <v>0</v>
      </c>
      <c r="IO127" s="61">
        <v>4.8543024896716876E-5</v>
      </c>
      <c r="IP127" s="61">
        <v>4.7362203152442908E-6</v>
      </c>
      <c r="IQ127" s="61">
        <v>2.321419186494907E-5</v>
      </c>
      <c r="IR127" s="61">
        <v>6.729566045990069E-5</v>
      </c>
      <c r="IS127" s="61">
        <v>9.5255227949233335E-7</v>
      </c>
      <c r="IT127" s="61">
        <v>2.7012482737276874E-5</v>
      </c>
      <c r="IU127" s="61">
        <v>3.4847600281967261E-5</v>
      </c>
      <c r="IV127" s="61">
        <v>2.8060459190084107E-6</v>
      </c>
      <c r="IW127" s="61">
        <v>3.7442333282174623E-5</v>
      </c>
      <c r="IX127" s="61">
        <v>1.0150755892521392E-4</v>
      </c>
      <c r="IY127" s="61">
        <v>3.575687380006126E-5</v>
      </c>
      <c r="IZ127" s="61">
        <v>2.2666669400607386E-5</v>
      </c>
      <c r="JA127" s="61">
        <v>1.2233669082807902E-5</v>
      </c>
      <c r="JB127" s="61">
        <v>9.2253110652577459E-5</v>
      </c>
      <c r="JC127" s="61">
        <v>7.99936266499941E-6</v>
      </c>
      <c r="JD127" s="61">
        <v>0</v>
      </c>
      <c r="JE127" s="61">
        <v>8.7567834909800845E-7</v>
      </c>
      <c r="JF127" s="61">
        <v>1.8262435524737339E-6</v>
      </c>
      <c r="JG127" s="61">
        <v>6.0195181490579905E-5</v>
      </c>
      <c r="JH127" s="61">
        <v>8.5227332695843438E-5</v>
      </c>
      <c r="JI127" s="61">
        <v>4.4223632495252521E-6</v>
      </c>
      <c r="JJ127" s="61">
        <v>3.8435486261974277E-5</v>
      </c>
      <c r="JK127" s="61">
        <v>3.5486518631062336E-6</v>
      </c>
      <c r="JL127" s="61">
        <v>2.1936327004503534E-5</v>
      </c>
      <c r="JM127" s="61">
        <v>2.2044959339987835E-5</v>
      </c>
      <c r="JN127" s="61">
        <v>2.4453168232029528E-5</v>
      </c>
      <c r="JO127" s="61">
        <v>7.1145484070302952E-6</v>
      </c>
      <c r="JP127" s="61">
        <v>1.2834079843635761E-5</v>
      </c>
      <c r="JQ127" s="61">
        <v>6.6672775587779725E-5</v>
      </c>
      <c r="JR127" s="61">
        <v>2.8879984322416831E-5</v>
      </c>
      <c r="JS127" s="61">
        <v>2.577946650935818E-5</v>
      </c>
      <c r="JT127" s="61">
        <v>0</v>
      </c>
      <c r="JU127" s="61">
        <v>2.7110345824540963E-4</v>
      </c>
      <c r="JV127" s="61">
        <v>1.550945015224384E-4</v>
      </c>
      <c r="JW127" s="61">
        <v>2.2111086479104937E-4</v>
      </c>
      <c r="JX127" s="61">
        <v>1.6190293705039196E-4</v>
      </c>
      <c r="JY127" s="61">
        <v>2.7255564847670942E-3</v>
      </c>
      <c r="JZ127" s="61">
        <v>1.9657623968046589E-4</v>
      </c>
      <c r="KA127" s="61">
        <v>2.0289190134254294E-2</v>
      </c>
      <c r="KB127" s="61">
        <v>2.2507527203541355E-4</v>
      </c>
      <c r="KC127" s="61">
        <v>5.4286298014613687E-5</v>
      </c>
      <c r="KD127" s="61">
        <v>3.712686220831509E-4</v>
      </c>
      <c r="KE127" s="61">
        <v>2.8487238040055473E-4</v>
      </c>
      <c r="KF127" s="61">
        <v>8.137387508613264E-4</v>
      </c>
      <c r="KG127" s="61">
        <v>6.0820280148670548E-5</v>
      </c>
      <c r="KH127" s="61">
        <v>1.9325753992281513E-4</v>
      </c>
      <c r="KI127" s="61">
        <v>1.1939511579357279E-4</v>
      </c>
      <c r="KJ127" s="61">
        <v>8.4417991234836252E-5</v>
      </c>
      <c r="KK127" s="61">
        <v>3.2368808588999193E-4</v>
      </c>
      <c r="KL127" s="61">
        <v>1.8688363202047767E-4</v>
      </c>
      <c r="KM127" s="61">
        <v>2.7627142357346669E-4</v>
      </c>
      <c r="KN127" s="61">
        <v>5.9020069098028745E-4</v>
      </c>
      <c r="KO127" s="61">
        <v>1.374654793186326E-3</v>
      </c>
      <c r="KP127" s="61">
        <v>3.6534281871153227E-4</v>
      </c>
      <c r="KQ127" s="61">
        <v>1.5447540508219371E-3</v>
      </c>
      <c r="KR127" s="61">
        <v>1.2144930641845931E-4</v>
      </c>
      <c r="KS127" s="61">
        <v>2.5573410516751752E-4</v>
      </c>
      <c r="KT127" s="61">
        <v>8.1918282253283167E-4</v>
      </c>
      <c r="KU127" s="61">
        <v>4.5744669474909872E-4</v>
      </c>
      <c r="KV127" s="61">
        <v>4.4215663574230322E-3</v>
      </c>
      <c r="KW127" s="61">
        <v>1.3283607186847851E-4</v>
      </c>
      <c r="KX127" s="61">
        <v>1.5615835146353006E-4</v>
      </c>
      <c r="KY127" s="61">
        <v>4.6680396731982852E-4</v>
      </c>
      <c r="KZ127" s="61">
        <v>3.8696051544199008E-4</v>
      </c>
    </row>
    <row r="128" spans="1:312" ht="13" x14ac:dyDescent="0.3">
      <c r="A128" s="102">
        <v>1.0516284879188635</v>
      </c>
      <c r="B128" s="50" t="s">
        <v>830</v>
      </c>
      <c r="C128" s="60" t="s">
        <v>161</v>
      </c>
      <c r="D128" s="61">
        <v>0</v>
      </c>
      <c r="E128" s="61">
        <v>0</v>
      </c>
      <c r="F128" s="61">
        <v>0</v>
      </c>
      <c r="G128" s="61">
        <v>7.3428858022569826E-7</v>
      </c>
      <c r="H128" s="61">
        <v>1.421109072047672E-6</v>
      </c>
      <c r="I128" s="61">
        <v>0</v>
      </c>
      <c r="J128" s="61">
        <v>1.5428198066178228E-6</v>
      </c>
      <c r="K128" s="61">
        <v>0</v>
      </c>
      <c r="L128" s="61">
        <v>0</v>
      </c>
      <c r="M128" s="61">
        <v>1.764352700456491E-6</v>
      </c>
      <c r="N128" s="61">
        <v>4.8485265621382881E-7</v>
      </c>
      <c r="O128" s="61">
        <v>9.2998816590058887E-7</v>
      </c>
      <c r="P128" s="61">
        <v>0</v>
      </c>
      <c r="Q128" s="61">
        <v>2.3771869085041712E-6</v>
      </c>
      <c r="R128" s="61">
        <v>1.767749681564447E-6</v>
      </c>
      <c r="S128" s="61">
        <v>1.6335362524166353E-6</v>
      </c>
      <c r="T128" s="61">
        <v>0</v>
      </c>
      <c r="U128" s="61">
        <v>8.2028776408718341E-6</v>
      </c>
      <c r="V128" s="61">
        <v>0</v>
      </c>
      <c r="W128" s="61">
        <v>9.2081670999126337E-7</v>
      </c>
      <c r="X128" s="61">
        <v>6.2018010664258783E-7</v>
      </c>
      <c r="Y128" s="61">
        <v>2.077021879256164E-6</v>
      </c>
      <c r="Z128" s="61">
        <v>8.43094140949779E-6</v>
      </c>
      <c r="AA128" s="61">
        <v>2.5806108518069784E-6</v>
      </c>
      <c r="AB128" s="61">
        <v>2.8165613935119004E-6</v>
      </c>
      <c r="AC128" s="61">
        <v>7.5582279583387114E-7</v>
      </c>
      <c r="AD128" s="61">
        <v>0</v>
      </c>
      <c r="AE128" s="61">
        <v>3.1188601411741648E-6</v>
      </c>
      <c r="AF128" s="61">
        <v>8.8276390239122595E-7</v>
      </c>
      <c r="AG128" s="61">
        <v>2.0429527949879316E-6</v>
      </c>
      <c r="AH128" s="61">
        <v>9.0789687796557576E-7</v>
      </c>
      <c r="AI128" s="61">
        <v>1.0494019370910358E-5</v>
      </c>
      <c r="AJ128" s="61">
        <v>9.2621021505025347E-6</v>
      </c>
      <c r="AK128" s="61">
        <v>1.7024113465035279E-6</v>
      </c>
      <c r="AL128" s="61">
        <v>5.4030683755151131E-6</v>
      </c>
      <c r="AM128" s="61">
        <v>6.0473729696673175E-6</v>
      </c>
      <c r="AN128" s="61">
        <v>6.5712451773631643E-6</v>
      </c>
      <c r="AO128" s="61">
        <v>3.9149518186879671E-6</v>
      </c>
      <c r="AP128" s="61">
        <v>6.9716096225812237E-6</v>
      </c>
      <c r="AQ128" s="61">
        <v>1.2712104105352834E-6</v>
      </c>
      <c r="AR128" s="61">
        <v>1.2461171929812425E-2</v>
      </c>
      <c r="AS128" s="61">
        <v>1.7740051534184326E-5</v>
      </c>
      <c r="AT128" s="61">
        <v>3.9656004430192562E-6</v>
      </c>
      <c r="AU128" s="61">
        <v>7.0821772568917591E-6</v>
      </c>
      <c r="AV128" s="61">
        <v>1.1792824330423171E-6</v>
      </c>
      <c r="AW128" s="61">
        <v>4.2011955930466517E-7</v>
      </c>
      <c r="AX128" s="61">
        <v>4.3022790434094794E-7</v>
      </c>
      <c r="AY128" s="61">
        <v>1.4797043829046596E-6</v>
      </c>
      <c r="AZ128" s="61">
        <v>2.6397008816102335E-6</v>
      </c>
      <c r="BA128" s="61">
        <v>0</v>
      </c>
      <c r="BB128" s="61">
        <v>1.9844669859706386E-6</v>
      </c>
      <c r="BC128" s="61">
        <v>8.8227655505629697E-6</v>
      </c>
      <c r="BD128" s="61">
        <v>2.945889720853971E-6</v>
      </c>
      <c r="BE128" s="61">
        <v>8.5511004475299184E-7</v>
      </c>
      <c r="BF128" s="61">
        <v>6.2924995193093508E-6</v>
      </c>
      <c r="BG128" s="61">
        <v>2.7317728677769119E-6</v>
      </c>
      <c r="BH128" s="61">
        <v>1.5677965281795767E-6</v>
      </c>
      <c r="BI128" s="61">
        <v>1.8515587645766277E-6</v>
      </c>
      <c r="BJ128" s="61">
        <v>2.5256010118942059E-6</v>
      </c>
      <c r="BK128" s="61">
        <v>4.6115491466029409E-6</v>
      </c>
      <c r="BL128" s="61">
        <v>6.5109760466737628E-6</v>
      </c>
      <c r="BM128" s="61">
        <v>0</v>
      </c>
      <c r="BN128" s="61">
        <v>2.9485131936573854E-6</v>
      </c>
      <c r="BO128" s="61">
        <v>2.6260756296359169E-6</v>
      </c>
      <c r="BP128" s="61">
        <v>0</v>
      </c>
      <c r="BQ128" s="61">
        <v>0</v>
      </c>
      <c r="BR128" s="61">
        <v>1.2914815997450558E-6</v>
      </c>
      <c r="BS128" s="61">
        <v>0</v>
      </c>
      <c r="BT128" s="61">
        <v>0</v>
      </c>
      <c r="BU128" s="61">
        <v>1.5539312293231104E-6</v>
      </c>
      <c r="BV128" s="61">
        <v>0</v>
      </c>
      <c r="BW128" s="61">
        <v>1.9148753238506295E-6</v>
      </c>
      <c r="BX128" s="61">
        <v>0</v>
      </c>
      <c r="BY128" s="61">
        <v>0</v>
      </c>
      <c r="BZ128" s="61">
        <v>0</v>
      </c>
      <c r="CA128" s="61">
        <v>0</v>
      </c>
      <c r="CB128" s="61">
        <v>0</v>
      </c>
      <c r="CC128" s="61">
        <v>0</v>
      </c>
      <c r="CD128" s="61">
        <v>3.800203324952712E-6</v>
      </c>
      <c r="CE128" s="61">
        <v>1.2262741685013343E-5</v>
      </c>
      <c r="CF128" s="61">
        <v>0</v>
      </c>
      <c r="CG128" s="61">
        <v>3.0635123291394078E-6</v>
      </c>
      <c r="CH128" s="61">
        <v>8.9392811248635143E-6</v>
      </c>
      <c r="CI128" s="61">
        <v>2.3730095476061639E-6</v>
      </c>
      <c r="CJ128" s="61">
        <v>2.2389843648487716E-6</v>
      </c>
      <c r="CK128" s="61">
        <v>7.4356515615673805E-6</v>
      </c>
      <c r="CL128" s="61">
        <v>1.970238386607274E-4</v>
      </c>
      <c r="CM128" s="61">
        <v>4.4246281153003307E-5</v>
      </c>
      <c r="CN128" s="61">
        <v>1.2057549619528584E-2</v>
      </c>
      <c r="CO128" s="61">
        <v>1.3702920271141237E-4</v>
      </c>
      <c r="CP128" s="61">
        <v>8.4875796044044608E-3</v>
      </c>
      <c r="CQ128" s="61">
        <v>3.2971234283284252E-6</v>
      </c>
      <c r="CR128" s="61">
        <v>4.2507561347345482E-6</v>
      </c>
      <c r="CS128" s="61">
        <v>5.8614558931631128E-6</v>
      </c>
      <c r="CT128" s="61">
        <v>1.8324127054366239E-6</v>
      </c>
      <c r="CU128" s="61">
        <v>3.4425540119511706E-6</v>
      </c>
      <c r="CV128" s="61">
        <v>4.6956749254788567E-6</v>
      </c>
      <c r="CW128" s="61">
        <v>1.5768424221070504E-6</v>
      </c>
      <c r="CX128" s="61">
        <v>3.5409188483759467E-6</v>
      </c>
      <c r="CY128" s="61">
        <v>0</v>
      </c>
      <c r="CZ128" s="61">
        <v>5.1950756685860357E-6</v>
      </c>
      <c r="DA128" s="61">
        <v>2.6757231372187827E-6</v>
      </c>
      <c r="DB128" s="61">
        <v>4.5196062780143403E-6</v>
      </c>
      <c r="DC128" s="61">
        <v>3.0761342719621591E-6</v>
      </c>
      <c r="DD128" s="61">
        <v>1.8667888251681348E-5</v>
      </c>
      <c r="DE128" s="61">
        <v>0</v>
      </c>
      <c r="DF128" s="61">
        <v>1.1890653235759865E-6</v>
      </c>
      <c r="DG128" s="61">
        <v>3.0560153868337385E-6</v>
      </c>
      <c r="DH128" s="61">
        <v>3.785268768592767E-6</v>
      </c>
      <c r="DI128" s="61">
        <v>3.7874076732584883E-6</v>
      </c>
      <c r="DJ128" s="61">
        <v>1.6078324109323687E-5</v>
      </c>
      <c r="DK128" s="61">
        <v>4.2881623499536257E-6</v>
      </c>
      <c r="DL128" s="61">
        <v>1.630505638390507E-5</v>
      </c>
      <c r="DM128" s="61">
        <v>1.9038856741191663E-6</v>
      </c>
      <c r="DN128" s="61">
        <v>3.6466078787556363E-6</v>
      </c>
      <c r="DO128" s="61">
        <v>4.0749488439083612E-5</v>
      </c>
      <c r="DP128" s="61">
        <v>2.5288418155495749E-6</v>
      </c>
      <c r="DQ128" s="61">
        <v>1.4487354692335468E-5</v>
      </c>
      <c r="DR128" s="61">
        <v>8.7424061433014669E-6</v>
      </c>
      <c r="DS128" s="61">
        <v>7.2614093320824993E-6</v>
      </c>
      <c r="DT128" s="61">
        <v>0</v>
      </c>
      <c r="DU128" s="61">
        <v>3.1657304566004561E-6</v>
      </c>
      <c r="DV128" s="61">
        <v>2.0987104928097536E-6</v>
      </c>
      <c r="DW128" s="61">
        <v>0</v>
      </c>
      <c r="DX128" s="61">
        <v>8.4147025329025978E-6</v>
      </c>
      <c r="DY128" s="61">
        <v>2.4746268943165768E-6</v>
      </c>
      <c r="DZ128" s="61">
        <v>2.0604276666181594E-5</v>
      </c>
      <c r="EA128" s="61">
        <v>1.3504201832400151E-5</v>
      </c>
      <c r="EB128" s="61">
        <v>2.4969103855117274E-6</v>
      </c>
      <c r="EC128" s="61">
        <v>5.7395541469697659E-6</v>
      </c>
      <c r="ED128" s="61">
        <v>5.8116326834405127E-6</v>
      </c>
      <c r="EE128" s="61">
        <v>2.0892643846018695E-5</v>
      </c>
      <c r="EF128" s="61">
        <v>2.8099991592898812E-5</v>
      </c>
      <c r="EG128" s="61">
        <v>2.9017075113971415E-6</v>
      </c>
      <c r="EH128" s="61">
        <v>2.7666414175354426E-5</v>
      </c>
      <c r="EI128" s="61">
        <v>3.1452679391434455E-6</v>
      </c>
      <c r="EJ128" s="61">
        <v>3.1466888822803681E-5</v>
      </c>
      <c r="EK128" s="61">
        <v>6.6743758128477975E-4</v>
      </c>
      <c r="EL128" s="61">
        <v>0</v>
      </c>
      <c r="EM128" s="61">
        <v>0</v>
      </c>
      <c r="EN128" s="61">
        <v>1.7990374430064938E-6</v>
      </c>
      <c r="EO128" s="61">
        <v>0</v>
      </c>
      <c r="EP128" s="61">
        <v>2.2011068143332163E-6</v>
      </c>
      <c r="EQ128" s="61">
        <v>0</v>
      </c>
      <c r="ER128" s="61">
        <v>1.1075224239757537E-6</v>
      </c>
      <c r="ES128" s="61">
        <v>0</v>
      </c>
      <c r="ET128" s="61">
        <v>0</v>
      </c>
      <c r="EU128" s="61">
        <v>2.6483948998093816E-6</v>
      </c>
      <c r="EV128" s="61">
        <v>1.4364603777622654E-6</v>
      </c>
      <c r="EW128" s="61">
        <v>0</v>
      </c>
      <c r="EX128" s="61">
        <v>1.9002365667843209E-6</v>
      </c>
      <c r="EY128" s="61">
        <v>5.6462699719939043E-6</v>
      </c>
      <c r="EZ128" s="61">
        <v>2.05757412467939E-6</v>
      </c>
      <c r="FA128" s="61">
        <v>1.6860139262502289E-6</v>
      </c>
      <c r="FB128" s="61">
        <v>0</v>
      </c>
      <c r="FC128" s="61">
        <v>0</v>
      </c>
      <c r="FD128" s="61">
        <v>0</v>
      </c>
      <c r="FE128" s="61">
        <v>0</v>
      </c>
      <c r="FF128" s="61">
        <v>0</v>
      </c>
      <c r="FG128" s="61">
        <v>0</v>
      </c>
      <c r="FH128" s="61">
        <v>1.7287589832799618E-6</v>
      </c>
      <c r="FI128" s="61">
        <v>5.1274715053589767E-6</v>
      </c>
      <c r="FJ128" s="61">
        <v>2.1729113785699439E-6</v>
      </c>
      <c r="FK128" s="61">
        <v>0</v>
      </c>
      <c r="FL128" s="61">
        <v>2.4465212207988665E-6</v>
      </c>
      <c r="FM128" s="61">
        <v>3.3537218505822268E-6</v>
      </c>
      <c r="FN128" s="61">
        <v>3.945874469135567E-6</v>
      </c>
      <c r="FO128" s="61">
        <v>2.0183465005773816E-6</v>
      </c>
      <c r="FP128" s="61">
        <v>0</v>
      </c>
      <c r="FQ128" s="61">
        <v>7.7724275808738E-6</v>
      </c>
      <c r="FR128" s="61">
        <v>1.3952782080100906E-6</v>
      </c>
      <c r="FS128" s="61">
        <v>0</v>
      </c>
      <c r="FT128" s="61">
        <v>3.3387216591220831E-6</v>
      </c>
      <c r="FU128" s="61">
        <v>0</v>
      </c>
      <c r="FV128" s="61">
        <v>0</v>
      </c>
      <c r="FW128" s="61">
        <v>2.842625613256995E-6</v>
      </c>
      <c r="FX128" s="61">
        <v>0</v>
      </c>
      <c r="FY128" s="61">
        <v>2.0407088306890319E-6</v>
      </c>
      <c r="FZ128" s="61">
        <v>0</v>
      </c>
      <c r="GA128" s="61">
        <v>0</v>
      </c>
      <c r="GB128" s="61">
        <v>1.8360269242332277E-6</v>
      </c>
      <c r="GC128" s="61">
        <v>0</v>
      </c>
      <c r="GD128" s="61">
        <v>0</v>
      </c>
      <c r="GE128" s="61">
        <v>0</v>
      </c>
      <c r="GF128" s="61">
        <v>1.8456979682208134E-6</v>
      </c>
      <c r="GG128" s="61">
        <v>3.8698174491014736E-6</v>
      </c>
      <c r="GH128" s="61">
        <v>9.9399709377338597E-6</v>
      </c>
      <c r="GI128" s="61">
        <v>3.0218150367497198E-6</v>
      </c>
      <c r="GJ128" s="61">
        <v>1.8730349911864339E-6</v>
      </c>
      <c r="GK128" s="61">
        <v>1.8124949048754341E-6</v>
      </c>
      <c r="GL128" s="61">
        <v>1.7025792657059389E-6</v>
      </c>
      <c r="GM128" s="61">
        <v>1.3501988167757703E-6</v>
      </c>
      <c r="GN128" s="61">
        <v>1.9422602079882293E-6</v>
      </c>
      <c r="GO128" s="61">
        <v>2.8789259072911004E-6</v>
      </c>
      <c r="GP128" s="61">
        <v>3.3099974832985803E-6</v>
      </c>
      <c r="GQ128" s="61">
        <v>0</v>
      </c>
      <c r="GR128" s="61">
        <v>0</v>
      </c>
      <c r="GS128" s="61">
        <v>1.6766466262684251E-6</v>
      </c>
      <c r="GT128" s="61">
        <v>4.0152398278955187E-6</v>
      </c>
      <c r="GU128" s="61">
        <v>1.8611492112480663E-6</v>
      </c>
      <c r="GV128" s="61">
        <v>1.7074660299159053E-6</v>
      </c>
      <c r="GW128" s="61">
        <v>0</v>
      </c>
      <c r="GX128" s="61">
        <v>2.0515876501672402E-6</v>
      </c>
      <c r="GY128" s="61">
        <v>0</v>
      </c>
      <c r="GZ128" s="61">
        <v>1.6973797313340213E-5</v>
      </c>
      <c r="HA128" s="61">
        <v>3.3862769795974552E-5</v>
      </c>
      <c r="HB128" s="61">
        <v>2.6543063657310105E-5</v>
      </c>
      <c r="HC128" s="61">
        <v>5.6262088306687137E-4</v>
      </c>
      <c r="HD128" s="61">
        <v>4.1022683595297158E-4</v>
      </c>
      <c r="HE128" s="61">
        <v>1.8771684038067353E-5</v>
      </c>
      <c r="HF128" s="61">
        <v>9.9163475286093054E-6</v>
      </c>
      <c r="HG128" s="61">
        <v>1.2121861885660672E-5</v>
      </c>
      <c r="HH128" s="61">
        <v>3.455928013078362E-4</v>
      </c>
      <c r="HI128" s="61">
        <v>1.114116404628321E-4</v>
      </c>
      <c r="HJ128" s="61">
        <v>8.2371908250507624E-6</v>
      </c>
      <c r="HK128" s="61">
        <v>2.1734423409654808E-6</v>
      </c>
      <c r="HL128" s="61">
        <v>1.2771751474147484E-6</v>
      </c>
      <c r="HM128" s="61">
        <v>0</v>
      </c>
      <c r="HN128" s="61">
        <v>0</v>
      </c>
      <c r="HO128" s="61">
        <v>1.2135512576544071E-6</v>
      </c>
      <c r="HP128" s="61">
        <v>6.6314277238151565E-4</v>
      </c>
      <c r="HQ128" s="61">
        <v>4.6994343196758645E-3</v>
      </c>
      <c r="HR128" s="61">
        <v>2.684017159410764E-3</v>
      </c>
      <c r="HS128" s="61">
        <v>1.1079420334848124E-2</v>
      </c>
      <c r="HT128" s="61">
        <v>5.533527731932969E-3</v>
      </c>
      <c r="HU128" s="61">
        <v>4.5484559644050166E-3</v>
      </c>
      <c r="HV128" s="61">
        <v>5.1594309415889719E-4</v>
      </c>
      <c r="HW128" s="61">
        <v>0</v>
      </c>
      <c r="HX128" s="61">
        <v>0</v>
      </c>
      <c r="HY128" s="61">
        <v>0</v>
      </c>
      <c r="HZ128" s="61">
        <v>0</v>
      </c>
      <c r="IA128" s="61">
        <v>1.4282963568301997E-6</v>
      </c>
      <c r="IB128" s="61">
        <v>0</v>
      </c>
      <c r="IC128" s="61">
        <v>2.589559296858115E-6</v>
      </c>
      <c r="ID128" s="61">
        <v>1.3803018987110848E-6</v>
      </c>
      <c r="IE128" s="61">
        <v>2.5848029697318279E-6</v>
      </c>
      <c r="IF128" s="61">
        <v>0</v>
      </c>
      <c r="IG128" s="61">
        <v>1.2859112781370157E-6</v>
      </c>
      <c r="IH128" s="61">
        <v>8.2888581601473893E-7</v>
      </c>
      <c r="II128" s="61">
        <v>0</v>
      </c>
      <c r="IJ128" s="61">
        <v>0</v>
      </c>
      <c r="IK128" s="61">
        <v>0</v>
      </c>
      <c r="IL128" s="61">
        <v>2.6970849602327744E-6</v>
      </c>
      <c r="IM128" s="61">
        <v>7.9629925407286722E-7</v>
      </c>
      <c r="IN128" s="61">
        <v>7.5628741432618608E-7</v>
      </c>
      <c r="IO128" s="61">
        <v>1.8931990065164751E-6</v>
      </c>
      <c r="IP128" s="61">
        <v>4.3989662370690002E-7</v>
      </c>
      <c r="IQ128" s="61">
        <v>6.3678063634422937E-7</v>
      </c>
      <c r="IR128" s="61">
        <v>0</v>
      </c>
      <c r="IS128" s="61">
        <v>1.3395266430360938E-6</v>
      </c>
      <c r="IT128" s="61">
        <v>0</v>
      </c>
      <c r="IU128" s="61">
        <v>2.2536847393349888E-6</v>
      </c>
      <c r="IV128" s="61">
        <v>7.0151147975210269E-7</v>
      </c>
      <c r="IW128" s="61">
        <v>1.603907660826138E-6</v>
      </c>
      <c r="IX128" s="61">
        <v>1.1719923416637912E-6</v>
      </c>
      <c r="IY128" s="61">
        <v>5.067903373237028E-7</v>
      </c>
      <c r="IZ128" s="61">
        <v>2.2839232490535878E-6</v>
      </c>
      <c r="JA128" s="61">
        <v>0</v>
      </c>
      <c r="JB128" s="61">
        <v>8.3968243919214923E-7</v>
      </c>
      <c r="JC128" s="61">
        <v>2.178343842208614E-6</v>
      </c>
      <c r="JD128" s="61">
        <v>0</v>
      </c>
      <c r="JE128" s="61">
        <v>0</v>
      </c>
      <c r="JF128" s="61">
        <v>0</v>
      </c>
      <c r="JG128" s="61">
        <v>1.2788338187470748E-6</v>
      </c>
      <c r="JH128" s="61">
        <v>9.3127662752697255E-7</v>
      </c>
      <c r="JI128" s="61">
        <v>9.5104586011295756E-7</v>
      </c>
      <c r="JJ128" s="61">
        <v>5.0147778538383369E-7</v>
      </c>
      <c r="JK128" s="61">
        <v>7.2917504036429461E-7</v>
      </c>
      <c r="JL128" s="61">
        <v>0</v>
      </c>
      <c r="JM128" s="61">
        <v>6.0804362261688784E-7</v>
      </c>
      <c r="JN128" s="61">
        <v>6.9076746418162509E-7</v>
      </c>
      <c r="JO128" s="61">
        <v>8.0339944370480119E-7</v>
      </c>
      <c r="JP128" s="61">
        <v>2.0604123901662836E-6</v>
      </c>
      <c r="JQ128" s="61">
        <v>2.1383863878876092E-6</v>
      </c>
      <c r="JR128" s="61">
        <v>2.8965808941502766E-6</v>
      </c>
      <c r="JS128" s="61">
        <v>0</v>
      </c>
      <c r="JT128" s="61">
        <v>0</v>
      </c>
      <c r="JU128" s="61">
        <v>7.0602412535426968E-6</v>
      </c>
      <c r="JV128" s="61">
        <v>1.9275709641675695E-6</v>
      </c>
      <c r="JW128" s="61">
        <v>5.6159102105811894E-6</v>
      </c>
      <c r="JX128" s="61">
        <v>7.4215391020743752E-6</v>
      </c>
      <c r="JY128" s="61">
        <v>1.6761703905382706E-5</v>
      </c>
      <c r="JZ128" s="61">
        <v>8.1679877983573094E-6</v>
      </c>
      <c r="KA128" s="61">
        <v>3.66835877161859E-5</v>
      </c>
      <c r="KB128" s="61">
        <v>4.5769746674470649E-6</v>
      </c>
      <c r="KC128" s="61">
        <v>2.8561714143079805E-6</v>
      </c>
      <c r="KD128" s="61">
        <v>4.1977608024476863E-6</v>
      </c>
      <c r="KE128" s="61">
        <v>1.3234678986203002E-5</v>
      </c>
      <c r="KF128" s="61">
        <v>1.4053099406481584E-5</v>
      </c>
      <c r="KG128" s="61">
        <v>4.9105185817842426E-6</v>
      </c>
      <c r="KH128" s="61">
        <v>2.9009179156991803E-6</v>
      </c>
      <c r="KI128" s="61">
        <v>2.1095923869029941E-6</v>
      </c>
      <c r="KJ128" s="61">
        <v>6.2778711807030269E-6</v>
      </c>
      <c r="KK128" s="61">
        <v>4.7531290145373262E-6</v>
      </c>
      <c r="KL128" s="61">
        <v>6.931242726767832E-6</v>
      </c>
      <c r="KM128" s="61">
        <v>7.7822936217877936E-6</v>
      </c>
      <c r="KN128" s="61">
        <v>1.5909962716121963E-5</v>
      </c>
      <c r="KO128" s="61">
        <v>1.3367114098339796E-5</v>
      </c>
      <c r="KP128" s="61">
        <v>9.4090464385159686E-6</v>
      </c>
      <c r="KQ128" s="61">
        <v>1.3659613569320347E-5</v>
      </c>
      <c r="KR128" s="61">
        <v>5.8100449570304244E-6</v>
      </c>
      <c r="KS128" s="61">
        <v>1.8925613527910791E-6</v>
      </c>
      <c r="KT128" s="61">
        <v>1.2206510914170791E-5</v>
      </c>
      <c r="KU128" s="61">
        <v>1.042723159625191E-5</v>
      </c>
      <c r="KV128" s="61">
        <v>2.4191181913468382E-5</v>
      </c>
      <c r="KW128" s="61">
        <v>6.7450613223086496E-6</v>
      </c>
      <c r="KX128" s="61">
        <v>1.3668791705619242E-6</v>
      </c>
      <c r="KY128" s="61">
        <v>1.7797094738138625E-5</v>
      </c>
      <c r="KZ128" s="61">
        <v>1.190647739821508E-5</v>
      </c>
    </row>
    <row r="129" spans="1:312" ht="13" x14ac:dyDescent="0.3">
      <c r="A129" s="102">
        <v>1.0358002962233188</v>
      </c>
      <c r="B129" s="50" t="s">
        <v>829</v>
      </c>
      <c r="C129" s="60" t="s">
        <v>49</v>
      </c>
      <c r="D129" s="61">
        <v>0</v>
      </c>
      <c r="E129" s="61">
        <v>2.1576703586941626E-5</v>
      </c>
      <c r="F129" s="61">
        <v>5.2908983356969179E-5</v>
      </c>
      <c r="G129" s="61">
        <v>1.5664823044814896E-5</v>
      </c>
      <c r="H129" s="61">
        <v>0</v>
      </c>
      <c r="I129" s="61">
        <v>1.2012464287166574E-4</v>
      </c>
      <c r="J129" s="61">
        <v>1.0636028322400312E-4</v>
      </c>
      <c r="K129" s="61">
        <v>7.3780997952691159E-4</v>
      </c>
      <c r="L129" s="61">
        <v>9.2158805450562103E-5</v>
      </c>
      <c r="M129" s="61">
        <v>2.8223108567672536E-5</v>
      </c>
      <c r="N129" s="61">
        <v>3.4149788752660673E-5</v>
      </c>
      <c r="O129" s="61">
        <v>7.8398002385419652E-5</v>
      </c>
      <c r="P129" s="61">
        <v>1.4044633466918269E-5</v>
      </c>
      <c r="Q129" s="61">
        <v>3.2611482626294259E-5</v>
      </c>
      <c r="R129" s="61">
        <v>1.2852194907077812E-5</v>
      </c>
      <c r="S129" s="61">
        <v>1.2015566656664585E-5</v>
      </c>
      <c r="T129" s="61">
        <v>5.9577130427976256E-4</v>
      </c>
      <c r="U129" s="61">
        <v>2.1319886609191887E-5</v>
      </c>
      <c r="V129" s="61">
        <v>4.7112407604301364E-6</v>
      </c>
      <c r="W129" s="61">
        <v>1.0967950145673714E-5</v>
      </c>
      <c r="X129" s="61">
        <v>2.3105154417473301E-5</v>
      </c>
      <c r="Y129" s="61">
        <v>0</v>
      </c>
      <c r="Z129" s="61">
        <v>3.6732454533145273E-5</v>
      </c>
      <c r="AA129" s="61">
        <v>5.6964595099146643E-6</v>
      </c>
      <c r="AB129" s="61">
        <v>9.4406965226972961E-6</v>
      </c>
      <c r="AC129" s="61">
        <v>3.8462982276879224E-6</v>
      </c>
      <c r="AD129" s="61">
        <v>0</v>
      </c>
      <c r="AE129" s="61">
        <v>0</v>
      </c>
      <c r="AF129" s="61">
        <v>2.2461437071954527E-5</v>
      </c>
      <c r="AG129" s="61">
        <v>1.2545243459592558E-5</v>
      </c>
      <c r="AH129" s="61">
        <v>1.7683813634151715E-5</v>
      </c>
      <c r="AI129" s="61">
        <v>1.3117524213637947E-6</v>
      </c>
      <c r="AJ129" s="61">
        <v>6.367695228470493E-6</v>
      </c>
      <c r="AK129" s="61">
        <v>0</v>
      </c>
      <c r="AL129" s="61">
        <v>0</v>
      </c>
      <c r="AM129" s="61">
        <v>0</v>
      </c>
      <c r="AN129" s="61">
        <v>8.5017309828018536E-5</v>
      </c>
      <c r="AO129" s="61">
        <v>0</v>
      </c>
      <c r="AP129" s="61">
        <v>0</v>
      </c>
      <c r="AQ129" s="61">
        <v>2.72604010259233E-6</v>
      </c>
      <c r="AR129" s="61">
        <v>1.7156871792212422E-5</v>
      </c>
      <c r="AS129" s="61">
        <v>4.5450564807719795E-6</v>
      </c>
      <c r="AT129" s="61">
        <v>6.5726155490782124E-6</v>
      </c>
      <c r="AU129" s="61">
        <v>0</v>
      </c>
      <c r="AV129" s="61">
        <v>2.0886402202993929E-5</v>
      </c>
      <c r="AW129" s="61">
        <v>2.7155594714432877E-4</v>
      </c>
      <c r="AX129" s="61">
        <v>7.9769033774859972E-5</v>
      </c>
      <c r="AY129" s="61">
        <v>2.9424195673389324E-5</v>
      </c>
      <c r="AZ129" s="61">
        <v>2.8971531898166636E-5</v>
      </c>
      <c r="BA129" s="61">
        <v>0</v>
      </c>
      <c r="BB129" s="61">
        <v>1.3767790956000742E-5</v>
      </c>
      <c r="BC129" s="61">
        <v>1.7645531101125941E-6</v>
      </c>
      <c r="BD129" s="61">
        <v>3.6267175674513333E-6</v>
      </c>
      <c r="BE129" s="61">
        <v>2.7487037327448949E-5</v>
      </c>
      <c r="BF129" s="61">
        <v>2.5880046661128343E-5</v>
      </c>
      <c r="BG129" s="61">
        <v>3.1870683457397306E-6</v>
      </c>
      <c r="BH129" s="61">
        <v>2.5040684595280358E-5</v>
      </c>
      <c r="BI129" s="61">
        <v>5.858126202368831E-6</v>
      </c>
      <c r="BJ129" s="61">
        <v>6.9641109383527261E-6</v>
      </c>
      <c r="BK129" s="61">
        <v>2.2511191760083986E-5</v>
      </c>
      <c r="BL129" s="61">
        <v>0</v>
      </c>
      <c r="BM129" s="61">
        <v>1.342216580007696E-6</v>
      </c>
      <c r="BN129" s="61">
        <v>9.8283773121912859E-7</v>
      </c>
      <c r="BO129" s="61">
        <v>0</v>
      </c>
      <c r="BP129" s="61">
        <v>2.2968411479445015E-6</v>
      </c>
      <c r="BQ129" s="61">
        <v>2.7894482033765128E-5</v>
      </c>
      <c r="BR129" s="61">
        <v>1.7305853436583747E-5</v>
      </c>
      <c r="BS129" s="61">
        <v>0</v>
      </c>
      <c r="BT129" s="61">
        <v>0</v>
      </c>
      <c r="BU129" s="61">
        <v>2.9436637254144123E-4</v>
      </c>
      <c r="BV129" s="61">
        <v>4.1238252556966965E-6</v>
      </c>
      <c r="BW129" s="61">
        <v>7.6595012954025179E-6</v>
      </c>
      <c r="BX129" s="61">
        <v>4.7526882011971074E-5</v>
      </c>
      <c r="BY129" s="61">
        <v>6.9405777019467815E-5</v>
      </c>
      <c r="BZ129" s="61">
        <v>9.5624002699801579E-6</v>
      </c>
      <c r="CA129" s="61">
        <v>0.22864508012072327</v>
      </c>
      <c r="CB129" s="61">
        <v>0</v>
      </c>
      <c r="CC129" s="61">
        <v>7.519507987676952E-5</v>
      </c>
      <c r="CD129" s="61">
        <v>1.2667344416509039E-6</v>
      </c>
      <c r="CE129" s="61">
        <v>1.0748822958468486E-6</v>
      </c>
      <c r="CF129" s="61">
        <v>0</v>
      </c>
      <c r="CG129" s="61">
        <v>6.5865515076497262E-5</v>
      </c>
      <c r="CH129" s="61">
        <v>2.9797603749545048E-6</v>
      </c>
      <c r="CI129" s="61">
        <v>6.5785098014193102E-6</v>
      </c>
      <c r="CJ129" s="61">
        <v>2.2389843648487714E-5</v>
      </c>
      <c r="CK129" s="61">
        <v>0</v>
      </c>
      <c r="CL129" s="61">
        <v>4.5262006669272864E-6</v>
      </c>
      <c r="CM129" s="61">
        <v>0</v>
      </c>
      <c r="CN129" s="61">
        <v>0</v>
      </c>
      <c r="CO129" s="61">
        <v>0</v>
      </c>
      <c r="CP129" s="61">
        <v>1.0886987343182541E-5</v>
      </c>
      <c r="CQ129" s="61">
        <v>4.6281843679128641E-6</v>
      </c>
      <c r="CR129" s="61">
        <v>0</v>
      </c>
      <c r="CS129" s="61">
        <v>0</v>
      </c>
      <c r="CT129" s="61">
        <v>0</v>
      </c>
      <c r="CU129" s="61">
        <v>0</v>
      </c>
      <c r="CV129" s="61">
        <v>6.1878560684643595E-6</v>
      </c>
      <c r="CW129" s="61">
        <v>0</v>
      </c>
      <c r="CX129" s="61">
        <v>1.3085662321887109E-4</v>
      </c>
      <c r="CY129" s="61">
        <v>0</v>
      </c>
      <c r="CZ129" s="61">
        <v>0</v>
      </c>
      <c r="DA129" s="61">
        <v>1.8452579561116196E-5</v>
      </c>
      <c r="DB129" s="61">
        <v>0</v>
      </c>
      <c r="DC129" s="61">
        <v>1.5842091500605119E-5</v>
      </c>
      <c r="DD129" s="61">
        <v>0</v>
      </c>
      <c r="DE129" s="61">
        <v>0</v>
      </c>
      <c r="DF129" s="61">
        <v>0</v>
      </c>
      <c r="DG129" s="61">
        <v>3.0560153868337385E-6</v>
      </c>
      <c r="DH129" s="61">
        <v>1.0556694010186495E-5</v>
      </c>
      <c r="DI129" s="61">
        <v>0</v>
      </c>
      <c r="DJ129" s="61">
        <v>0</v>
      </c>
      <c r="DK129" s="61">
        <v>0</v>
      </c>
      <c r="DL129" s="61">
        <v>2.9615642271472377E-6</v>
      </c>
      <c r="DM129" s="61">
        <v>7.6726592667002399E-5</v>
      </c>
      <c r="DN129" s="61">
        <v>0</v>
      </c>
      <c r="DO129" s="61">
        <v>0</v>
      </c>
      <c r="DP129" s="61">
        <v>0</v>
      </c>
      <c r="DQ129" s="61">
        <v>1.2294130162523571E-5</v>
      </c>
      <c r="DR129" s="61">
        <v>0</v>
      </c>
      <c r="DS129" s="61">
        <v>0</v>
      </c>
      <c r="DT129" s="61">
        <v>0</v>
      </c>
      <c r="DU129" s="61">
        <v>0</v>
      </c>
      <c r="DV129" s="61">
        <v>1.0493552464048768E-6</v>
      </c>
      <c r="DW129" s="61">
        <v>2.7587804619193564E-5</v>
      </c>
      <c r="DX129" s="61">
        <v>0</v>
      </c>
      <c r="DY129" s="61">
        <v>7.3688889741871391E-6</v>
      </c>
      <c r="DZ129" s="61">
        <v>0</v>
      </c>
      <c r="EA129" s="61">
        <v>3.088460974632257E-6</v>
      </c>
      <c r="EB129" s="61">
        <v>1.0251204304962036E-5</v>
      </c>
      <c r="EC129" s="61">
        <v>0</v>
      </c>
      <c r="ED129" s="61">
        <v>2.1793622562901924E-6</v>
      </c>
      <c r="EE129" s="61">
        <v>1.9897756043827327E-6</v>
      </c>
      <c r="EF129" s="61">
        <v>0</v>
      </c>
      <c r="EG129" s="61">
        <v>5.803415022794283E-6</v>
      </c>
      <c r="EH129" s="61">
        <v>1.0272527089695071E-5</v>
      </c>
      <c r="EI129" s="61">
        <v>6.290535878286891E-6</v>
      </c>
      <c r="EJ129" s="61">
        <v>0</v>
      </c>
      <c r="EK129" s="61">
        <v>0</v>
      </c>
      <c r="EL129" s="61">
        <v>1.5526409565586884E-4</v>
      </c>
      <c r="EM129" s="61">
        <v>1.9302133944259676E-4</v>
      </c>
      <c r="EN129" s="61">
        <v>1.4486249277186733E-4</v>
      </c>
      <c r="EO129" s="61">
        <v>5.6861908080644891E-4</v>
      </c>
      <c r="EP129" s="61">
        <v>6.1679904286093018E-5</v>
      </c>
      <c r="EQ129" s="61">
        <v>4.1515251946240632E-4</v>
      </c>
      <c r="ER129" s="61">
        <v>5.5105393495149166E-5</v>
      </c>
      <c r="ES129" s="61">
        <v>1.7528361438477326E-4</v>
      </c>
      <c r="ET129" s="61">
        <v>1.7029886334295988E-3</v>
      </c>
      <c r="EU129" s="61">
        <v>8.4689783573904453E-5</v>
      </c>
      <c r="EV129" s="61">
        <v>1.0757492162352966E-4</v>
      </c>
      <c r="EW129" s="61">
        <v>1.2190800755274771E-4</v>
      </c>
      <c r="EX129" s="61">
        <v>0</v>
      </c>
      <c r="EY129" s="61">
        <v>4.4883668276315174E-6</v>
      </c>
      <c r="EZ129" s="61">
        <v>1.2555774547488011E-4</v>
      </c>
      <c r="FA129" s="61">
        <v>0</v>
      </c>
      <c r="FB129" s="61">
        <v>1.6373095783060759E-4</v>
      </c>
      <c r="FC129" s="61">
        <v>0</v>
      </c>
      <c r="FD129" s="61">
        <v>0</v>
      </c>
      <c r="FE129" s="61">
        <v>0</v>
      </c>
      <c r="FF129" s="61">
        <v>4.4353143646509076E-5</v>
      </c>
      <c r="FG129" s="61">
        <v>4.5258847934075028E-6</v>
      </c>
      <c r="FH129" s="61">
        <v>0</v>
      </c>
      <c r="FI129" s="61">
        <v>0</v>
      </c>
      <c r="FJ129" s="61">
        <v>0</v>
      </c>
      <c r="FK129" s="61">
        <v>1.4869813649281228E-4</v>
      </c>
      <c r="FL129" s="61">
        <v>2.5239943927908303E-5</v>
      </c>
      <c r="FM129" s="61">
        <v>0</v>
      </c>
      <c r="FN129" s="61">
        <v>2.0752376837675944E-6</v>
      </c>
      <c r="FO129" s="61">
        <v>1.8580000841426231E-5</v>
      </c>
      <c r="FP129" s="61">
        <v>0</v>
      </c>
      <c r="FQ129" s="61">
        <v>5.1816183872492E-6</v>
      </c>
      <c r="FR129" s="61">
        <v>0</v>
      </c>
      <c r="FS129" s="61">
        <v>0</v>
      </c>
      <c r="FT129" s="61">
        <v>0</v>
      </c>
      <c r="FU129" s="61">
        <v>2.5221911775303324E-5</v>
      </c>
      <c r="FV129" s="61">
        <v>0</v>
      </c>
      <c r="FW129" s="61">
        <v>4.7692940844645141E-6</v>
      </c>
      <c r="FX129" s="61">
        <v>2.0414060854014463E-5</v>
      </c>
      <c r="FY129" s="61">
        <v>0</v>
      </c>
      <c r="FZ129" s="61">
        <v>0</v>
      </c>
      <c r="GA129" s="61">
        <v>1.1963299609776368E-5</v>
      </c>
      <c r="GB129" s="61">
        <v>0</v>
      </c>
      <c r="GC129" s="61">
        <v>0</v>
      </c>
      <c r="GD129" s="61">
        <v>0</v>
      </c>
      <c r="GE129" s="61">
        <v>0</v>
      </c>
      <c r="GF129" s="61">
        <v>2.4424736446122098E-5</v>
      </c>
      <c r="GG129" s="61">
        <v>0</v>
      </c>
      <c r="GH129" s="61">
        <v>2.5086593319042599E-5</v>
      </c>
      <c r="GI129" s="61">
        <v>2.3788399483746403E-5</v>
      </c>
      <c r="GJ129" s="61">
        <v>0</v>
      </c>
      <c r="GK129" s="61">
        <v>0</v>
      </c>
      <c r="GL129" s="61">
        <v>1.5171873012179591E-5</v>
      </c>
      <c r="GM129" s="61">
        <v>0</v>
      </c>
      <c r="GN129" s="61">
        <v>0</v>
      </c>
      <c r="GO129" s="61">
        <v>0</v>
      </c>
      <c r="GP129" s="61">
        <v>4.2576375035170258E-5</v>
      </c>
      <c r="GQ129" s="61">
        <v>0</v>
      </c>
      <c r="GR129" s="61">
        <v>8.0463267469479364E-6</v>
      </c>
      <c r="GS129" s="61">
        <v>3.3532932525368501E-6</v>
      </c>
      <c r="GT129" s="61">
        <v>2.529601091574177E-5</v>
      </c>
      <c r="GU129" s="61">
        <v>8.768080728546445E-6</v>
      </c>
      <c r="GV129" s="61">
        <v>0</v>
      </c>
      <c r="GW129" s="61">
        <v>0</v>
      </c>
      <c r="GX129" s="61">
        <v>1.7301722516410392E-5</v>
      </c>
      <c r="GY129" s="61">
        <v>0</v>
      </c>
      <c r="GZ129" s="61">
        <v>0</v>
      </c>
      <c r="HA129" s="61">
        <v>0</v>
      </c>
      <c r="HB129" s="61">
        <v>0</v>
      </c>
      <c r="HC129" s="61">
        <v>1.3848622153801602E-5</v>
      </c>
      <c r="HD129" s="61">
        <v>4.7051856164357779E-6</v>
      </c>
      <c r="HE129" s="61">
        <v>0</v>
      </c>
      <c r="HF129" s="61">
        <v>3.3054491762031018E-6</v>
      </c>
      <c r="HG129" s="61">
        <v>0</v>
      </c>
      <c r="HH129" s="61">
        <v>0</v>
      </c>
      <c r="HI129" s="61">
        <v>0</v>
      </c>
      <c r="HJ129" s="61">
        <v>0</v>
      </c>
      <c r="HK129" s="61">
        <v>0</v>
      </c>
      <c r="HL129" s="61">
        <v>0</v>
      </c>
      <c r="HM129" s="61">
        <v>0</v>
      </c>
      <c r="HN129" s="61">
        <v>1.0098248888027909E-5</v>
      </c>
      <c r="HO129" s="61">
        <v>0</v>
      </c>
      <c r="HP129" s="61">
        <v>0</v>
      </c>
      <c r="HQ129" s="61">
        <v>0</v>
      </c>
      <c r="HR129" s="61">
        <v>0</v>
      </c>
      <c r="HS129" s="61">
        <v>1.2194782215823364E-6</v>
      </c>
      <c r="HT129" s="61">
        <v>0</v>
      </c>
      <c r="HU129" s="61">
        <v>1.0876298539409784E-6</v>
      </c>
      <c r="HV129" s="61">
        <v>3.3113369802681845E-6</v>
      </c>
      <c r="HW129" s="61">
        <v>1.5922134524637287E-5</v>
      </c>
      <c r="HX129" s="61">
        <v>0</v>
      </c>
      <c r="HY129" s="61">
        <v>0</v>
      </c>
      <c r="HZ129" s="61">
        <v>0</v>
      </c>
      <c r="IA129" s="61">
        <v>0</v>
      </c>
      <c r="IB129" s="61">
        <v>0</v>
      </c>
      <c r="IC129" s="61">
        <v>2.3162169266342029E-6</v>
      </c>
      <c r="ID129" s="61">
        <v>1.3572968670659001E-5</v>
      </c>
      <c r="IE129" s="61">
        <v>1.938602227298871E-6</v>
      </c>
      <c r="IF129" s="61">
        <v>0</v>
      </c>
      <c r="IG129" s="61">
        <v>3.8577338344110474E-6</v>
      </c>
      <c r="IH129" s="61">
        <v>7.6902184041367449E-6</v>
      </c>
      <c r="II129" s="61">
        <v>0</v>
      </c>
      <c r="IJ129" s="61">
        <v>4.4730994923307702E-4</v>
      </c>
      <c r="IK129" s="61">
        <v>1.1466832514411003E-3</v>
      </c>
      <c r="IL129" s="61">
        <v>1.4518996455292411E-2</v>
      </c>
      <c r="IM129" s="61">
        <v>2.2285328249947649E-2</v>
      </c>
      <c r="IN129" s="61">
        <v>4.0607760297090532E-3</v>
      </c>
      <c r="IO129" s="61">
        <v>7.0107262765756759E-4</v>
      </c>
      <c r="IP129" s="61">
        <v>7.0950633173270106E-3</v>
      </c>
      <c r="IQ129" s="61">
        <v>0.7156916531558325</v>
      </c>
      <c r="IR129" s="61">
        <v>9.6734487581220106E-4</v>
      </c>
      <c r="IS129" s="61">
        <v>1.7520512369933203E-4</v>
      </c>
      <c r="IT129" s="61">
        <v>1.6345727797453155E-6</v>
      </c>
      <c r="IU129" s="61">
        <v>3.3517300262220914E-5</v>
      </c>
      <c r="IV129" s="61">
        <v>3.7507480450745755E-5</v>
      </c>
      <c r="IW129" s="61">
        <v>7.8947899305108793E-6</v>
      </c>
      <c r="IX129" s="61">
        <v>5.734515120637165E-5</v>
      </c>
      <c r="IY129" s="61">
        <v>4.2007287960386926E-5</v>
      </c>
      <c r="IZ129" s="61">
        <v>7.8769975167359302E-6</v>
      </c>
      <c r="JA129" s="61">
        <v>1.9863947222084996E-6</v>
      </c>
      <c r="JB129" s="61">
        <v>4.6369130253166464E-5</v>
      </c>
      <c r="JC129" s="61">
        <v>1.9599043624760281E-5</v>
      </c>
      <c r="JD129" s="61">
        <v>2.016908984382813E-5</v>
      </c>
      <c r="JE129" s="61">
        <v>2.6270350472940257E-6</v>
      </c>
      <c r="JF129" s="61">
        <v>1.180261609802604E-5</v>
      </c>
      <c r="JG129" s="61">
        <v>1.7982613821640965E-5</v>
      </c>
      <c r="JH129" s="61">
        <v>5.5198835217140392E-5</v>
      </c>
      <c r="JI129" s="61">
        <v>2.3776146502823939E-6</v>
      </c>
      <c r="JJ129" s="61">
        <v>1.1143950786307416E-5</v>
      </c>
      <c r="JK129" s="61">
        <v>2.3933145213734733E-5</v>
      </c>
      <c r="JL129" s="61">
        <v>1.8070842213202586E-6</v>
      </c>
      <c r="JM129" s="61">
        <v>4.8643489809351027E-6</v>
      </c>
      <c r="JN129" s="61">
        <v>4.6147104204355787E-5</v>
      </c>
      <c r="JO129" s="61">
        <v>2.3675288939931932E-4</v>
      </c>
      <c r="JP129" s="61">
        <v>3.6861693398914888E-4</v>
      </c>
      <c r="JQ129" s="61">
        <v>4.1901813269817448E-5</v>
      </c>
      <c r="JR129" s="61">
        <v>2.0045412595258488E-5</v>
      </c>
      <c r="JS129" s="61">
        <v>0</v>
      </c>
      <c r="JT129" s="61">
        <v>0</v>
      </c>
      <c r="JU129" s="61">
        <v>1.3179117006613034E-5</v>
      </c>
      <c r="JV129" s="61">
        <v>2.3345026121585006E-6</v>
      </c>
      <c r="JW129" s="61">
        <v>1.2932193234921683E-5</v>
      </c>
      <c r="JX129" s="61">
        <v>1.8048770788516988E-5</v>
      </c>
      <c r="JY129" s="61">
        <v>5.3996414577231043E-7</v>
      </c>
      <c r="JZ129" s="61">
        <v>1.8151083996349576E-6</v>
      </c>
      <c r="KA129" s="61">
        <v>2.3552380084947457E-5</v>
      </c>
      <c r="KB129" s="61">
        <v>1.4870082141794685E-5</v>
      </c>
      <c r="KC129" s="61">
        <v>1.5582001826946872E-5</v>
      </c>
      <c r="KD129" s="61">
        <v>3.7367844772900053E-5</v>
      </c>
      <c r="KE129" s="61">
        <v>2.1494099020185248E-5</v>
      </c>
      <c r="KF129" s="61">
        <v>3.587673613184122E-5</v>
      </c>
      <c r="KG129" s="61">
        <v>1.6547668173218963E-5</v>
      </c>
      <c r="KH129" s="61">
        <v>3.3989088245608726E-5</v>
      </c>
      <c r="KI129" s="61">
        <v>1.9001958092400304E-5</v>
      </c>
      <c r="KJ129" s="61">
        <v>3.0691814661214799E-6</v>
      </c>
      <c r="KK129" s="61">
        <v>0</v>
      </c>
      <c r="KL129" s="61">
        <v>3.0218292943505866E-5</v>
      </c>
      <c r="KM129" s="61">
        <v>4.8064927749803657E-5</v>
      </c>
      <c r="KN129" s="61">
        <v>1.0606641810747977E-5</v>
      </c>
      <c r="KO129" s="61">
        <v>0</v>
      </c>
      <c r="KP129" s="61">
        <v>7.2714504809657111E-5</v>
      </c>
      <c r="KQ129" s="61">
        <v>0</v>
      </c>
      <c r="KR129" s="61">
        <v>6.5072503518740757E-6</v>
      </c>
      <c r="KS129" s="61">
        <v>9.4698162504472146E-6</v>
      </c>
      <c r="KT129" s="61">
        <v>0</v>
      </c>
      <c r="KU129" s="61">
        <v>1.4688881595855341E-5</v>
      </c>
      <c r="KV129" s="61">
        <v>4.9859687913255446E-6</v>
      </c>
      <c r="KW129" s="61">
        <v>1.7637086272407062E-5</v>
      </c>
      <c r="KX129" s="61">
        <v>1.1633660496115933E-5</v>
      </c>
      <c r="KY129" s="61">
        <v>4.9531921961576383E-6</v>
      </c>
      <c r="KZ129" s="61">
        <v>1.5070513521629643E-5</v>
      </c>
    </row>
    <row r="130" spans="1:312" ht="13" x14ac:dyDescent="0.3">
      <c r="A130" s="102">
        <v>1.0378619386209122</v>
      </c>
      <c r="B130" s="50" t="s">
        <v>828</v>
      </c>
      <c r="C130" s="60" t="s">
        <v>21</v>
      </c>
      <c r="D130" s="61">
        <v>5.5557142020611029E-6</v>
      </c>
      <c r="E130" s="61">
        <v>6.825674690845554E-5</v>
      </c>
      <c r="F130" s="61">
        <v>7.2601564606424071E-6</v>
      </c>
      <c r="G130" s="61">
        <v>1.1426346184512116E-4</v>
      </c>
      <c r="H130" s="61">
        <v>1.538113718979597E-4</v>
      </c>
      <c r="I130" s="61">
        <v>1.3879155452673811E-3</v>
      </c>
      <c r="J130" s="61">
        <v>2.5547038904515655E-3</v>
      </c>
      <c r="K130" s="61">
        <v>2.2815658905634582E-3</v>
      </c>
      <c r="L130" s="61">
        <v>7.4142891982990715E-4</v>
      </c>
      <c r="M130" s="61">
        <v>7.4233506211799025E-6</v>
      </c>
      <c r="N130" s="61">
        <v>2.7442660341702711E-5</v>
      </c>
      <c r="O130" s="61">
        <v>1.67397869862106E-6</v>
      </c>
      <c r="P130" s="61">
        <v>1.3935143057183259E-6</v>
      </c>
      <c r="Q130" s="61">
        <v>3.6643895974793932E-5</v>
      </c>
      <c r="R130" s="61">
        <v>2.8964905893485602E-4</v>
      </c>
      <c r="S130" s="61">
        <v>0</v>
      </c>
      <c r="T130" s="61">
        <v>0</v>
      </c>
      <c r="U130" s="61">
        <v>6.0321531688707507E-5</v>
      </c>
      <c r="V130" s="61">
        <v>4.3941380169396465E-6</v>
      </c>
      <c r="W130" s="61">
        <v>8.7935949544810119E-4</v>
      </c>
      <c r="X130" s="61">
        <v>6.6565309023963715E-4</v>
      </c>
      <c r="Y130" s="61">
        <v>8.769647934637137E-7</v>
      </c>
      <c r="Z130" s="61">
        <v>1.1919036776956679E-5</v>
      </c>
      <c r="AA130" s="61">
        <v>0</v>
      </c>
      <c r="AB130" s="61">
        <v>0</v>
      </c>
      <c r="AC130" s="61">
        <v>2.9980970901410221E-6</v>
      </c>
      <c r="AD130" s="61">
        <v>0</v>
      </c>
      <c r="AE130" s="61">
        <v>4.7822522164670525E-6</v>
      </c>
      <c r="AF130" s="61">
        <v>2.7267596096084536E-6</v>
      </c>
      <c r="AG130" s="61">
        <v>0</v>
      </c>
      <c r="AH130" s="61">
        <v>4.1561501524646362E-6</v>
      </c>
      <c r="AI130" s="61">
        <v>0</v>
      </c>
      <c r="AJ130" s="61">
        <v>0</v>
      </c>
      <c r="AK130" s="61">
        <v>0</v>
      </c>
      <c r="AL130" s="61">
        <v>0</v>
      </c>
      <c r="AM130" s="61">
        <v>1.3505799632257009E-5</v>
      </c>
      <c r="AN130" s="61">
        <v>0</v>
      </c>
      <c r="AO130" s="61">
        <v>0</v>
      </c>
      <c r="AP130" s="61">
        <v>0</v>
      </c>
      <c r="AQ130" s="61">
        <v>0</v>
      </c>
      <c r="AR130" s="61">
        <v>0</v>
      </c>
      <c r="AS130" s="61">
        <v>0</v>
      </c>
      <c r="AT130" s="61">
        <v>0</v>
      </c>
      <c r="AU130" s="61">
        <v>4.5044895664071872E-5</v>
      </c>
      <c r="AV130" s="61">
        <v>8.3761810591366802E-5</v>
      </c>
      <c r="AW130" s="61">
        <v>1.6257740026020897E-2</v>
      </c>
      <c r="AX130" s="61">
        <v>4.3966471440716418E-3</v>
      </c>
      <c r="AY130" s="61">
        <v>5.5826506173691133E-4</v>
      </c>
      <c r="AZ130" s="61">
        <v>2.7081375711334619E-6</v>
      </c>
      <c r="BA130" s="61">
        <v>0</v>
      </c>
      <c r="BB130" s="61">
        <v>6.1077483901540765E-6</v>
      </c>
      <c r="BC130" s="61">
        <v>0</v>
      </c>
      <c r="BD130" s="61">
        <v>1.0402263925415466E-5</v>
      </c>
      <c r="BE130" s="61">
        <v>2.4156858764272019E-5</v>
      </c>
      <c r="BF130" s="61">
        <v>0</v>
      </c>
      <c r="BG130" s="61">
        <v>3.9049175493277745E-5</v>
      </c>
      <c r="BH130" s="61">
        <v>0</v>
      </c>
      <c r="BI130" s="61">
        <v>2.1292925792631219E-6</v>
      </c>
      <c r="BJ130" s="61">
        <v>9.5411593782669992E-7</v>
      </c>
      <c r="BK130" s="61">
        <v>0</v>
      </c>
      <c r="BL130" s="61">
        <v>0</v>
      </c>
      <c r="BM130" s="61">
        <v>0</v>
      </c>
      <c r="BN130" s="61">
        <v>0</v>
      </c>
      <c r="BO130" s="61">
        <v>0</v>
      </c>
      <c r="BP130" s="61">
        <v>1.8604413298350462E-4</v>
      </c>
      <c r="BQ130" s="61">
        <v>7.3381432478989155E-4</v>
      </c>
      <c r="BR130" s="61">
        <v>1.7833925912923948E-4</v>
      </c>
      <c r="BS130" s="61">
        <v>2.0038523859213799E-4</v>
      </c>
      <c r="BT130" s="61">
        <v>3.0578931624191644E-4</v>
      </c>
      <c r="BU130" s="61">
        <v>6.7304214722493526E-4</v>
      </c>
      <c r="BV130" s="61">
        <v>9.140292189412212E-5</v>
      </c>
      <c r="BW130" s="61">
        <v>9.897777785059032E-5</v>
      </c>
      <c r="BX130" s="61">
        <v>1.3910306930332997E-5</v>
      </c>
      <c r="BY130" s="61">
        <v>1.1802335029397427E-4</v>
      </c>
      <c r="BZ130" s="61">
        <v>2.910932478582248E-4</v>
      </c>
      <c r="CA130" s="61">
        <v>1.8295799697666783E-2</v>
      </c>
      <c r="CB130" s="61">
        <v>1.4335695515816626E-5</v>
      </c>
      <c r="CC130" s="61">
        <v>2.065780155586352E-4</v>
      </c>
      <c r="CD130" s="61">
        <v>0</v>
      </c>
      <c r="CE130" s="61">
        <v>0</v>
      </c>
      <c r="CF130" s="61">
        <v>1.4792580896104965E-6</v>
      </c>
      <c r="CG130" s="61">
        <v>0</v>
      </c>
      <c r="CH130" s="61">
        <v>0</v>
      </c>
      <c r="CI130" s="61">
        <v>1.0480792168593891E-5</v>
      </c>
      <c r="CJ130" s="61">
        <v>0</v>
      </c>
      <c r="CK130" s="61">
        <v>0</v>
      </c>
      <c r="CL130" s="61">
        <v>0</v>
      </c>
      <c r="CM130" s="61">
        <v>2.8063535710412274E-6</v>
      </c>
      <c r="CN130" s="61">
        <v>0</v>
      </c>
      <c r="CO130" s="61">
        <v>0</v>
      </c>
      <c r="CP130" s="61">
        <v>0</v>
      </c>
      <c r="CQ130" s="61">
        <v>0</v>
      </c>
      <c r="CR130" s="61">
        <v>0</v>
      </c>
      <c r="CS130" s="61">
        <v>0</v>
      </c>
      <c r="CT130" s="61">
        <v>0</v>
      </c>
      <c r="CU130" s="61">
        <v>0</v>
      </c>
      <c r="CV130" s="61">
        <v>3.5353214772271926E-5</v>
      </c>
      <c r="CW130" s="61">
        <v>0</v>
      </c>
      <c r="CX130" s="61">
        <v>0</v>
      </c>
      <c r="CY130" s="61">
        <v>0</v>
      </c>
      <c r="CZ130" s="61">
        <v>0</v>
      </c>
      <c r="DA130" s="61">
        <v>2.7572831424754887E-4</v>
      </c>
      <c r="DB130" s="61">
        <v>0</v>
      </c>
      <c r="DC130" s="61">
        <v>1.2988122481618004E-6</v>
      </c>
      <c r="DD130" s="61">
        <v>7.4817776674493125E-6</v>
      </c>
      <c r="DE130" s="61">
        <v>0</v>
      </c>
      <c r="DF130" s="61">
        <v>0</v>
      </c>
      <c r="DG130" s="61">
        <v>2.9643349252287261E-5</v>
      </c>
      <c r="DH130" s="61">
        <v>0</v>
      </c>
      <c r="DI130" s="61">
        <v>0</v>
      </c>
      <c r="DJ130" s="61">
        <v>0</v>
      </c>
      <c r="DK130" s="61">
        <v>0</v>
      </c>
      <c r="DL130" s="61">
        <v>0</v>
      </c>
      <c r="DM130" s="61">
        <v>0</v>
      </c>
      <c r="DN130" s="61">
        <v>0</v>
      </c>
      <c r="DO130" s="61">
        <v>0</v>
      </c>
      <c r="DP130" s="61">
        <v>0</v>
      </c>
      <c r="DQ130" s="61">
        <v>0</v>
      </c>
      <c r="DR130" s="61">
        <v>0</v>
      </c>
      <c r="DS130" s="61">
        <v>1.3941905917598398E-5</v>
      </c>
      <c r="DT130" s="61">
        <v>0</v>
      </c>
      <c r="DU130" s="61">
        <v>0</v>
      </c>
      <c r="DV130" s="61">
        <v>0</v>
      </c>
      <c r="DW130" s="61">
        <v>0</v>
      </c>
      <c r="DX130" s="61">
        <v>0</v>
      </c>
      <c r="DY130" s="61">
        <v>0</v>
      </c>
      <c r="DZ130" s="61">
        <v>0</v>
      </c>
      <c r="EA130" s="61">
        <v>0</v>
      </c>
      <c r="EB130" s="61">
        <v>0</v>
      </c>
      <c r="EC130" s="61">
        <v>0</v>
      </c>
      <c r="ED130" s="61">
        <v>0</v>
      </c>
      <c r="EE130" s="61">
        <v>0</v>
      </c>
      <c r="EF130" s="61">
        <v>0</v>
      </c>
      <c r="EG130" s="61">
        <v>5.1892202662152214E-5</v>
      </c>
      <c r="EH130" s="61">
        <v>0</v>
      </c>
      <c r="EI130" s="61">
        <v>0</v>
      </c>
      <c r="EJ130" s="61">
        <v>0</v>
      </c>
      <c r="EK130" s="61">
        <v>0</v>
      </c>
      <c r="EL130" s="61">
        <v>2.0598489895591863E-3</v>
      </c>
      <c r="EM130" s="61">
        <v>1.8775852488572189E-3</v>
      </c>
      <c r="EN130" s="61">
        <v>9.639842298776463E-4</v>
      </c>
      <c r="EO130" s="61">
        <v>8.0719272736116676E-3</v>
      </c>
      <c r="EP130" s="61">
        <v>1.3124955366445154E-3</v>
      </c>
      <c r="EQ130" s="61">
        <v>2.0278350261913282E-3</v>
      </c>
      <c r="ER130" s="61">
        <v>6.2671002231374649E-4</v>
      </c>
      <c r="ES130" s="61">
        <v>3.5425350687196401E-3</v>
      </c>
      <c r="ET130" s="61">
        <v>6.2878057915309012E-3</v>
      </c>
      <c r="EU130" s="61">
        <v>8.0575943496200551E-4</v>
      </c>
      <c r="EV130" s="61">
        <v>2.8402971442784632E-3</v>
      </c>
      <c r="EW130" s="61">
        <v>1.532818765987979E-3</v>
      </c>
      <c r="EX130" s="61">
        <v>0</v>
      </c>
      <c r="EY130" s="61">
        <v>0</v>
      </c>
      <c r="EZ130" s="61">
        <v>1.646059299743512E-6</v>
      </c>
      <c r="FA130" s="61">
        <v>0</v>
      </c>
      <c r="FB130" s="61">
        <v>0</v>
      </c>
      <c r="FC130" s="61">
        <v>8.2432228228796376E-5</v>
      </c>
      <c r="FD130" s="61">
        <v>3.3170589063202441E-5</v>
      </c>
      <c r="FE130" s="61">
        <v>0</v>
      </c>
      <c r="FF130" s="61">
        <v>3.4000017940141378E-4</v>
      </c>
      <c r="FG130" s="61">
        <v>1.4045849358850869E-6</v>
      </c>
      <c r="FH130" s="61">
        <v>0</v>
      </c>
      <c r="FI130" s="61">
        <v>3.3993237017009512E-6</v>
      </c>
      <c r="FJ130" s="61">
        <v>3.6335906941641839E-6</v>
      </c>
      <c r="FK130" s="61">
        <v>0</v>
      </c>
      <c r="FL130" s="61">
        <v>0</v>
      </c>
      <c r="FM130" s="61">
        <v>0</v>
      </c>
      <c r="FN130" s="61">
        <v>0</v>
      </c>
      <c r="FO130" s="61">
        <v>0</v>
      </c>
      <c r="FP130" s="61">
        <v>2.7311301637247348E-5</v>
      </c>
      <c r="FQ130" s="61">
        <v>7.4845598926932889E-6</v>
      </c>
      <c r="FR130" s="61">
        <v>0</v>
      </c>
      <c r="FS130" s="61">
        <v>5.834371552861686E-4</v>
      </c>
      <c r="FT130" s="61">
        <v>6.7701855865531134E-6</v>
      </c>
      <c r="FU130" s="61">
        <v>1.9178686982848189E-4</v>
      </c>
      <c r="FV130" s="61">
        <v>1.3628957669641908E-4</v>
      </c>
      <c r="FW130" s="61">
        <v>4.4319691783580175E-4</v>
      </c>
      <c r="FX130" s="61">
        <v>1.165908708971907E-4</v>
      </c>
      <c r="FY130" s="61">
        <v>1.950010660436186E-5</v>
      </c>
      <c r="FZ130" s="61">
        <v>3.2931625718767727E-5</v>
      </c>
      <c r="GA130" s="61">
        <v>1.0753677093676757E-4</v>
      </c>
      <c r="GB130" s="61">
        <v>4.2024616265782765E-6</v>
      </c>
      <c r="GC130" s="61">
        <v>2.3135976354741412E-4</v>
      </c>
      <c r="GD130" s="61">
        <v>5.6347712113992546E-6</v>
      </c>
      <c r="GE130" s="61">
        <v>3.5650863909174754E-5</v>
      </c>
      <c r="GF130" s="61">
        <v>9.1259510650917999E-6</v>
      </c>
      <c r="GG130" s="61">
        <v>0</v>
      </c>
      <c r="GH130" s="61">
        <v>7.4912669860889472E-5</v>
      </c>
      <c r="GI130" s="61">
        <v>0</v>
      </c>
      <c r="GJ130" s="61">
        <v>0</v>
      </c>
      <c r="GK130" s="61">
        <v>0</v>
      </c>
      <c r="GL130" s="61">
        <v>3.1592304152543535E-6</v>
      </c>
      <c r="GM130" s="61">
        <v>7.831153137299467E-6</v>
      </c>
      <c r="GN130" s="61">
        <v>0</v>
      </c>
      <c r="GO130" s="61">
        <v>1.963907289757079E-4</v>
      </c>
      <c r="GP130" s="61">
        <v>7.4340091624898488E-5</v>
      </c>
      <c r="GQ130" s="61">
        <v>1.2401887248478997E-4</v>
      </c>
      <c r="GR130" s="61">
        <v>1.3138423236290033E-3</v>
      </c>
      <c r="GS130" s="61">
        <v>3.4073185327166107E-5</v>
      </c>
      <c r="GT130" s="61">
        <v>1.9720776058415731E-4</v>
      </c>
      <c r="GU130" s="61">
        <v>6.0869918925652027E-4</v>
      </c>
      <c r="GV130" s="61">
        <v>2.9956542902635715E-5</v>
      </c>
      <c r="GW130" s="61">
        <v>0</v>
      </c>
      <c r="GX130" s="61">
        <v>0</v>
      </c>
      <c r="GY130" s="61">
        <v>6.6025903679929002E-5</v>
      </c>
      <c r="GZ130" s="61">
        <v>0</v>
      </c>
      <c r="HA130" s="61">
        <v>0</v>
      </c>
      <c r="HB130" s="61">
        <v>0</v>
      </c>
      <c r="HC130" s="61">
        <v>0</v>
      </c>
      <c r="HD130" s="61">
        <v>4.0124777340160666E-6</v>
      </c>
      <c r="HE130" s="61">
        <v>0</v>
      </c>
      <c r="HF130" s="61">
        <v>0</v>
      </c>
      <c r="HG130" s="61">
        <v>0</v>
      </c>
      <c r="HH130" s="61">
        <v>7.6168771157072073E-6</v>
      </c>
      <c r="HI130" s="61">
        <v>0</v>
      </c>
      <c r="HJ130" s="61">
        <v>0</v>
      </c>
      <c r="HK130" s="61">
        <v>1.3354595717265676E-5</v>
      </c>
      <c r="HL130" s="61">
        <v>0</v>
      </c>
      <c r="HM130" s="61">
        <v>1.5883339324005079E-5</v>
      </c>
      <c r="HN130" s="61">
        <v>3.9831981724998975E-5</v>
      </c>
      <c r="HO130" s="61">
        <v>8.3869875806782368E-6</v>
      </c>
      <c r="HP130" s="61">
        <v>0</v>
      </c>
      <c r="HQ130" s="61">
        <v>4.779167925623403E-6</v>
      </c>
      <c r="HR130" s="61">
        <v>0</v>
      </c>
      <c r="HS130" s="61">
        <v>1.6397917152877149E-4</v>
      </c>
      <c r="HT130" s="61">
        <v>0</v>
      </c>
      <c r="HU130" s="61">
        <v>0</v>
      </c>
      <c r="HV130" s="61">
        <v>0</v>
      </c>
      <c r="HW130" s="61">
        <v>3.3430327037360224E-4</v>
      </c>
      <c r="HX130" s="61">
        <v>5.6819339957309923E-6</v>
      </c>
      <c r="HY130" s="61">
        <v>1.3677205198053962E-5</v>
      </c>
      <c r="HZ130" s="61">
        <v>2.9401043027684516E-5</v>
      </c>
      <c r="IA130" s="61">
        <v>2.9240400416218255E-4</v>
      </c>
      <c r="IB130" s="61">
        <v>1.1863627193950263E-5</v>
      </c>
      <c r="IC130" s="61">
        <v>0</v>
      </c>
      <c r="ID130" s="61">
        <v>0</v>
      </c>
      <c r="IE130" s="61">
        <v>3.2740837616603155E-6</v>
      </c>
      <c r="IF130" s="61">
        <v>0</v>
      </c>
      <c r="IG130" s="61">
        <v>0</v>
      </c>
      <c r="IH130" s="61">
        <v>0</v>
      </c>
      <c r="II130" s="61">
        <v>6.1691668036477228E-6</v>
      </c>
      <c r="IJ130" s="61">
        <v>1.5208961268507813E-2</v>
      </c>
      <c r="IK130" s="61">
        <v>1.5472723212181254E-2</v>
      </c>
      <c r="IL130" s="61">
        <v>1.4499727281632081E-2</v>
      </c>
      <c r="IM130" s="61">
        <v>1.3811722084198985E-2</v>
      </c>
      <c r="IN130" s="61">
        <v>1.2309233117251095E-2</v>
      </c>
      <c r="IO130" s="61">
        <v>1.4139623230398841E-2</v>
      </c>
      <c r="IP130" s="61">
        <v>1.8416716935853342E-2</v>
      </c>
      <c r="IQ130" s="61">
        <v>2.1812934848652384E-2</v>
      </c>
      <c r="IR130" s="61">
        <v>1.7089390792467407E-2</v>
      </c>
      <c r="IS130" s="61">
        <v>1.1085317230172451E-2</v>
      </c>
      <c r="IT130" s="61">
        <v>3.9657537761386637E-4</v>
      </c>
      <c r="IU130" s="61">
        <v>4.6850036577772837E-4</v>
      </c>
      <c r="IV130" s="61">
        <v>6.9381823719082125E-4</v>
      </c>
      <c r="IW130" s="61">
        <v>5.7134161077998936E-4</v>
      </c>
      <c r="IX130" s="61">
        <v>6.5771342071696656E-4</v>
      </c>
      <c r="IY130" s="61">
        <v>3.5773766811305382E-5</v>
      </c>
      <c r="IZ130" s="61">
        <v>4.2480972432396732E-5</v>
      </c>
      <c r="JA130" s="61">
        <v>1.8940116025883266E-4</v>
      </c>
      <c r="JB130" s="61">
        <v>1.4210847799587132E-4</v>
      </c>
      <c r="JC130" s="61">
        <v>0</v>
      </c>
      <c r="JD130" s="61">
        <v>1.3285987754267738E-5</v>
      </c>
      <c r="JE130" s="61">
        <v>0</v>
      </c>
      <c r="JF130" s="61">
        <v>4.7594625657187631E-5</v>
      </c>
      <c r="JG130" s="61">
        <v>2.1839639771269489E-5</v>
      </c>
      <c r="JH130" s="61">
        <v>3.7613228234006057E-6</v>
      </c>
      <c r="JI130" s="61">
        <v>6.1870816788459626E-6</v>
      </c>
      <c r="JJ130" s="61">
        <v>2.33632928234935E-5</v>
      </c>
      <c r="JK130" s="61">
        <v>1.6060485361268234E-4</v>
      </c>
      <c r="JL130" s="61">
        <v>3.5722823845304448E-6</v>
      </c>
      <c r="JM130" s="61">
        <v>2.435214708580636E-4</v>
      </c>
      <c r="JN130" s="61">
        <v>2.3556321807700385E-4</v>
      </c>
      <c r="JO130" s="61">
        <v>4.0418133346739989E-4</v>
      </c>
      <c r="JP130" s="61">
        <v>4.1233888490847738E-4</v>
      </c>
      <c r="JQ130" s="61">
        <v>1.9922105183847242E-4</v>
      </c>
      <c r="JR130" s="61">
        <v>2.7333531967262158E-4</v>
      </c>
      <c r="JS130" s="61">
        <v>1.9972434284117207E-5</v>
      </c>
      <c r="JT130" s="61">
        <v>0</v>
      </c>
      <c r="JU130" s="61">
        <v>0</v>
      </c>
      <c r="JV130" s="61">
        <v>0</v>
      </c>
      <c r="JW130" s="61">
        <v>0</v>
      </c>
      <c r="JX130" s="61">
        <v>7.2153852381278643E-7</v>
      </c>
      <c r="JY130" s="61">
        <v>0</v>
      </c>
      <c r="JZ130" s="61">
        <v>4.1747493191604025E-6</v>
      </c>
      <c r="KA130" s="61">
        <v>0</v>
      </c>
      <c r="KB130" s="61">
        <v>3.2750796509287884E-6</v>
      </c>
      <c r="KC130" s="61">
        <v>0</v>
      </c>
      <c r="KD130" s="61">
        <v>0</v>
      </c>
      <c r="KE130" s="61">
        <v>0</v>
      </c>
      <c r="KF130" s="61">
        <v>0</v>
      </c>
      <c r="KG130" s="61">
        <v>1.2977799109001213E-5</v>
      </c>
      <c r="KH130" s="61">
        <v>0</v>
      </c>
      <c r="KI130" s="61">
        <v>0</v>
      </c>
      <c r="KJ130" s="61">
        <v>0</v>
      </c>
      <c r="KK130" s="61">
        <v>0</v>
      </c>
      <c r="KL130" s="61">
        <v>9.4726983932493703E-6</v>
      </c>
      <c r="KM130" s="61">
        <v>0</v>
      </c>
      <c r="KN130" s="61">
        <v>2.3110693989863092E-5</v>
      </c>
      <c r="KO130" s="61">
        <v>0</v>
      </c>
      <c r="KP130" s="61">
        <v>2.2790801373294236E-6</v>
      </c>
      <c r="KQ130" s="61">
        <v>1.4824386819417431E-6</v>
      </c>
      <c r="KR130" s="61">
        <v>0</v>
      </c>
      <c r="KS130" s="61">
        <v>0</v>
      </c>
      <c r="KT130" s="61">
        <v>0</v>
      </c>
      <c r="KU130" s="61">
        <v>0</v>
      </c>
      <c r="KV130" s="61">
        <v>0</v>
      </c>
      <c r="KW130" s="61">
        <v>0</v>
      </c>
      <c r="KX130" s="61">
        <v>0</v>
      </c>
      <c r="KY130" s="61">
        <v>6.8835612659379623E-5</v>
      </c>
      <c r="KZ130" s="61">
        <v>7.0556903100533807E-7</v>
      </c>
    </row>
    <row r="131" spans="1:312" ht="13" x14ac:dyDescent="0.3">
      <c r="A131" s="102">
        <v>1.0217511865126325</v>
      </c>
      <c r="B131" s="50" t="s">
        <v>827</v>
      </c>
      <c r="C131" s="60" t="s">
        <v>143</v>
      </c>
      <c r="D131" s="61">
        <v>0</v>
      </c>
      <c r="E131" s="61">
        <v>0</v>
      </c>
      <c r="F131" s="61">
        <v>0</v>
      </c>
      <c r="G131" s="61">
        <v>0</v>
      </c>
      <c r="H131" s="61">
        <v>0</v>
      </c>
      <c r="I131" s="61">
        <v>5.8093458056529068E-3</v>
      </c>
      <c r="J131" s="61">
        <v>8.9171642046262482E-3</v>
      </c>
      <c r="K131" s="61">
        <v>3.1137777020084028E-4</v>
      </c>
      <c r="L131" s="61">
        <v>1.3161037730560323E-4</v>
      </c>
      <c r="M131" s="61">
        <v>0</v>
      </c>
      <c r="N131" s="61">
        <v>1.0607498667611432E-5</v>
      </c>
      <c r="O131" s="61">
        <v>0</v>
      </c>
      <c r="P131" s="61">
        <v>0</v>
      </c>
      <c r="Q131" s="61">
        <v>7.6334112950856169E-6</v>
      </c>
      <c r="R131" s="61">
        <v>0</v>
      </c>
      <c r="S131" s="61">
        <v>0</v>
      </c>
      <c r="T131" s="61">
        <v>0</v>
      </c>
      <c r="U131" s="61">
        <v>3.3950799124719535E-6</v>
      </c>
      <c r="V131" s="61">
        <v>0</v>
      </c>
      <c r="W131" s="61">
        <v>0</v>
      </c>
      <c r="X131" s="61">
        <v>3.57637194830559E-5</v>
      </c>
      <c r="Y131" s="61">
        <v>0</v>
      </c>
      <c r="Z131" s="61">
        <v>0</v>
      </c>
      <c r="AA131" s="61">
        <v>0</v>
      </c>
      <c r="AB131" s="61">
        <v>0</v>
      </c>
      <c r="AC131" s="61">
        <v>0</v>
      </c>
      <c r="AD131" s="61">
        <v>0</v>
      </c>
      <c r="AE131" s="61">
        <v>0</v>
      </c>
      <c r="AF131" s="61">
        <v>0</v>
      </c>
      <c r="AG131" s="61">
        <v>0</v>
      </c>
      <c r="AH131" s="61">
        <v>0</v>
      </c>
      <c r="AI131" s="61">
        <v>0</v>
      </c>
      <c r="AJ131" s="61">
        <v>0</v>
      </c>
      <c r="AK131" s="61">
        <v>0</v>
      </c>
      <c r="AL131" s="61">
        <v>0</v>
      </c>
      <c r="AM131" s="61">
        <v>0</v>
      </c>
      <c r="AN131" s="61">
        <v>0</v>
      </c>
      <c r="AO131" s="61">
        <v>0</v>
      </c>
      <c r="AP131" s="61">
        <v>9.0940774410115075E-6</v>
      </c>
      <c r="AQ131" s="61">
        <v>0</v>
      </c>
      <c r="AR131" s="61">
        <v>0</v>
      </c>
      <c r="AS131" s="61">
        <v>0</v>
      </c>
      <c r="AT131" s="61">
        <v>0</v>
      </c>
      <c r="AU131" s="61">
        <v>0</v>
      </c>
      <c r="AV131" s="61">
        <v>1.9228855227662227E-6</v>
      </c>
      <c r="AW131" s="61">
        <v>3.166254398675126E-4</v>
      </c>
      <c r="AX131" s="61">
        <v>5.6648586195577437E-3</v>
      </c>
      <c r="AY131" s="61">
        <v>4.6035247468144965E-6</v>
      </c>
      <c r="AZ131" s="61">
        <v>0</v>
      </c>
      <c r="BA131" s="61">
        <v>0</v>
      </c>
      <c r="BB131" s="61">
        <v>0</v>
      </c>
      <c r="BC131" s="61">
        <v>0</v>
      </c>
      <c r="BD131" s="61">
        <v>0</v>
      </c>
      <c r="BE131" s="61">
        <v>0</v>
      </c>
      <c r="BF131" s="61">
        <v>0</v>
      </c>
      <c r="BG131" s="61">
        <v>0</v>
      </c>
      <c r="BH131" s="61">
        <v>0</v>
      </c>
      <c r="BI131" s="61">
        <v>0</v>
      </c>
      <c r="BJ131" s="61">
        <v>0</v>
      </c>
      <c r="BK131" s="61">
        <v>0</v>
      </c>
      <c r="BL131" s="61">
        <v>0</v>
      </c>
      <c r="BM131" s="61">
        <v>0</v>
      </c>
      <c r="BN131" s="61">
        <v>0</v>
      </c>
      <c r="BO131" s="61">
        <v>0</v>
      </c>
      <c r="BP131" s="61">
        <v>0</v>
      </c>
      <c r="BQ131" s="61">
        <v>2.0375383949253732E-4</v>
      </c>
      <c r="BR131" s="61">
        <v>0</v>
      </c>
      <c r="BS131" s="61">
        <v>0</v>
      </c>
      <c r="BT131" s="61">
        <v>7.1507655490417375E-5</v>
      </c>
      <c r="BU131" s="61">
        <v>2.6076692618296599E-4</v>
      </c>
      <c r="BV131" s="61">
        <v>0</v>
      </c>
      <c r="BW131" s="61">
        <v>0</v>
      </c>
      <c r="BX131" s="61">
        <v>0</v>
      </c>
      <c r="BY131" s="61">
        <v>0</v>
      </c>
      <c r="BZ131" s="61">
        <v>0</v>
      </c>
      <c r="CA131" s="61">
        <v>2.3664667812654073E-4</v>
      </c>
      <c r="CB131" s="61">
        <v>0</v>
      </c>
      <c r="CC131" s="61">
        <v>0</v>
      </c>
      <c r="CD131" s="61">
        <v>0</v>
      </c>
      <c r="CE131" s="61">
        <v>0</v>
      </c>
      <c r="CF131" s="61">
        <v>0</v>
      </c>
      <c r="CG131" s="61">
        <v>7.6077222840295292E-6</v>
      </c>
      <c r="CH131" s="61">
        <v>2.7893867954435227E-4</v>
      </c>
      <c r="CI131" s="61">
        <v>0</v>
      </c>
      <c r="CJ131" s="61">
        <v>0</v>
      </c>
      <c r="CK131" s="61">
        <v>0</v>
      </c>
      <c r="CL131" s="61">
        <v>0</v>
      </c>
      <c r="CM131" s="61">
        <v>0</v>
      </c>
      <c r="CN131" s="61">
        <v>0</v>
      </c>
      <c r="CO131" s="61">
        <v>0</v>
      </c>
      <c r="CP131" s="61">
        <v>0</v>
      </c>
      <c r="CQ131" s="61">
        <v>0</v>
      </c>
      <c r="CR131" s="61">
        <v>0</v>
      </c>
      <c r="CS131" s="61">
        <v>0</v>
      </c>
      <c r="CT131" s="61">
        <v>0</v>
      </c>
      <c r="CU131" s="61">
        <v>0</v>
      </c>
      <c r="CV131" s="61">
        <v>0</v>
      </c>
      <c r="CW131" s="61">
        <v>0</v>
      </c>
      <c r="CX131" s="61">
        <v>0</v>
      </c>
      <c r="CY131" s="61">
        <v>0</v>
      </c>
      <c r="CZ131" s="61">
        <v>0</v>
      </c>
      <c r="DA131" s="61">
        <v>0</v>
      </c>
      <c r="DB131" s="61">
        <v>0</v>
      </c>
      <c r="DC131" s="61">
        <v>4.4791932926737882E-5</v>
      </c>
      <c r="DD131" s="61">
        <v>0</v>
      </c>
      <c r="DE131" s="61">
        <v>0</v>
      </c>
      <c r="DF131" s="61">
        <v>0</v>
      </c>
      <c r="DG131" s="61">
        <v>0</v>
      </c>
      <c r="DH131" s="61">
        <v>0</v>
      </c>
      <c r="DI131" s="61">
        <v>0</v>
      </c>
      <c r="DJ131" s="61">
        <v>0</v>
      </c>
      <c r="DK131" s="61">
        <v>0</v>
      </c>
      <c r="DL131" s="61">
        <v>0</v>
      </c>
      <c r="DM131" s="61">
        <v>0</v>
      </c>
      <c r="DN131" s="61">
        <v>6.6996290305804942E-5</v>
      </c>
      <c r="DO131" s="61">
        <v>0</v>
      </c>
      <c r="DP131" s="61">
        <v>0</v>
      </c>
      <c r="DQ131" s="61">
        <v>0</v>
      </c>
      <c r="DR131" s="61">
        <v>0</v>
      </c>
      <c r="DS131" s="61">
        <v>0</v>
      </c>
      <c r="DT131" s="61">
        <v>8.5677389399594698E-6</v>
      </c>
      <c r="DU131" s="61">
        <v>0</v>
      </c>
      <c r="DV131" s="61">
        <v>0</v>
      </c>
      <c r="DW131" s="61">
        <v>8.626002560998546E-6</v>
      </c>
      <c r="DX131" s="61">
        <v>0</v>
      </c>
      <c r="DY131" s="61">
        <v>0</v>
      </c>
      <c r="DZ131" s="61">
        <v>0</v>
      </c>
      <c r="EA131" s="61">
        <v>0</v>
      </c>
      <c r="EB131" s="61">
        <v>0</v>
      </c>
      <c r="EC131" s="61">
        <v>0</v>
      </c>
      <c r="ED131" s="61">
        <v>0</v>
      </c>
      <c r="EE131" s="61">
        <v>0</v>
      </c>
      <c r="EF131" s="61">
        <v>0</v>
      </c>
      <c r="EG131" s="61">
        <v>0</v>
      </c>
      <c r="EH131" s="61">
        <v>0</v>
      </c>
      <c r="EI131" s="61">
        <v>0</v>
      </c>
      <c r="EJ131" s="61">
        <v>0</v>
      </c>
      <c r="EK131" s="61">
        <v>0</v>
      </c>
      <c r="EL131" s="61">
        <v>9.5115366377564582E-4</v>
      </c>
      <c r="EM131" s="61">
        <v>3.2939968945603878E-4</v>
      </c>
      <c r="EN131" s="61">
        <v>0</v>
      </c>
      <c r="EO131" s="61">
        <v>6.8386690033665472E-4</v>
      </c>
      <c r="EP131" s="61">
        <v>1.5265898594519928E-4</v>
      </c>
      <c r="EQ131" s="61">
        <v>0</v>
      </c>
      <c r="ER131" s="61">
        <v>3.9378575074693467E-5</v>
      </c>
      <c r="ES131" s="61">
        <v>2.5564011455818104E-4</v>
      </c>
      <c r="ET131" s="61">
        <v>5.5415212132796538E-6</v>
      </c>
      <c r="EU131" s="61">
        <v>7.3497372461210023E-4</v>
      </c>
      <c r="EV131" s="61">
        <v>6.851054125699349E-3</v>
      </c>
      <c r="EW131" s="61">
        <v>1.2155090883751883E-4</v>
      </c>
      <c r="EX131" s="61">
        <v>0</v>
      </c>
      <c r="EY131" s="61">
        <v>0</v>
      </c>
      <c r="EZ131" s="61">
        <v>0</v>
      </c>
      <c r="FA131" s="61">
        <v>0</v>
      </c>
      <c r="FB131" s="61">
        <v>0</v>
      </c>
      <c r="FC131" s="61">
        <v>0</v>
      </c>
      <c r="FD131" s="61">
        <v>0</v>
      </c>
      <c r="FE131" s="61">
        <v>0</v>
      </c>
      <c r="FF131" s="61">
        <v>0</v>
      </c>
      <c r="FG131" s="61">
        <v>0</v>
      </c>
      <c r="FH131" s="61">
        <v>0</v>
      </c>
      <c r="FI131" s="61">
        <v>0</v>
      </c>
      <c r="FJ131" s="61">
        <v>0</v>
      </c>
      <c r="FK131" s="61">
        <v>0</v>
      </c>
      <c r="FL131" s="61">
        <v>0</v>
      </c>
      <c r="FM131" s="61">
        <v>0</v>
      </c>
      <c r="FN131" s="61">
        <v>0</v>
      </c>
      <c r="FO131" s="61">
        <v>0</v>
      </c>
      <c r="FP131" s="61">
        <v>2.5238718159267743E-6</v>
      </c>
      <c r="FQ131" s="61">
        <v>0</v>
      </c>
      <c r="FR131" s="61">
        <v>0</v>
      </c>
      <c r="FS131" s="61">
        <v>0</v>
      </c>
      <c r="FT131" s="61">
        <v>0</v>
      </c>
      <c r="FU131" s="61">
        <v>0</v>
      </c>
      <c r="FV131" s="61">
        <v>0</v>
      </c>
      <c r="FW131" s="61">
        <v>0</v>
      </c>
      <c r="FX131" s="61">
        <v>8.5267576048709051E-6</v>
      </c>
      <c r="FY131" s="61">
        <v>0</v>
      </c>
      <c r="FZ131" s="61">
        <v>0</v>
      </c>
      <c r="GA131" s="61">
        <v>0</v>
      </c>
      <c r="GB131" s="61">
        <v>0</v>
      </c>
      <c r="GC131" s="61">
        <v>0</v>
      </c>
      <c r="GD131" s="61">
        <v>0</v>
      </c>
      <c r="GE131" s="61">
        <v>0</v>
      </c>
      <c r="GF131" s="61">
        <v>0</v>
      </c>
      <c r="GG131" s="61">
        <v>0</v>
      </c>
      <c r="GH131" s="61">
        <v>0</v>
      </c>
      <c r="GI131" s="61">
        <v>0</v>
      </c>
      <c r="GJ131" s="61">
        <v>0</v>
      </c>
      <c r="GK131" s="61">
        <v>0</v>
      </c>
      <c r="GL131" s="61">
        <v>2.1906519885416414E-5</v>
      </c>
      <c r="GM131" s="61">
        <v>0</v>
      </c>
      <c r="GN131" s="61">
        <v>0</v>
      </c>
      <c r="GO131" s="61">
        <v>3.9137398306340684E-5</v>
      </c>
      <c r="GP131" s="61">
        <v>0</v>
      </c>
      <c r="GQ131" s="61">
        <v>0</v>
      </c>
      <c r="GR131" s="61">
        <v>0</v>
      </c>
      <c r="GS131" s="61">
        <v>0</v>
      </c>
      <c r="GT131" s="61">
        <v>3.5691020692404612E-5</v>
      </c>
      <c r="GU131" s="61">
        <v>1.0244592436136577E-4</v>
      </c>
      <c r="GV131" s="61">
        <v>0</v>
      </c>
      <c r="GW131" s="61">
        <v>0</v>
      </c>
      <c r="GX131" s="61">
        <v>0</v>
      </c>
      <c r="GY131" s="61">
        <v>0</v>
      </c>
      <c r="GZ131" s="61">
        <v>0</v>
      </c>
      <c r="HA131" s="61">
        <v>0</v>
      </c>
      <c r="HB131" s="61">
        <v>0</v>
      </c>
      <c r="HC131" s="61">
        <v>0</v>
      </c>
      <c r="HD131" s="61">
        <v>0</v>
      </c>
      <c r="HE131" s="61">
        <v>0</v>
      </c>
      <c r="HF131" s="61">
        <v>0</v>
      </c>
      <c r="HG131" s="61">
        <v>0</v>
      </c>
      <c r="HH131" s="61">
        <v>0</v>
      </c>
      <c r="HI131" s="61">
        <v>0</v>
      </c>
      <c r="HJ131" s="61">
        <v>0</v>
      </c>
      <c r="HK131" s="61">
        <v>0</v>
      </c>
      <c r="HL131" s="61">
        <v>0</v>
      </c>
      <c r="HM131" s="61">
        <v>0</v>
      </c>
      <c r="HN131" s="61">
        <v>0</v>
      </c>
      <c r="HO131" s="61">
        <v>0</v>
      </c>
      <c r="HP131" s="61">
        <v>0</v>
      </c>
      <c r="HQ131" s="61">
        <v>0</v>
      </c>
      <c r="HR131" s="61">
        <v>0</v>
      </c>
      <c r="HS131" s="61">
        <v>0</v>
      </c>
      <c r="HT131" s="61">
        <v>0</v>
      </c>
      <c r="HU131" s="61">
        <v>0</v>
      </c>
      <c r="HV131" s="61">
        <v>0</v>
      </c>
      <c r="HW131" s="61">
        <v>0</v>
      </c>
      <c r="HX131" s="61">
        <v>0</v>
      </c>
      <c r="HY131" s="61">
        <v>0</v>
      </c>
      <c r="HZ131" s="61">
        <v>0</v>
      </c>
      <c r="IA131" s="61">
        <v>0</v>
      </c>
      <c r="IB131" s="61">
        <v>1.2000778953417897E-5</v>
      </c>
      <c r="IC131" s="61">
        <v>0</v>
      </c>
      <c r="ID131" s="61">
        <v>0</v>
      </c>
      <c r="IE131" s="61">
        <v>0</v>
      </c>
      <c r="IF131" s="61">
        <v>0</v>
      </c>
      <c r="IG131" s="61">
        <v>0</v>
      </c>
      <c r="IH131" s="61">
        <v>0</v>
      </c>
      <c r="II131" s="61">
        <v>1.5331657145160021E-5</v>
      </c>
      <c r="IJ131" s="61">
        <v>9.5514905882238413E-7</v>
      </c>
      <c r="IK131" s="61">
        <v>5.6685318127064854E-6</v>
      </c>
      <c r="IL131" s="61">
        <v>7.9863682433559381E-6</v>
      </c>
      <c r="IM131" s="61">
        <v>0</v>
      </c>
      <c r="IN131" s="61">
        <v>0</v>
      </c>
      <c r="IO131" s="61">
        <v>3.5718354589610833E-5</v>
      </c>
      <c r="IP131" s="61">
        <v>6.8428363687740002E-7</v>
      </c>
      <c r="IQ131" s="61">
        <v>0</v>
      </c>
      <c r="IR131" s="61">
        <v>0</v>
      </c>
      <c r="IS131" s="61">
        <v>2.8904008230845488E-4</v>
      </c>
      <c r="IT131" s="61">
        <v>1.1389824554671855E-2</v>
      </c>
      <c r="IU131" s="61">
        <v>2.3071822068584918E-2</v>
      </c>
      <c r="IV131" s="61">
        <v>5.4277424157099657E-3</v>
      </c>
      <c r="IW131" s="61">
        <v>1.703673093489021E-2</v>
      </c>
      <c r="IX131" s="61">
        <v>7.9895455852324656E-3</v>
      </c>
      <c r="IY131" s="61">
        <v>0</v>
      </c>
      <c r="IZ131" s="61">
        <v>0</v>
      </c>
      <c r="JA131" s="61">
        <v>0</v>
      </c>
      <c r="JB131" s="61">
        <v>0</v>
      </c>
      <c r="JC131" s="61">
        <v>0</v>
      </c>
      <c r="JD131" s="61">
        <v>0</v>
      </c>
      <c r="JE131" s="61">
        <v>0</v>
      </c>
      <c r="JF131" s="61">
        <v>2.3108777638098055E-6</v>
      </c>
      <c r="JG131" s="61">
        <v>0</v>
      </c>
      <c r="JH131" s="61">
        <v>0</v>
      </c>
      <c r="JI131" s="61">
        <v>0</v>
      </c>
      <c r="JJ131" s="61">
        <v>0</v>
      </c>
      <c r="JK131" s="61">
        <v>0</v>
      </c>
      <c r="JL131" s="61">
        <v>0</v>
      </c>
      <c r="JM131" s="61">
        <v>0</v>
      </c>
      <c r="JN131" s="61">
        <v>2.7680587328567009E-5</v>
      </c>
      <c r="JO131" s="61">
        <v>0</v>
      </c>
      <c r="JP131" s="61">
        <v>0</v>
      </c>
      <c r="JQ131" s="61">
        <v>1.1800724881305696E-6</v>
      </c>
      <c r="JR131" s="61">
        <v>0</v>
      </c>
      <c r="JS131" s="61">
        <v>0</v>
      </c>
      <c r="JT131" s="61">
        <v>0</v>
      </c>
      <c r="JU131" s="61">
        <v>0</v>
      </c>
      <c r="JV131" s="61">
        <v>0</v>
      </c>
      <c r="JW131" s="61">
        <v>0</v>
      </c>
      <c r="JX131" s="61">
        <v>0</v>
      </c>
      <c r="JY131" s="61">
        <v>0</v>
      </c>
      <c r="JZ131" s="61">
        <v>0</v>
      </c>
      <c r="KA131" s="61">
        <v>0</v>
      </c>
      <c r="KB131" s="61">
        <v>0</v>
      </c>
      <c r="KC131" s="61">
        <v>0</v>
      </c>
      <c r="KD131" s="61">
        <v>0</v>
      </c>
      <c r="KE131" s="61">
        <v>0</v>
      </c>
      <c r="KF131" s="61">
        <v>0</v>
      </c>
      <c r="KG131" s="61">
        <v>2.642326665436283E-5</v>
      </c>
      <c r="KH131" s="61">
        <v>0</v>
      </c>
      <c r="KI131" s="61">
        <v>0</v>
      </c>
      <c r="KJ131" s="61">
        <v>0</v>
      </c>
      <c r="KK131" s="61">
        <v>0</v>
      </c>
      <c r="KL131" s="61">
        <v>0</v>
      </c>
      <c r="KM131" s="61">
        <v>7.2511211999832302E-6</v>
      </c>
      <c r="KN131" s="61">
        <v>5.2679654326714949E-6</v>
      </c>
      <c r="KO131" s="61">
        <v>0</v>
      </c>
      <c r="KP131" s="61">
        <v>0</v>
      </c>
      <c r="KQ131" s="61">
        <v>0</v>
      </c>
      <c r="KR131" s="61">
        <v>0</v>
      </c>
      <c r="KS131" s="61">
        <v>0</v>
      </c>
      <c r="KT131" s="61">
        <v>9.7555210242618942E-6</v>
      </c>
      <c r="KU131" s="61">
        <v>0</v>
      </c>
      <c r="KV131" s="61">
        <v>0</v>
      </c>
      <c r="KW131" s="61">
        <v>0</v>
      </c>
      <c r="KX131" s="61">
        <v>0</v>
      </c>
      <c r="KY131" s="61">
        <v>0</v>
      </c>
      <c r="KZ131" s="61">
        <v>0</v>
      </c>
    </row>
    <row r="132" spans="1:312" ht="13" x14ac:dyDescent="0.3">
      <c r="A132" s="102">
        <v>1.0209621581840116</v>
      </c>
      <c r="B132" s="50" t="s">
        <v>826</v>
      </c>
      <c r="C132" s="60" t="s">
        <v>140</v>
      </c>
      <c r="D132" s="61">
        <v>7.5716447839518465E-6</v>
      </c>
      <c r="E132" s="61">
        <v>2.8900388877548443E-5</v>
      </c>
      <c r="F132" s="61">
        <v>0</v>
      </c>
      <c r="G132" s="61">
        <v>1.1879157475651296E-5</v>
      </c>
      <c r="H132" s="61">
        <v>0</v>
      </c>
      <c r="I132" s="61">
        <v>5.4616349662714222E-5</v>
      </c>
      <c r="J132" s="61">
        <v>6.0427109092531386E-6</v>
      </c>
      <c r="K132" s="61">
        <v>4.6600754723935277E-6</v>
      </c>
      <c r="L132" s="61">
        <v>3.2653583773981026E-5</v>
      </c>
      <c r="M132" s="61">
        <v>5.077414993535902E-6</v>
      </c>
      <c r="N132" s="61">
        <v>1.6054010172413444E-5</v>
      </c>
      <c r="O132" s="61">
        <v>7.9358990156850261E-6</v>
      </c>
      <c r="P132" s="61">
        <v>8.5103909384940606E-6</v>
      </c>
      <c r="Q132" s="61">
        <v>4.0878810430314326E-5</v>
      </c>
      <c r="R132" s="61">
        <v>1.0601260312552416E-4</v>
      </c>
      <c r="S132" s="61">
        <v>4.5757165470470417E-5</v>
      </c>
      <c r="T132" s="61">
        <v>3.6068547527594438E-5</v>
      </c>
      <c r="U132" s="61">
        <v>9.0436725990611973E-5</v>
      </c>
      <c r="V132" s="61">
        <v>7.716831164016855E-4</v>
      </c>
      <c r="W132" s="61">
        <v>2.3632146984119114E-3</v>
      </c>
      <c r="X132" s="61">
        <v>2.8240245700473929E-4</v>
      </c>
      <c r="Y132" s="61">
        <v>3.0959165011357158E-5</v>
      </c>
      <c r="Z132" s="61">
        <v>3.2054108613757279E-5</v>
      </c>
      <c r="AA132" s="61">
        <v>9.564508442234235E-5</v>
      </c>
      <c r="AB132" s="61">
        <v>3.4445502671764056E-5</v>
      </c>
      <c r="AC132" s="61">
        <v>2.4446668429693323E-5</v>
      </c>
      <c r="AD132" s="61">
        <v>7.4165002080403984E-6</v>
      </c>
      <c r="AE132" s="61">
        <v>5.567742918688694E-5</v>
      </c>
      <c r="AF132" s="61">
        <v>3.2564179510431892E-6</v>
      </c>
      <c r="AG132" s="61">
        <v>1.9461016995218369E-5</v>
      </c>
      <c r="AH132" s="61">
        <v>2.699480050484312E-5</v>
      </c>
      <c r="AI132" s="61">
        <v>5.2470096854551788E-6</v>
      </c>
      <c r="AJ132" s="61">
        <v>4.8883316905430045E-7</v>
      </c>
      <c r="AK132" s="61">
        <v>3.1589188318454352E-6</v>
      </c>
      <c r="AL132" s="61">
        <v>6.1264791969035262E-5</v>
      </c>
      <c r="AM132" s="61">
        <v>1.0325329403765309E-5</v>
      </c>
      <c r="AN132" s="61">
        <v>6.0455455631741112E-6</v>
      </c>
      <c r="AO132" s="61">
        <v>4.0367503197138154E-5</v>
      </c>
      <c r="AP132" s="61">
        <v>6.1040315362155601E-6</v>
      </c>
      <c r="AQ132" s="61">
        <v>1.8037063269483965E-5</v>
      </c>
      <c r="AR132" s="61">
        <v>3.1061337597736629E-6</v>
      </c>
      <c r="AS132" s="61">
        <v>1.7443189737016787E-5</v>
      </c>
      <c r="AT132" s="61">
        <v>6.806145352944902E-5</v>
      </c>
      <c r="AU132" s="61">
        <v>0</v>
      </c>
      <c r="AV132" s="61">
        <v>3.1552356652954442E-5</v>
      </c>
      <c r="AW132" s="61">
        <v>4.0784273218276218E-5</v>
      </c>
      <c r="AX132" s="61">
        <v>4.2305743926859883E-6</v>
      </c>
      <c r="AY132" s="61">
        <v>9.0397058886956833E-3</v>
      </c>
      <c r="AZ132" s="61">
        <v>1.5567717421545784E-5</v>
      </c>
      <c r="BA132" s="61">
        <v>0</v>
      </c>
      <c r="BB132" s="61">
        <v>2.7266576387236574E-5</v>
      </c>
      <c r="BC132" s="61">
        <v>8.0826335515990765E-5</v>
      </c>
      <c r="BD132" s="61">
        <v>6.8148248875755196E-6</v>
      </c>
      <c r="BE132" s="61">
        <v>4.3183057260026085E-6</v>
      </c>
      <c r="BF132" s="61">
        <v>1.0173282296782239E-5</v>
      </c>
      <c r="BG132" s="61">
        <v>5.534875360434665E-5</v>
      </c>
      <c r="BH132" s="61">
        <v>2.4243935539975981E-5</v>
      </c>
      <c r="BI132" s="61">
        <v>4.5579204921327986E-5</v>
      </c>
      <c r="BJ132" s="61">
        <v>6.0258969328231381E-5</v>
      </c>
      <c r="BK132" s="61">
        <v>2.6815304296913396E-6</v>
      </c>
      <c r="BL132" s="61">
        <v>0</v>
      </c>
      <c r="BM132" s="61">
        <v>4.8021526529164237E-6</v>
      </c>
      <c r="BN132" s="61">
        <v>3.7893854748115288E-6</v>
      </c>
      <c r="BO132" s="61">
        <v>3.5656271326834337E-5</v>
      </c>
      <c r="BP132" s="61">
        <v>1.4455643588461897E-5</v>
      </c>
      <c r="BQ132" s="61">
        <v>0</v>
      </c>
      <c r="BR132" s="61">
        <v>1.6703162023369387E-5</v>
      </c>
      <c r="BS132" s="61">
        <v>0</v>
      </c>
      <c r="BT132" s="61">
        <v>2.7317178917611202E-5</v>
      </c>
      <c r="BU132" s="61">
        <v>1.8301856700916635E-6</v>
      </c>
      <c r="BV132" s="61">
        <v>4.3953317632146155E-5</v>
      </c>
      <c r="BW132" s="61">
        <v>3.914856217650176E-6</v>
      </c>
      <c r="BX132" s="61">
        <v>2.3802735658331111E-4</v>
      </c>
      <c r="BY132" s="61">
        <v>8.5220458900715321E-6</v>
      </c>
      <c r="BZ132" s="61">
        <v>1.8897370479485111E-4</v>
      </c>
      <c r="CA132" s="61">
        <v>2.740943774931353E-6</v>
      </c>
      <c r="CB132" s="61">
        <v>4.1454283938386569E-5</v>
      </c>
      <c r="CC132" s="61">
        <v>1.8038860013784501E-4</v>
      </c>
      <c r="CD132" s="61">
        <v>4.6798800205436176E-5</v>
      </c>
      <c r="CE132" s="61">
        <v>1.3625268538903714E-6</v>
      </c>
      <c r="CF132" s="61">
        <v>2.0606886998324002E-5</v>
      </c>
      <c r="CG132" s="61">
        <v>7.7881291211899601E-5</v>
      </c>
      <c r="CH132" s="61">
        <v>0</v>
      </c>
      <c r="CI132" s="61">
        <v>5.5146105209092134E-5</v>
      </c>
      <c r="CJ132" s="61">
        <v>8.5827733985869571E-6</v>
      </c>
      <c r="CK132" s="61">
        <v>0</v>
      </c>
      <c r="CL132" s="61">
        <v>1.5707592684855066E-5</v>
      </c>
      <c r="CM132" s="61">
        <v>3.5457521167047843E-6</v>
      </c>
      <c r="CN132" s="61">
        <v>0</v>
      </c>
      <c r="CO132" s="61">
        <v>9.2465816262621276E-6</v>
      </c>
      <c r="CP132" s="61">
        <v>3.4164186223376177E-5</v>
      </c>
      <c r="CQ132" s="61">
        <v>0</v>
      </c>
      <c r="CR132" s="61">
        <v>4.1106386177007062E-5</v>
      </c>
      <c r="CS132" s="61">
        <v>0</v>
      </c>
      <c r="CT132" s="61">
        <v>5.2630964928374144E-5</v>
      </c>
      <c r="CU132" s="61">
        <v>1.9252802066838029E-6</v>
      </c>
      <c r="CV132" s="61">
        <v>0</v>
      </c>
      <c r="CW132" s="61">
        <v>2.3652636331605756E-6</v>
      </c>
      <c r="CX132" s="61">
        <v>0</v>
      </c>
      <c r="CY132" s="61">
        <v>0</v>
      </c>
      <c r="CZ132" s="61">
        <v>6.4842240752351625E-6</v>
      </c>
      <c r="DA132" s="61">
        <v>0</v>
      </c>
      <c r="DB132" s="61">
        <v>0</v>
      </c>
      <c r="DC132" s="61">
        <v>4.2143039525881577E-5</v>
      </c>
      <c r="DD132" s="61">
        <v>2.6442113254666139E-5</v>
      </c>
      <c r="DE132" s="61">
        <v>4.7814918521157347E-5</v>
      </c>
      <c r="DF132" s="61">
        <v>1.5113020262650791E-4</v>
      </c>
      <c r="DG132" s="61">
        <v>2.1086506169152793E-5</v>
      </c>
      <c r="DH132" s="61">
        <v>1.6899122124673042E-4</v>
      </c>
      <c r="DI132" s="61">
        <v>1.1793566671452127E-5</v>
      </c>
      <c r="DJ132" s="61">
        <v>8.537163243888684E-6</v>
      </c>
      <c r="DK132" s="61">
        <v>0</v>
      </c>
      <c r="DL132" s="61">
        <v>3.2725284709976978E-5</v>
      </c>
      <c r="DM132" s="61">
        <v>0</v>
      </c>
      <c r="DN132" s="61">
        <v>9.7445466093414504E-6</v>
      </c>
      <c r="DO132" s="61">
        <v>1.6786010862690692E-6</v>
      </c>
      <c r="DP132" s="61">
        <v>1.8451179172713565E-6</v>
      </c>
      <c r="DQ132" s="61">
        <v>0</v>
      </c>
      <c r="DR132" s="61">
        <v>2.9869887656280014E-5</v>
      </c>
      <c r="DS132" s="61">
        <v>0</v>
      </c>
      <c r="DT132" s="61">
        <v>4.9815555939495892E-5</v>
      </c>
      <c r="DU132" s="61">
        <v>4.3733980011554451E-6</v>
      </c>
      <c r="DV132" s="61">
        <v>8.9311790971792847E-6</v>
      </c>
      <c r="DW132" s="61">
        <v>1.481824011371536E-5</v>
      </c>
      <c r="DX132" s="61">
        <v>0</v>
      </c>
      <c r="DY132" s="61">
        <v>1.3472968646834695E-5</v>
      </c>
      <c r="DZ132" s="61">
        <v>0</v>
      </c>
      <c r="EA132" s="61">
        <v>3.8637021909367097E-6</v>
      </c>
      <c r="EB132" s="61">
        <v>5.3544856044862596E-6</v>
      </c>
      <c r="EC132" s="61">
        <v>3.3480732523990302E-6</v>
      </c>
      <c r="ED132" s="61">
        <v>0</v>
      </c>
      <c r="EE132" s="61">
        <v>5.1291993357421556E-6</v>
      </c>
      <c r="EF132" s="61">
        <v>1.0032737739094242E-4</v>
      </c>
      <c r="EG132" s="61">
        <v>1.2154930353296914E-5</v>
      </c>
      <c r="EH132" s="61">
        <v>1.5603135741644944E-5</v>
      </c>
      <c r="EI132" s="61">
        <v>9.6885901666133472E-5</v>
      </c>
      <c r="EJ132" s="61">
        <v>2.8980725096270805E-6</v>
      </c>
      <c r="EK132" s="61">
        <v>1.4263806920897829E-5</v>
      </c>
      <c r="EL132" s="61">
        <v>0</v>
      </c>
      <c r="EM132" s="61">
        <v>5.0536496144970787E-6</v>
      </c>
      <c r="EN132" s="61">
        <v>1.5511700619700436E-4</v>
      </c>
      <c r="EO132" s="61">
        <v>0</v>
      </c>
      <c r="EP132" s="61">
        <v>8.2040142318675271E-5</v>
      </c>
      <c r="EQ132" s="61">
        <v>0</v>
      </c>
      <c r="ER132" s="61">
        <v>3.7446563735091316E-5</v>
      </c>
      <c r="ES132" s="61">
        <v>0</v>
      </c>
      <c r="ET132" s="61">
        <v>3.5386571176228645E-5</v>
      </c>
      <c r="EU132" s="61">
        <v>0</v>
      </c>
      <c r="EV132" s="61">
        <v>2.3909084954309708E-5</v>
      </c>
      <c r="EW132" s="61">
        <v>1.1111263870005958E-5</v>
      </c>
      <c r="EX132" s="61">
        <v>1.2752698737085887E-5</v>
      </c>
      <c r="EY132" s="61">
        <v>1.6353889770891434E-5</v>
      </c>
      <c r="EZ132" s="61">
        <v>1.0473052294618094E-4</v>
      </c>
      <c r="FA132" s="61">
        <v>1.716736846684122E-4</v>
      </c>
      <c r="FB132" s="61">
        <v>2.571199131452687E-5</v>
      </c>
      <c r="FC132" s="61">
        <v>5.5051209643699568E-5</v>
      </c>
      <c r="FD132" s="61">
        <v>1.0624153654640535E-5</v>
      </c>
      <c r="FE132" s="61">
        <v>0</v>
      </c>
      <c r="FF132" s="61">
        <v>6.9507900704321022E-6</v>
      </c>
      <c r="FG132" s="61">
        <v>8.5796729833647391E-5</v>
      </c>
      <c r="FH132" s="61">
        <v>6.7037431684967405E-6</v>
      </c>
      <c r="FI132" s="61">
        <v>1.338839781954844E-5</v>
      </c>
      <c r="FJ132" s="61">
        <v>2.1246244590461674E-5</v>
      </c>
      <c r="FK132" s="61">
        <v>3.5224600861241492E-6</v>
      </c>
      <c r="FL132" s="61">
        <v>0</v>
      </c>
      <c r="FM132" s="61">
        <v>0</v>
      </c>
      <c r="FN132" s="61">
        <v>0</v>
      </c>
      <c r="FO132" s="61">
        <v>0</v>
      </c>
      <c r="FP132" s="61">
        <v>1.1674996446522198E-4</v>
      </c>
      <c r="FQ132" s="61">
        <v>8.8663247959597429E-6</v>
      </c>
      <c r="FR132" s="61">
        <v>8.6352217984624491E-6</v>
      </c>
      <c r="FS132" s="61">
        <v>0</v>
      </c>
      <c r="FT132" s="61">
        <v>0</v>
      </c>
      <c r="FU132" s="61">
        <v>2.5529774170390662E-5</v>
      </c>
      <c r="FV132" s="61">
        <v>0</v>
      </c>
      <c r="FW132" s="61">
        <v>5.6220817684416123E-6</v>
      </c>
      <c r="FX132" s="61">
        <v>0</v>
      </c>
      <c r="FY132" s="61">
        <v>0</v>
      </c>
      <c r="FZ132" s="61">
        <v>4.1064537333524133E-6</v>
      </c>
      <c r="GA132" s="61">
        <v>2.244964865044454E-6</v>
      </c>
      <c r="GB132" s="61">
        <v>8.6640070524650204E-5</v>
      </c>
      <c r="GC132" s="61">
        <v>7.6649377997039665E-5</v>
      </c>
      <c r="GD132" s="61">
        <v>9.1896923159731295E-6</v>
      </c>
      <c r="GE132" s="61">
        <v>3.0345925777420837E-5</v>
      </c>
      <c r="GF132" s="61">
        <v>2.774699278891956E-5</v>
      </c>
      <c r="GG132" s="61">
        <v>4.3026636971120825E-5</v>
      </c>
      <c r="GH132" s="61">
        <v>1.0761990756552803E-4</v>
      </c>
      <c r="GI132" s="61">
        <v>7.3195075334604319E-6</v>
      </c>
      <c r="GJ132" s="61">
        <v>0</v>
      </c>
      <c r="GK132" s="61">
        <v>0</v>
      </c>
      <c r="GL132" s="61">
        <v>4.1429428798844514E-5</v>
      </c>
      <c r="GM132" s="61">
        <v>3.0994563949541568E-5</v>
      </c>
      <c r="GN132" s="61">
        <v>2.8162773015829325E-6</v>
      </c>
      <c r="GO132" s="61">
        <v>6.3277192038976564E-3</v>
      </c>
      <c r="GP132" s="61">
        <v>4.1284250091689993E-4</v>
      </c>
      <c r="GQ132" s="61">
        <v>3.3416174441883747E-3</v>
      </c>
      <c r="GR132" s="61">
        <v>2.2914779241779864E-4</v>
      </c>
      <c r="GS132" s="61">
        <v>0.11357166455278786</v>
      </c>
      <c r="GT132" s="61">
        <v>6.9549902322599115E-4</v>
      </c>
      <c r="GU132" s="61">
        <v>2.8347370430876101E-4</v>
      </c>
      <c r="GV132" s="61">
        <v>7.2997967147860315E-4</v>
      </c>
      <c r="GW132" s="61">
        <v>0</v>
      </c>
      <c r="GX132" s="61">
        <v>1.6697643930527816E-5</v>
      </c>
      <c r="GY132" s="61">
        <v>2.8976885627555047E-6</v>
      </c>
      <c r="GZ132" s="61">
        <v>0</v>
      </c>
      <c r="HA132" s="61">
        <v>0</v>
      </c>
      <c r="HB132" s="61">
        <v>2.80350267125576E-5</v>
      </c>
      <c r="HC132" s="61">
        <v>1.632159039555189E-5</v>
      </c>
      <c r="HD132" s="61">
        <v>0</v>
      </c>
      <c r="HE132" s="61">
        <v>1.0494969474904238E-5</v>
      </c>
      <c r="HF132" s="61">
        <v>0</v>
      </c>
      <c r="HG132" s="61">
        <v>2.2723680772960722E-5</v>
      </c>
      <c r="HH132" s="61">
        <v>0</v>
      </c>
      <c r="HI132" s="61">
        <v>0</v>
      </c>
      <c r="HJ132" s="61">
        <v>4.448083045527411E-6</v>
      </c>
      <c r="HK132" s="61">
        <v>9.1436719284417772E-4</v>
      </c>
      <c r="HL132" s="61">
        <v>8.5252860173431588E-4</v>
      </c>
      <c r="HM132" s="61">
        <v>3.067364969452947E-4</v>
      </c>
      <c r="HN132" s="61">
        <v>5.5528172931390183E-4</v>
      </c>
      <c r="HO132" s="61">
        <v>2.2234955820801304E-4</v>
      </c>
      <c r="HP132" s="61">
        <v>0</v>
      </c>
      <c r="HQ132" s="61">
        <v>0</v>
      </c>
      <c r="HR132" s="61">
        <v>0</v>
      </c>
      <c r="HS132" s="61">
        <v>0</v>
      </c>
      <c r="HT132" s="61">
        <v>3.2707354922386628E-6</v>
      </c>
      <c r="HU132" s="61">
        <v>0</v>
      </c>
      <c r="HV132" s="61">
        <v>3.3720448249064347E-5</v>
      </c>
      <c r="HW132" s="61">
        <v>4.8789893154270056E-2</v>
      </c>
      <c r="HX132" s="61">
        <v>1.7869130772496715E-3</v>
      </c>
      <c r="HY132" s="61">
        <v>9.9591166306232525E-4</v>
      </c>
      <c r="HZ132" s="61">
        <v>1.6216232522951119E-3</v>
      </c>
      <c r="IA132" s="61">
        <v>2.0434159878384055E-3</v>
      </c>
      <c r="IB132" s="61">
        <v>6.9376897441017327E-2</v>
      </c>
      <c r="IC132" s="61">
        <v>2.4039742139166169E-5</v>
      </c>
      <c r="ID132" s="61">
        <v>4.6163430168004058E-6</v>
      </c>
      <c r="IE132" s="61">
        <v>1.483389704296099E-5</v>
      </c>
      <c r="IF132" s="61">
        <v>0</v>
      </c>
      <c r="IG132" s="61">
        <v>0</v>
      </c>
      <c r="IH132" s="61">
        <v>9.3940392481670409E-7</v>
      </c>
      <c r="II132" s="61">
        <v>7.2521171892979142E-6</v>
      </c>
      <c r="IJ132" s="61">
        <v>2.6710061180640239E-5</v>
      </c>
      <c r="IK132" s="61">
        <v>0</v>
      </c>
      <c r="IL132" s="61">
        <v>2.7412871859699228E-5</v>
      </c>
      <c r="IM132" s="61">
        <v>4.0876695042407185E-6</v>
      </c>
      <c r="IN132" s="61">
        <v>1.0352734382776237E-5</v>
      </c>
      <c r="IO132" s="61">
        <v>3.2534975519394239E-6</v>
      </c>
      <c r="IP132" s="61">
        <v>1.7136417363515462E-5</v>
      </c>
      <c r="IQ132" s="61">
        <v>5.1154711119653087E-6</v>
      </c>
      <c r="IR132" s="61">
        <v>2.0893799048798134E-5</v>
      </c>
      <c r="IS132" s="61">
        <v>3.079422916046309E-5</v>
      </c>
      <c r="IT132" s="61">
        <v>4.1611552764373606E-5</v>
      </c>
      <c r="IU132" s="61">
        <v>4.8100518596334404E-5</v>
      </c>
      <c r="IV132" s="61">
        <v>1.2003640875758202E-6</v>
      </c>
      <c r="IW132" s="61">
        <v>2.1801263389747873E-6</v>
      </c>
      <c r="IX132" s="61">
        <v>3.4899327507321785E-6</v>
      </c>
      <c r="IY132" s="61">
        <v>1.680854618790281E-5</v>
      </c>
      <c r="IZ132" s="61">
        <v>8.2475006215824011E-6</v>
      </c>
      <c r="JA132" s="61">
        <v>9.5031645916451078E-6</v>
      </c>
      <c r="JB132" s="61">
        <v>5.377077545789726E-6</v>
      </c>
      <c r="JC132" s="61">
        <v>8.4955409846135947E-6</v>
      </c>
      <c r="JD132" s="61">
        <v>0</v>
      </c>
      <c r="JE132" s="61">
        <v>0</v>
      </c>
      <c r="JF132" s="61">
        <v>1.5957467934236508E-6</v>
      </c>
      <c r="JG132" s="61">
        <v>3.1060536822734661E-3</v>
      </c>
      <c r="JH132" s="61">
        <v>3.5227607939824465E-4</v>
      </c>
      <c r="JI132" s="61">
        <v>0.83599703402611192</v>
      </c>
      <c r="JJ132" s="61">
        <v>0.16419897156378577</v>
      </c>
      <c r="JK132" s="61">
        <v>8.6320551472814479E-4</v>
      </c>
      <c r="JL132" s="61">
        <v>1.4911723905869893E-2</v>
      </c>
      <c r="JM132" s="61">
        <v>2.9042737467518311E-2</v>
      </c>
      <c r="JN132" s="61">
        <v>1.9690710326199545E-5</v>
      </c>
      <c r="JO132" s="61">
        <v>0</v>
      </c>
      <c r="JP132" s="61">
        <v>0</v>
      </c>
      <c r="JQ132" s="61">
        <v>2.0309390718542442E-5</v>
      </c>
      <c r="JR132" s="61">
        <v>8.8855300947406171E-5</v>
      </c>
      <c r="JS132" s="61">
        <v>1.4087140169048186E-6</v>
      </c>
      <c r="JT132" s="61">
        <v>0</v>
      </c>
      <c r="JU132" s="61">
        <v>5.4618810808656695E-6</v>
      </c>
      <c r="JV132" s="61">
        <v>8.6472975198072904E-6</v>
      </c>
      <c r="JW132" s="61">
        <v>1.2183405206844192E-5</v>
      </c>
      <c r="JX132" s="61">
        <v>1.4801847431359448E-5</v>
      </c>
      <c r="JY132" s="61">
        <v>2.6062776444531095E-5</v>
      </c>
      <c r="JZ132" s="61">
        <v>1.2582734783691667E-4</v>
      </c>
      <c r="KA132" s="61">
        <v>3.7017701642182677E-5</v>
      </c>
      <c r="KB132" s="61">
        <v>1.9736931871513398E-5</v>
      </c>
      <c r="KC132" s="61">
        <v>4.5698742628927686E-6</v>
      </c>
      <c r="KD132" s="61">
        <v>1.639458802289291E-5</v>
      </c>
      <c r="KE132" s="61">
        <v>2.3781574400516631E-5</v>
      </c>
      <c r="KF132" s="61">
        <v>5.8582135957215385E-5</v>
      </c>
      <c r="KG132" s="61">
        <v>1.491862311989689E-5</v>
      </c>
      <c r="KH132" s="61">
        <v>2.3731120171483574E-5</v>
      </c>
      <c r="KI132" s="61">
        <v>1.3907683143286407E-6</v>
      </c>
      <c r="KJ132" s="61">
        <v>2.8289172604402528E-5</v>
      </c>
      <c r="KK132" s="61">
        <v>9.090359240302637E-6</v>
      </c>
      <c r="KL132" s="61">
        <v>1.4786651150438042E-5</v>
      </c>
      <c r="KM132" s="61">
        <v>3.7182069526319459E-6</v>
      </c>
      <c r="KN132" s="61">
        <v>6.2814889834763013E-6</v>
      </c>
      <c r="KO132" s="61">
        <v>5.3730556669797222E-5</v>
      </c>
      <c r="KP132" s="61">
        <v>9.0048059248612085E-6</v>
      </c>
      <c r="KQ132" s="61">
        <v>4.636856420159209E-5</v>
      </c>
      <c r="KR132" s="61">
        <v>2.4331177158941855E-5</v>
      </c>
      <c r="KS132" s="61">
        <v>5.8669401936523451E-6</v>
      </c>
      <c r="KT132" s="61">
        <v>2.8665925234151882E-5</v>
      </c>
      <c r="KU132" s="61">
        <v>5.2363051384016216E-5</v>
      </c>
      <c r="KV132" s="61">
        <v>1.1283062709258917E-5</v>
      </c>
      <c r="KW132" s="61">
        <v>1.5905021142727805E-6</v>
      </c>
      <c r="KX132" s="61">
        <v>2.3434384001967214E-5</v>
      </c>
      <c r="KY132" s="61">
        <v>1.946879710434183E-6</v>
      </c>
      <c r="KZ132" s="61">
        <v>4.2267994763663532E-5</v>
      </c>
    </row>
    <row r="133" spans="1:312" ht="13" x14ac:dyDescent="0.3">
      <c r="A133" s="102">
        <v>1.1149656374525359</v>
      </c>
      <c r="B133" s="50" t="s">
        <v>825</v>
      </c>
      <c r="C133" s="60" t="s">
        <v>86</v>
      </c>
      <c r="D133" s="61">
        <v>1.4286122233871408E-6</v>
      </c>
      <c r="E133" s="61">
        <v>5.2617862010975142E-6</v>
      </c>
      <c r="F133" s="61">
        <v>1.6169270025907843E-5</v>
      </c>
      <c r="G133" s="61">
        <v>3.4813437464700607E-5</v>
      </c>
      <c r="H133" s="61">
        <v>6.7865853240676601E-5</v>
      </c>
      <c r="I133" s="61">
        <v>0</v>
      </c>
      <c r="J133" s="61">
        <v>0</v>
      </c>
      <c r="K133" s="61">
        <v>4.9195569475608941E-5</v>
      </c>
      <c r="L133" s="61">
        <v>1.6061180631076076E-5</v>
      </c>
      <c r="M133" s="61">
        <v>1.1239580165870979E-5</v>
      </c>
      <c r="N133" s="61">
        <v>3.8033997254107018E-5</v>
      </c>
      <c r="O133" s="61">
        <v>9.2998816590058887E-7</v>
      </c>
      <c r="P133" s="61">
        <v>2.7173528961507353E-6</v>
      </c>
      <c r="Q133" s="61">
        <v>1.7467921579526949E-5</v>
      </c>
      <c r="R133" s="61">
        <v>2.8886339240971629E-5</v>
      </c>
      <c r="S133" s="61">
        <v>9.3105516253480012E-5</v>
      </c>
      <c r="T133" s="61">
        <v>0</v>
      </c>
      <c r="U133" s="61">
        <v>8.0023628540949678E-5</v>
      </c>
      <c r="V133" s="61">
        <v>6.0231401106422206E-5</v>
      </c>
      <c r="W133" s="61">
        <v>1.1438589797447028E-5</v>
      </c>
      <c r="X133" s="61">
        <v>9.7781730147314684E-6</v>
      </c>
      <c r="Y133" s="61">
        <v>2.1116389105771E-5</v>
      </c>
      <c r="Z133" s="61">
        <v>8.543353961624426E-5</v>
      </c>
      <c r="AA133" s="61">
        <v>5.0589530513386435E-5</v>
      </c>
      <c r="AB133" s="61">
        <v>1.9215207729070078E-5</v>
      </c>
      <c r="AC133" s="61">
        <v>2.1986045327700831E-5</v>
      </c>
      <c r="AD133" s="61">
        <v>3.4325638717971234E-5</v>
      </c>
      <c r="AE133" s="61">
        <v>1.7920739344509627E-4</v>
      </c>
      <c r="AF133" s="61">
        <v>4.4903257168300361E-5</v>
      </c>
      <c r="AG133" s="61">
        <v>1.643215031435293E-4</v>
      </c>
      <c r="AH133" s="61">
        <v>4.5758002649465023E-5</v>
      </c>
      <c r="AI133" s="61">
        <v>7.1869457663831907E-5</v>
      </c>
      <c r="AJ133" s="61">
        <v>3.6855448140541337E-5</v>
      </c>
      <c r="AK133" s="61">
        <v>6.6832886327402945E-4</v>
      </c>
      <c r="AL133" s="61">
        <v>2.006039219642639E-4</v>
      </c>
      <c r="AM133" s="61">
        <v>2.2418955459216672E-4</v>
      </c>
      <c r="AN133" s="61">
        <v>8.1937002144211908E-3</v>
      </c>
      <c r="AO133" s="61">
        <v>2.339546207204828E-3</v>
      </c>
      <c r="AP133" s="61">
        <v>3.186490371494458E-4</v>
      </c>
      <c r="AQ133" s="61">
        <v>2.5852182382252544E-4</v>
      </c>
      <c r="AR133" s="61">
        <v>2.2528504219433189E-4</v>
      </c>
      <c r="AS133" s="61">
        <v>2.3774535307641718E-4</v>
      </c>
      <c r="AT133" s="61">
        <v>1.2319064339194079E-4</v>
      </c>
      <c r="AU133" s="61">
        <v>6.3773319965630082E-5</v>
      </c>
      <c r="AV133" s="61">
        <v>4.3305871568942865E-6</v>
      </c>
      <c r="AW133" s="61">
        <v>1.023224526662029E-5</v>
      </c>
      <c r="AX133" s="61">
        <v>1.3031125191482489E-5</v>
      </c>
      <c r="AY133" s="61">
        <v>5.5976668766622939E-5</v>
      </c>
      <c r="AZ133" s="61">
        <v>2.1870410637637377E-5</v>
      </c>
      <c r="BA133" s="61">
        <v>0</v>
      </c>
      <c r="BB133" s="61">
        <v>3.6778788139989171E-5</v>
      </c>
      <c r="BC133" s="61">
        <v>1.496537098832159E-4</v>
      </c>
      <c r="BD133" s="61">
        <v>1.2278468356519351E-4</v>
      </c>
      <c r="BE133" s="61">
        <v>3.3966871222132728E-6</v>
      </c>
      <c r="BF133" s="61">
        <v>3.8962895856268275E-5</v>
      </c>
      <c r="BG133" s="61">
        <v>2.7611141319122935E-5</v>
      </c>
      <c r="BH133" s="61">
        <v>5.6916154289404462E-3</v>
      </c>
      <c r="BI133" s="61">
        <v>2.7557366279448812E-5</v>
      </c>
      <c r="BJ133" s="61">
        <v>4.5961261377563632E-5</v>
      </c>
      <c r="BK133" s="61">
        <v>1.735992056521196E-4</v>
      </c>
      <c r="BL133" s="61">
        <v>2.1703253488912543E-6</v>
      </c>
      <c r="BM133" s="61">
        <v>3.6970610020434204E-5</v>
      </c>
      <c r="BN133" s="61">
        <v>9.0410150852924062E-5</v>
      </c>
      <c r="BO133" s="61">
        <v>1.3560762765258804E-4</v>
      </c>
      <c r="BP133" s="61">
        <v>2.8911287176923796E-6</v>
      </c>
      <c r="BQ133" s="61">
        <v>0</v>
      </c>
      <c r="BR133" s="61">
        <v>4.1183913236314557E-6</v>
      </c>
      <c r="BS133" s="61">
        <v>0</v>
      </c>
      <c r="BT133" s="61">
        <v>7.778025684922592E-6</v>
      </c>
      <c r="BU133" s="61">
        <v>0</v>
      </c>
      <c r="BV133" s="61">
        <v>4.6104878635118348E-6</v>
      </c>
      <c r="BW133" s="61">
        <v>1.9148753238506295E-6</v>
      </c>
      <c r="BX133" s="61">
        <v>5.0297155002334001E-6</v>
      </c>
      <c r="BY133" s="61">
        <v>3.0455836131731046E-6</v>
      </c>
      <c r="BZ133" s="61">
        <v>0</v>
      </c>
      <c r="CA133" s="61">
        <v>3.618401749633403E-5</v>
      </c>
      <c r="CB133" s="61">
        <v>7.4867268651266706E-6</v>
      </c>
      <c r="CC133" s="61">
        <v>1.6153297904979418E-4</v>
      </c>
      <c r="CD133" s="61">
        <v>1.7157214270805023E-5</v>
      </c>
      <c r="CE133" s="61">
        <v>1.4230836029521657E-5</v>
      </c>
      <c r="CF133" s="61">
        <v>1.8490726120131207E-6</v>
      </c>
      <c r="CG133" s="61">
        <v>4.6122880066487747E-5</v>
      </c>
      <c r="CH133" s="61">
        <v>3.5790232948064661E-5</v>
      </c>
      <c r="CI133" s="61">
        <v>1.718981749513154E-4</v>
      </c>
      <c r="CJ133" s="61">
        <v>2.2389843648487716E-6</v>
      </c>
      <c r="CK133" s="61">
        <v>8.0098490988217508E-5</v>
      </c>
      <c r="CL133" s="61">
        <v>7.4665547298126419E-5</v>
      </c>
      <c r="CM133" s="61">
        <v>6.5705643489647901E-5</v>
      </c>
      <c r="CN133" s="61">
        <v>1.4965528895569916E-5</v>
      </c>
      <c r="CO133" s="61">
        <v>5.2188605671837115E-5</v>
      </c>
      <c r="CP133" s="61">
        <v>1.4747540386424049E-4</v>
      </c>
      <c r="CQ133" s="61">
        <v>3.5914222232273703E-5</v>
      </c>
      <c r="CR133" s="61">
        <v>2.8857911092475656E-5</v>
      </c>
      <c r="CS133" s="61">
        <v>4.2951446239345256E-5</v>
      </c>
      <c r="CT133" s="61">
        <v>6.097862280869654E-5</v>
      </c>
      <c r="CU133" s="61">
        <v>3.1441993309154024E-5</v>
      </c>
      <c r="CV133" s="61">
        <v>9.8598738601888249E-5</v>
      </c>
      <c r="CW133" s="61">
        <v>1.5658045251523012E-4</v>
      </c>
      <c r="CX133" s="61">
        <v>3.6491135909652117E-5</v>
      </c>
      <c r="CY133" s="61">
        <v>0</v>
      </c>
      <c r="CZ133" s="61">
        <v>1.3661124906281797E-5</v>
      </c>
      <c r="DA133" s="61">
        <v>1.1135963293676837E-4</v>
      </c>
      <c r="DB133" s="61">
        <v>1.0693890632257264E-4</v>
      </c>
      <c r="DC133" s="61">
        <v>1.0681021777646386E-4</v>
      </c>
      <c r="DD133" s="61">
        <v>1.8351070304851246E-5</v>
      </c>
      <c r="DE133" s="61">
        <v>1.5888939738667773E-5</v>
      </c>
      <c r="DF133" s="61">
        <v>2.9435972676969979E-5</v>
      </c>
      <c r="DG133" s="61">
        <v>1.5398921976990004E-5</v>
      </c>
      <c r="DH133" s="61">
        <v>3.1335716622667121E-4</v>
      </c>
      <c r="DI133" s="61">
        <v>9.5611002596036508E-5</v>
      </c>
      <c r="DJ133" s="61">
        <v>4.0330191546592649E-5</v>
      </c>
      <c r="DK133" s="61">
        <v>7.4629906971970691E-5</v>
      </c>
      <c r="DL133" s="61">
        <v>2.8299391503851383E-5</v>
      </c>
      <c r="DM133" s="61">
        <v>2.7098639428296133E-5</v>
      </c>
      <c r="DN133" s="61">
        <v>2.7230031387974729E-4</v>
      </c>
      <c r="DO133" s="61">
        <v>4.3658098942015362E-5</v>
      </c>
      <c r="DP133" s="61">
        <v>3.5160267316937421E-5</v>
      </c>
      <c r="DQ133" s="61">
        <v>1.342696081416036E-4</v>
      </c>
      <c r="DR133" s="61">
        <v>4.9983756862788824E-5</v>
      </c>
      <c r="DS133" s="61">
        <v>9.593128550940102E-5</v>
      </c>
      <c r="DT133" s="61">
        <v>5.6619912368322766E-5</v>
      </c>
      <c r="DU133" s="61">
        <v>1.5821031080051205E-3</v>
      </c>
      <c r="DV133" s="61">
        <v>2.6366449706251073E-3</v>
      </c>
      <c r="DW133" s="61">
        <v>1.3444241134356305E-4</v>
      </c>
      <c r="DX133" s="61">
        <v>1.3728096324782835E-2</v>
      </c>
      <c r="DY133" s="61">
        <v>4.2640570974512744E-3</v>
      </c>
      <c r="DZ133" s="61">
        <v>2.7912253842464572E-4</v>
      </c>
      <c r="EA133" s="61">
        <v>1.0768350572280565E-4</v>
      </c>
      <c r="EB133" s="61">
        <v>2.1968649875194016E-4</v>
      </c>
      <c r="EC133" s="61">
        <v>2.0375417221742669E-5</v>
      </c>
      <c r="ED133" s="61">
        <v>2.8557717269461854E-5</v>
      </c>
      <c r="EE133" s="61">
        <v>1.0455165370139938E-4</v>
      </c>
      <c r="EF133" s="61">
        <v>4.3835986884922147E-5</v>
      </c>
      <c r="EG133" s="61">
        <v>1.1061953857337324E-4</v>
      </c>
      <c r="EH133" s="61">
        <v>1.4020611298097326E-5</v>
      </c>
      <c r="EI133" s="61">
        <v>8.0612052366194978E-6</v>
      </c>
      <c r="EJ133" s="61">
        <v>2.8627660425047202E-5</v>
      </c>
      <c r="EK133" s="61">
        <v>9.8217909247704775E-6</v>
      </c>
      <c r="EL133" s="61">
        <v>0</v>
      </c>
      <c r="EM133" s="61">
        <v>3.7902372108728092E-6</v>
      </c>
      <c r="EN133" s="61">
        <v>3.9378930696919922E-6</v>
      </c>
      <c r="EO133" s="61">
        <v>1.0660127191899819E-5</v>
      </c>
      <c r="EP133" s="61">
        <v>8.7921988861421252E-6</v>
      </c>
      <c r="EQ133" s="61">
        <v>0</v>
      </c>
      <c r="ER133" s="61">
        <v>6.0913733318666457E-6</v>
      </c>
      <c r="ES133" s="61">
        <v>0</v>
      </c>
      <c r="ET133" s="61">
        <v>0</v>
      </c>
      <c r="EU133" s="61">
        <v>0</v>
      </c>
      <c r="EV133" s="61">
        <v>1.1300154971729821E-5</v>
      </c>
      <c r="EW133" s="61">
        <v>0</v>
      </c>
      <c r="EX133" s="61">
        <v>1.1912371899774598E-4</v>
      </c>
      <c r="EY133" s="61">
        <v>7.9871442669368319E-5</v>
      </c>
      <c r="EZ133" s="61">
        <v>1.2907848342155374E-4</v>
      </c>
      <c r="FA133" s="61">
        <v>7.3809942993621133E-6</v>
      </c>
      <c r="FB133" s="61">
        <v>0</v>
      </c>
      <c r="FC133" s="61">
        <v>7.3558247948081828E-6</v>
      </c>
      <c r="FD133" s="61">
        <v>6.7297693567980233E-6</v>
      </c>
      <c r="FE133" s="61">
        <v>9.4921361396081367E-6</v>
      </c>
      <c r="FF133" s="61">
        <v>4.1461209091657767E-5</v>
      </c>
      <c r="FG133" s="61">
        <v>1.7323214209249405E-5</v>
      </c>
      <c r="FH133" s="61">
        <v>3.8666575926028478E-5</v>
      </c>
      <c r="FI133" s="61">
        <v>1.0547398792875466E-4</v>
      </c>
      <c r="FJ133" s="61">
        <v>1.0486711747576169E-4</v>
      </c>
      <c r="FK133" s="61">
        <v>2.1477857278380365E-5</v>
      </c>
      <c r="FL133" s="61">
        <v>2.4220560085908775E-5</v>
      </c>
      <c r="FM133" s="61">
        <v>3.2978264864058564E-5</v>
      </c>
      <c r="FN133" s="61">
        <v>1.3873402346482939E-4</v>
      </c>
      <c r="FO133" s="61">
        <v>3.9111069966743932E-5</v>
      </c>
      <c r="FP133" s="61">
        <v>5.8667483933132309E-6</v>
      </c>
      <c r="FQ133" s="61">
        <v>7.5306187228021715E-5</v>
      </c>
      <c r="FR133" s="61">
        <v>1.2821056422492722E-5</v>
      </c>
      <c r="FS133" s="61">
        <v>0</v>
      </c>
      <c r="FT133" s="61">
        <v>0</v>
      </c>
      <c r="FU133" s="61">
        <v>5.6441439099345143E-6</v>
      </c>
      <c r="FV133" s="61">
        <v>1.0803930037590474E-5</v>
      </c>
      <c r="FW133" s="61">
        <v>0</v>
      </c>
      <c r="FX133" s="61">
        <v>0</v>
      </c>
      <c r="FY133" s="61">
        <v>2.0407088306890319E-6</v>
      </c>
      <c r="FZ133" s="61">
        <v>0</v>
      </c>
      <c r="GA133" s="61">
        <v>2.931746879679764E-5</v>
      </c>
      <c r="GB133" s="61">
        <v>1.874787492633707E-5</v>
      </c>
      <c r="GC133" s="61">
        <v>0</v>
      </c>
      <c r="GD133" s="61">
        <v>6.6525701998457163E-6</v>
      </c>
      <c r="GE133" s="61">
        <v>0</v>
      </c>
      <c r="GF133" s="61">
        <v>2.2250914394662028E-5</v>
      </c>
      <c r="GG133" s="61">
        <v>1.0696462082460851E-4</v>
      </c>
      <c r="GH133" s="61">
        <v>3.6629581792131633E-4</v>
      </c>
      <c r="GI133" s="61">
        <v>2.3219290985158539E-4</v>
      </c>
      <c r="GJ133" s="61">
        <v>1.6135155874076024E-4</v>
      </c>
      <c r="GK133" s="61">
        <v>7.6567840314848887E-5</v>
      </c>
      <c r="GL133" s="61">
        <v>4.1732109557192236E-5</v>
      </c>
      <c r="GM133" s="61">
        <v>2.0162968997184837E-5</v>
      </c>
      <c r="GN133" s="61">
        <v>3.0504275599904021E-5</v>
      </c>
      <c r="GO133" s="61">
        <v>0</v>
      </c>
      <c r="GP133" s="61">
        <v>7.0147428146053608E-5</v>
      </c>
      <c r="GQ133" s="61">
        <v>0</v>
      </c>
      <c r="GR133" s="61">
        <v>4.3157570733629845E-5</v>
      </c>
      <c r="GS133" s="61">
        <v>4.9982698869757608E-5</v>
      </c>
      <c r="GT133" s="61">
        <v>1.338413275965173E-6</v>
      </c>
      <c r="GU133" s="61">
        <v>7.1964436168258563E-6</v>
      </c>
      <c r="GV133" s="61">
        <v>0</v>
      </c>
      <c r="GW133" s="61">
        <v>0</v>
      </c>
      <c r="GX133" s="61">
        <v>2.6818809671352869E-5</v>
      </c>
      <c r="GY133" s="61">
        <v>2.9202679541535993E-5</v>
      </c>
      <c r="GZ133" s="61">
        <v>2.5918045508730873E-4</v>
      </c>
      <c r="HA133" s="61">
        <v>6.7725539591949113E-6</v>
      </c>
      <c r="HB133" s="61">
        <v>1.6449760104484602E-4</v>
      </c>
      <c r="HC133" s="61">
        <v>2.2792523961465139E-5</v>
      </c>
      <c r="HD133" s="61">
        <v>9.3986082688304667E-5</v>
      </c>
      <c r="HE133" s="61">
        <v>7.9525631196086864E-4</v>
      </c>
      <c r="HF133" s="61">
        <v>2.3337205728255275E-3</v>
      </c>
      <c r="HG133" s="61">
        <v>5.597029212571163E-4</v>
      </c>
      <c r="HH133" s="61">
        <v>3.1240235126741156E-5</v>
      </c>
      <c r="HI133" s="61">
        <v>7.2143297385779404E-5</v>
      </c>
      <c r="HJ133" s="61">
        <v>2.2650444282039584E-4</v>
      </c>
      <c r="HK133" s="61">
        <v>1.3354595717265676E-5</v>
      </c>
      <c r="HL133" s="61">
        <v>9.4326480054064809E-5</v>
      </c>
      <c r="HM133" s="61">
        <v>3.7777498392189669E-4</v>
      </c>
      <c r="HN133" s="61">
        <v>2.1891735210157123E-5</v>
      </c>
      <c r="HO133" s="61">
        <v>2.6482385222591729E-5</v>
      </c>
      <c r="HP133" s="61">
        <v>4.5606460649817157E-4</v>
      </c>
      <c r="HQ133" s="61">
        <v>6.9344110457052608E-5</v>
      </c>
      <c r="HR133" s="61">
        <v>4.5574746569571017E-5</v>
      </c>
      <c r="HS133" s="61">
        <v>1.1143320993659038E-4</v>
      </c>
      <c r="HT133" s="61">
        <v>3.4168747376365604E-5</v>
      </c>
      <c r="HU133" s="61">
        <v>6.4303093920221627E-5</v>
      </c>
      <c r="HV133" s="61">
        <v>1.1808595597967486E-4</v>
      </c>
      <c r="HW133" s="61">
        <v>2.2036562473531504E-5</v>
      </c>
      <c r="HX133" s="61">
        <v>1.2260289617002068E-4</v>
      </c>
      <c r="HY133" s="61">
        <v>1.2658299307460682E-4</v>
      </c>
      <c r="HZ133" s="61">
        <v>1.9617002086691333E-5</v>
      </c>
      <c r="IA133" s="61">
        <v>1.3849713673396837E-4</v>
      </c>
      <c r="IB133" s="61">
        <v>8.0062339589230824E-6</v>
      </c>
      <c r="IC133" s="61">
        <v>3.6094140666040694E-4</v>
      </c>
      <c r="ID133" s="61">
        <v>1.7246105390006833E-4</v>
      </c>
      <c r="IE133" s="61">
        <v>4.6555173488169926E-5</v>
      </c>
      <c r="IF133" s="61">
        <v>1.1985938074584244E-4</v>
      </c>
      <c r="IG133" s="61">
        <v>1.5888148236537351E-5</v>
      </c>
      <c r="IH133" s="61">
        <v>1.743423166351001E-5</v>
      </c>
      <c r="II133" s="61">
        <v>1.3007572609663542E-5</v>
      </c>
      <c r="IJ133" s="61">
        <v>1.9560088226026964E-5</v>
      </c>
      <c r="IK133" s="61">
        <v>9.3662365826737703E-5</v>
      </c>
      <c r="IL133" s="61">
        <v>2.704576862900088E-5</v>
      </c>
      <c r="IM133" s="61">
        <v>7.166693286655805E-6</v>
      </c>
      <c r="IN133" s="61">
        <v>1.0739281283431843E-5</v>
      </c>
      <c r="IO133" s="61">
        <v>1.3336535223682725E-5</v>
      </c>
      <c r="IP133" s="61">
        <v>7.4391406809100207E-6</v>
      </c>
      <c r="IQ133" s="61">
        <v>6.8489295109023775E-6</v>
      </c>
      <c r="IR133" s="61">
        <v>4.6220401617874775E-5</v>
      </c>
      <c r="IS133" s="61">
        <v>3.3289717684341441E-6</v>
      </c>
      <c r="IT133" s="61">
        <v>9.8634791737774477E-6</v>
      </c>
      <c r="IU133" s="61">
        <v>4.3158062758265032E-5</v>
      </c>
      <c r="IV133" s="61">
        <v>2.411640575947784E-5</v>
      </c>
      <c r="IW133" s="61">
        <v>2.0975547964359602E-5</v>
      </c>
      <c r="IX133" s="61">
        <v>2.4972118302191818E-5</v>
      </c>
      <c r="IY133" s="61">
        <v>1.9449486945734108E-5</v>
      </c>
      <c r="IZ133" s="61">
        <v>3.8522172134037186E-6</v>
      </c>
      <c r="JA133" s="61">
        <v>1.9151367528086392E-5</v>
      </c>
      <c r="JB133" s="61">
        <v>1.7661320637674871E-5</v>
      </c>
      <c r="JC133" s="61">
        <v>1.724522208415153E-5</v>
      </c>
      <c r="JD133" s="61">
        <v>6.3037933865630627E-6</v>
      </c>
      <c r="JE133" s="61">
        <v>8.1243491277426348E-6</v>
      </c>
      <c r="JF133" s="61">
        <v>3.1914935868473015E-6</v>
      </c>
      <c r="JG133" s="61">
        <v>6.9521195524331711E-5</v>
      </c>
      <c r="JH133" s="61">
        <v>1.3388653648412776E-4</v>
      </c>
      <c r="JI133" s="61">
        <v>1.5829629982769002E-5</v>
      </c>
      <c r="JJ133" s="61">
        <v>4.0948447164286605E-5</v>
      </c>
      <c r="JK133" s="61">
        <v>1.2250140678120148E-5</v>
      </c>
      <c r="JL133" s="61">
        <v>3.9378878346055036E-5</v>
      </c>
      <c r="JM133" s="61">
        <v>1.4249840098039333E-4</v>
      </c>
      <c r="JN133" s="61">
        <v>1.4160733015723313E-5</v>
      </c>
      <c r="JO133" s="61">
        <v>2.1718564961486459E-5</v>
      </c>
      <c r="JP133" s="61">
        <v>4.1322715158334911E-5</v>
      </c>
      <c r="JQ133" s="61">
        <v>1.0631212325954818E-5</v>
      </c>
      <c r="JR133" s="61">
        <v>9.6552696471675895E-7</v>
      </c>
      <c r="JS133" s="61">
        <v>2.8174280338096371E-6</v>
      </c>
      <c r="JT133" s="61">
        <v>5.0067375435022494E-5</v>
      </c>
      <c r="JU133" s="61">
        <v>1.7944779852754355E-4</v>
      </c>
      <c r="JV133" s="61">
        <v>6.3933245390406792E-4</v>
      </c>
      <c r="JW133" s="61">
        <v>2.4092254803393301E-4</v>
      </c>
      <c r="JX133" s="61">
        <v>3.4837374545194943E-3</v>
      </c>
      <c r="JY133" s="61">
        <v>6.8027877238497424E-5</v>
      </c>
      <c r="JZ133" s="61">
        <v>5.3180659322193545E-4</v>
      </c>
      <c r="KA133" s="61">
        <v>1.6397569012530747E-4</v>
      </c>
      <c r="KB133" s="61">
        <v>6.022792143830473E-2</v>
      </c>
      <c r="KC133" s="61">
        <v>1.2650300546349414E-4</v>
      </c>
      <c r="KD133" s="61">
        <v>3.9512589597706193E-4</v>
      </c>
      <c r="KE133" s="61">
        <v>1.6948558657269597E-4</v>
      </c>
      <c r="KF133" s="61">
        <v>4.3159456385700812E-3</v>
      </c>
      <c r="KG133" s="61">
        <v>3.4662025608245284E-4</v>
      </c>
      <c r="KH133" s="61">
        <v>1.8196813436755246E-2</v>
      </c>
      <c r="KI133" s="61">
        <v>7.4171705662481944E-5</v>
      </c>
      <c r="KJ133" s="61">
        <v>0.61548278507353815</v>
      </c>
      <c r="KK133" s="61">
        <v>9.0939438917677674E-3</v>
      </c>
      <c r="KL133" s="61">
        <v>3.80043889399084E-4</v>
      </c>
      <c r="KM133" s="61">
        <v>1.0970069323436298E-3</v>
      </c>
      <c r="KN133" s="61">
        <v>2.1701189144790359E-4</v>
      </c>
      <c r="KO133" s="61">
        <v>2.8329545212599103E-4</v>
      </c>
      <c r="KP133" s="61">
        <v>1.5497047967437229E-4</v>
      </c>
      <c r="KQ133" s="61">
        <v>1.5162171061945586E-4</v>
      </c>
      <c r="KR133" s="61">
        <v>3.2483961354757104E-4</v>
      </c>
      <c r="KS133" s="61">
        <v>2.5145831840750802E-4</v>
      </c>
      <c r="KT133" s="61">
        <v>1.065589651978811E-3</v>
      </c>
      <c r="KU133" s="61">
        <v>3.4386188434300176E-4</v>
      </c>
      <c r="KV133" s="61">
        <v>1.8245875793589645E-4</v>
      </c>
      <c r="KW133" s="61">
        <v>1.759378464416508E-4</v>
      </c>
      <c r="KX133" s="61">
        <v>1.5308287332976573E-4</v>
      </c>
      <c r="KY133" s="61">
        <v>2.4609797837937109E-4</v>
      </c>
      <c r="KZ133" s="61">
        <v>1.2746435280594716E-3</v>
      </c>
    </row>
    <row r="134" spans="1:312" ht="13" x14ac:dyDescent="0.3">
      <c r="A134" s="102">
        <v>1.0220170180509829</v>
      </c>
      <c r="B134" s="50" t="s">
        <v>824</v>
      </c>
      <c r="C134" s="60" t="s">
        <v>59</v>
      </c>
      <c r="D134" s="61">
        <v>1.4906282800043765E-2</v>
      </c>
      <c r="E134" s="61">
        <v>9.237026240798198E-3</v>
      </c>
      <c r="F134" s="61">
        <v>1.1839428970188089E-2</v>
      </c>
      <c r="G134" s="61">
        <v>1.3019989007699954E-2</v>
      </c>
      <c r="H134" s="61">
        <v>2.0411279071115108E-2</v>
      </c>
      <c r="I134" s="61">
        <v>1.3600471100655594E-4</v>
      </c>
      <c r="J134" s="61">
        <v>9.0992083705860032E-5</v>
      </c>
      <c r="K134" s="61">
        <v>3.5150031394610726E-4</v>
      </c>
      <c r="L134" s="61">
        <v>1.2180766189201106E-4</v>
      </c>
      <c r="M134" s="61">
        <v>2.4263770415055544E-4</v>
      </c>
      <c r="N134" s="61">
        <v>2.9725777627296273E-4</v>
      </c>
      <c r="O134" s="61">
        <v>2.0273742016632839E-4</v>
      </c>
      <c r="P134" s="61">
        <v>7.1397700820839642E-5</v>
      </c>
      <c r="Q134" s="61">
        <v>1.1708173788140489E-3</v>
      </c>
      <c r="R134" s="61">
        <v>2.7675103348047841E-5</v>
      </c>
      <c r="S134" s="61">
        <v>7.1306882485120242E-5</v>
      </c>
      <c r="T134" s="61">
        <v>7.1069978264431654E-5</v>
      </c>
      <c r="U134" s="61">
        <v>1.016093491477624E-4</v>
      </c>
      <c r="V134" s="61">
        <v>1.3099967337511413E-4</v>
      </c>
      <c r="W134" s="61">
        <v>1.1540902765223834E-5</v>
      </c>
      <c r="X134" s="61">
        <v>2.9389646164784859E-5</v>
      </c>
      <c r="Y134" s="61">
        <v>2.8316731620525703E-5</v>
      </c>
      <c r="Z134" s="61">
        <v>6.149627851633682E-5</v>
      </c>
      <c r="AA134" s="61">
        <v>5.3141467911284451E-5</v>
      </c>
      <c r="AB134" s="61">
        <v>1.9131754058151207E-5</v>
      </c>
      <c r="AC134" s="61">
        <v>9.5611583672984703E-5</v>
      </c>
      <c r="AD134" s="61">
        <v>3.1244439651948619E-6</v>
      </c>
      <c r="AE134" s="61">
        <v>1.0570625611809178E-4</v>
      </c>
      <c r="AF134" s="61">
        <v>5.2524452192277946E-5</v>
      </c>
      <c r="AG134" s="61">
        <v>4.6662555135891013E-5</v>
      </c>
      <c r="AH134" s="61">
        <v>4.942994113368135E-6</v>
      </c>
      <c r="AI134" s="61">
        <v>3.945459782924213E-5</v>
      </c>
      <c r="AJ134" s="61">
        <v>3.3440047972543525E-5</v>
      </c>
      <c r="AK134" s="61">
        <v>1.347174845533125E-4</v>
      </c>
      <c r="AL134" s="61">
        <v>1.3683270660992024E-4</v>
      </c>
      <c r="AM134" s="61">
        <v>5.6901300109036373E-5</v>
      </c>
      <c r="AN134" s="61">
        <v>8.4491610213829486E-5</v>
      </c>
      <c r="AO134" s="61">
        <v>6.52056975134807E-5</v>
      </c>
      <c r="AP134" s="61">
        <v>1.0705293887119168E-4</v>
      </c>
      <c r="AQ134" s="61">
        <v>2.5290024889593611E-5</v>
      </c>
      <c r="AR134" s="61">
        <v>1.089814132999812E-4</v>
      </c>
      <c r="AS134" s="61">
        <v>3.1436640658672863E-5</v>
      </c>
      <c r="AT134" s="61">
        <v>3.1798240589395148E-6</v>
      </c>
      <c r="AU134" s="61">
        <v>1.0117396081273943E-6</v>
      </c>
      <c r="AV134" s="61">
        <v>6.4201806304937215E-2</v>
      </c>
      <c r="AW134" s="61">
        <v>4.1727208229160018E-5</v>
      </c>
      <c r="AX134" s="61">
        <v>8.2766288175101918E-5</v>
      </c>
      <c r="AY134" s="61">
        <v>6.2125662535582297E-5</v>
      </c>
      <c r="AZ134" s="61">
        <v>4.6872614543456773E-5</v>
      </c>
      <c r="BA134" s="61">
        <v>0</v>
      </c>
      <c r="BB134" s="61">
        <v>3.5557238461958355E-5</v>
      </c>
      <c r="BC134" s="61">
        <v>1.7723955683797611E-5</v>
      </c>
      <c r="BD134" s="61">
        <v>9.6887039708086156E-6</v>
      </c>
      <c r="BE134" s="61">
        <v>0.28901099079116316</v>
      </c>
      <c r="BF134" s="61">
        <v>5.3049606842426437E-6</v>
      </c>
      <c r="BG134" s="61">
        <v>5.0922269790819247E-5</v>
      </c>
      <c r="BH134" s="61">
        <v>3.0338882230322813E-5</v>
      </c>
      <c r="BI134" s="61">
        <v>3.3842379641428366E-5</v>
      </c>
      <c r="BJ134" s="61">
        <v>3.0372690687483281E-5</v>
      </c>
      <c r="BK134" s="61">
        <v>4.1915565780289917E-4</v>
      </c>
      <c r="BL134" s="61">
        <v>2.3085027294373307E-4</v>
      </c>
      <c r="BM134" s="61">
        <v>3.4017733544417276E-5</v>
      </c>
      <c r="BN134" s="61">
        <v>9.5204214897426248E-5</v>
      </c>
      <c r="BO134" s="61">
        <v>1.3778143470156445E-4</v>
      </c>
      <c r="BP134" s="61">
        <v>4.9416794287245297E-2</v>
      </c>
      <c r="BQ134" s="61">
        <v>7.8810077577363578E-4</v>
      </c>
      <c r="BR134" s="61">
        <v>6.3774939872921654E-2</v>
      </c>
      <c r="BS134" s="61">
        <v>4.2668834922375602E-2</v>
      </c>
      <c r="BT134" s="61">
        <v>5.6947285497262669E-2</v>
      </c>
      <c r="BU134" s="61">
        <v>1.9216258899860544E-3</v>
      </c>
      <c r="BV134" s="61">
        <v>7.2922549707878843E-5</v>
      </c>
      <c r="BW134" s="61">
        <v>5.2488860265994477E-5</v>
      </c>
      <c r="BX134" s="61">
        <v>4.6937462226787473E-5</v>
      </c>
      <c r="BY134" s="61">
        <v>5.3898447612944212E-5</v>
      </c>
      <c r="BZ134" s="61">
        <v>3.9627965082800655E-6</v>
      </c>
      <c r="CA134" s="61">
        <v>1.0686121054992106E-4</v>
      </c>
      <c r="CB134" s="61">
        <v>2.8726848267671226E-5</v>
      </c>
      <c r="CC134" s="61">
        <v>0</v>
      </c>
      <c r="CD134" s="61">
        <v>1.3497759217146855E-5</v>
      </c>
      <c r="CE134" s="61">
        <v>3.8332422156115781E-5</v>
      </c>
      <c r="CF134" s="61">
        <v>0</v>
      </c>
      <c r="CG134" s="61">
        <v>9.6296404212615379E-5</v>
      </c>
      <c r="CH134" s="61">
        <v>4.0193656613275212E-5</v>
      </c>
      <c r="CI134" s="61">
        <v>1.0733913187005215E-4</v>
      </c>
      <c r="CJ134" s="61">
        <v>2.0648411364716447E-6</v>
      </c>
      <c r="CK134" s="61">
        <v>5.8659028985698229E-6</v>
      </c>
      <c r="CL134" s="61">
        <v>1.2924817460003473E-5</v>
      </c>
      <c r="CM134" s="61">
        <v>5.2732559915732766E-5</v>
      </c>
      <c r="CN134" s="61">
        <v>6.4468441008469862E-5</v>
      </c>
      <c r="CO134" s="61">
        <v>4.0373529149391067E-5</v>
      </c>
      <c r="CP134" s="61">
        <v>5.9331803407929961E-6</v>
      </c>
      <c r="CQ134" s="61">
        <v>4.3131259069837032E-5</v>
      </c>
      <c r="CR134" s="61">
        <v>8.2590617343768303E-5</v>
      </c>
      <c r="CS134" s="61">
        <v>1.5337476253776812E-5</v>
      </c>
      <c r="CT134" s="61">
        <v>9.5896264917849981E-6</v>
      </c>
      <c r="CU134" s="61">
        <v>1.8730043865023222E-5</v>
      </c>
      <c r="CV134" s="61">
        <v>4.13428090105494E-5</v>
      </c>
      <c r="CW134" s="61">
        <v>2.1690343539650317E-5</v>
      </c>
      <c r="CX134" s="61">
        <v>0</v>
      </c>
      <c r="CY134" s="61">
        <v>2.1004415856366092E-4</v>
      </c>
      <c r="CZ134" s="61">
        <v>2.1934763934029927E-5</v>
      </c>
      <c r="DA134" s="61">
        <v>8.2154610398310022E-6</v>
      </c>
      <c r="DB134" s="61">
        <v>1.6622107533586074E-4</v>
      </c>
      <c r="DC134" s="61">
        <v>2.5719900440572497E-4</v>
      </c>
      <c r="DD134" s="61">
        <v>1.9277153534046925E-5</v>
      </c>
      <c r="DE134" s="61">
        <v>2.0211323744806026E-4</v>
      </c>
      <c r="DF134" s="61">
        <v>6.2795860921740715E-5</v>
      </c>
      <c r="DG134" s="61">
        <v>9.0220365364636034E-5</v>
      </c>
      <c r="DH134" s="61">
        <v>3.7095633932209118E-5</v>
      </c>
      <c r="DI134" s="61">
        <v>1.1025564559930266E-5</v>
      </c>
      <c r="DJ134" s="61">
        <v>2.7643018392480305E-4</v>
      </c>
      <c r="DK134" s="61">
        <v>4.823388539558949E-5</v>
      </c>
      <c r="DL134" s="61">
        <v>4.442346340720857E-6</v>
      </c>
      <c r="DM134" s="61">
        <v>2.5101674898997807E-4</v>
      </c>
      <c r="DN134" s="61">
        <v>4.4529133986138272E-5</v>
      </c>
      <c r="DO134" s="61">
        <v>1.8479082647979322E-5</v>
      </c>
      <c r="DP134" s="61">
        <v>8.7020256697300369E-5</v>
      </c>
      <c r="DQ134" s="61">
        <v>4.5272983413548344E-6</v>
      </c>
      <c r="DR134" s="61">
        <v>8.658466374171942E-5</v>
      </c>
      <c r="DS134" s="61">
        <v>2.3397874514488053E-5</v>
      </c>
      <c r="DT134" s="61">
        <v>0</v>
      </c>
      <c r="DU134" s="61">
        <v>8.3399410139996461E-5</v>
      </c>
      <c r="DV134" s="61">
        <v>1.6766364937002365E-5</v>
      </c>
      <c r="DW134" s="61">
        <v>3.3887867203922858E-5</v>
      </c>
      <c r="DX134" s="61">
        <v>3.6837697755151367E-5</v>
      </c>
      <c r="DY134" s="61">
        <v>0</v>
      </c>
      <c r="DZ134" s="61">
        <v>4.8403697564998031E-5</v>
      </c>
      <c r="EA134" s="61">
        <v>1.9977465988542335E-4</v>
      </c>
      <c r="EB134" s="61">
        <v>9.8905394714992312E-6</v>
      </c>
      <c r="EC134" s="61">
        <v>1.3810005005847808E-4</v>
      </c>
      <c r="ED134" s="61">
        <v>1.4529081708601282E-6</v>
      </c>
      <c r="EE134" s="61">
        <v>8.1028084334030167E-6</v>
      </c>
      <c r="EF134" s="61">
        <v>1.6362521030502042E-4</v>
      </c>
      <c r="EG134" s="61">
        <v>1.286423663386066E-5</v>
      </c>
      <c r="EH134" s="61">
        <v>3.5481863839541349E-5</v>
      </c>
      <c r="EI134" s="61">
        <v>5.9200932098988849E-5</v>
      </c>
      <c r="EJ134" s="61">
        <v>1.7579678421341937E-5</v>
      </c>
      <c r="EK134" s="61">
        <v>1.6927371327464565E-4</v>
      </c>
      <c r="EL134" s="61">
        <v>6.2486231586962387E-4</v>
      </c>
      <c r="EM134" s="61">
        <v>5.1870098126574184E-5</v>
      </c>
      <c r="EN134" s="61">
        <v>3.0075908186084118E-4</v>
      </c>
      <c r="EO134" s="61">
        <v>1.579278102503677E-4</v>
      </c>
      <c r="EP134" s="61">
        <v>3.1042943104812794E-4</v>
      </c>
      <c r="EQ134" s="61">
        <v>1.3839372809255662E-4</v>
      </c>
      <c r="ER134" s="61">
        <v>1.4813727710911249E-4</v>
      </c>
      <c r="ES134" s="61">
        <v>3.438490414586319E-4</v>
      </c>
      <c r="ET134" s="61">
        <v>2.5609744464228116E-4</v>
      </c>
      <c r="EU134" s="61">
        <v>1.3344967634039496E-4</v>
      </c>
      <c r="EV134" s="61">
        <v>2.9750690490542918E-5</v>
      </c>
      <c r="EW134" s="61">
        <v>1.2564380949668048E-4</v>
      </c>
      <c r="EX134" s="61">
        <v>3.511214900624806E-5</v>
      </c>
      <c r="EY134" s="61">
        <v>5.9697666236662818E-5</v>
      </c>
      <c r="EZ134" s="61">
        <v>1.0130123273838196E-4</v>
      </c>
      <c r="FA134" s="61">
        <v>3.1828196229990435E-5</v>
      </c>
      <c r="FB134" s="61">
        <v>9.5378350263084345E-5</v>
      </c>
      <c r="FC134" s="61">
        <v>7.0052031706821914E-5</v>
      </c>
      <c r="FD134" s="61">
        <v>2.7759444565147583E-4</v>
      </c>
      <c r="FE134" s="61">
        <v>0</v>
      </c>
      <c r="FF134" s="61">
        <v>2.6101485106821162E-4</v>
      </c>
      <c r="FG134" s="61">
        <v>2.9238776415341228E-4</v>
      </c>
      <c r="FH134" s="61">
        <v>7.8485657840910263E-5</v>
      </c>
      <c r="FI134" s="61">
        <v>6.4909991130803634E-5</v>
      </c>
      <c r="FJ134" s="61">
        <v>1.48228771208113E-4</v>
      </c>
      <c r="FK134" s="61">
        <v>2.4252366424139189E-4</v>
      </c>
      <c r="FL134" s="61">
        <v>3.5420190563343584E-5</v>
      </c>
      <c r="FM134" s="61">
        <v>4.8628966833442287E-6</v>
      </c>
      <c r="FN134" s="61">
        <v>1.2509883502148316E-5</v>
      </c>
      <c r="FO134" s="61">
        <v>3.7989766355312053E-5</v>
      </c>
      <c r="FP134" s="61">
        <v>1.3872937796153792E-5</v>
      </c>
      <c r="FQ134" s="61">
        <v>9.6809903535105893E-5</v>
      </c>
      <c r="FR134" s="61">
        <v>2.158185325967608E-4</v>
      </c>
      <c r="FS134" s="61">
        <v>5.2759207529528803E-4</v>
      </c>
      <c r="FT134" s="61">
        <v>8.9779894774622369E-3</v>
      </c>
      <c r="FU134" s="61">
        <v>9.1638092475478192E-4</v>
      </c>
      <c r="FV134" s="61">
        <v>1.1433759144226304E-2</v>
      </c>
      <c r="FW134" s="61">
        <v>1.8029195028437311E-3</v>
      </c>
      <c r="FX134" s="61">
        <v>2.1883547212418609E-3</v>
      </c>
      <c r="FY134" s="61">
        <v>1.2949884748701332E-3</v>
      </c>
      <c r="FZ134" s="61">
        <v>7.5996059351002447E-5</v>
      </c>
      <c r="GA134" s="61">
        <v>6.0571219789696119E-4</v>
      </c>
      <c r="GB134" s="61">
        <v>6.6545775853875429E-5</v>
      </c>
      <c r="GC134" s="61">
        <v>5.8544702210108334E-4</v>
      </c>
      <c r="GD134" s="61">
        <v>4.652373926898756E-5</v>
      </c>
      <c r="GE134" s="61">
        <v>4.1431706780980479E-5</v>
      </c>
      <c r="GF134" s="61">
        <v>2.1894079454139339E-4</v>
      </c>
      <c r="GG134" s="61">
        <v>2.4207858042712552E-5</v>
      </c>
      <c r="GH134" s="61">
        <v>1.0151392541806296E-4</v>
      </c>
      <c r="GI134" s="61">
        <v>1.229710841343983E-4</v>
      </c>
      <c r="GJ134" s="61">
        <v>6.4807010695050617E-5</v>
      </c>
      <c r="GK134" s="61">
        <v>6.8190086087869102E-5</v>
      </c>
      <c r="GL134" s="61">
        <v>1.2788262040191275E-5</v>
      </c>
      <c r="GM134" s="61">
        <v>2.490366706497532E-6</v>
      </c>
      <c r="GN134" s="61">
        <v>6.8626527348917426E-5</v>
      </c>
      <c r="GO134" s="61">
        <v>3.3587468918396173E-6</v>
      </c>
      <c r="GP134" s="61">
        <v>1.4396037202361195E-4</v>
      </c>
      <c r="GQ134" s="61">
        <v>0</v>
      </c>
      <c r="GR134" s="61">
        <v>1.119446933867834E-4</v>
      </c>
      <c r="GS134" s="61">
        <v>4.6498999768510988E-5</v>
      </c>
      <c r="GT134" s="61">
        <v>3.7549928020134022E-5</v>
      </c>
      <c r="GU134" s="61">
        <v>2.9364798666358378E-6</v>
      </c>
      <c r="GV134" s="61">
        <v>2.2481636060559417E-5</v>
      </c>
      <c r="GW134" s="61">
        <v>5.572019180280575E-5</v>
      </c>
      <c r="GX134" s="61">
        <v>2.1667045127599578E-5</v>
      </c>
      <c r="GY134" s="61">
        <v>1.8044696958977461E-5</v>
      </c>
      <c r="GZ134" s="61">
        <v>1.4059962107883475E-4</v>
      </c>
      <c r="HA134" s="61">
        <v>1.4340255920265669E-4</v>
      </c>
      <c r="HB134" s="61">
        <v>2.3455047101100169E-5</v>
      </c>
      <c r="HC134" s="61">
        <v>1.6280374258189384E-5</v>
      </c>
      <c r="HD134" s="61">
        <v>3.8543312174636415E-5</v>
      </c>
      <c r="HE134" s="61">
        <v>1.1019717948649451E-5</v>
      </c>
      <c r="HF134" s="61">
        <v>2.0475421285924768E-5</v>
      </c>
      <c r="HG134" s="61">
        <v>5.3874941714047435E-6</v>
      </c>
      <c r="HH134" s="61">
        <v>0</v>
      </c>
      <c r="HI134" s="61">
        <v>5.230389060469007E-5</v>
      </c>
      <c r="HJ134" s="61">
        <v>3.1411154346193569E-5</v>
      </c>
      <c r="HK134" s="61">
        <v>2.1734423409654808E-6</v>
      </c>
      <c r="HL134" s="61">
        <v>2.1385588301711399E-5</v>
      </c>
      <c r="HM134" s="61">
        <v>2.9023192764772915E-4</v>
      </c>
      <c r="HN134" s="61">
        <v>3.5965864699026939E-5</v>
      </c>
      <c r="HO134" s="61">
        <v>1.1710769636365028E-4</v>
      </c>
      <c r="HP134" s="61">
        <v>1.805227615245056E-5</v>
      </c>
      <c r="HQ134" s="61">
        <v>2.159860673633185E-5</v>
      </c>
      <c r="HR134" s="61">
        <v>4.1667351757460603E-6</v>
      </c>
      <c r="HS134" s="61">
        <v>0</v>
      </c>
      <c r="HT134" s="61">
        <v>4.8017180630737818E-6</v>
      </c>
      <c r="HU134" s="61">
        <v>6.3227548842435553E-5</v>
      </c>
      <c r="HV134" s="61">
        <v>2.0217551896192971E-5</v>
      </c>
      <c r="HW134" s="61">
        <v>1.6868024217402467E-4</v>
      </c>
      <c r="HX134" s="61">
        <v>5.2406187339266434E-6</v>
      </c>
      <c r="HY134" s="61">
        <v>2.7354410396107925E-5</v>
      </c>
      <c r="HZ134" s="61">
        <v>3.7505490273807201E-6</v>
      </c>
      <c r="IA134" s="61">
        <v>4.3293249571475384E-5</v>
      </c>
      <c r="IB134" s="61">
        <v>5.6232221381729568E-6</v>
      </c>
      <c r="IC134" s="61">
        <v>6.7515565445306293E-5</v>
      </c>
      <c r="ID134" s="61">
        <v>7.1867718859557148E-5</v>
      </c>
      <c r="IE134" s="61">
        <v>1.9141901992514037E-5</v>
      </c>
      <c r="IF134" s="61">
        <v>7.9309180073799075E-5</v>
      </c>
      <c r="IG134" s="61">
        <v>1.3009135763819476E-5</v>
      </c>
      <c r="IH134" s="61">
        <v>3.8708967607888307E-5</v>
      </c>
      <c r="II134" s="61">
        <v>4.1371138328209578E-6</v>
      </c>
      <c r="IJ134" s="61">
        <v>1.5156168815528043E-4</v>
      </c>
      <c r="IK134" s="61">
        <v>1.8743607781408214E-4</v>
      </c>
      <c r="IL134" s="61">
        <v>2.621154526699555E-4</v>
      </c>
      <c r="IM134" s="61">
        <v>9.4432243763552346E-5</v>
      </c>
      <c r="IN134" s="61">
        <v>7.1343112751436888E-5</v>
      </c>
      <c r="IO134" s="61">
        <v>1.2812048980395939E-4</v>
      </c>
      <c r="IP134" s="61">
        <v>6.195210783872175E-5</v>
      </c>
      <c r="IQ134" s="61">
        <v>4.1185556490663988E-5</v>
      </c>
      <c r="IR134" s="61">
        <v>7.4718230097170171E-5</v>
      </c>
      <c r="IS134" s="61">
        <v>6.319092908278046E-5</v>
      </c>
      <c r="IT134" s="61">
        <v>5.9946789145173915E-5</v>
      </c>
      <c r="IU134" s="61">
        <v>1.3113941088774818E-4</v>
      </c>
      <c r="IV134" s="61">
        <v>6.1132828174397126E-5</v>
      </c>
      <c r="IW134" s="61">
        <v>3.7609258486875414E-4</v>
      </c>
      <c r="IX134" s="61">
        <v>9.0785999355178491E-5</v>
      </c>
      <c r="IY134" s="61">
        <v>1.0862206229971364E-4</v>
      </c>
      <c r="IZ134" s="61">
        <v>1.0486252944154707E-4</v>
      </c>
      <c r="JA134" s="61">
        <v>1.0449066840315822E-4</v>
      </c>
      <c r="JB134" s="61">
        <v>1.9266047077019869E-4</v>
      </c>
      <c r="JC134" s="61">
        <v>0.95511038436719775</v>
      </c>
      <c r="JD134" s="61">
        <v>0.36767441277611074</v>
      </c>
      <c r="JE134" s="61">
        <v>0.10628991585159174</v>
      </c>
      <c r="JF134" s="61">
        <v>5.457409707209069E-2</v>
      </c>
      <c r="JG134" s="61">
        <v>5.5135104467018945E-5</v>
      </c>
      <c r="JH134" s="61">
        <v>6.2074760983714535E-5</v>
      </c>
      <c r="JI134" s="61">
        <v>3.1548304615191493E-5</v>
      </c>
      <c r="JJ134" s="61">
        <v>2.8857260561143054E-5</v>
      </c>
      <c r="JK134" s="61">
        <v>2.2296552345361541E-5</v>
      </c>
      <c r="JL134" s="61">
        <v>4.1670644096934702E-5</v>
      </c>
      <c r="JM134" s="61">
        <v>8.8396030647992904E-5</v>
      </c>
      <c r="JN134" s="61">
        <v>4.8510680210963914E-4</v>
      </c>
      <c r="JO134" s="61">
        <v>2.0791084937031695E-4</v>
      </c>
      <c r="JP134" s="61">
        <v>2.5554150201682321E-4</v>
      </c>
      <c r="JQ134" s="61">
        <v>6.9172839673371778E-4</v>
      </c>
      <c r="JR134" s="61">
        <v>3.7841147362726929E-4</v>
      </c>
      <c r="JS134" s="61">
        <v>0.27688121391579046</v>
      </c>
      <c r="JT134" s="61">
        <v>3.6141350479585775E-5</v>
      </c>
      <c r="JU134" s="61">
        <v>4.2273194505586896E-5</v>
      </c>
      <c r="JV134" s="61">
        <v>3.0273572865009549E-5</v>
      </c>
      <c r="JW134" s="61">
        <v>1.4148973780547607E-5</v>
      </c>
      <c r="JX134" s="61">
        <v>1.7063355318852667E-4</v>
      </c>
      <c r="JY134" s="61">
        <v>7.4271687994540618E-5</v>
      </c>
      <c r="JZ134" s="61">
        <v>8.1629458305805443E-5</v>
      </c>
      <c r="KA134" s="61">
        <v>3.8359460741820527E-5</v>
      </c>
      <c r="KB134" s="61">
        <v>4.4544134569076489E-5</v>
      </c>
      <c r="KC134" s="61">
        <v>3.4946844015954979E-5</v>
      </c>
      <c r="KD134" s="61">
        <v>2.9773007172915996E-5</v>
      </c>
      <c r="KE134" s="61">
        <v>6.6173394931015006E-5</v>
      </c>
      <c r="KF134" s="61">
        <v>1.5184695384833565E-4</v>
      </c>
      <c r="KG134" s="61">
        <v>1.9985031180467932E-5</v>
      </c>
      <c r="KH134" s="61">
        <v>1.3772913615313996E-4</v>
      </c>
      <c r="KI134" s="61">
        <v>6.628026747443741E-5</v>
      </c>
      <c r="KJ134" s="61">
        <v>2.4488347879690473E-4</v>
      </c>
      <c r="KK134" s="61">
        <v>6.1777474052833746E-5</v>
      </c>
      <c r="KL134" s="61">
        <v>2.2412943495084535E-4</v>
      </c>
      <c r="KM134" s="61">
        <v>6.8088892767133836E-5</v>
      </c>
      <c r="KN134" s="61">
        <v>1.1798121240821999E-4</v>
      </c>
      <c r="KO134" s="61">
        <v>6.872269248205283E-5</v>
      </c>
      <c r="KP134" s="61">
        <v>2.9739556409738993E-5</v>
      </c>
      <c r="KQ134" s="61">
        <v>1.0297654415631037E-4</v>
      </c>
      <c r="KR134" s="61">
        <v>4.9514494244914839E-5</v>
      </c>
      <c r="KS134" s="61">
        <v>4.3879385438785758E-5</v>
      </c>
      <c r="KT134" s="61">
        <v>1.2964089607415358E-4</v>
      </c>
      <c r="KU134" s="61">
        <v>2.6142065969789559E-5</v>
      </c>
      <c r="KV134" s="61">
        <v>1.3277450225789135E-5</v>
      </c>
      <c r="KW134" s="61">
        <v>1.7094983195762255E-4</v>
      </c>
      <c r="KX134" s="61">
        <v>1.9781779107298959E-5</v>
      </c>
      <c r="KY134" s="61">
        <v>1.6357229284450023E-4</v>
      </c>
      <c r="KZ134" s="61">
        <v>9.2418518545589831E-5</v>
      </c>
    </row>
    <row r="135" spans="1:312" ht="13" x14ac:dyDescent="0.3">
      <c r="A135" s="102">
        <v>1.0978566978758353</v>
      </c>
      <c r="B135" s="50" t="s">
        <v>823</v>
      </c>
      <c r="C135" s="60" t="s">
        <v>111</v>
      </c>
      <c r="D135" s="61">
        <v>0</v>
      </c>
      <c r="E135" s="61">
        <v>4.709693002267154E-6</v>
      </c>
      <c r="F135" s="61">
        <v>0</v>
      </c>
      <c r="G135" s="61">
        <v>3.442997565058274E-6</v>
      </c>
      <c r="H135" s="61">
        <v>4.4180702039882066E-5</v>
      </c>
      <c r="I135" s="61">
        <v>1.8193401277453889E-6</v>
      </c>
      <c r="J135" s="61">
        <v>1.5428198066178228E-6</v>
      </c>
      <c r="K135" s="61">
        <v>4.201128645566892E-6</v>
      </c>
      <c r="L135" s="61">
        <v>1.8260773844117502E-6</v>
      </c>
      <c r="M135" s="61">
        <v>2.4916580914224446E-5</v>
      </c>
      <c r="N135" s="61">
        <v>2.0417684078337904E-6</v>
      </c>
      <c r="O135" s="61">
        <v>8.4008930986353201E-6</v>
      </c>
      <c r="P135" s="61">
        <v>8.2615490981872165E-7</v>
      </c>
      <c r="Q135" s="61">
        <v>4.7596564545827963E-5</v>
      </c>
      <c r="R135" s="61">
        <v>2.4683023331473944E-6</v>
      </c>
      <c r="S135" s="61">
        <v>4.2592945248196713E-5</v>
      </c>
      <c r="T135" s="61">
        <v>3.0199405178429663E-5</v>
      </c>
      <c r="U135" s="61">
        <v>1.1028313272727688E-4</v>
      </c>
      <c r="V135" s="61">
        <v>7.1665220028850731E-6</v>
      </c>
      <c r="W135" s="61">
        <v>1.9193912754929002E-5</v>
      </c>
      <c r="X135" s="61">
        <v>1.3575053445398868E-6</v>
      </c>
      <c r="Y135" s="61">
        <v>1.381219549705349E-5</v>
      </c>
      <c r="Z135" s="61">
        <v>4.5907302537598746E-5</v>
      </c>
      <c r="AA135" s="61">
        <v>9.9783619603203166E-6</v>
      </c>
      <c r="AB135" s="61">
        <v>4.8403129132945258E-6</v>
      </c>
      <c r="AC135" s="61">
        <v>9.2294361402380496E-6</v>
      </c>
      <c r="AD135" s="61">
        <v>3.8239302093059604E-5</v>
      </c>
      <c r="AE135" s="61">
        <v>1.0912545093952716E-4</v>
      </c>
      <c r="AF135" s="61">
        <v>5.2200772094734496E-5</v>
      </c>
      <c r="AG135" s="61">
        <v>2.2093399504019486E-4</v>
      </c>
      <c r="AH135" s="61">
        <v>5.9270534516519342E-4</v>
      </c>
      <c r="AI135" s="61">
        <v>8.4667788788271321E-4</v>
      </c>
      <c r="AJ135" s="61">
        <v>1.7588989264419606E-4</v>
      </c>
      <c r="AK135" s="61">
        <v>5.2850414468120635E-5</v>
      </c>
      <c r="AL135" s="61">
        <v>4.0523012816363352E-6</v>
      </c>
      <c r="AM135" s="61">
        <v>7.0440696257791537E-6</v>
      </c>
      <c r="AN135" s="61">
        <v>1.0163525874321694E-5</v>
      </c>
      <c r="AO135" s="61">
        <v>3.3422088674354683E-5</v>
      </c>
      <c r="AP135" s="61">
        <v>4.1178974170713089E-5</v>
      </c>
      <c r="AQ135" s="61">
        <v>3.3771823239887364E-5</v>
      </c>
      <c r="AR135" s="61">
        <v>1.4197010259353306E-4</v>
      </c>
      <c r="AS135" s="61">
        <v>5.0087750811750672E-5</v>
      </c>
      <c r="AT135" s="61">
        <v>9.9933131164085269E-5</v>
      </c>
      <c r="AU135" s="61">
        <v>2.3011455309297511E-5</v>
      </c>
      <c r="AV135" s="61">
        <v>1.1350593418032301E-5</v>
      </c>
      <c r="AW135" s="61">
        <v>4.064890136027805E-5</v>
      </c>
      <c r="AX135" s="61">
        <v>1.109031931189999E-6</v>
      </c>
      <c r="AY135" s="61">
        <v>6.1763957019761166E-5</v>
      </c>
      <c r="AZ135" s="61">
        <v>6.2212209666591795E-6</v>
      </c>
      <c r="BA135" s="61">
        <v>0</v>
      </c>
      <c r="BB135" s="61">
        <v>6.8045167985615456E-6</v>
      </c>
      <c r="BC135" s="61">
        <v>1.4279155889944471E-4</v>
      </c>
      <c r="BD135" s="61">
        <v>2.7661249836658598E-4</v>
      </c>
      <c r="BE135" s="61">
        <v>8.5511004475299184E-7</v>
      </c>
      <c r="BF135" s="61">
        <v>3.7873338546504593E-5</v>
      </c>
      <c r="BG135" s="61">
        <v>2.8638085563861293E-5</v>
      </c>
      <c r="BH135" s="61">
        <v>3.1814887392683916E-5</v>
      </c>
      <c r="BI135" s="61">
        <v>1.7327504105162943E-5</v>
      </c>
      <c r="BJ135" s="61">
        <v>4.7738536163711406E-5</v>
      </c>
      <c r="BK135" s="61">
        <v>4.4424590112274995E-4</v>
      </c>
      <c r="BL135" s="61">
        <v>4.7018892947424087E-4</v>
      </c>
      <c r="BM135" s="61">
        <v>2.7264892795222999E-4</v>
      </c>
      <c r="BN135" s="61">
        <v>4.6856242814910163E-4</v>
      </c>
      <c r="BO135" s="61">
        <v>5.8260946774378174E-4</v>
      </c>
      <c r="BP135" s="61">
        <v>3.4661420959889748E-5</v>
      </c>
      <c r="BQ135" s="61">
        <v>8.0852624349234914E-5</v>
      </c>
      <c r="BR135" s="61">
        <v>0</v>
      </c>
      <c r="BS135" s="61">
        <v>0</v>
      </c>
      <c r="BT135" s="61">
        <v>0</v>
      </c>
      <c r="BU135" s="61">
        <v>0</v>
      </c>
      <c r="BV135" s="61">
        <v>1.1526219658779587E-6</v>
      </c>
      <c r="BW135" s="61">
        <v>1.3744549546750075E-5</v>
      </c>
      <c r="BX135" s="61">
        <v>0</v>
      </c>
      <c r="BY135" s="61">
        <v>0</v>
      </c>
      <c r="BZ135" s="61">
        <v>0</v>
      </c>
      <c r="CA135" s="61">
        <v>9.6111015484605889E-6</v>
      </c>
      <c r="CB135" s="61">
        <v>2.9558706808240856E-5</v>
      </c>
      <c r="CC135" s="61">
        <v>4.5537746205614201E-5</v>
      </c>
      <c r="CD135" s="61">
        <v>2.4476124378121356E-5</v>
      </c>
      <c r="CE135" s="61">
        <v>1.1051606703777457E-5</v>
      </c>
      <c r="CF135" s="61">
        <v>0</v>
      </c>
      <c r="CG135" s="61">
        <v>5.3356173065844684E-5</v>
      </c>
      <c r="CH135" s="61">
        <v>0</v>
      </c>
      <c r="CI135" s="61">
        <v>0</v>
      </c>
      <c r="CJ135" s="61">
        <v>7.8563473602138003E-5</v>
      </c>
      <c r="CK135" s="61">
        <v>0</v>
      </c>
      <c r="CL135" s="61">
        <v>1.3583631112634002E-4</v>
      </c>
      <c r="CM135" s="61">
        <v>1.0909489451017754E-4</v>
      </c>
      <c r="CN135" s="61">
        <v>0</v>
      </c>
      <c r="CO135" s="61">
        <v>3.3014791271824119E-4</v>
      </c>
      <c r="CP135" s="61">
        <v>1.249612051430356E-4</v>
      </c>
      <c r="CQ135" s="61">
        <v>1.2483031415333949E-3</v>
      </c>
      <c r="CR135" s="61">
        <v>3.6857204396396484E-3</v>
      </c>
      <c r="CS135" s="61">
        <v>7.2241141337481335E-3</v>
      </c>
      <c r="CT135" s="61">
        <v>8.4838672247598541E-4</v>
      </c>
      <c r="CU135" s="61">
        <v>2.868999013160017E-3</v>
      </c>
      <c r="CV135" s="61">
        <v>3.6455133154784296E-4</v>
      </c>
      <c r="CW135" s="61">
        <v>0.55685576920212998</v>
      </c>
      <c r="CX135" s="61">
        <v>0.84729820908390074</v>
      </c>
      <c r="CY135" s="61">
        <v>6.7755577904668929E-4</v>
      </c>
      <c r="CZ135" s="61">
        <v>6.771684928896923E-4</v>
      </c>
      <c r="DA135" s="61">
        <v>9.3828691345138645E-4</v>
      </c>
      <c r="DB135" s="61">
        <v>0.25237436260369295</v>
      </c>
      <c r="DC135" s="61">
        <v>4.8876355654509855E-6</v>
      </c>
      <c r="DD135" s="61">
        <v>2.1933550165160852E-6</v>
      </c>
      <c r="DE135" s="61">
        <v>3.194713582608301E-6</v>
      </c>
      <c r="DF135" s="61">
        <v>0</v>
      </c>
      <c r="DG135" s="61">
        <v>0</v>
      </c>
      <c r="DH135" s="61">
        <v>0</v>
      </c>
      <c r="DI135" s="61">
        <v>1.0204959564057594E-5</v>
      </c>
      <c r="DJ135" s="61">
        <v>4.268581621944342E-6</v>
      </c>
      <c r="DK135" s="61">
        <v>2.144081174976813E-5</v>
      </c>
      <c r="DL135" s="61">
        <v>7.6507075867970314E-6</v>
      </c>
      <c r="DM135" s="61">
        <v>0</v>
      </c>
      <c r="DN135" s="61">
        <v>5.4699118181334545E-6</v>
      </c>
      <c r="DO135" s="61">
        <v>6.7809695605662576E-5</v>
      </c>
      <c r="DP135" s="61">
        <v>0</v>
      </c>
      <c r="DQ135" s="61">
        <v>1.2942036858486352E-4</v>
      </c>
      <c r="DR135" s="61">
        <v>2.2489523049797251E-6</v>
      </c>
      <c r="DS135" s="61">
        <v>0</v>
      </c>
      <c r="DT135" s="61">
        <v>0.40983922973305187</v>
      </c>
      <c r="DU135" s="61">
        <v>5.2959153060640521E-4</v>
      </c>
      <c r="DV135" s="61">
        <v>5.025478870060334E-4</v>
      </c>
      <c r="DW135" s="61">
        <v>2.9925913420504224E-3</v>
      </c>
      <c r="DX135" s="61">
        <v>1.9201883696609676E-4</v>
      </c>
      <c r="DY135" s="61">
        <v>1.0253204098785016E-4</v>
      </c>
      <c r="DZ135" s="61">
        <v>5.370194013630187E-5</v>
      </c>
      <c r="EA135" s="61">
        <v>3.7249090054370416E-5</v>
      </c>
      <c r="EB135" s="61">
        <v>1.6590582339289035E-4</v>
      </c>
      <c r="EC135" s="61">
        <v>9.91348546829389E-5</v>
      </c>
      <c r="ED135" s="61">
        <v>2.2923662251348689E-6</v>
      </c>
      <c r="EE135" s="61">
        <v>3.5495385920405304E-5</v>
      </c>
      <c r="EF135" s="61">
        <v>1.1704166868657038E-4</v>
      </c>
      <c r="EG135" s="61">
        <v>7.0737180888948091E-5</v>
      </c>
      <c r="EH135" s="61">
        <v>7.089431871226043E-5</v>
      </c>
      <c r="EI135" s="61">
        <v>8.6599710591082871E-5</v>
      </c>
      <c r="EJ135" s="61">
        <v>9.7387005145844032E-6</v>
      </c>
      <c r="EK135" s="61">
        <v>1.5497700253155426E-5</v>
      </c>
      <c r="EL135" s="61">
        <v>4.0456770726775323E-6</v>
      </c>
      <c r="EM135" s="61">
        <v>0</v>
      </c>
      <c r="EN135" s="61">
        <v>0</v>
      </c>
      <c r="EO135" s="61">
        <v>1.7916910072904215E-4</v>
      </c>
      <c r="EP135" s="61">
        <v>9.8805239221179934E-5</v>
      </c>
      <c r="EQ135" s="61">
        <v>0</v>
      </c>
      <c r="ER135" s="61">
        <v>2.2150448479515074E-6</v>
      </c>
      <c r="ES135" s="61">
        <v>0</v>
      </c>
      <c r="ET135" s="61">
        <v>0</v>
      </c>
      <c r="EU135" s="61">
        <v>2.1834544618428458E-5</v>
      </c>
      <c r="EV135" s="61">
        <v>4.9318472969837784E-6</v>
      </c>
      <c r="EW135" s="61">
        <v>8.3918198078784191E-6</v>
      </c>
      <c r="EX135" s="61">
        <v>4.0601721310291654E-5</v>
      </c>
      <c r="EY135" s="61">
        <v>5.2475693016670615E-5</v>
      </c>
      <c r="EZ135" s="61">
        <v>5.8160761924270758E-5</v>
      </c>
      <c r="FA135" s="61">
        <v>6.5941878004453404E-6</v>
      </c>
      <c r="FB135" s="61">
        <v>3.1154675607382923E-6</v>
      </c>
      <c r="FC135" s="61">
        <v>2.6965333154431963E-5</v>
      </c>
      <c r="FD135" s="61">
        <v>0</v>
      </c>
      <c r="FE135" s="61">
        <v>9.2498774446297386E-6</v>
      </c>
      <c r="FF135" s="61">
        <v>6.039577007184215E-5</v>
      </c>
      <c r="FG135" s="61">
        <v>1.0436846398590576E-5</v>
      </c>
      <c r="FH135" s="61">
        <v>7.6257479595793872E-6</v>
      </c>
      <c r="FI135" s="61">
        <v>1.4584807837465534E-5</v>
      </c>
      <c r="FJ135" s="61">
        <v>2.102050324168802E-4</v>
      </c>
      <c r="FK135" s="61">
        <v>4.1171611396256286E-6</v>
      </c>
      <c r="FL135" s="61">
        <v>2.1167845273734192E-4</v>
      </c>
      <c r="FM135" s="61">
        <v>3.7887741017549764E-4</v>
      </c>
      <c r="FN135" s="61">
        <v>2.5238982252581943E-4</v>
      </c>
      <c r="FO135" s="61">
        <v>5.1535113981409144E-5</v>
      </c>
      <c r="FP135" s="61">
        <v>1.5297003218120423E-4</v>
      </c>
      <c r="FQ135" s="61">
        <v>8.7698891204192718E-5</v>
      </c>
      <c r="FR135" s="61">
        <v>3.0013984563417061E-5</v>
      </c>
      <c r="FS135" s="61">
        <v>0</v>
      </c>
      <c r="FT135" s="61">
        <v>4.7855010447416529E-6</v>
      </c>
      <c r="FU135" s="61">
        <v>0</v>
      </c>
      <c r="FV135" s="61">
        <v>1.2908695667135877E-4</v>
      </c>
      <c r="FW135" s="61">
        <v>0</v>
      </c>
      <c r="FX135" s="61">
        <v>0</v>
      </c>
      <c r="FY135" s="61">
        <v>0</v>
      </c>
      <c r="FZ135" s="61">
        <v>0</v>
      </c>
      <c r="GA135" s="61">
        <v>1.329255512197374E-6</v>
      </c>
      <c r="GB135" s="61">
        <v>2.7540403863498415E-6</v>
      </c>
      <c r="GC135" s="61">
        <v>0</v>
      </c>
      <c r="GD135" s="61">
        <v>9.0126837962433096E-6</v>
      </c>
      <c r="GE135" s="61">
        <v>1.0077982730508766E-5</v>
      </c>
      <c r="GF135" s="61">
        <v>3.8082901410956117E-5</v>
      </c>
      <c r="GG135" s="61">
        <v>1.7299517263205476E-5</v>
      </c>
      <c r="GH135" s="61">
        <v>3.2833459557816134E-5</v>
      </c>
      <c r="GI135" s="61">
        <v>7.9910219860714804E-6</v>
      </c>
      <c r="GJ135" s="61">
        <v>1.6965534720168675E-4</v>
      </c>
      <c r="GK135" s="61">
        <v>2.7549922554106598E-5</v>
      </c>
      <c r="GL135" s="61">
        <v>0</v>
      </c>
      <c r="GM135" s="61">
        <v>1.3952054440016293E-5</v>
      </c>
      <c r="GN135" s="61">
        <v>0</v>
      </c>
      <c r="GO135" s="61">
        <v>1.0843954250796478E-5</v>
      </c>
      <c r="GP135" s="61">
        <v>0</v>
      </c>
      <c r="GQ135" s="61">
        <v>1.7621879576304226E-6</v>
      </c>
      <c r="GR135" s="61">
        <v>0</v>
      </c>
      <c r="GS135" s="61">
        <v>0</v>
      </c>
      <c r="GT135" s="61">
        <v>0</v>
      </c>
      <c r="GU135" s="61">
        <v>5.9349980403132781E-6</v>
      </c>
      <c r="GV135" s="61">
        <v>6.8298641196636211E-6</v>
      </c>
      <c r="GW135" s="61">
        <v>3.9135355803292249E-4</v>
      </c>
      <c r="GX135" s="61">
        <v>3.3543458080234376E-5</v>
      </c>
      <c r="GY135" s="61">
        <v>1.8511337714538089E-4</v>
      </c>
      <c r="GZ135" s="61">
        <v>5.0858526024045299E-5</v>
      </c>
      <c r="HA135" s="61">
        <v>1.0309332137885587E-5</v>
      </c>
      <c r="HB135" s="61">
        <v>5.3606579543194914E-6</v>
      </c>
      <c r="HC135" s="61">
        <v>6.2030286730569679E-6</v>
      </c>
      <c r="HD135" s="61">
        <v>2.3068479480580968E-5</v>
      </c>
      <c r="HE135" s="61">
        <v>0</v>
      </c>
      <c r="HF135" s="61">
        <v>1.9575604565736148E-5</v>
      </c>
      <c r="HG135" s="61">
        <v>2.5975418326415726E-6</v>
      </c>
      <c r="HH135" s="61">
        <v>1.8122280094134298E-5</v>
      </c>
      <c r="HI135" s="61">
        <v>2.2389299188690162E-6</v>
      </c>
      <c r="HJ135" s="61">
        <v>1.1843249919572984E-5</v>
      </c>
      <c r="HK135" s="61">
        <v>0</v>
      </c>
      <c r="HL135" s="61">
        <v>1.9157627211221228E-6</v>
      </c>
      <c r="HM135" s="61">
        <v>2.2666499035313801E-6</v>
      </c>
      <c r="HN135" s="61">
        <v>4.7734959115629509E-5</v>
      </c>
      <c r="HO135" s="61">
        <v>0</v>
      </c>
      <c r="HP135" s="61">
        <v>0</v>
      </c>
      <c r="HQ135" s="61">
        <v>6.4276345434471276E-5</v>
      </c>
      <c r="HR135" s="61">
        <v>4.4122440533211393E-5</v>
      </c>
      <c r="HS135" s="61">
        <v>7.108203056023263E-5</v>
      </c>
      <c r="HT135" s="61">
        <v>6.084959817901036E-5</v>
      </c>
      <c r="HU135" s="61">
        <v>1.465399956543145E-4</v>
      </c>
      <c r="HV135" s="61">
        <v>1.6464703318555695E-5</v>
      </c>
      <c r="HW135" s="61">
        <v>0</v>
      </c>
      <c r="HX135" s="61">
        <v>5.9384484916547698E-5</v>
      </c>
      <c r="HY135" s="61">
        <v>3.4651979612519271E-6</v>
      </c>
      <c r="HZ135" s="61">
        <v>1.4676061411489775E-6</v>
      </c>
      <c r="IA135" s="61">
        <v>1.7298255877165752E-6</v>
      </c>
      <c r="IB135" s="61">
        <v>0</v>
      </c>
      <c r="IC135" s="61">
        <v>4.7219175134153918E-4</v>
      </c>
      <c r="ID135" s="61">
        <v>1.1067214613802188E-2</v>
      </c>
      <c r="IE135" s="61">
        <v>0.44377891990647667</v>
      </c>
      <c r="IF135" s="61">
        <v>3.3787959265798983E-3</v>
      </c>
      <c r="IG135" s="61">
        <v>9.4835956762604916E-5</v>
      </c>
      <c r="IH135" s="61">
        <v>4.9813274589765764E-4</v>
      </c>
      <c r="II135" s="61">
        <v>1.7278534242958119E-6</v>
      </c>
      <c r="IJ135" s="61">
        <v>3.3396104592396928E-5</v>
      </c>
      <c r="IK135" s="61">
        <v>0</v>
      </c>
      <c r="IL135" s="61">
        <v>3.5099563996362637E-5</v>
      </c>
      <c r="IM135" s="61">
        <v>0</v>
      </c>
      <c r="IN135" s="61">
        <v>1.3949301197571878E-6</v>
      </c>
      <c r="IO135" s="61">
        <v>3.2457845189499122E-5</v>
      </c>
      <c r="IP135" s="61">
        <v>6.5984493556035006E-7</v>
      </c>
      <c r="IQ135" s="61">
        <v>3.0353210332408266E-6</v>
      </c>
      <c r="IR135" s="61">
        <v>7.171982303764454E-7</v>
      </c>
      <c r="IS135" s="61">
        <v>1.8202678715923808E-5</v>
      </c>
      <c r="IT135" s="61">
        <v>1.7120982315846648E-5</v>
      </c>
      <c r="IU135" s="61">
        <v>1.653641177487048E-5</v>
      </c>
      <c r="IV135" s="61">
        <v>3.425714392789435E-5</v>
      </c>
      <c r="IW135" s="61">
        <v>0</v>
      </c>
      <c r="IX135" s="61">
        <v>1.5995525107522486E-5</v>
      </c>
      <c r="IY135" s="61">
        <v>6.1715801078530921E-6</v>
      </c>
      <c r="IZ135" s="61">
        <v>2.4666371089778747E-6</v>
      </c>
      <c r="JA135" s="61">
        <v>4.0358495943283799E-6</v>
      </c>
      <c r="JB135" s="61">
        <v>1.1413461303093288E-5</v>
      </c>
      <c r="JC135" s="61">
        <v>1.32031840658311E-5</v>
      </c>
      <c r="JD135" s="61">
        <v>6.3495282841681153E-6</v>
      </c>
      <c r="JE135" s="61">
        <v>1.885627378391045E-5</v>
      </c>
      <c r="JF135" s="61">
        <v>3.6702176248743972E-6</v>
      </c>
      <c r="JG135" s="61">
        <v>2.1861743071840424E-5</v>
      </c>
      <c r="JH135" s="61">
        <v>3.4555536640292496E-5</v>
      </c>
      <c r="JI135" s="61">
        <v>2.5202715292993374E-6</v>
      </c>
      <c r="JJ135" s="61">
        <v>0</v>
      </c>
      <c r="JK135" s="61">
        <v>0</v>
      </c>
      <c r="JL135" s="61">
        <v>0</v>
      </c>
      <c r="JM135" s="61">
        <v>5.9892296827763454E-5</v>
      </c>
      <c r="JN135" s="61">
        <v>9.1641816914762265E-6</v>
      </c>
      <c r="JO135" s="61">
        <v>2.4101983311144034E-6</v>
      </c>
      <c r="JP135" s="61">
        <v>1.826898985947438E-6</v>
      </c>
      <c r="JQ135" s="61">
        <v>2.6809029344442803E-5</v>
      </c>
      <c r="JR135" s="61">
        <v>1.6574879560971027E-6</v>
      </c>
      <c r="JS135" s="61">
        <v>0</v>
      </c>
      <c r="JT135" s="61">
        <v>2.287846956964604E-4</v>
      </c>
      <c r="JU135" s="61">
        <v>7.7740120324946039E-4</v>
      </c>
      <c r="JV135" s="61">
        <v>2.488279940188758E-4</v>
      </c>
      <c r="JW135" s="61">
        <v>3.34068658776656E-5</v>
      </c>
      <c r="JX135" s="61">
        <v>1.0029900865657598E-4</v>
      </c>
      <c r="JY135" s="61">
        <v>1.200241429377268E-4</v>
      </c>
      <c r="JZ135" s="61">
        <v>4.1414723318337611E-4</v>
      </c>
      <c r="KA135" s="61">
        <v>1.418340132834575E-4</v>
      </c>
      <c r="KB135" s="61">
        <v>1.1710952515774556E-4</v>
      </c>
      <c r="KC135" s="61">
        <v>3.9169471305343772E-3</v>
      </c>
      <c r="KD135" s="61">
        <v>7.4704595021337535E-5</v>
      </c>
      <c r="KE135" s="61">
        <v>8.0907187246828042E-4</v>
      </c>
      <c r="KF135" s="61">
        <v>5.4709726342984908E-4</v>
      </c>
      <c r="KG135" s="61">
        <v>9.6580547134968847E-4</v>
      </c>
      <c r="KH135" s="61">
        <v>1.1688281768671281E-4</v>
      </c>
      <c r="KI135" s="61">
        <v>2.6884957910897223E-3</v>
      </c>
      <c r="KJ135" s="61">
        <v>1.0925820991897602E-4</v>
      </c>
      <c r="KK135" s="61">
        <v>8.6150463388489032E-5</v>
      </c>
      <c r="KL135" s="61">
        <v>6.4844663726715886E-4</v>
      </c>
      <c r="KM135" s="61">
        <v>1.3358368766033842E-4</v>
      </c>
      <c r="KN135" s="61">
        <v>3.6486847828973039E-5</v>
      </c>
      <c r="KO135" s="61">
        <v>1.3783853537876272E-4</v>
      </c>
      <c r="KP135" s="61">
        <v>1.4181175398850698E-4</v>
      </c>
      <c r="KQ135" s="61">
        <v>1.055496341542521E-4</v>
      </c>
      <c r="KR135" s="61">
        <v>7.9700905599441798E-4</v>
      </c>
      <c r="KS135" s="61">
        <v>6.4771510401976313E-3</v>
      </c>
      <c r="KT135" s="61">
        <v>4.0698057420977372E-5</v>
      </c>
      <c r="KU135" s="61">
        <v>4.0817136662868404E-4</v>
      </c>
      <c r="KV135" s="61">
        <v>7.0357559610927131E-6</v>
      </c>
      <c r="KW135" s="61">
        <v>3.4757051176770461E-4</v>
      </c>
      <c r="KX135" s="61">
        <v>3.9046498199467022E-3</v>
      </c>
      <c r="KY135" s="61">
        <v>6.289178202399045E-5</v>
      </c>
      <c r="KZ135" s="61">
        <v>2.8303240207812569E-4</v>
      </c>
    </row>
    <row r="136" spans="1:312" ht="13" x14ac:dyDescent="0.3">
      <c r="A136" s="102">
        <v>1.0084358751484868</v>
      </c>
      <c r="B136" s="50" t="s">
        <v>822</v>
      </c>
      <c r="C136" s="60" t="s">
        <v>25</v>
      </c>
      <c r="D136" s="61">
        <v>0</v>
      </c>
      <c r="E136" s="61">
        <v>4.4257593571543974E-5</v>
      </c>
      <c r="F136" s="61">
        <v>2.3192166471496579E-5</v>
      </c>
      <c r="G136" s="61">
        <v>1.2515540911846902E-5</v>
      </c>
      <c r="H136" s="61">
        <v>5.7475966913928062E-6</v>
      </c>
      <c r="I136" s="61">
        <v>2.1687498211534437E-6</v>
      </c>
      <c r="J136" s="61">
        <v>1.3079683471659986E-5</v>
      </c>
      <c r="K136" s="61">
        <v>9.8196969139868162E-5</v>
      </c>
      <c r="L136" s="61">
        <v>1.0881761140744566E-5</v>
      </c>
      <c r="M136" s="61">
        <v>5.7256512449628794E-5</v>
      </c>
      <c r="N136" s="61">
        <v>7.9839070723210477E-6</v>
      </c>
      <c r="O136" s="61">
        <v>1.2811103645372779E-4</v>
      </c>
      <c r="P136" s="61">
        <v>2.87860240866957E-5</v>
      </c>
      <c r="Q136" s="61">
        <v>9.6584223652928746E-6</v>
      </c>
      <c r="R136" s="61">
        <v>7.4684150435576463E-5</v>
      </c>
      <c r="S136" s="61">
        <v>1.5874342292928771E-4</v>
      </c>
      <c r="T136" s="61">
        <v>6.6684128254419425E-4</v>
      </c>
      <c r="U136" s="61">
        <v>1.2164563731129935E-4</v>
      </c>
      <c r="V136" s="61">
        <v>9.722370115418422E-5</v>
      </c>
      <c r="W136" s="61">
        <v>1.4640985688861088E-5</v>
      </c>
      <c r="X136" s="61">
        <v>4.4177496263173676E-5</v>
      </c>
      <c r="Y136" s="61">
        <v>2.6193553699508288E-6</v>
      </c>
      <c r="Z136" s="61">
        <v>5.2073461646898112E-5</v>
      </c>
      <c r="AA136" s="61">
        <v>1.0150402683774115E-5</v>
      </c>
      <c r="AB136" s="61">
        <v>9.3885379783730014E-6</v>
      </c>
      <c r="AC136" s="61">
        <v>1.4327040996584269E-5</v>
      </c>
      <c r="AD136" s="61">
        <v>4.2271888940871661E-6</v>
      </c>
      <c r="AE136" s="61">
        <v>2.9837095350566177E-5</v>
      </c>
      <c r="AF136" s="61">
        <v>1.4589831354331966E-3</v>
      </c>
      <c r="AG136" s="61">
        <v>4.1797300887086425E-5</v>
      </c>
      <c r="AH136" s="61">
        <v>7.1027799086173542E-5</v>
      </c>
      <c r="AI136" s="61">
        <v>1.0976452761434153E-4</v>
      </c>
      <c r="AJ136" s="61">
        <v>6.8070018790811345E-5</v>
      </c>
      <c r="AK136" s="61">
        <v>6.8096453860141117E-6</v>
      </c>
      <c r="AL136" s="61">
        <v>2.6715171412269169E-5</v>
      </c>
      <c r="AM136" s="61">
        <v>2.3315982449717326E-5</v>
      </c>
      <c r="AN136" s="61">
        <v>5.3606757880222611E-5</v>
      </c>
      <c r="AO136" s="61">
        <v>1.1250411541185163E-4</v>
      </c>
      <c r="AP136" s="61">
        <v>1.5306556238022773E-5</v>
      </c>
      <c r="AQ136" s="61">
        <v>5.5453023019572474E-5</v>
      </c>
      <c r="AR136" s="61">
        <v>2.6002039396221633E-5</v>
      </c>
      <c r="AS136" s="61">
        <v>2.5540351170103806E-5</v>
      </c>
      <c r="AT136" s="61">
        <v>9.5174410632462157E-6</v>
      </c>
      <c r="AU136" s="61">
        <v>3.7209534476685278E-6</v>
      </c>
      <c r="AV136" s="61">
        <v>9.8928692994105496E-6</v>
      </c>
      <c r="AW136" s="61">
        <v>1.4298069001668772E-5</v>
      </c>
      <c r="AX136" s="61">
        <v>4.5651960960622808E-6</v>
      </c>
      <c r="AY136" s="61">
        <v>1.2182899419248363E-5</v>
      </c>
      <c r="AZ136" s="61">
        <v>1.906450636718502E-6</v>
      </c>
      <c r="BA136" s="61">
        <v>0</v>
      </c>
      <c r="BB136" s="61">
        <v>1.5421513444309608E-5</v>
      </c>
      <c r="BC136" s="61">
        <v>4.3586422434347864E-4</v>
      </c>
      <c r="BD136" s="61">
        <v>3.1051641584281422E-4</v>
      </c>
      <c r="BE136" s="61">
        <v>5.7031089373664817E-5</v>
      </c>
      <c r="BF136" s="61">
        <v>1.1095529308042883E-5</v>
      </c>
      <c r="BG136" s="61">
        <v>9.3487338141698759E-6</v>
      </c>
      <c r="BH136" s="61">
        <v>7.6414476216565223E-5</v>
      </c>
      <c r="BI136" s="61">
        <v>4.1135463886344083E-4</v>
      </c>
      <c r="BJ136" s="61">
        <v>2.2561568002363812E-4</v>
      </c>
      <c r="BK136" s="61">
        <v>1.0235418729943498E-3</v>
      </c>
      <c r="BL136" s="61">
        <v>2.4578741658384664E-2</v>
      </c>
      <c r="BM136" s="61">
        <v>0.33869707934567</v>
      </c>
      <c r="BN136" s="61">
        <v>1.3269729025958885E-3</v>
      </c>
      <c r="BO136" s="61">
        <v>6.3590421371633734E-4</v>
      </c>
      <c r="BP136" s="61">
        <v>0</v>
      </c>
      <c r="BQ136" s="61">
        <v>3.0921283753275939E-6</v>
      </c>
      <c r="BR136" s="61">
        <v>0</v>
      </c>
      <c r="BS136" s="61">
        <v>8.4152402478471934E-6</v>
      </c>
      <c r="BT136" s="61">
        <v>0</v>
      </c>
      <c r="BU136" s="61">
        <v>2.5553535771091149E-5</v>
      </c>
      <c r="BV136" s="61">
        <v>4.5746285134622977E-5</v>
      </c>
      <c r="BW136" s="61">
        <v>1.642750263938968E-4</v>
      </c>
      <c r="BX136" s="61">
        <v>8.9356039433834009E-5</v>
      </c>
      <c r="BY136" s="61">
        <v>7.8207234250197438E-5</v>
      </c>
      <c r="BZ136" s="61">
        <v>2.9541786491726088E-4</v>
      </c>
      <c r="CA136" s="61">
        <v>3.5062722315680296E-6</v>
      </c>
      <c r="CB136" s="61">
        <v>3.7433634325633353E-6</v>
      </c>
      <c r="CC136" s="61">
        <v>1.9727338243880309E-5</v>
      </c>
      <c r="CD136" s="61">
        <v>1.3427385081499583E-5</v>
      </c>
      <c r="CE136" s="61">
        <v>0</v>
      </c>
      <c r="CF136" s="61">
        <v>6.369027885822971E-6</v>
      </c>
      <c r="CG136" s="61">
        <v>9.1905369874182225E-6</v>
      </c>
      <c r="CH136" s="61">
        <v>3.0956399450916246E-5</v>
      </c>
      <c r="CI136" s="61">
        <v>8.9251525762742943E-6</v>
      </c>
      <c r="CJ136" s="61">
        <v>0</v>
      </c>
      <c r="CK136" s="61">
        <v>0</v>
      </c>
      <c r="CL136" s="61">
        <v>2.2211910680291314E-5</v>
      </c>
      <c r="CM136" s="61">
        <v>8.2711810039909703E-5</v>
      </c>
      <c r="CN136" s="61">
        <v>8.1465580681529784E-6</v>
      </c>
      <c r="CO136" s="61">
        <v>3.5188380077719768E-5</v>
      </c>
      <c r="CP136" s="61">
        <v>1.8881406919452568E-5</v>
      </c>
      <c r="CQ136" s="61">
        <v>3.5674875494513564E-4</v>
      </c>
      <c r="CR136" s="61">
        <v>2.3563358173545179E-4</v>
      </c>
      <c r="CS136" s="61">
        <v>2.0515095626070897E-5</v>
      </c>
      <c r="CT136" s="61">
        <v>1.5986782847875967E-4</v>
      </c>
      <c r="CU136" s="61">
        <v>2.7094175094060139E-4</v>
      </c>
      <c r="CV136" s="61">
        <v>5.7652453251712627E-5</v>
      </c>
      <c r="CW136" s="61">
        <v>5.7008109700576893E-4</v>
      </c>
      <c r="CX136" s="61">
        <v>7.612975524008285E-5</v>
      </c>
      <c r="CY136" s="61">
        <v>1.9081344893516574E-5</v>
      </c>
      <c r="CZ136" s="61">
        <v>1.479634514497282E-5</v>
      </c>
      <c r="DA136" s="61">
        <v>1.7837163239555877E-4</v>
      </c>
      <c r="DB136" s="61">
        <v>2.5799419170331858E-4</v>
      </c>
      <c r="DC136" s="61">
        <v>5.6908484031299943E-5</v>
      </c>
      <c r="DD136" s="61">
        <v>4.3867100330321705E-6</v>
      </c>
      <c r="DE136" s="61">
        <v>2.1451126499381166E-4</v>
      </c>
      <c r="DF136" s="61">
        <v>3.3994056417344592E-5</v>
      </c>
      <c r="DG136" s="61">
        <v>2.6960846857177648E-5</v>
      </c>
      <c r="DH136" s="61">
        <v>3.0660677025601415E-5</v>
      </c>
      <c r="DI136" s="61">
        <v>0</v>
      </c>
      <c r="DJ136" s="61">
        <v>2.0410143977519058E-5</v>
      </c>
      <c r="DK136" s="61">
        <v>1.0672759626551247E-5</v>
      </c>
      <c r="DL136" s="61">
        <v>0</v>
      </c>
      <c r="DM136" s="61">
        <v>6.663599859417082E-6</v>
      </c>
      <c r="DN136" s="61">
        <v>8.4986222507666076E-5</v>
      </c>
      <c r="DO136" s="61">
        <v>7.0906425195848611E-6</v>
      </c>
      <c r="DP136" s="61">
        <v>1.4686014691784198E-5</v>
      </c>
      <c r="DQ136" s="61">
        <v>3.6218386730838671E-6</v>
      </c>
      <c r="DR136" s="61">
        <v>2.4754313047065568E-4</v>
      </c>
      <c r="DS136" s="61">
        <v>2.013830854764213E-5</v>
      </c>
      <c r="DT136" s="61">
        <v>3.9714440902899381E-5</v>
      </c>
      <c r="DU136" s="61">
        <v>2.4765392112709194E-4</v>
      </c>
      <c r="DV136" s="61">
        <v>8.5592409598424463E-5</v>
      </c>
      <c r="DW136" s="61">
        <v>3.7992920208398061E-4</v>
      </c>
      <c r="DX136" s="61">
        <v>4.441093003476371E-5</v>
      </c>
      <c r="DY136" s="61">
        <v>8.496219003820246E-6</v>
      </c>
      <c r="DZ136" s="61">
        <v>1.0988947555296851E-5</v>
      </c>
      <c r="EA136" s="61">
        <v>1.6465123123059739E-4</v>
      </c>
      <c r="EB136" s="61">
        <v>1.7812681255753384E-4</v>
      </c>
      <c r="EC136" s="61">
        <v>1.7365339935776302E-4</v>
      </c>
      <c r="ED136" s="61">
        <v>2.7330817036291078E-5</v>
      </c>
      <c r="EE136" s="61">
        <v>4.3034424599233216E-5</v>
      </c>
      <c r="EF136" s="61">
        <v>3.9797914018979649E-5</v>
      </c>
      <c r="EG136" s="61">
        <v>9.1871283930290603E-5</v>
      </c>
      <c r="EH136" s="61">
        <v>6.3731313336202799E-5</v>
      </c>
      <c r="EI136" s="61">
        <v>6.7390277881277156E-5</v>
      </c>
      <c r="EJ136" s="61">
        <v>1.8065142344274391E-4</v>
      </c>
      <c r="EK136" s="61">
        <v>8.6438340902418912E-5</v>
      </c>
      <c r="EL136" s="61">
        <v>0</v>
      </c>
      <c r="EM136" s="61">
        <v>0</v>
      </c>
      <c r="EN136" s="61">
        <v>2.758124293178178E-4</v>
      </c>
      <c r="EO136" s="61">
        <v>0</v>
      </c>
      <c r="EP136" s="61">
        <v>2.5801863212461589E-5</v>
      </c>
      <c r="EQ136" s="61">
        <v>2.3129639436181428E-4</v>
      </c>
      <c r="ER136" s="61">
        <v>0</v>
      </c>
      <c r="ES136" s="61">
        <v>9.3487502644740942E-5</v>
      </c>
      <c r="ET136" s="61">
        <v>1.0687219482753618E-5</v>
      </c>
      <c r="EU136" s="61">
        <v>4.5464112446727719E-6</v>
      </c>
      <c r="EV136" s="61">
        <v>1.213010985665913E-5</v>
      </c>
      <c r="EW136" s="61">
        <v>1.8885028209219028E-5</v>
      </c>
      <c r="EX136" s="61">
        <v>3.6672454364974297E-4</v>
      </c>
      <c r="EY136" s="61">
        <v>1.4115674929984759E-4</v>
      </c>
      <c r="EZ136" s="61">
        <v>8.3862148934988202E-4</v>
      </c>
      <c r="FA136" s="61">
        <v>1.9919317864242983E-4</v>
      </c>
      <c r="FB136" s="61">
        <v>2.1158904385399702E-4</v>
      </c>
      <c r="FC136" s="61">
        <v>1.9027548756693011E-4</v>
      </c>
      <c r="FD136" s="61">
        <v>3.239854445678805E-4</v>
      </c>
      <c r="FE136" s="61">
        <v>2.342597533405657E-3</v>
      </c>
      <c r="FF136" s="61">
        <v>5.9924942832034777E-4</v>
      </c>
      <c r="FG136" s="61">
        <v>5.4470584138588049E-4</v>
      </c>
      <c r="FH136" s="61">
        <v>3.2035824803492444E-4</v>
      </c>
      <c r="FI136" s="61">
        <v>0.17886099981174583</v>
      </c>
      <c r="FJ136" s="61">
        <v>1.3335157130283746E-3</v>
      </c>
      <c r="FK136" s="61">
        <v>1.0482749723835698E-4</v>
      </c>
      <c r="FL136" s="61">
        <v>0.18026086603371719</v>
      </c>
      <c r="FM136" s="61">
        <v>3.1385805938673769E-3</v>
      </c>
      <c r="FN136" s="61">
        <v>7.866027682472325E-4</v>
      </c>
      <c r="FO136" s="61">
        <v>0.87100953834674455</v>
      </c>
      <c r="FP136" s="61">
        <v>0.10115226949896565</v>
      </c>
      <c r="FQ136" s="61">
        <v>3.1976774604623444E-3</v>
      </c>
      <c r="FR136" s="61">
        <v>2.1468990755739263E-3</v>
      </c>
      <c r="FS136" s="61">
        <v>5.4451831603479211E-4</v>
      </c>
      <c r="FT136" s="61">
        <v>0</v>
      </c>
      <c r="FU136" s="61">
        <v>2.139073530310535E-5</v>
      </c>
      <c r="FV136" s="61">
        <v>0</v>
      </c>
      <c r="FW136" s="61">
        <v>3.0100246771487958E-5</v>
      </c>
      <c r="FX136" s="61">
        <v>2.2947009436637878E-5</v>
      </c>
      <c r="FY136" s="61">
        <v>4.0428709390206042E-5</v>
      </c>
      <c r="FZ136" s="61">
        <v>2.7091928526532804E-5</v>
      </c>
      <c r="GA136" s="61">
        <v>1.7469371331411713E-4</v>
      </c>
      <c r="GB136" s="61">
        <v>3.6720538484664554E-6</v>
      </c>
      <c r="GC136" s="61">
        <v>3.2570718374278071E-4</v>
      </c>
      <c r="GD136" s="61">
        <v>4.931162345473222E-5</v>
      </c>
      <c r="GE136" s="61">
        <v>2.2157564808882466E-4</v>
      </c>
      <c r="GF136" s="61">
        <v>2.5548561431216549E-4</v>
      </c>
      <c r="GG136" s="61">
        <v>1.8489127812373707E-5</v>
      </c>
      <c r="GH136" s="61">
        <v>2.5197037440572977E-5</v>
      </c>
      <c r="GI136" s="61">
        <v>1.114713991334341E-5</v>
      </c>
      <c r="GJ136" s="61">
        <v>2.1664771398056419E-5</v>
      </c>
      <c r="GK136" s="61">
        <v>7.4030347448023282E-5</v>
      </c>
      <c r="GL136" s="61">
        <v>6.1482029039381135E-6</v>
      </c>
      <c r="GM136" s="61">
        <v>2.3913521266006419E-5</v>
      </c>
      <c r="GN136" s="61">
        <v>1.5538081663905834E-5</v>
      </c>
      <c r="GO136" s="61">
        <v>4.0464903030258246E-6</v>
      </c>
      <c r="GP136" s="61">
        <v>1.5146303298575541E-4</v>
      </c>
      <c r="GQ136" s="61">
        <v>1.7108887081971816E-4</v>
      </c>
      <c r="GR136" s="61">
        <v>1.6635055965859947E-4</v>
      </c>
      <c r="GS136" s="61">
        <v>3.1427809539053701E-5</v>
      </c>
      <c r="GT136" s="61">
        <v>4.0152398278955187E-6</v>
      </c>
      <c r="GU136" s="61">
        <v>0</v>
      </c>
      <c r="GV136" s="61">
        <v>4.4773553673350406E-6</v>
      </c>
      <c r="GW136" s="61">
        <v>3.397462802120462E-4</v>
      </c>
      <c r="GX136" s="61">
        <v>4.2117954687016681E-4</v>
      </c>
      <c r="GY136" s="61">
        <v>5.8896460845980552E-4</v>
      </c>
      <c r="GZ136" s="61">
        <v>6.5883479942150156E-5</v>
      </c>
      <c r="HA136" s="61">
        <v>0</v>
      </c>
      <c r="HB136" s="61">
        <v>1.57974599780043E-4</v>
      </c>
      <c r="HC136" s="61">
        <v>2.8212446024634514E-5</v>
      </c>
      <c r="HD136" s="61">
        <v>1.3111783917801035E-4</v>
      </c>
      <c r="HE136" s="61">
        <v>1.5670897602300193E-5</v>
      </c>
      <c r="HF136" s="61">
        <v>2.420323341242049E-5</v>
      </c>
      <c r="HG136" s="61">
        <v>3.2113313471694703E-5</v>
      </c>
      <c r="HH136" s="61">
        <v>2.5242404354469297E-5</v>
      </c>
      <c r="HI136" s="61">
        <v>7.5999232246053823E-6</v>
      </c>
      <c r="HJ136" s="61">
        <v>2.5095974713654654E-5</v>
      </c>
      <c r="HK136" s="61">
        <v>0</v>
      </c>
      <c r="HL136" s="61">
        <v>1.3481293222711234E-4</v>
      </c>
      <c r="HM136" s="61">
        <v>1.6148621312714678E-4</v>
      </c>
      <c r="HN136" s="61">
        <v>1.2171560857792093E-5</v>
      </c>
      <c r="HO136" s="61">
        <v>6.4587894712940114E-6</v>
      </c>
      <c r="HP136" s="61">
        <v>1.3294573465543031E-5</v>
      </c>
      <c r="HQ136" s="61">
        <v>8.0333887909210774E-5</v>
      </c>
      <c r="HR136" s="61">
        <v>3.4232927999905391E-6</v>
      </c>
      <c r="HS136" s="61">
        <v>6.972705475847448E-5</v>
      </c>
      <c r="HT136" s="61">
        <v>0</v>
      </c>
      <c r="HU136" s="61">
        <v>1.7231682319271568E-4</v>
      </c>
      <c r="HV136" s="61">
        <v>4.7112966702593448E-5</v>
      </c>
      <c r="HW136" s="61">
        <v>1.4567932361459374E-6</v>
      </c>
      <c r="HX136" s="61">
        <v>2.3618641167691496E-4</v>
      </c>
      <c r="HY136" s="61">
        <v>3.0980246673444379E-6</v>
      </c>
      <c r="HZ136" s="61">
        <v>1.0077562169222979E-5</v>
      </c>
      <c r="IA136" s="61">
        <v>1.0680482757185826E-5</v>
      </c>
      <c r="IB136" s="61">
        <v>3.085914588021745E-6</v>
      </c>
      <c r="IC136" s="61">
        <v>9.7180405834869821E-5</v>
      </c>
      <c r="ID136" s="61">
        <v>9.2694940842331076E-5</v>
      </c>
      <c r="IE136" s="61">
        <v>1.8004588685832033E-4</v>
      </c>
      <c r="IF136" s="61">
        <v>3.623602518701017E-4</v>
      </c>
      <c r="IG136" s="61">
        <v>3.7472883435221677E-4</v>
      </c>
      <c r="IH136" s="61">
        <v>2.4205123599262404E-3</v>
      </c>
      <c r="II136" s="61">
        <v>0</v>
      </c>
      <c r="IJ136" s="61">
        <v>3.4931165579790044E-6</v>
      </c>
      <c r="IK136" s="61">
        <v>1.3665210619917422E-6</v>
      </c>
      <c r="IL136" s="61">
        <v>1.0054133379534399E-5</v>
      </c>
      <c r="IM136" s="61">
        <v>4.2548923475960205E-5</v>
      </c>
      <c r="IN136" s="61">
        <v>3.0335528507972575E-5</v>
      </c>
      <c r="IO136" s="61">
        <v>9.8979248799950235E-5</v>
      </c>
      <c r="IP136" s="61">
        <v>1.688225486981814E-5</v>
      </c>
      <c r="IQ136" s="61">
        <v>5.0525005823712689E-5</v>
      </c>
      <c r="IR136" s="61">
        <v>4.5969814284369752E-6</v>
      </c>
      <c r="IS136" s="61">
        <v>1.0745980403022885E-5</v>
      </c>
      <c r="IT136" s="61">
        <v>1.6812748591666104E-6</v>
      </c>
      <c r="IU136" s="61">
        <v>8.1132650616059598E-6</v>
      </c>
      <c r="IV136" s="61">
        <v>5.4795841140636467E-6</v>
      </c>
      <c r="IW136" s="61">
        <v>1.069271773884092E-6</v>
      </c>
      <c r="IX136" s="61">
        <v>1.7989648373301542E-4</v>
      </c>
      <c r="IY136" s="61">
        <v>2.2287512834746842E-5</v>
      </c>
      <c r="IZ136" s="61">
        <v>8.560144337452848E-5</v>
      </c>
      <c r="JA136" s="61">
        <v>1.1773329988454822E-4</v>
      </c>
      <c r="JB136" s="61">
        <v>3.2875122461852629E-5</v>
      </c>
      <c r="JC136" s="61">
        <v>1.6440445053557791E-5</v>
      </c>
      <c r="JD136" s="61">
        <v>8.5829157838815095E-6</v>
      </c>
      <c r="JE136" s="61">
        <v>1.8204379901804155E-5</v>
      </c>
      <c r="JF136" s="61">
        <v>7.5407901249230971E-5</v>
      </c>
      <c r="JG136" s="61">
        <v>2.1137070574550416E-5</v>
      </c>
      <c r="JH136" s="61">
        <v>1.8137647072896153E-4</v>
      </c>
      <c r="JI136" s="61">
        <v>1.0705077873193684E-4</v>
      </c>
      <c r="JJ136" s="61">
        <v>2.8194195489357764E-6</v>
      </c>
      <c r="JK136" s="61">
        <v>1.2988227857866673E-4</v>
      </c>
      <c r="JL136" s="61">
        <v>4.5518177720474195E-5</v>
      </c>
      <c r="JM136" s="61">
        <v>2.3065121417933945E-5</v>
      </c>
      <c r="JN136" s="61">
        <v>3.5547661226191074E-5</v>
      </c>
      <c r="JO136" s="61">
        <v>1.5273516090876833E-5</v>
      </c>
      <c r="JP136" s="61">
        <v>7.7292936796437845E-5</v>
      </c>
      <c r="JQ136" s="61">
        <v>2.4184886048689369E-5</v>
      </c>
      <c r="JR136" s="61">
        <v>4.3330704561010988E-5</v>
      </c>
      <c r="JS136" s="61">
        <v>2.0551572268844742E-5</v>
      </c>
      <c r="JT136" s="61">
        <v>0</v>
      </c>
      <c r="JU136" s="61">
        <v>1.7879080385533886E-4</v>
      </c>
      <c r="JV136" s="61">
        <v>1.5024344792928333E-5</v>
      </c>
      <c r="JW136" s="61">
        <v>2.6215380858004689E-5</v>
      </c>
      <c r="JX136" s="61">
        <v>1.0281923964332206E-5</v>
      </c>
      <c r="JY136" s="61">
        <v>2.2222186393615367E-5</v>
      </c>
      <c r="JZ136" s="61">
        <v>1.2525256351036561E-4</v>
      </c>
      <c r="KA136" s="61">
        <v>5.484241442432823E-5</v>
      </c>
      <c r="KB136" s="61">
        <v>3.1230223814213803E-5</v>
      </c>
      <c r="KC136" s="61">
        <v>3.0637198704143605E-5</v>
      </c>
      <c r="KD136" s="61">
        <v>5.0691848505113637E-5</v>
      </c>
      <c r="KE136" s="61">
        <v>4.5553438288313543E-5</v>
      </c>
      <c r="KF136" s="61">
        <v>7.3425148140793316E-5</v>
      </c>
      <c r="KG136" s="61">
        <v>6.7328665888019505E-5</v>
      </c>
      <c r="KH136" s="61">
        <v>5.2216522482585245E-6</v>
      </c>
      <c r="KI136" s="61">
        <v>1.1626979373890169E-4</v>
      </c>
      <c r="KJ136" s="61">
        <v>2.1040944051077255E-4</v>
      </c>
      <c r="KK136" s="61">
        <v>2.4821895964806036E-6</v>
      </c>
      <c r="KL136" s="61">
        <v>1.2688024880388893E-4</v>
      </c>
      <c r="KM136" s="61">
        <v>6.8793005047200346E-5</v>
      </c>
      <c r="KN136" s="61">
        <v>3.2833448983048733E-5</v>
      </c>
      <c r="KO136" s="61">
        <v>3.5488377429709973E-5</v>
      </c>
      <c r="KP136" s="61">
        <v>1.0261436349205231E-4</v>
      </c>
      <c r="KQ136" s="61">
        <v>1.2981927314718408E-5</v>
      </c>
      <c r="KR136" s="61">
        <v>5.225812658573476E-5</v>
      </c>
      <c r="KS136" s="61">
        <v>9.3226170341190187E-5</v>
      </c>
      <c r="KT136" s="61">
        <v>5.8387810539450284E-5</v>
      </c>
      <c r="KU136" s="61">
        <v>6.1853114577577561E-5</v>
      </c>
      <c r="KV136" s="61">
        <v>8.1215891645369424E-5</v>
      </c>
      <c r="KW136" s="61">
        <v>3.2434585000484186E-5</v>
      </c>
      <c r="KX136" s="61">
        <v>1.0535600895764521E-4</v>
      </c>
      <c r="KY136" s="61">
        <v>9.3415828932811904E-5</v>
      </c>
      <c r="KZ136" s="61">
        <v>8.2849238562579934E-5</v>
      </c>
    </row>
    <row r="137" spans="1:312" ht="13" x14ac:dyDescent="0.3">
      <c r="A137" s="102">
        <v>1.0342900374938426</v>
      </c>
      <c r="B137" s="50" t="s">
        <v>821</v>
      </c>
      <c r="C137" s="60" t="s">
        <v>101</v>
      </c>
      <c r="D137" s="61">
        <v>0</v>
      </c>
      <c r="E137" s="61">
        <v>4.0561949301822377E-6</v>
      </c>
      <c r="F137" s="61">
        <v>1.773399982518682E-4</v>
      </c>
      <c r="G137" s="61">
        <v>1.4685771604513965E-6</v>
      </c>
      <c r="H137" s="61">
        <v>2.1458746987919847E-5</v>
      </c>
      <c r="I137" s="61">
        <v>3.0237191950926008E-4</v>
      </c>
      <c r="J137" s="61">
        <v>6.4397298728227918E-4</v>
      </c>
      <c r="K137" s="61">
        <v>1.3252972214670684E-4</v>
      </c>
      <c r="L137" s="61">
        <v>1.9618711389980057E-4</v>
      </c>
      <c r="M137" s="61">
        <v>9.7065537083632281E-5</v>
      </c>
      <c r="N137" s="61">
        <v>2.6338812461055894E-4</v>
      </c>
      <c r="O137" s="61">
        <v>1.1066859174217008E-5</v>
      </c>
      <c r="P137" s="61">
        <v>1.7642886477755231E-4</v>
      </c>
      <c r="Q137" s="61">
        <v>3.0221089123853953E-4</v>
      </c>
      <c r="R137" s="61">
        <v>4.5274033511178337E-5</v>
      </c>
      <c r="S137" s="61">
        <v>4.5012998955480622E-6</v>
      </c>
      <c r="T137" s="61">
        <v>7.9436173903968345E-4</v>
      </c>
      <c r="U137" s="61">
        <v>1.0937170187829113E-5</v>
      </c>
      <c r="V137" s="61">
        <v>9.8415735667356907E-3</v>
      </c>
      <c r="W137" s="61">
        <v>4.554966163515705E-2</v>
      </c>
      <c r="X137" s="61">
        <v>1.7583484201332128E-3</v>
      </c>
      <c r="Y137" s="61">
        <v>4.6271431865651208E-6</v>
      </c>
      <c r="Z137" s="61">
        <v>6.0289496706742033E-5</v>
      </c>
      <c r="AA137" s="61">
        <v>2.3975786376880762E-4</v>
      </c>
      <c r="AB137" s="61">
        <v>7.8477745790333435E-5</v>
      </c>
      <c r="AC137" s="61">
        <v>2.9309128416224559E-4</v>
      </c>
      <c r="AD137" s="61">
        <v>6.6056583485607631E-6</v>
      </c>
      <c r="AE137" s="61">
        <v>3.1212859212839667E-4</v>
      </c>
      <c r="AF137" s="61">
        <v>1.969838605746999E-4</v>
      </c>
      <c r="AG137" s="61">
        <v>0</v>
      </c>
      <c r="AH137" s="61">
        <v>3.8131668874554183E-6</v>
      </c>
      <c r="AI137" s="61">
        <v>1.1668766539376155E-4</v>
      </c>
      <c r="AJ137" s="61">
        <v>6.152865914701892E-5</v>
      </c>
      <c r="AK137" s="61">
        <v>2.1677371145478255E-5</v>
      </c>
      <c r="AL137" s="61">
        <v>2.7015341877575565E-6</v>
      </c>
      <c r="AM137" s="61">
        <v>1.052690850275422E-6</v>
      </c>
      <c r="AN137" s="61">
        <v>0</v>
      </c>
      <c r="AO137" s="61">
        <v>5.879677638807299E-5</v>
      </c>
      <c r="AP137" s="61">
        <v>4.4463376926240245E-6</v>
      </c>
      <c r="AQ137" s="61">
        <v>2.1489105762093112E-4</v>
      </c>
      <c r="AR137" s="61">
        <v>1.2218033071685876E-6</v>
      </c>
      <c r="AS137" s="61">
        <v>3.33764789539573E-4</v>
      </c>
      <c r="AT137" s="61">
        <v>9.8222048009967701E-5</v>
      </c>
      <c r="AU137" s="61">
        <v>3.0655710126260045E-5</v>
      </c>
      <c r="AV137" s="61">
        <v>4.471445891952119E-6</v>
      </c>
      <c r="AW137" s="61">
        <v>8.9230733639101955E-3</v>
      </c>
      <c r="AX137" s="61">
        <v>1.4565011958519223E-2</v>
      </c>
      <c r="AY137" s="61">
        <v>0.12308366294068152</v>
      </c>
      <c r="AZ137" s="61">
        <v>9.7114921323438215E-5</v>
      </c>
      <c r="BA137" s="61">
        <v>1.7872550839960244E-4</v>
      </c>
      <c r="BB137" s="61">
        <v>2.3649554560807424E-4</v>
      </c>
      <c r="BC137" s="61">
        <v>0</v>
      </c>
      <c r="BD137" s="61">
        <v>7.6357461564534925E-5</v>
      </c>
      <c r="BE137" s="61">
        <v>1.0792913948190678E-4</v>
      </c>
      <c r="BF137" s="61">
        <v>1.1018403341171971E-4</v>
      </c>
      <c r="BG137" s="61">
        <v>2.7391587721971972E-4</v>
      </c>
      <c r="BH137" s="61">
        <v>2.9226370876602881E-5</v>
      </c>
      <c r="BI137" s="61">
        <v>1.5118491634647215E-4</v>
      </c>
      <c r="BJ137" s="61">
        <v>1.2970832011641113E-4</v>
      </c>
      <c r="BK137" s="61">
        <v>0</v>
      </c>
      <c r="BL137" s="61">
        <v>3.1679515675982678E-4</v>
      </c>
      <c r="BM137" s="61">
        <v>4.2812234846978809E-4</v>
      </c>
      <c r="BN137" s="61">
        <v>5.383985091618386E-4</v>
      </c>
      <c r="BO137" s="61">
        <v>3.661916572436751E-6</v>
      </c>
      <c r="BP137" s="61">
        <v>2.3755440963705717E-4</v>
      </c>
      <c r="BQ137" s="61">
        <v>3.1851099821068114E-4</v>
      </c>
      <c r="BR137" s="61">
        <v>1.0913019517845721E-4</v>
      </c>
      <c r="BS137" s="61">
        <v>1.1802908409550348E-3</v>
      </c>
      <c r="BT137" s="61">
        <v>2.0950488538420531E-5</v>
      </c>
      <c r="BU137" s="61">
        <v>2.7872346483292192E-4</v>
      </c>
      <c r="BV137" s="61">
        <v>1.8393285193265825E-4</v>
      </c>
      <c r="BW137" s="61">
        <v>3.1942248041077223E-4</v>
      </c>
      <c r="BX137" s="61">
        <v>7.2105687054127265E-6</v>
      </c>
      <c r="BY137" s="61">
        <v>2.2984376882533909E-4</v>
      </c>
      <c r="BZ137" s="61">
        <v>7.3484030903541204E-5</v>
      </c>
      <c r="CA137" s="61">
        <v>2.050724297062276E-4</v>
      </c>
      <c r="CB137" s="61">
        <v>1.1951034366183686E-5</v>
      </c>
      <c r="CC137" s="61">
        <v>1.7932737925248739E-4</v>
      </c>
      <c r="CD137" s="61">
        <v>1.8331054853401528E-4</v>
      </c>
      <c r="CE137" s="61">
        <v>1.9668832095270784E-4</v>
      </c>
      <c r="CF137" s="61">
        <v>1.5380175081700247E-4</v>
      </c>
      <c r="CG137" s="61">
        <v>7.0646296261248705E-4</v>
      </c>
      <c r="CH137" s="61">
        <v>4.6209461725822248E-4</v>
      </c>
      <c r="CI137" s="61">
        <v>1.8720408653337517E-6</v>
      </c>
      <c r="CJ137" s="61">
        <v>1.6966525964742913E-5</v>
      </c>
      <c r="CK137" s="61">
        <v>2.9312990822712295E-4</v>
      </c>
      <c r="CL137" s="61">
        <v>0</v>
      </c>
      <c r="CM137" s="61">
        <v>1.1931203805025579E-6</v>
      </c>
      <c r="CN137" s="61">
        <v>0</v>
      </c>
      <c r="CO137" s="61">
        <v>1.1797418120034788E-4</v>
      </c>
      <c r="CP137" s="61">
        <v>4.0655381605817649E-6</v>
      </c>
      <c r="CQ137" s="61">
        <v>4.7991463234558189E-6</v>
      </c>
      <c r="CR137" s="61">
        <v>5.6676748463127309E-6</v>
      </c>
      <c r="CS137" s="61">
        <v>0</v>
      </c>
      <c r="CT137" s="61">
        <v>0</v>
      </c>
      <c r="CU137" s="61">
        <v>0</v>
      </c>
      <c r="CV137" s="61">
        <v>1.1322837470304682E-4</v>
      </c>
      <c r="CW137" s="61">
        <v>1.7870880783879904E-6</v>
      </c>
      <c r="CX137" s="61">
        <v>1.046538237408891E-5</v>
      </c>
      <c r="CY137" s="61">
        <v>2.651224045870209E-6</v>
      </c>
      <c r="CZ137" s="61">
        <v>0</v>
      </c>
      <c r="DA137" s="61">
        <v>7.4622945271323826E-6</v>
      </c>
      <c r="DB137" s="61">
        <v>3.3520413228606353E-5</v>
      </c>
      <c r="DC137" s="61">
        <v>5.753909155705218E-4</v>
      </c>
      <c r="DD137" s="61">
        <v>3.2403164777330962E-4</v>
      </c>
      <c r="DE137" s="61">
        <v>5.1968046178548139E-4</v>
      </c>
      <c r="DF137" s="61">
        <v>3.1502303972606472E-4</v>
      </c>
      <c r="DG137" s="61">
        <v>2.5884450326481761E-4</v>
      </c>
      <c r="DH137" s="61">
        <v>3.5556291299648058E-4</v>
      </c>
      <c r="DI137" s="61">
        <v>7.9840657867662968E-5</v>
      </c>
      <c r="DJ137" s="61">
        <v>1.3145650439432298E-4</v>
      </c>
      <c r="DK137" s="61">
        <v>1.458451661467561E-4</v>
      </c>
      <c r="DL137" s="61">
        <v>6.1436004578709915E-4</v>
      </c>
      <c r="DM137" s="61">
        <v>5.4218433141860255E-4</v>
      </c>
      <c r="DN137" s="61">
        <v>3.6466078787556363E-6</v>
      </c>
      <c r="DO137" s="61">
        <v>2.2208181785320175E-4</v>
      </c>
      <c r="DP137" s="61">
        <v>2.3344019781762075E-4</v>
      </c>
      <c r="DQ137" s="61">
        <v>5.3723940317410696E-6</v>
      </c>
      <c r="DR137" s="61">
        <v>4.862171532597012E-6</v>
      </c>
      <c r="DS137" s="61">
        <v>2.6883350993887651E-5</v>
      </c>
      <c r="DT137" s="61">
        <v>0</v>
      </c>
      <c r="DU137" s="61">
        <v>1.5043082132660685E-5</v>
      </c>
      <c r="DV137" s="61">
        <v>8.2782469438606951E-7</v>
      </c>
      <c r="DW137" s="61">
        <v>1.0936538961266014E-6</v>
      </c>
      <c r="DX137" s="61">
        <v>0</v>
      </c>
      <c r="DY137" s="61">
        <v>0</v>
      </c>
      <c r="DZ137" s="61">
        <v>1.8233149589517839E-5</v>
      </c>
      <c r="EA137" s="61">
        <v>4.551416173142273E-6</v>
      </c>
      <c r="EB137" s="61">
        <v>2.4969103855117274E-6</v>
      </c>
      <c r="EC137" s="61">
        <v>0</v>
      </c>
      <c r="ED137" s="61">
        <v>0</v>
      </c>
      <c r="EE137" s="61">
        <v>2.4761651965651787E-5</v>
      </c>
      <c r="EF137" s="61">
        <v>5.3327539600745745E-5</v>
      </c>
      <c r="EG137" s="61">
        <v>4.046269918670458E-6</v>
      </c>
      <c r="EH137" s="61">
        <v>0</v>
      </c>
      <c r="EI137" s="61">
        <v>9.3193124122768758E-5</v>
      </c>
      <c r="EJ137" s="61">
        <v>2.0889659714063219E-6</v>
      </c>
      <c r="EK137" s="61">
        <v>0</v>
      </c>
      <c r="EL137" s="61">
        <v>1.3626439740344249E-4</v>
      </c>
      <c r="EM137" s="61">
        <v>1.0037109651015033E-5</v>
      </c>
      <c r="EN137" s="61">
        <v>1.8438134860324331E-4</v>
      </c>
      <c r="EO137" s="61">
        <v>3.7961897388932137E-4</v>
      </c>
      <c r="EP137" s="61">
        <v>1.2371443133671748E-4</v>
      </c>
      <c r="EQ137" s="61">
        <v>1.963539845555122E-4</v>
      </c>
      <c r="ER137" s="61">
        <v>6.0421501130232786E-5</v>
      </c>
      <c r="ES137" s="61">
        <v>4.2298405303005517E-4</v>
      </c>
      <c r="ET137" s="61">
        <v>7.3250993980680909E-4</v>
      </c>
      <c r="EU137" s="61">
        <v>1.6140495583838288E-5</v>
      </c>
      <c r="EV137" s="61">
        <v>4.3245437706076204E-4</v>
      </c>
      <c r="EW137" s="61">
        <v>3.4903652500427865E-4</v>
      </c>
      <c r="EX137" s="61">
        <v>0</v>
      </c>
      <c r="EY137" s="61">
        <v>4.1982941842500128E-5</v>
      </c>
      <c r="EZ137" s="61">
        <v>1.6858390661539803E-4</v>
      </c>
      <c r="FA137" s="61">
        <v>2.010103269851662E-5</v>
      </c>
      <c r="FB137" s="61">
        <v>3.0520321369112115E-4</v>
      </c>
      <c r="FC137" s="61">
        <v>4.1230572738073482E-4</v>
      </c>
      <c r="FD137" s="61">
        <v>2.4254498697089323E-6</v>
      </c>
      <c r="FE137" s="61">
        <v>1.4843850946858199E-5</v>
      </c>
      <c r="FF137" s="61">
        <v>1.1803151839308936E-4</v>
      </c>
      <c r="FG137" s="61">
        <v>1.117815511475215E-5</v>
      </c>
      <c r="FH137" s="61">
        <v>5.3996826421092228E-4</v>
      </c>
      <c r="FI137" s="61">
        <v>1.5169719401780557E-4</v>
      </c>
      <c r="FJ137" s="61">
        <v>8.767335260633296E-4</v>
      </c>
      <c r="FK137" s="61">
        <v>2.1779782428619577E-4</v>
      </c>
      <c r="FL137" s="61">
        <v>6.3417907578474611E-4</v>
      </c>
      <c r="FM137" s="61">
        <v>1.5483015876854614E-4</v>
      </c>
      <c r="FN137" s="61">
        <v>1.6124012228878781E-4</v>
      </c>
      <c r="FO137" s="61">
        <v>2.5387435066429167E-4</v>
      </c>
      <c r="FP137" s="61">
        <v>1.3007132762610701E-4</v>
      </c>
      <c r="FQ137" s="61">
        <v>2.0686172072651528E-4</v>
      </c>
      <c r="FR137" s="61">
        <v>4.1249074756138313E-4</v>
      </c>
      <c r="FS137" s="61">
        <v>7.962241817256475E-5</v>
      </c>
      <c r="FT137" s="61">
        <v>2.633880419974088E-6</v>
      </c>
      <c r="FU137" s="61">
        <v>1.8676985301965121E-5</v>
      </c>
      <c r="FV137" s="61">
        <v>1.7526375394313434E-5</v>
      </c>
      <c r="FW137" s="61">
        <v>2.3205300422887937E-4</v>
      </c>
      <c r="FX137" s="61">
        <v>4.5141657908140085E-6</v>
      </c>
      <c r="FY137" s="61">
        <v>1.1065176770847195E-5</v>
      </c>
      <c r="FZ137" s="61">
        <v>4.7997511169054184E-6</v>
      </c>
      <c r="GA137" s="61">
        <v>1.1532030043596774E-4</v>
      </c>
      <c r="GB137" s="61">
        <v>3.5984087685055451E-4</v>
      </c>
      <c r="GC137" s="61">
        <v>2.9918118954314548E-6</v>
      </c>
      <c r="GD137" s="61">
        <v>2.7899492851415051E-4</v>
      </c>
      <c r="GE137" s="61">
        <v>1.2517694383186096E-4</v>
      </c>
      <c r="GF137" s="61">
        <v>1.5596147831465872E-4</v>
      </c>
      <c r="GG137" s="61">
        <v>6.3780324624079844E-5</v>
      </c>
      <c r="GH137" s="61">
        <v>1.1202189469509588E-6</v>
      </c>
      <c r="GI137" s="61">
        <v>1.1919381533846116E-6</v>
      </c>
      <c r="GJ137" s="61">
        <v>1.7121620969434213E-4</v>
      </c>
      <c r="GK137" s="61">
        <v>7.0725565071467079E-4</v>
      </c>
      <c r="GL137" s="61">
        <v>3.2727356996347496E-6</v>
      </c>
      <c r="GM137" s="61">
        <v>2.2165763908735562E-4</v>
      </c>
      <c r="GN137" s="61">
        <v>9.0854616395893834E-5</v>
      </c>
      <c r="GO137" s="61">
        <v>2.4909746472508063E-3</v>
      </c>
      <c r="GP137" s="61">
        <v>9.6443519263370107E-5</v>
      </c>
      <c r="GQ137" s="61">
        <v>1.5024022929433067E-3</v>
      </c>
      <c r="GR137" s="61">
        <v>3.2886013692667473E-3</v>
      </c>
      <c r="GS137" s="61">
        <v>3.5653704213528476E-3</v>
      </c>
      <c r="GT137" s="61">
        <v>5.6231351813469683E-3</v>
      </c>
      <c r="GU137" s="61">
        <v>3.2556049180578394E-3</v>
      </c>
      <c r="GV137" s="61">
        <v>8.4684623530395845E-4</v>
      </c>
      <c r="GW137" s="61">
        <v>1.3598077036445705E-4</v>
      </c>
      <c r="GX137" s="61">
        <v>2.8608250010665405E-6</v>
      </c>
      <c r="GY137" s="61">
        <v>2.7193113707105556E-4</v>
      </c>
      <c r="GZ137" s="61">
        <v>1.2321719531165487E-5</v>
      </c>
      <c r="HA137" s="61">
        <v>0</v>
      </c>
      <c r="HB137" s="61">
        <v>1.2357270747125483E-4</v>
      </c>
      <c r="HC137" s="61">
        <v>1.2667779818365842E-4</v>
      </c>
      <c r="HD137" s="61">
        <v>5.6331527796772787E-6</v>
      </c>
      <c r="HE137" s="61">
        <v>0</v>
      </c>
      <c r="HF137" s="61">
        <v>0</v>
      </c>
      <c r="HG137" s="61">
        <v>1.4273011344100137E-4</v>
      </c>
      <c r="HH137" s="61">
        <v>3.3116857024813947E-6</v>
      </c>
      <c r="HI137" s="61">
        <v>0</v>
      </c>
      <c r="HJ137" s="61">
        <v>3.2948763300203045E-6</v>
      </c>
      <c r="HK137" s="61">
        <v>3.331887108700082E-4</v>
      </c>
      <c r="HL137" s="61">
        <v>3.5237262317172911E-4</v>
      </c>
      <c r="HM137" s="61">
        <v>2.423636396850035E-4</v>
      </c>
      <c r="HN137" s="61">
        <v>4.4794514904393366E-4</v>
      </c>
      <c r="HO137" s="61">
        <v>2.2795886179894896E-4</v>
      </c>
      <c r="HP137" s="61">
        <v>6.073663004562806E-6</v>
      </c>
      <c r="HQ137" s="61">
        <v>2.7831149642235412E-4</v>
      </c>
      <c r="HR137" s="61">
        <v>7.9842253284627835E-5</v>
      </c>
      <c r="HS137" s="61">
        <v>0</v>
      </c>
      <c r="HT137" s="61">
        <v>1.0065514502072345E-4</v>
      </c>
      <c r="HU137" s="61">
        <v>0</v>
      </c>
      <c r="HV137" s="61">
        <v>2.2673460156558541E-4</v>
      </c>
      <c r="HW137" s="61">
        <v>4.8835402554238665E-4</v>
      </c>
      <c r="HX137" s="61">
        <v>5.1713046556194978E-3</v>
      </c>
      <c r="HY137" s="61">
        <v>3.1104167660138155E-4</v>
      </c>
      <c r="HZ137" s="61">
        <v>8.0163908776537476E-4</v>
      </c>
      <c r="IA137" s="61">
        <v>1.0307697408053144E-3</v>
      </c>
      <c r="IB137" s="61">
        <v>1.182951069378269E-3</v>
      </c>
      <c r="IC137" s="61">
        <v>2.0428745564102909E-6</v>
      </c>
      <c r="ID137" s="61">
        <v>6.4398751918753839E-5</v>
      </c>
      <c r="IE137" s="61">
        <v>0</v>
      </c>
      <c r="IF137" s="61">
        <v>0</v>
      </c>
      <c r="IG137" s="61">
        <v>4.3649543941206481E-6</v>
      </c>
      <c r="IH137" s="61">
        <v>1.3633329704962422E-4</v>
      </c>
      <c r="II137" s="61">
        <v>1.6690820719060317E-4</v>
      </c>
      <c r="IJ137" s="61">
        <v>1.8155336860230329E-4</v>
      </c>
      <c r="IK137" s="61">
        <v>5.160388425210297E-5</v>
      </c>
      <c r="IL137" s="61">
        <v>2.0695631928186158E-4</v>
      </c>
      <c r="IM137" s="61">
        <v>7.5984644377530931E-5</v>
      </c>
      <c r="IN137" s="61">
        <v>2.272559648115264E-4</v>
      </c>
      <c r="IO137" s="61">
        <v>1.5628007206384888E-4</v>
      </c>
      <c r="IP137" s="61">
        <v>2.1406347257630438E-4</v>
      </c>
      <c r="IQ137" s="61">
        <v>4.0819053857745868E-4</v>
      </c>
      <c r="IR137" s="61">
        <v>2.7098859882934587E-4</v>
      </c>
      <c r="IS137" s="61">
        <v>2.6696765995709348E-4</v>
      </c>
      <c r="IT137" s="61">
        <v>1.8808795466132241E-4</v>
      </c>
      <c r="IU137" s="61">
        <v>1.9813018976448072E-4</v>
      </c>
      <c r="IV137" s="61">
        <v>1.872490030898307E-4</v>
      </c>
      <c r="IW137" s="61">
        <v>4.7047364011025664E-4</v>
      </c>
      <c r="IX137" s="61">
        <v>9.1406287153785002E-4</v>
      </c>
      <c r="IY137" s="61">
        <v>4.3634648043570814E-5</v>
      </c>
      <c r="IZ137" s="61">
        <v>1.7798867649124507E-4</v>
      </c>
      <c r="JA137" s="61">
        <v>1.1369114427522869E-4</v>
      </c>
      <c r="JB137" s="61">
        <v>5.7446718580582893E-5</v>
      </c>
      <c r="JC137" s="61">
        <v>1.4764330486080606E-6</v>
      </c>
      <c r="JD137" s="61">
        <v>1.0903961837337922E-4</v>
      </c>
      <c r="JE137" s="61">
        <v>0</v>
      </c>
      <c r="JF137" s="61">
        <v>4.9160821584066401E-5</v>
      </c>
      <c r="JG137" s="61">
        <v>2.0181418586294114E-4</v>
      </c>
      <c r="JH137" s="61">
        <v>4.7008774653944846E-5</v>
      </c>
      <c r="JI137" s="61">
        <v>8.0250834752764876E-4</v>
      </c>
      <c r="JJ137" s="61">
        <v>1.3664155256630839E-4</v>
      </c>
      <c r="JK137" s="61">
        <v>2.3692517450414518E-4</v>
      </c>
      <c r="JL137" s="61">
        <v>6.7050603450344889E-4</v>
      </c>
      <c r="JM137" s="61">
        <v>1.2585624702936911E-3</v>
      </c>
      <c r="JN137" s="61">
        <v>1.2129109151624691E-4</v>
      </c>
      <c r="JO137" s="61">
        <v>1.3423912038258666E-4</v>
      </c>
      <c r="JP137" s="61">
        <v>1.4890829278441748E-4</v>
      </c>
      <c r="JQ137" s="61">
        <v>7.3388892835663769E-5</v>
      </c>
      <c r="JR137" s="61">
        <v>3.8621078588670358E-6</v>
      </c>
      <c r="JS137" s="61">
        <v>5.6332908298227134E-5</v>
      </c>
      <c r="JT137" s="61">
        <v>0</v>
      </c>
      <c r="JU137" s="61">
        <v>4.0674834332909866E-5</v>
      </c>
      <c r="JV137" s="61">
        <v>1.2636298542876288E-6</v>
      </c>
      <c r="JW137" s="61">
        <v>0</v>
      </c>
      <c r="JX137" s="61">
        <v>1.3348462690536548E-6</v>
      </c>
      <c r="JY137" s="61">
        <v>1.794810400031905E-6</v>
      </c>
      <c r="JZ137" s="61">
        <v>1.8151083996349576E-6</v>
      </c>
      <c r="KA137" s="61">
        <v>3.3581101260501533E-5</v>
      </c>
      <c r="KB137" s="61">
        <v>1.8307898669788258E-6</v>
      </c>
      <c r="KC137" s="61">
        <v>2.835860862028457E-5</v>
      </c>
      <c r="KD137" s="61">
        <v>5.5192780921071431E-7</v>
      </c>
      <c r="KE137" s="61">
        <v>6.0127924282996354E-5</v>
      </c>
      <c r="KF137" s="61">
        <v>2.4873067446243222E-5</v>
      </c>
      <c r="KG137" s="61">
        <v>0</v>
      </c>
      <c r="KH137" s="61">
        <v>3.7865036905195687E-5</v>
      </c>
      <c r="KI137" s="61">
        <v>0</v>
      </c>
      <c r="KJ137" s="61">
        <v>2.1034743684479032E-5</v>
      </c>
      <c r="KK137" s="61">
        <v>0</v>
      </c>
      <c r="KL137" s="61">
        <v>4.0239714719291023E-6</v>
      </c>
      <c r="KM137" s="61">
        <v>3.1005646016964066E-6</v>
      </c>
      <c r="KN137" s="61">
        <v>8.8388681756233136E-7</v>
      </c>
      <c r="KO137" s="61">
        <v>2.3099771030072173E-5</v>
      </c>
      <c r="KP137" s="61">
        <v>1.2545395251354625E-6</v>
      </c>
      <c r="KQ137" s="61">
        <v>0</v>
      </c>
      <c r="KR137" s="61">
        <v>9.9416324820298386E-7</v>
      </c>
      <c r="KS137" s="61">
        <v>0</v>
      </c>
      <c r="KT137" s="61">
        <v>7.22024808280277E-5</v>
      </c>
      <c r="KU137" s="61">
        <v>3.0975881941561966E-6</v>
      </c>
      <c r="KV137" s="61">
        <v>1.6619895971085149E-6</v>
      </c>
      <c r="KW137" s="61">
        <v>1.9485732708891657E-6</v>
      </c>
      <c r="KX137" s="61">
        <v>0</v>
      </c>
      <c r="KY137" s="61">
        <v>4.1139012962531495E-6</v>
      </c>
      <c r="KZ137" s="61">
        <v>4.990798442751821E-5</v>
      </c>
    </row>
    <row r="138" spans="1:312" ht="13" x14ac:dyDescent="0.3">
      <c r="A138" s="102">
        <v>1.0169670250265321</v>
      </c>
      <c r="B138" s="50" t="s">
        <v>820</v>
      </c>
      <c r="C138" s="60" t="s">
        <v>127</v>
      </c>
      <c r="D138" s="61">
        <v>5.5700003242949744E-5</v>
      </c>
      <c r="E138" s="61">
        <v>1.0140487325455594E-6</v>
      </c>
      <c r="F138" s="61">
        <v>6.7381844275243258E-6</v>
      </c>
      <c r="G138" s="61">
        <v>3.9733170952212785E-6</v>
      </c>
      <c r="H138" s="61">
        <v>1.421109072047672E-6</v>
      </c>
      <c r="I138" s="61">
        <v>0</v>
      </c>
      <c r="J138" s="61">
        <v>0</v>
      </c>
      <c r="K138" s="61">
        <v>1.184435849233355E-5</v>
      </c>
      <c r="L138" s="61">
        <v>4.3551945618220239E-5</v>
      </c>
      <c r="M138" s="61">
        <v>4.5062874897585047E-5</v>
      </c>
      <c r="N138" s="61">
        <v>2.4771122205964515E-4</v>
      </c>
      <c r="O138" s="61">
        <v>3.5181452316019278E-4</v>
      </c>
      <c r="P138" s="61">
        <v>5.6288024277408087E-4</v>
      </c>
      <c r="Q138" s="61">
        <v>3.2738265928081151E-4</v>
      </c>
      <c r="R138" s="61">
        <v>1.744768935704109E-4</v>
      </c>
      <c r="S138" s="61">
        <v>1.7757144077195649E-5</v>
      </c>
      <c r="T138" s="61">
        <v>0</v>
      </c>
      <c r="U138" s="61">
        <v>2.3463268155723399E-4</v>
      </c>
      <c r="V138" s="61">
        <v>1.7775873792238325E-5</v>
      </c>
      <c r="W138" s="61">
        <v>5.0000347352525604E-5</v>
      </c>
      <c r="X138" s="61">
        <v>4.1310885992470161E-5</v>
      </c>
      <c r="Y138" s="61">
        <v>3.2089988034507736E-5</v>
      </c>
      <c r="Z138" s="61">
        <v>5.5820546717786019E-6</v>
      </c>
      <c r="AA138" s="61">
        <v>2.9065324445722303E-5</v>
      </c>
      <c r="AB138" s="61">
        <v>1.7806927032314128E-5</v>
      </c>
      <c r="AC138" s="61">
        <v>5.9626020560227618E-7</v>
      </c>
      <c r="AD138" s="61">
        <v>0</v>
      </c>
      <c r="AE138" s="61">
        <v>0</v>
      </c>
      <c r="AF138" s="61">
        <v>1.2678451335898874E-4</v>
      </c>
      <c r="AG138" s="61">
        <v>2.3615021011693833E-5</v>
      </c>
      <c r="AH138" s="61">
        <v>0</v>
      </c>
      <c r="AI138" s="61">
        <v>0</v>
      </c>
      <c r="AJ138" s="61">
        <v>2.3560472345340824E-5</v>
      </c>
      <c r="AK138" s="61">
        <v>0</v>
      </c>
      <c r="AL138" s="61">
        <v>1.3507670938787783E-6</v>
      </c>
      <c r="AM138" s="61">
        <v>1.2845068141126691E-5</v>
      </c>
      <c r="AN138" s="61">
        <v>3.9427471064178989E-6</v>
      </c>
      <c r="AO138" s="61">
        <v>0</v>
      </c>
      <c r="AP138" s="61">
        <v>1.0178550048968587E-5</v>
      </c>
      <c r="AQ138" s="61">
        <v>6.8362870966564131E-6</v>
      </c>
      <c r="AR138" s="61">
        <v>7.4340708267159135E-6</v>
      </c>
      <c r="AS138" s="61">
        <v>0</v>
      </c>
      <c r="AT138" s="61">
        <v>7.1747993200552109E-6</v>
      </c>
      <c r="AU138" s="61">
        <v>1.0117396081273943E-6</v>
      </c>
      <c r="AV138" s="61">
        <v>5.696589308501637E-6</v>
      </c>
      <c r="AW138" s="61">
        <v>3.1088847388545222E-5</v>
      </c>
      <c r="AX138" s="61">
        <v>1.6143107032882013E-5</v>
      </c>
      <c r="AY138" s="61">
        <v>4.8885048501887269E-6</v>
      </c>
      <c r="AZ138" s="61">
        <v>5.4097573623123307E-7</v>
      </c>
      <c r="BA138" s="61">
        <v>1.7872550839960244E-4</v>
      </c>
      <c r="BB138" s="61">
        <v>1.3538474770955246E-6</v>
      </c>
      <c r="BC138" s="61">
        <v>0</v>
      </c>
      <c r="BD138" s="61">
        <v>0</v>
      </c>
      <c r="BE138" s="61">
        <v>1.1924034512944498E-6</v>
      </c>
      <c r="BF138" s="61">
        <v>9.8345809607882851E-7</v>
      </c>
      <c r="BG138" s="61">
        <v>3.4248337620092023E-6</v>
      </c>
      <c r="BH138" s="61">
        <v>3.0070851442132862E-6</v>
      </c>
      <c r="BI138" s="61">
        <v>1.0161457364372343E-4</v>
      </c>
      <c r="BJ138" s="61">
        <v>1.1766962195971541E-4</v>
      </c>
      <c r="BK138" s="61">
        <v>7.578312430917499E-5</v>
      </c>
      <c r="BL138" s="61">
        <v>1.8568339096069619E-5</v>
      </c>
      <c r="BM138" s="61">
        <v>0</v>
      </c>
      <c r="BN138" s="61">
        <v>0</v>
      </c>
      <c r="BO138" s="61">
        <v>3.764041735811481E-6</v>
      </c>
      <c r="BP138" s="61">
        <v>1.1403896608675497E-6</v>
      </c>
      <c r="BQ138" s="61">
        <v>0</v>
      </c>
      <c r="BR138" s="61">
        <v>2.5829631994901116E-6</v>
      </c>
      <c r="BS138" s="61">
        <v>0</v>
      </c>
      <c r="BT138" s="61">
        <v>8.7659603989349375E-5</v>
      </c>
      <c r="BU138" s="61">
        <v>2.4828367864073699E-5</v>
      </c>
      <c r="BV138" s="61">
        <v>2.2143148655588783E-4</v>
      </c>
      <c r="BW138" s="61">
        <v>2.6084006133643531E-3</v>
      </c>
      <c r="BX138" s="61">
        <v>1.534731236661062E-3</v>
      </c>
      <c r="BY138" s="61">
        <v>7.0232834587815739E-4</v>
      </c>
      <c r="BZ138" s="61">
        <v>4.9448808603320813E-6</v>
      </c>
      <c r="CA138" s="61">
        <v>2.9822892138149193E-4</v>
      </c>
      <c r="CB138" s="61">
        <v>7.3335539791897827E-3</v>
      </c>
      <c r="CC138" s="61">
        <v>3.2367237003407843E-5</v>
      </c>
      <c r="CD138" s="61">
        <v>0</v>
      </c>
      <c r="CE138" s="61">
        <v>1.1878206328470949E-4</v>
      </c>
      <c r="CF138" s="61">
        <v>0</v>
      </c>
      <c r="CG138" s="61">
        <v>0</v>
      </c>
      <c r="CH138" s="61">
        <v>4.8305226522873585E-5</v>
      </c>
      <c r="CI138" s="61">
        <v>0</v>
      </c>
      <c r="CJ138" s="61">
        <v>0</v>
      </c>
      <c r="CK138" s="61">
        <v>0</v>
      </c>
      <c r="CL138" s="61">
        <v>0</v>
      </c>
      <c r="CM138" s="61">
        <v>0</v>
      </c>
      <c r="CN138" s="61">
        <v>2.918680433799993E-5</v>
      </c>
      <c r="CO138" s="61">
        <v>0</v>
      </c>
      <c r="CP138" s="61">
        <v>1.2469927971532304E-5</v>
      </c>
      <c r="CQ138" s="61">
        <v>0</v>
      </c>
      <c r="CR138" s="61">
        <v>1.3759855043548131E-5</v>
      </c>
      <c r="CS138" s="61">
        <v>0</v>
      </c>
      <c r="CT138" s="61">
        <v>0</v>
      </c>
      <c r="CU138" s="61">
        <v>0</v>
      </c>
      <c r="CV138" s="61">
        <v>0</v>
      </c>
      <c r="CW138" s="61">
        <v>0</v>
      </c>
      <c r="CX138" s="61">
        <v>0</v>
      </c>
      <c r="CY138" s="61">
        <v>0</v>
      </c>
      <c r="CZ138" s="61">
        <v>0</v>
      </c>
      <c r="DA138" s="61">
        <v>4.8559419897674204E-6</v>
      </c>
      <c r="DB138" s="61">
        <v>0</v>
      </c>
      <c r="DC138" s="61">
        <v>0</v>
      </c>
      <c r="DD138" s="61">
        <v>0</v>
      </c>
      <c r="DE138" s="61">
        <v>9.103875858253986E-5</v>
      </c>
      <c r="DF138" s="61">
        <v>4.0824576109442203E-6</v>
      </c>
      <c r="DG138" s="61">
        <v>0</v>
      </c>
      <c r="DH138" s="61">
        <v>3.785268768592767E-6</v>
      </c>
      <c r="DI138" s="61">
        <v>0</v>
      </c>
      <c r="DJ138" s="61">
        <v>0</v>
      </c>
      <c r="DK138" s="61">
        <v>0</v>
      </c>
      <c r="DL138" s="61">
        <v>0</v>
      </c>
      <c r="DM138" s="61">
        <v>1.9038856741191663E-6</v>
      </c>
      <c r="DN138" s="61">
        <v>0</v>
      </c>
      <c r="DO138" s="61">
        <v>4.2977976088095996E-6</v>
      </c>
      <c r="DP138" s="61">
        <v>0</v>
      </c>
      <c r="DQ138" s="61">
        <v>0</v>
      </c>
      <c r="DR138" s="61">
        <v>0</v>
      </c>
      <c r="DS138" s="61">
        <v>1.2602579307458738E-5</v>
      </c>
      <c r="DT138" s="61">
        <v>3.1050865956900095E-6</v>
      </c>
      <c r="DU138" s="61">
        <v>4.478922349708793E-6</v>
      </c>
      <c r="DV138" s="61">
        <v>1.6323303832964751E-6</v>
      </c>
      <c r="DW138" s="61">
        <v>0</v>
      </c>
      <c r="DX138" s="61">
        <v>0</v>
      </c>
      <c r="DY138" s="61">
        <v>0</v>
      </c>
      <c r="DZ138" s="61">
        <v>1.4717340475843996E-6</v>
      </c>
      <c r="EA138" s="61">
        <v>0</v>
      </c>
      <c r="EB138" s="61">
        <v>0</v>
      </c>
      <c r="EC138" s="61">
        <v>1.1192130586591042E-5</v>
      </c>
      <c r="ED138" s="61">
        <v>1.6466292603081454E-6</v>
      </c>
      <c r="EE138" s="61">
        <v>0</v>
      </c>
      <c r="EF138" s="61">
        <v>3.7466655457198415E-6</v>
      </c>
      <c r="EG138" s="61">
        <v>0</v>
      </c>
      <c r="EH138" s="61">
        <v>0</v>
      </c>
      <c r="EI138" s="61">
        <v>4.1121466019171714E-6</v>
      </c>
      <c r="EJ138" s="61">
        <v>0</v>
      </c>
      <c r="EK138" s="61">
        <v>0</v>
      </c>
      <c r="EL138" s="61">
        <v>0</v>
      </c>
      <c r="EM138" s="61">
        <v>2.7556428314604905E-5</v>
      </c>
      <c r="EN138" s="61">
        <v>3.5980748860129876E-6</v>
      </c>
      <c r="EO138" s="61">
        <v>0</v>
      </c>
      <c r="EP138" s="61">
        <v>1.3672541828366495E-4</v>
      </c>
      <c r="EQ138" s="61">
        <v>0</v>
      </c>
      <c r="ER138" s="61">
        <v>1.0213817909998617E-6</v>
      </c>
      <c r="ES138" s="61">
        <v>0</v>
      </c>
      <c r="ET138" s="61">
        <v>9.5472494045932321E-5</v>
      </c>
      <c r="EU138" s="61">
        <v>5.5469159846007604E-6</v>
      </c>
      <c r="EV138" s="61">
        <v>3.2400161853971098E-5</v>
      </c>
      <c r="EW138" s="61">
        <v>4.2439808848354032E-6</v>
      </c>
      <c r="EX138" s="61">
        <v>6.9253065989473023E-5</v>
      </c>
      <c r="EY138" s="61">
        <v>7.3401509635920756E-5</v>
      </c>
      <c r="EZ138" s="61">
        <v>1.4837395632410268E-5</v>
      </c>
      <c r="FA138" s="61">
        <v>1.9574621683765157E-4</v>
      </c>
      <c r="FB138" s="61">
        <v>9.485284971067066E-5</v>
      </c>
      <c r="FC138" s="61">
        <v>1.840763526661458E-4</v>
      </c>
      <c r="FD138" s="61">
        <v>0</v>
      </c>
      <c r="FE138" s="61">
        <v>5.9463497858334031E-6</v>
      </c>
      <c r="FF138" s="61">
        <v>1.4475908196318887E-4</v>
      </c>
      <c r="FG138" s="61">
        <v>1.0903090564807988E-4</v>
      </c>
      <c r="FH138" s="61">
        <v>2.6517241960199859E-4</v>
      </c>
      <c r="FI138" s="61">
        <v>0</v>
      </c>
      <c r="FJ138" s="61">
        <v>3.1096776173312087E-5</v>
      </c>
      <c r="FK138" s="61">
        <v>3.2651375148975471E-4</v>
      </c>
      <c r="FL138" s="61">
        <v>4.444513551117941E-6</v>
      </c>
      <c r="FM138" s="61">
        <v>0</v>
      </c>
      <c r="FN138" s="61">
        <v>0</v>
      </c>
      <c r="FO138" s="61">
        <v>3.7911275102511819E-5</v>
      </c>
      <c r="FP138" s="61">
        <v>0</v>
      </c>
      <c r="FQ138" s="61">
        <v>0</v>
      </c>
      <c r="FR138" s="61">
        <v>6.4771915034068434E-5</v>
      </c>
      <c r="FS138" s="61">
        <v>8.7567388315597244E-5</v>
      </c>
      <c r="FT138" s="61">
        <v>1.208709982870503E-3</v>
      </c>
      <c r="FU138" s="61">
        <v>1.1597290446049282E-4</v>
      </c>
      <c r="FV138" s="61">
        <v>7.2026200250603159E-6</v>
      </c>
      <c r="FW138" s="61">
        <v>3.6227684204508592E-5</v>
      </c>
      <c r="FX138" s="61">
        <v>1.5956322135585627E-4</v>
      </c>
      <c r="FY138" s="61">
        <v>1.6956022928769535E-4</v>
      </c>
      <c r="FZ138" s="61">
        <v>9.707496633941208E-5</v>
      </c>
      <c r="GA138" s="61">
        <v>8.7073177716602817E-3</v>
      </c>
      <c r="GB138" s="61">
        <v>7.5664709577567127E-5</v>
      </c>
      <c r="GC138" s="61">
        <v>0</v>
      </c>
      <c r="GD138" s="61">
        <v>1.5017697828077436E-4</v>
      </c>
      <c r="GE138" s="61">
        <v>1.8106775639147415E-4</v>
      </c>
      <c r="GF138" s="61">
        <v>4.4850460627765768E-5</v>
      </c>
      <c r="GG138" s="61">
        <v>2.6128434110044395E-5</v>
      </c>
      <c r="GH138" s="61">
        <v>1.2268764128860079E-4</v>
      </c>
      <c r="GI138" s="61">
        <v>1.9378228316223342E-4</v>
      </c>
      <c r="GJ138" s="61">
        <v>0</v>
      </c>
      <c r="GK138" s="61">
        <v>0</v>
      </c>
      <c r="GL138" s="61">
        <v>0</v>
      </c>
      <c r="GM138" s="61">
        <v>0</v>
      </c>
      <c r="GN138" s="61">
        <v>1.759903555127112E-5</v>
      </c>
      <c r="GO138" s="61">
        <v>0</v>
      </c>
      <c r="GP138" s="61">
        <v>9.7632666507369969E-5</v>
      </c>
      <c r="GQ138" s="61">
        <v>4.9145464151692902E-6</v>
      </c>
      <c r="GR138" s="61">
        <v>1.8411320549620153E-5</v>
      </c>
      <c r="GS138" s="61">
        <v>7.8206250411942758E-5</v>
      </c>
      <c r="GT138" s="61">
        <v>4.9521291210711402E-6</v>
      </c>
      <c r="GU138" s="61">
        <v>6.3899456252850268E-6</v>
      </c>
      <c r="GV138" s="61">
        <v>2.1792958095160004E-4</v>
      </c>
      <c r="GW138" s="61">
        <v>0</v>
      </c>
      <c r="GX138" s="61">
        <v>1.0223745123333415E-5</v>
      </c>
      <c r="GY138" s="61">
        <v>0</v>
      </c>
      <c r="GZ138" s="61">
        <v>0</v>
      </c>
      <c r="HA138" s="61">
        <v>0</v>
      </c>
      <c r="HB138" s="61">
        <v>1.5613566857241237E-6</v>
      </c>
      <c r="HC138" s="61">
        <v>0</v>
      </c>
      <c r="HD138" s="61">
        <v>0</v>
      </c>
      <c r="HE138" s="61">
        <v>0</v>
      </c>
      <c r="HF138" s="61">
        <v>0</v>
      </c>
      <c r="HG138" s="61">
        <v>4.8295037036521091E-6</v>
      </c>
      <c r="HH138" s="61">
        <v>0</v>
      </c>
      <c r="HI138" s="61">
        <v>2.2563438182379972E-5</v>
      </c>
      <c r="HJ138" s="61">
        <v>8.9510806965551606E-6</v>
      </c>
      <c r="HK138" s="61">
        <v>0</v>
      </c>
      <c r="HL138" s="61">
        <v>0</v>
      </c>
      <c r="HM138" s="61">
        <v>0</v>
      </c>
      <c r="HN138" s="61">
        <v>0</v>
      </c>
      <c r="HO138" s="61">
        <v>3.8294284130427961E-6</v>
      </c>
      <c r="HP138" s="61">
        <v>0</v>
      </c>
      <c r="HQ138" s="61">
        <v>2.364187418279403E-5</v>
      </c>
      <c r="HR138" s="61">
        <v>0</v>
      </c>
      <c r="HS138" s="61">
        <v>0</v>
      </c>
      <c r="HT138" s="61">
        <v>3.7161122401179706E-5</v>
      </c>
      <c r="HU138" s="61">
        <v>1.0876298539409784E-6</v>
      </c>
      <c r="HV138" s="61">
        <v>0</v>
      </c>
      <c r="HW138" s="61">
        <v>9.2311447456627771E-5</v>
      </c>
      <c r="HX138" s="61">
        <v>2.4823983476494627E-6</v>
      </c>
      <c r="HY138" s="61">
        <v>2.0653497782296254E-6</v>
      </c>
      <c r="HZ138" s="61">
        <v>0</v>
      </c>
      <c r="IA138" s="61">
        <v>3.764354398223593E-5</v>
      </c>
      <c r="IB138" s="61">
        <v>0</v>
      </c>
      <c r="IC138" s="61">
        <v>1.5436650697381986E-5</v>
      </c>
      <c r="ID138" s="61">
        <v>1.6410255906898454E-6</v>
      </c>
      <c r="IE138" s="61">
        <v>0</v>
      </c>
      <c r="IF138" s="61">
        <v>0</v>
      </c>
      <c r="IG138" s="61">
        <v>0</v>
      </c>
      <c r="IH138" s="61">
        <v>6.5389881041162733E-7</v>
      </c>
      <c r="II138" s="61">
        <v>1.09511836751143E-6</v>
      </c>
      <c r="IJ138" s="61">
        <v>4.9592703632713641E-5</v>
      </c>
      <c r="IK138" s="61">
        <v>1.5588462484942836E-6</v>
      </c>
      <c r="IL138" s="61">
        <v>1.5804168676697328E-5</v>
      </c>
      <c r="IM138" s="61">
        <v>6.8570213545163563E-6</v>
      </c>
      <c r="IN138" s="61">
        <v>3.3108582360501926E-5</v>
      </c>
      <c r="IO138" s="61">
        <v>1.9654210426909924E-5</v>
      </c>
      <c r="IP138" s="61">
        <v>1.7195070246676383E-5</v>
      </c>
      <c r="IQ138" s="61">
        <v>3.4860202169644647E-5</v>
      </c>
      <c r="IR138" s="61">
        <v>6.1350691996057384E-7</v>
      </c>
      <c r="IS138" s="61">
        <v>9.4213373893538598E-6</v>
      </c>
      <c r="IT138" s="61">
        <v>0</v>
      </c>
      <c r="IU138" s="61">
        <v>1.7688295086086141E-5</v>
      </c>
      <c r="IV138" s="61">
        <v>1.4162737318995229E-5</v>
      </c>
      <c r="IW138" s="61">
        <v>5.3047760782138558E-6</v>
      </c>
      <c r="IX138" s="61">
        <v>2.0292830360289718E-5</v>
      </c>
      <c r="IY138" s="61">
        <v>2.109966948710881E-2</v>
      </c>
      <c r="IZ138" s="61">
        <v>2.1619927074026133E-2</v>
      </c>
      <c r="JA138" s="61">
        <v>0.7890548503111583</v>
      </c>
      <c r="JB138" s="61">
        <v>1.8234198646716156E-2</v>
      </c>
      <c r="JC138" s="61">
        <v>2.1462737800872096E-5</v>
      </c>
      <c r="JD138" s="61">
        <v>0</v>
      </c>
      <c r="JE138" s="61">
        <v>8.7567834909800845E-7</v>
      </c>
      <c r="JF138" s="61">
        <v>4.5331029279849638E-6</v>
      </c>
      <c r="JG138" s="61">
        <v>3.2045049406307871E-5</v>
      </c>
      <c r="JH138" s="61">
        <v>4.4287377397949364E-6</v>
      </c>
      <c r="JI138" s="61">
        <v>7.9940688130605812E-6</v>
      </c>
      <c r="JJ138" s="61">
        <v>8.6922816133197853E-7</v>
      </c>
      <c r="JK138" s="61">
        <v>5.2743661253017306E-6</v>
      </c>
      <c r="JL138" s="61">
        <v>1.6150067262726414E-5</v>
      </c>
      <c r="JM138" s="61">
        <v>1.7403559687345592E-5</v>
      </c>
      <c r="JN138" s="61">
        <v>1.711836904152764E-4</v>
      </c>
      <c r="JO138" s="61">
        <v>3.5729851259698193E-4</v>
      </c>
      <c r="JP138" s="61">
        <v>2.1629751402545608E-4</v>
      </c>
      <c r="JQ138" s="61">
        <v>2.8506538538778276E-4</v>
      </c>
      <c r="JR138" s="61">
        <v>6.8259001578389845E-4</v>
      </c>
      <c r="JS138" s="61">
        <v>1.1676673962344386E-5</v>
      </c>
      <c r="JT138" s="61">
        <v>0</v>
      </c>
      <c r="JU138" s="61">
        <v>3.33400281417294E-6</v>
      </c>
      <c r="JV138" s="61">
        <v>5.8469652579749609E-6</v>
      </c>
      <c r="JW138" s="61">
        <v>9.196832957355944E-5</v>
      </c>
      <c r="JX138" s="61">
        <v>1.0560231680659995E-5</v>
      </c>
      <c r="JY138" s="61">
        <v>8.061436542516184E-7</v>
      </c>
      <c r="JZ138" s="61">
        <v>1.0830146784488579E-5</v>
      </c>
      <c r="KA138" s="61">
        <v>3.4376610608112904E-5</v>
      </c>
      <c r="KB138" s="61">
        <v>2.9597769516157683E-6</v>
      </c>
      <c r="KC138" s="61">
        <v>2.0082058566378779E-5</v>
      </c>
      <c r="KD138" s="61">
        <v>2.744091783822284E-6</v>
      </c>
      <c r="KE138" s="61">
        <v>6.8460870311346397E-6</v>
      </c>
      <c r="KF138" s="61">
        <v>1.2785564950210696E-5</v>
      </c>
      <c r="KG138" s="61">
        <v>3.1435113397358492E-5</v>
      </c>
      <c r="KH138" s="61">
        <v>2.9009179156991803E-6</v>
      </c>
      <c r="KI138" s="61">
        <v>3.0940688341243914E-6</v>
      </c>
      <c r="KJ138" s="61">
        <v>0</v>
      </c>
      <c r="KK138" s="61">
        <v>0</v>
      </c>
      <c r="KL138" s="61">
        <v>0</v>
      </c>
      <c r="KM138" s="61">
        <v>4.4470249267358818E-6</v>
      </c>
      <c r="KN138" s="61">
        <v>1.0606641810747977E-6</v>
      </c>
      <c r="KO138" s="61">
        <v>6.9019739462015941E-6</v>
      </c>
      <c r="KP138" s="61">
        <v>0</v>
      </c>
      <c r="KQ138" s="61">
        <v>1.9059925910679553E-6</v>
      </c>
      <c r="KR138" s="61">
        <v>1.1620089914060849E-6</v>
      </c>
      <c r="KS138" s="61">
        <v>8.7268106823144208E-6</v>
      </c>
      <c r="KT138" s="61">
        <v>1.1528371418939079E-6</v>
      </c>
      <c r="KU138" s="61">
        <v>2.4968139233787686E-5</v>
      </c>
      <c r="KV138" s="61">
        <v>8.3099479855425743E-7</v>
      </c>
      <c r="KW138" s="61">
        <v>0</v>
      </c>
      <c r="KX138" s="61">
        <v>2.7337583411238485E-6</v>
      </c>
      <c r="KY138" s="61">
        <v>0</v>
      </c>
      <c r="KZ138" s="61">
        <v>1.5081538037739101E-5</v>
      </c>
    </row>
    <row r="139" spans="1:312" ht="13" x14ac:dyDescent="0.3">
      <c r="A139" s="102">
        <v>1.1441906172621976</v>
      </c>
      <c r="B139" s="50" t="s">
        <v>819</v>
      </c>
      <c r="C139" s="60" t="s">
        <v>135</v>
      </c>
      <c r="D139" s="61">
        <v>4.4798104631590989E-4</v>
      </c>
      <c r="E139" s="61">
        <v>3.1548182790306293E-6</v>
      </c>
      <c r="F139" s="61">
        <v>3.2231773045041537E-5</v>
      </c>
      <c r="G139" s="61">
        <v>3.0676945129429174E-6</v>
      </c>
      <c r="H139" s="61">
        <v>1.4130561206394018E-4</v>
      </c>
      <c r="I139" s="61">
        <v>1.7229512468052357E-6</v>
      </c>
      <c r="J139" s="61">
        <v>3.2056367093059207E-6</v>
      </c>
      <c r="K139" s="61">
        <v>4.059914237312543E-6</v>
      </c>
      <c r="L139" s="61">
        <v>8.0513411949063528E-6</v>
      </c>
      <c r="M139" s="61">
        <v>4.9009797234902525E-7</v>
      </c>
      <c r="N139" s="61">
        <v>7.6175739542928217E-6</v>
      </c>
      <c r="O139" s="61">
        <v>9.1862164387291505E-6</v>
      </c>
      <c r="P139" s="61">
        <v>3.2429068628787898E-5</v>
      </c>
      <c r="Q139" s="61">
        <v>7.1931914972144738E-6</v>
      </c>
      <c r="R139" s="61">
        <v>1.3028969875234257E-6</v>
      </c>
      <c r="S139" s="61">
        <v>1.2868635588482161E-5</v>
      </c>
      <c r="T139" s="61">
        <v>1.3909867367520518E-4</v>
      </c>
      <c r="U139" s="61">
        <v>5.4564326825947458E-5</v>
      </c>
      <c r="V139" s="61">
        <v>1.4839502387516387E-4</v>
      </c>
      <c r="W139" s="61">
        <v>5.3591532521491532E-5</v>
      </c>
      <c r="X139" s="61">
        <v>1.436750580388662E-5</v>
      </c>
      <c r="Y139" s="61">
        <v>1.9736323457109683E-4</v>
      </c>
      <c r="Z139" s="61">
        <v>5.7754703864670802E-5</v>
      </c>
      <c r="AA139" s="61">
        <v>5.60279289381204E-5</v>
      </c>
      <c r="AB139" s="61">
        <v>3.2014914506251937E-5</v>
      </c>
      <c r="AC139" s="61">
        <v>1.7375526273114215E-5</v>
      </c>
      <c r="AD139" s="61">
        <v>1.2629672803254801E-4</v>
      </c>
      <c r="AE139" s="61">
        <v>7.9138188248830383E-5</v>
      </c>
      <c r="AF139" s="61">
        <v>2.3295158535324018E-5</v>
      </c>
      <c r="AG139" s="61">
        <v>3.9565185796266276E-5</v>
      </c>
      <c r="AH139" s="61">
        <v>2.9172744237651653E-4</v>
      </c>
      <c r="AI139" s="61">
        <v>2.19514480201779E-4</v>
      </c>
      <c r="AJ139" s="61">
        <v>6.6290923336068976E-4</v>
      </c>
      <c r="AK139" s="61">
        <v>2.0325278222721897E-3</v>
      </c>
      <c r="AL139" s="61">
        <v>2.8894408990393598E-4</v>
      </c>
      <c r="AM139" s="61">
        <v>3.2312009684039099E-4</v>
      </c>
      <c r="AN139" s="61">
        <v>2.3945617426311371E-4</v>
      </c>
      <c r="AO139" s="61">
        <v>6.0428006312526316E-4</v>
      </c>
      <c r="AP139" s="61">
        <v>4.9307870990642801E-4</v>
      </c>
      <c r="AQ139" s="61">
        <v>1.9898680292912302E-4</v>
      </c>
      <c r="AR139" s="61">
        <v>2.204107353386206E-3</v>
      </c>
      <c r="AS139" s="61">
        <v>3.8869445862926318E-4</v>
      </c>
      <c r="AT139" s="61">
        <v>6.6695524487964613E-5</v>
      </c>
      <c r="AU139" s="61">
        <v>1.3496606372419439E-4</v>
      </c>
      <c r="AV139" s="61">
        <v>2.8401051929102469E-6</v>
      </c>
      <c r="AW139" s="61">
        <v>5.9647641431055684E-5</v>
      </c>
      <c r="AX139" s="61">
        <v>1.2596116977093308E-5</v>
      </c>
      <c r="AY139" s="61">
        <v>6.0815850137381512E-5</v>
      </c>
      <c r="AZ139" s="61">
        <v>2.1678136128976881E-4</v>
      </c>
      <c r="BA139" s="61">
        <v>1.4099456773746414E-4</v>
      </c>
      <c r="BB139" s="61">
        <v>2.4667806620942137E-4</v>
      </c>
      <c r="BC139" s="61">
        <v>1.132941127420625E-4</v>
      </c>
      <c r="BD139" s="61">
        <v>3.6464222964730452E-4</v>
      </c>
      <c r="BE139" s="61">
        <v>1.3406225257183015E-5</v>
      </c>
      <c r="BF139" s="61">
        <v>2.7539683207498716E-4</v>
      </c>
      <c r="BG139" s="61">
        <v>3.6899169069564433E-4</v>
      </c>
      <c r="BH139" s="61">
        <v>3.3749849384137398E-4</v>
      </c>
      <c r="BI139" s="61">
        <v>8.8278207319981221E-5</v>
      </c>
      <c r="BJ139" s="61">
        <v>6.6231548017470091E-5</v>
      </c>
      <c r="BK139" s="61">
        <v>7.3306551619332669E-5</v>
      </c>
      <c r="BL139" s="61">
        <v>1.1567834109590385E-4</v>
      </c>
      <c r="BM139" s="61">
        <v>4.068407589178883E-5</v>
      </c>
      <c r="BN139" s="61">
        <v>1.6074857115050635E-5</v>
      </c>
      <c r="BO139" s="61">
        <v>1.7882116106915242E-4</v>
      </c>
      <c r="BP139" s="61">
        <v>1.7218277696479059E-5</v>
      </c>
      <c r="BQ139" s="61">
        <v>0</v>
      </c>
      <c r="BR139" s="61">
        <v>2.0089713773811978E-6</v>
      </c>
      <c r="BS139" s="61">
        <v>0</v>
      </c>
      <c r="BT139" s="61">
        <v>6.5925040281077779E-5</v>
      </c>
      <c r="BU139" s="61">
        <v>2.8039825738008129E-5</v>
      </c>
      <c r="BV139" s="61">
        <v>7.0117836257575821E-5</v>
      </c>
      <c r="BW139" s="61">
        <v>0</v>
      </c>
      <c r="BX139" s="61">
        <v>1.4146074844406439E-6</v>
      </c>
      <c r="BY139" s="61">
        <v>6.1805788553567965E-5</v>
      </c>
      <c r="BZ139" s="61">
        <v>0</v>
      </c>
      <c r="CA139" s="61">
        <v>4.8945424552345594E-6</v>
      </c>
      <c r="CB139" s="61">
        <v>0</v>
      </c>
      <c r="CC139" s="61">
        <v>1.5330851718827252E-5</v>
      </c>
      <c r="CD139" s="61">
        <v>3.0584599352304607E-5</v>
      </c>
      <c r="CE139" s="61">
        <v>2.8794734178883184E-5</v>
      </c>
      <c r="CF139" s="61">
        <v>1.0188390092192295E-4</v>
      </c>
      <c r="CG139" s="61">
        <v>1.2124701018216189E-4</v>
      </c>
      <c r="CH139" s="61">
        <v>1.2190530778424985E-4</v>
      </c>
      <c r="CI139" s="61">
        <v>4.9674999863222368E-5</v>
      </c>
      <c r="CJ139" s="61">
        <v>7.9185413703484876E-5</v>
      </c>
      <c r="CK139" s="61">
        <v>2.0778515197046625E-5</v>
      </c>
      <c r="CL139" s="61">
        <v>8.9073952754511619E-4</v>
      </c>
      <c r="CM139" s="61">
        <v>7.7675497673196803E-4</v>
      </c>
      <c r="CN139" s="61">
        <v>2.3267977889718412E-3</v>
      </c>
      <c r="CO139" s="61">
        <v>9.4801541308838541E-4</v>
      </c>
      <c r="CP139" s="61">
        <v>1.3449756832418734E-3</v>
      </c>
      <c r="CQ139" s="61">
        <v>5.5975386558414209E-4</v>
      </c>
      <c r="CR139" s="61">
        <v>2.4750421183022904E-4</v>
      </c>
      <c r="CS139" s="61">
        <v>5.3928650581485727E-4</v>
      </c>
      <c r="CT139" s="61">
        <v>1.204017308318891E-3</v>
      </c>
      <c r="CU139" s="61">
        <v>4.3488382310974269E-4</v>
      </c>
      <c r="CV139" s="61">
        <v>2.837857228296066E-4</v>
      </c>
      <c r="CW139" s="61">
        <v>3.0270118363048343E-4</v>
      </c>
      <c r="CX139" s="61">
        <v>6.420866178388383E-5</v>
      </c>
      <c r="CY139" s="61">
        <v>1.8058196458913141E-4</v>
      </c>
      <c r="CZ139" s="61">
        <v>8.2390051899575568E-5</v>
      </c>
      <c r="DA139" s="61">
        <v>2.3373928116460078E-4</v>
      </c>
      <c r="DB139" s="61">
        <v>2.4468646210694302E-4</v>
      </c>
      <c r="DC139" s="61">
        <v>2.0866444144809977E-5</v>
      </c>
      <c r="DD139" s="61">
        <v>3.6614406409041846E-4</v>
      </c>
      <c r="DE139" s="61">
        <v>9.9670832368660298E-5</v>
      </c>
      <c r="DF139" s="61">
        <v>1.0476986684397304E-5</v>
      </c>
      <c r="DG139" s="61">
        <v>7.3870683045075533E-5</v>
      </c>
      <c r="DH139" s="61">
        <v>6.4559861775443303E-6</v>
      </c>
      <c r="DI139" s="61">
        <v>1.4051282467788991E-4</v>
      </c>
      <c r="DJ139" s="61">
        <v>1.6860106928602012E-3</v>
      </c>
      <c r="DK139" s="61">
        <v>2.6110144086384299E-5</v>
      </c>
      <c r="DL139" s="61">
        <v>4.0431932954397901E-4</v>
      </c>
      <c r="DM139" s="61">
        <v>7.9709346889789089E-5</v>
      </c>
      <c r="DN139" s="61">
        <v>1.3342735639040276E-3</v>
      </c>
      <c r="DO139" s="61">
        <v>2.1345728123754344E-4</v>
      </c>
      <c r="DP139" s="61">
        <v>1.9820500185429668E-4</v>
      </c>
      <c r="DQ139" s="61">
        <v>8.2879741635735824E-4</v>
      </c>
      <c r="DR139" s="61">
        <v>1.6015074442221817E-4</v>
      </c>
      <c r="DS139" s="61">
        <v>3.4849923854441274E-4</v>
      </c>
      <c r="DT139" s="61">
        <v>3.0146174059884239E-4</v>
      </c>
      <c r="DU139" s="61">
        <v>6.5842503526242669E-4</v>
      </c>
      <c r="DV139" s="61">
        <v>1.0500081785581954E-3</v>
      </c>
      <c r="DW139" s="61">
        <v>2.8211649447265781E-4</v>
      </c>
      <c r="DX139" s="61">
        <v>6.2797055069155881E-4</v>
      </c>
      <c r="DY139" s="61">
        <v>1.7192882786080136E-3</v>
      </c>
      <c r="DZ139" s="61">
        <v>1.0745947911440137E-3</v>
      </c>
      <c r="EA139" s="61">
        <v>6.9026477588501661E-4</v>
      </c>
      <c r="EB139" s="61">
        <v>9.6187923912093715E-4</v>
      </c>
      <c r="EC139" s="61">
        <v>1.2030424356167906E-3</v>
      </c>
      <c r="ED139" s="61">
        <v>8.9302193550711755E-4</v>
      </c>
      <c r="EE139" s="61">
        <v>6.0438328552234188E-4</v>
      </c>
      <c r="EF139" s="61">
        <v>2.110059590923653E-3</v>
      </c>
      <c r="EG139" s="61">
        <v>8.36417190160226E-4</v>
      </c>
      <c r="EH139" s="61">
        <v>1.0835850264424565E-3</v>
      </c>
      <c r="EI139" s="61">
        <v>1.0421204613623462E-3</v>
      </c>
      <c r="EJ139" s="61">
        <v>1.2328282767729859E-3</v>
      </c>
      <c r="EK139" s="61">
        <v>8.7015802981915463E-4</v>
      </c>
      <c r="EL139" s="61">
        <v>0</v>
      </c>
      <c r="EM139" s="61">
        <v>0</v>
      </c>
      <c r="EN139" s="61">
        <v>7.7158717000056297E-6</v>
      </c>
      <c r="EO139" s="61">
        <v>0</v>
      </c>
      <c r="EP139" s="61">
        <v>4.7690647643886351E-6</v>
      </c>
      <c r="EQ139" s="61">
        <v>0</v>
      </c>
      <c r="ER139" s="61">
        <v>0</v>
      </c>
      <c r="ES139" s="61">
        <v>0</v>
      </c>
      <c r="ET139" s="61">
        <v>0</v>
      </c>
      <c r="EU139" s="61">
        <v>1.7670679303728152E-5</v>
      </c>
      <c r="EV139" s="61">
        <v>1.1970503148018879E-6</v>
      </c>
      <c r="EW139" s="61">
        <v>1.0438270137459244E-6</v>
      </c>
      <c r="EX139" s="61">
        <v>4.6027952395442436E-6</v>
      </c>
      <c r="EY139" s="61">
        <v>3.9261272595957609E-5</v>
      </c>
      <c r="EZ139" s="61">
        <v>4.2957575336361928E-5</v>
      </c>
      <c r="FA139" s="61">
        <v>8.5424705596678274E-6</v>
      </c>
      <c r="FB139" s="61">
        <v>1.4113443407681903E-5</v>
      </c>
      <c r="FC139" s="61">
        <v>2.3730216107083893E-4</v>
      </c>
      <c r="FD139" s="61">
        <v>2.3229660723972873E-5</v>
      </c>
      <c r="FE139" s="61">
        <v>3.8210803253410945E-5</v>
      </c>
      <c r="FF139" s="61">
        <v>2.2435323862372814E-5</v>
      </c>
      <c r="FG139" s="61">
        <v>2.6999243767568895E-5</v>
      </c>
      <c r="FH139" s="61">
        <v>9.6522376566464529E-5</v>
      </c>
      <c r="FI139" s="61">
        <v>4.3906348594036865E-5</v>
      </c>
      <c r="FJ139" s="61">
        <v>1.2518383886539065E-4</v>
      </c>
      <c r="FK139" s="61">
        <v>2.2793061531316329E-4</v>
      </c>
      <c r="FL139" s="61">
        <v>1.9422660136230999E-5</v>
      </c>
      <c r="FM139" s="61">
        <v>2.770360566461507E-4</v>
      </c>
      <c r="FN139" s="61">
        <v>1.4529586656350299E-4</v>
      </c>
      <c r="FO139" s="61">
        <v>2.2985602730742083E-4</v>
      </c>
      <c r="FP139" s="61">
        <v>8.4741921236746671E-5</v>
      </c>
      <c r="FQ139" s="61">
        <v>1.9173427371262943E-4</v>
      </c>
      <c r="FR139" s="61">
        <v>1.0712636019277474E-4</v>
      </c>
      <c r="FS139" s="61">
        <v>0</v>
      </c>
      <c r="FT139" s="61">
        <v>0</v>
      </c>
      <c r="FU139" s="61">
        <v>8.8025840373120103E-6</v>
      </c>
      <c r="FV139" s="61">
        <v>2.2216081321741596E-4</v>
      </c>
      <c r="FW139" s="61">
        <v>0</v>
      </c>
      <c r="FX139" s="61">
        <v>6.4452256013288899E-6</v>
      </c>
      <c r="FY139" s="61">
        <v>1.56227598260527E-5</v>
      </c>
      <c r="FZ139" s="61">
        <v>2.6798610402721916E-6</v>
      </c>
      <c r="GA139" s="61">
        <v>2.4532148952887095E-5</v>
      </c>
      <c r="GB139" s="61">
        <v>8.066278287131314E-5</v>
      </c>
      <c r="GC139" s="61">
        <v>3.3921247546793254E-6</v>
      </c>
      <c r="GD139" s="61">
        <v>7.0360886592603253E-6</v>
      </c>
      <c r="GE139" s="61">
        <v>9.4341116116151491E-6</v>
      </c>
      <c r="GF139" s="61">
        <v>3.4042873636072779E-6</v>
      </c>
      <c r="GG139" s="61">
        <v>2.0947178525414087E-4</v>
      </c>
      <c r="GH139" s="61">
        <v>1.3830759561932543E-4</v>
      </c>
      <c r="GI139" s="61">
        <v>2.2777770232566775E-4</v>
      </c>
      <c r="GJ139" s="61">
        <v>8.8573743583216248E-5</v>
      </c>
      <c r="GK139" s="61">
        <v>3.0327067525021291E-4</v>
      </c>
      <c r="GL139" s="61">
        <v>1.3225257385055799E-4</v>
      </c>
      <c r="GM139" s="61">
        <v>8.9863232360965159E-6</v>
      </c>
      <c r="GN139" s="61">
        <v>1.4960798768753777E-4</v>
      </c>
      <c r="GO139" s="61">
        <v>1.9821404871699227E-4</v>
      </c>
      <c r="GP139" s="61">
        <v>1.7162949913400044E-6</v>
      </c>
      <c r="GQ139" s="61">
        <v>4.4642094926637372E-6</v>
      </c>
      <c r="GR139" s="61">
        <v>1.5590275631822281E-4</v>
      </c>
      <c r="GS139" s="61">
        <v>0</v>
      </c>
      <c r="GT139" s="61">
        <v>3.637509858900903E-5</v>
      </c>
      <c r="GU139" s="61">
        <v>0</v>
      </c>
      <c r="GV139" s="61">
        <v>1.8734696717132848E-4</v>
      </c>
      <c r="GW139" s="61">
        <v>1.1388854669009331E-4</v>
      </c>
      <c r="GX139" s="61">
        <v>1.8676286242022444E-4</v>
      </c>
      <c r="GY139" s="61">
        <v>4.3817190623952879E-4</v>
      </c>
      <c r="GZ139" s="61">
        <v>1.1971902141720741E-2</v>
      </c>
      <c r="HA139" s="61">
        <v>4.3825246837016635E-2</v>
      </c>
      <c r="HB139" s="61">
        <v>4.2014200087998064E-3</v>
      </c>
      <c r="HC139" s="61">
        <v>2.6806192633963215E-2</v>
      </c>
      <c r="HD139" s="61">
        <v>2.0521065847922546E-2</v>
      </c>
      <c r="HE139" s="61">
        <v>5.5022262692520675E-3</v>
      </c>
      <c r="HF139" s="61">
        <v>2.442157669411524E-3</v>
      </c>
      <c r="HG139" s="61">
        <v>1.6559040567330843E-3</v>
      </c>
      <c r="HH139" s="61">
        <v>1.3444321658586399E-2</v>
      </c>
      <c r="HI139" s="61">
        <v>2.5687491729175205E-3</v>
      </c>
      <c r="HJ139" s="61">
        <v>5.0121658732268873E-3</v>
      </c>
      <c r="HK139" s="61">
        <v>0</v>
      </c>
      <c r="HL139" s="61">
        <v>1.0347956861053717E-4</v>
      </c>
      <c r="HM139" s="61">
        <v>8.7559846273452946E-5</v>
      </c>
      <c r="HN139" s="61">
        <v>2.6953055606934396E-5</v>
      </c>
      <c r="HO139" s="61">
        <v>1.9608291543122655E-4</v>
      </c>
      <c r="HP139" s="61">
        <v>1.0393049677974388E-3</v>
      </c>
      <c r="HQ139" s="61">
        <v>1.3991418138198251E-3</v>
      </c>
      <c r="HR139" s="61">
        <v>1.9183233804553046E-3</v>
      </c>
      <c r="HS139" s="61">
        <v>5.7826437789212813E-3</v>
      </c>
      <c r="HT139" s="61">
        <v>4.282798479700904E-3</v>
      </c>
      <c r="HU139" s="61">
        <v>3.1315280450191748E-3</v>
      </c>
      <c r="HV139" s="61">
        <v>1.4848402945853679E-3</v>
      </c>
      <c r="HW139" s="61">
        <v>2.1884727685538829E-4</v>
      </c>
      <c r="HX139" s="61">
        <v>1.5691515777530881E-4</v>
      </c>
      <c r="HY139" s="61">
        <v>7.3732987082797624E-5</v>
      </c>
      <c r="HZ139" s="61">
        <v>2.2927269271727358E-5</v>
      </c>
      <c r="IA139" s="61">
        <v>6.7859946908954826E-5</v>
      </c>
      <c r="IB139" s="61">
        <v>2.9539060195341478E-5</v>
      </c>
      <c r="IC139" s="61">
        <v>3.380094204426745E-4</v>
      </c>
      <c r="ID139" s="61">
        <v>3.392628700154212E-4</v>
      </c>
      <c r="IE139" s="61">
        <v>6.1636062814905289E-4</v>
      </c>
      <c r="IF139" s="61">
        <v>2.8930129069688074E-4</v>
      </c>
      <c r="IG139" s="61">
        <v>2.2924226113410387E-4</v>
      </c>
      <c r="IH139" s="61">
        <v>3.0788503143747468E-5</v>
      </c>
      <c r="II139" s="61">
        <v>1.5620038315271363E-4</v>
      </c>
      <c r="IJ139" s="61">
        <v>1.0984214176457417E-6</v>
      </c>
      <c r="IK139" s="61">
        <v>0</v>
      </c>
      <c r="IL139" s="61">
        <v>6.2961950016100654E-5</v>
      </c>
      <c r="IM139" s="61">
        <v>0</v>
      </c>
      <c r="IN139" s="61">
        <v>0</v>
      </c>
      <c r="IO139" s="61">
        <v>1.1282063709203735E-5</v>
      </c>
      <c r="IP139" s="61">
        <v>4.1057018212644002E-7</v>
      </c>
      <c r="IQ139" s="61">
        <v>5.3772587069068251E-7</v>
      </c>
      <c r="IR139" s="61">
        <v>9.5223186731908778E-6</v>
      </c>
      <c r="IS139" s="61">
        <v>0</v>
      </c>
      <c r="IT139" s="61">
        <v>0</v>
      </c>
      <c r="IU139" s="61">
        <v>6.2915365639768437E-7</v>
      </c>
      <c r="IV139" s="61">
        <v>1.2003640875758202E-6</v>
      </c>
      <c r="IW139" s="61">
        <v>4.2770870955363676E-7</v>
      </c>
      <c r="IX139" s="61">
        <v>2.2979731321363373E-5</v>
      </c>
      <c r="IY139" s="61">
        <v>1.2455780290667008E-5</v>
      </c>
      <c r="IZ139" s="61">
        <v>5.8478585945767646E-5</v>
      </c>
      <c r="JA139" s="61">
        <v>1.0341864585466475E-6</v>
      </c>
      <c r="JB139" s="61">
        <v>1.2710304181401162E-5</v>
      </c>
      <c r="JC139" s="61">
        <v>5.0949042087212589E-6</v>
      </c>
      <c r="JD139" s="61">
        <v>0</v>
      </c>
      <c r="JE139" s="61">
        <v>1.3913555991223913E-6</v>
      </c>
      <c r="JF139" s="61">
        <v>5.4964611773481304E-7</v>
      </c>
      <c r="JG139" s="61">
        <v>2.0837097209659126E-5</v>
      </c>
      <c r="JH139" s="61">
        <v>1.8335802044197726E-5</v>
      </c>
      <c r="JI139" s="61">
        <v>1.0376967051454714E-5</v>
      </c>
      <c r="JJ139" s="61">
        <v>4.1789815448652815E-6</v>
      </c>
      <c r="JK139" s="61">
        <v>2.2118309557716935E-6</v>
      </c>
      <c r="JL139" s="61">
        <v>1.8860693594706804E-5</v>
      </c>
      <c r="JM139" s="61">
        <v>2.9564432139683348E-5</v>
      </c>
      <c r="JN139" s="61">
        <v>1.335100004382152E-5</v>
      </c>
      <c r="JO139" s="61">
        <v>1.9460119858627406E-6</v>
      </c>
      <c r="JP139" s="61">
        <v>5.8012055518681808E-6</v>
      </c>
      <c r="JQ139" s="61">
        <v>2.0956186601298572E-5</v>
      </c>
      <c r="JR139" s="61">
        <v>1.8237731555761001E-6</v>
      </c>
      <c r="JS139" s="61">
        <v>0</v>
      </c>
      <c r="JT139" s="61">
        <v>2.9775167642814702E-4</v>
      </c>
      <c r="JU139" s="61">
        <v>4.532478766961813E-4</v>
      </c>
      <c r="JV139" s="61">
        <v>8.5948782983095117E-4</v>
      </c>
      <c r="JW139" s="61">
        <v>1.1347570570502691E-3</v>
      </c>
      <c r="JX139" s="61">
        <v>1.1370622519833729E-3</v>
      </c>
      <c r="JY139" s="61">
        <v>1.838106398368268E-3</v>
      </c>
      <c r="JZ139" s="61">
        <v>8.0176363192542132E-4</v>
      </c>
      <c r="KA139" s="61">
        <v>1.4879350029405738E-2</v>
      </c>
      <c r="KB139" s="61">
        <v>2.7346813374707216E-3</v>
      </c>
      <c r="KC139" s="61">
        <v>7.4574635627581369E-4</v>
      </c>
      <c r="KD139" s="61">
        <v>1.2136037425120887E-3</v>
      </c>
      <c r="KE139" s="61">
        <v>2.8784609839498554E-4</v>
      </c>
      <c r="KF139" s="61">
        <v>7.9368506985860003E-3</v>
      </c>
      <c r="KG139" s="61">
        <v>6.5227275713973423E-4</v>
      </c>
      <c r="KH139" s="61">
        <v>6.4962027669422445E-4</v>
      </c>
      <c r="KI139" s="61">
        <v>2.4827558402307237E-4</v>
      </c>
      <c r="KJ139" s="61">
        <v>1.3091841558405101E-3</v>
      </c>
      <c r="KK139" s="61">
        <v>3.3680210087246192E-3</v>
      </c>
      <c r="KL139" s="61">
        <v>5.4831906004339194E-4</v>
      </c>
      <c r="KM139" s="61">
        <v>1.7671649418098141E-2</v>
      </c>
      <c r="KN139" s="61">
        <v>1.7566673026330529E-2</v>
      </c>
      <c r="KO139" s="61">
        <v>3.0358201352229494E-3</v>
      </c>
      <c r="KP139" s="61">
        <v>9.3889041094735162E-4</v>
      </c>
      <c r="KQ139" s="61">
        <v>1.1025807118505364E-2</v>
      </c>
      <c r="KR139" s="61">
        <v>1.4777526567931495E-4</v>
      </c>
      <c r="KS139" s="61">
        <v>4.5460725591340082E-4</v>
      </c>
      <c r="KT139" s="61">
        <v>1.334201674810799E-2</v>
      </c>
      <c r="KU139" s="61">
        <v>1.4434169088934597E-3</v>
      </c>
      <c r="KV139" s="61">
        <v>3.4655797845631213E-2</v>
      </c>
      <c r="KW139" s="61">
        <v>3.0849079227931634E-4</v>
      </c>
      <c r="KX139" s="61">
        <v>4.1913071633330472E-4</v>
      </c>
      <c r="KY139" s="61">
        <v>1.0630011375005879E-2</v>
      </c>
      <c r="KZ139" s="61">
        <v>9.7870141761717006E-3</v>
      </c>
    </row>
    <row r="140" spans="1:312" ht="13" x14ac:dyDescent="0.3">
      <c r="A140" s="102">
        <v>1.0420515013180687</v>
      </c>
      <c r="B140" s="50" t="s">
        <v>818</v>
      </c>
      <c r="C140" s="60" t="s">
        <v>113</v>
      </c>
      <c r="D140" s="61">
        <v>0</v>
      </c>
      <c r="E140" s="61">
        <v>2.0280974650911189E-6</v>
      </c>
      <c r="F140" s="61">
        <v>0</v>
      </c>
      <c r="G140" s="61">
        <v>0</v>
      </c>
      <c r="H140" s="61">
        <v>0</v>
      </c>
      <c r="I140" s="61">
        <v>6.0508120010181077E-5</v>
      </c>
      <c r="J140" s="61">
        <v>4.0310453058464556E-5</v>
      </c>
      <c r="K140" s="61">
        <v>3.318538593977209E-6</v>
      </c>
      <c r="L140" s="61">
        <v>6.1538807854675983E-5</v>
      </c>
      <c r="M140" s="61">
        <v>2.385143465431923E-5</v>
      </c>
      <c r="N140" s="61">
        <v>1.4341941570805057E-4</v>
      </c>
      <c r="O140" s="61">
        <v>4.6158412634199231E-5</v>
      </c>
      <c r="P140" s="61">
        <v>3.0191482800748758E-4</v>
      </c>
      <c r="Q140" s="61">
        <v>4.6619276594554025E-5</v>
      </c>
      <c r="R140" s="61">
        <v>2.6600049652814945E-4</v>
      </c>
      <c r="S140" s="61">
        <v>1.3960079810467201E-4</v>
      </c>
      <c r="T140" s="61">
        <v>6.7713895957500158E-4</v>
      </c>
      <c r="U140" s="61">
        <v>2.1654077920486666E-4</v>
      </c>
      <c r="V140" s="61">
        <v>2.621125977300463E-3</v>
      </c>
      <c r="W140" s="61">
        <v>1.9468418447474176E-3</v>
      </c>
      <c r="X140" s="61">
        <v>3.582504840471278E-4</v>
      </c>
      <c r="Y140" s="61">
        <v>4.8694624058116732E-5</v>
      </c>
      <c r="Z140" s="61">
        <v>1.4988340283551626E-5</v>
      </c>
      <c r="AA140" s="61">
        <v>1.7204072345379858E-6</v>
      </c>
      <c r="AB140" s="61">
        <v>3.8388688622680721E-6</v>
      </c>
      <c r="AC140" s="61">
        <v>8.5248413338995851E-5</v>
      </c>
      <c r="AD140" s="61">
        <v>8.0349022662035334E-5</v>
      </c>
      <c r="AE140" s="61">
        <v>1.6049423259805126E-4</v>
      </c>
      <c r="AF140" s="61">
        <v>2.8177823764327935E-4</v>
      </c>
      <c r="AG140" s="61">
        <v>6.1893903196301041E-6</v>
      </c>
      <c r="AH140" s="61">
        <v>1.4979289712123149E-4</v>
      </c>
      <c r="AI140" s="61">
        <v>0</v>
      </c>
      <c r="AJ140" s="61">
        <v>0</v>
      </c>
      <c r="AK140" s="61">
        <v>1.3430133955750054E-6</v>
      </c>
      <c r="AL140" s="61">
        <v>0</v>
      </c>
      <c r="AM140" s="61">
        <v>8.3991291245379413E-6</v>
      </c>
      <c r="AN140" s="61">
        <v>1.5045230902749484E-4</v>
      </c>
      <c r="AO140" s="61">
        <v>3.4219578859642975E-6</v>
      </c>
      <c r="AP140" s="61">
        <v>6.3255737975553635E-5</v>
      </c>
      <c r="AQ140" s="61">
        <v>1.3239656425724977E-4</v>
      </c>
      <c r="AR140" s="61">
        <v>3.871051464050335E-5</v>
      </c>
      <c r="AS140" s="61">
        <v>2.3298532770804114E-5</v>
      </c>
      <c r="AT140" s="61">
        <v>1.7096144132127461E-5</v>
      </c>
      <c r="AU140" s="61">
        <v>1.039843486130933E-5</v>
      </c>
      <c r="AV140" s="61">
        <v>3.7065502027427271E-5</v>
      </c>
      <c r="AW140" s="61">
        <v>3.0997354684518871E-4</v>
      </c>
      <c r="AX140" s="61">
        <v>5.0453304373067787E-4</v>
      </c>
      <c r="AY140" s="61">
        <v>1.754627976861742E-3</v>
      </c>
      <c r="AZ140" s="61">
        <v>1.0197392627958742E-4</v>
      </c>
      <c r="BA140" s="61">
        <v>2.1149185160619622E-4</v>
      </c>
      <c r="BB140" s="61">
        <v>1.6044636077904389E-4</v>
      </c>
      <c r="BC140" s="61">
        <v>1.1093157218907841E-4</v>
      </c>
      <c r="BD140" s="61">
        <v>3.0918749225762903E-5</v>
      </c>
      <c r="BE140" s="61">
        <v>8.5511004475299184E-7</v>
      </c>
      <c r="BF140" s="61">
        <v>1.2074906665133833E-5</v>
      </c>
      <c r="BG140" s="61">
        <v>2.743914080522587E-5</v>
      </c>
      <c r="BH140" s="61">
        <v>8.9279954049682866E-5</v>
      </c>
      <c r="BI140" s="61">
        <v>3.6406274208487945E-4</v>
      </c>
      <c r="BJ140" s="61">
        <v>2.0439127744590498E-4</v>
      </c>
      <c r="BK140" s="61">
        <v>1.5339378846533709E-4</v>
      </c>
      <c r="BL140" s="61">
        <v>1.8768491322689591E-4</v>
      </c>
      <c r="BM140" s="61">
        <v>4.1771271321595064E-4</v>
      </c>
      <c r="BN140" s="61">
        <v>1.7740221048505271E-4</v>
      </c>
      <c r="BO140" s="61">
        <v>1.2462187793527781E-4</v>
      </c>
      <c r="BP140" s="61">
        <v>3.8628692033612073E-5</v>
      </c>
      <c r="BQ140" s="61">
        <v>1.6969687626005591E-4</v>
      </c>
      <c r="BR140" s="61">
        <v>7.6441360909354576E-5</v>
      </c>
      <c r="BS140" s="61">
        <v>1.9461844958980617E-4</v>
      </c>
      <c r="BT140" s="61">
        <v>3.1102693837652156E-4</v>
      </c>
      <c r="BU140" s="61">
        <v>2.2060643685623758E-4</v>
      </c>
      <c r="BV140" s="61">
        <v>1.3451098341795778E-4</v>
      </c>
      <c r="BW140" s="61">
        <v>1.0193519640631518E-4</v>
      </c>
      <c r="BX140" s="61">
        <v>1.4578316020207746E-5</v>
      </c>
      <c r="BY140" s="61">
        <v>3.430612440599943E-4</v>
      </c>
      <c r="BZ140" s="61">
        <v>9.9328355957541636E-5</v>
      </c>
      <c r="CA140" s="61">
        <v>4.1683703382397588E-5</v>
      </c>
      <c r="CB140" s="61">
        <v>3.4438943579582685E-5</v>
      </c>
      <c r="CC140" s="61">
        <v>6.3633457338257147E-4</v>
      </c>
      <c r="CD140" s="61">
        <v>2.6471934865078002E-4</v>
      </c>
      <c r="CE140" s="61">
        <v>4.4781715931196878E-5</v>
      </c>
      <c r="CF140" s="61">
        <v>3.0941148374352885E-5</v>
      </c>
      <c r="CG140" s="61">
        <v>1.8181945673442386E-4</v>
      </c>
      <c r="CH140" s="61">
        <v>3.7445655378594945E-5</v>
      </c>
      <c r="CI140" s="61">
        <v>1.2056206840476872E-4</v>
      </c>
      <c r="CJ140" s="61">
        <v>1.5971421802587902E-4</v>
      </c>
      <c r="CK140" s="61">
        <v>0</v>
      </c>
      <c r="CL140" s="61">
        <v>0</v>
      </c>
      <c r="CM140" s="61">
        <v>0</v>
      </c>
      <c r="CN140" s="61">
        <v>0</v>
      </c>
      <c r="CO140" s="61">
        <v>0</v>
      </c>
      <c r="CP140" s="61">
        <v>4.8968666920172519E-5</v>
      </c>
      <c r="CQ140" s="61">
        <v>2.1980822855522835E-6</v>
      </c>
      <c r="CR140" s="61">
        <v>1.9049684900106681E-5</v>
      </c>
      <c r="CS140" s="61">
        <v>2.3120187134143389E-6</v>
      </c>
      <c r="CT140" s="61">
        <v>1.4455700231777812E-6</v>
      </c>
      <c r="CU140" s="61">
        <v>1.0005081974733642E-4</v>
      </c>
      <c r="CV140" s="61">
        <v>3.360016280009315E-6</v>
      </c>
      <c r="CW140" s="61">
        <v>0</v>
      </c>
      <c r="CX140" s="61">
        <v>0</v>
      </c>
      <c r="CY140" s="61">
        <v>0</v>
      </c>
      <c r="CZ140" s="61">
        <v>0</v>
      </c>
      <c r="DA140" s="61">
        <v>0</v>
      </c>
      <c r="DB140" s="61">
        <v>1.3232402825075318E-4</v>
      </c>
      <c r="DC140" s="61">
        <v>7.8010765136960348E-4</v>
      </c>
      <c r="DD140" s="61">
        <v>1.5315710668105931E-3</v>
      </c>
      <c r="DE140" s="61">
        <v>1.2413049046702757E-3</v>
      </c>
      <c r="DF140" s="61">
        <v>7.0425696748019958E-4</v>
      </c>
      <c r="DG140" s="61">
        <v>6.6588877492781138E-4</v>
      </c>
      <c r="DH140" s="61">
        <v>1.3642739520136431E-3</v>
      </c>
      <c r="DI140" s="61">
        <v>1.8937038366292442E-6</v>
      </c>
      <c r="DJ140" s="61">
        <v>0</v>
      </c>
      <c r="DK140" s="61">
        <v>0</v>
      </c>
      <c r="DL140" s="61">
        <v>0</v>
      </c>
      <c r="DM140" s="61">
        <v>0</v>
      </c>
      <c r="DN140" s="61">
        <v>0</v>
      </c>
      <c r="DO140" s="61">
        <v>1.3602457078387284E-6</v>
      </c>
      <c r="DP140" s="61">
        <v>6.6499173668155487E-7</v>
      </c>
      <c r="DQ140" s="61">
        <v>0</v>
      </c>
      <c r="DR140" s="61">
        <v>1.1244761524898625E-6</v>
      </c>
      <c r="DS140" s="61">
        <v>0</v>
      </c>
      <c r="DT140" s="61">
        <v>1.3608712857653746E-6</v>
      </c>
      <c r="DU140" s="61">
        <v>1.2040328169937068E-4</v>
      </c>
      <c r="DV140" s="61">
        <v>4.9261399067340054E-5</v>
      </c>
      <c r="DW140" s="61">
        <v>5.5452873606419222E-6</v>
      </c>
      <c r="DX140" s="61">
        <v>0</v>
      </c>
      <c r="DY140" s="61">
        <v>0</v>
      </c>
      <c r="DZ140" s="61">
        <v>2.9434680951687991E-6</v>
      </c>
      <c r="EA140" s="61">
        <v>2.7533567069393642E-5</v>
      </c>
      <c r="EB140" s="61">
        <v>2.4969103855117274E-6</v>
      </c>
      <c r="EC140" s="61">
        <v>0</v>
      </c>
      <c r="ED140" s="61">
        <v>0</v>
      </c>
      <c r="EE140" s="61">
        <v>0</v>
      </c>
      <c r="EF140" s="61">
        <v>0</v>
      </c>
      <c r="EG140" s="61">
        <v>0</v>
      </c>
      <c r="EH140" s="61">
        <v>0</v>
      </c>
      <c r="EI140" s="61">
        <v>6.5060449778207941E-5</v>
      </c>
      <c r="EJ140" s="61">
        <v>2.272853821001949E-5</v>
      </c>
      <c r="EK140" s="61">
        <v>0</v>
      </c>
      <c r="EL140" s="61">
        <v>3.7687729530364917E-4</v>
      </c>
      <c r="EM140" s="61">
        <v>1.1483014957385029E-4</v>
      </c>
      <c r="EN140" s="61">
        <v>1.5737579765322363E-4</v>
      </c>
      <c r="EO140" s="61">
        <v>0</v>
      </c>
      <c r="EP140" s="61">
        <v>5.1114591577293579E-5</v>
      </c>
      <c r="EQ140" s="61">
        <v>1.1531855180537599E-4</v>
      </c>
      <c r="ER140" s="61">
        <v>6.351025811265406E-5</v>
      </c>
      <c r="ES140" s="61">
        <v>3.2282198766732755E-5</v>
      </c>
      <c r="ET140" s="61">
        <v>1.0592221976240252E-4</v>
      </c>
      <c r="EU140" s="61">
        <v>4.4242908131815618E-5</v>
      </c>
      <c r="EV140" s="61">
        <v>6.6396390794344711E-6</v>
      </c>
      <c r="EW140" s="61">
        <v>9.2103999397107492E-5</v>
      </c>
      <c r="EX140" s="61">
        <v>5.3586671183317846E-5</v>
      </c>
      <c r="EY140" s="61">
        <v>3.8687095882103688E-4</v>
      </c>
      <c r="EZ140" s="61">
        <v>4.4667648053317691E-4</v>
      </c>
      <c r="FA140" s="61">
        <v>1.0286370964052646E-3</v>
      </c>
      <c r="FB140" s="61">
        <v>1.5063097977400922E-4</v>
      </c>
      <c r="FC140" s="61">
        <v>8.2182816970397465E-4</v>
      </c>
      <c r="FD140" s="61">
        <v>6.3949889522466502E-5</v>
      </c>
      <c r="FE140" s="61">
        <v>4.4553576358299905E-5</v>
      </c>
      <c r="FF140" s="61">
        <v>9.5961491527118823E-5</v>
      </c>
      <c r="FG140" s="61">
        <v>1.8507357342696973E-4</v>
      </c>
      <c r="FH140" s="61">
        <v>5.5301079031811218E-5</v>
      </c>
      <c r="FI140" s="61">
        <v>3.1532050694437202E-4</v>
      </c>
      <c r="FJ140" s="61">
        <v>5.3839915269010834E-5</v>
      </c>
      <c r="FK140" s="61">
        <v>1.0295190160808308E-4</v>
      </c>
      <c r="FL140" s="61">
        <v>2.1964323848949822E-5</v>
      </c>
      <c r="FM140" s="61">
        <v>3.7058626448933604E-5</v>
      </c>
      <c r="FN140" s="61">
        <v>9.9728323619930039E-5</v>
      </c>
      <c r="FO140" s="61">
        <v>1.5591726716960273E-4</v>
      </c>
      <c r="FP140" s="61">
        <v>1.5748291556067596E-4</v>
      </c>
      <c r="FQ140" s="61">
        <v>2.6023239011518207E-5</v>
      </c>
      <c r="FR140" s="61">
        <v>1.8079704957570754E-4</v>
      </c>
      <c r="FS140" s="61">
        <v>6.5747506545964536E-5</v>
      </c>
      <c r="FT140" s="61">
        <v>0</v>
      </c>
      <c r="FU140" s="61">
        <v>9.2769201719650931E-5</v>
      </c>
      <c r="FV140" s="61">
        <v>0</v>
      </c>
      <c r="FW140" s="61">
        <v>1.0170282749652806E-5</v>
      </c>
      <c r="FX140" s="61">
        <v>3.1515146894591243E-4</v>
      </c>
      <c r="FY140" s="61">
        <v>2.7436196501485876E-5</v>
      </c>
      <c r="FZ140" s="61">
        <v>4.9064122528366493E-6</v>
      </c>
      <c r="GA140" s="61">
        <v>7.1927492715569024E-6</v>
      </c>
      <c r="GB140" s="61">
        <v>2.5781898076066148E-4</v>
      </c>
      <c r="GC140" s="61">
        <v>1.4430225120992983E-4</v>
      </c>
      <c r="GD140" s="61">
        <v>1.3368568452594619E-4</v>
      </c>
      <c r="GE140" s="61">
        <v>6.097179551957803E-5</v>
      </c>
      <c r="GF140" s="61">
        <v>2.0745645162801942E-4</v>
      </c>
      <c r="GG140" s="61">
        <v>2.9854924986956922E-5</v>
      </c>
      <c r="GH140" s="61">
        <v>5.0756962709031478E-5</v>
      </c>
      <c r="GI140" s="61">
        <v>1.5612711023206886E-6</v>
      </c>
      <c r="GJ140" s="61">
        <v>4.8532417771630707E-5</v>
      </c>
      <c r="GK140" s="61">
        <v>1.4298570916239536E-6</v>
      </c>
      <c r="GL140" s="61">
        <v>3.1457989566026736E-4</v>
      </c>
      <c r="GM140" s="61">
        <v>2.2188267222348492E-5</v>
      </c>
      <c r="GN140" s="61">
        <v>1.9422602079882293E-6</v>
      </c>
      <c r="GO140" s="61">
        <v>3.4030343687134453E-3</v>
      </c>
      <c r="GP140" s="61">
        <v>1.8316177555081146E-3</v>
      </c>
      <c r="GQ140" s="61">
        <v>6.4781945295733518E-3</v>
      </c>
      <c r="GR140" s="61">
        <v>3.0375918588949766E-4</v>
      </c>
      <c r="GS140" s="61">
        <v>3.3946505359848046E-3</v>
      </c>
      <c r="GT140" s="61">
        <v>1.5862428008980574E-3</v>
      </c>
      <c r="GU140" s="61">
        <v>1.3934424144614271E-3</v>
      </c>
      <c r="GV140" s="61">
        <v>1.356826497565808E-2</v>
      </c>
      <c r="GW140" s="61">
        <v>1.8574702954580308E-4</v>
      </c>
      <c r="GX140" s="61">
        <v>0</v>
      </c>
      <c r="GY140" s="61">
        <v>1.3269155678280402E-4</v>
      </c>
      <c r="GZ140" s="61">
        <v>0</v>
      </c>
      <c r="HA140" s="61">
        <v>0</v>
      </c>
      <c r="HB140" s="61">
        <v>1.2317369409601421E-6</v>
      </c>
      <c r="HC140" s="61">
        <v>0</v>
      </c>
      <c r="HD140" s="61">
        <v>0</v>
      </c>
      <c r="HE140" s="61">
        <v>0</v>
      </c>
      <c r="HF140" s="61">
        <v>0</v>
      </c>
      <c r="HG140" s="61">
        <v>0</v>
      </c>
      <c r="HH140" s="61">
        <v>0</v>
      </c>
      <c r="HI140" s="61">
        <v>0</v>
      </c>
      <c r="HJ140" s="61">
        <v>0</v>
      </c>
      <c r="HK140" s="61">
        <v>8.3407540289704412E-3</v>
      </c>
      <c r="HL140" s="61">
        <v>2.5700311674727557E-3</v>
      </c>
      <c r="HM140" s="61">
        <v>1.3488581725925961E-3</v>
      </c>
      <c r="HN140" s="61">
        <v>3.9533668720408196E-3</v>
      </c>
      <c r="HO140" s="61">
        <v>1.5476014671780771E-3</v>
      </c>
      <c r="HP140" s="61">
        <v>0</v>
      </c>
      <c r="HQ140" s="61">
        <v>0</v>
      </c>
      <c r="HR140" s="61">
        <v>0</v>
      </c>
      <c r="HS140" s="61">
        <v>0</v>
      </c>
      <c r="HT140" s="61">
        <v>9.8817965935721299E-7</v>
      </c>
      <c r="HU140" s="61">
        <v>2.3778005562380769E-4</v>
      </c>
      <c r="HV140" s="61">
        <v>1.3061384755502284E-6</v>
      </c>
      <c r="HW140" s="61">
        <v>5.279379703185149E-2</v>
      </c>
      <c r="HX140" s="61">
        <v>1.0575761680491005E-2</v>
      </c>
      <c r="HY140" s="61">
        <v>1.6958173959087809E-2</v>
      </c>
      <c r="HZ140" s="61">
        <v>1.2133254397865252E-2</v>
      </c>
      <c r="IA140" s="61">
        <v>1.3015906000198406E-2</v>
      </c>
      <c r="IB140" s="61">
        <v>2.019503083060117E-2</v>
      </c>
      <c r="IC140" s="61">
        <v>3.0211525130011342E-6</v>
      </c>
      <c r="ID140" s="61">
        <v>0</v>
      </c>
      <c r="IE140" s="61">
        <v>0</v>
      </c>
      <c r="IF140" s="61">
        <v>3.5824425405752586E-6</v>
      </c>
      <c r="IG140" s="61">
        <v>1.1751800291863283E-5</v>
      </c>
      <c r="IH140" s="61">
        <v>1.7544749772311975E-5</v>
      </c>
      <c r="II140" s="61">
        <v>8.1160439014458195E-6</v>
      </c>
      <c r="IJ140" s="61">
        <v>7.8322222823435484E-6</v>
      </c>
      <c r="IK140" s="61">
        <v>8.7305512293916861E-5</v>
      </c>
      <c r="IL140" s="61">
        <v>5.4368737656692346E-5</v>
      </c>
      <c r="IM140" s="61">
        <v>5.1396692965658726E-5</v>
      </c>
      <c r="IN140" s="61">
        <v>6.5460877306677661E-6</v>
      </c>
      <c r="IO140" s="61">
        <v>2.4541468602991345E-5</v>
      </c>
      <c r="IP140" s="61">
        <v>1.1718357281525476E-4</v>
      </c>
      <c r="IQ140" s="61">
        <v>3.7973351947327541E-5</v>
      </c>
      <c r="IR140" s="61">
        <v>1.6115357827133383E-5</v>
      </c>
      <c r="IS140" s="61">
        <v>5.2365569323133217E-5</v>
      </c>
      <c r="IT140" s="61">
        <v>7.1669011079918891E-5</v>
      </c>
      <c r="IU140" s="61">
        <v>4.7174003759052239E-5</v>
      </c>
      <c r="IV140" s="61">
        <v>1.6056818314325905E-5</v>
      </c>
      <c r="IW140" s="61">
        <v>1.4373388800499715E-4</v>
      </c>
      <c r="IX140" s="61">
        <v>1.2275968672071733E-4</v>
      </c>
      <c r="IY140" s="61">
        <v>4.7993044944554662E-5</v>
      </c>
      <c r="IZ140" s="61">
        <v>1.1297807005318415E-4</v>
      </c>
      <c r="JA140" s="61">
        <v>7.4190266370739681E-5</v>
      </c>
      <c r="JB140" s="61">
        <v>1.6815729322058778E-4</v>
      </c>
      <c r="JC140" s="61">
        <v>5.6878978102113808E-7</v>
      </c>
      <c r="JD140" s="61">
        <v>0</v>
      </c>
      <c r="JE140" s="61">
        <v>0</v>
      </c>
      <c r="JF140" s="61">
        <v>0</v>
      </c>
      <c r="JG140" s="61">
        <v>3.6459894773637952E-2</v>
      </c>
      <c r="JH140" s="61">
        <v>1.2741105966739021E-3</v>
      </c>
      <c r="JI140" s="61">
        <v>1.5968413991700042E-2</v>
      </c>
      <c r="JJ140" s="61">
        <v>1.5816559203227578E-2</v>
      </c>
      <c r="JK140" s="61">
        <v>2.5463319035939208E-2</v>
      </c>
      <c r="JL140" s="61">
        <v>8.7459525427251699E-3</v>
      </c>
      <c r="JM140" s="61">
        <v>1.9997541341831748E-3</v>
      </c>
      <c r="JN140" s="61">
        <v>4.6611453444166768E-5</v>
      </c>
      <c r="JO140" s="61">
        <v>1.0337965508383669E-4</v>
      </c>
      <c r="JP140" s="61">
        <v>4.4243922058170664E-5</v>
      </c>
      <c r="JQ140" s="61">
        <v>1.4587755140185878E-4</v>
      </c>
      <c r="JR140" s="61">
        <v>3.7033323135580572E-5</v>
      </c>
      <c r="JS140" s="61">
        <v>1.1113188355582458E-6</v>
      </c>
      <c r="JT140" s="61">
        <v>5.9682964094728803E-5</v>
      </c>
      <c r="JU140" s="61">
        <v>0</v>
      </c>
      <c r="JV140" s="61">
        <v>0</v>
      </c>
      <c r="JW140" s="61">
        <v>7.2180045956553223E-5</v>
      </c>
      <c r="JX140" s="61">
        <v>0</v>
      </c>
      <c r="JY140" s="61">
        <v>4.3577388102469556E-6</v>
      </c>
      <c r="JZ140" s="61">
        <v>0</v>
      </c>
      <c r="KA140" s="61">
        <v>1.8980853034007419E-5</v>
      </c>
      <c r="KB140" s="61">
        <v>1.5973641589390256E-5</v>
      </c>
      <c r="KC140" s="61">
        <v>4.1274850460543994E-5</v>
      </c>
      <c r="KD140" s="61">
        <v>0</v>
      </c>
      <c r="KE140" s="61">
        <v>0</v>
      </c>
      <c r="KF140" s="61">
        <v>2.2227778146199629E-5</v>
      </c>
      <c r="KG140" s="61">
        <v>2.8060106181624246E-6</v>
      </c>
      <c r="KH140" s="61">
        <v>0</v>
      </c>
      <c r="KI140" s="61">
        <v>5.5474466470412068E-7</v>
      </c>
      <c r="KJ140" s="61">
        <v>5.5028253559248749E-7</v>
      </c>
      <c r="KK140" s="61">
        <v>0</v>
      </c>
      <c r="KL140" s="61">
        <v>3.1768195831019228E-6</v>
      </c>
      <c r="KM140" s="61">
        <v>0</v>
      </c>
      <c r="KN140" s="61">
        <v>8.3674618729234041E-7</v>
      </c>
      <c r="KO140" s="61">
        <v>3.1067619433788441E-5</v>
      </c>
      <c r="KP140" s="61">
        <v>0</v>
      </c>
      <c r="KQ140" s="61">
        <v>5.187476502023285E-5</v>
      </c>
      <c r="KR140" s="61">
        <v>0</v>
      </c>
      <c r="KS140" s="61">
        <v>0</v>
      </c>
      <c r="KT140" s="61">
        <v>0</v>
      </c>
      <c r="KU140" s="61">
        <v>0</v>
      </c>
      <c r="KV140" s="61">
        <v>0</v>
      </c>
      <c r="KW140" s="61">
        <v>1.2957179527792912E-5</v>
      </c>
      <c r="KX140" s="61">
        <v>0</v>
      </c>
      <c r="KY140" s="61">
        <v>9.5211361103919045E-6</v>
      </c>
      <c r="KZ140" s="61">
        <v>7.8274064377154694E-7</v>
      </c>
    </row>
    <row r="141" spans="1:312" ht="13" x14ac:dyDescent="0.3">
      <c r="A141" s="102">
        <v>1.0126467384810502</v>
      </c>
      <c r="B141" s="50" t="s">
        <v>817</v>
      </c>
      <c r="C141" s="60" t="s">
        <v>47</v>
      </c>
      <c r="D141" s="61">
        <v>2.6953150614570723E-5</v>
      </c>
      <c r="E141" s="61">
        <v>1.6044504390498631E-5</v>
      </c>
      <c r="F141" s="61">
        <v>1.6038777017628324E-5</v>
      </c>
      <c r="G141" s="61">
        <v>0</v>
      </c>
      <c r="H141" s="61">
        <v>1.1210971568376078E-6</v>
      </c>
      <c r="I141" s="61">
        <v>5.6146523147639147E-6</v>
      </c>
      <c r="J141" s="61">
        <v>4.5564611622113029E-5</v>
      </c>
      <c r="K141" s="61">
        <v>1.2532778732573502E-6</v>
      </c>
      <c r="L141" s="61">
        <v>5.553765354135918E-5</v>
      </c>
      <c r="M141" s="61">
        <v>2.6073212128968146E-6</v>
      </c>
      <c r="N141" s="61">
        <v>1.4567128693357701E-5</v>
      </c>
      <c r="O141" s="61">
        <v>5.4869301788134743E-6</v>
      </c>
      <c r="P141" s="61">
        <v>4.0690617726975113E-5</v>
      </c>
      <c r="Q141" s="61">
        <v>3.1616585883105475E-5</v>
      </c>
      <c r="R141" s="61">
        <v>1.0075518462813065E-4</v>
      </c>
      <c r="S141" s="61">
        <v>1.3585576499265017E-4</v>
      </c>
      <c r="T141" s="61">
        <v>0</v>
      </c>
      <c r="U141" s="61">
        <v>1.269926982920158E-4</v>
      </c>
      <c r="V141" s="61">
        <v>6.9740859379782726E-4</v>
      </c>
      <c r="W141" s="61">
        <v>2.4805451635989982E-2</v>
      </c>
      <c r="X141" s="61">
        <v>5.6419851568298364E-4</v>
      </c>
      <c r="Y141" s="61">
        <v>3.8147968515671545E-5</v>
      </c>
      <c r="Z141" s="61">
        <v>3.4908505770698365E-5</v>
      </c>
      <c r="AA141" s="61">
        <v>4.769351166858083E-6</v>
      </c>
      <c r="AB141" s="61">
        <v>1.5449360828856019E-5</v>
      </c>
      <c r="AC141" s="61">
        <v>8.6558506185107888E-5</v>
      </c>
      <c r="AD141" s="61">
        <v>7.9721971624037755E-5</v>
      </c>
      <c r="AE141" s="61">
        <v>6.018244939080518E-6</v>
      </c>
      <c r="AF141" s="61">
        <v>4.9876160485104266E-5</v>
      </c>
      <c r="AG141" s="61">
        <v>2.3433425207694905E-5</v>
      </c>
      <c r="AH141" s="61">
        <v>8.897389404062643E-6</v>
      </c>
      <c r="AI141" s="61">
        <v>1.5526776160876114E-4</v>
      </c>
      <c r="AJ141" s="61">
        <v>3.4668562910561572E-6</v>
      </c>
      <c r="AK141" s="61">
        <v>2.8562679258003636E-6</v>
      </c>
      <c r="AL141" s="61">
        <v>1.3507670938787783E-6</v>
      </c>
      <c r="AM141" s="61">
        <v>4.4974536752192497E-5</v>
      </c>
      <c r="AN141" s="61">
        <v>4.4202575893062887E-5</v>
      </c>
      <c r="AO141" s="61">
        <v>5.7549791734713124E-5</v>
      </c>
      <c r="AP141" s="61">
        <v>0</v>
      </c>
      <c r="AQ141" s="61">
        <v>5.308009691990661E-5</v>
      </c>
      <c r="AR141" s="61">
        <v>9.7167779914470842E-5</v>
      </c>
      <c r="AS141" s="61">
        <v>0</v>
      </c>
      <c r="AT141" s="61">
        <v>3.1724803544154051E-6</v>
      </c>
      <c r="AU141" s="61">
        <v>0</v>
      </c>
      <c r="AV141" s="61">
        <v>3.2987150279822591E-6</v>
      </c>
      <c r="AW141" s="61">
        <v>2.2816693265836365E-4</v>
      </c>
      <c r="AX141" s="61">
        <v>1.2729965658443826E-4</v>
      </c>
      <c r="AY141" s="61">
        <v>3.2357682210564793E-2</v>
      </c>
      <c r="AZ141" s="61">
        <v>5.6799193414302169E-5</v>
      </c>
      <c r="BA141" s="61">
        <v>0</v>
      </c>
      <c r="BB141" s="61">
        <v>4.1629707439028508E-6</v>
      </c>
      <c r="BC141" s="61">
        <v>3.2154078895385049E-6</v>
      </c>
      <c r="BD141" s="61">
        <v>6.9522997412153713E-5</v>
      </c>
      <c r="BE141" s="61">
        <v>1.4299340192813919E-6</v>
      </c>
      <c r="BF141" s="61">
        <v>2.0648539278667521E-5</v>
      </c>
      <c r="BG141" s="61">
        <v>1.76553468676693E-6</v>
      </c>
      <c r="BH141" s="61">
        <v>3.0698704384331241E-5</v>
      </c>
      <c r="BI141" s="61">
        <v>2.4414859598459033E-5</v>
      </c>
      <c r="BJ141" s="61">
        <v>6.2737799951016431E-5</v>
      </c>
      <c r="BK141" s="61">
        <v>6.7636054150176463E-5</v>
      </c>
      <c r="BL141" s="61">
        <v>0</v>
      </c>
      <c r="BM141" s="61">
        <v>1.342216580007696E-6</v>
      </c>
      <c r="BN141" s="61">
        <v>3.4290116400311819E-5</v>
      </c>
      <c r="BO141" s="61">
        <v>1.7288331228436454E-5</v>
      </c>
      <c r="BP141" s="61">
        <v>4.3366930765385692E-6</v>
      </c>
      <c r="BQ141" s="61">
        <v>0</v>
      </c>
      <c r="BR141" s="61">
        <v>5.6107700611146309E-6</v>
      </c>
      <c r="BS141" s="61">
        <v>5.3182609688171346E-6</v>
      </c>
      <c r="BT141" s="61">
        <v>1.1823853561354101E-5</v>
      </c>
      <c r="BU141" s="61">
        <v>7.9768469771919674E-6</v>
      </c>
      <c r="BV141" s="61">
        <v>1.6157198579462584E-4</v>
      </c>
      <c r="BW141" s="61">
        <v>1.5106238665932745E-6</v>
      </c>
      <c r="BX141" s="61">
        <v>5.7566665686265089E-6</v>
      </c>
      <c r="BY141" s="61">
        <v>4.4007286153648073E-5</v>
      </c>
      <c r="BZ141" s="61">
        <v>6.6144242588205094E-5</v>
      </c>
      <c r="CA141" s="61">
        <v>5.8663316118011302E-5</v>
      </c>
      <c r="CB141" s="61">
        <v>0</v>
      </c>
      <c r="CC141" s="61">
        <v>2.7767981487759668E-4</v>
      </c>
      <c r="CD141" s="61">
        <v>2.7727409445025345E-6</v>
      </c>
      <c r="CE141" s="61">
        <v>4.0421629998747687E-5</v>
      </c>
      <c r="CF141" s="61">
        <v>1.4587128383659063E-6</v>
      </c>
      <c r="CG141" s="61">
        <v>4.4591123901918043E-6</v>
      </c>
      <c r="CH141" s="61">
        <v>1.0952274800388336E-4</v>
      </c>
      <c r="CI141" s="61">
        <v>0</v>
      </c>
      <c r="CJ141" s="61">
        <v>1.0500836671140738E-4</v>
      </c>
      <c r="CK141" s="61">
        <v>0</v>
      </c>
      <c r="CL141" s="61">
        <v>1.3193036758784349E-5</v>
      </c>
      <c r="CM141" s="61">
        <v>0</v>
      </c>
      <c r="CN141" s="61">
        <v>1.6534495634621599E-5</v>
      </c>
      <c r="CO141" s="61">
        <v>0</v>
      </c>
      <c r="CP141" s="61">
        <v>8.0855240728656948E-7</v>
      </c>
      <c r="CQ141" s="61">
        <v>1.4018880354522343E-5</v>
      </c>
      <c r="CR141" s="61">
        <v>0</v>
      </c>
      <c r="CS141" s="61">
        <v>0</v>
      </c>
      <c r="CT141" s="61">
        <v>3.9091471049314645E-6</v>
      </c>
      <c r="CU141" s="61">
        <v>1.3897718048247319E-6</v>
      </c>
      <c r="CV141" s="61">
        <v>1.4994855262029147E-5</v>
      </c>
      <c r="CW141" s="61">
        <v>0</v>
      </c>
      <c r="CX141" s="61">
        <v>5.9015314139599116E-6</v>
      </c>
      <c r="CY141" s="61">
        <v>0</v>
      </c>
      <c r="CZ141" s="61">
        <v>3.8635970157484294E-5</v>
      </c>
      <c r="DA141" s="61">
        <v>1.0108287407270956E-6</v>
      </c>
      <c r="DB141" s="61">
        <v>0</v>
      </c>
      <c r="DC141" s="61">
        <v>5.9471929257935073E-5</v>
      </c>
      <c r="DD141" s="61">
        <v>2.6588336922433875E-5</v>
      </c>
      <c r="DE141" s="61">
        <v>2.3279095065853732E-4</v>
      </c>
      <c r="DF141" s="61">
        <v>7.8253710128228543E-5</v>
      </c>
      <c r="DG141" s="61">
        <v>9.524581288965151E-6</v>
      </c>
      <c r="DH141" s="61">
        <v>2.0909404092287712E-4</v>
      </c>
      <c r="DI141" s="61">
        <v>2.5354590257091546E-6</v>
      </c>
      <c r="DJ141" s="61">
        <v>0</v>
      </c>
      <c r="DK141" s="61">
        <v>0</v>
      </c>
      <c r="DL141" s="61">
        <v>0</v>
      </c>
      <c r="DM141" s="61">
        <v>0</v>
      </c>
      <c r="DN141" s="61">
        <v>5.3827984076965144E-5</v>
      </c>
      <c r="DO141" s="61">
        <v>0</v>
      </c>
      <c r="DP141" s="61">
        <v>2.7629938355078689E-6</v>
      </c>
      <c r="DQ141" s="61">
        <v>5.6540925952031483E-6</v>
      </c>
      <c r="DR141" s="61">
        <v>0</v>
      </c>
      <c r="DS141" s="61">
        <v>1.0682339950752477E-5</v>
      </c>
      <c r="DT141" s="61">
        <v>4.6001282899111252E-6</v>
      </c>
      <c r="DU141" s="61">
        <v>0</v>
      </c>
      <c r="DV141" s="61">
        <v>8.8145840698009662E-6</v>
      </c>
      <c r="DW141" s="61">
        <v>3.4966117524047678E-6</v>
      </c>
      <c r="DX141" s="61">
        <v>2.1036756332256495E-6</v>
      </c>
      <c r="DY141" s="61">
        <v>2.315150938905064E-5</v>
      </c>
      <c r="DZ141" s="61">
        <v>6.4805355895299722E-5</v>
      </c>
      <c r="EA141" s="61">
        <v>7.5023343513334171E-7</v>
      </c>
      <c r="EB141" s="61">
        <v>6.2006607906874562E-6</v>
      </c>
      <c r="EC141" s="61">
        <v>3.7625966074579575E-6</v>
      </c>
      <c r="ED141" s="61">
        <v>1.7773909956855571E-5</v>
      </c>
      <c r="EE141" s="61">
        <v>5.1623622624818682E-6</v>
      </c>
      <c r="EF141" s="61">
        <v>0</v>
      </c>
      <c r="EG141" s="61">
        <v>5.803415022794283E-6</v>
      </c>
      <c r="EH141" s="61">
        <v>8.4540121589517535E-6</v>
      </c>
      <c r="EI141" s="61">
        <v>0</v>
      </c>
      <c r="EJ141" s="61">
        <v>7.8262668787898831E-6</v>
      </c>
      <c r="EK141" s="61">
        <v>3.9797172943081715E-5</v>
      </c>
      <c r="EL141" s="61">
        <v>5.09755311157369E-5</v>
      </c>
      <c r="EM141" s="61">
        <v>6.0924553685881454E-6</v>
      </c>
      <c r="EN141" s="61">
        <v>0</v>
      </c>
      <c r="EO141" s="61">
        <v>7.6200168445802417E-6</v>
      </c>
      <c r="EP141" s="61">
        <v>7.3847133620879402E-5</v>
      </c>
      <c r="EQ141" s="61">
        <v>1.9770123087290038E-4</v>
      </c>
      <c r="ER141" s="61">
        <v>7.1373667322881908E-6</v>
      </c>
      <c r="ES141" s="61">
        <v>7.8524267270431026E-6</v>
      </c>
      <c r="ET141" s="61">
        <v>0</v>
      </c>
      <c r="EU141" s="61">
        <v>2.0892893098496233E-6</v>
      </c>
      <c r="EV141" s="61">
        <v>7.686659088114522E-5</v>
      </c>
      <c r="EW141" s="61">
        <v>1.2828084616298599E-5</v>
      </c>
      <c r="EX141" s="61">
        <v>8.1182328880952375E-5</v>
      </c>
      <c r="EY141" s="61">
        <v>1.0072563641370943E-4</v>
      </c>
      <c r="EZ141" s="61">
        <v>1.2638077512475187E-4</v>
      </c>
      <c r="FA141" s="61">
        <v>1.4720774924971444E-4</v>
      </c>
      <c r="FB141" s="61">
        <v>0</v>
      </c>
      <c r="FC141" s="61">
        <v>2.6227943346991732E-4</v>
      </c>
      <c r="FD141" s="61">
        <v>1.1392782134477872E-4</v>
      </c>
      <c r="FE141" s="61">
        <v>1.9708846012378935E-4</v>
      </c>
      <c r="FF141" s="61">
        <v>5.0309514115623889E-5</v>
      </c>
      <c r="FG141" s="61">
        <v>7.2823827300819854E-5</v>
      </c>
      <c r="FH141" s="61">
        <v>0</v>
      </c>
      <c r="FI141" s="61">
        <v>2.8258065185089473E-5</v>
      </c>
      <c r="FJ141" s="61">
        <v>1.0743839594040278E-5</v>
      </c>
      <c r="FK141" s="61">
        <v>1.3314441663200437E-4</v>
      </c>
      <c r="FL141" s="61">
        <v>1.2232606103994333E-6</v>
      </c>
      <c r="FM141" s="61">
        <v>0</v>
      </c>
      <c r="FN141" s="61">
        <v>0</v>
      </c>
      <c r="FO141" s="61">
        <v>5.0940823067350247E-5</v>
      </c>
      <c r="FP141" s="61">
        <v>0</v>
      </c>
      <c r="FQ141" s="61">
        <v>0</v>
      </c>
      <c r="FR141" s="61">
        <v>1.3952782080100906E-6</v>
      </c>
      <c r="FS141" s="61">
        <v>4.5315115938991842E-4</v>
      </c>
      <c r="FT141" s="61">
        <v>2.633880419974088E-6</v>
      </c>
      <c r="FU141" s="61">
        <v>1.0672563029694355E-5</v>
      </c>
      <c r="FV141" s="61">
        <v>6.9225181351968594E-6</v>
      </c>
      <c r="FW141" s="61">
        <v>2.6910189138832886E-5</v>
      </c>
      <c r="FX141" s="61">
        <v>3.0909496317657029E-5</v>
      </c>
      <c r="FY141" s="61">
        <v>0</v>
      </c>
      <c r="FZ141" s="61">
        <v>7.4262815892119941E-6</v>
      </c>
      <c r="GA141" s="61">
        <v>2.1282857700849069E-5</v>
      </c>
      <c r="GB141" s="61">
        <v>1.5104381496692021E-4</v>
      </c>
      <c r="GC141" s="61">
        <v>9.2430132290547827E-5</v>
      </c>
      <c r="GD141" s="61">
        <v>1.4750709977484959E-6</v>
      </c>
      <c r="GE141" s="61">
        <v>1.3437310307345021E-5</v>
      </c>
      <c r="GF141" s="61">
        <v>6.0087722743188706E-6</v>
      </c>
      <c r="GG141" s="61">
        <v>3.2391805314701224E-6</v>
      </c>
      <c r="GH141" s="61">
        <v>1.2644274142063359E-4</v>
      </c>
      <c r="GI141" s="61">
        <v>2.7733546892836315E-5</v>
      </c>
      <c r="GJ141" s="61">
        <v>3.3922744840376522E-5</v>
      </c>
      <c r="GK141" s="61">
        <v>1.2063160533559834E-5</v>
      </c>
      <c r="GL141" s="61">
        <v>5.3536659132753412E-6</v>
      </c>
      <c r="GM141" s="61">
        <v>3.214973404833862E-5</v>
      </c>
      <c r="GN141" s="61">
        <v>5.6638465731834529E-5</v>
      </c>
      <c r="GO141" s="61">
        <v>0.49443105370703455</v>
      </c>
      <c r="GP141" s="61">
        <v>2.1384790407097693E-3</v>
      </c>
      <c r="GQ141" s="61">
        <v>6.6145996254136641E-2</v>
      </c>
      <c r="GR141" s="61">
        <v>7.4356064063777036E-4</v>
      </c>
      <c r="GS141" s="61">
        <v>0.65887922059926551</v>
      </c>
      <c r="GT141" s="61">
        <v>6.3004124513836246E-2</v>
      </c>
      <c r="GU141" s="61">
        <v>6.3376266530132765E-4</v>
      </c>
      <c r="GV141" s="61">
        <v>5.4389433198493474E-3</v>
      </c>
      <c r="GW141" s="61">
        <v>0</v>
      </c>
      <c r="GX141" s="61">
        <v>3.0773814752508604E-6</v>
      </c>
      <c r="GY141" s="61">
        <v>6.7738174194284522E-6</v>
      </c>
      <c r="GZ141" s="61">
        <v>2.8289662188900351E-6</v>
      </c>
      <c r="HA141" s="61">
        <v>0</v>
      </c>
      <c r="HB141" s="61">
        <v>1.1814265588645869E-5</v>
      </c>
      <c r="HC141" s="61">
        <v>0</v>
      </c>
      <c r="HD141" s="61">
        <v>2.0127738470308605E-6</v>
      </c>
      <c r="HE141" s="61">
        <v>9.4287759850673756E-5</v>
      </c>
      <c r="HF141" s="61">
        <v>7.5474422856637493E-6</v>
      </c>
      <c r="HG141" s="61">
        <v>2.3714594879486951E-4</v>
      </c>
      <c r="HH141" s="61">
        <v>7.2268341329705094E-5</v>
      </c>
      <c r="HI141" s="61">
        <v>0</v>
      </c>
      <c r="HJ141" s="61">
        <v>7.1022889780437683E-5</v>
      </c>
      <c r="HK141" s="61">
        <v>1.0977574277029761E-3</v>
      </c>
      <c r="HL141" s="61">
        <v>2.4992898551409498E-4</v>
      </c>
      <c r="HM141" s="61">
        <v>5.7405007556842877E-5</v>
      </c>
      <c r="HN141" s="61">
        <v>5.7435619943573229E-4</v>
      </c>
      <c r="HO141" s="61">
        <v>8.2521485520499691E-5</v>
      </c>
      <c r="HP141" s="61">
        <v>0</v>
      </c>
      <c r="HQ141" s="61">
        <v>0</v>
      </c>
      <c r="HR141" s="61">
        <v>0</v>
      </c>
      <c r="HS141" s="61">
        <v>1.6381657443256053E-5</v>
      </c>
      <c r="HT141" s="61">
        <v>8.3508140227370116E-7</v>
      </c>
      <c r="HU141" s="61">
        <v>0</v>
      </c>
      <c r="HV141" s="61">
        <v>6.2915402625095498E-5</v>
      </c>
      <c r="HW141" s="61">
        <v>2.2026303366234701E-3</v>
      </c>
      <c r="HX141" s="61">
        <v>5.2519274375103793E-4</v>
      </c>
      <c r="HY141" s="61">
        <v>8.7823262236497515E-4</v>
      </c>
      <c r="HZ141" s="61">
        <v>8.1505953058943711E-4</v>
      </c>
      <c r="IA141" s="61">
        <v>4.8070107387096386E-4</v>
      </c>
      <c r="IB141" s="61">
        <v>3.8271855600044346E-3</v>
      </c>
      <c r="IC141" s="61">
        <v>8.761342287703289E-6</v>
      </c>
      <c r="ID141" s="61">
        <v>5.0150968986502748E-6</v>
      </c>
      <c r="IE141" s="61">
        <v>2.6379350307763157E-5</v>
      </c>
      <c r="IF141" s="61">
        <v>5.6099525741774266E-5</v>
      </c>
      <c r="IG141" s="61">
        <v>8.6291790714538961E-5</v>
      </c>
      <c r="IH141" s="61">
        <v>1.6577716320294779E-6</v>
      </c>
      <c r="II141" s="61">
        <v>2.074640907341098E-5</v>
      </c>
      <c r="IJ141" s="61">
        <v>7.7858293280578899E-5</v>
      </c>
      <c r="IK141" s="61">
        <v>2.8373026198243357E-5</v>
      </c>
      <c r="IL141" s="61">
        <v>7.4892805013797038E-5</v>
      </c>
      <c r="IM141" s="61">
        <v>7.7046376716294749E-5</v>
      </c>
      <c r="IN141" s="61">
        <v>2.5713772087090326E-5</v>
      </c>
      <c r="IO141" s="61">
        <v>3.2219442351641493E-5</v>
      </c>
      <c r="IP141" s="61">
        <v>8.6415247857088808E-6</v>
      </c>
      <c r="IQ141" s="61">
        <v>6.3678063634422937E-7</v>
      </c>
      <c r="IR141" s="61">
        <v>4.3109662305398631E-5</v>
      </c>
      <c r="IS141" s="61">
        <v>2.8383081202998118E-5</v>
      </c>
      <c r="IT141" s="61">
        <v>1.6812748591666104E-6</v>
      </c>
      <c r="IU141" s="61">
        <v>3.4750566633468117E-5</v>
      </c>
      <c r="IV141" s="61">
        <v>5.2691306701380153E-6</v>
      </c>
      <c r="IW141" s="61">
        <v>1.7999408193715547E-6</v>
      </c>
      <c r="IX141" s="61">
        <v>1.1719923416637912E-6</v>
      </c>
      <c r="IY141" s="61">
        <v>5.067903373237028E-7</v>
      </c>
      <c r="IZ141" s="61">
        <v>3.262457476648103E-5</v>
      </c>
      <c r="JA141" s="61">
        <v>1.6862284086303264E-5</v>
      </c>
      <c r="JB141" s="61">
        <v>9.8961240361234744E-5</v>
      </c>
      <c r="JC141" s="61">
        <v>6.3837576486946884E-6</v>
      </c>
      <c r="JD141" s="61">
        <v>2.835563651513252E-6</v>
      </c>
      <c r="JE141" s="61">
        <v>1.9342761755631564E-5</v>
      </c>
      <c r="JF141" s="61">
        <v>4.7937415709108269E-5</v>
      </c>
      <c r="JG141" s="61">
        <v>2.1541276789705508E-3</v>
      </c>
      <c r="JH141" s="61">
        <v>2.4555695164269538E-4</v>
      </c>
      <c r="JI141" s="61">
        <v>3.9362340446932695E-2</v>
      </c>
      <c r="JJ141" s="61">
        <v>1.5815656543213888E-2</v>
      </c>
      <c r="JK141" s="61">
        <v>7.5761286693850206E-4</v>
      </c>
      <c r="JL141" s="61">
        <v>0.18616672600624629</v>
      </c>
      <c r="JM141" s="61">
        <v>0.91307433368417901</v>
      </c>
      <c r="JN141" s="61">
        <v>1.6551555961196383E-5</v>
      </c>
      <c r="JO141" s="61">
        <v>1.1102980312000352E-4</v>
      </c>
      <c r="JP141" s="61">
        <v>3.5439093110860077E-5</v>
      </c>
      <c r="JQ141" s="61">
        <v>3.1444839834727545E-5</v>
      </c>
      <c r="JR141" s="61">
        <v>4.0444851744246453E-6</v>
      </c>
      <c r="JS141" s="61">
        <v>1.0009695709007017E-5</v>
      </c>
      <c r="JT141" s="61">
        <v>0</v>
      </c>
      <c r="JU141" s="61">
        <v>2.9692236827399007E-5</v>
      </c>
      <c r="JV141" s="61">
        <v>5.1000315093600273E-5</v>
      </c>
      <c r="JW141" s="61">
        <v>1.8064511177369492E-5</v>
      </c>
      <c r="JX141" s="61">
        <v>1.7703463066406583E-5</v>
      </c>
      <c r="JY141" s="61">
        <v>5.7114517390845794E-6</v>
      </c>
      <c r="JZ141" s="61">
        <v>1.9956108460431005E-5</v>
      </c>
      <c r="KA141" s="61">
        <v>4.2294580314671464E-5</v>
      </c>
      <c r="KB141" s="61">
        <v>9.4931540130260399E-5</v>
      </c>
      <c r="KC141" s="61">
        <v>4.684121119465088E-5</v>
      </c>
      <c r="KD141" s="61">
        <v>2.9291042043746077E-5</v>
      </c>
      <c r="KE141" s="61">
        <v>1.8130693255605137E-4</v>
      </c>
      <c r="KF141" s="61">
        <v>6.7601837667780686E-5</v>
      </c>
      <c r="KG141" s="61">
        <v>2.1146407797429604E-5</v>
      </c>
      <c r="KH141" s="61">
        <v>1.7002602228125752E-6</v>
      </c>
      <c r="KI141" s="61">
        <v>7.0319746230099803E-7</v>
      </c>
      <c r="KJ141" s="61">
        <v>1.1020376582520536E-4</v>
      </c>
      <c r="KK141" s="61">
        <v>2.0147985767177666E-5</v>
      </c>
      <c r="KL141" s="61">
        <v>1.2216315305928303E-5</v>
      </c>
      <c r="KM141" s="61">
        <v>7.4240610582451811E-6</v>
      </c>
      <c r="KN141" s="61">
        <v>1.3435079626947437E-5</v>
      </c>
      <c r="KO141" s="61">
        <v>1.0864930125944687E-4</v>
      </c>
      <c r="KP141" s="61">
        <v>1.4894172028969352E-5</v>
      </c>
      <c r="KQ141" s="61">
        <v>4.5849710662912481E-6</v>
      </c>
      <c r="KR141" s="61">
        <v>2.4402188819527784E-6</v>
      </c>
      <c r="KS141" s="61">
        <v>9.5959870072999523E-6</v>
      </c>
      <c r="KT141" s="61">
        <v>0</v>
      </c>
      <c r="KU141" s="61">
        <v>2.4169079858862045E-5</v>
      </c>
      <c r="KV141" s="61">
        <v>0</v>
      </c>
      <c r="KW141" s="61">
        <v>1.384652835399361E-4</v>
      </c>
      <c r="KX141" s="61">
        <v>2.854499334523485E-5</v>
      </c>
      <c r="KY141" s="61">
        <v>3.8731211200510421E-5</v>
      </c>
      <c r="KZ141" s="61">
        <v>2.2632229121107166E-4</v>
      </c>
    </row>
    <row r="142" spans="1:312" ht="13" x14ac:dyDescent="0.3">
      <c r="A142" s="102">
        <v>1.0162849506226022</v>
      </c>
      <c r="B142" s="50" t="s">
        <v>7409</v>
      </c>
      <c r="C142" s="60" t="s">
        <v>121</v>
      </c>
      <c r="D142" s="61">
        <v>2.3127644549722935E-5</v>
      </c>
      <c r="E142" s="61">
        <v>1.6053518157010146E-4</v>
      </c>
      <c r="F142" s="61">
        <v>2.7522161746226117E-6</v>
      </c>
      <c r="G142" s="61">
        <v>1.4685771604513965E-6</v>
      </c>
      <c r="H142" s="61">
        <v>2.7364244687317951E-5</v>
      </c>
      <c r="I142" s="61">
        <v>1.0684707452215966E-4</v>
      </c>
      <c r="J142" s="61">
        <v>1.5668192258318776E-5</v>
      </c>
      <c r="K142" s="61">
        <v>5.5091271020228027E-5</v>
      </c>
      <c r="L142" s="61">
        <v>5.4118293392566412E-5</v>
      </c>
      <c r="M142" s="61">
        <v>1.2820962956650501E-5</v>
      </c>
      <c r="N142" s="61">
        <v>5.2644223961350394E-5</v>
      </c>
      <c r="O142" s="61">
        <v>1.5293138728143017E-6</v>
      </c>
      <c r="P142" s="61">
        <v>1.0471264640111991E-5</v>
      </c>
      <c r="Q142" s="61">
        <v>7.9010649321912716E-5</v>
      </c>
      <c r="R142" s="61">
        <v>5.9232708774494633E-5</v>
      </c>
      <c r="S142" s="61">
        <v>1.4411419826875649E-5</v>
      </c>
      <c r="T142" s="61">
        <v>5.1701808512187889E-5</v>
      </c>
      <c r="U142" s="61">
        <v>1.4317059586151304E-4</v>
      </c>
      <c r="V142" s="61">
        <v>1.9861503836567204E-3</v>
      </c>
      <c r="W142" s="61">
        <v>0.86225726900640121</v>
      </c>
      <c r="X142" s="61">
        <v>7.0551688931660798E-4</v>
      </c>
      <c r="Y142" s="61">
        <v>1.0157790890606674E-4</v>
      </c>
      <c r="Z142" s="61">
        <v>1.0355179801783168E-4</v>
      </c>
      <c r="AA142" s="61">
        <v>3.8326850058318459E-5</v>
      </c>
      <c r="AB142" s="61">
        <v>2.1218095831122984E-5</v>
      </c>
      <c r="AC142" s="61">
        <v>3.4364743117246677E-5</v>
      </c>
      <c r="AD142" s="61">
        <v>2.8271352833856622E-5</v>
      </c>
      <c r="AE142" s="61">
        <v>1.2543593434448242E-4</v>
      </c>
      <c r="AF142" s="61">
        <v>7.7487053654340941E-6</v>
      </c>
      <c r="AG142" s="61">
        <v>5.7581002851326513E-6</v>
      </c>
      <c r="AH142" s="61">
        <v>1.5464510154680306E-5</v>
      </c>
      <c r="AI142" s="61">
        <v>7.6446016111701145E-5</v>
      </c>
      <c r="AJ142" s="61">
        <v>4.1357858908146738E-5</v>
      </c>
      <c r="AK142" s="61">
        <v>9.5032384498152495E-5</v>
      </c>
      <c r="AL142" s="61">
        <v>1.0596017425315749E-5</v>
      </c>
      <c r="AM142" s="61">
        <v>2.0594664613367033E-5</v>
      </c>
      <c r="AN142" s="61">
        <v>0</v>
      </c>
      <c r="AO142" s="61">
        <v>9.379934561145356E-5</v>
      </c>
      <c r="AP142" s="61">
        <v>4.9420965991186894E-6</v>
      </c>
      <c r="AQ142" s="61">
        <v>2.604568885585625E-5</v>
      </c>
      <c r="AR142" s="61">
        <v>1.3568039683620745E-4</v>
      </c>
      <c r="AS142" s="61">
        <v>2.0739379346946016E-5</v>
      </c>
      <c r="AT142" s="61">
        <v>1.595566681953322E-4</v>
      </c>
      <c r="AU142" s="61">
        <v>3.6782355531031489E-5</v>
      </c>
      <c r="AV142" s="61">
        <v>1.2192470043843068E-5</v>
      </c>
      <c r="AW142" s="61">
        <v>6.831704193706262E-4</v>
      </c>
      <c r="AX142" s="61">
        <v>7.9626102504417814E-4</v>
      </c>
      <c r="AY142" s="61">
        <v>0.7349209669885679</v>
      </c>
      <c r="AZ142" s="61">
        <v>1.2268091319532991E-4</v>
      </c>
      <c r="BA142" s="61">
        <v>0</v>
      </c>
      <c r="BB142" s="61">
        <v>8.817207314999322E-5</v>
      </c>
      <c r="BC142" s="61">
        <v>5.4887404797335637E-5</v>
      </c>
      <c r="BD142" s="61">
        <v>9.575450877095785E-5</v>
      </c>
      <c r="BE142" s="61">
        <v>6.3325649425318785E-6</v>
      </c>
      <c r="BF142" s="61">
        <v>1.2891054462709623E-5</v>
      </c>
      <c r="BG142" s="61">
        <v>1.8864409303592786E-5</v>
      </c>
      <c r="BH142" s="61">
        <v>6.3806014207739306E-5</v>
      </c>
      <c r="BI142" s="61">
        <v>1.9585377154188329E-5</v>
      </c>
      <c r="BJ142" s="61">
        <v>3.2388494458087731E-5</v>
      </c>
      <c r="BK142" s="61">
        <v>1.2647600529849917E-4</v>
      </c>
      <c r="BL142" s="61">
        <v>4.8157108019287057E-5</v>
      </c>
      <c r="BM142" s="61">
        <v>3.3987906509305993E-5</v>
      </c>
      <c r="BN142" s="61">
        <v>3.9750326018195866E-6</v>
      </c>
      <c r="BO142" s="61">
        <v>5.7365163198491258E-5</v>
      </c>
      <c r="BP142" s="61">
        <v>2.1603156251645835E-4</v>
      </c>
      <c r="BQ142" s="61">
        <v>1.6941379408484989E-5</v>
      </c>
      <c r="BR142" s="61">
        <v>5.4242227189292342E-6</v>
      </c>
      <c r="BS142" s="61">
        <v>1.4481047939188825E-5</v>
      </c>
      <c r="BT142" s="61">
        <v>2.822670611463844E-6</v>
      </c>
      <c r="BU142" s="61">
        <v>3.4911654952125884E-5</v>
      </c>
      <c r="BV142" s="61">
        <v>6.8260834201439102E-6</v>
      </c>
      <c r="BW142" s="61">
        <v>1.8638119818812793E-5</v>
      </c>
      <c r="BX142" s="61">
        <v>0</v>
      </c>
      <c r="BY142" s="61">
        <v>5.9821968034895572E-5</v>
      </c>
      <c r="BZ142" s="61">
        <v>3.273614506840054E-6</v>
      </c>
      <c r="CA142" s="61">
        <v>5.9090476186831772E-6</v>
      </c>
      <c r="CB142" s="61">
        <v>1.265811412566787E-4</v>
      </c>
      <c r="CC142" s="61">
        <v>5.597940170261521E-5</v>
      </c>
      <c r="CD142" s="61">
        <v>8.0381337736314584E-5</v>
      </c>
      <c r="CE142" s="61">
        <v>3.7545184418312456E-6</v>
      </c>
      <c r="CF142" s="61">
        <v>1.5491119438421034E-4</v>
      </c>
      <c r="CG142" s="61">
        <v>2.8528107589463749E-4</v>
      </c>
      <c r="CH142" s="61">
        <v>0</v>
      </c>
      <c r="CI142" s="61">
        <v>1.6488461339950162E-4</v>
      </c>
      <c r="CJ142" s="61">
        <v>1.4578275975570889E-5</v>
      </c>
      <c r="CK142" s="61">
        <v>4.9942792988527576E-5</v>
      </c>
      <c r="CL142" s="61">
        <v>7.0742840053456113E-5</v>
      </c>
      <c r="CM142" s="61">
        <v>0</v>
      </c>
      <c r="CN142" s="61">
        <v>1.8807485910427246E-5</v>
      </c>
      <c r="CO142" s="61">
        <v>6.6219009042241806E-5</v>
      </c>
      <c r="CP142" s="61">
        <v>5.5995101220113558E-5</v>
      </c>
      <c r="CQ142" s="61">
        <v>7.5418645530949457E-5</v>
      </c>
      <c r="CR142" s="61">
        <v>4.8490107018453369E-5</v>
      </c>
      <c r="CS142" s="61">
        <v>3.0870334370659064E-5</v>
      </c>
      <c r="CT142" s="61">
        <v>0</v>
      </c>
      <c r="CU142" s="61">
        <v>4.1157645742882884E-5</v>
      </c>
      <c r="CV142" s="61">
        <v>7.4087315490888625E-7</v>
      </c>
      <c r="CW142" s="61">
        <v>4.0700054961718648E-5</v>
      </c>
      <c r="CX142" s="61">
        <v>0</v>
      </c>
      <c r="CY142" s="61">
        <v>0</v>
      </c>
      <c r="CZ142" s="61">
        <v>3.7519990939788036E-6</v>
      </c>
      <c r="DA142" s="61">
        <v>0</v>
      </c>
      <c r="DB142" s="61">
        <v>4.5196062780143403E-6</v>
      </c>
      <c r="DC142" s="61">
        <v>1.1785012188583915E-4</v>
      </c>
      <c r="DD142" s="61">
        <v>5.4151498296652683E-5</v>
      </c>
      <c r="DE142" s="61">
        <v>1.6659056125468716E-4</v>
      </c>
      <c r="DF142" s="61">
        <v>9.0368964591774981E-6</v>
      </c>
      <c r="DG142" s="61">
        <v>1.7892970089911539E-4</v>
      </c>
      <c r="DH142" s="61">
        <v>1.9935748847921906E-5</v>
      </c>
      <c r="DI142" s="61">
        <v>7.6147935386235944E-5</v>
      </c>
      <c r="DJ142" s="61">
        <v>1.2938545182960182E-4</v>
      </c>
      <c r="DK142" s="61">
        <v>5.612728053605968E-5</v>
      </c>
      <c r="DL142" s="61">
        <v>2.867781359954242E-5</v>
      </c>
      <c r="DM142" s="61">
        <v>1.865596417784103E-4</v>
      </c>
      <c r="DN142" s="61">
        <v>1.9934789737197478E-5</v>
      </c>
      <c r="DO142" s="61">
        <v>1.5628354941125818E-5</v>
      </c>
      <c r="DP142" s="61">
        <v>6.0598542765206482E-6</v>
      </c>
      <c r="DQ142" s="61">
        <v>2.4539969142739357E-4</v>
      </c>
      <c r="DR142" s="61">
        <v>4.3775381485661691E-5</v>
      </c>
      <c r="DS142" s="61">
        <v>6.0205151595555123E-5</v>
      </c>
      <c r="DT142" s="61">
        <v>3.7836055184519004E-5</v>
      </c>
      <c r="DU142" s="61">
        <v>1.0252276708338662E-4</v>
      </c>
      <c r="DV142" s="61">
        <v>4.1741019801438435E-5</v>
      </c>
      <c r="DW142" s="61">
        <v>8.5643882569914134E-6</v>
      </c>
      <c r="DX142" s="61">
        <v>2.585183611497298E-5</v>
      </c>
      <c r="DY142" s="61">
        <v>0</v>
      </c>
      <c r="DZ142" s="61">
        <v>7.1133812299912648E-6</v>
      </c>
      <c r="EA142" s="61">
        <v>9.5654762979501067E-6</v>
      </c>
      <c r="EB142" s="61">
        <v>2.0946303789570601E-6</v>
      </c>
      <c r="EC142" s="61">
        <v>1.5947988925594047E-4</v>
      </c>
      <c r="ED142" s="61">
        <v>0</v>
      </c>
      <c r="EE142" s="61">
        <v>5.0540300351321411E-5</v>
      </c>
      <c r="EF142" s="61">
        <v>2.730902886658018E-5</v>
      </c>
      <c r="EG142" s="61">
        <v>6.5933242897857268E-6</v>
      </c>
      <c r="EH142" s="61">
        <v>6.3023341874615697E-6</v>
      </c>
      <c r="EI142" s="61">
        <v>9.8668220164981421E-6</v>
      </c>
      <c r="EJ142" s="61">
        <v>1.3294355974365445E-4</v>
      </c>
      <c r="EK142" s="61">
        <v>5.2975153731592865E-6</v>
      </c>
      <c r="EL142" s="61">
        <v>2.9137865316773069E-4</v>
      </c>
      <c r="EM142" s="61">
        <v>2.0354977613946569E-6</v>
      </c>
      <c r="EN142" s="61">
        <v>1.0478393640266712E-4</v>
      </c>
      <c r="EO142" s="61">
        <v>1.208147748415313E-5</v>
      </c>
      <c r="EP142" s="61">
        <v>4.8876799649388139E-5</v>
      </c>
      <c r="EQ142" s="61">
        <v>2.1785259600319603E-5</v>
      </c>
      <c r="ER142" s="61">
        <v>1.4875256734465456E-4</v>
      </c>
      <c r="ES142" s="61">
        <v>2.6654626279018533E-5</v>
      </c>
      <c r="ET142" s="61">
        <v>0</v>
      </c>
      <c r="EU142" s="61">
        <v>8.621996729379431E-6</v>
      </c>
      <c r="EV142" s="61">
        <v>7.0338676497758924E-5</v>
      </c>
      <c r="EW142" s="61">
        <v>1.0149844252082082E-4</v>
      </c>
      <c r="EX142" s="61">
        <v>3.1780400892486219E-4</v>
      </c>
      <c r="EY142" s="61">
        <v>2.3661810440774454E-4</v>
      </c>
      <c r="EZ142" s="61">
        <v>1.440301887275573E-5</v>
      </c>
      <c r="FA142" s="61">
        <v>1.5001777246013149E-4</v>
      </c>
      <c r="FB142" s="61">
        <v>1.9751313620005895E-4</v>
      </c>
      <c r="FC142" s="61">
        <v>5.5846433945840999E-6</v>
      </c>
      <c r="FD142" s="61">
        <v>8.6359679867946206E-5</v>
      </c>
      <c r="FE142" s="61">
        <v>8.9635717142007228E-6</v>
      </c>
      <c r="FF142" s="61">
        <v>3.386100213873274E-5</v>
      </c>
      <c r="FG142" s="61">
        <v>1.7863589247082976E-4</v>
      </c>
      <c r="FH142" s="61">
        <v>1.5097828453978333E-5</v>
      </c>
      <c r="FI142" s="61">
        <v>2.7517430412093174E-5</v>
      </c>
      <c r="FJ142" s="61">
        <v>6.9400375085547819E-5</v>
      </c>
      <c r="FK142" s="61">
        <v>4.1171611396256286E-6</v>
      </c>
      <c r="FL142" s="61">
        <v>1.9354701213431031E-5</v>
      </c>
      <c r="FM142" s="61">
        <v>4.0244662206986718E-6</v>
      </c>
      <c r="FN142" s="61">
        <v>1.642652927151251E-5</v>
      </c>
      <c r="FO142" s="61">
        <v>2.0104973752973585E-5</v>
      </c>
      <c r="FP142" s="61">
        <v>2.8080163250046234E-6</v>
      </c>
      <c r="FQ142" s="61">
        <v>7.5694808607065404E-5</v>
      </c>
      <c r="FR142" s="61">
        <v>8.8305607475838623E-5</v>
      </c>
      <c r="FS142" s="61">
        <v>1.0363004534390206E-5</v>
      </c>
      <c r="FT142" s="61">
        <v>5.0080824886831248E-6</v>
      </c>
      <c r="FU142" s="61">
        <v>1.3039682778588101E-4</v>
      </c>
      <c r="FV142" s="61">
        <v>6.3222997997751658E-6</v>
      </c>
      <c r="FW142" s="61">
        <v>4.3081570405361572E-5</v>
      </c>
      <c r="FX142" s="61">
        <v>8.4640608577762657E-6</v>
      </c>
      <c r="FY142" s="61">
        <v>0</v>
      </c>
      <c r="FZ142" s="61">
        <v>1.1400742166849508E-4</v>
      </c>
      <c r="GA142" s="61">
        <v>5.3170220487894965E-5</v>
      </c>
      <c r="GB142" s="61">
        <v>1.8523471635597454E-5</v>
      </c>
      <c r="GC142" s="61">
        <v>9.460024936962839E-5</v>
      </c>
      <c r="GD142" s="61">
        <v>6.2247996104986529E-5</v>
      </c>
      <c r="GE142" s="61">
        <v>1.1848628307466208E-4</v>
      </c>
      <c r="GF142" s="61">
        <v>1.1482292137853704E-4</v>
      </c>
      <c r="GG142" s="61">
        <v>1.9922393534263143E-5</v>
      </c>
      <c r="GH142" s="61">
        <v>1.9453943120993414E-4</v>
      </c>
      <c r="GI142" s="61">
        <v>1.3797943215025527E-4</v>
      </c>
      <c r="GJ142" s="61">
        <v>4.2497082800029979E-5</v>
      </c>
      <c r="GK142" s="61">
        <v>7.39699309511941E-5</v>
      </c>
      <c r="GL142" s="61">
        <v>5.2798874784280839E-5</v>
      </c>
      <c r="GM142" s="61">
        <v>6.7239901075433355E-5</v>
      </c>
      <c r="GN142" s="61">
        <v>7.7258794939976236E-6</v>
      </c>
      <c r="GO142" s="61">
        <v>1.3749750133222297E-3</v>
      </c>
      <c r="GP142" s="61">
        <v>2.1018484018945984E-4</v>
      </c>
      <c r="GQ142" s="61">
        <v>5.2703125839486764E-4</v>
      </c>
      <c r="GR142" s="61">
        <v>1.5245373907283295E-3</v>
      </c>
      <c r="GS142" s="61">
        <v>6.7663310131897319E-3</v>
      </c>
      <c r="GT142" s="61">
        <v>4.0734161916241383E-3</v>
      </c>
      <c r="GU142" s="61">
        <v>2.8537621239137017E-4</v>
      </c>
      <c r="GV142" s="61">
        <v>1.9152077302223404E-4</v>
      </c>
      <c r="GW142" s="61">
        <v>4.4458641614189476E-6</v>
      </c>
      <c r="GX142" s="61">
        <v>7.0209888472389997E-6</v>
      </c>
      <c r="GY142" s="61">
        <v>2.2278332846120243E-5</v>
      </c>
      <c r="GZ142" s="61">
        <v>4.5027712317333062E-5</v>
      </c>
      <c r="HA142" s="61">
        <v>7.5501434878432152E-6</v>
      </c>
      <c r="HB142" s="61">
        <v>4.7100926686011069E-5</v>
      </c>
      <c r="HC142" s="61">
        <v>1.5476659579620541E-5</v>
      </c>
      <c r="HD142" s="61">
        <v>2.3173039160946207E-5</v>
      </c>
      <c r="HE142" s="61">
        <v>0</v>
      </c>
      <c r="HF142" s="61">
        <v>2.5402376919120837E-4</v>
      </c>
      <c r="HG142" s="61">
        <v>3.9290225350030308E-5</v>
      </c>
      <c r="HH142" s="61">
        <v>3.6115772410949873E-5</v>
      </c>
      <c r="HI142" s="61">
        <v>1.7293245923353295E-4</v>
      </c>
      <c r="HJ142" s="61">
        <v>1.1597964681671473E-4</v>
      </c>
      <c r="HK142" s="61">
        <v>9.8239593811639731E-5</v>
      </c>
      <c r="HL142" s="61">
        <v>1.1873471620465779E-4</v>
      </c>
      <c r="HM142" s="61">
        <v>5.463465767474897E-5</v>
      </c>
      <c r="HN142" s="61">
        <v>2.3108891295936331E-4</v>
      </c>
      <c r="HO142" s="61">
        <v>1.0141243343131995E-4</v>
      </c>
      <c r="HP142" s="61">
        <v>0</v>
      </c>
      <c r="HQ142" s="61">
        <v>1.6311507920062482E-5</v>
      </c>
      <c r="HR142" s="61">
        <v>2.1473382109031566E-5</v>
      </c>
      <c r="HS142" s="61">
        <v>8.8913512111369906E-5</v>
      </c>
      <c r="HT142" s="61">
        <v>1.9137282135438984E-5</v>
      </c>
      <c r="HU142" s="61">
        <v>1.1033400629423481E-5</v>
      </c>
      <c r="HV142" s="61">
        <v>1.3171762654844556E-4</v>
      </c>
      <c r="HW142" s="61">
        <v>9.5483563432799076E-4</v>
      </c>
      <c r="HX142" s="61">
        <v>1.9823329916174096E-3</v>
      </c>
      <c r="HY142" s="61">
        <v>1.625200792158023E-4</v>
      </c>
      <c r="HZ142" s="61">
        <v>3.9447622400594346E-4</v>
      </c>
      <c r="IA142" s="61">
        <v>1.9756512606865727E-4</v>
      </c>
      <c r="IB142" s="61">
        <v>1.5375226555419674E-3</v>
      </c>
      <c r="IC142" s="61">
        <v>1.9637491334507373E-5</v>
      </c>
      <c r="ID142" s="61">
        <v>1.3870500413270056E-4</v>
      </c>
      <c r="IE142" s="61">
        <v>1.6044446433785396E-4</v>
      </c>
      <c r="IF142" s="61">
        <v>3.9254423582899109E-6</v>
      </c>
      <c r="IG142" s="61">
        <v>0</v>
      </c>
      <c r="IH142" s="61">
        <v>4.0753552620724661E-5</v>
      </c>
      <c r="II142" s="61">
        <v>7.6658285725800103E-6</v>
      </c>
      <c r="IJ142" s="61">
        <v>8.5096958647797117E-5</v>
      </c>
      <c r="IK142" s="61">
        <v>1.6661434578062279E-5</v>
      </c>
      <c r="IL142" s="61">
        <v>9.2701057654000652E-5</v>
      </c>
      <c r="IM142" s="61">
        <v>4.9228989440682588E-5</v>
      </c>
      <c r="IN142" s="61">
        <v>2.8227167260701019E-4</v>
      </c>
      <c r="IO142" s="61">
        <v>1.3679414599307376E-4</v>
      </c>
      <c r="IP142" s="61">
        <v>1.569942172607292E-5</v>
      </c>
      <c r="IQ142" s="61">
        <v>2.3327397311410269E-5</v>
      </c>
      <c r="IR142" s="61">
        <v>1.4227311883311053E-4</v>
      </c>
      <c r="IS142" s="61">
        <v>5.3516569994186454E-5</v>
      </c>
      <c r="IT142" s="61">
        <v>5.8966045477326729E-5</v>
      </c>
      <c r="IU142" s="61">
        <v>1.0259273752283832E-4</v>
      </c>
      <c r="IV142" s="61">
        <v>4.9378613602550783E-5</v>
      </c>
      <c r="IW142" s="61">
        <v>2.5769449750606617E-5</v>
      </c>
      <c r="IX142" s="61">
        <v>2.1944905490798011E-4</v>
      </c>
      <c r="IY142" s="61">
        <v>3.5982113949982903E-6</v>
      </c>
      <c r="IZ142" s="61">
        <v>5.3352447097891811E-5</v>
      </c>
      <c r="JA142" s="61">
        <v>5.1444470297704572E-5</v>
      </c>
      <c r="JB142" s="61">
        <v>1.5406306798199955E-4</v>
      </c>
      <c r="JC142" s="61">
        <v>9.8328020655249939E-6</v>
      </c>
      <c r="JD142" s="61">
        <v>1.1098335152159395E-5</v>
      </c>
      <c r="JE142" s="61">
        <v>8.6302966183325947E-6</v>
      </c>
      <c r="JF142" s="61">
        <v>8.9113593152747431E-5</v>
      </c>
      <c r="JG142" s="61">
        <v>3.0483451220971169E-4</v>
      </c>
      <c r="JH142" s="61">
        <v>1.2373562124408374E-4</v>
      </c>
      <c r="JI142" s="61">
        <v>1.6851951446509316E-3</v>
      </c>
      <c r="JJ142" s="61">
        <v>8.0640413877417047E-4</v>
      </c>
      <c r="JK142" s="61">
        <v>5.7273458642658165E-4</v>
      </c>
      <c r="JL142" s="61">
        <v>1.2656889690798136E-3</v>
      </c>
      <c r="JM142" s="61">
        <v>2.5551209109606864E-3</v>
      </c>
      <c r="JN142" s="61">
        <v>1.9468129698852133E-5</v>
      </c>
      <c r="JO142" s="61">
        <v>6.5619881229711039E-5</v>
      </c>
      <c r="JP142" s="61">
        <v>4.6025034102114403E-5</v>
      </c>
      <c r="JQ142" s="61">
        <v>8.3983145396889663E-5</v>
      </c>
      <c r="JR142" s="61">
        <v>3.0762761903614514E-5</v>
      </c>
      <c r="JS142" s="61">
        <v>1.4087140169048186E-6</v>
      </c>
      <c r="JT142" s="61">
        <v>0</v>
      </c>
      <c r="JU142" s="61">
        <v>8.5017071761409971E-6</v>
      </c>
      <c r="JV142" s="61">
        <v>6.5489223507593167E-5</v>
      </c>
      <c r="JW142" s="61">
        <v>8.310767124130912E-5</v>
      </c>
      <c r="JX142" s="61">
        <v>3.1938387371913123E-5</v>
      </c>
      <c r="JY142" s="61">
        <v>2.2716519766505508E-5</v>
      </c>
      <c r="JZ142" s="61">
        <v>9.6412507827276823E-5</v>
      </c>
      <c r="KA142" s="61">
        <v>4.440533178366698E-5</v>
      </c>
      <c r="KB142" s="61">
        <v>8.2014300513243119E-5</v>
      </c>
      <c r="KC142" s="61">
        <v>1.5607390017296276E-5</v>
      </c>
      <c r="KD142" s="61">
        <v>4.0897073299402367E-5</v>
      </c>
      <c r="KE142" s="61">
        <v>1.3054948777748394E-5</v>
      </c>
      <c r="KF142" s="61">
        <v>1.0498491909548007E-5</v>
      </c>
      <c r="KG142" s="61">
        <v>4.290857903606707E-5</v>
      </c>
      <c r="KH142" s="61">
        <v>1.7719773601729159E-5</v>
      </c>
      <c r="KI142" s="61">
        <v>1.5767249765815713E-5</v>
      </c>
      <c r="KJ142" s="61">
        <v>1.1369922249495482E-5</v>
      </c>
      <c r="KK142" s="61">
        <v>2.845935997454224E-5</v>
      </c>
      <c r="KL142" s="61">
        <v>1.4180167411845855E-5</v>
      </c>
      <c r="KM142" s="61">
        <v>1.2267612374281678E-4</v>
      </c>
      <c r="KN142" s="61">
        <v>1.0606641810747977E-6</v>
      </c>
      <c r="KO142" s="61">
        <v>9.2678657748489256E-5</v>
      </c>
      <c r="KP142" s="61">
        <v>4.2542829230149241E-5</v>
      </c>
      <c r="KQ142" s="61">
        <v>1.1679499044155305E-5</v>
      </c>
      <c r="KR142" s="61">
        <v>3.4440655384174796E-5</v>
      </c>
      <c r="KS142" s="61">
        <v>4.9094443388698954E-5</v>
      </c>
      <c r="KT142" s="61">
        <v>2.2242975443600108E-5</v>
      </c>
      <c r="KU142" s="61">
        <v>8.1099594089675448E-5</v>
      </c>
      <c r="KV142" s="61">
        <v>4.6498775616880449E-5</v>
      </c>
      <c r="KW142" s="61">
        <v>4.975523629727677E-5</v>
      </c>
      <c r="KX142" s="61">
        <v>3.350372722510672E-5</v>
      </c>
      <c r="KY142" s="61">
        <v>9.1351998851079552E-5</v>
      </c>
      <c r="KZ142" s="61">
        <v>7.9597006310289697E-5</v>
      </c>
    </row>
    <row r="143" spans="1:312" ht="13" x14ac:dyDescent="0.3">
      <c r="A143" s="102">
        <v>1.0222303173707794</v>
      </c>
      <c r="B143" s="50" t="s">
        <v>816</v>
      </c>
      <c r="C143" s="60" t="s">
        <v>145</v>
      </c>
      <c r="D143" s="61">
        <v>0</v>
      </c>
      <c r="E143" s="61">
        <v>0</v>
      </c>
      <c r="F143" s="61">
        <v>0</v>
      </c>
      <c r="G143" s="61">
        <v>0</v>
      </c>
      <c r="H143" s="61">
        <v>0</v>
      </c>
      <c r="I143" s="61">
        <v>4.4379248076364093E-3</v>
      </c>
      <c r="J143" s="61">
        <v>3.1768374062490544E-3</v>
      </c>
      <c r="K143" s="61">
        <v>5.0131114930294009E-6</v>
      </c>
      <c r="L143" s="61">
        <v>5.7496536553728151E-5</v>
      </c>
      <c r="M143" s="61">
        <v>0</v>
      </c>
      <c r="N143" s="61">
        <v>0</v>
      </c>
      <c r="O143" s="61">
        <v>0</v>
      </c>
      <c r="P143" s="61">
        <v>0</v>
      </c>
      <c r="Q143" s="61">
        <v>8.276132199977485E-7</v>
      </c>
      <c r="R143" s="61">
        <v>0</v>
      </c>
      <c r="S143" s="61">
        <v>0</v>
      </c>
      <c r="T143" s="61">
        <v>0</v>
      </c>
      <c r="U143" s="61">
        <v>0</v>
      </c>
      <c r="V143" s="61">
        <v>0</v>
      </c>
      <c r="W143" s="61">
        <v>0</v>
      </c>
      <c r="X143" s="61">
        <v>9.7850639048052764E-7</v>
      </c>
      <c r="Y143" s="61">
        <v>0</v>
      </c>
      <c r="Z143" s="61">
        <v>0</v>
      </c>
      <c r="AA143" s="61">
        <v>0</v>
      </c>
      <c r="AB143" s="61">
        <v>0</v>
      </c>
      <c r="AC143" s="61">
        <v>0</v>
      </c>
      <c r="AD143" s="61">
        <v>0</v>
      </c>
      <c r="AE143" s="61">
        <v>1.6402894075804865E-6</v>
      </c>
      <c r="AF143" s="61">
        <v>0</v>
      </c>
      <c r="AG143" s="61">
        <v>0</v>
      </c>
      <c r="AH143" s="61">
        <v>0</v>
      </c>
      <c r="AI143" s="61">
        <v>0</v>
      </c>
      <c r="AJ143" s="61">
        <v>0</v>
      </c>
      <c r="AK143" s="61">
        <v>0</v>
      </c>
      <c r="AL143" s="61">
        <v>0</v>
      </c>
      <c r="AM143" s="61">
        <v>0</v>
      </c>
      <c r="AN143" s="61">
        <v>0</v>
      </c>
      <c r="AO143" s="61">
        <v>0</v>
      </c>
      <c r="AP143" s="61">
        <v>0</v>
      </c>
      <c r="AQ143" s="61">
        <v>0</v>
      </c>
      <c r="AR143" s="61">
        <v>0</v>
      </c>
      <c r="AS143" s="61">
        <v>0</v>
      </c>
      <c r="AT143" s="61">
        <v>0</v>
      </c>
      <c r="AU143" s="61">
        <v>0</v>
      </c>
      <c r="AV143" s="61">
        <v>0</v>
      </c>
      <c r="AW143" s="61">
        <v>1.0230844868089274E-4</v>
      </c>
      <c r="AX143" s="61">
        <v>2.1739941840453404E-3</v>
      </c>
      <c r="AY143" s="61">
        <v>3.9403979678090752E-6</v>
      </c>
      <c r="AZ143" s="61">
        <v>0</v>
      </c>
      <c r="BA143" s="61">
        <v>0</v>
      </c>
      <c r="BB143" s="61">
        <v>0</v>
      </c>
      <c r="BC143" s="61">
        <v>0</v>
      </c>
      <c r="BD143" s="61">
        <v>0</v>
      </c>
      <c r="BE143" s="61">
        <v>0</v>
      </c>
      <c r="BF143" s="61">
        <v>0</v>
      </c>
      <c r="BG143" s="61">
        <v>0</v>
      </c>
      <c r="BH143" s="61">
        <v>0</v>
      </c>
      <c r="BI143" s="61">
        <v>0</v>
      </c>
      <c r="BJ143" s="61">
        <v>0</v>
      </c>
      <c r="BK143" s="61">
        <v>0</v>
      </c>
      <c r="BL143" s="61">
        <v>0</v>
      </c>
      <c r="BM143" s="61">
        <v>0</v>
      </c>
      <c r="BN143" s="61">
        <v>0</v>
      </c>
      <c r="BO143" s="61">
        <v>0</v>
      </c>
      <c r="BP143" s="61">
        <v>2.2807793217350993E-6</v>
      </c>
      <c r="BQ143" s="61">
        <v>6.1842567506551879E-6</v>
      </c>
      <c r="BR143" s="61">
        <v>2.6920216456908051E-5</v>
      </c>
      <c r="BS143" s="61">
        <v>1.1789879738100637E-5</v>
      </c>
      <c r="BT143" s="61">
        <v>0</v>
      </c>
      <c r="BU143" s="61">
        <v>6.5006123093350123E-5</v>
      </c>
      <c r="BV143" s="61">
        <v>0</v>
      </c>
      <c r="BW143" s="61">
        <v>0</v>
      </c>
      <c r="BX143" s="61">
        <v>0</v>
      </c>
      <c r="BY143" s="61">
        <v>0</v>
      </c>
      <c r="BZ143" s="61">
        <v>0</v>
      </c>
      <c r="CA143" s="61">
        <v>0</v>
      </c>
      <c r="CB143" s="61">
        <v>0</v>
      </c>
      <c r="CC143" s="61">
        <v>0</v>
      </c>
      <c r="CD143" s="61">
        <v>0</v>
      </c>
      <c r="CE143" s="61">
        <v>0</v>
      </c>
      <c r="CF143" s="61">
        <v>0</v>
      </c>
      <c r="CG143" s="61">
        <v>0</v>
      </c>
      <c r="CH143" s="61">
        <v>0</v>
      </c>
      <c r="CI143" s="61">
        <v>0</v>
      </c>
      <c r="CJ143" s="61">
        <v>0</v>
      </c>
      <c r="CK143" s="61">
        <v>0</v>
      </c>
      <c r="CL143" s="61">
        <v>0</v>
      </c>
      <c r="CM143" s="61">
        <v>0</v>
      </c>
      <c r="CN143" s="61">
        <v>0</v>
      </c>
      <c r="CO143" s="61">
        <v>4.3022289511080735E-6</v>
      </c>
      <c r="CP143" s="61">
        <v>0</v>
      </c>
      <c r="CQ143" s="61">
        <v>0</v>
      </c>
      <c r="CR143" s="61">
        <v>0</v>
      </c>
      <c r="CS143" s="61">
        <v>0</v>
      </c>
      <c r="CT143" s="61">
        <v>0</v>
      </c>
      <c r="CU143" s="61">
        <v>0</v>
      </c>
      <c r="CV143" s="61">
        <v>0</v>
      </c>
      <c r="CW143" s="61">
        <v>0</v>
      </c>
      <c r="CX143" s="61">
        <v>0</v>
      </c>
      <c r="CY143" s="61">
        <v>0</v>
      </c>
      <c r="CZ143" s="61">
        <v>0</v>
      </c>
      <c r="DA143" s="61">
        <v>0</v>
      </c>
      <c r="DB143" s="61">
        <v>0</v>
      </c>
      <c r="DC143" s="61">
        <v>0</v>
      </c>
      <c r="DD143" s="61">
        <v>0</v>
      </c>
      <c r="DE143" s="61">
        <v>0</v>
      </c>
      <c r="DF143" s="61">
        <v>0</v>
      </c>
      <c r="DG143" s="61">
        <v>0</v>
      </c>
      <c r="DH143" s="61">
        <v>0</v>
      </c>
      <c r="DI143" s="61">
        <v>0</v>
      </c>
      <c r="DJ143" s="61">
        <v>0</v>
      </c>
      <c r="DK143" s="61">
        <v>0</v>
      </c>
      <c r="DL143" s="61">
        <v>4.6726902250545309E-6</v>
      </c>
      <c r="DM143" s="61">
        <v>0</v>
      </c>
      <c r="DN143" s="61">
        <v>0</v>
      </c>
      <c r="DO143" s="61">
        <v>0</v>
      </c>
      <c r="DP143" s="61">
        <v>0</v>
      </c>
      <c r="DQ143" s="61">
        <v>0</v>
      </c>
      <c r="DR143" s="61">
        <v>0</v>
      </c>
      <c r="DS143" s="61">
        <v>0</v>
      </c>
      <c r="DT143" s="61">
        <v>0</v>
      </c>
      <c r="DU143" s="61">
        <v>0</v>
      </c>
      <c r="DV143" s="61">
        <v>0</v>
      </c>
      <c r="DW143" s="61">
        <v>0</v>
      </c>
      <c r="DX143" s="61">
        <v>0</v>
      </c>
      <c r="DY143" s="61">
        <v>0</v>
      </c>
      <c r="DZ143" s="61">
        <v>0</v>
      </c>
      <c r="EA143" s="61">
        <v>0</v>
      </c>
      <c r="EB143" s="61">
        <v>0</v>
      </c>
      <c r="EC143" s="61">
        <v>0</v>
      </c>
      <c r="ED143" s="61">
        <v>0</v>
      </c>
      <c r="EE143" s="61">
        <v>0</v>
      </c>
      <c r="EF143" s="61">
        <v>0</v>
      </c>
      <c r="EG143" s="61">
        <v>0</v>
      </c>
      <c r="EH143" s="61">
        <v>0</v>
      </c>
      <c r="EI143" s="61">
        <v>0</v>
      </c>
      <c r="EJ143" s="61">
        <v>0</v>
      </c>
      <c r="EK143" s="61">
        <v>0</v>
      </c>
      <c r="EL143" s="61">
        <v>8.5109058417808827E-6</v>
      </c>
      <c r="EM143" s="61">
        <v>1.242917046854365E-4</v>
      </c>
      <c r="EN143" s="61">
        <v>1.5447734843949094E-4</v>
      </c>
      <c r="EO143" s="61">
        <v>1.1212874527776107E-5</v>
      </c>
      <c r="EP143" s="61">
        <v>1.1494668919295685E-6</v>
      </c>
      <c r="EQ143" s="61">
        <v>4.070403767428136E-6</v>
      </c>
      <c r="ER143" s="61">
        <v>1.1838184131829724E-5</v>
      </c>
      <c r="ES143" s="61">
        <v>1.2389384391556896E-5</v>
      </c>
      <c r="ET143" s="61">
        <v>4.1165586155791713E-5</v>
      </c>
      <c r="EU143" s="61">
        <v>3.4192249487039015E-4</v>
      </c>
      <c r="EV143" s="61">
        <v>4.1035363611534635E-3</v>
      </c>
      <c r="EW143" s="61">
        <v>1.4242744911243733E-4</v>
      </c>
      <c r="EX143" s="61">
        <v>0</v>
      </c>
      <c r="EY143" s="61">
        <v>0</v>
      </c>
      <c r="EZ143" s="61">
        <v>0</v>
      </c>
      <c r="FA143" s="61">
        <v>0</v>
      </c>
      <c r="FB143" s="61">
        <v>0</v>
      </c>
      <c r="FC143" s="61">
        <v>0</v>
      </c>
      <c r="FD143" s="61">
        <v>0</v>
      </c>
      <c r="FE143" s="61">
        <v>0</v>
      </c>
      <c r="FF143" s="61">
        <v>0</v>
      </c>
      <c r="FG143" s="61">
        <v>0</v>
      </c>
      <c r="FH143" s="61">
        <v>0</v>
      </c>
      <c r="FI143" s="61">
        <v>0</v>
      </c>
      <c r="FJ143" s="61">
        <v>0</v>
      </c>
      <c r="FK143" s="61">
        <v>0</v>
      </c>
      <c r="FL143" s="61">
        <v>0</v>
      </c>
      <c r="FM143" s="61">
        <v>0</v>
      </c>
      <c r="FN143" s="61">
        <v>0</v>
      </c>
      <c r="FO143" s="61">
        <v>0</v>
      </c>
      <c r="FP143" s="61">
        <v>0</v>
      </c>
      <c r="FQ143" s="61">
        <v>0</v>
      </c>
      <c r="FR143" s="61">
        <v>0</v>
      </c>
      <c r="FS143" s="61">
        <v>8.6934093594051175E-6</v>
      </c>
      <c r="FT143" s="61">
        <v>0</v>
      </c>
      <c r="FU143" s="61">
        <v>0</v>
      </c>
      <c r="FV143" s="61">
        <v>0</v>
      </c>
      <c r="FW143" s="61">
        <v>0</v>
      </c>
      <c r="FX143" s="61">
        <v>0</v>
      </c>
      <c r="FY143" s="61">
        <v>0</v>
      </c>
      <c r="FZ143" s="61">
        <v>0</v>
      </c>
      <c r="GA143" s="61">
        <v>0</v>
      </c>
      <c r="GB143" s="61">
        <v>0</v>
      </c>
      <c r="GC143" s="61">
        <v>0</v>
      </c>
      <c r="GD143" s="61">
        <v>0</v>
      </c>
      <c r="GE143" s="61">
        <v>0</v>
      </c>
      <c r="GF143" s="61">
        <v>0</v>
      </c>
      <c r="GG143" s="61">
        <v>0</v>
      </c>
      <c r="GH143" s="61">
        <v>0</v>
      </c>
      <c r="GI143" s="61">
        <v>0</v>
      </c>
      <c r="GJ143" s="61">
        <v>0</v>
      </c>
      <c r="GK143" s="61">
        <v>0</v>
      </c>
      <c r="GL143" s="61">
        <v>0</v>
      </c>
      <c r="GM143" s="61">
        <v>0</v>
      </c>
      <c r="GN143" s="61">
        <v>0</v>
      </c>
      <c r="GO143" s="61">
        <v>0</v>
      </c>
      <c r="GP143" s="61">
        <v>0</v>
      </c>
      <c r="GQ143" s="61">
        <v>0</v>
      </c>
      <c r="GR143" s="61">
        <v>0</v>
      </c>
      <c r="GS143" s="61">
        <v>0</v>
      </c>
      <c r="GT143" s="61">
        <v>6.109113041849923E-5</v>
      </c>
      <c r="GU143" s="61">
        <v>0</v>
      </c>
      <c r="GV143" s="61">
        <v>0</v>
      </c>
      <c r="GW143" s="61">
        <v>0</v>
      </c>
      <c r="GX143" s="61">
        <v>0</v>
      </c>
      <c r="GY143" s="61">
        <v>0</v>
      </c>
      <c r="GZ143" s="61">
        <v>0</v>
      </c>
      <c r="HA143" s="61">
        <v>0</v>
      </c>
      <c r="HB143" s="61">
        <v>0</v>
      </c>
      <c r="HC143" s="61">
        <v>0</v>
      </c>
      <c r="HD143" s="61">
        <v>0</v>
      </c>
      <c r="HE143" s="61">
        <v>0</v>
      </c>
      <c r="HF143" s="61">
        <v>0</v>
      </c>
      <c r="HG143" s="61">
        <v>0</v>
      </c>
      <c r="HH143" s="61">
        <v>0</v>
      </c>
      <c r="HI143" s="61">
        <v>0</v>
      </c>
      <c r="HJ143" s="61">
        <v>0</v>
      </c>
      <c r="HK143" s="61">
        <v>0</v>
      </c>
      <c r="HL143" s="61">
        <v>0</v>
      </c>
      <c r="HM143" s="61">
        <v>0</v>
      </c>
      <c r="HN143" s="61">
        <v>0</v>
      </c>
      <c r="HO143" s="61">
        <v>0</v>
      </c>
      <c r="HP143" s="61">
        <v>0</v>
      </c>
      <c r="HQ143" s="61">
        <v>0</v>
      </c>
      <c r="HR143" s="61">
        <v>0</v>
      </c>
      <c r="HS143" s="61">
        <v>0</v>
      </c>
      <c r="HT143" s="61">
        <v>0</v>
      </c>
      <c r="HU143" s="61">
        <v>0</v>
      </c>
      <c r="HV143" s="61">
        <v>0</v>
      </c>
      <c r="HW143" s="61">
        <v>0</v>
      </c>
      <c r="HX143" s="61">
        <v>0</v>
      </c>
      <c r="HY143" s="61">
        <v>0</v>
      </c>
      <c r="HZ143" s="61">
        <v>0</v>
      </c>
      <c r="IA143" s="61">
        <v>0</v>
      </c>
      <c r="IB143" s="61">
        <v>0</v>
      </c>
      <c r="IC143" s="61">
        <v>0</v>
      </c>
      <c r="ID143" s="61">
        <v>0</v>
      </c>
      <c r="IE143" s="61">
        <v>0</v>
      </c>
      <c r="IF143" s="61">
        <v>0</v>
      </c>
      <c r="IG143" s="61">
        <v>0</v>
      </c>
      <c r="IH143" s="61">
        <v>0</v>
      </c>
      <c r="II143" s="61">
        <v>0</v>
      </c>
      <c r="IJ143" s="61">
        <v>6.1607114294043774E-5</v>
      </c>
      <c r="IK143" s="61">
        <v>0</v>
      </c>
      <c r="IL143" s="61">
        <v>1.0638501787584833E-6</v>
      </c>
      <c r="IM143" s="61">
        <v>3.3311852128714941E-5</v>
      </c>
      <c r="IN143" s="61">
        <v>1.1932534759368714E-6</v>
      </c>
      <c r="IO143" s="61">
        <v>8.990591726501572E-5</v>
      </c>
      <c r="IP143" s="61">
        <v>4.5944758476054006E-7</v>
      </c>
      <c r="IQ143" s="61">
        <v>0</v>
      </c>
      <c r="IR143" s="61">
        <v>8.1743316377845475E-6</v>
      </c>
      <c r="IS143" s="61">
        <v>1.4779493573596125E-3</v>
      </c>
      <c r="IT143" s="61">
        <v>4.3189896240495686E-3</v>
      </c>
      <c r="IU143" s="61">
        <v>3.1869794115413166E-3</v>
      </c>
      <c r="IV143" s="61">
        <v>3.357644395537489E-3</v>
      </c>
      <c r="IW143" s="61">
        <v>4.1250782320812569E-3</v>
      </c>
      <c r="IX143" s="61">
        <v>3.3072321668039229E-3</v>
      </c>
      <c r="IY143" s="61">
        <v>0</v>
      </c>
      <c r="IZ143" s="61">
        <v>0</v>
      </c>
      <c r="JA143" s="61">
        <v>9.5220826366185225E-7</v>
      </c>
      <c r="JB143" s="61">
        <v>8.3346256927220738E-7</v>
      </c>
      <c r="JC143" s="61">
        <v>0</v>
      </c>
      <c r="JD143" s="61">
        <v>0</v>
      </c>
      <c r="JE143" s="61">
        <v>0</v>
      </c>
      <c r="JF143" s="61">
        <v>0</v>
      </c>
      <c r="JG143" s="61">
        <v>4.4838124015329538E-7</v>
      </c>
      <c r="JH143" s="61">
        <v>0</v>
      </c>
      <c r="JI143" s="61">
        <v>0</v>
      </c>
      <c r="JJ143" s="61">
        <v>0</v>
      </c>
      <c r="JK143" s="61">
        <v>0</v>
      </c>
      <c r="JL143" s="61">
        <v>0</v>
      </c>
      <c r="JM143" s="61">
        <v>0</v>
      </c>
      <c r="JN143" s="61">
        <v>5.7947715050791879E-7</v>
      </c>
      <c r="JO143" s="61">
        <v>8.524960763756501E-6</v>
      </c>
      <c r="JP143" s="61">
        <v>2.142828885772935E-6</v>
      </c>
      <c r="JQ143" s="61">
        <v>0</v>
      </c>
      <c r="JR143" s="61">
        <v>0</v>
      </c>
      <c r="JS143" s="61">
        <v>0</v>
      </c>
      <c r="JT143" s="61">
        <v>0</v>
      </c>
      <c r="JU143" s="61">
        <v>0</v>
      </c>
      <c r="JV143" s="61">
        <v>0</v>
      </c>
      <c r="JW143" s="61">
        <v>0</v>
      </c>
      <c r="JX143" s="61">
        <v>0</v>
      </c>
      <c r="JY143" s="61">
        <v>0</v>
      </c>
      <c r="JZ143" s="61">
        <v>0</v>
      </c>
      <c r="KA143" s="61">
        <v>0</v>
      </c>
      <c r="KB143" s="61">
        <v>0</v>
      </c>
      <c r="KC143" s="61">
        <v>0</v>
      </c>
      <c r="KD143" s="61">
        <v>0</v>
      </c>
      <c r="KE143" s="61">
        <v>0</v>
      </c>
      <c r="KF143" s="61">
        <v>0</v>
      </c>
      <c r="KG143" s="61">
        <v>0</v>
      </c>
      <c r="KH143" s="61">
        <v>0</v>
      </c>
      <c r="KI143" s="61">
        <v>0</v>
      </c>
      <c r="KJ143" s="61">
        <v>0</v>
      </c>
      <c r="KK143" s="61">
        <v>0</v>
      </c>
      <c r="KL143" s="61">
        <v>0</v>
      </c>
      <c r="KM143" s="61">
        <v>0</v>
      </c>
      <c r="KN143" s="61">
        <v>0</v>
      </c>
      <c r="KO143" s="61">
        <v>1.319238058071444E-6</v>
      </c>
      <c r="KP143" s="61">
        <v>0</v>
      </c>
      <c r="KQ143" s="61">
        <v>0</v>
      </c>
      <c r="KR143" s="61">
        <v>0</v>
      </c>
      <c r="KS143" s="61">
        <v>0</v>
      </c>
      <c r="KT143" s="61">
        <v>0</v>
      </c>
      <c r="KU143" s="61">
        <v>0</v>
      </c>
      <c r="KV143" s="61">
        <v>0</v>
      </c>
      <c r="KW143" s="61">
        <v>0</v>
      </c>
      <c r="KX143" s="61">
        <v>0</v>
      </c>
      <c r="KY143" s="61">
        <v>0</v>
      </c>
      <c r="KZ143" s="61">
        <v>0</v>
      </c>
    </row>
    <row r="144" spans="1:312" ht="13" x14ac:dyDescent="0.3">
      <c r="A144" s="102">
        <v>1.010413717503494</v>
      </c>
      <c r="B144" s="50" t="s">
        <v>815</v>
      </c>
      <c r="C144" s="60" t="s">
        <v>16</v>
      </c>
      <c r="D144" s="61">
        <v>5.8684215442914E-5</v>
      </c>
      <c r="E144" s="61">
        <v>4.4956160476186467E-6</v>
      </c>
      <c r="F144" s="61">
        <v>3.7783657397297495E-5</v>
      </c>
      <c r="G144" s="61">
        <v>3.8264593791761392E-5</v>
      </c>
      <c r="H144" s="61">
        <v>2.1316636080715078E-6</v>
      </c>
      <c r="I144" s="61">
        <v>3.2531247317301655E-6</v>
      </c>
      <c r="J144" s="61">
        <v>6.5861263300285273E-5</v>
      </c>
      <c r="K144" s="61">
        <v>1.8552042884415143E-5</v>
      </c>
      <c r="L144" s="61">
        <v>2.241094971778057E-6</v>
      </c>
      <c r="M144" s="61">
        <v>0</v>
      </c>
      <c r="N144" s="61">
        <v>3.220499087606965E-5</v>
      </c>
      <c r="O144" s="61">
        <v>3.3200577522651027E-5</v>
      </c>
      <c r="P144" s="61">
        <v>4.1526726310406107E-5</v>
      </c>
      <c r="Q144" s="61">
        <v>6.7468086221731345E-5</v>
      </c>
      <c r="R144" s="61">
        <v>1.767749681564447E-6</v>
      </c>
      <c r="S144" s="61">
        <v>3.354799451722312E-5</v>
      </c>
      <c r="T144" s="61">
        <v>6.9576014757371526E-5</v>
      </c>
      <c r="U144" s="61">
        <v>4.8586859508015859E-5</v>
      </c>
      <c r="V144" s="61">
        <v>1.6570883366974461E-5</v>
      </c>
      <c r="W144" s="61">
        <v>1.2549708627503152E-4</v>
      </c>
      <c r="X144" s="61">
        <v>5.7897258400122485E-5</v>
      </c>
      <c r="Y144" s="61">
        <v>3.8210279172049233E-4</v>
      </c>
      <c r="Z144" s="61">
        <v>5.4915184839628834E-4</v>
      </c>
      <c r="AA144" s="61">
        <v>7.1927359130642286E-4</v>
      </c>
      <c r="AB144" s="61">
        <v>3.8858115521599369E-4</v>
      </c>
      <c r="AC144" s="61">
        <v>4.3803542171930703E-3</v>
      </c>
      <c r="AD144" s="61">
        <v>0.92531141030286801</v>
      </c>
      <c r="AE144" s="61">
        <v>2.3766869409132756E-4</v>
      </c>
      <c r="AF144" s="61">
        <v>4.9650565265604283E-5</v>
      </c>
      <c r="AG144" s="61">
        <v>3.5184187024792158E-5</v>
      </c>
      <c r="AH144" s="61">
        <v>2.1819788300439338E-5</v>
      </c>
      <c r="AI144" s="61">
        <v>8.9199164652738032E-6</v>
      </c>
      <c r="AJ144" s="61">
        <v>8.8247251045065823E-5</v>
      </c>
      <c r="AK144" s="61">
        <v>2.368621653435242E-4</v>
      </c>
      <c r="AL144" s="61">
        <v>3.9343342887709215E-4</v>
      </c>
      <c r="AM144" s="61">
        <v>2.6177285771476587E-4</v>
      </c>
      <c r="AN144" s="61">
        <v>1.1552249021804443E-4</v>
      </c>
      <c r="AO144" s="61">
        <v>3.9897708978895596E-4</v>
      </c>
      <c r="AP144" s="61">
        <v>6.1365657144542727E-5</v>
      </c>
      <c r="AQ144" s="61">
        <v>7.9026913854943455E-6</v>
      </c>
      <c r="AR144" s="61">
        <v>1.7974275413205491E-5</v>
      </c>
      <c r="AS144" s="61">
        <v>8.629465345249502E-5</v>
      </c>
      <c r="AT144" s="61">
        <v>1.14973038029462E-4</v>
      </c>
      <c r="AU144" s="61">
        <v>1.6936521040052579E-4</v>
      </c>
      <c r="AV144" s="61">
        <v>3.1978208642664165E-5</v>
      </c>
      <c r="AW144" s="61">
        <v>3.4767227530012735E-5</v>
      </c>
      <c r="AX144" s="61">
        <v>1.3007223641241325E-5</v>
      </c>
      <c r="AY144" s="61">
        <v>4.6583286128480024E-5</v>
      </c>
      <c r="AZ144" s="61">
        <v>6.8452983973114759E-4</v>
      </c>
      <c r="BA144" s="61">
        <v>3.2567759308372001E-4</v>
      </c>
      <c r="BB144" s="61">
        <v>1.2591222529651928E-4</v>
      </c>
      <c r="BC144" s="61">
        <v>1.0265777871721714E-4</v>
      </c>
      <c r="BD144" s="61">
        <v>9.81963240284657E-6</v>
      </c>
      <c r="BE144" s="61">
        <v>1.1078425690910983E-5</v>
      </c>
      <c r="BF144" s="61">
        <v>9.6076918730622157E-5</v>
      </c>
      <c r="BG144" s="61">
        <v>1.5413269580634621E-4</v>
      </c>
      <c r="BH144" s="61">
        <v>1.0234370123296843E-4</v>
      </c>
      <c r="BI144" s="61">
        <v>1.1350569548733777E-4</v>
      </c>
      <c r="BJ144" s="61">
        <v>3.257557601452434E-5</v>
      </c>
      <c r="BK144" s="61">
        <v>6.814844849979901E-6</v>
      </c>
      <c r="BL144" s="61">
        <v>1.7820782587007078E-5</v>
      </c>
      <c r="BM144" s="61">
        <v>1.5346009564754657E-5</v>
      </c>
      <c r="BN144" s="61">
        <v>1.6931017983134853E-4</v>
      </c>
      <c r="BO144" s="61">
        <v>1.3130378148179585E-6</v>
      </c>
      <c r="BP144" s="61">
        <v>1.4841127417487547E-5</v>
      </c>
      <c r="BQ144" s="61">
        <v>1.0003688560742935E-4</v>
      </c>
      <c r="BR144" s="61">
        <v>9.6000132247715819E-6</v>
      </c>
      <c r="BS144" s="61">
        <v>1.9222630007772779E-6</v>
      </c>
      <c r="BT144" s="61">
        <v>0</v>
      </c>
      <c r="BU144" s="61">
        <v>4.6617936879693314E-6</v>
      </c>
      <c r="BV144" s="61">
        <v>1.0455561921586282E-4</v>
      </c>
      <c r="BW144" s="61">
        <v>1.36168911918267E-5</v>
      </c>
      <c r="BX144" s="61">
        <v>1.633478698005488E-4</v>
      </c>
      <c r="BY144" s="61">
        <v>1.3663214558180258E-5</v>
      </c>
      <c r="BZ144" s="61">
        <v>3.4596936472288569E-5</v>
      </c>
      <c r="CA144" s="61">
        <v>1.336655048684056E-5</v>
      </c>
      <c r="CB144" s="61">
        <v>1.3140592079198256E-4</v>
      </c>
      <c r="CC144" s="61">
        <v>2.6126879190045899E-4</v>
      </c>
      <c r="CD144" s="61">
        <v>3.3826032040217974E-3</v>
      </c>
      <c r="CE144" s="61">
        <v>6.4560155742269506E-3</v>
      </c>
      <c r="CF144" s="61">
        <v>4.0202947635414165E-3</v>
      </c>
      <c r="CG144" s="61">
        <v>1.6274568858294311E-3</v>
      </c>
      <c r="CH144" s="61">
        <v>0.52273923014447432</v>
      </c>
      <c r="CI144" s="61">
        <v>0.74744147713516318</v>
      </c>
      <c r="CJ144" s="61">
        <v>1.6539128727097335E-3</v>
      </c>
      <c r="CK144" s="61">
        <v>6.2218227533168483E-3</v>
      </c>
      <c r="CL144" s="61">
        <v>3.4013559826649869E-5</v>
      </c>
      <c r="CM144" s="61">
        <v>2.3032264697419799E-4</v>
      </c>
      <c r="CN144" s="61">
        <v>5.2500040883652526E-6</v>
      </c>
      <c r="CO144" s="61">
        <v>1.8541322531827705E-4</v>
      </c>
      <c r="CP144" s="61">
        <v>3.1089409463272323E-5</v>
      </c>
      <c r="CQ144" s="61">
        <v>7.2426811308947745E-5</v>
      </c>
      <c r="CR144" s="61">
        <v>1.1177914280227887E-6</v>
      </c>
      <c r="CS144" s="61">
        <v>3.6699226619971272E-5</v>
      </c>
      <c r="CT144" s="61">
        <v>2.5348375758539964E-5</v>
      </c>
      <c r="CU144" s="61">
        <v>4.4880704155807851E-5</v>
      </c>
      <c r="CV144" s="61">
        <v>3.4507993285685731E-5</v>
      </c>
      <c r="CW144" s="61">
        <v>4.7725763975773392E-5</v>
      </c>
      <c r="CX144" s="61">
        <v>9.6194962047546557E-6</v>
      </c>
      <c r="CY144" s="61">
        <v>4.3353114327539613E-5</v>
      </c>
      <c r="CZ144" s="61">
        <v>0</v>
      </c>
      <c r="DA144" s="61">
        <v>5.6784791023198605E-6</v>
      </c>
      <c r="DB144" s="61">
        <v>1.5411857408028899E-4</v>
      </c>
      <c r="DC144" s="61">
        <v>2.1722634850506112E-4</v>
      </c>
      <c r="DD144" s="61">
        <v>4.1763916575595722E-4</v>
      </c>
      <c r="DE144" s="61">
        <v>2.1389771072960213E-4</v>
      </c>
      <c r="DF144" s="61">
        <v>1.9272106527781018E-4</v>
      </c>
      <c r="DG144" s="61">
        <v>4.6459922811502915E-4</v>
      </c>
      <c r="DH144" s="61">
        <v>1.4137978850693985E-4</v>
      </c>
      <c r="DI144" s="61">
        <v>2.1436727430643044E-4</v>
      </c>
      <c r="DJ144" s="61">
        <v>5.267745912710573E-5</v>
      </c>
      <c r="DK144" s="61">
        <v>6.5831233113176956E-5</v>
      </c>
      <c r="DL144" s="61">
        <v>2.8332297773041907E-5</v>
      </c>
      <c r="DM144" s="61">
        <v>5.7116570223574988E-6</v>
      </c>
      <c r="DN144" s="61">
        <v>1.7827860740583111E-5</v>
      </c>
      <c r="DO144" s="61">
        <v>2.3943218597765532E-4</v>
      </c>
      <c r="DP144" s="61">
        <v>1.5402519872856577E-4</v>
      </c>
      <c r="DQ144" s="61">
        <v>5.4750127941451124E-5</v>
      </c>
      <c r="DR144" s="61">
        <v>2.2109418434871101E-5</v>
      </c>
      <c r="DS144" s="61">
        <v>1.2328259399357843E-5</v>
      </c>
      <c r="DT144" s="61">
        <v>1.6943805867839311E-5</v>
      </c>
      <c r="DU144" s="61">
        <v>2.8737797589361916E-5</v>
      </c>
      <c r="DV144" s="61">
        <v>1.2452348924004539E-5</v>
      </c>
      <c r="DW144" s="61">
        <v>1.6002775108252482E-4</v>
      </c>
      <c r="DX144" s="61">
        <v>3.1868348425998335E-4</v>
      </c>
      <c r="DY144" s="61">
        <v>8.496219003820246E-6</v>
      </c>
      <c r="DZ144" s="61">
        <v>1.0509816359805485E-4</v>
      </c>
      <c r="EA144" s="61">
        <v>3.6248778807525959E-5</v>
      </c>
      <c r="EB144" s="61">
        <v>1.5383742319625031E-5</v>
      </c>
      <c r="EC144" s="61">
        <v>6.0345034573001565E-5</v>
      </c>
      <c r="ED144" s="61">
        <v>5.3773745745945412E-5</v>
      </c>
      <c r="EE144" s="61">
        <v>1.6380274947635186E-4</v>
      </c>
      <c r="EF144" s="61">
        <v>1.3856418076587214E-4</v>
      </c>
      <c r="EG144" s="61">
        <v>9.856133180378957E-5</v>
      </c>
      <c r="EH144" s="61">
        <v>2.0364590865652254E-5</v>
      </c>
      <c r="EI144" s="61">
        <v>6.9312386066309255E-5</v>
      </c>
      <c r="EJ144" s="61">
        <v>5.712292159838555E-5</v>
      </c>
      <c r="EK144" s="61">
        <v>5.0359299867206753E-5</v>
      </c>
      <c r="EL144" s="61">
        <v>1.1336886196991929E-4</v>
      </c>
      <c r="EM144" s="61">
        <v>5.1940287704553316E-6</v>
      </c>
      <c r="EN144" s="61">
        <v>7.0442310546165376E-5</v>
      </c>
      <c r="EO144" s="61">
        <v>3.5296865590957183E-5</v>
      </c>
      <c r="EP144" s="61">
        <v>1.6650150213311707E-4</v>
      </c>
      <c r="EQ144" s="61">
        <v>0</v>
      </c>
      <c r="ER144" s="61">
        <v>1.6342108655997787E-5</v>
      </c>
      <c r="ES144" s="61">
        <v>0</v>
      </c>
      <c r="ET144" s="61">
        <v>8.6051907983356911E-5</v>
      </c>
      <c r="EU144" s="61">
        <v>4.1344387047024236E-6</v>
      </c>
      <c r="EV144" s="61">
        <v>1.0708014082674488E-4</v>
      </c>
      <c r="EW144" s="61">
        <v>8.8450604848996757E-6</v>
      </c>
      <c r="EX144" s="61">
        <v>1.6829761859819801E-4</v>
      </c>
      <c r="EY144" s="61">
        <v>1.7555960354781046E-4</v>
      </c>
      <c r="EZ144" s="61">
        <v>1.3698871283421006E-4</v>
      </c>
      <c r="FA144" s="61">
        <v>1.4522199951435305E-4</v>
      </c>
      <c r="FB144" s="61">
        <v>0</v>
      </c>
      <c r="FC144" s="61">
        <v>3.253190326942194E-6</v>
      </c>
      <c r="FD144" s="61">
        <v>2.4596111354794807E-5</v>
      </c>
      <c r="FE144" s="61">
        <v>1.9821165952778012E-6</v>
      </c>
      <c r="FF144" s="61">
        <v>5.0106571339844844E-5</v>
      </c>
      <c r="FG144" s="61">
        <v>3.6441175836574202E-5</v>
      </c>
      <c r="FH144" s="61">
        <v>3.7437236204584952E-5</v>
      </c>
      <c r="FI144" s="61">
        <v>9.419355061696491E-6</v>
      </c>
      <c r="FJ144" s="61">
        <v>9.778101203564748E-6</v>
      </c>
      <c r="FK144" s="61">
        <v>1.4892686766723593E-4</v>
      </c>
      <c r="FL144" s="61">
        <v>0</v>
      </c>
      <c r="FM144" s="61">
        <v>2.6121766858423787E-5</v>
      </c>
      <c r="FN144" s="61">
        <v>0</v>
      </c>
      <c r="FO144" s="61">
        <v>8.2169128645728068E-5</v>
      </c>
      <c r="FP144" s="61">
        <v>1.1947440887579195E-4</v>
      </c>
      <c r="FQ144" s="61">
        <v>0</v>
      </c>
      <c r="FR144" s="61">
        <v>2.5177020108982079E-5</v>
      </c>
      <c r="FS144" s="61">
        <v>0</v>
      </c>
      <c r="FT144" s="61">
        <v>3.3387216591220831E-6</v>
      </c>
      <c r="FU144" s="61">
        <v>5.6897531536511565E-6</v>
      </c>
      <c r="FV144" s="61">
        <v>3.4932707121542531E-5</v>
      </c>
      <c r="FW144" s="61">
        <v>2.2425157615694073E-6</v>
      </c>
      <c r="FX144" s="61">
        <v>1.5172612796902639E-5</v>
      </c>
      <c r="FY144" s="61">
        <v>0</v>
      </c>
      <c r="FZ144" s="61">
        <v>1.2194034365338043E-4</v>
      </c>
      <c r="GA144" s="61">
        <v>4.9344918513904747E-5</v>
      </c>
      <c r="GB144" s="61">
        <v>3.9984586349968073E-5</v>
      </c>
      <c r="GC144" s="61">
        <v>8.3602180289239528E-5</v>
      </c>
      <c r="GD144" s="61">
        <v>1.4426194357980291E-5</v>
      </c>
      <c r="GE144" s="61">
        <v>9.0239937032763896E-5</v>
      </c>
      <c r="GF144" s="61">
        <v>6.8557425641801997E-5</v>
      </c>
      <c r="GG144" s="61">
        <v>1.1219604070950495E-4</v>
      </c>
      <c r="GH144" s="61">
        <v>1.4879978716471118E-4</v>
      </c>
      <c r="GI144" s="61">
        <v>1.5473371774290092E-4</v>
      </c>
      <c r="GJ144" s="61">
        <v>8.1289718617491224E-5</v>
      </c>
      <c r="GK144" s="61">
        <v>1.9454111978996325E-4</v>
      </c>
      <c r="GL144" s="61">
        <v>9.2714899791386751E-5</v>
      </c>
      <c r="GM144" s="61">
        <v>4.3887462428842647E-4</v>
      </c>
      <c r="GN144" s="61">
        <v>3.1631865553986079E-4</v>
      </c>
      <c r="GO144" s="61">
        <v>1.6652986970397188E-4</v>
      </c>
      <c r="GP144" s="61">
        <v>8.2443455834010928E-5</v>
      </c>
      <c r="GQ144" s="61">
        <v>4.9654540672786133E-5</v>
      </c>
      <c r="GR144" s="61">
        <v>2.6085004376898114E-5</v>
      </c>
      <c r="GS144" s="61">
        <v>3.7677975573643219E-4</v>
      </c>
      <c r="GT144" s="61">
        <v>2.5890861260615178E-5</v>
      </c>
      <c r="GU144" s="61">
        <v>1.1075905750494047E-4</v>
      </c>
      <c r="GV144" s="61">
        <v>1.2401894930622525E-4</v>
      </c>
      <c r="GW144" s="61">
        <v>2.6361820093700015E-5</v>
      </c>
      <c r="GX144" s="61">
        <v>6.6357462773742628E-5</v>
      </c>
      <c r="GY144" s="61">
        <v>1.8818041114362208E-4</v>
      </c>
      <c r="GZ144" s="61">
        <v>2.3670589012612678E-4</v>
      </c>
      <c r="HA144" s="61">
        <v>3.3561767397788116E-5</v>
      </c>
      <c r="HB144" s="61">
        <v>9.1859818343435946E-5</v>
      </c>
      <c r="HC144" s="61">
        <v>2.8325790402381401E-4</v>
      </c>
      <c r="HD144" s="61">
        <v>1.0416758156386986E-4</v>
      </c>
      <c r="HE144" s="61">
        <v>2.1466983016849576E-6</v>
      </c>
      <c r="HF144" s="61">
        <v>5.4301184522403176E-5</v>
      </c>
      <c r="HG144" s="61">
        <v>4.7248323883219599E-4</v>
      </c>
      <c r="HH144" s="61">
        <v>0</v>
      </c>
      <c r="HI144" s="61">
        <v>2.5634503721095307E-4</v>
      </c>
      <c r="HJ144" s="61">
        <v>6.8094110820419629E-5</v>
      </c>
      <c r="HK144" s="61">
        <v>2.0328930695830464E-4</v>
      </c>
      <c r="HL144" s="61">
        <v>1.2771751474147484E-6</v>
      </c>
      <c r="HM144" s="61">
        <v>8.6821086304894561E-5</v>
      </c>
      <c r="HN144" s="61">
        <v>4.4082271263015552E-4</v>
      </c>
      <c r="HO144" s="61">
        <v>7.0830941738428895E-5</v>
      </c>
      <c r="HP144" s="61">
        <v>1.7502272224815152E-4</v>
      </c>
      <c r="HQ144" s="61">
        <v>3.4770178241492001E-5</v>
      </c>
      <c r="HR144" s="61">
        <v>1.1481862366028875E-4</v>
      </c>
      <c r="HS144" s="61">
        <v>1.7953429373295507E-5</v>
      </c>
      <c r="HT144" s="61">
        <v>8.2339026264186937E-5</v>
      </c>
      <c r="HU144" s="61">
        <v>2.1752597078819568E-6</v>
      </c>
      <c r="HV144" s="61">
        <v>2.3547285193018202E-5</v>
      </c>
      <c r="HW144" s="61">
        <v>2.3567221282214419E-4</v>
      </c>
      <c r="HX144" s="61">
        <v>3.8107572856805526E-4</v>
      </c>
      <c r="HY144" s="61">
        <v>7.644089012536535E-5</v>
      </c>
      <c r="HZ144" s="61">
        <v>4.8995215685513531E-4</v>
      </c>
      <c r="IA144" s="61">
        <v>1.6033420103395008E-4</v>
      </c>
      <c r="IB144" s="61">
        <v>1.888922607267977E-4</v>
      </c>
      <c r="IC144" s="61">
        <v>8.5282819509860595E-5</v>
      </c>
      <c r="ID144" s="61">
        <v>6.6101124260497509E-6</v>
      </c>
      <c r="IE144" s="61">
        <v>1.9529622437973812E-5</v>
      </c>
      <c r="IF144" s="61">
        <v>2.5134264420312588E-5</v>
      </c>
      <c r="IG144" s="61">
        <v>1.9010055061792215E-5</v>
      </c>
      <c r="IH144" s="61">
        <v>5.3748640247355737E-5</v>
      </c>
      <c r="II144" s="61">
        <v>5.2261482094017686E-4</v>
      </c>
      <c r="IJ144" s="61">
        <v>3.586584715878052E-5</v>
      </c>
      <c r="IK144" s="61">
        <v>1.5365770163729367E-5</v>
      </c>
      <c r="IL144" s="61">
        <v>4.1920941374951364E-5</v>
      </c>
      <c r="IM144" s="61">
        <v>1.7969819833577703E-4</v>
      </c>
      <c r="IN144" s="61">
        <v>6.3628981125309788E-5</v>
      </c>
      <c r="IO144" s="61">
        <v>1.1464371761683099E-5</v>
      </c>
      <c r="IP144" s="61">
        <v>2.6393797422414002E-6</v>
      </c>
      <c r="IQ144" s="61">
        <v>9.348647275573669E-5</v>
      </c>
      <c r="IR144" s="61">
        <v>2.8083063237631899E-5</v>
      </c>
      <c r="IS144" s="61">
        <v>8.8324417873968802E-5</v>
      </c>
      <c r="IT144" s="61">
        <v>7.0613544084997635E-6</v>
      </c>
      <c r="IU144" s="61">
        <v>4.1705688148471374E-5</v>
      </c>
      <c r="IV144" s="61">
        <v>1.0998141088113522E-5</v>
      </c>
      <c r="IW144" s="61">
        <v>5.043992573361014E-5</v>
      </c>
      <c r="IX144" s="61">
        <v>2.1039432889053318E-5</v>
      </c>
      <c r="IY144" s="61">
        <v>8.9825771788752307E-5</v>
      </c>
      <c r="IZ144" s="61">
        <v>5.8813561355628838E-5</v>
      </c>
      <c r="JA144" s="61">
        <v>4.55231222210259E-5</v>
      </c>
      <c r="JB144" s="61">
        <v>6.3063261118290377E-5</v>
      </c>
      <c r="JC144" s="61">
        <v>1.8945540472097695E-5</v>
      </c>
      <c r="JD144" s="61">
        <v>9.5890835311926635E-6</v>
      </c>
      <c r="JE144" s="61">
        <v>3.3158047176567811E-4</v>
      </c>
      <c r="JF144" s="61">
        <v>1.5862905161292885E-5</v>
      </c>
      <c r="JG144" s="61">
        <v>8.6959120867617447E-5</v>
      </c>
      <c r="JH144" s="61">
        <v>1.7374000238324036E-4</v>
      </c>
      <c r="JI144" s="61">
        <v>1.8396925446262816E-4</v>
      </c>
      <c r="JJ144" s="61">
        <v>1.2558675338629144E-4</v>
      </c>
      <c r="JK144" s="61">
        <v>2.7335962068768109E-4</v>
      </c>
      <c r="JL144" s="61">
        <v>2.1378045687122144E-4</v>
      </c>
      <c r="JM144" s="61">
        <v>1.0155004101727157E-4</v>
      </c>
      <c r="JN144" s="61">
        <v>1.1913436198919094E-4</v>
      </c>
      <c r="JO144" s="61">
        <v>1.7055277523804368E-4</v>
      </c>
      <c r="JP144" s="61">
        <v>7.4403780756004686E-6</v>
      </c>
      <c r="JQ144" s="61">
        <v>3.81503971498319E-5</v>
      </c>
      <c r="JR144" s="61">
        <v>9.8912873496539071E-6</v>
      </c>
      <c r="JS144" s="61">
        <v>1.1911459631828522E-5</v>
      </c>
      <c r="JT144" s="61">
        <v>1.4920741023682199E-4</v>
      </c>
      <c r="JU144" s="61">
        <v>4.549933252283071E-6</v>
      </c>
      <c r="JV144" s="61">
        <v>1.6743095569311083E-5</v>
      </c>
      <c r="JW144" s="61">
        <v>2.4234212533716326E-5</v>
      </c>
      <c r="JX144" s="61">
        <v>6.2902697736678983E-5</v>
      </c>
      <c r="JY144" s="61">
        <v>1.7173901887084948E-4</v>
      </c>
      <c r="JZ144" s="61">
        <v>4.4601246953252317E-5</v>
      </c>
      <c r="KA144" s="61">
        <v>1.3152421213841408E-5</v>
      </c>
      <c r="KB144" s="61">
        <v>2.4868229026462386E-6</v>
      </c>
      <c r="KC144" s="61">
        <v>2.0964298181020576E-5</v>
      </c>
      <c r="KD144" s="61">
        <v>3.5323379789485716E-5</v>
      </c>
      <c r="KE144" s="61">
        <v>4.6492937105235364E-5</v>
      </c>
      <c r="KF144" s="61">
        <v>1.7142944269449168E-4</v>
      </c>
      <c r="KG144" s="61">
        <v>1.3796998320025853E-4</v>
      </c>
      <c r="KH144" s="61">
        <v>9.1145229290203966E-5</v>
      </c>
      <c r="KI144" s="61">
        <v>4.2191847738059882E-6</v>
      </c>
      <c r="KJ144" s="61">
        <v>9.4323076875501039E-5</v>
      </c>
      <c r="KK144" s="61">
        <v>1.2427451902592384E-4</v>
      </c>
      <c r="KL144" s="61">
        <v>4.6641487515541868E-5</v>
      </c>
      <c r="KM144" s="61">
        <v>2.3013353995858188E-5</v>
      </c>
      <c r="KN144" s="61">
        <v>1.0959018022016159E-4</v>
      </c>
      <c r="KO144" s="61">
        <v>4.4609467049753594E-5</v>
      </c>
      <c r="KP144" s="61">
        <v>7.1857236134147883E-6</v>
      </c>
      <c r="KQ144" s="61">
        <v>4.636856420159209E-5</v>
      </c>
      <c r="KR144" s="61">
        <v>5.8100449570304246E-7</v>
      </c>
      <c r="KS144" s="61">
        <v>1.0212821818580008E-5</v>
      </c>
      <c r="KT144" s="61">
        <v>5.8329684297001852E-5</v>
      </c>
      <c r="KU144" s="61">
        <v>5.9416476730582075E-5</v>
      </c>
      <c r="KV144" s="61">
        <v>7.3561506223130766E-5</v>
      </c>
      <c r="KW144" s="61">
        <v>1.0925333894899937E-5</v>
      </c>
      <c r="KX144" s="61">
        <v>8.3227753940881604E-5</v>
      </c>
      <c r="KY144" s="61">
        <v>2.5364471704490572E-5</v>
      </c>
      <c r="KZ144" s="61">
        <v>5.8937063121164649E-5</v>
      </c>
    </row>
    <row r="145" spans="1:312" ht="13" x14ac:dyDescent="0.3">
      <c r="A145" s="102">
        <v>1.0101828802334563</v>
      </c>
      <c r="B145" s="50" t="s">
        <v>814</v>
      </c>
      <c r="C145" s="60" t="s">
        <v>70</v>
      </c>
      <c r="D145" s="61">
        <v>4.7080709495180661E-5</v>
      </c>
      <c r="E145" s="61">
        <v>1.2717297826935254E-4</v>
      </c>
      <c r="F145" s="61">
        <v>1.7121868986348342E-4</v>
      </c>
      <c r="G145" s="61">
        <v>1.7613951287214001E-4</v>
      </c>
      <c r="H145" s="61">
        <v>2.6181566137358278E-4</v>
      </c>
      <c r="I145" s="61">
        <v>2.9603435058744504E-5</v>
      </c>
      <c r="J145" s="61">
        <v>2.8396455662915813E-5</v>
      </c>
      <c r="K145" s="61">
        <v>7.8268085774973106E-5</v>
      </c>
      <c r="L145" s="61">
        <v>2.5888797099910223E-5</v>
      </c>
      <c r="M145" s="61">
        <v>3.8945145274742947E-4</v>
      </c>
      <c r="N145" s="61">
        <v>4.3225153026636411E-4</v>
      </c>
      <c r="O145" s="61">
        <v>2.3935312089820322E-3</v>
      </c>
      <c r="P145" s="61">
        <v>8.3669485480675834E-3</v>
      </c>
      <c r="Q145" s="61">
        <v>1.9682227162818797E-4</v>
      </c>
      <c r="R145" s="61">
        <v>6.4691126957903077E-4</v>
      </c>
      <c r="S145" s="61">
        <v>7.771941979599576E-4</v>
      </c>
      <c r="T145" s="61">
        <v>1.3514660664063578E-2</v>
      </c>
      <c r="U145" s="61">
        <v>1.792511050700293E-3</v>
      </c>
      <c r="V145" s="61">
        <v>6.0765945731163323E-5</v>
      </c>
      <c r="W145" s="61">
        <v>1.0317239670613223E-4</v>
      </c>
      <c r="X145" s="61">
        <v>3.1376289773063281E-4</v>
      </c>
      <c r="Y145" s="61">
        <v>2.6885894325927012E-5</v>
      </c>
      <c r="Z145" s="61">
        <v>2.958544080234878E-5</v>
      </c>
      <c r="AA145" s="61">
        <v>6.6923841423527651E-5</v>
      </c>
      <c r="AB145" s="61">
        <v>6.6596029393259159E-5</v>
      </c>
      <c r="AC145" s="61">
        <v>1.6418150731724646E-5</v>
      </c>
      <c r="AD145" s="61">
        <v>0</v>
      </c>
      <c r="AE145" s="61">
        <v>2.0561374264037087E-6</v>
      </c>
      <c r="AF145" s="61">
        <v>1.7954240756101014E-3</v>
      </c>
      <c r="AG145" s="61">
        <v>6.382335861378964E-5</v>
      </c>
      <c r="AH145" s="61">
        <v>9.7649353096741935E-5</v>
      </c>
      <c r="AI145" s="61">
        <v>6.2147914718835778E-5</v>
      </c>
      <c r="AJ145" s="61">
        <v>1.9769442479017078E-4</v>
      </c>
      <c r="AK145" s="61">
        <v>1.4258640811048436E-4</v>
      </c>
      <c r="AL145" s="61">
        <v>5.6146885535561214E-5</v>
      </c>
      <c r="AM145" s="61">
        <v>5.7338054823512343E-6</v>
      </c>
      <c r="AN145" s="61">
        <v>9.7064592653184345E-5</v>
      </c>
      <c r="AO145" s="61">
        <v>1.2287148782059938E-4</v>
      </c>
      <c r="AP145" s="61">
        <v>9.4318131960609975E-5</v>
      </c>
      <c r="AQ145" s="61">
        <v>9.591988775494566E-5</v>
      </c>
      <c r="AR145" s="61">
        <v>5.7614048907048327E-5</v>
      </c>
      <c r="AS145" s="61">
        <v>9.2129523258891486E-6</v>
      </c>
      <c r="AT145" s="61">
        <v>7.439907053375572E-5</v>
      </c>
      <c r="AU145" s="61">
        <v>1.6398050737504778E-4</v>
      </c>
      <c r="AV145" s="61">
        <v>1.6236098475363723E-4</v>
      </c>
      <c r="AW145" s="61">
        <v>9.3625977788596319E-5</v>
      </c>
      <c r="AX145" s="61">
        <v>7.344946389109628E-5</v>
      </c>
      <c r="AY145" s="61">
        <v>1.1599238245991526E-4</v>
      </c>
      <c r="AZ145" s="61">
        <v>6.7410139180379847E-5</v>
      </c>
      <c r="BA145" s="61">
        <v>0</v>
      </c>
      <c r="BB145" s="61">
        <v>4.0006854437168075E-5</v>
      </c>
      <c r="BC145" s="61">
        <v>2.2618629949793269E-4</v>
      </c>
      <c r="BD145" s="61">
        <v>1.8727348276548789E-4</v>
      </c>
      <c r="BE145" s="61">
        <v>4.985291560909942E-5</v>
      </c>
      <c r="BF145" s="61">
        <v>1.6600446202691596E-5</v>
      </c>
      <c r="BG145" s="61">
        <v>2.3037951184918624E-5</v>
      </c>
      <c r="BH145" s="61">
        <v>5.0632117385471575E-5</v>
      </c>
      <c r="BI145" s="61">
        <v>5.7960475515676086E-4</v>
      </c>
      <c r="BJ145" s="61">
        <v>2.9460668099854818E-4</v>
      </c>
      <c r="BK145" s="61">
        <v>1.2415315091354363E-4</v>
      </c>
      <c r="BL145" s="61">
        <v>2.6068018912793841E-4</v>
      </c>
      <c r="BM145" s="61">
        <v>2.6277617933039561E-3</v>
      </c>
      <c r="BN145" s="61">
        <v>4.9790559463561048E-4</v>
      </c>
      <c r="BO145" s="61">
        <v>1.1367989614512815E-4</v>
      </c>
      <c r="BP145" s="61">
        <v>7.9811214434519077E-5</v>
      </c>
      <c r="BQ145" s="61">
        <v>1.2760473436211057E-5</v>
      </c>
      <c r="BR145" s="61">
        <v>2.0663705595920893E-5</v>
      </c>
      <c r="BS145" s="61">
        <v>1.2392188811677517E-4</v>
      </c>
      <c r="BT145" s="61">
        <v>3.4154314398712514E-5</v>
      </c>
      <c r="BU145" s="61">
        <v>1.1965270465787951E-5</v>
      </c>
      <c r="BV145" s="61">
        <v>5.2449422211739904E-4</v>
      </c>
      <c r="BW145" s="61">
        <v>1.3987951476803976E-3</v>
      </c>
      <c r="BX145" s="61">
        <v>1.5236697920257829E-3</v>
      </c>
      <c r="BY145" s="61">
        <v>7.1923273198797142E-4</v>
      </c>
      <c r="BZ145" s="61">
        <v>9.4293881437022354E-4</v>
      </c>
      <c r="CA145" s="61">
        <v>2.6667247129737962E-4</v>
      </c>
      <c r="CB145" s="61">
        <v>1.828120057373838E-3</v>
      </c>
      <c r="CC145" s="61">
        <v>5.4673721006166266E-4</v>
      </c>
      <c r="CD145" s="61">
        <v>6.7376197468698646E-5</v>
      </c>
      <c r="CE145" s="61">
        <v>2.5433834605953601E-5</v>
      </c>
      <c r="CF145" s="61">
        <v>6.5128446445351029E-5</v>
      </c>
      <c r="CG145" s="61">
        <v>1.4687839666929494E-5</v>
      </c>
      <c r="CH145" s="61">
        <v>3.5134685665574671E-4</v>
      </c>
      <c r="CI145" s="61">
        <v>4.7605208202254769E-5</v>
      </c>
      <c r="CJ145" s="61">
        <v>1.2916452024772023E-4</v>
      </c>
      <c r="CK145" s="61">
        <v>0</v>
      </c>
      <c r="CL145" s="61">
        <v>6.6903951339654819E-5</v>
      </c>
      <c r="CM145" s="61">
        <v>1.2569775276280468E-5</v>
      </c>
      <c r="CN145" s="61">
        <v>1.4945413937376946E-5</v>
      </c>
      <c r="CO145" s="61">
        <v>1.6325995683869071E-5</v>
      </c>
      <c r="CP145" s="61">
        <v>1.3813719296318434E-5</v>
      </c>
      <c r="CQ145" s="61">
        <v>8.4662802698522123E-5</v>
      </c>
      <c r="CR145" s="61">
        <v>2.525264014857117E-5</v>
      </c>
      <c r="CS145" s="61">
        <v>0</v>
      </c>
      <c r="CT145" s="61">
        <v>1.3411224989678936E-4</v>
      </c>
      <c r="CU145" s="61">
        <v>4.519945915691444E-5</v>
      </c>
      <c r="CV145" s="61">
        <v>3.601060926183896E-5</v>
      </c>
      <c r="CW145" s="61">
        <v>1.0156617245505079E-4</v>
      </c>
      <c r="CX145" s="61">
        <v>1.1785358233677942E-4</v>
      </c>
      <c r="CY145" s="61">
        <v>2.2972296239709189E-4</v>
      </c>
      <c r="CZ145" s="61">
        <v>3.1786166683348632E-5</v>
      </c>
      <c r="DA145" s="61">
        <v>2.0721989184905462E-5</v>
      </c>
      <c r="DB145" s="61">
        <v>1.1896608080684413E-4</v>
      </c>
      <c r="DC145" s="61">
        <v>4.8397845878871299E-5</v>
      </c>
      <c r="DD145" s="61">
        <v>1.8719066535400055E-4</v>
      </c>
      <c r="DE145" s="61">
        <v>1.1219580217597231E-4</v>
      </c>
      <c r="DF145" s="61">
        <v>2.4481533828736703E-5</v>
      </c>
      <c r="DG145" s="61">
        <v>1.7690933517115309E-5</v>
      </c>
      <c r="DH145" s="61">
        <v>1.7656175878391595E-4</v>
      </c>
      <c r="DI145" s="61">
        <v>1.5576766113962551E-4</v>
      </c>
      <c r="DJ145" s="61">
        <v>3.8512091966875616E-5</v>
      </c>
      <c r="DK145" s="61">
        <v>1.4293874499845419E-6</v>
      </c>
      <c r="DL145" s="61">
        <v>5.2650030704839784E-6</v>
      </c>
      <c r="DM145" s="61">
        <v>6.5366741478091375E-6</v>
      </c>
      <c r="DN145" s="61">
        <v>3.9282070427262107E-5</v>
      </c>
      <c r="DO145" s="61">
        <v>1.3443279389172115E-5</v>
      </c>
      <c r="DP145" s="61">
        <v>3.9337539352993387E-6</v>
      </c>
      <c r="DQ145" s="61">
        <v>7.3805023627064581E-5</v>
      </c>
      <c r="DR145" s="61">
        <v>2.218702312708519E-4</v>
      </c>
      <c r="DS145" s="61">
        <v>1.4522818664164998E-6</v>
      </c>
      <c r="DT145" s="61">
        <v>3.4500962174333437E-6</v>
      </c>
      <c r="DU145" s="61">
        <v>2.3903609932856852E-4</v>
      </c>
      <c r="DV145" s="61">
        <v>1.3699915716952559E-5</v>
      </c>
      <c r="DW145" s="61">
        <v>1.3522799371965401E-4</v>
      </c>
      <c r="DX145" s="61">
        <v>2.290669022845707E-4</v>
      </c>
      <c r="DY145" s="61">
        <v>1.7088673497975027E-4</v>
      </c>
      <c r="DZ145" s="61">
        <v>6.7618003186238805E-5</v>
      </c>
      <c r="EA145" s="61">
        <v>9.3616628814055492E-5</v>
      </c>
      <c r="EB145" s="61">
        <v>2.0141743776461267E-5</v>
      </c>
      <c r="EC145" s="61">
        <v>1.4779351928447147E-5</v>
      </c>
      <c r="ED145" s="61">
        <v>3.2625860147870214E-5</v>
      </c>
      <c r="EE145" s="61">
        <v>1.1417995676482915E-4</v>
      </c>
      <c r="EF145" s="61">
        <v>3.655080387935579E-5</v>
      </c>
      <c r="EG145" s="61">
        <v>5.3214091639566462E-5</v>
      </c>
      <c r="EH145" s="61">
        <v>1.0573762005703696E-4</v>
      </c>
      <c r="EI145" s="61">
        <v>2.755953663120579E-4</v>
      </c>
      <c r="EJ145" s="61">
        <v>2.9716276494653312E-5</v>
      </c>
      <c r="EK145" s="61">
        <v>5.4817767774430872E-5</v>
      </c>
      <c r="EL145" s="61">
        <v>1.2113056835379692E-4</v>
      </c>
      <c r="EM145" s="61">
        <v>6.6244923696699205E-5</v>
      </c>
      <c r="EN145" s="61">
        <v>2.196824610960152E-5</v>
      </c>
      <c r="EO145" s="61">
        <v>2.9722013889119201E-4</v>
      </c>
      <c r="EP145" s="61">
        <v>1.312471079902134E-4</v>
      </c>
      <c r="EQ145" s="61">
        <v>3.1273313452564059E-5</v>
      </c>
      <c r="ER145" s="61">
        <v>1.5837570662853277E-5</v>
      </c>
      <c r="ES145" s="61">
        <v>6.9275853569691372E-5</v>
      </c>
      <c r="ET145" s="61">
        <v>3.0886064305157959E-4</v>
      </c>
      <c r="EU145" s="61">
        <v>5.3173884266172811E-5</v>
      </c>
      <c r="EV145" s="61">
        <v>4.2519227181763057E-5</v>
      </c>
      <c r="EW145" s="61">
        <v>1.5588732376337162E-5</v>
      </c>
      <c r="EX145" s="61">
        <v>9.7051415587564552E-4</v>
      </c>
      <c r="EY145" s="61">
        <v>1.9050491011215797E-3</v>
      </c>
      <c r="EZ145" s="61">
        <v>1.3812266479625557E-3</v>
      </c>
      <c r="FA145" s="61">
        <v>7.1859786885591708E-4</v>
      </c>
      <c r="FB145" s="61">
        <v>0.11194422967737344</v>
      </c>
      <c r="FC145" s="61">
        <v>6.5578895007276398E-4</v>
      </c>
      <c r="FD145" s="61">
        <v>1.0533284687690876E-3</v>
      </c>
      <c r="FE145" s="61">
        <v>0.90710026538999566</v>
      </c>
      <c r="FF145" s="61">
        <v>0.66753404070796674</v>
      </c>
      <c r="FG145" s="61">
        <v>0.88386164097072817</v>
      </c>
      <c r="FH145" s="61">
        <v>0.88427162975699003</v>
      </c>
      <c r="FI145" s="61">
        <v>0.46212330152269004</v>
      </c>
      <c r="FJ145" s="61">
        <v>0.41407077696273081</v>
      </c>
      <c r="FK145" s="61">
        <v>0.72245063952664546</v>
      </c>
      <c r="FL145" s="61">
        <v>1.6701584867320261E-4</v>
      </c>
      <c r="FM145" s="61">
        <v>3.7492747110703413E-4</v>
      </c>
      <c r="FN145" s="61">
        <v>1.0534023397603396E-4</v>
      </c>
      <c r="FO145" s="61">
        <v>6.0048050999399964E-4</v>
      </c>
      <c r="FP145" s="61">
        <v>1.9540785033112529E-4</v>
      </c>
      <c r="FQ145" s="61">
        <v>1.2087564226699662E-4</v>
      </c>
      <c r="FR145" s="61">
        <v>1.5103111447149225E-4</v>
      </c>
      <c r="FS145" s="61">
        <v>0</v>
      </c>
      <c r="FT145" s="61">
        <v>2.0460799234319832E-4</v>
      </c>
      <c r="FU145" s="61">
        <v>1.3175370278645113E-4</v>
      </c>
      <c r="FV145" s="61">
        <v>1.3941071204061191E-4</v>
      </c>
      <c r="FW145" s="61">
        <v>1.7526366142181184E-4</v>
      </c>
      <c r="FX145" s="61">
        <v>2.1657964316372099E-4</v>
      </c>
      <c r="FY145" s="61">
        <v>6.8454443998335418E-5</v>
      </c>
      <c r="FZ145" s="61">
        <v>1.5332804942954359E-3</v>
      </c>
      <c r="GA145" s="61">
        <v>6.2543539579683208E-3</v>
      </c>
      <c r="GB145" s="61">
        <v>1.3200013570279E-3</v>
      </c>
      <c r="GC145" s="61">
        <v>1.4262304411087428E-3</v>
      </c>
      <c r="GD145" s="61">
        <v>1.2859816465471163E-3</v>
      </c>
      <c r="GE145" s="61">
        <v>4.4953737790121504E-2</v>
      </c>
      <c r="GF145" s="61">
        <v>2.674436863707161E-3</v>
      </c>
      <c r="GG145" s="61">
        <v>1.4025938354410007E-4</v>
      </c>
      <c r="GH145" s="61">
        <v>2.006611910890464E-4</v>
      </c>
      <c r="GI145" s="61">
        <v>2.3872338790322786E-5</v>
      </c>
      <c r="GJ145" s="61">
        <v>5.1341970258410361E-5</v>
      </c>
      <c r="GK145" s="61">
        <v>1.1767119699096846E-4</v>
      </c>
      <c r="GL145" s="61">
        <v>5.633645614746985E-5</v>
      </c>
      <c r="GM145" s="61">
        <v>2.6478899017880383E-5</v>
      </c>
      <c r="GN145" s="61">
        <v>3.8607816801010466E-5</v>
      </c>
      <c r="GO145" s="61">
        <v>1.0055448432855083E-4</v>
      </c>
      <c r="GP145" s="61">
        <v>3.0135688197942853E-4</v>
      </c>
      <c r="GQ145" s="61">
        <v>5.1731964476170445E-4</v>
      </c>
      <c r="GR145" s="61">
        <v>1.4459925442156696E-4</v>
      </c>
      <c r="GS145" s="61">
        <v>3.0831668516380481E-5</v>
      </c>
      <c r="GT145" s="61">
        <v>3.0277882554056578E-4</v>
      </c>
      <c r="GU145" s="61">
        <v>1.7091553589961407E-4</v>
      </c>
      <c r="GV145" s="61">
        <v>7.9178994176155892E-4</v>
      </c>
      <c r="GW145" s="61">
        <v>8.4530174980987564E-5</v>
      </c>
      <c r="GX145" s="61">
        <v>6.5217691856983049E-5</v>
      </c>
      <c r="GY145" s="61">
        <v>7.1369692977478108E-5</v>
      </c>
      <c r="GZ145" s="61">
        <v>2.2317400171243612E-5</v>
      </c>
      <c r="HA145" s="61">
        <v>1.3783401483620755E-4</v>
      </c>
      <c r="HB145" s="61">
        <v>3.2077205687821164E-5</v>
      </c>
      <c r="HC145" s="61">
        <v>2.435873718124032E-5</v>
      </c>
      <c r="HD145" s="61">
        <v>5.1038193978282535E-5</v>
      </c>
      <c r="HE145" s="61">
        <v>8.2290101564590044E-5</v>
      </c>
      <c r="HF145" s="61">
        <v>3.9004300279196603E-5</v>
      </c>
      <c r="HG145" s="61">
        <v>2.1615396257700317E-4</v>
      </c>
      <c r="HH145" s="61">
        <v>2.1728337859058482E-5</v>
      </c>
      <c r="HI145" s="61">
        <v>3.4454643751484302E-6</v>
      </c>
      <c r="HJ145" s="61">
        <v>2.4711572475152283E-6</v>
      </c>
      <c r="HK145" s="61">
        <v>5.2114317464483415E-5</v>
      </c>
      <c r="HL145" s="61">
        <v>9.6421047295825E-4</v>
      </c>
      <c r="HM145" s="61">
        <v>2.3898884982863456E-4</v>
      </c>
      <c r="HN145" s="61">
        <v>1.5108346283199242E-4</v>
      </c>
      <c r="HO145" s="61">
        <v>6.1864146334649113E-5</v>
      </c>
      <c r="HP145" s="61">
        <v>4.6294809123667604E-5</v>
      </c>
      <c r="HQ145" s="61">
        <v>8.4362703382743546E-5</v>
      </c>
      <c r="HR145" s="61">
        <v>1.1514712145422722E-4</v>
      </c>
      <c r="HS145" s="61">
        <v>4.1868752274326887E-6</v>
      </c>
      <c r="HT145" s="61">
        <v>1.4211693664361271E-4</v>
      </c>
      <c r="HU145" s="61">
        <v>2.3529059173589834E-5</v>
      </c>
      <c r="HV145" s="61">
        <v>6.0707844638250046E-6</v>
      </c>
      <c r="HW145" s="61">
        <v>8.1436793722017254E-5</v>
      </c>
      <c r="HX145" s="61">
        <v>0</v>
      </c>
      <c r="HY145" s="61">
        <v>8.3715511010907479E-5</v>
      </c>
      <c r="HZ145" s="61">
        <v>5.136621494021421E-5</v>
      </c>
      <c r="IA145" s="61">
        <v>9.9139637123536194E-5</v>
      </c>
      <c r="IB145" s="61">
        <v>4.7265925106533061E-5</v>
      </c>
      <c r="IC145" s="61">
        <v>2.3064341470682944E-4</v>
      </c>
      <c r="ID145" s="61">
        <v>2.5323938835019368E-4</v>
      </c>
      <c r="IE145" s="61">
        <v>1.3140851097786642E-4</v>
      </c>
      <c r="IF145" s="61">
        <v>3.2988960245978127E-4</v>
      </c>
      <c r="IG145" s="61">
        <v>4.33480691859988E-4</v>
      </c>
      <c r="IH145" s="61">
        <v>1.0458697029625973E-4</v>
      </c>
      <c r="II145" s="61">
        <v>6.5025695066456466E-5</v>
      </c>
      <c r="IJ145" s="61">
        <v>5.9976538400768416E-5</v>
      </c>
      <c r="IK145" s="61">
        <v>9.2640005624803135E-5</v>
      </c>
      <c r="IL145" s="61">
        <v>9.539439666289978E-5</v>
      </c>
      <c r="IM145" s="61">
        <v>1.3583980497534144E-4</v>
      </c>
      <c r="IN145" s="61">
        <v>1.1603129574462198E-4</v>
      </c>
      <c r="IO145" s="61">
        <v>5.9481508045478735E-5</v>
      </c>
      <c r="IP145" s="61">
        <v>1.1110322392757272E-4</v>
      </c>
      <c r="IQ145" s="61">
        <v>1.1439410364903889E-4</v>
      </c>
      <c r="IR145" s="61">
        <v>1.4751817095164671E-4</v>
      </c>
      <c r="IS145" s="61">
        <v>1.2607922436843054E-4</v>
      </c>
      <c r="IT145" s="61">
        <v>6.2842318069294189E-5</v>
      </c>
      <c r="IU145" s="61">
        <v>3.0215026095556452E-5</v>
      </c>
      <c r="IV145" s="61">
        <v>1.2036378078146632E-4</v>
      </c>
      <c r="IW145" s="61">
        <v>7.0453129101474055E-6</v>
      </c>
      <c r="IX145" s="61">
        <v>8.539049387114852E-5</v>
      </c>
      <c r="IY145" s="61">
        <v>9.2461081542835567E-4</v>
      </c>
      <c r="IZ145" s="61">
        <v>9.3950451696068809E-4</v>
      </c>
      <c r="JA145" s="61">
        <v>9.7878181083450823E-4</v>
      </c>
      <c r="JB145" s="61">
        <v>6.842230104131227E-4</v>
      </c>
      <c r="JC145" s="61">
        <v>8.9578339555712014E-5</v>
      </c>
      <c r="JD145" s="61">
        <v>1.1167699746860391E-4</v>
      </c>
      <c r="JE145" s="61">
        <v>5.3445568573281786E-5</v>
      </c>
      <c r="JF145" s="61">
        <v>3.3132431570122176E-5</v>
      </c>
      <c r="JG145" s="61">
        <v>1.1297944206116132E-4</v>
      </c>
      <c r="JH145" s="61">
        <v>2.3392634131669187E-4</v>
      </c>
      <c r="JI145" s="61">
        <v>1.1198036644018901E-4</v>
      </c>
      <c r="JJ145" s="61">
        <v>6.312490922903836E-5</v>
      </c>
      <c r="JK145" s="61">
        <v>2.343001443588337E-4</v>
      </c>
      <c r="JL145" s="61">
        <v>7.2020085058975601E-5</v>
      </c>
      <c r="JM145" s="61">
        <v>4.5637051897523087E-5</v>
      </c>
      <c r="JN145" s="61">
        <v>1.4142312550011803E-4</v>
      </c>
      <c r="JO145" s="61">
        <v>1.5801081725576319E-4</v>
      </c>
      <c r="JP145" s="61">
        <v>1.5886237397602082E-4</v>
      </c>
      <c r="JQ145" s="61">
        <v>2.5309518889726556E-4</v>
      </c>
      <c r="JR145" s="61">
        <v>6.4709080771447886E-4</v>
      </c>
      <c r="JS145" s="61">
        <v>1.5171067343166617E-4</v>
      </c>
      <c r="JT145" s="61">
        <v>0</v>
      </c>
      <c r="JU145" s="61">
        <v>1.1127724686833683E-4</v>
      </c>
      <c r="JV145" s="61">
        <v>3.9713316225641285E-5</v>
      </c>
      <c r="JW145" s="61">
        <v>1.7245524271659734E-5</v>
      </c>
      <c r="JX145" s="61">
        <v>2.7361771592300596E-5</v>
      </c>
      <c r="JY145" s="61">
        <v>1.2244257390048165E-5</v>
      </c>
      <c r="JZ145" s="61">
        <v>1.9028386389506472E-5</v>
      </c>
      <c r="KA145" s="61">
        <v>8.673703586789365E-5</v>
      </c>
      <c r="KB145" s="61">
        <v>3.0548763141505019E-5</v>
      </c>
      <c r="KC145" s="61">
        <v>8.5577242620254451E-5</v>
      </c>
      <c r="KD145" s="61">
        <v>6.7622817074985969E-5</v>
      </c>
      <c r="KE145" s="61">
        <v>3.5537563944433986E-5</v>
      </c>
      <c r="KF145" s="61">
        <v>6.1741787065600781E-5</v>
      </c>
      <c r="KG145" s="61">
        <v>5.0819970084497245E-5</v>
      </c>
      <c r="KH145" s="61">
        <v>5.7212547781844948E-7</v>
      </c>
      <c r="KI145" s="61">
        <v>1.7894812754533064E-4</v>
      </c>
      <c r="KJ145" s="61">
        <v>8.1023290522307952E-5</v>
      </c>
      <c r="KK145" s="61">
        <v>6.4814195367677039E-5</v>
      </c>
      <c r="KL145" s="61">
        <v>4.7556026486434848E-5</v>
      </c>
      <c r="KM145" s="61">
        <v>1.0462861424848033E-4</v>
      </c>
      <c r="KN145" s="61">
        <v>7.9820872204662273E-5</v>
      </c>
      <c r="KO145" s="61">
        <v>5.2786995674620293E-5</v>
      </c>
      <c r="KP145" s="61">
        <v>7.8833869826706765E-5</v>
      </c>
      <c r="KQ145" s="61">
        <v>8.5197868820737608E-5</v>
      </c>
      <c r="KR145" s="61">
        <v>1.0716305142967228E-5</v>
      </c>
      <c r="KS145" s="61">
        <v>1.4054020416096717E-5</v>
      </c>
      <c r="KT145" s="61">
        <v>3.6600157328362891E-5</v>
      </c>
      <c r="KU145" s="61">
        <v>7.9027958673201561E-5</v>
      </c>
      <c r="KV145" s="61">
        <v>3.7496331965875993E-5</v>
      </c>
      <c r="KW145" s="61">
        <v>4.6449323525725492E-5</v>
      </c>
      <c r="KX145" s="61">
        <v>6.4600228355390503E-5</v>
      </c>
      <c r="KY145" s="61">
        <v>1.4700661672179525E-4</v>
      </c>
      <c r="KZ145" s="61">
        <v>1.6964525389234598E-4</v>
      </c>
    </row>
    <row r="146" spans="1:312" ht="13" x14ac:dyDescent="0.3">
      <c r="A146" s="102">
        <v>1.1753346418580413</v>
      </c>
      <c r="B146" s="50" t="s">
        <v>813</v>
      </c>
      <c r="C146" s="60" t="s">
        <v>58</v>
      </c>
      <c r="D146" s="61">
        <v>1.2695600625167058E-4</v>
      </c>
      <c r="E146" s="61">
        <v>2.7617053870471344E-4</v>
      </c>
      <c r="F146" s="61">
        <v>1.9801720856379586E-4</v>
      </c>
      <c r="G146" s="61">
        <v>8.782091419499352E-5</v>
      </c>
      <c r="H146" s="61">
        <v>7.2018649751215912E-5</v>
      </c>
      <c r="I146" s="61">
        <v>1.6139113252416876E-4</v>
      </c>
      <c r="J146" s="61">
        <v>1.5338200244125521E-4</v>
      </c>
      <c r="K146" s="61">
        <v>1.1667840482015613E-4</v>
      </c>
      <c r="L146" s="61">
        <v>5.131277450197018E-5</v>
      </c>
      <c r="M146" s="61">
        <v>1.8606079422258396E-4</v>
      </c>
      <c r="N146" s="61">
        <v>9.5149640156096053E-5</v>
      </c>
      <c r="O146" s="61">
        <v>1.1752983776614776E-4</v>
      </c>
      <c r="P146" s="61">
        <v>2.1794563741434615E-4</v>
      </c>
      <c r="Q146" s="61">
        <v>3.3792152124184665E-4</v>
      </c>
      <c r="R146" s="61">
        <v>1.5410848890616278E-4</v>
      </c>
      <c r="S146" s="61">
        <v>2.6947903044033096E-4</v>
      </c>
      <c r="T146" s="61">
        <v>2.1782521491331996E-3</v>
      </c>
      <c r="U146" s="61">
        <v>4.677539069565666E-4</v>
      </c>
      <c r="V146" s="61">
        <v>3.6021965652681116E-4</v>
      </c>
      <c r="W146" s="61">
        <v>1.3729377145969737E-4</v>
      </c>
      <c r="X146" s="61">
        <v>9.0532513789670212E-5</v>
      </c>
      <c r="Y146" s="61">
        <v>7.4742786226077097E-4</v>
      </c>
      <c r="Z146" s="61">
        <v>3.7541384074919309E-4</v>
      </c>
      <c r="AA146" s="61">
        <v>5.8233873325516888E-4</v>
      </c>
      <c r="AB146" s="61">
        <v>3.4950397380823227E-4</v>
      </c>
      <c r="AC146" s="61">
        <v>2.5112632293133608E-4</v>
      </c>
      <c r="AD146" s="61">
        <v>1.065121866612449E-4</v>
      </c>
      <c r="AE146" s="61">
        <v>1.069330077736203E-3</v>
      </c>
      <c r="AF146" s="61">
        <v>1.7025180791273272E-3</v>
      </c>
      <c r="AG146" s="61">
        <v>8.2479452207782772E-3</v>
      </c>
      <c r="AH146" s="61">
        <v>3.5464873111676633E-3</v>
      </c>
      <c r="AI146" s="61">
        <v>6.9371881053555233E-3</v>
      </c>
      <c r="AJ146" s="61">
        <v>2.784908292163879E-3</v>
      </c>
      <c r="AK146" s="61">
        <v>1.946518217910506E-3</v>
      </c>
      <c r="AL146" s="61">
        <v>1.4659124843703114E-3</v>
      </c>
      <c r="AM146" s="61">
        <v>1.3998548540896569E-3</v>
      </c>
      <c r="AN146" s="61">
        <v>3.3010577134648554E-3</v>
      </c>
      <c r="AO146" s="61">
        <v>4.0726518778733392E-3</v>
      </c>
      <c r="AP146" s="61">
        <v>2.2770361499958231E-3</v>
      </c>
      <c r="AQ146" s="61">
        <v>2.391676453221258E-3</v>
      </c>
      <c r="AR146" s="61">
        <v>2.7056490067302692E-3</v>
      </c>
      <c r="AS146" s="61">
        <v>7.9951023945435578E-4</v>
      </c>
      <c r="AT146" s="61">
        <v>9.533817524334981E-4</v>
      </c>
      <c r="AU146" s="61">
        <v>8.3747308140305122E-4</v>
      </c>
      <c r="AV146" s="61">
        <v>1.1885856611252065E-4</v>
      </c>
      <c r="AW146" s="61">
        <v>8.4458035405547848E-5</v>
      </c>
      <c r="AX146" s="61">
        <v>1.2163020886723422E-4</v>
      </c>
      <c r="AY146" s="61">
        <v>3.2728320756549397E-4</v>
      </c>
      <c r="AZ146" s="61">
        <v>3.6509670304651367E-4</v>
      </c>
      <c r="BA146" s="61">
        <v>0</v>
      </c>
      <c r="BB146" s="61">
        <v>9.7790123141997583E-4</v>
      </c>
      <c r="BC146" s="61">
        <v>2.9262368470823865E-3</v>
      </c>
      <c r="BD146" s="61">
        <v>6.0190877026000469E-3</v>
      </c>
      <c r="BE146" s="61">
        <v>5.4232979282778632E-5</v>
      </c>
      <c r="BF146" s="61">
        <v>5.9193567462576988E-4</v>
      </c>
      <c r="BG146" s="61">
        <v>9.4804659724604518E-4</v>
      </c>
      <c r="BH146" s="61">
        <v>4.2049514531805046E-3</v>
      </c>
      <c r="BI146" s="61">
        <v>7.9290432483598839E-4</v>
      </c>
      <c r="BJ146" s="61">
        <v>9.382327136852319E-4</v>
      </c>
      <c r="BK146" s="61">
        <v>2.67396407312858E-3</v>
      </c>
      <c r="BL146" s="61">
        <v>1.4617141224782598E-3</v>
      </c>
      <c r="BM146" s="61">
        <v>8.3720013502102254E-4</v>
      </c>
      <c r="BN146" s="61">
        <v>1.6883514159459262E-3</v>
      </c>
      <c r="BO146" s="61">
        <v>2.8687396071233294E-3</v>
      </c>
      <c r="BP146" s="61">
        <v>2.6116529416487827E-5</v>
      </c>
      <c r="BQ146" s="61">
        <v>3.238024573318403E-5</v>
      </c>
      <c r="BR146" s="61">
        <v>2.1781554669478002E-4</v>
      </c>
      <c r="BS146" s="61">
        <v>2.7830096555697699E-5</v>
      </c>
      <c r="BT146" s="61">
        <v>3.2438757927078372E-4</v>
      </c>
      <c r="BU146" s="61">
        <v>2.4236147406676113E-4</v>
      </c>
      <c r="BV146" s="61">
        <v>9.1300466608266304E-5</v>
      </c>
      <c r="BW146" s="61">
        <v>3.5786892163519547E-5</v>
      </c>
      <c r="BX146" s="61">
        <v>1.3419123776013331E-4</v>
      </c>
      <c r="BY146" s="61">
        <v>7.9939584562277552E-5</v>
      </c>
      <c r="BZ146" s="61">
        <v>1.1037249753061781E-4</v>
      </c>
      <c r="CA146" s="61">
        <v>2.4769944490727041E-4</v>
      </c>
      <c r="CB146" s="61">
        <v>7.9276118916285745E-5</v>
      </c>
      <c r="CC146" s="61">
        <v>2.1563629383008072E-4</v>
      </c>
      <c r="CD146" s="61">
        <v>8.0830324721744185E-4</v>
      </c>
      <c r="CE146" s="61">
        <v>1.2769298890915252E-3</v>
      </c>
      <c r="CF146" s="61">
        <v>4.5478968155024933E-4</v>
      </c>
      <c r="CG146" s="61">
        <v>3.3862022944754254E-4</v>
      </c>
      <c r="CH146" s="61">
        <v>1.0335464402772753E-3</v>
      </c>
      <c r="CI146" s="61">
        <v>2.3861929339817538E-4</v>
      </c>
      <c r="CJ146" s="61">
        <v>3.9154861020394236E-4</v>
      </c>
      <c r="CK146" s="61">
        <v>8.7401953188690352E-4</v>
      </c>
      <c r="CL146" s="61">
        <v>1.8205552541813712E-3</v>
      </c>
      <c r="CM146" s="61">
        <v>1.4651686317695425E-3</v>
      </c>
      <c r="CN146" s="61">
        <v>2.1580936346073994E-3</v>
      </c>
      <c r="CO146" s="61">
        <v>1.5654815861310008E-3</v>
      </c>
      <c r="CP146" s="61">
        <v>2.8766130919461994E-3</v>
      </c>
      <c r="CQ146" s="61">
        <v>7.839240663193664E-3</v>
      </c>
      <c r="CR146" s="61">
        <v>6.5636555218085754E-3</v>
      </c>
      <c r="CS146" s="61">
        <v>9.6509848190246186E-3</v>
      </c>
      <c r="CT146" s="61">
        <v>3.8574730666381517E-3</v>
      </c>
      <c r="CU146" s="61">
        <v>6.5910884108816223E-3</v>
      </c>
      <c r="CV146" s="61">
        <v>2.4861303067113642E-3</v>
      </c>
      <c r="CW146" s="61">
        <v>2.5572494541935161E-2</v>
      </c>
      <c r="CX146" s="61">
        <v>2.0273983317118219E-2</v>
      </c>
      <c r="CY146" s="61">
        <v>6.0358662816691047E-3</v>
      </c>
      <c r="CZ146" s="61">
        <v>3.7259082695099048E-3</v>
      </c>
      <c r="DA146" s="61">
        <v>3.157392942260937E-3</v>
      </c>
      <c r="DB146" s="61">
        <v>9.0191254170152828E-3</v>
      </c>
      <c r="DC146" s="61">
        <v>6.6858069437613103E-4</v>
      </c>
      <c r="DD146" s="61">
        <v>1.8232872840072323E-3</v>
      </c>
      <c r="DE146" s="61">
        <v>3.043440720915259E-4</v>
      </c>
      <c r="DF146" s="61">
        <v>2.7246771297897304E-4</v>
      </c>
      <c r="DG146" s="61">
        <v>8.3449593496473279E-4</v>
      </c>
      <c r="DH146" s="61">
        <v>8.3612381244026893E-5</v>
      </c>
      <c r="DI146" s="61">
        <v>1.2206183696299897E-3</v>
      </c>
      <c r="DJ146" s="61">
        <v>8.8154115273932033E-4</v>
      </c>
      <c r="DK146" s="61">
        <v>4.0948774025501608E-4</v>
      </c>
      <c r="DL146" s="61">
        <v>3.7389748367733878E-4</v>
      </c>
      <c r="DM146" s="61">
        <v>7.9514727465323576E-4</v>
      </c>
      <c r="DN146" s="61">
        <v>1.4717709398657749E-3</v>
      </c>
      <c r="DO146" s="61">
        <v>5.0158336941602132E-4</v>
      </c>
      <c r="DP146" s="61">
        <v>1.0208934409373634E-3</v>
      </c>
      <c r="DQ146" s="61">
        <v>1.361006488041071E-3</v>
      </c>
      <c r="DR146" s="61">
        <v>5.0634686015849854E-4</v>
      </c>
      <c r="DS146" s="61">
        <v>1.2181417566197953E-3</v>
      </c>
      <c r="DT146" s="61">
        <v>3.0659625045843155E-2</v>
      </c>
      <c r="DU146" s="61">
        <v>1.4223087594835464E-2</v>
      </c>
      <c r="DV146" s="61">
        <v>2.98283775996654E-2</v>
      </c>
      <c r="DW146" s="61">
        <v>1.1027019566700488E-2</v>
      </c>
      <c r="DX146" s="61">
        <v>1.4775633293434398E-2</v>
      </c>
      <c r="DY146" s="61">
        <v>1.3385999259426658E-2</v>
      </c>
      <c r="DZ146" s="61">
        <v>4.7627766669910481E-3</v>
      </c>
      <c r="EA146" s="61">
        <v>4.5343733702741607E-3</v>
      </c>
      <c r="EB146" s="61">
        <v>2.2987250595239159E-3</v>
      </c>
      <c r="EC146" s="61">
        <v>3.2133053323869874E-3</v>
      </c>
      <c r="ED146" s="61">
        <v>3.7939791065670528E-3</v>
      </c>
      <c r="EE146" s="61">
        <v>2.893056348610101E-3</v>
      </c>
      <c r="EF146" s="61">
        <v>4.0394258285006727E-3</v>
      </c>
      <c r="EG146" s="61">
        <v>2.5330778132687057E-3</v>
      </c>
      <c r="EH146" s="61">
        <v>2.7817448087159671E-3</v>
      </c>
      <c r="EI146" s="61">
        <v>1.962169579264381E-3</v>
      </c>
      <c r="EJ146" s="61">
        <v>2.3154422469682961E-3</v>
      </c>
      <c r="EK146" s="61">
        <v>2.4337147566337891E-3</v>
      </c>
      <c r="EL146" s="61">
        <v>6.8237086625827704E-5</v>
      </c>
      <c r="EM146" s="61">
        <v>8.5168033919871599E-5</v>
      </c>
      <c r="EN146" s="61">
        <v>5.5510299769211484E-5</v>
      </c>
      <c r="EO146" s="61">
        <v>7.4265552770235409E-4</v>
      </c>
      <c r="EP146" s="61">
        <v>1.9584959299089329E-4</v>
      </c>
      <c r="EQ146" s="61">
        <v>1.2067887225966516E-5</v>
      </c>
      <c r="ER146" s="61">
        <v>2.8857112046923804E-5</v>
      </c>
      <c r="ES146" s="61">
        <v>5.631934947007026E-5</v>
      </c>
      <c r="ET146" s="61">
        <v>3.1499589868056778E-4</v>
      </c>
      <c r="EU146" s="61">
        <v>2.2122925396407701E-4</v>
      </c>
      <c r="EV146" s="61">
        <v>1.5789891685780101E-4</v>
      </c>
      <c r="EW146" s="61">
        <v>1.4735815829578977E-4</v>
      </c>
      <c r="EX146" s="61">
        <v>1.9221948560004952E-4</v>
      </c>
      <c r="EY146" s="61">
        <v>1.6566370966454843E-4</v>
      </c>
      <c r="EZ146" s="61">
        <v>1.3489913200092454E-3</v>
      </c>
      <c r="FA146" s="61">
        <v>3.0788487642136123E-4</v>
      </c>
      <c r="FB146" s="61">
        <v>7.3119648292990281E-4</v>
      </c>
      <c r="FC146" s="61">
        <v>2.8736514554656046E-4</v>
      </c>
      <c r="FD146" s="61">
        <v>1.8262612680935145E-4</v>
      </c>
      <c r="FE146" s="61">
        <v>3.4226748896902564E-4</v>
      </c>
      <c r="FF146" s="61">
        <v>2.2204983811863603E-4</v>
      </c>
      <c r="FG146" s="61">
        <v>1.9385222927625152E-4</v>
      </c>
      <c r="FH146" s="61">
        <v>2.6165727633599596E-4</v>
      </c>
      <c r="FI146" s="61">
        <v>4.6515661871208438E-4</v>
      </c>
      <c r="FJ146" s="61">
        <v>6.175293420596971E-4</v>
      </c>
      <c r="FK146" s="61">
        <v>5.0311709126225185E-4</v>
      </c>
      <c r="FL146" s="61">
        <v>1.0863233809574966E-3</v>
      </c>
      <c r="FM146" s="61">
        <v>6.8753161115741527E-4</v>
      </c>
      <c r="FN146" s="61">
        <v>3.9166457693641928E-4</v>
      </c>
      <c r="FO146" s="61">
        <v>8.0589211857220555E-4</v>
      </c>
      <c r="FP146" s="61">
        <v>1.2939439511918626E-3</v>
      </c>
      <c r="FQ146" s="61">
        <v>1.3111077792025468E-3</v>
      </c>
      <c r="FR146" s="61">
        <v>1.2523862164186572E-3</v>
      </c>
      <c r="FS146" s="61">
        <v>1.2060810110607802E-3</v>
      </c>
      <c r="FT146" s="61">
        <v>1.0118181472506091E-4</v>
      </c>
      <c r="FU146" s="61">
        <v>2.7195651797141029E-4</v>
      </c>
      <c r="FV146" s="61">
        <v>1.3448892169015401E-4</v>
      </c>
      <c r="FW146" s="61">
        <v>4.0207360063068389E-4</v>
      </c>
      <c r="FX146" s="61">
        <v>2.4552046162260637E-5</v>
      </c>
      <c r="FY146" s="61">
        <v>4.3913786582171644E-4</v>
      </c>
      <c r="FZ146" s="61">
        <v>2.2054856382180396E-4</v>
      </c>
      <c r="GA146" s="61">
        <v>1.7775100099217108E-4</v>
      </c>
      <c r="GB146" s="61">
        <v>2.4043792587792023E-4</v>
      </c>
      <c r="GC146" s="61">
        <v>1.0618825318996149E-4</v>
      </c>
      <c r="GD146" s="61">
        <v>2.0249774657091351E-4</v>
      </c>
      <c r="GE146" s="61">
        <v>8.3689248257933204E-5</v>
      </c>
      <c r="GF146" s="61">
        <v>4.2531033514368275E-4</v>
      </c>
      <c r="GG146" s="61">
        <v>1.1072837661029015E-3</v>
      </c>
      <c r="GH146" s="61">
        <v>2.5159013107303231E-3</v>
      </c>
      <c r="GI146" s="61">
        <v>1.4860111200443052E-3</v>
      </c>
      <c r="GJ146" s="61">
        <v>1.2255059832333816E-3</v>
      </c>
      <c r="GK146" s="61">
        <v>1.1136975637168487E-3</v>
      </c>
      <c r="GL146" s="61">
        <v>3.3860518085411783E-4</v>
      </c>
      <c r="GM146" s="61">
        <v>5.3308849728122469E-4</v>
      </c>
      <c r="GN146" s="61">
        <v>1.5082729548477483E-4</v>
      </c>
      <c r="GO146" s="61">
        <v>4.0001076078528011E-5</v>
      </c>
      <c r="GP146" s="61">
        <v>4.9576406749849847E-5</v>
      </c>
      <c r="GQ146" s="61">
        <v>1.5254673753220692E-4</v>
      </c>
      <c r="GR146" s="61">
        <v>3.8202800060980944E-5</v>
      </c>
      <c r="GS146" s="61">
        <v>1.1837125181455081E-4</v>
      </c>
      <c r="GT146" s="61">
        <v>2.6467866095142387E-4</v>
      </c>
      <c r="GU146" s="61">
        <v>3.8004666893685511E-4</v>
      </c>
      <c r="GV146" s="61">
        <v>1.2299446968827571E-4</v>
      </c>
      <c r="GW146" s="61">
        <v>1.951734366862918E-3</v>
      </c>
      <c r="GX146" s="61">
        <v>1.4857597762511154E-3</v>
      </c>
      <c r="GY146" s="61">
        <v>1.0467241367371817E-3</v>
      </c>
      <c r="GZ146" s="61">
        <v>2.6494840287804564E-3</v>
      </c>
      <c r="HA146" s="61">
        <v>3.584662643535502E-3</v>
      </c>
      <c r="HB146" s="61">
        <v>2.6181869810679255E-3</v>
      </c>
      <c r="HC146" s="61">
        <v>3.6240731340790007E-3</v>
      </c>
      <c r="HD146" s="61">
        <v>2.2724216732978417E-3</v>
      </c>
      <c r="HE146" s="61">
        <v>3.290387600212647E-3</v>
      </c>
      <c r="HF146" s="61">
        <v>3.1347961806783495E-3</v>
      </c>
      <c r="HG146" s="61">
        <v>1.5097105541818942E-3</v>
      </c>
      <c r="HH146" s="61">
        <v>1.9315958807339813E-3</v>
      </c>
      <c r="HI146" s="61">
        <v>2.6282549547612393E-3</v>
      </c>
      <c r="HJ146" s="61">
        <v>4.7376294554621959E-3</v>
      </c>
      <c r="HK146" s="61">
        <v>1.5675349150229929E-4</v>
      </c>
      <c r="HL146" s="61">
        <v>2.5241238163406813E-4</v>
      </c>
      <c r="HM146" s="61">
        <v>4.5749390052905958E-4</v>
      </c>
      <c r="HN146" s="61">
        <v>6.0571199399022475E-4</v>
      </c>
      <c r="HO146" s="61">
        <v>4.7003536989527754E-4</v>
      </c>
      <c r="HP146" s="61">
        <v>1.3014172690165714E-3</v>
      </c>
      <c r="HQ146" s="61">
        <v>1.1707460712873155E-3</v>
      </c>
      <c r="HR146" s="61">
        <v>1.3568169144689776E-3</v>
      </c>
      <c r="HS146" s="61">
        <v>1.6927848188944762E-3</v>
      </c>
      <c r="HT146" s="61">
        <v>1.4164233204665383E-3</v>
      </c>
      <c r="HU146" s="61">
        <v>1.6782612037355494E-3</v>
      </c>
      <c r="HV146" s="61">
        <v>3.031602590701751E-3</v>
      </c>
      <c r="HW146" s="61">
        <v>4.5310373287057375E-4</v>
      </c>
      <c r="HX146" s="61">
        <v>2.3819991255889732E-4</v>
      </c>
      <c r="HY146" s="61">
        <v>1.5818284468152008E-4</v>
      </c>
      <c r="HZ146" s="61">
        <v>2.857918358864109E-4</v>
      </c>
      <c r="IA146" s="61">
        <v>3.9876447286747144E-4</v>
      </c>
      <c r="IB146" s="61">
        <v>5.3209739482461607E-4</v>
      </c>
      <c r="IC146" s="61">
        <v>2.1126027564103568E-2</v>
      </c>
      <c r="ID146" s="61">
        <v>1.7374718853591178E-2</v>
      </c>
      <c r="IE146" s="61">
        <v>1.8088393742117338E-2</v>
      </c>
      <c r="IF146" s="61">
        <v>1.3594816830665678E-2</v>
      </c>
      <c r="IG146" s="61">
        <v>1.54087176483386E-3</v>
      </c>
      <c r="IH146" s="61">
        <v>1.1447926201827562E-3</v>
      </c>
      <c r="II146" s="61">
        <v>3.4647111551689401E-4</v>
      </c>
      <c r="IJ146" s="61">
        <v>1.1622799547212953E-4</v>
      </c>
      <c r="IK146" s="61">
        <v>2.2308709396471113E-4</v>
      </c>
      <c r="IL146" s="61">
        <v>2.8257209290305431E-4</v>
      </c>
      <c r="IM146" s="61">
        <v>4.131023574740241E-5</v>
      </c>
      <c r="IN146" s="61">
        <v>2.919605547038779E-4</v>
      </c>
      <c r="IO146" s="61">
        <v>1.5638524978643312E-4</v>
      </c>
      <c r="IP146" s="61">
        <v>2.0152153106039433E-5</v>
      </c>
      <c r="IQ146" s="61">
        <v>7.5048135663369336E-5</v>
      </c>
      <c r="IR146" s="61">
        <v>2.5035402805658738E-4</v>
      </c>
      <c r="IS146" s="61">
        <v>6.3131394565312188E-5</v>
      </c>
      <c r="IT146" s="61">
        <v>2.3500486364795509E-5</v>
      </c>
      <c r="IU146" s="61">
        <v>2.017517359358843E-4</v>
      </c>
      <c r="IV146" s="61">
        <v>5.2745868705360878E-5</v>
      </c>
      <c r="IW146" s="61">
        <v>1.3755587331144462E-4</v>
      </c>
      <c r="IX146" s="61">
        <v>3.8726099538472891E-4</v>
      </c>
      <c r="IY146" s="61">
        <v>5.2830077164122003E-5</v>
      </c>
      <c r="IZ146" s="61">
        <v>2.1354174840151256E-4</v>
      </c>
      <c r="JA146" s="61">
        <v>4.201697788595312E-5</v>
      </c>
      <c r="JB146" s="61">
        <v>1.9201671423348471E-4</v>
      </c>
      <c r="JC146" s="61">
        <v>1.3008948406567498E-4</v>
      </c>
      <c r="JD146" s="61">
        <v>1.0349045079729951E-4</v>
      </c>
      <c r="JE146" s="61">
        <v>5.5031519361092621E-5</v>
      </c>
      <c r="JF146" s="61">
        <v>4.2340481585507534E-5</v>
      </c>
      <c r="JG146" s="61">
        <v>1.872228498717554E-4</v>
      </c>
      <c r="JH146" s="61">
        <v>3.2453955717506633E-4</v>
      </c>
      <c r="JI146" s="61">
        <v>2.5103912195303859E-4</v>
      </c>
      <c r="JJ146" s="61">
        <v>4.0073647027561467E-5</v>
      </c>
      <c r="JK146" s="61">
        <v>4.7858998677065826E-4</v>
      </c>
      <c r="JL146" s="61">
        <v>6.102798666637522E-5</v>
      </c>
      <c r="JM146" s="61">
        <v>2.1780798166162055E-4</v>
      </c>
      <c r="JN146" s="61">
        <v>1.1365811103703994E-4</v>
      </c>
      <c r="JO146" s="61">
        <v>1.9165540062602313E-4</v>
      </c>
      <c r="JP146" s="61">
        <v>1.674153747423111E-4</v>
      </c>
      <c r="JQ146" s="61">
        <v>3.0402310471052465E-4</v>
      </c>
      <c r="JR146" s="61">
        <v>7.12934382669469E-5</v>
      </c>
      <c r="JS146" s="61">
        <v>1.5787771035011614E-4</v>
      </c>
      <c r="JT146" s="61">
        <v>0.39410584309481367</v>
      </c>
      <c r="JU146" s="61">
        <v>1.1919334625605899E-2</v>
      </c>
      <c r="JV146" s="61">
        <v>9.869566520131294E-2</v>
      </c>
      <c r="JW146" s="61">
        <v>4.6326345315860556E-3</v>
      </c>
      <c r="JX146" s="61">
        <v>3.4967952402618664E-2</v>
      </c>
      <c r="JY146" s="61">
        <v>5.2695557293648597E-3</v>
      </c>
      <c r="JZ146" s="61">
        <v>0.42707641165694482</v>
      </c>
      <c r="KA146" s="61">
        <v>4.4101022941227374E-3</v>
      </c>
      <c r="KB146" s="61">
        <v>1.1356994722631242E-2</v>
      </c>
      <c r="KC146" s="61">
        <v>7.470033890504886E-2</v>
      </c>
      <c r="KD146" s="61">
        <v>6.1875616118568146E-3</v>
      </c>
      <c r="KE146" s="61">
        <v>7.1002827327739645E-2</v>
      </c>
      <c r="KF146" s="61">
        <v>2.6120743862699199E-2</v>
      </c>
      <c r="KG146" s="61">
        <v>0.12954351772496889</v>
      </c>
      <c r="KH146" s="61">
        <v>1.8162808232298995E-2</v>
      </c>
      <c r="KI146" s="61">
        <v>1.2706825023609855E-2</v>
      </c>
      <c r="KJ146" s="61">
        <v>1.1558971427075369E-2</v>
      </c>
      <c r="KK146" s="61">
        <v>6.9397003925860115E-3</v>
      </c>
      <c r="KL146" s="61">
        <v>0.42304029412497468</v>
      </c>
      <c r="KM146" s="61">
        <v>2.1202797208325751E-2</v>
      </c>
      <c r="KN146" s="61">
        <v>3.8456854767955962E-3</v>
      </c>
      <c r="KO146" s="61">
        <v>1.0756848708617522E-2</v>
      </c>
      <c r="KP146" s="61">
        <v>6.3058035298128321E-3</v>
      </c>
      <c r="KQ146" s="61">
        <v>3.3516562048498152E-3</v>
      </c>
      <c r="KR146" s="61">
        <v>1.439092617649069E-2</v>
      </c>
      <c r="KS146" s="61">
        <v>1.5512238938422244E-2</v>
      </c>
      <c r="KT146" s="61">
        <v>6.5752986720091144E-3</v>
      </c>
      <c r="KU146" s="61">
        <v>1.0743126402472514E-2</v>
      </c>
      <c r="KV146" s="61">
        <v>2.546546627067364E-3</v>
      </c>
      <c r="KW146" s="61">
        <v>1.7568919516870743E-2</v>
      </c>
      <c r="KX146" s="61">
        <v>2.5547996857180285E-2</v>
      </c>
      <c r="KY146" s="61">
        <v>6.5873672520413411E-3</v>
      </c>
      <c r="KZ146" s="61">
        <v>0.1048515929802893</v>
      </c>
    </row>
    <row r="147" spans="1:312" ht="13" x14ac:dyDescent="0.3">
      <c r="A147" s="102">
        <v>1.0575861225327201</v>
      </c>
      <c r="B147" s="50" t="s">
        <v>812</v>
      </c>
      <c r="C147" s="60" t="s">
        <v>34</v>
      </c>
      <c r="D147" s="61">
        <v>5.0255403324929863E-5</v>
      </c>
      <c r="E147" s="61">
        <v>1.9435934040456555E-5</v>
      </c>
      <c r="F147" s="61">
        <v>5.4913830484172718E-5</v>
      </c>
      <c r="G147" s="61">
        <v>6.2887737515329809E-5</v>
      </c>
      <c r="H147" s="61">
        <v>1.8632318944625031E-5</v>
      </c>
      <c r="I147" s="61">
        <v>0</v>
      </c>
      <c r="J147" s="61">
        <v>2.1050919139185403E-5</v>
      </c>
      <c r="K147" s="61">
        <v>2.2982644943395352E-5</v>
      </c>
      <c r="L147" s="61">
        <v>4.1119942556253686E-5</v>
      </c>
      <c r="M147" s="61">
        <v>9.6889101813586642E-5</v>
      </c>
      <c r="N147" s="61">
        <v>2.9031899603736929E-5</v>
      </c>
      <c r="O147" s="61">
        <v>1.9591750694972408E-5</v>
      </c>
      <c r="P147" s="61">
        <v>5.7064410819165437E-5</v>
      </c>
      <c r="Q147" s="61">
        <v>3.7533139966493637E-5</v>
      </c>
      <c r="R147" s="61">
        <v>9.2590799987720036E-5</v>
      </c>
      <c r="S147" s="61">
        <v>8.9215279919021128E-5</v>
      </c>
      <c r="T147" s="61">
        <v>2.3946100784592284E-4</v>
      </c>
      <c r="U147" s="61">
        <v>9.2700112598926605E-5</v>
      </c>
      <c r="V147" s="61">
        <v>2.0896164788184745E-4</v>
      </c>
      <c r="W147" s="61">
        <v>1.4794455140526299E-5</v>
      </c>
      <c r="X147" s="61">
        <v>1.245872925344221E-5</v>
      </c>
      <c r="Y147" s="61">
        <v>4.0593084827973664E-4</v>
      </c>
      <c r="Z147" s="61">
        <v>1.8191546977238597E-4</v>
      </c>
      <c r="AA147" s="61">
        <v>1.6254025239196104E-4</v>
      </c>
      <c r="AB147" s="61">
        <v>1.6792964930649842E-4</v>
      </c>
      <c r="AC147" s="61">
        <v>2.8676756677043554E-4</v>
      </c>
      <c r="AD147" s="61">
        <v>2.5631251739390931E-4</v>
      </c>
      <c r="AE147" s="61">
        <v>3.9913323873329965E-4</v>
      </c>
      <c r="AF147" s="61">
        <v>1.3961401540707455E-4</v>
      </c>
      <c r="AG147" s="61">
        <v>5.0052343477204322E-5</v>
      </c>
      <c r="AH147" s="61">
        <v>2.9415858846084656E-5</v>
      </c>
      <c r="AI147" s="61">
        <v>8.0497873591024862E-5</v>
      </c>
      <c r="AJ147" s="61">
        <v>6.4641754592048941E-5</v>
      </c>
      <c r="AK147" s="61">
        <v>2.0502518159574543E-3</v>
      </c>
      <c r="AL147" s="61">
        <v>5.2821747206129623E-3</v>
      </c>
      <c r="AM147" s="61">
        <v>1.1756876971751556E-3</v>
      </c>
      <c r="AN147" s="61">
        <v>4.3922202765495392E-4</v>
      </c>
      <c r="AO147" s="61">
        <v>9.5055030157743846E-4</v>
      </c>
      <c r="AP147" s="61">
        <v>1.6729229375004183E-3</v>
      </c>
      <c r="AQ147" s="61">
        <v>2.4049182283310003E-4</v>
      </c>
      <c r="AR147" s="61">
        <v>6.3897731690324517E-4</v>
      </c>
      <c r="AS147" s="61">
        <v>1.7974285728763209E-2</v>
      </c>
      <c r="AT147" s="61">
        <v>0.92737926626639366</v>
      </c>
      <c r="AU147" s="61">
        <v>4.8386502966448634E-2</v>
      </c>
      <c r="AV147" s="61">
        <v>7.300740995892812E-5</v>
      </c>
      <c r="AW147" s="61">
        <v>3.0323296191590054E-5</v>
      </c>
      <c r="AX147" s="61">
        <v>5.0475293799289659E-5</v>
      </c>
      <c r="AY147" s="61">
        <v>8.4880227712693957E-5</v>
      </c>
      <c r="AZ147" s="61">
        <v>2.7794420838367113E-4</v>
      </c>
      <c r="BA147" s="61">
        <v>2.6759180285384921E-3</v>
      </c>
      <c r="BB147" s="61">
        <v>1.5034251326887391E-2</v>
      </c>
      <c r="BC147" s="61">
        <v>1.4338954634231617E-4</v>
      </c>
      <c r="BD147" s="61">
        <v>2.4232888843744765E-4</v>
      </c>
      <c r="BE147" s="61">
        <v>1.5382479582834376E-4</v>
      </c>
      <c r="BF147" s="61">
        <v>1.2266048479326082E-2</v>
      </c>
      <c r="BG147" s="61">
        <v>1.3396366260484419E-2</v>
      </c>
      <c r="BH147" s="61">
        <v>2.9819343099790239E-4</v>
      </c>
      <c r="BI147" s="61">
        <v>9.2994538950861137E-5</v>
      </c>
      <c r="BJ147" s="61">
        <v>1.4206973395795999E-4</v>
      </c>
      <c r="BK147" s="61">
        <v>1.2251348899475147E-4</v>
      </c>
      <c r="BL147" s="61">
        <v>1.1068659279345397E-5</v>
      </c>
      <c r="BM147" s="61">
        <v>5.9057529520338625E-6</v>
      </c>
      <c r="BN147" s="61">
        <v>1.1663007743800325E-4</v>
      </c>
      <c r="BO147" s="61">
        <v>2.9207796725172812E-5</v>
      </c>
      <c r="BP147" s="61">
        <v>2.3304103647221519E-4</v>
      </c>
      <c r="BQ147" s="61">
        <v>0</v>
      </c>
      <c r="BR147" s="61">
        <v>2.4552500190708783E-5</v>
      </c>
      <c r="BS147" s="61">
        <v>1.2424226528357139E-4</v>
      </c>
      <c r="BT147" s="61">
        <v>4.0420643156162243E-4</v>
      </c>
      <c r="BU147" s="61">
        <v>1.5282050345265391E-4</v>
      </c>
      <c r="BV147" s="61">
        <v>2.5626628374686613E-5</v>
      </c>
      <c r="BW147" s="61">
        <v>1.0148839216408337E-4</v>
      </c>
      <c r="BX147" s="61">
        <v>2.5286108784376508E-5</v>
      </c>
      <c r="BY147" s="61">
        <v>7.8514586724921331E-6</v>
      </c>
      <c r="BZ147" s="61">
        <v>1.0734009672428176E-5</v>
      </c>
      <c r="CA147" s="61">
        <v>3.2037005161535295E-6</v>
      </c>
      <c r="CB147" s="61">
        <v>1.3964132034362191E-4</v>
      </c>
      <c r="CC147" s="61">
        <v>4.12170611723724E-5</v>
      </c>
      <c r="CD147" s="61">
        <v>3.1099738025242642E-4</v>
      </c>
      <c r="CE147" s="61">
        <v>2.98786999870893E-4</v>
      </c>
      <c r="CF147" s="61">
        <v>6.8888227423111046E-5</v>
      </c>
      <c r="CG147" s="61">
        <v>1.0572521438118889E-4</v>
      </c>
      <c r="CH147" s="61">
        <v>4.863631100897964E-4</v>
      </c>
      <c r="CI147" s="61">
        <v>1.1291570430692664E-4</v>
      </c>
      <c r="CJ147" s="61">
        <v>2.2387355888082327E-4</v>
      </c>
      <c r="CK147" s="61">
        <v>5.6965352796674545E-5</v>
      </c>
      <c r="CL147" s="61">
        <v>3.9389680396589058E-4</v>
      </c>
      <c r="CM147" s="61">
        <v>6.4949440431582892E-5</v>
      </c>
      <c r="CN147" s="61">
        <v>1.7477887173871908E-4</v>
      </c>
      <c r="CO147" s="61">
        <v>1.5534578193982399E-4</v>
      </c>
      <c r="CP147" s="61">
        <v>2.0399435593977916E-4</v>
      </c>
      <c r="CQ147" s="61">
        <v>1.0854863020152361E-4</v>
      </c>
      <c r="CR147" s="61">
        <v>4.5404372935460882E-5</v>
      </c>
      <c r="CS147" s="61">
        <v>7.3691526034600695E-5</v>
      </c>
      <c r="CT147" s="61">
        <v>9.2190719224633704E-5</v>
      </c>
      <c r="CU147" s="61">
        <v>5.0347989934788082E-4</v>
      </c>
      <c r="CV147" s="61">
        <v>5.4469829135554732E-5</v>
      </c>
      <c r="CW147" s="61">
        <v>1.1598552038165194E-5</v>
      </c>
      <c r="CX147" s="61">
        <v>0</v>
      </c>
      <c r="CY147" s="61">
        <v>4.4734738126091691E-5</v>
      </c>
      <c r="CZ147" s="61">
        <v>7.7002566021041905E-5</v>
      </c>
      <c r="DA147" s="61">
        <v>1.022126238417575E-4</v>
      </c>
      <c r="DB147" s="61">
        <v>1.8078425112057361E-5</v>
      </c>
      <c r="DC147" s="61">
        <v>8.1517558206997219E-6</v>
      </c>
      <c r="DD147" s="61">
        <v>4.2919083550960863E-4</v>
      </c>
      <c r="DE147" s="61">
        <v>2.4195195053449358E-4</v>
      </c>
      <c r="DF147" s="61">
        <v>1.2193204301425311E-4</v>
      </c>
      <c r="DG147" s="61">
        <v>1.283866019735374E-4</v>
      </c>
      <c r="DH147" s="61">
        <v>3.1760507895586978E-4</v>
      </c>
      <c r="DI147" s="61">
        <v>2.0501132529579497E-2</v>
      </c>
      <c r="DJ147" s="61">
        <v>1.7276783733150031E-2</v>
      </c>
      <c r="DK147" s="61">
        <v>0.51778107165115883</v>
      </c>
      <c r="DL147" s="61">
        <v>0.10142676318207046</v>
      </c>
      <c r="DM147" s="61">
        <v>3.0598002451612427E-2</v>
      </c>
      <c r="DN147" s="61">
        <v>7.1210958656340063E-3</v>
      </c>
      <c r="DO147" s="61">
        <v>2.0383643699438837E-2</v>
      </c>
      <c r="DP147" s="61">
        <v>0.58163465721137086</v>
      </c>
      <c r="DQ147" s="61">
        <v>3.5272885623904167E-3</v>
      </c>
      <c r="DR147" s="61">
        <v>0.35301308611498111</v>
      </c>
      <c r="DS147" s="61">
        <v>0.10796807193816907</v>
      </c>
      <c r="DT147" s="61">
        <v>6.1105037450986111E-5</v>
      </c>
      <c r="DU147" s="61">
        <v>2.8975813619987802E-4</v>
      </c>
      <c r="DV147" s="61">
        <v>1.1762106361924887E-4</v>
      </c>
      <c r="DW147" s="61">
        <v>2.3981827477176137E-4</v>
      </c>
      <c r="DX147" s="61">
        <v>8.8377750769179773E-5</v>
      </c>
      <c r="DY147" s="61">
        <v>1.9445068218452034E-4</v>
      </c>
      <c r="DZ147" s="61">
        <v>1.294471857853123E-4</v>
      </c>
      <c r="EA147" s="61">
        <v>1.0792107964393121E-4</v>
      </c>
      <c r="EB147" s="61">
        <v>3.2322504940449309E-4</v>
      </c>
      <c r="EC147" s="61">
        <v>4.2058177332517339E-5</v>
      </c>
      <c r="ED147" s="61">
        <v>1.1316540308588333E-5</v>
      </c>
      <c r="EE147" s="61">
        <v>2.5567511085426795E-4</v>
      </c>
      <c r="EF147" s="61">
        <v>1.238481110946281E-5</v>
      </c>
      <c r="EG147" s="61">
        <v>9.7045995658948846E-5</v>
      </c>
      <c r="EH147" s="61">
        <v>4.0368255103828738E-5</v>
      </c>
      <c r="EI147" s="61">
        <v>3.6846231450039695E-5</v>
      </c>
      <c r="EJ147" s="61">
        <v>1.1183323461007648E-4</v>
      </c>
      <c r="EK147" s="61">
        <v>3.3841581126051716E-5</v>
      </c>
      <c r="EL147" s="61">
        <v>3.7040421198736511E-5</v>
      </c>
      <c r="EM147" s="61">
        <v>1.3560626465567161E-5</v>
      </c>
      <c r="EN147" s="61">
        <v>2.8664663258570135E-5</v>
      </c>
      <c r="EO147" s="61">
        <v>2.3965545205493299E-5</v>
      </c>
      <c r="EP147" s="61">
        <v>1.1384613578579024E-5</v>
      </c>
      <c r="EQ147" s="61">
        <v>6.4180521375152089E-5</v>
      </c>
      <c r="ER147" s="61">
        <v>5.9437036753365451E-6</v>
      </c>
      <c r="ES147" s="61">
        <v>0</v>
      </c>
      <c r="ET147" s="61">
        <v>5.4583983950804591E-5</v>
      </c>
      <c r="EU147" s="61">
        <v>6.0383403715653905E-5</v>
      </c>
      <c r="EV147" s="61">
        <v>7.996296102876611E-6</v>
      </c>
      <c r="EW147" s="61">
        <v>2.1453392045672814E-5</v>
      </c>
      <c r="EX147" s="61">
        <v>9.3639435263205147E-5</v>
      </c>
      <c r="EY147" s="61">
        <v>1.1760476060060031E-4</v>
      </c>
      <c r="EZ147" s="61">
        <v>2.211434945335971E-4</v>
      </c>
      <c r="FA147" s="61">
        <v>1.8115282963155238E-5</v>
      </c>
      <c r="FB147" s="61">
        <v>1.0660154063249096E-5</v>
      </c>
      <c r="FC147" s="61">
        <v>1.2416343081162706E-5</v>
      </c>
      <c r="FD147" s="61">
        <v>6.1490278386987017E-6</v>
      </c>
      <c r="FE147" s="61">
        <v>1.5152180195012523E-5</v>
      </c>
      <c r="FF147" s="61">
        <v>6.5854930740298308E-6</v>
      </c>
      <c r="FG147" s="61">
        <v>2.8384320579344468E-5</v>
      </c>
      <c r="FH147" s="61">
        <v>4.3238183015146598E-5</v>
      </c>
      <c r="FI147" s="61">
        <v>6.5840532255850268E-5</v>
      </c>
      <c r="FJ147" s="61">
        <v>4.7876480707824431E-5</v>
      </c>
      <c r="FK147" s="61">
        <v>2.0745917520224696E-5</v>
      </c>
      <c r="FL147" s="61">
        <v>8.8890271022358809E-5</v>
      </c>
      <c r="FM147" s="61">
        <v>5.6230736361428669E-5</v>
      </c>
      <c r="FN147" s="61">
        <v>2.2798385821672167E-6</v>
      </c>
      <c r="FO147" s="61">
        <v>1.2603452592494316E-5</v>
      </c>
      <c r="FP147" s="61">
        <v>4.3139822231172215E-5</v>
      </c>
      <c r="FQ147" s="61">
        <v>1.8548754487911234E-4</v>
      </c>
      <c r="FR147" s="61">
        <v>4.8679706368352054E-5</v>
      </c>
      <c r="FS147" s="61">
        <v>2.8670979211812904E-5</v>
      </c>
      <c r="FT147" s="61">
        <v>7.2635744539567096E-5</v>
      </c>
      <c r="FU147" s="61">
        <v>8.1583534698144344E-5</v>
      </c>
      <c r="FV147" s="61">
        <v>1.3232813568263591E-4</v>
      </c>
      <c r="FW147" s="61">
        <v>5.6852512265139901E-6</v>
      </c>
      <c r="FX147" s="61">
        <v>2.4677439656449913E-5</v>
      </c>
      <c r="FY147" s="61">
        <v>7.0993992765415099E-5</v>
      </c>
      <c r="FZ147" s="61">
        <v>1.1647396043690481E-4</v>
      </c>
      <c r="GA147" s="61">
        <v>2.9095926211431412E-6</v>
      </c>
      <c r="GB147" s="61">
        <v>1.9706688986769978E-5</v>
      </c>
      <c r="GC147" s="61">
        <v>6.8643120812082248E-5</v>
      </c>
      <c r="GD147" s="61">
        <v>4.7202271927951866E-6</v>
      </c>
      <c r="GE147" s="61">
        <v>2.0603875804595698E-5</v>
      </c>
      <c r="GF147" s="61">
        <v>1.771870049491981E-5</v>
      </c>
      <c r="GG147" s="61">
        <v>4.1852792344893383E-4</v>
      </c>
      <c r="GH147" s="61">
        <v>5.5575481954085314E-4</v>
      </c>
      <c r="GI147" s="61">
        <v>1.1774166533468978E-3</v>
      </c>
      <c r="GJ147" s="61">
        <v>1.2511041281129296E-3</v>
      </c>
      <c r="GK147" s="61">
        <v>2.2007715911643048E-4</v>
      </c>
      <c r="GL147" s="61">
        <v>4.4365432154817424E-4</v>
      </c>
      <c r="GM147" s="61">
        <v>4.9297259021390896E-5</v>
      </c>
      <c r="GN147" s="61">
        <v>1.5491575322259005E-3</v>
      </c>
      <c r="GO147" s="61">
        <v>8.5744009938819947E-5</v>
      </c>
      <c r="GP147" s="61">
        <v>4.8301444756282988E-6</v>
      </c>
      <c r="GQ147" s="61">
        <v>2.5630044850424702E-5</v>
      </c>
      <c r="GR147" s="61">
        <v>9.4264857086885782E-6</v>
      </c>
      <c r="GS147" s="61">
        <v>1.045668612582741E-4</v>
      </c>
      <c r="GT147" s="61">
        <v>3.384698462329704E-5</v>
      </c>
      <c r="GU147" s="61">
        <v>8.189056529491492E-6</v>
      </c>
      <c r="GV147" s="61">
        <v>0</v>
      </c>
      <c r="GW147" s="61">
        <v>3.2609532285297564E-5</v>
      </c>
      <c r="GX147" s="61">
        <v>6.0095561357065503E-4</v>
      </c>
      <c r="GY147" s="61">
        <v>3.2796566005732757E-5</v>
      </c>
      <c r="GZ147" s="61">
        <v>3.2501678559247738E-4</v>
      </c>
      <c r="HA147" s="61">
        <v>1.1586083976859739E-4</v>
      </c>
      <c r="HB147" s="61">
        <v>5.8051241575222924E-4</v>
      </c>
      <c r="HC147" s="61">
        <v>2.7258292444692531E-4</v>
      </c>
      <c r="HD147" s="61">
        <v>1.8181621419510586E-4</v>
      </c>
      <c r="HE147" s="61">
        <v>3.9158162243068837E-4</v>
      </c>
      <c r="HF147" s="61">
        <v>4.1643150538198744E-4</v>
      </c>
      <c r="HG147" s="61">
        <v>1.8341531496041327E-3</v>
      </c>
      <c r="HH147" s="61">
        <v>2.036502724487031E-4</v>
      </c>
      <c r="HI147" s="61">
        <v>2.434376062286732E-3</v>
      </c>
      <c r="HJ147" s="61">
        <v>2.5850135295859303E-4</v>
      </c>
      <c r="HK147" s="61">
        <v>2.5791515779457038E-5</v>
      </c>
      <c r="HL147" s="61">
        <v>5.4010317900672583E-5</v>
      </c>
      <c r="HM147" s="61">
        <v>9.1925246087661531E-5</v>
      </c>
      <c r="HN147" s="61">
        <v>5.0588812062246092E-5</v>
      </c>
      <c r="HO147" s="61">
        <v>3.3844596185695135E-5</v>
      </c>
      <c r="HP147" s="61">
        <v>1.8140006840294245E-3</v>
      </c>
      <c r="HQ147" s="61">
        <v>8.2808896612722015E-3</v>
      </c>
      <c r="HR147" s="61">
        <v>1.2559041211068322E-2</v>
      </c>
      <c r="HS147" s="61">
        <v>2.3838089280331159E-4</v>
      </c>
      <c r="HT147" s="61">
        <v>2.3416100060455716E-3</v>
      </c>
      <c r="HU147" s="61">
        <v>3.9009657428016426E-4</v>
      </c>
      <c r="HV147" s="61">
        <v>3.5069818068523629E-3</v>
      </c>
      <c r="HW147" s="61">
        <v>8.8228322752500432E-6</v>
      </c>
      <c r="HX147" s="61">
        <v>1.5120564157571504E-4</v>
      </c>
      <c r="HY147" s="61">
        <v>3.0222951754760184E-5</v>
      </c>
      <c r="HZ147" s="61">
        <v>1.0103652945065626E-4</v>
      </c>
      <c r="IA147" s="61">
        <v>1.1521590611763611E-5</v>
      </c>
      <c r="IB147" s="61">
        <v>1.3187141672812923E-4</v>
      </c>
      <c r="IC147" s="61">
        <v>1.5501389679803439E-4</v>
      </c>
      <c r="ID147" s="61">
        <v>7.882137309150833E-4</v>
      </c>
      <c r="IE147" s="61">
        <v>1.1979125763057172E-4</v>
      </c>
      <c r="IF147" s="61">
        <v>3.8911423765184456E-5</v>
      </c>
      <c r="IG147" s="61">
        <v>5.6601528092664307E-5</v>
      </c>
      <c r="IH147" s="61">
        <v>5.2597409947335265E-5</v>
      </c>
      <c r="II147" s="61">
        <v>5.0882849749139412E-4</v>
      </c>
      <c r="IJ147" s="61">
        <v>3.6029586997435783E-5</v>
      </c>
      <c r="IK147" s="61">
        <v>2.9729424881998121E-5</v>
      </c>
      <c r="IL147" s="61">
        <v>6.5973694888360598E-5</v>
      </c>
      <c r="IM147" s="61">
        <v>1.0696953313045516E-5</v>
      </c>
      <c r="IN147" s="61">
        <v>1.0554411026596554E-5</v>
      </c>
      <c r="IO147" s="61">
        <v>2.1961108475591111E-5</v>
      </c>
      <c r="IP147" s="61">
        <v>8.6317493051820607E-6</v>
      </c>
      <c r="IQ147" s="61">
        <v>6.3678063634422937E-7</v>
      </c>
      <c r="IR147" s="61">
        <v>1.3583561664479183E-5</v>
      </c>
      <c r="IS147" s="61">
        <v>1.9958946981237795E-5</v>
      </c>
      <c r="IT147" s="61">
        <v>1.1824966509471827E-5</v>
      </c>
      <c r="IU147" s="61">
        <v>1.0227033540040567E-4</v>
      </c>
      <c r="IV147" s="61">
        <v>4.2792200264878261E-5</v>
      </c>
      <c r="IW147" s="61">
        <v>8.4270496579554052E-5</v>
      </c>
      <c r="IX147" s="61">
        <v>4.7752176854234693E-5</v>
      </c>
      <c r="IY147" s="61">
        <v>8.3789335770852196E-6</v>
      </c>
      <c r="IZ147" s="61">
        <v>5.280938090311685E-5</v>
      </c>
      <c r="JA147" s="61">
        <v>3.5111891470656907E-5</v>
      </c>
      <c r="JB147" s="61">
        <v>3.7440506983089944E-5</v>
      </c>
      <c r="JC147" s="61">
        <v>8.205095138985779E-6</v>
      </c>
      <c r="JD147" s="61">
        <v>4.9629986384416084E-5</v>
      </c>
      <c r="JE147" s="61">
        <v>1.1331277837328229E-4</v>
      </c>
      <c r="JF147" s="61">
        <v>4.8014247962124959E-5</v>
      </c>
      <c r="JG147" s="61">
        <v>1.1159482816111048E-4</v>
      </c>
      <c r="JH147" s="61">
        <v>4.7422675377290166E-5</v>
      </c>
      <c r="JI147" s="61">
        <v>8.4484573906701065E-5</v>
      </c>
      <c r="JJ147" s="61">
        <v>9.2104753248830793E-6</v>
      </c>
      <c r="JK147" s="61">
        <v>1.0142824811467337E-4</v>
      </c>
      <c r="JL147" s="61">
        <v>7.9709168583467422E-5</v>
      </c>
      <c r="JM147" s="61">
        <v>1.08434446033345E-5</v>
      </c>
      <c r="JN147" s="61">
        <v>4.3111564958979868E-5</v>
      </c>
      <c r="JO147" s="61">
        <v>6.7494479931688915E-5</v>
      </c>
      <c r="JP147" s="61">
        <v>2.8090288919266997E-5</v>
      </c>
      <c r="JQ147" s="61">
        <v>2.7981181882988605E-5</v>
      </c>
      <c r="JR147" s="61">
        <v>8.5202390597561092E-5</v>
      </c>
      <c r="JS147" s="61">
        <v>4.3435348854565239E-6</v>
      </c>
      <c r="JT147" s="61">
        <v>0</v>
      </c>
      <c r="JU147" s="61">
        <v>3.4575570361099374E-5</v>
      </c>
      <c r="JV147" s="61">
        <v>5.0743305631711269E-5</v>
      </c>
      <c r="JW147" s="61">
        <v>6.2274204335111406E-5</v>
      </c>
      <c r="JX147" s="61">
        <v>1.0526216293108821E-4</v>
      </c>
      <c r="JY147" s="61">
        <v>1.0939977798499557E-4</v>
      </c>
      <c r="JZ147" s="61">
        <v>4.7354161359365337E-5</v>
      </c>
      <c r="KA147" s="61">
        <v>8.3942146359952346E-5</v>
      </c>
      <c r="KB147" s="61">
        <v>9.7921830246325804E-5</v>
      </c>
      <c r="KC147" s="61">
        <v>9.123246202058425E-5</v>
      </c>
      <c r="KD147" s="61">
        <v>8.4343897604735916E-5</v>
      </c>
      <c r="KE147" s="61">
        <v>8.4391502424368533E-5</v>
      </c>
      <c r="KF147" s="61">
        <v>2.7754412076186536E-4</v>
      </c>
      <c r="KG147" s="61">
        <v>1.6575728279400587E-4</v>
      </c>
      <c r="KH147" s="61">
        <v>4.3723279473843754E-5</v>
      </c>
      <c r="KI147" s="61">
        <v>2.5916733138360117E-5</v>
      </c>
      <c r="KJ147" s="61">
        <v>1.9705540094984501E-4</v>
      </c>
      <c r="KK147" s="61">
        <v>1.1299243918447343E-4</v>
      </c>
      <c r="KL147" s="61">
        <v>9.7229932694937641E-5</v>
      </c>
      <c r="KM147" s="61">
        <v>1.4518301101090783E-4</v>
      </c>
      <c r="KN147" s="61">
        <v>1.954568382569502E-4</v>
      </c>
      <c r="KO147" s="61">
        <v>1.7127379397637474E-4</v>
      </c>
      <c r="KP147" s="61">
        <v>1.633828641568084E-4</v>
      </c>
      <c r="KQ147" s="61">
        <v>1.1575728336419383E-4</v>
      </c>
      <c r="KR147" s="61">
        <v>2.1233132075743077E-4</v>
      </c>
      <c r="KS147" s="61">
        <v>1.5388626644139019E-4</v>
      </c>
      <c r="KT147" s="61">
        <v>1.6935080737350762E-4</v>
      </c>
      <c r="KU147" s="61">
        <v>3.2303701594216185E-4</v>
      </c>
      <c r="KV147" s="61">
        <v>1.2435375496587487E-4</v>
      </c>
      <c r="KW147" s="61">
        <v>1.2944688673492341E-4</v>
      </c>
      <c r="KX147" s="61">
        <v>1.0497632029915579E-4</v>
      </c>
      <c r="KY147" s="61">
        <v>1.550280363061283E-4</v>
      </c>
      <c r="KZ147" s="61">
        <v>1.8332667838418386E-4</v>
      </c>
    </row>
    <row r="148" spans="1:312" ht="13" x14ac:dyDescent="0.3">
      <c r="A148" s="102">
        <v>1.0413774444286927</v>
      </c>
      <c r="B148" s="50" t="s">
        <v>811</v>
      </c>
      <c r="C148" s="60" t="s">
        <v>54</v>
      </c>
      <c r="D148" s="61">
        <v>3.43978076453326E-5</v>
      </c>
      <c r="E148" s="61">
        <v>2.1836976094961652E-4</v>
      </c>
      <c r="F148" s="61">
        <v>7.5828300811154028E-5</v>
      </c>
      <c r="G148" s="61">
        <v>2.9803957595160843E-5</v>
      </c>
      <c r="H148" s="61">
        <v>6.1012949493246713E-5</v>
      </c>
      <c r="I148" s="61">
        <v>5.4633217716878752E-4</v>
      </c>
      <c r="J148" s="61">
        <v>2.8219031385154765E-4</v>
      </c>
      <c r="K148" s="61">
        <v>2.8737132079760086E-4</v>
      </c>
      <c r="L148" s="61">
        <v>2.5199867904882154E-4</v>
      </c>
      <c r="M148" s="61">
        <v>7.3076874997055324E-5</v>
      </c>
      <c r="N148" s="61">
        <v>7.7161606610562998E-5</v>
      </c>
      <c r="O148" s="61">
        <v>2.7359218520610991E-4</v>
      </c>
      <c r="P148" s="61">
        <v>2.6041796271791828E-4</v>
      </c>
      <c r="Q148" s="61">
        <v>1.8280567326397077E-4</v>
      </c>
      <c r="R148" s="61">
        <v>1.815361072987916E-3</v>
      </c>
      <c r="S148" s="61">
        <v>1.2358125258930621E-3</v>
      </c>
      <c r="T148" s="61">
        <v>6.0180051414754094E-4</v>
      </c>
      <c r="U148" s="61">
        <v>1.2043495333356328E-3</v>
      </c>
      <c r="V148" s="61">
        <v>2.3066425024712043E-2</v>
      </c>
      <c r="W148" s="61">
        <v>1.0551515904228556E-2</v>
      </c>
      <c r="X148" s="61">
        <v>2.7088915786942333E-3</v>
      </c>
      <c r="Y148" s="61">
        <v>5.6778854772599342E-4</v>
      </c>
      <c r="Z148" s="61">
        <v>3.7570589296795343E-4</v>
      </c>
      <c r="AA148" s="61">
        <v>4.3145901878618753E-4</v>
      </c>
      <c r="AB148" s="61">
        <v>5.8270482548215276E-4</v>
      </c>
      <c r="AC148" s="61">
        <v>2.0323235176866313E-4</v>
      </c>
      <c r="AD148" s="61">
        <v>2.7110227291081781E-4</v>
      </c>
      <c r="AE148" s="61">
        <v>6.9540184947713296E-4</v>
      </c>
      <c r="AF148" s="61">
        <v>2.4282873257221757E-4</v>
      </c>
      <c r="AG148" s="61">
        <v>2.1622763711988933E-4</v>
      </c>
      <c r="AH148" s="61">
        <v>1.302428510157061E-4</v>
      </c>
      <c r="AI148" s="61">
        <v>1.507203532147E-4</v>
      </c>
      <c r="AJ148" s="61">
        <v>6.8726084359805266E-5</v>
      </c>
      <c r="AK148" s="61">
        <v>2.0820490767738147E-4</v>
      </c>
      <c r="AL148" s="61">
        <v>2.0100915209242753E-4</v>
      </c>
      <c r="AM148" s="61">
        <v>4.6007069692569026E-4</v>
      </c>
      <c r="AN148" s="61">
        <v>3.8833138444804139E-4</v>
      </c>
      <c r="AO148" s="61">
        <v>4.1965383532024871E-4</v>
      </c>
      <c r="AP148" s="61">
        <v>1.3500754421115959E-3</v>
      </c>
      <c r="AQ148" s="61">
        <v>3.8128543807994117E-4</v>
      </c>
      <c r="AR148" s="61">
        <v>1.3739264231597188E-4</v>
      </c>
      <c r="AS148" s="61">
        <v>9.565091837012022E-5</v>
      </c>
      <c r="AT148" s="61">
        <v>1.4865126697702924E-4</v>
      </c>
      <c r="AU148" s="61">
        <v>6.9933690024005771E-5</v>
      </c>
      <c r="AV148" s="61">
        <v>6.292126937188007E-5</v>
      </c>
      <c r="AW148" s="61">
        <v>6.8705885929174599E-4</v>
      </c>
      <c r="AX148" s="61">
        <v>4.2809588605943614E-4</v>
      </c>
      <c r="AY148" s="61">
        <v>9.0358531769135272E-3</v>
      </c>
      <c r="AZ148" s="61">
        <v>2.7801590396317162E-4</v>
      </c>
      <c r="BA148" s="61">
        <v>4.200049447390657E-4</v>
      </c>
      <c r="BB148" s="61">
        <v>6.1909637057657786E-4</v>
      </c>
      <c r="BC148" s="61">
        <v>5.4450187748941075E-4</v>
      </c>
      <c r="BD148" s="61">
        <v>3.1239523884255886E-5</v>
      </c>
      <c r="BE148" s="61">
        <v>2.6869457850682897E-5</v>
      </c>
      <c r="BF148" s="61">
        <v>1.1509724315312597E-4</v>
      </c>
      <c r="BG148" s="61">
        <v>1.2475096096181229E-4</v>
      </c>
      <c r="BH148" s="61">
        <v>3.3224802771655713E-4</v>
      </c>
      <c r="BI148" s="61">
        <v>1.2568843783637294E-3</v>
      </c>
      <c r="BJ148" s="61">
        <v>1.1797269408114271E-3</v>
      </c>
      <c r="BK148" s="61">
        <v>3.7961589382369245E-4</v>
      </c>
      <c r="BL148" s="61">
        <v>1.5457539429325489E-5</v>
      </c>
      <c r="BM148" s="61">
        <v>1.918922303884336E-4</v>
      </c>
      <c r="BN148" s="61">
        <v>1.1586564809149948E-4</v>
      </c>
      <c r="BO148" s="61">
        <v>2.0373970093258656E-4</v>
      </c>
      <c r="BP148" s="61">
        <v>2.0343909076828709E-4</v>
      </c>
      <c r="BQ148" s="61">
        <v>3.1191300597318634E-4</v>
      </c>
      <c r="BR148" s="61">
        <v>3.1282554304935797E-6</v>
      </c>
      <c r="BS148" s="61">
        <v>1.7229884030300332E-4</v>
      </c>
      <c r="BT148" s="61">
        <v>4.9810727390298636E-4</v>
      </c>
      <c r="BU148" s="61">
        <v>2.0472180651204578E-4</v>
      </c>
      <c r="BV148" s="61">
        <v>9.670370224608753E-4</v>
      </c>
      <c r="BW148" s="61">
        <v>5.7056901733002591E-4</v>
      </c>
      <c r="BX148" s="61">
        <v>5.6698253869427913E-4</v>
      </c>
      <c r="BY148" s="61">
        <v>1.0927777533137626E-3</v>
      </c>
      <c r="BZ148" s="61">
        <v>4.4488421147956329E-4</v>
      </c>
      <c r="CA148" s="61">
        <v>3.4653360583060679E-5</v>
      </c>
      <c r="CB148" s="61">
        <v>9.2779955891532744E-5</v>
      </c>
      <c r="CC148" s="61">
        <v>5.3268550851715037E-3</v>
      </c>
      <c r="CD148" s="61">
        <v>1.9237473720538396E-4</v>
      </c>
      <c r="CE148" s="61">
        <v>2.263459888057216E-4</v>
      </c>
      <c r="CF148" s="61">
        <v>1.2972271635834271E-4</v>
      </c>
      <c r="CG148" s="61">
        <v>2.3783067381885601E-4</v>
      </c>
      <c r="CH148" s="61">
        <v>3.2128438531731681E-4</v>
      </c>
      <c r="CI148" s="61">
        <v>1.0472882136768538E-4</v>
      </c>
      <c r="CJ148" s="61">
        <v>1.9235363454456333E-4</v>
      </c>
      <c r="CK148" s="61">
        <v>1.0352079340715475E-4</v>
      </c>
      <c r="CL148" s="61">
        <v>8.3768239750502412E-5</v>
      </c>
      <c r="CM148" s="61">
        <v>3.9372972556584408E-5</v>
      </c>
      <c r="CN148" s="61">
        <v>6.6862121033433328E-5</v>
      </c>
      <c r="CO148" s="61">
        <v>3.4738893470887579E-5</v>
      </c>
      <c r="CP148" s="61">
        <v>3.5998803023571475E-4</v>
      </c>
      <c r="CQ148" s="61">
        <v>1.4997026971593107E-4</v>
      </c>
      <c r="CR148" s="61">
        <v>4.6805548105799303E-5</v>
      </c>
      <c r="CS148" s="61">
        <v>7.4245107980066096E-5</v>
      </c>
      <c r="CT148" s="61">
        <v>3.2614910142654752E-4</v>
      </c>
      <c r="CU148" s="61">
        <v>4.809375456696228E-5</v>
      </c>
      <c r="CV148" s="61">
        <v>1.1603534482516641E-4</v>
      </c>
      <c r="CW148" s="61">
        <v>2.9872403663250234E-5</v>
      </c>
      <c r="CX148" s="61">
        <v>1.377023996590646E-5</v>
      </c>
      <c r="CY148" s="61">
        <v>3.3607065370185748E-6</v>
      </c>
      <c r="CZ148" s="61">
        <v>7.1191777680623452E-6</v>
      </c>
      <c r="DA148" s="61">
        <v>6.6655236373827891E-5</v>
      </c>
      <c r="DB148" s="61">
        <v>3.4261126479725372E-4</v>
      </c>
      <c r="DC148" s="61">
        <v>2.8154148027785216E-3</v>
      </c>
      <c r="DD148" s="61">
        <v>3.6748932183388169E-3</v>
      </c>
      <c r="DE148" s="61">
        <v>3.6842241002295476E-3</v>
      </c>
      <c r="DF148" s="61">
        <v>2.6883181545621624E-3</v>
      </c>
      <c r="DG148" s="61">
        <v>2.4099058226040452E-3</v>
      </c>
      <c r="DH148" s="61">
        <v>4.6653016987487118E-3</v>
      </c>
      <c r="DI148" s="61">
        <v>1.7143280009929742E-4</v>
      </c>
      <c r="DJ148" s="61">
        <v>2.189149989594937E-4</v>
      </c>
      <c r="DK148" s="61">
        <v>1.8137338532026077E-5</v>
      </c>
      <c r="DL148" s="61">
        <v>1.1763991235612639E-4</v>
      </c>
      <c r="DM148" s="61">
        <v>6.5260970051751418E-5</v>
      </c>
      <c r="DN148" s="61">
        <v>1.8686839485356662E-4</v>
      </c>
      <c r="DO148" s="61">
        <v>1.1368181149767075E-4</v>
      </c>
      <c r="DP148" s="61">
        <v>8.5699639304735595E-6</v>
      </c>
      <c r="DQ148" s="61">
        <v>2.6459543639473806E-4</v>
      </c>
      <c r="DR148" s="61">
        <v>3.8168838415500971E-5</v>
      </c>
      <c r="DS148" s="61">
        <v>2.3833559074413003E-5</v>
      </c>
      <c r="DT148" s="61">
        <v>9.8864423830673269E-5</v>
      </c>
      <c r="DU148" s="61">
        <v>2.045765370620917E-4</v>
      </c>
      <c r="DV148" s="61">
        <v>6.8557876098451951E-5</v>
      </c>
      <c r="DW148" s="61">
        <v>5.3527426606196337E-5</v>
      </c>
      <c r="DX148" s="61">
        <v>2.0966633811148971E-4</v>
      </c>
      <c r="DY148" s="61">
        <v>1.3225505957403037E-4</v>
      </c>
      <c r="DZ148" s="61">
        <v>2.3024461544431497E-5</v>
      </c>
      <c r="EA148" s="61">
        <v>2.7958699349302534E-5</v>
      </c>
      <c r="EB148" s="61">
        <v>9.0970768378810602E-5</v>
      </c>
      <c r="EC148" s="61">
        <v>1.855789174186891E-5</v>
      </c>
      <c r="ED148" s="61">
        <v>1.4940739023678318E-4</v>
      </c>
      <c r="EE148" s="61">
        <v>2.3965741723898692E-5</v>
      </c>
      <c r="EF148" s="61">
        <v>1.7026513424437946E-4</v>
      </c>
      <c r="EG148" s="61">
        <v>2.8581818987261844E-5</v>
      </c>
      <c r="EH148" s="61">
        <v>2.8721430471052838E-5</v>
      </c>
      <c r="EI148" s="61">
        <v>5.2129903806173771E-5</v>
      </c>
      <c r="EJ148" s="61">
        <v>3.9603558391710985E-4</v>
      </c>
      <c r="EK148" s="61">
        <v>2.4743674289539027E-5</v>
      </c>
      <c r="EL148" s="61">
        <v>3.4169488876051275E-4</v>
      </c>
      <c r="EM148" s="61">
        <v>1.4117931714721424E-4</v>
      </c>
      <c r="EN148" s="61">
        <v>1.0510376528142383E-4</v>
      </c>
      <c r="EO148" s="61">
        <v>4.5471364766337121E-4</v>
      </c>
      <c r="EP148" s="61">
        <v>3.9714081116166592E-4</v>
      </c>
      <c r="EQ148" s="61">
        <v>7.9653788654431717E-4</v>
      </c>
      <c r="ER148" s="61">
        <v>1.7438555855733785E-4</v>
      </c>
      <c r="ES148" s="61">
        <v>3.3939933297997413E-5</v>
      </c>
      <c r="ET148" s="61">
        <v>3.0953354205604924E-5</v>
      </c>
      <c r="EU148" s="61">
        <v>9.1766883278395075E-5</v>
      </c>
      <c r="EV148" s="61">
        <v>9.2061149543697194E-5</v>
      </c>
      <c r="EW148" s="61">
        <v>1.3906248044970375E-4</v>
      </c>
      <c r="EX148" s="61">
        <v>1.1050086773247134E-3</v>
      </c>
      <c r="EY148" s="61">
        <v>1.2059501562805162E-3</v>
      </c>
      <c r="EZ148" s="61">
        <v>1.2389339662736167E-3</v>
      </c>
      <c r="FA148" s="61">
        <v>2.8123836299137985E-3</v>
      </c>
      <c r="FB148" s="61">
        <v>4.0757072130130755E-3</v>
      </c>
      <c r="FC148" s="61">
        <v>4.8949851185519488E-3</v>
      </c>
      <c r="FD148" s="61">
        <v>1.3505998035043994E-3</v>
      </c>
      <c r="FE148" s="61">
        <v>3.0396859164471342E-4</v>
      </c>
      <c r="FF148" s="61">
        <v>2.7510922684606591E-4</v>
      </c>
      <c r="FG148" s="61">
        <v>1.893068363587345E-4</v>
      </c>
      <c r="FH148" s="61">
        <v>3.2907887668391449E-4</v>
      </c>
      <c r="FI148" s="61">
        <v>5.1075313383936924E-4</v>
      </c>
      <c r="FJ148" s="61">
        <v>3.7604645752129071E-4</v>
      </c>
      <c r="FK148" s="61">
        <v>2.3316855920746477E-4</v>
      </c>
      <c r="FL148" s="61">
        <v>2.8338870807586869E-5</v>
      </c>
      <c r="FM148" s="61">
        <v>5.6081682056958347E-6</v>
      </c>
      <c r="FN148" s="61">
        <v>6.7518296471875261E-5</v>
      </c>
      <c r="FO148" s="61">
        <v>1.3055337947901364E-4</v>
      </c>
      <c r="FP148" s="61">
        <v>3.4999917765236199E-5</v>
      </c>
      <c r="FQ148" s="61">
        <v>1.8399063290057367E-4</v>
      </c>
      <c r="FR148" s="61">
        <v>2.1048546922392222E-4</v>
      </c>
      <c r="FS148" s="61">
        <v>1.019028779215037E-5</v>
      </c>
      <c r="FT148" s="61">
        <v>3.2163018649542736E-5</v>
      </c>
      <c r="FU148" s="61">
        <v>8.2643949614556275E-5</v>
      </c>
      <c r="FV148" s="61">
        <v>8.9632604756306161E-6</v>
      </c>
      <c r="FW148" s="61">
        <v>1.9961548750871343E-5</v>
      </c>
      <c r="FX148" s="61">
        <v>1.2402670510261489E-4</v>
      </c>
      <c r="FY148" s="61">
        <v>4.2537441848584707E-5</v>
      </c>
      <c r="FZ148" s="61">
        <v>7.6374706383558325E-4</v>
      </c>
      <c r="GA148" s="61">
        <v>2.5845158008824278E-4</v>
      </c>
      <c r="GB148" s="61">
        <v>4.3872883369510882E-4</v>
      </c>
      <c r="GC148" s="61">
        <v>4.9107853280786157E-4</v>
      </c>
      <c r="GD148" s="61">
        <v>5.0760143174521238E-4</v>
      </c>
      <c r="GE148" s="61">
        <v>6.9953797628143966E-4</v>
      </c>
      <c r="GF148" s="61">
        <v>9.749796978350435E-4</v>
      </c>
      <c r="GG148" s="61">
        <v>4.1067362729297973E-4</v>
      </c>
      <c r="GH148" s="61">
        <v>3.4081478131109383E-4</v>
      </c>
      <c r="GI148" s="61">
        <v>1.3165040843439611E-4</v>
      </c>
      <c r="GJ148" s="61">
        <v>2.391865683745076E-4</v>
      </c>
      <c r="GK148" s="61">
        <v>3.3480808659504545E-4</v>
      </c>
      <c r="GL148" s="61">
        <v>4.3171734914083595E-4</v>
      </c>
      <c r="GM148" s="61">
        <v>4.3881461545212534E-4</v>
      </c>
      <c r="GN148" s="61">
        <v>3.0760006527289136E-4</v>
      </c>
      <c r="GO148" s="61">
        <v>2.0251084563362425E-2</v>
      </c>
      <c r="GP148" s="61">
        <v>5.9242089771079226E-3</v>
      </c>
      <c r="GQ148" s="61">
        <v>0.15116768839629774</v>
      </c>
      <c r="GR148" s="61">
        <v>2.7888044044516087E-3</v>
      </c>
      <c r="GS148" s="61">
        <v>1.8570221332630782E-2</v>
      </c>
      <c r="GT148" s="61">
        <v>7.4177689293128037E-3</v>
      </c>
      <c r="GU148" s="61">
        <v>2.1265904476434013E-3</v>
      </c>
      <c r="GV148" s="61">
        <v>0.58605426740629285</v>
      </c>
      <c r="GW148" s="61">
        <v>1.044876004456832E-4</v>
      </c>
      <c r="GX148" s="61">
        <v>8.2770163975080552E-5</v>
      </c>
      <c r="GY148" s="61">
        <v>6.0700930541878299E-5</v>
      </c>
      <c r="GZ148" s="61">
        <v>2.7488121760214844E-5</v>
      </c>
      <c r="HA148" s="61">
        <v>2.4155442454461847E-5</v>
      </c>
      <c r="HB148" s="61">
        <v>4.1811397202930119E-4</v>
      </c>
      <c r="HC148" s="61">
        <v>7.1571822529989537E-5</v>
      </c>
      <c r="HD148" s="61">
        <v>6.2918787659782879E-5</v>
      </c>
      <c r="HE148" s="61">
        <v>3.0096710189623111E-4</v>
      </c>
      <c r="HF148" s="61">
        <v>3.2870855696686403E-5</v>
      </c>
      <c r="HG148" s="61">
        <v>4.9064679061007484E-6</v>
      </c>
      <c r="HH148" s="61">
        <v>4.0236981285148942E-5</v>
      </c>
      <c r="HI148" s="61">
        <v>1.1637460178299175E-4</v>
      </c>
      <c r="HJ148" s="61">
        <v>2.4548659145501279E-4</v>
      </c>
      <c r="HK148" s="61">
        <v>0.14129126044828069</v>
      </c>
      <c r="HL148" s="61">
        <v>7.1997910768512186E-3</v>
      </c>
      <c r="HM148" s="61">
        <v>5.7077602570777238E-3</v>
      </c>
      <c r="HN148" s="61">
        <v>2.3863393913639043E-2</v>
      </c>
      <c r="HO148" s="61">
        <v>1.1784418713801788E-2</v>
      </c>
      <c r="HP148" s="61">
        <v>4.8184393169531591E-5</v>
      </c>
      <c r="HQ148" s="61">
        <v>9.2443422097565717E-5</v>
      </c>
      <c r="HR148" s="61">
        <v>1.7406925207224622E-4</v>
      </c>
      <c r="HS148" s="61">
        <v>2.606837945002508E-4</v>
      </c>
      <c r="HT148" s="61">
        <v>6.1559417370943007E-5</v>
      </c>
      <c r="HU148" s="61">
        <v>1.7868550022634785E-4</v>
      </c>
      <c r="HV148" s="61">
        <v>1.6427910685441605E-5</v>
      </c>
      <c r="HW148" s="61">
        <v>0.18384827075770319</v>
      </c>
      <c r="HX148" s="61">
        <v>2.2795560622222523E-2</v>
      </c>
      <c r="HY148" s="61">
        <v>4.7713458145021245E-2</v>
      </c>
      <c r="HZ148" s="61">
        <v>2.4318592507006392E-2</v>
      </c>
      <c r="IA148" s="61">
        <v>2.5431752960973403E-2</v>
      </c>
      <c r="IB148" s="61">
        <v>2.6153417580973157E-2</v>
      </c>
      <c r="IC148" s="61">
        <v>1.5358963918476242E-4</v>
      </c>
      <c r="ID148" s="61">
        <v>3.9691347931825417E-5</v>
      </c>
      <c r="IE148" s="61">
        <v>1.5465737768895438E-4</v>
      </c>
      <c r="IF148" s="61">
        <v>1.2715765464499308E-4</v>
      </c>
      <c r="IG148" s="61">
        <v>4.7300103180806561E-5</v>
      </c>
      <c r="IH148" s="61">
        <v>8.8018463818365114E-5</v>
      </c>
      <c r="II148" s="61">
        <v>3.7320417166603412E-4</v>
      </c>
      <c r="IJ148" s="61">
        <v>2.3615378230055714E-4</v>
      </c>
      <c r="IK148" s="61">
        <v>1.6448864635085783E-4</v>
      </c>
      <c r="IL148" s="61">
        <v>3.3326979825276318E-4</v>
      </c>
      <c r="IM148" s="61">
        <v>1.6068434170241489E-4</v>
      </c>
      <c r="IN148" s="61">
        <v>1.7844181381351736E-4</v>
      </c>
      <c r="IO148" s="61">
        <v>2.8289301451076736E-4</v>
      </c>
      <c r="IP148" s="61">
        <v>1.9264539474204176E-4</v>
      </c>
      <c r="IQ148" s="61">
        <v>1.4439354696125592E-4</v>
      </c>
      <c r="IR148" s="61">
        <v>1.9907003411340422E-4</v>
      </c>
      <c r="IS148" s="61">
        <v>5.9678392552152487E-5</v>
      </c>
      <c r="IT148" s="61">
        <v>1.5510694617400407E-4</v>
      </c>
      <c r="IU148" s="61">
        <v>2.5754921394058637E-4</v>
      </c>
      <c r="IV148" s="61">
        <v>1.0169578084806315E-4</v>
      </c>
      <c r="IW148" s="61">
        <v>1.8232865864346908E-4</v>
      </c>
      <c r="IX148" s="61">
        <v>2.1626731273598175E-4</v>
      </c>
      <c r="IY148" s="61">
        <v>1.0059225095500698E-4</v>
      </c>
      <c r="IZ148" s="61">
        <v>3.3583822531083534E-4</v>
      </c>
      <c r="JA148" s="61">
        <v>2.260264953273627E-4</v>
      </c>
      <c r="JB148" s="61">
        <v>2.5328243294491187E-4</v>
      </c>
      <c r="JC148" s="61">
        <v>2.0009903477221294E-4</v>
      </c>
      <c r="JD148" s="61">
        <v>1.5696979106347419E-4</v>
      </c>
      <c r="JE148" s="61">
        <v>7.7254289909313196E-6</v>
      </c>
      <c r="JF148" s="61">
        <v>9.7452847691713253E-5</v>
      </c>
      <c r="JG148" s="61">
        <v>0.67227872152134971</v>
      </c>
      <c r="JH148" s="61">
        <v>6.3420714398443106E-3</v>
      </c>
      <c r="JI148" s="61">
        <v>4.1357560691216114E-2</v>
      </c>
      <c r="JJ148" s="61">
        <v>7.974252347466268E-2</v>
      </c>
      <c r="JK148" s="61">
        <v>0.81996545914037688</v>
      </c>
      <c r="JL148" s="61">
        <v>5.0120773362396197E-2</v>
      </c>
      <c r="JM148" s="61">
        <v>1.2041121638883488E-2</v>
      </c>
      <c r="JN148" s="61">
        <v>3.1627939626662676E-4</v>
      </c>
      <c r="JO148" s="61">
        <v>2.8423379652227305E-4</v>
      </c>
      <c r="JP148" s="61">
        <v>1.7744729373532072E-4</v>
      </c>
      <c r="JQ148" s="61">
        <v>2.684176513605985E-4</v>
      </c>
      <c r="JR148" s="61">
        <v>6.2019015366973146E-5</v>
      </c>
      <c r="JS148" s="61">
        <v>1.056535512678614E-6</v>
      </c>
      <c r="JT148" s="61">
        <v>2.6923648247177657E-4</v>
      </c>
      <c r="JU148" s="61">
        <v>2.2277022333053192E-4</v>
      </c>
      <c r="JV148" s="61">
        <v>1.5262078545175668E-4</v>
      </c>
      <c r="JW148" s="61">
        <v>8.8996577087126905E-5</v>
      </c>
      <c r="JX148" s="61">
        <v>2.7930240872133097E-4</v>
      </c>
      <c r="JY148" s="61">
        <v>1.7674319363026049E-5</v>
      </c>
      <c r="JZ148" s="61">
        <v>1.1839548733396686E-4</v>
      </c>
      <c r="KA148" s="61">
        <v>1.0031903212944519E-4</v>
      </c>
      <c r="KB148" s="61">
        <v>2.6065870731111033E-4</v>
      </c>
      <c r="KC148" s="61">
        <v>1.3411946256831542E-4</v>
      </c>
      <c r="KD148" s="61">
        <v>8.777206892673487E-5</v>
      </c>
      <c r="KE148" s="61">
        <v>1.6611972994163695E-4</v>
      </c>
      <c r="KF148" s="61">
        <v>4.3122808106856459E-4</v>
      </c>
      <c r="KG148" s="61">
        <v>2.7526964164173386E-4</v>
      </c>
      <c r="KH148" s="61">
        <v>2.1826184073507778E-4</v>
      </c>
      <c r="KI148" s="61">
        <v>2.1924134213517784E-5</v>
      </c>
      <c r="KJ148" s="61">
        <v>3.5839669029391283E-4</v>
      </c>
      <c r="KK148" s="61">
        <v>2.7380003594157723E-4</v>
      </c>
      <c r="KL148" s="61">
        <v>2.4030233464663697E-4</v>
      </c>
      <c r="KM148" s="61">
        <v>1.9174089142442877E-4</v>
      </c>
      <c r="KN148" s="61">
        <v>2.2673464644108924E-4</v>
      </c>
      <c r="KO148" s="61">
        <v>2.3200242802706752E-4</v>
      </c>
      <c r="KP148" s="61">
        <v>1.6516709814811217E-4</v>
      </c>
      <c r="KQ148" s="61">
        <v>1.2916276458803844E-4</v>
      </c>
      <c r="KR148" s="61">
        <v>2.5431212337472951E-4</v>
      </c>
      <c r="KS148" s="61">
        <v>3.2945287460197595E-4</v>
      </c>
      <c r="KT148" s="61">
        <v>2.0939010071340276E-4</v>
      </c>
      <c r="KU148" s="61">
        <v>3.5053057739793675E-4</v>
      </c>
      <c r="KV148" s="61">
        <v>2.1153434260975597E-5</v>
      </c>
      <c r="KW148" s="61">
        <v>3.8127916390684713E-4</v>
      </c>
      <c r="KX148" s="61">
        <v>2.3665234706328781E-4</v>
      </c>
      <c r="KY148" s="61">
        <v>6.3125682766586788E-5</v>
      </c>
      <c r="KZ148" s="61">
        <v>2.1052415962621775E-4</v>
      </c>
    </row>
    <row r="149" spans="1:312" ht="13" x14ac:dyDescent="0.3">
      <c r="A149" s="102">
        <v>1.0516578881177503</v>
      </c>
      <c r="B149" s="50" t="s">
        <v>810</v>
      </c>
      <c r="C149" s="60" t="s">
        <v>138</v>
      </c>
      <c r="D149" s="61">
        <v>5.3763440006802735E-5</v>
      </c>
      <c r="E149" s="61">
        <v>4.6646241697095731E-6</v>
      </c>
      <c r="F149" s="61">
        <v>1.3061163828704723E-5</v>
      </c>
      <c r="G149" s="61">
        <v>6.6249147460363002E-6</v>
      </c>
      <c r="H149" s="61">
        <v>1.3868445533105224E-4</v>
      </c>
      <c r="I149" s="61">
        <v>3.5941003980559569E-5</v>
      </c>
      <c r="J149" s="61">
        <v>1.4613932057129931E-5</v>
      </c>
      <c r="K149" s="61">
        <v>7.0766070336460797E-5</v>
      </c>
      <c r="L149" s="61">
        <v>6.8228891363020854E-5</v>
      </c>
      <c r="M149" s="61">
        <v>1.1154629850663816E-5</v>
      </c>
      <c r="N149" s="61">
        <v>4.120708852643974E-5</v>
      </c>
      <c r="O149" s="61">
        <v>3.5236218285788979E-6</v>
      </c>
      <c r="P149" s="61">
        <v>1.3437459376569571E-6</v>
      </c>
      <c r="Q149" s="61">
        <v>1.308861503030482E-4</v>
      </c>
      <c r="R149" s="61">
        <v>3.1760569278774566E-5</v>
      </c>
      <c r="S149" s="61">
        <v>7.8464191324412381E-5</v>
      </c>
      <c r="T149" s="61">
        <v>6.3653516568668885E-5</v>
      </c>
      <c r="U149" s="61">
        <v>1.7361998147471229E-4</v>
      </c>
      <c r="V149" s="61">
        <v>9.1177910847578395E-4</v>
      </c>
      <c r="W149" s="61">
        <v>6.6329497009704003E-5</v>
      </c>
      <c r="X149" s="61">
        <v>1.3795561927760676E-5</v>
      </c>
      <c r="Y149" s="61">
        <v>7.0969564429126386E-2</v>
      </c>
      <c r="Z149" s="61">
        <v>0.5860894503266455</v>
      </c>
      <c r="AA149" s="61">
        <v>0.76513945702284614</v>
      </c>
      <c r="AB149" s="61">
        <v>0.22831116548256861</v>
      </c>
      <c r="AC149" s="61">
        <v>1.8318709142004239E-3</v>
      </c>
      <c r="AD149" s="61">
        <v>2.1693911782005751E-3</v>
      </c>
      <c r="AE149" s="61">
        <v>7.8040002939121387E-3</v>
      </c>
      <c r="AF149" s="61">
        <v>7.3887338630145618E-5</v>
      </c>
      <c r="AG149" s="61">
        <v>5.0180973838370232E-5</v>
      </c>
      <c r="AH149" s="61">
        <v>8.5907220141720489E-5</v>
      </c>
      <c r="AI149" s="61">
        <v>6.1054787701032617E-5</v>
      </c>
      <c r="AJ149" s="61">
        <v>1.8292651747242506E-5</v>
      </c>
      <c r="AK149" s="61">
        <v>1.1818517881060048E-4</v>
      </c>
      <c r="AL149" s="61">
        <v>3.8274736031218451E-4</v>
      </c>
      <c r="AM149" s="61">
        <v>3.7588902542015466E-4</v>
      </c>
      <c r="AN149" s="61">
        <v>2.6089303630837845E-4</v>
      </c>
      <c r="AO149" s="61">
        <v>9.1334375947835203E-5</v>
      </c>
      <c r="AP149" s="61">
        <v>2.2598859903242733E-4</v>
      </c>
      <c r="AQ149" s="61">
        <v>1.4151396781281116E-4</v>
      </c>
      <c r="AR149" s="61">
        <v>7.2650833833863982E-4</v>
      </c>
      <c r="AS149" s="61">
        <v>4.2318161016917488E-5</v>
      </c>
      <c r="AT149" s="61">
        <v>2.1066885168313595E-4</v>
      </c>
      <c r="AU149" s="61">
        <v>2.4455994638679401E-4</v>
      </c>
      <c r="AV149" s="61">
        <v>2.3441514141252282E-5</v>
      </c>
      <c r="AW149" s="61">
        <v>1.0873160994315073E-4</v>
      </c>
      <c r="AX149" s="61">
        <v>2.0301976774844511E-5</v>
      </c>
      <c r="AY149" s="61">
        <v>1.1486890320622839E-4</v>
      </c>
      <c r="AZ149" s="61">
        <v>2.0089362087245249E-3</v>
      </c>
      <c r="BA149" s="61">
        <v>5.5136819341277355E-3</v>
      </c>
      <c r="BB149" s="61">
        <v>1.2715397243854063E-2</v>
      </c>
      <c r="BC149" s="61">
        <v>5.7318566860157429E-5</v>
      </c>
      <c r="BD149" s="61">
        <v>1.468362365305657E-5</v>
      </c>
      <c r="BE149" s="61">
        <v>1.141571909745244E-5</v>
      </c>
      <c r="BF149" s="61">
        <v>3.0183593997745489E-4</v>
      </c>
      <c r="BG149" s="61">
        <v>1.387234732966268E-3</v>
      </c>
      <c r="BH149" s="61">
        <v>2.649612849169812E-4</v>
      </c>
      <c r="BI149" s="61">
        <v>1.2559740286378126E-4</v>
      </c>
      <c r="BJ149" s="61">
        <v>1.0216056093112061E-4</v>
      </c>
      <c r="BK149" s="61">
        <v>2.707320945289008E-4</v>
      </c>
      <c r="BL149" s="61">
        <v>7.2006572130992066E-5</v>
      </c>
      <c r="BM149" s="61">
        <v>5.9161924143228107E-5</v>
      </c>
      <c r="BN149" s="61">
        <v>3.3787777115466487E-5</v>
      </c>
      <c r="BO149" s="61">
        <v>4.3213533416564372E-5</v>
      </c>
      <c r="BP149" s="61">
        <v>5.6730370171608244E-5</v>
      </c>
      <c r="BQ149" s="61">
        <v>7.8391986980136182E-6</v>
      </c>
      <c r="BR149" s="61">
        <v>2.5083442626159527E-5</v>
      </c>
      <c r="BS149" s="61">
        <v>2.0098327597015758E-5</v>
      </c>
      <c r="BT149" s="61">
        <v>4.234005917195766E-6</v>
      </c>
      <c r="BU149" s="61">
        <v>4.9121492749158323E-5</v>
      </c>
      <c r="BV149" s="61">
        <v>3.954774034034596E-5</v>
      </c>
      <c r="BW149" s="61">
        <v>8.1403477656138986E-5</v>
      </c>
      <c r="BX149" s="61">
        <v>0</v>
      </c>
      <c r="BY149" s="61">
        <v>1.8628354081674393E-4</v>
      </c>
      <c r="BZ149" s="61">
        <v>2.0020737141832331E-4</v>
      </c>
      <c r="CA149" s="61">
        <v>1.324196213343459E-5</v>
      </c>
      <c r="CB149" s="61">
        <v>2.2460180595380012E-6</v>
      </c>
      <c r="CC149" s="61">
        <v>8.1107596238047763E-6</v>
      </c>
      <c r="CD149" s="61">
        <v>1.8074330006560277E-3</v>
      </c>
      <c r="CE149" s="61">
        <v>2.5681663101488994E-3</v>
      </c>
      <c r="CF149" s="61">
        <v>4.5523962255250589E-3</v>
      </c>
      <c r="CG149" s="61">
        <v>2.2884266903541979E-3</v>
      </c>
      <c r="CH149" s="61">
        <v>1.1920365837762444E-3</v>
      </c>
      <c r="CI149" s="61">
        <v>2.2912198185320049E-3</v>
      </c>
      <c r="CJ149" s="61">
        <v>2.5122399677765372E-3</v>
      </c>
      <c r="CK149" s="61">
        <v>1.451604421519321E-3</v>
      </c>
      <c r="CL149" s="61">
        <v>4.0283185935652848E-5</v>
      </c>
      <c r="CM149" s="61">
        <v>3.2096618686758948E-5</v>
      </c>
      <c r="CN149" s="61">
        <v>1.1586215919150902E-4</v>
      </c>
      <c r="CO149" s="61">
        <v>1.6944039768263327E-4</v>
      </c>
      <c r="CP149" s="61">
        <v>1.7810929084453446E-5</v>
      </c>
      <c r="CQ149" s="61">
        <v>3.7062109648062113E-5</v>
      </c>
      <c r="CR149" s="61">
        <v>7.0845935578909136E-6</v>
      </c>
      <c r="CS149" s="61">
        <v>3.9532263635000109E-5</v>
      </c>
      <c r="CT149" s="61">
        <v>1.4791642561107858E-4</v>
      </c>
      <c r="CU149" s="61">
        <v>1.0330212075862365E-4</v>
      </c>
      <c r="CV149" s="61">
        <v>7.6904720446175937E-5</v>
      </c>
      <c r="CW149" s="61">
        <v>9.4487902026925815E-5</v>
      </c>
      <c r="CX149" s="61">
        <v>5.1422010386970692E-5</v>
      </c>
      <c r="CY149" s="61">
        <v>1.0082119611055724E-5</v>
      </c>
      <c r="CZ149" s="61">
        <v>0</v>
      </c>
      <c r="DA149" s="61">
        <v>3.9917825173026877E-5</v>
      </c>
      <c r="DB149" s="61">
        <v>2.7413922968533646E-4</v>
      </c>
      <c r="DC149" s="61">
        <v>5.1396222312292197E-3</v>
      </c>
      <c r="DD149" s="61">
        <v>5.8349579798264465E-3</v>
      </c>
      <c r="DE149" s="61">
        <v>7.5088463417451127E-3</v>
      </c>
      <c r="DF149" s="61">
        <v>5.5249259668111788E-3</v>
      </c>
      <c r="DG149" s="61">
        <v>1.977087456725761E-2</v>
      </c>
      <c r="DH149" s="61">
        <v>4.1215268108694249E-3</v>
      </c>
      <c r="DI149" s="61">
        <v>1.3902942333919702E-4</v>
      </c>
      <c r="DJ149" s="61">
        <v>5.0353453577380479E-5</v>
      </c>
      <c r="DK149" s="61">
        <v>2.4377408855347484E-4</v>
      </c>
      <c r="DL149" s="61">
        <v>8.2101141630359532E-5</v>
      </c>
      <c r="DM149" s="61">
        <v>5.0981827495857671E-6</v>
      </c>
      <c r="DN149" s="61">
        <v>1.05954217810511E-4</v>
      </c>
      <c r="DO149" s="61">
        <v>1.1893467524177138E-4</v>
      </c>
      <c r="DP149" s="61">
        <v>6.0523614118819826E-5</v>
      </c>
      <c r="DQ149" s="61">
        <v>3.1765537295541673E-4</v>
      </c>
      <c r="DR149" s="61">
        <v>1.041486644897653E-4</v>
      </c>
      <c r="DS149" s="61">
        <v>1.4180725602298E-4</v>
      </c>
      <c r="DT149" s="61">
        <v>1.6062114612273011E-5</v>
      </c>
      <c r="DU149" s="61">
        <v>3.4037464872263418E-5</v>
      </c>
      <c r="DV149" s="61">
        <v>2.675855878332436E-5</v>
      </c>
      <c r="DW149" s="61">
        <v>8.7153433018088885E-5</v>
      </c>
      <c r="DX149" s="61">
        <v>0</v>
      </c>
      <c r="DY149" s="61">
        <v>2.4691277234403177E-5</v>
      </c>
      <c r="DZ149" s="61">
        <v>2.6360392052289469E-5</v>
      </c>
      <c r="EA149" s="61">
        <v>1.0678322560064564E-4</v>
      </c>
      <c r="EB149" s="61">
        <v>5.9287749931539573E-5</v>
      </c>
      <c r="EC149" s="61">
        <v>7.0421140742126269E-5</v>
      </c>
      <c r="ED149" s="61">
        <v>8.5366426750092873E-5</v>
      </c>
      <c r="EE149" s="61">
        <v>8.1470256690559668E-5</v>
      </c>
      <c r="EF149" s="61">
        <v>3.7716433160246403E-5</v>
      </c>
      <c r="EG149" s="61">
        <v>4.868420380232982E-6</v>
      </c>
      <c r="EH149" s="61">
        <v>5.4694265855944019E-6</v>
      </c>
      <c r="EI149" s="61">
        <v>5.8350544841368584E-5</v>
      </c>
      <c r="EJ149" s="61">
        <v>7.2084037041485757E-6</v>
      </c>
      <c r="EK149" s="61">
        <v>7.5102974156745776E-5</v>
      </c>
      <c r="EL149" s="61">
        <v>3.8838499897704303E-5</v>
      </c>
      <c r="EM149" s="61">
        <v>1.212875907479299E-5</v>
      </c>
      <c r="EN149" s="61">
        <v>1.4352320934207362E-5</v>
      </c>
      <c r="EO149" s="61">
        <v>7.1067514612665463E-6</v>
      </c>
      <c r="EP149" s="61">
        <v>1.3084357174091897E-6</v>
      </c>
      <c r="EQ149" s="61">
        <v>0</v>
      </c>
      <c r="ER149" s="61">
        <v>3.8763284839151384E-6</v>
      </c>
      <c r="ES149" s="61">
        <v>1.0469902302724137E-5</v>
      </c>
      <c r="ET149" s="61">
        <v>6.3490000186432606E-5</v>
      </c>
      <c r="EU149" s="61">
        <v>3.5900464197416064E-6</v>
      </c>
      <c r="EV149" s="61">
        <v>1.0597885453712713E-5</v>
      </c>
      <c r="EW149" s="61">
        <v>3.5792278918708936E-5</v>
      </c>
      <c r="EX149" s="61">
        <v>1.1903926403922223E-4</v>
      </c>
      <c r="EY149" s="61">
        <v>7.3831246885374833E-5</v>
      </c>
      <c r="EZ149" s="61">
        <v>2.3639240499094325E-5</v>
      </c>
      <c r="FA149" s="61">
        <v>1.0848562941016752E-4</v>
      </c>
      <c r="FB149" s="61">
        <v>3.8661826356149891E-5</v>
      </c>
      <c r="FC149" s="61">
        <v>1.3437483378230674E-4</v>
      </c>
      <c r="FD149" s="61">
        <v>8.5744777084076344E-6</v>
      </c>
      <c r="FE149" s="61">
        <v>3.9642331905556024E-6</v>
      </c>
      <c r="FF149" s="61">
        <v>1.7067487443017218E-5</v>
      </c>
      <c r="FG149" s="61">
        <v>8.1641499398320684E-5</v>
      </c>
      <c r="FH149" s="61">
        <v>1.6857320930294383E-4</v>
      </c>
      <c r="FI149" s="61">
        <v>1.0387877457153187E-5</v>
      </c>
      <c r="FJ149" s="61">
        <v>1.7600582166416546E-5</v>
      </c>
      <c r="FK149" s="61">
        <v>7.1341253302735199E-5</v>
      </c>
      <c r="FL149" s="61">
        <v>6.5199790534289787E-5</v>
      </c>
      <c r="FM149" s="61">
        <v>2.0998025142256496E-5</v>
      </c>
      <c r="FN149" s="61">
        <v>3.6682018213075086E-6</v>
      </c>
      <c r="FO149" s="61">
        <v>5.494387696016206E-6</v>
      </c>
      <c r="FP149" s="61">
        <v>3.2927334287256594E-6</v>
      </c>
      <c r="FQ149" s="61">
        <v>2.9520831422911416E-5</v>
      </c>
      <c r="FR149" s="61">
        <v>2.5635911608505401E-4</v>
      </c>
      <c r="FS149" s="61">
        <v>7.7722534007926548E-6</v>
      </c>
      <c r="FT149" s="61">
        <v>8.497046622465702E-5</v>
      </c>
      <c r="FU149" s="61">
        <v>7.5369275241751792E-6</v>
      </c>
      <c r="FV149" s="61">
        <v>3.081120788498024E-5</v>
      </c>
      <c r="FW149" s="61">
        <v>0</v>
      </c>
      <c r="FX149" s="61">
        <v>1.6519338924495487E-4</v>
      </c>
      <c r="FY149" s="61">
        <v>7.3012027053540924E-6</v>
      </c>
      <c r="FZ149" s="61">
        <v>4.7997511169054184E-6</v>
      </c>
      <c r="GA149" s="61">
        <v>0</v>
      </c>
      <c r="GB149" s="61">
        <v>3.5700523526757204E-5</v>
      </c>
      <c r="GC149" s="61">
        <v>3.8303619900664684E-5</v>
      </c>
      <c r="GD149" s="61">
        <v>5.6332961404015055E-5</v>
      </c>
      <c r="GE149" s="61">
        <v>2.7966402077161824E-5</v>
      </c>
      <c r="GF149" s="61">
        <v>2.4814383794968713E-5</v>
      </c>
      <c r="GG149" s="61">
        <v>1.3049884397803302E-4</v>
      </c>
      <c r="GH149" s="61">
        <v>5.1855092831676363E-4</v>
      </c>
      <c r="GI149" s="61">
        <v>1.4701130153787386E-4</v>
      </c>
      <c r="GJ149" s="61">
        <v>9.4405125855776678E-4</v>
      </c>
      <c r="GK149" s="61">
        <v>1.189318878914707E-3</v>
      </c>
      <c r="GL149" s="61">
        <v>3.2139078024951299E-2</v>
      </c>
      <c r="GM149" s="61">
        <v>0.20793486340863693</v>
      </c>
      <c r="GN149" s="61">
        <v>1.2741755690792736E-2</v>
      </c>
      <c r="GO149" s="61">
        <v>2.1336039779590711E-5</v>
      </c>
      <c r="GP149" s="61">
        <v>7.1716612138135905E-5</v>
      </c>
      <c r="GQ149" s="61">
        <v>2.3417519970288729E-5</v>
      </c>
      <c r="GR149" s="61">
        <v>1.1516046376763908E-4</v>
      </c>
      <c r="GS149" s="61">
        <v>1.2300997414722679E-4</v>
      </c>
      <c r="GT149" s="61">
        <v>1.1685835025038143E-4</v>
      </c>
      <c r="GU149" s="61">
        <v>1.3048723914416997E-5</v>
      </c>
      <c r="GV149" s="61">
        <v>2.893206328468617E-5</v>
      </c>
      <c r="GW149" s="61">
        <v>2.0856390949317344E-4</v>
      </c>
      <c r="GX149" s="61">
        <v>4.8987354002326663E-5</v>
      </c>
      <c r="GY149" s="61">
        <v>1.1139166423060122E-4</v>
      </c>
      <c r="GZ149" s="61">
        <v>2.2620728215824598E-4</v>
      </c>
      <c r="HA149" s="61">
        <v>3.2984846134597434E-5</v>
      </c>
      <c r="HB149" s="61">
        <v>1.0173106227873624E-4</v>
      </c>
      <c r="HC149" s="61">
        <v>6.6564061840445208E-5</v>
      </c>
      <c r="HD149" s="61">
        <v>1.7172620503986023E-4</v>
      </c>
      <c r="HE149" s="61">
        <v>1.2245721200945082E-4</v>
      </c>
      <c r="HF149" s="61">
        <v>5.7533179272468431E-5</v>
      </c>
      <c r="HG149" s="61">
        <v>7.9273128522098371E-6</v>
      </c>
      <c r="HH149" s="61">
        <v>5.5765107579006147E-5</v>
      </c>
      <c r="HI149" s="61">
        <v>2.076358729760027E-4</v>
      </c>
      <c r="HJ149" s="61">
        <v>9.8956119111609823E-5</v>
      </c>
      <c r="HK149" s="61">
        <v>0</v>
      </c>
      <c r="HL149" s="61">
        <v>1.4703124113738011E-4</v>
      </c>
      <c r="HM149" s="61">
        <v>3.9506868318587684E-5</v>
      </c>
      <c r="HN149" s="61">
        <v>3.4080370401817859E-4</v>
      </c>
      <c r="HO149" s="61">
        <v>1.8181694620235584E-4</v>
      </c>
      <c r="HP149" s="61">
        <v>1.1776157714402329E-5</v>
      </c>
      <c r="HQ149" s="61">
        <v>4.5690692390380258E-5</v>
      </c>
      <c r="HR149" s="61">
        <v>2.610692993932179E-5</v>
      </c>
      <c r="HS149" s="61">
        <v>0</v>
      </c>
      <c r="HT149" s="61">
        <v>2.4053127990156839E-4</v>
      </c>
      <c r="HU149" s="61">
        <v>1.0056950716107581E-4</v>
      </c>
      <c r="HV149" s="61">
        <v>1.4836629303257171E-4</v>
      </c>
      <c r="HW149" s="61">
        <v>5.1412490307195427E-4</v>
      </c>
      <c r="HX149" s="61">
        <v>7.2444658445570151E-4</v>
      </c>
      <c r="HY149" s="61">
        <v>1.219933269007632E-4</v>
      </c>
      <c r="HZ149" s="61">
        <v>4.665193788014566E-4</v>
      </c>
      <c r="IA149" s="61">
        <v>6.585239702963237E-4</v>
      </c>
      <c r="IB149" s="61">
        <v>2.7793804056115847E-4</v>
      </c>
      <c r="IC149" s="61">
        <v>2.8485152265439267E-5</v>
      </c>
      <c r="ID149" s="61">
        <v>2.0137071033418382E-5</v>
      </c>
      <c r="IE149" s="61">
        <v>8.4006096516284417E-6</v>
      </c>
      <c r="IF149" s="61">
        <v>3.7520368948897258E-5</v>
      </c>
      <c r="IG149" s="61">
        <v>6.0759307891973993E-5</v>
      </c>
      <c r="IH149" s="61">
        <v>2.1024228231093843E-4</v>
      </c>
      <c r="II149" s="61">
        <v>1.4653559851996944E-2</v>
      </c>
      <c r="IJ149" s="61">
        <v>6.3380962546142485E-6</v>
      </c>
      <c r="IK149" s="61">
        <v>5.0328464594244014E-5</v>
      </c>
      <c r="IL149" s="61">
        <v>7.1768681601527397E-5</v>
      </c>
      <c r="IM149" s="61">
        <v>3.5346839111345603E-5</v>
      </c>
      <c r="IN149" s="61">
        <v>4.1595807787940234E-6</v>
      </c>
      <c r="IO149" s="61">
        <v>7.6148671150996E-6</v>
      </c>
      <c r="IP149" s="61">
        <v>5.2357473701647928E-5</v>
      </c>
      <c r="IQ149" s="61">
        <v>9.7922711188934833E-6</v>
      </c>
      <c r="IR149" s="61">
        <v>8.6409425346559686E-6</v>
      </c>
      <c r="IS149" s="61">
        <v>2.8725404678440675E-6</v>
      </c>
      <c r="IT149" s="61">
        <v>3.4185922136387742E-5</v>
      </c>
      <c r="IU149" s="61">
        <v>7.2700113549714504E-5</v>
      </c>
      <c r="IV149" s="61">
        <v>2.104534439256308E-6</v>
      </c>
      <c r="IW149" s="61">
        <v>3.8178942726405884E-5</v>
      </c>
      <c r="IX149" s="61">
        <v>9.3629165961807317E-6</v>
      </c>
      <c r="IY149" s="61">
        <v>4.5611130359133253E-6</v>
      </c>
      <c r="IZ149" s="61">
        <v>1.0612630030602338E-4</v>
      </c>
      <c r="JA149" s="61">
        <v>1.9737826922262234E-6</v>
      </c>
      <c r="JB149" s="61">
        <v>1.2353594641492497E-4</v>
      </c>
      <c r="JC149" s="61">
        <v>9.6403816927965669E-5</v>
      </c>
      <c r="JD149" s="61">
        <v>2.2417722309409878E-5</v>
      </c>
      <c r="JE149" s="61">
        <v>1.7513566981960169E-6</v>
      </c>
      <c r="JF149" s="61">
        <v>7.0331062376820167E-6</v>
      </c>
      <c r="JG149" s="61">
        <v>1.6057416341912345E-4</v>
      </c>
      <c r="JH149" s="61">
        <v>9.4674616706200398E-5</v>
      </c>
      <c r="JI149" s="61">
        <v>2.099486572080471E-4</v>
      </c>
      <c r="JJ149" s="61">
        <v>7.1755899113033449E-5</v>
      </c>
      <c r="JK149" s="61">
        <v>3.1250821841035076E-4</v>
      </c>
      <c r="JL149" s="61">
        <v>1.2960743123773775E-4</v>
      </c>
      <c r="JM149" s="61">
        <v>8.8152813198946148E-5</v>
      </c>
      <c r="JN149" s="61">
        <v>1.4602056673394908E-5</v>
      </c>
      <c r="JO149" s="61">
        <v>2.8922379973372843E-5</v>
      </c>
      <c r="JP149" s="61">
        <v>3.605263813370959E-5</v>
      </c>
      <c r="JQ149" s="61">
        <v>6.301375887961647E-5</v>
      </c>
      <c r="JR149" s="61">
        <v>7.2446706585914145E-5</v>
      </c>
      <c r="JS149" s="61">
        <v>0</v>
      </c>
      <c r="JT149" s="61">
        <v>2.5398416942534589E-4</v>
      </c>
      <c r="JU149" s="61">
        <v>2.9554954358580121E-5</v>
      </c>
      <c r="JV149" s="61">
        <v>1.0075306342428098E-4</v>
      </c>
      <c r="JW149" s="61">
        <v>5.5605310960046246E-5</v>
      </c>
      <c r="JX149" s="61">
        <v>8.8723469195979416E-5</v>
      </c>
      <c r="JY149" s="61">
        <v>8.378570414047245E-5</v>
      </c>
      <c r="JZ149" s="61">
        <v>2.1656259994755749E-4</v>
      </c>
      <c r="KA149" s="61">
        <v>9.8340865551718241E-5</v>
      </c>
      <c r="KB149" s="61">
        <v>1.0576371350988511E-4</v>
      </c>
      <c r="KC149" s="61">
        <v>2.1364162179023694E-5</v>
      </c>
      <c r="KD149" s="61">
        <v>2.0436876203027718E-5</v>
      </c>
      <c r="KE149" s="61">
        <v>1.447890220200468E-4</v>
      </c>
      <c r="KF149" s="61">
        <v>2.0800424128051108E-4</v>
      </c>
      <c r="KG149" s="61">
        <v>8.039220421035346E-5</v>
      </c>
      <c r="KH149" s="61">
        <v>2.471420902069274E-5</v>
      </c>
      <c r="KI149" s="61">
        <v>1.5001545862421291E-6</v>
      </c>
      <c r="KJ149" s="61">
        <v>3.690768217593557E-5</v>
      </c>
      <c r="KK149" s="61">
        <v>9.239554678814502E-5</v>
      </c>
      <c r="KL149" s="61">
        <v>2.6204910870187106E-4</v>
      </c>
      <c r="KM149" s="61">
        <v>1.2567786556836352E-4</v>
      </c>
      <c r="KN149" s="61">
        <v>1.7888690671704838E-4</v>
      </c>
      <c r="KO149" s="61">
        <v>1.3274505333998358E-4</v>
      </c>
      <c r="KP149" s="61">
        <v>9.5121974661382187E-5</v>
      </c>
      <c r="KQ149" s="61">
        <v>9.5966726960271557E-5</v>
      </c>
      <c r="KR149" s="61">
        <v>3.3846739677456127E-5</v>
      </c>
      <c r="KS149" s="61">
        <v>9.1067248501710001E-5</v>
      </c>
      <c r="KT149" s="61">
        <v>1.4234148004913606E-4</v>
      </c>
      <c r="KU149" s="61">
        <v>1.7040681040080937E-4</v>
      </c>
      <c r="KV149" s="61">
        <v>5.7938804010310728E-5</v>
      </c>
      <c r="KW149" s="61">
        <v>8.3738687231031837E-5</v>
      </c>
      <c r="KX149" s="61">
        <v>1.9609400456344761E-4</v>
      </c>
      <c r="KY149" s="61">
        <v>1.4494966607366867E-4</v>
      </c>
      <c r="KZ149" s="61">
        <v>2.4302443311690115E-4</v>
      </c>
    </row>
    <row r="150" spans="1:312" ht="13" x14ac:dyDescent="0.3">
      <c r="A150" s="102">
        <v>1.0484480543576749</v>
      </c>
      <c r="B150" s="50" t="s">
        <v>809</v>
      </c>
      <c r="C150" s="60" t="s">
        <v>46</v>
      </c>
      <c r="D150" s="61">
        <v>1.2444799812616871E-5</v>
      </c>
      <c r="E150" s="61">
        <v>1.5920565100965283E-5</v>
      </c>
      <c r="F150" s="61">
        <v>1.9953567266013937E-5</v>
      </c>
      <c r="G150" s="61">
        <v>8.6295225700524567E-5</v>
      </c>
      <c r="H150" s="61">
        <v>2.9369587488985221E-5</v>
      </c>
      <c r="I150" s="61">
        <v>9.964200567188322E-6</v>
      </c>
      <c r="J150" s="61">
        <v>2.3826280546867908E-4</v>
      </c>
      <c r="K150" s="61">
        <v>1.6892773587426539E-5</v>
      </c>
      <c r="L150" s="61">
        <v>1.0079117126778128E-4</v>
      </c>
      <c r="M150" s="61">
        <v>7.6749342469857357E-5</v>
      </c>
      <c r="N150" s="61">
        <v>2.8902605562079907E-5</v>
      </c>
      <c r="O150" s="61">
        <v>5.2002871596792261E-4</v>
      </c>
      <c r="P150" s="61">
        <v>6.3185920090713795E-5</v>
      </c>
      <c r="Q150" s="61">
        <v>8.8079177158058265E-5</v>
      </c>
      <c r="R150" s="61">
        <v>5.451281712471756E-4</v>
      </c>
      <c r="S150" s="61">
        <v>3.0901786790993539E-3</v>
      </c>
      <c r="T150" s="61">
        <v>7.8283687769950538E-4</v>
      </c>
      <c r="U150" s="61">
        <v>7.3956537189534468E-4</v>
      </c>
      <c r="V150" s="61">
        <v>1.0231274718328731E-3</v>
      </c>
      <c r="W150" s="61">
        <v>2.9277878859011101E-4</v>
      </c>
      <c r="X150" s="61">
        <v>2.8013535417045695E-4</v>
      </c>
      <c r="Y150" s="61">
        <v>7.9330696777145152E-5</v>
      </c>
      <c r="Z150" s="61">
        <v>9.6156815422049956E-5</v>
      </c>
      <c r="AA150" s="61">
        <v>9.6256784772400298E-5</v>
      </c>
      <c r="AB150" s="61">
        <v>1.6573899044487807E-4</v>
      </c>
      <c r="AC150" s="61">
        <v>1.2162028588073468E-4</v>
      </c>
      <c r="AD150" s="61">
        <v>3.4531051989039408E-5</v>
      </c>
      <c r="AE150" s="61">
        <v>2.2638304091381956E-4</v>
      </c>
      <c r="AF150" s="61">
        <v>4.9299421402208669E-4</v>
      </c>
      <c r="AG150" s="61">
        <v>1.8546984781757104E-4</v>
      </c>
      <c r="AH150" s="61">
        <v>2.106421634311021E-4</v>
      </c>
      <c r="AI150" s="61">
        <v>5.236807166622349E-5</v>
      </c>
      <c r="AJ150" s="61">
        <v>1.4529922748600852E-5</v>
      </c>
      <c r="AK150" s="61">
        <v>3.8569074839118819E-5</v>
      </c>
      <c r="AL150" s="61">
        <v>3.6242581981094156E-4</v>
      </c>
      <c r="AM150" s="61">
        <v>2.9278244244255991E-4</v>
      </c>
      <c r="AN150" s="61">
        <v>3.7908783289855054E-4</v>
      </c>
      <c r="AO150" s="61">
        <v>4.9531390417178137E-5</v>
      </c>
      <c r="AP150" s="61">
        <v>1.8288855909904742E-4</v>
      </c>
      <c r="AQ150" s="61">
        <v>5.9061141901475117E-4</v>
      </c>
      <c r="AR150" s="61">
        <v>3.9149331321246996E-5</v>
      </c>
      <c r="AS150" s="61">
        <v>6.2381923859964968E-5</v>
      </c>
      <c r="AT150" s="61">
        <v>1.323996488651744E-4</v>
      </c>
      <c r="AU150" s="61">
        <v>7.6206475594395621E-5</v>
      </c>
      <c r="AV150" s="61">
        <v>4.1389537615249105E-5</v>
      </c>
      <c r="AW150" s="61">
        <v>8.1073738955593603E-5</v>
      </c>
      <c r="AX150" s="61">
        <v>4.8888230863276382E-5</v>
      </c>
      <c r="AY150" s="61">
        <v>4.9359649981737435E-4</v>
      </c>
      <c r="AZ150" s="61">
        <v>9.5892837581951993E-5</v>
      </c>
      <c r="BA150" s="61">
        <v>0</v>
      </c>
      <c r="BB150" s="61">
        <v>3.0331475398902341E-5</v>
      </c>
      <c r="BC150" s="61">
        <v>3.4497013302701215E-4</v>
      </c>
      <c r="BD150" s="61">
        <v>8.6995396667618717E-5</v>
      </c>
      <c r="BE150" s="61">
        <v>1.5453738753230457E-5</v>
      </c>
      <c r="BF150" s="61">
        <v>2.5304662463837408E-5</v>
      </c>
      <c r="BG150" s="61">
        <v>2.3488187824237411E-5</v>
      </c>
      <c r="BH150" s="61">
        <v>1.214913801427026E-4</v>
      </c>
      <c r="BI150" s="61">
        <v>3.7357101066285946E-3</v>
      </c>
      <c r="BJ150" s="61">
        <v>2.5918456556206265E-2</v>
      </c>
      <c r="BK150" s="61">
        <v>4.9230849111734504E-4</v>
      </c>
      <c r="BL150" s="61">
        <v>1.6229210664486825E-5</v>
      </c>
      <c r="BM150" s="61">
        <v>1.3927734045213191E-4</v>
      </c>
      <c r="BN150" s="61">
        <v>1.0220420362755359E-4</v>
      </c>
      <c r="BO150" s="61">
        <v>3.9347366517378155E-5</v>
      </c>
      <c r="BP150" s="61">
        <v>5.4305034413988528E-5</v>
      </c>
      <c r="BQ150" s="61">
        <v>1.665829723327894E-5</v>
      </c>
      <c r="BR150" s="61">
        <v>5.108527216769332E-6</v>
      </c>
      <c r="BS150" s="61">
        <v>3.5839525725603025E-5</v>
      </c>
      <c r="BT150" s="61">
        <v>5.5826152093396028E-6</v>
      </c>
      <c r="BU150" s="61">
        <v>9.1958196970832077E-5</v>
      </c>
      <c r="BV150" s="61">
        <v>4.7201150193775605E-4</v>
      </c>
      <c r="BW150" s="61">
        <v>1.823386836155544E-4</v>
      </c>
      <c r="BX150" s="61">
        <v>4.7762649926044516E-5</v>
      </c>
      <c r="BY150" s="61">
        <v>3.3724948817430621E-5</v>
      </c>
      <c r="BZ150" s="61">
        <v>4.9862317804184822E-5</v>
      </c>
      <c r="CA150" s="61">
        <v>2.7822359149173322E-4</v>
      </c>
      <c r="CB150" s="61">
        <v>2.9447792336164904E-5</v>
      </c>
      <c r="CC150" s="61">
        <v>1.032890077793176E-3</v>
      </c>
      <c r="CD150" s="61">
        <v>3.0590229283156389E-4</v>
      </c>
      <c r="CE150" s="61">
        <v>1.0579264061095462E-4</v>
      </c>
      <c r="CF150" s="61">
        <v>1.2777091749010665E-4</v>
      </c>
      <c r="CG150" s="61">
        <v>3.1639274554834217E-5</v>
      </c>
      <c r="CH150" s="61">
        <v>1.7812345352505817E-5</v>
      </c>
      <c r="CI150" s="61">
        <v>5.4012333980791411E-5</v>
      </c>
      <c r="CJ150" s="61">
        <v>1.3588147334226656E-4</v>
      </c>
      <c r="CK150" s="61">
        <v>5.1305995774814924E-5</v>
      </c>
      <c r="CL150" s="61">
        <v>3.6695752814458632E-5</v>
      </c>
      <c r="CM150" s="61">
        <v>3.7860566440454403E-5</v>
      </c>
      <c r="CN150" s="61">
        <v>6.3201198642312729E-5</v>
      </c>
      <c r="CO150" s="61">
        <v>1.936003027998633E-5</v>
      </c>
      <c r="CP150" s="61">
        <v>1.7355406601475097E-5</v>
      </c>
      <c r="CQ150" s="61">
        <v>6.6052372680846114E-5</v>
      </c>
      <c r="CR150" s="61">
        <v>2.5315614313530198E-5</v>
      </c>
      <c r="CS150" s="61">
        <v>4.5784483254374093E-5</v>
      </c>
      <c r="CT150" s="61">
        <v>4.5240233683113096E-5</v>
      </c>
      <c r="CU150" s="61">
        <v>2.2076971376642414E-4</v>
      </c>
      <c r="CV150" s="61">
        <v>7.9753429900966436E-5</v>
      </c>
      <c r="CW150" s="61">
        <v>0</v>
      </c>
      <c r="CX150" s="61">
        <v>1.3134841750336775E-4</v>
      </c>
      <c r="CY150" s="61">
        <v>0</v>
      </c>
      <c r="CZ150" s="61">
        <v>2.5744486090993022E-5</v>
      </c>
      <c r="DA150" s="61">
        <v>5.5318098340574983E-5</v>
      </c>
      <c r="DB150" s="61">
        <v>6.1617298923595501E-5</v>
      </c>
      <c r="DC150" s="61">
        <v>1.6722207695083179E-4</v>
      </c>
      <c r="DD150" s="61">
        <v>2.6907591930393441E-3</v>
      </c>
      <c r="DE150" s="61">
        <v>6.5459892878080023E-5</v>
      </c>
      <c r="DF150" s="61">
        <v>6.1051898447162596E-5</v>
      </c>
      <c r="DG150" s="61">
        <v>2.9959137508926746E-4</v>
      </c>
      <c r="DH150" s="61">
        <v>5.2371296340574598E-4</v>
      </c>
      <c r="DI150" s="61">
        <v>8.5195631494575666E-5</v>
      </c>
      <c r="DJ150" s="61">
        <v>2.5010726392281292E-5</v>
      </c>
      <c r="DK150" s="61">
        <v>7.5566949855849453E-5</v>
      </c>
      <c r="DL150" s="61">
        <v>2.497585831560837E-5</v>
      </c>
      <c r="DM150" s="61">
        <v>2.8346742259107588E-5</v>
      </c>
      <c r="DN150" s="61">
        <v>1.2058116719085304E-4</v>
      </c>
      <c r="DO150" s="61">
        <v>1.6757069464651569E-5</v>
      </c>
      <c r="DP150" s="61">
        <v>8.6505122253392129E-5</v>
      </c>
      <c r="DQ150" s="61">
        <v>7.5857398875145442E-6</v>
      </c>
      <c r="DR150" s="61">
        <v>5.5115169164291861E-6</v>
      </c>
      <c r="DS150" s="61">
        <v>1.4932684879798098E-4</v>
      </c>
      <c r="DT150" s="61">
        <v>2.3077310254387478E-5</v>
      </c>
      <c r="DU150" s="61">
        <v>2.7696624016968879E-4</v>
      </c>
      <c r="DV150" s="61">
        <v>1.7498581708938214E-4</v>
      </c>
      <c r="DW150" s="61">
        <v>3.9922988281421487E-4</v>
      </c>
      <c r="DX150" s="61">
        <v>1.7388047817295117E-4</v>
      </c>
      <c r="DY150" s="61">
        <v>6.4010348999655447E-5</v>
      </c>
      <c r="DZ150" s="61">
        <v>0</v>
      </c>
      <c r="EA150" s="61">
        <v>2.1759270396984023E-4</v>
      </c>
      <c r="EB150" s="61">
        <v>1.5460036803626779E-4</v>
      </c>
      <c r="EC150" s="61">
        <v>4.5709171498228662E-5</v>
      </c>
      <c r="ED150" s="61">
        <v>8.7303637644573035E-5</v>
      </c>
      <c r="EE150" s="61">
        <v>8.9340924636784709E-5</v>
      </c>
      <c r="EF150" s="61">
        <v>6.1049833586646085E-5</v>
      </c>
      <c r="EG150" s="61">
        <v>1.4508537556985707E-6</v>
      </c>
      <c r="EH150" s="61">
        <v>6.9242385301890557E-5</v>
      </c>
      <c r="EI150" s="61">
        <v>1.6972797730859258E-5</v>
      </c>
      <c r="EJ150" s="61">
        <v>9.544514945411421E-5</v>
      </c>
      <c r="EK150" s="61">
        <v>7.4741032112616882E-5</v>
      </c>
      <c r="EL150" s="61">
        <v>1.4834149266484283E-5</v>
      </c>
      <c r="EM150" s="61">
        <v>5.448115042739768E-5</v>
      </c>
      <c r="EN150" s="61">
        <v>4.6375187419722949E-6</v>
      </c>
      <c r="EO150" s="61">
        <v>6.3565943625772995E-6</v>
      </c>
      <c r="EP150" s="61">
        <v>1.4680159614483478E-4</v>
      </c>
      <c r="EQ150" s="61">
        <v>1.8248021396794024E-4</v>
      </c>
      <c r="ER150" s="61">
        <v>9.9430902063600999E-6</v>
      </c>
      <c r="ES150" s="61">
        <v>1.2987041314670733E-4</v>
      </c>
      <c r="ET150" s="61">
        <v>8.6210237160879181E-5</v>
      </c>
      <c r="EU150" s="61">
        <v>4.3742655761851622E-5</v>
      </c>
      <c r="EV150" s="61">
        <v>4.6525355568633374E-5</v>
      </c>
      <c r="EW150" s="61">
        <v>1.769973516597859E-4</v>
      </c>
      <c r="EX150" s="61">
        <v>1.5277859769466677E-2</v>
      </c>
      <c r="EY150" s="61">
        <v>1.8331516718587482E-3</v>
      </c>
      <c r="EZ150" s="61">
        <v>7.6641595506989693E-2</v>
      </c>
      <c r="FA150" s="61">
        <v>0.10185968834744445</v>
      </c>
      <c r="FB150" s="61">
        <v>1.3883724594769633E-3</v>
      </c>
      <c r="FC150" s="61">
        <v>4.298295792751968E-3</v>
      </c>
      <c r="FD150" s="61">
        <v>5.2503132588071159E-3</v>
      </c>
      <c r="FE150" s="61">
        <v>1.6722457008827048E-4</v>
      </c>
      <c r="FF150" s="61">
        <v>2.9212597859513837E-4</v>
      </c>
      <c r="FG150" s="61">
        <v>2.8914941555123279E-4</v>
      </c>
      <c r="FH150" s="61">
        <v>1.3019475987412869E-4</v>
      </c>
      <c r="FI150" s="61">
        <v>2.1009339727328283E-4</v>
      </c>
      <c r="FJ150" s="61">
        <v>1.8084658534642405E-4</v>
      </c>
      <c r="FK150" s="61">
        <v>5.4346527043058303E-5</v>
      </c>
      <c r="FL150" s="61">
        <v>3.1004219759801636E-4</v>
      </c>
      <c r="FM150" s="61">
        <v>9.9866383995115184E-6</v>
      </c>
      <c r="FN150" s="61">
        <v>1.3766717592317424E-5</v>
      </c>
      <c r="FO150" s="61">
        <v>1.1857785690892117E-4</v>
      </c>
      <c r="FP150" s="61">
        <v>1.478721454006899E-4</v>
      </c>
      <c r="FQ150" s="61">
        <v>1.102821113419538E-4</v>
      </c>
      <c r="FR150" s="61">
        <v>1.493102713482798E-4</v>
      </c>
      <c r="FS150" s="61">
        <v>1.0247860039563648E-5</v>
      </c>
      <c r="FT150" s="61">
        <v>7.7217212594029067E-5</v>
      </c>
      <c r="FU150" s="61">
        <v>6.6521081960723143E-5</v>
      </c>
      <c r="FV150" s="61">
        <v>3.601310012530158E-6</v>
      </c>
      <c r="FW150" s="61">
        <v>2.090909062195701E-5</v>
      </c>
      <c r="FX150" s="61">
        <v>1.5247848893416206E-4</v>
      </c>
      <c r="FY150" s="61">
        <v>3.3172855769978373E-5</v>
      </c>
      <c r="FZ150" s="61">
        <v>5.9520913642224609E-4</v>
      </c>
      <c r="GA150" s="61">
        <v>1.1923421944410445E-4</v>
      </c>
      <c r="GB150" s="61">
        <v>3.291384266175433E-4</v>
      </c>
      <c r="GC150" s="61">
        <v>8.6035661091509472E-4</v>
      </c>
      <c r="GD150" s="61">
        <v>4.1242985097047943E-5</v>
      </c>
      <c r="GE150" s="61">
        <v>1.0983601456430873E-4</v>
      </c>
      <c r="GF150" s="61">
        <v>5.7415562240309013E-4</v>
      </c>
      <c r="GG150" s="61">
        <v>2.3276808629773176E-3</v>
      </c>
      <c r="GH150" s="61">
        <v>4.1261923803748558E-4</v>
      </c>
      <c r="GI150" s="61">
        <v>2.7313850359954409E-4</v>
      </c>
      <c r="GJ150" s="61">
        <v>9.1757903068233186E-5</v>
      </c>
      <c r="GK150" s="61">
        <v>3.4493791923007148E-4</v>
      </c>
      <c r="GL150" s="61">
        <v>9.7803720041107835E-6</v>
      </c>
      <c r="GM150" s="61">
        <v>4.2261222965081606E-5</v>
      </c>
      <c r="GN150" s="61">
        <v>7.3385064858488591E-5</v>
      </c>
      <c r="GO150" s="61">
        <v>7.7841358323305879E-4</v>
      </c>
      <c r="GP150" s="61">
        <v>5.8016900332261221E-4</v>
      </c>
      <c r="GQ150" s="61">
        <v>1.2856335942885687E-3</v>
      </c>
      <c r="GR150" s="61">
        <v>1.3537979255713947E-4</v>
      </c>
      <c r="GS150" s="61">
        <v>2.1895141998369777E-4</v>
      </c>
      <c r="GT150" s="61">
        <v>3.4120615781938808E-4</v>
      </c>
      <c r="GU150" s="61">
        <v>1.0838092240167906E-4</v>
      </c>
      <c r="GV150" s="61">
        <v>8.0947170109357692E-3</v>
      </c>
      <c r="GW150" s="61">
        <v>3.8916000390922685E-5</v>
      </c>
      <c r="GX150" s="61">
        <v>2.8254921026469936E-5</v>
      </c>
      <c r="GY150" s="61">
        <v>1.0998045226822028E-4</v>
      </c>
      <c r="GZ150" s="61">
        <v>9.9328147241027905E-5</v>
      </c>
      <c r="HA150" s="61">
        <v>2.2575179863983035E-6</v>
      </c>
      <c r="HB150" s="61">
        <v>4.5765099299335986E-5</v>
      </c>
      <c r="HC150" s="61">
        <v>1.5229362755445512E-5</v>
      </c>
      <c r="HD150" s="61">
        <v>2.5028973487429209E-5</v>
      </c>
      <c r="HE150" s="61">
        <v>3.5468226384505915E-5</v>
      </c>
      <c r="HF150" s="61">
        <v>2.5626412918841271E-4</v>
      </c>
      <c r="HG150" s="61">
        <v>2.4897919492134776E-4</v>
      </c>
      <c r="HH150" s="61">
        <v>8.5515084139630685E-5</v>
      </c>
      <c r="HI150" s="61">
        <v>1.2338991552878132E-5</v>
      </c>
      <c r="HJ150" s="61">
        <v>2.0406267403925754E-4</v>
      </c>
      <c r="HK150" s="61">
        <v>0.19938643239727358</v>
      </c>
      <c r="HL150" s="61">
        <v>0.28177296375460659</v>
      </c>
      <c r="HM150" s="61">
        <v>0.90561881355686324</v>
      </c>
      <c r="HN150" s="61">
        <v>0.11673807437662766</v>
      </c>
      <c r="HO150" s="61">
        <v>0.14041984073245423</v>
      </c>
      <c r="HP150" s="61">
        <v>6.0736630045628058E-5</v>
      </c>
      <c r="HQ150" s="61">
        <v>2.2729907356406958E-5</v>
      </c>
      <c r="HR150" s="61">
        <v>8.134642739371458E-5</v>
      </c>
      <c r="HS150" s="61">
        <v>2.4972204026402734E-5</v>
      </c>
      <c r="HT150" s="61">
        <v>9.1719774016394846E-6</v>
      </c>
      <c r="HU150" s="61">
        <v>9.6786972224592179E-5</v>
      </c>
      <c r="HV150" s="61">
        <v>7.5516879466671648E-5</v>
      </c>
      <c r="HW150" s="61">
        <v>3.0035588432848316E-3</v>
      </c>
      <c r="HX150" s="61">
        <v>2.0509023504202604E-3</v>
      </c>
      <c r="HY150" s="61">
        <v>5.6496954733545324E-3</v>
      </c>
      <c r="HZ150" s="61">
        <v>4.3763362859666442E-3</v>
      </c>
      <c r="IA150" s="61">
        <v>5.3282912990741003E-3</v>
      </c>
      <c r="IB150" s="61">
        <v>3.3393196076081304E-3</v>
      </c>
      <c r="IC150" s="61">
        <v>4.1418562309191738E-5</v>
      </c>
      <c r="ID150" s="61">
        <v>2.664289398267663E-4</v>
      </c>
      <c r="IE150" s="61">
        <v>4.9700017101343645E-5</v>
      </c>
      <c r="IF150" s="61">
        <v>1.3331259581842825E-4</v>
      </c>
      <c r="IG150" s="61">
        <v>1.4237895429594846E-5</v>
      </c>
      <c r="IH150" s="61">
        <v>1.9607754469948658E-5</v>
      </c>
      <c r="II150" s="61">
        <v>1.7055860174897461E-4</v>
      </c>
      <c r="IJ150" s="61">
        <v>5.1434776817585378E-5</v>
      </c>
      <c r="IK150" s="61">
        <v>1.3222862690961577E-4</v>
      </c>
      <c r="IL150" s="61">
        <v>2.6955116606726387E-4</v>
      </c>
      <c r="IM150" s="61">
        <v>3.506371048767525E-5</v>
      </c>
      <c r="IN150" s="61">
        <v>7.6956446004435695E-5</v>
      </c>
      <c r="IO150" s="61">
        <v>2.0960517741406293E-4</v>
      </c>
      <c r="IP150" s="61">
        <v>2.0420978820526982E-5</v>
      </c>
      <c r="IQ150" s="61">
        <v>2.3318906902925678E-4</v>
      </c>
      <c r="IR150" s="61">
        <v>1.5450005251964871E-5</v>
      </c>
      <c r="IS150" s="61">
        <v>1.1465355822431157E-4</v>
      </c>
      <c r="IT150" s="61">
        <v>1.6345727797453157E-5</v>
      </c>
      <c r="IU150" s="61">
        <v>1.1774250715947907E-4</v>
      </c>
      <c r="IV150" s="61">
        <v>1.2276450895661797E-5</v>
      </c>
      <c r="IW150" s="61">
        <v>3.4988948600985005E-5</v>
      </c>
      <c r="IX150" s="61">
        <v>6.0240406361518869E-5</v>
      </c>
      <c r="IY150" s="61">
        <v>4.2975820605050004E-5</v>
      </c>
      <c r="IZ150" s="61">
        <v>7.5399919528755779E-5</v>
      </c>
      <c r="JA150" s="61">
        <v>7.3307424271980349E-5</v>
      </c>
      <c r="JB150" s="61">
        <v>1.5787895817788387E-4</v>
      </c>
      <c r="JC150" s="61">
        <v>3.1483119475031719E-5</v>
      </c>
      <c r="JD150" s="61">
        <v>6.6666235742298121E-5</v>
      </c>
      <c r="JE150" s="61">
        <v>5.4311517162945371E-5</v>
      </c>
      <c r="JF150" s="61">
        <v>1.7257706062211337E-5</v>
      </c>
      <c r="JG150" s="61">
        <v>1.4701710401393917E-3</v>
      </c>
      <c r="JH150" s="61">
        <v>0.89063316483848787</v>
      </c>
      <c r="JI150" s="61">
        <v>9.3394288539525949E-4</v>
      </c>
      <c r="JJ150" s="61">
        <v>4.6380008777532834E-4</v>
      </c>
      <c r="JK150" s="61">
        <v>2.1801167026827824E-2</v>
      </c>
      <c r="JL150" s="61">
        <v>9.1667039801634326E-4</v>
      </c>
      <c r="JM150" s="61">
        <v>3.7979080272675949E-4</v>
      </c>
      <c r="JN150" s="61">
        <v>1.0966701013287945E-4</v>
      </c>
      <c r="JO150" s="61">
        <v>1.4581699903242141E-4</v>
      </c>
      <c r="JP150" s="61">
        <v>4.0118518583637727E-5</v>
      </c>
      <c r="JQ150" s="61">
        <v>9.5438032479660444E-5</v>
      </c>
      <c r="JR150" s="61">
        <v>3.4467167024911143E-4</v>
      </c>
      <c r="JS150" s="61">
        <v>6.2233854791261765E-5</v>
      </c>
      <c r="JT150" s="61">
        <v>7.8250997368644424E-5</v>
      </c>
      <c r="JU150" s="61">
        <v>1.1571931532369078E-4</v>
      </c>
      <c r="JV150" s="61">
        <v>7.107382493988977E-5</v>
      </c>
      <c r="JW150" s="61">
        <v>1.215376568073279E-4</v>
      </c>
      <c r="JX150" s="61">
        <v>2.7702956237132072E-4</v>
      </c>
      <c r="JY150" s="61">
        <v>1.0405337242896832E-4</v>
      </c>
      <c r="JZ150" s="61">
        <v>1.0646619157414379E-4</v>
      </c>
      <c r="KA150" s="61">
        <v>1.2666099832668321E-4</v>
      </c>
      <c r="KB150" s="61">
        <v>2.6624770193280404E-4</v>
      </c>
      <c r="KC150" s="61">
        <v>6.1477502931082449E-5</v>
      </c>
      <c r="KD150" s="61">
        <v>2.792676978295058E-4</v>
      </c>
      <c r="KE150" s="61">
        <v>9.4023407686549603E-5</v>
      </c>
      <c r="KF150" s="61">
        <v>7.4738607758523292E-5</v>
      </c>
      <c r="KG150" s="61">
        <v>2.7335220105265616E-5</v>
      </c>
      <c r="KH150" s="61">
        <v>9.0242721494208664E-5</v>
      </c>
      <c r="KI150" s="61">
        <v>1.0520615366536599E-4</v>
      </c>
      <c r="KJ150" s="61">
        <v>1.957145716729788E-4</v>
      </c>
      <c r="KK150" s="61">
        <v>1.0089836646970625E-4</v>
      </c>
      <c r="KL150" s="61">
        <v>1.0516235492668305E-4</v>
      </c>
      <c r="KM150" s="61">
        <v>6.2406583138526872E-5</v>
      </c>
      <c r="KN150" s="61">
        <v>1.1087476239501884E-4</v>
      </c>
      <c r="KO150" s="61">
        <v>9.2364137416763609E-5</v>
      </c>
      <c r="KP150" s="61">
        <v>2.1012840079616144E-4</v>
      </c>
      <c r="KQ150" s="61">
        <v>2.0393061839654307E-4</v>
      </c>
      <c r="KR150" s="61">
        <v>1.9240286655481642E-4</v>
      </c>
      <c r="KS150" s="61">
        <v>8.4744691686089427E-5</v>
      </c>
      <c r="KT150" s="61">
        <v>2.9740291948740402E-4</v>
      </c>
      <c r="KU150" s="61">
        <v>1.8733503123256743E-4</v>
      </c>
      <c r="KV150" s="61">
        <v>7.5989857690017093E-5</v>
      </c>
      <c r="KW150" s="61">
        <v>1.4341166184296243E-4</v>
      </c>
      <c r="KX150" s="61">
        <v>8.520213496502661E-5</v>
      </c>
      <c r="KY150" s="61">
        <v>6.9977598637938182E-5</v>
      </c>
      <c r="KZ150" s="61">
        <v>1.0119403336871872E-4</v>
      </c>
    </row>
    <row r="151" spans="1:312" ht="13" x14ac:dyDescent="0.3">
      <c r="A151" s="102">
        <v>1.0315870505777656</v>
      </c>
      <c r="B151" s="50" t="s">
        <v>808</v>
      </c>
      <c r="C151" s="60" t="s">
        <v>175</v>
      </c>
      <c r="D151" s="61">
        <v>3.5096240287877429E-5</v>
      </c>
      <c r="E151" s="61">
        <v>2.381887800668125E-5</v>
      </c>
      <c r="F151" s="61">
        <v>2.0712799314185692E-5</v>
      </c>
      <c r="G151" s="61">
        <v>1.9760521570073793E-5</v>
      </c>
      <c r="H151" s="61">
        <v>6.980803563914175E-5</v>
      </c>
      <c r="I151" s="61">
        <v>1.2583568406736981E-4</v>
      </c>
      <c r="J151" s="61">
        <v>5.24815870884496E-5</v>
      </c>
      <c r="K151" s="61">
        <v>0</v>
      </c>
      <c r="L151" s="61">
        <v>7.8073108535349649E-5</v>
      </c>
      <c r="M151" s="61">
        <v>1.3526704036833097E-5</v>
      </c>
      <c r="N151" s="61">
        <v>3.2366608428140926E-5</v>
      </c>
      <c r="O151" s="61">
        <v>2.9428958849831968E-5</v>
      </c>
      <c r="P151" s="61">
        <v>3.8023033198885744E-5</v>
      </c>
      <c r="Q151" s="61">
        <v>1.1172778469969606E-5</v>
      </c>
      <c r="R151" s="61">
        <v>7.449428102533436E-5</v>
      </c>
      <c r="S151" s="61">
        <v>4.6422680239973491E-5</v>
      </c>
      <c r="T151" s="61">
        <v>1.2848086160717072E-4</v>
      </c>
      <c r="U151" s="61">
        <v>1.186986775662454E-4</v>
      </c>
      <c r="V151" s="61">
        <v>3.7303966744221237E-4</v>
      </c>
      <c r="W151" s="61">
        <v>6.1664025679081607E-5</v>
      </c>
      <c r="X151" s="61">
        <v>7.199601949113064E-5</v>
      </c>
      <c r="Y151" s="61">
        <v>6.2181419460753424E-4</v>
      </c>
      <c r="Z151" s="61">
        <v>4.4642110284251891E-4</v>
      </c>
      <c r="AA151" s="61">
        <v>1.0927453284707106E-4</v>
      </c>
      <c r="AB151" s="61">
        <v>5.2144983102770141E-4</v>
      </c>
      <c r="AC151" s="61">
        <v>2.9156284250844819E-4</v>
      </c>
      <c r="AD151" s="61">
        <v>2.1458118969269071E-4</v>
      </c>
      <c r="AE151" s="61">
        <v>5.1455416662445617E-4</v>
      </c>
      <c r="AF151" s="61">
        <v>1.8057426047802744E-5</v>
      </c>
      <c r="AG151" s="61">
        <v>4.781266189455089E-5</v>
      </c>
      <c r="AH151" s="61">
        <v>2.7529450888533958E-5</v>
      </c>
      <c r="AI151" s="61">
        <v>5.1857945724582016E-5</v>
      </c>
      <c r="AJ151" s="61">
        <v>1.670265754473957E-4</v>
      </c>
      <c r="AK151" s="61">
        <v>5.2489124949029332E-4</v>
      </c>
      <c r="AL151" s="61">
        <v>4.9766762295473785E-4</v>
      </c>
      <c r="AM151" s="61">
        <v>4.1208367252749685E-4</v>
      </c>
      <c r="AN151" s="61">
        <v>3.5973916654298121E-4</v>
      </c>
      <c r="AO151" s="61">
        <v>1.013813023003126E-3</v>
      </c>
      <c r="AP151" s="61">
        <v>5.803942473128008E-4</v>
      </c>
      <c r="AQ151" s="61">
        <v>1.0579295527676969E-4</v>
      </c>
      <c r="AR151" s="61">
        <v>4.4176793802786472E-4</v>
      </c>
      <c r="AS151" s="61">
        <v>9.7581543713078772E-4</v>
      </c>
      <c r="AT151" s="61">
        <v>1.8795991418323141E-3</v>
      </c>
      <c r="AU151" s="61">
        <v>7.322971283626079E-4</v>
      </c>
      <c r="AV151" s="61">
        <v>7.7383858099329603E-5</v>
      </c>
      <c r="AW151" s="61">
        <v>6.142147957034205E-5</v>
      </c>
      <c r="AX151" s="61">
        <v>1.4713316297455594E-4</v>
      </c>
      <c r="AY151" s="61">
        <v>6.9469380584072092E-5</v>
      </c>
      <c r="AZ151" s="61">
        <v>2.4496098292345239E-4</v>
      </c>
      <c r="BA151" s="61">
        <v>9.1447885131129916E-4</v>
      </c>
      <c r="BB151" s="61">
        <v>5.4816799255667887E-3</v>
      </c>
      <c r="BC151" s="61">
        <v>5.1064206392091681E-5</v>
      </c>
      <c r="BD151" s="61">
        <v>1.494286194849172E-4</v>
      </c>
      <c r="BE151" s="61">
        <v>5.927812854682129E-5</v>
      </c>
      <c r="BF151" s="61">
        <v>0.95377056487392753</v>
      </c>
      <c r="BG151" s="61">
        <v>0.32095841741881986</v>
      </c>
      <c r="BH151" s="61">
        <v>3.8856386647350875E-4</v>
      </c>
      <c r="BI151" s="61">
        <v>8.9538295923651424E-5</v>
      </c>
      <c r="BJ151" s="61">
        <v>1.6574958196392361E-4</v>
      </c>
      <c r="BK151" s="61">
        <v>2.6670125897853674E-4</v>
      </c>
      <c r="BL151" s="61">
        <v>1.8745100038373764E-3</v>
      </c>
      <c r="BM151" s="61">
        <v>1.518345222339817E-4</v>
      </c>
      <c r="BN151" s="61">
        <v>2.7563138151078671E-5</v>
      </c>
      <c r="BO151" s="61">
        <v>1.7533431620535807E-4</v>
      </c>
      <c r="BP151" s="61">
        <v>2.8911287176923796E-6</v>
      </c>
      <c r="BQ151" s="61">
        <v>2.289263775339366E-4</v>
      </c>
      <c r="BR151" s="61">
        <v>2.7953401736704096E-5</v>
      </c>
      <c r="BS151" s="61">
        <v>3.2251301457485436E-6</v>
      </c>
      <c r="BT151" s="61">
        <v>5.6453412229276881E-6</v>
      </c>
      <c r="BU151" s="61">
        <v>3.5222441197990505E-5</v>
      </c>
      <c r="BV151" s="61">
        <v>1.837791690038745E-5</v>
      </c>
      <c r="BW151" s="61">
        <v>1.870833191402065E-4</v>
      </c>
      <c r="BX151" s="61">
        <v>1.3036000915643989E-4</v>
      </c>
      <c r="BY151" s="61">
        <v>1.1981158287418599E-4</v>
      </c>
      <c r="BZ151" s="61">
        <v>5.0448122505408828E-5</v>
      </c>
      <c r="CA151" s="61">
        <v>3.7821464426812501E-5</v>
      </c>
      <c r="CB151" s="61">
        <v>1.1840119894107736E-5</v>
      </c>
      <c r="CC151" s="61">
        <v>3.3106301548567628E-5</v>
      </c>
      <c r="CD151" s="61">
        <v>6.3919419925704613E-4</v>
      </c>
      <c r="CE151" s="61">
        <v>2.2012378283962222E-4</v>
      </c>
      <c r="CF151" s="61">
        <v>2.1058882525704987E-4</v>
      </c>
      <c r="CG151" s="61">
        <v>5.2219269601475168E-4</v>
      </c>
      <c r="CH151" s="61">
        <v>2.4410859160599516E-4</v>
      </c>
      <c r="CI151" s="61">
        <v>1.7531267202259315E-4</v>
      </c>
      <c r="CJ151" s="61">
        <v>1.068990646195019E-4</v>
      </c>
      <c r="CK151" s="61">
        <v>6.3017146984283554E-4</v>
      </c>
      <c r="CL151" s="61">
        <v>1.7823172403989225E-4</v>
      </c>
      <c r="CM151" s="61">
        <v>1.9649516351009024E-4</v>
      </c>
      <c r="CN151" s="61">
        <v>6.6471890844489712E-4</v>
      </c>
      <c r="CO151" s="61">
        <v>2.2003974713745658E-4</v>
      </c>
      <c r="CP151" s="61">
        <v>2.3728166138342201E-4</v>
      </c>
      <c r="CQ151" s="61">
        <v>9.7826873275329689E-5</v>
      </c>
      <c r="CR151" s="61">
        <v>9.2414587077377028E-5</v>
      </c>
      <c r="CS151" s="61">
        <v>9.0136166179308316E-5</v>
      </c>
      <c r="CT151" s="61">
        <v>6.9835284218306887E-5</v>
      </c>
      <c r="CU151" s="61">
        <v>1.0902696057849799E-4</v>
      </c>
      <c r="CV151" s="61">
        <v>6.3558568824648249E-5</v>
      </c>
      <c r="CW151" s="61">
        <v>9.364691940180205E-5</v>
      </c>
      <c r="CX151" s="61">
        <v>3.6030816459363245E-4</v>
      </c>
      <c r="CY151" s="61">
        <v>2.2793058557734865E-4</v>
      </c>
      <c r="CZ151" s="61">
        <v>0</v>
      </c>
      <c r="DA151" s="61">
        <v>1.3646187999815791E-5</v>
      </c>
      <c r="DB151" s="61">
        <v>2.8872751439381608E-4</v>
      </c>
      <c r="DC151" s="61">
        <v>2.995642091845816E-4</v>
      </c>
      <c r="DD151" s="61">
        <v>4.5441441819954362E-4</v>
      </c>
      <c r="DE151" s="61">
        <v>1.8908049859450585E-4</v>
      </c>
      <c r="DF151" s="61">
        <v>3.1199752906941025E-4</v>
      </c>
      <c r="DG151" s="61">
        <v>2.8662028755848426E-4</v>
      </c>
      <c r="DH151" s="61">
        <v>5.471816297710211E-5</v>
      </c>
      <c r="DI151" s="61">
        <v>5.7849496035962357E-4</v>
      </c>
      <c r="DJ151" s="61">
        <v>1.6328589468862127E-3</v>
      </c>
      <c r="DK151" s="61">
        <v>1.4772242833106914E-3</v>
      </c>
      <c r="DL151" s="61">
        <v>6.9479942082333718E-4</v>
      </c>
      <c r="DM151" s="61">
        <v>6.1294541564003156E-4</v>
      </c>
      <c r="DN151" s="61">
        <v>5.6690571261788314E-4</v>
      </c>
      <c r="DO151" s="61">
        <v>5.4178297129236163E-4</v>
      </c>
      <c r="DP151" s="61">
        <v>0.23441073920818628</v>
      </c>
      <c r="DQ151" s="61">
        <v>6.3963683099257256E-4</v>
      </c>
      <c r="DR151" s="61">
        <v>1.7362703679057907E-3</v>
      </c>
      <c r="DS151" s="61">
        <v>1.4737433651090992E-3</v>
      </c>
      <c r="DT151" s="61">
        <v>2.4624103391870093E-4</v>
      </c>
      <c r="DU151" s="61">
        <v>1.4225854677753086E-4</v>
      </c>
      <c r="DV151" s="61">
        <v>4.116270846564197E-4</v>
      </c>
      <c r="DW151" s="61">
        <v>3.2421446768553106E-4</v>
      </c>
      <c r="DX151" s="61">
        <v>5.7734209045192818E-5</v>
      </c>
      <c r="DY151" s="61">
        <v>1.3780922215905203E-4</v>
      </c>
      <c r="DZ151" s="61">
        <v>3.4553044917175962E-5</v>
      </c>
      <c r="EA151" s="61">
        <v>3.1009648652178127E-5</v>
      </c>
      <c r="EB151" s="61">
        <v>3.5594844717906068E-5</v>
      </c>
      <c r="EC151" s="61">
        <v>4.0608939910407471E-4</v>
      </c>
      <c r="ED151" s="61">
        <v>1.4956882447798988E-4</v>
      </c>
      <c r="EE151" s="61">
        <v>2.1989231290211846E-4</v>
      </c>
      <c r="EF151" s="61">
        <v>6.057109298913744E-5</v>
      </c>
      <c r="EG151" s="61">
        <v>1.0494508832886329E-4</v>
      </c>
      <c r="EH151" s="61">
        <v>4.7878305313997701E-5</v>
      </c>
      <c r="EI151" s="61">
        <v>8.1241105954023662E-5</v>
      </c>
      <c r="EJ151" s="61">
        <v>1.0050574307498586E-4</v>
      </c>
      <c r="EK151" s="61">
        <v>2.694000442095755E-4</v>
      </c>
      <c r="EL151" s="61">
        <v>7.0484684999537451E-5</v>
      </c>
      <c r="EM151" s="61">
        <v>3.4954409833604795E-5</v>
      </c>
      <c r="EN151" s="61">
        <v>2.3477438631234744E-4</v>
      </c>
      <c r="EO151" s="61">
        <v>7.2844202477982103E-5</v>
      </c>
      <c r="EP151" s="61">
        <v>4.8950169876532584E-5</v>
      </c>
      <c r="EQ151" s="61">
        <v>5.4084773439319763E-4</v>
      </c>
      <c r="ER151" s="61">
        <v>8.8478735870951883E-6</v>
      </c>
      <c r="ES151" s="61">
        <v>7.2329575074652589E-5</v>
      </c>
      <c r="ET151" s="61">
        <v>0</v>
      </c>
      <c r="EU151" s="61">
        <v>2.0539773778521648E-5</v>
      </c>
      <c r="EV151" s="61">
        <v>1.5465890067240392E-5</v>
      </c>
      <c r="EW151" s="61">
        <v>6.0198602648005089E-5</v>
      </c>
      <c r="EX151" s="61">
        <v>2.0957497957667964E-4</v>
      </c>
      <c r="EY151" s="61">
        <v>1.5293871222238033E-4</v>
      </c>
      <c r="EZ151" s="61">
        <v>2.6480978984623748E-4</v>
      </c>
      <c r="FA151" s="61">
        <v>2.5009206572711729E-5</v>
      </c>
      <c r="FB151" s="61">
        <v>3.4382750429352722E-5</v>
      </c>
      <c r="FC151" s="61">
        <v>7.9865822526430859E-5</v>
      </c>
      <c r="FD151" s="61">
        <v>4.9875448025000582E-5</v>
      </c>
      <c r="FE151" s="61">
        <v>3.9642331905556024E-6</v>
      </c>
      <c r="FF151" s="61">
        <v>1.5430753956359266E-4</v>
      </c>
      <c r="FG151" s="61">
        <v>0</v>
      </c>
      <c r="FH151" s="61">
        <v>6.9150359331198472E-6</v>
      </c>
      <c r="FI151" s="61">
        <v>4.3450573349116067E-5</v>
      </c>
      <c r="FJ151" s="61">
        <v>1.9978712952962541E-5</v>
      </c>
      <c r="FK151" s="61">
        <v>2.1363491691168539E-5</v>
      </c>
      <c r="FL151" s="61">
        <v>8.0191528903962837E-6</v>
      </c>
      <c r="FM151" s="61">
        <v>1.794800143703255E-4</v>
      </c>
      <c r="FN151" s="61">
        <v>7.5307744960946584E-5</v>
      </c>
      <c r="FO151" s="61">
        <v>2.3065215287153746E-5</v>
      </c>
      <c r="FP151" s="61">
        <v>1.3003789886033315E-4</v>
      </c>
      <c r="FQ151" s="61">
        <v>4.2402910468989289E-5</v>
      </c>
      <c r="FR151" s="61">
        <v>3.8153107443475922E-5</v>
      </c>
      <c r="FS151" s="61">
        <v>1.9206101737069848E-4</v>
      </c>
      <c r="FT151" s="61">
        <v>1.931450479802125E-4</v>
      </c>
      <c r="FU151" s="61">
        <v>3.8916087201225249E-5</v>
      </c>
      <c r="FV151" s="61">
        <v>9.2297574165578467E-4</v>
      </c>
      <c r="FW151" s="61">
        <v>2.2425157615694073E-6</v>
      </c>
      <c r="FX151" s="61">
        <v>5.8671615931163184E-5</v>
      </c>
      <c r="FY151" s="61">
        <v>5.0586904458524778E-5</v>
      </c>
      <c r="FZ151" s="61">
        <v>1.1743391066028589E-4</v>
      </c>
      <c r="GA151" s="61">
        <v>2.272731535743688E-4</v>
      </c>
      <c r="GB151" s="61">
        <v>1.9461885396872215E-4</v>
      </c>
      <c r="GC151" s="61">
        <v>1.0376530693661911E-4</v>
      </c>
      <c r="GD151" s="61">
        <v>1.0098336050586203E-4</v>
      </c>
      <c r="GE151" s="61">
        <v>2.4677060491509657E-5</v>
      </c>
      <c r="GF151" s="61">
        <v>1.3227502105582495E-4</v>
      </c>
      <c r="GG151" s="61">
        <v>2.6984093746012388E-4</v>
      </c>
      <c r="GH151" s="61">
        <v>3.1831573598219148E-4</v>
      </c>
      <c r="GI151" s="61">
        <v>8.1881114779128238E-4</v>
      </c>
      <c r="GJ151" s="61">
        <v>4.5964278683715084E-4</v>
      </c>
      <c r="GK151" s="61">
        <v>3.2777963413058403E-4</v>
      </c>
      <c r="GL151" s="61">
        <v>7.109781838114034E-4</v>
      </c>
      <c r="GM151" s="61">
        <v>1.0067982510424659E-4</v>
      </c>
      <c r="GN151" s="61">
        <v>1.4678739425215931E-3</v>
      </c>
      <c r="GO151" s="61">
        <v>2.202378319077692E-5</v>
      </c>
      <c r="GP151" s="61">
        <v>1.019847002354107E-4</v>
      </c>
      <c r="GQ151" s="61">
        <v>7.083995589674299E-5</v>
      </c>
      <c r="GR151" s="61">
        <v>1.8478948338745442E-4</v>
      </c>
      <c r="GS151" s="61">
        <v>2.6209712649967194E-4</v>
      </c>
      <c r="GT151" s="61">
        <v>5.7403058280284081E-6</v>
      </c>
      <c r="GU151" s="61">
        <v>8.0132813262069516E-5</v>
      </c>
      <c r="GV151" s="61">
        <v>2.9064866198124077E-5</v>
      </c>
      <c r="GW151" s="61">
        <v>4.0629714550059943E-4</v>
      </c>
      <c r="GX151" s="61">
        <v>1.7148993213564611E-4</v>
      </c>
      <c r="GY151" s="61">
        <v>8.0627243450696992E-5</v>
      </c>
      <c r="GZ151" s="61">
        <v>5.5403731749061958E-4</v>
      </c>
      <c r="HA151" s="61">
        <v>3.0120306645189813E-4</v>
      </c>
      <c r="HB151" s="61">
        <v>3.3596926195259312E-4</v>
      </c>
      <c r="HC151" s="61">
        <v>3.6707091935046749E-4</v>
      </c>
      <c r="HD151" s="61">
        <v>2.1605950951472178E-4</v>
      </c>
      <c r="HE151" s="61">
        <v>8.2769530851966352E-4</v>
      </c>
      <c r="HF151" s="61">
        <v>3.1407276255889806E-4</v>
      </c>
      <c r="HG151" s="61">
        <v>8.395640024109806E-4</v>
      </c>
      <c r="HH151" s="61">
        <v>3.3793912768432366E-4</v>
      </c>
      <c r="HI151" s="61">
        <v>6.2126573698750409E-4</v>
      </c>
      <c r="HJ151" s="61">
        <v>8.3569046650414992E-4</v>
      </c>
      <c r="HK151" s="61">
        <v>1.5037806063546722E-4</v>
      </c>
      <c r="HL151" s="61">
        <v>5.8622339266336957E-5</v>
      </c>
      <c r="HM151" s="61">
        <v>1.6862196282344926E-4</v>
      </c>
      <c r="HN151" s="61">
        <v>2.5363922961873966E-4</v>
      </c>
      <c r="HO151" s="61">
        <v>1.7701667678318952E-4</v>
      </c>
      <c r="HP151" s="61">
        <v>5.1734111769976079E-4</v>
      </c>
      <c r="HQ151" s="61">
        <v>4.7104818165474139E-4</v>
      </c>
      <c r="HR151" s="61">
        <v>5.9935286971955575E-4</v>
      </c>
      <c r="HS151" s="61">
        <v>2.2336776091983127E-4</v>
      </c>
      <c r="HT151" s="61">
        <v>3.7780474441199367E-4</v>
      </c>
      <c r="HU151" s="61">
        <v>1.8197255934048059E-4</v>
      </c>
      <c r="HV151" s="61">
        <v>1.2034870291619146E-4</v>
      </c>
      <c r="HW151" s="61">
        <v>4.651068884078325E-4</v>
      </c>
      <c r="HX151" s="61">
        <v>1.3678014895548537E-4</v>
      </c>
      <c r="HY151" s="61">
        <v>5.4272802505700711E-5</v>
      </c>
      <c r="HZ151" s="61">
        <v>7.9837774078504368E-5</v>
      </c>
      <c r="IA151" s="61">
        <v>4.9019130966412448E-4</v>
      </c>
      <c r="IB151" s="61">
        <v>1.5599298242449921E-4</v>
      </c>
      <c r="IC151" s="61">
        <v>3.1890422740807686E-4</v>
      </c>
      <c r="ID151" s="61">
        <v>3.7944499195567721E-4</v>
      </c>
      <c r="IE151" s="61">
        <v>4.4244646833559642E-4</v>
      </c>
      <c r="IF151" s="61">
        <v>6.7323241999214835E-5</v>
      </c>
      <c r="IG151" s="61">
        <v>5.6280050273130056E-5</v>
      </c>
      <c r="IH151" s="61">
        <v>1.0399754038264925E-4</v>
      </c>
      <c r="II151" s="61">
        <v>3.262114257179325E-4</v>
      </c>
      <c r="IJ151" s="61">
        <v>1.8789146485691753E-5</v>
      </c>
      <c r="IK151" s="61">
        <v>7.2881123306226245E-6</v>
      </c>
      <c r="IL151" s="61">
        <v>5.3821828761978483E-5</v>
      </c>
      <c r="IM151" s="61">
        <v>3.7337587246527773E-6</v>
      </c>
      <c r="IN151" s="61">
        <v>3.3032953619069308E-5</v>
      </c>
      <c r="IO151" s="61">
        <v>7.2670794457543514E-5</v>
      </c>
      <c r="IP151" s="61">
        <v>3.1819189114799106E-5</v>
      </c>
      <c r="IQ151" s="61">
        <v>2.7070252385033572E-4</v>
      </c>
      <c r="IR151" s="61">
        <v>3.5125431403376516E-5</v>
      </c>
      <c r="IS151" s="61">
        <v>6.1191561537804365E-5</v>
      </c>
      <c r="IT151" s="61">
        <v>3.0916776576897111E-6</v>
      </c>
      <c r="IU151" s="61">
        <v>4.4338117128722379E-5</v>
      </c>
      <c r="IV151" s="61">
        <v>3.7866030762619055E-5</v>
      </c>
      <c r="IW151" s="61">
        <v>1.1252897340381307E-4</v>
      </c>
      <c r="IX151" s="61">
        <v>8.646699054052859E-6</v>
      </c>
      <c r="IY151" s="61">
        <v>1.8700563447244635E-5</v>
      </c>
      <c r="IZ151" s="61">
        <v>8.9676977527839653E-5</v>
      </c>
      <c r="JA151" s="61">
        <v>6.7676152884894029E-5</v>
      </c>
      <c r="JB151" s="61">
        <v>9.5310176718228884E-5</v>
      </c>
      <c r="JC151" s="61">
        <v>1.9127069125615081E-5</v>
      </c>
      <c r="JD151" s="61">
        <v>8.1103218419626352E-6</v>
      </c>
      <c r="JE151" s="61">
        <v>3.230280132228209E-6</v>
      </c>
      <c r="JF151" s="61">
        <v>1.4875906218693813E-5</v>
      </c>
      <c r="JG151" s="61">
        <v>1.0438441575343408E-4</v>
      </c>
      <c r="JH151" s="61">
        <v>1.2383392266587828E-4</v>
      </c>
      <c r="JI151" s="61">
        <v>9.0042908600250122E-5</v>
      </c>
      <c r="JJ151" s="61">
        <v>1.3546586575835295E-4</v>
      </c>
      <c r="JK151" s="61">
        <v>1.391914132606509E-4</v>
      </c>
      <c r="JL151" s="61">
        <v>3.4855184070167234E-5</v>
      </c>
      <c r="JM151" s="61">
        <v>1.9565492567761193E-5</v>
      </c>
      <c r="JN151" s="61">
        <v>8.4273630630158263E-6</v>
      </c>
      <c r="JO151" s="61">
        <v>6.4271955496384095E-6</v>
      </c>
      <c r="JP151" s="61">
        <v>9.6839382337815317E-6</v>
      </c>
      <c r="JQ151" s="61">
        <v>4.0840540025458415E-5</v>
      </c>
      <c r="JR151" s="61">
        <v>5.1623508380189376E-5</v>
      </c>
      <c r="JS151" s="61">
        <v>2.0246350898515366E-5</v>
      </c>
      <c r="JT151" s="61">
        <v>1.6512286732874967E-4</v>
      </c>
      <c r="JU151" s="61">
        <v>1.0196165076991244E-4</v>
      </c>
      <c r="JV151" s="61">
        <v>2.2363571238996353E-4</v>
      </c>
      <c r="JW151" s="61">
        <v>1.9886562045691388E-4</v>
      </c>
      <c r="JX151" s="61">
        <v>1.9418663214441548E-4</v>
      </c>
      <c r="JY151" s="61">
        <v>2.1759794561742739E-4</v>
      </c>
      <c r="JZ151" s="61">
        <v>2.0143669661726616E-4</v>
      </c>
      <c r="KA151" s="61">
        <v>1.9675067524689614E-4</v>
      </c>
      <c r="KB151" s="61">
        <v>1.0690795717674688E-4</v>
      </c>
      <c r="KC151" s="61">
        <v>9.2812876869834669E-5</v>
      </c>
      <c r="KD151" s="61">
        <v>1.9468281766018492E-4</v>
      </c>
      <c r="KE151" s="61">
        <v>2.6055978492960406E-4</v>
      </c>
      <c r="KF151" s="61">
        <v>2.0140938809498572E-4</v>
      </c>
      <c r="KG151" s="61">
        <v>1.2333196114217788E-4</v>
      </c>
      <c r="KH151" s="61">
        <v>9.9130811663698107E-5</v>
      </c>
      <c r="KI151" s="61">
        <v>2.2336676724734369E-4</v>
      </c>
      <c r="KJ151" s="61">
        <v>1.9966730537934738E-4</v>
      </c>
      <c r="KK151" s="61">
        <v>2.5210068167659918E-4</v>
      </c>
      <c r="KL151" s="61">
        <v>2.2903906521563923E-4</v>
      </c>
      <c r="KM151" s="61">
        <v>2.0321668630481109E-4</v>
      </c>
      <c r="KN151" s="61">
        <v>5.0294338435053409E-4</v>
      </c>
      <c r="KO151" s="61">
        <v>3.1982349398557185E-4</v>
      </c>
      <c r="KP151" s="61">
        <v>1.3486996861609076E-4</v>
      </c>
      <c r="KQ151" s="61">
        <v>2.155359955066013E-4</v>
      </c>
      <c r="KR151" s="61">
        <v>6.4710989610303313E-5</v>
      </c>
      <c r="KS151" s="61">
        <v>4.0718107030975471E-5</v>
      </c>
      <c r="KT151" s="61">
        <v>3.0627685916786469E-4</v>
      </c>
      <c r="KU151" s="61">
        <v>2.6917449511384072E-4</v>
      </c>
      <c r="KV151" s="61">
        <v>1.7044626645901768E-4</v>
      </c>
      <c r="KW151" s="61">
        <v>1.3858186484674143E-4</v>
      </c>
      <c r="KX151" s="61">
        <v>1.6009192596548049E-4</v>
      </c>
      <c r="KY151" s="61">
        <v>2.5622450464707114E-4</v>
      </c>
      <c r="KZ151" s="61">
        <v>2.2095335186576542E-4</v>
      </c>
    </row>
    <row r="152" spans="1:312" ht="13" x14ac:dyDescent="0.3">
      <c r="A152" s="102">
        <v>1.031786189552075</v>
      </c>
      <c r="B152" s="50" t="s">
        <v>807</v>
      </c>
      <c r="C152" s="60" t="s">
        <v>41</v>
      </c>
      <c r="D152" s="61">
        <v>3.8642373295707285E-4</v>
      </c>
      <c r="E152" s="61">
        <v>1.2711664222865557E-4</v>
      </c>
      <c r="F152" s="61">
        <v>1.1683869441318148E-4</v>
      </c>
      <c r="G152" s="61">
        <v>5.1726551095899188E-6</v>
      </c>
      <c r="H152" s="61">
        <v>8.9056168514987442E-6</v>
      </c>
      <c r="I152" s="61">
        <v>1.9880206693906564E-6</v>
      </c>
      <c r="J152" s="61">
        <v>1.0063470749722142E-4</v>
      </c>
      <c r="K152" s="61">
        <v>3.0348741513962847E-4</v>
      </c>
      <c r="L152" s="61">
        <v>2.0859613976205316E-4</v>
      </c>
      <c r="M152" s="61">
        <v>7.9265178727915681E-5</v>
      </c>
      <c r="N152" s="61">
        <v>2.1449342785726216E-4</v>
      </c>
      <c r="O152" s="61">
        <v>3.0754708646332476E-4</v>
      </c>
      <c r="P152" s="61">
        <v>7.8806220090455001E-4</v>
      </c>
      <c r="Q152" s="61">
        <v>1.5718488102787025E-4</v>
      </c>
      <c r="R152" s="61">
        <v>0.9494633560451412</v>
      </c>
      <c r="S152" s="61">
        <v>1.3123588246544519E-3</v>
      </c>
      <c r="T152" s="61">
        <v>1.0893661758445202E-3</v>
      </c>
      <c r="U152" s="61">
        <v>8.3791863433510545E-3</v>
      </c>
      <c r="V152" s="61">
        <v>1.5265326071632187E-4</v>
      </c>
      <c r="W152" s="61">
        <v>4.5011567043728491E-4</v>
      </c>
      <c r="X152" s="61">
        <v>3.1736407688320411E-3</v>
      </c>
      <c r="Y152" s="61">
        <v>1.2043265196553657E-4</v>
      </c>
      <c r="Z152" s="61">
        <v>7.7867734024583837E-5</v>
      </c>
      <c r="AA152" s="61">
        <v>4.2580079054815146E-5</v>
      </c>
      <c r="AB152" s="61">
        <v>3.8764230141815643E-5</v>
      </c>
      <c r="AC152" s="61">
        <v>1.3011909331833333E-4</v>
      </c>
      <c r="AD152" s="61">
        <v>3.2855312146114826E-5</v>
      </c>
      <c r="AE152" s="61">
        <v>4.2381843918400039E-5</v>
      </c>
      <c r="AF152" s="61">
        <v>2.2028882759782826E-4</v>
      </c>
      <c r="AG152" s="61">
        <v>3.1136113893982734E-5</v>
      </c>
      <c r="AH152" s="61">
        <v>8.9579158625936816E-6</v>
      </c>
      <c r="AI152" s="61">
        <v>1.720144675215056E-4</v>
      </c>
      <c r="AJ152" s="61">
        <v>8.2046788216534949E-5</v>
      </c>
      <c r="AK152" s="61">
        <v>1.5734063978018161E-4</v>
      </c>
      <c r="AL152" s="61">
        <v>5.4976220720866277E-5</v>
      </c>
      <c r="AM152" s="61">
        <v>2.2498467214928967E-5</v>
      </c>
      <c r="AN152" s="61">
        <v>2.5613253424655535E-5</v>
      </c>
      <c r="AO152" s="61">
        <v>2.7825157555785962E-5</v>
      </c>
      <c r="AP152" s="61">
        <v>3.3124441186757587E-4</v>
      </c>
      <c r="AQ152" s="61">
        <v>1.100303233118873E-4</v>
      </c>
      <c r="AR152" s="61">
        <v>9.2538694145057461E-5</v>
      </c>
      <c r="AS152" s="61">
        <v>1.2992310102242786E-4</v>
      </c>
      <c r="AT152" s="61">
        <v>1.0186452545392612E-4</v>
      </c>
      <c r="AU152" s="61">
        <v>1.3902426370790538E-4</v>
      </c>
      <c r="AV152" s="61">
        <v>7.6440432152895751E-5</v>
      </c>
      <c r="AW152" s="61">
        <v>3.9209291670394059E-4</v>
      </c>
      <c r="AX152" s="61">
        <v>8.8603046743994111E-5</v>
      </c>
      <c r="AY152" s="61">
        <v>3.4180075167776968E-4</v>
      </c>
      <c r="AZ152" s="61">
        <v>7.4912103908116585E-5</v>
      </c>
      <c r="BA152" s="61">
        <v>1.7574674992627574E-4</v>
      </c>
      <c r="BB152" s="61">
        <v>5.1591731708601113E-5</v>
      </c>
      <c r="BC152" s="61">
        <v>4.0133780182227555E-5</v>
      </c>
      <c r="BD152" s="61">
        <v>4.8947594317389204E-5</v>
      </c>
      <c r="BE152" s="61">
        <v>7.8774637567189502E-5</v>
      </c>
      <c r="BF152" s="61">
        <v>5.2531352990965805E-5</v>
      </c>
      <c r="BG152" s="61">
        <v>7.3034453503880139E-5</v>
      </c>
      <c r="BH152" s="61">
        <v>6.8487373864481606E-5</v>
      </c>
      <c r="BI152" s="61">
        <v>2.855617936856209E-4</v>
      </c>
      <c r="BJ152" s="61">
        <v>2.9484988702191579E-4</v>
      </c>
      <c r="BK152" s="61">
        <v>1.0411853184330195E-4</v>
      </c>
      <c r="BL152" s="61">
        <v>2.0902644582432658E-4</v>
      </c>
      <c r="BM152" s="61">
        <v>1.344751877992155E-4</v>
      </c>
      <c r="BN152" s="61">
        <v>3.0745348316381496E-4</v>
      </c>
      <c r="BO152" s="61">
        <v>1.4031997447687918E-4</v>
      </c>
      <c r="BP152" s="61">
        <v>3.8130775421120606E-5</v>
      </c>
      <c r="BQ152" s="61">
        <v>9.2763851259827818E-6</v>
      </c>
      <c r="BR152" s="61">
        <v>1.0188354842433217E-6</v>
      </c>
      <c r="BS152" s="61">
        <v>2.4323034503168488E-4</v>
      </c>
      <c r="BT152" s="61">
        <v>2.2578228591031346E-4</v>
      </c>
      <c r="BU152" s="61">
        <v>1.5860458080624548E-4</v>
      </c>
      <c r="BV152" s="61">
        <v>0.69789118718436005</v>
      </c>
      <c r="BW152" s="61">
        <v>2.7578247178021639E-2</v>
      </c>
      <c r="BX152" s="61">
        <v>1.6120493593488293E-2</v>
      </c>
      <c r="BY152" s="61">
        <v>0.44256817245536179</v>
      </c>
      <c r="BZ152" s="61">
        <v>0.60264803366640296</v>
      </c>
      <c r="CA152" s="61">
        <v>3.0563658890828691E-3</v>
      </c>
      <c r="CB152" s="61">
        <v>1.9624957131556542E-2</v>
      </c>
      <c r="CC152" s="61">
        <v>0.95037115252946736</v>
      </c>
      <c r="CD152" s="61">
        <v>2.6291777077820984E-5</v>
      </c>
      <c r="CE152" s="61">
        <v>8.2342039536774779E-5</v>
      </c>
      <c r="CF152" s="61">
        <v>1.5265121674730542E-4</v>
      </c>
      <c r="CG152" s="61">
        <v>1.5113327490421077E-5</v>
      </c>
      <c r="CH152" s="61">
        <v>2.029547899830124E-5</v>
      </c>
      <c r="CI152" s="61">
        <v>2.6876969803914924E-4</v>
      </c>
      <c r="CJ152" s="61">
        <v>8.1449275672387531E-5</v>
      </c>
      <c r="CK152" s="61">
        <v>2.0034950040889886E-5</v>
      </c>
      <c r="CL152" s="61">
        <v>1.0207420689229721E-4</v>
      </c>
      <c r="CM152" s="61">
        <v>6.5352748729217562E-5</v>
      </c>
      <c r="CN152" s="61">
        <v>2.1965534346723587E-5</v>
      </c>
      <c r="CO152" s="61">
        <v>9.5660381789750045E-5</v>
      </c>
      <c r="CP152" s="61">
        <v>1.0249255867012852E-6</v>
      </c>
      <c r="CQ152" s="61">
        <v>5.0555892567702523E-6</v>
      </c>
      <c r="CR152" s="61">
        <v>7.591535585811108E-5</v>
      </c>
      <c r="CS152" s="61">
        <v>7.8478381680683912E-6</v>
      </c>
      <c r="CT152" s="61">
        <v>1.9973298489259202E-5</v>
      </c>
      <c r="CU152" s="61">
        <v>2.4250880484189356E-5</v>
      </c>
      <c r="CV152" s="61">
        <v>2.5878386255972364E-6</v>
      </c>
      <c r="CW152" s="61">
        <v>1.8256331153728296E-5</v>
      </c>
      <c r="CX152" s="61">
        <v>1.9494725437447574E-5</v>
      </c>
      <c r="CY152" s="61">
        <v>0</v>
      </c>
      <c r="CZ152" s="61">
        <v>2.4897881167223446E-5</v>
      </c>
      <c r="DA152" s="61">
        <v>3.0899647192030236E-5</v>
      </c>
      <c r="DB152" s="61">
        <v>1.5617750582916221E-5</v>
      </c>
      <c r="DC152" s="61">
        <v>2.5079039133913712E-4</v>
      </c>
      <c r="DD152" s="61">
        <v>6.9212536076729801E-5</v>
      </c>
      <c r="DE152" s="61">
        <v>2.2650730871128787E-4</v>
      </c>
      <c r="DF152" s="61">
        <v>3.0466495957402503E-5</v>
      </c>
      <c r="DG152" s="61">
        <v>3.6869127855823034E-4</v>
      </c>
      <c r="DH152" s="61">
        <v>1.9778029315897208E-4</v>
      </c>
      <c r="DI152" s="61">
        <v>2.9741670811949298E-5</v>
      </c>
      <c r="DJ152" s="61">
        <v>3.6820468879660639E-5</v>
      </c>
      <c r="DK152" s="61">
        <v>0</v>
      </c>
      <c r="DL152" s="61">
        <v>1.1127254926775983E-4</v>
      </c>
      <c r="DM152" s="61">
        <v>9.8346272210888931E-5</v>
      </c>
      <c r="DN152" s="61">
        <v>1.1367287115387708E-4</v>
      </c>
      <c r="DO152" s="61">
        <v>5.7303968117461325E-6</v>
      </c>
      <c r="DP152" s="61">
        <v>1.3346665137622755E-5</v>
      </c>
      <c r="DQ152" s="61">
        <v>9.8192070692495963E-5</v>
      </c>
      <c r="DR152" s="61">
        <v>8.6632176818585191E-6</v>
      </c>
      <c r="DS152" s="61">
        <v>9.1429211723509867E-5</v>
      </c>
      <c r="DT152" s="61">
        <v>7.6477132819772463E-6</v>
      </c>
      <c r="DU152" s="61">
        <v>3.9477831286569388E-5</v>
      </c>
      <c r="DV152" s="61">
        <v>1.0014346901523875E-4</v>
      </c>
      <c r="DW152" s="61">
        <v>1.0931917888465478E-4</v>
      </c>
      <c r="DX152" s="61">
        <v>3.029292911844935E-5</v>
      </c>
      <c r="DY152" s="61">
        <v>0</v>
      </c>
      <c r="DZ152" s="61">
        <v>2.1274733287858931E-5</v>
      </c>
      <c r="EA152" s="61">
        <v>7.9837341388773114E-5</v>
      </c>
      <c r="EB152" s="61">
        <v>3.3264395024761788E-5</v>
      </c>
      <c r="EC152" s="61">
        <v>6.3756880649255821E-5</v>
      </c>
      <c r="ED152" s="61">
        <v>4.5798894230335373E-5</v>
      </c>
      <c r="EE152" s="61">
        <v>8.5040798469535349E-5</v>
      </c>
      <c r="EF152" s="61">
        <v>1.0990218934111535E-5</v>
      </c>
      <c r="EG152" s="61">
        <v>1.4508537556985707E-6</v>
      </c>
      <c r="EH152" s="61">
        <v>4.5254646368116119E-6</v>
      </c>
      <c r="EI152" s="61">
        <v>1.0216296231958524E-5</v>
      </c>
      <c r="EJ152" s="61">
        <v>3.5512421513907472E-5</v>
      </c>
      <c r="EK152" s="61">
        <v>8.9004839033514707E-6</v>
      </c>
      <c r="EL152" s="61">
        <v>4.8335352226085859E-4</v>
      </c>
      <c r="EM152" s="61">
        <v>6.2187966089505718E-6</v>
      </c>
      <c r="EN152" s="61">
        <v>3.5640930676450874E-5</v>
      </c>
      <c r="EO152" s="61">
        <v>5.7872646066247247E-4</v>
      </c>
      <c r="EP152" s="61">
        <v>1.8541879236519198E-4</v>
      </c>
      <c r="EQ152" s="61">
        <v>1.9262755857124699E-4</v>
      </c>
      <c r="ER152" s="61">
        <v>4.5469948406560108E-5</v>
      </c>
      <c r="ES152" s="61">
        <v>2.5694885234602156E-5</v>
      </c>
      <c r="ET152" s="61">
        <v>8.9930972832652666E-5</v>
      </c>
      <c r="EU152" s="61">
        <v>9.3017514203305065E-5</v>
      </c>
      <c r="EV152" s="61">
        <v>4.9687164466796763E-4</v>
      </c>
      <c r="EW152" s="61">
        <v>6.1256164227721358E-5</v>
      </c>
      <c r="EX152" s="61">
        <v>2.6794602416036779E-3</v>
      </c>
      <c r="EY152" s="61">
        <v>8.4726399245075804E-3</v>
      </c>
      <c r="EZ152" s="61">
        <v>1.0222942728795956E-3</v>
      </c>
      <c r="FA152" s="61">
        <v>3.6293697781104514E-3</v>
      </c>
      <c r="FB152" s="61">
        <v>5.522748055591652E-3</v>
      </c>
      <c r="FC152" s="61">
        <v>0.38208608335602584</v>
      </c>
      <c r="FD152" s="61">
        <v>1.0107293703532137E-3</v>
      </c>
      <c r="FE152" s="61">
        <v>5.7154772495189897E-3</v>
      </c>
      <c r="FF152" s="61">
        <v>3.7589669758121029E-3</v>
      </c>
      <c r="FG152" s="61">
        <v>7.0135607798528675E-3</v>
      </c>
      <c r="FH152" s="61">
        <v>4.4552424011102317E-3</v>
      </c>
      <c r="FI152" s="61">
        <v>3.1847105332488707E-3</v>
      </c>
      <c r="FJ152" s="61">
        <v>4.4415032881762514E-3</v>
      </c>
      <c r="FK152" s="61">
        <v>5.738819420054395E-3</v>
      </c>
      <c r="FL152" s="61">
        <v>1.6785853931592222E-5</v>
      </c>
      <c r="FM152" s="61">
        <v>3.3034160228234932E-5</v>
      </c>
      <c r="FN152" s="61">
        <v>1.1665174078755592E-4</v>
      </c>
      <c r="FO152" s="61">
        <v>9.7777674916859822E-5</v>
      </c>
      <c r="FP152" s="61">
        <v>5.142514182822455E-4</v>
      </c>
      <c r="FQ152" s="61">
        <v>3.2054067078899911E-5</v>
      </c>
      <c r="FR152" s="61">
        <v>2.6975378688195084E-4</v>
      </c>
      <c r="FS152" s="61">
        <v>6.5448130859415484E-4</v>
      </c>
      <c r="FT152" s="61">
        <v>2.7791148121458987E-4</v>
      </c>
      <c r="FU152" s="61">
        <v>8.7569747935953678E-5</v>
      </c>
      <c r="FV152" s="61">
        <v>9.4554395106764041E-5</v>
      </c>
      <c r="FW152" s="61">
        <v>1.7864322742868404E-4</v>
      </c>
      <c r="FX152" s="61">
        <v>5.0583735555954755E-5</v>
      </c>
      <c r="FY152" s="61">
        <v>9.4144700722454004E-5</v>
      </c>
      <c r="FZ152" s="61">
        <v>1.2071520718079033E-2</v>
      </c>
      <c r="GA152" s="61">
        <v>1.0530952947855241E-3</v>
      </c>
      <c r="GB152" s="61">
        <v>3.9568705851330085E-2</v>
      </c>
      <c r="GC152" s="61">
        <v>6.0121302802609291E-3</v>
      </c>
      <c r="GD152" s="61">
        <v>6.3335123430327172E-3</v>
      </c>
      <c r="GE152" s="61">
        <v>6.0960877704953308E-3</v>
      </c>
      <c r="GF152" s="61">
        <v>9.9905785321824404E-3</v>
      </c>
      <c r="GG152" s="61">
        <v>3.2837550954208837E-4</v>
      </c>
      <c r="GH152" s="61">
        <v>1.8780233979658119E-4</v>
      </c>
      <c r="GI152" s="61">
        <v>1.3589773734716101E-4</v>
      </c>
      <c r="GJ152" s="61">
        <v>1.8584669412549837E-5</v>
      </c>
      <c r="GK152" s="61">
        <v>6.6740090163968768E-5</v>
      </c>
      <c r="GL152" s="61">
        <v>1.348631953913071E-4</v>
      </c>
      <c r="GM152" s="61">
        <v>7.6826312674541328E-5</v>
      </c>
      <c r="GN152" s="61">
        <v>1.5009355273953482E-5</v>
      </c>
      <c r="GO152" s="61">
        <v>8.4592215659444053E-2</v>
      </c>
      <c r="GP152" s="61">
        <v>0.93229937103060045</v>
      </c>
      <c r="GQ152" s="61">
        <v>0.62185776433328444</v>
      </c>
      <c r="GR152" s="61">
        <v>2.2216832854827619E-3</v>
      </c>
      <c r="GS152" s="61">
        <v>5.5446517636627236E-3</v>
      </c>
      <c r="GT152" s="61">
        <v>9.6224925050343666E-3</v>
      </c>
      <c r="GU152" s="61">
        <v>1.9065260969618622E-2</v>
      </c>
      <c r="GV152" s="61">
        <v>0.33703055379554808</v>
      </c>
      <c r="GW152" s="61">
        <v>4.5986295378906118E-5</v>
      </c>
      <c r="GX152" s="61">
        <v>5.2714404900130477E-5</v>
      </c>
      <c r="GY152" s="61">
        <v>1.0200240064089344E-4</v>
      </c>
      <c r="GZ152" s="61">
        <v>8.9583930264851123E-6</v>
      </c>
      <c r="HA152" s="61">
        <v>1.4124537534898721E-4</v>
      </c>
      <c r="HB152" s="61">
        <v>4.5782447706955137E-5</v>
      </c>
      <c r="HC152" s="61">
        <v>1.0180385928538678E-5</v>
      </c>
      <c r="HD152" s="61">
        <v>3.0453006906376007E-6</v>
      </c>
      <c r="HE152" s="61">
        <v>2.1466983016849576E-6</v>
      </c>
      <c r="HF152" s="61">
        <v>4.0455025195419073E-5</v>
      </c>
      <c r="HG152" s="61">
        <v>6.195618297115455E-6</v>
      </c>
      <c r="HH152" s="61">
        <v>5.1735889974320454E-5</v>
      </c>
      <c r="HI152" s="61">
        <v>4.629609532239154E-5</v>
      </c>
      <c r="HJ152" s="61">
        <v>1.1533897641921077E-4</v>
      </c>
      <c r="HK152" s="61">
        <v>2.7791444973535442E-2</v>
      </c>
      <c r="HL152" s="61">
        <v>8.9459023658917491E-4</v>
      </c>
      <c r="HM152" s="61">
        <v>6.3523283296449068E-4</v>
      </c>
      <c r="HN152" s="61">
        <v>2.2490556490836072E-4</v>
      </c>
      <c r="HO152" s="61">
        <v>3.5906284933421342E-4</v>
      </c>
      <c r="HP152" s="61">
        <v>7.1230570014622682E-5</v>
      </c>
      <c r="HQ152" s="61">
        <v>3.6617199662022787E-5</v>
      </c>
      <c r="HR152" s="61">
        <v>1.2275443878753953E-6</v>
      </c>
      <c r="HS152" s="61">
        <v>6.7884287668083393E-6</v>
      </c>
      <c r="HT152" s="61">
        <v>1.8204774569566686E-5</v>
      </c>
      <c r="HU152" s="61">
        <v>5.3487219261586343E-5</v>
      </c>
      <c r="HV152" s="61">
        <v>1.4155965590646489E-4</v>
      </c>
      <c r="HW152" s="61">
        <v>1.6502799997636302E-4</v>
      </c>
      <c r="HX152" s="61">
        <v>1.4825434576239846E-4</v>
      </c>
      <c r="HY152" s="61">
        <v>5.7462620496522021E-4</v>
      </c>
      <c r="HZ152" s="61">
        <v>5.0534571460229792E-5</v>
      </c>
      <c r="IA152" s="61">
        <v>2.4163600365662911E-4</v>
      </c>
      <c r="IB152" s="61">
        <v>1.1877342369897026E-4</v>
      </c>
      <c r="IC152" s="61">
        <v>1.6098426962134614E-4</v>
      </c>
      <c r="ID152" s="61">
        <v>7.9612746180102688E-5</v>
      </c>
      <c r="IE152" s="61">
        <v>1.5523177834889478E-4</v>
      </c>
      <c r="IF152" s="61">
        <v>7.0677017994646993E-5</v>
      </c>
      <c r="IG152" s="61">
        <v>1.2098996336960278E-4</v>
      </c>
      <c r="IH152" s="61">
        <v>6.2175646043505578E-5</v>
      </c>
      <c r="II152" s="61">
        <v>4.8939623045899683E-5</v>
      </c>
      <c r="IJ152" s="61">
        <v>1.425082395762997E-4</v>
      </c>
      <c r="IK152" s="61">
        <v>8.6809515760305044E-5</v>
      </c>
      <c r="IL152" s="61">
        <v>1.8615130557473263E-4</v>
      </c>
      <c r="IM152" s="61">
        <v>6.6667943104878376E-5</v>
      </c>
      <c r="IN152" s="61">
        <v>2.0907985728722042E-4</v>
      </c>
      <c r="IO152" s="61">
        <v>6.2566721241283355E-5</v>
      </c>
      <c r="IP152" s="61">
        <v>6.2000985241355855E-5</v>
      </c>
      <c r="IQ152" s="61">
        <v>4.1397816702778733E-5</v>
      </c>
      <c r="IR152" s="61">
        <v>1.2620096571865042E-4</v>
      </c>
      <c r="IS152" s="61">
        <v>5.4310363560430066E-5</v>
      </c>
      <c r="IT152" s="61">
        <v>4.595484615055402E-6</v>
      </c>
      <c r="IU152" s="61">
        <v>8.3173487352235158E-5</v>
      </c>
      <c r="IV152" s="61">
        <v>9.5249669806341053E-6</v>
      </c>
      <c r="IW152" s="61">
        <v>4.597274587827215E-5</v>
      </c>
      <c r="IX152" s="61">
        <v>7.0471465433006111E-5</v>
      </c>
      <c r="IY152" s="61">
        <v>2.2599470442388322E-4</v>
      </c>
      <c r="IZ152" s="61">
        <v>3.3194540501744845E-4</v>
      </c>
      <c r="JA152" s="61">
        <v>1.7437392653495059E-4</v>
      </c>
      <c r="JB152" s="61">
        <v>4.3996560872204646E-4</v>
      </c>
      <c r="JC152" s="61">
        <v>5.3889806274194218E-5</v>
      </c>
      <c r="JD152" s="61">
        <v>3.9751248501724751E-5</v>
      </c>
      <c r="JE152" s="61">
        <v>1.5396371329029875E-4</v>
      </c>
      <c r="JF152" s="61">
        <v>4.2287290025726745E-5</v>
      </c>
      <c r="JG152" s="61">
        <v>1.0088309506227928E-3</v>
      </c>
      <c r="JH152" s="61">
        <v>4.0965306717198976E-4</v>
      </c>
      <c r="JI152" s="61">
        <v>3.5230437170262165E-4</v>
      </c>
      <c r="JJ152" s="61">
        <v>3.6358811032945892E-4</v>
      </c>
      <c r="JK152" s="61">
        <v>7.4400970146326151E-4</v>
      </c>
      <c r="JL152" s="61">
        <v>2.360075927934606E-3</v>
      </c>
      <c r="JM152" s="61">
        <v>4.5383024784074251E-4</v>
      </c>
      <c r="JN152" s="61">
        <v>2.3920126005502708E-4</v>
      </c>
      <c r="JO152" s="61">
        <v>9.0266390830477214E-5</v>
      </c>
      <c r="JP152" s="61">
        <v>1.3682054009544196E-4</v>
      </c>
      <c r="JQ152" s="61">
        <v>2.4464988265670694E-4</v>
      </c>
      <c r="JR152" s="61">
        <v>1.4672791440479012E-4</v>
      </c>
      <c r="JS152" s="61">
        <v>9.3491653588583133E-5</v>
      </c>
      <c r="JT152" s="61">
        <v>0</v>
      </c>
      <c r="JU152" s="61">
        <v>4.836265258676747E-5</v>
      </c>
      <c r="JV152" s="61">
        <v>4.6368790415808753E-5</v>
      </c>
      <c r="JW152" s="61">
        <v>8.5346235450249134E-5</v>
      </c>
      <c r="JX152" s="61">
        <v>1.9645432464782711E-4</v>
      </c>
      <c r="JY152" s="61">
        <v>1.9164924610510173E-5</v>
      </c>
      <c r="JZ152" s="61">
        <v>4.7747434845952908E-5</v>
      </c>
      <c r="KA152" s="61">
        <v>7.7116676157446749E-5</v>
      </c>
      <c r="KB152" s="61">
        <v>1.146277877825076E-5</v>
      </c>
      <c r="KC152" s="61">
        <v>7.9198459794966623E-5</v>
      </c>
      <c r="KD152" s="61">
        <v>3.9148006298382496E-5</v>
      </c>
      <c r="KE152" s="61">
        <v>1.7139726242625865E-5</v>
      </c>
      <c r="KF152" s="61">
        <v>2.9943205271326773E-5</v>
      </c>
      <c r="KG152" s="61">
        <v>1.1038533992893404E-4</v>
      </c>
      <c r="KH152" s="61">
        <v>2.1692419525172758E-5</v>
      </c>
      <c r="KI152" s="61">
        <v>4.1387077308982074E-5</v>
      </c>
      <c r="KJ152" s="61">
        <v>8.2906651876518865E-5</v>
      </c>
      <c r="KK152" s="61">
        <v>3.451959946807733E-5</v>
      </c>
      <c r="KL152" s="61">
        <v>7.1902016564206851E-5</v>
      </c>
      <c r="KM152" s="61">
        <v>3.2129755095666749E-5</v>
      </c>
      <c r="KN152" s="61">
        <v>3.6404351726000558E-5</v>
      </c>
      <c r="KO152" s="61">
        <v>2.7380742211893415E-5</v>
      </c>
      <c r="KP152" s="61">
        <v>5.0857638416185949E-5</v>
      </c>
      <c r="KQ152" s="61">
        <v>2.0277643399417415E-5</v>
      </c>
      <c r="KR152" s="61">
        <v>8.6672959547878315E-5</v>
      </c>
      <c r="KS152" s="61">
        <v>6.2812008453188366E-5</v>
      </c>
      <c r="KT152" s="61">
        <v>3.5398881651095293E-5</v>
      </c>
      <c r="KU152" s="61">
        <v>4.3662182634825879E-5</v>
      </c>
      <c r="KV152" s="61">
        <v>1.1938625272562832E-5</v>
      </c>
      <c r="KW152" s="61">
        <v>3.7747361696327297E-5</v>
      </c>
      <c r="KX152" s="61">
        <v>6.5420355857727651E-5</v>
      </c>
      <c r="KY152" s="61">
        <v>1.5851590914425597E-4</v>
      </c>
      <c r="KZ152" s="61">
        <v>4.5630472177048351E-5</v>
      </c>
    </row>
    <row r="153" spans="1:312" ht="13" x14ac:dyDescent="0.3">
      <c r="A153" s="102">
        <v>1.0283434207701221</v>
      </c>
      <c r="B153" s="50" t="s">
        <v>806</v>
      </c>
      <c r="C153" s="60" t="s">
        <v>71</v>
      </c>
      <c r="D153" s="61">
        <v>1.180986104666703E-4</v>
      </c>
      <c r="E153" s="61">
        <v>8.0650675861790167E-5</v>
      </c>
      <c r="F153" s="61">
        <v>1.398647788741405E-5</v>
      </c>
      <c r="G153" s="61">
        <v>4.9466574021204542E-5</v>
      </c>
      <c r="H153" s="61">
        <v>3.7312008191651653E-5</v>
      </c>
      <c r="I153" s="61">
        <v>3.7230205263134114E-6</v>
      </c>
      <c r="J153" s="61">
        <v>5.1110191704789315E-5</v>
      </c>
      <c r="K153" s="61">
        <v>4.9292654381283805E-4</v>
      </c>
      <c r="L153" s="61">
        <v>3.4404957992666841E-5</v>
      </c>
      <c r="M153" s="61">
        <v>6.1425612534411162E-5</v>
      </c>
      <c r="N153" s="61">
        <v>2.11309562081458E-4</v>
      </c>
      <c r="O153" s="61">
        <v>3.2302622282464791E-4</v>
      </c>
      <c r="P153" s="61">
        <v>5.2105490625530655E-4</v>
      </c>
      <c r="Q153" s="61">
        <v>1.7188822227676644E-4</v>
      </c>
      <c r="R153" s="61">
        <v>3.3059014155988864E-3</v>
      </c>
      <c r="S153" s="61">
        <v>0.97328885686028477</v>
      </c>
      <c r="T153" s="61">
        <v>0.38264604520381423</v>
      </c>
      <c r="U153" s="61">
        <v>1.9442566917993471E-3</v>
      </c>
      <c r="V153" s="61">
        <v>1.0059405031356886E-4</v>
      </c>
      <c r="W153" s="61">
        <v>1.1965501581497584E-4</v>
      </c>
      <c r="X153" s="61">
        <v>1.4980105931448019E-4</v>
      </c>
      <c r="Y153" s="61">
        <v>4.9502354788938572E-5</v>
      </c>
      <c r="Z153" s="61">
        <v>9.6002523683836916E-5</v>
      </c>
      <c r="AA153" s="61">
        <v>1.1261976913645048E-4</v>
      </c>
      <c r="AB153" s="61">
        <v>1.1295454358869207E-4</v>
      </c>
      <c r="AC153" s="61">
        <v>5.385657321869573E-5</v>
      </c>
      <c r="AD153" s="61">
        <v>5.9375246563495437E-5</v>
      </c>
      <c r="AE153" s="61">
        <v>8.4648174498238064E-5</v>
      </c>
      <c r="AF153" s="61">
        <v>6.0654413478667003E-3</v>
      </c>
      <c r="AG153" s="61">
        <v>1.5786728560973409E-4</v>
      </c>
      <c r="AH153" s="61">
        <v>3.3854465805027469E-5</v>
      </c>
      <c r="AI153" s="61">
        <v>3.6495867367721574E-5</v>
      </c>
      <c r="AJ153" s="61">
        <v>5.0189016028035612E-5</v>
      </c>
      <c r="AK153" s="61">
        <v>6.9231394757810135E-6</v>
      </c>
      <c r="AL153" s="61">
        <v>4.4410220342081166E-5</v>
      </c>
      <c r="AM153" s="61">
        <v>4.8311790724342237E-5</v>
      </c>
      <c r="AN153" s="61">
        <v>1.0743255726635734E-4</v>
      </c>
      <c r="AO153" s="61">
        <v>6.4669204116104946E-5</v>
      </c>
      <c r="AP153" s="61">
        <v>2.4698089022931078E-4</v>
      </c>
      <c r="AQ153" s="61">
        <v>4.8641453903120911E-4</v>
      </c>
      <c r="AR153" s="61">
        <v>2.0122756299120956E-4</v>
      </c>
      <c r="AS153" s="61">
        <v>1.6982542120722331E-4</v>
      </c>
      <c r="AT153" s="61">
        <v>7.256314440272829E-5</v>
      </c>
      <c r="AU153" s="61">
        <v>4.3133831959831242E-5</v>
      </c>
      <c r="AV153" s="61">
        <v>5.2573066021933742E-5</v>
      </c>
      <c r="AW153" s="61">
        <v>8.5751070049185541E-5</v>
      </c>
      <c r="AX153" s="61">
        <v>2.4044959542610755E-5</v>
      </c>
      <c r="AY153" s="61">
        <v>9.8044116333942071E-5</v>
      </c>
      <c r="AZ153" s="61">
        <v>1.0373046797735028E-4</v>
      </c>
      <c r="BA153" s="61">
        <v>0</v>
      </c>
      <c r="BB153" s="61">
        <v>1.4655068195061391E-4</v>
      </c>
      <c r="BC153" s="61">
        <v>3.4384277965110688E-4</v>
      </c>
      <c r="BD153" s="61">
        <v>1.6553281662558557E-4</v>
      </c>
      <c r="BE153" s="61">
        <v>6.1240131038393423E-5</v>
      </c>
      <c r="BF153" s="61">
        <v>1.0832321643324689E-4</v>
      </c>
      <c r="BG153" s="61">
        <v>2.7393611257429587E-5</v>
      </c>
      <c r="BH153" s="61">
        <v>1.7482583533787012E-4</v>
      </c>
      <c r="BI153" s="61">
        <v>2.2540567806828438E-2</v>
      </c>
      <c r="BJ153" s="61">
        <v>1.1773575528991576E-2</v>
      </c>
      <c r="BK153" s="61">
        <v>7.0590861566333169E-5</v>
      </c>
      <c r="BL153" s="61">
        <v>3.2699568589961565E-5</v>
      </c>
      <c r="BM153" s="61">
        <v>1.6978890601921798E-3</v>
      </c>
      <c r="BN153" s="61">
        <v>7.0741383767382142E-4</v>
      </c>
      <c r="BO153" s="61">
        <v>1.2176237336078535E-4</v>
      </c>
      <c r="BP153" s="61">
        <v>2.133974230181164E-4</v>
      </c>
      <c r="BQ153" s="61">
        <v>5.1390302575867061E-6</v>
      </c>
      <c r="BR153" s="61">
        <v>8.4950789672119224E-6</v>
      </c>
      <c r="BS153" s="61">
        <v>0</v>
      </c>
      <c r="BT153" s="61">
        <v>0</v>
      </c>
      <c r="BU153" s="61">
        <v>4.6039529144334157E-4</v>
      </c>
      <c r="BV153" s="61">
        <v>1.4744212118403526E-3</v>
      </c>
      <c r="BW153" s="61">
        <v>5.9627089945459878E-4</v>
      </c>
      <c r="BX153" s="61">
        <v>4.0420444135274121E-4</v>
      </c>
      <c r="BY153" s="61">
        <v>9.2912653109032337E-4</v>
      </c>
      <c r="BZ153" s="61">
        <v>3.1250957855297316E-3</v>
      </c>
      <c r="CA153" s="61">
        <v>5.26118818097213E-5</v>
      </c>
      <c r="CB153" s="61">
        <v>1.8664132788580602E-4</v>
      </c>
      <c r="CC153" s="61">
        <v>4.4604061330229009E-3</v>
      </c>
      <c r="CD153" s="61">
        <v>4.5883936442021633E-6</v>
      </c>
      <c r="CE153" s="61">
        <v>1.8659048304665363E-4</v>
      </c>
      <c r="CF153" s="61">
        <v>5.9375776096865762E-6</v>
      </c>
      <c r="CG153" s="61">
        <v>1.4789956744567474E-5</v>
      </c>
      <c r="CH153" s="61">
        <v>3.1469580404380634E-4</v>
      </c>
      <c r="CI153" s="61">
        <v>1.5530029150444786E-5</v>
      </c>
      <c r="CJ153" s="61">
        <v>6.0353067434701326E-5</v>
      </c>
      <c r="CK153" s="61">
        <v>1.028598466016821E-5</v>
      </c>
      <c r="CL153" s="61">
        <v>1.0235918989725189E-4</v>
      </c>
      <c r="CM153" s="61">
        <v>7.9317298534817919E-6</v>
      </c>
      <c r="CN153" s="61">
        <v>6.9859249804185905E-5</v>
      </c>
      <c r="CO153" s="61">
        <v>5.7791135164138304E-6</v>
      </c>
      <c r="CP153" s="61">
        <v>2.4006034852958993E-5</v>
      </c>
      <c r="CQ153" s="61">
        <v>3.8246631768609737E-5</v>
      </c>
      <c r="CR153" s="61">
        <v>3.3974561995396872E-5</v>
      </c>
      <c r="CS153" s="61">
        <v>1.4630845182212149E-4</v>
      </c>
      <c r="CT153" s="61">
        <v>0</v>
      </c>
      <c r="CU153" s="61">
        <v>3.654207332685946E-5</v>
      </c>
      <c r="CV153" s="61">
        <v>2.8848139775508548E-4</v>
      </c>
      <c r="CW153" s="61">
        <v>4.4186628761710903E-5</v>
      </c>
      <c r="CX153" s="61">
        <v>5.0241704104178711E-5</v>
      </c>
      <c r="CY153" s="61">
        <v>0</v>
      </c>
      <c r="CZ153" s="61">
        <v>6.8132455342456114E-5</v>
      </c>
      <c r="DA153" s="61">
        <v>3.2356429788960463E-5</v>
      </c>
      <c r="DB153" s="61">
        <v>1.3257511748842064E-5</v>
      </c>
      <c r="DC153" s="61">
        <v>1.8778090766844558E-4</v>
      </c>
      <c r="DD153" s="61">
        <v>3.8310600955147622E-5</v>
      </c>
      <c r="DE153" s="61">
        <v>6.588303374994867E-5</v>
      </c>
      <c r="DF153" s="61">
        <v>7.4805420689858179E-5</v>
      </c>
      <c r="DG153" s="61">
        <v>7.156169364169004E-5</v>
      </c>
      <c r="DH153" s="61">
        <v>1.5372397054673961E-4</v>
      </c>
      <c r="DI153" s="61">
        <v>3.424447771237883E-5</v>
      </c>
      <c r="DJ153" s="61">
        <v>1.4687082691801088E-5</v>
      </c>
      <c r="DK153" s="61">
        <v>2.3187840855304791E-5</v>
      </c>
      <c r="DL153" s="61">
        <v>8.1262031766001148E-5</v>
      </c>
      <c r="DM153" s="61">
        <v>9.3311552317107131E-5</v>
      </c>
      <c r="DN153" s="61">
        <v>2.281155817488248E-5</v>
      </c>
      <c r="DO153" s="61">
        <v>5.3599469168453727E-5</v>
      </c>
      <c r="DP153" s="61">
        <v>1.1264585376153607E-4</v>
      </c>
      <c r="DQ153" s="61">
        <v>1.5459214736279639E-4</v>
      </c>
      <c r="DR153" s="61">
        <v>2.2647899972683147E-5</v>
      </c>
      <c r="DS153" s="61">
        <v>3.0110644030368763E-5</v>
      </c>
      <c r="DT153" s="61">
        <v>3.5325151826275847E-5</v>
      </c>
      <c r="DU153" s="61">
        <v>1.7907481949503245E-4</v>
      </c>
      <c r="DV153" s="61">
        <v>1.0300004718600758E-4</v>
      </c>
      <c r="DW153" s="61">
        <v>6.0921143087052232E-5</v>
      </c>
      <c r="DX153" s="61">
        <v>1.2385974644958572E-4</v>
      </c>
      <c r="DY153" s="61">
        <v>1.9769519300151319E-4</v>
      </c>
      <c r="DZ153" s="61">
        <v>1.5600380904394634E-5</v>
      </c>
      <c r="EA153" s="61">
        <v>9.540468516778996E-6</v>
      </c>
      <c r="EB153" s="61">
        <v>3.4831899877888601E-5</v>
      </c>
      <c r="EC153" s="61">
        <v>2.2703125292458184E-5</v>
      </c>
      <c r="ED153" s="61">
        <v>6.6414046832428524E-5</v>
      </c>
      <c r="EE153" s="61">
        <v>1.3331496549364309E-4</v>
      </c>
      <c r="EF153" s="61">
        <v>5.8239834427356207E-5</v>
      </c>
      <c r="EG153" s="61">
        <v>1.8603169267512785E-5</v>
      </c>
      <c r="EH153" s="61">
        <v>1.2349243377017207E-4</v>
      </c>
      <c r="EI153" s="61">
        <v>4.4895787546143848E-5</v>
      </c>
      <c r="EJ153" s="61">
        <v>1.6682305715315277E-5</v>
      </c>
      <c r="EK153" s="61">
        <v>3.1159919617278531E-5</v>
      </c>
      <c r="EL153" s="61">
        <v>3.0477433947504073E-5</v>
      </c>
      <c r="EM153" s="61">
        <v>2.1716655426741614E-5</v>
      </c>
      <c r="EN153" s="61">
        <v>5.3971123290194814E-6</v>
      </c>
      <c r="EO153" s="61">
        <v>4.1388930871365113E-4</v>
      </c>
      <c r="EP153" s="61">
        <v>4.3765340491658785E-5</v>
      </c>
      <c r="EQ153" s="61">
        <v>1.6654257668139063E-5</v>
      </c>
      <c r="ER153" s="61">
        <v>2.5386875118466442E-5</v>
      </c>
      <c r="ES153" s="61">
        <v>0</v>
      </c>
      <c r="ET153" s="61">
        <v>1.7495374116211478E-5</v>
      </c>
      <c r="EU153" s="61">
        <v>3.0206415162825893E-5</v>
      </c>
      <c r="EV153" s="61">
        <v>1.6177735987775915E-4</v>
      </c>
      <c r="EW153" s="61">
        <v>6.9675453167540453E-5</v>
      </c>
      <c r="EX153" s="61">
        <v>0.95136707663637188</v>
      </c>
      <c r="EY153" s="61">
        <v>0.93914416800176681</v>
      </c>
      <c r="EZ153" s="61">
        <v>0.68374630751176879</v>
      </c>
      <c r="FA153" s="61">
        <v>0.63981963622488591</v>
      </c>
      <c r="FB153" s="61">
        <v>0.6772914620498891</v>
      </c>
      <c r="FC153" s="61">
        <v>0.51327797764917271</v>
      </c>
      <c r="FD153" s="61">
        <v>0.97216833851901352</v>
      </c>
      <c r="FE153" s="61">
        <v>1.2425360371371126E-2</v>
      </c>
      <c r="FF153" s="61">
        <v>6.2547978208978864E-3</v>
      </c>
      <c r="FG153" s="61">
        <v>6.8921031991470271E-3</v>
      </c>
      <c r="FH153" s="61">
        <v>1.0209992929952011E-2</v>
      </c>
      <c r="FI153" s="61">
        <v>8.3066177824927725E-3</v>
      </c>
      <c r="FJ153" s="61">
        <v>9.4983026483842249E-3</v>
      </c>
      <c r="FK153" s="61">
        <v>8.0986389465831504E-3</v>
      </c>
      <c r="FL153" s="61">
        <v>4.9460504013817082E-5</v>
      </c>
      <c r="FM153" s="61">
        <v>1.8035570840908864E-5</v>
      </c>
      <c r="FN153" s="61">
        <v>3.9414901641698612E-5</v>
      </c>
      <c r="FO153" s="61">
        <v>2.8419440031740963E-4</v>
      </c>
      <c r="FP153" s="61">
        <v>5.3018022517349198E-5</v>
      </c>
      <c r="FQ153" s="61">
        <v>6.3489218628211727E-5</v>
      </c>
      <c r="FR153" s="61">
        <v>5.5780122138003404E-5</v>
      </c>
      <c r="FS153" s="61">
        <v>0</v>
      </c>
      <c r="FT153" s="61">
        <v>7.7996247647824221E-5</v>
      </c>
      <c r="FU153" s="61">
        <v>1.3947306728549289E-4</v>
      </c>
      <c r="FV153" s="61">
        <v>1.1764279374265183E-5</v>
      </c>
      <c r="FW153" s="61">
        <v>2.2046140867259808E-5</v>
      </c>
      <c r="FX153" s="61">
        <v>9.0433788009307308E-5</v>
      </c>
      <c r="FY153" s="61">
        <v>2.4715251393900498E-5</v>
      </c>
      <c r="FZ153" s="61">
        <v>1.1969512674202801E-3</v>
      </c>
      <c r="GA153" s="61">
        <v>1.8885766927186469E-4</v>
      </c>
      <c r="GB153" s="61">
        <v>1.5638053322669144E-3</v>
      </c>
      <c r="GC153" s="61">
        <v>2.0623275744536093E-3</v>
      </c>
      <c r="GD153" s="61">
        <v>1.1679907174372141E-3</v>
      </c>
      <c r="GE153" s="61">
        <v>2.493572871492605E-3</v>
      </c>
      <c r="GF153" s="61">
        <v>1.4452286769538625E-2</v>
      </c>
      <c r="GG153" s="61">
        <v>1.1997867357936458E-4</v>
      </c>
      <c r="GH153" s="61">
        <v>1.4329335881983955E-4</v>
      </c>
      <c r="GI153" s="61">
        <v>7.8919736043113511E-5</v>
      </c>
      <c r="GJ153" s="61">
        <v>4.0076705361419062E-4</v>
      </c>
      <c r="GK153" s="61">
        <v>4.7285978184972435E-4</v>
      </c>
      <c r="GL153" s="61">
        <v>4.9772067200803614E-5</v>
      </c>
      <c r="GM153" s="61">
        <v>1.0906605997733167E-5</v>
      </c>
      <c r="GN153" s="61">
        <v>1.0272398433359968E-5</v>
      </c>
      <c r="GO153" s="61">
        <v>2.512182734767851E-4</v>
      </c>
      <c r="GP153" s="61">
        <v>1.8185493950740545E-3</v>
      </c>
      <c r="GQ153" s="61">
        <v>2.2750433928994634E-3</v>
      </c>
      <c r="GR153" s="61">
        <v>1.2261332216103856E-4</v>
      </c>
      <c r="GS153" s="61">
        <v>2.1062407507323126E-4</v>
      </c>
      <c r="GT153" s="61">
        <v>1.5964296130540145E-4</v>
      </c>
      <c r="GU153" s="61">
        <v>5.8191932005022867E-5</v>
      </c>
      <c r="GV153" s="61">
        <v>1.3178222818890956E-3</v>
      </c>
      <c r="GW153" s="61">
        <v>7.5951811532963339E-5</v>
      </c>
      <c r="GX153" s="61">
        <v>5.155183856503571E-5</v>
      </c>
      <c r="GY153" s="61">
        <v>7.2630375663871735E-6</v>
      </c>
      <c r="GZ153" s="61">
        <v>5.3121698999157332E-5</v>
      </c>
      <c r="HA153" s="61">
        <v>4.9414560368940647E-6</v>
      </c>
      <c r="HB153" s="61">
        <v>6.5073876979457646E-5</v>
      </c>
      <c r="HC153" s="61">
        <v>3.1942506455941197E-5</v>
      </c>
      <c r="HD153" s="61">
        <v>2.701560741436876E-5</v>
      </c>
      <c r="HE153" s="61">
        <v>5.3214265678434895E-5</v>
      </c>
      <c r="HF153" s="61">
        <v>6.3097352052410318E-5</v>
      </c>
      <c r="HG153" s="61">
        <v>5.5067886852001341E-5</v>
      </c>
      <c r="HH153" s="61">
        <v>6.0530255339798821E-6</v>
      </c>
      <c r="HI153" s="61">
        <v>7.9544204617596436E-5</v>
      </c>
      <c r="HJ153" s="61">
        <v>3.1510000636094179E-4</v>
      </c>
      <c r="HK153" s="61">
        <v>5.2963167445427154E-3</v>
      </c>
      <c r="HL153" s="61">
        <v>6.2996096512833617E-3</v>
      </c>
      <c r="HM153" s="61">
        <v>3.4500090531676148E-3</v>
      </c>
      <c r="HN153" s="61">
        <v>8.7103494635622377E-4</v>
      </c>
      <c r="HO153" s="61">
        <v>1.0447193099089535E-3</v>
      </c>
      <c r="HP153" s="61">
        <v>1.8220989013688415E-5</v>
      </c>
      <c r="HQ153" s="61">
        <v>1.0852405234006186E-4</v>
      </c>
      <c r="HR153" s="61">
        <v>1.9192915844795444E-4</v>
      </c>
      <c r="HS153" s="61">
        <v>2.5516904298709508E-4</v>
      </c>
      <c r="HT153" s="61">
        <v>1.9137282135438984E-5</v>
      </c>
      <c r="HU153" s="61">
        <v>2.4918808431403307E-5</v>
      </c>
      <c r="HV153" s="61">
        <v>5.3901207512143221E-6</v>
      </c>
      <c r="HW153" s="61">
        <v>2.4295617900287387E-4</v>
      </c>
      <c r="HX153" s="61">
        <v>7.2513613955227073E-5</v>
      </c>
      <c r="HY153" s="61">
        <v>2.8712951583565637E-4</v>
      </c>
      <c r="HZ153" s="61">
        <v>1.2918195389091333E-4</v>
      </c>
      <c r="IA153" s="61">
        <v>2.6429830585166826E-4</v>
      </c>
      <c r="IB153" s="61">
        <v>6.5867132484330796E-5</v>
      </c>
      <c r="IC153" s="61">
        <v>3.3143481711676252E-4</v>
      </c>
      <c r="ID153" s="61">
        <v>3.4875627974100076E-5</v>
      </c>
      <c r="IE153" s="61">
        <v>3.9877765816362701E-5</v>
      </c>
      <c r="IF153" s="61">
        <v>1.975678950036398E-4</v>
      </c>
      <c r="IG153" s="61">
        <v>2.1803340115967624E-5</v>
      </c>
      <c r="IH153" s="61">
        <v>1.0451329155705841E-4</v>
      </c>
      <c r="II153" s="61">
        <v>9.8487645184861273E-5</v>
      </c>
      <c r="IJ153" s="61">
        <v>1.0885970273264257E-4</v>
      </c>
      <c r="IK153" s="61">
        <v>1.9242641028491125E-5</v>
      </c>
      <c r="IL153" s="61">
        <v>7.0663625958098693E-5</v>
      </c>
      <c r="IM153" s="61">
        <v>1.5219933076179401E-4</v>
      </c>
      <c r="IN153" s="61">
        <v>4.183950039922312E-5</v>
      </c>
      <c r="IO153" s="61">
        <v>9.3622196796325837E-5</v>
      </c>
      <c r="IP153" s="61">
        <v>3.9791093484420812E-5</v>
      </c>
      <c r="IQ153" s="61">
        <v>5.6949414910385576E-5</v>
      </c>
      <c r="IR153" s="61">
        <v>4.2582564810784615E-5</v>
      </c>
      <c r="IS153" s="61">
        <v>3.7382715760285062E-5</v>
      </c>
      <c r="IT153" s="61">
        <v>3.5400176201341407E-6</v>
      </c>
      <c r="IU153" s="61">
        <v>1.2399648231113366E-4</v>
      </c>
      <c r="IV153" s="61">
        <v>1.0093191279233308E-4</v>
      </c>
      <c r="IW153" s="61">
        <v>8.6480324912247835E-5</v>
      </c>
      <c r="IX153" s="61">
        <v>4.3901964976250313E-5</v>
      </c>
      <c r="IY153" s="61">
        <v>8.8665785016655839E-5</v>
      </c>
      <c r="IZ153" s="61">
        <v>1.6682282949587196E-4</v>
      </c>
      <c r="JA153" s="61">
        <v>7.3786681411306844E-5</v>
      </c>
      <c r="JB153" s="61">
        <v>1.5494006964071136E-4</v>
      </c>
      <c r="JC153" s="61">
        <v>1.4299012037564379E-4</v>
      </c>
      <c r="JD153" s="61">
        <v>1.0404689205149432E-5</v>
      </c>
      <c r="JE153" s="61">
        <v>3.8228224817845283E-5</v>
      </c>
      <c r="JF153" s="61">
        <v>5.6725843419556299E-5</v>
      </c>
      <c r="JG153" s="61">
        <v>3.6070691963148975E-4</v>
      </c>
      <c r="JH153" s="61">
        <v>1.8480719034959007E-3</v>
      </c>
      <c r="JI153" s="61">
        <v>1.9590488000704578E-4</v>
      </c>
      <c r="JJ153" s="61">
        <v>2.7736736309579843E-4</v>
      </c>
      <c r="JK153" s="61">
        <v>4.1135194610417738E-4</v>
      </c>
      <c r="JL153" s="61">
        <v>1.4840230388398585E-4</v>
      </c>
      <c r="JM153" s="61">
        <v>1.9808034412782818E-4</v>
      </c>
      <c r="JN153" s="61">
        <v>8.1698603027570088E-5</v>
      </c>
      <c r="JO153" s="61">
        <v>2.0504539135443648E-5</v>
      </c>
      <c r="JP153" s="61">
        <v>2.2401719244727908E-4</v>
      </c>
      <c r="JQ153" s="61">
        <v>1.7470616789041766E-4</v>
      </c>
      <c r="JR153" s="61">
        <v>1.324542074430607E-4</v>
      </c>
      <c r="JS153" s="61">
        <v>7.2204419555354761E-5</v>
      </c>
      <c r="JT153" s="61">
        <v>9.2840166369578133E-5</v>
      </c>
      <c r="JU153" s="61">
        <v>2.979029573369821E-4</v>
      </c>
      <c r="JV153" s="61">
        <v>1.3696998009547388E-4</v>
      </c>
      <c r="JW153" s="61">
        <v>6.9496888855942219E-5</v>
      </c>
      <c r="JX153" s="61">
        <v>3.2076510460757286E-4</v>
      </c>
      <c r="JY153" s="61">
        <v>6.5662682177438422E-5</v>
      </c>
      <c r="JZ153" s="61">
        <v>1.0334017155255025E-4</v>
      </c>
      <c r="KA153" s="61">
        <v>1.5561223518408655E-4</v>
      </c>
      <c r="KB153" s="61">
        <v>1.5445763844411362E-4</v>
      </c>
      <c r="KC153" s="61">
        <v>1.0121636787548748E-4</v>
      </c>
      <c r="KD153" s="61">
        <v>3.4226520439068365E-4</v>
      </c>
      <c r="KE153" s="61">
        <v>8.660545181033211E-5</v>
      </c>
      <c r="KF153" s="61">
        <v>2.7774619147228534E-4</v>
      </c>
      <c r="KG153" s="61">
        <v>8.735266943818414E-5</v>
      </c>
      <c r="KH153" s="61">
        <v>1.7372469262377397E-4</v>
      </c>
      <c r="KI153" s="61">
        <v>1.0868307445118758E-4</v>
      </c>
      <c r="KJ153" s="61">
        <v>1.1640413242343057E-4</v>
      </c>
      <c r="KK153" s="61">
        <v>1.8024261317210085E-4</v>
      </c>
      <c r="KL153" s="61">
        <v>1.0625980169175462E-4</v>
      </c>
      <c r="KM153" s="61">
        <v>3.5613257954943185E-5</v>
      </c>
      <c r="KN153" s="61">
        <v>1.3176984676219235E-4</v>
      </c>
      <c r="KO153" s="61">
        <v>1.4993883147431869E-4</v>
      </c>
      <c r="KP153" s="61">
        <v>1.8429882590642797E-4</v>
      </c>
      <c r="KQ153" s="61">
        <v>1.3392774606570834E-4</v>
      </c>
      <c r="KR153" s="61">
        <v>2.017053940915729E-4</v>
      </c>
      <c r="KS153" s="61">
        <v>5.1589820579786452E-4</v>
      </c>
      <c r="KT153" s="61">
        <v>1.675973323929799E-5</v>
      </c>
      <c r="KU153" s="61">
        <v>1.248308312383838E-4</v>
      </c>
      <c r="KV153" s="61">
        <v>6.785534193972486E-5</v>
      </c>
      <c r="KW153" s="61">
        <v>1.8724623320176827E-4</v>
      </c>
      <c r="KX153" s="61">
        <v>1.8275933887729905E-4</v>
      </c>
      <c r="KY153" s="61">
        <v>1.7411158512854676E-4</v>
      </c>
      <c r="KZ153" s="61">
        <v>3.1048344719067714E-4</v>
      </c>
    </row>
    <row r="154" spans="1:312" ht="13" x14ac:dyDescent="0.3">
      <c r="A154" s="102">
        <v>1.0202997836964318</v>
      </c>
      <c r="B154" s="50" t="s">
        <v>805</v>
      </c>
      <c r="C154" s="60" t="s">
        <v>66</v>
      </c>
      <c r="D154" s="61">
        <v>1.4119450807809577E-4</v>
      </c>
      <c r="E154" s="61">
        <v>1.1269461581022984E-4</v>
      </c>
      <c r="F154" s="61">
        <v>1.4879761844091129E-4</v>
      </c>
      <c r="G154" s="61">
        <v>3.3054408376959933E-4</v>
      </c>
      <c r="H154" s="61">
        <v>2.3718310412475645E-4</v>
      </c>
      <c r="I154" s="61">
        <v>1.2190783716905856E-4</v>
      </c>
      <c r="J154" s="61">
        <v>5.3100429255326304E-4</v>
      </c>
      <c r="K154" s="61">
        <v>1.3402306451399657E-3</v>
      </c>
      <c r="L154" s="61">
        <v>2.8150476944021649E-3</v>
      </c>
      <c r="M154" s="61">
        <v>1.7584715247883025E-5</v>
      </c>
      <c r="N154" s="61">
        <v>6.4867898149674588E-5</v>
      </c>
      <c r="O154" s="61">
        <v>3.9968824730038644E-5</v>
      </c>
      <c r="P154" s="61">
        <v>6.8630579556627541E-5</v>
      </c>
      <c r="Q154" s="61">
        <v>2.8107153654476725E-4</v>
      </c>
      <c r="R154" s="61">
        <v>3.1793305383988719E-5</v>
      </c>
      <c r="S154" s="61">
        <v>2.096371523934682E-5</v>
      </c>
      <c r="T154" s="61">
        <v>3.0893031092421868E-5</v>
      </c>
      <c r="U154" s="61">
        <v>2.3583273217506522E-5</v>
      </c>
      <c r="V154" s="61">
        <v>4.7610711915500706E-5</v>
      </c>
      <c r="W154" s="61">
        <v>7.9384631698024589E-5</v>
      </c>
      <c r="X154" s="61">
        <v>6.8102666599429958E-5</v>
      </c>
      <c r="Y154" s="61">
        <v>1.9847097957336678E-5</v>
      </c>
      <c r="Z154" s="61">
        <v>2.7320658502150353E-5</v>
      </c>
      <c r="AA154" s="61">
        <v>3.2171615285860335E-5</v>
      </c>
      <c r="AB154" s="61">
        <v>4.7193050904621623E-5</v>
      </c>
      <c r="AC154" s="61">
        <v>6.6545998157639951E-5</v>
      </c>
      <c r="AD154" s="61">
        <v>2.0962964873746842E-5</v>
      </c>
      <c r="AE154" s="61">
        <v>1.5576973705086521E-4</v>
      </c>
      <c r="AF154" s="61">
        <v>1.1044357267694671E-5</v>
      </c>
      <c r="AG154" s="61">
        <v>1.2530110475925981E-5</v>
      </c>
      <c r="AH154" s="61">
        <v>4.799748161511344E-5</v>
      </c>
      <c r="AI154" s="61">
        <v>1.0406569209486105E-5</v>
      </c>
      <c r="AJ154" s="61">
        <v>5.8158283086697165E-5</v>
      </c>
      <c r="AK154" s="61">
        <v>0</v>
      </c>
      <c r="AL154" s="61">
        <v>1.8594059473404649E-4</v>
      </c>
      <c r="AM154" s="61">
        <v>6.6409114278013324E-6</v>
      </c>
      <c r="AN154" s="61">
        <v>1.3142490354726329E-6</v>
      </c>
      <c r="AO154" s="61">
        <v>1.6045502528000389E-4</v>
      </c>
      <c r="AP154" s="61">
        <v>1.2084123345807453E-5</v>
      </c>
      <c r="AQ154" s="61">
        <v>4.8786230644320764E-5</v>
      </c>
      <c r="AR154" s="61">
        <v>1.7260122775916808E-5</v>
      </c>
      <c r="AS154" s="61">
        <v>4.3126853498856646E-5</v>
      </c>
      <c r="AT154" s="61">
        <v>2.3132669250945663E-6</v>
      </c>
      <c r="AU154" s="61">
        <v>3.7007186555059798E-5</v>
      </c>
      <c r="AV154" s="61">
        <v>2.6977723548111119E-4</v>
      </c>
      <c r="AW154" s="61">
        <v>2.4598933796308824E-4</v>
      </c>
      <c r="AX154" s="61">
        <v>2.1181075792714514E-4</v>
      </c>
      <c r="AY154" s="61">
        <v>8.3975963923141103E-5</v>
      </c>
      <c r="AZ154" s="61">
        <v>5.6124603189001778E-5</v>
      </c>
      <c r="BA154" s="61">
        <v>3.5745101679920488E-4</v>
      </c>
      <c r="BB154" s="61">
        <v>4.9986518413282644E-5</v>
      </c>
      <c r="BC154" s="61">
        <v>2.4399848283723594E-5</v>
      </c>
      <c r="BD154" s="61">
        <v>2.3691499777267823E-5</v>
      </c>
      <c r="BE154" s="61">
        <v>1.218009246523442E-4</v>
      </c>
      <c r="BF154" s="61">
        <v>3.3266184229189253E-5</v>
      </c>
      <c r="BG154" s="61">
        <v>3.3570453241791828E-5</v>
      </c>
      <c r="BH154" s="61">
        <v>3.6789979420045334E-5</v>
      </c>
      <c r="BI154" s="61">
        <v>9.2001897724296446E-5</v>
      </c>
      <c r="BJ154" s="61">
        <v>3.209851804561099E-5</v>
      </c>
      <c r="BK154" s="61">
        <v>1.9815997481069378E-4</v>
      </c>
      <c r="BL154" s="61">
        <v>6.0527962507967205E-6</v>
      </c>
      <c r="BM154" s="61">
        <v>3.5300296054202405E-5</v>
      </c>
      <c r="BN154" s="61">
        <v>4.7405539902469301E-5</v>
      </c>
      <c r="BO154" s="61">
        <v>1.3961968764230959E-5</v>
      </c>
      <c r="BP154" s="61">
        <v>2.7430547418679013E-3</v>
      </c>
      <c r="BQ154" s="61">
        <v>0.9035298626979591</v>
      </c>
      <c r="BR154" s="61">
        <v>9.3151697830500327E-4</v>
      </c>
      <c r="BS154" s="61">
        <v>9.8277746328605822E-2</v>
      </c>
      <c r="BT154" s="61">
        <v>6.5875549456356777E-2</v>
      </c>
      <c r="BU154" s="61">
        <v>0.8673948641640512</v>
      </c>
      <c r="BV154" s="61">
        <v>6.4931037411125E-6</v>
      </c>
      <c r="BW154" s="61">
        <v>1.9148753238506295E-6</v>
      </c>
      <c r="BX154" s="61">
        <v>0</v>
      </c>
      <c r="BY154" s="61">
        <v>1.9148059175298429E-4</v>
      </c>
      <c r="BZ154" s="61">
        <v>8.6664636681081431E-6</v>
      </c>
      <c r="CA154" s="61">
        <v>3.5160613164784987E-4</v>
      </c>
      <c r="CB154" s="61">
        <v>7.7307387036937625E-5</v>
      </c>
      <c r="CC154" s="61">
        <v>1.9884626339388673E-4</v>
      </c>
      <c r="CD154" s="61">
        <v>9.3076831807082538E-5</v>
      </c>
      <c r="CE154" s="61">
        <v>3.6106961628094844E-5</v>
      </c>
      <c r="CF154" s="61">
        <v>7.1415293326195642E-5</v>
      </c>
      <c r="CG154" s="61">
        <v>0</v>
      </c>
      <c r="CH154" s="61">
        <v>3.3307099302269246E-5</v>
      </c>
      <c r="CI154" s="61">
        <v>5.2074376183579712E-5</v>
      </c>
      <c r="CJ154" s="61">
        <v>1.4752419203948015E-5</v>
      </c>
      <c r="CK154" s="61">
        <v>2.8875113564086663E-5</v>
      </c>
      <c r="CL154" s="61">
        <v>3.0174671112848577E-6</v>
      </c>
      <c r="CM154" s="61">
        <v>2.2618873692344264E-5</v>
      </c>
      <c r="CN154" s="61">
        <v>1.7500013627884176E-5</v>
      </c>
      <c r="CO154" s="61">
        <v>3.5156273891517468E-6</v>
      </c>
      <c r="CP154" s="61">
        <v>0</v>
      </c>
      <c r="CQ154" s="61">
        <v>1.1710893954692443E-5</v>
      </c>
      <c r="CR154" s="61">
        <v>2.328469749360147E-5</v>
      </c>
      <c r="CS154" s="61">
        <v>1.5663112692285874E-5</v>
      </c>
      <c r="CT154" s="61">
        <v>6.7738189677640532E-5</v>
      </c>
      <c r="CU154" s="61">
        <v>2.4862890086314011E-5</v>
      </c>
      <c r="CV154" s="61">
        <v>6.4695965639930913E-6</v>
      </c>
      <c r="CW154" s="61">
        <v>3.9421060552676264E-6</v>
      </c>
      <c r="CX154" s="61">
        <v>2.6360173649020936E-6</v>
      </c>
      <c r="CY154" s="61">
        <v>3.3607065370185748E-6</v>
      </c>
      <c r="CZ154" s="61">
        <v>3.015067989879377E-5</v>
      </c>
      <c r="DA154" s="61">
        <v>6.2929044153108407E-6</v>
      </c>
      <c r="DB154" s="61">
        <v>3.1260610089599183E-5</v>
      </c>
      <c r="DC154" s="61">
        <v>3.6862342359013203E-5</v>
      </c>
      <c r="DD154" s="61">
        <v>2.2591556670115678E-5</v>
      </c>
      <c r="DE154" s="61">
        <v>1.9041339234089211E-6</v>
      </c>
      <c r="DF154" s="61">
        <v>1.013347892425313E-5</v>
      </c>
      <c r="DG154" s="61">
        <v>1.9507564885955362E-5</v>
      </c>
      <c r="DH154" s="61">
        <v>2.1218534375056123E-5</v>
      </c>
      <c r="DI154" s="61">
        <v>2.9762711965689621E-5</v>
      </c>
      <c r="DJ154" s="61">
        <v>1.422860540648114E-6</v>
      </c>
      <c r="DK154" s="61">
        <v>1.5802672363717991E-5</v>
      </c>
      <c r="DL154" s="61">
        <v>0</v>
      </c>
      <c r="DM154" s="61">
        <v>3.0039085080546846E-6</v>
      </c>
      <c r="DN154" s="61">
        <v>3.6466078787556363E-6</v>
      </c>
      <c r="DO154" s="61">
        <v>1.3153865408780896E-5</v>
      </c>
      <c r="DP154" s="61">
        <v>9.291152151945104E-6</v>
      </c>
      <c r="DQ154" s="61">
        <v>8.2195616553042204E-5</v>
      </c>
      <c r="DR154" s="61">
        <v>1.2939394599777715E-5</v>
      </c>
      <c r="DS154" s="61">
        <v>3.8082057830477105E-6</v>
      </c>
      <c r="DT154" s="61">
        <v>3.4500962174333437E-6</v>
      </c>
      <c r="DU154" s="61">
        <v>1.0044745489517076E-4</v>
      </c>
      <c r="DV154" s="61">
        <v>0</v>
      </c>
      <c r="DW154" s="61">
        <v>3.5536049836113656E-5</v>
      </c>
      <c r="DX154" s="61">
        <v>8.2019975522097809E-5</v>
      </c>
      <c r="DY154" s="61">
        <v>2.4746268943165768E-6</v>
      </c>
      <c r="DZ154" s="61">
        <v>1.320799544704355E-4</v>
      </c>
      <c r="EA154" s="61">
        <v>5.155354088424613E-5</v>
      </c>
      <c r="EB154" s="61">
        <v>2.4969103855117274E-6</v>
      </c>
      <c r="EC154" s="61">
        <v>9.7412988438847974E-6</v>
      </c>
      <c r="ED154" s="61">
        <v>6.0860708934918706E-6</v>
      </c>
      <c r="EE154" s="61">
        <v>6.1240871379335224E-6</v>
      </c>
      <c r="EF154" s="61">
        <v>6.431775853485728E-6</v>
      </c>
      <c r="EG154" s="61">
        <v>3.5304108055331888E-6</v>
      </c>
      <c r="EH154" s="61">
        <v>1.1993869466887218E-5</v>
      </c>
      <c r="EI154" s="61">
        <v>1.3853157900849575E-4</v>
      </c>
      <c r="EJ154" s="61">
        <v>3.1349200599062481E-5</v>
      </c>
      <c r="EK154" s="61">
        <v>1.4806719987091173E-6</v>
      </c>
      <c r="EL154" s="61">
        <v>9.6412979838653005E-4</v>
      </c>
      <c r="EM154" s="61">
        <v>1.9052680184121862E-3</v>
      </c>
      <c r="EN154" s="61">
        <v>3.3931445319496257E-3</v>
      </c>
      <c r="EO154" s="61">
        <v>2.4642265872416125E-3</v>
      </c>
      <c r="EP154" s="61">
        <v>0.87192900354427105</v>
      </c>
      <c r="EQ154" s="61">
        <v>5.1628198771231097E-4</v>
      </c>
      <c r="ER154" s="61">
        <v>4.4227923537094854E-3</v>
      </c>
      <c r="ES154" s="61">
        <v>5.0232410018824008E-3</v>
      </c>
      <c r="ET154" s="61">
        <v>8.3981753987253153E-4</v>
      </c>
      <c r="EU154" s="61">
        <v>3.6980420784338336E-3</v>
      </c>
      <c r="EV154" s="61">
        <v>8.7004809013974018E-4</v>
      </c>
      <c r="EW154" s="61">
        <v>8.9740555284931189E-2</v>
      </c>
      <c r="EX154" s="61">
        <v>6.5241455459595014E-6</v>
      </c>
      <c r="EY154" s="61">
        <v>1.5945639383910056E-4</v>
      </c>
      <c r="EZ154" s="61">
        <v>2.1375908961946995E-5</v>
      </c>
      <c r="FA154" s="61">
        <v>2.2461452195266939E-5</v>
      </c>
      <c r="FB154" s="61">
        <v>9.4214741897025458E-6</v>
      </c>
      <c r="FC154" s="61">
        <v>4.1604689625671838E-5</v>
      </c>
      <c r="FD154" s="61">
        <v>3.0745139193493508E-6</v>
      </c>
      <c r="FE154" s="61">
        <v>1.2927804904756324E-5</v>
      </c>
      <c r="FF154" s="61">
        <v>3.3181143839872955E-6</v>
      </c>
      <c r="FG154" s="61">
        <v>1.4125832667699883E-4</v>
      </c>
      <c r="FH154" s="61">
        <v>1.2087866979756443E-4</v>
      </c>
      <c r="FI154" s="61">
        <v>5.8339231349862138E-5</v>
      </c>
      <c r="FJ154" s="61">
        <v>5.9622273881983078E-5</v>
      </c>
      <c r="FK154" s="61">
        <v>4.8582501447582422E-5</v>
      </c>
      <c r="FL154" s="61">
        <v>4.4920847970779183E-5</v>
      </c>
      <c r="FM154" s="61">
        <v>2.4519433085367834E-4</v>
      </c>
      <c r="FN154" s="61">
        <v>5.7478238100408097E-5</v>
      </c>
      <c r="FO154" s="61">
        <v>2.1102933967147956E-5</v>
      </c>
      <c r="FP154" s="61">
        <v>3.0085889196478104E-6</v>
      </c>
      <c r="FQ154" s="61">
        <v>3.7192505312922038E-5</v>
      </c>
      <c r="FR154" s="61">
        <v>2.4246834636975352E-5</v>
      </c>
      <c r="FS154" s="61">
        <v>0.22713558494554817</v>
      </c>
      <c r="FT154" s="61">
        <v>1.1349798795648904E-4</v>
      </c>
      <c r="FU154" s="61">
        <v>1.3957568808385532E-4</v>
      </c>
      <c r="FV154" s="61">
        <v>4.7050715168149562E-3</v>
      </c>
      <c r="FW154" s="61">
        <v>3.5100109377916654E-4</v>
      </c>
      <c r="FX154" s="61">
        <v>7.4784679934485404E-5</v>
      </c>
      <c r="FY154" s="61">
        <v>6.6663155135841709E-5</v>
      </c>
      <c r="FZ154" s="61">
        <v>7.6756019944512481E-5</v>
      </c>
      <c r="GA154" s="61">
        <v>2.933519220362694E-4</v>
      </c>
      <c r="GB154" s="61">
        <v>4.9878731441669351E-5</v>
      </c>
      <c r="GC154" s="61">
        <v>8.9164422122999413E-5</v>
      </c>
      <c r="GD154" s="61">
        <v>2.5076206961724429E-5</v>
      </c>
      <c r="GE154" s="61">
        <v>5.9124165352318086E-5</v>
      </c>
      <c r="GF154" s="61">
        <v>3.5806540583483782E-5</v>
      </c>
      <c r="GG154" s="61">
        <v>3.9558133924148399E-5</v>
      </c>
      <c r="GH154" s="61">
        <v>1.5089822547378833E-4</v>
      </c>
      <c r="GI154" s="61">
        <v>1.0651898004542762E-4</v>
      </c>
      <c r="GJ154" s="61">
        <v>1.3560773336189781E-4</v>
      </c>
      <c r="GK154" s="61">
        <v>9.4894177686367169E-5</v>
      </c>
      <c r="GL154" s="61">
        <v>1.2657730963153819E-4</v>
      </c>
      <c r="GM154" s="61">
        <v>6.4284465887601944E-5</v>
      </c>
      <c r="GN154" s="61">
        <v>1.8203294282645238E-5</v>
      </c>
      <c r="GO154" s="61">
        <v>0</v>
      </c>
      <c r="GP154" s="61">
        <v>7.8998606601392779E-5</v>
      </c>
      <c r="GQ154" s="61">
        <v>1.2521324432273947E-4</v>
      </c>
      <c r="GR154" s="61">
        <v>2.2063221162385888E-4</v>
      </c>
      <c r="GS154" s="61">
        <v>3.9773783856478749E-5</v>
      </c>
      <c r="GT154" s="61">
        <v>2.018029794983044E-5</v>
      </c>
      <c r="GU154" s="61">
        <v>1.0972508572091376E-4</v>
      </c>
      <c r="GV154" s="61">
        <v>2.9330472024999883E-5</v>
      </c>
      <c r="GW154" s="61">
        <v>1.3929068685467646E-4</v>
      </c>
      <c r="GX154" s="61">
        <v>6.8534425224753417E-5</v>
      </c>
      <c r="GY154" s="61">
        <v>7.3928690669262194E-5</v>
      </c>
      <c r="GZ154" s="61">
        <v>1.4144831094450176E-6</v>
      </c>
      <c r="HA154" s="61">
        <v>9.983246206516943E-6</v>
      </c>
      <c r="HB154" s="61">
        <v>8.0635398613841414E-5</v>
      </c>
      <c r="HC154" s="61">
        <v>2.5661167121895467E-4</v>
      </c>
      <c r="HD154" s="61">
        <v>1.4246256449763884E-5</v>
      </c>
      <c r="HE154" s="61">
        <v>6.4400949050548734E-6</v>
      </c>
      <c r="HF154" s="61">
        <v>1.4048158998863181E-4</v>
      </c>
      <c r="HG154" s="61">
        <v>0</v>
      </c>
      <c r="HH154" s="61">
        <v>7.5377646239257074E-5</v>
      </c>
      <c r="HI154" s="61">
        <v>1.1654874077668156E-5</v>
      </c>
      <c r="HJ154" s="61">
        <v>0</v>
      </c>
      <c r="HK154" s="61">
        <v>7.7664339650499844E-5</v>
      </c>
      <c r="HL154" s="61">
        <v>1.4139747965378392E-4</v>
      </c>
      <c r="HM154" s="61">
        <v>1.1779863498649009E-4</v>
      </c>
      <c r="HN154" s="61">
        <v>3.5319479202571042E-5</v>
      </c>
      <c r="HO154" s="61">
        <v>1.3330186370190522E-4</v>
      </c>
      <c r="HP154" s="61">
        <v>3.2190413924182868E-5</v>
      </c>
      <c r="HQ154" s="61">
        <v>1.3183115389038469E-5</v>
      </c>
      <c r="HR154" s="61">
        <v>5.0000822108952727E-5</v>
      </c>
      <c r="HS154" s="61">
        <v>0</v>
      </c>
      <c r="HT154" s="61">
        <v>4.6722804457213582E-5</v>
      </c>
      <c r="HU154" s="61">
        <v>2.4362908728277917E-5</v>
      </c>
      <c r="HV154" s="61">
        <v>0</v>
      </c>
      <c r="HW154" s="61">
        <v>6.1308425205691E-5</v>
      </c>
      <c r="HX154" s="61">
        <v>2.8073167091529141E-4</v>
      </c>
      <c r="HY154" s="61">
        <v>2.3476142479210074E-5</v>
      </c>
      <c r="HZ154" s="61">
        <v>1.3860724666407008E-5</v>
      </c>
      <c r="IA154" s="61">
        <v>2.8565927136603994E-6</v>
      </c>
      <c r="IB154" s="61">
        <v>2.9676211954809114E-5</v>
      </c>
      <c r="IC154" s="61">
        <v>1.014531786746857E-4</v>
      </c>
      <c r="ID154" s="61">
        <v>6.307979677109658E-5</v>
      </c>
      <c r="IE154" s="61">
        <v>3.7350402912624915E-5</v>
      </c>
      <c r="IF154" s="61">
        <v>2.0275100336021679E-5</v>
      </c>
      <c r="IG154" s="61">
        <v>3.1597697684444562E-5</v>
      </c>
      <c r="IH154" s="61">
        <v>1.0674207341789805E-5</v>
      </c>
      <c r="II154" s="61">
        <v>0</v>
      </c>
      <c r="IJ154" s="61">
        <v>3.8478179834659738E-4</v>
      </c>
      <c r="IK154" s="61">
        <v>5.7556854893268483E-4</v>
      </c>
      <c r="IL154" s="61">
        <v>2.960425338988836E-4</v>
      </c>
      <c r="IM154" s="61">
        <v>3.0380586096777823E-4</v>
      </c>
      <c r="IN154" s="61">
        <v>3.0861568420603903E-4</v>
      </c>
      <c r="IO154" s="61">
        <v>2.6552466658802176E-4</v>
      </c>
      <c r="IP154" s="61">
        <v>1.6042541092564302E-4</v>
      </c>
      <c r="IQ154" s="61">
        <v>1.6155124744053099E-4</v>
      </c>
      <c r="IR154" s="61">
        <v>3.098555583502284E-4</v>
      </c>
      <c r="IS154" s="61">
        <v>5.2737660057309915E-4</v>
      </c>
      <c r="IT154" s="61">
        <v>2.9189733679897635E-4</v>
      </c>
      <c r="IU154" s="61">
        <v>1.9001379458518123E-4</v>
      </c>
      <c r="IV154" s="61">
        <v>2.6863212931307185E-4</v>
      </c>
      <c r="IW154" s="61">
        <v>6.1718960828464171E-4</v>
      </c>
      <c r="IX154" s="61">
        <v>1.2568966757487682E-4</v>
      </c>
      <c r="IY154" s="61">
        <v>8.0838689806878651E-5</v>
      </c>
      <c r="IZ154" s="61">
        <v>9.2605474671626141E-5</v>
      </c>
      <c r="JA154" s="61">
        <v>1.3407849074157817E-4</v>
      </c>
      <c r="JB154" s="61">
        <v>4.3601288138792345E-5</v>
      </c>
      <c r="JC154" s="61">
        <v>1.0232770198774965E-4</v>
      </c>
      <c r="JD154" s="61">
        <v>4.9530894106271804E-5</v>
      </c>
      <c r="JE154" s="61">
        <v>2.35090447454512E-4</v>
      </c>
      <c r="JF154" s="61">
        <v>8.9816903776515644E-5</v>
      </c>
      <c r="JG154" s="61">
        <v>3.6370981089476992E-5</v>
      </c>
      <c r="JH154" s="61">
        <v>4.2119572359428246E-5</v>
      </c>
      <c r="JI154" s="61">
        <v>1.5639420810746411E-5</v>
      </c>
      <c r="JJ154" s="61">
        <v>3.1398081340421147E-5</v>
      </c>
      <c r="JK154" s="61">
        <v>1.0227895232843172E-4</v>
      </c>
      <c r="JL154" s="61">
        <v>4.1461213806384342E-5</v>
      </c>
      <c r="JM154" s="61">
        <v>5.6379155897088103E-5</v>
      </c>
      <c r="JN154" s="61">
        <v>1.627256265760747E-4</v>
      </c>
      <c r="JO154" s="61">
        <v>1.5611836523281408E-4</v>
      </c>
      <c r="JP154" s="61">
        <v>2.1093586311682336E-4</v>
      </c>
      <c r="JQ154" s="61">
        <v>2.2971021775663786E-4</v>
      </c>
      <c r="JR154" s="61">
        <v>5.4391352345710749E-5</v>
      </c>
      <c r="JS154" s="61">
        <v>8.3583698336352574E-5</v>
      </c>
      <c r="JT154" s="61">
        <v>0</v>
      </c>
      <c r="JU154" s="61">
        <v>1.7650603133856742E-6</v>
      </c>
      <c r="JV154" s="61">
        <v>2.7371507691179488E-5</v>
      </c>
      <c r="JW154" s="61">
        <v>8.8216589557879516E-6</v>
      </c>
      <c r="JX154" s="61">
        <v>3.3881387539608988E-5</v>
      </c>
      <c r="JY154" s="61">
        <v>3.1568889705645922E-5</v>
      </c>
      <c r="JZ154" s="61">
        <v>7.2392573338774224E-5</v>
      </c>
      <c r="KA154" s="61">
        <v>7.1224603589471823E-6</v>
      </c>
      <c r="KB154" s="61">
        <v>4.119277200702358E-6</v>
      </c>
      <c r="KC154" s="61">
        <v>1.9453700855231023E-5</v>
      </c>
      <c r="KD154" s="61">
        <v>8.1934071958886317E-6</v>
      </c>
      <c r="KE154" s="61">
        <v>1.7221421791923413E-5</v>
      </c>
      <c r="KF154" s="61">
        <v>8.9223403682720331E-5</v>
      </c>
      <c r="KG154" s="61">
        <v>3.473997034763868E-5</v>
      </c>
      <c r="KH154" s="61">
        <v>7.2522947892479507E-7</v>
      </c>
      <c r="KI154" s="61">
        <v>5.5029108077621435E-5</v>
      </c>
      <c r="KJ154" s="61">
        <v>2.3948915985644881E-6</v>
      </c>
      <c r="KK154" s="61">
        <v>1.957364934458774E-5</v>
      </c>
      <c r="KL154" s="61">
        <v>6.0455839339030532E-5</v>
      </c>
      <c r="KM154" s="61">
        <v>2.2753944208465264E-5</v>
      </c>
      <c r="KN154" s="61">
        <v>2.945110876117688E-5</v>
      </c>
      <c r="KO154" s="61">
        <v>2.1474749316156352E-5</v>
      </c>
      <c r="KP154" s="61">
        <v>1.9243242382772289E-5</v>
      </c>
      <c r="KQ154" s="61">
        <v>1.8403417351533924E-5</v>
      </c>
      <c r="KR154" s="61">
        <v>2.3014233635348291E-5</v>
      </c>
      <c r="KS154" s="61">
        <v>1.2827360280028424E-5</v>
      </c>
      <c r="KT154" s="61">
        <v>7.3180939242576307E-5</v>
      </c>
      <c r="KU154" s="61">
        <v>2.159433298410164E-5</v>
      </c>
      <c r="KV154" s="61">
        <v>1.7506290422876355E-5</v>
      </c>
      <c r="KW154" s="61">
        <v>2.4606982972125999E-5</v>
      </c>
      <c r="KX154" s="61">
        <v>4.4438760589602114E-5</v>
      </c>
      <c r="KY154" s="61">
        <v>4.9538801395182154E-5</v>
      </c>
      <c r="KZ154" s="61">
        <v>5.4262668290754282E-5</v>
      </c>
    </row>
    <row r="155" spans="1:312" ht="13" x14ac:dyDescent="0.3">
      <c r="A155" s="102">
        <v>1.0253787096171063</v>
      </c>
      <c r="B155" s="50" t="s">
        <v>804</v>
      </c>
      <c r="C155" s="60" t="s">
        <v>40</v>
      </c>
      <c r="D155" s="61">
        <v>3.7874097388907977E-5</v>
      </c>
      <c r="E155" s="61">
        <v>4.0370406763452661E-5</v>
      </c>
      <c r="F155" s="61">
        <v>7.3906494689219279E-6</v>
      </c>
      <c r="G155" s="61">
        <v>1.4636819032498918E-5</v>
      </c>
      <c r="H155" s="61">
        <v>1.5278501534592528E-4</v>
      </c>
      <c r="I155" s="61">
        <v>3.7751910081222694E-4</v>
      </c>
      <c r="J155" s="61">
        <v>3.3282051717205589E-4</v>
      </c>
      <c r="K155" s="61">
        <v>2.5886366213125409E-4</v>
      </c>
      <c r="L155" s="61">
        <v>5.1586686109631942E-5</v>
      </c>
      <c r="M155" s="61">
        <v>5.2518898716921549E-5</v>
      </c>
      <c r="N155" s="61">
        <v>6.0401866460771655E-5</v>
      </c>
      <c r="O155" s="61">
        <v>1.51071410949629E-5</v>
      </c>
      <c r="P155" s="61">
        <v>3.256842005935973E-5</v>
      </c>
      <c r="Q155" s="61">
        <v>9.4620843354423445E-5</v>
      </c>
      <c r="R155" s="61">
        <v>4.838854656125318E-4</v>
      </c>
      <c r="S155" s="61">
        <v>1.5218507738254831E-4</v>
      </c>
      <c r="T155" s="61">
        <v>2.1982605889598978E-5</v>
      </c>
      <c r="U155" s="61">
        <v>1.6986792447972089E-4</v>
      </c>
      <c r="V155" s="61">
        <v>9.4417794878212658E-4</v>
      </c>
      <c r="W155" s="61">
        <v>1.5975269564231984E-2</v>
      </c>
      <c r="X155" s="61">
        <v>0.93857437848271619</v>
      </c>
      <c r="Y155" s="61">
        <v>4.5325233009545622E-5</v>
      </c>
      <c r="Z155" s="61">
        <v>4.2413696750917963E-5</v>
      </c>
      <c r="AA155" s="61">
        <v>3.3978042882125218E-5</v>
      </c>
      <c r="AB155" s="61">
        <v>3.1034333872955204E-5</v>
      </c>
      <c r="AC155" s="61">
        <v>4.984231436971139E-5</v>
      </c>
      <c r="AD155" s="61">
        <v>1.6238459639178833E-5</v>
      </c>
      <c r="AE155" s="61">
        <v>6.862647443968783E-5</v>
      </c>
      <c r="AF155" s="61">
        <v>7.377944526429779E-5</v>
      </c>
      <c r="AG155" s="61">
        <v>4.3280333286410994E-6</v>
      </c>
      <c r="AH155" s="61">
        <v>1.0309673436453538E-5</v>
      </c>
      <c r="AI155" s="61">
        <v>3.4936339488989064E-5</v>
      </c>
      <c r="AJ155" s="61">
        <v>1.5218148394506248E-5</v>
      </c>
      <c r="AK155" s="61">
        <v>3.2118827404033227E-5</v>
      </c>
      <c r="AL155" s="61">
        <v>8.6344034345384567E-5</v>
      </c>
      <c r="AM155" s="61">
        <v>2.0012324994065734E-5</v>
      </c>
      <c r="AN155" s="61">
        <v>2.0122613009792089E-5</v>
      </c>
      <c r="AO155" s="61">
        <v>2.4859944048668593E-4</v>
      </c>
      <c r="AP155" s="61">
        <v>4.6678799539638282E-5</v>
      </c>
      <c r="AQ155" s="61">
        <v>3.7521893950966449E-5</v>
      </c>
      <c r="AR155" s="61">
        <v>1.4050738032438758E-5</v>
      </c>
      <c r="AS155" s="61">
        <v>6.9394004241336157E-5</v>
      </c>
      <c r="AT155" s="61">
        <v>1.6552709997343341E-5</v>
      </c>
      <c r="AU155" s="61">
        <v>2.2145855866788515E-6</v>
      </c>
      <c r="AV155" s="61">
        <v>5.2962884381744953E-5</v>
      </c>
      <c r="AW155" s="61">
        <v>5.1611389108891501E-2</v>
      </c>
      <c r="AX155" s="61">
        <v>1.5709174388253686E-2</v>
      </c>
      <c r="AY155" s="61">
        <v>1.9043028153858499E-2</v>
      </c>
      <c r="AZ155" s="61">
        <v>9.7789511548738612E-5</v>
      </c>
      <c r="BA155" s="61">
        <v>0</v>
      </c>
      <c r="BB155" s="61">
        <v>7.0351559615976881E-5</v>
      </c>
      <c r="BC155" s="61">
        <v>9.1011728190474025E-5</v>
      </c>
      <c r="BD155" s="61">
        <v>4.6911657199199011E-5</v>
      </c>
      <c r="BE155" s="61">
        <v>1.1643748442719904E-5</v>
      </c>
      <c r="BF155" s="61">
        <v>2.6794132194413227E-5</v>
      </c>
      <c r="BG155" s="61">
        <v>2.5041251287955023E-5</v>
      </c>
      <c r="BH155" s="61">
        <v>3.8967270617259594E-5</v>
      </c>
      <c r="BI155" s="61">
        <v>2.0895354980126295E-4</v>
      </c>
      <c r="BJ155" s="61">
        <v>9.8984851510609202E-5</v>
      </c>
      <c r="BK155" s="61">
        <v>9.9882738553088874E-5</v>
      </c>
      <c r="BL155" s="61">
        <v>8.1194282774631709E-5</v>
      </c>
      <c r="BM155" s="61">
        <v>7.6506345060438667E-5</v>
      </c>
      <c r="BN155" s="61">
        <v>1.9482027916610281E-5</v>
      </c>
      <c r="BO155" s="61">
        <v>8.2867275424066723E-5</v>
      </c>
      <c r="BP155" s="61">
        <v>1.9111967006567567E-4</v>
      </c>
      <c r="BQ155" s="61">
        <v>1.808459588527864E-4</v>
      </c>
      <c r="BR155" s="61">
        <v>8.839474060477271E-6</v>
      </c>
      <c r="BS155" s="61">
        <v>1.114698955672957E-4</v>
      </c>
      <c r="BT155" s="61">
        <v>3.1425732807630798E-5</v>
      </c>
      <c r="BU155" s="61">
        <v>2.3536878353480715E-4</v>
      </c>
      <c r="BV155" s="61">
        <v>5.0122406531739633E-4</v>
      </c>
      <c r="BW155" s="61">
        <v>2.1963619964566721E-4</v>
      </c>
      <c r="BX155" s="61">
        <v>2.7873661641332519E-4</v>
      </c>
      <c r="BY155" s="61">
        <v>7.1202112528558634E-3</v>
      </c>
      <c r="BZ155" s="61">
        <v>1.4395289055078238E-4</v>
      </c>
      <c r="CA155" s="61">
        <v>1.4521662506275916E-3</v>
      </c>
      <c r="CB155" s="61">
        <v>2.2071979943114185E-5</v>
      </c>
      <c r="CC155" s="61">
        <v>1.5024234684450708E-3</v>
      </c>
      <c r="CD155" s="61">
        <v>2.7713334617895889E-5</v>
      </c>
      <c r="CE155" s="61">
        <v>1.292583808723999E-4</v>
      </c>
      <c r="CF155" s="61">
        <v>8.1523556938534026E-5</v>
      </c>
      <c r="CG155" s="61">
        <v>3.5230391785103186E-5</v>
      </c>
      <c r="CH155" s="61">
        <v>1.3028174528273307E-4</v>
      </c>
      <c r="CI155" s="61">
        <v>1.518726110467945E-5</v>
      </c>
      <c r="CJ155" s="61">
        <v>3.0947739443020796E-4</v>
      </c>
      <c r="CK155" s="61">
        <v>1.0657767238246579E-4</v>
      </c>
      <c r="CL155" s="61">
        <v>0</v>
      </c>
      <c r="CM155" s="61">
        <v>5.0581582328347868E-6</v>
      </c>
      <c r="CN155" s="61">
        <v>0</v>
      </c>
      <c r="CO155" s="61">
        <v>3.1624593409264572E-6</v>
      </c>
      <c r="CP155" s="61">
        <v>3.0747767601038561E-6</v>
      </c>
      <c r="CQ155" s="61">
        <v>9.5934080196104105E-5</v>
      </c>
      <c r="CR155" s="61">
        <v>3.0432265216451414E-5</v>
      </c>
      <c r="CS155" s="61">
        <v>2.1107753944157387E-4</v>
      </c>
      <c r="CT155" s="61">
        <v>6.1284024926269312E-6</v>
      </c>
      <c r="CU155" s="61">
        <v>9.052642031427152E-7</v>
      </c>
      <c r="CV155" s="61">
        <v>1.963835602166935E-5</v>
      </c>
      <c r="CW155" s="61">
        <v>4.2224335969755464E-6</v>
      </c>
      <c r="CX155" s="61">
        <v>2.3134003142722853E-5</v>
      </c>
      <c r="CY155" s="61">
        <v>3.9058878196904768E-5</v>
      </c>
      <c r="CZ155" s="61">
        <v>8.658459447643392E-6</v>
      </c>
      <c r="DA155" s="61">
        <v>8.8695266955955941E-6</v>
      </c>
      <c r="DB155" s="61">
        <v>0</v>
      </c>
      <c r="DC155" s="61">
        <v>3.3051353788748974E-5</v>
      </c>
      <c r="DD155" s="61">
        <v>1.5180453775420771E-4</v>
      </c>
      <c r="DE155" s="61">
        <v>2.192927568459274E-4</v>
      </c>
      <c r="DF155" s="61">
        <v>8.3763046127463944E-6</v>
      </c>
      <c r="DG155" s="61">
        <v>1.7461732363102778E-4</v>
      </c>
      <c r="DH155" s="61">
        <v>1.1650216098891072E-5</v>
      </c>
      <c r="DI155" s="61">
        <v>1.6401579340583286E-5</v>
      </c>
      <c r="DJ155" s="61">
        <v>0</v>
      </c>
      <c r="DK155" s="61">
        <v>1.1959208331537334E-5</v>
      </c>
      <c r="DL155" s="61">
        <v>1.0092352760733976E-4</v>
      </c>
      <c r="DM155" s="61">
        <v>1.3244698006288999E-4</v>
      </c>
      <c r="DN155" s="61">
        <v>1.5680413878649237E-5</v>
      </c>
      <c r="DO155" s="61">
        <v>1.0693846575455536E-5</v>
      </c>
      <c r="DP155" s="61">
        <v>1.4330103621447591E-5</v>
      </c>
      <c r="DQ155" s="61">
        <v>2.2334671817350516E-5</v>
      </c>
      <c r="DR155" s="61">
        <v>5.7649199930466195E-6</v>
      </c>
      <c r="DS155" s="61">
        <v>0</v>
      </c>
      <c r="DT155" s="61">
        <v>1.4701243326507637E-5</v>
      </c>
      <c r="DU155" s="61">
        <v>5.1812455139694126E-5</v>
      </c>
      <c r="DV155" s="61">
        <v>1.4189614831941502E-5</v>
      </c>
      <c r="DW155" s="61">
        <v>6.3308697367328615E-6</v>
      </c>
      <c r="DX155" s="61">
        <v>2.1714607369629203E-5</v>
      </c>
      <c r="DY155" s="61">
        <v>1.3417976938072105E-5</v>
      </c>
      <c r="DZ155" s="61">
        <v>2.0048288248205265E-5</v>
      </c>
      <c r="EA155" s="61">
        <v>1.5629863231944621E-5</v>
      </c>
      <c r="EB155" s="61">
        <v>2.4969103855117274E-6</v>
      </c>
      <c r="EC155" s="61">
        <v>2.3308967119082769E-5</v>
      </c>
      <c r="ED155" s="61">
        <v>1.1074388946778311E-5</v>
      </c>
      <c r="EE155" s="61">
        <v>4.0945160214631345E-5</v>
      </c>
      <c r="EF155" s="61">
        <v>2.9785991088472742E-5</v>
      </c>
      <c r="EG155" s="61">
        <v>1.7303849126298285E-4</v>
      </c>
      <c r="EH155" s="61">
        <v>8.9898493828196311E-5</v>
      </c>
      <c r="EI155" s="61">
        <v>6.290535878286891E-6</v>
      </c>
      <c r="EJ155" s="61">
        <v>2.6479850341770278E-6</v>
      </c>
      <c r="EK155" s="61">
        <v>0</v>
      </c>
      <c r="EL155" s="61">
        <v>2.0420180424610891E-4</v>
      </c>
      <c r="EM155" s="61">
        <v>3.7902372108728092E-6</v>
      </c>
      <c r="EN155" s="61">
        <v>1.9373634330687708E-4</v>
      </c>
      <c r="EO155" s="61">
        <v>3.7626300792150101E-5</v>
      </c>
      <c r="EP155" s="61">
        <v>8.9572818972171155E-5</v>
      </c>
      <c r="EQ155" s="61">
        <v>0</v>
      </c>
      <c r="ER155" s="61">
        <v>3.8024936556500878E-5</v>
      </c>
      <c r="ES155" s="61">
        <v>3.9262133635215513E-6</v>
      </c>
      <c r="ET155" s="61">
        <v>4.1118087402535034E-4</v>
      </c>
      <c r="EU155" s="61">
        <v>2.5409877733171125E-5</v>
      </c>
      <c r="EV155" s="61">
        <v>1.6102720834714995E-4</v>
      </c>
      <c r="EW155" s="61">
        <v>1.090112501065974E-4</v>
      </c>
      <c r="EX155" s="61">
        <v>5.8485058777695208E-5</v>
      </c>
      <c r="EY155" s="61">
        <v>8.2175311812274912E-5</v>
      </c>
      <c r="EZ155" s="61">
        <v>2.8335081890307066E-4</v>
      </c>
      <c r="FA155" s="61">
        <v>5.6706268386216031E-5</v>
      </c>
      <c r="FB155" s="61">
        <v>1.0723964844613615E-4</v>
      </c>
      <c r="FC155" s="61">
        <v>5.4156582303790468E-4</v>
      </c>
      <c r="FD155" s="61">
        <v>1.4142764029007014E-5</v>
      </c>
      <c r="FE155" s="61">
        <v>6.6070553175926706E-5</v>
      </c>
      <c r="FF155" s="61">
        <v>1.099949844722394E-4</v>
      </c>
      <c r="FG155" s="61">
        <v>1.7578770635084053E-4</v>
      </c>
      <c r="FH155" s="61">
        <v>3.8349636779093816E-4</v>
      </c>
      <c r="FI155" s="61">
        <v>3.3993237017009512E-5</v>
      </c>
      <c r="FJ155" s="61">
        <v>1.0176468289635905E-4</v>
      </c>
      <c r="FK155" s="61">
        <v>2.8225426923877921E-5</v>
      </c>
      <c r="FL155" s="61">
        <v>1.2817052840074062E-5</v>
      </c>
      <c r="FM155" s="61">
        <v>3.3537218505822268E-6</v>
      </c>
      <c r="FN155" s="61">
        <v>1.438052028751629E-5</v>
      </c>
      <c r="FO155" s="61">
        <v>4.0703321094977199E-5</v>
      </c>
      <c r="FP155" s="61">
        <v>1.5042944598239052E-6</v>
      </c>
      <c r="FQ155" s="61">
        <v>2.0856014008678032E-5</v>
      </c>
      <c r="FR155" s="61">
        <v>5.3470161549186695E-5</v>
      </c>
      <c r="FS155" s="61">
        <v>8.6934093594051175E-6</v>
      </c>
      <c r="FT155" s="61">
        <v>3.3387216591220831E-6</v>
      </c>
      <c r="FU155" s="61">
        <v>1.7764800427632267E-5</v>
      </c>
      <c r="FV155" s="61">
        <v>4.5376506157879994E-5</v>
      </c>
      <c r="FW155" s="61">
        <v>5.6852512265139901E-6</v>
      </c>
      <c r="FX155" s="61">
        <v>9.8897848867083571E-5</v>
      </c>
      <c r="FY155" s="61">
        <v>2.0407088306890319E-6</v>
      </c>
      <c r="FZ155" s="61">
        <v>1.5679186981891032E-4</v>
      </c>
      <c r="GA155" s="61">
        <v>1.3778471859210336E-4</v>
      </c>
      <c r="GB155" s="61">
        <v>9.3800575529159788E-5</v>
      </c>
      <c r="GC155" s="61">
        <v>1.9777562156630328E-4</v>
      </c>
      <c r="GD155" s="61">
        <v>4.0505449598173699E-5</v>
      </c>
      <c r="GE155" s="61">
        <v>5.8760238198160828E-5</v>
      </c>
      <c r="GF155" s="61">
        <v>4.7701038600906803E-5</v>
      </c>
      <c r="GG155" s="61">
        <v>9.3434592409972247E-5</v>
      </c>
      <c r="GH155" s="61">
        <v>6.3678924928085493E-5</v>
      </c>
      <c r="GI155" s="61">
        <v>2.353658156401726E-5</v>
      </c>
      <c r="GJ155" s="61">
        <v>2.9698010360256011E-5</v>
      </c>
      <c r="GK155" s="61">
        <v>5.1072078652934455E-5</v>
      </c>
      <c r="GL155" s="61">
        <v>1.0938125904790822E-4</v>
      </c>
      <c r="GM155" s="61">
        <v>6.2709233934696883E-6</v>
      </c>
      <c r="GN155" s="61">
        <v>6.1936519965846861E-6</v>
      </c>
      <c r="GO155" s="61">
        <v>0.27998592461135857</v>
      </c>
      <c r="GP155" s="61">
        <v>3.1979822647637809E-2</v>
      </c>
      <c r="GQ155" s="61">
        <v>1.273402051875994E-2</v>
      </c>
      <c r="GR155" s="61">
        <v>0.91648187488301425</v>
      </c>
      <c r="GS155" s="61">
        <v>8.9234822072583375E-2</v>
      </c>
      <c r="GT155" s="61">
        <v>0.87620703314167059</v>
      </c>
      <c r="GU155" s="61">
        <v>0.87197555756876755</v>
      </c>
      <c r="GV155" s="61">
        <v>3.5326523566721235E-3</v>
      </c>
      <c r="GW155" s="61">
        <v>2.6714355577865392E-5</v>
      </c>
      <c r="GX155" s="61">
        <v>4.0621435473311358E-5</v>
      </c>
      <c r="GY155" s="61">
        <v>6.0588033584887821E-6</v>
      </c>
      <c r="GZ155" s="61">
        <v>0</v>
      </c>
      <c r="HA155" s="61">
        <v>7.2591745029296567E-5</v>
      </c>
      <c r="HB155" s="61">
        <v>2.3836712068721624E-5</v>
      </c>
      <c r="HC155" s="61">
        <v>3.4765811865272774E-5</v>
      </c>
      <c r="HD155" s="61">
        <v>1.2141992882413439E-5</v>
      </c>
      <c r="HE155" s="61">
        <v>3.2200474525274367E-6</v>
      </c>
      <c r="HF155" s="61">
        <v>2.9179770783259606E-5</v>
      </c>
      <c r="HG155" s="61">
        <v>1.7249601873801259E-4</v>
      </c>
      <c r="HH155" s="61">
        <v>2.7100627998639414E-5</v>
      </c>
      <c r="HI155" s="61">
        <v>5.7366359921243897E-5</v>
      </c>
      <c r="HJ155" s="61">
        <v>8.3653249045515513E-6</v>
      </c>
      <c r="HK155" s="61">
        <v>4.8337357663072293E-4</v>
      </c>
      <c r="HL155" s="61">
        <v>1.5690806227738749E-4</v>
      </c>
      <c r="HM155" s="61">
        <v>2.5430132917693546E-4</v>
      </c>
      <c r="HN155" s="61">
        <v>1.45326973127706E-4</v>
      </c>
      <c r="HO155" s="61">
        <v>1.2661384788194315E-4</v>
      </c>
      <c r="HP155" s="61">
        <v>2.9153582421901465E-5</v>
      </c>
      <c r="HQ155" s="61">
        <v>3.8879800902172996E-5</v>
      </c>
      <c r="HR155" s="61">
        <v>8.0222619151293439E-6</v>
      </c>
      <c r="HS155" s="61">
        <v>4.6380821694181528E-5</v>
      </c>
      <c r="HT155" s="61">
        <v>4.9687343435285224E-6</v>
      </c>
      <c r="HU155" s="61">
        <v>3.2628895618229351E-6</v>
      </c>
      <c r="HV155" s="61">
        <v>2.0235948212750016E-5</v>
      </c>
      <c r="HW155" s="61">
        <v>1.8289936488739275E-4</v>
      </c>
      <c r="HX155" s="61">
        <v>6.9962260097920683E-4</v>
      </c>
      <c r="HY155" s="61">
        <v>1.5815989635065085E-4</v>
      </c>
      <c r="HZ155" s="61">
        <v>2.5438506446582275E-4</v>
      </c>
      <c r="IA155" s="61">
        <v>4.0484266736375994E-4</v>
      </c>
      <c r="IB155" s="61">
        <v>6.4217882576732505E-4</v>
      </c>
      <c r="IC155" s="61">
        <v>7.2378182347184312E-5</v>
      </c>
      <c r="ID155" s="61">
        <v>4.1409056961332543E-6</v>
      </c>
      <c r="IE155" s="61">
        <v>3.877204454597742E-6</v>
      </c>
      <c r="IF155" s="61">
        <v>1.1469532793469406E-4</v>
      </c>
      <c r="IG155" s="61">
        <v>2.0095935696663475E-5</v>
      </c>
      <c r="IH155" s="61">
        <v>8.2059695785459147E-6</v>
      </c>
      <c r="II155" s="61">
        <v>1.9274083268201167E-5</v>
      </c>
      <c r="IJ155" s="61">
        <v>1.4341563118218097E-4</v>
      </c>
      <c r="IK155" s="61">
        <v>1.9495700484415521E-4</v>
      </c>
      <c r="IL155" s="61">
        <v>2.9222915544122112E-4</v>
      </c>
      <c r="IM155" s="61">
        <v>1.0065222571481041E-4</v>
      </c>
      <c r="IN155" s="61">
        <v>1.6289590585236797E-4</v>
      </c>
      <c r="IO155" s="61">
        <v>3.3759945395092124E-4</v>
      </c>
      <c r="IP155" s="61">
        <v>2.3010503612081601E-4</v>
      </c>
      <c r="IQ155" s="61">
        <v>8.3856934466131175E-5</v>
      </c>
      <c r="IR155" s="61">
        <v>2.6964061179393954E-4</v>
      </c>
      <c r="IS155" s="61">
        <v>2.7782774818526387E-4</v>
      </c>
      <c r="IT155" s="61">
        <v>9.9905088298033693E-5</v>
      </c>
      <c r="IU155" s="61">
        <v>1.4235462258363327E-4</v>
      </c>
      <c r="IV155" s="61">
        <v>1.8731135966580867E-4</v>
      </c>
      <c r="IW155" s="61">
        <v>1.0310156059740167E-4</v>
      </c>
      <c r="IX155" s="61">
        <v>7.8592504218260879E-4</v>
      </c>
      <c r="IY155" s="61">
        <v>5.0442531574952556E-5</v>
      </c>
      <c r="IZ155" s="61">
        <v>2.9894017637612517E-5</v>
      </c>
      <c r="JA155" s="61">
        <v>7.7475700181122621E-5</v>
      </c>
      <c r="JB155" s="61">
        <v>5.2781816140626504E-5</v>
      </c>
      <c r="JC155" s="61">
        <v>4.4468469156641957E-5</v>
      </c>
      <c r="JD155" s="61">
        <v>1.500257091104404E-4</v>
      </c>
      <c r="JE155" s="61">
        <v>2.8235761878693563E-5</v>
      </c>
      <c r="JF155" s="61">
        <v>2.9905476943421014E-6</v>
      </c>
      <c r="JG155" s="61">
        <v>4.9103903144802027E-4</v>
      </c>
      <c r="JH155" s="61">
        <v>2.8477921893870639E-4</v>
      </c>
      <c r="JI155" s="61">
        <v>8.8727295160427198E-4</v>
      </c>
      <c r="JJ155" s="61">
        <v>7.3005693193717834E-4</v>
      </c>
      <c r="JK155" s="61">
        <v>3.9931245599327355E-4</v>
      </c>
      <c r="JL155" s="61">
        <v>2.2300975058964648E-3</v>
      </c>
      <c r="JM155" s="61">
        <v>4.1437970200133368E-3</v>
      </c>
      <c r="JN155" s="61">
        <v>1.9269342173048755E-4</v>
      </c>
      <c r="JO155" s="61">
        <v>1.0412056790414224E-4</v>
      </c>
      <c r="JP155" s="61">
        <v>9.456835001443205E-5</v>
      </c>
      <c r="JQ155" s="61">
        <v>6.5479503183674538E-5</v>
      </c>
      <c r="JR155" s="61">
        <v>1.1586323576601107E-5</v>
      </c>
      <c r="JS155" s="61">
        <v>2.0222872331566954E-5</v>
      </c>
      <c r="JT155" s="61">
        <v>0</v>
      </c>
      <c r="JU155" s="61">
        <v>2.9162718733383305E-5</v>
      </c>
      <c r="JV155" s="61">
        <v>1.271125963592725E-5</v>
      </c>
      <c r="JW155" s="61">
        <v>2.0638470023885869E-5</v>
      </c>
      <c r="JX155" s="61">
        <v>4.7054619445791001E-5</v>
      </c>
      <c r="JY155" s="61">
        <v>5.8559491865447748E-6</v>
      </c>
      <c r="JZ155" s="61">
        <v>9.6624270473900901E-5</v>
      </c>
      <c r="KA155" s="61">
        <v>8.3369379629672161E-5</v>
      </c>
      <c r="KB155" s="61">
        <v>2.769069673805474E-5</v>
      </c>
      <c r="KC155" s="61">
        <v>1.1703955751075368E-5</v>
      </c>
      <c r="KD155" s="61">
        <v>5.0761811185154425E-6</v>
      </c>
      <c r="KE155" s="61">
        <v>3.0170166355584992E-5</v>
      </c>
      <c r="KF155" s="61">
        <v>7.0541048001162455E-6</v>
      </c>
      <c r="KG155" s="61">
        <v>1.8932777198657026E-5</v>
      </c>
      <c r="KH155" s="61">
        <v>2.1112235942032924E-5</v>
      </c>
      <c r="KI155" s="61">
        <v>2.4299378975067823E-6</v>
      </c>
      <c r="KJ155" s="61">
        <v>1.9066127289542527E-5</v>
      </c>
      <c r="KK155" s="61">
        <v>7.1712834006831905E-5</v>
      </c>
      <c r="KL155" s="61">
        <v>1.2314507911224181E-4</v>
      </c>
      <c r="KM155" s="61">
        <v>6.435833296748318E-6</v>
      </c>
      <c r="KN155" s="61">
        <v>8.1258661427896991E-5</v>
      </c>
      <c r="KO155" s="61">
        <v>3.4509869731007968E-5</v>
      </c>
      <c r="KP155" s="61">
        <v>1.294127216817515E-4</v>
      </c>
      <c r="KQ155" s="61">
        <v>2.1654193604077604E-5</v>
      </c>
      <c r="KR155" s="61">
        <v>8.0423933416316705E-5</v>
      </c>
      <c r="KS155" s="61">
        <v>7.2183691892750121E-5</v>
      </c>
      <c r="KT155" s="61">
        <v>4.490252229141398E-5</v>
      </c>
      <c r="KU155" s="61">
        <v>8.0833240964700237E-5</v>
      </c>
      <c r="KV155" s="61">
        <v>3.6637637340703259E-5</v>
      </c>
      <c r="KW155" s="61">
        <v>1.9119334316074889E-5</v>
      </c>
      <c r="KX155" s="61">
        <v>1.0985911644732977E-4</v>
      </c>
      <c r="KY155" s="61">
        <v>7.59902236093851E-5</v>
      </c>
      <c r="KZ155" s="61">
        <v>1.3841279975425029E-4</v>
      </c>
    </row>
    <row r="156" spans="1:312" ht="13" x14ac:dyDescent="0.3">
      <c r="A156" s="102">
        <v>1</v>
      </c>
      <c r="B156" s="50" t="s">
        <v>803</v>
      </c>
      <c r="C156" s="60" t="s">
        <v>131</v>
      </c>
      <c r="D156" s="61">
        <v>8.712947215746685E-5</v>
      </c>
      <c r="E156" s="61">
        <v>1.5368471902134922E-5</v>
      </c>
      <c r="F156" s="61">
        <v>8.8153958593192367E-5</v>
      </c>
      <c r="G156" s="61">
        <v>6.5433271260112224E-6</v>
      </c>
      <c r="H156" s="61">
        <v>7.1529156626399486E-6</v>
      </c>
      <c r="I156" s="61">
        <v>2.0181421946844545E-5</v>
      </c>
      <c r="J156" s="61">
        <v>1.520534631633343E-5</v>
      </c>
      <c r="K156" s="61">
        <v>5.4544065188242426E-6</v>
      </c>
      <c r="L156" s="61">
        <v>1.9007805501376855E-6</v>
      </c>
      <c r="M156" s="61">
        <v>1.5748481511482011E-6</v>
      </c>
      <c r="N156" s="61">
        <v>1.2099767398402884E-5</v>
      </c>
      <c r="O156" s="61">
        <v>7.6310695613064985E-5</v>
      </c>
      <c r="P156" s="61">
        <v>2.5979088128034501E-6</v>
      </c>
      <c r="Q156" s="61">
        <v>2.8385372566731291E-5</v>
      </c>
      <c r="R156" s="61">
        <v>4.1823648021606247E-5</v>
      </c>
      <c r="S156" s="61">
        <v>9.8556687229136997E-6</v>
      </c>
      <c r="T156" s="61">
        <v>4.1190708123229152E-5</v>
      </c>
      <c r="U156" s="61">
        <v>2.5512468514526382E-5</v>
      </c>
      <c r="V156" s="61">
        <v>7.0641431171295719E-5</v>
      </c>
      <c r="W156" s="61">
        <v>3.207511539802901E-5</v>
      </c>
      <c r="X156" s="61">
        <v>1.8191949794849245E-5</v>
      </c>
      <c r="Y156" s="61">
        <v>2.5750455698600309E-4</v>
      </c>
      <c r="Z156" s="61">
        <v>5.5416632988821194E-4</v>
      </c>
      <c r="AA156" s="61">
        <v>3.2664798693094556E-4</v>
      </c>
      <c r="AB156" s="61">
        <v>4.4469331720006967E-4</v>
      </c>
      <c r="AC156" s="61">
        <v>0.97123528234558354</v>
      </c>
      <c r="AD156" s="61">
        <v>9.837933469841624E-3</v>
      </c>
      <c r="AE156" s="61">
        <v>7.7521001508962299E-5</v>
      </c>
      <c r="AF156" s="61">
        <v>1.8606701364846173E-5</v>
      </c>
      <c r="AG156" s="61">
        <v>6.9414996078589941E-5</v>
      </c>
      <c r="AH156" s="61">
        <v>9.0789687796557576E-7</v>
      </c>
      <c r="AI156" s="61">
        <v>7.8996645819908525E-6</v>
      </c>
      <c r="AJ156" s="61">
        <v>2.5162044175531886E-5</v>
      </c>
      <c r="AK156" s="61">
        <v>1.0954071230668812E-4</v>
      </c>
      <c r="AL156" s="61">
        <v>6.9579513858022396E-5</v>
      </c>
      <c r="AM156" s="61">
        <v>3.9207134753343113E-5</v>
      </c>
      <c r="AN156" s="61">
        <v>3.8638921642895409E-5</v>
      </c>
      <c r="AO156" s="61">
        <v>1.539301055821906E-4</v>
      </c>
      <c r="AP156" s="61">
        <v>1.5043184318947485E-5</v>
      </c>
      <c r="AQ156" s="61">
        <v>1.4837850402970169E-5</v>
      </c>
      <c r="AR156" s="61">
        <v>3.3307046493307059E-5</v>
      </c>
      <c r="AS156" s="61">
        <v>1.0697261311726844E-4</v>
      </c>
      <c r="AT156" s="61">
        <v>1.2785389576475047E-4</v>
      </c>
      <c r="AU156" s="61">
        <v>4.5528282365732738E-6</v>
      </c>
      <c r="AV156" s="61">
        <v>2.3572545522701428E-5</v>
      </c>
      <c r="AW156" s="61">
        <v>2.2140300775355852E-5</v>
      </c>
      <c r="AX156" s="61">
        <v>2.7056554872997392E-5</v>
      </c>
      <c r="AY156" s="61">
        <v>3.2421967145422098E-5</v>
      </c>
      <c r="AZ156" s="61">
        <v>0.15428587261190049</v>
      </c>
      <c r="BA156" s="61">
        <v>2.2509484863438818E-3</v>
      </c>
      <c r="BB156" s="61">
        <v>1.2331477850821549E-4</v>
      </c>
      <c r="BC156" s="61">
        <v>1.2445000962710767E-4</v>
      </c>
      <c r="BD156" s="61">
        <v>1.0148262767261835E-4</v>
      </c>
      <c r="BE156" s="61">
        <v>1.7292225349449391E-6</v>
      </c>
      <c r="BF156" s="61">
        <v>1.0196134435114361E-4</v>
      </c>
      <c r="BG156" s="61">
        <v>2.9495558714024599E-4</v>
      </c>
      <c r="BH156" s="61">
        <v>5.20824209654035E-5</v>
      </c>
      <c r="BI156" s="61">
        <v>2.2460436458072593E-5</v>
      </c>
      <c r="BJ156" s="61">
        <v>1.0312403094676915E-4</v>
      </c>
      <c r="BK156" s="61">
        <v>1.0726121718765359E-5</v>
      </c>
      <c r="BL156" s="61">
        <v>0</v>
      </c>
      <c r="BM156" s="61">
        <v>9.3209484722756665E-6</v>
      </c>
      <c r="BN156" s="61">
        <v>1.9656754624382572E-6</v>
      </c>
      <c r="BO156" s="61">
        <v>2.7588383420230662E-5</v>
      </c>
      <c r="BP156" s="61">
        <v>1.4985683853372167E-5</v>
      </c>
      <c r="BQ156" s="61">
        <v>1.2978228955600325E-5</v>
      </c>
      <c r="BR156" s="61">
        <v>0</v>
      </c>
      <c r="BS156" s="61">
        <v>4.8441027619587396E-5</v>
      </c>
      <c r="BT156" s="61">
        <v>0</v>
      </c>
      <c r="BU156" s="61">
        <v>1.9803990222595642E-5</v>
      </c>
      <c r="BV156" s="61">
        <v>1.9300014473089819E-5</v>
      </c>
      <c r="BW156" s="61">
        <v>0</v>
      </c>
      <c r="BX156" s="61">
        <v>2.4362684454255534E-4</v>
      </c>
      <c r="BY156" s="61">
        <v>1.1483806101047212E-5</v>
      </c>
      <c r="BZ156" s="61">
        <v>3.1013190064800508E-6</v>
      </c>
      <c r="CA156" s="61">
        <v>0</v>
      </c>
      <c r="CB156" s="61">
        <v>0</v>
      </c>
      <c r="CC156" s="61">
        <v>7.7904983209022043E-5</v>
      </c>
      <c r="CD156" s="61">
        <v>5.7142249914600984E-3</v>
      </c>
      <c r="CE156" s="61">
        <v>5.7581595980388334E-3</v>
      </c>
      <c r="CF156" s="61">
        <v>5.6021763831186414E-3</v>
      </c>
      <c r="CG156" s="61">
        <v>7.2061128371922927E-3</v>
      </c>
      <c r="CH156" s="61">
        <v>0.41160453110308642</v>
      </c>
      <c r="CI156" s="61">
        <v>1.2221592422558646E-2</v>
      </c>
      <c r="CJ156" s="61">
        <v>1.9227303110742878E-2</v>
      </c>
      <c r="CK156" s="61">
        <v>0.60470837023447543</v>
      </c>
      <c r="CL156" s="61">
        <v>1.7601891482495004E-4</v>
      </c>
      <c r="CM156" s="61">
        <v>3.3104889430845615E-6</v>
      </c>
      <c r="CN156" s="61">
        <v>1.8425301704760812E-5</v>
      </c>
      <c r="CO156" s="61">
        <v>2.4320436048241535E-5</v>
      </c>
      <c r="CP156" s="61">
        <v>7.4489314029034531E-5</v>
      </c>
      <c r="CQ156" s="61">
        <v>8.985271920607613E-5</v>
      </c>
      <c r="CR156" s="61">
        <v>4.7614766125522842E-4</v>
      </c>
      <c r="CS156" s="61">
        <v>4.6989338076857626E-5</v>
      </c>
      <c r="CT156" s="61">
        <v>2.663920870881421E-4</v>
      </c>
      <c r="CU156" s="61">
        <v>6.8200820036765967E-5</v>
      </c>
      <c r="CV156" s="61">
        <v>1.1060923157794639E-6</v>
      </c>
      <c r="CW156" s="61">
        <v>3.2027421640129871E-5</v>
      </c>
      <c r="CX156" s="61">
        <v>0</v>
      </c>
      <c r="CY156" s="61">
        <v>4.7460644539451206E-5</v>
      </c>
      <c r="CZ156" s="61">
        <v>6.3687779492665844E-6</v>
      </c>
      <c r="DA156" s="61">
        <v>1.4567825969302261E-5</v>
      </c>
      <c r="DB156" s="61">
        <v>3.8240890896754663E-5</v>
      </c>
      <c r="DC156" s="61">
        <v>1.7533965350184304E-5</v>
      </c>
      <c r="DD156" s="61">
        <v>2.833083562999943E-4</v>
      </c>
      <c r="DE156" s="61">
        <v>2.8107132413875016E-4</v>
      </c>
      <c r="DF156" s="61">
        <v>1.4301813475233393E-4</v>
      </c>
      <c r="DG156" s="61">
        <v>2.2942186623491282E-4</v>
      </c>
      <c r="DH156" s="61">
        <v>1.5612130743351501E-4</v>
      </c>
      <c r="DI156" s="61">
        <v>4.1251181907907034E-5</v>
      </c>
      <c r="DJ156" s="61">
        <v>7.7862090696577345E-5</v>
      </c>
      <c r="DK156" s="61">
        <v>7.7965144355267963E-5</v>
      </c>
      <c r="DL156" s="61">
        <v>4.1776154050830841E-4</v>
      </c>
      <c r="DM156" s="61">
        <v>5.1510684627557445E-5</v>
      </c>
      <c r="DN156" s="61">
        <v>1.9792977208579204E-4</v>
      </c>
      <c r="DO156" s="61">
        <v>1.757611102915872E-4</v>
      </c>
      <c r="DP156" s="61">
        <v>2.1580386767436205E-4</v>
      </c>
      <c r="DQ156" s="61">
        <v>4.5192498109702035E-5</v>
      </c>
      <c r="DR156" s="61">
        <v>1.8466749208495491E-5</v>
      </c>
      <c r="DS156" s="61">
        <v>1.5804053999647998E-4</v>
      </c>
      <c r="DT156" s="61">
        <v>1.2941694255616632E-4</v>
      </c>
      <c r="DU156" s="61">
        <v>0</v>
      </c>
      <c r="DV156" s="61">
        <v>0</v>
      </c>
      <c r="DW156" s="61">
        <v>7.0086270808113187E-6</v>
      </c>
      <c r="DX156" s="61">
        <v>4.9319506512290218E-6</v>
      </c>
      <c r="DY156" s="61">
        <v>2.4746268943165768E-6</v>
      </c>
      <c r="DZ156" s="61">
        <v>4.1045027327076033E-6</v>
      </c>
      <c r="EA156" s="61">
        <v>9.0440640605324343E-5</v>
      </c>
      <c r="EB156" s="61">
        <v>2.0946303789570601E-6</v>
      </c>
      <c r="EC156" s="61">
        <v>7.8536232577702955E-5</v>
      </c>
      <c r="ED156" s="61">
        <v>1.6127280696547423E-5</v>
      </c>
      <c r="EE156" s="61">
        <v>1.2723509559136253E-5</v>
      </c>
      <c r="EF156" s="61">
        <v>1.0879900448598674E-4</v>
      </c>
      <c r="EG156" s="61">
        <v>5.5422613467685402E-5</v>
      </c>
      <c r="EH156" s="61">
        <v>3.3621703528704676E-5</v>
      </c>
      <c r="EI156" s="61">
        <v>5.8595176792190856E-5</v>
      </c>
      <c r="EJ156" s="61">
        <v>1.282654528499417E-4</v>
      </c>
      <c r="EK156" s="61">
        <v>2.2905995820030043E-4</v>
      </c>
      <c r="EL156" s="61">
        <v>1.821154042271212E-4</v>
      </c>
      <c r="EM156" s="61">
        <v>1.2634124036242697E-5</v>
      </c>
      <c r="EN156" s="61">
        <v>0</v>
      </c>
      <c r="EO156" s="61">
        <v>0</v>
      </c>
      <c r="EP156" s="61">
        <v>0</v>
      </c>
      <c r="EQ156" s="61">
        <v>3.124464863730048E-6</v>
      </c>
      <c r="ER156" s="61">
        <v>1.4016311565648706E-5</v>
      </c>
      <c r="ES156" s="61">
        <v>1.1211520382500431E-4</v>
      </c>
      <c r="ET156" s="61">
        <v>3.9863328670670999E-4</v>
      </c>
      <c r="EU156" s="61">
        <v>2.0554487083520592E-5</v>
      </c>
      <c r="EV156" s="61">
        <v>0</v>
      </c>
      <c r="EW156" s="61">
        <v>0</v>
      </c>
      <c r="EX156" s="61">
        <v>7.9598798408632108E-6</v>
      </c>
      <c r="EY156" s="61">
        <v>4.2818542049771952E-5</v>
      </c>
      <c r="EZ156" s="61">
        <v>1.2119111594361606E-4</v>
      </c>
      <c r="FA156" s="61">
        <v>4.0857737479463882E-5</v>
      </c>
      <c r="FB156" s="61">
        <v>3.1755247667284281E-5</v>
      </c>
      <c r="FC156" s="61">
        <v>6.1810616211901688E-5</v>
      </c>
      <c r="FD156" s="61">
        <v>3.9558745762294979E-5</v>
      </c>
      <c r="FE156" s="61">
        <v>0</v>
      </c>
      <c r="FF156" s="61">
        <v>0</v>
      </c>
      <c r="FG156" s="61">
        <v>6.8278434383302839E-6</v>
      </c>
      <c r="FH156" s="61">
        <v>1.6096666977651199E-5</v>
      </c>
      <c r="FI156" s="61">
        <v>1.7349844323318376E-4</v>
      </c>
      <c r="FJ156" s="61">
        <v>2.2646565256651195E-5</v>
      </c>
      <c r="FK156" s="61">
        <v>1.4135586579381326E-5</v>
      </c>
      <c r="FL156" s="61">
        <v>4.0190906943901375E-5</v>
      </c>
      <c r="FM156" s="61">
        <v>5.3491863516786511E-5</v>
      </c>
      <c r="FN156" s="61">
        <v>4.5158341146773713E-6</v>
      </c>
      <c r="FO156" s="61">
        <v>1.5698250560046301E-6</v>
      </c>
      <c r="FP156" s="61">
        <v>8.5861784890171124E-5</v>
      </c>
      <c r="FQ156" s="61">
        <v>1.3659321804165252E-5</v>
      </c>
      <c r="FR156" s="61">
        <v>5.3253118272385124E-5</v>
      </c>
      <c r="FS156" s="61">
        <v>5.2793750877976774E-5</v>
      </c>
      <c r="FT156" s="61">
        <v>3.3387216591220831E-6</v>
      </c>
      <c r="FU156" s="61">
        <v>0</v>
      </c>
      <c r="FV156" s="61">
        <v>0</v>
      </c>
      <c r="FW156" s="61">
        <v>0</v>
      </c>
      <c r="FX156" s="61">
        <v>0</v>
      </c>
      <c r="FY156" s="61">
        <v>1.2378032785257138E-4</v>
      </c>
      <c r="FZ156" s="61">
        <v>2.3932092374570071E-5</v>
      </c>
      <c r="GA156" s="61">
        <v>4.4456212130156625E-6</v>
      </c>
      <c r="GB156" s="61">
        <v>8.4151234027356265E-5</v>
      </c>
      <c r="GC156" s="61">
        <v>6.638872734158109E-5</v>
      </c>
      <c r="GD156" s="61">
        <v>0</v>
      </c>
      <c r="GE156" s="61">
        <v>8.4893007306299529E-5</v>
      </c>
      <c r="GF156" s="61">
        <v>3.3878811594453152E-5</v>
      </c>
      <c r="GG156" s="61">
        <v>1.2003600420824015E-4</v>
      </c>
      <c r="GH156" s="61">
        <v>1.217094219264746E-4</v>
      </c>
      <c r="GI156" s="61">
        <v>5.7246607085091911E-6</v>
      </c>
      <c r="GJ156" s="61">
        <v>7.9437495126206872E-5</v>
      </c>
      <c r="GK156" s="61">
        <v>9.5377509661000623E-5</v>
      </c>
      <c r="GL156" s="61">
        <v>4.1976145918610092E-4</v>
      </c>
      <c r="GM156" s="61">
        <v>6.2982274139867091E-4</v>
      </c>
      <c r="GN156" s="61">
        <v>3.0284152776332022E-4</v>
      </c>
      <c r="GO156" s="61">
        <v>2.3719150669515012E-5</v>
      </c>
      <c r="GP156" s="61">
        <v>1.4232989178183895E-5</v>
      </c>
      <c r="GQ156" s="61">
        <v>5.1651687024767281E-5</v>
      </c>
      <c r="GR156" s="61">
        <v>7.8669060819216544E-6</v>
      </c>
      <c r="GS156" s="61">
        <v>1.8051895342823377E-5</v>
      </c>
      <c r="GT156" s="61">
        <v>1.5257911346002971E-5</v>
      </c>
      <c r="GU156" s="61">
        <v>3.2541159986888412E-4</v>
      </c>
      <c r="GV156" s="61">
        <v>2.115360692618038E-5</v>
      </c>
      <c r="GW156" s="61">
        <v>1.4743817359983189E-4</v>
      </c>
      <c r="GX156" s="61">
        <v>1.844149343316997E-5</v>
      </c>
      <c r="GY156" s="61">
        <v>0</v>
      </c>
      <c r="GZ156" s="61">
        <v>2.1625875095514937E-4</v>
      </c>
      <c r="HA156" s="61">
        <v>9.0877640719122822E-5</v>
      </c>
      <c r="HB156" s="61">
        <v>2.9226862315993683E-4</v>
      </c>
      <c r="HC156" s="61">
        <v>3.812492706031691E-5</v>
      </c>
      <c r="HD156" s="61">
        <v>1.3340508218599996E-4</v>
      </c>
      <c r="HE156" s="61">
        <v>4.4078871794597803E-5</v>
      </c>
      <c r="HF156" s="61">
        <v>7.0185704174712525E-5</v>
      </c>
      <c r="HG156" s="61">
        <v>1.6610798993477554E-4</v>
      </c>
      <c r="HH156" s="61">
        <v>5.5525930278271382E-5</v>
      </c>
      <c r="HI156" s="61">
        <v>8.6260994374203479E-5</v>
      </c>
      <c r="HJ156" s="61">
        <v>7.706349638547491E-5</v>
      </c>
      <c r="HK156" s="61">
        <v>7.2399779313494565E-5</v>
      </c>
      <c r="HL156" s="61">
        <v>7.2841555907554489E-5</v>
      </c>
      <c r="HM156" s="61">
        <v>7.9248796627171212E-6</v>
      </c>
      <c r="HN156" s="61">
        <v>6.0638277139220729E-5</v>
      </c>
      <c r="HO156" s="61">
        <v>3.6978255211016068E-4</v>
      </c>
      <c r="HP156" s="61">
        <v>1.0537805312916468E-4</v>
      </c>
      <c r="HQ156" s="61">
        <v>4.1881210710535521E-5</v>
      </c>
      <c r="HR156" s="61">
        <v>3.3053793813241983E-4</v>
      </c>
      <c r="HS156" s="61">
        <v>1.815667574355923E-5</v>
      </c>
      <c r="HT156" s="61">
        <v>2.154510017866149E-5</v>
      </c>
      <c r="HU156" s="61">
        <v>1.0724030359858048E-4</v>
      </c>
      <c r="HV156" s="61">
        <v>5.5556876002277315E-6</v>
      </c>
      <c r="HW156" s="61">
        <v>8.1436793722017254E-5</v>
      </c>
      <c r="HX156" s="61">
        <v>1.0150251021500025E-4</v>
      </c>
      <c r="HY156" s="61">
        <v>8.9957457007334783E-6</v>
      </c>
      <c r="HZ156" s="61">
        <v>1.060263903305628E-4</v>
      </c>
      <c r="IA156" s="61">
        <v>2.7902562828653968E-4</v>
      </c>
      <c r="IB156" s="61">
        <v>3.5796609221052242E-5</v>
      </c>
      <c r="IC156" s="61">
        <v>1.4635325959409779E-4</v>
      </c>
      <c r="ID156" s="61">
        <v>9.8400188690336894E-5</v>
      </c>
      <c r="IE156" s="61">
        <v>4.7402414461582023E-5</v>
      </c>
      <c r="IF156" s="61">
        <v>8.6874231608950018E-5</v>
      </c>
      <c r="IG156" s="61">
        <v>4.7764460031244928E-5</v>
      </c>
      <c r="IH156" s="61">
        <v>8.7493502801555776E-6</v>
      </c>
      <c r="II156" s="61">
        <v>2.0069990961744753E-3</v>
      </c>
      <c r="IJ156" s="61">
        <v>4.056654502684211E-5</v>
      </c>
      <c r="IK156" s="61">
        <v>6.0329374292376169E-6</v>
      </c>
      <c r="IL156" s="61">
        <v>2.3292325392676935E-5</v>
      </c>
      <c r="IM156" s="61">
        <v>6.8587909084142964E-5</v>
      </c>
      <c r="IN156" s="61">
        <v>1.9092055614989942E-5</v>
      </c>
      <c r="IO156" s="61">
        <v>8.2178860579159588E-6</v>
      </c>
      <c r="IP156" s="61">
        <v>3.8476291353563524E-5</v>
      </c>
      <c r="IQ156" s="61">
        <v>3.8312968286711135E-5</v>
      </c>
      <c r="IR156" s="61">
        <v>6.416763926235522E-5</v>
      </c>
      <c r="IS156" s="61">
        <v>4.4070426555887484E-5</v>
      </c>
      <c r="IT156" s="61">
        <v>1.5888047419124468E-5</v>
      </c>
      <c r="IU156" s="61">
        <v>4.5339754790649044E-5</v>
      </c>
      <c r="IV156" s="61">
        <v>3.7328205294809106E-5</v>
      </c>
      <c r="IW156" s="61">
        <v>4.2283758258372034E-5</v>
      </c>
      <c r="IX156" s="61">
        <v>8.2473535154118639E-6</v>
      </c>
      <c r="IY156" s="61">
        <v>1.5862537558231898E-4</v>
      </c>
      <c r="IZ156" s="61">
        <v>7.3623534779491886E-5</v>
      </c>
      <c r="JA156" s="61">
        <v>1.7057770551028545E-5</v>
      </c>
      <c r="JB156" s="61">
        <v>1.0551076338693351E-4</v>
      </c>
      <c r="JC156" s="61">
        <v>8.9590441465946496E-5</v>
      </c>
      <c r="JD156" s="61">
        <v>1.8888512710886662E-5</v>
      </c>
      <c r="JE156" s="61">
        <v>2.3040070340712045E-5</v>
      </c>
      <c r="JF156" s="61">
        <v>0</v>
      </c>
      <c r="JG156" s="61">
        <v>6.6903533213859317E-5</v>
      </c>
      <c r="JH156" s="61">
        <v>4.109516806914857E-5</v>
      </c>
      <c r="JI156" s="61">
        <v>4.1772047611405791E-5</v>
      </c>
      <c r="JJ156" s="61">
        <v>3.7126072044583159E-5</v>
      </c>
      <c r="JK156" s="61">
        <v>1.2493199024908247E-5</v>
      </c>
      <c r="JL156" s="61">
        <v>2.5011960414300265E-5</v>
      </c>
      <c r="JM156" s="61">
        <v>2.1281526791591077E-6</v>
      </c>
      <c r="JN156" s="61">
        <v>5.2191319515945003E-6</v>
      </c>
      <c r="JO156" s="61">
        <v>4.5525968476605404E-6</v>
      </c>
      <c r="JP156" s="61">
        <v>3.0173594780435128E-6</v>
      </c>
      <c r="JQ156" s="61">
        <v>4.0998939017153796E-6</v>
      </c>
      <c r="JR156" s="61">
        <v>1.7581709623622891E-4</v>
      </c>
      <c r="JS156" s="61">
        <v>9.3757744013998485E-6</v>
      </c>
      <c r="JT156" s="61">
        <v>9.0817577030812328E-4</v>
      </c>
      <c r="JU156" s="61">
        <v>9.1096723951960628E-6</v>
      </c>
      <c r="JV156" s="61">
        <v>2.2322342637818326E-5</v>
      </c>
      <c r="JW156" s="61">
        <v>2.6597574747335911E-6</v>
      </c>
      <c r="JX156" s="61">
        <v>2.5661002214741883E-5</v>
      </c>
      <c r="JY156" s="61">
        <v>1.8058378368117622E-4</v>
      </c>
      <c r="JZ156" s="61">
        <v>6.6473303168853559E-5</v>
      </c>
      <c r="KA156" s="61">
        <v>1.8991990164873978E-4</v>
      </c>
      <c r="KB156" s="61">
        <v>2.1532123046634303E-5</v>
      </c>
      <c r="KC156" s="61">
        <v>2.3706222738756238E-5</v>
      </c>
      <c r="KD156" s="61">
        <v>1.0066074931647238E-4</v>
      </c>
      <c r="KE156" s="61">
        <v>7.4016167663579761E-5</v>
      </c>
      <c r="KF156" s="61">
        <v>3.4030544641185793E-5</v>
      </c>
      <c r="KG156" s="61">
        <v>2.9392961225251395E-5</v>
      </c>
      <c r="KH156" s="61">
        <v>1.862228139772446E-5</v>
      </c>
      <c r="KI156" s="61">
        <v>1.086049413998208E-5</v>
      </c>
      <c r="KJ156" s="61">
        <v>9.3718541132174077E-5</v>
      </c>
      <c r="KK156" s="61">
        <v>3.6262413440074351E-5</v>
      </c>
      <c r="KL156" s="61">
        <v>1.2213427288125484E-4</v>
      </c>
      <c r="KM156" s="61">
        <v>8.742109835141622E-5</v>
      </c>
      <c r="KN156" s="61">
        <v>2.5267377824715179E-5</v>
      </c>
      <c r="KO156" s="61">
        <v>4.7842037125822694E-5</v>
      </c>
      <c r="KP156" s="61">
        <v>1.1750853552102166E-5</v>
      </c>
      <c r="KQ156" s="61">
        <v>1.8085751919689267E-5</v>
      </c>
      <c r="KR156" s="61">
        <v>2.1755390561325035E-6</v>
      </c>
      <c r="KS156" s="61">
        <v>1.2182487522781093E-5</v>
      </c>
      <c r="KT156" s="61">
        <v>7.4634095303787124E-5</v>
      </c>
      <c r="KU156" s="61">
        <v>2.2462446872909746E-5</v>
      </c>
      <c r="KV156" s="61">
        <v>2.2002895610608839E-5</v>
      </c>
      <c r="KW156" s="61">
        <v>5.1878681528373938E-5</v>
      </c>
      <c r="KX156" s="61">
        <v>1.1007933586925363E-4</v>
      </c>
      <c r="KY156" s="61">
        <v>9.2989304049253887E-5</v>
      </c>
      <c r="KZ156" s="61">
        <v>2.084735996298585E-4</v>
      </c>
    </row>
    <row r="157" spans="1:312" ht="13" x14ac:dyDescent="0.3">
      <c r="A157" s="102">
        <v>1.0372800215956153</v>
      </c>
      <c r="B157" s="50" t="s">
        <v>7410</v>
      </c>
      <c r="C157" s="60" t="s">
        <v>122</v>
      </c>
      <c r="D157" s="61">
        <v>0</v>
      </c>
      <c r="E157" s="61">
        <v>2.4990667653178342E-5</v>
      </c>
      <c r="F157" s="61">
        <v>6.7737734297823767E-6</v>
      </c>
      <c r="G157" s="61">
        <v>9.774196879004295E-6</v>
      </c>
      <c r="H157" s="61">
        <v>1.3863708502865066E-5</v>
      </c>
      <c r="I157" s="61">
        <v>1.6988540265701975E-4</v>
      </c>
      <c r="J157" s="61">
        <v>2.5533667799524965E-5</v>
      </c>
      <c r="K157" s="61">
        <v>3.1773241857228596E-6</v>
      </c>
      <c r="L157" s="61">
        <v>1.3122856112522622E-4</v>
      </c>
      <c r="M157" s="61">
        <v>7.6782015668013952E-6</v>
      </c>
      <c r="N157" s="61">
        <v>9.0398084125200523E-5</v>
      </c>
      <c r="O157" s="61">
        <v>7.3262401069279727E-6</v>
      </c>
      <c r="P157" s="61">
        <v>4.6881802713809391E-5</v>
      </c>
      <c r="Q157" s="61">
        <v>3.5173561849904313E-5</v>
      </c>
      <c r="R157" s="61">
        <v>6.1759936097027505E-5</v>
      </c>
      <c r="S157" s="61">
        <v>7.8149584342465474E-5</v>
      </c>
      <c r="T157" s="61">
        <v>2.0365923951601772E-4</v>
      </c>
      <c r="U157" s="61">
        <v>2.4291151176885462E-4</v>
      </c>
      <c r="V157" s="61">
        <v>1.5614139089471725E-4</v>
      </c>
      <c r="W157" s="61">
        <v>1.0836989546919403E-4</v>
      </c>
      <c r="X157" s="61">
        <v>2.8803920508511302E-6</v>
      </c>
      <c r="Y157" s="61">
        <v>1.8373566324108833E-4</v>
      </c>
      <c r="Z157" s="61">
        <v>2.1056964972623467E-4</v>
      </c>
      <c r="AA157" s="61">
        <v>2.4007327176180625E-4</v>
      </c>
      <c r="AB157" s="61">
        <v>1.3704135935765127E-4</v>
      </c>
      <c r="AC157" s="61">
        <v>2.1419178230825428E-4</v>
      </c>
      <c r="AD157" s="61">
        <v>6.8683711110321648E-5</v>
      </c>
      <c r="AE157" s="61">
        <v>3.0458557112029766E-4</v>
      </c>
      <c r="AF157" s="61">
        <v>1.0189057131155617E-4</v>
      </c>
      <c r="AG157" s="61">
        <v>2.1536505705089444E-4</v>
      </c>
      <c r="AH157" s="61">
        <v>2.2086104717975908E-4</v>
      </c>
      <c r="AI157" s="61">
        <v>4.5127198300295345E-4</v>
      </c>
      <c r="AJ157" s="61">
        <v>6.5914007234666578E-4</v>
      </c>
      <c r="AK157" s="61">
        <v>1.3002828707777668E-3</v>
      </c>
      <c r="AL157" s="61">
        <v>6.0034093061279038E-4</v>
      </c>
      <c r="AM157" s="61">
        <v>1.6232716888023662E-4</v>
      </c>
      <c r="AN157" s="61">
        <v>3.7937988823976668E-4</v>
      </c>
      <c r="AO157" s="61">
        <v>5.526606984047847E-4</v>
      </c>
      <c r="AP157" s="61">
        <v>2.6757037731466737E-4</v>
      </c>
      <c r="AQ157" s="61">
        <v>1.7887342932243144E-4</v>
      </c>
      <c r="AR157" s="61">
        <v>0.92383254951639693</v>
      </c>
      <c r="AS157" s="61">
        <v>5.021407062475231E-3</v>
      </c>
      <c r="AT157" s="61">
        <v>6.9623459481727161E-4</v>
      </c>
      <c r="AU157" s="61">
        <v>5.8575226690095559E-4</v>
      </c>
      <c r="AV157" s="61">
        <v>7.8055393929256481E-5</v>
      </c>
      <c r="AW157" s="61">
        <v>3.5719498531103309E-5</v>
      </c>
      <c r="AX157" s="61">
        <v>7.2459939711112098E-5</v>
      </c>
      <c r="AY157" s="61">
        <v>9.9403252211573021E-5</v>
      </c>
      <c r="AZ157" s="61">
        <v>8.2619378704423008E-5</v>
      </c>
      <c r="BA157" s="61">
        <v>0</v>
      </c>
      <c r="BB157" s="61">
        <v>3.2045172889453872E-4</v>
      </c>
      <c r="BC157" s="61">
        <v>2.1674594035883031E-4</v>
      </c>
      <c r="BD157" s="61">
        <v>3.134623055636682E-4</v>
      </c>
      <c r="BE157" s="61">
        <v>1.4555873206239816E-5</v>
      </c>
      <c r="BF157" s="61">
        <v>1.768347433007467E-4</v>
      </c>
      <c r="BG157" s="61">
        <v>2.6527032197707024E-4</v>
      </c>
      <c r="BH157" s="61">
        <v>4.0993289643605007E-4</v>
      </c>
      <c r="BI157" s="61">
        <v>8.5871180926031608E-5</v>
      </c>
      <c r="BJ157" s="61">
        <v>7.3176950800179155E-5</v>
      </c>
      <c r="BK157" s="61">
        <v>1.866481817558405E-4</v>
      </c>
      <c r="BL157" s="61">
        <v>4.8277681649781012E-5</v>
      </c>
      <c r="BM157" s="61">
        <v>5.2555235866079117E-5</v>
      </c>
      <c r="BN157" s="61">
        <v>2.4743485904403349E-4</v>
      </c>
      <c r="BO157" s="61">
        <v>9.2948487980057937E-5</v>
      </c>
      <c r="BP157" s="61">
        <v>2.9585883877718682E-5</v>
      </c>
      <c r="BQ157" s="61">
        <v>1.8422116940332005E-5</v>
      </c>
      <c r="BR157" s="61">
        <v>3.7338168028184839E-5</v>
      </c>
      <c r="BS157" s="61">
        <v>5.3481628377181152E-5</v>
      </c>
      <c r="BT157" s="61">
        <v>6.6803204471310974E-6</v>
      </c>
      <c r="BU157" s="61">
        <v>5.0071117389300228E-5</v>
      </c>
      <c r="BV157" s="61">
        <v>1.6312162199319511E-4</v>
      </c>
      <c r="BW157" s="61">
        <v>1.5350917179535881E-4</v>
      </c>
      <c r="BX157" s="61">
        <v>5.4933923979111671E-5</v>
      </c>
      <c r="BY157" s="61">
        <v>3.33337729405093E-5</v>
      </c>
      <c r="BZ157" s="61">
        <v>2.134568953960075E-4</v>
      </c>
      <c r="CA157" s="61">
        <v>2.8512934593766416E-5</v>
      </c>
      <c r="CB157" s="61">
        <v>1.4446609987892576E-5</v>
      </c>
      <c r="CC157" s="61">
        <v>9.1151293903039657E-6</v>
      </c>
      <c r="CD157" s="61">
        <v>2.4580278098879321E-4</v>
      </c>
      <c r="CE157" s="61">
        <v>5.2534493729833093E-4</v>
      </c>
      <c r="CF157" s="61">
        <v>1.0888983159632822E-4</v>
      </c>
      <c r="CG157" s="61">
        <v>4.060515397144888E-4</v>
      </c>
      <c r="CH157" s="61">
        <v>6.6700280570926058E-4</v>
      </c>
      <c r="CI157" s="61">
        <v>1.4195870449235096E-4</v>
      </c>
      <c r="CJ157" s="61">
        <v>4.8384452124381952E-4</v>
      </c>
      <c r="CK157" s="61">
        <v>3.564981832018139E-5</v>
      </c>
      <c r="CL157" s="61">
        <v>4.7841622539004112E-2</v>
      </c>
      <c r="CM157" s="61">
        <v>3.3678746724842543E-2</v>
      </c>
      <c r="CN157" s="61">
        <v>0.66839533946878449</v>
      </c>
      <c r="CO157" s="61">
        <v>3.0293133814362126E-2</v>
      </c>
      <c r="CP157" s="61">
        <v>0.13910589568742401</v>
      </c>
      <c r="CQ157" s="61">
        <v>1.8010842016450351E-4</v>
      </c>
      <c r="CR157" s="61">
        <v>8.6132914122713758E-5</v>
      </c>
      <c r="CS157" s="61">
        <v>6.8592059407548782E-4</v>
      </c>
      <c r="CT157" s="61">
        <v>5.4463377633810768E-5</v>
      </c>
      <c r="CU157" s="61">
        <v>3.452116661984368E-4</v>
      </c>
      <c r="CV157" s="61">
        <v>4.8025276171164197E-4</v>
      </c>
      <c r="CW157" s="61">
        <v>1.7853360312523159E-4</v>
      </c>
      <c r="CX157" s="61">
        <v>2.7123438378559751E-4</v>
      </c>
      <c r="CY157" s="61">
        <v>3.0515215356128657E-4</v>
      </c>
      <c r="CZ157" s="61">
        <v>2.5219206217835989E-4</v>
      </c>
      <c r="DA157" s="61">
        <v>5.8806448504652802E-5</v>
      </c>
      <c r="DB157" s="61">
        <v>8.3971773753129767E-4</v>
      </c>
      <c r="DC157" s="61">
        <v>1.5975390652390146E-4</v>
      </c>
      <c r="DD157" s="61">
        <v>5.0154718044334481E-4</v>
      </c>
      <c r="DE157" s="61">
        <v>6.0064846761754741E-5</v>
      </c>
      <c r="DF157" s="61">
        <v>2.7139755418775465E-4</v>
      </c>
      <c r="DG157" s="61">
        <v>1.2115403222469753E-4</v>
      </c>
      <c r="DH157" s="61">
        <v>4.5339108139366698E-5</v>
      </c>
      <c r="DI157" s="61">
        <v>3.6880934276041548E-4</v>
      </c>
      <c r="DJ157" s="61">
        <v>1.7199174595438457E-2</v>
      </c>
      <c r="DK157" s="61">
        <v>4.7658953999040149E-4</v>
      </c>
      <c r="DL157" s="61">
        <v>2.5897891978326876E-3</v>
      </c>
      <c r="DM157" s="61">
        <v>2.4487354454815358E-3</v>
      </c>
      <c r="DN157" s="61">
        <v>9.5265604939225024E-4</v>
      </c>
      <c r="DO157" s="61">
        <v>4.3779001632323788E-2</v>
      </c>
      <c r="DP157" s="61">
        <v>3.0997044402078955E-4</v>
      </c>
      <c r="DQ157" s="61">
        <v>5.891524241549757E-4</v>
      </c>
      <c r="DR157" s="61">
        <v>6.2829709078063853E-4</v>
      </c>
      <c r="DS157" s="61">
        <v>1.6552624619459793E-3</v>
      </c>
      <c r="DT157" s="61">
        <v>1.9036864239748872E-4</v>
      </c>
      <c r="DU157" s="61">
        <v>2.1715738439517424E-4</v>
      </c>
      <c r="DV157" s="61">
        <v>2.196183935698029E-4</v>
      </c>
      <c r="DW157" s="61">
        <v>2.9559462347421804E-4</v>
      </c>
      <c r="DX157" s="61">
        <v>9.6488589043949781E-5</v>
      </c>
      <c r="DY157" s="61">
        <v>3.6404511200834971E-4</v>
      </c>
      <c r="DZ157" s="61">
        <v>1.1250098585740438E-3</v>
      </c>
      <c r="EA157" s="61">
        <v>1.1027056068495713E-3</v>
      </c>
      <c r="EB157" s="61">
        <v>5.4959771929985913E-4</v>
      </c>
      <c r="EC157" s="61">
        <v>1.0201100903880931E-3</v>
      </c>
      <c r="ED157" s="61">
        <v>1.1488790643955861E-3</v>
      </c>
      <c r="EE157" s="61">
        <v>9.6389151999864877E-4</v>
      </c>
      <c r="EF157" s="61">
        <v>1.8084321996846182E-3</v>
      </c>
      <c r="EG157" s="61">
        <v>4.9922265673859267E-4</v>
      </c>
      <c r="EH157" s="61">
        <v>1.1501482256250075E-3</v>
      </c>
      <c r="EI157" s="61">
        <v>3.2073578580902402E-4</v>
      </c>
      <c r="EJ157" s="61">
        <v>1.1752051802237002E-3</v>
      </c>
      <c r="EK157" s="61">
        <v>2.8763369727812342E-3</v>
      </c>
      <c r="EL157" s="61">
        <v>2.3147266451378708E-4</v>
      </c>
      <c r="EM157" s="61">
        <v>5.6432420695217382E-5</v>
      </c>
      <c r="EN157" s="61">
        <v>2.4466909224888317E-5</v>
      </c>
      <c r="EO157" s="61">
        <v>0</v>
      </c>
      <c r="EP157" s="61">
        <v>7.1853909116788772E-5</v>
      </c>
      <c r="EQ157" s="61">
        <v>2.1211963295048032E-5</v>
      </c>
      <c r="ER157" s="61">
        <v>9.093989681312023E-6</v>
      </c>
      <c r="ES157" s="61">
        <v>8.8950544980227159E-5</v>
      </c>
      <c r="ET157" s="61">
        <v>9.499750651336549E-6</v>
      </c>
      <c r="EU157" s="61">
        <v>3.9284524347172498E-5</v>
      </c>
      <c r="EV157" s="61">
        <v>6.5757963959783709E-6</v>
      </c>
      <c r="EW157" s="61">
        <v>1.4256479477214074E-5</v>
      </c>
      <c r="EX157" s="61">
        <v>1.5581939847631431E-5</v>
      </c>
      <c r="EY157" s="61">
        <v>1.8502576018161843E-4</v>
      </c>
      <c r="EZ157" s="61">
        <v>2.2075484164337989E-4</v>
      </c>
      <c r="FA157" s="61">
        <v>1.1888271528871059E-4</v>
      </c>
      <c r="FB157" s="61">
        <v>7.6572937637423082E-6</v>
      </c>
      <c r="FC157" s="61">
        <v>8.2956353337025948E-5</v>
      </c>
      <c r="FD157" s="61">
        <v>7.4813172037500872E-6</v>
      </c>
      <c r="FE157" s="61">
        <v>3.0696379005535544E-4</v>
      </c>
      <c r="FF157" s="61">
        <v>2.3641818664379204E-4</v>
      </c>
      <c r="FG157" s="61">
        <v>1.6794544045881546E-4</v>
      </c>
      <c r="FH157" s="61">
        <v>2.1839988488770182E-5</v>
      </c>
      <c r="FI157" s="61">
        <v>6.4492197156292911E-5</v>
      </c>
      <c r="FJ157" s="61">
        <v>1.9465664433022416E-4</v>
      </c>
      <c r="FK157" s="61">
        <v>5.425503457328884E-5</v>
      </c>
      <c r="FL157" s="61">
        <v>2.1969760562773821E-4</v>
      </c>
      <c r="FM157" s="61">
        <v>2.5823658249483146E-4</v>
      </c>
      <c r="FN157" s="61">
        <v>8.4222498391215824E-5</v>
      </c>
      <c r="FO157" s="61">
        <v>6.8007064033343448E-5</v>
      </c>
      <c r="FP157" s="61">
        <v>1.0807519974690413E-4</v>
      </c>
      <c r="FQ157" s="61">
        <v>7.3435047254848381E-5</v>
      </c>
      <c r="FR157" s="61">
        <v>5.0012972211561692E-5</v>
      </c>
      <c r="FS157" s="61">
        <v>1.5429362306758753E-5</v>
      </c>
      <c r="FT157" s="61">
        <v>3.8265459904271432E-5</v>
      </c>
      <c r="FU157" s="61">
        <v>3.328334560221989E-5</v>
      </c>
      <c r="FV157" s="61">
        <v>7.7176073568521286E-4</v>
      </c>
      <c r="FW157" s="61">
        <v>2.9784399481126071E-5</v>
      </c>
      <c r="FX157" s="61">
        <v>7.6327019913013529E-5</v>
      </c>
      <c r="FY157" s="61">
        <v>3.0610632460335481E-6</v>
      </c>
      <c r="FZ157" s="61">
        <v>2.3998755584527092E-6</v>
      </c>
      <c r="GA157" s="61">
        <v>3.8208711222828967E-5</v>
      </c>
      <c r="GB157" s="61">
        <v>2.5214769759469662E-4</v>
      </c>
      <c r="GC157" s="61">
        <v>2.5129113011838704E-4</v>
      </c>
      <c r="GD157" s="61">
        <v>2.6256263759923228E-6</v>
      </c>
      <c r="GE157" s="61">
        <v>1.1085781003559642E-5</v>
      </c>
      <c r="GF157" s="61">
        <v>2.0452384263406858E-4</v>
      </c>
      <c r="GG157" s="61">
        <v>1.8514926595367717E-4</v>
      </c>
      <c r="GH157" s="61">
        <v>4.8606457885518576E-4</v>
      </c>
      <c r="GI157" s="61">
        <v>5.8532557261842071E-4</v>
      </c>
      <c r="GJ157" s="61">
        <v>1.6792799270981483E-4</v>
      </c>
      <c r="GK157" s="61">
        <v>3.1756924616645242E-4</v>
      </c>
      <c r="GL157" s="61">
        <v>1.909348058752227E-4</v>
      </c>
      <c r="GM157" s="61">
        <v>1.9006298677480259E-4</v>
      </c>
      <c r="GN157" s="61">
        <v>4.0812282137077106E-4</v>
      </c>
      <c r="GO157" s="61">
        <v>7.2596914962190588E-5</v>
      </c>
      <c r="GP157" s="61">
        <v>4.1951153288324971E-5</v>
      </c>
      <c r="GQ157" s="61">
        <v>9.3337222155824719E-5</v>
      </c>
      <c r="GR157" s="61">
        <v>9.64731114256708E-6</v>
      </c>
      <c r="GS157" s="61">
        <v>1.5779107693881735E-5</v>
      </c>
      <c r="GT157" s="61">
        <v>3.3561456457757802E-4</v>
      </c>
      <c r="GU157" s="61">
        <v>2.2044278435449316E-5</v>
      </c>
      <c r="GV157" s="61">
        <v>8.7213570439149076E-5</v>
      </c>
      <c r="GW157" s="61">
        <v>1.4135693649797909E-3</v>
      </c>
      <c r="GX157" s="61">
        <v>5.8709599922285856E-5</v>
      </c>
      <c r="GY157" s="61">
        <v>1.7734230327253657E-4</v>
      </c>
      <c r="GZ157" s="61">
        <v>1.315327843472922E-3</v>
      </c>
      <c r="HA157" s="61">
        <v>1.3173369956629567E-3</v>
      </c>
      <c r="HB157" s="61">
        <v>1.5999221958615097E-3</v>
      </c>
      <c r="HC157" s="61">
        <v>3.5008780995024738E-3</v>
      </c>
      <c r="HD157" s="61">
        <v>4.3885658343297872E-3</v>
      </c>
      <c r="HE157" s="61">
        <v>6.8093270129446866E-4</v>
      </c>
      <c r="HF157" s="61">
        <v>6.2719061757800405E-4</v>
      </c>
      <c r="HG157" s="61">
        <v>1.1068799185657166E-3</v>
      </c>
      <c r="HH157" s="61">
        <v>5.8633763327511149E-3</v>
      </c>
      <c r="HI157" s="61">
        <v>4.333834451457008E-3</v>
      </c>
      <c r="HJ157" s="61">
        <v>7.3426319014502492E-4</v>
      </c>
      <c r="HK157" s="61">
        <v>1.1176323504431383E-4</v>
      </c>
      <c r="HL157" s="61">
        <v>1.9923932299670077E-5</v>
      </c>
      <c r="HM157" s="61">
        <v>2.5545983912762923E-4</v>
      </c>
      <c r="HN157" s="61">
        <v>1.4366832355189465E-4</v>
      </c>
      <c r="HO157" s="61">
        <v>7.8786444427496677E-5</v>
      </c>
      <c r="HP157" s="61">
        <v>0.95095638597075627</v>
      </c>
      <c r="HQ157" s="61">
        <v>0.9129799522678872</v>
      </c>
      <c r="HR157" s="61">
        <v>0.84305035859078525</v>
      </c>
      <c r="HS157" s="61">
        <v>4.1209217802821101E-2</v>
      </c>
      <c r="HT157" s="61">
        <v>0.43383094024751784</v>
      </c>
      <c r="HU157" s="61">
        <v>0.65903056650771963</v>
      </c>
      <c r="HV157" s="61">
        <v>0.9418261927785333</v>
      </c>
      <c r="HW157" s="61">
        <v>5.4147568312522939E-5</v>
      </c>
      <c r="HX157" s="61">
        <v>1.5363287551563895E-5</v>
      </c>
      <c r="HY157" s="61">
        <v>5.9160796980844156E-5</v>
      </c>
      <c r="HZ157" s="61">
        <v>1.1638116699311391E-4</v>
      </c>
      <c r="IA157" s="61">
        <v>1.1421609866785497E-4</v>
      </c>
      <c r="IB157" s="61">
        <v>1.9064094566001001E-5</v>
      </c>
      <c r="IC157" s="61">
        <v>3.8539835557517804E-4</v>
      </c>
      <c r="ID157" s="61">
        <v>1.5758446676951551E-4</v>
      </c>
      <c r="IE157" s="61">
        <v>1.8309021035600449E-4</v>
      </c>
      <c r="IF157" s="61">
        <v>1.7647340621418869E-4</v>
      </c>
      <c r="IG157" s="61">
        <v>7.9562188358955245E-5</v>
      </c>
      <c r="IH157" s="61">
        <v>2.167628507302544E-4</v>
      </c>
      <c r="II157" s="61">
        <v>4.2567250945169284E-4</v>
      </c>
      <c r="IJ157" s="61">
        <v>4.4687330966332968E-5</v>
      </c>
      <c r="IK157" s="61">
        <v>6.8913151037331712E-5</v>
      </c>
      <c r="IL157" s="61">
        <v>1.7416051535569776E-4</v>
      </c>
      <c r="IM157" s="61">
        <v>1.133399271630381E-5</v>
      </c>
      <c r="IN157" s="61">
        <v>5.7057683814164489E-6</v>
      </c>
      <c r="IO157" s="61">
        <v>7.5657841778936174E-6</v>
      </c>
      <c r="IP157" s="61">
        <v>6.7660988466384644E-5</v>
      </c>
      <c r="IQ157" s="61">
        <v>2.6907519555745603E-5</v>
      </c>
      <c r="IR157" s="61">
        <v>7.0968061037129468E-5</v>
      </c>
      <c r="IS157" s="61">
        <v>2.1615991050771334E-5</v>
      </c>
      <c r="IT157" s="61">
        <v>2.8208055970462018E-5</v>
      </c>
      <c r="IU157" s="61">
        <v>7.6077510541023476E-5</v>
      </c>
      <c r="IV157" s="61">
        <v>1.1029319376102503E-5</v>
      </c>
      <c r="IW157" s="61">
        <v>1.3181744812493334E-5</v>
      </c>
      <c r="IX157" s="61">
        <v>7.8202274175610608E-5</v>
      </c>
      <c r="IY157" s="61">
        <v>2.7546870335417271E-5</v>
      </c>
      <c r="IZ157" s="61">
        <v>1.4767340189880709E-4</v>
      </c>
      <c r="JA157" s="61">
        <v>1.6138984166819725E-4</v>
      </c>
      <c r="JB157" s="61">
        <v>5.7020657491066874E-5</v>
      </c>
      <c r="JC157" s="61">
        <v>7.6181524926129034E-5</v>
      </c>
      <c r="JD157" s="61">
        <v>3.1229312581316647E-5</v>
      </c>
      <c r="JE157" s="61">
        <v>3.8101737945197794E-5</v>
      </c>
      <c r="JF157" s="61">
        <v>3.0378290808139131E-6</v>
      </c>
      <c r="JG157" s="61">
        <v>6.3535937491158686E-5</v>
      </c>
      <c r="JH157" s="61">
        <v>1.3623024933007063E-4</v>
      </c>
      <c r="JI157" s="61">
        <v>2.0146321470059482E-5</v>
      </c>
      <c r="JJ157" s="61">
        <v>1.4949052782292085E-4</v>
      </c>
      <c r="JK157" s="61">
        <v>2.5253762231283401E-5</v>
      </c>
      <c r="JL157" s="61">
        <v>2.3007413347603953E-4</v>
      </c>
      <c r="JM157" s="61">
        <v>8.3193879654492857E-5</v>
      </c>
      <c r="JN157" s="61">
        <v>3.1794491337470914E-5</v>
      </c>
      <c r="JO157" s="61">
        <v>1.879062032220674E-5</v>
      </c>
      <c r="JP157" s="61">
        <v>4.7485637552032283E-5</v>
      </c>
      <c r="JQ157" s="61">
        <v>6.7992767185241207E-5</v>
      </c>
      <c r="JR157" s="61">
        <v>4.6522307583269164E-5</v>
      </c>
      <c r="JS157" s="61">
        <v>1.5350287070872839E-4</v>
      </c>
      <c r="JT157" s="61">
        <v>8.929234572616926E-4</v>
      </c>
      <c r="JU157" s="61">
        <v>8.3095117197945565E-5</v>
      </c>
      <c r="JV157" s="61">
        <v>2.2655919501895103E-4</v>
      </c>
      <c r="JW157" s="61">
        <v>3.4406029902631503E-4</v>
      </c>
      <c r="JX157" s="61">
        <v>3.2031156610689058E-4</v>
      </c>
      <c r="JY157" s="61">
        <v>7.479416034404143E-4</v>
      </c>
      <c r="JZ157" s="61">
        <v>6.0452185249842256E-4</v>
      </c>
      <c r="KA157" s="61">
        <v>1.0052586455982415E-3</v>
      </c>
      <c r="KB157" s="61">
        <v>1.6724265434851573E-4</v>
      </c>
      <c r="KC157" s="61">
        <v>1.8764411487244697E-4</v>
      </c>
      <c r="KD157" s="61">
        <v>4.5637433553721992E-4</v>
      </c>
      <c r="KE157" s="61">
        <v>3.5398681510628155E-4</v>
      </c>
      <c r="KF157" s="61">
        <v>7.3976250078302403E-4</v>
      </c>
      <c r="KG157" s="61">
        <v>2.8348501717379829E-4</v>
      </c>
      <c r="KH157" s="61">
        <v>8.4376420820239217E-5</v>
      </c>
      <c r="KI157" s="61">
        <v>7.7336094242836428E-5</v>
      </c>
      <c r="KJ157" s="61">
        <v>4.4046629267967128E-4</v>
      </c>
      <c r="KK157" s="61">
        <v>3.2355605452847697E-4</v>
      </c>
      <c r="KL157" s="61">
        <v>4.8070093655336793E-4</v>
      </c>
      <c r="KM157" s="61">
        <v>8.7418627782012476E-4</v>
      </c>
      <c r="KN157" s="61">
        <v>8.8081089143721451E-4</v>
      </c>
      <c r="KO157" s="61">
        <v>1.1889218006264528E-3</v>
      </c>
      <c r="KP157" s="61">
        <v>7.2197355738740164E-4</v>
      </c>
      <c r="KQ157" s="61">
        <v>7.2229707008065796E-4</v>
      </c>
      <c r="KR157" s="61">
        <v>3.0105070725128534E-4</v>
      </c>
      <c r="KS157" s="61">
        <v>1.2371743658060201E-4</v>
      </c>
      <c r="KT157" s="61">
        <v>7.6183159665037844E-4</v>
      </c>
      <c r="KU157" s="61">
        <v>5.121773294662279E-4</v>
      </c>
      <c r="KV157" s="61">
        <v>1.7857247226132438E-3</v>
      </c>
      <c r="KW157" s="61">
        <v>1.5147242648493129E-4</v>
      </c>
      <c r="KX157" s="61">
        <v>1.2367978361634479E-4</v>
      </c>
      <c r="KY157" s="61">
        <v>1.0538879518030184E-3</v>
      </c>
      <c r="KZ157" s="61">
        <v>7.4520216641884109E-4</v>
      </c>
    </row>
    <row r="158" spans="1:312" ht="13" x14ac:dyDescent="0.3">
      <c r="A158" s="102">
        <v>1.0181041884514213</v>
      </c>
      <c r="B158" s="50" t="s">
        <v>802</v>
      </c>
      <c r="C158" s="60" t="s">
        <v>88</v>
      </c>
      <c r="D158" s="61">
        <v>0</v>
      </c>
      <c r="E158" s="61">
        <v>9.2954467150009615E-6</v>
      </c>
      <c r="F158" s="61">
        <v>0</v>
      </c>
      <c r="G158" s="61">
        <v>1.1569124519556001E-5</v>
      </c>
      <c r="H158" s="61">
        <v>0</v>
      </c>
      <c r="I158" s="61">
        <v>0</v>
      </c>
      <c r="J158" s="61">
        <v>6.9598315720759556E-6</v>
      </c>
      <c r="K158" s="61">
        <v>4.8189416816796707E-6</v>
      </c>
      <c r="L158" s="61">
        <v>4.574323847951434E-5</v>
      </c>
      <c r="M158" s="61">
        <v>3.5417746801756227E-6</v>
      </c>
      <c r="N158" s="61">
        <v>6.8094861939364406E-6</v>
      </c>
      <c r="O158" s="61">
        <v>7.7809009880349275E-6</v>
      </c>
      <c r="P158" s="61">
        <v>1.9409663543933822E-5</v>
      </c>
      <c r="Q158" s="61">
        <v>0</v>
      </c>
      <c r="R158" s="61">
        <v>8.3699673811555149E-5</v>
      </c>
      <c r="S158" s="61">
        <v>9.0007847508156611E-5</v>
      </c>
      <c r="T158" s="61">
        <v>9.8708303145043963E-6</v>
      </c>
      <c r="U158" s="61">
        <v>2.0965947629502418E-4</v>
      </c>
      <c r="V158" s="61">
        <v>9.8528352441687952E-5</v>
      </c>
      <c r="W158" s="61">
        <v>1.6544723080284137E-3</v>
      </c>
      <c r="X158" s="61">
        <v>4.1643026894027632E-4</v>
      </c>
      <c r="Y158" s="61">
        <v>1.2162117004088872E-5</v>
      </c>
      <c r="Z158" s="61">
        <v>1.6702080661560653E-5</v>
      </c>
      <c r="AA158" s="61">
        <v>6.1170035005795048E-6</v>
      </c>
      <c r="AB158" s="61">
        <v>5.0322563564079291E-5</v>
      </c>
      <c r="AC158" s="61">
        <v>3.7514004766554475E-5</v>
      </c>
      <c r="AD158" s="61">
        <v>2.3373868002599624E-5</v>
      </c>
      <c r="AE158" s="61">
        <v>6.0598297409628397E-5</v>
      </c>
      <c r="AF158" s="61">
        <v>7.5613632483710678E-5</v>
      </c>
      <c r="AG158" s="61">
        <v>1.2484711524926249E-5</v>
      </c>
      <c r="AH158" s="61">
        <v>0</v>
      </c>
      <c r="AI158" s="61">
        <v>1.967628632045692E-6</v>
      </c>
      <c r="AJ158" s="61">
        <v>4.0393056600802718E-6</v>
      </c>
      <c r="AK158" s="61">
        <v>1.3430133955750054E-6</v>
      </c>
      <c r="AL158" s="61">
        <v>7.0990315044962462E-6</v>
      </c>
      <c r="AM158" s="61">
        <v>1.8097323553671085E-5</v>
      </c>
      <c r="AN158" s="61">
        <v>2.6544909963135022E-4</v>
      </c>
      <c r="AO158" s="61">
        <v>0</v>
      </c>
      <c r="AP158" s="61">
        <v>0</v>
      </c>
      <c r="AQ158" s="61">
        <v>3.3588203958365602E-5</v>
      </c>
      <c r="AR158" s="61">
        <v>3.5002083475787427E-5</v>
      </c>
      <c r="AS158" s="61">
        <v>1.8425904651778297E-6</v>
      </c>
      <c r="AT158" s="61">
        <v>6.7451926053947909E-5</v>
      </c>
      <c r="AU158" s="61">
        <v>0</v>
      </c>
      <c r="AV158" s="61">
        <v>9.8928692994105496E-6</v>
      </c>
      <c r="AW158" s="61">
        <v>5.5390429896768408E-5</v>
      </c>
      <c r="AX158" s="61">
        <v>4.9108125125495087E-5</v>
      </c>
      <c r="AY158" s="61">
        <v>8.3448750731898778E-4</v>
      </c>
      <c r="AZ158" s="61">
        <v>1.8217194973087907E-6</v>
      </c>
      <c r="BA158" s="61">
        <v>0</v>
      </c>
      <c r="BB158" s="61">
        <v>8.9521510700453249E-6</v>
      </c>
      <c r="BC158" s="61">
        <v>3.248738337173965E-5</v>
      </c>
      <c r="BD158" s="61">
        <v>1.852637313337053E-5</v>
      </c>
      <c r="BE158" s="61">
        <v>5.5202104000165363E-6</v>
      </c>
      <c r="BF158" s="61">
        <v>2.5627040843879847E-5</v>
      </c>
      <c r="BG158" s="61">
        <v>9.1463802684086233E-6</v>
      </c>
      <c r="BH158" s="61">
        <v>1.9566247537866427E-5</v>
      </c>
      <c r="BI158" s="61">
        <v>1.3824972108838822E-5</v>
      </c>
      <c r="BJ158" s="61">
        <v>7.3242429344931962E-6</v>
      </c>
      <c r="BK158" s="61">
        <v>2.4680327840152775E-5</v>
      </c>
      <c r="BL158" s="61">
        <v>0</v>
      </c>
      <c r="BM158" s="61">
        <v>7.2927100847084815E-6</v>
      </c>
      <c r="BN158" s="61">
        <v>9.1731521580452002E-6</v>
      </c>
      <c r="BO158" s="61">
        <v>1.0187714512082005E-4</v>
      </c>
      <c r="BP158" s="61">
        <v>0</v>
      </c>
      <c r="BQ158" s="61">
        <v>1.546064187663797E-6</v>
      </c>
      <c r="BR158" s="61">
        <v>2.554263608384666E-6</v>
      </c>
      <c r="BS158" s="61">
        <v>9.9744091262554296E-6</v>
      </c>
      <c r="BT158" s="61">
        <v>0</v>
      </c>
      <c r="BU158" s="61">
        <v>6.6283799881904678E-5</v>
      </c>
      <c r="BV158" s="61">
        <v>2.7201878394719824E-5</v>
      </c>
      <c r="BW158" s="61">
        <v>1.8382803108966043E-5</v>
      </c>
      <c r="BX158" s="61">
        <v>3.0728418134238431E-4</v>
      </c>
      <c r="BY158" s="61">
        <v>7.013224650517883E-6</v>
      </c>
      <c r="BZ158" s="61">
        <v>3.2460472267824536E-5</v>
      </c>
      <c r="CA158" s="61">
        <v>0</v>
      </c>
      <c r="CB158" s="61">
        <v>5.3516232776646204E-6</v>
      </c>
      <c r="CC158" s="61">
        <v>3.3445513224423016E-4</v>
      </c>
      <c r="CD158" s="61">
        <v>2.3617559923224632E-5</v>
      </c>
      <c r="CE158" s="61">
        <v>0</v>
      </c>
      <c r="CF158" s="61">
        <v>1.40488428010508E-4</v>
      </c>
      <c r="CG158" s="61">
        <v>0</v>
      </c>
      <c r="CH158" s="61">
        <v>0</v>
      </c>
      <c r="CI158" s="61">
        <v>0</v>
      </c>
      <c r="CJ158" s="61">
        <v>0</v>
      </c>
      <c r="CK158" s="61">
        <v>0</v>
      </c>
      <c r="CL158" s="61">
        <v>0</v>
      </c>
      <c r="CM158" s="61">
        <v>3.0248122322600058E-6</v>
      </c>
      <c r="CN158" s="61">
        <v>0</v>
      </c>
      <c r="CO158" s="61">
        <v>1.022582030543225E-5</v>
      </c>
      <c r="CP158" s="61">
        <v>6.730344686005107E-6</v>
      </c>
      <c r="CQ158" s="61">
        <v>8.7141751053894977E-5</v>
      </c>
      <c r="CR158" s="61">
        <v>0</v>
      </c>
      <c r="CS158" s="61">
        <v>0</v>
      </c>
      <c r="CT158" s="61">
        <v>0</v>
      </c>
      <c r="CU158" s="61">
        <v>8.6701360300992439E-7</v>
      </c>
      <c r="CV158" s="61">
        <v>1.4420939437803954E-5</v>
      </c>
      <c r="CW158" s="61">
        <v>0</v>
      </c>
      <c r="CX158" s="61">
        <v>0</v>
      </c>
      <c r="CY158" s="61">
        <v>0</v>
      </c>
      <c r="CZ158" s="61">
        <v>4.3811804805075567E-5</v>
      </c>
      <c r="DA158" s="61">
        <v>0</v>
      </c>
      <c r="DB158" s="61">
        <v>3.6332612690481944E-5</v>
      </c>
      <c r="DC158" s="61">
        <v>5.6703408413169131E-5</v>
      </c>
      <c r="DD158" s="61">
        <v>5.1909402057547349E-6</v>
      </c>
      <c r="DE158" s="61">
        <v>1.0944538650882609E-4</v>
      </c>
      <c r="DF158" s="61">
        <v>2.8801804504396118E-6</v>
      </c>
      <c r="DG158" s="61">
        <v>5.1103368413164178E-6</v>
      </c>
      <c r="DH158" s="61">
        <v>2.2795729695303107E-5</v>
      </c>
      <c r="DI158" s="61">
        <v>1.8937038366292442E-6</v>
      </c>
      <c r="DJ158" s="61">
        <v>1.69162308721498E-6</v>
      </c>
      <c r="DK158" s="61">
        <v>1.0815698371549701E-5</v>
      </c>
      <c r="DL158" s="61">
        <v>2.5403639815085194E-5</v>
      </c>
      <c r="DM158" s="61">
        <v>0</v>
      </c>
      <c r="DN158" s="61">
        <v>3.4885882040095587E-5</v>
      </c>
      <c r="DO158" s="61">
        <v>2.3471473809727848E-5</v>
      </c>
      <c r="DP158" s="61">
        <v>0</v>
      </c>
      <c r="DQ158" s="61">
        <v>0</v>
      </c>
      <c r="DR158" s="61">
        <v>0</v>
      </c>
      <c r="DS158" s="61">
        <v>9.1977851539711649E-6</v>
      </c>
      <c r="DT158" s="61">
        <v>0</v>
      </c>
      <c r="DU158" s="61">
        <v>0</v>
      </c>
      <c r="DV158" s="61">
        <v>0</v>
      </c>
      <c r="DW158" s="61">
        <v>7.4245236328594631E-6</v>
      </c>
      <c r="DX158" s="61">
        <v>0</v>
      </c>
      <c r="DY158" s="61">
        <v>3.711940341474865E-6</v>
      </c>
      <c r="DZ158" s="61">
        <v>0</v>
      </c>
      <c r="EA158" s="61">
        <v>3.6011204886400405E-6</v>
      </c>
      <c r="EB158" s="61">
        <v>6.0092309944648905E-5</v>
      </c>
      <c r="EC158" s="61">
        <v>0</v>
      </c>
      <c r="ED158" s="61">
        <v>0</v>
      </c>
      <c r="EE158" s="61">
        <v>6.7541827459880538E-6</v>
      </c>
      <c r="EF158" s="61">
        <v>7.4933310914396831E-6</v>
      </c>
      <c r="EG158" s="61">
        <v>1.8264636724516451E-5</v>
      </c>
      <c r="EH158" s="61">
        <v>0</v>
      </c>
      <c r="EI158" s="61">
        <v>7.9330646909506894E-6</v>
      </c>
      <c r="EJ158" s="61">
        <v>0</v>
      </c>
      <c r="EK158" s="61">
        <v>0</v>
      </c>
      <c r="EL158" s="61">
        <v>1.7651139228200493E-5</v>
      </c>
      <c r="EM158" s="61">
        <v>5.1603377730253509E-5</v>
      </c>
      <c r="EN158" s="61">
        <v>3.8479411975416674E-5</v>
      </c>
      <c r="EO158" s="61">
        <v>0</v>
      </c>
      <c r="EP158" s="61">
        <v>1.4857470996749211E-4</v>
      </c>
      <c r="EQ158" s="61">
        <v>0</v>
      </c>
      <c r="ER158" s="61">
        <v>0</v>
      </c>
      <c r="ES158" s="61">
        <v>1.2799455565080259E-4</v>
      </c>
      <c r="ET158" s="61">
        <v>2.7264284369335896E-4</v>
      </c>
      <c r="EU158" s="61">
        <v>7.5243841764584331E-5</v>
      </c>
      <c r="EV158" s="61">
        <v>0</v>
      </c>
      <c r="EW158" s="61">
        <v>0</v>
      </c>
      <c r="EX158" s="61">
        <v>3.2472931552380953E-5</v>
      </c>
      <c r="EY158" s="61">
        <v>1.1875072659914453E-4</v>
      </c>
      <c r="EZ158" s="61">
        <v>2.7123399350218092E-4</v>
      </c>
      <c r="FA158" s="61">
        <v>3.643476094626745E-4</v>
      </c>
      <c r="FB158" s="61">
        <v>2.7401100232999439E-5</v>
      </c>
      <c r="FC158" s="61">
        <v>6.5535519136250499E-4</v>
      </c>
      <c r="FD158" s="61">
        <v>6.8220047743785034E-5</v>
      </c>
      <c r="FE158" s="61">
        <v>0</v>
      </c>
      <c r="FF158" s="61">
        <v>3.1029950416615136E-5</v>
      </c>
      <c r="FG158" s="61">
        <v>1.1271794110477823E-4</v>
      </c>
      <c r="FH158" s="61">
        <v>3.4575179665599236E-6</v>
      </c>
      <c r="FI158" s="61">
        <v>0</v>
      </c>
      <c r="FJ158" s="61">
        <v>0</v>
      </c>
      <c r="FK158" s="61">
        <v>3.7374673900823767E-5</v>
      </c>
      <c r="FL158" s="61">
        <v>1.2232606103994333E-6</v>
      </c>
      <c r="FM158" s="61">
        <v>0</v>
      </c>
      <c r="FN158" s="61">
        <v>0</v>
      </c>
      <c r="FO158" s="61">
        <v>1.0091732502886908E-5</v>
      </c>
      <c r="FP158" s="61">
        <v>1.4006652859249251E-5</v>
      </c>
      <c r="FQ158" s="61">
        <v>2.5605830863656464E-5</v>
      </c>
      <c r="FR158" s="61">
        <v>0</v>
      </c>
      <c r="FS158" s="61">
        <v>0</v>
      </c>
      <c r="FT158" s="61">
        <v>1.7250061905464095E-5</v>
      </c>
      <c r="FU158" s="61">
        <v>0</v>
      </c>
      <c r="FV158" s="61">
        <v>0</v>
      </c>
      <c r="FW158" s="61">
        <v>0</v>
      </c>
      <c r="FX158" s="61">
        <v>0</v>
      </c>
      <c r="FY158" s="61">
        <v>0</v>
      </c>
      <c r="FZ158" s="61">
        <v>2.599865188323768E-6</v>
      </c>
      <c r="GA158" s="61">
        <v>2.9642397922001443E-5</v>
      </c>
      <c r="GB158" s="61">
        <v>7.9212321601168883E-4</v>
      </c>
      <c r="GC158" s="61">
        <v>4.1969642927460969E-5</v>
      </c>
      <c r="GD158" s="61">
        <v>1.686743685925405E-4</v>
      </c>
      <c r="GE158" s="61">
        <v>3.6182757442173829E-5</v>
      </c>
      <c r="GF158" s="61">
        <v>1.8723580499840031E-5</v>
      </c>
      <c r="GG158" s="61">
        <v>6.3092357077572912E-5</v>
      </c>
      <c r="GH158" s="61">
        <v>6.1375376107594793E-6</v>
      </c>
      <c r="GI158" s="61">
        <v>9.1930328562452577E-5</v>
      </c>
      <c r="GJ158" s="61">
        <v>4.141488480512226E-6</v>
      </c>
      <c r="GK158" s="61">
        <v>5.7395671987722081E-5</v>
      </c>
      <c r="GL158" s="61">
        <v>0</v>
      </c>
      <c r="GM158" s="61">
        <v>4.5156649316611869E-6</v>
      </c>
      <c r="GN158" s="61">
        <v>9.7113010399411465E-7</v>
      </c>
      <c r="GO158" s="61">
        <v>9.0892153228336353E-2</v>
      </c>
      <c r="GP158" s="61">
        <v>1.1362485805167738E-3</v>
      </c>
      <c r="GQ158" s="61">
        <v>0.11138741130516412</v>
      </c>
      <c r="GR158" s="61">
        <v>1.5678605805373683E-4</v>
      </c>
      <c r="GS158" s="61">
        <v>8.2515213612045654E-2</v>
      </c>
      <c r="GT158" s="61">
        <v>3.7859101486881971E-3</v>
      </c>
      <c r="GU158" s="61">
        <v>2.3651070587826813E-4</v>
      </c>
      <c r="GV158" s="61">
        <v>3.7716976008603503E-3</v>
      </c>
      <c r="GW158" s="61">
        <v>2.526504303185217E-5</v>
      </c>
      <c r="GX158" s="61">
        <v>0</v>
      </c>
      <c r="GY158" s="61">
        <v>1.6765198113085418E-5</v>
      </c>
      <c r="GZ158" s="61">
        <v>0</v>
      </c>
      <c r="HA158" s="61">
        <v>1.3419690252478804E-5</v>
      </c>
      <c r="HB158" s="61">
        <v>0</v>
      </c>
      <c r="HC158" s="61">
        <v>0</v>
      </c>
      <c r="HD158" s="61">
        <v>0</v>
      </c>
      <c r="HE158" s="61">
        <v>6.4400949050548734E-6</v>
      </c>
      <c r="HF158" s="61">
        <v>2.4790868821523263E-6</v>
      </c>
      <c r="HG158" s="61">
        <v>0</v>
      </c>
      <c r="HH158" s="61">
        <v>0</v>
      </c>
      <c r="HI158" s="61">
        <v>0</v>
      </c>
      <c r="HJ158" s="61">
        <v>2.3997682603647886E-5</v>
      </c>
      <c r="HK158" s="61">
        <v>1.6084922284705201E-3</v>
      </c>
      <c r="HL158" s="61">
        <v>1.0943971929847267E-4</v>
      </c>
      <c r="HM158" s="61">
        <v>9.2126726079086536E-5</v>
      </c>
      <c r="HN158" s="61">
        <v>1.1723969391378295E-4</v>
      </c>
      <c r="HO158" s="61">
        <v>2.1388166721015786E-4</v>
      </c>
      <c r="HP158" s="61">
        <v>0</v>
      </c>
      <c r="HQ158" s="61">
        <v>1.0943601916644892E-5</v>
      </c>
      <c r="HR158" s="61">
        <v>0</v>
      </c>
      <c r="HS158" s="61">
        <v>0</v>
      </c>
      <c r="HT158" s="61">
        <v>1.2526221034105517E-6</v>
      </c>
      <c r="HU158" s="61">
        <v>0</v>
      </c>
      <c r="HV158" s="61">
        <v>0</v>
      </c>
      <c r="HW158" s="61">
        <v>1.2385615057283572E-3</v>
      </c>
      <c r="HX158" s="61">
        <v>4.6412574439886115E-4</v>
      </c>
      <c r="HY158" s="61">
        <v>1.1166657800961508E-4</v>
      </c>
      <c r="HZ158" s="61">
        <v>8.4126445357639724E-5</v>
      </c>
      <c r="IA158" s="61">
        <v>1.4984415779100828E-4</v>
      </c>
      <c r="IB158" s="61">
        <v>6.6652326307282993E-4</v>
      </c>
      <c r="IC158" s="61">
        <v>0</v>
      </c>
      <c r="ID158" s="61">
        <v>4.7390365189080578E-6</v>
      </c>
      <c r="IE158" s="61">
        <v>2.2200585506696699E-5</v>
      </c>
      <c r="IF158" s="61">
        <v>1.1871604802012693E-5</v>
      </c>
      <c r="IG158" s="61">
        <v>1.1930399080493424E-6</v>
      </c>
      <c r="IH158" s="61">
        <v>6.6310865281179114E-6</v>
      </c>
      <c r="II158" s="61">
        <v>3.6625625402326714E-6</v>
      </c>
      <c r="IJ158" s="61">
        <v>2.2596097734426684E-5</v>
      </c>
      <c r="IK158" s="61">
        <v>1.4545857526534321E-5</v>
      </c>
      <c r="IL158" s="61">
        <v>1.0680456442521787E-4</v>
      </c>
      <c r="IM158" s="61">
        <v>5.0750805792910736E-5</v>
      </c>
      <c r="IN158" s="61">
        <v>5.8343372418519004E-5</v>
      </c>
      <c r="IO158" s="61">
        <v>4.1846709892186381E-5</v>
      </c>
      <c r="IP158" s="61">
        <v>4.0490040342088442E-5</v>
      </c>
      <c r="IQ158" s="61">
        <v>1.9103419090326881E-5</v>
      </c>
      <c r="IR158" s="61">
        <v>2.2552860015452079E-5</v>
      </c>
      <c r="IS158" s="61">
        <v>7.0746851591461838E-6</v>
      </c>
      <c r="IT158" s="61">
        <v>0</v>
      </c>
      <c r="IU158" s="61">
        <v>3.0243197154798138E-5</v>
      </c>
      <c r="IV158" s="61">
        <v>0</v>
      </c>
      <c r="IW158" s="61">
        <v>1.5623248696195343E-6</v>
      </c>
      <c r="IX158" s="61">
        <v>2.1521251962848432E-5</v>
      </c>
      <c r="IY158" s="61">
        <v>0</v>
      </c>
      <c r="IZ158" s="61">
        <v>2.3702047940178347E-6</v>
      </c>
      <c r="JA158" s="61">
        <v>7.2941675402494341E-5</v>
      </c>
      <c r="JB158" s="61">
        <v>9.1121094327148042E-6</v>
      </c>
      <c r="JC158" s="61">
        <v>2.4609234461840094E-5</v>
      </c>
      <c r="JD158" s="61">
        <v>4.0704058868496676E-6</v>
      </c>
      <c r="JE158" s="61">
        <v>1.1267061425061043E-5</v>
      </c>
      <c r="JF158" s="61">
        <v>0</v>
      </c>
      <c r="JG158" s="61">
        <v>5.1715897537485175E-3</v>
      </c>
      <c r="JH158" s="61">
        <v>1.748161442639382E-4</v>
      </c>
      <c r="JI158" s="61">
        <v>4.3561598904851674E-3</v>
      </c>
      <c r="JJ158" s="61">
        <v>5.7192126141276375E-2</v>
      </c>
      <c r="JK158" s="61">
        <v>4.7098226051619081E-4</v>
      </c>
      <c r="JL158" s="61">
        <v>0.69377332092301291</v>
      </c>
      <c r="JM158" s="61">
        <v>1.6650970583552166E-2</v>
      </c>
      <c r="JN158" s="61">
        <v>3.8602388456683149E-5</v>
      </c>
      <c r="JO158" s="61">
        <v>1.0751269888867361E-4</v>
      </c>
      <c r="JP158" s="61">
        <v>7.8570392478340946E-6</v>
      </c>
      <c r="JQ158" s="61">
        <v>1.9271877322937713E-5</v>
      </c>
      <c r="JR158" s="61">
        <v>1.9138890056163309E-5</v>
      </c>
      <c r="JS158" s="61">
        <v>5.4423318186422824E-5</v>
      </c>
      <c r="JT158" s="61">
        <v>0</v>
      </c>
      <c r="JU158" s="61">
        <v>7.0661247879206493E-5</v>
      </c>
      <c r="JV158" s="61">
        <v>1.6245139736901129E-5</v>
      </c>
      <c r="JW158" s="61">
        <v>1.10758229153129E-6</v>
      </c>
      <c r="JX158" s="61">
        <v>1.0318516275182712E-4</v>
      </c>
      <c r="JY158" s="61">
        <v>0</v>
      </c>
      <c r="JZ158" s="61">
        <v>4.0537420925180721E-6</v>
      </c>
      <c r="KA158" s="61">
        <v>2.5392658375755108E-5</v>
      </c>
      <c r="KB158" s="61">
        <v>5.8366598064766625E-5</v>
      </c>
      <c r="KC158" s="61">
        <v>5.7580415712448888E-5</v>
      </c>
      <c r="KD158" s="61">
        <v>2.9695270861759558E-5</v>
      </c>
      <c r="KE158" s="61">
        <v>6.062626713371141E-5</v>
      </c>
      <c r="KF158" s="61">
        <v>2.9943205271326773E-5</v>
      </c>
      <c r="KG158" s="61">
        <v>3.2877091076136403E-5</v>
      </c>
      <c r="KH158" s="61">
        <v>4.2788539256562907E-6</v>
      </c>
      <c r="KI158" s="61">
        <v>3.7019439737579208E-5</v>
      </c>
      <c r="KJ158" s="61">
        <v>2.2367822503097452E-5</v>
      </c>
      <c r="KK158" s="61">
        <v>7.1079083471560273E-5</v>
      </c>
      <c r="KL158" s="61">
        <v>2.4808072926223197E-5</v>
      </c>
      <c r="KM158" s="61">
        <v>2.2235124633679409E-6</v>
      </c>
      <c r="KN158" s="61">
        <v>2.4984534043095235E-6</v>
      </c>
      <c r="KO158" s="61">
        <v>1.4782455591105186E-5</v>
      </c>
      <c r="KP158" s="61">
        <v>2.9028650678828899E-5</v>
      </c>
      <c r="KQ158" s="61">
        <v>1.0260593448582493E-5</v>
      </c>
      <c r="KR158" s="61">
        <v>3.6648472467846353E-5</v>
      </c>
      <c r="KS158" s="61">
        <v>3.4017037944796688E-5</v>
      </c>
      <c r="KT158" s="61">
        <v>0</v>
      </c>
      <c r="KU158" s="61">
        <v>4.9403572217624942E-5</v>
      </c>
      <c r="KV158" s="61">
        <v>6.4355930510257491E-6</v>
      </c>
      <c r="KW158" s="61">
        <v>7.7859658473562807E-6</v>
      </c>
      <c r="KX158" s="61">
        <v>1.8126336556285074E-5</v>
      </c>
      <c r="KY158" s="61">
        <v>3.6254615102431604E-5</v>
      </c>
      <c r="KZ158" s="61">
        <v>2.2776650282141069E-5</v>
      </c>
    </row>
    <row r="159" spans="1:312" ht="13" x14ac:dyDescent="0.3">
      <c r="A159" s="102">
        <v>1.0311671311803194</v>
      </c>
      <c r="B159" s="50" t="s">
        <v>7411</v>
      </c>
      <c r="C159" s="60" t="s">
        <v>73</v>
      </c>
      <c r="D159" s="61">
        <v>2.8572244467742816E-6</v>
      </c>
      <c r="E159" s="61">
        <v>1.1402414637067846E-5</v>
      </c>
      <c r="F159" s="61">
        <v>9.3124555908566818E-6</v>
      </c>
      <c r="G159" s="61">
        <v>8.7625103906933322E-6</v>
      </c>
      <c r="H159" s="61">
        <v>1.1842575600397266E-5</v>
      </c>
      <c r="I159" s="61">
        <v>0.38654530503315626</v>
      </c>
      <c r="J159" s="61">
        <v>0.76675970727222686</v>
      </c>
      <c r="K159" s="61">
        <v>1.448506792668988E-4</v>
      </c>
      <c r="L159" s="61">
        <v>6.4344326745272216E-5</v>
      </c>
      <c r="M159" s="61">
        <v>2.8308058882879699E-5</v>
      </c>
      <c r="N159" s="61">
        <v>7.9127953494096859E-5</v>
      </c>
      <c r="O159" s="61">
        <v>2.686632479268368E-6</v>
      </c>
      <c r="P159" s="61">
        <v>3.4190868858160349E-5</v>
      </c>
      <c r="Q159" s="61">
        <v>1.2578840504370034E-4</v>
      </c>
      <c r="R159" s="61">
        <v>8.0661763247681429E-6</v>
      </c>
      <c r="S159" s="61">
        <v>3.6567011517059791E-5</v>
      </c>
      <c r="T159" s="61">
        <v>3.7882646071881733E-6</v>
      </c>
      <c r="U159" s="61">
        <v>5.4564326825947458E-5</v>
      </c>
      <c r="V159" s="61">
        <v>5.0464636606915115E-6</v>
      </c>
      <c r="W159" s="61">
        <v>4.1436751949606855E-6</v>
      </c>
      <c r="X159" s="61">
        <v>7.4890193322129392E-5</v>
      </c>
      <c r="Y159" s="61">
        <v>1.6131536595556209E-5</v>
      </c>
      <c r="Z159" s="61">
        <v>3.1133868603700984E-5</v>
      </c>
      <c r="AA159" s="61">
        <v>6.4802005834264128E-6</v>
      </c>
      <c r="AB159" s="61">
        <v>7.7111191929036928E-5</v>
      </c>
      <c r="AC159" s="61">
        <v>0</v>
      </c>
      <c r="AD159" s="61">
        <v>0</v>
      </c>
      <c r="AE159" s="61">
        <v>1.0396200470580549E-6</v>
      </c>
      <c r="AF159" s="61">
        <v>5.7938737460277462E-5</v>
      </c>
      <c r="AG159" s="61">
        <v>2.5650407314848476E-6</v>
      </c>
      <c r="AH159" s="61">
        <v>0</v>
      </c>
      <c r="AI159" s="61">
        <v>3.5271565107782029E-5</v>
      </c>
      <c r="AJ159" s="61">
        <v>0</v>
      </c>
      <c r="AK159" s="61">
        <v>2.1393635921061001E-5</v>
      </c>
      <c r="AL159" s="61">
        <v>9.8455912620497624E-6</v>
      </c>
      <c r="AM159" s="61">
        <v>2.1277793782162786E-6</v>
      </c>
      <c r="AN159" s="61">
        <v>1.3142490354726329E-6</v>
      </c>
      <c r="AO159" s="61">
        <v>1.824077551077579E-5</v>
      </c>
      <c r="AP159" s="61">
        <v>2.6058327522625818E-5</v>
      </c>
      <c r="AQ159" s="61">
        <v>6.956345857651412E-6</v>
      </c>
      <c r="AR159" s="61">
        <v>9.5851329872239897E-6</v>
      </c>
      <c r="AS159" s="61">
        <v>1.0062591262610037E-5</v>
      </c>
      <c r="AT159" s="61">
        <v>6.6019903671746514E-6</v>
      </c>
      <c r="AU159" s="61">
        <v>3.4736393212373868E-6</v>
      </c>
      <c r="AV159" s="61">
        <v>7.6686115993112905E-6</v>
      </c>
      <c r="AW159" s="61">
        <v>2.0823179276984695E-3</v>
      </c>
      <c r="AX159" s="61">
        <v>1.6777631047754284E-2</v>
      </c>
      <c r="AY159" s="61">
        <v>7.7832450540785096E-5</v>
      </c>
      <c r="AZ159" s="61">
        <v>1.2494584172955105E-5</v>
      </c>
      <c r="BA159" s="61">
        <v>0</v>
      </c>
      <c r="BB159" s="61">
        <v>3.7881269798861744E-5</v>
      </c>
      <c r="BC159" s="61">
        <v>4.7446872516360863E-6</v>
      </c>
      <c r="BD159" s="61">
        <v>5.8786865985041464E-6</v>
      </c>
      <c r="BE159" s="61">
        <v>1.7429993078881815E-5</v>
      </c>
      <c r="BF159" s="61">
        <v>0</v>
      </c>
      <c r="BG159" s="61">
        <v>0</v>
      </c>
      <c r="BH159" s="61">
        <v>1.2777358121931912E-6</v>
      </c>
      <c r="BI159" s="61">
        <v>3.8239831707297858E-5</v>
      </c>
      <c r="BJ159" s="61">
        <v>2.0953134320900075E-6</v>
      </c>
      <c r="BK159" s="61">
        <v>4.2255454032206208E-5</v>
      </c>
      <c r="BL159" s="61">
        <v>1.3865967506805236E-5</v>
      </c>
      <c r="BM159" s="61">
        <v>6.5321206893707866E-6</v>
      </c>
      <c r="BN159" s="61">
        <v>0</v>
      </c>
      <c r="BO159" s="61">
        <v>0</v>
      </c>
      <c r="BP159" s="61">
        <v>1.1540422131455415E-4</v>
      </c>
      <c r="BQ159" s="61">
        <v>1.1719602053530361E-4</v>
      </c>
      <c r="BR159" s="61">
        <v>1.1210060285787084E-4</v>
      </c>
      <c r="BS159" s="61">
        <v>1.6830480495694387E-5</v>
      </c>
      <c r="BT159" s="61">
        <v>2.6410788021263365E-4</v>
      </c>
      <c r="BU159" s="61">
        <v>1.4693283068377411E-5</v>
      </c>
      <c r="BV159" s="61">
        <v>1.9428083580409593E-5</v>
      </c>
      <c r="BW159" s="61">
        <v>3.5731573543052749E-4</v>
      </c>
      <c r="BX159" s="61">
        <v>0</v>
      </c>
      <c r="BY159" s="61">
        <v>0</v>
      </c>
      <c r="BZ159" s="61">
        <v>1.2232980525560201E-6</v>
      </c>
      <c r="CA159" s="61">
        <v>2.0443168960299689E-4</v>
      </c>
      <c r="CB159" s="61">
        <v>1.3282008031095094E-5</v>
      </c>
      <c r="CC159" s="61">
        <v>1.6808980809146813E-5</v>
      </c>
      <c r="CD159" s="61">
        <v>5.5581492334215777E-5</v>
      </c>
      <c r="CE159" s="61">
        <v>0</v>
      </c>
      <c r="CF159" s="61">
        <v>0</v>
      </c>
      <c r="CG159" s="61">
        <v>3.9672484662355329E-5</v>
      </c>
      <c r="CH159" s="61">
        <v>0</v>
      </c>
      <c r="CI159" s="61">
        <v>0</v>
      </c>
      <c r="CJ159" s="61">
        <v>0</v>
      </c>
      <c r="CK159" s="61">
        <v>0</v>
      </c>
      <c r="CL159" s="61">
        <v>0</v>
      </c>
      <c r="CM159" s="61">
        <v>0</v>
      </c>
      <c r="CN159" s="61">
        <v>0</v>
      </c>
      <c r="CO159" s="61">
        <v>0</v>
      </c>
      <c r="CP159" s="61">
        <v>1.0249255867012852E-6</v>
      </c>
      <c r="CQ159" s="61">
        <v>0</v>
      </c>
      <c r="CR159" s="61">
        <v>0</v>
      </c>
      <c r="CS159" s="61">
        <v>0</v>
      </c>
      <c r="CT159" s="61">
        <v>0</v>
      </c>
      <c r="CU159" s="61">
        <v>9.9579062345698672E-6</v>
      </c>
      <c r="CV159" s="61">
        <v>9.3913498509577126E-7</v>
      </c>
      <c r="CW159" s="61">
        <v>2.2391162393920115E-5</v>
      </c>
      <c r="CX159" s="61">
        <v>0</v>
      </c>
      <c r="CY159" s="61">
        <v>0</v>
      </c>
      <c r="CZ159" s="61">
        <v>0</v>
      </c>
      <c r="DA159" s="61">
        <v>0</v>
      </c>
      <c r="DB159" s="61">
        <v>2.2598031390071701E-6</v>
      </c>
      <c r="DC159" s="61">
        <v>7.6903356799053971E-6</v>
      </c>
      <c r="DD159" s="61">
        <v>0</v>
      </c>
      <c r="DE159" s="61">
        <v>0</v>
      </c>
      <c r="DF159" s="61">
        <v>0</v>
      </c>
      <c r="DG159" s="61">
        <v>1.3072954710344326E-5</v>
      </c>
      <c r="DH159" s="61">
        <v>1.2203285924524348E-4</v>
      </c>
      <c r="DI159" s="61">
        <v>6.6279634282023551E-6</v>
      </c>
      <c r="DJ159" s="61">
        <v>7.7308756041880853E-6</v>
      </c>
      <c r="DK159" s="61">
        <v>1.9280848492013712E-5</v>
      </c>
      <c r="DL159" s="61">
        <v>1.4972352481688812E-6</v>
      </c>
      <c r="DM159" s="61">
        <v>0</v>
      </c>
      <c r="DN159" s="61">
        <v>0</v>
      </c>
      <c r="DO159" s="61">
        <v>6.1124232658625417E-5</v>
      </c>
      <c r="DP159" s="61">
        <v>0</v>
      </c>
      <c r="DQ159" s="61">
        <v>0</v>
      </c>
      <c r="DR159" s="61">
        <v>0</v>
      </c>
      <c r="DS159" s="61">
        <v>1.2586442842276331E-6</v>
      </c>
      <c r="DT159" s="61">
        <v>4.6384626923270508E-6</v>
      </c>
      <c r="DU159" s="61">
        <v>0</v>
      </c>
      <c r="DV159" s="61">
        <v>5.5685785075885465E-5</v>
      </c>
      <c r="DW159" s="61">
        <v>0</v>
      </c>
      <c r="DX159" s="61">
        <v>2.1036756332256495E-6</v>
      </c>
      <c r="DY159" s="61">
        <v>0</v>
      </c>
      <c r="DZ159" s="61">
        <v>0</v>
      </c>
      <c r="EA159" s="61">
        <v>4.8890212189522766E-6</v>
      </c>
      <c r="EB159" s="61">
        <v>0</v>
      </c>
      <c r="EC159" s="61">
        <v>1.1239960204482457E-5</v>
      </c>
      <c r="ED159" s="61">
        <v>2.9058163417202563E-6</v>
      </c>
      <c r="EE159" s="61">
        <v>2.984663406574099E-6</v>
      </c>
      <c r="EF159" s="61">
        <v>6.431775853485728E-6</v>
      </c>
      <c r="EG159" s="61">
        <v>3.1757576652513157E-6</v>
      </c>
      <c r="EH159" s="61">
        <v>0</v>
      </c>
      <c r="EI159" s="61">
        <v>0</v>
      </c>
      <c r="EJ159" s="61">
        <v>4.545707642003898E-6</v>
      </c>
      <c r="EK159" s="61">
        <v>0</v>
      </c>
      <c r="EL159" s="61">
        <v>9.6278123936230418E-4</v>
      </c>
      <c r="EM159" s="61">
        <v>5.348866979477283E-4</v>
      </c>
      <c r="EN159" s="61">
        <v>1.0504379736665694E-4</v>
      </c>
      <c r="EO159" s="61">
        <v>3.5908835855677355E-4</v>
      </c>
      <c r="EP159" s="61">
        <v>1.5830849343532121E-4</v>
      </c>
      <c r="EQ159" s="61">
        <v>1.573125061665184E-4</v>
      </c>
      <c r="ER159" s="61">
        <v>3.1688677710888484E-4</v>
      </c>
      <c r="ES159" s="61">
        <v>5.9983815276023705E-5</v>
      </c>
      <c r="ET159" s="61">
        <v>1.5013564258549805E-4</v>
      </c>
      <c r="EU159" s="61">
        <v>2.7831687735996812E-4</v>
      </c>
      <c r="EV159" s="61">
        <v>1.3489639800856794E-3</v>
      </c>
      <c r="EW159" s="61">
        <v>2.1980799378933916E-4</v>
      </c>
      <c r="EX159" s="61">
        <v>1.9002365667843209E-6</v>
      </c>
      <c r="EY159" s="61">
        <v>1.2092328713805127E-5</v>
      </c>
      <c r="EZ159" s="61">
        <v>4.5038011395759976E-6</v>
      </c>
      <c r="FA159" s="61">
        <v>0</v>
      </c>
      <c r="FB159" s="61">
        <v>0</v>
      </c>
      <c r="FC159" s="61">
        <v>2.5844789819596319E-6</v>
      </c>
      <c r="FD159" s="61">
        <v>6.2754245220497312E-5</v>
      </c>
      <c r="FE159" s="61">
        <v>5.2151689973531477E-5</v>
      </c>
      <c r="FF159" s="61">
        <v>0</v>
      </c>
      <c r="FG159" s="61">
        <v>2.8228255586468346E-5</v>
      </c>
      <c r="FH159" s="61">
        <v>5.1862769498398856E-6</v>
      </c>
      <c r="FI159" s="61">
        <v>2.6093132771715682E-5</v>
      </c>
      <c r="FJ159" s="61">
        <v>1.0337022297052462E-4</v>
      </c>
      <c r="FK159" s="61">
        <v>0</v>
      </c>
      <c r="FL159" s="61">
        <v>0</v>
      </c>
      <c r="FM159" s="61">
        <v>0</v>
      </c>
      <c r="FN159" s="61">
        <v>0</v>
      </c>
      <c r="FO159" s="61">
        <v>3.4648281593245051E-6</v>
      </c>
      <c r="FP159" s="61">
        <v>4.5128833794717156E-6</v>
      </c>
      <c r="FQ159" s="61">
        <v>5.1816183872492E-6</v>
      </c>
      <c r="FR159" s="61">
        <v>1.3952782080100906E-6</v>
      </c>
      <c r="FS159" s="61">
        <v>1.0075143297323811E-4</v>
      </c>
      <c r="FT159" s="61">
        <v>5.3605031082571224E-6</v>
      </c>
      <c r="FU159" s="61">
        <v>1.0604149164119391E-5</v>
      </c>
      <c r="FV159" s="61">
        <v>0</v>
      </c>
      <c r="FW159" s="61">
        <v>2.0706948356125399E-4</v>
      </c>
      <c r="FX159" s="61">
        <v>4.5141657908140085E-6</v>
      </c>
      <c r="FY159" s="61">
        <v>0</v>
      </c>
      <c r="FZ159" s="61">
        <v>1.269267517581655E-5</v>
      </c>
      <c r="GA159" s="61">
        <v>2.6821422335004794E-5</v>
      </c>
      <c r="GB159" s="61">
        <v>6.6912981238722075E-6</v>
      </c>
      <c r="GC159" s="61">
        <v>0</v>
      </c>
      <c r="GD159" s="61">
        <v>1.3275638979736464E-6</v>
      </c>
      <c r="GE159" s="61">
        <v>0</v>
      </c>
      <c r="GF159" s="61">
        <v>4.8398302277790216E-6</v>
      </c>
      <c r="GG159" s="61">
        <v>0</v>
      </c>
      <c r="GH159" s="61">
        <v>3.696722524938164E-5</v>
      </c>
      <c r="GI159" s="61">
        <v>8.7632636065741866E-6</v>
      </c>
      <c r="GJ159" s="61">
        <v>8.9864056577144681E-5</v>
      </c>
      <c r="GK159" s="61">
        <v>2.4327709389883603E-5</v>
      </c>
      <c r="GL159" s="61">
        <v>0</v>
      </c>
      <c r="GM159" s="61">
        <v>0</v>
      </c>
      <c r="GN159" s="61">
        <v>1.9422602079882293E-6</v>
      </c>
      <c r="GO159" s="61">
        <v>2.2759508700417978E-5</v>
      </c>
      <c r="GP159" s="61">
        <v>1.2148916688699603E-5</v>
      </c>
      <c r="GQ159" s="61">
        <v>6.0501786545311176E-6</v>
      </c>
      <c r="GR159" s="61">
        <v>6.7393162101795498E-5</v>
      </c>
      <c r="GS159" s="61">
        <v>0</v>
      </c>
      <c r="GT159" s="61">
        <v>3.2419343795600854E-6</v>
      </c>
      <c r="GU159" s="61">
        <v>5.9618813066979721E-5</v>
      </c>
      <c r="GV159" s="61">
        <v>5.0275388658634988E-6</v>
      </c>
      <c r="GW159" s="61">
        <v>0</v>
      </c>
      <c r="GX159" s="61">
        <v>3.0773814752508604E-6</v>
      </c>
      <c r="GY159" s="61">
        <v>0</v>
      </c>
      <c r="GZ159" s="61">
        <v>0</v>
      </c>
      <c r="HA159" s="61">
        <v>0</v>
      </c>
      <c r="HB159" s="61">
        <v>0</v>
      </c>
      <c r="HC159" s="61">
        <v>3.7094523626254292E-6</v>
      </c>
      <c r="HD159" s="61">
        <v>0</v>
      </c>
      <c r="HE159" s="61">
        <v>1.7125882006775551E-5</v>
      </c>
      <c r="HF159" s="61">
        <v>0</v>
      </c>
      <c r="HG159" s="61">
        <v>0</v>
      </c>
      <c r="HH159" s="61">
        <v>0</v>
      </c>
      <c r="HI159" s="61">
        <v>9.0763731211040052E-5</v>
      </c>
      <c r="HJ159" s="61">
        <v>0</v>
      </c>
      <c r="HK159" s="61">
        <v>8.6937693638619234E-6</v>
      </c>
      <c r="HL159" s="61">
        <v>0</v>
      </c>
      <c r="HM159" s="61">
        <v>0</v>
      </c>
      <c r="HN159" s="61">
        <v>1.0976357486986857E-6</v>
      </c>
      <c r="HO159" s="61">
        <v>2.6563288639768688E-6</v>
      </c>
      <c r="HP159" s="61">
        <v>0</v>
      </c>
      <c r="HQ159" s="61">
        <v>6.2336972942913944E-6</v>
      </c>
      <c r="HR159" s="61">
        <v>8.437206496946379E-6</v>
      </c>
      <c r="HS159" s="61">
        <v>0</v>
      </c>
      <c r="HT159" s="61">
        <v>1.8789331551158277E-6</v>
      </c>
      <c r="HU159" s="61">
        <v>8.5801910699788299E-7</v>
      </c>
      <c r="HV159" s="61">
        <v>1.6556684901340922E-6</v>
      </c>
      <c r="HW159" s="61">
        <v>4.0420882749401357E-6</v>
      </c>
      <c r="HX159" s="61">
        <v>2.6147929261907673E-5</v>
      </c>
      <c r="HY159" s="61">
        <v>1.1405320442001376E-5</v>
      </c>
      <c r="HZ159" s="61">
        <v>1.22952781158481E-5</v>
      </c>
      <c r="IA159" s="61">
        <v>1.0617002919104484E-5</v>
      </c>
      <c r="IB159" s="61">
        <v>0</v>
      </c>
      <c r="IC159" s="61">
        <v>0</v>
      </c>
      <c r="ID159" s="61">
        <v>0</v>
      </c>
      <c r="IE159" s="61">
        <v>0</v>
      </c>
      <c r="IF159" s="61">
        <v>3.8335946293240985E-4</v>
      </c>
      <c r="IG159" s="61">
        <v>3.7791503674137851E-6</v>
      </c>
      <c r="IH159" s="61">
        <v>4.0431208136718931E-6</v>
      </c>
      <c r="II159" s="61">
        <v>6.8505737878770569E-6</v>
      </c>
      <c r="IJ159" s="61">
        <v>3.7367477929114854E-4</v>
      </c>
      <c r="IK159" s="61">
        <v>3.936188001230436E-4</v>
      </c>
      <c r="IL159" s="61">
        <v>3.9328743052060975E-4</v>
      </c>
      <c r="IM159" s="61">
        <v>1.4390897074994651E-4</v>
      </c>
      <c r="IN159" s="61">
        <v>2.0575219266418519E-4</v>
      </c>
      <c r="IO159" s="61">
        <v>6.3543191217755529E-3</v>
      </c>
      <c r="IP159" s="61">
        <v>2.9759006593771788E-4</v>
      </c>
      <c r="IQ159" s="61">
        <v>3.5587547163157832E-4</v>
      </c>
      <c r="IR159" s="61">
        <v>2.2174732370135535E-3</v>
      </c>
      <c r="IS159" s="61">
        <v>1.447364987373225E-2</v>
      </c>
      <c r="IT159" s="61">
        <v>1.5148660097726529E-3</v>
      </c>
      <c r="IU159" s="61">
        <v>1.5258290817075123E-3</v>
      </c>
      <c r="IV159" s="61">
        <v>4.8089500518214326E-2</v>
      </c>
      <c r="IW159" s="61">
        <v>4.6715889761121595E-4</v>
      </c>
      <c r="IX159" s="61">
        <v>3.9055993679089362E-4</v>
      </c>
      <c r="IY159" s="61">
        <v>9.8711495703161231E-6</v>
      </c>
      <c r="IZ159" s="61">
        <v>6.0498589174930598E-6</v>
      </c>
      <c r="JA159" s="61">
        <v>6.0253973240324486E-5</v>
      </c>
      <c r="JB159" s="61">
        <v>4.743583794443649E-5</v>
      </c>
      <c r="JC159" s="61">
        <v>3.2856686286646597E-5</v>
      </c>
      <c r="JD159" s="61">
        <v>6.3045556348564796E-5</v>
      </c>
      <c r="JE159" s="61">
        <v>0</v>
      </c>
      <c r="JF159" s="61">
        <v>4.6276657009285872E-5</v>
      </c>
      <c r="JG159" s="61">
        <v>3.63425625601715E-5</v>
      </c>
      <c r="JH159" s="61">
        <v>5.0185462705620189E-6</v>
      </c>
      <c r="JI159" s="61">
        <v>3.3286605103953515E-6</v>
      </c>
      <c r="JJ159" s="61">
        <v>1.6103008886214216E-6</v>
      </c>
      <c r="JK159" s="61">
        <v>4.7704251529610734E-5</v>
      </c>
      <c r="JL159" s="61">
        <v>1.7173283825129609E-6</v>
      </c>
      <c r="JM159" s="61">
        <v>1.03029613832306E-5</v>
      </c>
      <c r="JN159" s="61">
        <v>8.0217290576602826E-5</v>
      </c>
      <c r="JO159" s="61">
        <v>6.381669581161804E-5</v>
      </c>
      <c r="JP159" s="61">
        <v>1.2650932075620981E-5</v>
      </c>
      <c r="JQ159" s="61">
        <v>3.9222230326970629E-5</v>
      </c>
      <c r="JR159" s="61">
        <v>6.3038182718618612E-5</v>
      </c>
      <c r="JS159" s="61">
        <v>8.3740222116008661E-7</v>
      </c>
      <c r="JT159" s="61">
        <v>0</v>
      </c>
      <c r="JU159" s="61">
        <v>2.019032880700613E-5</v>
      </c>
      <c r="JV159" s="61">
        <v>5.2258590584098553E-6</v>
      </c>
      <c r="JW159" s="61">
        <v>4.1261340297186794E-6</v>
      </c>
      <c r="JX159" s="61">
        <v>6.4320005551311249E-6</v>
      </c>
      <c r="JY159" s="61">
        <v>5.749477383153052E-5</v>
      </c>
      <c r="JZ159" s="61">
        <v>8.3696665094278593E-7</v>
      </c>
      <c r="KA159" s="61">
        <v>3.4472071729826272E-6</v>
      </c>
      <c r="KB159" s="61">
        <v>9.7743836787036204E-6</v>
      </c>
      <c r="KC159" s="61">
        <v>9.584041856900113E-7</v>
      </c>
      <c r="KD159" s="61">
        <v>4.5491289288747893E-5</v>
      </c>
      <c r="KE159" s="61">
        <v>0</v>
      </c>
      <c r="KF159" s="61">
        <v>5.6487948594680875E-6</v>
      </c>
      <c r="KG159" s="61">
        <v>1.9743402488348393E-5</v>
      </c>
      <c r="KH159" s="61">
        <v>1.9178290664900135E-6</v>
      </c>
      <c r="KI159" s="61">
        <v>0</v>
      </c>
      <c r="KJ159" s="61">
        <v>6.2197427438446658E-5</v>
      </c>
      <c r="KK159" s="61">
        <v>6.6609821884280028E-6</v>
      </c>
      <c r="KL159" s="61">
        <v>3.7544231436659087E-6</v>
      </c>
      <c r="KM159" s="61">
        <v>0</v>
      </c>
      <c r="KN159" s="61">
        <v>1.284582174857255E-6</v>
      </c>
      <c r="KO159" s="61">
        <v>7.2645459952742092E-5</v>
      </c>
      <c r="KP159" s="61">
        <v>5.2202783573692301E-6</v>
      </c>
      <c r="KQ159" s="61">
        <v>1.1975986780543653E-5</v>
      </c>
      <c r="KR159" s="61">
        <v>1.3530949144373078E-5</v>
      </c>
      <c r="KS159" s="61">
        <v>1.6528369147708757E-5</v>
      </c>
      <c r="KT159" s="61">
        <v>8.7189363672648498E-7</v>
      </c>
      <c r="KU159" s="61">
        <v>3.8502823954750428E-5</v>
      </c>
      <c r="KV159" s="61">
        <v>0</v>
      </c>
      <c r="KW159" s="61">
        <v>0</v>
      </c>
      <c r="KX159" s="61">
        <v>0</v>
      </c>
      <c r="KY159" s="61">
        <v>6.7315257832503464E-5</v>
      </c>
      <c r="KZ159" s="61">
        <v>3.9247277349671929E-6</v>
      </c>
    </row>
    <row r="160" spans="1:312" ht="13" x14ac:dyDescent="0.3">
      <c r="A160" s="102">
        <v>1.1018854621680123</v>
      </c>
      <c r="B160" s="50" t="s">
        <v>7412</v>
      </c>
      <c r="C160" s="60" t="s">
        <v>116</v>
      </c>
      <c r="D160" s="61">
        <v>1.2397179405170634E-5</v>
      </c>
      <c r="E160" s="61">
        <v>1.5210730988183392E-5</v>
      </c>
      <c r="F160" s="61">
        <v>1.2527328794833957E-5</v>
      </c>
      <c r="G160" s="61">
        <v>2.6352801268100059E-6</v>
      </c>
      <c r="H160" s="61">
        <v>3.6475132849223578E-5</v>
      </c>
      <c r="I160" s="61">
        <v>4.2302670122609668E-5</v>
      </c>
      <c r="J160" s="61">
        <v>6.9255466874844483E-6</v>
      </c>
      <c r="K160" s="61">
        <v>1.5886620928614298E-6</v>
      </c>
      <c r="L160" s="61">
        <v>2.0319261077454384E-5</v>
      </c>
      <c r="M160" s="61">
        <v>7.2854697249590439E-5</v>
      </c>
      <c r="N160" s="61">
        <v>1.1324003148460757E-5</v>
      </c>
      <c r="O160" s="61">
        <v>1.5727133205563293E-5</v>
      </c>
      <c r="P160" s="61">
        <v>8.8388621676990951E-6</v>
      </c>
      <c r="Q160" s="61">
        <v>2.7519020004520883E-4</v>
      </c>
      <c r="R160" s="61">
        <v>7.6772713948239642E-5</v>
      </c>
      <c r="S160" s="61">
        <v>6.5819410703853984E-5</v>
      </c>
      <c r="T160" s="61">
        <v>2.2975024505003202E-4</v>
      </c>
      <c r="U160" s="61">
        <v>3.4831089419698285E-4</v>
      </c>
      <c r="V160" s="61">
        <v>4.9323066730349357E-5</v>
      </c>
      <c r="W160" s="61">
        <v>9.8015823130181155E-6</v>
      </c>
      <c r="X160" s="61">
        <v>9.1097566775722358E-6</v>
      </c>
      <c r="Y160" s="61">
        <v>1.5051485218343003E-4</v>
      </c>
      <c r="Z160" s="61">
        <v>1.620118355429049E-4</v>
      </c>
      <c r="AA160" s="61">
        <v>9.402025536750092E-5</v>
      </c>
      <c r="AB160" s="61">
        <v>1.6701165892639084E-5</v>
      </c>
      <c r="AC160" s="61">
        <v>9.3705230621270383E-5</v>
      </c>
      <c r="AD160" s="61">
        <v>3.1190383527983309E-5</v>
      </c>
      <c r="AE160" s="61">
        <v>2.5357488081131577E-4</v>
      </c>
      <c r="AF160" s="61">
        <v>1.1230718535977264E-4</v>
      </c>
      <c r="AG160" s="61">
        <v>5.4275126904444375E-3</v>
      </c>
      <c r="AH160" s="61">
        <v>2.1220576360982059E-4</v>
      </c>
      <c r="AI160" s="61">
        <v>2.5786137598631393E-4</v>
      </c>
      <c r="AJ160" s="61">
        <v>5.5932805764423641E-5</v>
      </c>
      <c r="AK160" s="61">
        <v>3.1574055773152097E-4</v>
      </c>
      <c r="AL160" s="61">
        <v>1.5868511648422582E-4</v>
      </c>
      <c r="AM160" s="61">
        <v>1.6490290181176158E-4</v>
      </c>
      <c r="AN160" s="61">
        <v>6.913972120280305E-4</v>
      </c>
      <c r="AO160" s="61">
        <v>4.4047557906704845E-4</v>
      </c>
      <c r="AP160" s="61">
        <v>2.8956967879036809E-4</v>
      </c>
      <c r="AQ160" s="61">
        <v>8.2411158458990717E-4</v>
      </c>
      <c r="AR160" s="61">
        <v>3.1944993933273347E-4</v>
      </c>
      <c r="AS160" s="61">
        <v>6.5463144582290117E-5</v>
      </c>
      <c r="AT160" s="61">
        <v>1.979495554473779E-4</v>
      </c>
      <c r="AU160" s="61">
        <v>2.323628633332582E-5</v>
      </c>
      <c r="AV160" s="61">
        <v>8.2015817433556926E-5</v>
      </c>
      <c r="AW160" s="61">
        <v>5.7509699673705274E-6</v>
      </c>
      <c r="AX160" s="61">
        <v>9.6285004991504149E-5</v>
      </c>
      <c r="AY160" s="61">
        <v>5.9648527790867836E-5</v>
      </c>
      <c r="AZ160" s="61">
        <v>1.2618096103094646E-4</v>
      </c>
      <c r="BA160" s="61">
        <v>0</v>
      </c>
      <c r="BB160" s="61">
        <v>9.5743917183130085E-5</v>
      </c>
      <c r="BC160" s="61">
        <v>5.7493061556601903E-4</v>
      </c>
      <c r="BD160" s="61">
        <v>4.9400148442728395E-3</v>
      </c>
      <c r="BE160" s="61">
        <v>2.9928851566354713E-6</v>
      </c>
      <c r="BF160" s="61">
        <v>8.2096306958148849E-5</v>
      </c>
      <c r="BG160" s="61">
        <v>2.0381555012937777E-4</v>
      </c>
      <c r="BH160" s="61">
        <v>4.2853239730911629E-3</v>
      </c>
      <c r="BI160" s="61">
        <v>1.9543717081985356E-4</v>
      </c>
      <c r="BJ160" s="61">
        <v>1.9285302245267719E-4</v>
      </c>
      <c r="BK160" s="61">
        <v>1.7252317751791224E-4</v>
      </c>
      <c r="BL160" s="61">
        <v>2.3516680891541681E-4</v>
      </c>
      <c r="BM160" s="61">
        <v>1.068404397686126E-4</v>
      </c>
      <c r="BN160" s="61">
        <v>2.5153001625744653E-4</v>
      </c>
      <c r="BO160" s="61">
        <v>1.7534890551441158E-4</v>
      </c>
      <c r="BP160" s="61">
        <v>7.8863566688164351E-6</v>
      </c>
      <c r="BQ160" s="61">
        <v>3.2968185635535054E-5</v>
      </c>
      <c r="BR160" s="61">
        <v>0</v>
      </c>
      <c r="BS160" s="61">
        <v>7.6890520031091117E-6</v>
      </c>
      <c r="BT160" s="61">
        <v>2.822670611463844E-6</v>
      </c>
      <c r="BU160" s="61">
        <v>4.8620781575265321E-5</v>
      </c>
      <c r="BV160" s="61">
        <v>1.0609244850370011E-4</v>
      </c>
      <c r="BW160" s="61">
        <v>3.9403878886348514E-5</v>
      </c>
      <c r="BX160" s="61">
        <v>1.1729453725153673E-5</v>
      </c>
      <c r="BY160" s="61">
        <v>4.903669028549357E-5</v>
      </c>
      <c r="BZ160" s="61">
        <v>1.6619623964725874E-4</v>
      </c>
      <c r="CA160" s="61">
        <v>3.7768069418209945E-5</v>
      </c>
      <c r="CB160" s="61">
        <v>0</v>
      </c>
      <c r="CC160" s="61">
        <v>8.4499712996601625E-5</v>
      </c>
      <c r="CD160" s="61">
        <v>2.5334688833018079E-6</v>
      </c>
      <c r="CE160" s="61">
        <v>4.9671673417936763E-5</v>
      </c>
      <c r="CF160" s="61">
        <v>0</v>
      </c>
      <c r="CG160" s="61">
        <v>7.3456217847587133E-5</v>
      </c>
      <c r="CH160" s="61">
        <v>8.9392811248635143E-6</v>
      </c>
      <c r="CI160" s="61">
        <v>7.0003781654381839E-6</v>
      </c>
      <c r="CJ160" s="61">
        <v>5.510389297933365E-5</v>
      </c>
      <c r="CK160" s="61">
        <v>4.002859090643773E-5</v>
      </c>
      <c r="CL160" s="61">
        <v>2.5323254546149476E-4</v>
      </c>
      <c r="CM160" s="61">
        <v>1.0887643584895876E-4</v>
      </c>
      <c r="CN160" s="61">
        <v>4.6867852589620842E-5</v>
      </c>
      <c r="CO160" s="61">
        <v>4.6313173596816388E-5</v>
      </c>
      <c r="CP160" s="61">
        <v>2.0077153437270733E-5</v>
      </c>
      <c r="CQ160" s="61">
        <v>3.064981515837598E-4</v>
      </c>
      <c r="CR160" s="61">
        <v>1.1979260529331548E-4</v>
      </c>
      <c r="CS160" s="61">
        <v>8.834516576750848E-5</v>
      </c>
      <c r="CT160" s="61">
        <v>2.6284942252429796E-5</v>
      </c>
      <c r="CU160" s="61">
        <v>1.1337477879359189E-4</v>
      </c>
      <c r="CV160" s="61">
        <v>1.3537109068497156E-4</v>
      </c>
      <c r="CW160" s="61">
        <v>4.6706072542810836E-4</v>
      </c>
      <c r="CX160" s="61">
        <v>7.5234689642298931E-4</v>
      </c>
      <c r="CY160" s="61">
        <v>1.6135125496063624E-4</v>
      </c>
      <c r="CZ160" s="61">
        <v>1.5240812729951848E-4</v>
      </c>
      <c r="DA160" s="61">
        <v>1.0022069661738351E-4</v>
      </c>
      <c r="DB160" s="61">
        <v>4.1474920277911594E-4</v>
      </c>
      <c r="DC160" s="61">
        <v>3.3153891597814377E-5</v>
      </c>
      <c r="DD160" s="61">
        <v>2.3298304397659747E-5</v>
      </c>
      <c r="DE160" s="61">
        <v>0</v>
      </c>
      <c r="DF160" s="61">
        <v>5.0469217067336322E-5</v>
      </c>
      <c r="DG160" s="61">
        <v>1.7475314653710928E-4</v>
      </c>
      <c r="DH160" s="61">
        <v>4.6390571686198023E-5</v>
      </c>
      <c r="DI160" s="61">
        <v>1.0161825198889927E-4</v>
      </c>
      <c r="DJ160" s="61">
        <v>2.9168641083286337E-5</v>
      </c>
      <c r="DK160" s="61">
        <v>1.4061996091292372E-4</v>
      </c>
      <c r="DL160" s="61">
        <v>4.5640995367257987E-5</v>
      </c>
      <c r="DM160" s="61">
        <v>7.6155426964766653E-6</v>
      </c>
      <c r="DN160" s="61">
        <v>4.5785187811042993E-5</v>
      </c>
      <c r="DO160" s="61">
        <v>1.1349369241041646E-4</v>
      </c>
      <c r="DP160" s="61">
        <v>6.63867806985755E-5</v>
      </c>
      <c r="DQ160" s="61">
        <v>1.6360650139358291E-4</v>
      </c>
      <c r="DR160" s="61">
        <v>1.0851986756141604E-4</v>
      </c>
      <c r="DS160" s="61">
        <v>5.0394180764652547E-5</v>
      </c>
      <c r="DT160" s="61">
        <v>2.5289013601774331E-3</v>
      </c>
      <c r="DU160" s="61">
        <v>0.68749072045259907</v>
      </c>
      <c r="DV160" s="61">
        <v>0.47355038889047135</v>
      </c>
      <c r="DW160" s="61">
        <v>6.7150195186413304E-3</v>
      </c>
      <c r="DX160" s="61">
        <v>0.83829171627932431</v>
      </c>
      <c r="DY160" s="61">
        <v>0.8599231672342682</v>
      </c>
      <c r="DZ160" s="61">
        <v>2.1601785298433244E-5</v>
      </c>
      <c r="EA160" s="61">
        <v>1.4669564434973941E-4</v>
      </c>
      <c r="EB160" s="61">
        <v>2.5565588002767299E-5</v>
      </c>
      <c r="EC160" s="61">
        <v>5.7395541469697659E-6</v>
      </c>
      <c r="ED160" s="61">
        <v>3.4530784194109046E-5</v>
      </c>
      <c r="EE160" s="61">
        <v>1.7200504668997403E-5</v>
      </c>
      <c r="EF160" s="61">
        <v>7.9845605741007286E-5</v>
      </c>
      <c r="EG160" s="61">
        <v>2.7211568217990971E-5</v>
      </c>
      <c r="EH160" s="61">
        <v>2.2377450903497909E-5</v>
      </c>
      <c r="EI160" s="61">
        <v>4.0399219307220256E-5</v>
      </c>
      <c r="EJ160" s="61">
        <v>5.9417841961338977E-5</v>
      </c>
      <c r="EK160" s="61">
        <v>9.3348143563061465E-5</v>
      </c>
      <c r="EL160" s="61">
        <v>0</v>
      </c>
      <c r="EM160" s="61">
        <v>3.52351681455213E-6</v>
      </c>
      <c r="EN160" s="61">
        <v>1.9629497433693077E-5</v>
      </c>
      <c r="EO160" s="61">
        <v>0</v>
      </c>
      <c r="EP160" s="61">
        <v>1.2232039702097313E-4</v>
      </c>
      <c r="EQ160" s="61">
        <v>0</v>
      </c>
      <c r="ER160" s="61">
        <v>3.3225672719272611E-6</v>
      </c>
      <c r="ES160" s="61">
        <v>3.9262133635215513E-6</v>
      </c>
      <c r="ET160" s="61">
        <v>2.3123976377128385E-4</v>
      </c>
      <c r="EU160" s="61">
        <v>1.5390117028892297E-5</v>
      </c>
      <c r="EV160" s="61">
        <v>4.5487911962471738E-6</v>
      </c>
      <c r="EW160" s="61">
        <v>1.3130245067646103E-5</v>
      </c>
      <c r="EX160" s="61">
        <v>1.3027177352288067E-5</v>
      </c>
      <c r="EY160" s="61">
        <v>2.1797228263976468E-4</v>
      </c>
      <c r="EZ160" s="61">
        <v>1.1545277032923244E-5</v>
      </c>
      <c r="FA160" s="61">
        <v>3.3551677132379557E-5</v>
      </c>
      <c r="FB160" s="61">
        <v>0</v>
      </c>
      <c r="FC160" s="61">
        <v>1.5091188461092955E-5</v>
      </c>
      <c r="FD160" s="61">
        <v>2.9856946283459252E-5</v>
      </c>
      <c r="FE160" s="61">
        <v>4.8165433265250565E-5</v>
      </c>
      <c r="FF160" s="61">
        <v>1.5310003004770739E-4</v>
      </c>
      <c r="FG160" s="61">
        <v>1.1221072987793084E-4</v>
      </c>
      <c r="FH160" s="61">
        <v>2.5086213690706999E-5</v>
      </c>
      <c r="FI160" s="61">
        <v>2.2312097302393561E-4</v>
      </c>
      <c r="FJ160" s="61">
        <v>1.0481883055623791E-4</v>
      </c>
      <c r="FK160" s="61">
        <v>6.4593683657237643E-5</v>
      </c>
      <c r="FL160" s="61">
        <v>2.3323502304949191E-5</v>
      </c>
      <c r="FM160" s="61">
        <v>8.455105421078969E-5</v>
      </c>
      <c r="FN160" s="61">
        <v>3.0486995296532247E-4</v>
      </c>
      <c r="FO160" s="61">
        <v>4.2048885428695452E-5</v>
      </c>
      <c r="FP160" s="61">
        <v>6.6991246610824585E-5</v>
      </c>
      <c r="FQ160" s="61">
        <v>9.3082016973168274E-5</v>
      </c>
      <c r="FR160" s="61">
        <v>8.5111970688615525E-5</v>
      </c>
      <c r="FS160" s="61">
        <v>1.554450680158531E-5</v>
      </c>
      <c r="FT160" s="61">
        <v>2.3500890789487108E-5</v>
      </c>
      <c r="FU160" s="61">
        <v>1.4902820384412949E-5</v>
      </c>
      <c r="FV160" s="61">
        <v>3.601310012530158E-6</v>
      </c>
      <c r="FW160" s="61">
        <v>1.4655314272791619E-5</v>
      </c>
      <c r="FX160" s="61">
        <v>1.9928788031501956E-4</v>
      </c>
      <c r="FY160" s="61">
        <v>6.1221264920670962E-6</v>
      </c>
      <c r="FZ160" s="61">
        <v>1.874569463991394E-5</v>
      </c>
      <c r="GA160" s="61">
        <v>1.3357540947014503E-4</v>
      </c>
      <c r="GB160" s="61">
        <v>2.6255185016535155E-5</v>
      </c>
      <c r="GC160" s="61">
        <v>3.1329748510609672E-5</v>
      </c>
      <c r="GD160" s="61">
        <v>4.0652956697948547E-5</v>
      </c>
      <c r="GE160" s="61">
        <v>2.361327342551151E-5</v>
      </c>
      <c r="GF160" s="61">
        <v>8.1805435502586935E-5</v>
      </c>
      <c r="GG160" s="61">
        <v>7.3827517334524784E-5</v>
      </c>
      <c r="GH160" s="61">
        <v>1.5353310665887015E-4</v>
      </c>
      <c r="GI160" s="61">
        <v>5.0298111286699082E-4</v>
      </c>
      <c r="GJ160" s="61">
        <v>1.0047792152720114E-4</v>
      </c>
      <c r="GK160" s="61">
        <v>1.2478020478453545E-4</v>
      </c>
      <c r="GL160" s="61">
        <v>1.6316384629681916E-4</v>
      </c>
      <c r="GM160" s="61">
        <v>1.8662748089656203E-5</v>
      </c>
      <c r="GN160" s="61">
        <v>1.1114044523488201E-5</v>
      </c>
      <c r="GO160" s="61">
        <v>0</v>
      </c>
      <c r="GP160" s="61">
        <v>1.1033324944328601E-6</v>
      </c>
      <c r="GQ160" s="61">
        <v>2.9565597955799314E-6</v>
      </c>
      <c r="GR160" s="61">
        <v>2.8044830102569827E-5</v>
      </c>
      <c r="GS160" s="61">
        <v>6.6134394702810103E-6</v>
      </c>
      <c r="GT160" s="61">
        <v>4.6100901727689294E-6</v>
      </c>
      <c r="GU160" s="61">
        <v>1.0794665425238784E-5</v>
      </c>
      <c r="GV160" s="61">
        <v>2.2007339941138334E-6</v>
      </c>
      <c r="GW160" s="61">
        <v>1.3451187251376797E-4</v>
      </c>
      <c r="GX160" s="61">
        <v>1.433831813283549E-5</v>
      </c>
      <c r="GY160" s="61">
        <v>4.6137223090107127E-5</v>
      </c>
      <c r="GZ160" s="61">
        <v>1.5912934981256448E-4</v>
      </c>
      <c r="HA160" s="61">
        <v>4.640453638707624E-5</v>
      </c>
      <c r="HB160" s="61">
        <v>1.5629180424098479E-4</v>
      </c>
      <c r="HC160" s="61">
        <v>7.2746482444820921E-5</v>
      </c>
      <c r="HD160" s="61">
        <v>1.3699932119855507E-4</v>
      </c>
      <c r="HE160" s="61">
        <v>4.150760427324626E-4</v>
      </c>
      <c r="HF160" s="61">
        <v>1.4672521621034881E-4</v>
      </c>
      <c r="HG160" s="61">
        <v>8.6438495770066676E-4</v>
      </c>
      <c r="HH160" s="61">
        <v>1.2166765305838591E-4</v>
      </c>
      <c r="HI160" s="61">
        <v>9.8512916430236705E-5</v>
      </c>
      <c r="HJ160" s="61">
        <v>2.064423069442722E-4</v>
      </c>
      <c r="HK160" s="61">
        <v>1.6899721668973817E-4</v>
      </c>
      <c r="HL160" s="61">
        <v>3.4222617616726746E-4</v>
      </c>
      <c r="HM160" s="61">
        <v>1.928499317923069E-4</v>
      </c>
      <c r="HN160" s="61">
        <v>2.7075015134567581E-6</v>
      </c>
      <c r="HO160" s="61">
        <v>6.9617390480774486E-5</v>
      </c>
      <c r="HP160" s="61">
        <v>4.6362294268162749E-5</v>
      </c>
      <c r="HQ160" s="61">
        <v>3.7090498901033799E-5</v>
      </c>
      <c r="HR160" s="61">
        <v>4.3171525866547353E-5</v>
      </c>
      <c r="HS160" s="61">
        <v>1.2272015836523579E-4</v>
      </c>
      <c r="HT160" s="61">
        <v>2.6891012955550302E-4</v>
      </c>
      <c r="HU160" s="61">
        <v>1.6247981540262727E-4</v>
      </c>
      <c r="HV160" s="61">
        <v>5.4066774361156632E-5</v>
      </c>
      <c r="HW160" s="61">
        <v>1.1285018026482613E-5</v>
      </c>
      <c r="HX160" s="61">
        <v>6.6114542659064017E-5</v>
      </c>
      <c r="HY160" s="61">
        <v>1.4457448447607378E-5</v>
      </c>
      <c r="HZ160" s="61">
        <v>5.2181551685296974E-6</v>
      </c>
      <c r="IA160" s="61">
        <v>5.3815032733457857E-5</v>
      </c>
      <c r="IB160" s="61">
        <v>1.6081043797579981E-5</v>
      </c>
      <c r="IC160" s="61">
        <v>0.57650929910024185</v>
      </c>
      <c r="ID160" s="61">
        <v>1.818693450085607E-2</v>
      </c>
      <c r="IE160" s="61">
        <v>3.7449487026464633E-3</v>
      </c>
      <c r="IF160" s="61">
        <v>5.5067096290453161E-3</v>
      </c>
      <c r="IG160" s="61">
        <v>1.0768078164088465E-4</v>
      </c>
      <c r="IH160" s="61">
        <v>1.1500330205084494E-4</v>
      </c>
      <c r="II160" s="61">
        <v>3.2452007623922043E-5</v>
      </c>
      <c r="IJ160" s="61">
        <v>2.5570704803330682E-5</v>
      </c>
      <c r="IK160" s="61">
        <v>7.8883693600752933E-5</v>
      </c>
      <c r="IL160" s="61">
        <v>1.0924317874342834E-4</v>
      </c>
      <c r="IM160" s="61">
        <v>4.3796458974007697E-6</v>
      </c>
      <c r="IN160" s="61">
        <v>2.558772418470263E-5</v>
      </c>
      <c r="IO160" s="61">
        <v>1.4549584957487726E-5</v>
      </c>
      <c r="IP160" s="61">
        <v>2.6100533006609405E-6</v>
      </c>
      <c r="IQ160" s="61">
        <v>1.2735612726884587E-6</v>
      </c>
      <c r="IR160" s="61">
        <v>1.8707640587530173E-5</v>
      </c>
      <c r="IS160" s="61">
        <v>3.8667669095641903E-5</v>
      </c>
      <c r="IT160" s="61">
        <v>0</v>
      </c>
      <c r="IU160" s="61">
        <v>4.4165960655578735E-5</v>
      </c>
      <c r="IV160" s="61">
        <v>1.0218683888388963E-5</v>
      </c>
      <c r="IW160" s="61">
        <v>8.2452734563951094E-6</v>
      </c>
      <c r="IX160" s="61">
        <v>2.0223378962265197E-5</v>
      </c>
      <c r="IY160" s="61">
        <v>7.7989401910369821E-6</v>
      </c>
      <c r="IZ160" s="61">
        <v>1.6434096623190039E-5</v>
      </c>
      <c r="JA160" s="61">
        <v>1.1155340519323289E-5</v>
      </c>
      <c r="JB160" s="61">
        <v>7.2358856713643468E-5</v>
      </c>
      <c r="JC160" s="61">
        <v>8.438056910999756E-5</v>
      </c>
      <c r="JD160" s="61">
        <v>3.0871055883410404E-6</v>
      </c>
      <c r="JE160" s="61">
        <v>9.0584060334471772E-6</v>
      </c>
      <c r="JF160" s="61">
        <v>1.8498842457096398E-5</v>
      </c>
      <c r="JG160" s="61">
        <v>6.8629169465576036E-5</v>
      </c>
      <c r="JH160" s="61">
        <v>2.3463514630542073E-4</v>
      </c>
      <c r="JI160" s="61">
        <v>2.5546148520256385E-5</v>
      </c>
      <c r="JJ160" s="61">
        <v>1.5172488995557548E-5</v>
      </c>
      <c r="JK160" s="61">
        <v>6.3154660440440847E-5</v>
      </c>
      <c r="JL160" s="61">
        <v>4.4321433203043558E-5</v>
      </c>
      <c r="JM160" s="61">
        <v>6.859407667143625E-5</v>
      </c>
      <c r="JN160" s="61">
        <v>5.8208671648371606E-5</v>
      </c>
      <c r="JO160" s="61">
        <v>5.9540825439011374E-6</v>
      </c>
      <c r="JP160" s="61">
        <v>2.0214934894631427E-5</v>
      </c>
      <c r="JQ160" s="61">
        <v>1.2685383249924384E-4</v>
      </c>
      <c r="JR160" s="61">
        <v>1.9492916609892787E-5</v>
      </c>
      <c r="JS160" s="61">
        <v>1.4940194768173882E-5</v>
      </c>
      <c r="JT160" s="61">
        <v>7.4338447500212209E-4</v>
      </c>
      <c r="JU160" s="61">
        <v>1.8296811326368496E-4</v>
      </c>
      <c r="JV160" s="61">
        <v>4.6894856658112822E-3</v>
      </c>
      <c r="JW160" s="61">
        <v>1.0084458765639471E-4</v>
      </c>
      <c r="JX160" s="61">
        <v>3.312104055090827E-3</v>
      </c>
      <c r="JY160" s="61">
        <v>8.1679083459079073E-5</v>
      </c>
      <c r="JZ160" s="61">
        <v>1.0448268145076493E-3</v>
      </c>
      <c r="KA160" s="61">
        <v>1.4347276253953695E-4</v>
      </c>
      <c r="KB160" s="61">
        <v>9.898063705272857E-4</v>
      </c>
      <c r="KC160" s="61">
        <v>6.3334014350382626E-4</v>
      </c>
      <c r="KD160" s="61">
        <v>1.2139302350189457E-4</v>
      </c>
      <c r="KE160" s="61">
        <v>3.469773369765518E-4</v>
      </c>
      <c r="KF160" s="61">
        <v>1.0021605032956814E-3</v>
      </c>
      <c r="KG160" s="61">
        <v>7.3985926079609852E-4</v>
      </c>
      <c r="KH160" s="61">
        <v>1.961777167102324E-2</v>
      </c>
      <c r="KI160" s="61">
        <v>2.5620608873680028E-4</v>
      </c>
      <c r="KJ160" s="61">
        <v>2.7503121128912528E-2</v>
      </c>
      <c r="KK160" s="61">
        <v>3.0953432393559187E-4</v>
      </c>
      <c r="KL160" s="61">
        <v>3.9718908842182498E-4</v>
      </c>
      <c r="KM160" s="61">
        <v>7.7477056501354033E-4</v>
      </c>
      <c r="KN160" s="61">
        <v>1.630122994736289E-4</v>
      </c>
      <c r="KO160" s="61">
        <v>1.9746634826841574E-4</v>
      </c>
      <c r="KP160" s="61">
        <v>1.0310223997404944E-4</v>
      </c>
      <c r="KQ160" s="61">
        <v>2.5771137600784388E-4</v>
      </c>
      <c r="KR160" s="61">
        <v>3.1902311298503283E-4</v>
      </c>
      <c r="KS160" s="61">
        <v>3.2370509567868452E-4</v>
      </c>
      <c r="KT160" s="61">
        <v>2.5059191890226655E-4</v>
      </c>
      <c r="KU160" s="61">
        <v>4.8872838953785446E-4</v>
      </c>
      <c r="KV160" s="61">
        <v>3.348909038173657E-5</v>
      </c>
      <c r="KW160" s="61">
        <v>2.3200512777881642E-4</v>
      </c>
      <c r="KX160" s="61">
        <v>2.1059811131774359E-4</v>
      </c>
      <c r="KY160" s="61">
        <v>1.2625824496677936E-4</v>
      </c>
      <c r="KZ160" s="61">
        <v>7.1530367872998989E-4</v>
      </c>
    </row>
    <row r="161" spans="1:312" ht="13" x14ac:dyDescent="0.3">
      <c r="A161" s="102">
        <v>1.0287464828297632</v>
      </c>
      <c r="B161" s="50" t="s">
        <v>801</v>
      </c>
      <c r="C161" s="60" t="s">
        <v>32</v>
      </c>
      <c r="D161" s="61">
        <v>0</v>
      </c>
      <c r="E161" s="61">
        <v>0</v>
      </c>
      <c r="F161" s="61">
        <v>1.2076534766231977E-5</v>
      </c>
      <c r="G161" s="61">
        <v>1.1585442043561018E-6</v>
      </c>
      <c r="H161" s="61">
        <v>1.721120987257736E-6</v>
      </c>
      <c r="I161" s="61">
        <v>0</v>
      </c>
      <c r="J161" s="61">
        <v>0</v>
      </c>
      <c r="K161" s="61">
        <v>0</v>
      </c>
      <c r="L161" s="61">
        <v>1.7430738669384887E-6</v>
      </c>
      <c r="M161" s="61">
        <v>0</v>
      </c>
      <c r="N161" s="61">
        <v>4.3426636241551937E-5</v>
      </c>
      <c r="O161" s="61">
        <v>5.2389333345733176E-6</v>
      </c>
      <c r="P161" s="61">
        <v>4.2004502643795245E-5</v>
      </c>
      <c r="Q161" s="61">
        <v>4.4453395189028003E-5</v>
      </c>
      <c r="R161" s="61">
        <v>6.4293710640603222E-6</v>
      </c>
      <c r="S161" s="61">
        <v>2.8568734014486489E-5</v>
      </c>
      <c r="T161" s="61">
        <v>5.4476312168156692E-5</v>
      </c>
      <c r="U161" s="61">
        <v>1.4364150180015567E-4</v>
      </c>
      <c r="V161" s="61">
        <v>1.2394187231285436E-5</v>
      </c>
      <c r="W161" s="61">
        <v>4.0771717659057608E-5</v>
      </c>
      <c r="X161" s="61">
        <v>4.8925319524026382E-7</v>
      </c>
      <c r="Y161" s="61">
        <v>2.6274326772590475E-5</v>
      </c>
      <c r="Z161" s="61">
        <v>3.6804089983029893E-5</v>
      </c>
      <c r="AA161" s="61">
        <v>5.4479562427036214E-6</v>
      </c>
      <c r="AB161" s="61">
        <v>5.0489470905917034E-5</v>
      </c>
      <c r="AC161" s="61">
        <v>3.6665803629007573E-5</v>
      </c>
      <c r="AD161" s="61">
        <v>0</v>
      </c>
      <c r="AE161" s="61">
        <v>4.9636081580094023E-5</v>
      </c>
      <c r="AF161" s="61">
        <v>3.3239003471370962E-4</v>
      </c>
      <c r="AG161" s="61">
        <v>2.6164928759512103E-5</v>
      </c>
      <c r="AH161" s="61">
        <v>1.6152494233316443E-4</v>
      </c>
      <c r="AI161" s="61">
        <v>2.8712803000963057E-4</v>
      </c>
      <c r="AJ161" s="61">
        <v>1.6138569795712439E-4</v>
      </c>
      <c r="AK161" s="61">
        <v>9.0870934540032765E-5</v>
      </c>
      <c r="AL161" s="61">
        <v>2.0711762106141268E-5</v>
      </c>
      <c r="AM161" s="61">
        <v>9.1617700490459868E-5</v>
      </c>
      <c r="AN161" s="61">
        <v>8.6477586534099249E-5</v>
      </c>
      <c r="AO161" s="61">
        <v>1.8516272120239015E-5</v>
      </c>
      <c r="AP161" s="61">
        <v>5.492079136011208E-5</v>
      </c>
      <c r="AQ161" s="61">
        <v>1.5226275806189283E-5</v>
      </c>
      <c r="AR161" s="61">
        <v>3.01750999876073E-5</v>
      </c>
      <c r="AS161" s="61">
        <v>9.1290120935866032E-5</v>
      </c>
      <c r="AT161" s="61">
        <v>3.1357618317948568E-6</v>
      </c>
      <c r="AU161" s="61">
        <v>4.2582995950961879E-5</v>
      </c>
      <c r="AV161" s="61">
        <v>2.803088827650863E-5</v>
      </c>
      <c r="AW161" s="61">
        <v>5.6389380848892838E-6</v>
      </c>
      <c r="AX161" s="61">
        <v>0</v>
      </c>
      <c r="AY161" s="61">
        <v>3.8910744883789195E-7</v>
      </c>
      <c r="AZ161" s="61">
        <v>2.3868110193720186E-5</v>
      </c>
      <c r="BA161" s="61">
        <v>0</v>
      </c>
      <c r="BB161" s="61">
        <v>1.1769653197460084E-4</v>
      </c>
      <c r="BC161" s="61">
        <v>2.2474524779134074E-4</v>
      </c>
      <c r="BD161" s="61">
        <v>1.325192124872154E-4</v>
      </c>
      <c r="BE161" s="61">
        <v>8.5511004475299184E-7</v>
      </c>
      <c r="BF161" s="61">
        <v>2.4900669304037393E-5</v>
      </c>
      <c r="BG161" s="61">
        <v>4.497813438408245E-5</v>
      </c>
      <c r="BH161" s="61">
        <v>4.818679540006736E-5</v>
      </c>
      <c r="BI161" s="61">
        <v>4.4951732228888129E-5</v>
      </c>
      <c r="BJ161" s="61">
        <v>5.0680393638677063E-5</v>
      </c>
      <c r="BK161" s="61">
        <v>1.641540698074106E-3</v>
      </c>
      <c r="BL161" s="61">
        <v>3.8078599393558045E-2</v>
      </c>
      <c r="BM161" s="61">
        <v>6.7770006476344129E-4</v>
      </c>
      <c r="BN161" s="61">
        <v>6.5631719606966247E-4</v>
      </c>
      <c r="BO161" s="61">
        <v>2.0283224590945683E-3</v>
      </c>
      <c r="BP161" s="61">
        <v>2.8911287176923796E-6</v>
      </c>
      <c r="BQ161" s="61">
        <v>0</v>
      </c>
      <c r="BR161" s="61">
        <v>3.3822468117767737E-5</v>
      </c>
      <c r="BS161" s="61">
        <v>0</v>
      </c>
      <c r="BT161" s="61">
        <v>1.8817804076425627E-5</v>
      </c>
      <c r="BU161" s="61">
        <v>9.328767146703073E-5</v>
      </c>
      <c r="BV161" s="61">
        <v>7.5432704211346406E-6</v>
      </c>
      <c r="BW161" s="61">
        <v>0</v>
      </c>
      <c r="BX161" s="61">
        <v>0</v>
      </c>
      <c r="BY161" s="61">
        <v>2.7941134065808302E-6</v>
      </c>
      <c r="BZ161" s="61">
        <v>4.5813373545724751E-5</v>
      </c>
      <c r="CA161" s="61">
        <v>3.2037005161535295E-6</v>
      </c>
      <c r="CB161" s="61">
        <v>1.4474338605911563E-5</v>
      </c>
      <c r="CC161" s="61">
        <v>6.2346727014761017E-6</v>
      </c>
      <c r="CD161" s="61">
        <v>4.0141406973204202E-5</v>
      </c>
      <c r="CE161" s="61">
        <v>5.3744114792342431E-6</v>
      </c>
      <c r="CF161" s="61">
        <v>1.5447974410807394E-4</v>
      </c>
      <c r="CG161" s="61">
        <v>2.8422586609237839E-5</v>
      </c>
      <c r="CH161" s="61">
        <v>4.0491632650770661E-5</v>
      </c>
      <c r="CI161" s="61">
        <v>1.8852242517093413E-6</v>
      </c>
      <c r="CJ161" s="61">
        <v>1.7663098878251419E-5</v>
      </c>
      <c r="CK161" s="61">
        <v>0</v>
      </c>
      <c r="CL161" s="61">
        <v>0</v>
      </c>
      <c r="CM161" s="61">
        <v>3.0248122322600058E-6</v>
      </c>
      <c r="CN161" s="61">
        <v>3.620692474734657E-6</v>
      </c>
      <c r="CO161" s="61">
        <v>1.3869872439393192E-5</v>
      </c>
      <c r="CP161" s="61">
        <v>7.6186135278128872E-6</v>
      </c>
      <c r="CQ161" s="61">
        <v>1.1450787550902091E-4</v>
      </c>
      <c r="CR161" s="61">
        <v>7.7471447474248721E-3</v>
      </c>
      <c r="CS161" s="61">
        <v>9.9602417446766739E-4</v>
      </c>
      <c r="CT161" s="61">
        <v>2.9420403992843572E-5</v>
      </c>
      <c r="CU161" s="61">
        <v>5.8463492262961865E-4</v>
      </c>
      <c r="CV161" s="61">
        <v>1.5731554483670942E-3</v>
      </c>
      <c r="CW161" s="61">
        <v>3.3989714432085312E-5</v>
      </c>
      <c r="CX161" s="61">
        <v>2.1593703443679316E-4</v>
      </c>
      <c r="CY161" s="61">
        <v>9.0470219976540025E-4</v>
      </c>
      <c r="CZ161" s="61">
        <v>2.8259287535008557E-4</v>
      </c>
      <c r="DA161" s="61">
        <v>8.2365695223579507E-4</v>
      </c>
      <c r="DB161" s="61">
        <v>3.3857123896318423E-3</v>
      </c>
      <c r="DC161" s="61">
        <v>6.2274629372389485E-5</v>
      </c>
      <c r="DD161" s="61">
        <v>2.6149665919130659E-5</v>
      </c>
      <c r="DE161" s="61">
        <v>1.5607551058875122E-4</v>
      </c>
      <c r="DF161" s="61">
        <v>4.1498379792801932E-5</v>
      </c>
      <c r="DG161" s="61">
        <v>3.0560153868337385E-6</v>
      </c>
      <c r="DH161" s="61">
        <v>9.9468451530243259E-6</v>
      </c>
      <c r="DI161" s="61">
        <v>5.979895893000347E-5</v>
      </c>
      <c r="DJ161" s="61">
        <v>3.4591320699311923E-5</v>
      </c>
      <c r="DK161" s="61">
        <v>0</v>
      </c>
      <c r="DL161" s="61">
        <v>4.9935263496621483E-5</v>
      </c>
      <c r="DM161" s="61">
        <v>0</v>
      </c>
      <c r="DN161" s="61">
        <v>2.1190843562102199E-5</v>
      </c>
      <c r="DO161" s="61">
        <v>0</v>
      </c>
      <c r="DP161" s="61">
        <v>2.1541985836163047E-6</v>
      </c>
      <c r="DQ161" s="61">
        <v>1.3923957565411313E-5</v>
      </c>
      <c r="DR161" s="61">
        <v>2.8507846119461304E-6</v>
      </c>
      <c r="DS161" s="61">
        <v>1.8379433842759926E-5</v>
      </c>
      <c r="DT161" s="61">
        <v>5.5642385106716651E-5</v>
      </c>
      <c r="DU161" s="61">
        <v>7.3984293263514357E-6</v>
      </c>
      <c r="DV161" s="61">
        <v>5.5312680988274839E-5</v>
      </c>
      <c r="DW161" s="61">
        <v>1.2814234875883375E-4</v>
      </c>
      <c r="DX161" s="61">
        <v>0</v>
      </c>
      <c r="DY161" s="61">
        <v>6.6539967602734615E-6</v>
      </c>
      <c r="DZ161" s="61">
        <v>5.0366009628443894E-5</v>
      </c>
      <c r="EA161" s="61">
        <v>1.0261943003565559E-4</v>
      </c>
      <c r="EB161" s="61">
        <v>1.098085700650602E-4</v>
      </c>
      <c r="EC161" s="61">
        <v>3.225310566477732E-5</v>
      </c>
      <c r="ED161" s="61">
        <v>2.715323937096373E-5</v>
      </c>
      <c r="EE161" s="61">
        <v>4.8384710113240118E-5</v>
      </c>
      <c r="EF161" s="61">
        <v>5.0808947761678517E-5</v>
      </c>
      <c r="EG161" s="61">
        <v>8.6438642645063739E-5</v>
      </c>
      <c r="EH161" s="61">
        <v>8.1583299602889096E-5</v>
      </c>
      <c r="EI161" s="61">
        <v>8.8253888544262009E-5</v>
      </c>
      <c r="EJ161" s="61">
        <v>4.7913818090636555E-5</v>
      </c>
      <c r="EK161" s="61">
        <v>1.9511966560766812E-5</v>
      </c>
      <c r="EL161" s="61">
        <v>0</v>
      </c>
      <c r="EM161" s="61">
        <v>1.3097375250904929E-5</v>
      </c>
      <c r="EN161" s="61">
        <v>0</v>
      </c>
      <c r="EO161" s="61">
        <v>0</v>
      </c>
      <c r="EP161" s="61">
        <v>0</v>
      </c>
      <c r="EQ161" s="61">
        <v>0</v>
      </c>
      <c r="ER161" s="61">
        <v>1.6612836359636305E-6</v>
      </c>
      <c r="ES161" s="61">
        <v>0</v>
      </c>
      <c r="ET161" s="61">
        <v>0</v>
      </c>
      <c r="EU161" s="61">
        <v>7.6803452094472071E-6</v>
      </c>
      <c r="EV161" s="61">
        <v>2.8729207555245307E-6</v>
      </c>
      <c r="EW161" s="61">
        <v>0</v>
      </c>
      <c r="EX161" s="61">
        <v>0</v>
      </c>
      <c r="EY161" s="61">
        <v>8.0444425668640423E-5</v>
      </c>
      <c r="EZ161" s="61">
        <v>2.0141364487139363E-5</v>
      </c>
      <c r="FA161" s="61">
        <v>0</v>
      </c>
      <c r="FB161" s="61">
        <v>3.8286468818711541E-6</v>
      </c>
      <c r="FC161" s="61">
        <v>5.5900653784623366E-5</v>
      </c>
      <c r="FD161" s="61">
        <v>6.1831891044692501E-6</v>
      </c>
      <c r="FE161" s="61">
        <v>3.898162637379675E-6</v>
      </c>
      <c r="FF161" s="61">
        <v>1.4672762688824554E-5</v>
      </c>
      <c r="FG161" s="61">
        <v>4.4068852363394606E-5</v>
      </c>
      <c r="FH161" s="61">
        <v>1.2068658546608889E-4</v>
      </c>
      <c r="FI161" s="61">
        <v>3.0692664618374736E-4</v>
      </c>
      <c r="FJ161" s="61">
        <v>1.1136170815170963E-4</v>
      </c>
      <c r="FK161" s="61">
        <v>0</v>
      </c>
      <c r="FL161" s="61">
        <v>0.18970763201537241</v>
      </c>
      <c r="FM161" s="61">
        <v>1.6858787107115678E-3</v>
      </c>
      <c r="FN161" s="61">
        <v>3.4757308333130074E-4</v>
      </c>
      <c r="FO161" s="61">
        <v>1.3206512100794609E-2</v>
      </c>
      <c r="FP161" s="61">
        <v>9.4312576877804085E-4</v>
      </c>
      <c r="FQ161" s="61">
        <v>1.2099798603447333E-3</v>
      </c>
      <c r="FR161" s="61">
        <v>2.0040101846007331E-2</v>
      </c>
      <c r="FS161" s="61">
        <v>0</v>
      </c>
      <c r="FT161" s="61">
        <v>1.0286972400828374E-4</v>
      </c>
      <c r="FU161" s="61">
        <v>9.5779411804949325E-6</v>
      </c>
      <c r="FV161" s="61">
        <v>0</v>
      </c>
      <c r="FW161" s="61">
        <v>4.2860477302108251E-5</v>
      </c>
      <c r="FX161" s="61">
        <v>2.2570828954070043E-6</v>
      </c>
      <c r="FY161" s="61">
        <v>0</v>
      </c>
      <c r="FZ161" s="61">
        <v>7.1996266753581272E-6</v>
      </c>
      <c r="GA161" s="61">
        <v>5.3628075164318504E-5</v>
      </c>
      <c r="GB161" s="61">
        <v>0</v>
      </c>
      <c r="GC161" s="61">
        <v>2.8443282104453971E-6</v>
      </c>
      <c r="GD161" s="61">
        <v>0</v>
      </c>
      <c r="GE161" s="61">
        <v>5.4589073123589148E-6</v>
      </c>
      <c r="GF161" s="61">
        <v>5.1884620662207312E-5</v>
      </c>
      <c r="GG161" s="61">
        <v>2.8092008149032919E-5</v>
      </c>
      <c r="GH161" s="61">
        <v>9.4981944516123551E-6</v>
      </c>
      <c r="GI161" s="61">
        <v>2.6524820878136429E-5</v>
      </c>
      <c r="GJ161" s="61">
        <v>9.3859864558342408E-5</v>
      </c>
      <c r="GK161" s="61">
        <v>0</v>
      </c>
      <c r="GL161" s="61">
        <v>1.3790892052218106E-5</v>
      </c>
      <c r="GM161" s="61">
        <v>5.0722468883543103E-5</v>
      </c>
      <c r="GN161" s="61">
        <v>0</v>
      </c>
      <c r="GO161" s="61">
        <v>0</v>
      </c>
      <c r="GP161" s="61">
        <v>3.6287379816902951E-6</v>
      </c>
      <c r="GQ161" s="61">
        <v>0</v>
      </c>
      <c r="GR161" s="61">
        <v>1.9736273152891166E-6</v>
      </c>
      <c r="GS161" s="61">
        <v>0</v>
      </c>
      <c r="GT161" s="61">
        <v>0</v>
      </c>
      <c r="GU161" s="61">
        <v>3.7222984224961325E-6</v>
      </c>
      <c r="GV161" s="61">
        <v>0</v>
      </c>
      <c r="GW161" s="61">
        <v>0.5108811839865065</v>
      </c>
      <c r="GX161" s="61">
        <v>5.2247782686809111E-3</v>
      </c>
      <c r="GY161" s="61">
        <v>0.44508424822518455</v>
      </c>
      <c r="GZ161" s="61">
        <v>1.3736202640610504E-5</v>
      </c>
      <c r="HA161" s="61">
        <v>1.4548449245677956E-5</v>
      </c>
      <c r="HB161" s="61">
        <v>2.3385653470623544E-5</v>
      </c>
      <c r="HC161" s="61">
        <v>1.2919198256277121E-4</v>
      </c>
      <c r="HD161" s="61">
        <v>1.0887276718030564E-5</v>
      </c>
      <c r="HE161" s="61">
        <v>9.3977681207097039E-6</v>
      </c>
      <c r="HF161" s="61">
        <v>4.939810157770191E-6</v>
      </c>
      <c r="HG161" s="61">
        <v>3.4633891101887637E-6</v>
      </c>
      <c r="HH161" s="61">
        <v>1.1241333134534067E-5</v>
      </c>
      <c r="HI161" s="61">
        <v>1.8384102333824475E-5</v>
      </c>
      <c r="HJ161" s="61">
        <v>1.8579441527614494E-5</v>
      </c>
      <c r="HK161" s="61">
        <v>0</v>
      </c>
      <c r="HL161" s="61">
        <v>2.0775382397946573E-5</v>
      </c>
      <c r="HM161" s="61">
        <v>3.2438278619426864E-5</v>
      </c>
      <c r="HN161" s="61">
        <v>2.1952714973973713E-6</v>
      </c>
      <c r="HO161" s="61">
        <v>5.0133150843989842E-5</v>
      </c>
      <c r="HP161" s="61">
        <v>5.9184471722239783E-5</v>
      </c>
      <c r="HQ161" s="61">
        <v>6.4183994363444734E-6</v>
      </c>
      <c r="HR161" s="61">
        <v>1.348569890905364E-6</v>
      </c>
      <c r="HS161" s="61">
        <v>4.0039534941953378E-5</v>
      </c>
      <c r="HT161" s="61">
        <v>4.583205096145497E-5</v>
      </c>
      <c r="HU161" s="61">
        <v>9.1928892210322473E-5</v>
      </c>
      <c r="HV161" s="61">
        <v>3.6240743617379574E-6</v>
      </c>
      <c r="HW161" s="61">
        <v>1.4567932361459374E-6</v>
      </c>
      <c r="HX161" s="61">
        <v>2.1687886897297471E-4</v>
      </c>
      <c r="HY161" s="61">
        <v>0</v>
      </c>
      <c r="HZ161" s="61">
        <v>1.5214183663244399E-4</v>
      </c>
      <c r="IA161" s="61">
        <v>0</v>
      </c>
      <c r="IB161" s="61">
        <v>2.4344437305504875E-6</v>
      </c>
      <c r="IC161" s="61">
        <v>6.4422480729614659E-5</v>
      </c>
      <c r="ID161" s="61">
        <v>2.9926478832832665E-4</v>
      </c>
      <c r="IE161" s="61">
        <v>4.4129766701571561E-4</v>
      </c>
      <c r="IF161" s="61">
        <v>2.833559605231601E-5</v>
      </c>
      <c r="IG161" s="61">
        <v>2.3444948741540429E-3</v>
      </c>
      <c r="IH161" s="61">
        <v>0.7606490529597344</v>
      </c>
      <c r="II161" s="61">
        <v>7.6013382687154486E-5</v>
      </c>
      <c r="IJ161" s="61">
        <v>0</v>
      </c>
      <c r="IK161" s="61">
        <v>2.3919179773973976E-5</v>
      </c>
      <c r="IL161" s="61">
        <v>2.6427686658947536E-5</v>
      </c>
      <c r="IM161" s="61">
        <v>0</v>
      </c>
      <c r="IN161" s="61">
        <v>0</v>
      </c>
      <c r="IO161" s="61">
        <v>4.4314880448830082E-6</v>
      </c>
      <c r="IP161" s="61">
        <v>0</v>
      </c>
      <c r="IQ161" s="61">
        <v>4.308882305929285E-6</v>
      </c>
      <c r="IR161" s="61">
        <v>2.0565443232481206E-6</v>
      </c>
      <c r="IS161" s="61">
        <v>1.2169847612472362E-5</v>
      </c>
      <c r="IT161" s="61">
        <v>0</v>
      </c>
      <c r="IU161" s="61">
        <v>5.9409633823025118E-6</v>
      </c>
      <c r="IV161" s="61">
        <v>0</v>
      </c>
      <c r="IW161" s="61">
        <v>6.4156306433045519E-6</v>
      </c>
      <c r="IX161" s="61">
        <v>0</v>
      </c>
      <c r="IY161" s="61">
        <v>0</v>
      </c>
      <c r="IZ161" s="61">
        <v>6.4457389473290146E-6</v>
      </c>
      <c r="JA161" s="61">
        <v>3.0584172707019757E-5</v>
      </c>
      <c r="JB161" s="61">
        <v>1.2427300100043809E-5</v>
      </c>
      <c r="JC161" s="61">
        <v>8.1687894082823031E-7</v>
      </c>
      <c r="JD161" s="61">
        <v>0</v>
      </c>
      <c r="JE161" s="61">
        <v>0</v>
      </c>
      <c r="JF161" s="61">
        <v>9.042565162734021E-6</v>
      </c>
      <c r="JG161" s="61">
        <v>1.1345308421625283E-5</v>
      </c>
      <c r="JH161" s="61">
        <v>1.0440645746385725E-5</v>
      </c>
      <c r="JI161" s="61">
        <v>0</v>
      </c>
      <c r="JJ161" s="61">
        <v>0</v>
      </c>
      <c r="JK161" s="61">
        <v>1.8359007127394349E-5</v>
      </c>
      <c r="JL161" s="61">
        <v>4.8049292374839984E-6</v>
      </c>
      <c r="JM161" s="61">
        <v>9.4044080298078665E-6</v>
      </c>
      <c r="JN161" s="61">
        <v>1.5649720660737041E-5</v>
      </c>
      <c r="JO161" s="61">
        <v>0</v>
      </c>
      <c r="JP161" s="61">
        <v>1.0448580165243242E-5</v>
      </c>
      <c r="JQ161" s="61">
        <v>1.1153928998549567E-5</v>
      </c>
      <c r="JR161" s="61">
        <v>6.0130873747082595E-6</v>
      </c>
      <c r="JS161" s="61">
        <v>4.7818014684935792E-6</v>
      </c>
      <c r="JT161" s="61">
        <v>1.2593105423987776E-3</v>
      </c>
      <c r="JU161" s="61">
        <v>1.4209716111817668E-4</v>
      </c>
      <c r="JV161" s="61">
        <v>1.8874132357474118E-5</v>
      </c>
      <c r="JW161" s="61">
        <v>7.4559007920757761E-5</v>
      </c>
      <c r="JX161" s="61">
        <v>3.5597618456963686E-5</v>
      </c>
      <c r="JY161" s="61">
        <v>3.3538618068392801E-5</v>
      </c>
      <c r="JZ161" s="61">
        <v>1.1523921550571275E-4</v>
      </c>
      <c r="KA161" s="61">
        <v>1.6355672186889881E-5</v>
      </c>
      <c r="KB161" s="61">
        <v>1.0989824729281229E-5</v>
      </c>
      <c r="KC161" s="61">
        <v>5.4127621824929904E-5</v>
      </c>
      <c r="KD161" s="61">
        <v>1.9193095224524698E-5</v>
      </c>
      <c r="KE161" s="61">
        <v>5.8387809082958557E-5</v>
      </c>
      <c r="KF161" s="61">
        <v>2.935536320465042E-5</v>
      </c>
      <c r="KG161" s="61">
        <v>2.772494380223262E-5</v>
      </c>
      <c r="KH161" s="61">
        <v>3.2288828022796155E-5</v>
      </c>
      <c r="KI161" s="61">
        <v>3.1182900800480923E-4</v>
      </c>
      <c r="KJ161" s="61">
        <v>0</v>
      </c>
      <c r="KK161" s="61">
        <v>1.4952551691565339E-5</v>
      </c>
      <c r="KL161" s="61">
        <v>7.3057223685334824E-5</v>
      </c>
      <c r="KM161" s="61">
        <v>1.1117562316839705E-5</v>
      </c>
      <c r="KN161" s="61">
        <v>4.3687579102714164E-5</v>
      </c>
      <c r="KO161" s="61">
        <v>3.6108681417279984E-5</v>
      </c>
      <c r="KP161" s="61">
        <v>2.2735044061065995E-5</v>
      </c>
      <c r="KQ161" s="61">
        <v>4.6442686135689179E-5</v>
      </c>
      <c r="KR161" s="61">
        <v>1.0161123069295431E-5</v>
      </c>
      <c r="KS161" s="61">
        <v>1.8154570013810721E-4</v>
      </c>
      <c r="KT161" s="61">
        <v>1.4945225704199428E-4</v>
      </c>
      <c r="KU161" s="61">
        <v>5.1879669786838977E-5</v>
      </c>
      <c r="KV161" s="61">
        <v>0</v>
      </c>
      <c r="KW161" s="61">
        <v>1.0155897269984728E-4</v>
      </c>
      <c r="KX161" s="61">
        <v>1.5344737444191557E-4</v>
      </c>
      <c r="KY161" s="61">
        <v>1.3451356529370874E-4</v>
      </c>
      <c r="KZ161" s="61">
        <v>6.99483498112917E-4</v>
      </c>
    </row>
    <row r="162" spans="1:312" ht="13" x14ac:dyDescent="0.3">
      <c r="A162" s="102">
        <v>1.1486971435157287</v>
      </c>
      <c r="B162" s="50" t="s">
        <v>800</v>
      </c>
      <c r="C162" s="60" t="s">
        <v>100</v>
      </c>
      <c r="D162" s="61">
        <v>1.8413224212545372E-6</v>
      </c>
      <c r="E162" s="61">
        <v>4.9801059976126365E-6</v>
      </c>
      <c r="F162" s="61">
        <v>0</v>
      </c>
      <c r="G162" s="61">
        <v>5.5642756857102914E-6</v>
      </c>
      <c r="H162" s="61">
        <v>4.8791411473636735E-6</v>
      </c>
      <c r="I162" s="61">
        <v>0</v>
      </c>
      <c r="J162" s="61">
        <v>9.316917387742073E-6</v>
      </c>
      <c r="K162" s="61">
        <v>2.4712521444511132E-6</v>
      </c>
      <c r="L162" s="61">
        <v>0</v>
      </c>
      <c r="M162" s="61">
        <v>5.213335497867365E-5</v>
      </c>
      <c r="N162" s="61">
        <v>7.2727898432074322E-7</v>
      </c>
      <c r="O162" s="61">
        <v>0</v>
      </c>
      <c r="P162" s="61">
        <v>6.5495172368761311E-6</v>
      </c>
      <c r="Q162" s="61">
        <v>7.3428662284906628E-6</v>
      </c>
      <c r="R162" s="61">
        <v>6.1020100119187573E-5</v>
      </c>
      <c r="S162" s="61">
        <v>7.4295648813615865E-6</v>
      </c>
      <c r="T162" s="61">
        <v>0</v>
      </c>
      <c r="U162" s="61">
        <v>9.0041772622718151E-5</v>
      </c>
      <c r="V162" s="61">
        <v>4.8009355364460183E-5</v>
      </c>
      <c r="W162" s="61">
        <v>2.6908310525300251E-6</v>
      </c>
      <c r="X162" s="61">
        <v>7.1045076660945348E-6</v>
      </c>
      <c r="Y162" s="61">
        <v>1.3348327277352948E-4</v>
      </c>
      <c r="Z162" s="61">
        <v>9.066843787704355E-5</v>
      </c>
      <c r="AA162" s="61">
        <v>2.8491855367542976E-5</v>
      </c>
      <c r="AB162" s="61">
        <v>1.0667465485204702E-4</v>
      </c>
      <c r="AC162" s="61">
        <v>1.3268889082416849E-6</v>
      </c>
      <c r="AD162" s="61">
        <v>1.2541020759951695E-6</v>
      </c>
      <c r="AE162" s="61">
        <v>7.2195836601253811E-6</v>
      </c>
      <c r="AF162" s="61">
        <v>8.0213813263949402E-5</v>
      </c>
      <c r="AG162" s="61">
        <v>4.0100893418063113E-4</v>
      </c>
      <c r="AH162" s="61">
        <v>2.1437462837384946E-4</v>
      </c>
      <c r="AI162" s="61">
        <v>2.1471929635034914E-4</v>
      </c>
      <c r="AJ162" s="61">
        <v>8.4638890415599202E-5</v>
      </c>
      <c r="AK162" s="61">
        <v>5.2661257651842464E-5</v>
      </c>
      <c r="AL162" s="61">
        <v>2.3038083212265829E-5</v>
      </c>
      <c r="AM162" s="61">
        <v>7.9108597514314694E-5</v>
      </c>
      <c r="AN162" s="61">
        <v>4.5286101208974765E-4</v>
      </c>
      <c r="AO162" s="61">
        <v>1.9712507398171451E-4</v>
      </c>
      <c r="AP162" s="61">
        <v>3.5973505652519113E-5</v>
      </c>
      <c r="AQ162" s="61">
        <v>5.6039192264430407E-5</v>
      </c>
      <c r="AR162" s="61">
        <v>1.5930766360722817E-4</v>
      </c>
      <c r="AS162" s="61">
        <v>3.7814050990927241E-5</v>
      </c>
      <c r="AT162" s="61">
        <v>1.4180693436055897E-5</v>
      </c>
      <c r="AU162" s="61">
        <v>3.9480327819371205E-5</v>
      </c>
      <c r="AV162" s="61">
        <v>1.4678790506840619E-5</v>
      </c>
      <c r="AW162" s="61">
        <v>5.9610297470228604E-6</v>
      </c>
      <c r="AX162" s="61">
        <v>0</v>
      </c>
      <c r="AY162" s="61">
        <v>6.3353269134732829E-6</v>
      </c>
      <c r="AZ162" s="61">
        <v>4.476085383816859E-5</v>
      </c>
      <c r="BA162" s="61">
        <v>0</v>
      </c>
      <c r="BB162" s="61">
        <v>5.6892463524460463E-5</v>
      </c>
      <c r="BC162" s="61">
        <v>1.139117063306019E-4</v>
      </c>
      <c r="BD162" s="61">
        <v>2.5500930708032351E-4</v>
      </c>
      <c r="BE162" s="61">
        <v>1.6532127531891176E-6</v>
      </c>
      <c r="BF162" s="61">
        <v>7.1984235746184795E-6</v>
      </c>
      <c r="BG162" s="61">
        <v>1.5798753085309808E-5</v>
      </c>
      <c r="BH162" s="61">
        <v>1.3311583870995446E-4</v>
      </c>
      <c r="BI162" s="61">
        <v>4.5527772733423079E-5</v>
      </c>
      <c r="BJ162" s="61">
        <v>4.5236320346371776E-5</v>
      </c>
      <c r="BK162" s="61">
        <v>3.8610622225224476E-4</v>
      </c>
      <c r="BL162" s="61">
        <v>1.4275917850484694E-5</v>
      </c>
      <c r="BM162" s="61">
        <v>6.3322795541251962E-5</v>
      </c>
      <c r="BN162" s="61">
        <v>5.4602096178840476E-5</v>
      </c>
      <c r="BO162" s="61">
        <v>4.6977575152375854E-6</v>
      </c>
      <c r="BP162" s="61">
        <v>7.0350798797181232E-6</v>
      </c>
      <c r="BQ162" s="61">
        <v>1.0648244898135166E-5</v>
      </c>
      <c r="BR162" s="61">
        <v>1.2914815997450558E-6</v>
      </c>
      <c r="BS162" s="61">
        <v>0</v>
      </c>
      <c r="BT162" s="61">
        <v>0</v>
      </c>
      <c r="BU162" s="61">
        <v>9.2079058288668309E-5</v>
      </c>
      <c r="BV162" s="61">
        <v>2.3052439317559174E-6</v>
      </c>
      <c r="BW162" s="61">
        <v>0</v>
      </c>
      <c r="BX162" s="61">
        <v>5.1200932006282193E-5</v>
      </c>
      <c r="BY162" s="61">
        <v>0</v>
      </c>
      <c r="BZ162" s="61">
        <v>0</v>
      </c>
      <c r="CA162" s="61">
        <v>2.740943774931353E-6</v>
      </c>
      <c r="CB162" s="61">
        <v>1.2477878108544451E-5</v>
      </c>
      <c r="CC162" s="61">
        <v>0</v>
      </c>
      <c r="CD162" s="61">
        <v>7.0134863586071716E-5</v>
      </c>
      <c r="CE162" s="61">
        <v>5.2956877054539101E-5</v>
      </c>
      <c r="CF162" s="61">
        <v>2.3668129433767945E-5</v>
      </c>
      <c r="CG162" s="61">
        <v>1.2083854187160996E-6</v>
      </c>
      <c r="CH162" s="61">
        <v>0</v>
      </c>
      <c r="CI162" s="61">
        <v>2.8502481344025147E-5</v>
      </c>
      <c r="CJ162" s="61">
        <v>1.8533815020137053E-5</v>
      </c>
      <c r="CK162" s="61">
        <v>0</v>
      </c>
      <c r="CL162" s="61">
        <v>4.3661072729674511E-4</v>
      </c>
      <c r="CM162" s="61">
        <v>3.0147295248191389E-5</v>
      </c>
      <c r="CN162" s="61">
        <v>1.200863004120328E-5</v>
      </c>
      <c r="CO162" s="61">
        <v>3.7708715694600242E-5</v>
      </c>
      <c r="CP162" s="61">
        <v>7.0503492302973966E-5</v>
      </c>
      <c r="CQ162" s="61">
        <v>1.7640831498382382E-4</v>
      </c>
      <c r="CR162" s="61">
        <v>7.682848125001702E-6</v>
      </c>
      <c r="CS162" s="61">
        <v>4.4156301061828784E-4</v>
      </c>
      <c r="CT162" s="61">
        <v>4.5504915518342828E-5</v>
      </c>
      <c r="CU162" s="61">
        <v>1.0803244497504543E-4</v>
      </c>
      <c r="CV162" s="61">
        <v>8.8925648255401812E-5</v>
      </c>
      <c r="CW162" s="61">
        <v>7.9108432269975044E-4</v>
      </c>
      <c r="CX162" s="61">
        <v>2.799489785068783E-4</v>
      </c>
      <c r="CY162" s="61">
        <v>5.4932615406755834E-4</v>
      </c>
      <c r="CZ162" s="61">
        <v>4.3292297238216962E-5</v>
      </c>
      <c r="DA162" s="61">
        <v>8.4007796422976366E-5</v>
      </c>
      <c r="DB162" s="61">
        <v>4.2577202031271759E-4</v>
      </c>
      <c r="DC162" s="61">
        <v>7.8595230648633157E-5</v>
      </c>
      <c r="DD162" s="61">
        <v>1.5701984857125707E-4</v>
      </c>
      <c r="DE162" s="61">
        <v>3.729986785522142E-5</v>
      </c>
      <c r="DF162" s="61">
        <v>6.9758498983124549E-6</v>
      </c>
      <c r="DG162" s="61">
        <v>7.7266255697113021E-5</v>
      </c>
      <c r="DH162" s="61">
        <v>4.4161468966915616E-6</v>
      </c>
      <c r="DI162" s="61">
        <v>4.8689229755111902E-5</v>
      </c>
      <c r="DJ162" s="61">
        <v>4.8187543643282794E-5</v>
      </c>
      <c r="DK162" s="61">
        <v>1.4293874499845419E-6</v>
      </c>
      <c r="DL162" s="61">
        <v>3.0816721096926532E-5</v>
      </c>
      <c r="DM162" s="61">
        <v>6.3462855803972207E-6</v>
      </c>
      <c r="DN162" s="61">
        <v>6.6104897268775788E-5</v>
      </c>
      <c r="DO162" s="61">
        <v>1.2589508147018018E-5</v>
      </c>
      <c r="DP162" s="61">
        <v>3.1563692290378027E-6</v>
      </c>
      <c r="DQ162" s="61">
        <v>2.5876025186588073E-5</v>
      </c>
      <c r="DR162" s="61">
        <v>7.3059274527263884E-5</v>
      </c>
      <c r="DS162" s="61">
        <v>3.8840471694050167E-5</v>
      </c>
      <c r="DT162" s="61">
        <v>3.4746302349795365E-3</v>
      </c>
      <c r="DU162" s="61">
        <v>4.0375960742034558E-4</v>
      </c>
      <c r="DV162" s="61">
        <v>2.0657723975753784E-3</v>
      </c>
      <c r="DW162" s="61">
        <v>1.6763711762740567E-4</v>
      </c>
      <c r="DX162" s="61">
        <v>4.4551175076978748E-4</v>
      </c>
      <c r="DY162" s="61">
        <v>5.1010309048179039E-4</v>
      </c>
      <c r="DZ162" s="61">
        <v>3.7660039017631914E-5</v>
      </c>
      <c r="EA162" s="61">
        <v>1.2805234348667587E-4</v>
      </c>
      <c r="EB162" s="61">
        <v>9.9751569901193512E-5</v>
      </c>
      <c r="EC162" s="61">
        <v>2.0990824971945537E-4</v>
      </c>
      <c r="ED162" s="61">
        <v>3.1705684972992134E-5</v>
      </c>
      <c r="EE162" s="61">
        <v>2.5133076745136561E-4</v>
      </c>
      <c r="EF162" s="61">
        <v>6.8418275826561767E-5</v>
      </c>
      <c r="EG162" s="61">
        <v>2.0773001662146423E-4</v>
      </c>
      <c r="EH162" s="61">
        <v>1.1648212812112343E-4</v>
      </c>
      <c r="EI162" s="61">
        <v>6.5910837035828207E-5</v>
      </c>
      <c r="EJ162" s="61">
        <v>4.8531681265277861E-5</v>
      </c>
      <c r="EK162" s="61">
        <v>3.2739303082568258E-5</v>
      </c>
      <c r="EL162" s="61">
        <v>4.1625521881104381E-5</v>
      </c>
      <c r="EM162" s="61">
        <v>3.3269859962105772E-6</v>
      </c>
      <c r="EN162" s="61">
        <v>0</v>
      </c>
      <c r="EO162" s="61">
        <v>0</v>
      </c>
      <c r="EP162" s="61">
        <v>1.068759642070684E-5</v>
      </c>
      <c r="EQ162" s="61">
        <v>5.5036445306070572E-6</v>
      </c>
      <c r="ER162" s="61">
        <v>3.2364266389513691E-6</v>
      </c>
      <c r="ES162" s="61">
        <v>6.8316112525275001E-5</v>
      </c>
      <c r="ET162" s="61">
        <v>0</v>
      </c>
      <c r="EU162" s="61">
        <v>0</v>
      </c>
      <c r="EV162" s="61">
        <v>0</v>
      </c>
      <c r="EW162" s="61">
        <v>6.4016811987759926E-5</v>
      </c>
      <c r="EX162" s="61">
        <v>4.4338853224967483E-6</v>
      </c>
      <c r="EY162" s="61">
        <v>6.4162158772657998E-5</v>
      </c>
      <c r="EZ162" s="61">
        <v>4.8010062909185768E-6</v>
      </c>
      <c r="FA162" s="61">
        <v>2.4503402394836662E-5</v>
      </c>
      <c r="FB162" s="61">
        <v>5.0673267554177045E-6</v>
      </c>
      <c r="FC162" s="61">
        <v>4.868941522656817E-5</v>
      </c>
      <c r="FD162" s="61">
        <v>1.2537184537791242E-5</v>
      </c>
      <c r="FE162" s="61">
        <v>3.1273395169938639E-6</v>
      </c>
      <c r="FF162" s="61">
        <v>1.0268904454419397E-5</v>
      </c>
      <c r="FG162" s="61">
        <v>2.8520877448111072E-5</v>
      </c>
      <c r="FH162" s="61">
        <v>0</v>
      </c>
      <c r="FI162" s="61">
        <v>2.6586889287046545E-6</v>
      </c>
      <c r="FJ162" s="61">
        <v>7.7741940433280217E-6</v>
      </c>
      <c r="FK162" s="61">
        <v>6.4044728838620892E-6</v>
      </c>
      <c r="FL162" s="61">
        <v>1.9844005457590805E-5</v>
      </c>
      <c r="FM162" s="61">
        <v>2.0699916533315856E-5</v>
      </c>
      <c r="FN162" s="61">
        <v>7.7894484890713231E-6</v>
      </c>
      <c r="FO162" s="61">
        <v>3.9088643894515291E-5</v>
      </c>
      <c r="FP162" s="61">
        <v>9.2764825022474161E-6</v>
      </c>
      <c r="FQ162" s="61">
        <v>1.0386266189552841E-4</v>
      </c>
      <c r="FR162" s="61">
        <v>1.5983687027315595E-5</v>
      </c>
      <c r="FS162" s="61">
        <v>2.2971326717898291E-5</v>
      </c>
      <c r="FT162" s="61">
        <v>2.4743637184826993E-5</v>
      </c>
      <c r="FU162" s="61">
        <v>5.0398214306890008E-6</v>
      </c>
      <c r="FV162" s="61">
        <v>1.3925065381783278E-5</v>
      </c>
      <c r="FW162" s="61">
        <v>0</v>
      </c>
      <c r="FX162" s="61">
        <v>1.1285414477035021E-6</v>
      </c>
      <c r="FY162" s="61">
        <v>1.052098774933012E-5</v>
      </c>
      <c r="FZ162" s="61">
        <v>8.8262089983094069E-6</v>
      </c>
      <c r="GA162" s="61">
        <v>1.329255512197374E-6</v>
      </c>
      <c r="GB162" s="61">
        <v>1.2566584281418537E-4</v>
      </c>
      <c r="GC162" s="61">
        <v>1.0692567161489178E-4</v>
      </c>
      <c r="GD162" s="61">
        <v>3.0976490952718414E-6</v>
      </c>
      <c r="GE162" s="61">
        <v>0</v>
      </c>
      <c r="GF162" s="61">
        <v>2.0401114875400725E-4</v>
      </c>
      <c r="GG162" s="61">
        <v>1.9248758644975107E-5</v>
      </c>
      <c r="GH162" s="61">
        <v>3.4206122211122238E-4</v>
      </c>
      <c r="GI162" s="61">
        <v>5.7213031362461357E-5</v>
      </c>
      <c r="GJ162" s="61">
        <v>1.2403653941634606E-5</v>
      </c>
      <c r="GK162" s="61">
        <v>1.9746125047004034E-4</v>
      </c>
      <c r="GL162" s="61">
        <v>1.0726249373947416E-5</v>
      </c>
      <c r="GM162" s="61">
        <v>8.88130777256951E-6</v>
      </c>
      <c r="GN162" s="61">
        <v>1.4642483901333483E-5</v>
      </c>
      <c r="GO162" s="61">
        <v>0</v>
      </c>
      <c r="GP162" s="61">
        <v>1.2467657187091319E-5</v>
      </c>
      <c r="GQ162" s="61">
        <v>6.0697585207270111E-6</v>
      </c>
      <c r="GR162" s="61">
        <v>1.1482922561682133E-5</v>
      </c>
      <c r="GS162" s="61">
        <v>1.8275448226325834E-5</v>
      </c>
      <c r="GT162" s="61">
        <v>2.0552079415376323E-5</v>
      </c>
      <c r="GU162" s="61">
        <v>5.5420887623831303E-6</v>
      </c>
      <c r="GV162" s="61">
        <v>0</v>
      </c>
      <c r="GW162" s="61">
        <v>5.0745524415138738E-5</v>
      </c>
      <c r="GX162" s="61">
        <v>1.8498481979007949E-5</v>
      </c>
      <c r="GY162" s="61">
        <v>2.5646425396336058E-5</v>
      </c>
      <c r="GZ162" s="61">
        <v>3.6666545492613622E-5</v>
      </c>
      <c r="HA162" s="61">
        <v>2.4958115516292357E-5</v>
      </c>
      <c r="HB162" s="61">
        <v>2.1709797294612983E-4</v>
      </c>
      <c r="HC162" s="61">
        <v>6.1350220464088351E-5</v>
      </c>
      <c r="HD162" s="61">
        <v>3.2349458109000539E-4</v>
      </c>
      <c r="HE162" s="61">
        <v>5.3667457542123947E-6</v>
      </c>
      <c r="HF162" s="61">
        <v>1.1146709166418237E-4</v>
      </c>
      <c r="HG162" s="61">
        <v>1.712453504482222E-5</v>
      </c>
      <c r="HH162" s="61">
        <v>3.3116857024813947E-6</v>
      </c>
      <c r="HI162" s="61">
        <v>5.8025600397355328E-5</v>
      </c>
      <c r="HJ162" s="61">
        <v>8.9144709595549352E-5</v>
      </c>
      <c r="HK162" s="61">
        <v>8.2349315363247666E-6</v>
      </c>
      <c r="HL162" s="61">
        <v>6.5561657567290418E-5</v>
      </c>
      <c r="HM162" s="61">
        <v>6.1165967396776429E-5</v>
      </c>
      <c r="HN162" s="61">
        <v>2.4282141951767593E-5</v>
      </c>
      <c r="HO162" s="61">
        <v>4.5400300939137656E-5</v>
      </c>
      <c r="HP162" s="61">
        <v>0</v>
      </c>
      <c r="HQ162" s="61">
        <v>4.2308334414033265E-5</v>
      </c>
      <c r="HR162" s="61">
        <v>2.7317184969621475E-6</v>
      </c>
      <c r="HS162" s="61">
        <v>4.7627399431799027E-5</v>
      </c>
      <c r="HT162" s="61">
        <v>1.8636233294074765E-5</v>
      </c>
      <c r="HU162" s="61">
        <v>5.9082470621304928E-5</v>
      </c>
      <c r="HV162" s="61">
        <v>7.1561671406906876E-6</v>
      </c>
      <c r="HW162" s="61">
        <v>7.7148486871953863E-6</v>
      </c>
      <c r="HX162" s="61">
        <v>8.991798459263609E-6</v>
      </c>
      <c r="HY162" s="61">
        <v>0</v>
      </c>
      <c r="HZ162" s="61">
        <v>0</v>
      </c>
      <c r="IA162" s="61">
        <v>7.316051338874689E-6</v>
      </c>
      <c r="IB162" s="61">
        <v>4.6288718820326168E-6</v>
      </c>
      <c r="IC162" s="61">
        <v>1.1747391885791457E-3</v>
      </c>
      <c r="ID162" s="61">
        <v>1.1435801230821338E-3</v>
      </c>
      <c r="IE162" s="61">
        <v>5.9928656853232428E-4</v>
      </c>
      <c r="IF162" s="61">
        <v>5.3784276972200366E-4</v>
      </c>
      <c r="IG162" s="61">
        <v>4.7893051159058628E-5</v>
      </c>
      <c r="IH162" s="61">
        <v>1.1328106152201432E-5</v>
      </c>
      <c r="II162" s="61">
        <v>1.2788548936161255E-5</v>
      </c>
      <c r="IJ162" s="61">
        <v>8.1658422036036526E-5</v>
      </c>
      <c r="IK162" s="61">
        <v>1.8220280826556561E-6</v>
      </c>
      <c r="IL162" s="61">
        <v>1.4538037125921387E-5</v>
      </c>
      <c r="IM162" s="61">
        <v>2.6543308469095571E-6</v>
      </c>
      <c r="IN162" s="61">
        <v>1.5125748286523722E-6</v>
      </c>
      <c r="IO162" s="61">
        <v>4.9924358986656673E-6</v>
      </c>
      <c r="IP162" s="61">
        <v>2.3725091238592142E-5</v>
      </c>
      <c r="IQ162" s="61">
        <v>5.7593270887133636E-6</v>
      </c>
      <c r="IR162" s="61">
        <v>7.8814036858597088E-5</v>
      </c>
      <c r="IS162" s="61">
        <v>2.3020013421064722E-6</v>
      </c>
      <c r="IT162" s="61">
        <v>0</v>
      </c>
      <c r="IU162" s="61">
        <v>4.2920173813557449E-5</v>
      </c>
      <c r="IV162" s="61">
        <v>2.7125110550414638E-6</v>
      </c>
      <c r="IW162" s="61">
        <v>3.9266035696521378E-6</v>
      </c>
      <c r="IX162" s="61">
        <v>3.2077864462575617E-6</v>
      </c>
      <c r="IY162" s="61">
        <v>1.335674089035359E-5</v>
      </c>
      <c r="IZ162" s="61">
        <v>8.1779678471112141E-5</v>
      </c>
      <c r="JA162" s="61">
        <v>2.7746465961007615E-6</v>
      </c>
      <c r="JB162" s="61">
        <v>4.7009776854920477E-5</v>
      </c>
      <c r="JC162" s="61">
        <v>2.1680572185092956E-5</v>
      </c>
      <c r="JD162" s="61">
        <v>2.5154193682778849E-6</v>
      </c>
      <c r="JE162" s="61">
        <v>6.7038042503169759E-6</v>
      </c>
      <c r="JF162" s="61">
        <v>1.2411363948850617E-6</v>
      </c>
      <c r="JG162" s="61">
        <v>5.3426835094322239E-5</v>
      </c>
      <c r="JH162" s="61">
        <v>4.9792257018442133E-5</v>
      </c>
      <c r="JI162" s="61">
        <v>3.5241532705296816E-6</v>
      </c>
      <c r="JJ162" s="61">
        <v>1.0659188927103045E-5</v>
      </c>
      <c r="JK162" s="61">
        <v>3.9213413281813176E-6</v>
      </c>
      <c r="JL162" s="61">
        <v>4.7983471426381301E-5</v>
      </c>
      <c r="JM162" s="61">
        <v>5.2156630740026381E-6</v>
      </c>
      <c r="JN162" s="61">
        <v>5.0809784587581755E-6</v>
      </c>
      <c r="JO162" s="61">
        <v>2.7181681178679106E-5</v>
      </c>
      <c r="JP162" s="61">
        <v>4.0933526151303498E-5</v>
      </c>
      <c r="JQ162" s="61">
        <v>1.5119183757323875E-5</v>
      </c>
      <c r="JR162" s="61">
        <v>1.9310539294335179E-6</v>
      </c>
      <c r="JS162" s="61">
        <v>9.0783792200532756E-7</v>
      </c>
      <c r="JT162" s="61">
        <v>6.9348288557847379E-3</v>
      </c>
      <c r="JU162" s="61">
        <v>8.8365783411527797E-4</v>
      </c>
      <c r="JV162" s="61">
        <v>5.2038676154542191E-2</v>
      </c>
      <c r="JW162" s="61">
        <v>1.9817143155588372E-4</v>
      </c>
      <c r="JX162" s="61">
        <v>4.3467799905451653E-3</v>
      </c>
      <c r="JY162" s="61">
        <v>2.2854933110914749E-4</v>
      </c>
      <c r="JZ162" s="61">
        <v>4.4331753775584293E-2</v>
      </c>
      <c r="KA162" s="61">
        <v>3.162043588842203E-4</v>
      </c>
      <c r="KB162" s="61">
        <v>5.6146256798313967E-4</v>
      </c>
      <c r="KC162" s="61">
        <v>2.7784797436102512E-2</v>
      </c>
      <c r="KD162" s="61">
        <v>2.5529381946886014E-4</v>
      </c>
      <c r="KE162" s="61">
        <v>2.9351895564265807E-2</v>
      </c>
      <c r="KF162" s="61">
        <v>3.9695045905872887E-3</v>
      </c>
      <c r="KG162" s="61">
        <v>0.26415998307414396</v>
      </c>
      <c r="KH162" s="61">
        <v>1.2418104367629267E-3</v>
      </c>
      <c r="KI162" s="61">
        <v>4.3409942008867946E-4</v>
      </c>
      <c r="KJ162" s="61">
        <v>4.119446063278353E-4</v>
      </c>
      <c r="KK162" s="61">
        <v>3.7825004603603496E-4</v>
      </c>
      <c r="KL162" s="61">
        <v>0.31405900736363673</v>
      </c>
      <c r="KM162" s="61">
        <v>8.8443914084565469E-4</v>
      </c>
      <c r="KN162" s="61">
        <v>2.0822016390255029E-4</v>
      </c>
      <c r="KO162" s="61">
        <v>1.1593830994718864E-3</v>
      </c>
      <c r="KP162" s="61">
        <v>5.3453838266813501E-4</v>
      </c>
      <c r="KQ162" s="61">
        <v>3.8386690784108623E-4</v>
      </c>
      <c r="KR162" s="61">
        <v>1.278048500408998E-3</v>
      </c>
      <c r="KS162" s="61">
        <v>1.0219691115341989E-3</v>
      </c>
      <c r="KT162" s="61">
        <v>3.5102437814608288E-4</v>
      </c>
      <c r="KU162" s="61">
        <v>9.091125401931798E-4</v>
      </c>
      <c r="KV162" s="61">
        <v>5.0256718761453589E-5</v>
      </c>
      <c r="KW162" s="61">
        <v>1.35600714287005E-3</v>
      </c>
      <c r="KX162" s="61">
        <v>4.4008725214996994E-3</v>
      </c>
      <c r="KY162" s="61">
        <v>7.271286143959413E-4</v>
      </c>
      <c r="KZ162" s="61">
        <v>3.2011887427034376E-3</v>
      </c>
    </row>
    <row r="163" spans="1:312" ht="13" x14ac:dyDescent="0.3">
      <c r="A163" s="102">
        <v>1.0217218364781395</v>
      </c>
      <c r="B163" s="50" t="s">
        <v>7413</v>
      </c>
      <c r="C163" s="60" t="s">
        <v>799</v>
      </c>
      <c r="D163" s="61">
        <v>0</v>
      </c>
      <c r="E163" s="61">
        <v>0</v>
      </c>
      <c r="F163" s="61">
        <v>0</v>
      </c>
      <c r="G163" s="61">
        <v>0</v>
      </c>
      <c r="H163" s="61">
        <v>0</v>
      </c>
      <c r="I163" s="61">
        <v>0</v>
      </c>
      <c r="J163" s="61">
        <v>7.714099033089114E-7</v>
      </c>
      <c r="K163" s="61">
        <v>0</v>
      </c>
      <c r="L163" s="61">
        <v>0</v>
      </c>
      <c r="M163" s="61">
        <v>0</v>
      </c>
      <c r="N163" s="61">
        <v>0</v>
      </c>
      <c r="O163" s="61">
        <v>0</v>
      </c>
      <c r="P163" s="61">
        <v>0</v>
      </c>
      <c r="Q163" s="61">
        <v>0</v>
      </c>
      <c r="R163" s="61">
        <v>0</v>
      </c>
      <c r="S163" s="61">
        <v>0</v>
      </c>
      <c r="T163" s="61">
        <v>0</v>
      </c>
      <c r="U163" s="61">
        <v>0</v>
      </c>
      <c r="V163" s="61">
        <v>0</v>
      </c>
      <c r="W163" s="61">
        <v>0</v>
      </c>
      <c r="X163" s="61">
        <v>0</v>
      </c>
      <c r="Y163" s="61">
        <v>0</v>
      </c>
      <c r="Z163" s="61">
        <v>0</v>
      </c>
      <c r="AA163" s="61">
        <v>0</v>
      </c>
      <c r="AB163" s="61">
        <v>0</v>
      </c>
      <c r="AC163" s="61">
        <v>0</v>
      </c>
      <c r="AD163" s="61">
        <v>0</v>
      </c>
      <c r="AE163" s="61">
        <v>0</v>
      </c>
      <c r="AF163" s="61">
        <v>0</v>
      </c>
      <c r="AG163" s="61">
        <v>0</v>
      </c>
      <c r="AH163" s="61">
        <v>0</v>
      </c>
      <c r="AI163" s="61">
        <v>0</v>
      </c>
      <c r="AJ163" s="61">
        <v>0</v>
      </c>
      <c r="AK163" s="61">
        <v>0</v>
      </c>
      <c r="AL163" s="61">
        <v>0</v>
      </c>
      <c r="AM163" s="61">
        <v>0</v>
      </c>
      <c r="AN163" s="61">
        <v>0</v>
      </c>
      <c r="AO163" s="61">
        <v>0</v>
      </c>
      <c r="AP163" s="61">
        <v>0</v>
      </c>
      <c r="AQ163" s="61">
        <v>0</v>
      </c>
      <c r="AR163" s="61">
        <v>0</v>
      </c>
      <c r="AS163" s="61">
        <v>0</v>
      </c>
      <c r="AT163" s="61">
        <v>0</v>
      </c>
      <c r="AU163" s="61">
        <v>0</v>
      </c>
      <c r="AV163" s="61">
        <v>2.9482060826057928E-7</v>
      </c>
      <c r="AW163" s="61">
        <v>4.2011955930466517E-7</v>
      </c>
      <c r="AX163" s="61">
        <v>4.517392995579953E-5</v>
      </c>
      <c r="AY163" s="61">
        <v>0</v>
      </c>
      <c r="AZ163" s="61">
        <v>0</v>
      </c>
      <c r="BA163" s="61">
        <v>0</v>
      </c>
      <c r="BB163" s="61">
        <v>0</v>
      </c>
      <c r="BC163" s="61">
        <v>0</v>
      </c>
      <c r="BD163" s="61">
        <v>5.8917794417079418E-7</v>
      </c>
      <c r="BE163" s="61">
        <v>0</v>
      </c>
      <c r="BF163" s="61">
        <v>0</v>
      </c>
      <c r="BG163" s="61">
        <v>0</v>
      </c>
      <c r="BH163" s="61">
        <v>0</v>
      </c>
      <c r="BI163" s="61">
        <v>0</v>
      </c>
      <c r="BJ163" s="61">
        <v>0</v>
      </c>
      <c r="BK163" s="61">
        <v>3.0743660977352939E-6</v>
      </c>
      <c r="BL163" s="61">
        <v>0</v>
      </c>
      <c r="BM163" s="61">
        <v>0</v>
      </c>
      <c r="BN163" s="61">
        <v>0</v>
      </c>
      <c r="BO163" s="61">
        <v>0</v>
      </c>
      <c r="BP163" s="61">
        <v>0</v>
      </c>
      <c r="BQ163" s="61">
        <v>0</v>
      </c>
      <c r="BR163" s="61">
        <v>0</v>
      </c>
      <c r="BS163" s="61">
        <v>0</v>
      </c>
      <c r="BT163" s="61">
        <v>0</v>
      </c>
      <c r="BU163" s="61">
        <v>0</v>
      </c>
      <c r="BV163" s="61">
        <v>0</v>
      </c>
      <c r="BW163" s="61">
        <v>0</v>
      </c>
      <c r="BX163" s="61">
        <v>0</v>
      </c>
      <c r="BY163" s="61">
        <v>0</v>
      </c>
      <c r="BZ163" s="61">
        <v>0</v>
      </c>
      <c r="CA163" s="61">
        <v>0</v>
      </c>
      <c r="CB163" s="61">
        <v>0</v>
      </c>
      <c r="CC163" s="61">
        <v>0</v>
      </c>
      <c r="CD163" s="61">
        <v>0</v>
      </c>
      <c r="CE163" s="61">
        <v>0</v>
      </c>
      <c r="CF163" s="61">
        <v>0</v>
      </c>
      <c r="CG163" s="61">
        <v>0</v>
      </c>
      <c r="CH163" s="61">
        <v>0</v>
      </c>
      <c r="CI163" s="61">
        <v>0</v>
      </c>
      <c r="CJ163" s="61">
        <v>0</v>
      </c>
      <c r="CK163" s="61">
        <v>0</v>
      </c>
      <c r="CL163" s="61">
        <v>0</v>
      </c>
      <c r="CM163" s="61">
        <v>0</v>
      </c>
      <c r="CN163" s="61">
        <v>0</v>
      </c>
      <c r="CO163" s="61">
        <v>0</v>
      </c>
      <c r="CP163" s="61">
        <v>0</v>
      </c>
      <c r="CQ163" s="61">
        <v>0</v>
      </c>
      <c r="CR163" s="61">
        <v>0</v>
      </c>
      <c r="CS163" s="61">
        <v>0</v>
      </c>
      <c r="CT163" s="61">
        <v>0</v>
      </c>
      <c r="CU163" s="61">
        <v>0</v>
      </c>
      <c r="CV163" s="61">
        <v>0</v>
      </c>
      <c r="CW163" s="61">
        <v>1.5768424221070504E-6</v>
      </c>
      <c r="CX163" s="61">
        <v>0</v>
      </c>
      <c r="CY163" s="61">
        <v>0</v>
      </c>
      <c r="CZ163" s="61">
        <v>0</v>
      </c>
      <c r="DA163" s="61">
        <v>0</v>
      </c>
      <c r="DB163" s="61">
        <v>0</v>
      </c>
      <c r="DC163" s="61">
        <v>0</v>
      </c>
      <c r="DD163" s="61">
        <v>0</v>
      </c>
      <c r="DE163" s="61">
        <v>0</v>
      </c>
      <c r="DF163" s="61">
        <v>0</v>
      </c>
      <c r="DG163" s="61">
        <v>0</v>
      </c>
      <c r="DH163" s="61">
        <v>0</v>
      </c>
      <c r="DI163" s="61">
        <v>0</v>
      </c>
      <c r="DJ163" s="61">
        <v>0</v>
      </c>
      <c r="DK163" s="61">
        <v>0</v>
      </c>
      <c r="DL163" s="61">
        <v>0</v>
      </c>
      <c r="DM163" s="61">
        <v>1.9038856741191663E-6</v>
      </c>
      <c r="DN163" s="61">
        <v>0</v>
      </c>
      <c r="DO163" s="61">
        <v>0</v>
      </c>
      <c r="DP163" s="61">
        <v>0</v>
      </c>
      <c r="DQ163" s="61">
        <v>3.6218386730838671E-6</v>
      </c>
      <c r="DR163" s="61">
        <v>0</v>
      </c>
      <c r="DS163" s="61">
        <v>0</v>
      </c>
      <c r="DT163" s="61">
        <v>0</v>
      </c>
      <c r="DU163" s="61">
        <v>0</v>
      </c>
      <c r="DV163" s="61">
        <v>0</v>
      </c>
      <c r="DW163" s="61">
        <v>0</v>
      </c>
      <c r="DX163" s="61">
        <v>0</v>
      </c>
      <c r="DY163" s="61">
        <v>0</v>
      </c>
      <c r="DZ163" s="61">
        <v>0</v>
      </c>
      <c r="EA163" s="61">
        <v>0</v>
      </c>
      <c r="EB163" s="61">
        <v>0</v>
      </c>
      <c r="EC163" s="61">
        <v>0</v>
      </c>
      <c r="ED163" s="61">
        <v>0</v>
      </c>
      <c r="EE163" s="61">
        <v>0</v>
      </c>
      <c r="EF163" s="61">
        <v>0</v>
      </c>
      <c r="EG163" s="61">
        <v>0</v>
      </c>
      <c r="EH163" s="61">
        <v>0</v>
      </c>
      <c r="EI163" s="61">
        <v>0</v>
      </c>
      <c r="EJ163" s="61">
        <v>0</v>
      </c>
      <c r="EK163" s="61">
        <v>0</v>
      </c>
      <c r="EL163" s="61">
        <v>0</v>
      </c>
      <c r="EM163" s="61">
        <v>0</v>
      </c>
      <c r="EN163" s="61">
        <v>0</v>
      </c>
      <c r="EO163" s="61">
        <v>0</v>
      </c>
      <c r="EP163" s="61">
        <v>0</v>
      </c>
      <c r="EQ163" s="61">
        <v>0</v>
      </c>
      <c r="ER163" s="61">
        <v>0</v>
      </c>
      <c r="ES163" s="61">
        <v>3.9262133635215513E-6</v>
      </c>
      <c r="ET163" s="61">
        <v>0</v>
      </c>
      <c r="EU163" s="61">
        <v>0</v>
      </c>
      <c r="EV163" s="61">
        <v>2.8729207555245307E-6</v>
      </c>
      <c r="EW163" s="61">
        <v>0</v>
      </c>
      <c r="EX163" s="61">
        <v>0</v>
      </c>
      <c r="EY163" s="61">
        <v>0</v>
      </c>
      <c r="EZ163" s="61">
        <v>0</v>
      </c>
      <c r="FA163" s="61">
        <v>0</v>
      </c>
      <c r="FB163" s="61">
        <v>0</v>
      </c>
      <c r="FC163" s="61">
        <v>0</v>
      </c>
      <c r="FD163" s="61">
        <v>0</v>
      </c>
      <c r="FE163" s="61">
        <v>0</v>
      </c>
      <c r="FF163" s="61">
        <v>9.1324249100567764E-7</v>
      </c>
      <c r="FG163" s="61">
        <v>0</v>
      </c>
      <c r="FH163" s="61">
        <v>0</v>
      </c>
      <c r="FI163" s="61">
        <v>0</v>
      </c>
      <c r="FJ163" s="61">
        <v>0</v>
      </c>
      <c r="FK163" s="61">
        <v>0</v>
      </c>
      <c r="FL163" s="61">
        <v>0</v>
      </c>
      <c r="FM163" s="61">
        <v>1.6768609252911134E-6</v>
      </c>
      <c r="FN163" s="61">
        <v>0</v>
      </c>
      <c r="FO163" s="61">
        <v>0</v>
      </c>
      <c r="FP163" s="61">
        <v>0</v>
      </c>
      <c r="FQ163" s="61">
        <v>0</v>
      </c>
      <c r="FR163" s="61">
        <v>0</v>
      </c>
      <c r="FS163" s="61">
        <v>0</v>
      </c>
      <c r="FT163" s="61">
        <v>0</v>
      </c>
      <c r="FU163" s="61">
        <v>0</v>
      </c>
      <c r="FV163" s="61">
        <v>0</v>
      </c>
      <c r="FW163" s="61">
        <v>0</v>
      </c>
      <c r="FX163" s="61">
        <v>0</v>
      </c>
      <c r="FY163" s="61">
        <v>0</v>
      </c>
      <c r="FZ163" s="61">
        <v>0</v>
      </c>
      <c r="GA163" s="61">
        <v>0</v>
      </c>
      <c r="GB163" s="61">
        <v>0</v>
      </c>
      <c r="GC163" s="61">
        <v>0</v>
      </c>
      <c r="GD163" s="61">
        <v>0</v>
      </c>
      <c r="GE163" s="61">
        <v>0</v>
      </c>
      <c r="GF163" s="61">
        <v>0</v>
      </c>
      <c r="GG163" s="61">
        <v>0</v>
      </c>
      <c r="GH163" s="61">
        <v>0</v>
      </c>
      <c r="GI163" s="61">
        <v>1.5109075183748599E-6</v>
      </c>
      <c r="GJ163" s="61">
        <v>0</v>
      </c>
      <c r="GK163" s="61">
        <v>0</v>
      </c>
      <c r="GL163" s="61">
        <v>0</v>
      </c>
      <c r="GM163" s="61">
        <v>0</v>
      </c>
      <c r="GN163" s="61">
        <v>0</v>
      </c>
      <c r="GO163" s="61">
        <v>0</v>
      </c>
      <c r="GP163" s="61">
        <v>0</v>
      </c>
      <c r="GQ163" s="61">
        <v>0</v>
      </c>
      <c r="GR163" s="61">
        <v>0</v>
      </c>
      <c r="GS163" s="61">
        <v>0</v>
      </c>
      <c r="GT163" s="61">
        <v>0</v>
      </c>
      <c r="GU163" s="61">
        <v>0</v>
      </c>
      <c r="GV163" s="61">
        <v>0</v>
      </c>
      <c r="GW163" s="61">
        <v>0</v>
      </c>
      <c r="GX163" s="61">
        <v>1.0257938250836201E-6</v>
      </c>
      <c r="GY163" s="61">
        <v>0</v>
      </c>
      <c r="GZ163" s="61">
        <v>0</v>
      </c>
      <c r="HA163" s="61">
        <v>0</v>
      </c>
      <c r="HB163" s="61">
        <v>0</v>
      </c>
      <c r="HC163" s="61">
        <v>0</v>
      </c>
      <c r="HD163" s="61">
        <v>0</v>
      </c>
      <c r="HE163" s="61">
        <v>0</v>
      </c>
      <c r="HF163" s="61">
        <v>0</v>
      </c>
      <c r="HG163" s="61">
        <v>0</v>
      </c>
      <c r="HH163" s="61">
        <v>0</v>
      </c>
      <c r="HI163" s="61">
        <v>1.1194649594345081E-6</v>
      </c>
      <c r="HJ163" s="61">
        <v>0</v>
      </c>
      <c r="HK163" s="61">
        <v>0</v>
      </c>
      <c r="HL163" s="61">
        <v>0</v>
      </c>
      <c r="HM163" s="61">
        <v>0</v>
      </c>
      <c r="HN163" s="61">
        <v>0</v>
      </c>
      <c r="HO163" s="61">
        <v>1.2135512576544071E-6</v>
      </c>
      <c r="HP163" s="61">
        <v>0</v>
      </c>
      <c r="HQ163" s="61">
        <v>0</v>
      </c>
      <c r="HR163" s="61">
        <v>0</v>
      </c>
      <c r="HS163" s="61">
        <v>0</v>
      </c>
      <c r="HT163" s="61">
        <v>0</v>
      </c>
      <c r="HU163" s="61">
        <v>0</v>
      </c>
      <c r="HV163" s="61">
        <v>0</v>
      </c>
      <c r="HW163" s="61">
        <v>0</v>
      </c>
      <c r="HX163" s="61">
        <v>0</v>
      </c>
      <c r="HY163" s="61">
        <v>0</v>
      </c>
      <c r="HZ163" s="61">
        <v>0</v>
      </c>
      <c r="IA163" s="61">
        <v>0</v>
      </c>
      <c r="IB163" s="61">
        <v>0</v>
      </c>
      <c r="IC163" s="61">
        <v>0</v>
      </c>
      <c r="ID163" s="61">
        <v>0</v>
      </c>
      <c r="IE163" s="61">
        <v>0</v>
      </c>
      <c r="IF163" s="61">
        <v>0</v>
      </c>
      <c r="IG163" s="61">
        <v>0</v>
      </c>
      <c r="IH163" s="61">
        <v>0</v>
      </c>
      <c r="II163" s="61">
        <v>0</v>
      </c>
      <c r="IJ163" s="61">
        <v>0</v>
      </c>
      <c r="IK163" s="61">
        <v>0</v>
      </c>
      <c r="IL163" s="61">
        <v>3.3713562002909681E-7</v>
      </c>
      <c r="IM163" s="61">
        <v>0</v>
      </c>
      <c r="IN163" s="61">
        <v>0</v>
      </c>
      <c r="IO163" s="61">
        <v>0</v>
      </c>
      <c r="IP163" s="61">
        <v>0</v>
      </c>
      <c r="IQ163" s="61">
        <v>0</v>
      </c>
      <c r="IR163" s="61">
        <v>0</v>
      </c>
      <c r="IS163" s="61">
        <v>4.4650888101203121E-7</v>
      </c>
      <c r="IT163" s="61">
        <v>2.5219122887499156E-6</v>
      </c>
      <c r="IU163" s="61">
        <v>3.3805271090024831E-6</v>
      </c>
      <c r="IV163" s="61">
        <v>1.4030229595042054E-6</v>
      </c>
      <c r="IW163" s="61">
        <v>1.603907660826138E-6</v>
      </c>
      <c r="IX163" s="61">
        <v>4.1801060186008555E-4</v>
      </c>
      <c r="IY163" s="61">
        <v>0</v>
      </c>
      <c r="IZ163" s="61">
        <v>0</v>
      </c>
      <c r="JA163" s="61">
        <v>0</v>
      </c>
      <c r="JB163" s="61">
        <v>0</v>
      </c>
      <c r="JC163" s="61">
        <v>0</v>
      </c>
      <c r="JD163" s="61">
        <v>0</v>
      </c>
      <c r="JE163" s="61">
        <v>0</v>
      </c>
      <c r="JF163" s="61">
        <v>0</v>
      </c>
      <c r="JG163" s="61">
        <v>0</v>
      </c>
      <c r="JH163" s="61">
        <v>0</v>
      </c>
      <c r="JI163" s="61">
        <v>0</v>
      </c>
      <c r="JJ163" s="61">
        <v>0</v>
      </c>
      <c r="JK163" s="61">
        <v>0</v>
      </c>
      <c r="JL163" s="61">
        <v>0</v>
      </c>
      <c r="JM163" s="61">
        <v>0</v>
      </c>
      <c r="JN163" s="61">
        <v>0</v>
      </c>
      <c r="JO163" s="61">
        <v>0</v>
      </c>
      <c r="JP163" s="61">
        <v>0</v>
      </c>
      <c r="JQ163" s="61">
        <v>0</v>
      </c>
      <c r="JR163" s="61">
        <v>0</v>
      </c>
      <c r="JS163" s="61">
        <v>0</v>
      </c>
      <c r="JT163" s="61">
        <v>0</v>
      </c>
      <c r="JU163" s="61">
        <v>0</v>
      </c>
      <c r="JV163" s="61">
        <v>0</v>
      </c>
      <c r="JW163" s="61">
        <v>1.4039775526452974E-6</v>
      </c>
      <c r="JX163" s="61">
        <v>0</v>
      </c>
      <c r="JY163" s="61">
        <v>0</v>
      </c>
      <c r="JZ163" s="61">
        <v>0</v>
      </c>
      <c r="KA163" s="61">
        <v>0</v>
      </c>
      <c r="KB163" s="61">
        <v>0</v>
      </c>
      <c r="KC163" s="61">
        <v>0</v>
      </c>
      <c r="KD163" s="61">
        <v>0</v>
      </c>
      <c r="KE163" s="61">
        <v>0</v>
      </c>
      <c r="KF163" s="61">
        <v>8.266529062636225E-7</v>
      </c>
      <c r="KG163" s="61">
        <v>7.0150265454060615E-7</v>
      </c>
      <c r="KH163" s="61">
        <v>0</v>
      </c>
      <c r="KI163" s="61">
        <v>0</v>
      </c>
      <c r="KJ163" s="61">
        <v>0</v>
      </c>
      <c r="KK163" s="61">
        <v>0</v>
      </c>
      <c r="KL163" s="61">
        <v>0</v>
      </c>
      <c r="KM163" s="61">
        <v>0</v>
      </c>
      <c r="KN163" s="61">
        <v>0</v>
      </c>
      <c r="KO163" s="61">
        <v>0</v>
      </c>
      <c r="KP163" s="61">
        <v>0</v>
      </c>
      <c r="KQ163" s="61">
        <v>0</v>
      </c>
      <c r="KR163" s="61">
        <v>0</v>
      </c>
      <c r="KS163" s="61">
        <v>0</v>
      </c>
      <c r="KT163" s="61">
        <v>0</v>
      </c>
      <c r="KU163" s="61">
        <v>0</v>
      </c>
      <c r="KV163" s="61">
        <v>0</v>
      </c>
      <c r="KW163" s="61">
        <v>0</v>
      </c>
      <c r="KX163" s="61">
        <v>0</v>
      </c>
      <c r="KY163" s="61">
        <v>0</v>
      </c>
      <c r="KZ163" s="61">
        <v>9.9220644985125668E-7</v>
      </c>
    </row>
    <row r="164" spans="1:312" ht="13" x14ac:dyDescent="0.3">
      <c r="A164" s="102">
        <v>1.0218136058590861</v>
      </c>
      <c r="B164" s="50" t="s">
        <v>798</v>
      </c>
      <c r="C164" s="60" t="s">
        <v>89</v>
      </c>
      <c r="D164" s="61">
        <v>0</v>
      </c>
      <c r="E164" s="61">
        <v>2.2196400034608357E-6</v>
      </c>
      <c r="F164" s="61">
        <v>0</v>
      </c>
      <c r="G164" s="61">
        <v>0</v>
      </c>
      <c r="H164" s="61">
        <v>1.2316278624413157E-6</v>
      </c>
      <c r="I164" s="61">
        <v>4.6463657626694905E-3</v>
      </c>
      <c r="J164" s="61">
        <v>3.1920084676807965E-3</v>
      </c>
      <c r="K164" s="61">
        <v>3.2834115099239394E-4</v>
      </c>
      <c r="L164" s="61">
        <v>1.8374488663055869E-4</v>
      </c>
      <c r="M164" s="61">
        <v>7.5318256390598205E-5</v>
      </c>
      <c r="N164" s="61">
        <v>9.6970531242765762E-7</v>
      </c>
      <c r="O164" s="61">
        <v>1.6326458912477005E-5</v>
      </c>
      <c r="P164" s="61">
        <v>7.0671082647143666E-7</v>
      </c>
      <c r="Q164" s="61">
        <v>3.7621183926067869E-5</v>
      </c>
      <c r="R164" s="61">
        <v>4.6485269404102124E-7</v>
      </c>
      <c r="S164" s="61">
        <v>7.477965955507264E-6</v>
      </c>
      <c r="T164" s="61">
        <v>0</v>
      </c>
      <c r="U164" s="61">
        <v>2.1008481069121753E-5</v>
      </c>
      <c r="V164" s="61">
        <v>2.4734013992258219E-6</v>
      </c>
      <c r="W164" s="61">
        <v>1.0400113174512435E-4</v>
      </c>
      <c r="X164" s="61">
        <v>4.2303174163098302E-5</v>
      </c>
      <c r="Y164" s="61">
        <v>6.5541579300972287E-6</v>
      </c>
      <c r="Z164" s="61">
        <v>4.1868165247950461E-5</v>
      </c>
      <c r="AA164" s="61">
        <v>4.6642151691918721E-6</v>
      </c>
      <c r="AB164" s="61">
        <v>7.0935620281040458E-7</v>
      </c>
      <c r="AC164" s="61">
        <v>3.1836935766735615E-5</v>
      </c>
      <c r="AD164" s="61">
        <v>0</v>
      </c>
      <c r="AE164" s="61">
        <v>1.5594300705870824E-6</v>
      </c>
      <c r="AF164" s="61">
        <v>0</v>
      </c>
      <c r="AG164" s="61">
        <v>9.2765189876118674E-6</v>
      </c>
      <c r="AH164" s="61">
        <v>3.8938688321634694E-6</v>
      </c>
      <c r="AI164" s="61">
        <v>0</v>
      </c>
      <c r="AJ164" s="61">
        <v>5.3076990934685359E-5</v>
      </c>
      <c r="AK164" s="61">
        <v>0</v>
      </c>
      <c r="AL164" s="61">
        <v>3.4369518277582247E-6</v>
      </c>
      <c r="AM164" s="61">
        <v>2.4480661688319919E-5</v>
      </c>
      <c r="AN164" s="61">
        <v>0</v>
      </c>
      <c r="AO164" s="61">
        <v>2.4852694137893244E-5</v>
      </c>
      <c r="AP164" s="61">
        <v>2.7886438490324892E-6</v>
      </c>
      <c r="AQ164" s="61">
        <v>3.9075595563842906E-5</v>
      </c>
      <c r="AR164" s="61">
        <v>1.3038878392135757E-4</v>
      </c>
      <c r="AS164" s="61">
        <v>6.1921276243670509E-5</v>
      </c>
      <c r="AT164" s="61">
        <v>1.7134331395652833E-4</v>
      </c>
      <c r="AU164" s="61">
        <v>1.7682960039826568E-5</v>
      </c>
      <c r="AV164" s="61">
        <v>7.0101789075293296E-6</v>
      </c>
      <c r="AW164" s="61">
        <v>1.1426178374213114E-3</v>
      </c>
      <c r="AX164" s="61">
        <v>7.4917148144275039E-2</v>
      </c>
      <c r="AY164" s="61">
        <v>3.1770897216944048E-4</v>
      </c>
      <c r="AZ164" s="61">
        <v>3.9595513224153498E-6</v>
      </c>
      <c r="BA164" s="61">
        <v>0</v>
      </c>
      <c r="BB164" s="61">
        <v>3.3299356024587315E-5</v>
      </c>
      <c r="BC164" s="61">
        <v>5.9700713558809433E-6</v>
      </c>
      <c r="BD164" s="61">
        <v>1.6575539496005009E-5</v>
      </c>
      <c r="BE164" s="61">
        <v>2.3201985880964509E-5</v>
      </c>
      <c r="BF164" s="61">
        <v>2.7953062066970851E-5</v>
      </c>
      <c r="BG164" s="61">
        <v>1.197427107042213E-5</v>
      </c>
      <c r="BH164" s="61">
        <v>2.4934206610930925E-5</v>
      </c>
      <c r="BI164" s="61">
        <v>3.4973887775336302E-7</v>
      </c>
      <c r="BJ164" s="61">
        <v>6.3607729188446659E-6</v>
      </c>
      <c r="BK164" s="61">
        <v>3.4227942554786272E-5</v>
      </c>
      <c r="BL164" s="61">
        <v>7.2585325557363059E-6</v>
      </c>
      <c r="BM164" s="61">
        <v>0</v>
      </c>
      <c r="BN164" s="61">
        <v>0</v>
      </c>
      <c r="BO164" s="61">
        <v>2.8274080945746709E-5</v>
      </c>
      <c r="BP164" s="61">
        <v>2.9312832832158848E-5</v>
      </c>
      <c r="BQ164" s="61">
        <v>9.5986632946788974E-5</v>
      </c>
      <c r="BR164" s="61">
        <v>7.3470953229940949E-6</v>
      </c>
      <c r="BS164" s="61">
        <v>8.4430062689695316E-5</v>
      </c>
      <c r="BT164" s="61">
        <v>8.7189158887438733E-6</v>
      </c>
      <c r="BU164" s="61">
        <v>6.5696759195271498E-5</v>
      </c>
      <c r="BV164" s="61">
        <v>8.0990903469024564E-5</v>
      </c>
      <c r="BW164" s="61">
        <v>0</v>
      </c>
      <c r="BX164" s="61">
        <v>0</v>
      </c>
      <c r="BY164" s="61">
        <v>1.3942625898838342E-5</v>
      </c>
      <c r="BZ164" s="61">
        <v>1.0542761667028574E-4</v>
      </c>
      <c r="CA164" s="61">
        <v>4.5955304070602298E-5</v>
      </c>
      <c r="CB164" s="61">
        <v>0</v>
      </c>
      <c r="CC164" s="61">
        <v>2.7572792646345678E-5</v>
      </c>
      <c r="CD164" s="61">
        <v>0</v>
      </c>
      <c r="CE164" s="61">
        <v>1.2831975126194209E-4</v>
      </c>
      <c r="CF164" s="61">
        <v>0</v>
      </c>
      <c r="CG164" s="61">
        <v>0</v>
      </c>
      <c r="CH164" s="61">
        <v>0</v>
      </c>
      <c r="CI164" s="61">
        <v>0</v>
      </c>
      <c r="CJ164" s="61">
        <v>0</v>
      </c>
      <c r="CK164" s="61">
        <v>0</v>
      </c>
      <c r="CL164" s="61">
        <v>6.0433160756566176E-5</v>
      </c>
      <c r="CM164" s="61">
        <v>0</v>
      </c>
      <c r="CN164" s="61">
        <v>0</v>
      </c>
      <c r="CO164" s="61">
        <v>0</v>
      </c>
      <c r="CP164" s="61">
        <v>4.5893890160068665E-6</v>
      </c>
      <c r="CQ164" s="61">
        <v>1.6913022030499514E-5</v>
      </c>
      <c r="CR164" s="61">
        <v>8.9391827159343581E-5</v>
      </c>
      <c r="CS164" s="61">
        <v>0</v>
      </c>
      <c r="CT164" s="61">
        <v>0</v>
      </c>
      <c r="CU164" s="61">
        <v>0</v>
      </c>
      <c r="CV164" s="61">
        <v>0</v>
      </c>
      <c r="CW164" s="61">
        <v>7.0151967312407E-5</v>
      </c>
      <c r="CX164" s="61">
        <v>0</v>
      </c>
      <c r="CY164" s="61">
        <v>0</v>
      </c>
      <c r="CZ164" s="61">
        <v>2.5975378342930178E-6</v>
      </c>
      <c r="DA164" s="61">
        <v>0</v>
      </c>
      <c r="DB164" s="61">
        <v>1.760135556048918E-5</v>
      </c>
      <c r="DC164" s="61">
        <v>0</v>
      </c>
      <c r="DD164" s="61">
        <v>3.4849974151311132E-6</v>
      </c>
      <c r="DE164" s="61">
        <v>0</v>
      </c>
      <c r="DF164" s="61">
        <v>1.6105229215990307E-5</v>
      </c>
      <c r="DG164" s="61">
        <v>1.0494017281121854E-4</v>
      </c>
      <c r="DH164" s="61">
        <v>0</v>
      </c>
      <c r="DI164" s="61">
        <v>1.5865029920205E-5</v>
      </c>
      <c r="DJ164" s="61">
        <v>0</v>
      </c>
      <c r="DK164" s="61">
        <v>0</v>
      </c>
      <c r="DL164" s="61">
        <v>2.4844233238846271E-6</v>
      </c>
      <c r="DM164" s="61">
        <v>2.4285119487653365E-4</v>
      </c>
      <c r="DN164" s="61">
        <v>3.9910097339714469E-6</v>
      </c>
      <c r="DO164" s="61">
        <v>3.0012229766569391E-5</v>
      </c>
      <c r="DP164" s="61">
        <v>6.9215337099671692E-6</v>
      </c>
      <c r="DQ164" s="61">
        <v>0</v>
      </c>
      <c r="DR164" s="61">
        <v>0</v>
      </c>
      <c r="DS164" s="61">
        <v>2.9045637328329996E-6</v>
      </c>
      <c r="DT164" s="61">
        <v>0</v>
      </c>
      <c r="DU164" s="61">
        <v>1.3002944727295947E-5</v>
      </c>
      <c r="DV164" s="61">
        <v>0</v>
      </c>
      <c r="DW164" s="61">
        <v>7.0224902992129228E-5</v>
      </c>
      <c r="DX164" s="61">
        <v>0</v>
      </c>
      <c r="DY164" s="61">
        <v>0</v>
      </c>
      <c r="DZ164" s="61">
        <v>0</v>
      </c>
      <c r="EA164" s="61">
        <v>9.1228385712214353E-5</v>
      </c>
      <c r="EB164" s="61">
        <v>7.4907311565351826E-6</v>
      </c>
      <c r="EC164" s="61">
        <v>2.3675660856250283E-5</v>
      </c>
      <c r="ED164" s="61">
        <v>0</v>
      </c>
      <c r="EE164" s="61">
        <v>0</v>
      </c>
      <c r="EF164" s="61">
        <v>0</v>
      </c>
      <c r="EG164" s="61">
        <v>0</v>
      </c>
      <c r="EH164" s="61">
        <v>5.6221263126033827E-6</v>
      </c>
      <c r="EI164" s="61">
        <v>6.8380454825081571E-6</v>
      </c>
      <c r="EJ164" s="61">
        <v>1.0871449668093464E-5</v>
      </c>
      <c r="EK164" s="61">
        <v>0</v>
      </c>
      <c r="EL164" s="61">
        <v>1.4381632793910722E-4</v>
      </c>
      <c r="EM164" s="61">
        <v>7.3853473949636481E-5</v>
      </c>
      <c r="EN164" s="61">
        <v>1.2795154080760631E-4</v>
      </c>
      <c r="EO164" s="61">
        <v>4.7694198695611045E-5</v>
      </c>
      <c r="EP164" s="61">
        <v>1.8814571914072702E-4</v>
      </c>
      <c r="EQ164" s="61">
        <v>1.5656722096966534E-4</v>
      </c>
      <c r="ER164" s="61">
        <v>2.2285812331334334E-5</v>
      </c>
      <c r="ES164" s="61">
        <v>3.0929836385964225E-5</v>
      </c>
      <c r="ET164" s="61">
        <v>1.5912082340988719E-5</v>
      </c>
      <c r="EU164" s="61">
        <v>5.0113516826393083E-5</v>
      </c>
      <c r="EV164" s="61">
        <v>1.4082419116746689E-3</v>
      </c>
      <c r="EW164" s="61">
        <v>4.5955857736761361E-5</v>
      </c>
      <c r="EX164" s="61">
        <v>0</v>
      </c>
      <c r="EY164" s="61">
        <v>2.1486862472704073E-6</v>
      </c>
      <c r="EZ164" s="61">
        <v>1.2871269246605516E-5</v>
      </c>
      <c r="FA164" s="61">
        <v>0</v>
      </c>
      <c r="FB164" s="61">
        <v>0</v>
      </c>
      <c r="FC164" s="61">
        <v>6.3238405299837427E-5</v>
      </c>
      <c r="FD164" s="61">
        <v>0</v>
      </c>
      <c r="FE164" s="61">
        <v>6.7215776097642762E-5</v>
      </c>
      <c r="FF164" s="61">
        <v>1.8264849820113553E-6</v>
      </c>
      <c r="FG164" s="61">
        <v>5.885601043840705E-5</v>
      </c>
      <c r="FH164" s="61">
        <v>8.296122276429061E-5</v>
      </c>
      <c r="FI164" s="61">
        <v>0</v>
      </c>
      <c r="FJ164" s="61">
        <v>0</v>
      </c>
      <c r="FK164" s="61">
        <v>0</v>
      </c>
      <c r="FL164" s="61">
        <v>0</v>
      </c>
      <c r="FM164" s="61">
        <v>0</v>
      </c>
      <c r="FN164" s="61">
        <v>7.8230614938084043E-5</v>
      </c>
      <c r="FO164" s="61">
        <v>7.0059049642263785E-5</v>
      </c>
      <c r="FP164" s="61">
        <v>0</v>
      </c>
      <c r="FQ164" s="61">
        <v>1.2435884129398081E-5</v>
      </c>
      <c r="FR164" s="61">
        <v>6.7733005453289848E-5</v>
      </c>
      <c r="FS164" s="61">
        <v>5.1469589187471359E-5</v>
      </c>
      <c r="FT164" s="61">
        <v>0</v>
      </c>
      <c r="FU164" s="61">
        <v>5.3248792039180165E-6</v>
      </c>
      <c r="FV164" s="61">
        <v>1.5525647609574458E-5</v>
      </c>
      <c r="FW164" s="61">
        <v>0</v>
      </c>
      <c r="FX164" s="61">
        <v>2.2570828954070043E-6</v>
      </c>
      <c r="FY164" s="61">
        <v>1.052098774933012E-5</v>
      </c>
      <c r="FZ164" s="61">
        <v>2.4758716178037114E-5</v>
      </c>
      <c r="GA164" s="61">
        <v>0</v>
      </c>
      <c r="GB164" s="61">
        <v>0</v>
      </c>
      <c r="GC164" s="61">
        <v>6.7105076668656221E-5</v>
      </c>
      <c r="GD164" s="61">
        <v>0</v>
      </c>
      <c r="GE164" s="61">
        <v>0</v>
      </c>
      <c r="GF164" s="61">
        <v>5.6580896603569157E-5</v>
      </c>
      <c r="GG164" s="61">
        <v>9.392190275541465E-5</v>
      </c>
      <c r="GH164" s="61">
        <v>9.7111938288495104E-5</v>
      </c>
      <c r="GI164" s="61">
        <v>2.8908697184905651E-5</v>
      </c>
      <c r="GJ164" s="61">
        <v>1.3506663436444395E-5</v>
      </c>
      <c r="GK164" s="61">
        <v>5.0125553535943948E-5</v>
      </c>
      <c r="GL164" s="61">
        <v>0</v>
      </c>
      <c r="GM164" s="61">
        <v>1.2312312988087496E-4</v>
      </c>
      <c r="GN164" s="61">
        <v>3.1907019083451078E-5</v>
      </c>
      <c r="GO164" s="61">
        <v>4.8301979111217352E-6</v>
      </c>
      <c r="GP164" s="61">
        <v>2.2066649888657202E-6</v>
      </c>
      <c r="GQ164" s="61">
        <v>9.9524459873727089E-5</v>
      </c>
      <c r="GR164" s="61">
        <v>2.4439854894503271E-4</v>
      </c>
      <c r="GS164" s="61">
        <v>8.0162338142589256E-5</v>
      </c>
      <c r="GT164" s="61">
        <v>1.6056497933995524E-4</v>
      </c>
      <c r="GU164" s="61">
        <v>2.2209713920893591E-5</v>
      </c>
      <c r="GV164" s="61">
        <v>0</v>
      </c>
      <c r="GW164" s="61">
        <v>4.4654494660948018E-6</v>
      </c>
      <c r="GX164" s="61">
        <v>3.6928577703010327E-6</v>
      </c>
      <c r="GY164" s="61">
        <v>0</v>
      </c>
      <c r="GZ164" s="61">
        <v>0</v>
      </c>
      <c r="HA164" s="61">
        <v>1.2288422905961432E-4</v>
      </c>
      <c r="HB164" s="61">
        <v>9.6804114514895671E-6</v>
      </c>
      <c r="HC164" s="61">
        <v>0</v>
      </c>
      <c r="HD164" s="61">
        <v>0</v>
      </c>
      <c r="HE164" s="61">
        <v>7.4084943611483104E-5</v>
      </c>
      <c r="HF164" s="61">
        <v>0</v>
      </c>
      <c r="HG164" s="61">
        <v>2.5975418326415726E-6</v>
      </c>
      <c r="HH164" s="61">
        <v>0</v>
      </c>
      <c r="HI164" s="61">
        <v>1.6791974391517619E-6</v>
      </c>
      <c r="HJ164" s="61">
        <v>2.0043831007623521E-5</v>
      </c>
      <c r="HK164" s="61">
        <v>0</v>
      </c>
      <c r="HL164" s="61">
        <v>0</v>
      </c>
      <c r="HM164" s="61">
        <v>0</v>
      </c>
      <c r="HN164" s="61">
        <v>2.0367241114742282E-6</v>
      </c>
      <c r="HO164" s="61">
        <v>3.9426931970905402E-5</v>
      </c>
      <c r="HP164" s="61">
        <v>0</v>
      </c>
      <c r="HQ164" s="61">
        <v>0</v>
      </c>
      <c r="HR164" s="61">
        <v>4.0889330666553662E-5</v>
      </c>
      <c r="HS164" s="61">
        <v>0</v>
      </c>
      <c r="HT164" s="61">
        <v>1.1621549514975676E-5</v>
      </c>
      <c r="HU164" s="61">
        <v>6.4967756608741117E-5</v>
      </c>
      <c r="HV164" s="61">
        <v>0</v>
      </c>
      <c r="HW164" s="61">
        <v>1.3447637844648554E-4</v>
      </c>
      <c r="HX164" s="61">
        <v>6.2641943192741053E-4</v>
      </c>
      <c r="HY164" s="61">
        <v>0</v>
      </c>
      <c r="HZ164" s="61">
        <v>2.7563274004267964E-4</v>
      </c>
      <c r="IA164" s="61">
        <v>0</v>
      </c>
      <c r="IB164" s="61">
        <v>4.5088640924984381E-6</v>
      </c>
      <c r="IC164" s="61">
        <v>0</v>
      </c>
      <c r="ID164" s="61">
        <v>0</v>
      </c>
      <c r="IE164" s="61">
        <v>0</v>
      </c>
      <c r="IF164" s="61">
        <v>0</v>
      </c>
      <c r="IG164" s="61">
        <v>0</v>
      </c>
      <c r="IH164" s="61">
        <v>0</v>
      </c>
      <c r="II164" s="61">
        <v>0</v>
      </c>
      <c r="IJ164" s="61">
        <v>1.3899465553848878E-4</v>
      </c>
      <c r="IK164" s="61">
        <v>2.9365019265466993E-5</v>
      </c>
      <c r="IL164" s="61">
        <v>1.0290128313554766E-4</v>
      </c>
      <c r="IM164" s="61">
        <v>1.2536404589953839E-4</v>
      </c>
      <c r="IN164" s="61">
        <v>1.3663592618826429E-5</v>
      </c>
      <c r="IO164" s="61">
        <v>1.1620034791107787E-4</v>
      </c>
      <c r="IP164" s="61">
        <v>7.6869491122649072E-5</v>
      </c>
      <c r="IQ164" s="61">
        <v>3.608423605950633E-4</v>
      </c>
      <c r="IR164" s="61">
        <v>2.00582199056969E-4</v>
      </c>
      <c r="IS164" s="61">
        <v>3.76779077427319E-4</v>
      </c>
      <c r="IT164" s="61">
        <v>1.8618998215364098E-3</v>
      </c>
      <c r="IU164" s="61">
        <v>3.0957709120698136E-3</v>
      </c>
      <c r="IV164" s="61">
        <v>1.0949113230250846E-3</v>
      </c>
      <c r="IW164" s="61">
        <v>1.9187784962412841E-3</v>
      </c>
      <c r="IX164" s="61">
        <v>0.89931968101736848</v>
      </c>
      <c r="IY164" s="61">
        <v>3.9473336273768411E-6</v>
      </c>
      <c r="IZ164" s="61">
        <v>9.9325284408841593E-6</v>
      </c>
      <c r="JA164" s="61">
        <v>0</v>
      </c>
      <c r="JB164" s="61">
        <v>6.3591950061485437E-5</v>
      </c>
      <c r="JC164" s="61">
        <v>4.0269106305273127E-5</v>
      </c>
      <c r="JD164" s="61">
        <v>2.6289943639970984E-5</v>
      </c>
      <c r="JE164" s="61">
        <v>7.1280217616577897E-5</v>
      </c>
      <c r="JF164" s="61">
        <v>4.2435044358451163E-6</v>
      </c>
      <c r="JG164" s="61">
        <v>2.600769073607477E-5</v>
      </c>
      <c r="JH164" s="61">
        <v>1.9758585780697267E-5</v>
      </c>
      <c r="JI164" s="61">
        <v>2.8531375803388727E-6</v>
      </c>
      <c r="JJ164" s="61">
        <v>2.8645525496203214E-5</v>
      </c>
      <c r="JK164" s="61">
        <v>2.4767645537707204E-5</v>
      </c>
      <c r="JL164" s="61">
        <v>1.6993772147515013E-6</v>
      </c>
      <c r="JM164" s="61">
        <v>3.9657956275123691E-6</v>
      </c>
      <c r="JN164" s="61">
        <v>5.2989539696777107E-5</v>
      </c>
      <c r="JO164" s="61">
        <v>7.5430281103395223E-6</v>
      </c>
      <c r="JP164" s="61">
        <v>6.431233873839026E-5</v>
      </c>
      <c r="JQ164" s="61">
        <v>1.2897637898796191E-4</v>
      </c>
      <c r="JR164" s="61">
        <v>3.9672430172473051E-5</v>
      </c>
      <c r="JS164" s="61">
        <v>0</v>
      </c>
      <c r="JT164" s="61">
        <v>0</v>
      </c>
      <c r="JU164" s="61">
        <v>1.3237952350392556E-6</v>
      </c>
      <c r="JV164" s="61">
        <v>3.6265105945297077E-5</v>
      </c>
      <c r="JW164" s="61">
        <v>2.1059663289679461E-6</v>
      </c>
      <c r="JX164" s="61">
        <v>7.0040775275826916E-6</v>
      </c>
      <c r="JY164" s="61">
        <v>0</v>
      </c>
      <c r="JZ164" s="61">
        <v>3.5445033470649311E-5</v>
      </c>
      <c r="KA164" s="61">
        <v>3.3040154904125797E-6</v>
      </c>
      <c r="KB164" s="61">
        <v>3.1275993560888276E-6</v>
      </c>
      <c r="KC164" s="61">
        <v>7.5656807241224727E-6</v>
      </c>
      <c r="KD164" s="61">
        <v>1.1909202869166399E-5</v>
      </c>
      <c r="KE164" s="61">
        <v>9.9505179044415172E-6</v>
      </c>
      <c r="KF164" s="61">
        <v>3.3167151605754903E-5</v>
      </c>
      <c r="KG164" s="61">
        <v>1.2151584871431166E-5</v>
      </c>
      <c r="KH164" s="61">
        <v>0</v>
      </c>
      <c r="KI164" s="61">
        <v>1.0688601426975171E-5</v>
      </c>
      <c r="KJ164" s="61">
        <v>4.3635079935009924E-6</v>
      </c>
      <c r="KK164" s="61">
        <v>6.4101226015496439E-6</v>
      </c>
      <c r="KL164" s="61">
        <v>1.7318480090910178E-5</v>
      </c>
      <c r="KM164" s="61">
        <v>2.4767458272515122E-5</v>
      </c>
      <c r="KN164" s="61">
        <v>3.1914206692783914E-5</v>
      </c>
      <c r="KO164" s="61">
        <v>1.0260352154960952E-4</v>
      </c>
      <c r="KP164" s="61">
        <v>2.4944427558110112E-5</v>
      </c>
      <c r="KQ164" s="61">
        <v>3.0813546888931943E-6</v>
      </c>
      <c r="KR164" s="61">
        <v>5.3936584017765775E-5</v>
      </c>
      <c r="KS164" s="61">
        <v>2.5171065992121351E-5</v>
      </c>
      <c r="KT164" s="61">
        <v>7.5079729829225099E-6</v>
      </c>
      <c r="KU164" s="61">
        <v>1.6334352012368887E-4</v>
      </c>
      <c r="KV164" s="61">
        <v>3.1485469589666864E-6</v>
      </c>
      <c r="KW164" s="61">
        <v>1.4147974304447404E-5</v>
      </c>
      <c r="KX164" s="61">
        <v>1.1118043297887296E-4</v>
      </c>
      <c r="KY164" s="61">
        <v>9.7020652142237743E-5</v>
      </c>
      <c r="KZ164" s="61">
        <v>4.5685594757595638E-5</v>
      </c>
    </row>
    <row r="165" spans="1:312" ht="13" x14ac:dyDescent="0.3">
      <c r="A165" s="102">
        <v>1.0283588905243435</v>
      </c>
      <c r="B165" s="50" t="s">
        <v>797</v>
      </c>
      <c r="C165" s="60" t="s">
        <v>118</v>
      </c>
      <c r="D165" s="61">
        <v>6.4128815360933879E-6</v>
      </c>
      <c r="E165" s="61">
        <v>3.0421461976366785E-6</v>
      </c>
      <c r="F165" s="61">
        <v>3.3726511139879678E-5</v>
      </c>
      <c r="G165" s="61">
        <v>1.6072761144940283E-5</v>
      </c>
      <c r="H165" s="61">
        <v>9.8214426979294669E-6</v>
      </c>
      <c r="I165" s="61">
        <v>2.5662334689303999E-4</v>
      </c>
      <c r="J165" s="61">
        <v>1.8916685073364082E-5</v>
      </c>
      <c r="K165" s="61">
        <v>4.4306020589802103E-6</v>
      </c>
      <c r="L165" s="61">
        <v>2.9565852923975702E-5</v>
      </c>
      <c r="M165" s="61">
        <v>4.9793953990660966E-6</v>
      </c>
      <c r="N165" s="61">
        <v>4.5516889915007105E-5</v>
      </c>
      <c r="O165" s="61">
        <v>4.4742763981661665E-6</v>
      </c>
      <c r="P165" s="61">
        <v>3.0279075128536763E-5</v>
      </c>
      <c r="Q165" s="61">
        <v>1.6710743527188583E-5</v>
      </c>
      <c r="R165" s="61">
        <v>2.8892886462014461E-5</v>
      </c>
      <c r="S165" s="61">
        <v>6.6442574533479587E-5</v>
      </c>
      <c r="T165" s="61">
        <v>6.1305859629002973E-5</v>
      </c>
      <c r="U165" s="61">
        <v>1.047841666050628E-4</v>
      </c>
      <c r="V165" s="61">
        <v>3.8113040804119647E-2</v>
      </c>
      <c r="W165" s="61">
        <v>4.8322414680985966E-4</v>
      </c>
      <c r="X165" s="61">
        <v>1.1107425709968749E-4</v>
      </c>
      <c r="Y165" s="61">
        <v>1.1608244502953894E-4</v>
      </c>
      <c r="Z165" s="61">
        <v>2.0517494930800045E-4</v>
      </c>
      <c r="AA165" s="61">
        <v>1.3952502672103065E-4</v>
      </c>
      <c r="AB165" s="61">
        <v>4.7276504575540494E-4</v>
      </c>
      <c r="AC165" s="61">
        <v>1.2559255457439492E-4</v>
      </c>
      <c r="AD165" s="61">
        <v>1.0815549282979031E-4</v>
      </c>
      <c r="AE165" s="61">
        <v>5.6324303882834171E-5</v>
      </c>
      <c r="AF165" s="61">
        <v>2.5570727705932511E-5</v>
      </c>
      <c r="AG165" s="61">
        <v>8.0810132779522624E-6</v>
      </c>
      <c r="AH165" s="61">
        <v>6.3552781457590302E-6</v>
      </c>
      <c r="AI165" s="61">
        <v>5.2178596316470941E-5</v>
      </c>
      <c r="AJ165" s="61">
        <v>1.4517058717836264E-5</v>
      </c>
      <c r="AK165" s="61">
        <v>3.9685100055160016E-5</v>
      </c>
      <c r="AL165" s="61">
        <v>3.9802603699628004E-5</v>
      </c>
      <c r="AM165" s="61">
        <v>9.5290919627591123E-5</v>
      </c>
      <c r="AN165" s="61">
        <v>1.5595755220941911E-5</v>
      </c>
      <c r="AO165" s="61">
        <v>3.2001106162386459E-5</v>
      </c>
      <c r="AP165" s="61">
        <v>1.3481543763489291E-4</v>
      </c>
      <c r="AQ165" s="61">
        <v>4.7190155351093128E-5</v>
      </c>
      <c r="AR165" s="61">
        <v>1.8851908774692786E-5</v>
      </c>
      <c r="AS165" s="61">
        <v>7.9047130956128893E-5</v>
      </c>
      <c r="AT165" s="61">
        <v>4.5097689482557879E-5</v>
      </c>
      <c r="AU165" s="61">
        <v>8.4480257278637418E-5</v>
      </c>
      <c r="AV165" s="61">
        <v>6.8827508890700342E-5</v>
      </c>
      <c r="AW165" s="61">
        <v>7.1126241390279818E-5</v>
      </c>
      <c r="AX165" s="61">
        <v>6.9735162983619421E-5</v>
      </c>
      <c r="AY165" s="61">
        <v>1.5001960964532478E-2</v>
      </c>
      <c r="AZ165" s="61">
        <v>1.0507313064799648E-4</v>
      </c>
      <c r="BA165" s="61">
        <v>0</v>
      </c>
      <c r="BB165" s="61">
        <v>2.5342525396172155E-4</v>
      </c>
      <c r="BC165" s="61">
        <v>8.1904673527726247E-5</v>
      </c>
      <c r="BD165" s="61">
        <v>1.5135326743587513E-4</v>
      </c>
      <c r="BE165" s="61">
        <v>2.6522663221421963E-5</v>
      </c>
      <c r="BF165" s="61">
        <v>7.1061988734924151E-5</v>
      </c>
      <c r="BG165" s="61">
        <v>6.9012676781875248E-5</v>
      </c>
      <c r="BH165" s="61">
        <v>5.4391891729396367E-5</v>
      </c>
      <c r="BI165" s="61">
        <v>4.4005379971437855E-5</v>
      </c>
      <c r="BJ165" s="61">
        <v>1.2050390753973002E-4</v>
      </c>
      <c r="BK165" s="61">
        <v>9.9284945145195906E-5</v>
      </c>
      <c r="BL165" s="61">
        <v>1.5192277442238781E-5</v>
      </c>
      <c r="BM165" s="61">
        <v>6.998913788862353E-5</v>
      </c>
      <c r="BN165" s="61">
        <v>6.6723761530543059E-6</v>
      </c>
      <c r="BO165" s="61">
        <v>2.0877301255605541E-5</v>
      </c>
      <c r="BP165" s="61">
        <v>8.2075931930044767E-6</v>
      </c>
      <c r="BQ165" s="61">
        <v>9.5768877427399707E-5</v>
      </c>
      <c r="BR165" s="61">
        <v>3.8744447992351678E-6</v>
      </c>
      <c r="BS165" s="61">
        <v>1.8195287226246254E-4</v>
      </c>
      <c r="BT165" s="61">
        <v>0</v>
      </c>
      <c r="BU165" s="61">
        <v>4.9898458363819884E-5</v>
      </c>
      <c r="BV165" s="61">
        <v>2.6994406440861791E-4</v>
      </c>
      <c r="BW165" s="61">
        <v>5.3403745142945339E-6</v>
      </c>
      <c r="BX165" s="61">
        <v>0</v>
      </c>
      <c r="BY165" s="61">
        <v>9.6396912527038643E-6</v>
      </c>
      <c r="BZ165" s="61">
        <v>1.4214378779700234E-5</v>
      </c>
      <c r="CA165" s="61">
        <v>7.2083261613454416E-6</v>
      </c>
      <c r="CB165" s="61">
        <v>0</v>
      </c>
      <c r="CC165" s="61">
        <v>2.3271057986056696E-5</v>
      </c>
      <c r="CD165" s="61">
        <v>1.6298649815908299E-5</v>
      </c>
      <c r="CE165" s="61">
        <v>2.7259620590166698E-4</v>
      </c>
      <c r="CF165" s="61">
        <v>4.0391963946864394E-5</v>
      </c>
      <c r="CG165" s="61">
        <v>2.9154425665643364E-5</v>
      </c>
      <c r="CH165" s="61">
        <v>3.3807036876289386E-4</v>
      </c>
      <c r="CI165" s="61">
        <v>3.628067930562313E-5</v>
      </c>
      <c r="CJ165" s="61">
        <v>2.8141545705743669E-4</v>
      </c>
      <c r="CK165" s="61">
        <v>4.2420392158741907E-4</v>
      </c>
      <c r="CL165" s="61">
        <v>9.7564769931543721E-6</v>
      </c>
      <c r="CM165" s="61">
        <v>5.9252710727493224E-5</v>
      </c>
      <c r="CN165" s="61">
        <v>1.015805388745001E-5</v>
      </c>
      <c r="CO165" s="61">
        <v>1.2800736438856633E-4</v>
      </c>
      <c r="CP165" s="61">
        <v>1.3221540068446581E-5</v>
      </c>
      <c r="CQ165" s="61">
        <v>8.1817507295557219E-6</v>
      </c>
      <c r="CR165" s="61">
        <v>3.5391480706975053E-5</v>
      </c>
      <c r="CS165" s="61">
        <v>9.9970386622281983E-6</v>
      </c>
      <c r="CT165" s="61">
        <v>0</v>
      </c>
      <c r="CU165" s="61">
        <v>4.6283226160676846E-5</v>
      </c>
      <c r="CV165" s="61">
        <v>6.1544646023276207E-5</v>
      </c>
      <c r="CW165" s="61">
        <v>3.3113690864248059E-5</v>
      </c>
      <c r="CX165" s="61">
        <v>5.0635139531776038E-5</v>
      </c>
      <c r="CY165" s="61">
        <v>0</v>
      </c>
      <c r="CZ165" s="61">
        <v>4.9295495788583048E-5</v>
      </c>
      <c r="DA165" s="61">
        <v>2.1603986811618319E-6</v>
      </c>
      <c r="DB165" s="61">
        <v>2.2598031390071701E-6</v>
      </c>
      <c r="DC165" s="61">
        <v>1.5667948121542371E-3</v>
      </c>
      <c r="DD165" s="61">
        <v>5.3541258189835315E-3</v>
      </c>
      <c r="DE165" s="61">
        <v>2.3775016167683787E-3</v>
      </c>
      <c r="DF165" s="61">
        <v>5.0358237637135891E-4</v>
      </c>
      <c r="DG165" s="61">
        <v>1.0247498706583932E-3</v>
      </c>
      <c r="DH165" s="61">
        <v>7.381274098755896E-3</v>
      </c>
      <c r="DI165" s="61">
        <v>4.5669824193375271E-5</v>
      </c>
      <c r="DJ165" s="61">
        <v>5.9775952268783544E-5</v>
      </c>
      <c r="DK165" s="61">
        <v>1.5453266542610658E-5</v>
      </c>
      <c r="DL165" s="61">
        <v>1.6693350360353262E-4</v>
      </c>
      <c r="DM165" s="61">
        <v>8.4405598219283032E-6</v>
      </c>
      <c r="DN165" s="61">
        <v>6.7988978006132866E-5</v>
      </c>
      <c r="DO165" s="61">
        <v>4.4714459970443311E-6</v>
      </c>
      <c r="DP165" s="61">
        <v>1.0652980300022542E-4</v>
      </c>
      <c r="DQ165" s="61">
        <v>2.8189977672169433E-5</v>
      </c>
      <c r="DR165" s="61">
        <v>2.8127741504535155E-5</v>
      </c>
      <c r="DS165" s="61">
        <v>1.7621019979186863E-5</v>
      </c>
      <c r="DT165" s="61">
        <v>0</v>
      </c>
      <c r="DU165" s="61">
        <v>1.4231717141561606E-4</v>
      </c>
      <c r="DV165" s="61">
        <v>7.5320387686394493E-5</v>
      </c>
      <c r="DW165" s="61">
        <v>2.2597045994615835E-5</v>
      </c>
      <c r="DX165" s="61">
        <v>1.1584240486962576E-4</v>
      </c>
      <c r="DY165" s="61">
        <v>0</v>
      </c>
      <c r="DZ165" s="61">
        <v>1.4717340475843996E-6</v>
      </c>
      <c r="EA165" s="61">
        <v>8.4551308139527617E-5</v>
      </c>
      <c r="EB165" s="61">
        <v>1.747837269858209E-5</v>
      </c>
      <c r="EC165" s="61">
        <v>5.7395541469697659E-6</v>
      </c>
      <c r="ED165" s="61">
        <v>0</v>
      </c>
      <c r="EE165" s="61">
        <v>5.9693268131481981E-6</v>
      </c>
      <c r="EF165" s="61">
        <v>0</v>
      </c>
      <c r="EG165" s="61">
        <v>1.210012032252608E-4</v>
      </c>
      <c r="EH165" s="61">
        <v>2.3978021678419317E-4</v>
      </c>
      <c r="EI165" s="61">
        <v>6.2031673244217946E-5</v>
      </c>
      <c r="EJ165" s="61">
        <v>7.6585611599586703E-5</v>
      </c>
      <c r="EK165" s="61">
        <v>1.4969593906949175E-4</v>
      </c>
      <c r="EL165" s="61">
        <v>3.3737949988299005E-4</v>
      </c>
      <c r="EM165" s="61">
        <v>6.6609909502190668E-5</v>
      </c>
      <c r="EN165" s="61">
        <v>4.8773904010398278E-6</v>
      </c>
      <c r="EO165" s="61">
        <v>0</v>
      </c>
      <c r="EP165" s="61">
        <v>2.1057255190454436E-5</v>
      </c>
      <c r="EQ165" s="61">
        <v>0</v>
      </c>
      <c r="ER165" s="61">
        <v>6.2759604025292709E-6</v>
      </c>
      <c r="ES165" s="61">
        <v>1.3087377878405172E-5</v>
      </c>
      <c r="ET165" s="61">
        <v>2.5411832992325271E-5</v>
      </c>
      <c r="EU165" s="61">
        <v>0</v>
      </c>
      <c r="EV165" s="61">
        <v>3.064448805892833E-6</v>
      </c>
      <c r="EW165" s="61">
        <v>1.5823593454429994E-4</v>
      </c>
      <c r="EX165" s="61">
        <v>4.9912880487534831E-5</v>
      </c>
      <c r="EY165" s="61">
        <v>8.1291963021730416E-6</v>
      </c>
      <c r="EZ165" s="61">
        <v>4.0502203547577856E-4</v>
      </c>
      <c r="FA165" s="61">
        <v>1.4162516980501923E-4</v>
      </c>
      <c r="FB165" s="61">
        <v>6.230935121476585E-5</v>
      </c>
      <c r="FC165" s="61">
        <v>2.1418643646995523E-4</v>
      </c>
      <c r="FD165" s="61">
        <v>1.8105470858390622E-5</v>
      </c>
      <c r="FE165" s="61">
        <v>3.5656075197275109E-5</v>
      </c>
      <c r="FF165" s="61">
        <v>4.2760042856643619E-5</v>
      </c>
      <c r="FG165" s="61">
        <v>3.3553973468365964E-5</v>
      </c>
      <c r="FH165" s="61">
        <v>1.7112793091156865E-4</v>
      </c>
      <c r="FI165" s="61">
        <v>0</v>
      </c>
      <c r="FJ165" s="61">
        <v>1.1013039170385333E-4</v>
      </c>
      <c r="FK165" s="61">
        <v>6.9968866256193328E-5</v>
      </c>
      <c r="FL165" s="61">
        <v>1.7846013127271732E-5</v>
      </c>
      <c r="FM165" s="61">
        <v>3.3537218505822268E-6</v>
      </c>
      <c r="FN165" s="61">
        <v>2.6305829794237113E-6</v>
      </c>
      <c r="FO165" s="61">
        <v>3.9133496038972568E-6</v>
      </c>
      <c r="FP165" s="61">
        <v>4.1953101046200024E-6</v>
      </c>
      <c r="FQ165" s="61">
        <v>4.7152727323967721E-5</v>
      </c>
      <c r="FR165" s="61">
        <v>2.9610904192214144E-6</v>
      </c>
      <c r="FS165" s="61">
        <v>0</v>
      </c>
      <c r="FT165" s="61">
        <v>3.3387216591220831E-6</v>
      </c>
      <c r="FU165" s="61">
        <v>4.0968503168474163E-5</v>
      </c>
      <c r="FV165" s="61">
        <v>7.8828674718715687E-6</v>
      </c>
      <c r="FW165" s="61">
        <v>0</v>
      </c>
      <c r="FX165" s="61">
        <v>1.7392077644052861E-5</v>
      </c>
      <c r="FY165" s="61">
        <v>2.8365852746577544E-5</v>
      </c>
      <c r="FZ165" s="61">
        <v>1.093276643295123E-5</v>
      </c>
      <c r="GA165" s="61">
        <v>9.2811573762758878E-5</v>
      </c>
      <c r="GB165" s="61">
        <v>1.8054264754960072E-5</v>
      </c>
      <c r="GC165" s="61">
        <v>2.5219710132615855E-5</v>
      </c>
      <c r="GD165" s="61">
        <v>6.5478401590055737E-5</v>
      </c>
      <c r="GE165" s="61">
        <v>2.261947235069745E-5</v>
      </c>
      <c r="GF165" s="61">
        <v>6.373810316922542E-5</v>
      </c>
      <c r="GG165" s="61">
        <v>8.1383694220325874E-4</v>
      </c>
      <c r="GH165" s="61">
        <v>5.2476735458575907E-5</v>
      </c>
      <c r="GI165" s="61">
        <v>1.4905942061833755E-4</v>
      </c>
      <c r="GJ165" s="61">
        <v>1.1800120444474534E-4</v>
      </c>
      <c r="GK165" s="61">
        <v>3.6892326847125641E-4</v>
      </c>
      <c r="GL165" s="61">
        <v>1.3866562241805036E-5</v>
      </c>
      <c r="GM165" s="61">
        <v>2.2500313171114447E-4</v>
      </c>
      <c r="GN165" s="61">
        <v>7.7334327281397989E-5</v>
      </c>
      <c r="GO165" s="61">
        <v>2.2989822773001266E-4</v>
      </c>
      <c r="GP165" s="61">
        <v>5.2518626735004139E-5</v>
      </c>
      <c r="GQ165" s="61">
        <v>1.7038399563666597E-4</v>
      </c>
      <c r="GR165" s="61">
        <v>9.8805580071012491E-5</v>
      </c>
      <c r="GS165" s="61">
        <v>1.016681255355256E-3</v>
      </c>
      <c r="GT165" s="61">
        <v>1.0872377178423755E-4</v>
      </c>
      <c r="GU165" s="61">
        <v>1.6065853580206918E-4</v>
      </c>
      <c r="GV165" s="61">
        <v>3.7399197608591376E-4</v>
      </c>
      <c r="GW165" s="61">
        <v>9.0386181079068025E-5</v>
      </c>
      <c r="GX165" s="61">
        <v>1.2138560263489505E-5</v>
      </c>
      <c r="GY165" s="61">
        <v>9.4776995393503098E-5</v>
      </c>
      <c r="GZ165" s="61">
        <v>3.1527256861630061E-5</v>
      </c>
      <c r="HA165" s="61">
        <v>4.515035972796607E-6</v>
      </c>
      <c r="HB165" s="61">
        <v>4.5157905032665491E-5</v>
      </c>
      <c r="HC165" s="61">
        <v>9.9846092760667805E-5</v>
      </c>
      <c r="HD165" s="61">
        <v>1.1762964041089445E-6</v>
      </c>
      <c r="HE165" s="61">
        <v>1.2331589133012479E-5</v>
      </c>
      <c r="HF165" s="61">
        <v>8.5758042515936028E-6</v>
      </c>
      <c r="HG165" s="61">
        <v>2.5975418326415726E-6</v>
      </c>
      <c r="HH165" s="61">
        <v>7.2599509899953234E-5</v>
      </c>
      <c r="HI165" s="61">
        <v>1.2338991552878132E-5</v>
      </c>
      <c r="HJ165" s="61">
        <v>5.9216249597864922E-5</v>
      </c>
      <c r="HK165" s="61">
        <v>1.1828356206721027E-4</v>
      </c>
      <c r="HL165" s="61">
        <v>1.3278364282622002E-4</v>
      </c>
      <c r="HM165" s="61">
        <v>2.7176292843376974E-4</v>
      </c>
      <c r="HN165" s="61">
        <v>7.4694576145150571E-2</v>
      </c>
      <c r="HO165" s="61">
        <v>1.1524422098800763E-3</v>
      </c>
      <c r="HP165" s="61">
        <v>0</v>
      </c>
      <c r="HQ165" s="61">
        <v>1.1854414354644136E-4</v>
      </c>
      <c r="HR165" s="61">
        <v>9.5610147393675164E-6</v>
      </c>
      <c r="HS165" s="61">
        <v>1.4132397612337521E-5</v>
      </c>
      <c r="HT165" s="61">
        <v>9.8817965935721299E-7</v>
      </c>
      <c r="HU165" s="61">
        <v>3.2520132632835257E-5</v>
      </c>
      <c r="HV165" s="61">
        <v>1.7476500729193196E-5</v>
      </c>
      <c r="HW165" s="61">
        <v>0.58661985887407853</v>
      </c>
      <c r="HX165" s="61">
        <v>0.76876001527061133</v>
      </c>
      <c r="HY165" s="61">
        <v>0.82985570502619388</v>
      </c>
      <c r="HZ165" s="61">
        <v>0.86429505862719636</v>
      </c>
      <c r="IA165" s="61">
        <v>0.7676830746231047</v>
      </c>
      <c r="IB165" s="61">
        <v>0.79601943419858889</v>
      </c>
      <c r="IC165" s="61">
        <v>3.9965531814843575E-5</v>
      </c>
      <c r="ID165" s="61">
        <v>4.5396595779831233E-6</v>
      </c>
      <c r="IE165" s="61">
        <v>1.2277814106226183E-5</v>
      </c>
      <c r="IF165" s="61">
        <v>0</v>
      </c>
      <c r="IG165" s="61">
        <v>8.5084462903399217E-6</v>
      </c>
      <c r="IH165" s="61">
        <v>4.1508759697538089E-5</v>
      </c>
      <c r="II165" s="61">
        <v>2.4056100139667745E-5</v>
      </c>
      <c r="IJ165" s="61">
        <v>2.0917764388210209E-5</v>
      </c>
      <c r="IK165" s="61">
        <v>1.725156922927797E-4</v>
      </c>
      <c r="IL165" s="61">
        <v>5.1716604112463454E-5</v>
      </c>
      <c r="IM165" s="61">
        <v>7.9629925407286722E-7</v>
      </c>
      <c r="IN165" s="61">
        <v>1.5403053671776657E-5</v>
      </c>
      <c r="IO165" s="61">
        <v>3.2072193540023547E-5</v>
      </c>
      <c r="IP165" s="61">
        <v>4.7411080555077009E-6</v>
      </c>
      <c r="IQ165" s="61">
        <v>2.1926479911452964E-5</v>
      </c>
      <c r="IR165" s="61">
        <v>1.4388033414455655E-4</v>
      </c>
      <c r="IS165" s="61">
        <v>6.9357712850535516E-6</v>
      </c>
      <c r="IT165" s="61">
        <v>1.631770654980038E-5</v>
      </c>
      <c r="IU165" s="61">
        <v>4.0322176127935171E-5</v>
      </c>
      <c r="IV165" s="61">
        <v>1.7272771545896216E-5</v>
      </c>
      <c r="IW165" s="61">
        <v>1.4934162441914484E-5</v>
      </c>
      <c r="IX165" s="61">
        <v>2.2055159585161937E-5</v>
      </c>
      <c r="IY165" s="61">
        <v>5.6084797330489778E-6</v>
      </c>
      <c r="IZ165" s="61">
        <v>6.2630250874047276E-6</v>
      </c>
      <c r="JA165" s="61">
        <v>1.1350826984048568E-6</v>
      </c>
      <c r="JB165" s="61">
        <v>3.1124229079388998E-5</v>
      </c>
      <c r="JC165" s="61">
        <v>4.0626112657190651E-5</v>
      </c>
      <c r="JD165" s="61">
        <v>1.3011578368637421E-5</v>
      </c>
      <c r="JE165" s="61">
        <v>8.4746204673818382E-6</v>
      </c>
      <c r="JF165" s="61">
        <v>7.1749503970974523E-6</v>
      </c>
      <c r="JG165" s="61">
        <v>4.4491970540316821E-3</v>
      </c>
      <c r="JH165" s="61">
        <v>2.1177230509963356E-4</v>
      </c>
      <c r="JI165" s="61">
        <v>4.4032366605607585E-3</v>
      </c>
      <c r="JJ165" s="61">
        <v>1.1379533905929956E-3</v>
      </c>
      <c r="JK165" s="61">
        <v>4.3112879358783562E-3</v>
      </c>
      <c r="JL165" s="61">
        <v>5.1166811842746787E-4</v>
      </c>
      <c r="JM165" s="61">
        <v>3.3039739244951425E-4</v>
      </c>
      <c r="JN165" s="61">
        <v>7.0039983270993555E-5</v>
      </c>
      <c r="JO165" s="61">
        <v>2.0647365703213389E-5</v>
      </c>
      <c r="JP165" s="61">
        <v>5.1157750300728636E-5</v>
      </c>
      <c r="JQ165" s="61">
        <v>5.7725872540185761E-5</v>
      </c>
      <c r="JR165" s="61">
        <v>1.6574879560971027E-6</v>
      </c>
      <c r="JS165" s="61">
        <v>2.4182923956866052E-6</v>
      </c>
      <c r="JT165" s="61">
        <v>3.0779830871742637E-3</v>
      </c>
      <c r="JU165" s="61">
        <v>1.9317604540943211E-6</v>
      </c>
      <c r="JV165" s="61">
        <v>4.0157728420157702E-6</v>
      </c>
      <c r="JW165" s="61">
        <v>2.3633622136195837E-5</v>
      </c>
      <c r="JX165" s="61">
        <v>7.4627698748636769E-6</v>
      </c>
      <c r="JY165" s="61">
        <v>5.9783917604452566E-5</v>
      </c>
      <c r="JZ165" s="61">
        <v>1.2544415828588262E-5</v>
      </c>
      <c r="KA165" s="61">
        <v>1.1884909653313951E-5</v>
      </c>
      <c r="KB165" s="61">
        <v>5.7710565029099207E-5</v>
      </c>
      <c r="KC165" s="61">
        <v>1.2408478033271337E-5</v>
      </c>
      <c r="KD165" s="61">
        <v>3.1483206018357649E-6</v>
      </c>
      <c r="KE165" s="61">
        <v>5.7521836260404532E-5</v>
      </c>
      <c r="KF165" s="61">
        <v>7.4903938339776022E-5</v>
      </c>
      <c r="KG165" s="61">
        <v>1.0195951360050742E-4</v>
      </c>
      <c r="KH165" s="61">
        <v>1.1523090609582854E-6</v>
      </c>
      <c r="KI165" s="61">
        <v>1.588444934286588E-5</v>
      </c>
      <c r="KJ165" s="61">
        <v>9.3548031050722878E-6</v>
      </c>
      <c r="KK165" s="61">
        <v>1.2153486827448913E-5</v>
      </c>
      <c r="KL165" s="61">
        <v>7.7408503841583528E-5</v>
      </c>
      <c r="KM165" s="61">
        <v>4.7051994294269376E-5</v>
      </c>
      <c r="KN165" s="61">
        <v>1.7465603515031667E-5</v>
      </c>
      <c r="KO165" s="61">
        <v>1.9142056855857838E-5</v>
      </c>
      <c r="KP165" s="61">
        <v>6.4009394438022707E-5</v>
      </c>
      <c r="KQ165" s="61">
        <v>1.3479603157941708E-5</v>
      </c>
      <c r="KR165" s="61">
        <v>2.4821803177535536E-5</v>
      </c>
      <c r="KS165" s="61">
        <v>6.7263032375493314E-5</v>
      </c>
      <c r="KT165" s="61">
        <v>7.6852580223902293E-5</v>
      </c>
      <c r="KU165" s="61">
        <v>9.0609387144346067E-5</v>
      </c>
      <c r="KV165" s="61">
        <v>9.0966230615072716E-5</v>
      </c>
      <c r="KW165" s="61">
        <v>4.4842166939051953E-5</v>
      </c>
      <c r="KX165" s="61">
        <v>6.7744050447682917E-5</v>
      </c>
      <c r="KY165" s="61">
        <v>1.057712916887829E-4</v>
      </c>
      <c r="KZ165" s="61">
        <v>5.4350864419629951E-5</v>
      </c>
    </row>
    <row r="166" spans="1:312" ht="13" x14ac:dyDescent="0.3">
      <c r="A166" s="102">
        <v>1.030226970938342</v>
      </c>
      <c r="B166" s="50" t="s">
        <v>796</v>
      </c>
      <c r="C166" s="60" t="s">
        <v>57</v>
      </c>
      <c r="D166" s="61">
        <v>1.7270334433835658E-5</v>
      </c>
      <c r="E166" s="61">
        <v>1.814020510442612E-6</v>
      </c>
      <c r="F166" s="61">
        <v>1.3261648541425077E-4</v>
      </c>
      <c r="G166" s="61">
        <v>1.8210356789597317E-4</v>
      </c>
      <c r="H166" s="61">
        <v>1.3656858182378126E-4</v>
      </c>
      <c r="I166" s="61">
        <v>1.7891342621807684E-3</v>
      </c>
      <c r="J166" s="61">
        <v>1.1213042930075377E-2</v>
      </c>
      <c r="K166" s="61">
        <v>1.0964769246919271E-2</v>
      </c>
      <c r="L166" s="61">
        <v>7.9709854896404895E-3</v>
      </c>
      <c r="M166" s="61">
        <v>2.6295389876433036E-5</v>
      </c>
      <c r="N166" s="61">
        <v>1.1899900359008072E-4</v>
      </c>
      <c r="O166" s="61">
        <v>1.3277131048507407E-4</v>
      </c>
      <c r="P166" s="61">
        <v>8.654719205872031E-5</v>
      </c>
      <c r="Q166" s="61">
        <v>1.9193583187181827E-4</v>
      </c>
      <c r="R166" s="61">
        <v>1.1372522951397942E-5</v>
      </c>
      <c r="S166" s="61">
        <v>6.0132284491736809E-5</v>
      </c>
      <c r="T166" s="61">
        <v>6.6342650881377112E-4</v>
      </c>
      <c r="U166" s="61">
        <v>8.8879698290261308E-5</v>
      </c>
      <c r="V166" s="61">
        <v>1.4776987846656833E-5</v>
      </c>
      <c r="W166" s="61">
        <v>8.4582130461086389E-5</v>
      </c>
      <c r="X166" s="61">
        <v>2.189993774356454E-4</v>
      </c>
      <c r="Y166" s="61">
        <v>1.038510939628082E-6</v>
      </c>
      <c r="Z166" s="61">
        <v>4.1576113029190082E-5</v>
      </c>
      <c r="AA166" s="61">
        <v>3.3203859626583126E-5</v>
      </c>
      <c r="AB166" s="61">
        <v>4.3521089384191291E-5</v>
      </c>
      <c r="AC166" s="61">
        <v>5.9877961492172241E-6</v>
      </c>
      <c r="AD166" s="61">
        <v>1.7514184164760126E-6</v>
      </c>
      <c r="AE166" s="61">
        <v>5.5446402509762931E-6</v>
      </c>
      <c r="AF166" s="61">
        <v>0</v>
      </c>
      <c r="AG166" s="61">
        <v>8.7998300021146825E-6</v>
      </c>
      <c r="AH166" s="61">
        <v>0</v>
      </c>
      <c r="AI166" s="61">
        <v>1.4327251446673445E-5</v>
      </c>
      <c r="AJ166" s="61">
        <v>3.0269064389072868E-5</v>
      </c>
      <c r="AK166" s="61">
        <v>1.72700173261969E-5</v>
      </c>
      <c r="AL166" s="61">
        <v>1.9631148431038245E-5</v>
      </c>
      <c r="AM166" s="61">
        <v>0</v>
      </c>
      <c r="AN166" s="61">
        <v>5.2219495009445945E-5</v>
      </c>
      <c r="AO166" s="61">
        <v>1.0396372051849158E-5</v>
      </c>
      <c r="AP166" s="61">
        <v>0</v>
      </c>
      <c r="AQ166" s="61">
        <v>7.0834668987049406E-6</v>
      </c>
      <c r="AR166" s="61">
        <v>5.2399874229976753E-6</v>
      </c>
      <c r="AS166" s="61">
        <v>1.5958880751179093E-5</v>
      </c>
      <c r="AT166" s="61">
        <v>1.35785096650789E-5</v>
      </c>
      <c r="AU166" s="61">
        <v>0</v>
      </c>
      <c r="AV166" s="61">
        <v>5.8066556689189201E-5</v>
      </c>
      <c r="AW166" s="61">
        <v>4.1733510022549589E-3</v>
      </c>
      <c r="AX166" s="61">
        <v>1.4976137743907432E-3</v>
      </c>
      <c r="AY166" s="61">
        <v>9.4854531330792037E-5</v>
      </c>
      <c r="AZ166" s="61">
        <v>4.9095177507973046E-5</v>
      </c>
      <c r="BA166" s="61">
        <v>0</v>
      </c>
      <c r="BB166" s="61">
        <v>1.6232939945239823E-5</v>
      </c>
      <c r="BC166" s="61">
        <v>2.6468296651688913E-6</v>
      </c>
      <c r="BD166" s="61">
        <v>8.4841623960594367E-6</v>
      </c>
      <c r="BE166" s="61">
        <v>1.2717386610020884E-5</v>
      </c>
      <c r="BF166" s="61">
        <v>2.4504837622213135E-5</v>
      </c>
      <c r="BG166" s="61">
        <v>1.2616743578214107E-5</v>
      </c>
      <c r="BH166" s="61">
        <v>5.6873930261127967E-6</v>
      </c>
      <c r="BI166" s="61">
        <v>1.611473311436525E-4</v>
      </c>
      <c r="BJ166" s="61">
        <v>7.1058252173534573E-5</v>
      </c>
      <c r="BK166" s="61">
        <v>7.4809575044892149E-6</v>
      </c>
      <c r="BL166" s="61">
        <v>1.7121455530142118E-6</v>
      </c>
      <c r="BM166" s="61">
        <v>0</v>
      </c>
      <c r="BN166" s="61">
        <v>7.7534976573953474E-7</v>
      </c>
      <c r="BO166" s="61">
        <v>6.6527249284109902E-6</v>
      </c>
      <c r="BP166" s="61">
        <v>5.8815516450112827E-3</v>
      </c>
      <c r="BQ166" s="61">
        <v>1.2343994229827146E-2</v>
      </c>
      <c r="BR166" s="61">
        <v>1.2604286421689635E-3</v>
      </c>
      <c r="BS166" s="61">
        <v>1.3174656645382801E-2</v>
      </c>
      <c r="BT166" s="61">
        <v>6.0018758841623651E-3</v>
      </c>
      <c r="BU166" s="61">
        <v>2.408588225680057E-2</v>
      </c>
      <c r="BV166" s="61">
        <v>1.3470308707893742E-4</v>
      </c>
      <c r="BW166" s="61">
        <v>5.3103748008875406E-4</v>
      </c>
      <c r="BX166" s="61">
        <v>3.163219513818662E-6</v>
      </c>
      <c r="BY166" s="61">
        <v>5.2277861837127324E-4</v>
      </c>
      <c r="BZ166" s="61">
        <v>0</v>
      </c>
      <c r="CA166" s="61">
        <v>5.2766015401220683E-3</v>
      </c>
      <c r="CB166" s="61">
        <v>6.9571102609640066E-5</v>
      </c>
      <c r="CC166" s="61">
        <v>3.4110671315066817E-6</v>
      </c>
      <c r="CD166" s="61">
        <v>0</v>
      </c>
      <c r="CE166" s="61">
        <v>3.6636833182385546E-6</v>
      </c>
      <c r="CF166" s="61">
        <v>0</v>
      </c>
      <c r="CG166" s="61">
        <v>1.2083854187160996E-6</v>
      </c>
      <c r="CH166" s="61">
        <v>4.7013997027059964E-6</v>
      </c>
      <c r="CI166" s="61">
        <v>0</v>
      </c>
      <c r="CJ166" s="61">
        <v>4.4779687296975432E-6</v>
      </c>
      <c r="CK166" s="61">
        <v>0</v>
      </c>
      <c r="CL166" s="61">
        <v>3.4533234718037815E-6</v>
      </c>
      <c r="CM166" s="61">
        <v>5.5622936048781218E-6</v>
      </c>
      <c r="CN166" s="61">
        <v>0</v>
      </c>
      <c r="CO166" s="61">
        <v>1.2360881687885137E-5</v>
      </c>
      <c r="CP166" s="61">
        <v>0</v>
      </c>
      <c r="CQ166" s="61">
        <v>3.6756820441735409E-6</v>
      </c>
      <c r="CR166" s="61">
        <v>1.1177914280227887E-6</v>
      </c>
      <c r="CS166" s="61">
        <v>0</v>
      </c>
      <c r="CT166" s="61">
        <v>0</v>
      </c>
      <c r="CU166" s="61">
        <v>1.0518915036517465E-5</v>
      </c>
      <c r="CV166" s="61">
        <v>1.171831764736168E-5</v>
      </c>
      <c r="CW166" s="61">
        <v>0</v>
      </c>
      <c r="CX166" s="61">
        <v>0</v>
      </c>
      <c r="CY166" s="61">
        <v>0</v>
      </c>
      <c r="CZ166" s="61">
        <v>0</v>
      </c>
      <c r="DA166" s="61">
        <v>2.2198591953222493E-5</v>
      </c>
      <c r="DB166" s="61">
        <v>4.5196062780143403E-6</v>
      </c>
      <c r="DC166" s="61">
        <v>1.7157993383611154E-5</v>
      </c>
      <c r="DD166" s="61">
        <v>1.1649152198829874E-5</v>
      </c>
      <c r="DE166" s="61">
        <v>6.8125680370852511E-6</v>
      </c>
      <c r="DF166" s="61">
        <v>9.3804042193216722E-7</v>
      </c>
      <c r="DG166" s="61">
        <v>8.1154186383695938E-6</v>
      </c>
      <c r="DH166" s="61">
        <v>0</v>
      </c>
      <c r="DI166" s="61">
        <v>1.1909293017023914E-5</v>
      </c>
      <c r="DJ166" s="61">
        <v>0</v>
      </c>
      <c r="DK166" s="61">
        <v>2.8587748999690838E-6</v>
      </c>
      <c r="DL166" s="61">
        <v>0</v>
      </c>
      <c r="DM166" s="61">
        <v>0</v>
      </c>
      <c r="DN166" s="61">
        <v>0</v>
      </c>
      <c r="DO166" s="61">
        <v>2.6047258235209693E-6</v>
      </c>
      <c r="DP166" s="61">
        <v>0</v>
      </c>
      <c r="DQ166" s="61">
        <v>0</v>
      </c>
      <c r="DR166" s="61">
        <v>1.3789878675674977E-4</v>
      </c>
      <c r="DS166" s="61">
        <v>0</v>
      </c>
      <c r="DT166" s="61">
        <v>0</v>
      </c>
      <c r="DU166" s="61">
        <v>1.0552434855334852E-6</v>
      </c>
      <c r="DV166" s="61">
        <v>2.1803270119745774E-6</v>
      </c>
      <c r="DW166" s="61">
        <v>7.0702413848184514E-6</v>
      </c>
      <c r="DX166" s="61">
        <v>3.7281807055499007E-5</v>
      </c>
      <c r="DY166" s="61">
        <v>0</v>
      </c>
      <c r="DZ166" s="61">
        <v>1.1365057367457307E-5</v>
      </c>
      <c r="EA166" s="61">
        <v>2.2507003054000253E-6</v>
      </c>
      <c r="EB166" s="61">
        <v>9.3869958770877E-5</v>
      </c>
      <c r="EC166" s="61">
        <v>1.4348885367424415E-6</v>
      </c>
      <c r="ED166" s="61">
        <v>1.1461831125674344E-6</v>
      </c>
      <c r="EE166" s="61">
        <v>0</v>
      </c>
      <c r="EF166" s="61">
        <v>4.9539244437851241E-6</v>
      </c>
      <c r="EG166" s="61">
        <v>0</v>
      </c>
      <c r="EH166" s="61">
        <v>3.7480842084022552E-6</v>
      </c>
      <c r="EI166" s="61">
        <v>1.2685914021211897E-5</v>
      </c>
      <c r="EJ166" s="61">
        <v>0</v>
      </c>
      <c r="EK166" s="61">
        <v>1.288184638876932E-5</v>
      </c>
      <c r="EL166" s="61">
        <v>1.4689284059304112E-2</v>
      </c>
      <c r="EM166" s="61">
        <v>4.3673850537217694E-2</v>
      </c>
      <c r="EN166" s="61">
        <v>1.4041627167800141E-2</v>
      </c>
      <c r="EO166" s="61">
        <v>9.6091965785887468E-3</v>
      </c>
      <c r="EP166" s="61">
        <v>1.289374132397064E-2</v>
      </c>
      <c r="EQ166" s="61">
        <v>1.2280178847808578E-2</v>
      </c>
      <c r="ER166" s="61">
        <v>4.7932832161387967E-3</v>
      </c>
      <c r="ES166" s="61">
        <v>1.7528666810627824E-2</v>
      </c>
      <c r="ET166" s="61">
        <v>1.228741289767688E-2</v>
      </c>
      <c r="EU166" s="61">
        <v>1.3033795946616893E-2</v>
      </c>
      <c r="EV166" s="61">
        <v>0.15935556748420629</v>
      </c>
      <c r="EW166" s="61">
        <v>1.3307242419305889E-2</v>
      </c>
      <c r="EX166" s="61">
        <v>5.7007097003529624E-6</v>
      </c>
      <c r="EY166" s="61">
        <v>2.9595765626986231E-4</v>
      </c>
      <c r="EZ166" s="61">
        <v>5.9738235419858287E-5</v>
      </c>
      <c r="FA166" s="61">
        <v>0</v>
      </c>
      <c r="FB166" s="61">
        <v>3.2806248772111659E-5</v>
      </c>
      <c r="FC166" s="61">
        <v>1.3504354512728928E-4</v>
      </c>
      <c r="FD166" s="61">
        <v>0</v>
      </c>
      <c r="FE166" s="61">
        <v>0</v>
      </c>
      <c r="FF166" s="61">
        <v>1.3275501677585867E-4</v>
      </c>
      <c r="FG166" s="61">
        <v>4.9199489004197074E-5</v>
      </c>
      <c r="FH166" s="61">
        <v>1.6380951788235015E-4</v>
      </c>
      <c r="FI166" s="61">
        <v>1.6022398922486552E-4</v>
      </c>
      <c r="FJ166" s="61">
        <v>6.0274147295554056E-5</v>
      </c>
      <c r="FK166" s="61">
        <v>4.1080118926486829E-5</v>
      </c>
      <c r="FL166" s="61">
        <v>1.9708087611990868E-6</v>
      </c>
      <c r="FM166" s="61">
        <v>0</v>
      </c>
      <c r="FN166" s="61">
        <v>2.3529103315956529E-6</v>
      </c>
      <c r="FO166" s="61">
        <v>8.4322031579677282E-6</v>
      </c>
      <c r="FP166" s="61">
        <v>1.6229665783211243E-5</v>
      </c>
      <c r="FQ166" s="61">
        <v>3.8862137904369E-6</v>
      </c>
      <c r="FR166" s="61">
        <v>4.6664304512337476E-6</v>
      </c>
      <c r="FS166" s="61">
        <v>3.97501825040243E-3</v>
      </c>
      <c r="FT166" s="61">
        <v>1.9587167066849555E-5</v>
      </c>
      <c r="FU166" s="61">
        <v>7.5734149191484935E-5</v>
      </c>
      <c r="FV166" s="61">
        <v>5.9061484205494589E-4</v>
      </c>
      <c r="FW166" s="61">
        <v>2.3217934314502411E-4</v>
      </c>
      <c r="FX166" s="61">
        <v>1.4925587613349761E-4</v>
      </c>
      <c r="FY166" s="61">
        <v>4.3657564251207357E-4</v>
      </c>
      <c r="FZ166" s="61">
        <v>3.5998133376790636E-6</v>
      </c>
      <c r="GA166" s="61">
        <v>0</v>
      </c>
      <c r="GB166" s="61">
        <v>0</v>
      </c>
      <c r="GC166" s="61">
        <v>5.2883435616429232E-6</v>
      </c>
      <c r="GD166" s="61">
        <v>0</v>
      </c>
      <c r="GE166" s="61">
        <v>8.4403105368010911E-6</v>
      </c>
      <c r="GF166" s="61">
        <v>1.4927595011865889E-4</v>
      </c>
      <c r="GG166" s="61">
        <v>7.9689574137052573E-6</v>
      </c>
      <c r="GH166" s="61">
        <v>1.3631960143177865E-5</v>
      </c>
      <c r="GI166" s="61">
        <v>1.0220449968740163E-4</v>
      </c>
      <c r="GJ166" s="61">
        <v>3.4817639336165601E-5</v>
      </c>
      <c r="GK166" s="61">
        <v>8.2971988978742096E-6</v>
      </c>
      <c r="GL166" s="61">
        <v>2.0992802346154229E-4</v>
      </c>
      <c r="GM166" s="61">
        <v>1.3501988167757703E-6</v>
      </c>
      <c r="GN166" s="61">
        <v>1.0002640071139381E-5</v>
      </c>
      <c r="GO166" s="61">
        <v>4.6748958524561989E-4</v>
      </c>
      <c r="GP166" s="61">
        <v>7.9623828348238072E-5</v>
      </c>
      <c r="GQ166" s="61">
        <v>2.5355926723682192E-5</v>
      </c>
      <c r="GR166" s="61">
        <v>2.6419002845639352E-4</v>
      </c>
      <c r="GS166" s="61">
        <v>1.8148768259007776E-4</v>
      </c>
      <c r="GT166" s="61">
        <v>7.7285931057677817E-5</v>
      </c>
      <c r="GU166" s="61">
        <v>4.3451630251938186E-4</v>
      </c>
      <c r="GV166" s="61">
        <v>1.1403975895360562E-4</v>
      </c>
      <c r="GW166" s="61">
        <v>0</v>
      </c>
      <c r="GX166" s="61">
        <v>0</v>
      </c>
      <c r="GY166" s="61">
        <v>0</v>
      </c>
      <c r="GZ166" s="61">
        <v>1.1331581354553975E-5</v>
      </c>
      <c r="HA166" s="61">
        <v>0</v>
      </c>
      <c r="HB166" s="61">
        <v>0</v>
      </c>
      <c r="HC166" s="61">
        <v>0</v>
      </c>
      <c r="HD166" s="61">
        <v>5.7377124600425185E-6</v>
      </c>
      <c r="HE166" s="61">
        <v>1.1616023032450826E-5</v>
      </c>
      <c r="HF166" s="61">
        <v>1.9649058991873992E-6</v>
      </c>
      <c r="HG166" s="61">
        <v>1.3661145934633457E-6</v>
      </c>
      <c r="HH166" s="61">
        <v>0</v>
      </c>
      <c r="HI166" s="61">
        <v>4.0064407048206117E-5</v>
      </c>
      <c r="HJ166" s="61">
        <v>0</v>
      </c>
      <c r="HK166" s="61">
        <v>0</v>
      </c>
      <c r="HL166" s="61">
        <v>3.8315254422442456E-6</v>
      </c>
      <c r="HM166" s="61">
        <v>7.2700696905858344E-5</v>
      </c>
      <c r="HN166" s="61">
        <v>8.8493833250640708E-5</v>
      </c>
      <c r="HO166" s="61">
        <v>2.4271025153088142E-6</v>
      </c>
      <c r="HP166" s="61">
        <v>0</v>
      </c>
      <c r="HQ166" s="61">
        <v>1.2363499633677933E-5</v>
      </c>
      <c r="HR166" s="61">
        <v>1.0269878399971619E-5</v>
      </c>
      <c r="HS166" s="61">
        <v>0</v>
      </c>
      <c r="HT166" s="61">
        <v>3.2985715389811195E-6</v>
      </c>
      <c r="HU166" s="61">
        <v>6.3795533321715832E-5</v>
      </c>
      <c r="HV166" s="61">
        <v>0</v>
      </c>
      <c r="HW166" s="61">
        <v>0</v>
      </c>
      <c r="HX166" s="61">
        <v>0</v>
      </c>
      <c r="HY166" s="61">
        <v>1.9813588872482873E-4</v>
      </c>
      <c r="HZ166" s="61">
        <v>6.6042276351703982E-6</v>
      </c>
      <c r="IA166" s="61">
        <v>0</v>
      </c>
      <c r="IB166" s="61">
        <v>2.4344437305504875E-6</v>
      </c>
      <c r="IC166" s="61">
        <v>0</v>
      </c>
      <c r="ID166" s="61">
        <v>2.0704528480666272E-6</v>
      </c>
      <c r="IE166" s="61">
        <v>5.2112499873093356E-5</v>
      </c>
      <c r="IF166" s="61">
        <v>0</v>
      </c>
      <c r="IG166" s="61">
        <v>5.0864935001864176E-6</v>
      </c>
      <c r="IH166" s="61">
        <v>6.5896422373171737E-5</v>
      </c>
      <c r="II166" s="61">
        <v>2.1902367350228599E-6</v>
      </c>
      <c r="IJ166" s="61">
        <v>2.9649914468789656E-2</v>
      </c>
      <c r="IK166" s="61">
        <v>1.1032957016039506E-2</v>
      </c>
      <c r="IL166" s="61">
        <v>2.3114505082868254E-3</v>
      </c>
      <c r="IM166" s="61">
        <v>3.2010964580644571E-3</v>
      </c>
      <c r="IN166" s="61">
        <v>5.700533191870613E-3</v>
      </c>
      <c r="IO166" s="61">
        <v>1.1902128454926915E-2</v>
      </c>
      <c r="IP166" s="61">
        <v>3.3984897948113441E-3</v>
      </c>
      <c r="IQ166" s="61">
        <v>6.1045258716755698E-3</v>
      </c>
      <c r="IR166" s="61">
        <v>5.8433423386932181E-3</v>
      </c>
      <c r="IS166" s="61">
        <v>0.7451579336640608</v>
      </c>
      <c r="IT166" s="61">
        <v>1.8626190335594979E-3</v>
      </c>
      <c r="IU166" s="61">
        <v>1.2521472411745197E-3</v>
      </c>
      <c r="IV166" s="61">
        <v>3.3405774006923204E-2</v>
      </c>
      <c r="IW166" s="61">
        <v>1.6801568369819383E-2</v>
      </c>
      <c r="IX166" s="61">
        <v>7.3684460734115519E-4</v>
      </c>
      <c r="IY166" s="61">
        <v>1.7613779723872693E-5</v>
      </c>
      <c r="IZ166" s="61">
        <v>1.1165846995373095E-6</v>
      </c>
      <c r="JA166" s="61">
        <v>4.6475330484687756E-6</v>
      </c>
      <c r="JB166" s="61">
        <v>4.9507054627777127E-5</v>
      </c>
      <c r="JC166" s="61">
        <v>5.7532481254776397E-5</v>
      </c>
      <c r="JD166" s="61">
        <v>4.3676827212825092E-6</v>
      </c>
      <c r="JE166" s="61">
        <v>1.5530642009224901E-4</v>
      </c>
      <c r="JF166" s="61">
        <v>2.1276623912315344E-6</v>
      </c>
      <c r="JG166" s="61">
        <v>3.7340368700230948E-5</v>
      </c>
      <c r="JH166" s="61">
        <v>4.4261508602740282E-5</v>
      </c>
      <c r="JI166" s="61">
        <v>7.9676508725018878E-6</v>
      </c>
      <c r="JJ166" s="61">
        <v>9.2372208067702176E-5</v>
      </c>
      <c r="JK166" s="61">
        <v>1.1504761747969981E-6</v>
      </c>
      <c r="JL166" s="61">
        <v>7.6160821089285596E-5</v>
      </c>
      <c r="JM166" s="61">
        <v>8.7254259845523409E-5</v>
      </c>
      <c r="JN166" s="61">
        <v>3.3560169727859607E-4</v>
      </c>
      <c r="JO166" s="61">
        <v>1.2220419671588876E-3</v>
      </c>
      <c r="JP166" s="61">
        <v>5.6018034194420881E-4</v>
      </c>
      <c r="JQ166" s="61">
        <v>3.574590045589606E-4</v>
      </c>
      <c r="JR166" s="61">
        <v>1.9146936114202616E-4</v>
      </c>
      <c r="JS166" s="61">
        <v>6.116166690061754E-5</v>
      </c>
      <c r="JT166" s="61">
        <v>0</v>
      </c>
      <c r="JU166" s="61">
        <v>0</v>
      </c>
      <c r="JV166" s="61">
        <v>2.3559200673159181E-6</v>
      </c>
      <c r="JW166" s="61">
        <v>1.2188085132019676E-4</v>
      </c>
      <c r="JX166" s="61">
        <v>3.9947464986235058E-5</v>
      </c>
      <c r="JY166" s="61">
        <v>2.8671335627628315E-6</v>
      </c>
      <c r="JZ166" s="61">
        <v>3.3801351975424322E-5</v>
      </c>
      <c r="KA166" s="61">
        <v>1.9092224342673013E-6</v>
      </c>
      <c r="KB166" s="61">
        <v>0</v>
      </c>
      <c r="KC166" s="61">
        <v>7.3054517730410795E-6</v>
      </c>
      <c r="KD166" s="61">
        <v>7.0429097907733403E-6</v>
      </c>
      <c r="KE166" s="61">
        <v>2.3226044665293295E-5</v>
      </c>
      <c r="KF166" s="61">
        <v>9.6672464871384753E-5</v>
      </c>
      <c r="KG166" s="61">
        <v>2.8395268561015865E-5</v>
      </c>
      <c r="KH166" s="61">
        <v>0</v>
      </c>
      <c r="KI166" s="61">
        <v>0</v>
      </c>
      <c r="KJ166" s="61">
        <v>6.9831628812511451E-6</v>
      </c>
      <c r="KK166" s="61">
        <v>2.5211388481275069E-5</v>
      </c>
      <c r="KL166" s="61">
        <v>2.2805713916268048E-5</v>
      </c>
      <c r="KM166" s="61">
        <v>0</v>
      </c>
      <c r="KN166" s="61">
        <v>4.0529156874624765E-5</v>
      </c>
      <c r="KO166" s="61">
        <v>1.4066048168841223E-6</v>
      </c>
      <c r="KP166" s="61">
        <v>2.4547156708483884E-5</v>
      </c>
      <c r="KQ166" s="61">
        <v>0</v>
      </c>
      <c r="KR166" s="61">
        <v>2.2342850662535889E-5</v>
      </c>
      <c r="KS166" s="61">
        <v>1.7313431634792464E-6</v>
      </c>
      <c r="KT166" s="61">
        <v>3.6939227075978748E-5</v>
      </c>
      <c r="KU166" s="61">
        <v>2.998938888609821E-5</v>
      </c>
      <c r="KV166" s="61">
        <v>4.9121025870096106E-6</v>
      </c>
      <c r="KW166" s="61">
        <v>2.4482074429120286E-6</v>
      </c>
      <c r="KX166" s="61">
        <v>9.5074040085751624E-6</v>
      </c>
      <c r="KY166" s="61">
        <v>3.8421636688250567E-5</v>
      </c>
      <c r="KZ166" s="61">
        <v>3.6965202515014038E-5</v>
      </c>
    </row>
    <row r="167" spans="1:312" ht="13" x14ac:dyDescent="0.3">
      <c r="A167" s="102">
        <v>1.0074857301644926</v>
      </c>
      <c r="B167" s="50" t="s">
        <v>795</v>
      </c>
      <c r="C167" s="60" t="s">
        <v>132</v>
      </c>
      <c r="D167" s="61">
        <v>2.8254775084767898E-6</v>
      </c>
      <c r="E167" s="61">
        <v>2.8280692429881712E-6</v>
      </c>
      <c r="F167" s="61">
        <v>1.7913131136552343E-6</v>
      </c>
      <c r="G167" s="61">
        <v>1.1528330709543464E-5</v>
      </c>
      <c r="H167" s="61">
        <v>0</v>
      </c>
      <c r="I167" s="61">
        <v>1.0000346397540879E-5</v>
      </c>
      <c r="J167" s="61">
        <v>1.6096753315712618E-5</v>
      </c>
      <c r="K167" s="61">
        <v>1.2373912523287359E-5</v>
      </c>
      <c r="L167" s="61">
        <v>1.8642590024494505E-5</v>
      </c>
      <c r="M167" s="61">
        <v>0</v>
      </c>
      <c r="N167" s="61">
        <v>1.4222344582272312E-6</v>
      </c>
      <c r="O167" s="61">
        <v>9.6512105216794445E-6</v>
      </c>
      <c r="P167" s="61">
        <v>0</v>
      </c>
      <c r="Q167" s="61">
        <v>9.6584223652928746E-6</v>
      </c>
      <c r="R167" s="61">
        <v>3.0575522270022101E-6</v>
      </c>
      <c r="S167" s="61">
        <v>6.4736436669844437E-6</v>
      </c>
      <c r="T167" s="61">
        <v>1.0190965351731565E-5</v>
      </c>
      <c r="U167" s="61">
        <v>4.0194100440271987E-5</v>
      </c>
      <c r="V167" s="61">
        <v>0.87904347787561932</v>
      </c>
      <c r="W167" s="61">
        <v>8.3549792616218399E-4</v>
      </c>
      <c r="X167" s="61">
        <v>1.3382797612339665E-4</v>
      </c>
      <c r="Y167" s="61">
        <v>6.7918615451676557E-5</v>
      </c>
      <c r="Z167" s="61">
        <v>1.2284928613290439E-4</v>
      </c>
      <c r="AA167" s="61">
        <v>1.3225152724612282E-4</v>
      </c>
      <c r="AB167" s="61">
        <v>1.2387654277019934E-4</v>
      </c>
      <c r="AC167" s="61">
        <v>1.0286748251298987E-4</v>
      </c>
      <c r="AD167" s="61">
        <v>7.4921787815918313E-6</v>
      </c>
      <c r="AE167" s="61">
        <v>6.2019111473941071E-5</v>
      </c>
      <c r="AF167" s="61">
        <v>2.9915887803258212E-6</v>
      </c>
      <c r="AG167" s="61">
        <v>0</v>
      </c>
      <c r="AH167" s="61">
        <v>0</v>
      </c>
      <c r="AI167" s="61">
        <v>2.2008290625103665E-6</v>
      </c>
      <c r="AJ167" s="61">
        <v>0</v>
      </c>
      <c r="AK167" s="61">
        <v>1.5072015121044569E-4</v>
      </c>
      <c r="AL167" s="61">
        <v>4.0673098049016546E-5</v>
      </c>
      <c r="AM167" s="61">
        <v>1.6436535754779115E-4</v>
      </c>
      <c r="AN167" s="61">
        <v>5.5490514831066722E-6</v>
      </c>
      <c r="AO167" s="61">
        <v>6.9947139160558348E-5</v>
      </c>
      <c r="AP167" s="61">
        <v>3.975366731454093E-5</v>
      </c>
      <c r="AQ167" s="61">
        <v>2.6377616018607132E-5</v>
      </c>
      <c r="AR167" s="61">
        <v>4.9465825443043732E-5</v>
      </c>
      <c r="AS167" s="61">
        <v>0</v>
      </c>
      <c r="AT167" s="61">
        <v>5.1552805759250335E-5</v>
      </c>
      <c r="AU167" s="61">
        <v>4.0919246373152388E-5</v>
      </c>
      <c r="AV167" s="61">
        <v>3.3098526954054367E-5</v>
      </c>
      <c r="AW167" s="61">
        <v>3.608827014427074E-5</v>
      </c>
      <c r="AX167" s="61">
        <v>9.6657869175266306E-6</v>
      </c>
      <c r="AY167" s="61">
        <v>2.6087862358161362E-2</v>
      </c>
      <c r="AZ167" s="61">
        <v>9.1030573735825492E-5</v>
      </c>
      <c r="BA167" s="61">
        <v>1.0127778809310805E-4</v>
      </c>
      <c r="BB167" s="61">
        <v>8.9389212901388543E-5</v>
      </c>
      <c r="BC167" s="61">
        <v>1.9880631707268559E-5</v>
      </c>
      <c r="BD167" s="61">
        <v>1.1515155597738077E-5</v>
      </c>
      <c r="BE167" s="61">
        <v>8.6366114520052169E-6</v>
      </c>
      <c r="BF167" s="61">
        <v>1.7796102726140129E-5</v>
      </c>
      <c r="BG167" s="61">
        <v>6.9093618200179738E-5</v>
      </c>
      <c r="BH167" s="61">
        <v>4.2664626832427825E-5</v>
      </c>
      <c r="BI167" s="61">
        <v>3.7854090298011058E-6</v>
      </c>
      <c r="BJ167" s="61">
        <v>9.7993319261495179E-5</v>
      </c>
      <c r="BK167" s="61">
        <v>6.5842673926497545E-5</v>
      </c>
      <c r="BL167" s="61">
        <v>0</v>
      </c>
      <c r="BM167" s="61">
        <v>1.2476648787049317E-4</v>
      </c>
      <c r="BN167" s="61">
        <v>1.5265654049680219E-4</v>
      </c>
      <c r="BO167" s="61">
        <v>4.9676597327279433E-5</v>
      </c>
      <c r="BP167" s="61">
        <v>9.1552409393592008E-6</v>
      </c>
      <c r="BQ167" s="61">
        <v>2.356114719791871E-5</v>
      </c>
      <c r="BR167" s="61">
        <v>5.3897832096026992E-5</v>
      </c>
      <c r="BS167" s="61">
        <v>0</v>
      </c>
      <c r="BT167" s="61">
        <v>9.6911690993591973E-6</v>
      </c>
      <c r="BU167" s="61">
        <v>3.1337613124682727E-5</v>
      </c>
      <c r="BV167" s="61">
        <v>3.9573354161809914E-6</v>
      </c>
      <c r="BW167" s="61">
        <v>4.7169762144187172E-5</v>
      </c>
      <c r="BX167" s="61">
        <v>6.0710237873910963E-6</v>
      </c>
      <c r="BY167" s="61">
        <v>4.2191112439370533E-6</v>
      </c>
      <c r="BZ167" s="61">
        <v>5.2033241108720859E-6</v>
      </c>
      <c r="CA167" s="61">
        <v>1.5377762477536942E-5</v>
      </c>
      <c r="CB167" s="61">
        <v>1.9898056290425551E-4</v>
      </c>
      <c r="CC167" s="61">
        <v>2.0447452416087275E-5</v>
      </c>
      <c r="CD167" s="61">
        <v>5.2625778637030339E-5</v>
      </c>
      <c r="CE167" s="61">
        <v>2.2905590332623688E-5</v>
      </c>
      <c r="CF167" s="61">
        <v>1.1299888184524627E-5</v>
      </c>
      <c r="CG167" s="61">
        <v>1.3824950360888559E-4</v>
      </c>
      <c r="CH167" s="61">
        <v>1.3905548416454356E-5</v>
      </c>
      <c r="CI167" s="61">
        <v>7.481571768147212E-5</v>
      </c>
      <c r="CJ167" s="61">
        <v>4.9332288838834599E-5</v>
      </c>
      <c r="CK167" s="61">
        <v>8.1379075423820772E-6</v>
      </c>
      <c r="CL167" s="61">
        <v>7.6090462322899824E-5</v>
      </c>
      <c r="CM167" s="61">
        <v>3.3104889430845615E-6</v>
      </c>
      <c r="CN167" s="61">
        <v>1.9330474823444474E-4</v>
      </c>
      <c r="CO167" s="61">
        <v>0</v>
      </c>
      <c r="CP167" s="61">
        <v>6.6483506390690035E-5</v>
      </c>
      <c r="CQ167" s="61">
        <v>1.6595521255919741E-5</v>
      </c>
      <c r="CR167" s="61">
        <v>2.1253780673672741E-6</v>
      </c>
      <c r="CS167" s="61">
        <v>2.7548842697866631E-5</v>
      </c>
      <c r="CT167" s="61">
        <v>0</v>
      </c>
      <c r="CU167" s="61">
        <v>5.495336219077609E-5</v>
      </c>
      <c r="CV167" s="61">
        <v>8.4094320498742452E-5</v>
      </c>
      <c r="CW167" s="61">
        <v>0</v>
      </c>
      <c r="CX167" s="61">
        <v>0</v>
      </c>
      <c r="CY167" s="61">
        <v>0</v>
      </c>
      <c r="CZ167" s="61">
        <v>0</v>
      </c>
      <c r="DA167" s="61">
        <v>0</v>
      </c>
      <c r="DB167" s="61">
        <v>0</v>
      </c>
      <c r="DC167" s="61">
        <v>5.1518413201428472E-4</v>
      </c>
      <c r="DD167" s="61">
        <v>5.1560902316034234E-4</v>
      </c>
      <c r="DE167" s="61">
        <v>1.8203160638048197E-2</v>
      </c>
      <c r="DF167" s="61">
        <v>7.9603959862333711E-4</v>
      </c>
      <c r="DG167" s="61">
        <v>6.205578800231109E-4</v>
      </c>
      <c r="DH167" s="61">
        <v>1.6327546540615533E-3</v>
      </c>
      <c r="DI167" s="61">
        <v>1.1762004940841639E-5</v>
      </c>
      <c r="DJ167" s="61">
        <v>3.7674185204049503E-5</v>
      </c>
      <c r="DK167" s="61">
        <v>4.0499311082895359E-6</v>
      </c>
      <c r="DL167" s="61">
        <v>7.2229260873202075E-6</v>
      </c>
      <c r="DM167" s="61">
        <v>1.1550239756322941E-4</v>
      </c>
      <c r="DN167" s="61">
        <v>3.8978186437365802E-5</v>
      </c>
      <c r="DO167" s="61">
        <v>7.5537048882108114E-6</v>
      </c>
      <c r="DP167" s="61">
        <v>1.0349519282156594E-5</v>
      </c>
      <c r="DQ167" s="61">
        <v>9.5596419643452512E-5</v>
      </c>
      <c r="DR167" s="61">
        <v>4.8463338403084221E-6</v>
      </c>
      <c r="DS167" s="61">
        <v>8.2941431037564539E-6</v>
      </c>
      <c r="DT167" s="61">
        <v>1.656046184368005E-5</v>
      </c>
      <c r="DU167" s="61">
        <v>4.1377269560529667E-5</v>
      </c>
      <c r="DV167" s="61">
        <v>0</v>
      </c>
      <c r="DW167" s="61">
        <v>2.4895259534081873E-4</v>
      </c>
      <c r="DX167" s="61">
        <v>0</v>
      </c>
      <c r="DY167" s="61">
        <v>5.4716750218777637E-6</v>
      </c>
      <c r="DZ167" s="61">
        <v>6.8353870210031002E-6</v>
      </c>
      <c r="EA167" s="61">
        <v>0</v>
      </c>
      <c r="EB167" s="61">
        <v>0</v>
      </c>
      <c r="EC167" s="61">
        <v>5.1655987322727889E-6</v>
      </c>
      <c r="ED167" s="61">
        <v>1.73590239569544E-4</v>
      </c>
      <c r="EE167" s="61">
        <v>0</v>
      </c>
      <c r="EF167" s="61">
        <v>2.4825822202111417E-4</v>
      </c>
      <c r="EG167" s="61">
        <v>1.5072758461979595E-5</v>
      </c>
      <c r="EH167" s="61">
        <v>1.7740931919770675E-5</v>
      </c>
      <c r="EI167" s="61">
        <v>1.3897424634807891E-5</v>
      </c>
      <c r="EJ167" s="61">
        <v>5.9726773548659633E-5</v>
      </c>
      <c r="EK167" s="61">
        <v>1.4362518387478438E-5</v>
      </c>
      <c r="EL167" s="61">
        <v>0</v>
      </c>
      <c r="EM167" s="61">
        <v>0</v>
      </c>
      <c r="EN167" s="61">
        <v>3.5980748860129876E-6</v>
      </c>
      <c r="EO167" s="61">
        <v>0</v>
      </c>
      <c r="EP167" s="61">
        <v>4.3288434015219918E-6</v>
      </c>
      <c r="EQ167" s="61">
        <v>1.0806635354369066E-5</v>
      </c>
      <c r="ER167" s="61">
        <v>1.6612836359636305E-6</v>
      </c>
      <c r="ES167" s="61">
        <v>6.1946921957784478E-6</v>
      </c>
      <c r="ET167" s="61">
        <v>2.3234806801393978E-5</v>
      </c>
      <c r="EU167" s="61">
        <v>0</v>
      </c>
      <c r="EV167" s="61">
        <v>2.4579433130598764E-6</v>
      </c>
      <c r="EW167" s="61">
        <v>3.951434629667138E-5</v>
      </c>
      <c r="EX167" s="61">
        <v>3.1881746842714718E-6</v>
      </c>
      <c r="EY167" s="61">
        <v>5.1592344226126116E-5</v>
      </c>
      <c r="EZ167" s="61">
        <v>3.452152142517643E-6</v>
      </c>
      <c r="FA167" s="61">
        <v>5.9010487418758012E-6</v>
      </c>
      <c r="FB167" s="61">
        <v>0</v>
      </c>
      <c r="FC167" s="61">
        <v>0</v>
      </c>
      <c r="FD167" s="61">
        <v>2.3229660723972875E-6</v>
      </c>
      <c r="FE167" s="61">
        <v>6.5343777090991505E-5</v>
      </c>
      <c r="FF167" s="61">
        <v>1.927956369900875E-6</v>
      </c>
      <c r="FG167" s="61">
        <v>1.2725149356636697E-4</v>
      </c>
      <c r="FH167" s="61">
        <v>9.1624226113837979E-6</v>
      </c>
      <c r="FI167" s="61">
        <v>0</v>
      </c>
      <c r="FJ167" s="61">
        <v>6.2652278082100055E-6</v>
      </c>
      <c r="FK167" s="61">
        <v>0</v>
      </c>
      <c r="FL167" s="61">
        <v>0</v>
      </c>
      <c r="FM167" s="61">
        <v>2.9065589371712631E-6</v>
      </c>
      <c r="FN167" s="61">
        <v>0</v>
      </c>
      <c r="FO167" s="61">
        <v>1.1852179172834958E-5</v>
      </c>
      <c r="FP167" s="61">
        <v>2.5238718159267743E-6</v>
      </c>
      <c r="FQ167" s="61">
        <v>7.5997069679654937E-6</v>
      </c>
      <c r="FR167" s="61">
        <v>9.1003145344658143E-6</v>
      </c>
      <c r="FS167" s="61">
        <v>0</v>
      </c>
      <c r="FT167" s="61">
        <v>5.4773583663263952E-5</v>
      </c>
      <c r="FU167" s="61">
        <v>1.2839002106234875E-5</v>
      </c>
      <c r="FV167" s="61">
        <v>2.993088765969509E-5</v>
      </c>
      <c r="FW167" s="61">
        <v>1.1149409349774659E-5</v>
      </c>
      <c r="FX167" s="61">
        <v>6.9342602286670748E-6</v>
      </c>
      <c r="FY167" s="61">
        <v>0</v>
      </c>
      <c r="FZ167" s="61">
        <v>1.2386024410014259E-5</v>
      </c>
      <c r="GA167" s="61">
        <v>4.2979261561048428E-6</v>
      </c>
      <c r="GB167" s="61">
        <v>0</v>
      </c>
      <c r="GC167" s="61">
        <v>0</v>
      </c>
      <c r="GD167" s="61">
        <v>1.3069129040051674E-5</v>
      </c>
      <c r="GE167" s="61">
        <v>1.2822833304748722E-4</v>
      </c>
      <c r="GF167" s="61">
        <v>2.042572418164367E-5</v>
      </c>
      <c r="GG167" s="61">
        <v>8.2785428096333747E-5</v>
      </c>
      <c r="GH167" s="61">
        <v>5.0614963124206704E-5</v>
      </c>
      <c r="GI167" s="61">
        <v>1.0938970433033985E-4</v>
      </c>
      <c r="GJ167" s="61">
        <v>4.7387785277016778E-5</v>
      </c>
      <c r="GK167" s="61">
        <v>3.7220589813230856E-4</v>
      </c>
      <c r="GL167" s="61">
        <v>9.7444286640569906E-5</v>
      </c>
      <c r="GM167" s="61">
        <v>1.3090927639094856E-4</v>
      </c>
      <c r="GN167" s="61">
        <v>6.1289099896517452E-5</v>
      </c>
      <c r="GO167" s="61">
        <v>1.1043879661025027E-4</v>
      </c>
      <c r="GP167" s="61">
        <v>3.4399455326428946E-5</v>
      </c>
      <c r="GQ167" s="61">
        <v>9.143797513482305E-6</v>
      </c>
      <c r="GR167" s="61">
        <v>2.2993448302599078E-5</v>
      </c>
      <c r="GS167" s="61">
        <v>6.0638719650041373E-5</v>
      </c>
      <c r="GT167" s="61">
        <v>3.8546302347796979E-5</v>
      </c>
      <c r="GU167" s="61">
        <v>6.0528708236923217E-5</v>
      </c>
      <c r="GV167" s="61">
        <v>9.081822094674931E-5</v>
      </c>
      <c r="GW167" s="61">
        <v>6.4827358477078044E-6</v>
      </c>
      <c r="GX167" s="61">
        <v>1.1705447315120866E-5</v>
      </c>
      <c r="GY167" s="61">
        <v>5.1236402314176875E-5</v>
      </c>
      <c r="GZ167" s="61">
        <v>5.0654211797125465E-5</v>
      </c>
      <c r="HA167" s="61">
        <v>3.7876135105127095E-6</v>
      </c>
      <c r="HB167" s="61">
        <v>6.6860762964230809E-5</v>
      </c>
      <c r="HC167" s="61">
        <v>6.4008661323969912E-5</v>
      </c>
      <c r="HD167" s="61">
        <v>1.9254665139258856E-4</v>
      </c>
      <c r="HE167" s="61">
        <v>3.2200474525274367E-6</v>
      </c>
      <c r="HF167" s="61">
        <v>1.7702516699221055E-5</v>
      </c>
      <c r="HG167" s="61">
        <v>0</v>
      </c>
      <c r="HH167" s="61">
        <v>1.7533535969248715E-5</v>
      </c>
      <c r="HI167" s="61">
        <v>1.189120556910433E-5</v>
      </c>
      <c r="HJ167" s="61">
        <v>1.4405931509588777E-5</v>
      </c>
      <c r="HK167" s="61">
        <v>0</v>
      </c>
      <c r="HL167" s="61">
        <v>9.6213861105244376E-6</v>
      </c>
      <c r="HM167" s="61">
        <v>1.1920899492646517E-6</v>
      </c>
      <c r="HN167" s="61">
        <v>2.120022468847695E-4</v>
      </c>
      <c r="HO167" s="61">
        <v>2.6131803748158233E-5</v>
      </c>
      <c r="HP167" s="61">
        <v>2.5509384619163784E-5</v>
      </c>
      <c r="HQ167" s="61">
        <v>7.769033850107609E-6</v>
      </c>
      <c r="HR167" s="61">
        <v>2.8873227151435356E-5</v>
      </c>
      <c r="HS167" s="61">
        <v>0</v>
      </c>
      <c r="HT167" s="61">
        <v>1.4780940820244511E-5</v>
      </c>
      <c r="HU167" s="61">
        <v>2.1607579764960773E-5</v>
      </c>
      <c r="HV167" s="61">
        <v>3.3113369802681845E-6</v>
      </c>
      <c r="HW167" s="61">
        <v>1.2520419727163556E-3</v>
      </c>
      <c r="HX167" s="61">
        <v>8.6167080689337747E-2</v>
      </c>
      <c r="HY167" s="61">
        <v>8.6891560003207258E-4</v>
      </c>
      <c r="HZ167" s="61">
        <v>4.4575764392466907E-3</v>
      </c>
      <c r="IA167" s="61">
        <v>3.2937148786885218E-3</v>
      </c>
      <c r="IB167" s="61">
        <v>2.1405617979512168E-3</v>
      </c>
      <c r="IC167" s="61">
        <v>0</v>
      </c>
      <c r="ID167" s="61">
        <v>2.4231966666261268E-5</v>
      </c>
      <c r="IE167" s="61">
        <v>1.4302576432516114E-5</v>
      </c>
      <c r="IF167" s="61">
        <v>2.7516207598886563E-5</v>
      </c>
      <c r="IG167" s="61">
        <v>2.4075116707343018E-6</v>
      </c>
      <c r="IH167" s="61">
        <v>4.6601802544828651E-6</v>
      </c>
      <c r="II167" s="61">
        <v>3.1271713383381948E-5</v>
      </c>
      <c r="IJ167" s="61">
        <v>1.8475311794935829E-5</v>
      </c>
      <c r="IK167" s="61">
        <v>6.7445406192970198E-5</v>
      </c>
      <c r="IL167" s="61">
        <v>4.0740966704849524E-5</v>
      </c>
      <c r="IM167" s="61">
        <v>1.3360131929444771E-6</v>
      </c>
      <c r="IN167" s="61">
        <v>5.4175388446232464E-5</v>
      </c>
      <c r="IO167" s="61">
        <v>3.519947782486187E-6</v>
      </c>
      <c r="IP167" s="61">
        <v>6.7128224777672941E-5</v>
      </c>
      <c r="IQ167" s="61">
        <v>1.5707255696490991E-6</v>
      </c>
      <c r="IR167" s="61">
        <v>6.2301195674869535E-6</v>
      </c>
      <c r="IS167" s="61">
        <v>1.4893551786645753E-5</v>
      </c>
      <c r="IT167" s="61">
        <v>0</v>
      </c>
      <c r="IU167" s="61">
        <v>1.6561452716418647E-5</v>
      </c>
      <c r="IV167" s="61">
        <v>0</v>
      </c>
      <c r="IW167" s="61">
        <v>1.5456917531368929E-5</v>
      </c>
      <c r="IX167" s="61">
        <v>1.7579885124956868E-6</v>
      </c>
      <c r="IY167" s="61">
        <v>3.2096721363834515E-6</v>
      </c>
      <c r="IZ167" s="61">
        <v>2.6544263539000588E-5</v>
      </c>
      <c r="JA167" s="61">
        <v>1.1067056309447355E-5</v>
      </c>
      <c r="JB167" s="61">
        <v>1.9788516150294984E-5</v>
      </c>
      <c r="JC167" s="61">
        <v>1.8824521369752775E-5</v>
      </c>
      <c r="JD167" s="61">
        <v>0</v>
      </c>
      <c r="JE167" s="61">
        <v>0</v>
      </c>
      <c r="JF167" s="61">
        <v>2.4509488712325483E-5</v>
      </c>
      <c r="JG167" s="61">
        <v>1.7290306871615543E-4</v>
      </c>
      <c r="JH167" s="61">
        <v>4.8312561932482609E-5</v>
      </c>
      <c r="JI167" s="61">
        <v>1.3420842162627353E-4</v>
      </c>
      <c r="JJ167" s="61">
        <v>4.5539754888245255E-5</v>
      </c>
      <c r="JK167" s="61">
        <v>1.5960831439085115E-5</v>
      </c>
      <c r="JL167" s="61">
        <v>1.4491977733826271E-4</v>
      </c>
      <c r="JM167" s="61">
        <v>1.2050748996241587E-4</v>
      </c>
      <c r="JN167" s="61">
        <v>7.625305285160495E-6</v>
      </c>
      <c r="JO167" s="61">
        <v>3.3474976821033384E-6</v>
      </c>
      <c r="JP167" s="61">
        <v>1.485328398599872E-5</v>
      </c>
      <c r="JQ167" s="61">
        <v>3.0248927447427439E-5</v>
      </c>
      <c r="JR167" s="61">
        <v>1.452581678029435E-5</v>
      </c>
      <c r="JS167" s="61">
        <v>0</v>
      </c>
      <c r="JT167" s="61">
        <v>1.5948614294202529E-4</v>
      </c>
      <c r="JU167" s="61">
        <v>3.1878950437871257E-5</v>
      </c>
      <c r="JV167" s="61">
        <v>1.7776487780656474E-6</v>
      </c>
      <c r="JW167" s="61">
        <v>2.2463640842324758E-5</v>
      </c>
      <c r="JX167" s="61">
        <v>3.5113156876689388E-5</v>
      </c>
      <c r="JY167" s="61">
        <v>8.0948991092964396E-5</v>
      </c>
      <c r="JZ167" s="61">
        <v>1.0809978913381524E-4</v>
      </c>
      <c r="KA167" s="61">
        <v>5.8263104619057145E-5</v>
      </c>
      <c r="KB167" s="61">
        <v>1.1711969621256211E-5</v>
      </c>
      <c r="KC167" s="61">
        <v>1.0174317282523762E-5</v>
      </c>
      <c r="KD167" s="61">
        <v>6.511970785574865E-5</v>
      </c>
      <c r="KE167" s="61">
        <v>2.2719532259648486E-5</v>
      </c>
      <c r="KF167" s="61">
        <v>5.594603168946361E-5</v>
      </c>
      <c r="KG167" s="61">
        <v>2.4155074738014871E-5</v>
      </c>
      <c r="KH167" s="61">
        <v>2.9009179156991803E-6</v>
      </c>
      <c r="KI167" s="61">
        <v>4.828622574466853E-6</v>
      </c>
      <c r="KJ167" s="61">
        <v>8.6192846173578218E-5</v>
      </c>
      <c r="KK167" s="61">
        <v>3.3806630115896731E-5</v>
      </c>
      <c r="KL167" s="61">
        <v>6.5875686082322602E-5</v>
      </c>
      <c r="KM167" s="61">
        <v>1.631193448820759E-4</v>
      </c>
      <c r="KN167" s="61">
        <v>6.6091163638527385E-5</v>
      </c>
      <c r="KO167" s="61">
        <v>1.4027606794963645E-4</v>
      </c>
      <c r="KP167" s="61">
        <v>2.2268076571154461E-5</v>
      </c>
      <c r="KQ167" s="61">
        <v>6.2707156246135734E-5</v>
      </c>
      <c r="KR167" s="61">
        <v>2.1368054230856341E-6</v>
      </c>
      <c r="KS167" s="61">
        <v>4.6662151576037828E-5</v>
      </c>
      <c r="KT167" s="61">
        <v>1.2578518865840758E-4</v>
      </c>
      <c r="KU167" s="61">
        <v>9.0165465269387374E-6</v>
      </c>
      <c r="KV167" s="61">
        <v>3.2944327124906558E-5</v>
      </c>
      <c r="KW167" s="61">
        <v>7.7609841387551372E-6</v>
      </c>
      <c r="KX167" s="61">
        <v>0</v>
      </c>
      <c r="KY167" s="61">
        <v>6.6125115818704475E-5</v>
      </c>
      <c r="KZ167" s="61">
        <v>1.1468804108669581E-4</v>
      </c>
    </row>
    <row r="168" spans="1:312" ht="13" x14ac:dyDescent="0.3">
      <c r="A168" s="102">
        <v>1.0279294803208989</v>
      </c>
      <c r="B168" s="50" t="s">
        <v>7414</v>
      </c>
      <c r="C168" s="60" t="s">
        <v>22</v>
      </c>
      <c r="D168" s="61">
        <v>4.5796545841047111E-4</v>
      </c>
      <c r="E168" s="61">
        <v>5.391809783026134E-4</v>
      </c>
      <c r="F168" s="61">
        <v>1.4544276182805235E-3</v>
      </c>
      <c r="G168" s="61">
        <v>7.5794899003297079E-4</v>
      </c>
      <c r="H168" s="61">
        <v>8.4559147806996591E-4</v>
      </c>
      <c r="I168" s="61">
        <v>1.0869051187014008E-4</v>
      </c>
      <c r="J168" s="61">
        <v>5.6381492710733542E-5</v>
      </c>
      <c r="K168" s="61">
        <v>3.4560461240148814E-4</v>
      </c>
      <c r="L168" s="61">
        <v>1.981044951534329E-4</v>
      </c>
      <c r="M168" s="61">
        <v>2.7001915113371391E-3</v>
      </c>
      <c r="N168" s="61">
        <v>0.26424937915829505</v>
      </c>
      <c r="O168" s="61">
        <v>1.2273260489426938E-3</v>
      </c>
      <c r="P168" s="61">
        <v>1.3352156393712383E-3</v>
      </c>
      <c r="Q168" s="61">
        <v>0.93942500743927437</v>
      </c>
      <c r="R168" s="61">
        <v>2.2978781694024962E-4</v>
      </c>
      <c r="S168" s="61">
        <v>7.9976724891464828E-5</v>
      </c>
      <c r="T168" s="61">
        <v>2.336985771758338E-4</v>
      </c>
      <c r="U168" s="61">
        <v>3.0393940236552613E-4</v>
      </c>
      <c r="V168" s="61">
        <v>2.8077182916486525E-5</v>
      </c>
      <c r="W168" s="61">
        <v>1.2393169786804637E-4</v>
      </c>
      <c r="X168" s="61">
        <v>6.3306607108060608E-5</v>
      </c>
      <c r="Y168" s="61">
        <v>1.1120144361328695E-4</v>
      </c>
      <c r="Z168" s="61">
        <v>1.5030219469638019E-4</v>
      </c>
      <c r="AA168" s="61">
        <v>1.698424253207778E-5</v>
      </c>
      <c r="AB168" s="61">
        <v>1.2414776720068567E-4</v>
      </c>
      <c r="AC168" s="61">
        <v>3.8748515333083128E-5</v>
      </c>
      <c r="AD168" s="61">
        <v>4.5623368626720821E-6</v>
      </c>
      <c r="AE168" s="61">
        <v>3.7980785719187608E-5</v>
      </c>
      <c r="AF168" s="61">
        <v>9.4092823507100341E-5</v>
      </c>
      <c r="AG168" s="61">
        <v>3.2611579801474018E-6</v>
      </c>
      <c r="AH168" s="61">
        <v>1.2153712873032508E-4</v>
      </c>
      <c r="AI168" s="61">
        <v>3.9090222156641079E-5</v>
      </c>
      <c r="AJ168" s="61">
        <v>1.0301515836281153E-4</v>
      </c>
      <c r="AK168" s="61">
        <v>5.1601979480684714E-5</v>
      </c>
      <c r="AL168" s="61">
        <v>1.0295846960009354E-5</v>
      </c>
      <c r="AM168" s="61">
        <v>1.8507201054948535E-4</v>
      </c>
      <c r="AN168" s="61">
        <v>0</v>
      </c>
      <c r="AO168" s="61">
        <v>2.524418931976204E-5</v>
      </c>
      <c r="AP168" s="61">
        <v>4.8104106395810441E-5</v>
      </c>
      <c r="AQ168" s="61">
        <v>3.649080106242116E-5</v>
      </c>
      <c r="AR168" s="61">
        <v>1.2630176581639223E-4</v>
      </c>
      <c r="AS168" s="61">
        <v>1.0093301103696333E-5</v>
      </c>
      <c r="AT168" s="61">
        <v>4.3937384167748539E-5</v>
      </c>
      <c r="AU168" s="61">
        <v>1.6749911290109083E-5</v>
      </c>
      <c r="AV168" s="61">
        <v>5.6409992449218374E-4</v>
      </c>
      <c r="AW168" s="61">
        <v>1.7391549356682122E-4</v>
      </c>
      <c r="AX168" s="61">
        <v>8.8636508914331734E-5</v>
      </c>
      <c r="AY168" s="61">
        <v>1.0320116012769497E-4</v>
      </c>
      <c r="AZ168" s="61">
        <v>1.0779756266901643E-4</v>
      </c>
      <c r="BA168" s="61">
        <v>0</v>
      </c>
      <c r="BB168" s="61">
        <v>5.1706389801123863E-5</v>
      </c>
      <c r="BC168" s="61">
        <v>1.3665483530538644E-5</v>
      </c>
      <c r="BD168" s="61">
        <v>7.6449111466961501E-5</v>
      </c>
      <c r="BE168" s="61">
        <v>3.1634796105636933E-4</v>
      </c>
      <c r="BF168" s="61">
        <v>8.4495781483021669E-5</v>
      </c>
      <c r="BG168" s="61">
        <v>3.991929574005113E-5</v>
      </c>
      <c r="BH168" s="61">
        <v>8.3173992395437824E-5</v>
      </c>
      <c r="BI168" s="61">
        <v>1.4187054711689361E-4</v>
      </c>
      <c r="BJ168" s="61">
        <v>7.2115262967401404E-5</v>
      </c>
      <c r="BK168" s="61">
        <v>2.2722981424594637E-4</v>
      </c>
      <c r="BL168" s="61">
        <v>1.0653885990446179E-4</v>
      </c>
      <c r="BM168" s="61">
        <v>2.1042973271009544E-5</v>
      </c>
      <c r="BN168" s="61">
        <v>2.129590955167136E-4</v>
      </c>
      <c r="BO168" s="61">
        <v>1.0459075660477716E-4</v>
      </c>
      <c r="BP168" s="61">
        <v>1.7862356927476084E-4</v>
      </c>
      <c r="BQ168" s="61">
        <v>5.4417104295377874E-5</v>
      </c>
      <c r="BR168" s="61">
        <v>2.4185145424559078E-4</v>
      </c>
      <c r="BS168" s="61">
        <v>7.6634218297654135E-5</v>
      </c>
      <c r="BT168" s="61">
        <v>3.3282422809838123E-4</v>
      </c>
      <c r="BU168" s="61">
        <v>3.7230465664326922E-4</v>
      </c>
      <c r="BV168" s="61">
        <v>4.1512320446631279E-4</v>
      </c>
      <c r="BW168" s="61">
        <v>1.5431767470987351E-4</v>
      </c>
      <c r="BX168" s="61">
        <v>1.0226040326412032E-3</v>
      </c>
      <c r="BY168" s="61">
        <v>3.7628325246424037E-4</v>
      </c>
      <c r="BZ168" s="61">
        <v>7.5069149506853237E-5</v>
      </c>
      <c r="CA168" s="61">
        <v>3.5543277393103328E-4</v>
      </c>
      <c r="CB168" s="61">
        <v>7.2912401080928082E-4</v>
      </c>
      <c r="CC168" s="61">
        <v>4.3021136677480384E-4</v>
      </c>
      <c r="CD168" s="61">
        <v>1.7227588406452295E-5</v>
      </c>
      <c r="CE168" s="61">
        <v>1.6577410055666188E-5</v>
      </c>
      <c r="CF168" s="61">
        <v>9.8411753461587196E-6</v>
      </c>
      <c r="CG168" s="61">
        <v>4.0489421283459172E-5</v>
      </c>
      <c r="CH168" s="61">
        <v>1.6289356716417959E-5</v>
      </c>
      <c r="CI168" s="61">
        <v>4.2951472811671565E-5</v>
      </c>
      <c r="CJ168" s="61">
        <v>1.4652908787732515E-5</v>
      </c>
      <c r="CK168" s="61">
        <v>6.2376854766481918E-6</v>
      </c>
      <c r="CL168" s="61">
        <v>5.9678793978744961E-6</v>
      </c>
      <c r="CM168" s="61">
        <v>2.9676768900950944E-5</v>
      </c>
      <c r="CN168" s="61">
        <v>0</v>
      </c>
      <c r="CO168" s="61">
        <v>1.1012421867388576E-5</v>
      </c>
      <c r="CP168" s="61">
        <v>0</v>
      </c>
      <c r="CQ168" s="61">
        <v>9.2930034405849317E-6</v>
      </c>
      <c r="CR168" s="61">
        <v>2.5230599190835507E-4</v>
      </c>
      <c r="CS168" s="61">
        <v>1.3481348554275161E-5</v>
      </c>
      <c r="CT168" s="61">
        <v>1.1238797926677959E-5</v>
      </c>
      <c r="CU168" s="61">
        <v>4.7698498365590105E-5</v>
      </c>
      <c r="CV168" s="61">
        <v>1.9429659358314733E-5</v>
      </c>
      <c r="CW168" s="61">
        <v>7.6214050401840773E-6</v>
      </c>
      <c r="CX168" s="61">
        <v>1.7704594241879734E-6</v>
      </c>
      <c r="CY168" s="61">
        <v>6.2471800404800834E-5</v>
      </c>
      <c r="CZ168" s="61">
        <v>0</v>
      </c>
      <c r="DA168" s="61">
        <v>1.7838154248125217E-6</v>
      </c>
      <c r="DB168" s="61">
        <v>8.5445667578237772E-5</v>
      </c>
      <c r="DC168" s="61">
        <v>1.1291121741585546E-4</v>
      </c>
      <c r="DD168" s="61">
        <v>1.7924584607195341E-4</v>
      </c>
      <c r="DE168" s="61">
        <v>2.8308124328012624E-5</v>
      </c>
      <c r="DF168" s="61">
        <v>3.4852825817705029E-5</v>
      </c>
      <c r="DG168" s="61">
        <v>3.0050817970531761E-5</v>
      </c>
      <c r="DH168" s="61">
        <v>4.6495718040881156E-5</v>
      </c>
      <c r="DI168" s="61">
        <v>6.9856630417878787E-6</v>
      </c>
      <c r="DJ168" s="61">
        <v>1.4078414571634949E-4</v>
      </c>
      <c r="DK168" s="61">
        <v>7.4169326571420121E-6</v>
      </c>
      <c r="DL168" s="61">
        <v>5.9231284542944754E-6</v>
      </c>
      <c r="DM168" s="61">
        <v>1.0280982640243498E-5</v>
      </c>
      <c r="DN168" s="61">
        <v>6.9690728349552162E-6</v>
      </c>
      <c r="DO168" s="61">
        <v>7.1774667137022269E-6</v>
      </c>
      <c r="DP168" s="61">
        <v>7.3711055882870942E-6</v>
      </c>
      <c r="DQ168" s="61">
        <v>0</v>
      </c>
      <c r="DR168" s="61">
        <v>1.2272627754428091E-4</v>
      </c>
      <c r="DS168" s="61">
        <v>6.9838621309451239E-5</v>
      </c>
      <c r="DT168" s="61">
        <v>0</v>
      </c>
      <c r="DU168" s="61">
        <v>1.031207383918556E-4</v>
      </c>
      <c r="DV168" s="61">
        <v>4.2335654441067866E-5</v>
      </c>
      <c r="DW168" s="61">
        <v>3.3918674355926422E-5</v>
      </c>
      <c r="DX168" s="61">
        <v>1.5282034766699216E-4</v>
      </c>
      <c r="DY168" s="61">
        <v>1.3013787878667063E-4</v>
      </c>
      <c r="DZ168" s="61">
        <v>1.6010831177665395E-4</v>
      </c>
      <c r="EA168" s="61">
        <v>1.7555462382120196E-5</v>
      </c>
      <c r="EB168" s="61">
        <v>9.0721077340259432E-6</v>
      </c>
      <c r="EC168" s="61">
        <v>2.6928074872866483E-5</v>
      </c>
      <c r="ED168" s="61">
        <v>3.6258130575020534E-5</v>
      </c>
      <c r="EE168" s="61">
        <v>1.2027088097602296E-5</v>
      </c>
      <c r="EF168" s="61">
        <v>1.6755920912802624E-4</v>
      </c>
      <c r="EG168" s="61">
        <v>8.1167207332692265E-5</v>
      </c>
      <c r="EH168" s="61">
        <v>7.5850118943370087E-5</v>
      </c>
      <c r="EI168" s="61">
        <v>6.069202208495315E-6</v>
      </c>
      <c r="EJ168" s="61">
        <v>2.5361812216228868E-5</v>
      </c>
      <c r="EK168" s="61">
        <v>5.8157505727074773E-5</v>
      </c>
      <c r="EL168" s="61">
        <v>3.1121745481300868E-4</v>
      </c>
      <c r="EM168" s="61">
        <v>5.74431506181168E-5</v>
      </c>
      <c r="EN168" s="61">
        <v>6.4205647410409529E-5</v>
      </c>
      <c r="EO168" s="61">
        <v>7.0277875561413619E-5</v>
      </c>
      <c r="EP168" s="61">
        <v>1.8164022566725331E-4</v>
      </c>
      <c r="EQ168" s="61">
        <v>4.2223272883251016E-4</v>
      </c>
      <c r="ER168" s="61">
        <v>3.0235362174538076E-5</v>
      </c>
      <c r="ES168" s="61">
        <v>2.3147209007605947E-4</v>
      </c>
      <c r="ET168" s="61">
        <v>4.9200791915047213E-5</v>
      </c>
      <c r="EU168" s="61">
        <v>1.5766777636865186E-4</v>
      </c>
      <c r="EV168" s="61">
        <v>3.0419442599745572E-4</v>
      </c>
      <c r="EW168" s="61">
        <v>1.3663146227295338E-4</v>
      </c>
      <c r="EX168" s="61">
        <v>5.4262310851507827E-5</v>
      </c>
      <c r="EY168" s="61">
        <v>1.5675859888419438E-4</v>
      </c>
      <c r="EZ168" s="61">
        <v>1.2907848342155374E-4</v>
      </c>
      <c r="FA168" s="61">
        <v>3.6005764069477111E-4</v>
      </c>
      <c r="FB168" s="61">
        <v>4.3353795574129248E-4</v>
      </c>
      <c r="FC168" s="61">
        <v>1.8913687095250032E-4</v>
      </c>
      <c r="FD168" s="61">
        <v>8.7179550246439368E-5</v>
      </c>
      <c r="FE168" s="61">
        <v>2.1091922925528333E-4</v>
      </c>
      <c r="FF168" s="61">
        <v>6.0786434915216796E-4</v>
      </c>
      <c r="FG168" s="61">
        <v>5.4858795808367404E-4</v>
      </c>
      <c r="FH168" s="61">
        <v>1.8265299080010174E-4</v>
      </c>
      <c r="FI168" s="61">
        <v>2.3320500031780827E-5</v>
      </c>
      <c r="FJ168" s="61">
        <v>2.6097872829613123E-4</v>
      </c>
      <c r="FK168" s="61">
        <v>4.1571890951497671E-4</v>
      </c>
      <c r="FL168" s="61">
        <v>3.1719147627657301E-4</v>
      </c>
      <c r="FM168" s="61">
        <v>2.6809279837793141E-4</v>
      </c>
      <c r="FN168" s="61">
        <v>7.5220058861632461E-5</v>
      </c>
      <c r="FO168" s="61">
        <v>2.6047882893562543E-5</v>
      </c>
      <c r="FP168" s="61">
        <v>8.2301621335254552E-5</v>
      </c>
      <c r="FQ168" s="61">
        <v>1.1114571440649534E-4</v>
      </c>
      <c r="FR168" s="61">
        <v>4.4834939750724244E-5</v>
      </c>
      <c r="FS168" s="61">
        <v>6.16138191816911E-4</v>
      </c>
      <c r="FT168" s="61">
        <v>0.15178468584020322</v>
      </c>
      <c r="FU168" s="61">
        <v>6.3828540257911154E-2</v>
      </c>
      <c r="FV168" s="61">
        <v>4.1800805460994487E-3</v>
      </c>
      <c r="FW168" s="61">
        <v>0.87652433429656229</v>
      </c>
      <c r="FX168" s="61">
        <v>0.8210758225117285</v>
      </c>
      <c r="FY168" s="61">
        <v>0.83266765789185304</v>
      </c>
      <c r="FZ168" s="61">
        <v>1.8057730313157495E-4</v>
      </c>
      <c r="GA168" s="61">
        <v>5.726580441603198E-4</v>
      </c>
      <c r="GB168" s="61">
        <v>8.6397306964668249E-4</v>
      </c>
      <c r="GC168" s="61">
        <v>2.7526776347754897E-4</v>
      </c>
      <c r="GD168" s="61">
        <v>4.4756604213684863E-4</v>
      </c>
      <c r="GE168" s="61">
        <v>5.8820426150579146E-4</v>
      </c>
      <c r="GF168" s="61">
        <v>1.9980705893750427E-4</v>
      </c>
      <c r="GG168" s="61">
        <v>2.5294273459904742E-4</v>
      </c>
      <c r="GH168" s="61">
        <v>2.0933894349500453E-4</v>
      </c>
      <c r="GI168" s="61">
        <v>1.1091739971002999E-4</v>
      </c>
      <c r="GJ168" s="61">
        <v>4.0957031807276689E-5</v>
      </c>
      <c r="GK168" s="61">
        <v>7.4050486280299676E-5</v>
      </c>
      <c r="GL168" s="61">
        <v>7.0430028958035678E-5</v>
      </c>
      <c r="GM168" s="61">
        <v>3.1774678821456461E-5</v>
      </c>
      <c r="GN168" s="61">
        <v>1.3044435363538724E-4</v>
      </c>
      <c r="GO168" s="61">
        <v>1.0319349974356767E-4</v>
      </c>
      <c r="GP168" s="61">
        <v>8.9615117047824519E-5</v>
      </c>
      <c r="GQ168" s="61">
        <v>1.837766241146572E-4</v>
      </c>
      <c r="GR168" s="61">
        <v>3.2764973751722816E-5</v>
      </c>
      <c r="GS168" s="61">
        <v>4.3704588724730282E-5</v>
      </c>
      <c r="GT168" s="61">
        <v>1.5977680263299797E-4</v>
      </c>
      <c r="GU168" s="61">
        <v>8.286249877190001E-5</v>
      </c>
      <c r="GV168" s="61">
        <v>3.4149320598318105E-6</v>
      </c>
      <c r="GW168" s="61">
        <v>4.8297361330656939E-5</v>
      </c>
      <c r="GX168" s="61">
        <v>1.32327403435787E-5</v>
      </c>
      <c r="GY168" s="61">
        <v>7.0729943554532094E-5</v>
      </c>
      <c r="GZ168" s="61">
        <v>2.0148526070094585E-5</v>
      </c>
      <c r="HA168" s="61">
        <v>1.4701458798089398E-4</v>
      </c>
      <c r="HB168" s="61">
        <v>6.5316754686125844E-5</v>
      </c>
      <c r="HC168" s="61">
        <v>4.1566474530086057E-5</v>
      </c>
      <c r="HD168" s="61">
        <v>2.0165641354441004E-4</v>
      </c>
      <c r="HE168" s="61">
        <v>9.3691454766872375E-5</v>
      </c>
      <c r="HF168" s="61">
        <v>0</v>
      </c>
      <c r="HG168" s="61">
        <v>1.5196581773483807E-4</v>
      </c>
      <c r="HH168" s="61">
        <v>0</v>
      </c>
      <c r="HI168" s="61">
        <v>1.6956162585568015E-4</v>
      </c>
      <c r="HJ168" s="61">
        <v>1.3637127032584039E-5</v>
      </c>
      <c r="HK168" s="61">
        <v>9.4689637988062784E-5</v>
      </c>
      <c r="HL168" s="61">
        <v>1.3618944321932601E-4</v>
      </c>
      <c r="HM168" s="61">
        <v>1.9795409157507387E-5</v>
      </c>
      <c r="HN168" s="61">
        <v>3.8234311913004221E-5</v>
      </c>
      <c r="HO168" s="61">
        <v>1.9960221407842432E-4</v>
      </c>
      <c r="HP168" s="61">
        <v>2.3538818399905628E-4</v>
      </c>
      <c r="HQ168" s="61">
        <v>1.4891610203029443E-5</v>
      </c>
      <c r="HR168" s="61">
        <v>5.2525068315006358E-5</v>
      </c>
      <c r="HS168" s="61">
        <v>3.8372914705790852E-5</v>
      </c>
      <c r="HT168" s="61">
        <v>6.6388971480759241E-6</v>
      </c>
      <c r="HU168" s="61">
        <v>1.0426744866447513E-4</v>
      </c>
      <c r="HV168" s="61">
        <v>9.2073564368012567E-5</v>
      </c>
      <c r="HW168" s="61">
        <v>8.0636583352866679E-6</v>
      </c>
      <c r="HX168" s="61">
        <v>0</v>
      </c>
      <c r="HY168" s="61">
        <v>3.4651979612519271E-6</v>
      </c>
      <c r="HZ168" s="61">
        <v>4.1745241348237579E-5</v>
      </c>
      <c r="IA168" s="61">
        <v>8.5189942705161248E-5</v>
      </c>
      <c r="IB168" s="61">
        <v>2.2218585033756563E-5</v>
      </c>
      <c r="IC168" s="61">
        <v>1.058698159198826E-4</v>
      </c>
      <c r="ID168" s="61">
        <v>5.9613705336555411E-5</v>
      </c>
      <c r="IE168" s="61">
        <v>1.6769627266960161E-4</v>
      </c>
      <c r="IF168" s="61">
        <v>6.3988521549211274E-5</v>
      </c>
      <c r="IG168" s="61">
        <v>7.1825288835497536E-5</v>
      </c>
      <c r="IH168" s="61">
        <v>2.7376256534486791E-4</v>
      </c>
      <c r="II168" s="61">
        <v>1.3056244537108494E-5</v>
      </c>
      <c r="IJ168" s="61">
        <v>1.3174234518471598E-4</v>
      </c>
      <c r="IK168" s="61">
        <v>5.0293036270414597E-4</v>
      </c>
      <c r="IL168" s="61">
        <v>3.1068545766214733E-4</v>
      </c>
      <c r="IM168" s="61">
        <v>2.6638864379584319E-4</v>
      </c>
      <c r="IN168" s="61">
        <v>2.1725616455543572E-4</v>
      </c>
      <c r="IO168" s="61">
        <v>1.9444556166558656E-4</v>
      </c>
      <c r="IP168" s="61">
        <v>1.7724412517203684E-4</v>
      </c>
      <c r="IQ168" s="61">
        <v>1.4781801171670711E-4</v>
      </c>
      <c r="IR168" s="61">
        <v>1.6838604717284088E-4</v>
      </c>
      <c r="IS168" s="61">
        <v>8.369560914081074E-5</v>
      </c>
      <c r="IT168" s="61">
        <v>3.9771490835174591E-5</v>
      </c>
      <c r="IU168" s="61">
        <v>1.2303866629691631E-4</v>
      </c>
      <c r="IV168" s="61">
        <v>1.4515051973270729E-4</v>
      </c>
      <c r="IW168" s="61">
        <v>1.720517688166942E-4</v>
      </c>
      <c r="IX168" s="61">
        <v>1.6259006348778011E-4</v>
      </c>
      <c r="IY168" s="61">
        <v>9.2693641997629664E-4</v>
      </c>
      <c r="IZ168" s="61">
        <v>1.2889346232958913E-3</v>
      </c>
      <c r="JA168" s="61">
        <v>5.4608198018758552E-4</v>
      </c>
      <c r="JB168" s="61">
        <v>4.1166520058631104E-4</v>
      </c>
      <c r="JC168" s="61">
        <v>8.7375186797522683E-4</v>
      </c>
      <c r="JD168" s="61">
        <v>2.8327433328276068E-4</v>
      </c>
      <c r="JE168" s="61">
        <v>2.4805048702116253E-4</v>
      </c>
      <c r="JF168" s="61">
        <v>2.7760084032262547E-4</v>
      </c>
      <c r="JG168" s="61">
        <v>5.178487562333834E-5</v>
      </c>
      <c r="JH168" s="61">
        <v>7.7482215410244114E-5</v>
      </c>
      <c r="JI168" s="61">
        <v>1.5504160955085903E-4</v>
      </c>
      <c r="JJ168" s="61">
        <v>5.5552594669742473E-6</v>
      </c>
      <c r="JK168" s="61">
        <v>6.6273909224221433E-5</v>
      </c>
      <c r="JL168" s="61">
        <v>1.4299900238778655E-4</v>
      </c>
      <c r="JM168" s="61">
        <v>2.7760569392586579E-5</v>
      </c>
      <c r="JN168" s="61">
        <v>1.1587010196123044E-3</v>
      </c>
      <c r="JO168" s="61">
        <v>9.7336305935079466E-4</v>
      </c>
      <c r="JP168" s="61">
        <v>8.9853210726891517E-4</v>
      </c>
      <c r="JQ168" s="61">
        <v>5.1314092555012434E-3</v>
      </c>
      <c r="JR168" s="61">
        <v>2.9591577695413083E-3</v>
      </c>
      <c r="JS168" s="61">
        <v>3.235268263601572E-4</v>
      </c>
      <c r="JT168" s="61">
        <v>0</v>
      </c>
      <c r="JU168" s="61">
        <v>1.7650603133856742E-6</v>
      </c>
      <c r="JV168" s="61">
        <v>3.0717985059525964E-5</v>
      </c>
      <c r="JW168" s="61">
        <v>1.6309539236562869E-5</v>
      </c>
      <c r="JX168" s="61">
        <v>4.7740081043413151E-5</v>
      </c>
      <c r="JY168" s="61">
        <v>4.4292270210956843E-5</v>
      </c>
      <c r="JZ168" s="61">
        <v>6.1602762296499752E-5</v>
      </c>
      <c r="KA168" s="61">
        <v>4.7857842352300352E-5</v>
      </c>
      <c r="KB168" s="61">
        <v>2.1730458615557006E-5</v>
      </c>
      <c r="KC168" s="61">
        <v>1.4318939357064009E-5</v>
      </c>
      <c r="KD168" s="61">
        <v>9.1153598462039947E-5</v>
      </c>
      <c r="KE168" s="61">
        <v>9.1670575866780173E-5</v>
      </c>
      <c r="KF168" s="61">
        <v>9.1391071303589382E-5</v>
      </c>
      <c r="KG168" s="61">
        <v>6.1093086736547448E-5</v>
      </c>
      <c r="KH168" s="61">
        <v>1.5898641799095784E-5</v>
      </c>
      <c r="KI168" s="61">
        <v>3.7035066347852562E-6</v>
      </c>
      <c r="KJ168" s="61">
        <v>9.478810437036792E-6</v>
      </c>
      <c r="KK168" s="61">
        <v>1.8174116912529526E-5</v>
      </c>
      <c r="KL168" s="61">
        <v>3.968136461074584E-5</v>
      </c>
      <c r="KM168" s="61">
        <v>4.22714424980283E-5</v>
      </c>
      <c r="KN168" s="61">
        <v>1.2993136218166271E-4</v>
      </c>
      <c r="KO168" s="61">
        <v>7.9171756836049172E-5</v>
      </c>
      <c r="KP168" s="61">
        <v>4.4856757687621316E-5</v>
      </c>
      <c r="KQ168" s="61">
        <v>1.3562196170221319E-4</v>
      </c>
      <c r="KR168" s="61">
        <v>5.6493003798859159E-5</v>
      </c>
      <c r="KS168" s="61">
        <v>2.5234151370547721E-5</v>
      </c>
      <c r="KT168" s="61">
        <v>6.8608341503299629E-5</v>
      </c>
      <c r="KU168" s="61">
        <v>2.6280174997554485E-5</v>
      </c>
      <c r="KV168" s="61">
        <v>7.5131163064844365E-5</v>
      </c>
      <c r="KW168" s="61">
        <v>7.0115328807208432E-5</v>
      </c>
      <c r="KX168" s="61">
        <v>4.8706461111023236E-5</v>
      </c>
      <c r="KY168" s="61">
        <v>1.0054980158200005E-4</v>
      </c>
      <c r="KZ168" s="61">
        <v>1.4893018812267363E-4</v>
      </c>
    </row>
    <row r="169" spans="1:312" ht="13" x14ac:dyDescent="0.3">
      <c r="A169" s="73"/>
      <c r="B169" s="65"/>
      <c r="C169" s="67" t="s">
        <v>13544</v>
      </c>
      <c r="D169" s="66">
        <f t="shared" ref="D169:BO169" si="5">SUM(D4:D168)</f>
        <v>1.0000000000000002</v>
      </c>
      <c r="E169" s="66">
        <f t="shared" si="5"/>
        <v>1</v>
      </c>
      <c r="F169" s="66">
        <f t="shared" si="5"/>
        <v>1</v>
      </c>
      <c r="G169" s="66">
        <f t="shared" si="5"/>
        <v>0.99999999999999978</v>
      </c>
      <c r="H169" s="66">
        <f t="shared" si="5"/>
        <v>1.0000000000000007</v>
      </c>
      <c r="I169" s="66">
        <f t="shared" si="5"/>
        <v>0.99999999999999978</v>
      </c>
      <c r="J169" s="66">
        <f t="shared" si="5"/>
        <v>0.99999999999999989</v>
      </c>
      <c r="K169" s="66">
        <f t="shared" si="5"/>
        <v>0.99999999999999978</v>
      </c>
      <c r="L169" s="66">
        <f t="shared" si="5"/>
        <v>1.0000000000000002</v>
      </c>
      <c r="M169" s="66">
        <f t="shared" si="5"/>
        <v>1.0000000000000002</v>
      </c>
      <c r="N169" s="66">
        <f t="shared" si="5"/>
        <v>1.0000000000000002</v>
      </c>
      <c r="O169" s="66">
        <f t="shared" si="5"/>
        <v>0.99999999999999989</v>
      </c>
      <c r="P169" s="66">
        <f t="shared" si="5"/>
        <v>1.0000000000000002</v>
      </c>
      <c r="Q169" s="66">
        <f t="shared" si="5"/>
        <v>1</v>
      </c>
      <c r="R169" s="66">
        <f t="shared" si="5"/>
        <v>1</v>
      </c>
      <c r="S169" s="66">
        <f t="shared" si="5"/>
        <v>0.99999999999999989</v>
      </c>
      <c r="T169" s="66">
        <f t="shared" si="5"/>
        <v>0.99999999999999978</v>
      </c>
      <c r="U169" s="66">
        <f t="shared" si="5"/>
        <v>0.99999999999999933</v>
      </c>
      <c r="V169" s="66">
        <f t="shared" si="5"/>
        <v>1</v>
      </c>
      <c r="W169" s="66">
        <f t="shared" si="5"/>
        <v>1</v>
      </c>
      <c r="X169" s="66">
        <f t="shared" si="5"/>
        <v>0.99999999999999989</v>
      </c>
      <c r="Y169" s="66">
        <f t="shared" si="5"/>
        <v>0.99999999999999978</v>
      </c>
      <c r="Z169" s="66">
        <f t="shared" si="5"/>
        <v>1.0000000000000002</v>
      </c>
      <c r="AA169" s="66">
        <f t="shared" si="5"/>
        <v>0.99999999999999989</v>
      </c>
      <c r="AB169" s="66">
        <f t="shared" si="5"/>
        <v>1</v>
      </c>
      <c r="AC169" s="66">
        <f t="shared" si="5"/>
        <v>1</v>
      </c>
      <c r="AD169" s="66">
        <f t="shared" si="5"/>
        <v>0.99999999999999989</v>
      </c>
      <c r="AE169" s="66">
        <f t="shared" si="5"/>
        <v>0.99999999999999967</v>
      </c>
      <c r="AF169" s="66">
        <f t="shared" si="5"/>
        <v>1.0000000000000007</v>
      </c>
      <c r="AG169" s="66">
        <f t="shared" si="5"/>
        <v>0.99999999999999933</v>
      </c>
      <c r="AH169" s="66">
        <f t="shared" si="5"/>
        <v>1.0000000000000004</v>
      </c>
      <c r="AI169" s="66">
        <f t="shared" si="5"/>
        <v>0.99999999999999967</v>
      </c>
      <c r="AJ169" s="66">
        <f t="shared" si="5"/>
        <v>0.99999999999999978</v>
      </c>
      <c r="AK169" s="66">
        <f t="shared" si="5"/>
        <v>0.99999999999999967</v>
      </c>
      <c r="AL169" s="66">
        <f t="shared" si="5"/>
        <v>1.0000000000000002</v>
      </c>
      <c r="AM169" s="66">
        <f t="shared" si="5"/>
        <v>1.0000000000000002</v>
      </c>
      <c r="AN169" s="66">
        <f t="shared" si="5"/>
        <v>1.0000000000000007</v>
      </c>
      <c r="AO169" s="66">
        <f t="shared" si="5"/>
        <v>1.0000000000000002</v>
      </c>
      <c r="AP169" s="66">
        <f t="shared" si="5"/>
        <v>1.0000000000000002</v>
      </c>
      <c r="AQ169" s="66">
        <f t="shared" si="5"/>
        <v>1.0000000000000004</v>
      </c>
      <c r="AR169" s="66">
        <f t="shared" si="5"/>
        <v>1</v>
      </c>
      <c r="AS169" s="66">
        <f t="shared" si="5"/>
        <v>1.0000000000000004</v>
      </c>
      <c r="AT169" s="66">
        <f t="shared" si="5"/>
        <v>1</v>
      </c>
      <c r="AU169" s="66">
        <f t="shared" si="5"/>
        <v>0.99999999999999989</v>
      </c>
      <c r="AV169" s="66">
        <f t="shared" si="5"/>
        <v>1.0000000000000002</v>
      </c>
      <c r="AW169" s="66">
        <f t="shared" si="5"/>
        <v>1</v>
      </c>
      <c r="AX169" s="66">
        <f t="shared" si="5"/>
        <v>1.0000000000000002</v>
      </c>
      <c r="AY169" s="66">
        <f t="shared" si="5"/>
        <v>1</v>
      </c>
      <c r="AZ169" s="66">
        <f t="shared" si="5"/>
        <v>1.0000000000000004</v>
      </c>
      <c r="BA169" s="66">
        <f t="shared" si="5"/>
        <v>1</v>
      </c>
      <c r="BB169" s="66">
        <f t="shared" si="5"/>
        <v>0.99999999999999989</v>
      </c>
      <c r="BC169" s="66">
        <f t="shared" si="5"/>
        <v>0.99999999999999911</v>
      </c>
      <c r="BD169" s="66">
        <f t="shared" si="5"/>
        <v>1.0000000000000004</v>
      </c>
      <c r="BE169" s="66">
        <f t="shared" si="5"/>
        <v>0.99999999999999978</v>
      </c>
      <c r="BF169" s="66">
        <f t="shared" si="5"/>
        <v>1</v>
      </c>
      <c r="BG169" s="66">
        <f t="shared" si="5"/>
        <v>1.0000000000000004</v>
      </c>
      <c r="BH169" s="66">
        <f t="shared" si="5"/>
        <v>0.99999999999999967</v>
      </c>
      <c r="BI169" s="66">
        <f t="shared" si="5"/>
        <v>1</v>
      </c>
      <c r="BJ169" s="66">
        <f t="shared" si="5"/>
        <v>1</v>
      </c>
      <c r="BK169" s="66">
        <f t="shared" si="5"/>
        <v>1.0000000000000004</v>
      </c>
      <c r="BL169" s="66">
        <f t="shared" si="5"/>
        <v>1.0000000000000007</v>
      </c>
      <c r="BM169" s="66">
        <f t="shared" si="5"/>
        <v>0.99999999999999978</v>
      </c>
      <c r="BN169" s="66">
        <f t="shared" si="5"/>
        <v>0.99999999999999989</v>
      </c>
      <c r="BO169" s="66">
        <f t="shared" si="5"/>
        <v>0.99999999999999944</v>
      </c>
      <c r="BP169" s="66">
        <f t="shared" ref="BP169:EA169" si="6">SUM(BP4:BP168)</f>
        <v>1</v>
      </c>
      <c r="BQ169" s="66">
        <f t="shared" si="6"/>
        <v>1</v>
      </c>
      <c r="BR169" s="66">
        <f t="shared" si="6"/>
        <v>1.0000000000000002</v>
      </c>
      <c r="BS169" s="66">
        <f t="shared" si="6"/>
        <v>1</v>
      </c>
      <c r="BT169" s="66">
        <f t="shared" si="6"/>
        <v>1</v>
      </c>
      <c r="BU169" s="66">
        <f t="shared" si="6"/>
        <v>1</v>
      </c>
      <c r="BV169" s="66">
        <f t="shared" si="6"/>
        <v>1</v>
      </c>
      <c r="BW169" s="66">
        <f t="shared" si="6"/>
        <v>1.0000000000000002</v>
      </c>
      <c r="BX169" s="66">
        <f t="shared" si="6"/>
        <v>1.0000000000000004</v>
      </c>
      <c r="BY169" s="66">
        <f t="shared" si="6"/>
        <v>0.99999999999999967</v>
      </c>
      <c r="BZ169" s="66">
        <f t="shared" si="6"/>
        <v>1.0000000000000002</v>
      </c>
      <c r="CA169" s="66">
        <f t="shared" si="6"/>
        <v>1.0000000000000007</v>
      </c>
      <c r="CB169" s="66">
        <f t="shared" si="6"/>
        <v>0.99999999999999989</v>
      </c>
      <c r="CC169" s="66">
        <f t="shared" si="6"/>
        <v>1</v>
      </c>
      <c r="CD169" s="66">
        <f t="shared" si="6"/>
        <v>1</v>
      </c>
      <c r="CE169" s="66">
        <f t="shared" si="6"/>
        <v>0.99999999999999989</v>
      </c>
      <c r="CF169" s="66">
        <f t="shared" si="6"/>
        <v>1.0000000000000002</v>
      </c>
      <c r="CG169" s="66">
        <f t="shared" si="6"/>
        <v>1</v>
      </c>
      <c r="CH169" s="66">
        <f t="shared" si="6"/>
        <v>0.99999999999999956</v>
      </c>
      <c r="CI169" s="66">
        <f t="shared" si="6"/>
        <v>1.0000000000000002</v>
      </c>
      <c r="CJ169" s="66">
        <f t="shared" si="6"/>
        <v>1</v>
      </c>
      <c r="CK169" s="66">
        <f t="shared" si="6"/>
        <v>1.0000000000000002</v>
      </c>
      <c r="CL169" s="66">
        <f t="shared" si="6"/>
        <v>1.0000000000000004</v>
      </c>
      <c r="CM169" s="66">
        <f t="shared" si="6"/>
        <v>0.99999999999999989</v>
      </c>
      <c r="CN169" s="66">
        <f t="shared" si="6"/>
        <v>1.0000000000000002</v>
      </c>
      <c r="CO169" s="66">
        <f t="shared" si="6"/>
        <v>1.0000000000000002</v>
      </c>
      <c r="CP169" s="66">
        <f t="shared" si="6"/>
        <v>1.0000000000000002</v>
      </c>
      <c r="CQ169" s="66">
        <f t="shared" si="6"/>
        <v>0.99999999999999967</v>
      </c>
      <c r="CR169" s="66">
        <f t="shared" si="6"/>
        <v>1</v>
      </c>
      <c r="CS169" s="66">
        <f t="shared" si="6"/>
        <v>0.99999999999999978</v>
      </c>
      <c r="CT169" s="66">
        <f t="shared" si="6"/>
        <v>1.0000000000000002</v>
      </c>
      <c r="CU169" s="66">
        <f t="shared" si="6"/>
        <v>0.99999999999999967</v>
      </c>
      <c r="CV169" s="66">
        <f t="shared" si="6"/>
        <v>0.99999999999999989</v>
      </c>
      <c r="CW169" s="66">
        <f t="shared" si="6"/>
        <v>0.99999999999999978</v>
      </c>
      <c r="CX169" s="66">
        <f t="shared" si="6"/>
        <v>1.0000000000000002</v>
      </c>
      <c r="CY169" s="66">
        <f t="shared" si="6"/>
        <v>0.99999999999999989</v>
      </c>
      <c r="CZ169" s="66">
        <f t="shared" si="6"/>
        <v>1</v>
      </c>
      <c r="DA169" s="66">
        <f t="shared" si="6"/>
        <v>0.99999999999999911</v>
      </c>
      <c r="DB169" s="66">
        <f t="shared" si="6"/>
        <v>1.0000000000000002</v>
      </c>
      <c r="DC169" s="66">
        <f t="shared" si="6"/>
        <v>1</v>
      </c>
      <c r="DD169" s="66">
        <f t="shared" si="6"/>
        <v>1</v>
      </c>
      <c r="DE169" s="66">
        <f t="shared" si="6"/>
        <v>0.99999999999999978</v>
      </c>
      <c r="DF169" s="66">
        <f t="shared" si="6"/>
        <v>1</v>
      </c>
      <c r="DG169" s="66">
        <f t="shared" si="6"/>
        <v>1.0000000000000002</v>
      </c>
      <c r="DH169" s="66">
        <f t="shared" si="6"/>
        <v>0.99999999999999956</v>
      </c>
      <c r="DI169" s="66">
        <f t="shared" si="6"/>
        <v>0.99999999999999967</v>
      </c>
      <c r="DJ169" s="66">
        <f t="shared" si="6"/>
        <v>0.99999999999999989</v>
      </c>
      <c r="DK169" s="66">
        <f t="shared" si="6"/>
        <v>0.99999999999999989</v>
      </c>
      <c r="DL169" s="66">
        <f t="shared" si="6"/>
        <v>0.99999999999999989</v>
      </c>
      <c r="DM169" s="66">
        <f t="shared" si="6"/>
        <v>1</v>
      </c>
      <c r="DN169" s="66">
        <f t="shared" si="6"/>
        <v>0.99999999999999989</v>
      </c>
      <c r="DO169" s="66">
        <f t="shared" si="6"/>
        <v>1</v>
      </c>
      <c r="DP169" s="66">
        <f t="shared" si="6"/>
        <v>0.99999999999999989</v>
      </c>
      <c r="DQ169" s="66">
        <f t="shared" si="6"/>
        <v>1.0000000000000002</v>
      </c>
      <c r="DR169" s="66">
        <f t="shared" si="6"/>
        <v>0.99999999999999978</v>
      </c>
      <c r="DS169" s="66">
        <f t="shared" si="6"/>
        <v>1</v>
      </c>
      <c r="DT169" s="66">
        <f t="shared" si="6"/>
        <v>0.99999999999999978</v>
      </c>
      <c r="DU169" s="66">
        <f t="shared" si="6"/>
        <v>1.0000000000000002</v>
      </c>
      <c r="DV169" s="66">
        <f t="shared" si="6"/>
        <v>1.0000000000000002</v>
      </c>
      <c r="DW169" s="66">
        <f t="shared" si="6"/>
        <v>1.0000000000000002</v>
      </c>
      <c r="DX169" s="66">
        <f t="shared" si="6"/>
        <v>1</v>
      </c>
      <c r="DY169" s="66">
        <f t="shared" si="6"/>
        <v>1</v>
      </c>
      <c r="DZ169" s="66">
        <f t="shared" si="6"/>
        <v>1.0000000000000002</v>
      </c>
      <c r="EA169" s="66">
        <f t="shared" si="6"/>
        <v>1</v>
      </c>
      <c r="EB169" s="66">
        <f t="shared" ref="EB169:GM169" si="7">SUM(EB4:EB168)</f>
        <v>1.0000000000000007</v>
      </c>
      <c r="EC169" s="66">
        <f t="shared" si="7"/>
        <v>0.99999999999999978</v>
      </c>
      <c r="ED169" s="66">
        <f t="shared" si="7"/>
        <v>1.0000000000000002</v>
      </c>
      <c r="EE169" s="66">
        <f t="shared" si="7"/>
        <v>1.0000000000000002</v>
      </c>
      <c r="EF169" s="66">
        <f t="shared" si="7"/>
        <v>1</v>
      </c>
      <c r="EG169" s="66">
        <f t="shared" si="7"/>
        <v>0.99999999999999967</v>
      </c>
      <c r="EH169" s="66">
        <f t="shared" si="7"/>
        <v>1</v>
      </c>
      <c r="EI169" s="66">
        <f t="shared" si="7"/>
        <v>1.0000000000000002</v>
      </c>
      <c r="EJ169" s="66">
        <f t="shared" si="7"/>
        <v>0.99999999999999978</v>
      </c>
      <c r="EK169" s="66">
        <f t="shared" si="7"/>
        <v>1</v>
      </c>
      <c r="EL169" s="66">
        <f t="shared" si="7"/>
        <v>1.0000000000000004</v>
      </c>
      <c r="EM169" s="66">
        <f t="shared" si="7"/>
        <v>0.99999999999999933</v>
      </c>
      <c r="EN169" s="66">
        <f t="shared" si="7"/>
        <v>0.99999999999999989</v>
      </c>
      <c r="EO169" s="66">
        <f t="shared" si="7"/>
        <v>1.0000000000000007</v>
      </c>
      <c r="EP169" s="66">
        <f t="shared" si="7"/>
        <v>0.99999999999999989</v>
      </c>
      <c r="EQ169" s="66">
        <f t="shared" si="7"/>
        <v>1.0000000000000002</v>
      </c>
      <c r="ER169" s="66">
        <f t="shared" si="7"/>
        <v>1</v>
      </c>
      <c r="ES169" s="66">
        <f t="shared" si="7"/>
        <v>0.99999999999999989</v>
      </c>
      <c r="ET169" s="66">
        <f t="shared" si="7"/>
        <v>0.99999999999999967</v>
      </c>
      <c r="EU169" s="66">
        <f t="shared" si="7"/>
        <v>0.99999999999999978</v>
      </c>
      <c r="EV169" s="66">
        <f t="shared" si="7"/>
        <v>1.0000000000000002</v>
      </c>
      <c r="EW169" s="66">
        <f t="shared" si="7"/>
        <v>1.0000000000000004</v>
      </c>
      <c r="EX169" s="66">
        <f t="shared" si="7"/>
        <v>0.99999999999999989</v>
      </c>
      <c r="EY169" s="66">
        <f t="shared" si="7"/>
        <v>1.0000000000000002</v>
      </c>
      <c r="EZ169" s="66">
        <f t="shared" si="7"/>
        <v>1</v>
      </c>
      <c r="FA169" s="66">
        <f t="shared" si="7"/>
        <v>0.99999999999999989</v>
      </c>
      <c r="FB169" s="66">
        <f t="shared" si="7"/>
        <v>1</v>
      </c>
      <c r="FC169" s="66">
        <f t="shared" si="7"/>
        <v>0.99999999999999989</v>
      </c>
      <c r="FD169" s="66">
        <f t="shared" si="7"/>
        <v>0.99999999999999989</v>
      </c>
      <c r="FE169" s="66">
        <f t="shared" si="7"/>
        <v>1.0000000000000002</v>
      </c>
      <c r="FF169" s="66">
        <f t="shared" si="7"/>
        <v>1.0000000000000004</v>
      </c>
      <c r="FG169" s="66">
        <f t="shared" si="7"/>
        <v>1</v>
      </c>
      <c r="FH169" s="66">
        <f t="shared" si="7"/>
        <v>0.99999999999999989</v>
      </c>
      <c r="FI169" s="66">
        <f t="shared" si="7"/>
        <v>1</v>
      </c>
      <c r="FJ169" s="66">
        <f t="shared" si="7"/>
        <v>1.0000000000000002</v>
      </c>
      <c r="FK169" s="66">
        <f t="shared" si="7"/>
        <v>0.99999999999999989</v>
      </c>
      <c r="FL169" s="66">
        <f t="shared" si="7"/>
        <v>1</v>
      </c>
      <c r="FM169" s="66">
        <f t="shared" si="7"/>
        <v>1</v>
      </c>
      <c r="FN169" s="66">
        <f t="shared" si="7"/>
        <v>1</v>
      </c>
      <c r="FO169" s="66">
        <f t="shared" si="7"/>
        <v>0.99999999999999989</v>
      </c>
      <c r="FP169" s="66">
        <f t="shared" si="7"/>
        <v>0.99999999999999956</v>
      </c>
      <c r="FQ169" s="66">
        <f t="shared" si="7"/>
        <v>0.99999999999999978</v>
      </c>
      <c r="FR169" s="66">
        <f t="shared" si="7"/>
        <v>1</v>
      </c>
      <c r="FS169" s="66">
        <f t="shared" si="7"/>
        <v>1</v>
      </c>
      <c r="FT169" s="66">
        <f t="shared" si="7"/>
        <v>1</v>
      </c>
      <c r="FU169" s="66">
        <f t="shared" si="7"/>
        <v>1.0000000000000004</v>
      </c>
      <c r="FV169" s="66">
        <f t="shared" si="7"/>
        <v>0.99999999999999967</v>
      </c>
      <c r="FW169" s="66">
        <f t="shared" si="7"/>
        <v>1</v>
      </c>
      <c r="FX169" s="66">
        <f t="shared" si="7"/>
        <v>0.99999999999999989</v>
      </c>
      <c r="FY169" s="66">
        <f t="shared" si="7"/>
        <v>1.0000000000000002</v>
      </c>
      <c r="FZ169" s="66">
        <f t="shared" si="7"/>
        <v>1</v>
      </c>
      <c r="GA169" s="66">
        <f t="shared" si="7"/>
        <v>1.0000000000000002</v>
      </c>
      <c r="GB169" s="66">
        <f t="shared" si="7"/>
        <v>1</v>
      </c>
      <c r="GC169" s="66">
        <f t="shared" si="7"/>
        <v>0.99999999999999944</v>
      </c>
      <c r="GD169" s="66">
        <f t="shared" si="7"/>
        <v>1</v>
      </c>
      <c r="GE169" s="66">
        <f t="shared" si="7"/>
        <v>0.99999999999999967</v>
      </c>
      <c r="GF169" s="66">
        <f t="shared" si="7"/>
        <v>1</v>
      </c>
      <c r="GG169" s="66">
        <f t="shared" si="7"/>
        <v>1.0000000000000004</v>
      </c>
      <c r="GH169" s="66">
        <f t="shared" si="7"/>
        <v>1</v>
      </c>
      <c r="GI169" s="66">
        <f t="shared" si="7"/>
        <v>0.99999999999999978</v>
      </c>
      <c r="GJ169" s="66">
        <f t="shared" si="7"/>
        <v>0.99999999999999978</v>
      </c>
      <c r="GK169" s="66">
        <f t="shared" si="7"/>
        <v>1</v>
      </c>
      <c r="GL169" s="66">
        <f t="shared" si="7"/>
        <v>0.99999999999999978</v>
      </c>
      <c r="GM169" s="66">
        <f t="shared" si="7"/>
        <v>0.99999999999999967</v>
      </c>
      <c r="GN169" s="66">
        <f t="shared" ref="GN169:IY169" si="8">SUM(GN4:GN168)</f>
        <v>0.99999999999999989</v>
      </c>
      <c r="GO169" s="66">
        <f t="shared" si="8"/>
        <v>0.99999999999999989</v>
      </c>
      <c r="GP169" s="66">
        <f t="shared" si="8"/>
        <v>1</v>
      </c>
      <c r="GQ169" s="66">
        <f t="shared" si="8"/>
        <v>0.99999999999999989</v>
      </c>
      <c r="GR169" s="66">
        <f t="shared" si="8"/>
        <v>0.99999999999999989</v>
      </c>
      <c r="GS169" s="66">
        <f t="shared" si="8"/>
        <v>0.99999999999999989</v>
      </c>
      <c r="GT169" s="66">
        <f t="shared" si="8"/>
        <v>1</v>
      </c>
      <c r="GU169" s="66">
        <f t="shared" si="8"/>
        <v>0.99999999999999967</v>
      </c>
      <c r="GV169" s="66">
        <f t="shared" si="8"/>
        <v>1.0000000000000002</v>
      </c>
      <c r="GW169" s="66">
        <f t="shared" si="8"/>
        <v>0.99999999999999989</v>
      </c>
      <c r="GX169" s="66">
        <f t="shared" si="8"/>
        <v>1.0000000000000004</v>
      </c>
      <c r="GY169" s="66">
        <f t="shared" si="8"/>
        <v>0.99999999999999989</v>
      </c>
      <c r="GZ169" s="66">
        <f t="shared" si="8"/>
        <v>0.99999999999999967</v>
      </c>
      <c r="HA169" s="66">
        <f t="shared" si="8"/>
        <v>1</v>
      </c>
      <c r="HB169" s="66">
        <f t="shared" si="8"/>
        <v>0.99999999999999989</v>
      </c>
      <c r="HC169" s="66">
        <f t="shared" si="8"/>
        <v>1</v>
      </c>
      <c r="HD169" s="66">
        <f t="shared" si="8"/>
        <v>1.0000000000000002</v>
      </c>
      <c r="HE169" s="66">
        <f t="shared" si="8"/>
        <v>0.99999999999999944</v>
      </c>
      <c r="HF169" s="66">
        <f t="shared" si="8"/>
        <v>0.99999999999999978</v>
      </c>
      <c r="HG169" s="66">
        <f t="shared" si="8"/>
        <v>1.0000000000000002</v>
      </c>
      <c r="HH169" s="66">
        <f t="shared" si="8"/>
        <v>1</v>
      </c>
      <c r="HI169" s="66">
        <f t="shared" si="8"/>
        <v>0.99999999999999989</v>
      </c>
      <c r="HJ169" s="66">
        <f t="shared" si="8"/>
        <v>0.99999999999999944</v>
      </c>
      <c r="HK169" s="66">
        <f t="shared" si="8"/>
        <v>1</v>
      </c>
      <c r="HL169" s="66">
        <f t="shared" si="8"/>
        <v>1.0000000000000002</v>
      </c>
      <c r="HM169" s="66">
        <f t="shared" si="8"/>
        <v>1.0000000000000002</v>
      </c>
      <c r="HN169" s="66">
        <f t="shared" si="8"/>
        <v>0.99999999999999956</v>
      </c>
      <c r="HO169" s="66">
        <f t="shared" si="8"/>
        <v>0.99999999999999978</v>
      </c>
      <c r="HP169" s="66">
        <f t="shared" si="8"/>
        <v>1</v>
      </c>
      <c r="HQ169" s="66">
        <f t="shared" si="8"/>
        <v>0.99999999999999989</v>
      </c>
      <c r="HR169" s="66">
        <f t="shared" si="8"/>
        <v>0.99999999999999989</v>
      </c>
      <c r="HS169" s="66">
        <f t="shared" si="8"/>
        <v>0.99999999999999978</v>
      </c>
      <c r="HT169" s="66">
        <f t="shared" si="8"/>
        <v>0.99999999999999967</v>
      </c>
      <c r="HU169" s="66">
        <f t="shared" si="8"/>
        <v>1</v>
      </c>
      <c r="HV169" s="66">
        <f t="shared" si="8"/>
        <v>0.99999999999999989</v>
      </c>
      <c r="HW169" s="66">
        <f t="shared" si="8"/>
        <v>1</v>
      </c>
      <c r="HX169" s="66">
        <f t="shared" si="8"/>
        <v>1</v>
      </c>
      <c r="HY169" s="66">
        <f t="shared" si="8"/>
        <v>1.0000000000000002</v>
      </c>
      <c r="HZ169" s="66">
        <f t="shared" si="8"/>
        <v>1</v>
      </c>
      <c r="IA169" s="66">
        <f t="shared" si="8"/>
        <v>1</v>
      </c>
      <c r="IB169" s="66">
        <f t="shared" si="8"/>
        <v>1</v>
      </c>
      <c r="IC169" s="66">
        <f t="shared" si="8"/>
        <v>1.0000000000000004</v>
      </c>
      <c r="ID169" s="66">
        <f t="shared" si="8"/>
        <v>0.99999999999999967</v>
      </c>
      <c r="IE169" s="66">
        <f t="shared" si="8"/>
        <v>1.0000000000000002</v>
      </c>
      <c r="IF169" s="66">
        <f t="shared" si="8"/>
        <v>1.0000000000000004</v>
      </c>
      <c r="IG169" s="66">
        <f t="shared" si="8"/>
        <v>0.99999999999999989</v>
      </c>
      <c r="IH169" s="66">
        <f t="shared" si="8"/>
        <v>0.99999999999999989</v>
      </c>
      <c r="II169" s="66">
        <f t="shared" si="8"/>
        <v>1.0000000000000002</v>
      </c>
      <c r="IJ169" s="66">
        <f t="shared" si="8"/>
        <v>0.99999999999999911</v>
      </c>
      <c r="IK169" s="66">
        <f t="shared" si="8"/>
        <v>1</v>
      </c>
      <c r="IL169" s="66">
        <f t="shared" si="8"/>
        <v>1.0000000000000004</v>
      </c>
      <c r="IM169" s="66">
        <f t="shared" si="8"/>
        <v>0.99999999999999978</v>
      </c>
      <c r="IN169" s="66">
        <f t="shared" si="8"/>
        <v>1.0000000000000004</v>
      </c>
      <c r="IO169" s="66">
        <f t="shared" si="8"/>
        <v>1</v>
      </c>
      <c r="IP169" s="66">
        <f t="shared" si="8"/>
        <v>1.0000000000000002</v>
      </c>
      <c r="IQ169" s="66">
        <f t="shared" si="8"/>
        <v>0.99999999999999978</v>
      </c>
      <c r="IR169" s="66">
        <f t="shared" si="8"/>
        <v>1</v>
      </c>
      <c r="IS169" s="66">
        <f t="shared" si="8"/>
        <v>1.0000000000000002</v>
      </c>
      <c r="IT169" s="66">
        <f t="shared" si="8"/>
        <v>1.0000000000000004</v>
      </c>
      <c r="IU169" s="66">
        <f t="shared" si="8"/>
        <v>0.99999999999999989</v>
      </c>
      <c r="IV169" s="66">
        <f t="shared" si="8"/>
        <v>1.0000000000000002</v>
      </c>
      <c r="IW169" s="66">
        <f t="shared" si="8"/>
        <v>0.99999999999999989</v>
      </c>
      <c r="IX169" s="66">
        <f t="shared" si="8"/>
        <v>0.99999999999999989</v>
      </c>
      <c r="IY169" s="66">
        <f t="shared" si="8"/>
        <v>1.0000000000000002</v>
      </c>
      <c r="IZ169" s="66">
        <f t="shared" ref="IZ169:KZ169" si="9">SUM(IZ4:IZ168)</f>
        <v>1</v>
      </c>
      <c r="JA169" s="66">
        <f t="shared" si="9"/>
        <v>1.0000000000000004</v>
      </c>
      <c r="JB169" s="66">
        <f t="shared" si="9"/>
        <v>0.99999999999999967</v>
      </c>
      <c r="JC169" s="66">
        <f t="shared" si="9"/>
        <v>1</v>
      </c>
      <c r="JD169" s="66">
        <f t="shared" si="9"/>
        <v>1.0000000000000004</v>
      </c>
      <c r="JE169" s="66">
        <f t="shared" si="9"/>
        <v>0.99999999999999989</v>
      </c>
      <c r="JF169" s="66">
        <f t="shared" si="9"/>
        <v>1.0000000000000002</v>
      </c>
      <c r="JG169" s="66">
        <f t="shared" si="9"/>
        <v>0.99999999999999956</v>
      </c>
      <c r="JH169" s="66">
        <f t="shared" si="9"/>
        <v>1</v>
      </c>
      <c r="JI169" s="66">
        <f t="shared" si="9"/>
        <v>0.99999999999999989</v>
      </c>
      <c r="JJ169" s="66">
        <f t="shared" si="9"/>
        <v>0.99999999999999944</v>
      </c>
      <c r="JK169" s="66">
        <f t="shared" si="9"/>
        <v>0.99999999999999989</v>
      </c>
      <c r="JL169" s="66">
        <f t="shared" si="9"/>
        <v>1</v>
      </c>
      <c r="JM169" s="66">
        <f t="shared" si="9"/>
        <v>1.0000000000000002</v>
      </c>
      <c r="JN169" s="66">
        <f t="shared" si="9"/>
        <v>1.0000000000000002</v>
      </c>
      <c r="JO169" s="66">
        <f t="shared" si="9"/>
        <v>1</v>
      </c>
      <c r="JP169" s="66">
        <f t="shared" si="9"/>
        <v>1</v>
      </c>
      <c r="JQ169" s="66">
        <f t="shared" si="9"/>
        <v>1</v>
      </c>
      <c r="JR169" s="66">
        <f t="shared" si="9"/>
        <v>0.99999999999999967</v>
      </c>
      <c r="JS169" s="66">
        <f t="shared" si="9"/>
        <v>0.99999999999999989</v>
      </c>
      <c r="JT169" s="66">
        <f t="shared" si="9"/>
        <v>0.99999999999999989</v>
      </c>
      <c r="JU169" s="66">
        <f t="shared" si="9"/>
        <v>0.99999999999999989</v>
      </c>
      <c r="JV169" s="66">
        <f t="shared" si="9"/>
        <v>0.99999999999999989</v>
      </c>
      <c r="JW169" s="66">
        <f t="shared" si="9"/>
        <v>1</v>
      </c>
      <c r="JX169" s="66">
        <f t="shared" si="9"/>
        <v>1.0000000000000002</v>
      </c>
      <c r="JY169" s="66">
        <f t="shared" si="9"/>
        <v>1.0000000000000004</v>
      </c>
      <c r="JZ169" s="66">
        <f t="shared" si="9"/>
        <v>0.99999999999999978</v>
      </c>
      <c r="KA169" s="66">
        <f t="shared" si="9"/>
        <v>1.0000000000000009</v>
      </c>
      <c r="KB169" s="66">
        <f t="shared" si="9"/>
        <v>1.0000000000000002</v>
      </c>
      <c r="KC169" s="66">
        <f t="shared" si="9"/>
        <v>1</v>
      </c>
      <c r="KD169" s="66">
        <f t="shared" si="9"/>
        <v>0.99999999999999989</v>
      </c>
      <c r="KE169" s="66">
        <f t="shared" si="9"/>
        <v>0.99999999999999956</v>
      </c>
      <c r="KF169" s="66">
        <f t="shared" si="9"/>
        <v>1</v>
      </c>
      <c r="KG169" s="66">
        <f t="shared" si="9"/>
        <v>0.99999999999999967</v>
      </c>
      <c r="KH169" s="66">
        <f t="shared" si="9"/>
        <v>0.99999999999999956</v>
      </c>
      <c r="KI169" s="66">
        <f t="shared" si="9"/>
        <v>0.99999999999999933</v>
      </c>
      <c r="KJ169" s="66">
        <f t="shared" si="9"/>
        <v>0.99999999999999956</v>
      </c>
      <c r="KK169" s="66">
        <f t="shared" si="9"/>
        <v>0.99999999999999956</v>
      </c>
      <c r="KL169" s="66">
        <f t="shared" si="9"/>
        <v>1</v>
      </c>
      <c r="KM169" s="66">
        <f t="shared" si="9"/>
        <v>1.0000000000000004</v>
      </c>
      <c r="KN169" s="66">
        <f t="shared" si="9"/>
        <v>0.99999999999999978</v>
      </c>
      <c r="KO169" s="66">
        <f t="shared" si="9"/>
        <v>0.99999999999999989</v>
      </c>
      <c r="KP169" s="66">
        <f t="shared" si="9"/>
        <v>0.99999999999999967</v>
      </c>
      <c r="KQ169" s="66">
        <f t="shared" si="9"/>
        <v>0.99999999999999978</v>
      </c>
      <c r="KR169" s="66">
        <f t="shared" si="9"/>
        <v>0.99999999999999978</v>
      </c>
      <c r="KS169" s="66">
        <f t="shared" si="9"/>
        <v>1</v>
      </c>
      <c r="KT169" s="66">
        <f t="shared" si="9"/>
        <v>0.99999999999999978</v>
      </c>
      <c r="KU169" s="66">
        <f t="shared" si="9"/>
        <v>1</v>
      </c>
      <c r="KV169" s="66">
        <f t="shared" si="9"/>
        <v>0.99999999999999967</v>
      </c>
      <c r="KW169" s="66">
        <f t="shared" si="9"/>
        <v>0.99999999999999967</v>
      </c>
      <c r="KX169" s="66">
        <f t="shared" si="9"/>
        <v>1.0000000000000002</v>
      </c>
      <c r="KY169" s="66">
        <f t="shared" si="9"/>
        <v>1</v>
      </c>
      <c r="KZ169" s="66">
        <f t="shared" si="9"/>
        <v>1.0000000000000002</v>
      </c>
    </row>
  </sheetData>
  <sortState xmlns:xlrd2="http://schemas.microsoft.com/office/spreadsheetml/2017/richdata2" ref="A4:KZ168">
    <sortCondition ref="B4:B168"/>
  </sortState>
  <conditionalFormatting sqref="D4:KZ169">
    <cfRule type="cellIs" dxfId="5" priority="1" operator="equal">
      <formula>0</formula>
    </cfRule>
    <cfRule type="cellIs" dxfId="4" priority="2" operator="lessThan">
      <formula>0.01</formula>
    </cfRule>
    <cfRule type="cellIs" dxfId="3" priority="3" operator="lessThan">
      <formula>0.05</formula>
    </cfRule>
  </conditionalFormatting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207A0-2642-4690-811E-7CAE73875C8C}">
  <sheetPr>
    <tabColor rgb="FF009639"/>
    <pageSetUpPr fitToPage="1"/>
  </sheetPr>
  <dimension ref="A1:KZ140"/>
  <sheetViews>
    <sheetView workbookViewId="0">
      <pane xSplit="3" ySplit="3" topLeftCell="D4" activePane="bottomRight" state="frozen"/>
      <selection activeCell="F48" sqref="F48"/>
      <selection pane="topRight" activeCell="F48" sqref="F48"/>
      <selection pane="bottomLeft" activeCell="F48" sqref="F48"/>
      <selection pane="bottomRight" activeCell="I6" sqref="I6"/>
    </sheetView>
  </sheetViews>
  <sheetFormatPr defaultColWidth="9.1796875" defaultRowHeight="12.5" x14ac:dyDescent="0.25"/>
  <cols>
    <col min="1" max="1" width="8.7265625" style="59" customWidth="1"/>
    <col min="2" max="2" width="67.26953125" style="50" customWidth="1"/>
    <col min="3" max="3" width="7.54296875" style="59" customWidth="1"/>
    <col min="4" max="312" width="6.26953125" style="50" customWidth="1"/>
    <col min="313" max="16384" width="9.1796875" style="50"/>
  </cols>
  <sheetData>
    <row r="1" spans="1:312" s="64" customFormat="1" ht="28.5" customHeight="1" x14ac:dyDescent="0.35">
      <c r="A1" s="79" t="s">
        <v>13546</v>
      </c>
      <c r="C1" s="71" t="s">
        <v>13543</v>
      </c>
      <c r="D1" s="81">
        <f t="shared" ref="D1:BO1" si="0">SUMPRODUCT(D4:D139,$A$4:$A$139)</f>
        <v>1.0108578411984233</v>
      </c>
      <c r="E1" s="81">
        <f t="shared" si="0"/>
        <v>1.0113915942021052</v>
      </c>
      <c r="F1" s="81">
        <f t="shared" si="0"/>
        <v>1.0095836798675373</v>
      </c>
      <c r="G1" s="81">
        <f t="shared" si="0"/>
        <v>1.010715739716415</v>
      </c>
      <c r="H1" s="81">
        <f t="shared" si="0"/>
        <v>1.0130396434545037</v>
      </c>
      <c r="I1" s="81">
        <f t="shared" si="0"/>
        <v>1.0229411807491409</v>
      </c>
      <c r="J1" s="81">
        <f t="shared" si="0"/>
        <v>1.0242987617044943</v>
      </c>
      <c r="K1" s="81">
        <f t="shared" si="0"/>
        <v>1.0234516398709583</v>
      </c>
      <c r="L1" s="81">
        <f t="shared" si="0"/>
        <v>1.0179112145410107</v>
      </c>
      <c r="M1" s="81">
        <f t="shared" si="0"/>
        <v>1.0185999022700787</v>
      </c>
      <c r="N1" s="81">
        <f t="shared" si="0"/>
        <v>1.0197644876058312</v>
      </c>
      <c r="O1" s="81">
        <f t="shared" si="0"/>
        <v>1.0200107209125955</v>
      </c>
      <c r="P1" s="81">
        <f t="shared" si="0"/>
        <v>1.0200334985665345</v>
      </c>
      <c r="Q1" s="81">
        <f t="shared" si="0"/>
        <v>1.0260130745307707</v>
      </c>
      <c r="R1" s="81">
        <f t="shared" si="0"/>
        <v>1.0330490918678277</v>
      </c>
      <c r="S1" s="81">
        <f t="shared" si="0"/>
        <v>1.0307692484517796</v>
      </c>
      <c r="T1" s="81">
        <f t="shared" si="0"/>
        <v>1.046313865133994</v>
      </c>
      <c r="U1" s="81">
        <f t="shared" si="0"/>
        <v>1.0312976465844923</v>
      </c>
      <c r="V1" s="81">
        <f t="shared" si="0"/>
        <v>1.0381895282578164</v>
      </c>
      <c r="W1" s="81">
        <f t="shared" si="0"/>
        <v>1.0287417963181646</v>
      </c>
      <c r="X1" s="81">
        <f t="shared" si="0"/>
        <v>1.0270770002713427</v>
      </c>
      <c r="Y1" s="81">
        <f t="shared" si="0"/>
        <v>1.0539694070444958</v>
      </c>
      <c r="Z1" s="81">
        <f t="shared" si="0"/>
        <v>1.053881029104351</v>
      </c>
      <c r="AA1" s="81">
        <f t="shared" si="0"/>
        <v>1.053483156139333</v>
      </c>
      <c r="AB1" s="81">
        <f t="shared" si="0"/>
        <v>1.0536901738036564</v>
      </c>
      <c r="AC1" s="81">
        <f t="shared" si="0"/>
        <v>1.0057489640966426</v>
      </c>
      <c r="AD1" s="81">
        <f t="shared" si="0"/>
        <v>1.0172433265633709</v>
      </c>
      <c r="AE1" s="81">
        <f t="shared" si="0"/>
        <v>1.072177436278946</v>
      </c>
      <c r="AF1" s="81">
        <f t="shared" si="0"/>
        <v>1.0703309038725457</v>
      </c>
      <c r="AG1" s="81">
        <f t="shared" si="0"/>
        <v>1.126805112213402</v>
      </c>
      <c r="AH1" s="81">
        <f t="shared" si="0"/>
        <v>1.1022078368187156</v>
      </c>
      <c r="AI1" s="81">
        <f t="shared" si="0"/>
        <v>1.1141494383106469</v>
      </c>
      <c r="AJ1" s="81">
        <f t="shared" si="0"/>
        <v>1.1019895942992113</v>
      </c>
      <c r="AK1" s="81">
        <f t="shared" si="0"/>
        <v>1.1057749386237421</v>
      </c>
      <c r="AL1" s="81">
        <f t="shared" si="0"/>
        <v>1.0904234448399832</v>
      </c>
      <c r="AM1" s="81">
        <f t="shared" si="0"/>
        <v>1.0945694163227353</v>
      </c>
      <c r="AN1" s="81">
        <f t="shared" si="0"/>
        <v>1.1088610254194651</v>
      </c>
      <c r="AO1" s="81">
        <f t="shared" si="0"/>
        <v>1.1072116988368805</v>
      </c>
      <c r="AP1" s="81">
        <f t="shared" si="0"/>
        <v>1.09671227786815</v>
      </c>
      <c r="AQ1" s="81">
        <f t="shared" si="0"/>
        <v>1.0796111454613939</v>
      </c>
      <c r="AR1" s="81">
        <f t="shared" si="0"/>
        <v>1.0589866082140236</v>
      </c>
      <c r="AS1" s="81">
        <f t="shared" si="0"/>
        <v>1.0537619465175143</v>
      </c>
      <c r="AT1" s="81">
        <f t="shared" si="0"/>
        <v>1.0586865147649656</v>
      </c>
      <c r="AU1" s="81">
        <f t="shared" si="0"/>
        <v>1.0561829780272489</v>
      </c>
      <c r="AV1" s="81">
        <f t="shared" si="0"/>
        <v>1.0161225445104261</v>
      </c>
      <c r="AW1" s="81">
        <f t="shared" si="0"/>
        <v>1.03259380635579</v>
      </c>
      <c r="AX1" s="81">
        <f t="shared" si="0"/>
        <v>1.0252209942047552</v>
      </c>
      <c r="AY1" s="81">
        <f t="shared" si="0"/>
        <v>1.0275530249867575</v>
      </c>
      <c r="AZ1" s="81">
        <f t="shared" si="0"/>
        <v>1.0203067490160604</v>
      </c>
      <c r="BA1" s="81">
        <f t="shared" si="0"/>
        <v>1.0140106335711376</v>
      </c>
      <c r="BB1" s="81">
        <f t="shared" si="0"/>
        <v>1.056214586777968</v>
      </c>
      <c r="BC1" s="81">
        <f t="shared" si="0"/>
        <v>1.0926272726347035</v>
      </c>
      <c r="BD1" s="81">
        <f t="shared" si="0"/>
        <v>1.1063131097257661</v>
      </c>
      <c r="BE1" s="81">
        <f t="shared" si="0"/>
        <v>1.0227859895123375</v>
      </c>
      <c r="BF1" s="81">
        <f t="shared" si="0"/>
        <v>1.0471761617635564</v>
      </c>
      <c r="BG1" s="81">
        <f t="shared" si="0"/>
        <v>1.0459058216832195</v>
      </c>
      <c r="BH1" s="81">
        <f t="shared" si="0"/>
        <v>1.0962146607448984</v>
      </c>
      <c r="BI1" s="81">
        <f t="shared" si="0"/>
        <v>1.0480381261109826</v>
      </c>
      <c r="BJ1" s="81">
        <f t="shared" si="0"/>
        <v>1.0589568593676695</v>
      </c>
      <c r="BK1" s="81">
        <f t="shared" si="0"/>
        <v>1.0820614032950393</v>
      </c>
      <c r="BL1" s="81">
        <f t="shared" si="0"/>
        <v>1.081143049175024</v>
      </c>
      <c r="BM1" s="81">
        <f t="shared" si="0"/>
        <v>1.073637216050437</v>
      </c>
      <c r="BN1" s="81">
        <f t="shared" si="0"/>
        <v>1.0772819912516103</v>
      </c>
      <c r="BO1" s="81">
        <f t="shared" si="0"/>
        <v>1.0822405360756588</v>
      </c>
      <c r="BP1" s="81">
        <f t="shared" ref="BP1:EA1" si="1">SUMPRODUCT(BP4:BP139,$A$4:$A$139)</f>
        <v>1.0217313631222185</v>
      </c>
      <c r="BQ1" s="81">
        <f t="shared" si="1"/>
        <v>1.0195378903697505</v>
      </c>
      <c r="BR1" s="81">
        <f t="shared" si="1"/>
        <v>1.0219635908491995</v>
      </c>
      <c r="BS1" s="81">
        <f t="shared" si="1"/>
        <v>1.0212589660039804</v>
      </c>
      <c r="BT1" s="81">
        <f t="shared" si="1"/>
        <v>1.0225626923827629</v>
      </c>
      <c r="BU1" s="81">
        <f t="shared" si="1"/>
        <v>1.019783161212841</v>
      </c>
      <c r="BV1" s="81">
        <f t="shared" si="1"/>
        <v>1.0310570934624568</v>
      </c>
      <c r="BW1" s="81">
        <f t="shared" si="1"/>
        <v>1.02624022799339</v>
      </c>
      <c r="BX1" s="81">
        <f t="shared" si="1"/>
        <v>1.0216641254159862</v>
      </c>
      <c r="BY1" s="81">
        <f t="shared" si="1"/>
        <v>1.0251795198270626</v>
      </c>
      <c r="BZ1" s="81">
        <f t="shared" si="1"/>
        <v>1.0315454666163559</v>
      </c>
      <c r="CA1" s="81">
        <f t="shared" si="1"/>
        <v>1.034561604831856</v>
      </c>
      <c r="CB1" s="81">
        <f t="shared" si="1"/>
        <v>1.0209454001915088</v>
      </c>
      <c r="CC1" s="81">
        <f t="shared" si="1"/>
        <v>1.0327637657131021</v>
      </c>
      <c r="CD1" s="81">
        <f t="shared" si="1"/>
        <v>1.0209906869896141</v>
      </c>
      <c r="CE1" s="81">
        <f t="shared" si="1"/>
        <v>1.0219007325946889</v>
      </c>
      <c r="CF1" s="81">
        <f t="shared" si="1"/>
        <v>1.0210982532647925</v>
      </c>
      <c r="CG1" s="81">
        <f t="shared" si="1"/>
        <v>1.0202036884052526</v>
      </c>
      <c r="CH1" s="81">
        <f t="shared" si="1"/>
        <v>1.01323627592809</v>
      </c>
      <c r="CI1" s="81">
        <f t="shared" si="1"/>
        <v>1.0161065214883225</v>
      </c>
      <c r="CJ1" s="81">
        <f t="shared" si="1"/>
        <v>1.0183450593552494</v>
      </c>
      <c r="CK1" s="81">
        <f t="shared" si="1"/>
        <v>1.008752204306004</v>
      </c>
      <c r="CL1" s="81">
        <f t="shared" si="1"/>
        <v>1.0587383698763757</v>
      </c>
      <c r="CM1" s="81">
        <f t="shared" si="1"/>
        <v>1.0585938669245514</v>
      </c>
      <c r="CN1" s="81">
        <f t="shared" si="1"/>
        <v>1.0575739776464548</v>
      </c>
      <c r="CO1" s="81">
        <f t="shared" si="1"/>
        <v>1.0609910870056727</v>
      </c>
      <c r="CP1" s="81">
        <f t="shared" si="1"/>
        <v>1.0705796075111147</v>
      </c>
      <c r="CQ1" s="81">
        <f t="shared" si="1"/>
        <v>1.1053889242494028</v>
      </c>
      <c r="CR1" s="81">
        <f t="shared" si="1"/>
        <v>1.0888932900265744</v>
      </c>
      <c r="CS1" s="81">
        <f t="shared" si="1"/>
        <v>1.1156823914698251</v>
      </c>
      <c r="CT1" s="81">
        <f t="shared" si="1"/>
        <v>1.0978690496748391</v>
      </c>
      <c r="CU1" s="81">
        <f t="shared" si="1"/>
        <v>1.0978477153750441</v>
      </c>
      <c r="CV1" s="81">
        <f t="shared" si="1"/>
        <v>1.0784162311880632</v>
      </c>
      <c r="CW1" s="81">
        <f t="shared" si="1"/>
        <v>1.1417515101743465</v>
      </c>
      <c r="CX1" s="81">
        <f t="shared" si="1"/>
        <v>1.1289387727835807</v>
      </c>
      <c r="CY1" s="81">
        <f t="shared" si="1"/>
        <v>1.0993841905316575</v>
      </c>
      <c r="CZ1" s="81">
        <f t="shared" si="1"/>
        <v>1.0999554395055962</v>
      </c>
      <c r="DA1" s="81">
        <f t="shared" si="1"/>
        <v>1.0740970517853863</v>
      </c>
      <c r="DB1" s="81">
        <f t="shared" si="1"/>
        <v>1.0942892546971863</v>
      </c>
      <c r="DC1" s="81">
        <f t="shared" si="1"/>
        <v>1.0442473175688993</v>
      </c>
      <c r="DD1" s="81">
        <f t="shared" si="1"/>
        <v>1.0523951269331218</v>
      </c>
      <c r="DE1" s="81">
        <f t="shared" si="1"/>
        <v>1.0437607644785647</v>
      </c>
      <c r="DF1" s="81">
        <f t="shared" si="1"/>
        <v>1.0455443885020237</v>
      </c>
      <c r="DG1" s="81">
        <f t="shared" si="1"/>
        <v>1.0455194699933783</v>
      </c>
      <c r="DH1" s="81">
        <f t="shared" si="1"/>
        <v>1.0450585410123121</v>
      </c>
      <c r="DI1" s="81">
        <f t="shared" si="1"/>
        <v>1.0734553403240308</v>
      </c>
      <c r="DJ1" s="81">
        <f t="shared" si="1"/>
        <v>1.0762432925035499</v>
      </c>
      <c r="DK1" s="81">
        <f t="shared" si="1"/>
        <v>1.0596628757645499</v>
      </c>
      <c r="DL1" s="81">
        <f t="shared" si="1"/>
        <v>1.0529046185009865</v>
      </c>
      <c r="DM1" s="81">
        <f t="shared" si="1"/>
        <v>1.0512694474170909</v>
      </c>
      <c r="DN1" s="81">
        <f t="shared" si="1"/>
        <v>1.1025560995228114</v>
      </c>
      <c r="DO1" s="81">
        <f t="shared" si="1"/>
        <v>1.0512767876034792</v>
      </c>
      <c r="DP1" s="81">
        <f t="shared" si="1"/>
        <v>1.0569661139481736</v>
      </c>
      <c r="DQ1" s="81">
        <f t="shared" si="1"/>
        <v>1.1063682186632768</v>
      </c>
      <c r="DR1" s="81">
        <f t="shared" si="1"/>
        <v>1.061439689203078</v>
      </c>
      <c r="DS1" s="81">
        <f t="shared" si="1"/>
        <v>1.0628167970247759</v>
      </c>
      <c r="DT1" s="81">
        <f t="shared" si="1"/>
        <v>1.1384373703046395</v>
      </c>
      <c r="DU1" s="81">
        <f t="shared" si="1"/>
        <v>1.1356818247948632</v>
      </c>
      <c r="DV1" s="81">
        <f t="shared" si="1"/>
        <v>1.1520853783490719</v>
      </c>
      <c r="DW1" s="81">
        <f t="shared" si="1"/>
        <v>1.1123575028567383</v>
      </c>
      <c r="DX1" s="81">
        <f t="shared" si="1"/>
        <v>1.1439241564888432</v>
      </c>
      <c r="DY1" s="81">
        <f t="shared" si="1"/>
        <v>1.14698881525181</v>
      </c>
      <c r="DZ1" s="81">
        <f t="shared" si="1"/>
        <v>1.085036230057002</v>
      </c>
      <c r="EA1" s="81">
        <f t="shared" si="1"/>
        <v>1.0846701000644854</v>
      </c>
      <c r="EB1" s="81">
        <f t="shared" ref="EB1:GM1" si="2">SUMPRODUCT(EB4:EB139,$A$4:$A$139)</f>
        <v>1.1295926476849811</v>
      </c>
      <c r="EC1" s="81">
        <f t="shared" si="2"/>
        <v>1.0813206771282624</v>
      </c>
      <c r="ED1" s="81">
        <f t="shared" si="2"/>
        <v>1.1284170451956401</v>
      </c>
      <c r="EE1" s="81">
        <f t="shared" si="2"/>
        <v>1.094542689965764</v>
      </c>
      <c r="EF1" s="81">
        <f t="shared" si="2"/>
        <v>1.1091206222774053</v>
      </c>
      <c r="EG1" s="81">
        <f t="shared" si="2"/>
        <v>1.0788116598332762</v>
      </c>
      <c r="EH1" s="81">
        <f t="shared" si="2"/>
        <v>1.098187621869974</v>
      </c>
      <c r="EI1" s="81">
        <f t="shared" si="2"/>
        <v>1.0835084265772257</v>
      </c>
      <c r="EJ1" s="81">
        <f t="shared" si="2"/>
        <v>1.0966647136453869</v>
      </c>
      <c r="EK1" s="81">
        <f t="shared" si="2"/>
        <v>1.0983147304280294</v>
      </c>
      <c r="EL1" s="81">
        <f t="shared" si="2"/>
        <v>1.0221721123700376</v>
      </c>
      <c r="EM1" s="81">
        <f t="shared" si="2"/>
        <v>1.0202554099476391</v>
      </c>
      <c r="EN1" s="81">
        <f t="shared" si="2"/>
        <v>1.017444650749517</v>
      </c>
      <c r="EO1" s="81">
        <f t="shared" si="2"/>
        <v>1.021894126601506</v>
      </c>
      <c r="EP1" s="81">
        <f t="shared" si="2"/>
        <v>1.020349536425402</v>
      </c>
      <c r="EQ1" s="81">
        <f t="shared" si="2"/>
        <v>1.0234532959954556</v>
      </c>
      <c r="ER1" s="81">
        <f t="shared" si="2"/>
        <v>1.0197412307265037</v>
      </c>
      <c r="ES1" s="81">
        <f t="shared" si="2"/>
        <v>1.0205614569545274</v>
      </c>
      <c r="ET1" s="81">
        <f t="shared" si="2"/>
        <v>1.0245771989592958</v>
      </c>
      <c r="EU1" s="81">
        <f t="shared" si="2"/>
        <v>1.0207713116106161</v>
      </c>
      <c r="EV1" s="81">
        <f t="shared" si="2"/>
        <v>1.0238316313154754</v>
      </c>
      <c r="EW1" s="81">
        <f t="shared" si="2"/>
        <v>1.0183850896311992</v>
      </c>
      <c r="EX1" s="81">
        <f t="shared" si="2"/>
        <v>1.0312563888095145</v>
      </c>
      <c r="EY1" s="81">
        <f t="shared" si="2"/>
        <v>1.0310560845889636</v>
      </c>
      <c r="EZ1" s="81">
        <f t="shared" si="2"/>
        <v>1.034955441931487</v>
      </c>
      <c r="FA1" s="81">
        <f t="shared" si="2"/>
        <v>1.0324296204706731</v>
      </c>
      <c r="FB1" s="81">
        <f t="shared" si="2"/>
        <v>1.0311614343867643</v>
      </c>
      <c r="FC1" s="81">
        <f t="shared" si="2"/>
        <v>1.0310877441633517</v>
      </c>
      <c r="FD1" s="81">
        <f t="shared" si="2"/>
        <v>1.0326958181605943</v>
      </c>
      <c r="FE1" s="81">
        <f t="shared" si="2"/>
        <v>1.0270441972075539</v>
      </c>
      <c r="FF1" s="81">
        <f t="shared" si="2"/>
        <v>1.0240075746970458</v>
      </c>
      <c r="FG1" s="81">
        <f t="shared" si="2"/>
        <v>1.0274513682545461</v>
      </c>
      <c r="FH1" s="81">
        <f t="shared" si="2"/>
        <v>1.0293801961692333</v>
      </c>
      <c r="FI1" s="81">
        <f t="shared" si="2"/>
        <v>1.0488549518509171</v>
      </c>
      <c r="FJ1" s="81">
        <f t="shared" si="2"/>
        <v>1.0514350198609459</v>
      </c>
      <c r="FK1" s="81">
        <f t="shared" si="2"/>
        <v>1.0253723024988493</v>
      </c>
      <c r="FL1" s="81">
        <f t="shared" si="2"/>
        <v>1.0526438222857244</v>
      </c>
      <c r="FM1" s="81">
        <f t="shared" si="2"/>
        <v>1.0433294132014441</v>
      </c>
      <c r="FN1" s="81">
        <f t="shared" si="2"/>
        <v>1.0522291333708933</v>
      </c>
      <c r="FO1" s="81">
        <f t="shared" si="2"/>
        <v>1.0652816464655235</v>
      </c>
      <c r="FP1" s="81">
        <f t="shared" si="2"/>
        <v>1.0425204929662235</v>
      </c>
      <c r="FQ1" s="81">
        <f t="shared" si="2"/>
        <v>1.0433965506807272</v>
      </c>
      <c r="FR1" s="81">
        <f t="shared" si="2"/>
        <v>1.0447231977503193</v>
      </c>
      <c r="FS1" s="81">
        <f t="shared" si="2"/>
        <v>1.0236830430948076</v>
      </c>
      <c r="FT1" s="81">
        <f t="shared" si="2"/>
        <v>1.0123087159749578</v>
      </c>
      <c r="FU1" s="81">
        <f t="shared" si="2"/>
        <v>1.0297956947177014</v>
      </c>
      <c r="FV1" s="81">
        <f t="shared" si="2"/>
        <v>1.0133935203072115</v>
      </c>
      <c r="FW1" s="81">
        <f t="shared" si="2"/>
        <v>1.0232138427444408</v>
      </c>
      <c r="FX1" s="81">
        <f t="shared" si="2"/>
        <v>1.0193825292482115</v>
      </c>
      <c r="FY1" s="81">
        <f t="shared" si="2"/>
        <v>1.0260179825539884</v>
      </c>
      <c r="FZ1" s="81">
        <f t="shared" si="2"/>
        <v>1.0309117209303698</v>
      </c>
      <c r="GA1" s="81">
        <f t="shared" si="2"/>
        <v>1.0217568421149541</v>
      </c>
      <c r="GB1" s="81">
        <f t="shared" si="2"/>
        <v>1.0307830527738964</v>
      </c>
      <c r="GC1" s="81">
        <f t="shared" si="2"/>
        <v>1.0302590257168547</v>
      </c>
      <c r="GD1" s="81">
        <f t="shared" si="2"/>
        <v>1.0300216948510441</v>
      </c>
      <c r="GE1" s="81">
        <f t="shared" si="2"/>
        <v>1.0301199656376228</v>
      </c>
      <c r="GF1" s="81">
        <f t="shared" si="2"/>
        <v>1.0321184294872183</v>
      </c>
      <c r="GG1" s="81">
        <f t="shared" si="2"/>
        <v>1.0741471264280456</v>
      </c>
      <c r="GH1" s="81">
        <f t="shared" si="2"/>
        <v>1.0755445370419738</v>
      </c>
      <c r="GI1" s="81">
        <f t="shared" si="2"/>
        <v>1.0789899569133981</v>
      </c>
      <c r="GJ1" s="81">
        <f t="shared" si="2"/>
        <v>1.0725106974968117</v>
      </c>
      <c r="GK1" s="81">
        <f t="shared" si="2"/>
        <v>1.0737091215824248</v>
      </c>
      <c r="GL1" s="81">
        <f t="shared" si="2"/>
        <v>1.0484291830026404</v>
      </c>
      <c r="GM1" s="81">
        <f t="shared" si="2"/>
        <v>1.0446000667249391</v>
      </c>
      <c r="GN1" s="81">
        <f t="shared" ref="GN1:IY1" si="3">SUMPRODUCT(GN4:GN139,$A$4:$A$139)</f>
        <v>1.0415751879237547</v>
      </c>
      <c r="GO1" s="81">
        <f t="shared" si="3"/>
        <v>1.0263407116445256</v>
      </c>
      <c r="GP1" s="81">
        <f t="shared" si="3"/>
        <v>1.0333270008228506</v>
      </c>
      <c r="GQ1" s="81">
        <f t="shared" si="3"/>
        <v>1.03525142282028</v>
      </c>
      <c r="GR1" s="81">
        <f t="shared" si="3"/>
        <v>1.0268008757854121</v>
      </c>
      <c r="GS1" s="81">
        <f t="shared" si="3"/>
        <v>1.0247958130893808</v>
      </c>
      <c r="GT1" s="81">
        <f t="shared" si="3"/>
        <v>1.0273621641217658</v>
      </c>
      <c r="GU1" s="81">
        <f t="shared" si="3"/>
        <v>1.0267684902302605</v>
      </c>
      <c r="GV1" s="81">
        <f t="shared" si="3"/>
        <v>1.0408034982915411</v>
      </c>
      <c r="GW1" s="81">
        <f t="shared" si="3"/>
        <v>1.0710615153693128</v>
      </c>
      <c r="GX1" s="81">
        <f t="shared" si="3"/>
        <v>1.0661386102357386</v>
      </c>
      <c r="GY1" s="81">
        <f t="shared" si="3"/>
        <v>1.0694172021462041</v>
      </c>
      <c r="GZ1" s="81">
        <f t="shared" si="3"/>
        <v>1.1358316013594878</v>
      </c>
      <c r="HA1" s="81">
        <f t="shared" si="3"/>
        <v>1.1440503896814969</v>
      </c>
      <c r="HB1" s="81">
        <f t="shared" si="3"/>
        <v>1.1205912324495841</v>
      </c>
      <c r="HC1" s="81">
        <f t="shared" si="3"/>
        <v>1.1341759593635448</v>
      </c>
      <c r="HD1" s="81">
        <f t="shared" si="3"/>
        <v>1.1304693972880326</v>
      </c>
      <c r="HE1" s="81">
        <f t="shared" si="3"/>
        <v>1.1258434918798219</v>
      </c>
      <c r="HF1" s="81">
        <f t="shared" si="3"/>
        <v>1.1281845081240038</v>
      </c>
      <c r="HG1" s="81">
        <f t="shared" si="3"/>
        <v>1.1137360405221675</v>
      </c>
      <c r="HH1" s="81">
        <f t="shared" si="3"/>
        <v>1.1232323717058785</v>
      </c>
      <c r="HI1" s="81">
        <f t="shared" si="3"/>
        <v>1.1178189702305095</v>
      </c>
      <c r="HJ1" s="81">
        <f t="shared" si="3"/>
        <v>1.1234654227800787</v>
      </c>
      <c r="HK1" s="81">
        <f t="shared" si="3"/>
        <v>1.0457403020138869</v>
      </c>
      <c r="HL1" s="81">
        <f t="shared" si="3"/>
        <v>1.0480738154325488</v>
      </c>
      <c r="HM1" s="81">
        <f t="shared" si="3"/>
        <v>1.0498548203123004</v>
      </c>
      <c r="HN1" s="81">
        <f t="shared" si="3"/>
        <v>1.0510552971370455</v>
      </c>
      <c r="HO1" s="81">
        <f t="shared" si="3"/>
        <v>1.0486749510281028</v>
      </c>
      <c r="HP1" s="81">
        <f t="shared" si="3"/>
        <v>1.0615200012105255</v>
      </c>
      <c r="HQ1" s="81">
        <f t="shared" si="3"/>
        <v>1.0594857112638292</v>
      </c>
      <c r="HR1" s="81">
        <f t="shared" si="3"/>
        <v>1.0619486154905917</v>
      </c>
      <c r="HS1" s="81">
        <f t="shared" si="3"/>
        <v>1.1169597590585845</v>
      </c>
      <c r="HT1" s="81">
        <f t="shared" si="3"/>
        <v>1.0880727771568792</v>
      </c>
      <c r="HU1" s="81">
        <f t="shared" si="3"/>
        <v>1.0716238282952704</v>
      </c>
      <c r="HV1" s="81">
        <f t="shared" si="3"/>
        <v>1.0602568110708668</v>
      </c>
      <c r="HW1" s="81">
        <f t="shared" si="3"/>
        <v>1.0388138255176476</v>
      </c>
      <c r="HX1" s="81">
        <f t="shared" si="3"/>
        <v>1.037084897188902</v>
      </c>
      <c r="HY1" s="81">
        <f t="shared" si="3"/>
        <v>1.0374432458315599</v>
      </c>
      <c r="HZ1" s="81">
        <f t="shared" si="3"/>
        <v>1.0369187768540526</v>
      </c>
      <c r="IA1" s="81">
        <f t="shared" si="3"/>
        <v>1.0387381264162321</v>
      </c>
      <c r="IB1" s="81">
        <f t="shared" si="3"/>
        <v>1.0354286807870183</v>
      </c>
      <c r="IC1" s="81">
        <f t="shared" si="3"/>
        <v>1.1385334944685592</v>
      </c>
      <c r="ID1" s="81">
        <f t="shared" si="3"/>
        <v>1.1259273298525587</v>
      </c>
      <c r="IE1" s="81">
        <f t="shared" si="3"/>
        <v>1.1159370760620071</v>
      </c>
      <c r="IF1" s="81">
        <f t="shared" si="3"/>
        <v>1.1167806818668939</v>
      </c>
      <c r="IG1" s="81">
        <f t="shared" si="3"/>
        <v>1.0575723724329951</v>
      </c>
      <c r="IH1" s="81">
        <f t="shared" si="3"/>
        <v>1.0757623125649545</v>
      </c>
      <c r="II1" s="81">
        <f t="shared" si="3"/>
        <v>1.0404239856591935</v>
      </c>
      <c r="IJ1" s="81">
        <f t="shared" si="3"/>
        <v>1.035453461490236</v>
      </c>
      <c r="IK1" s="81">
        <f t="shared" si="3"/>
        <v>1.0363915992480943</v>
      </c>
      <c r="IL1" s="81">
        <f t="shared" si="3"/>
        <v>1.0372149971116131</v>
      </c>
      <c r="IM1" s="81">
        <f t="shared" si="3"/>
        <v>1.0360309356377138</v>
      </c>
      <c r="IN1" s="81">
        <f t="shared" si="3"/>
        <v>1.035896711613798</v>
      </c>
      <c r="IO1" s="81">
        <f t="shared" si="3"/>
        <v>1.0362763238412358</v>
      </c>
      <c r="IP1" s="81">
        <f t="shared" si="3"/>
        <v>1.036442138297182</v>
      </c>
      <c r="IQ1" s="81">
        <f t="shared" si="3"/>
        <v>1.0364893123034589</v>
      </c>
      <c r="IR1" s="81">
        <f t="shared" si="3"/>
        <v>1.0368796318654248</v>
      </c>
      <c r="IS1" s="81">
        <f t="shared" si="3"/>
        <v>1.0333155226514823</v>
      </c>
      <c r="IT1" s="81">
        <f t="shared" si="3"/>
        <v>1.022586901068764</v>
      </c>
      <c r="IU1" s="81">
        <f t="shared" si="3"/>
        <v>1.0226398326391188</v>
      </c>
      <c r="IV1" s="81">
        <f t="shared" si="3"/>
        <v>1.0234419395126544</v>
      </c>
      <c r="IW1" s="81">
        <f t="shared" si="3"/>
        <v>1.02299148098311</v>
      </c>
      <c r="IX1" s="81">
        <f t="shared" si="3"/>
        <v>1.0227173748013363</v>
      </c>
      <c r="IY1" s="81">
        <f t="shared" si="3"/>
        <v>1.0209176824668442</v>
      </c>
      <c r="IZ1" s="81">
        <f t="shared" ref="IZ1:KZ1" si="4">SUMPRODUCT(IZ4:IZ139,$A$4:$A$139)</f>
        <v>1.0218971854984422</v>
      </c>
      <c r="JA1" s="81">
        <f t="shared" si="4"/>
        <v>1.0208986570886678</v>
      </c>
      <c r="JB1" s="81">
        <f t="shared" si="4"/>
        <v>1.0209885018637754</v>
      </c>
      <c r="JC1" s="81">
        <f t="shared" si="4"/>
        <v>1.022315255291681</v>
      </c>
      <c r="JD1" s="81">
        <f t="shared" si="4"/>
        <v>1.0223603904318146</v>
      </c>
      <c r="JE1" s="81">
        <f t="shared" si="4"/>
        <v>1.0197289219846561</v>
      </c>
      <c r="JF1" s="81">
        <f t="shared" si="4"/>
        <v>1.0186717423325931</v>
      </c>
      <c r="JG1" s="81">
        <f t="shared" si="4"/>
        <v>1.0414921382060907</v>
      </c>
      <c r="JH1" s="81">
        <f t="shared" si="4"/>
        <v>1.0491645369846254</v>
      </c>
      <c r="JI1" s="81">
        <f t="shared" si="4"/>
        <v>1.0319962285185087</v>
      </c>
      <c r="JJ1" s="81">
        <f t="shared" si="4"/>
        <v>1.0362770531948795</v>
      </c>
      <c r="JK1" s="81">
        <f t="shared" si="4"/>
        <v>1.0424413686542902</v>
      </c>
      <c r="JL1" s="81">
        <f t="shared" si="4"/>
        <v>1.0303795084131622</v>
      </c>
      <c r="JM1" s="81">
        <f t="shared" si="4"/>
        <v>1.0247763357468025</v>
      </c>
      <c r="JN1" s="81">
        <f t="shared" si="4"/>
        <v>1.0271545009346645</v>
      </c>
      <c r="JO1" s="81">
        <f t="shared" si="4"/>
        <v>1.0276211044789683</v>
      </c>
      <c r="JP1" s="81">
        <f t="shared" si="4"/>
        <v>1.0279182443681378</v>
      </c>
      <c r="JQ1" s="81">
        <f t="shared" si="4"/>
        <v>1.030357010412627</v>
      </c>
      <c r="JR1" s="81">
        <f t="shared" si="4"/>
        <v>1.0289008967502125</v>
      </c>
      <c r="JS1" s="81">
        <f t="shared" si="4"/>
        <v>1.0225775494801288</v>
      </c>
      <c r="JT1" s="81">
        <f t="shared" si="4"/>
        <v>1.154536963974115</v>
      </c>
      <c r="JU1" s="81">
        <f t="shared" si="4"/>
        <v>1.1504499000999451</v>
      </c>
      <c r="JV1" s="81">
        <f t="shared" si="4"/>
        <v>1.1578598986018231</v>
      </c>
      <c r="JW1" s="81">
        <f t="shared" si="4"/>
        <v>1.1435481121616038</v>
      </c>
      <c r="JX1" s="81">
        <f t="shared" si="4"/>
        <v>1.1535324953677151</v>
      </c>
      <c r="JY1" s="81">
        <f t="shared" si="4"/>
        <v>1.1480472435690838</v>
      </c>
      <c r="JZ1" s="81">
        <f t="shared" si="4"/>
        <v>1.1620509982727674</v>
      </c>
      <c r="KA1" s="81">
        <f t="shared" si="4"/>
        <v>1.1459114627874576</v>
      </c>
      <c r="KB1" s="81">
        <f t="shared" si="4"/>
        <v>1.1531898554831499</v>
      </c>
      <c r="KC1" s="81">
        <f t="shared" si="4"/>
        <v>1.1573330040880092</v>
      </c>
      <c r="KD1" s="81">
        <f t="shared" si="4"/>
        <v>1.1491209751944784</v>
      </c>
      <c r="KE1" s="81">
        <f t="shared" si="4"/>
        <v>1.1559301658739194</v>
      </c>
      <c r="KF1" s="81">
        <f t="shared" si="4"/>
        <v>1.1536412845350721</v>
      </c>
      <c r="KG1" s="81">
        <f t="shared" si="4"/>
        <v>1.1586086930602728</v>
      </c>
      <c r="KH1" s="81">
        <f t="shared" si="4"/>
        <v>1.1506137364846043</v>
      </c>
      <c r="KI1" s="81">
        <f t="shared" si="4"/>
        <v>1.1471821865125431</v>
      </c>
      <c r="KJ1" s="81">
        <f t="shared" si="4"/>
        <v>1.1479946904910971</v>
      </c>
      <c r="KK1" s="81">
        <f t="shared" si="4"/>
        <v>1.1527599592004962</v>
      </c>
      <c r="KL1" s="81">
        <f t="shared" si="4"/>
        <v>1.163457000917965</v>
      </c>
      <c r="KM1" s="81">
        <f t="shared" si="4"/>
        <v>1.1539021508098146</v>
      </c>
      <c r="KN1" s="81">
        <f t="shared" si="4"/>
        <v>1.1449616332809938</v>
      </c>
      <c r="KO1" s="81">
        <f t="shared" si="4"/>
        <v>1.1473529708098833</v>
      </c>
      <c r="KP1" s="81">
        <f t="shared" si="4"/>
        <v>1.1485312936747099</v>
      </c>
      <c r="KQ1" s="81">
        <f t="shared" si="4"/>
        <v>1.1447846727410418</v>
      </c>
      <c r="KR1" s="81">
        <f t="shared" si="4"/>
        <v>1.1528048359142018</v>
      </c>
      <c r="KS1" s="81">
        <f t="shared" si="4"/>
        <v>1.1514342947321798</v>
      </c>
      <c r="KT1" s="81">
        <f t="shared" si="4"/>
        <v>1.1488431351977879</v>
      </c>
      <c r="KU1" s="81">
        <f t="shared" si="4"/>
        <v>1.1489804821206744</v>
      </c>
      <c r="KV1" s="81">
        <f t="shared" si="4"/>
        <v>1.1443868022595858</v>
      </c>
      <c r="KW1" s="81">
        <f t="shared" si="4"/>
        <v>1.1528681276297201</v>
      </c>
      <c r="KX1" s="81">
        <f t="shared" si="4"/>
        <v>1.1535420367412448</v>
      </c>
      <c r="KY1" s="81">
        <f t="shared" si="4"/>
        <v>1.1472199366733715</v>
      </c>
      <c r="KZ1" s="81">
        <f t="shared" si="4"/>
        <v>1.1554037928611789</v>
      </c>
    </row>
    <row r="2" spans="1:312" ht="90.75" customHeight="1" thickBot="1" x14ac:dyDescent="0.35">
      <c r="B2" s="68" t="s">
        <v>13958</v>
      </c>
      <c r="C2" s="62" t="s">
        <v>7399</v>
      </c>
      <c r="D2" s="82" t="s">
        <v>794</v>
      </c>
      <c r="E2" s="82" t="s">
        <v>793</v>
      </c>
      <c r="F2" s="82" t="s">
        <v>792</v>
      </c>
      <c r="G2" s="82" t="s">
        <v>791</v>
      </c>
      <c r="H2" s="82" t="s">
        <v>790</v>
      </c>
      <c r="I2" s="82" t="s">
        <v>789</v>
      </c>
      <c r="J2" s="82" t="s">
        <v>788</v>
      </c>
      <c r="K2" s="82" t="s">
        <v>787</v>
      </c>
      <c r="L2" s="82" t="s">
        <v>786</v>
      </c>
      <c r="M2" s="82" t="s">
        <v>785</v>
      </c>
      <c r="N2" s="82" t="s">
        <v>784</v>
      </c>
      <c r="O2" s="82" t="s">
        <v>783</v>
      </c>
      <c r="P2" s="82" t="s">
        <v>782</v>
      </c>
      <c r="Q2" s="82" t="s">
        <v>781</v>
      </c>
      <c r="R2" s="82" t="s">
        <v>780</v>
      </c>
      <c r="S2" s="82" t="s">
        <v>779</v>
      </c>
      <c r="T2" s="82" t="s">
        <v>778</v>
      </c>
      <c r="U2" s="82" t="s">
        <v>777</v>
      </c>
      <c r="V2" s="82" t="s">
        <v>776</v>
      </c>
      <c r="W2" s="82" t="s">
        <v>775</v>
      </c>
      <c r="X2" s="82" t="s">
        <v>774</v>
      </c>
      <c r="Y2" s="82" t="s">
        <v>773</v>
      </c>
      <c r="Z2" s="82" t="s">
        <v>772</v>
      </c>
      <c r="AA2" s="82" t="s">
        <v>771</v>
      </c>
      <c r="AB2" s="82" t="s">
        <v>770</v>
      </c>
      <c r="AC2" s="82" t="s">
        <v>769</v>
      </c>
      <c r="AD2" s="82" t="s">
        <v>768</v>
      </c>
      <c r="AE2" s="82" t="s">
        <v>767</v>
      </c>
      <c r="AF2" s="82" t="s">
        <v>766</v>
      </c>
      <c r="AG2" s="82" t="s">
        <v>765</v>
      </c>
      <c r="AH2" s="82" t="s">
        <v>764</v>
      </c>
      <c r="AI2" s="82" t="s">
        <v>763</v>
      </c>
      <c r="AJ2" s="82" t="s">
        <v>762</v>
      </c>
      <c r="AK2" s="82" t="s">
        <v>761</v>
      </c>
      <c r="AL2" s="82" t="s">
        <v>760</v>
      </c>
      <c r="AM2" s="82" t="s">
        <v>759</v>
      </c>
      <c r="AN2" s="82" t="s">
        <v>758</v>
      </c>
      <c r="AO2" s="82" t="s">
        <v>757</v>
      </c>
      <c r="AP2" s="82" t="s">
        <v>756</v>
      </c>
      <c r="AQ2" s="82" t="s">
        <v>755</v>
      </c>
      <c r="AR2" s="82" t="s">
        <v>754</v>
      </c>
      <c r="AS2" s="82" t="s">
        <v>753</v>
      </c>
      <c r="AT2" s="82" t="s">
        <v>752</v>
      </c>
      <c r="AU2" s="82" t="s">
        <v>751</v>
      </c>
      <c r="AV2" s="82" t="s">
        <v>750</v>
      </c>
      <c r="AW2" s="82" t="s">
        <v>749</v>
      </c>
      <c r="AX2" s="82" t="s">
        <v>748</v>
      </c>
      <c r="AY2" s="82" t="s">
        <v>747</v>
      </c>
      <c r="AZ2" s="82" t="s">
        <v>746</v>
      </c>
      <c r="BA2" s="82" t="s">
        <v>745</v>
      </c>
      <c r="BB2" s="82" t="s">
        <v>744</v>
      </c>
      <c r="BC2" s="82" t="s">
        <v>743</v>
      </c>
      <c r="BD2" s="82" t="s">
        <v>742</v>
      </c>
      <c r="BE2" s="82" t="s">
        <v>741</v>
      </c>
      <c r="BF2" s="82" t="s">
        <v>740</v>
      </c>
      <c r="BG2" s="82" t="s">
        <v>739</v>
      </c>
      <c r="BH2" s="82" t="s">
        <v>738</v>
      </c>
      <c r="BI2" s="82" t="s">
        <v>737</v>
      </c>
      <c r="BJ2" s="82" t="s">
        <v>736</v>
      </c>
      <c r="BK2" s="82" t="s">
        <v>735</v>
      </c>
      <c r="BL2" s="82" t="s">
        <v>734</v>
      </c>
      <c r="BM2" s="82" t="s">
        <v>733</v>
      </c>
      <c r="BN2" s="82" t="s">
        <v>732</v>
      </c>
      <c r="BO2" s="82" t="s">
        <v>731</v>
      </c>
      <c r="BP2" s="82" t="s">
        <v>730</v>
      </c>
      <c r="BQ2" s="82" t="s">
        <v>729</v>
      </c>
      <c r="BR2" s="82" t="s">
        <v>728</v>
      </c>
      <c r="BS2" s="82" t="s">
        <v>727</v>
      </c>
      <c r="BT2" s="82" t="s">
        <v>726</v>
      </c>
      <c r="BU2" s="82" t="s">
        <v>725</v>
      </c>
      <c r="BV2" s="82" t="s">
        <v>724</v>
      </c>
      <c r="BW2" s="82" t="s">
        <v>723</v>
      </c>
      <c r="BX2" s="82" t="s">
        <v>722</v>
      </c>
      <c r="BY2" s="82" t="s">
        <v>721</v>
      </c>
      <c r="BZ2" s="82" t="s">
        <v>720</v>
      </c>
      <c r="CA2" s="82" t="s">
        <v>719</v>
      </c>
      <c r="CB2" s="82" t="s">
        <v>718</v>
      </c>
      <c r="CC2" s="82" t="s">
        <v>717</v>
      </c>
      <c r="CD2" s="82" t="s">
        <v>716</v>
      </c>
      <c r="CE2" s="82" t="s">
        <v>715</v>
      </c>
      <c r="CF2" s="82" t="s">
        <v>714</v>
      </c>
      <c r="CG2" s="82" t="s">
        <v>713</v>
      </c>
      <c r="CH2" s="82" t="s">
        <v>712</v>
      </c>
      <c r="CI2" s="82" t="s">
        <v>711</v>
      </c>
      <c r="CJ2" s="82" t="s">
        <v>710</v>
      </c>
      <c r="CK2" s="82" t="s">
        <v>709</v>
      </c>
      <c r="CL2" s="82" t="s">
        <v>708</v>
      </c>
      <c r="CM2" s="82" t="s">
        <v>707</v>
      </c>
      <c r="CN2" s="82" t="s">
        <v>706</v>
      </c>
      <c r="CO2" s="82" t="s">
        <v>705</v>
      </c>
      <c r="CP2" s="82" t="s">
        <v>704</v>
      </c>
      <c r="CQ2" s="82" t="s">
        <v>703</v>
      </c>
      <c r="CR2" s="82" t="s">
        <v>702</v>
      </c>
      <c r="CS2" s="82" t="s">
        <v>701</v>
      </c>
      <c r="CT2" s="82" t="s">
        <v>700</v>
      </c>
      <c r="CU2" s="82" t="s">
        <v>699</v>
      </c>
      <c r="CV2" s="82" t="s">
        <v>698</v>
      </c>
      <c r="CW2" s="82" t="s">
        <v>697</v>
      </c>
      <c r="CX2" s="82" t="s">
        <v>696</v>
      </c>
      <c r="CY2" s="82" t="s">
        <v>695</v>
      </c>
      <c r="CZ2" s="82" t="s">
        <v>694</v>
      </c>
      <c r="DA2" s="82" t="s">
        <v>693</v>
      </c>
      <c r="DB2" s="82" t="s">
        <v>692</v>
      </c>
      <c r="DC2" s="82" t="s">
        <v>691</v>
      </c>
      <c r="DD2" s="82" t="s">
        <v>690</v>
      </c>
      <c r="DE2" s="82" t="s">
        <v>689</v>
      </c>
      <c r="DF2" s="82" t="s">
        <v>688</v>
      </c>
      <c r="DG2" s="82" t="s">
        <v>687</v>
      </c>
      <c r="DH2" s="82" t="s">
        <v>686</v>
      </c>
      <c r="DI2" s="82" t="s">
        <v>685</v>
      </c>
      <c r="DJ2" s="82" t="s">
        <v>684</v>
      </c>
      <c r="DK2" s="82" t="s">
        <v>683</v>
      </c>
      <c r="DL2" s="82" t="s">
        <v>682</v>
      </c>
      <c r="DM2" s="82" t="s">
        <v>681</v>
      </c>
      <c r="DN2" s="82" t="s">
        <v>680</v>
      </c>
      <c r="DO2" s="82" t="s">
        <v>679</v>
      </c>
      <c r="DP2" s="82" t="s">
        <v>678</v>
      </c>
      <c r="DQ2" s="82" t="s">
        <v>677</v>
      </c>
      <c r="DR2" s="82" t="s">
        <v>676</v>
      </c>
      <c r="DS2" s="82" t="s">
        <v>675</v>
      </c>
      <c r="DT2" s="82" t="s">
        <v>674</v>
      </c>
      <c r="DU2" s="82" t="s">
        <v>673</v>
      </c>
      <c r="DV2" s="82" t="s">
        <v>672</v>
      </c>
      <c r="DW2" s="82" t="s">
        <v>671</v>
      </c>
      <c r="DX2" s="82" t="s">
        <v>670</v>
      </c>
      <c r="DY2" s="82" t="s">
        <v>669</v>
      </c>
      <c r="DZ2" s="82" t="s">
        <v>668</v>
      </c>
      <c r="EA2" s="82" t="s">
        <v>667</v>
      </c>
      <c r="EB2" s="82" t="s">
        <v>666</v>
      </c>
      <c r="EC2" s="82" t="s">
        <v>665</v>
      </c>
      <c r="ED2" s="82" t="s">
        <v>664</v>
      </c>
      <c r="EE2" s="82" t="s">
        <v>663</v>
      </c>
      <c r="EF2" s="82" t="s">
        <v>662</v>
      </c>
      <c r="EG2" s="82" t="s">
        <v>661</v>
      </c>
      <c r="EH2" s="82" t="s">
        <v>660</v>
      </c>
      <c r="EI2" s="82" t="s">
        <v>659</v>
      </c>
      <c r="EJ2" s="82" t="s">
        <v>658</v>
      </c>
      <c r="EK2" s="82" t="s">
        <v>657</v>
      </c>
      <c r="EL2" s="82" t="s">
        <v>656</v>
      </c>
      <c r="EM2" s="82" t="s">
        <v>655</v>
      </c>
      <c r="EN2" s="82" t="s">
        <v>654</v>
      </c>
      <c r="EO2" s="82" t="s">
        <v>653</v>
      </c>
      <c r="EP2" s="82" t="s">
        <v>652</v>
      </c>
      <c r="EQ2" s="82" t="s">
        <v>651</v>
      </c>
      <c r="ER2" s="82" t="s">
        <v>650</v>
      </c>
      <c r="ES2" s="82" t="s">
        <v>649</v>
      </c>
      <c r="ET2" s="82" t="s">
        <v>648</v>
      </c>
      <c r="EU2" s="82" t="s">
        <v>647</v>
      </c>
      <c r="EV2" s="82" t="s">
        <v>646</v>
      </c>
      <c r="EW2" s="82" t="s">
        <v>645</v>
      </c>
      <c r="EX2" s="82" t="s">
        <v>644</v>
      </c>
      <c r="EY2" s="82" t="s">
        <v>643</v>
      </c>
      <c r="EZ2" s="82" t="s">
        <v>642</v>
      </c>
      <c r="FA2" s="82" t="s">
        <v>641</v>
      </c>
      <c r="FB2" s="82" t="s">
        <v>640</v>
      </c>
      <c r="FC2" s="82" t="s">
        <v>639</v>
      </c>
      <c r="FD2" s="82" t="s">
        <v>638</v>
      </c>
      <c r="FE2" s="82" t="s">
        <v>637</v>
      </c>
      <c r="FF2" s="82" t="s">
        <v>636</v>
      </c>
      <c r="FG2" s="82" t="s">
        <v>635</v>
      </c>
      <c r="FH2" s="82" t="s">
        <v>634</v>
      </c>
      <c r="FI2" s="82" t="s">
        <v>633</v>
      </c>
      <c r="FJ2" s="82" t="s">
        <v>632</v>
      </c>
      <c r="FK2" s="82" t="s">
        <v>631</v>
      </c>
      <c r="FL2" s="82" t="s">
        <v>630</v>
      </c>
      <c r="FM2" s="82" t="s">
        <v>629</v>
      </c>
      <c r="FN2" s="82" t="s">
        <v>628</v>
      </c>
      <c r="FO2" s="82" t="s">
        <v>627</v>
      </c>
      <c r="FP2" s="82" t="s">
        <v>626</v>
      </c>
      <c r="FQ2" s="82" t="s">
        <v>625</v>
      </c>
      <c r="FR2" s="82" t="s">
        <v>624</v>
      </c>
      <c r="FS2" s="82" t="s">
        <v>623</v>
      </c>
      <c r="FT2" s="82" t="s">
        <v>622</v>
      </c>
      <c r="FU2" s="82" t="s">
        <v>621</v>
      </c>
      <c r="FV2" s="82" t="s">
        <v>620</v>
      </c>
      <c r="FW2" s="82" t="s">
        <v>619</v>
      </c>
      <c r="FX2" s="82" t="s">
        <v>618</v>
      </c>
      <c r="FY2" s="82" t="s">
        <v>617</v>
      </c>
      <c r="FZ2" s="82" t="s">
        <v>616</v>
      </c>
      <c r="GA2" s="82" t="s">
        <v>615</v>
      </c>
      <c r="GB2" s="82" t="s">
        <v>614</v>
      </c>
      <c r="GC2" s="82" t="s">
        <v>613</v>
      </c>
      <c r="GD2" s="82" t="s">
        <v>612</v>
      </c>
      <c r="GE2" s="82" t="s">
        <v>611</v>
      </c>
      <c r="GF2" s="82" t="s">
        <v>610</v>
      </c>
      <c r="GG2" s="82" t="s">
        <v>609</v>
      </c>
      <c r="GH2" s="82" t="s">
        <v>608</v>
      </c>
      <c r="GI2" s="82" t="s">
        <v>607</v>
      </c>
      <c r="GJ2" s="82" t="s">
        <v>606</v>
      </c>
      <c r="GK2" s="82" t="s">
        <v>605</v>
      </c>
      <c r="GL2" s="82" t="s">
        <v>604</v>
      </c>
      <c r="GM2" s="82" t="s">
        <v>603</v>
      </c>
      <c r="GN2" s="82" t="s">
        <v>602</v>
      </c>
      <c r="GO2" s="82" t="s">
        <v>601</v>
      </c>
      <c r="GP2" s="82" t="s">
        <v>600</v>
      </c>
      <c r="GQ2" s="82" t="s">
        <v>599</v>
      </c>
      <c r="GR2" s="82" t="s">
        <v>598</v>
      </c>
      <c r="GS2" s="82" t="s">
        <v>597</v>
      </c>
      <c r="GT2" s="82" t="s">
        <v>596</v>
      </c>
      <c r="GU2" s="82" t="s">
        <v>595</v>
      </c>
      <c r="GV2" s="82" t="s">
        <v>594</v>
      </c>
      <c r="GW2" s="82" t="s">
        <v>593</v>
      </c>
      <c r="GX2" s="82" t="s">
        <v>592</v>
      </c>
      <c r="GY2" s="82" t="s">
        <v>591</v>
      </c>
      <c r="GZ2" s="82" t="s">
        <v>590</v>
      </c>
      <c r="HA2" s="82" t="s">
        <v>589</v>
      </c>
      <c r="HB2" s="82" t="s">
        <v>588</v>
      </c>
      <c r="HC2" s="82" t="s">
        <v>587</v>
      </c>
      <c r="HD2" s="82" t="s">
        <v>586</v>
      </c>
      <c r="HE2" s="82" t="s">
        <v>585</v>
      </c>
      <c r="HF2" s="82" t="s">
        <v>584</v>
      </c>
      <c r="HG2" s="82" t="s">
        <v>583</v>
      </c>
      <c r="HH2" s="82" t="s">
        <v>582</v>
      </c>
      <c r="HI2" s="82" t="s">
        <v>581</v>
      </c>
      <c r="HJ2" s="82" t="s">
        <v>580</v>
      </c>
      <c r="HK2" s="82" t="s">
        <v>579</v>
      </c>
      <c r="HL2" s="82" t="s">
        <v>578</v>
      </c>
      <c r="HM2" s="82" t="s">
        <v>577</v>
      </c>
      <c r="HN2" s="82" t="s">
        <v>576</v>
      </c>
      <c r="HO2" s="82" t="s">
        <v>575</v>
      </c>
      <c r="HP2" s="82" t="s">
        <v>574</v>
      </c>
      <c r="HQ2" s="82" t="s">
        <v>573</v>
      </c>
      <c r="HR2" s="82" t="s">
        <v>572</v>
      </c>
      <c r="HS2" s="82" t="s">
        <v>571</v>
      </c>
      <c r="HT2" s="82" t="s">
        <v>570</v>
      </c>
      <c r="HU2" s="82" t="s">
        <v>569</v>
      </c>
      <c r="HV2" s="82" t="s">
        <v>568</v>
      </c>
      <c r="HW2" s="82" t="s">
        <v>567</v>
      </c>
      <c r="HX2" s="82" t="s">
        <v>566</v>
      </c>
      <c r="HY2" s="82" t="s">
        <v>565</v>
      </c>
      <c r="HZ2" s="82" t="s">
        <v>564</v>
      </c>
      <c r="IA2" s="82" t="s">
        <v>563</v>
      </c>
      <c r="IB2" s="82" t="s">
        <v>562</v>
      </c>
      <c r="IC2" s="82" t="s">
        <v>561</v>
      </c>
      <c r="ID2" s="82" t="s">
        <v>560</v>
      </c>
      <c r="IE2" s="82" t="s">
        <v>559</v>
      </c>
      <c r="IF2" s="82" t="s">
        <v>558</v>
      </c>
      <c r="IG2" s="82" t="s">
        <v>557</v>
      </c>
      <c r="IH2" s="82" t="s">
        <v>556</v>
      </c>
      <c r="II2" s="82" t="s">
        <v>555</v>
      </c>
      <c r="IJ2" s="82" t="s">
        <v>554</v>
      </c>
      <c r="IK2" s="82" t="s">
        <v>553</v>
      </c>
      <c r="IL2" s="82" t="s">
        <v>552</v>
      </c>
      <c r="IM2" s="82" t="s">
        <v>551</v>
      </c>
      <c r="IN2" s="82" t="s">
        <v>550</v>
      </c>
      <c r="IO2" s="82" t="s">
        <v>549</v>
      </c>
      <c r="IP2" s="82" t="s">
        <v>548</v>
      </c>
      <c r="IQ2" s="82" t="s">
        <v>547</v>
      </c>
      <c r="IR2" s="82" t="s">
        <v>546</v>
      </c>
      <c r="IS2" s="82" t="s">
        <v>545</v>
      </c>
      <c r="IT2" s="82" t="s">
        <v>544</v>
      </c>
      <c r="IU2" s="82" t="s">
        <v>543</v>
      </c>
      <c r="IV2" s="82" t="s">
        <v>542</v>
      </c>
      <c r="IW2" s="82" t="s">
        <v>541</v>
      </c>
      <c r="IX2" s="82" t="s">
        <v>540</v>
      </c>
      <c r="IY2" s="82" t="s">
        <v>539</v>
      </c>
      <c r="IZ2" s="82" t="s">
        <v>538</v>
      </c>
      <c r="JA2" s="82" t="s">
        <v>537</v>
      </c>
      <c r="JB2" s="82" t="s">
        <v>536</v>
      </c>
      <c r="JC2" s="82" t="s">
        <v>535</v>
      </c>
      <c r="JD2" s="82" t="s">
        <v>534</v>
      </c>
      <c r="JE2" s="82" t="s">
        <v>533</v>
      </c>
      <c r="JF2" s="82" t="s">
        <v>532</v>
      </c>
      <c r="JG2" s="82" t="s">
        <v>531</v>
      </c>
      <c r="JH2" s="82" t="s">
        <v>530</v>
      </c>
      <c r="JI2" s="82" t="s">
        <v>529</v>
      </c>
      <c r="JJ2" s="82" t="s">
        <v>528</v>
      </c>
      <c r="JK2" s="82" t="s">
        <v>527</v>
      </c>
      <c r="JL2" s="82" t="s">
        <v>526</v>
      </c>
      <c r="JM2" s="82" t="s">
        <v>525</v>
      </c>
      <c r="JN2" s="82" t="s">
        <v>524</v>
      </c>
      <c r="JO2" s="82" t="s">
        <v>523</v>
      </c>
      <c r="JP2" s="82" t="s">
        <v>522</v>
      </c>
      <c r="JQ2" s="82" t="s">
        <v>521</v>
      </c>
      <c r="JR2" s="82" t="s">
        <v>520</v>
      </c>
      <c r="JS2" s="82" t="s">
        <v>519</v>
      </c>
      <c r="JT2" s="82" t="s">
        <v>518</v>
      </c>
      <c r="JU2" s="82" t="s">
        <v>517</v>
      </c>
      <c r="JV2" s="82" t="s">
        <v>516</v>
      </c>
      <c r="JW2" s="82" t="s">
        <v>515</v>
      </c>
      <c r="JX2" s="82" t="s">
        <v>514</v>
      </c>
      <c r="JY2" s="82" t="s">
        <v>513</v>
      </c>
      <c r="JZ2" s="82" t="s">
        <v>512</v>
      </c>
      <c r="KA2" s="82" t="s">
        <v>511</v>
      </c>
      <c r="KB2" s="82" t="s">
        <v>510</v>
      </c>
      <c r="KC2" s="82" t="s">
        <v>509</v>
      </c>
      <c r="KD2" s="82" t="s">
        <v>508</v>
      </c>
      <c r="KE2" s="82" t="s">
        <v>507</v>
      </c>
      <c r="KF2" s="82" t="s">
        <v>506</v>
      </c>
      <c r="KG2" s="82" t="s">
        <v>505</v>
      </c>
      <c r="KH2" s="82" t="s">
        <v>504</v>
      </c>
      <c r="KI2" s="82" t="s">
        <v>503</v>
      </c>
      <c r="KJ2" s="82" t="s">
        <v>502</v>
      </c>
      <c r="KK2" s="82" t="s">
        <v>501</v>
      </c>
      <c r="KL2" s="82" t="s">
        <v>500</v>
      </c>
      <c r="KM2" s="82" t="s">
        <v>499</v>
      </c>
      <c r="KN2" s="82" t="s">
        <v>498</v>
      </c>
      <c r="KO2" s="82" t="s">
        <v>497</v>
      </c>
      <c r="KP2" s="82" t="s">
        <v>496</v>
      </c>
      <c r="KQ2" s="82" t="s">
        <v>495</v>
      </c>
      <c r="KR2" s="82" t="s">
        <v>494</v>
      </c>
      <c r="KS2" s="82" t="s">
        <v>493</v>
      </c>
      <c r="KT2" s="82" t="s">
        <v>492</v>
      </c>
      <c r="KU2" s="82" t="s">
        <v>491</v>
      </c>
      <c r="KV2" s="82" t="s">
        <v>490</v>
      </c>
      <c r="KW2" s="82" t="s">
        <v>489</v>
      </c>
      <c r="KX2" s="82" t="s">
        <v>488</v>
      </c>
      <c r="KY2" s="82" t="s">
        <v>487</v>
      </c>
      <c r="KZ2" s="82" t="s">
        <v>486</v>
      </c>
    </row>
    <row r="3" spans="1:312" s="64" customFormat="1" ht="39.75" customHeight="1" thickBot="1" x14ac:dyDescent="0.4">
      <c r="A3" s="72" t="s">
        <v>13542</v>
      </c>
      <c r="B3" s="63" t="s">
        <v>13566</v>
      </c>
      <c r="C3" s="107"/>
      <c r="D3" s="71" t="s">
        <v>485</v>
      </c>
      <c r="E3" s="71" t="s">
        <v>484</v>
      </c>
      <c r="F3" s="71" t="s">
        <v>483</v>
      </c>
      <c r="G3" s="71" t="s">
        <v>482</v>
      </c>
      <c r="H3" s="71" t="s">
        <v>481</v>
      </c>
      <c r="I3" s="71" t="s">
        <v>480</v>
      </c>
      <c r="J3" s="71" t="s">
        <v>479</v>
      </c>
      <c r="K3" s="71" t="s">
        <v>478</v>
      </c>
      <c r="L3" s="71" t="s">
        <v>477</v>
      </c>
      <c r="M3" s="71" t="s">
        <v>476</v>
      </c>
      <c r="N3" s="71" t="s">
        <v>475</v>
      </c>
      <c r="O3" s="71" t="s">
        <v>474</v>
      </c>
      <c r="P3" s="71" t="s">
        <v>473</v>
      </c>
      <c r="Q3" s="71" t="s">
        <v>472</v>
      </c>
      <c r="R3" s="71" t="s">
        <v>471</v>
      </c>
      <c r="S3" s="71" t="s">
        <v>470</v>
      </c>
      <c r="T3" s="71" t="s">
        <v>469</v>
      </c>
      <c r="U3" s="71" t="s">
        <v>468</v>
      </c>
      <c r="V3" s="71" t="s">
        <v>467</v>
      </c>
      <c r="W3" s="71" t="s">
        <v>466</v>
      </c>
      <c r="X3" s="71" t="s">
        <v>465</v>
      </c>
      <c r="Y3" s="71" t="s">
        <v>464</v>
      </c>
      <c r="Z3" s="71" t="s">
        <v>463</v>
      </c>
      <c r="AA3" s="71" t="s">
        <v>462</v>
      </c>
      <c r="AB3" s="71" t="s">
        <v>461</v>
      </c>
      <c r="AC3" s="71" t="s">
        <v>460</v>
      </c>
      <c r="AD3" s="71" t="s">
        <v>459</v>
      </c>
      <c r="AE3" s="71" t="s">
        <v>458</v>
      </c>
      <c r="AF3" s="71" t="s">
        <v>457</v>
      </c>
      <c r="AG3" s="71" t="s">
        <v>456</v>
      </c>
      <c r="AH3" s="71" t="s">
        <v>455</v>
      </c>
      <c r="AI3" s="71" t="s">
        <v>454</v>
      </c>
      <c r="AJ3" s="71" t="s">
        <v>453</v>
      </c>
      <c r="AK3" s="71" t="s">
        <v>452</v>
      </c>
      <c r="AL3" s="71" t="s">
        <v>451</v>
      </c>
      <c r="AM3" s="71" t="s">
        <v>450</v>
      </c>
      <c r="AN3" s="71" t="s">
        <v>449</v>
      </c>
      <c r="AO3" s="71" t="s">
        <v>448</v>
      </c>
      <c r="AP3" s="71" t="s">
        <v>447</v>
      </c>
      <c r="AQ3" s="71" t="s">
        <v>446</v>
      </c>
      <c r="AR3" s="71" t="s">
        <v>445</v>
      </c>
      <c r="AS3" s="71" t="s">
        <v>444</v>
      </c>
      <c r="AT3" s="71" t="s">
        <v>443</v>
      </c>
      <c r="AU3" s="71" t="s">
        <v>442</v>
      </c>
      <c r="AV3" s="71" t="s">
        <v>441</v>
      </c>
      <c r="AW3" s="71" t="s">
        <v>440</v>
      </c>
      <c r="AX3" s="71" t="s">
        <v>439</v>
      </c>
      <c r="AY3" s="71" t="s">
        <v>438</v>
      </c>
      <c r="AZ3" s="71" t="s">
        <v>437</v>
      </c>
      <c r="BA3" s="71" t="s">
        <v>436</v>
      </c>
      <c r="BB3" s="71" t="s">
        <v>435</v>
      </c>
      <c r="BC3" s="71" t="s">
        <v>434</v>
      </c>
      <c r="BD3" s="71" t="s">
        <v>433</v>
      </c>
      <c r="BE3" s="71" t="s">
        <v>432</v>
      </c>
      <c r="BF3" s="71" t="s">
        <v>431</v>
      </c>
      <c r="BG3" s="71" t="s">
        <v>430</v>
      </c>
      <c r="BH3" s="71" t="s">
        <v>429</v>
      </c>
      <c r="BI3" s="71" t="s">
        <v>428</v>
      </c>
      <c r="BJ3" s="71" t="s">
        <v>427</v>
      </c>
      <c r="BK3" s="71" t="s">
        <v>426</v>
      </c>
      <c r="BL3" s="71" t="s">
        <v>425</v>
      </c>
      <c r="BM3" s="71" t="s">
        <v>424</v>
      </c>
      <c r="BN3" s="71" t="s">
        <v>423</v>
      </c>
      <c r="BO3" s="71" t="s">
        <v>422</v>
      </c>
      <c r="BP3" s="71" t="s">
        <v>421</v>
      </c>
      <c r="BQ3" s="71" t="s">
        <v>420</v>
      </c>
      <c r="BR3" s="71" t="s">
        <v>419</v>
      </c>
      <c r="BS3" s="71" t="s">
        <v>418</v>
      </c>
      <c r="BT3" s="71" t="s">
        <v>417</v>
      </c>
      <c r="BU3" s="71" t="s">
        <v>416</v>
      </c>
      <c r="BV3" s="71" t="s">
        <v>415</v>
      </c>
      <c r="BW3" s="71" t="s">
        <v>414</v>
      </c>
      <c r="BX3" s="71" t="s">
        <v>413</v>
      </c>
      <c r="BY3" s="71" t="s">
        <v>412</v>
      </c>
      <c r="BZ3" s="71" t="s">
        <v>411</v>
      </c>
      <c r="CA3" s="71" t="s">
        <v>410</v>
      </c>
      <c r="CB3" s="71" t="s">
        <v>409</v>
      </c>
      <c r="CC3" s="71" t="s">
        <v>408</v>
      </c>
      <c r="CD3" s="71" t="s">
        <v>407</v>
      </c>
      <c r="CE3" s="71" t="s">
        <v>406</v>
      </c>
      <c r="CF3" s="71" t="s">
        <v>405</v>
      </c>
      <c r="CG3" s="71" t="s">
        <v>404</v>
      </c>
      <c r="CH3" s="71" t="s">
        <v>403</v>
      </c>
      <c r="CI3" s="71" t="s">
        <v>402</v>
      </c>
      <c r="CJ3" s="71" t="s">
        <v>401</v>
      </c>
      <c r="CK3" s="71" t="s">
        <v>400</v>
      </c>
      <c r="CL3" s="71" t="s">
        <v>399</v>
      </c>
      <c r="CM3" s="71" t="s">
        <v>398</v>
      </c>
      <c r="CN3" s="71" t="s">
        <v>397</v>
      </c>
      <c r="CO3" s="71" t="s">
        <v>396</v>
      </c>
      <c r="CP3" s="71" t="s">
        <v>395</v>
      </c>
      <c r="CQ3" s="71" t="s">
        <v>394</v>
      </c>
      <c r="CR3" s="71" t="s">
        <v>393</v>
      </c>
      <c r="CS3" s="71" t="s">
        <v>392</v>
      </c>
      <c r="CT3" s="71" t="s">
        <v>391</v>
      </c>
      <c r="CU3" s="71" t="s">
        <v>390</v>
      </c>
      <c r="CV3" s="71" t="s">
        <v>389</v>
      </c>
      <c r="CW3" s="71" t="s">
        <v>388</v>
      </c>
      <c r="CX3" s="71" t="s">
        <v>387</v>
      </c>
      <c r="CY3" s="71" t="s">
        <v>386</v>
      </c>
      <c r="CZ3" s="71" t="s">
        <v>385</v>
      </c>
      <c r="DA3" s="71" t="s">
        <v>384</v>
      </c>
      <c r="DB3" s="71" t="s">
        <v>383</v>
      </c>
      <c r="DC3" s="71" t="s">
        <v>382</v>
      </c>
      <c r="DD3" s="71" t="s">
        <v>381</v>
      </c>
      <c r="DE3" s="71" t="s">
        <v>380</v>
      </c>
      <c r="DF3" s="71" t="s">
        <v>379</v>
      </c>
      <c r="DG3" s="71" t="s">
        <v>378</v>
      </c>
      <c r="DH3" s="71" t="s">
        <v>377</v>
      </c>
      <c r="DI3" s="71" t="s">
        <v>376</v>
      </c>
      <c r="DJ3" s="71" t="s">
        <v>375</v>
      </c>
      <c r="DK3" s="71" t="s">
        <v>374</v>
      </c>
      <c r="DL3" s="71" t="s">
        <v>373</v>
      </c>
      <c r="DM3" s="71" t="s">
        <v>372</v>
      </c>
      <c r="DN3" s="71" t="s">
        <v>371</v>
      </c>
      <c r="DO3" s="71" t="s">
        <v>370</v>
      </c>
      <c r="DP3" s="71" t="s">
        <v>369</v>
      </c>
      <c r="DQ3" s="71" t="s">
        <v>368</v>
      </c>
      <c r="DR3" s="71" t="s">
        <v>367</v>
      </c>
      <c r="DS3" s="71" t="s">
        <v>366</v>
      </c>
      <c r="DT3" s="71" t="s">
        <v>365</v>
      </c>
      <c r="DU3" s="71" t="s">
        <v>364</v>
      </c>
      <c r="DV3" s="71" t="s">
        <v>363</v>
      </c>
      <c r="DW3" s="71" t="s">
        <v>362</v>
      </c>
      <c r="DX3" s="71" t="s">
        <v>361</v>
      </c>
      <c r="DY3" s="71" t="s">
        <v>360</v>
      </c>
      <c r="DZ3" s="71" t="s">
        <v>359</v>
      </c>
      <c r="EA3" s="71" t="s">
        <v>358</v>
      </c>
      <c r="EB3" s="71" t="s">
        <v>357</v>
      </c>
      <c r="EC3" s="71" t="s">
        <v>356</v>
      </c>
      <c r="ED3" s="71" t="s">
        <v>355</v>
      </c>
      <c r="EE3" s="71" t="s">
        <v>354</v>
      </c>
      <c r="EF3" s="71" t="s">
        <v>353</v>
      </c>
      <c r="EG3" s="71" t="s">
        <v>352</v>
      </c>
      <c r="EH3" s="71" t="s">
        <v>351</v>
      </c>
      <c r="EI3" s="71" t="s">
        <v>350</v>
      </c>
      <c r="EJ3" s="71" t="s">
        <v>349</v>
      </c>
      <c r="EK3" s="71" t="s">
        <v>348</v>
      </c>
      <c r="EL3" s="71" t="s">
        <v>347</v>
      </c>
      <c r="EM3" s="71" t="s">
        <v>346</v>
      </c>
      <c r="EN3" s="71" t="s">
        <v>345</v>
      </c>
      <c r="EO3" s="71" t="s">
        <v>344</v>
      </c>
      <c r="EP3" s="71" t="s">
        <v>343</v>
      </c>
      <c r="EQ3" s="71" t="s">
        <v>342</v>
      </c>
      <c r="ER3" s="71" t="s">
        <v>341</v>
      </c>
      <c r="ES3" s="71" t="s">
        <v>340</v>
      </c>
      <c r="ET3" s="71" t="s">
        <v>339</v>
      </c>
      <c r="EU3" s="71" t="s">
        <v>338</v>
      </c>
      <c r="EV3" s="71" t="s">
        <v>337</v>
      </c>
      <c r="EW3" s="71" t="s">
        <v>336</v>
      </c>
      <c r="EX3" s="71" t="s">
        <v>335</v>
      </c>
      <c r="EY3" s="71" t="s">
        <v>334</v>
      </c>
      <c r="EZ3" s="71" t="s">
        <v>333</v>
      </c>
      <c r="FA3" s="71" t="s">
        <v>332</v>
      </c>
      <c r="FB3" s="71" t="s">
        <v>331</v>
      </c>
      <c r="FC3" s="71" t="s">
        <v>330</v>
      </c>
      <c r="FD3" s="71" t="s">
        <v>329</v>
      </c>
      <c r="FE3" s="71" t="s">
        <v>328</v>
      </c>
      <c r="FF3" s="71" t="s">
        <v>327</v>
      </c>
      <c r="FG3" s="71" t="s">
        <v>326</v>
      </c>
      <c r="FH3" s="71" t="s">
        <v>325</v>
      </c>
      <c r="FI3" s="71" t="s">
        <v>324</v>
      </c>
      <c r="FJ3" s="71" t="s">
        <v>323</v>
      </c>
      <c r="FK3" s="71" t="s">
        <v>322</v>
      </c>
      <c r="FL3" s="71" t="s">
        <v>321</v>
      </c>
      <c r="FM3" s="71" t="s">
        <v>320</v>
      </c>
      <c r="FN3" s="71" t="s">
        <v>319</v>
      </c>
      <c r="FO3" s="71" t="s">
        <v>318</v>
      </c>
      <c r="FP3" s="71" t="s">
        <v>317</v>
      </c>
      <c r="FQ3" s="71" t="s">
        <v>316</v>
      </c>
      <c r="FR3" s="71" t="s">
        <v>315</v>
      </c>
      <c r="FS3" s="71" t="s">
        <v>314</v>
      </c>
      <c r="FT3" s="71" t="s">
        <v>313</v>
      </c>
      <c r="FU3" s="71" t="s">
        <v>312</v>
      </c>
      <c r="FV3" s="71" t="s">
        <v>311</v>
      </c>
      <c r="FW3" s="71" t="s">
        <v>310</v>
      </c>
      <c r="FX3" s="71" t="s">
        <v>309</v>
      </c>
      <c r="FY3" s="71" t="s">
        <v>308</v>
      </c>
      <c r="FZ3" s="71" t="s">
        <v>307</v>
      </c>
      <c r="GA3" s="71" t="s">
        <v>306</v>
      </c>
      <c r="GB3" s="71" t="s">
        <v>305</v>
      </c>
      <c r="GC3" s="71" t="s">
        <v>304</v>
      </c>
      <c r="GD3" s="71" t="s">
        <v>303</v>
      </c>
      <c r="GE3" s="71" t="s">
        <v>302</v>
      </c>
      <c r="GF3" s="71" t="s">
        <v>301</v>
      </c>
      <c r="GG3" s="71" t="s">
        <v>300</v>
      </c>
      <c r="GH3" s="71" t="s">
        <v>299</v>
      </c>
      <c r="GI3" s="71" t="s">
        <v>298</v>
      </c>
      <c r="GJ3" s="71" t="s">
        <v>297</v>
      </c>
      <c r="GK3" s="71" t="s">
        <v>296</v>
      </c>
      <c r="GL3" s="71" t="s">
        <v>295</v>
      </c>
      <c r="GM3" s="71" t="s">
        <v>294</v>
      </c>
      <c r="GN3" s="71" t="s">
        <v>293</v>
      </c>
      <c r="GO3" s="71" t="s">
        <v>292</v>
      </c>
      <c r="GP3" s="71" t="s">
        <v>291</v>
      </c>
      <c r="GQ3" s="71" t="s">
        <v>290</v>
      </c>
      <c r="GR3" s="71" t="s">
        <v>289</v>
      </c>
      <c r="GS3" s="71" t="s">
        <v>288</v>
      </c>
      <c r="GT3" s="71" t="s">
        <v>287</v>
      </c>
      <c r="GU3" s="71" t="s">
        <v>286</v>
      </c>
      <c r="GV3" s="71" t="s">
        <v>285</v>
      </c>
      <c r="GW3" s="71" t="s">
        <v>284</v>
      </c>
      <c r="GX3" s="71" t="s">
        <v>283</v>
      </c>
      <c r="GY3" s="71" t="s">
        <v>282</v>
      </c>
      <c r="GZ3" s="71" t="s">
        <v>281</v>
      </c>
      <c r="HA3" s="71" t="s">
        <v>280</v>
      </c>
      <c r="HB3" s="71" t="s">
        <v>279</v>
      </c>
      <c r="HC3" s="71" t="s">
        <v>278</v>
      </c>
      <c r="HD3" s="71" t="s">
        <v>277</v>
      </c>
      <c r="HE3" s="71" t="s">
        <v>276</v>
      </c>
      <c r="HF3" s="71" t="s">
        <v>275</v>
      </c>
      <c r="HG3" s="71" t="s">
        <v>274</v>
      </c>
      <c r="HH3" s="71" t="s">
        <v>273</v>
      </c>
      <c r="HI3" s="71" t="s">
        <v>272</v>
      </c>
      <c r="HJ3" s="71" t="s">
        <v>271</v>
      </c>
      <c r="HK3" s="71" t="s">
        <v>270</v>
      </c>
      <c r="HL3" s="71" t="s">
        <v>269</v>
      </c>
      <c r="HM3" s="71" t="s">
        <v>268</v>
      </c>
      <c r="HN3" s="71" t="s">
        <v>267</v>
      </c>
      <c r="HO3" s="71" t="s">
        <v>266</v>
      </c>
      <c r="HP3" s="71" t="s">
        <v>265</v>
      </c>
      <c r="HQ3" s="71" t="s">
        <v>264</v>
      </c>
      <c r="HR3" s="71" t="s">
        <v>263</v>
      </c>
      <c r="HS3" s="71" t="s">
        <v>262</v>
      </c>
      <c r="HT3" s="71" t="s">
        <v>261</v>
      </c>
      <c r="HU3" s="71" t="s">
        <v>260</v>
      </c>
      <c r="HV3" s="71" t="s">
        <v>259</v>
      </c>
      <c r="HW3" s="71" t="s">
        <v>258</v>
      </c>
      <c r="HX3" s="71" t="s">
        <v>257</v>
      </c>
      <c r="HY3" s="71" t="s">
        <v>256</v>
      </c>
      <c r="HZ3" s="71" t="s">
        <v>255</v>
      </c>
      <c r="IA3" s="71" t="s">
        <v>254</v>
      </c>
      <c r="IB3" s="71" t="s">
        <v>253</v>
      </c>
      <c r="IC3" s="71" t="s">
        <v>252</v>
      </c>
      <c r="ID3" s="71" t="s">
        <v>251</v>
      </c>
      <c r="IE3" s="71" t="s">
        <v>250</v>
      </c>
      <c r="IF3" s="71" t="s">
        <v>249</v>
      </c>
      <c r="IG3" s="71" t="s">
        <v>248</v>
      </c>
      <c r="IH3" s="71" t="s">
        <v>247</v>
      </c>
      <c r="II3" s="71" t="s">
        <v>246</v>
      </c>
      <c r="IJ3" s="71" t="s">
        <v>245</v>
      </c>
      <c r="IK3" s="71" t="s">
        <v>244</v>
      </c>
      <c r="IL3" s="71" t="s">
        <v>243</v>
      </c>
      <c r="IM3" s="71" t="s">
        <v>242</v>
      </c>
      <c r="IN3" s="71" t="s">
        <v>241</v>
      </c>
      <c r="IO3" s="71" t="s">
        <v>240</v>
      </c>
      <c r="IP3" s="71" t="s">
        <v>239</v>
      </c>
      <c r="IQ3" s="71" t="s">
        <v>238</v>
      </c>
      <c r="IR3" s="71" t="s">
        <v>237</v>
      </c>
      <c r="IS3" s="71" t="s">
        <v>236</v>
      </c>
      <c r="IT3" s="71" t="s">
        <v>235</v>
      </c>
      <c r="IU3" s="71" t="s">
        <v>234</v>
      </c>
      <c r="IV3" s="71" t="s">
        <v>233</v>
      </c>
      <c r="IW3" s="71" t="s">
        <v>232</v>
      </c>
      <c r="IX3" s="71" t="s">
        <v>231</v>
      </c>
      <c r="IY3" s="71" t="s">
        <v>230</v>
      </c>
      <c r="IZ3" s="71" t="s">
        <v>229</v>
      </c>
      <c r="JA3" s="71" t="s">
        <v>228</v>
      </c>
      <c r="JB3" s="71" t="s">
        <v>227</v>
      </c>
      <c r="JC3" s="71" t="s">
        <v>226</v>
      </c>
      <c r="JD3" s="71" t="s">
        <v>225</v>
      </c>
      <c r="JE3" s="71" t="s">
        <v>224</v>
      </c>
      <c r="JF3" s="71" t="s">
        <v>223</v>
      </c>
      <c r="JG3" s="71" t="s">
        <v>222</v>
      </c>
      <c r="JH3" s="71" t="s">
        <v>221</v>
      </c>
      <c r="JI3" s="71" t="s">
        <v>220</v>
      </c>
      <c r="JJ3" s="71" t="s">
        <v>219</v>
      </c>
      <c r="JK3" s="71" t="s">
        <v>218</v>
      </c>
      <c r="JL3" s="71" t="s">
        <v>217</v>
      </c>
      <c r="JM3" s="71" t="s">
        <v>216</v>
      </c>
      <c r="JN3" s="71" t="s">
        <v>215</v>
      </c>
      <c r="JO3" s="71" t="s">
        <v>214</v>
      </c>
      <c r="JP3" s="71" t="s">
        <v>213</v>
      </c>
      <c r="JQ3" s="71" t="s">
        <v>212</v>
      </c>
      <c r="JR3" s="71" t="s">
        <v>211</v>
      </c>
      <c r="JS3" s="71" t="s">
        <v>210</v>
      </c>
      <c r="JT3" s="71" t="s">
        <v>209</v>
      </c>
      <c r="JU3" s="71" t="s">
        <v>208</v>
      </c>
      <c r="JV3" s="71" t="s">
        <v>207</v>
      </c>
      <c r="JW3" s="71" t="s">
        <v>206</v>
      </c>
      <c r="JX3" s="71" t="s">
        <v>205</v>
      </c>
      <c r="JY3" s="71" t="s">
        <v>204</v>
      </c>
      <c r="JZ3" s="71" t="s">
        <v>203</v>
      </c>
      <c r="KA3" s="71" t="s">
        <v>202</v>
      </c>
      <c r="KB3" s="71" t="s">
        <v>201</v>
      </c>
      <c r="KC3" s="71" t="s">
        <v>200</v>
      </c>
      <c r="KD3" s="71" t="s">
        <v>199</v>
      </c>
      <c r="KE3" s="71" t="s">
        <v>198</v>
      </c>
      <c r="KF3" s="71" t="s">
        <v>197</v>
      </c>
      <c r="KG3" s="71" t="s">
        <v>196</v>
      </c>
      <c r="KH3" s="71" t="s">
        <v>195</v>
      </c>
      <c r="KI3" s="71" t="s">
        <v>194</v>
      </c>
      <c r="KJ3" s="71" t="s">
        <v>193</v>
      </c>
      <c r="KK3" s="71" t="s">
        <v>192</v>
      </c>
      <c r="KL3" s="71" t="s">
        <v>191</v>
      </c>
      <c r="KM3" s="71" t="s">
        <v>190</v>
      </c>
      <c r="KN3" s="71" t="s">
        <v>189</v>
      </c>
      <c r="KO3" s="71" t="s">
        <v>188</v>
      </c>
      <c r="KP3" s="71" t="s">
        <v>187</v>
      </c>
      <c r="KQ3" s="71" t="s">
        <v>186</v>
      </c>
      <c r="KR3" s="71" t="s">
        <v>185</v>
      </c>
      <c r="KS3" s="71" t="s">
        <v>184</v>
      </c>
      <c r="KT3" s="71" t="s">
        <v>183</v>
      </c>
      <c r="KU3" s="71" t="s">
        <v>182</v>
      </c>
      <c r="KV3" s="71" t="s">
        <v>181</v>
      </c>
      <c r="KW3" s="71" t="s">
        <v>180</v>
      </c>
      <c r="KX3" s="71" t="s">
        <v>179</v>
      </c>
      <c r="KY3" s="71" t="s">
        <v>178</v>
      </c>
      <c r="KZ3" s="71" t="s">
        <v>177</v>
      </c>
    </row>
    <row r="4" spans="1:312" ht="13" x14ac:dyDescent="0.3">
      <c r="A4" s="102">
        <v>1.0129774828311362</v>
      </c>
      <c r="B4" s="50" t="s">
        <v>947</v>
      </c>
      <c r="C4" s="60" t="s">
        <v>24</v>
      </c>
      <c r="D4" s="61">
        <v>0</v>
      </c>
      <c r="E4" s="61">
        <v>0</v>
      </c>
      <c r="F4" s="61">
        <v>0</v>
      </c>
      <c r="G4" s="61">
        <v>0</v>
      </c>
      <c r="H4" s="61">
        <v>0</v>
      </c>
      <c r="I4" s="61">
        <v>0</v>
      </c>
      <c r="J4" s="61">
        <v>0</v>
      </c>
      <c r="K4" s="61">
        <v>0</v>
      </c>
      <c r="L4" s="61">
        <v>0</v>
      </c>
      <c r="M4" s="61">
        <v>0</v>
      </c>
      <c r="N4" s="61">
        <v>0</v>
      </c>
      <c r="O4" s="61">
        <v>0</v>
      </c>
      <c r="P4" s="61">
        <v>0</v>
      </c>
      <c r="Q4" s="61">
        <v>0</v>
      </c>
      <c r="R4" s="61">
        <v>0</v>
      </c>
      <c r="S4" s="61">
        <v>0</v>
      </c>
      <c r="T4" s="61">
        <v>0</v>
      </c>
      <c r="U4" s="61">
        <v>0</v>
      </c>
      <c r="V4" s="61">
        <v>0</v>
      </c>
      <c r="W4" s="61">
        <v>0</v>
      </c>
      <c r="X4" s="61">
        <v>0</v>
      </c>
      <c r="Y4" s="61">
        <v>0</v>
      </c>
      <c r="Z4" s="61">
        <v>0</v>
      </c>
      <c r="AA4" s="61">
        <v>0</v>
      </c>
      <c r="AB4" s="61">
        <v>0</v>
      </c>
      <c r="AC4" s="61">
        <v>0</v>
      </c>
      <c r="AD4" s="61">
        <v>0</v>
      </c>
      <c r="AE4" s="61">
        <v>0</v>
      </c>
      <c r="AF4" s="61">
        <v>0</v>
      </c>
      <c r="AG4" s="61">
        <v>0</v>
      </c>
      <c r="AH4" s="61">
        <v>0</v>
      </c>
      <c r="AI4" s="61">
        <v>0</v>
      </c>
      <c r="AJ4" s="61">
        <v>0</v>
      </c>
      <c r="AK4" s="61">
        <v>0</v>
      </c>
      <c r="AL4" s="61">
        <v>0</v>
      </c>
      <c r="AM4" s="61">
        <v>0</v>
      </c>
      <c r="AN4" s="61">
        <v>0</v>
      </c>
      <c r="AO4" s="61">
        <v>0</v>
      </c>
      <c r="AP4" s="61">
        <v>0</v>
      </c>
      <c r="AQ4" s="61">
        <v>0</v>
      </c>
      <c r="AR4" s="61">
        <v>0</v>
      </c>
      <c r="AS4" s="61">
        <v>0</v>
      </c>
      <c r="AT4" s="61">
        <v>0</v>
      </c>
      <c r="AU4" s="61">
        <v>0</v>
      </c>
      <c r="AV4" s="61">
        <v>0</v>
      </c>
      <c r="AW4" s="61">
        <v>0</v>
      </c>
      <c r="AX4" s="61">
        <v>0</v>
      </c>
      <c r="AY4" s="61">
        <v>0</v>
      </c>
      <c r="AZ4" s="61">
        <v>0</v>
      </c>
      <c r="BA4" s="61">
        <v>0</v>
      </c>
      <c r="BB4" s="61">
        <v>0</v>
      </c>
      <c r="BC4" s="61">
        <v>0</v>
      </c>
      <c r="BD4" s="61">
        <v>0</v>
      </c>
      <c r="BE4" s="61">
        <v>4.6593094849761205E-6</v>
      </c>
      <c r="BF4" s="61">
        <v>0</v>
      </c>
      <c r="BG4" s="61">
        <v>0</v>
      </c>
      <c r="BH4" s="61">
        <v>0</v>
      </c>
      <c r="BI4" s="61">
        <v>0</v>
      </c>
      <c r="BJ4" s="61">
        <v>0</v>
      </c>
      <c r="BK4" s="61">
        <v>0</v>
      </c>
      <c r="BL4" s="61">
        <v>0</v>
      </c>
      <c r="BM4" s="61">
        <v>0</v>
      </c>
      <c r="BN4" s="61">
        <v>0</v>
      </c>
      <c r="BO4" s="61">
        <v>0</v>
      </c>
      <c r="BP4" s="61">
        <v>0</v>
      </c>
      <c r="BQ4" s="61">
        <v>0</v>
      </c>
      <c r="BR4" s="61">
        <v>0</v>
      </c>
      <c r="BS4" s="61">
        <v>0</v>
      </c>
      <c r="BT4" s="61">
        <v>0</v>
      </c>
      <c r="BU4" s="61">
        <v>0</v>
      </c>
      <c r="BV4" s="61">
        <v>0</v>
      </c>
      <c r="BW4" s="61">
        <v>0</v>
      </c>
      <c r="BX4" s="61">
        <v>0</v>
      </c>
      <c r="BY4" s="61">
        <v>0</v>
      </c>
      <c r="BZ4" s="61">
        <v>0</v>
      </c>
      <c r="CA4" s="61">
        <v>0</v>
      </c>
      <c r="CB4" s="61">
        <v>0</v>
      </c>
      <c r="CC4" s="61">
        <v>0</v>
      </c>
      <c r="CD4" s="61">
        <v>0</v>
      </c>
      <c r="CE4" s="61">
        <v>0</v>
      </c>
      <c r="CF4" s="61">
        <v>0</v>
      </c>
      <c r="CG4" s="61">
        <v>0</v>
      </c>
      <c r="CH4" s="61">
        <v>0</v>
      </c>
      <c r="CI4" s="61">
        <v>0</v>
      </c>
      <c r="CJ4" s="61">
        <v>0</v>
      </c>
      <c r="CK4" s="61">
        <v>0</v>
      </c>
      <c r="CL4" s="61">
        <v>0</v>
      </c>
      <c r="CM4" s="61">
        <v>0</v>
      </c>
      <c r="CN4" s="61">
        <v>0</v>
      </c>
      <c r="CO4" s="61">
        <v>0</v>
      </c>
      <c r="CP4" s="61">
        <v>0</v>
      </c>
      <c r="CQ4" s="61">
        <v>0</v>
      </c>
      <c r="CR4" s="61">
        <v>0</v>
      </c>
      <c r="CS4" s="61">
        <v>0</v>
      </c>
      <c r="CT4" s="61">
        <v>0</v>
      </c>
      <c r="CU4" s="61">
        <v>0</v>
      </c>
      <c r="CV4" s="61">
        <v>0</v>
      </c>
      <c r="CW4" s="61">
        <v>0</v>
      </c>
      <c r="CX4" s="61">
        <v>0</v>
      </c>
      <c r="CY4" s="61">
        <v>0</v>
      </c>
      <c r="CZ4" s="61">
        <v>0</v>
      </c>
      <c r="DA4" s="61">
        <v>0</v>
      </c>
      <c r="DB4" s="61">
        <v>0</v>
      </c>
      <c r="DC4" s="61">
        <v>0</v>
      </c>
      <c r="DD4" s="61">
        <v>0</v>
      </c>
      <c r="DE4" s="61">
        <v>0</v>
      </c>
      <c r="DF4" s="61">
        <v>0</v>
      </c>
      <c r="DG4" s="61">
        <v>0</v>
      </c>
      <c r="DH4" s="61">
        <v>0</v>
      </c>
      <c r="DI4" s="61">
        <v>0</v>
      </c>
      <c r="DJ4" s="61">
        <v>0</v>
      </c>
      <c r="DK4" s="61">
        <v>0</v>
      </c>
      <c r="DL4" s="61">
        <v>0</v>
      </c>
      <c r="DM4" s="61">
        <v>0</v>
      </c>
      <c r="DN4" s="61">
        <v>0</v>
      </c>
      <c r="DO4" s="61">
        <v>0</v>
      </c>
      <c r="DP4" s="61">
        <v>0</v>
      </c>
      <c r="DQ4" s="61">
        <v>0</v>
      </c>
      <c r="DR4" s="61">
        <v>0</v>
      </c>
      <c r="DS4" s="61">
        <v>0</v>
      </c>
      <c r="DT4" s="61">
        <v>0</v>
      </c>
      <c r="DU4" s="61">
        <v>0</v>
      </c>
      <c r="DV4" s="61">
        <v>0</v>
      </c>
      <c r="DW4" s="61">
        <v>0</v>
      </c>
      <c r="DX4" s="61">
        <v>0</v>
      </c>
      <c r="DY4" s="61">
        <v>0</v>
      </c>
      <c r="DZ4" s="61">
        <v>0</v>
      </c>
      <c r="EA4" s="61">
        <v>0</v>
      </c>
      <c r="EB4" s="61">
        <v>0</v>
      </c>
      <c r="EC4" s="61">
        <v>0</v>
      </c>
      <c r="ED4" s="61">
        <v>0</v>
      </c>
      <c r="EE4" s="61">
        <v>0</v>
      </c>
      <c r="EF4" s="61">
        <v>0</v>
      </c>
      <c r="EG4" s="61">
        <v>0</v>
      </c>
      <c r="EH4" s="61">
        <v>0</v>
      </c>
      <c r="EI4" s="61">
        <v>0</v>
      </c>
      <c r="EJ4" s="61">
        <v>0</v>
      </c>
      <c r="EK4" s="61">
        <v>0</v>
      </c>
      <c r="EL4" s="61">
        <v>1.3944364776103077E-4</v>
      </c>
      <c r="EM4" s="61">
        <v>0</v>
      </c>
      <c r="EN4" s="61">
        <v>0</v>
      </c>
      <c r="EO4" s="61">
        <v>0</v>
      </c>
      <c r="EP4" s="61">
        <v>0</v>
      </c>
      <c r="EQ4" s="61">
        <v>1.5110535911838441E-2</v>
      </c>
      <c r="ER4" s="61">
        <v>0</v>
      </c>
      <c r="ES4" s="61">
        <v>1.2344262739968689E-4</v>
      </c>
      <c r="ET4" s="61">
        <v>0</v>
      </c>
      <c r="EU4" s="61">
        <v>0</v>
      </c>
      <c r="EV4" s="61">
        <v>0</v>
      </c>
      <c r="EW4" s="61">
        <v>0</v>
      </c>
      <c r="EX4" s="61">
        <v>0</v>
      </c>
      <c r="EY4" s="61">
        <v>0</v>
      </c>
      <c r="EZ4" s="61">
        <v>0</v>
      </c>
      <c r="FA4" s="61">
        <v>0</v>
      </c>
      <c r="FB4" s="61">
        <v>0</v>
      </c>
      <c r="FC4" s="61">
        <v>0</v>
      </c>
      <c r="FD4" s="61">
        <v>0</v>
      </c>
      <c r="FE4" s="61">
        <v>0</v>
      </c>
      <c r="FF4" s="61">
        <v>0</v>
      </c>
      <c r="FG4" s="61">
        <v>0</v>
      </c>
      <c r="FH4" s="61">
        <v>0</v>
      </c>
      <c r="FI4" s="61">
        <v>0</v>
      </c>
      <c r="FJ4" s="61">
        <v>0</v>
      </c>
      <c r="FK4" s="61">
        <v>0</v>
      </c>
      <c r="FL4" s="61">
        <v>0</v>
      </c>
      <c r="FM4" s="61">
        <v>0</v>
      </c>
      <c r="FN4" s="61">
        <v>0</v>
      </c>
      <c r="FO4" s="61">
        <v>0</v>
      </c>
      <c r="FP4" s="61">
        <v>0</v>
      </c>
      <c r="FQ4" s="61">
        <v>0</v>
      </c>
      <c r="FR4" s="61">
        <v>0</v>
      </c>
      <c r="FS4" s="61">
        <v>3.5688101576628231E-2</v>
      </c>
      <c r="FT4" s="61">
        <v>0</v>
      </c>
      <c r="FU4" s="61">
        <v>0</v>
      </c>
      <c r="FV4" s="61">
        <v>8.206207683821018E-5</v>
      </c>
      <c r="FW4" s="61">
        <v>0</v>
      </c>
      <c r="FX4" s="61">
        <v>0</v>
      </c>
      <c r="FY4" s="61">
        <v>0</v>
      </c>
      <c r="FZ4" s="61">
        <v>0</v>
      </c>
      <c r="GA4" s="61">
        <v>0</v>
      </c>
      <c r="GB4" s="61">
        <v>0</v>
      </c>
      <c r="GC4" s="61">
        <v>0</v>
      </c>
      <c r="GD4" s="61">
        <v>0</v>
      </c>
      <c r="GE4" s="61">
        <v>0</v>
      </c>
      <c r="GF4" s="61">
        <v>0</v>
      </c>
      <c r="GG4" s="61">
        <v>0</v>
      </c>
      <c r="GH4" s="61">
        <v>0</v>
      </c>
      <c r="GI4" s="61">
        <v>0</v>
      </c>
      <c r="GJ4" s="61">
        <v>0</v>
      </c>
      <c r="GK4" s="61">
        <v>0</v>
      </c>
      <c r="GL4" s="61">
        <v>0</v>
      </c>
      <c r="GM4" s="61">
        <v>0</v>
      </c>
      <c r="GN4" s="61">
        <v>0</v>
      </c>
      <c r="GO4" s="61">
        <v>0</v>
      </c>
      <c r="GP4" s="61">
        <v>0</v>
      </c>
      <c r="GQ4" s="61">
        <v>0</v>
      </c>
      <c r="GR4" s="61">
        <v>0</v>
      </c>
      <c r="GS4" s="61">
        <v>0</v>
      </c>
      <c r="GT4" s="61">
        <v>0</v>
      </c>
      <c r="GU4" s="61">
        <v>0</v>
      </c>
      <c r="GV4" s="61">
        <v>0</v>
      </c>
      <c r="GW4" s="61">
        <v>0</v>
      </c>
      <c r="GX4" s="61">
        <v>0</v>
      </c>
      <c r="GY4" s="61">
        <v>0</v>
      </c>
      <c r="GZ4" s="61">
        <v>0</v>
      </c>
      <c r="HA4" s="61">
        <v>0</v>
      </c>
      <c r="HB4" s="61">
        <v>0</v>
      </c>
      <c r="HC4" s="61">
        <v>0</v>
      </c>
      <c r="HD4" s="61">
        <v>0</v>
      </c>
      <c r="HE4" s="61">
        <v>0</v>
      </c>
      <c r="HF4" s="61">
        <v>0</v>
      </c>
      <c r="HG4" s="61">
        <v>0</v>
      </c>
      <c r="HH4" s="61">
        <v>0</v>
      </c>
      <c r="HI4" s="61">
        <v>0</v>
      </c>
      <c r="HJ4" s="61">
        <v>0</v>
      </c>
      <c r="HK4" s="61">
        <v>0</v>
      </c>
      <c r="HL4" s="61">
        <v>0</v>
      </c>
      <c r="HM4" s="61">
        <v>0</v>
      </c>
      <c r="HN4" s="61">
        <v>0</v>
      </c>
      <c r="HO4" s="61">
        <v>0</v>
      </c>
      <c r="HP4" s="61">
        <v>0</v>
      </c>
      <c r="HQ4" s="61">
        <v>0</v>
      </c>
      <c r="HR4" s="61">
        <v>0</v>
      </c>
      <c r="HS4" s="61">
        <v>0</v>
      </c>
      <c r="HT4" s="61">
        <v>0</v>
      </c>
      <c r="HU4" s="61">
        <v>0</v>
      </c>
      <c r="HV4" s="61">
        <v>0</v>
      </c>
      <c r="HW4" s="61">
        <v>0</v>
      </c>
      <c r="HX4" s="61">
        <v>0</v>
      </c>
      <c r="HY4" s="61">
        <v>0</v>
      </c>
      <c r="HZ4" s="61">
        <v>0</v>
      </c>
      <c r="IA4" s="61">
        <v>0</v>
      </c>
      <c r="IB4" s="61">
        <v>0</v>
      </c>
      <c r="IC4" s="61">
        <v>0</v>
      </c>
      <c r="ID4" s="61">
        <v>0</v>
      </c>
      <c r="IE4" s="61">
        <v>0</v>
      </c>
      <c r="IF4" s="61">
        <v>0</v>
      </c>
      <c r="IG4" s="61">
        <v>0</v>
      </c>
      <c r="IH4" s="61">
        <v>0</v>
      </c>
      <c r="II4" s="61">
        <v>0</v>
      </c>
      <c r="IJ4" s="61">
        <v>0</v>
      </c>
      <c r="IK4" s="61">
        <v>0</v>
      </c>
      <c r="IL4" s="61">
        <v>0</v>
      </c>
      <c r="IM4" s="61">
        <v>0</v>
      </c>
      <c r="IN4" s="61">
        <v>0</v>
      </c>
      <c r="IO4" s="61">
        <v>0</v>
      </c>
      <c r="IP4" s="61">
        <v>0</v>
      </c>
      <c r="IQ4" s="61">
        <v>0</v>
      </c>
      <c r="IR4" s="61">
        <v>0</v>
      </c>
      <c r="IS4" s="61">
        <v>0</v>
      </c>
      <c r="IT4" s="61">
        <v>0</v>
      </c>
      <c r="IU4" s="61">
        <v>0</v>
      </c>
      <c r="IV4" s="61">
        <v>0</v>
      </c>
      <c r="IW4" s="61">
        <v>0</v>
      </c>
      <c r="IX4" s="61">
        <v>0</v>
      </c>
      <c r="IY4" s="61">
        <v>0</v>
      </c>
      <c r="IZ4" s="61">
        <v>0</v>
      </c>
      <c r="JA4" s="61">
        <v>0</v>
      </c>
      <c r="JB4" s="61">
        <v>0</v>
      </c>
      <c r="JC4" s="61">
        <v>0</v>
      </c>
      <c r="JD4" s="61">
        <v>0</v>
      </c>
      <c r="JE4" s="61">
        <v>0</v>
      </c>
      <c r="JF4" s="61">
        <v>0</v>
      </c>
      <c r="JG4" s="61">
        <v>0</v>
      </c>
      <c r="JH4" s="61">
        <v>0</v>
      </c>
      <c r="JI4" s="61">
        <v>0</v>
      </c>
      <c r="JJ4" s="61">
        <v>0</v>
      </c>
      <c r="JK4" s="61">
        <v>0</v>
      </c>
      <c r="JL4" s="61">
        <v>0</v>
      </c>
      <c r="JM4" s="61">
        <v>0</v>
      </c>
      <c r="JN4" s="61">
        <v>1.6938640225358251E-2</v>
      </c>
      <c r="JO4" s="61">
        <v>7.3101559589405484E-5</v>
      </c>
      <c r="JP4" s="61">
        <v>0</v>
      </c>
      <c r="JQ4" s="61">
        <v>6.7447107893680875E-6</v>
      </c>
      <c r="JR4" s="61">
        <v>0</v>
      </c>
      <c r="JS4" s="61">
        <v>0</v>
      </c>
      <c r="JT4" s="61">
        <v>0</v>
      </c>
      <c r="JU4" s="61">
        <v>0</v>
      </c>
      <c r="JV4" s="61">
        <v>0</v>
      </c>
      <c r="JW4" s="61">
        <v>0</v>
      </c>
      <c r="JX4" s="61">
        <v>0</v>
      </c>
      <c r="JY4" s="61">
        <v>0</v>
      </c>
      <c r="JZ4" s="61">
        <v>0</v>
      </c>
      <c r="KA4" s="61">
        <v>0</v>
      </c>
      <c r="KB4" s="61">
        <v>0</v>
      </c>
      <c r="KC4" s="61">
        <v>0</v>
      </c>
      <c r="KD4" s="61">
        <v>0</v>
      </c>
      <c r="KE4" s="61">
        <v>0</v>
      </c>
      <c r="KF4" s="61">
        <v>0</v>
      </c>
      <c r="KG4" s="61">
        <v>0</v>
      </c>
      <c r="KH4" s="61">
        <v>0</v>
      </c>
      <c r="KI4" s="61">
        <v>0</v>
      </c>
      <c r="KJ4" s="61">
        <v>0</v>
      </c>
      <c r="KK4" s="61">
        <v>0</v>
      </c>
      <c r="KL4" s="61">
        <v>0</v>
      </c>
      <c r="KM4" s="61">
        <v>0</v>
      </c>
      <c r="KN4" s="61">
        <v>0</v>
      </c>
      <c r="KO4" s="61">
        <v>0</v>
      </c>
      <c r="KP4" s="61">
        <v>0</v>
      </c>
      <c r="KQ4" s="61">
        <v>0</v>
      </c>
      <c r="KR4" s="61">
        <v>0</v>
      </c>
      <c r="KS4" s="61">
        <v>0</v>
      </c>
      <c r="KT4" s="61">
        <v>0</v>
      </c>
      <c r="KU4" s="61">
        <v>0</v>
      </c>
      <c r="KV4" s="61">
        <v>0</v>
      </c>
      <c r="KW4" s="61">
        <v>0</v>
      </c>
      <c r="KX4" s="61">
        <v>0</v>
      </c>
      <c r="KY4" s="61">
        <v>0</v>
      </c>
      <c r="KZ4" s="61">
        <v>0</v>
      </c>
    </row>
    <row r="5" spans="1:312" ht="13" x14ac:dyDescent="0.3">
      <c r="A5" s="102">
        <v>1.022199321870678</v>
      </c>
      <c r="B5" s="50" t="s">
        <v>946</v>
      </c>
      <c r="C5" s="60" t="s">
        <v>91</v>
      </c>
      <c r="D5" s="61">
        <v>3.6709181435191662E-3</v>
      </c>
      <c r="E5" s="61">
        <v>4.1541317795155596E-5</v>
      </c>
      <c r="F5" s="61">
        <v>4.7876128767282422E-3</v>
      </c>
      <c r="G5" s="61">
        <v>4.196637440619476E-4</v>
      </c>
      <c r="H5" s="61">
        <v>3.7802609060237444E-3</v>
      </c>
      <c r="I5" s="61">
        <v>0.20060463957636576</v>
      </c>
      <c r="J5" s="61">
        <v>0.17132979077689997</v>
      </c>
      <c r="K5" s="61">
        <v>0.10489669851303592</v>
      </c>
      <c r="L5" s="61">
        <v>5.7865907454901631E-2</v>
      </c>
      <c r="M5" s="61">
        <v>3.1123356032788279E-4</v>
      </c>
      <c r="N5" s="61">
        <v>3.1974426091795787E-4</v>
      </c>
      <c r="O5" s="61">
        <v>6.8778507296564037E-4</v>
      </c>
      <c r="P5" s="61">
        <v>1.950688417004345E-3</v>
      </c>
      <c r="Q5" s="61">
        <v>0</v>
      </c>
      <c r="R5" s="61">
        <v>3.7527528319750369E-3</v>
      </c>
      <c r="S5" s="61">
        <v>5.5066868157282913E-4</v>
      </c>
      <c r="T5" s="61">
        <v>3.1051010279862348E-5</v>
      </c>
      <c r="U5" s="61">
        <v>6.0691854735232863E-6</v>
      </c>
      <c r="V5" s="61">
        <v>4.1570021945574066E-4</v>
      </c>
      <c r="W5" s="61">
        <v>1.3986965514346462E-2</v>
      </c>
      <c r="X5" s="61">
        <v>1.9047888337529052E-2</v>
      </c>
      <c r="Y5" s="61">
        <v>0</v>
      </c>
      <c r="Z5" s="61">
        <v>3.2926874864557071E-6</v>
      </c>
      <c r="AA5" s="61">
        <v>0</v>
      </c>
      <c r="AB5" s="61">
        <v>2.2985368844449227E-5</v>
      </c>
      <c r="AC5" s="61">
        <v>5.8577562073999488E-6</v>
      </c>
      <c r="AD5" s="61">
        <v>0</v>
      </c>
      <c r="AE5" s="61">
        <v>0</v>
      </c>
      <c r="AF5" s="61">
        <v>0</v>
      </c>
      <c r="AG5" s="61">
        <v>4.5510692312923184E-4</v>
      </c>
      <c r="AH5" s="61">
        <v>0</v>
      </c>
      <c r="AI5" s="61">
        <v>0</v>
      </c>
      <c r="AJ5" s="61">
        <v>1.5107539543896109E-4</v>
      </c>
      <c r="AK5" s="61">
        <v>2.1277833207973031E-5</v>
      </c>
      <c r="AL5" s="61">
        <v>0</v>
      </c>
      <c r="AM5" s="61">
        <v>1.1273659995459819E-5</v>
      </c>
      <c r="AN5" s="61">
        <v>1.8591644294712758E-5</v>
      </c>
      <c r="AO5" s="61">
        <v>0</v>
      </c>
      <c r="AP5" s="61">
        <v>0</v>
      </c>
      <c r="AQ5" s="61">
        <v>0</v>
      </c>
      <c r="AR5" s="61">
        <v>0</v>
      </c>
      <c r="AS5" s="61">
        <v>1.1364192326613614E-5</v>
      </c>
      <c r="AT5" s="61">
        <v>1.3999587457342027E-4</v>
      </c>
      <c r="AU5" s="61">
        <v>1.1356058722903491E-5</v>
      </c>
      <c r="AV5" s="61">
        <v>1.4932158906891693E-3</v>
      </c>
      <c r="AW5" s="61">
        <v>7.9215858731385105E-2</v>
      </c>
      <c r="AX5" s="61">
        <v>0.15456033125837509</v>
      </c>
      <c r="AY5" s="61">
        <v>2.0138759339627242E-2</v>
      </c>
      <c r="AZ5" s="61">
        <v>6.9803540332528246E-6</v>
      </c>
      <c r="BA5" s="61">
        <v>0</v>
      </c>
      <c r="BB5" s="61">
        <v>2.8045689062581436E-4</v>
      </c>
      <c r="BC5" s="61">
        <v>0</v>
      </c>
      <c r="BD5" s="61">
        <v>1.2980369851284711E-5</v>
      </c>
      <c r="BE5" s="61">
        <v>5.7076217627798798E-5</v>
      </c>
      <c r="BF5" s="61">
        <v>4.8777046744304266E-5</v>
      </c>
      <c r="BG5" s="61">
        <v>0</v>
      </c>
      <c r="BH5" s="61">
        <v>2.3722942615133655E-6</v>
      </c>
      <c r="BI5" s="61">
        <v>1.5408162384219511E-4</v>
      </c>
      <c r="BJ5" s="61">
        <v>1.4497854677912804E-3</v>
      </c>
      <c r="BK5" s="61">
        <v>0</v>
      </c>
      <c r="BL5" s="61">
        <v>0</v>
      </c>
      <c r="BM5" s="61">
        <v>1.2992905933486996E-3</v>
      </c>
      <c r="BN5" s="61">
        <v>3.5077526382342861E-5</v>
      </c>
      <c r="BO5" s="61">
        <v>6.8314998784310673E-6</v>
      </c>
      <c r="BP5" s="61">
        <v>6.1536693672371487E-4</v>
      </c>
      <c r="BQ5" s="61">
        <v>5.3249379611079249E-2</v>
      </c>
      <c r="BR5" s="61">
        <v>5.142668083464644E-4</v>
      </c>
      <c r="BS5" s="61">
        <v>1.2248795224995763E-3</v>
      </c>
      <c r="BT5" s="61">
        <v>2.427787405833454E-2</v>
      </c>
      <c r="BU5" s="61">
        <v>3.3079928116107528E-2</v>
      </c>
      <c r="BV5" s="61">
        <v>2.7693943354245699E-5</v>
      </c>
      <c r="BW5" s="61">
        <v>0</v>
      </c>
      <c r="BX5" s="61">
        <v>1.2874032456212304E-4</v>
      </c>
      <c r="BY5" s="61">
        <v>6.9063335436910683E-5</v>
      </c>
      <c r="BZ5" s="61">
        <v>0</v>
      </c>
      <c r="CA5" s="61">
        <v>9.2259673845895354E-3</v>
      </c>
      <c r="CB5" s="61">
        <v>8.4929212449248227E-4</v>
      </c>
      <c r="CC5" s="61">
        <v>0</v>
      </c>
      <c r="CD5" s="61">
        <v>3.4946314604784293E-4</v>
      </c>
      <c r="CE5" s="61">
        <v>0</v>
      </c>
      <c r="CF5" s="61">
        <v>0</v>
      </c>
      <c r="CG5" s="61">
        <v>0</v>
      </c>
      <c r="CH5" s="61">
        <v>0</v>
      </c>
      <c r="CI5" s="61">
        <v>0</v>
      </c>
      <c r="CJ5" s="61">
        <v>0</v>
      </c>
      <c r="CK5" s="61">
        <v>0</v>
      </c>
      <c r="CL5" s="61">
        <v>5.7514843936928145E-5</v>
      </c>
      <c r="CM5" s="61">
        <v>0</v>
      </c>
      <c r="CN5" s="61">
        <v>0</v>
      </c>
      <c r="CO5" s="61">
        <v>0</v>
      </c>
      <c r="CP5" s="61">
        <v>0</v>
      </c>
      <c r="CQ5" s="61">
        <v>0</v>
      </c>
      <c r="CR5" s="61">
        <v>0</v>
      </c>
      <c r="CS5" s="61">
        <v>0</v>
      </c>
      <c r="CT5" s="61">
        <v>0</v>
      </c>
      <c r="CU5" s="61">
        <v>0</v>
      </c>
      <c r="CV5" s="61">
        <v>2.454842414662888E-5</v>
      </c>
      <c r="CW5" s="61">
        <v>0</v>
      </c>
      <c r="CX5" s="61">
        <v>5.3094275321225179E-5</v>
      </c>
      <c r="CY5" s="61">
        <v>0</v>
      </c>
      <c r="CZ5" s="61">
        <v>0</v>
      </c>
      <c r="DA5" s="61">
        <v>0</v>
      </c>
      <c r="DB5" s="61">
        <v>0</v>
      </c>
      <c r="DC5" s="61">
        <v>1.2091829467708746E-3</v>
      </c>
      <c r="DD5" s="61">
        <v>0</v>
      </c>
      <c r="DE5" s="61">
        <v>2.0701820212632805E-4</v>
      </c>
      <c r="DF5" s="61">
        <v>0</v>
      </c>
      <c r="DG5" s="61">
        <v>0</v>
      </c>
      <c r="DH5" s="61">
        <v>1.8911884796708389E-5</v>
      </c>
      <c r="DI5" s="61">
        <v>1.7170754778855248E-5</v>
      </c>
      <c r="DJ5" s="61">
        <v>0</v>
      </c>
      <c r="DK5" s="61">
        <v>2.1593826631598365E-5</v>
      </c>
      <c r="DL5" s="61">
        <v>0</v>
      </c>
      <c r="DM5" s="61">
        <v>0</v>
      </c>
      <c r="DN5" s="61">
        <v>0</v>
      </c>
      <c r="DO5" s="61">
        <v>9.4804277943776578E-6</v>
      </c>
      <c r="DP5" s="61">
        <v>0</v>
      </c>
      <c r="DQ5" s="61">
        <v>0</v>
      </c>
      <c r="DR5" s="61">
        <v>1.3174471641856969E-5</v>
      </c>
      <c r="DS5" s="61">
        <v>0</v>
      </c>
      <c r="DT5" s="61">
        <v>0</v>
      </c>
      <c r="DU5" s="61">
        <v>0</v>
      </c>
      <c r="DV5" s="61">
        <v>1.2710923108084396E-5</v>
      </c>
      <c r="DW5" s="61">
        <v>0</v>
      </c>
      <c r="DX5" s="61">
        <v>0</v>
      </c>
      <c r="DY5" s="61">
        <v>0</v>
      </c>
      <c r="DZ5" s="61">
        <v>2.1360555286372251E-4</v>
      </c>
      <c r="EA5" s="61">
        <v>0</v>
      </c>
      <c r="EB5" s="61">
        <v>0</v>
      </c>
      <c r="EC5" s="61">
        <v>0</v>
      </c>
      <c r="ED5" s="61">
        <v>0</v>
      </c>
      <c r="EE5" s="61">
        <v>0</v>
      </c>
      <c r="EF5" s="61">
        <v>0</v>
      </c>
      <c r="EG5" s="61">
        <v>0</v>
      </c>
      <c r="EH5" s="61">
        <v>5.4790582783143438E-4</v>
      </c>
      <c r="EI5" s="61">
        <v>1.9219910950700933E-4</v>
      </c>
      <c r="EJ5" s="61">
        <v>0</v>
      </c>
      <c r="EK5" s="61">
        <v>0</v>
      </c>
      <c r="EL5" s="61">
        <v>5.9395761146588837E-2</v>
      </c>
      <c r="EM5" s="61">
        <v>4.6100555500173453E-2</v>
      </c>
      <c r="EN5" s="61">
        <v>3.4848162635488858E-2</v>
      </c>
      <c r="EO5" s="61">
        <v>0.11312209081422482</v>
      </c>
      <c r="EP5" s="61">
        <v>5.4742656005862735E-2</v>
      </c>
      <c r="EQ5" s="61">
        <v>8.5147129429233012E-2</v>
      </c>
      <c r="ER5" s="61">
        <v>6.9267134919986942E-2</v>
      </c>
      <c r="ES5" s="61">
        <v>4.670159917287782E-2</v>
      </c>
      <c r="ET5" s="61">
        <v>2.1885676645856427E-2</v>
      </c>
      <c r="EU5" s="61">
        <v>3.8870908527444376E-2</v>
      </c>
      <c r="EV5" s="61">
        <v>0.20148758294673008</v>
      </c>
      <c r="EW5" s="61">
        <v>4.3676269427204886E-2</v>
      </c>
      <c r="EX5" s="61">
        <v>1.1305878586992924E-5</v>
      </c>
      <c r="EY5" s="61">
        <v>0</v>
      </c>
      <c r="EZ5" s="61">
        <v>5.8938369517054613E-5</v>
      </c>
      <c r="FA5" s="61">
        <v>1.9839602610467139E-5</v>
      </c>
      <c r="FB5" s="61">
        <v>0</v>
      </c>
      <c r="FC5" s="61">
        <v>0</v>
      </c>
      <c r="FD5" s="61">
        <v>0</v>
      </c>
      <c r="FE5" s="61">
        <v>3.864481815563231E-3</v>
      </c>
      <c r="FF5" s="61">
        <v>8.9506404728028699E-4</v>
      </c>
      <c r="FG5" s="61">
        <v>1.1474863892037297E-4</v>
      </c>
      <c r="FH5" s="61">
        <v>2.1948322108075632E-5</v>
      </c>
      <c r="FI5" s="61">
        <v>0</v>
      </c>
      <c r="FJ5" s="61">
        <v>1.6034280709091282E-5</v>
      </c>
      <c r="FK5" s="61">
        <v>0</v>
      </c>
      <c r="FL5" s="61">
        <v>1.9605293409511409E-3</v>
      </c>
      <c r="FM5" s="61">
        <v>6.1161497490430346E-4</v>
      </c>
      <c r="FN5" s="61">
        <v>3.4729595006986904E-5</v>
      </c>
      <c r="FO5" s="61">
        <v>5.1477924730653618E-5</v>
      </c>
      <c r="FP5" s="61">
        <v>0</v>
      </c>
      <c r="FQ5" s="61">
        <v>6.7134493803741363E-4</v>
      </c>
      <c r="FR5" s="61">
        <v>0</v>
      </c>
      <c r="FS5" s="61">
        <v>3.5042167357711075E-2</v>
      </c>
      <c r="FT5" s="61">
        <v>1.1130621327594625E-5</v>
      </c>
      <c r="FU5" s="61">
        <v>0</v>
      </c>
      <c r="FV5" s="61">
        <v>3.3821115636897964E-3</v>
      </c>
      <c r="FW5" s="61">
        <v>0</v>
      </c>
      <c r="FX5" s="61">
        <v>0</v>
      </c>
      <c r="FY5" s="61">
        <v>7.262242656682186E-5</v>
      </c>
      <c r="FZ5" s="61">
        <v>0</v>
      </c>
      <c r="GA5" s="61">
        <v>1.7001861255687009E-5</v>
      </c>
      <c r="GB5" s="61">
        <v>0</v>
      </c>
      <c r="GC5" s="61">
        <v>0</v>
      </c>
      <c r="GD5" s="61">
        <v>0</v>
      </c>
      <c r="GE5" s="61">
        <v>2.1887080722402175E-4</v>
      </c>
      <c r="GF5" s="61">
        <v>5.4079266264342736E-5</v>
      </c>
      <c r="GG5" s="61">
        <v>0</v>
      </c>
      <c r="GH5" s="61">
        <v>4.4920326153443808E-5</v>
      </c>
      <c r="GI5" s="61">
        <v>0</v>
      </c>
      <c r="GJ5" s="61">
        <v>0</v>
      </c>
      <c r="GK5" s="61">
        <v>1.1218746631689702E-5</v>
      </c>
      <c r="GL5" s="61">
        <v>1.5019998527773362E-4</v>
      </c>
      <c r="GM5" s="61">
        <v>0</v>
      </c>
      <c r="GN5" s="61">
        <v>0</v>
      </c>
      <c r="GO5" s="61">
        <v>3.8484631813496188E-3</v>
      </c>
      <c r="GP5" s="61">
        <v>1.319597030252045E-4</v>
      </c>
      <c r="GQ5" s="61">
        <v>0</v>
      </c>
      <c r="GR5" s="61">
        <v>1.4255878114339206E-2</v>
      </c>
      <c r="GS5" s="61">
        <v>1.5009430601444553E-5</v>
      </c>
      <c r="GT5" s="61">
        <v>2.2014472178365597E-2</v>
      </c>
      <c r="GU5" s="61">
        <v>1.3493334488352455E-2</v>
      </c>
      <c r="GV5" s="61">
        <v>4.1027058549505875E-4</v>
      </c>
      <c r="GW5" s="61">
        <v>0</v>
      </c>
      <c r="GX5" s="61">
        <v>0</v>
      </c>
      <c r="GY5" s="61">
        <v>0</v>
      </c>
      <c r="GZ5" s="61">
        <v>5.0377302728589891E-4</v>
      </c>
      <c r="HA5" s="61">
        <v>0</v>
      </c>
      <c r="HB5" s="61">
        <v>0</v>
      </c>
      <c r="HC5" s="61">
        <v>0</v>
      </c>
      <c r="HD5" s="61">
        <v>1.3411211436785468E-5</v>
      </c>
      <c r="HE5" s="61">
        <v>0</v>
      </c>
      <c r="HF5" s="61">
        <v>0</v>
      </c>
      <c r="HG5" s="61">
        <v>0</v>
      </c>
      <c r="HH5" s="61">
        <v>0</v>
      </c>
      <c r="HI5" s="61">
        <v>1.5898768945659696E-4</v>
      </c>
      <c r="HJ5" s="61">
        <v>0</v>
      </c>
      <c r="HK5" s="61">
        <v>0</v>
      </c>
      <c r="HL5" s="61">
        <v>0</v>
      </c>
      <c r="HM5" s="61">
        <v>0</v>
      </c>
      <c r="HN5" s="61">
        <v>0</v>
      </c>
      <c r="HO5" s="61">
        <v>9.1658633889826486E-4</v>
      </c>
      <c r="HP5" s="61">
        <v>0</v>
      </c>
      <c r="HQ5" s="61">
        <v>8.5366718705911525E-6</v>
      </c>
      <c r="HR5" s="61">
        <v>0</v>
      </c>
      <c r="HS5" s="61">
        <v>1.751649946555212E-4</v>
      </c>
      <c r="HT5" s="61">
        <v>0</v>
      </c>
      <c r="HU5" s="61">
        <v>0</v>
      </c>
      <c r="HV5" s="61">
        <v>0</v>
      </c>
      <c r="HW5" s="61">
        <v>2.1432901083352286E-5</v>
      </c>
      <c r="HX5" s="61">
        <v>0</v>
      </c>
      <c r="HY5" s="61">
        <v>1.3577274539129836E-3</v>
      </c>
      <c r="HZ5" s="61">
        <v>1.1624923339643465E-5</v>
      </c>
      <c r="IA5" s="61">
        <v>3.1737637680620965E-5</v>
      </c>
      <c r="IB5" s="61">
        <v>1.8959049520405787E-5</v>
      </c>
      <c r="IC5" s="61">
        <v>0</v>
      </c>
      <c r="ID5" s="61">
        <v>0</v>
      </c>
      <c r="IE5" s="61">
        <v>0</v>
      </c>
      <c r="IF5" s="61">
        <v>0</v>
      </c>
      <c r="IG5" s="61">
        <v>2.9828828596971743E-4</v>
      </c>
      <c r="IH5" s="61">
        <v>1.2704408944466067E-4</v>
      </c>
      <c r="II5" s="61">
        <v>0</v>
      </c>
      <c r="IJ5" s="61">
        <v>3.4400619634485492E-2</v>
      </c>
      <c r="IK5" s="61">
        <v>1.6652364717454824E-2</v>
      </c>
      <c r="IL5" s="61">
        <v>2.046483191361911E-2</v>
      </c>
      <c r="IM5" s="61">
        <v>2.8726657244850722E-2</v>
      </c>
      <c r="IN5" s="61">
        <v>3.0456234221086141E-2</v>
      </c>
      <c r="IO5" s="61">
        <v>2.2336799493843647E-2</v>
      </c>
      <c r="IP5" s="61">
        <v>2.135515783442769E-2</v>
      </c>
      <c r="IQ5" s="61">
        <v>2.6436248796011971E-2</v>
      </c>
      <c r="IR5" s="61">
        <v>2.1827919584634488E-2</v>
      </c>
      <c r="IS5" s="61">
        <v>8.2599338189397312E-2</v>
      </c>
      <c r="IT5" s="61">
        <v>0.28894322511999887</v>
      </c>
      <c r="IU5" s="61">
        <v>0.30522485542241196</v>
      </c>
      <c r="IV5" s="61">
        <v>0.24267444492130796</v>
      </c>
      <c r="IW5" s="61">
        <v>0.2270359182097276</v>
      </c>
      <c r="IX5" s="61">
        <v>0.15598152292535636</v>
      </c>
      <c r="IY5" s="61">
        <v>1.3585000989008954E-3</v>
      </c>
      <c r="IZ5" s="61">
        <v>2.3263216407049042E-3</v>
      </c>
      <c r="JA5" s="61">
        <v>3.466966671535863E-4</v>
      </c>
      <c r="JB5" s="61">
        <v>1.0004355785789446E-4</v>
      </c>
      <c r="JC5" s="61">
        <v>9.4089979296430406E-4</v>
      </c>
      <c r="JD5" s="61">
        <v>7.0732932056793659E-4</v>
      </c>
      <c r="JE5" s="61">
        <v>1.3993234925723005E-3</v>
      </c>
      <c r="JF5" s="61">
        <v>1.6508402675966075E-4</v>
      </c>
      <c r="JG5" s="61">
        <v>2.7981685172671537E-4</v>
      </c>
      <c r="JH5" s="61">
        <v>6.9634844627336999E-4</v>
      </c>
      <c r="JI5" s="61">
        <v>3.792739673872975E-4</v>
      </c>
      <c r="JJ5" s="61">
        <v>1.2539672298146577E-3</v>
      </c>
      <c r="JK5" s="61">
        <v>7.244383367784299E-4</v>
      </c>
      <c r="JL5" s="61">
        <v>6.6179023825994459E-5</v>
      </c>
      <c r="JM5" s="61">
        <v>1.7490858094765852E-3</v>
      </c>
      <c r="JN5" s="61">
        <v>1.1193679899031909E-3</v>
      </c>
      <c r="JO5" s="61">
        <v>1.5999996566772525E-3</v>
      </c>
      <c r="JP5" s="61">
        <v>8.9399339447419706E-4</v>
      </c>
      <c r="JQ5" s="61">
        <v>7.0737180158648104E-4</v>
      </c>
      <c r="JR5" s="61">
        <v>1.3918377334903574E-3</v>
      </c>
      <c r="JS5" s="61">
        <v>4.1791542743609028E-5</v>
      </c>
      <c r="JT5" s="61">
        <v>0</v>
      </c>
      <c r="JU5" s="61">
        <v>0</v>
      </c>
      <c r="JV5" s="61">
        <v>8.6435909363350963E-6</v>
      </c>
      <c r="JW5" s="61">
        <v>2.9168231452103827E-5</v>
      </c>
      <c r="JX5" s="61">
        <v>0</v>
      </c>
      <c r="JY5" s="61">
        <v>0</v>
      </c>
      <c r="JZ5" s="61">
        <v>6.9912323489671694E-4</v>
      </c>
      <c r="KA5" s="61">
        <v>0</v>
      </c>
      <c r="KB5" s="61">
        <v>0</v>
      </c>
      <c r="KC5" s="61">
        <v>2.6261503568287311E-4</v>
      </c>
      <c r="KD5" s="61">
        <v>0</v>
      </c>
      <c r="KE5" s="61">
        <v>0</v>
      </c>
      <c r="KF5" s="61">
        <v>0</v>
      </c>
      <c r="KG5" s="61">
        <v>7.5997368136129854E-5</v>
      </c>
      <c r="KH5" s="61">
        <v>0</v>
      </c>
      <c r="KI5" s="61">
        <v>0</v>
      </c>
      <c r="KJ5" s="61">
        <v>0</v>
      </c>
      <c r="KK5" s="61">
        <v>1.8332052679316231E-5</v>
      </c>
      <c r="KL5" s="61">
        <v>0</v>
      </c>
      <c r="KM5" s="61">
        <v>0</v>
      </c>
      <c r="KN5" s="61">
        <v>0</v>
      </c>
      <c r="KO5" s="61">
        <v>0</v>
      </c>
      <c r="KP5" s="61">
        <v>1.1260496368655817E-4</v>
      </c>
      <c r="KQ5" s="61">
        <v>0</v>
      </c>
      <c r="KR5" s="61">
        <v>9.649676854828052E-6</v>
      </c>
      <c r="KS5" s="61">
        <v>0</v>
      </c>
      <c r="KT5" s="61">
        <v>1.0088805716125949E-5</v>
      </c>
      <c r="KU5" s="61">
        <v>0</v>
      </c>
      <c r="KV5" s="61">
        <v>3.8204809923184964E-4</v>
      </c>
      <c r="KW5" s="61">
        <v>0</v>
      </c>
      <c r="KX5" s="61">
        <v>0</v>
      </c>
      <c r="KY5" s="61">
        <v>0</v>
      </c>
      <c r="KZ5" s="61">
        <v>0</v>
      </c>
    </row>
    <row r="6" spans="1:312" ht="13" x14ac:dyDescent="0.3">
      <c r="A6" s="102">
        <v>1.1036843384952273</v>
      </c>
      <c r="B6" s="50" t="s">
        <v>945</v>
      </c>
      <c r="C6" s="60" t="s">
        <v>63</v>
      </c>
      <c r="D6" s="61">
        <v>0</v>
      </c>
      <c r="E6" s="61">
        <v>0</v>
      </c>
      <c r="F6" s="61">
        <v>0</v>
      </c>
      <c r="G6" s="61">
        <v>0</v>
      </c>
      <c r="H6" s="61">
        <v>0</v>
      </c>
      <c r="I6" s="61">
        <v>0</v>
      </c>
      <c r="J6" s="61">
        <v>0</v>
      </c>
      <c r="K6" s="61">
        <v>0</v>
      </c>
      <c r="L6" s="61">
        <v>3.0950487775071147E-4</v>
      </c>
      <c r="M6" s="61">
        <v>0</v>
      </c>
      <c r="N6" s="61">
        <v>0</v>
      </c>
      <c r="O6" s="61">
        <v>0</v>
      </c>
      <c r="P6" s="61">
        <v>5.0007613312717282E-4</v>
      </c>
      <c r="Q6" s="61">
        <v>0</v>
      </c>
      <c r="R6" s="61">
        <v>1.4113746064991893E-4</v>
      </c>
      <c r="S6" s="61">
        <v>1.2096903590984979E-4</v>
      </c>
      <c r="T6" s="61">
        <v>0</v>
      </c>
      <c r="U6" s="61">
        <v>1.3995085635984262E-4</v>
      </c>
      <c r="V6" s="61">
        <v>0</v>
      </c>
      <c r="W6" s="61">
        <v>0</v>
      </c>
      <c r="X6" s="61">
        <v>0</v>
      </c>
      <c r="Y6" s="61">
        <v>0</v>
      </c>
      <c r="Z6" s="61">
        <v>0</v>
      </c>
      <c r="AA6" s="61">
        <v>0</v>
      </c>
      <c r="AB6" s="61">
        <v>0</v>
      </c>
      <c r="AC6" s="61">
        <v>0</v>
      </c>
      <c r="AD6" s="61">
        <v>4.2527019065773732E-4</v>
      </c>
      <c r="AE6" s="61">
        <v>9.7356838276274317E-6</v>
      </c>
      <c r="AF6" s="61">
        <v>1.6527018536886926E-4</v>
      </c>
      <c r="AG6" s="61">
        <v>0</v>
      </c>
      <c r="AH6" s="61">
        <v>0</v>
      </c>
      <c r="AI6" s="61">
        <v>0</v>
      </c>
      <c r="AJ6" s="61">
        <v>6.4097474603251562E-5</v>
      </c>
      <c r="AK6" s="61">
        <v>2.8108904244116039E-3</v>
      </c>
      <c r="AL6" s="61">
        <v>1.4417748858493308E-3</v>
      </c>
      <c r="AM6" s="61">
        <v>6.0387286560096144E-4</v>
      </c>
      <c r="AN6" s="61">
        <v>5.2524121907060097E-3</v>
      </c>
      <c r="AO6" s="61">
        <v>9.6444736325422241E-3</v>
      </c>
      <c r="AP6" s="61">
        <v>0</v>
      </c>
      <c r="AQ6" s="61">
        <v>0</v>
      </c>
      <c r="AR6" s="61">
        <v>0</v>
      </c>
      <c r="AS6" s="61">
        <v>0</v>
      </c>
      <c r="AT6" s="61">
        <v>0</v>
      </c>
      <c r="AU6" s="61">
        <v>0</v>
      </c>
      <c r="AV6" s="61">
        <v>0</v>
      </c>
      <c r="AW6" s="61">
        <v>0</v>
      </c>
      <c r="AX6" s="61">
        <v>0</v>
      </c>
      <c r="AY6" s="61">
        <v>0</v>
      </c>
      <c r="AZ6" s="61">
        <v>3.9328838358445113E-6</v>
      </c>
      <c r="BA6" s="61">
        <v>0</v>
      </c>
      <c r="BB6" s="61">
        <v>2.3813212203745214E-4</v>
      </c>
      <c r="BC6" s="61">
        <v>6.9847310197386112E-4</v>
      </c>
      <c r="BD6" s="61">
        <v>0</v>
      </c>
      <c r="BE6" s="61">
        <v>0</v>
      </c>
      <c r="BF6" s="61">
        <v>2.2397806344273137E-5</v>
      </c>
      <c r="BG6" s="61">
        <v>0</v>
      </c>
      <c r="BH6" s="61">
        <v>1.7910819302131649E-3</v>
      </c>
      <c r="BI6" s="61">
        <v>0</v>
      </c>
      <c r="BJ6" s="61">
        <v>1.0501406027006769E-5</v>
      </c>
      <c r="BK6" s="61">
        <v>0</v>
      </c>
      <c r="BL6" s="61">
        <v>0</v>
      </c>
      <c r="BM6" s="61">
        <v>0</v>
      </c>
      <c r="BN6" s="61">
        <v>0</v>
      </c>
      <c r="BO6" s="61">
        <v>0</v>
      </c>
      <c r="BP6" s="61">
        <v>0</v>
      </c>
      <c r="BQ6" s="61">
        <v>0</v>
      </c>
      <c r="BR6" s="61">
        <v>0</v>
      </c>
      <c r="BS6" s="61">
        <v>0</v>
      </c>
      <c r="BT6" s="61">
        <v>0</v>
      </c>
      <c r="BU6" s="61">
        <v>0</v>
      </c>
      <c r="BV6" s="61">
        <v>0</v>
      </c>
      <c r="BW6" s="61">
        <v>0</v>
      </c>
      <c r="BX6" s="61">
        <v>0</v>
      </c>
      <c r="BY6" s="61">
        <v>0</v>
      </c>
      <c r="BZ6" s="61">
        <v>0</v>
      </c>
      <c r="CA6" s="61">
        <v>0</v>
      </c>
      <c r="CB6" s="61">
        <v>0</v>
      </c>
      <c r="CC6" s="61">
        <v>0</v>
      </c>
      <c r="CD6" s="61">
        <v>4.526130094705644E-4</v>
      </c>
      <c r="CE6" s="61">
        <v>1.1007691173993259E-5</v>
      </c>
      <c r="CF6" s="61">
        <v>0</v>
      </c>
      <c r="CG6" s="61">
        <v>1.2276945924319441E-5</v>
      </c>
      <c r="CH6" s="61">
        <v>0</v>
      </c>
      <c r="CI6" s="61">
        <v>1.9257492083940692E-5</v>
      </c>
      <c r="CJ6" s="61">
        <v>4.7482993651717917E-5</v>
      </c>
      <c r="CK6" s="61">
        <v>0</v>
      </c>
      <c r="CL6" s="61">
        <v>0</v>
      </c>
      <c r="CM6" s="61">
        <v>0</v>
      </c>
      <c r="CN6" s="61">
        <v>3.4549787897534043E-4</v>
      </c>
      <c r="CO6" s="61">
        <v>0</v>
      </c>
      <c r="CP6" s="61">
        <v>0</v>
      </c>
      <c r="CQ6" s="61">
        <v>0</v>
      </c>
      <c r="CR6" s="61">
        <v>0</v>
      </c>
      <c r="CS6" s="61">
        <v>0</v>
      </c>
      <c r="CT6" s="61">
        <v>0</v>
      </c>
      <c r="CU6" s="61">
        <v>0</v>
      </c>
      <c r="CV6" s="61">
        <v>0</v>
      </c>
      <c r="CW6" s="61">
        <v>0</v>
      </c>
      <c r="CX6" s="61">
        <v>0</v>
      </c>
      <c r="CY6" s="61">
        <v>0</v>
      </c>
      <c r="CZ6" s="61">
        <v>0</v>
      </c>
      <c r="DA6" s="61">
        <v>0</v>
      </c>
      <c r="DB6" s="61">
        <v>0</v>
      </c>
      <c r="DC6" s="61">
        <v>6.9505211287398391E-5</v>
      </c>
      <c r="DD6" s="61">
        <v>0</v>
      </c>
      <c r="DE6" s="61">
        <v>0</v>
      </c>
      <c r="DF6" s="61">
        <v>2.5537363917176086E-4</v>
      </c>
      <c r="DG6" s="61">
        <v>0</v>
      </c>
      <c r="DH6" s="61">
        <v>0</v>
      </c>
      <c r="DI6" s="61">
        <v>0</v>
      </c>
      <c r="DJ6" s="61">
        <v>1.3173167861485595E-3</v>
      </c>
      <c r="DK6" s="61">
        <v>2.29105776911683E-4</v>
      </c>
      <c r="DL6" s="61">
        <v>0</v>
      </c>
      <c r="DM6" s="61">
        <v>0</v>
      </c>
      <c r="DN6" s="61">
        <v>8.9729266470789306E-4</v>
      </c>
      <c r="DO6" s="61">
        <v>0</v>
      </c>
      <c r="DP6" s="61">
        <v>0</v>
      </c>
      <c r="DQ6" s="61">
        <v>9.0745195651228128E-3</v>
      </c>
      <c r="DR6" s="61">
        <v>0</v>
      </c>
      <c r="DS6" s="61">
        <v>0</v>
      </c>
      <c r="DT6" s="61">
        <v>0</v>
      </c>
      <c r="DU6" s="61">
        <v>0</v>
      </c>
      <c r="DV6" s="61">
        <v>6.6501238624568808E-4</v>
      </c>
      <c r="DW6" s="61">
        <v>4.9710522546106309E-4</v>
      </c>
      <c r="DX6" s="61">
        <v>2.2056560541552721E-3</v>
      </c>
      <c r="DY6" s="61">
        <v>0</v>
      </c>
      <c r="DZ6" s="61">
        <v>6.6365296502782212E-4</v>
      </c>
      <c r="EA6" s="61">
        <v>1.9830877315609897E-4</v>
      </c>
      <c r="EB6" s="61">
        <v>0</v>
      </c>
      <c r="EC6" s="61">
        <v>1.12910214299185E-3</v>
      </c>
      <c r="ED6" s="61">
        <v>1.4305267385836234E-3</v>
      </c>
      <c r="EE6" s="61">
        <v>2.9925576351852749E-3</v>
      </c>
      <c r="EF6" s="61">
        <v>1.0380577651400483E-3</v>
      </c>
      <c r="EG6" s="61">
        <v>1.2364478152131513E-5</v>
      </c>
      <c r="EH6" s="61">
        <v>4.0401438502218309E-4</v>
      </c>
      <c r="EI6" s="61">
        <v>2.1886699943860621E-3</v>
      </c>
      <c r="EJ6" s="61">
        <v>9.8539128803219202E-4</v>
      </c>
      <c r="EK6" s="61">
        <v>0</v>
      </c>
      <c r="EL6" s="61">
        <v>0</v>
      </c>
      <c r="EM6" s="61">
        <v>0</v>
      </c>
      <c r="EN6" s="61">
        <v>0</v>
      </c>
      <c r="EO6" s="61">
        <v>0</v>
      </c>
      <c r="EP6" s="61">
        <v>0</v>
      </c>
      <c r="EQ6" s="61">
        <v>0</v>
      </c>
      <c r="ER6" s="61">
        <v>0</v>
      </c>
      <c r="ES6" s="61">
        <v>0</v>
      </c>
      <c r="ET6" s="61">
        <v>0</v>
      </c>
      <c r="EU6" s="61">
        <v>0</v>
      </c>
      <c r="EV6" s="61">
        <v>0</v>
      </c>
      <c r="EW6" s="61">
        <v>0</v>
      </c>
      <c r="EX6" s="61">
        <v>0</v>
      </c>
      <c r="EY6" s="61">
        <v>3.8622392743388933E-4</v>
      </c>
      <c r="EZ6" s="61">
        <v>0</v>
      </c>
      <c r="FA6" s="61">
        <v>0</v>
      </c>
      <c r="FB6" s="61">
        <v>0</v>
      </c>
      <c r="FC6" s="61">
        <v>0</v>
      </c>
      <c r="FD6" s="61">
        <v>0</v>
      </c>
      <c r="FE6" s="61">
        <v>0</v>
      </c>
      <c r="FF6" s="61">
        <v>0</v>
      </c>
      <c r="FG6" s="61">
        <v>0</v>
      </c>
      <c r="FH6" s="61">
        <v>0</v>
      </c>
      <c r="FI6" s="61">
        <v>0</v>
      </c>
      <c r="FJ6" s="61">
        <v>0</v>
      </c>
      <c r="FK6" s="61">
        <v>0</v>
      </c>
      <c r="FL6" s="61">
        <v>0</v>
      </c>
      <c r="FM6" s="61">
        <v>0</v>
      </c>
      <c r="FN6" s="61">
        <v>0</v>
      </c>
      <c r="FO6" s="61">
        <v>4.2791024932355819E-5</v>
      </c>
      <c r="FP6" s="61">
        <v>0</v>
      </c>
      <c r="FQ6" s="61">
        <v>0</v>
      </c>
      <c r="FR6" s="61">
        <v>0</v>
      </c>
      <c r="FS6" s="61">
        <v>0</v>
      </c>
      <c r="FT6" s="61">
        <v>0</v>
      </c>
      <c r="FU6" s="61">
        <v>0</v>
      </c>
      <c r="FV6" s="61">
        <v>0</v>
      </c>
      <c r="FW6" s="61">
        <v>0</v>
      </c>
      <c r="FX6" s="61">
        <v>0</v>
      </c>
      <c r="FY6" s="61">
        <v>0</v>
      </c>
      <c r="FZ6" s="61">
        <v>0</v>
      </c>
      <c r="GA6" s="61">
        <v>0</v>
      </c>
      <c r="GB6" s="61">
        <v>0</v>
      </c>
      <c r="GC6" s="61">
        <v>0</v>
      </c>
      <c r="GD6" s="61">
        <v>0</v>
      </c>
      <c r="GE6" s="61">
        <v>0</v>
      </c>
      <c r="GF6" s="61">
        <v>0</v>
      </c>
      <c r="GG6" s="61">
        <v>0</v>
      </c>
      <c r="GH6" s="61">
        <v>2.1759055960212702E-4</v>
      </c>
      <c r="GI6" s="61">
        <v>2.4272844667341172E-5</v>
      </c>
      <c r="GJ6" s="61">
        <v>0</v>
      </c>
      <c r="GK6" s="61">
        <v>0</v>
      </c>
      <c r="GL6" s="61">
        <v>0</v>
      </c>
      <c r="GM6" s="61">
        <v>0</v>
      </c>
      <c r="GN6" s="61">
        <v>0</v>
      </c>
      <c r="GO6" s="61">
        <v>0</v>
      </c>
      <c r="GP6" s="61">
        <v>0</v>
      </c>
      <c r="GQ6" s="61">
        <v>0</v>
      </c>
      <c r="GR6" s="61">
        <v>0</v>
      </c>
      <c r="GS6" s="61">
        <v>0</v>
      </c>
      <c r="GT6" s="61">
        <v>0</v>
      </c>
      <c r="GU6" s="61">
        <v>0</v>
      </c>
      <c r="GV6" s="61">
        <v>0</v>
      </c>
      <c r="GW6" s="61">
        <v>0</v>
      </c>
      <c r="GX6" s="61">
        <v>0</v>
      </c>
      <c r="GY6" s="61">
        <v>0</v>
      </c>
      <c r="GZ6" s="61">
        <v>9.9613799418348886E-2</v>
      </c>
      <c r="HA6" s="61">
        <v>2.000144423443497E-3</v>
      </c>
      <c r="HB6" s="61">
        <v>1.4686336302546139E-2</v>
      </c>
      <c r="HC6" s="61">
        <v>6.7401441646738622E-3</v>
      </c>
      <c r="HD6" s="61">
        <v>2.1642714989763569E-3</v>
      </c>
      <c r="HE6" s="61">
        <v>0.20840704182963202</v>
      </c>
      <c r="HF6" s="61">
        <v>0.22495621966934565</v>
      </c>
      <c r="HG6" s="61">
        <v>1.8909349435368702E-2</v>
      </c>
      <c r="HH6" s="61">
        <v>3.6425427401337719E-3</v>
      </c>
      <c r="HI6" s="61">
        <v>3.6350967730570242E-3</v>
      </c>
      <c r="HJ6" s="61">
        <v>0.16789953993669032</v>
      </c>
      <c r="HK6" s="61">
        <v>0</v>
      </c>
      <c r="HL6" s="61">
        <v>0</v>
      </c>
      <c r="HM6" s="61">
        <v>0</v>
      </c>
      <c r="HN6" s="61">
        <v>0</v>
      </c>
      <c r="HO6" s="61">
        <v>0</v>
      </c>
      <c r="HP6" s="61">
        <v>1.3862499049582882E-3</v>
      </c>
      <c r="HQ6" s="61">
        <v>9.4037299154864883E-4</v>
      </c>
      <c r="HR6" s="61">
        <v>1.0202213840636196E-3</v>
      </c>
      <c r="HS6" s="61">
        <v>5.2874280852935347E-3</v>
      </c>
      <c r="HT6" s="61">
        <v>2.0566524423895873E-4</v>
      </c>
      <c r="HU6" s="61">
        <v>1.9914324704602459E-3</v>
      </c>
      <c r="HV6" s="61">
        <v>2.897997691315306E-3</v>
      </c>
      <c r="HW6" s="61">
        <v>0</v>
      </c>
      <c r="HX6" s="61">
        <v>2.3129771783298729E-3</v>
      </c>
      <c r="HY6" s="61">
        <v>0</v>
      </c>
      <c r="HZ6" s="61">
        <v>0</v>
      </c>
      <c r="IA6" s="61">
        <v>0</v>
      </c>
      <c r="IB6" s="61">
        <v>0</v>
      </c>
      <c r="IC6" s="61">
        <v>0</v>
      </c>
      <c r="ID6" s="61">
        <v>0</v>
      </c>
      <c r="IE6" s="61">
        <v>0</v>
      </c>
      <c r="IF6" s="61">
        <v>2.8665509267854461E-5</v>
      </c>
      <c r="IG6" s="61">
        <v>0</v>
      </c>
      <c r="IH6" s="61">
        <v>0</v>
      </c>
      <c r="II6" s="61">
        <v>0</v>
      </c>
      <c r="IJ6" s="61">
        <v>1.7530677034272608E-5</v>
      </c>
      <c r="IK6" s="61">
        <v>0</v>
      </c>
      <c r="IL6" s="61">
        <v>0</v>
      </c>
      <c r="IM6" s="61">
        <v>0</v>
      </c>
      <c r="IN6" s="61">
        <v>0</v>
      </c>
      <c r="IO6" s="61">
        <v>0</v>
      </c>
      <c r="IP6" s="61">
        <v>0</v>
      </c>
      <c r="IQ6" s="61">
        <v>0</v>
      </c>
      <c r="IR6" s="61">
        <v>0</v>
      </c>
      <c r="IS6" s="61">
        <v>0</v>
      </c>
      <c r="IT6" s="61">
        <v>0</v>
      </c>
      <c r="IU6" s="61">
        <v>0</v>
      </c>
      <c r="IV6" s="61">
        <v>0</v>
      </c>
      <c r="IW6" s="61">
        <v>0</v>
      </c>
      <c r="IX6" s="61">
        <v>0</v>
      </c>
      <c r="IY6" s="61">
        <v>0</v>
      </c>
      <c r="IZ6" s="61">
        <v>0</v>
      </c>
      <c r="JA6" s="61">
        <v>0</v>
      </c>
      <c r="JB6" s="61">
        <v>0</v>
      </c>
      <c r="JC6" s="61">
        <v>0</v>
      </c>
      <c r="JD6" s="61">
        <v>0</v>
      </c>
      <c r="JE6" s="61">
        <v>0</v>
      </c>
      <c r="JF6" s="61">
        <v>2.0964240921494129E-4</v>
      </c>
      <c r="JG6" s="61">
        <v>0</v>
      </c>
      <c r="JH6" s="61">
        <v>0</v>
      </c>
      <c r="JI6" s="61">
        <v>0</v>
      </c>
      <c r="JJ6" s="61">
        <v>0</v>
      </c>
      <c r="JK6" s="61">
        <v>0</v>
      </c>
      <c r="JL6" s="61">
        <v>0</v>
      </c>
      <c r="JM6" s="61">
        <v>1.0055573062076163E-5</v>
      </c>
      <c r="JN6" s="61">
        <v>0</v>
      </c>
      <c r="JO6" s="61">
        <v>0</v>
      </c>
      <c r="JP6" s="61">
        <v>7.5087136066506228E-5</v>
      </c>
      <c r="JQ6" s="61">
        <v>0</v>
      </c>
      <c r="JR6" s="61">
        <v>1.3472784912943561E-4</v>
      </c>
      <c r="JS6" s="61">
        <v>0</v>
      </c>
      <c r="JT6" s="61">
        <v>0</v>
      </c>
      <c r="JU6" s="61">
        <v>0</v>
      </c>
      <c r="JV6" s="61">
        <v>3.837708235567642E-4</v>
      </c>
      <c r="JW6" s="61">
        <v>1.5802444803903915E-4</v>
      </c>
      <c r="JX6" s="61">
        <v>2.9457961920733674E-6</v>
      </c>
      <c r="JY6" s="61">
        <v>2.6547342584394736E-4</v>
      </c>
      <c r="JZ6" s="61">
        <v>3.0929140999338853E-4</v>
      </c>
      <c r="KA6" s="61">
        <v>2.6236896388347555E-4</v>
      </c>
      <c r="KB6" s="61">
        <v>1.2091547118491955E-4</v>
      </c>
      <c r="KC6" s="61">
        <v>0</v>
      </c>
      <c r="KD6" s="61">
        <v>1.1414196927728611E-3</v>
      </c>
      <c r="KE6" s="61">
        <v>9.0746954262769269E-5</v>
      </c>
      <c r="KF6" s="61">
        <v>3.7770513704241213E-4</v>
      </c>
      <c r="KG6" s="61">
        <v>0</v>
      </c>
      <c r="KH6" s="61">
        <v>1.1584712569722958E-5</v>
      </c>
      <c r="KI6" s="61">
        <v>0</v>
      </c>
      <c r="KJ6" s="61">
        <v>9.7206001197152193E-4</v>
      </c>
      <c r="KK6" s="61">
        <v>1.2149486303420913E-2</v>
      </c>
      <c r="KL6" s="61">
        <v>0</v>
      </c>
      <c r="KM6" s="61">
        <v>7.5562717594989323E-5</v>
      </c>
      <c r="KN6" s="61">
        <v>1.6796901512125435E-3</v>
      </c>
      <c r="KO6" s="61">
        <v>8.8708911695717797E-4</v>
      </c>
      <c r="KP6" s="61">
        <v>1.4060593367155251E-4</v>
      </c>
      <c r="KQ6" s="61">
        <v>4.4044595075811262E-4</v>
      </c>
      <c r="KR6" s="61">
        <v>0</v>
      </c>
      <c r="KS6" s="61">
        <v>0</v>
      </c>
      <c r="KT6" s="61">
        <v>6.8490738306936812E-3</v>
      </c>
      <c r="KU6" s="61">
        <v>9.1268398435809099E-4</v>
      </c>
      <c r="KV6" s="61">
        <v>2.2988009798605566E-3</v>
      </c>
      <c r="KW6" s="61">
        <v>2.2142775924958189E-4</v>
      </c>
      <c r="KX6" s="61">
        <v>0</v>
      </c>
      <c r="KY6" s="61">
        <v>3.206522652668135E-4</v>
      </c>
      <c r="KZ6" s="61">
        <v>2.1464904219239018E-4</v>
      </c>
    </row>
    <row r="7" spans="1:312" ht="13" x14ac:dyDescent="0.3">
      <c r="A7" s="102">
        <v>1.138331983799203</v>
      </c>
      <c r="B7" s="50" t="s">
        <v>944</v>
      </c>
      <c r="C7" s="60" t="s">
        <v>29</v>
      </c>
      <c r="D7" s="61">
        <v>0</v>
      </c>
      <c r="E7" s="61">
        <v>9.1049463660615011E-6</v>
      </c>
      <c r="F7" s="61">
        <v>0</v>
      </c>
      <c r="G7" s="61">
        <v>0</v>
      </c>
      <c r="H7" s="61">
        <v>0</v>
      </c>
      <c r="I7" s="61">
        <v>0</v>
      </c>
      <c r="J7" s="61">
        <v>0</v>
      </c>
      <c r="K7" s="61">
        <v>0</v>
      </c>
      <c r="L7" s="61">
        <v>0</v>
      </c>
      <c r="M7" s="61">
        <v>2.7409043304823399E-4</v>
      </c>
      <c r="N7" s="61">
        <v>3.2293051211142133E-4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  <c r="U7" s="61">
        <v>0</v>
      </c>
      <c r="V7" s="61">
        <v>0</v>
      </c>
      <c r="W7" s="61">
        <v>0</v>
      </c>
      <c r="X7" s="61">
        <v>0</v>
      </c>
      <c r="Y7" s="61">
        <v>0</v>
      </c>
      <c r="Z7" s="61">
        <v>0</v>
      </c>
      <c r="AA7" s="61">
        <v>0</v>
      </c>
      <c r="AB7" s="61">
        <v>6.47065281044684E-4</v>
      </c>
      <c r="AC7" s="61">
        <v>0</v>
      </c>
      <c r="AD7" s="61">
        <v>0</v>
      </c>
      <c r="AE7" s="61">
        <v>1.1168555535364484E-4</v>
      </c>
      <c r="AF7" s="61">
        <v>0</v>
      </c>
      <c r="AG7" s="61">
        <v>2.3610662338783122E-4</v>
      </c>
      <c r="AH7" s="61">
        <v>9.7190712000345736E-2</v>
      </c>
      <c r="AI7" s="61">
        <v>0.10713658856665975</v>
      </c>
      <c r="AJ7" s="61">
        <v>4.0272913733403536E-4</v>
      </c>
      <c r="AK7" s="61">
        <v>0</v>
      </c>
      <c r="AL7" s="61">
        <v>0</v>
      </c>
      <c r="AM7" s="61">
        <v>3.9238193230951062E-5</v>
      </c>
      <c r="AN7" s="61">
        <v>0</v>
      </c>
      <c r="AO7" s="61">
        <v>0</v>
      </c>
      <c r="AP7" s="61">
        <v>0</v>
      </c>
      <c r="AQ7" s="61">
        <v>1.9826858762583342E-4</v>
      </c>
      <c r="AR7" s="61">
        <v>2.5329663025607091E-5</v>
      </c>
      <c r="AS7" s="61">
        <v>0</v>
      </c>
      <c r="AT7" s="61">
        <v>0</v>
      </c>
      <c r="AU7" s="61">
        <v>0</v>
      </c>
      <c r="AV7" s="61">
        <v>0</v>
      </c>
      <c r="AW7" s="61">
        <v>0</v>
      </c>
      <c r="AX7" s="61">
        <v>0</v>
      </c>
      <c r="AY7" s="61">
        <v>0</v>
      </c>
      <c r="AZ7" s="61">
        <v>0</v>
      </c>
      <c r="BA7" s="61">
        <v>0</v>
      </c>
      <c r="BB7" s="61">
        <v>0</v>
      </c>
      <c r="BC7" s="61">
        <v>2.3923071708291036E-5</v>
      </c>
      <c r="BD7" s="61">
        <v>9.720725404325321E-6</v>
      </c>
      <c r="BE7" s="61">
        <v>0</v>
      </c>
      <c r="BF7" s="61">
        <v>0</v>
      </c>
      <c r="BG7" s="61">
        <v>0</v>
      </c>
      <c r="BH7" s="61">
        <v>6.7287446035311095E-4</v>
      </c>
      <c r="BI7" s="61">
        <v>0</v>
      </c>
      <c r="BJ7" s="61">
        <v>5.4380886972566647E-5</v>
      </c>
      <c r="BK7" s="61">
        <v>0</v>
      </c>
      <c r="BL7" s="61">
        <v>0</v>
      </c>
      <c r="BM7" s="61">
        <v>4.3721356386731822E-4</v>
      </c>
      <c r="BN7" s="61">
        <v>6.5827306003227835E-5</v>
      </c>
      <c r="BO7" s="61">
        <v>0</v>
      </c>
      <c r="BP7" s="61">
        <v>0</v>
      </c>
      <c r="BQ7" s="61">
        <v>0</v>
      </c>
      <c r="BR7" s="61">
        <v>0</v>
      </c>
      <c r="BS7" s="61">
        <v>0</v>
      </c>
      <c r="BT7" s="61">
        <v>0</v>
      </c>
      <c r="BU7" s="61">
        <v>0</v>
      </c>
      <c r="BV7" s="61">
        <v>0</v>
      </c>
      <c r="BW7" s="61">
        <v>0</v>
      </c>
      <c r="BX7" s="61">
        <v>0</v>
      </c>
      <c r="BY7" s="61">
        <v>0</v>
      </c>
      <c r="BZ7" s="61">
        <v>0</v>
      </c>
      <c r="CA7" s="61">
        <v>0</v>
      </c>
      <c r="CB7" s="61">
        <v>0</v>
      </c>
      <c r="CC7" s="61">
        <v>0</v>
      </c>
      <c r="CD7" s="61">
        <v>0</v>
      </c>
      <c r="CE7" s="61">
        <v>0</v>
      </c>
      <c r="CF7" s="61">
        <v>0</v>
      </c>
      <c r="CG7" s="61">
        <v>0</v>
      </c>
      <c r="CH7" s="61">
        <v>0</v>
      </c>
      <c r="CI7" s="61">
        <v>0</v>
      </c>
      <c r="CJ7" s="61">
        <v>0</v>
      </c>
      <c r="CK7" s="61">
        <v>0</v>
      </c>
      <c r="CL7" s="61">
        <v>0</v>
      </c>
      <c r="CM7" s="61">
        <v>0</v>
      </c>
      <c r="CN7" s="61">
        <v>4.4589417822304488E-5</v>
      </c>
      <c r="CO7" s="61">
        <v>0</v>
      </c>
      <c r="CP7" s="61">
        <v>2.4116839552768265E-4</v>
      </c>
      <c r="CQ7" s="61">
        <v>0.10448308053310953</v>
      </c>
      <c r="CR7" s="61">
        <v>6.8452341340339548E-2</v>
      </c>
      <c r="CS7" s="61">
        <v>0.1769798372890872</v>
      </c>
      <c r="CT7" s="61">
        <v>9.5464440805083095E-2</v>
      </c>
      <c r="CU7" s="61">
        <v>8.1905184840738637E-2</v>
      </c>
      <c r="CV7" s="61">
        <v>6.3240174815059155E-2</v>
      </c>
      <c r="CW7" s="61">
        <v>6.5132437132110574E-2</v>
      </c>
      <c r="CX7" s="61">
        <v>7.6446741115642605E-2</v>
      </c>
      <c r="CY7" s="61">
        <v>5.0318569020097709E-2</v>
      </c>
      <c r="CZ7" s="61">
        <v>8.1799422590921683E-2</v>
      </c>
      <c r="DA7" s="61">
        <v>5.6757055862618075E-2</v>
      </c>
      <c r="DB7" s="61">
        <v>1.5006753270040167E-2</v>
      </c>
      <c r="DC7" s="61">
        <v>0</v>
      </c>
      <c r="DD7" s="61">
        <v>0</v>
      </c>
      <c r="DE7" s="61">
        <v>0</v>
      </c>
      <c r="DF7" s="61">
        <v>8.9311644563473615E-4</v>
      </c>
      <c r="DG7" s="61">
        <v>1.151975445728036E-3</v>
      </c>
      <c r="DH7" s="61">
        <v>0</v>
      </c>
      <c r="DI7" s="61">
        <v>0</v>
      </c>
      <c r="DJ7" s="61">
        <v>0</v>
      </c>
      <c r="DK7" s="61">
        <v>0</v>
      </c>
      <c r="DL7" s="61">
        <v>0</v>
      </c>
      <c r="DM7" s="61">
        <v>0</v>
      </c>
      <c r="DN7" s="61">
        <v>0</v>
      </c>
      <c r="DO7" s="61">
        <v>4.5280660889469951E-4</v>
      </c>
      <c r="DP7" s="61">
        <v>0</v>
      </c>
      <c r="DQ7" s="61">
        <v>0</v>
      </c>
      <c r="DR7" s="61">
        <v>0</v>
      </c>
      <c r="DS7" s="61">
        <v>0</v>
      </c>
      <c r="DT7" s="61">
        <v>2.7961609761695812E-2</v>
      </c>
      <c r="DU7" s="61">
        <v>9.1502402252053422E-5</v>
      </c>
      <c r="DV7" s="61">
        <v>1.1555384643713087E-5</v>
      </c>
      <c r="DW7" s="61">
        <v>1.1879854913328313E-3</v>
      </c>
      <c r="DX7" s="61">
        <v>0</v>
      </c>
      <c r="DY7" s="61">
        <v>3.7082731600529312E-4</v>
      </c>
      <c r="DZ7" s="61">
        <v>3.1666555860087974E-4</v>
      </c>
      <c r="EA7" s="61">
        <v>3.3643565845072441E-5</v>
      </c>
      <c r="EB7" s="61">
        <v>4.2927628703872821E-4</v>
      </c>
      <c r="EC7" s="61">
        <v>0</v>
      </c>
      <c r="ED7" s="61">
        <v>3.6009158512230623E-4</v>
      </c>
      <c r="EE7" s="61">
        <v>5.538847041538041E-4</v>
      </c>
      <c r="EF7" s="61">
        <v>1.6043509496687708E-3</v>
      </c>
      <c r="EG7" s="61">
        <v>0</v>
      </c>
      <c r="EH7" s="61">
        <v>6.7114989161684902E-5</v>
      </c>
      <c r="EI7" s="61">
        <v>0</v>
      </c>
      <c r="EJ7" s="61">
        <v>1.5383908259773414E-4</v>
      </c>
      <c r="EK7" s="61">
        <v>1.32630707956606E-4</v>
      </c>
      <c r="EL7" s="61">
        <v>0</v>
      </c>
      <c r="EM7" s="61">
        <v>0</v>
      </c>
      <c r="EN7" s="61">
        <v>0</v>
      </c>
      <c r="EO7" s="61">
        <v>0</v>
      </c>
      <c r="EP7" s="61">
        <v>0</v>
      </c>
      <c r="EQ7" s="61">
        <v>0</v>
      </c>
      <c r="ER7" s="61">
        <v>0</v>
      </c>
      <c r="ES7" s="61">
        <v>0</v>
      </c>
      <c r="ET7" s="61">
        <v>0</v>
      </c>
      <c r="EU7" s="61">
        <v>0</v>
      </c>
      <c r="EV7" s="61">
        <v>0</v>
      </c>
      <c r="EW7" s="61">
        <v>0</v>
      </c>
      <c r="EX7" s="61">
        <v>0</v>
      </c>
      <c r="EY7" s="61">
        <v>0</v>
      </c>
      <c r="EZ7" s="61">
        <v>0</v>
      </c>
      <c r="FA7" s="61">
        <v>0</v>
      </c>
      <c r="FB7" s="61">
        <v>0</v>
      </c>
      <c r="FC7" s="61">
        <v>1.023903662373522E-4</v>
      </c>
      <c r="FD7" s="61">
        <v>0</v>
      </c>
      <c r="FE7" s="61">
        <v>0</v>
      </c>
      <c r="FF7" s="61">
        <v>0</v>
      </c>
      <c r="FG7" s="61">
        <v>0</v>
      </c>
      <c r="FH7" s="61">
        <v>0</v>
      </c>
      <c r="FI7" s="61">
        <v>2.8292375769392642E-5</v>
      </c>
      <c r="FJ7" s="61">
        <v>0</v>
      </c>
      <c r="FK7" s="61">
        <v>2.7586186324543194E-3</v>
      </c>
      <c r="FL7" s="61">
        <v>0</v>
      </c>
      <c r="FM7" s="61">
        <v>0</v>
      </c>
      <c r="FN7" s="61">
        <v>0</v>
      </c>
      <c r="FO7" s="61">
        <v>1.7181829835620868E-4</v>
      </c>
      <c r="FP7" s="61">
        <v>7.0765529211852486E-4</v>
      </c>
      <c r="FQ7" s="61">
        <v>0</v>
      </c>
      <c r="FR7" s="61">
        <v>0</v>
      </c>
      <c r="FS7" s="61">
        <v>0</v>
      </c>
      <c r="FT7" s="61">
        <v>0</v>
      </c>
      <c r="FU7" s="61">
        <v>0</v>
      </c>
      <c r="FV7" s="61">
        <v>0</v>
      </c>
      <c r="FW7" s="61">
        <v>0</v>
      </c>
      <c r="FX7" s="61">
        <v>0</v>
      </c>
      <c r="FY7" s="61">
        <v>0</v>
      </c>
      <c r="FZ7" s="61">
        <v>0</v>
      </c>
      <c r="GA7" s="61">
        <v>0</v>
      </c>
      <c r="GB7" s="61">
        <v>0</v>
      </c>
      <c r="GC7" s="61">
        <v>0</v>
      </c>
      <c r="GD7" s="61">
        <v>0</v>
      </c>
      <c r="GE7" s="61">
        <v>0</v>
      </c>
      <c r="GF7" s="61">
        <v>0</v>
      </c>
      <c r="GG7" s="61">
        <v>1.5739887191438912E-5</v>
      </c>
      <c r="GH7" s="61">
        <v>0</v>
      </c>
      <c r="GI7" s="61">
        <v>0</v>
      </c>
      <c r="GJ7" s="61">
        <v>0</v>
      </c>
      <c r="GK7" s="61">
        <v>5.5238850095312936E-4</v>
      </c>
      <c r="GL7" s="61">
        <v>0</v>
      </c>
      <c r="GM7" s="61">
        <v>0</v>
      </c>
      <c r="GN7" s="61">
        <v>0</v>
      </c>
      <c r="GO7" s="61">
        <v>0</v>
      </c>
      <c r="GP7" s="61">
        <v>0</v>
      </c>
      <c r="GQ7" s="61">
        <v>0</v>
      </c>
      <c r="GR7" s="61">
        <v>0</v>
      </c>
      <c r="GS7" s="61">
        <v>0</v>
      </c>
      <c r="GT7" s="61">
        <v>0</v>
      </c>
      <c r="GU7" s="61">
        <v>0</v>
      </c>
      <c r="GV7" s="61">
        <v>0</v>
      </c>
      <c r="GW7" s="61">
        <v>5.3239594338938484E-3</v>
      </c>
      <c r="GX7" s="61">
        <v>4.0836084878391563E-4</v>
      </c>
      <c r="GY7" s="61">
        <v>1.7600918751732564E-3</v>
      </c>
      <c r="GZ7" s="61">
        <v>0</v>
      </c>
      <c r="HA7" s="61">
        <v>0</v>
      </c>
      <c r="HB7" s="61">
        <v>0</v>
      </c>
      <c r="HC7" s="61">
        <v>0</v>
      </c>
      <c r="HD7" s="61">
        <v>1.4600328916616419E-3</v>
      </c>
      <c r="HE7" s="61">
        <v>0</v>
      </c>
      <c r="HF7" s="61">
        <v>1.0131982116485323E-4</v>
      </c>
      <c r="HG7" s="61">
        <v>0</v>
      </c>
      <c r="HH7" s="61">
        <v>4.3588295478135073E-4</v>
      </c>
      <c r="HI7" s="61">
        <v>0</v>
      </c>
      <c r="HJ7" s="61">
        <v>0</v>
      </c>
      <c r="HK7" s="61">
        <v>0</v>
      </c>
      <c r="HL7" s="61">
        <v>0</v>
      </c>
      <c r="HM7" s="61">
        <v>0</v>
      </c>
      <c r="HN7" s="61">
        <v>0</v>
      </c>
      <c r="HO7" s="61">
        <v>0</v>
      </c>
      <c r="HP7" s="61">
        <v>2.589092736414258E-3</v>
      </c>
      <c r="HQ7" s="61">
        <v>0</v>
      </c>
      <c r="HR7" s="61">
        <v>0</v>
      </c>
      <c r="HS7" s="61">
        <v>0</v>
      </c>
      <c r="HT7" s="61">
        <v>0</v>
      </c>
      <c r="HU7" s="61">
        <v>0</v>
      </c>
      <c r="HV7" s="61">
        <v>0</v>
      </c>
      <c r="HW7" s="61">
        <v>0</v>
      </c>
      <c r="HX7" s="61">
        <v>0</v>
      </c>
      <c r="HY7" s="61">
        <v>0</v>
      </c>
      <c r="HZ7" s="61">
        <v>0</v>
      </c>
      <c r="IA7" s="61">
        <v>0</v>
      </c>
      <c r="IB7" s="61">
        <v>0</v>
      </c>
      <c r="IC7" s="61">
        <v>1.3109442876974473E-3</v>
      </c>
      <c r="ID7" s="61">
        <v>0</v>
      </c>
      <c r="IE7" s="61">
        <v>2.251812786482987E-2</v>
      </c>
      <c r="IF7" s="61">
        <v>0</v>
      </c>
      <c r="IG7" s="61">
        <v>5.1328860439910139E-4</v>
      </c>
      <c r="IH7" s="61">
        <v>6.2514777283941169E-5</v>
      </c>
      <c r="II7" s="61">
        <v>0</v>
      </c>
      <c r="IJ7" s="61">
        <v>0</v>
      </c>
      <c r="IK7" s="61">
        <v>0</v>
      </c>
      <c r="IL7" s="61">
        <v>0</v>
      </c>
      <c r="IM7" s="61">
        <v>0</v>
      </c>
      <c r="IN7" s="61">
        <v>0</v>
      </c>
      <c r="IO7" s="61">
        <v>1.2931051424687551E-5</v>
      </c>
      <c r="IP7" s="61">
        <v>0</v>
      </c>
      <c r="IQ7" s="61">
        <v>0</v>
      </c>
      <c r="IR7" s="61">
        <v>0</v>
      </c>
      <c r="IS7" s="61">
        <v>0</v>
      </c>
      <c r="IT7" s="61">
        <v>0</v>
      </c>
      <c r="IU7" s="61">
        <v>0</v>
      </c>
      <c r="IV7" s="61">
        <v>0</v>
      </c>
      <c r="IW7" s="61">
        <v>0</v>
      </c>
      <c r="IX7" s="61">
        <v>0</v>
      </c>
      <c r="IY7" s="61">
        <v>0</v>
      </c>
      <c r="IZ7" s="61">
        <v>3.6514589796902844E-4</v>
      </c>
      <c r="JA7" s="61">
        <v>0</v>
      </c>
      <c r="JB7" s="61">
        <v>0</v>
      </c>
      <c r="JC7" s="61">
        <v>0</v>
      </c>
      <c r="JD7" s="61">
        <v>0</v>
      </c>
      <c r="JE7" s="61">
        <v>0</v>
      </c>
      <c r="JF7" s="61">
        <v>0</v>
      </c>
      <c r="JG7" s="61">
        <v>6.584228350976425E-6</v>
      </c>
      <c r="JH7" s="61">
        <v>0</v>
      </c>
      <c r="JI7" s="61">
        <v>0</v>
      </c>
      <c r="JJ7" s="61">
        <v>0</v>
      </c>
      <c r="JK7" s="61">
        <v>0</v>
      </c>
      <c r="JL7" s="61">
        <v>0</v>
      </c>
      <c r="JM7" s="61">
        <v>0</v>
      </c>
      <c r="JN7" s="61">
        <v>0</v>
      </c>
      <c r="JO7" s="61">
        <v>0</v>
      </c>
      <c r="JP7" s="61">
        <v>0</v>
      </c>
      <c r="JQ7" s="61">
        <v>0</v>
      </c>
      <c r="JR7" s="61">
        <v>0</v>
      </c>
      <c r="JS7" s="61">
        <v>0</v>
      </c>
      <c r="JT7" s="61">
        <v>0</v>
      </c>
      <c r="JU7" s="61">
        <v>0.22966078983244223</v>
      </c>
      <c r="JV7" s="61">
        <v>5.4460128958617885E-4</v>
      </c>
      <c r="JW7" s="61">
        <v>1.3766659914663025E-3</v>
      </c>
      <c r="JX7" s="61">
        <v>1.5804723867991997E-3</v>
      </c>
      <c r="JY7" s="61">
        <v>2.1833134628757036E-4</v>
      </c>
      <c r="JZ7" s="61">
        <v>4.038866726287113E-5</v>
      </c>
      <c r="KA7" s="61">
        <v>0</v>
      </c>
      <c r="KB7" s="61">
        <v>7.9655204037758405E-5</v>
      </c>
      <c r="KC7" s="61">
        <v>1.4763919978130371E-3</v>
      </c>
      <c r="KD7" s="61">
        <v>1.8350276047099037E-4</v>
      </c>
      <c r="KE7" s="61">
        <v>1.5411025668529634E-3</v>
      </c>
      <c r="KF7" s="61">
        <v>1.7568404405557685E-3</v>
      </c>
      <c r="KG7" s="61">
        <v>9.7577716489041181E-4</v>
      </c>
      <c r="KH7" s="61">
        <v>0</v>
      </c>
      <c r="KI7" s="61">
        <v>0.29898294826079341</v>
      </c>
      <c r="KJ7" s="61">
        <v>1.1044387560231205E-4</v>
      </c>
      <c r="KK7" s="61">
        <v>1.4565137468676033E-4</v>
      </c>
      <c r="KL7" s="61">
        <v>1.6159891707469684E-3</v>
      </c>
      <c r="KM7" s="61">
        <v>0</v>
      </c>
      <c r="KN7" s="61">
        <v>1.2409975258312106E-5</v>
      </c>
      <c r="KO7" s="61">
        <v>5.0928687598737678E-4</v>
      </c>
      <c r="KP7" s="61">
        <v>4.1770977755895049E-4</v>
      </c>
      <c r="KQ7" s="61">
        <v>1.9645447019267593E-4</v>
      </c>
      <c r="KR7" s="61">
        <v>9.7166962580200762E-3</v>
      </c>
      <c r="KS7" s="61">
        <v>0.15643335869781214</v>
      </c>
      <c r="KT7" s="61">
        <v>3.9962457409265935E-5</v>
      </c>
      <c r="KU7" s="61">
        <v>8.6252306832768652E-5</v>
      </c>
      <c r="KV7" s="61">
        <v>6.9169278507213668E-4</v>
      </c>
      <c r="KW7" s="61">
        <v>1.1070024214117459E-3</v>
      </c>
      <c r="KX7" s="61">
        <v>9.3004287466966259E-3</v>
      </c>
      <c r="KY7" s="61">
        <v>9.6452085174424362E-5</v>
      </c>
      <c r="KZ7" s="61">
        <v>5.266255587192696E-4</v>
      </c>
    </row>
    <row r="8" spans="1:312" ht="13" x14ac:dyDescent="0.3">
      <c r="A8" s="102">
        <v>1.0210067544622958</v>
      </c>
      <c r="B8" s="50" t="s">
        <v>943</v>
      </c>
      <c r="C8" s="60" t="s">
        <v>94</v>
      </c>
      <c r="D8" s="61">
        <v>0</v>
      </c>
      <c r="E8" s="61">
        <v>0</v>
      </c>
      <c r="F8" s="61">
        <v>0</v>
      </c>
      <c r="G8" s="61">
        <v>0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  <c r="U8" s="61">
        <v>0</v>
      </c>
      <c r="V8" s="61">
        <v>0</v>
      </c>
      <c r="W8" s="61">
        <v>0</v>
      </c>
      <c r="X8" s="61">
        <v>0</v>
      </c>
      <c r="Y8" s="61">
        <v>0</v>
      </c>
      <c r="Z8" s="61">
        <v>0</v>
      </c>
      <c r="AA8" s="61">
        <v>0</v>
      </c>
      <c r="AB8" s="61">
        <v>0</v>
      </c>
      <c r="AC8" s="61">
        <v>0</v>
      </c>
      <c r="AD8" s="61">
        <v>0</v>
      </c>
      <c r="AE8" s="61">
        <v>0</v>
      </c>
      <c r="AF8" s="61">
        <v>0</v>
      </c>
      <c r="AG8" s="61">
        <v>0</v>
      </c>
      <c r="AH8" s="61">
        <v>0</v>
      </c>
      <c r="AI8" s="61">
        <v>0</v>
      </c>
      <c r="AJ8" s="61">
        <v>0</v>
      </c>
      <c r="AK8" s="61">
        <v>0</v>
      </c>
      <c r="AL8" s="61">
        <v>0</v>
      </c>
      <c r="AM8" s="61">
        <v>0</v>
      </c>
      <c r="AN8" s="61">
        <v>0</v>
      </c>
      <c r="AO8" s="61">
        <v>0</v>
      </c>
      <c r="AP8" s="61">
        <v>0</v>
      </c>
      <c r="AQ8" s="61">
        <v>0</v>
      </c>
      <c r="AR8" s="61">
        <v>0</v>
      </c>
      <c r="AS8" s="61">
        <v>0</v>
      </c>
      <c r="AT8" s="61">
        <v>0</v>
      </c>
      <c r="AU8" s="61">
        <v>0</v>
      </c>
      <c r="AV8" s="61">
        <v>0</v>
      </c>
      <c r="AW8" s="61">
        <v>0</v>
      </c>
      <c r="AX8" s="61">
        <v>0</v>
      </c>
      <c r="AY8" s="61">
        <v>0</v>
      </c>
      <c r="AZ8" s="61">
        <v>0</v>
      </c>
      <c r="BA8" s="61">
        <v>0</v>
      </c>
      <c r="BB8" s="61">
        <v>0</v>
      </c>
      <c r="BC8" s="61">
        <v>0</v>
      </c>
      <c r="BD8" s="61">
        <v>0</v>
      </c>
      <c r="BE8" s="61">
        <v>0</v>
      </c>
      <c r="BF8" s="61">
        <v>0</v>
      </c>
      <c r="BG8" s="61">
        <v>0</v>
      </c>
      <c r="BH8" s="61">
        <v>0</v>
      </c>
      <c r="BI8" s="61">
        <v>0</v>
      </c>
      <c r="BJ8" s="61">
        <v>0</v>
      </c>
      <c r="BK8" s="61">
        <v>0</v>
      </c>
      <c r="BL8" s="61">
        <v>0</v>
      </c>
      <c r="BM8" s="61">
        <v>0</v>
      </c>
      <c r="BN8" s="61">
        <v>0</v>
      </c>
      <c r="BO8" s="61">
        <v>0</v>
      </c>
      <c r="BP8" s="61">
        <v>0</v>
      </c>
      <c r="BQ8" s="61">
        <v>0</v>
      </c>
      <c r="BR8" s="61">
        <v>0</v>
      </c>
      <c r="BS8" s="61">
        <v>0</v>
      </c>
      <c r="BT8" s="61">
        <v>0</v>
      </c>
      <c r="BU8" s="61">
        <v>0</v>
      </c>
      <c r="BV8" s="61">
        <v>0</v>
      </c>
      <c r="BW8" s="61">
        <v>0</v>
      </c>
      <c r="BX8" s="61">
        <v>0</v>
      </c>
      <c r="BY8" s="61">
        <v>0</v>
      </c>
      <c r="BZ8" s="61">
        <v>0</v>
      </c>
      <c r="CA8" s="61">
        <v>0</v>
      </c>
      <c r="CB8" s="61">
        <v>1.0150094470897315E-4</v>
      </c>
      <c r="CC8" s="61">
        <v>0</v>
      </c>
      <c r="CD8" s="61">
        <v>0</v>
      </c>
      <c r="CE8" s="61">
        <v>0</v>
      </c>
      <c r="CF8" s="61">
        <v>0</v>
      </c>
      <c r="CG8" s="61">
        <v>0</v>
      </c>
      <c r="CH8" s="61">
        <v>0</v>
      </c>
      <c r="CI8" s="61">
        <v>0</v>
      </c>
      <c r="CJ8" s="61">
        <v>0</v>
      </c>
      <c r="CK8" s="61">
        <v>0</v>
      </c>
      <c r="CL8" s="61">
        <v>0</v>
      </c>
      <c r="CM8" s="61">
        <v>0</v>
      </c>
      <c r="CN8" s="61">
        <v>0</v>
      </c>
      <c r="CO8" s="61">
        <v>0</v>
      </c>
      <c r="CP8" s="61">
        <v>0</v>
      </c>
      <c r="CQ8" s="61">
        <v>0</v>
      </c>
      <c r="CR8" s="61">
        <v>0</v>
      </c>
      <c r="CS8" s="61">
        <v>0</v>
      </c>
      <c r="CT8" s="61">
        <v>0</v>
      </c>
      <c r="CU8" s="61">
        <v>0</v>
      </c>
      <c r="CV8" s="61">
        <v>0</v>
      </c>
      <c r="CW8" s="61">
        <v>0</v>
      </c>
      <c r="CX8" s="61">
        <v>0</v>
      </c>
      <c r="CY8" s="61">
        <v>0</v>
      </c>
      <c r="CZ8" s="61">
        <v>0</v>
      </c>
      <c r="DA8" s="61">
        <v>0</v>
      </c>
      <c r="DB8" s="61">
        <v>0</v>
      </c>
      <c r="DC8" s="61">
        <v>0</v>
      </c>
      <c r="DD8" s="61">
        <v>0</v>
      </c>
      <c r="DE8" s="61">
        <v>0</v>
      </c>
      <c r="DF8" s="61">
        <v>0</v>
      </c>
      <c r="DG8" s="61">
        <v>0</v>
      </c>
      <c r="DH8" s="61">
        <v>0</v>
      </c>
      <c r="DI8" s="61">
        <v>0</v>
      </c>
      <c r="DJ8" s="61">
        <v>0</v>
      </c>
      <c r="DK8" s="61">
        <v>0</v>
      </c>
      <c r="DL8" s="61">
        <v>0</v>
      </c>
      <c r="DM8" s="61">
        <v>0</v>
      </c>
      <c r="DN8" s="61">
        <v>0</v>
      </c>
      <c r="DO8" s="61">
        <v>0</v>
      </c>
      <c r="DP8" s="61">
        <v>0</v>
      </c>
      <c r="DQ8" s="61">
        <v>0</v>
      </c>
      <c r="DR8" s="61">
        <v>0</v>
      </c>
      <c r="DS8" s="61">
        <v>0</v>
      </c>
      <c r="DT8" s="61">
        <v>0</v>
      </c>
      <c r="DU8" s="61">
        <v>0</v>
      </c>
      <c r="DV8" s="61">
        <v>0</v>
      </c>
      <c r="DW8" s="61">
        <v>0</v>
      </c>
      <c r="DX8" s="61">
        <v>0</v>
      </c>
      <c r="DY8" s="61">
        <v>0</v>
      </c>
      <c r="DZ8" s="61">
        <v>0</v>
      </c>
      <c r="EA8" s="61">
        <v>0</v>
      </c>
      <c r="EB8" s="61">
        <v>0</v>
      </c>
      <c r="EC8" s="61">
        <v>0</v>
      </c>
      <c r="ED8" s="61">
        <v>0</v>
      </c>
      <c r="EE8" s="61">
        <v>0</v>
      </c>
      <c r="EF8" s="61">
        <v>0</v>
      </c>
      <c r="EG8" s="61">
        <v>0</v>
      </c>
      <c r="EH8" s="61">
        <v>0</v>
      </c>
      <c r="EI8" s="61">
        <v>0</v>
      </c>
      <c r="EJ8" s="61">
        <v>0</v>
      </c>
      <c r="EK8" s="61">
        <v>0</v>
      </c>
      <c r="EL8" s="61">
        <v>0</v>
      </c>
      <c r="EM8" s="61">
        <v>0</v>
      </c>
      <c r="EN8" s="61">
        <v>0</v>
      </c>
      <c r="EO8" s="61">
        <v>0</v>
      </c>
      <c r="EP8" s="61">
        <v>0</v>
      </c>
      <c r="EQ8" s="61">
        <v>0</v>
      </c>
      <c r="ER8" s="61">
        <v>0</v>
      </c>
      <c r="ES8" s="61">
        <v>0</v>
      </c>
      <c r="ET8" s="61">
        <v>0</v>
      </c>
      <c r="EU8" s="61">
        <v>0</v>
      </c>
      <c r="EV8" s="61">
        <v>0</v>
      </c>
      <c r="EW8" s="61">
        <v>0</v>
      </c>
      <c r="EX8" s="61">
        <v>0</v>
      </c>
      <c r="EY8" s="61">
        <v>0</v>
      </c>
      <c r="EZ8" s="61">
        <v>0</v>
      </c>
      <c r="FA8" s="61">
        <v>0</v>
      </c>
      <c r="FB8" s="61">
        <v>0</v>
      </c>
      <c r="FC8" s="61">
        <v>0</v>
      </c>
      <c r="FD8" s="61">
        <v>0</v>
      </c>
      <c r="FE8" s="61">
        <v>0</v>
      </c>
      <c r="FF8" s="61">
        <v>0</v>
      </c>
      <c r="FG8" s="61">
        <v>0</v>
      </c>
      <c r="FH8" s="61">
        <v>0</v>
      </c>
      <c r="FI8" s="61">
        <v>0</v>
      </c>
      <c r="FJ8" s="61">
        <v>0</v>
      </c>
      <c r="FK8" s="61">
        <v>0</v>
      </c>
      <c r="FL8" s="61">
        <v>0</v>
      </c>
      <c r="FM8" s="61">
        <v>0</v>
      </c>
      <c r="FN8" s="61">
        <v>0</v>
      </c>
      <c r="FO8" s="61">
        <v>0</v>
      </c>
      <c r="FP8" s="61">
        <v>0</v>
      </c>
      <c r="FQ8" s="61">
        <v>0</v>
      </c>
      <c r="FR8" s="61">
        <v>0</v>
      </c>
      <c r="FS8" s="61">
        <v>0</v>
      </c>
      <c r="FT8" s="61">
        <v>0</v>
      </c>
      <c r="FU8" s="61">
        <v>0</v>
      </c>
      <c r="FV8" s="61">
        <v>0</v>
      </c>
      <c r="FW8" s="61">
        <v>0</v>
      </c>
      <c r="FX8" s="61">
        <v>0</v>
      </c>
      <c r="FY8" s="61">
        <v>0</v>
      </c>
      <c r="FZ8" s="61">
        <v>0</v>
      </c>
      <c r="GA8" s="61">
        <v>2.3875470877629044E-4</v>
      </c>
      <c r="GB8" s="61">
        <v>0</v>
      </c>
      <c r="GC8" s="61">
        <v>0</v>
      </c>
      <c r="GD8" s="61">
        <v>0</v>
      </c>
      <c r="GE8" s="61">
        <v>0</v>
      </c>
      <c r="GF8" s="61">
        <v>0</v>
      </c>
      <c r="GG8" s="61">
        <v>0</v>
      </c>
      <c r="GH8" s="61">
        <v>0</v>
      </c>
      <c r="GI8" s="61">
        <v>0</v>
      </c>
      <c r="GJ8" s="61">
        <v>0</v>
      </c>
      <c r="GK8" s="61">
        <v>0</v>
      </c>
      <c r="GL8" s="61">
        <v>0</v>
      </c>
      <c r="GM8" s="61">
        <v>0</v>
      </c>
      <c r="GN8" s="61">
        <v>0</v>
      </c>
      <c r="GO8" s="61">
        <v>0</v>
      </c>
      <c r="GP8" s="61">
        <v>0</v>
      </c>
      <c r="GQ8" s="61">
        <v>0</v>
      </c>
      <c r="GR8" s="61">
        <v>0</v>
      </c>
      <c r="GS8" s="61">
        <v>0</v>
      </c>
      <c r="GT8" s="61">
        <v>0</v>
      </c>
      <c r="GU8" s="61">
        <v>0</v>
      </c>
      <c r="GV8" s="61">
        <v>0</v>
      </c>
      <c r="GW8" s="61">
        <v>0</v>
      </c>
      <c r="GX8" s="61">
        <v>0</v>
      </c>
      <c r="GY8" s="61">
        <v>0</v>
      </c>
      <c r="GZ8" s="61">
        <v>0</v>
      </c>
      <c r="HA8" s="61">
        <v>0</v>
      </c>
      <c r="HB8" s="61">
        <v>0</v>
      </c>
      <c r="HC8" s="61">
        <v>0</v>
      </c>
      <c r="HD8" s="61">
        <v>0</v>
      </c>
      <c r="HE8" s="61">
        <v>0</v>
      </c>
      <c r="HF8" s="61">
        <v>0</v>
      </c>
      <c r="HG8" s="61">
        <v>0</v>
      </c>
      <c r="HH8" s="61">
        <v>0</v>
      </c>
      <c r="HI8" s="61">
        <v>0</v>
      </c>
      <c r="HJ8" s="61">
        <v>0</v>
      </c>
      <c r="HK8" s="61">
        <v>0</v>
      </c>
      <c r="HL8" s="61">
        <v>0</v>
      </c>
      <c r="HM8" s="61">
        <v>0</v>
      </c>
      <c r="HN8" s="61">
        <v>0</v>
      </c>
      <c r="HO8" s="61">
        <v>0</v>
      </c>
      <c r="HP8" s="61">
        <v>0</v>
      </c>
      <c r="HQ8" s="61">
        <v>0</v>
      </c>
      <c r="HR8" s="61">
        <v>0</v>
      </c>
      <c r="HS8" s="61">
        <v>0</v>
      </c>
      <c r="HT8" s="61">
        <v>0</v>
      </c>
      <c r="HU8" s="61">
        <v>0</v>
      </c>
      <c r="HV8" s="61">
        <v>0</v>
      </c>
      <c r="HW8" s="61">
        <v>0</v>
      </c>
      <c r="HX8" s="61">
        <v>0</v>
      </c>
      <c r="HY8" s="61">
        <v>0</v>
      </c>
      <c r="HZ8" s="61">
        <v>0</v>
      </c>
      <c r="IA8" s="61">
        <v>0</v>
      </c>
      <c r="IB8" s="61">
        <v>0</v>
      </c>
      <c r="IC8" s="61">
        <v>0</v>
      </c>
      <c r="ID8" s="61">
        <v>0</v>
      </c>
      <c r="IE8" s="61">
        <v>0</v>
      </c>
      <c r="IF8" s="61">
        <v>0</v>
      </c>
      <c r="IG8" s="61">
        <v>0</v>
      </c>
      <c r="IH8" s="61">
        <v>0</v>
      </c>
      <c r="II8" s="61">
        <v>0</v>
      </c>
      <c r="IJ8" s="61">
        <v>0</v>
      </c>
      <c r="IK8" s="61">
        <v>0</v>
      </c>
      <c r="IL8" s="61">
        <v>0</v>
      </c>
      <c r="IM8" s="61">
        <v>0</v>
      </c>
      <c r="IN8" s="61">
        <v>0</v>
      </c>
      <c r="IO8" s="61">
        <v>0</v>
      </c>
      <c r="IP8" s="61">
        <v>0</v>
      </c>
      <c r="IQ8" s="61">
        <v>0</v>
      </c>
      <c r="IR8" s="61">
        <v>0</v>
      </c>
      <c r="IS8" s="61">
        <v>0</v>
      </c>
      <c r="IT8" s="61">
        <v>0</v>
      </c>
      <c r="IU8" s="61">
        <v>0</v>
      </c>
      <c r="IV8" s="61">
        <v>0</v>
      </c>
      <c r="IW8" s="61">
        <v>0</v>
      </c>
      <c r="IX8" s="61">
        <v>0</v>
      </c>
      <c r="IY8" s="61">
        <v>9.6251448647809278E-3</v>
      </c>
      <c r="IZ8" s="61">
        <v>2.2100280183039915E-4</v>
      </c>
      <c r="JA8" s="61">
        <v>7.1957254728398498E-4</v>
      </c>
      <c r="JB8" s="61">
        <v>9.1471662055023833E-5</v>
      </c>
      <c r="JC8" s="61">
        <v>0</v>
      </c>
      <c r="JD8" s="61">
        <v>0</v>
      </c>
      <c r="JE8" s="61">
        <v>0</v>
      </c>
      <c r="JF8" s="61">
        <v>0</v>
      </c>
      <c r="JG8" s="61">
        <v>0</v>
      </c>
      <c r="JH8" s="61">
        <v>0</v>
      </c>
      <c r="JI8" s="61">
        <v>0</v>
      </c>
      <c r="JJ8" s="61">
        <v>0</v>
      </c>
      <c r="JK8" s="61">
        <v>0</v>
      </c>
      <c r="JL8" s="61">
        <v>0</v>
      </c>
      <c r="JM8" s="61">
        <v>0</v>
      </c>
      <c r="JN8" s="61">
        <v>0</v>
      </c>
      <c r="JO8" s="61">
        <v>0</v>
      </c>
      <c r="JP8" s="61">
        <v>4.622323217870591E-4</v>
      </c>
      <c r="JQ8" s="61">
        <v>1.2025725660904559E-5</v>
      </c>
      <c r="JR8" s="61">
        <v>0</v>
      </c>
      <c r="JS8" s="61">
        <v>0</v>
      </c>
      <c r="JT8" s="61">
        <v>0</v>
      </c>
      <c r="JU8" s="61">
        <v>0</v>
      </c>
      <c r="JV8" s="61">
        <v>0</v>
      </c>
      <c r="JW8" s="61">
        <v>0</v>
      </c>
      <c r="JX8" s="61">
        <v>0</v>
      </c>
      <c r="JY8" s="61">
        <v>0</v>
      </c>
      <c r="JZ8" s="61">
        <v>0</v>
      </c>
      <c r="KA8" s="61">
        <v>0</v>
      </c>
      <c r="KB8" s="61">
        <v>0</v>
      </c>
      <c r="KC8" s="61">
        <v>0</v>
      </c>
      <c r="KD8" s="61">
        <v>0</v>
      </c>
      <c r="KE8" s="61">
        <v>0</v>
      </c>
      <c r="KF8" s="61">
        <v>0</v>
      </c>
      <c r="KG8" s="61">
        <v>0</v>
      </c>
      <c r="KH8" s="61">
        <v>0</v>
      </c>
      <c r="KI8" s="61">
        <v>0</v>
      </c>
      <c r="KJ8" s="61">
        <v>0</v>
      </c>
      <c r="KK8" s="61">
        <v>0</v>
      </c>
      <c r="KL8" s="61">
        <v>0</v>
      </c>
      <c r="KM8" s="61">
        <v>0</v>
      </c>
      <c r="KN8" s="61">
        <v>0</v>
      </c>
      <c r="KO8" s="61">
        <v>0</v>
      </c>
      <c r="KP8" s="61">
        <v>0</v>
      </c>
      <c r="KQ8" s="61">
        <v>0</v>
      </c>
      <c r="KR8" s="61">
        <v>0</v>
      </c>
      <c r="KS8" s="61">
        <v>0</v>
      </c>
      <c r="KT8" s="61">
        <v>0</v>
      </c>
      <c r="KU8" s="61">
        <v>0</v>
      </c>
      <c r="KV8" s="61">
        <v>0</v>
      </c>
      <c r="KW8" s="61">
        <v>0</v>
      </c>
      <c r="KX8" s="61">
        <v>0</v>
      </c>
      <c r="KY8" s="61">
        <v>0</v>
      </c>
      <c r="KZ8" s="61">
        <v>0</v>
      </c>
    </row>
    <row r="9" spans="1:312" ht="13" x14ac:dyDescent="0.3">
      <c r="A9" s="102">
        <v>1.148885775980566</v>
      </c>
      <c r="B9" s="50" t="s">
        <v>942</v>
      </c>
      <c r="C9" s="60" t="s">
        <v>83</v>
      </c>
      <c r="D9" s="61">
        <v>2.4048930695573371E-5</v>
      </c>
      <c r="E9" s="61">
        <v>1.6801882328285221E-3</v>
      </c>
      <c r="F9" s="61">
        <v>6.2973566585631231E-5</v>
      </c>
      <c r="G9" s="61">
        <v>7.6287342494692917E-4</v>
      </c>
      <c r="H9" s="61">
        <v>6.2426277139133329E-4</v>
      </c>
      <c r="I9" s="61">
        <v>0</v>
      </c>
      <c r="J9" s="61">
        <v>1.2590873265665715E-5</v>
      </c>
      <c r="K9" s="61">
        <v>1.0649417406247313E-3</v>
      </c>
      <c r="L9" s="61">
        <v>6.057731589732149E-4</v>
      </c>
      <c r="M9" s="61">
        <v>7.4887913615123572E-4</v>
      </c>
      <c r="N9" s="61">
        <v>3.423365905626626E-3</v>
      </c>
      <c r="O9" s="61">
        <v>2.4861581702397315E-4</v>
      </c>
      <c r="P9" s="61">
        <v>1.2446001253482138E-3</v>
      </c>
      <c r="Q9" s="61">
        <v>1.1287428859280205E-3</v>
      </c>
      <c r="R9" s="61">
        <v>2.443621592037106E-3</v>
      </c>
      <c r="S9" s="61">
        <v>2.5483555555725007E-3</v>
      </c>
      <c r="T9" s="61">
        <v>5.6295481637390441E-4</v>
      </c>
      <c r="U9" s="61">
        <v>3.7515073773722665E-4</v>
      </c>
      <c r="V9" s="61">
        <v>1.72589660282379E-3</v>
      </c>
      <c r="W9" s="61">
        <v>1.1487402828867831E-4</v>
      </c>
      <c r="X9" s="61">
        <v>7.4642551817027166E-5</v>
      </c>
      <c r="Y9" s="61">
        <v>2.5562293866515594E-3</v>
      </c>
      <c r="Z9" s="61">
        <v>9.8910168327066904E-4</v>
      </c>
      <c r="AA9" s="61">
        <v>6.2267049696255832E-4</v>
      </c>
      <c r="AB9" s="61">
        <v>1.8894869076560728E-3</v>
      </c>
      <c r="AC9" s="61">
        <v>2.6842063858663486E-3</v>
      </c>
      <c r="AD9" s="61">
        <v>8.1081893072581523E-5</v>
      </c>
      <c r="AE9" s="61">
        <v>1.9914244603047664E-3</v>
      </c>
      <c r="AF9" s="61">
        <v>1.8321141224088809E-2</v>
      </c>
      <c r="AG9" s="61">
        <v>1.9611125622798074E-2</v>
      </c>
      <c r="AH9" s="61">
        <v>0.13229406755425996</v>
      </c>
      <c r="AI9" s="61">
        <v>0.14879601240124585</v>
      </c>
      <c r="AJ9" s="61">
        <v>1.6704205872112427E-2</v>
      </c>
      <c r="AK9" s="61">
        <v>2.0781676420436782E-2</v>
      </c>
      <c r="AL9" s="61">
        <v>7.8172401425895904E-2</v>
      </c>
      <c r="AM9" s="61">
        <v>8.6970476537739774E-2</v>
      </c>
      <c r="AN9" s="61">
        <v>6.9310476225991147E-3</v>
      </c>
      <c r="AO9" s="61">
        <v>1.1930688624742902E-2</v>
      </c>
      <c r="AP9" s="61">
        <v>9.7955581227608571E-2</v>
      </c>
      <c r="AQ9" s="61">
        <v>5.0626108691701772E-3</v>
      </c>
      <c r="AR9" s="61">
        <v>3.6555273354077948E-3</v>
      </c>
      <c r="AS9" s="61">
        <v>6.1079749528428155E-3</v>
      </c>
      <c r="AT9" s="61">
        <v>1.4789308909543599E-4</v>
      </c>
      <c r="AU9" s="61">
        <v>1.9872659601813873E-3</v>
      </c>
      <c r="AV9" s="61">
        <v>2.5704051643380359E-4</v>
      </c>
      <c r="AW9" s="61">
        <v>1.2838201633145227E-4</v>
      </c>
      <c r="AX9" s="61">
        <v>6.3999495112669722E-4</v>
      </c>
      <c r="AY9" s="61">
        <v>6.0777812090233232E-4</v>
      </c>
      <c r="AZ9" s="61">
        <v>6.897003458342074E-3</v>
      </c>
      <c r="BA9" s="61">
        <v>0</v>
      </c>
      <c r="BB9" s="61">
        <v>3.3320206021564274E-3</v>
      </c>
      <c r="BC9" s="61">
        <v>1.742225861907384E-2</v>
      </c>
      <c r="BD9" s="61">
        <v>2.9580813513457687E-2</v>
      </c>
      <c r="BE9" s="61">
        <v>9.1679161931659586E-4</v>
      </c>
      <c r="BF9" s="61">
        <v>1.3114211265615667E-3</v>
      </c>
      <c r="BG9" s="61">
        <v>1.4079333102870915E-3</v>
      </c>
      <c r="BH9" s="61">
        <v>5.6949369583011956E-3</v>
      </c>
      <c r="BI9" s="61">
        <v>4.7120034012550173E-3</v>
      </c>
      <c r="BJ9" s="61">
        <v>3.7741307622195723E-3</v>
      </c>
      <c r="BK9" s="61">
        <v>4.9420316617008846E-3</v>
      </c>
      <c r="BL9" s="61">
        <v>4.8072401430712484E-3</v>
      </c>
      <c r="BM9" s="61">
        <v>1.1745382976612047E-2</v>
      </c>
      <c r="BN9" s="61">
        <v>7.4407018402589033E-3</v>
      </c>
      <c r="BO9" s="61">
        <v>4.090478054008511E-3</v>
      </c>
      <c r="BP9" s="61">
        <v>3.2293960450726591E-5</v>
      </c>
      <c r="BQ9" s="61">
        <v>2.8413930961571781E-4</v>
      </c>
      <c r="BR9" s="61">
        <v>1.8926598843107482E-4</v>
      </c>
      <c r="BS9" s="61">
        <v>3.9432590040840858E-5</v>
      </c>
      <c r="BT9" s="61">
        <v>9.1804385570177262E-3</v>
      </c>
      <c r="BU9" s="61">
        <v>1.1010894460710694E-4</v>
      </c>
      <c r="BV9" s="61">
        <v>2.3439686659126021E-3</v>
      </c>
      <c r="BW9" s="61">
        <v>3.5195720250270814E-3</v>
      </c>
      <c r="BX9" s="61">
        <v>2.1496359437330479E-4</v>
      </c>
      <c r="BY9" s="61">
        <v>1.4789320315782893E-4</v>
      </c>
      <c r="BZ9" s="61">
        <v>2.7754212323282861E-3</v>
      </c>
      <c r="CA9" s="61">
        <v>1.1185681753300405E-3</v>
      </c>
      <c r="CB9" s="61">
        <v>6.505597462890561E-5</v>
      </c>
      <c r="CC9" s="61">
        <v>9.2463716365841133E-4</v>
      </c>
      <c r="CD9" s="61">
        <v>1.4293791449218989E-3</v>
      </c>
      <c r="CE9" s="61">
        <v>4.5552137693130644E-3</v>
      </c>
      <c r="CF9" s="61">
        <v>3.7635660038848238E-3</v>
      </c>
      <c r="CG9" s="61">
        <v>5.7735481107268789E-3</v>
      </c>
      <c r="CH9" s="61">
        <v>6.1738537516192616E-3</v>
      </c>
      <c r="CI9" s="61">
        <v>6.0353585138465428E-4</v>
      </c>
      <c r="CJ9" s="61">
        <v>3.278121451762931E-4</v>
      </c>
      <c r="CK9" s="61">
        <v>5.3121654579909782E-3</v>
      </c>
      <c r="CL9" s="61">
        <v>1.5107614201615549E-2</v>
      </c>
      <c r="CM9" s="61">
        <v>1.0008955892424025E-2</v>
      </c>
      <c r="CN9" s="61">
        <v>1.8674160358617151E-3</v>
      </c>
      <c r="CO9" s="61">
        <v>2.7559580365247988E-2</v>
      </c>
      <c r="CP9" s="61">
        <v>9.6208516031542415E-3</v>
      </c>
      <c r="CQ9" s="61">
        <v>0.14749544893594482</v>
      </c>
      <c r="CR9" s="61">
        <v>7.5555737356824221E-2</v>
      </c>
      <c r="CS9" s="61">
        <v>0.22862454791486639</v>
      </c>
      <c r="CT9" s="61">
        <v>0.13322934423359423</v>
      </c>
      <c r="CU9" s="61">
        <v>8.8472406957368827E-2</v>
      </c>
      <c r="CV9" s="61">
        <v>6.3773864398773181E-2</v>
      </c>
      <c r="CW9" s="61">
        <v>0.29633357448935593</v>
      </c>
      <c r="CX9" s="61">
        <v>0.12445298287864938</v>
      </c>
      <c r="CY9" s="61">
        <v>7.6810706113044469E-2</v>
      </c>
      <c r="CZ9" s="61">
        <v>0.16486115792709793</v>
      </c>
      <c r="DA9" s="61">
        <v>7.3034740251539221E-2</v>
      </c>
      <c r="DB9" s="61">
        <v>4.8103267869599051E-2</v>
      </c>
      <c r="DC9" s="61">
        <v>1.320149869314932E-3</v>
      </c>
      <c r="DD9" s="61">
        <v>1.0754075187152671E-3</v>
      </c>
      <c r="DE9" s="61">
        <v>1.1789561190230656E-3</v>
      </c>
      <c r="DF9" s="61">
        <v>1.2937618253981698E-3</v>
      </c>
      <c r="DG9" s="61">
        <v>1.1395116438635083E-3</v>
      </c>
      <c r="DH9" s="61">
        <v>4.7218113281290267E-4</v>
      </c>
      <c r="DI9" s="61">
        <v>3.8757312564188695E-3</v>
      </c>
      <c r="DJ9" s="61">
        <v>6.9056053495510864E-3</v>
      </c>
      <c r="DK9" s="61">
        <v>6.4504808991077734E-4</v>
      </c>
      <c r="DL9" s="61">
        <v>3.3496278728318983E-3</v>
      </c>
      <c r="DM9" s="61">
        <v>3.6270556141023203E-3</v>
      </c>
      <c r="DN9" s="61">
        <v>7.3586730458800658E-3</v>
      </c>
      <c r="DO9" s="61">
        <v>2.2948211984625917E-4</v>
      </c>
      <c r="DP9" s="61">
        <v>3.3794533558211638E-4</v>
      </c>
      <c r="DQ9" s="61">
        <v>5.4322073538576893E-3</v>
      </c>
      <c r="DR9" s="61">
        <v>2.7165692086695346E-3</v>
      </c>
      <c r="DS9" s="61">
        <v>6.0680820070609055E-3</v>
      </c>
      <c r="DT9" s="61">
        <v>0.14346372577834623</v>
      </c>
      <c r="DU9" s="61">
        <v>1.1774607490315971E-2</v>
      </c>
      <c r="DV9" s="61">
        <v>8.2379002385032235E-2</v>
      </c>
      <c r="DW9" s="61">
        <v>6.7897815803955236E-2</v>
      </c>
      <c r="DX9" s="61">
        <v>5.6073979913464252E-3</v>
      </c>
      <c r="DY9" s="61">
        <v>1.4211656133000473E-2</v>
      </c>
      <c r="DZ9" s="61">
        <v>4.1634887063047826E-2</v>
      </c>
      <c r="EA9" s="61">
        <v>2.3220171179108955E-2</v>
      </c>
      <c r="EB9" s="61">
        <v>2.5325456482157508E-2</v>
      </c>
      <c r="EC9" s="61">
        <v>1.6174614684168892E-2</v>
      </c>
      <c r="ED9" s="61">
        <v>1.3579685680161491E-2</v>
      </c>
      <c r="EE9" s="61">
        <v>2.4532083173455919E-2</v>
      </c>
      <c r="EF9" s="61">
        <v>2.6925948976286317E-2</v>
      </c>
      <c r="EG9" s="61">
        <v>2.1086612025401772E-2</v>
      </c>
      <c r="EH9" s="61">
        <v>1.7815208589977021E-2</v>
      </c>
      <c r="EI9" s="61">
        <v>3.4721955170938193E-2</v>
      </c>
      <c r="EJ9" s="61">
        <v>2.1995971050656385E-2</v>
      </c>
      <c r="EK9" s="61">
        <v>1.9542980311044837E-2</v>
      </c>
      <c r="EL9" s="61">
        <v>5.1317411796448703E-5</v>
      </c>
      <c r="EM9" s="61">
        <v>1.6238479888272181E-3</v>
      </c>
      <c r="EN9" s="61">
        <v>2.7300153943420101E-4</v>
      </c>
      <c r="EO9" s="61">
        <v>7.4051755765571178E-5</v>
      </c>
      <c r="EP9" s="61">
        <v>1.7307613341706435E-4</v>
      </c>
      <c r="EQ9" s="61">
        <v>3.8810105952358096E-4</v>
      </c>
      <c r="ER9" s="61">
        <v>9.6442276302807276E-5</v>
      </c>
      <c r="ES9" s="61">
        <v>0</v>
      </c>
      <c r="ET9" s="61">
        <v>0</v>
      </c>
      <c r="EU9" s="61">
        <v>1.1382982022010156E-5</v>
      </c>
      <c r="EV9" s="61">
        <v>9.7371702783942562E-6</v>
      </c>
      <c r="EW9" s="61">
        <v>4.3351299585258963E-5</v>
      </c>
      <c r="EX9" s="61">
        <v>2.5822389269241513E-3</v>
      </c>
      <c r="EY9" s="61">
        <v>3.2162274920285259E-3</v>
      </c>
      <c r="EZ9" s="61">
        <v>5.1347327249635557E-3</v>
      </c>
      <c r="FA9" s="61">
        <v>5.1362526758209365E-5</v>
      </c>
      <c r="FB9" s="61">
        <v>4.2212002286647855E-3</v>
      </c>
      <c r="FC9" s="61">
        <v>6.462794750827914E-4</v>
      </c>
      <c r="FD9" s="61">
        <v>1.3728481793933681E-4</v>
      </c>
      <c r="FE9" s="61">
        <v>2.317039185274121E-4</v>
      </c>
      <c r="FF9" s="61">
        <v>2.7864339571129046E-3</v>
      </c>
      <c r="FG9" s="61">
        <v>3.1911215143868069E-4</v>
      </c>
      <c r="FH9" s="61">
        <v>5.09206246440423E-3</v>
      </c>
      <c r="FI9" s="61">
        <v>1.4156038371547969E-2</v>
      </c>
      <c r="FJ9" s="61">
        <v>1.7309045590572281E-2</v>
      </c>
      <c r="FK9" s="61">
        <v>2.7135726040891693E-4</v>
      </c>
      <c r="FL9" s="61">
        <v>1.8589076766298888E-2</v>
      </c>
      <c r="FM9" s="61">
        <v>5.8207671639733038E-3</v>
      </c>
      <c r="FN9" s="61">
        <v>7.6354737536363003E-3</v>
      </c>
      <c r="FO9" s="61">
        <v>4.5054798846089275E-3</v>
      </c>
      <c r="FP9" s="61">
        <v>1.6113027468502041E-2</v>
      </c>
      <c r="FQ9" s="61">
        <v>1.0001258859864413E-2</v>
      </c>
      <c r="FR9" s="61">
        <v>1.0089674195129267E-2</v>
      </c>
      <c r="FS9" s="61">
        <v>4.4595679126575811E-4</v>
      </c>
      <c r="FT9" s="61">
        <v>0</v>
      </c>
      <c r="FU9" s="61">
        <v>1.7820632758111384E-3</v>
      </c>
      <c r="FV9" s="61">
        <v>0</v>
      </c>
      <c r="FW9" s="61">
        <v>1.6179843401325475E-4</v>
      </c>
      <c r="FX9" s="61">
        <v>1.603180097123863E-3</v>
      </c>
      <c r="FY9" s="61">
        <v>3.8386139756748696E-5</v>
      </c>
      <c r="FZ9" s="61">
        <v>1.9213144078325164E-3</v>
      </c>
      <c r="GA9" s="61">
        <v>6.907613344453408E-4</v>
      </c>
      <c r="GB9" s="61">
        <v>1.3837351899985571E-3</v>
      </c>
      <c r="GC9" s="61">
        <v>3.6070136748039236E-4</v>
      </c>
      <c r="GD9" s="61">
        <v>4.3430782511475338E-5</v>
      </c>
      <c r="GE9" s="61">
        <v>9.8986986875593545E-4</v>
      </c>
      <c r="GF9" s="61">
        <v>6.1646472946655438E-4</v>
      </c>
      <c r="GG9" s="61">
        <v>2.4958609252408647E-3</v>
      </c>
      <c r="GH9" s="61">
        <v>2.7994738124001804E-3</v>
      </c>
      <c r="GI9" s="61">
        <v>2.2871799552357911E-2</v>
      </c>
      <c r="GJ9" s="61">
        <v>6.3904524307953933E-4</v>
      </c>
      <c r="GK9" s="61">
        <v>3.0381356625071498E-3</v>
      </c>
      <c r="GL9" s="61">
        <v>7.4165391238467243E-3</v>
      </c>
      <c r="GM9" s="61">
        <v>8.9408580393441853E-3</v>
      </c>
      <c r="GN9" s="61">
        <v>2.3728279296714094E-3</v>
      </c>
      <c r="GO9" s="61">
        <v>1.4189897507250383E-4</v>
      </c>
      <c r="GP9" s="61">
        <v>3.2701952336455561E-3</v>
      </c>
      <c r="GQ9" s="61">
        <v>3.2753988240071317E-3</v>
      </c>
      <c r="GR9" s="61">
        <v>7.0111543919481836E-5</v>
      </c>
      <c r="GS9" s="61">
        <v>4.9243984051521993E-4</v>
      </c>
      <c r="GT9" s="61">
        <v>4.5837319520450922E-4</v>
      </c>
      <c r="GU9" s="61">
        <v>1.598253287232335E-4</v>
      </c>
      <c r="GV9" s="61">
        <v>5.8367148507927516E-4</v>
      </c>
      <c r="GW9" s="61">
        <v>2.7163629809626076E-2</v>
      </c>
      <c r="GX9" s="61">
        <v>4.2984844048291782E-2</v>
      </c>
      <c r="GY9" s="61">
        <v>5.4156837199629042E-2</v>
      </c>
      <c r="GZ9" s="61">
        <v>1.7422654505588109E-2</v>
      </c>
      <c r="HA9" s="61">
        <v>5.8843155583272301E-3</v>
      </c>
      <c r="HB9" s="61">
        <v>8.9553968340149552E-3</v>
      </c>
      <c r="HC9" s="61">
        <v>2.86932666994257E-2</v>
      </c>
      <c r="HD9" s="61">
        <v>5.8602944786321651E-2</v>
      </c>
      <c r="HE9" s="61">
        <v>7.1265977520224271E-3</v>
      </c>
      <c r="HF9" s="61">
        <v>6.8382400038830924E-3</v>
      </c>
      <c r="HG9" s="61">
        <v>5.2906847325253064E-3</v>
      </c>
      <c r="HH9" s="61">
        <v>8.7981500852023165E-2</v>
      </c>
      <c r="HI9" s="61">
        <v>2.8432443753981747E-2</v>
      </c>
      <c r="HJ9" s="61">
        <v>6.0976482263648537E-3</v>
      </c>
      <c r="HK9" s="61">
        <v>1.0167236847062025E-4</v>
      </c>
      <c r="HL9" s="61">
        <v>2.383397485650945E-3</v>
      </c>
      <c r="HM9" s="61">
        <v>2.7019698093354288E-3</v>
      </c>
      <c r="HN9" s="61">
        <v>2.9992650846208712E-3</v>
      </c>
      <c r="HO9" s="61">
        <v>2.2145566371880314E-3</v>
      </c>
      <c r="HP9" s="61">
        <v>3.0837281629965243E-3</v>
      </c>
      <c r="HQ9" s="61">
        <v>4.1800700958681226E-3</v>
      </c>
      <c r="HR9" s="61">
        <v>4.3539827177366134E-3</v>
      </c>
      <c r="HS9" s="61">
        <v>4.6144550264398398E-2</v>
      </c>
      <c r="HT9" s="61">
        <v>2.9603862852533261E-2</v>
      </c>
      <c r="HU9" s="61">
        <v>1.1576864455775888E-2</v>
      </c>
      <c r="HV9" s="61">
        <v>2.322270704723252E-3</v>
      </c>
      <c r="HW9" s="61">
        <v>7.6671332511810217E-4</v>
      </c>
      <c r="HX9" s="61">
        <v>3.8958782712444368E-3</v>
      </c>
      <c r="HY9" s="61">
        <v>4.0202626106706379E-4</v>
      </c>
      <c r="HZ9" s="61">
        <v>3.1460089088709052E-3</v>
      </c>
      <c r="IA9" s="61">
        <v>1.5544641541144139E-3</v>
      </c>
      <c r="IB9" s="61">
        <v>3.0209398750099056E-4</v>
      </c>
      <c r="IC9" s="61">
        <v>3.134259215308538E-2</v>
      </c>
      <c r="ID9" s="61">
        <v>8.8518881843664923E-2</v>
      </c>
      <c r="IE9" s="61">
        <v>7.2576106642168001E-2</v>
      </c>
      <c r="IF9" s="61">
        <v>7.3496935637371405E-2</v>
      </c>
      <c r="IG9" s="61">
        <v>3.2478356566938246E-2</v>
      </c>
      <c r="IH9" s="61">
        <v>7.2773261176403139E-3</v>
      </c>
      <c r="II9" s="61">
        <v>8.6716054862048756E-3</v>
      </c>
      <c r="IJ9" s="61">
        <v>1.4834008577083169E-4</v>
      </c>
      <c r="IK9" s="61">
        <v>1.0007193796915158E-3</v>
      </c>
      <c r="IL9" s="61">
        <v>4.2535855547844902E-4</v>
      </c>
      <c r="IM9" s="61">
        <v>3.619351234682104E-5</v>
      </c>
      <c r="IN9" s="61">
        <v>7.4359887798837251E-5</v>
      </c>
      <c r="IO9" s="61">
        <v>1.3413298557027383E-4</v>
      </c>
      <c r="IP9" s="61">
        <v>5.0314306624931764E-5</v>
      </c>
      <c r="IQ9" s="61">
        <v>1.2482218912462896E-5</v>
      </c>
      <c r="IR9" s="61">
        <v>1.5384730734912518E-5</v>
      </c>
      <c r="IS9" s="61">
        <v>1.4150099567416374E-5</v>
      </c>
      <c r="IT9" s="61">
        <v>1.0311295537568263E-5</v>
      </c>
      <c r="IU9" s="61">
        <v>7.4871434595435537E-4</v>
      </c>
      <c r="IV9" s="61">
        <v>3.4511436023250399E-5</v>
      </c>
      <c r="IW9" s="61">
        <v>4.3220275934454291E-5</v>
      </c>
      <c r="IX9" s="61">
        <v>3.8129842996992161E-4</v>
      </c>
      <c r="IY9" s="61">
        <v>2.8549072972838039E-5</v>
      </c>
      <c r="IZ9" s="61">
        <v>1.1589899480483317E-3</v>
      </c>
      <c r="JA9" s="61">
        <v>8.8319239583378208E-4</v>
      </c>
      <c r="JB9" s="61">
        <v>4.9774950634513034E-4</v>
      </c>
      <c r="JC9" s="61">
        <v>1.6350318452985083E-4</v>
      </c>
      <c r="JD9" s="61">
        <v>2.8766977090458051E-5</v>
      </c>
      <c r="JE9" s="61">
        <v>1.8832141720216693E-5</v>
      </c>
      <c r="JF9" s="61">
        <v>3.1915913141308209E-4</v>
      </c>
      <c r="JG9" s="61">
        <v>7.5120928460029382E-4</v>
      </c>
      <c r="JH9" s="61">
        <v>1.0282104554928779E-3</v>
      </c>
      <c r="JI9" s="61">
        <v>6.4405042104150349E-4</v>
      </c>
      <c r="JJ9" s="61">
        <v>2.2832806264092264E-4</v>
      </c>
      <c r="JK9" s="61">
        <v>2.1438226049416362E-4</v>
      </c>
      <c r="JL9" s="61">
        <v>2.969800188660948E-4</v>
      </c>
      <c r="JM9" s="61">
        <v>1.1539134421089719E-3</v>
      </c>
      <c r="JN9" s="61">
        <v>1.464939962643011E-3</v>
      </c>
      <c r="JO9" s="61">
        <v>1.687706253231789E-3</v>
      </c>
      <c r="JP9" s="61">
        <v>9.6745507692184228E-5</v>
      </c>
      <c r="JQ9" s="61">
        <v>5.473348028009748E-4</v>
      </c>
      <c r="JR9" s="61">
        <v>2.0520179157114543E-3</v>
      </c>
      <c r="JS9" s="61">
        <v>1.7324906212047248E-3</v>
      </c>
      <c r="JT9" s="61">
        <v>0.37197196093217882</v>
      </c>
      <c r="JU9" s="61">
        <v>0.42817503895322628</v>
      </c>
      <c r="JV9" s="61">
        <v>0.1330635195101475</v>
      </c>
      <c r="JW9" s="61">
        <v>2.2749101356709683E-2</v>
      </c>
      <c r="JX9" s="61">
        <v>2.6758595425369344E-2</v>
      </c>
      <c r="JY9" s="61">
        <v>1.5875633086284677E-2</v>
      </c>
      <c r="JZ9" s="61">
        <v>0.12786248009478871</v>
      </c>
      <c r="KA9" s="61">
        <v>1.7717630558593725E-2</v>
      </c>
      <c r="KB9" s="61">
        <v>9.3256261730575492E-3</v>
      </c>
      <c r="KC9" s="61">
        <v>0.21774502956725586</v>
      </c>
      <c r="KD9" s="61">
        <v>2.480782012011689E-2</v>
      </c>
      <c r="KE9" s="61">
        <v>0.50815228968903525</v>
      </c>
      <c r="KF9" s="61">
        <v>2.6125899591636182E-2</v>
      </c>
      <c r="KG9" s="61">
        <v>0.19197825403283053</v>
      </c>
      <c r="KH9" s="61">
        <v>1.8613781746672105E-2</v>
      </c>
      <c r="KI9" s="61">
        <v>0.38789047467728327</v>
      </c>
      <c r="KJ9" s="61">
        <v>8.0375648774979758E-3</v>
      </c>
      <c r="KK9" s="61">
        <v>1.0707103915845648E-2</v>
      </c>
      <c r="KL9" s="61">
        <v>0.18299772241245749</v>
      </c>
      <c r="KM9" s="61">
        <v>1.6242481933551413E-2</v>
      </c>
      <c r="KN9" s="61">
        <v>7.1462301804639718E-3</v>
      </c>
      <c r="KO9" s="61">
        <v>1.447873136280616E-2</v>
      </c>
      <c r="KP9" s="61">
        <v>2.1960999817071954E-2</v>
      </c>
      <c r="KQ9" s="61">
        <v>6.7413844259658013E-3</v>
      </c>
      <c r="KR9" s="61">
        <v>0.73530354499705097</v>
      </c>
      <c r="KS9" s="61">
        <v>0.56761882453033619</v>
      </c>
      <c r="KT9" s="61">
        <v>6.4605386941796843E-3</v>
      </c>
      <c r="KU9" s="61">
        <v>2.2717350910059619E-2</v>
      </c>
      <c r="KV9" s="61">
        <v>8.9003537351428057E-3</v>
      </c>
      <c r="KW9" s="61">
        <v>0.77716549369309984</v>
      </c>
      <c r="KX9" s="61">
        <v>0.70332317970261837</v>
      </c>
      <c r="KY9" s="61">
        <v>9.1945448149571233E-3</v>
      </c>
      <c r="KZ9" s="61">
        <v>3.1142184306285872E-2</v>
      </c>
    </row>
    <row r="10" spans="1:312" ht="13" x14ac:dyDescent="0.3">
      <c r="A10" s="102">
        <v>1.0606766853038301</v>
      </c>
      <c r="B10" s="50" t="s">
        <v>941</v>
      </c>
      <c r="C10" s="60" t="s">
        <v>124</v>
      </c>
      <c r="D10" s="61">
        <v>2.5231664992076981E-5</v>
      </c>
      <c r="E10" s="61">
        <v>0</v>
      </c>
      <c r="F10" s="61">
        <v>0</v>
      </c>
      <c r="G10" s="61">
        <v>3.9659313813466185E-4</v>
      </c>
      <c r="H10" s="61">
        <v>1.4182386542096483E-5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0</v>
      </c>
      <c r="S10" s="61">
        <v>0</v>
      </c>
      <c r="T10" s="61">
        <v>8.756384898921182E-5</v>
      </c>
      <c r="U10" s="61">
        <v>0</v>
      </c>
      <c r="V10" s="61">
        <v>0</v>
      </c>
      <c r="W10" s="61">
        <v>0</v>
      </c>
      <c r="X10" s="61">
        <v>0</v>
      </c>
      <c r="Y10" s="61">
        <v>0</v>
      </c>
      <c r="Z10" s="61">
        <v>0</v>
      </c>
      <c r="AA10" s="61">
        <v>0</v>
      </c>
      <c r="AB10" s="61">
        <v>2.1356484438149673E-5</v>
      </c>
      <c r="AC10" s="61">
        <v>0</v>
      </c>
      <c r="AD10" s="61">
        <v>0</v>
      </c>
      <c r="AE10" s="61">
        <v>0</v>
      </c>
      <c r="AF10" s="61">
        <v>3.0126972085611119E-5</v>
      </c>
      <c r="AG10" s="61">
        <v>0.1204169058026564</v>
      </c>
      <c r="AH10" s="61">
        <v>0</v>
      </c>
      <c r="AI10" s="61">
        <v>0</v>
      </c>
      <c r="AJ10" s="61">
        <v>0</v>
      </c>
      <c r="AK10" s="61">
        <v>0</v>
      </c>
      <c r="AL10" s="61">
        <v>0</v>
      </c>
      <c r="AM10" s="61">
        <v>0</v>
      </c>
      <c r="AN10" s="61">
        <v>0</v>
      </c>
      <c r="AO10" s="61">
        <v>0</v>
      </c>
      <c r="AP10" s="61">
        <v>0</v>
      </c>
      <c r="AQ10" s="61">
        <v>1.541400058782004E-2</v>
      </c>
      <c r="AR10" s="61">
        <v>0</v>
      </c>
      <c r="AS10" s="61">
        <v>0</v>
      </c>
      <c r="AT10" s="61">
        <v>0</v>
      </c>
      <c r="AU10" s="61">
        <v>0</v>
      </c>
      <c r="AV10" s="61">
        <v>4.8526111957543296E-4</v>
      </c>
      <c r="AW10" s="61">
        <v>0</v>
      </c>
      <c r="AX10" s="61">
        <v>0</v>
      </c>
      <c r="AY10" s="61">
        <v>0</v>
      </c>
      <c r="AZ10" s="61">
        <v>0</v>
      </c>
      <c r="BA10" s="61">
        <v>0</v>
      </c>
      <c r="BB10" s="61">
        <v>0</v>
      </c>
      <c r="BC10" s="61">
        <v>0.19408640466494062</v>
      </c>
      <c r="BD10" s="61">
        <v>0.12163672105140311</v>
      </c>
      <c r="BE10" s="61">
        <v>8.1214352828403208E-6</v>
      </c>
      <c r="BF10" s="61">
        <v>0</v>
      </c>
      <c r="BG10" s="61">
        <v>0</v>
      </c>
      <c r="BH10" s="61">
        <v>2.2214832451792903E-3</v>
      </c>
      <c r="BI10" s="61">
        <v>1.4123373071851617E-3</v>
      </c>
      <c r="BJ10" s="61">
        <v>8.6868216235661726E-4</v>
      </c>
      <c r="BK10" s="61">
        <v>1.3274916119861265E-5</v>
      </c>
      <c r="BL10" s="61">
        <v>4.8263352502651553E-4</v>
      </c>
      <c r="BM10" s="61">
        <v>0</v>
      </c>
      <c r="BN10" s="61">
        <v>1.3683849337286441E-3</v>
      </c>
      <c r="BO10" s="61">
        <v>9.8373598249407368E-6</v>
      </c>
      <c r="BP10" s="61">
        <v>0</v>
      </c>
      <c r="BQ10" s="61">
        <v>0</v>
      </c>
      <c r="BR10" s="61">
        <v>0</v>
      </c>
      <c r="BS10" s="61">
        <v>5.0663367232948913E-3</v>
      </c>
      <c r="BT10" s="61">
        <v>0</v>
      </c>
      <c r="BU10" s="61">
        <v>7.3816052250574487E-6</v>
      </c>
      <c r="BV10" s="61">
        <v>1.5465166798606225E-4</v>
      </c>
      <c r="BW10" s="61">
        <v>0</v>
      </c>
      <c r="BX10" s="61">
        <v>0</v>
      </c>
      <c r="BY10" s="61">
        <v>0</v>
      </c>
      <c r="BZ10" s="61">
        <v>0</v>
      </c>
      <c r="CA10" s="61">
        <v>0</v>
      </c>
      <c r="CB10" s="61">
        <v>0</v>
      </c>
      <c r="CC10" s="61">
        <v>0</v>
      </c>
      <c r="CD10" s="61">
        <v>0</v>
      </c>
      <c r="CE10" s="61">
        <v>0</v>
      </c>
      <c r="CF10" s="61">
        <v>0</v>
      </c>
      <c r="CG10" s="61">
        <v>0</v>
      </c>
      <c r="CH10" s="61">
        <v>0</v>
      </c>
      <c r="CI10" s="61">
        <v>0</v>
      </c>
      <c r="CJ10" s="61">
        <v>0</v>
      </c>
      <c r="CK10" s="61">
        <v>2.8192573148696971E-5</v>
      </c>
      <c r="CL10" s="61">
        <v>0</v>
      </c>
      <c r="CM10" s="61">
        <v>0</v>
      </c>
      <c r="CN10" s="61">
        <v>0</v>
      </c>
      <c r="CO10" s="61">
        <v>0</v>
      </c>
      <c r="CP10" s="61">
        <v>0</v>
      </c>
      <c r="CQ10" s="61">
        <v>0</v>
      </c>
      <c r="CR10" s="61">
        <v>0</v>
      </c>
      <c r="CS10" s="61">
        <v>0</v>
      </c>
      <c r="CT10" s="61">
        <v>0</v>
      </c>
      <c r="CU10" s="61">
        <v>1.0842000595468101E-4</v>
      </c>
      <c r="CV10" s="61">
        <v>3.7293076403937949E-5</v>
      </c>
      <c r="CW10" s="61">
        <v>0</v>
      </c>
      <c r="CX10" s="61">
        <v>4.8517182621119558E-5</v>
      </c>
      <c r="CY10" s="61">
        <v>0</v>
      </c>
      <c r="CZ10" s="61">
        <v>0</v>
      </c>
      <c r="DA10" s="61">
        <v>1.2358563283191172E-5</v>
      </c>
      <c r="DB10" s="61">
        <v>0</v>
      </c>
      <c r="DC10" s="61">
        <v>0</v>
      </c>
      <c r="DD10" s="61">
        <v>4.3819661204017674E-5</v>
      </c>
      <c r="DE10" s="61">
        <v>0</v>
      </c>
      <c r="DF10" s="61">
        <v>0</v>
      </c>
      <c r="DG10" s="61">
        <v>0</v>
      </c>
      <c r="DH10" s="61">
        <v>0</v>
      </c>
      <c r="DI10" s="61">
        <v>0</v>
      </c>
      <c r="DJ10" s="61">
        <v>0</v>
      </c>
      <c r="DK10" s="61">
        <v>0</v>
      </c>
      <c r="DL10" s="61">
        <v>0</v>
      </c>
      <c r="DM10" s="61">
        <v>0</v>
      </c>
      <c r="DN10" s="61">
        <v>0</v>
      </c>
      <c r="DO10" s="61">
        <v>0</v>
      </c>
      <c r="DP10" s="61">
        <v>0</v>
      </c>
      <c r="DQ10" s="61">
        <v>0</v>
      </c>
      <c r="DR10" s="61">
        <v>0</v>
      </c>
      <c r="DS10" s="61">
        <v>0</v>
      </c>
      <c r="DT10" s="61">
        <v>2.8593284826577145E-3</v>
      </c>
      <c r="DU10" s="61">
        <v>1.6949956532828814E-2</v>
      </c>
      <c r="DV10" s="61">
        <v>7.9173616271020254E-4</v>
      </c>
      <c r="DW10" s="61">
        <v>8.4562178973525311E-3</v>
      </c>
      <c r="DX10" s="61">
        <v>2.678744474041617E-3</v>
      </c>
      <c r="DY10" s="61">
        <v>1.6576426585291988E-3</v>
      </c>
      <c r="DZ10" s="61">
        <v>0</v>
      </c>
      <c r="EA10" s="61">
        <v>0</v>
      </c>
      <c r="EB10" s="61">
        <v>0</v>
      </c>
      <c r="EC10" s="61">
        <v>0</v>
      </c>
      <c r="ED10" s="61">
        <v>0</v>
      </c>
      <c r="EE10" s="61">
        <v>0</v>
      </c>
      <c r="EF10" s="61">
        <v>0</v>
      </c>
      <c r="EG10" s="61">
        <v>0</v>
      </c>
      <c r="EH10" s="61">
        <v>0</v>
      </c>
      <c r="EI10" s="61">
        <v>0</v>
      </c>
      <c r="EJ10" s="61">
        <v>0</v>
      </c>
      <c r="EK10" s="61">
        <v>0</v>
      </c>
      <c r="EL10" s="61">
        <v>0</v>
      </c>
      <c r="EM10" s="61">
        <v>0</v>
      </c>
      <c r="EN10" s="61">
        <v>0</v>
      </c>
      <c r="EO10" s="61">
        <v>0</v>
      </c>
      <c r="EP10" s="61">
        <v>0</v>
      </c>
      <c r="EQ10" s="61">
        <v>0</v>
      </c>
      <c r="ER10" s="61">
        <v>0</v>
      </c>
      <c r="ES10" s="61">
        <v>0</v>
      </c>
      <c r="ET10" s="61">
        <v>0</v>
      </c>
      <c r="EU10" s="61">
        <v>0</v>
      </c>
      <c r="EV10" s="61">
        <v>0</v>
      </c>
      <c r="EW10" s="61">
        <v>0</v>
      </c>
      <c r="EX10" s="61">
        <v>0</v>
      </c>
      <c r="EY10" s="61">
        <v>0</v>
      </c>
      <c r="EZ10" s="61">
        <v>0</v>
      </c>
      <c r="FA10" s="61">
        <v>0</v>
      </c>
      <c r="FB10" s="61">
        <v>0</v>
      </c>
      <c r="FC10" s="61">
        <v>0</v>
      </c>
      <c r="FD10" s="61">
        <v>0</v>
      </c>
      <c r="FE10" s="61">
        <v>0</v>
      </c>
      <c r="FF10" s="61">
        <v>1.089854220463648E-4</v>
      </c>
      <c r="FG10" s="61">
        <v>0</v>
      </c>
      <c r="FH10" s="61">
        <v>0</v>
      </c>
      <c r="FI10" s="61">
        <v>0</v>
      </c>
      <c r="FJ10" s="61">
        <v>0</v>
      </c>
      <c r="FK10" s="61">
        <v>0</v>
      </c>
      <c r="FL10" s="61">
        <v>0</v>
      </c>
      <c r="FM10" s="61">
        <v>0</v>
      </c>
      <c r="FN10" s="61">
        <v>0</v>
      </c>
      <c r="FO10" s="61">
        <v>0</v>
      </c>
      <c r="FP10" s="61">
        <v>0</v>
      </c>
      <c r="FQ10" s="61">
        <v>4.2863147234757622E-5</v>
      </c>
      <c r="FR10" s="61">
        <v>0</v>
      </c>
      <c r="FS10" s="61">
        <v>0</v>
      </c>
      <c r="FT10" s="61">
        <v>0</v>
      </c>
      <c r="FU10" s="61">
        <v>0</v>
      </c>
      <c r="FV10" s="61">
        <v>0</v>
      </c>
      <c r="FW10" s="61">
        <v>0</v>
      </c>
      <c r="FX10" s="61">
        <v>0</v>
      </c>
      <c r="FY10" s="61">
        <v>0</v>
      </c>
      <c r="FZ10" s="61">
        <v>0</v>
      </c>
      <c r="GA10" s="61">
        <v>0</v>
      </c>
      <c r="GB10" s="61">
        <v>1.5463127996258904E-5</v>
      </c>
      <c r="GC10" s="61">
        <v>0</v>
      </c>
      <c r="GD10" s="61">
        <v>0</v>
      </c>
      <c r="GE10" s="61">
        <v>0</v>
      </c>
      <c r="GF10" s="61">
        <v>0</v>
      </c>
      <c r="GG10" s="61">
        <v>8.1556511189963992E-6</v>
      </c>
      <c r="GH10" s="61">
        <v>9.1590794884294527E-6</v>
      </c>
      <c r="GI10" s="61">
        <v>0</v>
      </c>
      <c r="GJ10" s="61">
        <v>0</v>
      </c>
      <c r="GK10" s="61">
        <v>0</v>
      </c>
      <c r="GL10" s="61">
        <v>0</v>
      </c>
      <c r="GM10" s="61">
        <v>0</v>
      </c>
      <c r="GN10" s="61">
        <v>0</v>
      </c>
      <c r="GO10" s="61">
        <v>0</v>
      </c>
      <c r="GP10" s="61">
        <v>0</v>
      </c>
      <c r="GQ10" s="61">
        <v>0</v>
      </c>
      <c r="GR10" s="61">
        <v>0</v>
      </c>
      <c r="GS10" s="61">
        <v>0</v>
      </c>
      <c r="GT10" s="61">
        <v>0</v>
      </c>
      <c r="GU10" s="61">
        <v>0</v>
      </c>
      <c r="GV10" s="61">
        <v>0</v>
      </c>
      <c r="GW10" s="61">
        <v>0</v>
      </c>
      <c r="GX10" s="61">
        <v>0</v>
      </c>
      <c r="GY10" s="61">
        <v>0</v>
      </c>
      <c r="GZ10" s="61">
        <v>0</v>
      </c>
      <c r="HA10" s="61">
        <v>0</v>
      </c>
      <c r="HB10" s="61">
        <v>0</v>
      </c>
      <c r="HC10" s="61">
        <v>0</v>
      </c>
      <c r="HD10" s="61">
        <v>0</v>
      </c>
      <c r="HE10" s="61">
        <v>0</v>
      </c>
      <c r="HF10" s="61">
        <v>0</v>
      </c>
      <c r="HG10" s="61">
        <v>0</v>
      </c>
      <c r="HH10" s="61">
        <v>0</v>
      </c>
      <c r="HI10" s="61">
        <v>0</v>
      </c>
      <c r="HJ10" s="61">
        <v>0</v>
      </c>
      <c r="HK10" s="61">
        <v>0</v>
      </c>
      <c r="HL10" s="61">
        <v>0</v>
      </c>
      <c r="HM10" s="61">
        <v>0</v>
      </c>
      <c r="HN10" s="61">
        <v>9.2261636371549277E-5</v>
      </c>
      <c r="HO10" s="61">
        <v>0</v>
      </c>
      <c r="HP10" s="61">
        <v>0</v>
      </c>
      <c r="HQ10" s="61">
        <v>0</v>
      </c>
      <c r="HR10" s="61">
        <v>3.8286339422174848E-5</v>
      </c>
      <c r="HS10" s="61">
        <v>0</v>
      </c>
      <c r="HT10" s="61">
        <v>0</v>
      </c>
      <c r="HU10" s="61">
        <v>1.2995766622705267E-5</v>
      </c>
      <c r="HV10" s="61">
        <v>0</v>
      </c>
      <c r="HW10" s="61">
        <v>0</v>
      </c>
      <c r="HX10" s="61">
        <v>0</v>
      </c>
      <c r="HY10" s="61">
        <v>0</v>
      </c>
      <c r="HZ10" s="61">
        <v>0</v>
      </c>
      <c r="IA10" s="61">
        <v>0</v>
      </c>
      <c r="IB10" s="61">
        <v>0</v>
      </c>
      <c r="IC10" s="61">
        <v>4.1099009809035685E-2</v>
      </c>
      <c r="ID10" s="61">
        <v>1.906598524872517E-3</v>
      </c>
      <c r="IE10" s="61">
        <v>1.0526488350956714E-4</v>
      </c>
      <c r="IF10" s="61">
        <v>1.1277349976990021E-2</v>
      </c>
      <c r="IG10" s="61">
        <v>2.8020592317727299E-5</v>
      </c>
      <c r="IH10" s="61">
        <v>1.0454794049441505E-4</v>
      </c>
      <c r="II10" s="61">
        <v>0</v>
      </c>
      <c r="IJ10" s="61">
        <v>0</v>
      </c>
      <c r="IK10" s="61">
        <v>0</v>
      </c>
      <c r="IL10" s="61">
        <v>0</v>
      </c>
      <c r="IM10" s="61">
        <v>0</v>
      </c>
      <c r="IN10" s="61">
        <v>0</v>
      </c>
      <c r="IO10" s="61">
        <v>0</v>
      </c>
      <c r="IP10" s="61">
        <v>0</v>
      </c>
      <c r="IQ10" s="61">
        <v>0</v>
      </c>
      <c r="IR10" s="61">
        <v>0</v>
      </c>
      <c r="IS10" s="61">
        <v>0</v>
      </c>
      <c r="IT10" s="61">
        <v>0</v>
      </c>
      <c r="IU10" s="61">
        <v>0</v>
      </c>
      <c r="IV10" s="61">
        <v>0</v>
      </c>
      <c r="IW10" s="61">
        <v>0</v>
      </c>
      <c r="IX10" s="61">
        <v>0</v>
      </c>
      <c r="IY10" s="61">
        <v>0</v>
      </c>
      <c r="IZ10" s="61">
        <v>0</v>
      </c>
      <c r="JA10" s="61">
        <v>0</v>
      </c>
      <c r="JB10" s="61">
        <v>0</v>
      </c>
      <c r="JC10" s="61">
        <v>2.1820783320255732E-4</v>
      </c>
      <c r="JD10" s="61">
        <v>3.3426417041729426E-5</v>
      </c>
      <c r="JE10" s="61">
        <v>3.3457102843363699E-4</v>
      </c>
      <c r="JF10" s="61">
        <v>3.9402298513726658E-4</v>
      </c>
      <c r="JG10" s="61">
        <v>0</v>
      </c>
      <c r="JH10" s="61">
        <v>0</v>
      </c>
      <c r="JI10" s="61">
        <v>0</v>
      </c>
      <c r="JJ10" s="61">
        <v>1.1703746714957509E-5</v>
      </c>
      <c r="JK10" s="61">
        <v>0</v>
      </c>
      <c r="JL10" s="61">
        <v>0</v>
      </c>
      <c r="JM10" s="61">
        <v>0</v>
      </c>
      <c r="JN10" s="61">
        <v>0</v>
      </c>
      <c r="JO10" s="61">
        <v>0</v>
      </c>
      <c r="JP10" s="61">
        <v>0</v>
      </c>
      <c r="JQ10" s="61">
        <v>1.6393394279714101E-6</v>
      </c>
      <c r="JR10" s="61">
        <v>0</v>
      </c>
      <c r="JS10" s="61">
        <v>3.7708460981302398E-5</v>
      </c>
      <c r="JT10" s="61">
        <v>0</v>
      </c>
      <c r="JU10" s="61">
        <v>0</v>
      </c>
      <c r="JV10" s="61">
        <v>4.5986549150770769E-4</v>
      </c>
      <c r="JW10" s="61">
        <v>1.3867451562609559E-4</v>
      </c>
      <c r="JX10" s="61">
        <v>0</v>
      </c>
      <c r="JY10" s="61">
        <v>0</v>
      </c>
      <c r="JZ10" s="61">
        <v>0</v>
      </c>
      <c r="KA10" s="61">
        <v>0</v>
      </c>
      <c r="KB10" s="61">
        <v>3.7222698038511361E-4</v>
      </c>
      <c r="KC10" s="61">
        <v>0</v>
      </c>
      <c r="KD10" s="61">
        <v>1.9888847249412047E-5</v>
      </c>
      <c r="KE10" s="61">
        <v>0</v>
      </c>
      <c r="KF10" s="61">
        <v>0</v>
      </c>
      <c r="KG10" s="61">
        <v>0</v>
      </c>
      <c r="KH10" s="61">
        <v>2.3842968478298652E-4</v>
      </c>
      <c r="KI10" s="61">
        <v>0</v>
      </c>
      <c r="KJ10" s="61">
        <v>0</v>
      </c>
      <c r="KK10" s="61">
        <v>0</v>
      </c>
      <c r="KL10" s="61">
        <v>0</v>
      </c>
      <c r="KM10" s="61">
        <v>2.2355421518886241E-5</v>
      </c>
      <c r="KN10" s="61">
        <v>0</v>
      </c>
      <c r="KO10" s="61">
        <v>3.4987194626443971E-5</v>
      </c>
      <c r="KP10" s="61">
        <v>0</v>
      </c>
      <c r="KQ10" s="61">
        <v>0</v>
      </c>
      <c r="KR10" s="61">
        <v>3.6081400413704894E-5</v>
      </c>
      <c r="KS10" s="61">
        <v>6.0564627270256434E-6</v>
      </c>
      <c r="KT10" s="61">
        <v>0</v>
      </c>
      <c r="KU10" s="61">
        <v>0</v>
      </c>
      <c r="KV10" s="61">
        <v>0</v>
      </c>
      <c r="KW10" s="61">
        <v>0</v>
      </c>
      <c r="KX10" s="61">
        <v>0</v>
      </c>
      <c r="KY10" s="61">
        <v>0</v>
      </c>
      <c r="KZ10" s="61">
        <v>0</v>
      </c>
    </row>
    <row r="11" spans="1:312" ht="13" x14ac:dyDescent="0.3">
      <c r="A11" s="102">
        <v>1.0418213660062354</v>
      </c>
      <c r="B11" s="50" t="s">
        <v>938</v>
      </c>
      <c r="C11" s="60" t="s">
        <v>52</v>
      </c>
      <c r="D11" s="61">
        <v>0</v>
      </c>
      <c r="E11" s="61">
        <v>2.4222887832581907E-4</v>
      </c>
      <c r="F11" s="61">
        <v>1.6291846593028141E-3</v>
      </c>
      <c r="G11" s="61">
        <v>5.8996260582663189E-4</v>
      </c>
      <c r="H11" s="61">
        <v>6.6259220049440758E-3</v>
      </c>
      <c r="I11" s="61">
        <v>1.2066708078834363E-3</v>
      </c>
      <c r="J11" s="61">
        <v>1.7237029715589567E-3</v>
      </c>
      <c r="K11" s="61">
        <v>7.5615474610641207E-5</v>
      </c>
      <c r="L11" s="61">
        <v>7.9206222820847215E-4</v>
      </c>
      <c r="M11" s="61">
        <v>1.5928487748652909E-3</v>
      </c>
      <c r="N11" s="61">
        <v>2.6323518560111944E-4</v>
      </c>
      <c r="O11" s="61">
        <v>1.1810824392731307E-4</v>
      </c>
      <c r="P11" s="61">
        <v>2.4626238545289158E-4</v>
      </c>
      <c r="Q11" s="61">
        <v>2.5898271861246589E-3</v>
      </c>
      <c r="R11" s="61">
        <v>1.1084424766766542E-2</v>
      </c>
      <c r="S11" s="61">
        <v>7.5972949370049512E-3</v>
      </c>
      <c r="T11" s="61">
        <v>2.2285310077857206E-3</v>
      </c>
      <c r="U11" s="61">
        <v>5.9320625769381293E-3</v>
      </c>
      <c r="V11" s="61">
        <v>0.10186775040950735</v>
      </c>
      <c r="W11" s="61">
        <v>0.11784312436644789</v>
      </c>
      <c r="X11" s="61">
        <v>5.1190388175866117E-2</v>
      </c>
      <c r="Y11" s="61">
        <v>6.8859998326915406E-4</v>
      </c>
      <c r="Z11" s="61">
        <v>6.9083222319669159E-3</v>
      </c>
      <c r="AA11" s="61">
        <v>1.2738663473065479E-3</v>
      </c>
      <c r="AB11" s="61">
        <v>2.1320092445705598E-3</v>
      </c>
      <c r="AC11" s="61">
        <v>6.1673311130171801E-4</v>
      </c>
      <c r="AD11" s="61">
        <v>1.2492174464485864E-3</v>
      </c>
      <c r="AE11" s="61">
        <v>1.3482030202420891E-3</v>
      </c>
      <c r="AF11" s="61">
        <v>6.4278533973989053E-3</v>
      </c>
      <c r="AG11" s="61">
        <v>2.3131999510973665E-4</v>
      </c>
      <c r="AH11" s="61">
        <v>9.6679475495048905E-4</v>
      </c>
      <c r="AI11" s="61">
        <v>1.3802615818630883E-3</v>
      </c>
      <c r="AJ11" s="61">
        <v>3.0990246895333557E-5</v>
      </c>
      <c r="AK11" s="61">
        <v>0</v>
      </c>
      <c r="AL11" s="61">
        <v>3.7300460042472262E-5</v>
      </c>
      <c r="AM11" s="61">
        <v>1.749972174191347E-4</v>
      </c>
      <c r="AN11" s="61">
        <v>2.3361330638521313E-4</v>
      </c>
      <c r="AO11" s="61">
        <v>9.8364318302360775E-4</v>
      </c>
      <c r="AP11" s="61">
        <v>5.6247429226973422E-4</v>
      </c>
      <c r="AQ11" s="61">
        <v>8.7182076772141903E-4</v>
      </c>
      <c r="AR11" s="61">
        <v>0</v>
      </c>
      <c r="AS11" s="61">
        <v>0</v>
      </c>
      <c r="AT11" s="61">
        <v>8.0437807198445159E-5</v>
      </c>
      <c r="AU11" s="61">
        <v>0</v>
      </c>
      <c r="AV11" s="61">
        <v>1.1721880768263814E-3</v>
      </c>
      <c r="AW11" s="61">
        <v>5.3403592573085922E-3</v>
      </c>
      <c r="AX11" s="61">
        <v>1.8252670652761569E-3</v>
      </c>
      <c r="AY11" s="61">
        <v>8.5198072475659539E-2</v>
      </c>
      <c r="AZ11" s="61">
        <v>2.2438273912237755E-3</v>
      </c>
      <c r="BA11" s="61">
        <v>0</v>
      </c>
      <c r="BB11" s="61">
        <v>5.3782749277026247E-4</v>
      </c>
      <c r="BC11" s="61">
        <v>3.3897134755079563E-3</v>
      </c>
      <c r="BD11" s="61">
        <v>3.1585547235480612E-4</v>
      </c>
      <c r="BE11" s="61">
        <v>1.5588962364516939E-3</v>
      </c>
      <c r="BF11" s="61">
        <v>4.0345317886648165E-5</v>
      </c>
      <c r="BG11" s="61">
        <v>5.024926498944451E-5</v>
      </c>
      <c r="BH11" s="61">
        <v>6.8605279220524393E-4</v>
      </c>
      <c r="BI11" s="61">
        <v>9.6836460569142517E-3</v>
      </c>
      <c r="BJ11" s="61">
        <v>1.3965489217661844E-2</v>
      </c>
      <c r="BK11" s="61">
        <v>7.7111283590694123E-4</v>
      </c>
      <c r="BL11" s="61">
        <v>9.2457663576508129E-4</v>
      </c>
      <c r="BM11" s="61">
        <v>1.8028352319721474E-4</v>
      </c>
      <c r="BN11" s="61">
        <v>1.1844359557674213E-5</v>
      </c>
      <c r="BO11" s="61">
        <v>1.0727886823093497E-3</v>
      </c>
      <c r="BP11" s="61">
        <v>2.4442663826616177E-4</v>
      </c>
      <c r="BQ11" s="61">
        <v>7.834076457235281E-4</v>
      </c>
      <c r="BR11" s="61">
        <v>1.1138691421972427E-3</v>
      </c>
      <c r="BS11" s="61">
        <v>0</v>
      </c>
      <c r="BT11" s="61">
        <v>0</v>
      </c>
      <c r="BU11" s="61">
        <v>1.7223745525134046E-5</v>
      </c>
      <c r="BV11" s="61">
        <v>7.6477172104587677E-3</v>
      </c>
      <c r="BW11" s="61">
        <v>2.869766110330651E-3</v>
      </c>
      <c r="BX11" s="61">
        <v>5.1437874037389272E-3</v>
      </c>
      <c r="BY11" s="61">
        <v>5.611064639760785E-4</v>
      </c>
      <c r="BZ11" s="61">
        <v>1.1386234847629571E-2</v>
      </c>
      <c r="CA11" s="61">
        <v>2.6846130358146297E-3</v>
      </c>
      <c r="CB11" s="61">
        <v>4.5065789327469602E-3</v>
      </c>
      <c r="CC11" s="61">
        <v>7.2166684465503589E-2</v>
      </c>
      <c r="CD11" s="61">
        <v>1.3570171890233719E-4</v>
      </c>
      <c r="CE11" s="61">
        <v>3.383243603092998E-3</v>
      </c>
      <c r="CF11" s="61">
        <v>4.7809325652422484E-4</v>
      </c>
      <c r="CG11" s="61">
        <v>1.3548444659809357E-3</v>
      </c>
      <c r="CH11" s="61">
        <v>4.804457529543347E-4</v>
      </c>
      <c r="CI11" s="61">
        <v>2.9173084015852454E-4</v>
      </c>
      <c r="CJ11" s="61">
        <v>1.6991438458898351E-3</v>
      </c>
      <c r="CK11" s="61">
        <v>1.1295737045518173E-3</v>
      </c>
      <c r="CL11" s="61">
        <v>0</v>
      </c>
      <c r="CM11" s="61">
        <v>0</v>
      </c>
      <c r="CN11" s="61">
        <v>0</v>
      </c>
      <c r="CO11" s="61">
        <v>0</v>
      </c>
      <c r="CP11" s="61">
        <v>2.3442826978496437E-4</v>
      </c>
      <c r="CQ11" s="61">
        <v>2.1360657683522655E-5</v>
      </c>
      <c r="CR11" s="61">
        <v>0</v>
      </c>
      <c r="CS11" s="61">
        <v>0</v>
      </c>
      <c r="CT11" s="61">
        <v>0</v>
      </c>
      <c r="CU11" s="61">
        <v>0</v>
      </c>
      <c r="CV11" s="61">
        <v>2.4114823705769974E-3</v>
      </c>
      <c r="CW11" s="61">
        <v>7.9076735408744334E-4</v>
      </c>
      <c r="CX11" s="61">
        <v>1.6192228275406977E-3</v>
      </c>
      <c r="CY11" s="61">
        <v>6.8099943966934499E-5</v>
      </c>
      <c r="CZ11" s="61">
        <v>0</v>
      </c>
      <c r="DA11" s="61">
        <v>0</v>
      </c>
      <c r="DB11" s="61">
        <v>0</v>
      </c>
      <c r="DC11" s="61">
        <v>3.2945144519996254E-3</v>
      </c>
      <c r="DD11" s="61">
        <v>9.9208966924754366E-3</v>
      </c>
      <c r="DE11" s="61">
        <v>3.6729027769454091E-3</v>
      </c>
      <c r="DF11" s="61">
        <v>5.3679518225524326E-3</v>
      </c>
      <c r="DG11" s="61">
        <v>9.7715897342415849E-3</v>
      </c>
      <c r="DH11" s="61">
        <v>4.3137685017552458E-3</v>
      </c>
      <c r="DI11" s="61">
        <v>9.5393082104751366E-6</v>
      </c>
      <c r="DJ11" s="61">
        <v>0</v>
      </c>
      <c r="DK11" s="61">
        <v>0</v>
      </c>
      <c r="DL11" s="61">
        <v>7.1148092014521074E-5</v>
      </c>
      <c r="DM11" s="61">
        <v>4.9997184198131746E-5</v>
      </c>
      <c r="DN11" s="61">
        <v>6.5737227416360548E-5</v>
      </c>
      <c r="DO11" s="61">
        <v>2.7976556530467399E-5</v>
      </c>
      <c r="DP11" s="61">
        <v>0</v>
      </c>
      <c r="DQ11" s="61">
        <v>7.8506473544145429E-4</v>
      </c>
      <c r="DR11" s="61">
        <v>0</v>
      </c>
      <c r="DS11" s="61">
        <v>0</v>
      </c>
      <c r="DT11" s="61">
        <v>0</v>
      </c>
      <c r="DU11" s="61">
        <v>8.3313932185141151E-4</v>
      </c>
      <c r="DV11" s="61">
        <v>0</v>
      </c>
      <c r="DW11" s="61">
        <v>0</v>
      </c>
      <c r="DX11" s="61">
        <v>6.5240062837894548E-5</v>
      </c>
      <c r="DY11" s="61">
        <v>0</v>
      </c>
      <c r="DZ11" s="61">
        <v>0</v>
      </c>
      <c r="EA11" s="61">
        <v>0</v>
      </c>
      <c r="EB11" s="61">
        <v>0</v>
      </c>
      <c r="EC11" s="61">
        <v>0</v>
      </c>
      <c r="ED11" s="61">
        <v>0</v>
      </c>
      <c r="EE11" s="61">
        <v>0</v>
      </c>
      <c r="EF11" s="61">
        <v>0</v>
      </c>
      <c r="EG11" s="61">
        <v>0</v>
      </c>
      <c r="EH11" s="61">
        <v>1.8339289786638134E-4</v>
      </c>
      <c r="EI11" s="61">
        <v>0</v>
      </c>
      <c r="EJ11" s="61">
        <v>7.0440080355426221E-5</v>
      </c>
      <c r="EK11" s="61">
        <v>2.7994716904335521E-5</v>
      </c>
      <c r="EL11" s="61">
        <v>1.023983873500656E-4</v>
      </c>
      <c r="EM11" s="61">
        <v>1.6914348301307542E-3</v>
      </c>
      <c r="EN11" s="61">
        <v>1.4817170101079731E-3</v>
      </c>
      <c r="EO11" s="61">
        <v>2.6394685223371904E-5</v>
      </c>
      <c r="EP11" s="61">
        <v>5.0480538913310432E-5</v>
      </c>
      <c r="EQ11" s="61">
        <v>3.3421484867500106E-3</v>
      </c>
      <c r="ER11" s="61">
        <v>6.8297884854089661E-4</v>
      </c>
      <c r="ES11" s="61">
        <v>0</v>
      </c>
      <c r="ET11" s="61">
        <v>2.0747918640389598E-4</v>
      </c>
      <c r="EU11" s="61">
        <v>2.1934545823553138E-3</v>
      </c>
      <c r="EV11" s="61">
        <v>7.239566627645572E-4</v>
      </c>
      <c r="EW11" s="61">
        <v>1.1900356748894617E-5</v>
      </c>
      <c r="EX11" s="61">
        <v>1.5618888112697614E-2</v>
      </c>
      <c r="EY11" s="61">
        <v>5.3781065270459344E-3</v>
      </c>
      <c r="EZ11" s="61">
        <v>1.7882044779873853E-2</v>
      </c>
      <c r="FA11" s="61">
        <v>1.8629885045694194E-2</v>
      </c>
      <c r="FB11" s="61">
        <v>2.6053377859304064E-3</v>
      </c>
      <c r="FC11" s="61">
        <v>3.5969640120317038E-2</v>
      </c>
      <c r="FD11" s="61">
        <v>8.301826166912751E-3</v>
      </c>
      <c r="FE11" s="61">
        <v>8.7472294225124855E-3</v>
      </c>
      <c r="FF11" s="61">
        <v>4.0706834241278468E-3</v>
      </c>
      <c r="FG11" s="61">
        <v>1.6428094626185861E-2</v>
      </c>
      <c r="FH11" s="61">
        <v>2.6171461474382199E-3</v>
      </c>
      <c r="FI11" s="61">
        <v>2.2521693941978433E-3</v>
      </c>
      <c r="FJ11" s="61">
        <v>2.476776817212146E-3</v>
      </c>
      <c r="FK11" s="61">
        <v>5.1632217989006773E-3</v>
      </c>
      <c r="FL11" s="61">
        <v>4.9249168601494435E-4</v>
      </c>
      <c r="FM11" s="61">
        <v>0</v>
      </c>
      <c r="FN11" s="61">
        <v>1.8992747269445962E-5</v>
      </c>
      <c r="FO11" s="61">
        <v>0</v>
      </c>
      <c r="FP11" s="61">
        <v>0</v>
      </c>
      <c r="FQ11" s="61">
        <v>1.1704551599249857E-3</v>
      </c>
      <c r="FR11" s="61">
        <v>7.1531581484824257E-5</v>
      </c>
      <c r="FS11" s="61">
        <v>0</v>
      </c>
      <c r="FT11" s="61">
        <v>0</v>
      </c>
      <c r="FU11" s="61">
        <v>2.3421661843332523E-3</v>
      </c>
      <c r="FV11" s="61">
        <v>8.234701460500952E-5</v>
      </c>
      <c r="FW11" s="61">
        <v>1.0179407781653476E-3</v>
      </c>
      <c r="FX11" s="61">
        <v>6.8043368198628302E-4</v>
      </c>
      <c r="FY11" s="61">
        <v>1.7915260991877174E-3</v>
      </c>
      <c r="FZ11" s="61">
        <v>5.3406893260239691E-3</v>
      </c>
      <c r="GA11" s="61">
        <v>8.2570510723172863E-4</v>
      </c>
      <c r="GB11" s="61">
        <v>7.986332991636147E-3</v>
      </c>
      <c r="GC11" s="61">
        <v>6.845461008679863E-3</v>
      </c>
      <c r="GD11" s="61">
        <v>7.9361353675235346E-3</v>
      </c>
      <c r="GE11" s="61">
        <v>9.1483750627574852E-3</v>
      </c>
      <c r="GF11" s="61">
        <v>6.3470831158190999E-3</v>
      </c>
      <c r="GG11" s="61">
        <v>2.4491877442383431E-3</v>
      </c>
      <c r="GH11" s="61">
        <v>2.6425414443883989E-3</v>
      </c>
      <c r="GI11" s="61">
        <v>1.3113537768635259E-3</v>
      </c>
      <c r="GJ11" s="61">
        <v>1.857083278802253E-3</v>
      </c>
      <c r="GK11" s="61">
        <v>1.3985602801782021E-3</v>
      </c>
      <c r="GL11" s="61">
        <v>2.4811436857558916E-3</v>
      </c>
      <c r="GM11" s="61">
        <v>1.1396687304190167E-3</v>
      </c>
      <c r="GN11" s="61">
        <v>2.3306305199319506E-3</v>
      </c>
      <c r="GO11" s="61">
        <v>0.10592761966013255</v>
      </c>
      <c r="GP11" s="61">
        <v>6.0752318438500846E-2</v>
      </c>
      <c r="GQ11" s="61">
        <v>0.13114581448235382</v>
      </c>
      <c r="GR11" s="61">
        <v>3.2003962651068224E-2</v>
      </c>
      <c r="GS11" s="61">
        <v>0.10707540107929632</v>
      </c>
      <c r="GT11" s="61">
        <v>4.8909168219513174E-2</v>
      </c>
      <c r="GU11" s="61">
        <v>2.8461916672275763E-2</v>
      </c>
      <c r="GV11" s="61">
        <v>0.10217980918950191</v>
      </c>
      <c r="GW11" s="61">
        <v>1.2304891210720183E-3</v>
      </c>
      <c r="GX11" s="61">
        <v>9.6288194791413641E-5</v>
      </c>
      <c r="GY11" s="61">
        <v>2.2323888078747019E-5</v>
      </c>
      <c r="GZ11" s="61">
        <v>8.6314179138357238E-4</v>
      </c>
      <c r="HA11" s="61">
        <v>0</v>
      </c>
      <c r="HB11" s="61">
        <v>3.9009967942119962E-4</v>
      </c>
      <c r="HC11" s="61">
        <v>2.4512209719796544E-5</v>
      </c>
      <c r="HD11" s="61">
        <v>0</v>
      </c>
      <c r="HE11" s="61">
        <v>0</v>
      </c>
      <c r="HF11" s="61">
        <v>0</v>
      </c>
      <c r="HG11" s="61">
        <v>2.3916047988921624E-3</v>
      </c>
      <c r="HH11" s="61">
        <v>0</v>
      </c>
      <c r="HI11" s="61">
        <v>1.881853348456811E-4</v>
      </c>
      <c r="HJ11" s="61">
        <v>1.9642035650006712E-4</v>
      </c>
      <c r="HK11" s="61">
        <v>0.12469378469847463</v>
      </c>
      <c r="HL11" s="61">
        <v>9.2930894775071632E-2</v>
      </c>
      <c r="HM11" s="61">
        <v>8.4777028571185797E-2</v>
      </c>
      <c r="HN11" s="61">
        <v>9.0213837056516505E-2</v>
      </c>
      <c r="HO11" s="61">
        <v>0.14246375024816571</v>
      </c>
      <c r="HP11" s="61">
        <v>0</v>
      </c>
      <c r="HQ11" s="61">
        <v>0</v>
      </c>
      <c r="HR11" s="61">
        <v>0</v>
      </c>
      <c r="HS11" s="61">
        <v>0</v>
      </c>
      <c r="HT11" s="61">
        <v>3.5781396501482988E-5</v>
      </c>
      <c r="HU11" s="61">
        <v>0</v>
      </c>
      <c r="HV11" s="61">
        <v>6.5787549393265155E-4</v>
      </c>
      <c r="HW11" s="61">
        <v>0.13678724784805982</v>
      </c>
      <c r="HX11" s="61">
        <v>8.3774419942921063E-2</v>
      </c>
      <c r="HY11" s="61">
        <v>0.1873115536497332</v>
      </c>
      <c r="HZ11" s="61">
        <v>0.15940788370125242</v>
      </c>
      <c r="IA11" s="61">
        <v>0.12967657123301837</v>
      </c>
      <c r="IB11" s="61">
        <v>0.13966888022474824</v>
      </c>
      <c r="IC11" s="61">
        <v>7.4260019250588303E-4</v>
      </c>
      <c r="ID11" s="61">
        <v>5.1632756397014849E-4</v>
      </c>
      <c r="IE11" s="61">
        <v>9.6703472793251553E-6</v>
      </c>
      <c r="IF11" s="61">
        <v>1.4776597519184449E-4</v>
      </c>
      <c r="IG11" s="61">
        <v>1.0808100274294484E-4</v>
      </c>
      <c r="IH11" s="61">
        <v>1.0607106948129642E-4</v>
      </c>
      <c r="II11" s="61">
        <v>3.7633932930298867E-3</v>
      </c>
      <c r="IJ11" s="61">
        <v>3.3690756684276466E-3</v>
      </c>
      <c r="IK11" s="61">
        <v>3.6285669907500155E-4</v>
      </c>
      <c r="IL11" s="61">
        <v>1.3929218140378225E-3</v>
      </c>
      <c r="IM11" s="61">
        <v>9.90483943357141E-4</v>
      </c>
      <c r="IN11" s="61">
        <v>2.5101559297900271E-3</v>
      </c>
      <c r="IO11" s="61">
        <v>2.169530838366197E-3</v>
      </c>
      <c r="IP11" s="61">
        <v>1.7095749578813632E-3</v>
      </c>
      <c r="IQ11" s="61">
        <v>1.8292217065153174E-3</v>
      </c>
      <c r="IR11" s="61">
        <v>2.0201078696819568E-3</v>
      </c>
      <c r="IS11" s="61">
        <v>4.6259305478212108E-4</v>
      </c>
      <c r="IT11" s="61">
        <v>1.5650175028054982E-4</v>
      </c>
      <c r="IU11" s="61">
        <v>1.5419953327758698E-4</v>
      </c>
      <c r="IV11" s="61">
        <v>8.0380443116647988E-4</v>
      </c>
      <c r="IW11" s="61">
        <v>2.7853719636888287E-5</v>
      </c>
      <c r="IX11" s="61">
        <v>8.5346387653384835E-5</v>
      </c>
      <c r="IY11" s="61">
        <v>1.6224267946008313E-3</v>
      </c>
      <c r="IZ11" s="61">
        <v>4.1564130279545938E-3</v>
      </c>
      <c r="JA11" s="61">
        <v>2.2466188865751147E-3</v>
      </c>
      <c r="JB11" s="61">
        <v>9.5317934639166098E-4</v>
      </c>
      <c r="JC11" s="61">
        <v>1.3233165579153752E-4</v>
      </c>
      <c r="JD11" s="61">
        <v>1.0653657510322718E-4</v>
      </c>
      <c r="JE11" s="61">
        <v>1.4175393825060132E-3</v>
      </c>
      <c r="JF11" s="61">
        <v>1.76286160814437E-3</v>
      </c>
      <c r="JG11" s="61">
        <v>0.24657836997054566</v>
      </c>
      <c r="JH11" s="61">
        <v>0.12590564847945604</v>
      </c>
      <c r="JI11" s="61">
        <v>0.20678952166233167</v>
      </c>
      <c r="JJ11" s="61">
        <v>0.21729354280355009</v>
      </c>
      <c r="JK11" s="61">
        <v>0.15744407889250878</v>
      </c>
      <c r="JL11" s="61">
        <v>0.2117510200209558</v>
      </c>
      <c r="JM11" s="61">
        <v>0.15939882085105289</v>
      </c>
      <c r="JN11" s="61">
        <v>7.4001310895036368E-4</v>
      </c>
      <c r="JO11" s="61">
        <v>5.483708037258984E-4</v>
      </c>
      <c r="JP11" s="61">
        <v>1.9453402375436202E-3</v>
      </c>
      <c r="JQ11" s="61">
        <v>9.4923537405811921E-4</v>
      </c>
      <c r="JR11" s="61">
        <v>2.2172014625247453E-3</v>
      </c>
      <c r="JS11" s="61">
        <v>5.2839881629850491E-5</v>
      </c>
      <c r="JT11" s="61">
        <v>0</v>
      </c>
      <c r="JU11" s="61">
        <v>7.1503376144777878E-6</v>
      </c>
      <c r="JV11" s="61">
        <v>0</v>
      </c>
      <c r="JW11" s="61">
        <v>0</v>
      </c>
      <c r="JX11" s="61">
        <v>4.4336648243581677E-4</v>
      </c>
      <c r="JY11" s="61">
        <v>4.3484590637829221E-6</v>
      </c>
      <c r="JZ11" s="61">
        <v>0</v>
      </c>
      <c r="KA11" s="61">
        <v>1.1322302240706257E-5</v>
      </c>
      <c r="KB11" s="61">
        <v>1.2129012594033342E-4</v>
      </c>
      <c r="KC11" s="61">
        <v>3.3631341140438428E-6</v>
      </c>
      <c r="KD11" s="61">
        <v>0</v>
      </c>
      <c r="KE11" s="61">
        <v>0</v>
      </c>
      <c r="KF11" s="61">
        <v>0</v>
      </c>
      <c r="KG11" s="61">
        <v>7.0616323144343369E-6</v>
      </c>
      <c r="KH11" s="61">
        <v>7.1226014683638326E-4</v>
      </c>
      <c r="KI11" s="61">
        <v>0</v>
      </c>
      <c r="KJ11" s="61">
        <v>0</v>
      </c>
      <c r="KK11" s="61">
        <v>8.8846132502826473E-6</v>
      </c>
      <c r="KL11" s="61">
        <v>8.5244958634457615E-6</v>
      </c>
      <c r="KM11" s="61">
        <v>1.110026767929047E-4</v>
      </c>
      <c r="KN11" s="61">
        <v>2.1717456702046185E-5</v>
      </c>
      <c r="KO11" s="61">
        <v>7.4541683132694677E-6</v>
      </c>
      <c r="KP11" s="61">
        <v>1.3992382277675417E-4</v>
      </c>
      <c r="KQ11" s="61">
        <v>0</v>
      </c>
      <c r="KR11" s="61">
        <v>4.6904921499600073E-5</v>
      </c>
      <c r="KS11" s="61">
        <v>0</v>
      </c>
      <c r="KT11" s="61">
        <v>0</v>
      </c>
      <c r="KU11" s="61">
        <v>4.3055570513902519E-5</v>
      </c>
      <c r="KV11" s="61">
        <v>9.4292279054783212E-5</v>
      </c>
      <c r="KW11" s="61">
        <v>3.647841890868267E-4</v>
      </c>
      <c r="KX11" s="61">
        <v>0</v>
      </c>
      <c r="KY11" s="61">
        <v>2.4587335325136795E-5</v>
      </c>
      <c r="KZ11" s="61">
        <v>7.6943819097604296E-6</v>
      </c>
    </row>
    <row r="12" spans="1:312" ht="13" x14ac:dyDescent="0.3">
      <c r="A12" s="102">
        <v>1.0133341160612814</v>
      </c>
      <c r="B12" s="50" t="s">
        <v>937</v>
      </c>
      <c r="C12" s="60" t="s">
        <v>78</v>
      </c>
      <c r="D12" s="61">
        <v>2.5100250070243247E-5</v>
      </c>
      <c r="E12" s="61">
        <v>2.0549358117847137E-5</v>
      </c>
      <c r="F12" s="61">
        <v>1.4508988200067026E-5</v>
      </c>
      <c r="G12" s="61">
        <v>5.2882095319162616E-4</v>
      </c>
      <c r="H12" s="61">
        <v>0</v>
      </c>
      <c r="I12" s="61">
        <v>1.2887019044493901E-4</v>
      </c>
      <c r="J12" s="61">
        <v>1.4772148897772399E-3</v>
      </c>
      <c r="K12" s="61">
        <v>0.18785200922832326</v>
      </c>
      <c r="L12" s="61">
        <v>0.52512210866583875</v>
      </c>
      <c r="M12" s="61">
        <v>7.7313284094289035E-4</v>
      </c>
      <c r="N12" s="61">
        <v>1.4165108781103065E-4</v>
      </c>
      <c r="O12" s="61">
        <v>0</v>
      </c>
      <c r="P12" s="61">
        <v>2.5873532967352286E-4</v>
      </c>
      <c r="Q12" s="61">
        <v>4.2718713559740477E-4</v>
      </c>
      <c r="R12" s="61">
        <v>0</v>
      </c>
      <c r="S12" s="61">
        <v>1.2674978567633533E-4</v>
      </c>
      <c r="T12" s="61">
        <v>0</v>
      </c>
      <c r="U12" s="61">
        <v>1.4712196735777841E-4</v>
      </c>
      <c r="V12" s="61">
        <v>1.8651891364717779E-4</v>
      </c>
      <c r="W12" s="61">
        <v>0</v>
      </c>
      <c r="X12" s="61">
        <v>3.6784537750270378E-5</v>
      </c>
      <c r="Y12" s="61">
        <v>7.2529635220917746E-6</v>
      </c>
      <c r="Z12" s="61">
        <v>0</v>
      </c>
      <c r="AA12" s="61">
        <v>0</v>
      </c>
      <c r="AB12" s="61">
        <v>7.1070669973458882E-4</v>
      </c>
      <c r="AC12" s="61">
        <v>0</v>
      </c>
      <c r="AD12" s="61">
        <v>4.6135307924435366E-4</v>
      </c>
      <c r="AE12" s="61">
        <v>9.2523520063977009E-6</v>
      </c>
      <c r="AF12" s="61">
        <v>0</v>
      </c>
      <c r="AG12" s="61">
        <v>0</v>
      </c>
      <c r="AH12" s="61">
        <v>0</v>
      </c>
      <c r="AI12" s="61">
        <v>0</v>
      </c>
      <c r="AJ12" s="61">
        <v>2.0935940551076546E-4</v>
      </c>
      <c r="AK12" s="61">
        <v>0</v>
      </c>
      <c r="AL12" s="61">
        <v>0</v>
      </c>
      <c r="AM12" s="61">
        <v>0</v>
      </c>
      <c r="AN12" s="61">
        <v>0</v>
      </c>
      <c r="AO12" s="61">
        <v>0</v>
      </c>
      <c r="AP12" s="61">
        <v>3.426423442121628E-5</v>
      </c>
      <c r="AQ12" s="61">
        <v>0</v>
      </c>
      <c r="AR12" s="61">
        <v>0</v>
      </c>
      <c r="AS12" s="61">
        <v>0</v>
      </c>
      <c r="AT12" s="61">
        <v>9.3853507211324791E-5</v>
      </c>
      <c r="AU12" s="61">
        <v>0</v>
      </c>
      <c r="AV12" s="61">
        <v>1.1964342763662626E-4</v>
      </c>
      <c r="AW12" s="61">
        <v>6.1118846430624355E-4</v>
      </c>
      <c r="AX12" s="61">
        <v>1.5110605254026918E-5</v>
      </c>
      <c r="AY12" s="61">
        <v>0</v>
      </c>
      <c r="AZ12" s="61">
        <v>2.0591014847353464E-6</v>
      </c>
      <c r="BA12" s="61">
        <v>0</v>
      </c>
      <c r="BB12" s="61">
        <v>1.1205102239182661E-4</v>
      </c>
      <c r="BC12" s="61">
        <v>0</v>
      </c>
      <c r="BD12" s="61">
        <v>0</v>
      </c>
      <c r="BE12" s="61">
        <v>1.0985389869254845E-4</v>
      </c>
      <c r="BF12" s="61">
        <v>7.4920781676560816E-4</v>
      </c>
      <c r="BG12" s="61">
        <v>7.0209287585836882E-6</v>
      </c>
      <c r="BH12" s="61">
        <v>9.0320596648024514E-5</v>
      </c>
      <c r="BI12" s="61">
        <v>5.28301371303276E-4</v>
      </c>
      <c r="BJ12" s="61">
        <v>7.4563886660159577E-6</v>
      </c>
      <c r="BK12" s="61">
        <v>0</v>
      </c>
      <c r="BL12" s="61">
        <v>0</v>
      </c>
      <c r="BM12" s="61">
        <v>0</v>
      </c>
      <c r="BN12" s="61">
        <v>0</v>
      </c>
      <c r="BO12" s="61">
        <v>6.0866341206862148E-4</v>
      </c>
      <c r="BP12" s="61">
        <v>9.0988923611812135E-4</v>
      </c>
      <c r="BQ12" s="61">
        <v>0.25557875118974288</v>
      </c>
      <c r="BR12" s="61">
        <v>5.5099933714705032E-3</v>
      </c>
      <c r="BS12" s="61">
        <v>5.1096836551071195E-2</v>
      </c>
      <c r="BT12" s="61">
        <v>3.5513678196339188E-2</v>
      </c>
      <c r="BU12" s="61">
        <v>0.29271448445187948</v>
      </c>
      <c r="BV12" s="61">
        <v>0</v>
      </c>
      <c r="BW12" s="61">
        <v>0</v>
      </c>
      <c r="BX12" s="61">
        <v>0</v>
      </c>
      <c r="BY12" s="61">
        <v>0</v>
      </c>
      <c r="BZ12" s="61">
        <v>2.1649637864410487E-5</v>
      </c>
      <c r="CA12" s="61">
        <v>0</v>
      </c>
      <c r="CB12" s="61">
        <v>0</v>
      </c>
      <c r="CC12" s="61">
        <v>2.0265191352670447E-5</v>
      </c>
      <c r="CD12" s="61">
        <v>9.4378231317127179E-5</v>
      </c>
      <c r="CE12" s="61">
        <v>0</v>
      </c>
      <c r="CF12" s="61">
        <v>0</v>
      </c>
      <c r="CG12" s="61">
        <v>0</v>
      </c>
      <c r="CH12" s="61">
        <v>1.8117517071393517E-5</v>
      </c>
      <c r="CI12" s="61">
        <v>0</v>
      </c>
      <c r="CJ12" s="61">
        <v>0</v>
      </c>
      <c r="CK12" s="61">
        <v>0</v>
      </c>
      <c r="CL12" s="61">
        <v>0</v>
      </c>
      <c r="CM12" s="61">
        <v>0</v>
      </c>
      <c r="CN12" s="61">
        <v>0</v>
      </c>
      <c r="CO12" s="61">
        <v>0</v>
      </c>
      <c r="CP12" s="61">
        <v>0</v>
      </c>
      <c r="CQ12" s="61">
        <v>0</v>
      </c>
      <c r="CR12" s="61">
        <v>7.8633295924170998E-4</v>
      </c>
      <c r="CS12" s="61">
        <v>0</v>
      </c>
      <c r="CT12" s="61">
        <v>0</v>
      </c>
      <c r="CU12" s="61">
        <v>0</v>
      </c>
      <c r="CV12" s="61">
        <v>0</v>
      </c>
      <c r="CW12" s="61">
        <v>0</v>
      </c>
      <c r="CX12" s="61">
        <v>0</v>
      </c>
      <c r="CY12" s="61">
        <v>0</v>
      </c>
      <c r="CZ12" s="61">
        <v>0</v>
      </c>
      <c r="DA12" s="61">
        <v>0</v>
      </c>
      <c r="DB12" s="61">
        <v>0</v>
      </c>
      <c r="DC12" s="61">
        <v>0</v>
      </c>
      <c r="DD12" s="61">
        <v>2.6319356257759045E-5</v>
      </c>
      <c r="DE12" s="61">
        <v>0</v>
      </c>
      <c r="DF12" s="61">
        <v>0</v>
      </c>
      <c r="DG12" s="61">
        <v>0</v>
      </c>
      <c r="DH12" s="61">
        <v>0</v>
      </c>
      <c r="DI12" s="61">
        <v>0</v>
      </c>
      <c r="DJ12" s="61">
        <v>0</v>
      </c>
      <c r="DK12" s="61">
        <v>0</v>
      </c>
      <c r="DL12" s="61">
        <v>0</v>
      </c>
      <c r="DM12" s="61">
        <v>0</v>
      </c>
      <c r="DN12" s="61">
        <v>0</v>
      </c>
      <c r="DO12" s="61">
        <v>0</v>
      </c>
      <c r="DP12" s="61">
        <v>0</v>
      </c>
      <c r="DQ12" s="61">
        <v>0</v>
      </c>
      <c r="DR12" s="61">
        <v>1.6339766776588838E-5</v>
      </c>
      <c r="DS12" s="61">
        <v>0</v>
      </c>
      <c r="DT12" s="61">
        <v>2.0816042453555678E-3</v>
      </c>
      <c r="DU12" s="61">
        <v>0</v>
      </c>
      <c r="DV12" s="61">
        <v>0</v>
      </c>
      <c r="DW12" s="61">
        <v>0</v>
      </c>
      <c r="DX12" s="61">
        <v>0</v>
      </c>
      <c r="DY12" s="61">
        <v>1.9767870565817934E-4</v>
      </c>
      <c r="DZ12" s="61">
        <v>0</v>
      </c>
      <c r="EA12" s="61">
        <v>0</v>
      </c>
      <c r="EB12" s="61">
        <v>0</v>
      </c>
      <c r="EC12" s="61">
        <v>0</v>
      </c>
      <c r="ED12" s="61">
        <v>0</v>
      </c>
      <c r="EE12" s="61">
        <v>0</v>
      </c>
      <c r="EF12" s="61">
        <v>0</v>
      </c>
      <c r="EG12" s="61">
        <v>0</v>
      </c>
      <c r="EH12" s="61">
        <v>0</v>
      </c>
      <c r="EI12" s="61">
        <v>0</v>
      </c>
      <c r="EJ12" s="61">
        <v>0</v>
      </c>
      <c r="EK12" s="61">
        <v>2.9218529665180792E-5</v>
      </c>
      <c r="EL12" s="61">
        <v>0.23956089958364285</v>
      </c>
      <c r="EM12" s="61">
        <v>0.1844963120075499</v>
      </c>
      <c r="EN12" s="61">
        <v>0.53784722601270718</v>
      </c>
      <c r="EO12" s="61">
        <v>0.18193143318079946</v>
      </c>
      <c r="EP12" s="61">
        <v>0.27676740263334088</v>
      </c>
      <c r="EQ12" s="61">
        <v>0.13808908806002007</v>
      </c>
      <c r="ER12" s="61">
        <v>0.17787576968683005</v>
      </c>
      <c r="ES12" s="61">
        <v>0.23449611123470021</v>
      </c>
      <c r="ET12" s="61">
        <v>0.19664107096319253</v>
      </c>
      <c r="EU12" s="61">
        <v>0.18460642011933975</v>
      </c>
      <c r="EV12" s="61">
        <v>4.4497407596719996E-3</v>
      </c>
      <c r="EW12" s="61">
        <v>0.47532308788552863</v>
      </c>
      <c r="EX12" s="61">
        <v>0</v>
      </c>
      <c r="EY12" s="61">
        <v>0</v>
      </c>
      <c r="EZ12" s="61">
        <v>0</v>
      </c>
      <c r="FA12" s="61">
        <v>0</v>
      </c>
      <c r="FB12" s="61">
        <v>0</v>
      </c>
      <c r="FC12" s="61">
        <v>0</v>
      </c>
      <c r="FD12" s="61">
        <v>0</v>
      </c>
      <c r="FE12" s="61">
        <v>0</v>
      </c>
      <c r="FF12" s="61">
        <v>8.9552524278031879E-6</v>
      </c>
      <c r="FG12" s="61">
        <v>0</v>
      </c>
      <c r="FH12" s="61">
        <v>6.553533820877369E-4</v>
      </c>
      <c r="FI12" s="61">
        <v>4.2660755086832885E-5</v>
      </c>
      <c r="FJ12" s="61">
        <v>1.0411870590319013E-5</v>
      </c>
      <c r="FK12" s="61">
        <v>1.2302372798685408E-3</v>
      </c>
      <c r="FL12" s="61">
        <v>0</v>
      </c>
      <c r="FM12" s="61">
        <v>1.2421081396383643E-5</v>
      </c>
      <c r="FN12" s="61">
        <v>0</v>
      </c>
      <c r="FO12" s="61">
        <v>1.5867770010329716E-3</v>
      </c>
      <c r="FP12" s="61">
        <v>9.810831722147857E-6</v>
      </c>
      <c r="FQ12" s="61">
        <v>0</v>
      </c>
      <c r="FR12" s="61">
        <v>0</v>
      </c>
      <c r="FS12" s="61">
        <v>9.8809129217112046E-2</v>
      </c>
      <c r="FT12" s="61">
        <v>0</v>
      </c>
      <c r="FU12" s="61">
        <v>2.9402234277538105E-5</v>
      </c>
      <c r="FV12" s="61">
        <v>1.0503176503320545E-3</v>
      </c>
      <c r="FW12" s="61">
        <v>0</v>
      </c>
      <c r="FX12" s="61">
        <v>0</v>
      </c>
      <c r="FY12" s="61">
        <v>2.2651280667270628E-5</v>
      </c>
      <c r="FZ12" s="61">
        <v>0</v>
      </c>
      <c r="GA12" s="61">
        <v>3.9468606486416273E-5</v>
      </c>
      <c r="GB12" s="61">
        <v>5.1436377154222329E-5</v>
      </c>
      <c r="GC12" s="61">
        <v>0</v>
      </c>
      <c r="GD12" s="61">
        <v>2.7197637572759965E-5</v>
      </c>
      <c r="GE12" s="61">
        <v>9.25243404774062E-4</v>
      </c>
      <c r="GF12" s="61">
        <v>0</v>
      </c>
      <c r="GG12" s="61">
        <v>0</v>
      </c>
      <c r="GH12" s="61">
        <v>1.7793116203636832E-5</v>
      </c>
      <c r="GI12" s="61">
        <v>1.0812065428710922E-3</v>
      </c>
      <c r="GJ12" s="61">
        <v>0</v>
      </c>
      <c r="GK12" s="61">
        <v>0</v>
      </c>
      <c r="GL12" s="61">
        <v>0</v>
      </c>
      <c r="GM12" s="61">
        <v>0</v>
      </c>
      <c r="GN12" s="61">
        <v>0</v>
      </c>
      <c r="GO12" s="61">
        <v>0</v>
      </c>
      <c r="GP12" s="61">
        <v>0</v>
      </c>
      <c r="GQ12" s="61">
        <v>0</v>
      </c>
      <c r="GR12" s="61">
        <v>0</v>
      </c>
      <c r="GS12" s="61">
        <v>0</v>
      </c>
      <c r="GT12" s="61">
        <v>0</v>
      </c>
      <c r="GU12" s="61">
        <v>0</v>
      </c>
      <c r="GV12" s="61">
        <v>0</v>
      </c>
      <c r="GW12" s="61">
        <v>0</v>
      </c>
      <c r="GX12" s="61">
        <v>0</v>
      </c>
      <c r="GY12" s="61">
        <v>4.2734300036458583E-5</v>
      </c>
      <c r="GZ12" s="61">
        <v>0</v>
      </c>
      <c r="HA12" s="61">
        <v>0</v>
      </c>
      <c r="HB12" s="61">
        <v>0</v>
      </c>
      <c r="HC12" s="61">
        <v>0</v>
      </c>
      <c r="HD12" s="61">
        <v>0</v>
      </c>
      <c r="HE12" s="61">
        <v>0</v>
      </c>
      <c r="HF12" s="61">
        <v>0</v>
      </c>
      <c r="HG12" s="61">
        <v>0</v>
      </c>
      <c r="HH12" s="61">
        <v>0</v>
      </c>
      <c r="HI12" s="61">
        <v>0</v>
      </c>
      <c r="HJ12" s="61">
        <v>0</v>
      </c>
      <c r="HK12" s="61">
        <v>0</v>
      </c>
      <c r="HL12" s="61">
        <v>0</v>
      </c>
      <c r="HM12" s="61">
        <v>1.1162175621302349E-5</v>
      </c>
      <c r="HN12" s="61">
        <v>0</v>
      </c>
      <c r="HO12" s="61">
        <v>0</v>
      </c>
      <c r="HP12" s="61">
        <v>0</v>
      </c>
      <c r="HQ12" s="61">
        <v>1.1214843437835434E-5</v>
      </c>
      <c r="HR12" s="61">
        <v>0</v>
      </c>
      <c r="HS12" s="61">
        <v>0</v>
      </c>
      <c r="HT12" s="61">
        <v>3.9618821633526087E-5</v>
      </c>
      <c r="HU12" s="61">
        <v>1.4758732613454559E-3</v>
      </c>
      <c r="HV12" s="61">
        <v>2.1883354117230311E-5</v>
      </c>
      <c r="HW12" s="61">
        <v>0</v>
      </c>
      <c r="HX12" s="61">
        <v>0</v>
      </c>
      <c r="HY12" s="61">
        <v>0</v>
      </c>
      <c r="HZ12" s="61">
        <v>0</v>
      </c>
      <c r="IA12" s="61">
        <v>0</v>
      </c>
      <c r="IB12" s="61">
        <v>2.4622142234293231E-5</v>
      </c>
      <c r="IC12" s="61">
        <v>0</v>
      </c>
      <c r="ID12" s="61">
        <v>0</v>
      </c>
      <c r="IE12" s="61">
        <v>0</v>
      </c>
      <c r="IF12" s="61">
        <v>0</v>
      </c>
      <c r="IG12" s="61">
        <v>0</v>
      </c>
      <c r="IH12" s="61">
        <v>0</v>
      </c>
      <c r="II12" s="61">
        <v>0</v>
      </c>
      <c r="IJ12" s="61">
        <v>4.6959533133238123E-3</v>
      </c>
      <c r="IK12" s="61">
        <v>1.428434513477729E-3</v>
      </c>
      <c r="IL12" s="61">
        <v>1.3870408131713315E-3</v>
      </c>
      <c r="IM12" s="61">
        <v>1.3649999926318539E-3</v>
      </c>
      <c r="IN12" s="61">
        <v>1.7056071149957079E-3</v>
      </c>
      <c r="IO12" s="61">
        <v>1.3977698408814488E-3</v>
      </c>
      <c r="IP12" s="61">
        <v>1.532953688132496E-3</v>
      </c>
      <c r="IQ12" s="61">
        <v>4.0032556422087254E-4</v>
      </c>
      <c r="IR12" s="61">
        <v>5.6131855371981728E-4</v>
      </c>
      <c r="IS12" s="61">
        <v>1.0532734776071135E-2</v>
      </c>
      <c r="IT12" s="61">
        <v>3.0294895628241685E-4</v>
      </c>
      <c r="IU12" s="61">
        <v>1.2535564134579595E-4</v>
      </c>
      <c r="IV12" s="61">
        <v>1.1802911119951636E-3</v>
      </c>
      <c r="IW12" s="61">
        <v>3.1603423807541575E-4</v>
      </c>
      <c r="IX12" s="61">
        <v>1.1189167842071941E-4</v>
      </c>
      <c r="IY12" s="61">
        <v>2.9917288510950267E-4</v>
      </c>
      <c r="IZ12" s="61">
        <v>2.1797666162561831E-5</v>
      </c>
      <c r="JA12" s="61">
        <v>0</v>
      </c>
      <c r="JB12" s="61">
        <v>7.7954030272035305E-5</v>
      </c>
      <c r="JC12" s="61">
        <v>0</v>
      </c>
      <c r="JD12" s="61">
        <v>5.0646086426862767E-6</v>
      </c>
      <c r="JE12" s="61">
        <v>3.9747839545648852E-5</v>
      </c>
      <c r="JF12" s="61">
        <v>6.6775959455377801E-5</v>
      </c>
      <c r="JG12" s="61">
        <v>3.1607529591550426E-6</v>
      </c>
      <c r="JH12" s="61">
        <v>4.2563490153374857E-6</v>
      </c>
      <c r="JI12" s="61">
        <v>0</v>
      </c>
      <c r="JJ12" s="61">
        <v>0</v>
      </c>
      <c r="JK12" s="61">
        <v>5.804893783533575E-6</v>
      </c>
      <c r="JL12" s="61">
        <v>3.6136058952905228E-4</v>
      </c>
      <c r="JM12" s="61">
        <v>2.2184148659664589E-4</v>
      </c>
      <c r="JN12" s="61">
        <v>2.2987213167996315E-4</v>
      </c>
      <c r="JO12" s="61">
        <v>2.8615441841064741E-3</v>
      </c>
      <c r="JP12" s="61">
        <v>1.48216412711221E-4</v>
      </c>
      <c r="JQ12" s="61">
        <v>2.5316353914864515E-4</v>
      </c>
      <c r="JR12" s="61">
        <v>1.2477977115425133E-5</v>
      </c>
      <c r="JS12" s="61">
        <v>0</v>
      </c>
      <c r="JT12" s="61">
        <v>0</v>
      </c>
      <c r="JU12" s="61">
        <v>0</v>
      </c>
      <c r="JV12" s="61">
        <v>0</v>
      </c>
      <c r="JW12" s="61">
        <v>0</v>
      </c>
      <c r="JX12" s="61">
        <v>0</v>
      </c>
      <c r="JY12" s="61">
        <v>0</v>
      </c>
      <c r="JZ12" s="61">
        <v>0</v>
      </c>
      <c r="KA12" s="61">
        <v>0</v>
      </c>
      <c r="KB12" s="61">
        <v>5.8320340899797051E-6</v>
      </c>
      <c r="KC12" s="61">
        <v>0</v>
      </c>
      <c r="KD12" s="61">
        <v>9.0062704525639457E-6</v>
      </c>
      <c r="KE12" s="61">
        <v>0</v>
      </c>
      <c r="KF12" s="61">
        <v>0</v>
      </c>
      <c r="KG12" s="61">
        <v>0</v>
      </c>
      <c r="KH12" s="61">
        <v>0</v>
      </c>
      <c r="KI12" s="61">
        <v>0</v>
      </c>
      <c r="KJ12" s="61">
        <v>0</v>
      </c>
      <c r="KK12" s="61">
        <v>0</v>
      </c>
      <c r="KL12" s="61">
        <v>0</v>
      </c>
      <c r="KM12" s="61">
        <v>0</v>
      </c>
      <c r="KN12" s="61">
        <v>0</v>
      </c>
      <c r="KO12" s="61">
        <v>0</v>
      </c>
      <c r="KP12" s="61">
        <v>0</v>
      </c>
      <c r="KQ12" s="61">
        <v>0</v>
      </c>
      <c r="KR12" s="61">
        <v>0</v>
      </c>
      <c r="KS12" s="61">
        <v>0</v>
      </c>
      <c r="KT12" s="61">
        <v>0</v>
      </c>
      <c r="KU12" s="61">
        <v>0</v>
      </c>
      <c r="KV12" s="61">
        <v>0</v>
      </c>
      <c r="KW12" s="61">
        <v>3.9826348596691172E-4</v>
      </c>
      <c r="KX12" s="61">
        <v>0</v>
      </c>
      <c r="KY12" s="61">
        <v>0</v>
      </c>
      <c r="KZ12" s="61">
        <v>3.4974463226183771E-5</v>
      </c>
    </row>
    <row r="13" spans="1:312" ht="13" x14ac:dyDescent="0.3">
      <c r="A13" s="102">
        <v>1.0343634798721322</v>
      </c>
      <c r="B13" s="50" t="s">
        <v>936</v>
      </c>
      <c r="C13" s="60" t="s">
        <v>103</v>
      </c>
      <c r="D13" s="61">
        <v>0</v>
      </c>
      <c r="E13" s="61">
        <v>0</v>
      </c>
      <c r="F13" s="61">
        <v>0</v>
      </c>
      <c r="G13" s="61">
        <v>0</v>
      </c>
      <c r="H13" s="61">
        <v>0</v>
      </c>
      <c r="I13" s="61">
        <v>0</v>
      </c>
      <c r="J13" s="61">
        <v>3.2939418302434291E-4</v>
      </c>
      <c r="K13" s="61">
        <v>9.3905134921718034E-4</v>
      </c>
      <c r="L13" s="61">
        <v>7.8875839340602114E-6</v>
      </c>
      <c r="M13" s="61">
        <v>0</v>
      </c>
      <c r="N13" s="61">
        <v>0</v>
      </c>
      <c r="O13" s="61">
        <v>8.9556767646960701E-6</v>
      </c>
      <c r="P13" s="61">
        <v>0</v>
      </c>
      <c r="Q13" s="61">
        <v>0</v>
      </c>
      <c r="R13" s="61">
        <v>0</v>
      </c>
      <c r="S13" s="61">
        <v>0</v>
      </c>
      <c r="T13" s="61">
        <v>0</v>
      </c>
      <c r="U13" s="61">
        <v>0</v>
      </c>
      <c r="V13" s="61">
        <v>0</v>
      </c>
      <c r="W13" s="61">
        <v>0</v>
      </c>
      <c r="X13" s="61">
        <v>0</v>
      </c>
      <c r="Y13" s="61">
        <v>0</v>
      </c>
      <c r="Z13" s="61">
        <v>0</v>
      </c>
      <c r="AA13" s="61">
        <v>0</v>
      </c>
      <c r="AB13" s="61">
        <v>0</v>
      </c>
      <c r="AC13" s="61">
        <v>0</v>
      </c>
      <c r="AD13" s="61">
        <v>0</v>
      </c>
      <c r="AE13" s="61">
        <v>0</v>
      </c>
      <c r="AF13" s="61">
        <v>0</v>
      </c>
      <c r="AG13" s="61">
        <v>0</v>
      </c>
      <c r="AH13" s="61">
        <v>0</v>
      </c>
      <c r="AI13" s="61">
        <v>0</v>
      </c>
      <c r="AJ13" s="61">
        <v>0</v>
      </c>
      <c r="AK13" s="61">
        <v>0</v>
      </c>
      <c r="AL13" s="61">
        <v>0</v>
      </c>
      <c r="AM13" s="61">
        <v>0</v>
      </c>
      <c r="AN13" s="61">
        <v>0</v>
      </c>
      <c r="AO13" s="61">
        <v>0</v>
      </c>
      <c r="AP13" s="61">
        <v>0</v>
      </c>
      <c r="AQ13" s="61">
        <v>0</v>
      </c>
      <c r="AR13" s="61">
        <v>0</v>
      </c>
      <c r="AS13" s="61">
        <v>0</v>
      </c>
      <c r="AT13" s="61">
        <v>0</v>
      </c>
      <c r="AU13" s="61">
        <v>0</v>
      </c>
      <c r="AV13" s="61">
        <v>2.6817061871273927E-6</v>
      </c>
      <c r="AW13" s="61">
        <v>1.0700978439296785E-5</v>
      </c>
      <c r="AX13" s="61">
        <v>0</v>
      </c>
      <c r="AY13" s="61">
        <v>0</v>
      </c>
      <c r="AZ13" s="61">
        <v>0</v>
      </c>
      <c r="BA13" s="61">
        <v>0</v>
      </c>
      <c r="BB13" s="61">
        <v>0</v>
      </c>
      <c r="BC13" s="61">
        <v>0</v>
      </c>
      <c r="BD13" s="61">
        <v>0</v>
      </c>
      <c r="BE13" s="61">
        <v>0</v>
      </c>
      <c r="BF13" s="61">
        <v>0</v>
      </c>
      <c r="BG13" s="61">
        <v>0</v>
      </c>
      <c r="BH13" s="61">
        <v>0</v>
      </c>
      <c r="BI13" s="61">
        <v>0</v>
      </c>
      <c r="BJ13" s="61">
        <v>0</v>
      </c>
      <c r="BK13" s="61">
        <v>0</v>
      </c>
      <c r="BL13" s="61">
        <v>0</v>
      </c>
      <c r="BM13" s="61">
        <v>0</v>
      </c>
      <c r="BN13" s="61">
        <v>0</v>
      </c>
      <c r="BO13" s="61">
        <v>0</v>
      </c>
      <c r="BP13" s="61">
        <v>0</v>
      </c>
      <c r="BQ13" s="61">
        <v>4.9603609636305506E-4</v>
      </c>
      <c r="BR13" s="61">
        <v>0</v>
      </c>
      <c r="BS13" s="61">
        <v>0</v>
      </c>
      <c r="BT13" s="61">
        <v>0</v>
      </c>
      <c r="BU13" s="61">
        <v>2.1652708660168516E-4</v>
      </c>
      <c r="BV13" s="61">
        <v>0</v>
      </c>
      <c r="BW13" s="61">
        <v>0</v>
      </c>
      <c r="BX13" s="61">
        <v>0</v>
      </c>
      <c r="BY13" s="61">
        <v>0</v>
      </c>
      <c r="BZ13" s="61">
        <v>0</v>
      </c>
      <c r="CA13" s="61">
        <v>0</v>
      </c>
      <c r="CB13" s="61">
        <v>0</v>
      </c>
      <c r="CC13" s="61">
        <v>0</v>
      </c>
      <c r="CD13" s="61">
        <v>0</v>
      </c>
      <c r="CE13" s="61">
        <v>0</v>
      </c>
      <c r="CF13" s="61">
        <v>0</v>
      </c>
      <c r="CG13" s="61">
        <v>0</v>
      </c>
      <c r="CH13" s="61">
        <v>0</v>
      </c>
      <c r="CI13" s="61">
        <v>0</v>
      </c>
      <c r="CJ13" s="61">
        <v>0</v>
      </c>
      <c r="CK13" s="61">
        <v>0</v>
      </c>
      <c r="CL13" s="61">
        <v>0</v>
      </c>
      <c r="CM13" s="61">
        <v>0</v>
      </c>
      <c r="CN13" s="61">
        <v>0</v>
      </c>
      <c r="CO13" s="61">
        <v>0</v>
      </c>
      <c r="CP13" s="61">
        <v>0</v>
      </c>
      <c r="CQ13" s="61">
        <v>0</v>
      </c>
      <c r="CR13" s="61">
        <v>0</v>
      </c>
      <c r="CS13" s="61">
        <v>0</v>
      </c>
      <c r="CT13" s="61">
        <v>0</v>
      </c>
      <c r="CU13" s="61">
        <v>0</v>
      </c>
      <c r="CV13" s="61">
        <v>0</v>
      </c>
      <c r="CW13" s="61">
        <v>0</v>
      </c>
      <c r="CX13" s="61">
        <v>0</v>
      </c>
      <c r="CY13" s="61">
        <v>0</v>
      </c>
      <c r="CZ13" s="61">
        <v>0</v>
      </c>
      <c r="DA13" s="61">
        <v>0</v>
      </c>
      <c r="DB13" s="61">
        <v>0</v>
      </c>
      <c r="DC13" s="61">
        <v>0</v>
      </c>
      <c r="DD13" s="61">
        <v>0</v>
      </c>
      <c r="DE13" s="61">
        <v>0</v>
      </c>
      <c r="DF13" s="61">
        <v>0</v>
      </c>
      <c r="DG13" s="61">
        <v>0</v>
      </c>
      <c r="DH13" s="61">
        <v>0</v>
      </c>
      <c r="DI13" s="61">
        <v>0</v>
      </c>
      <c r="DJ13" s="61">
        <v>0</v>
      </c>
      <c r="DK13" s="61">
        <v>0</v>
      </c>
      <c r="DL13" s="61">
        <v>0</v>
      </c>
      <c r="DM13" s="61">
        <v>0</v>
      </c>
      <c r="DN13" s="61">
        <v>0</v>
      </c>
      <c r="DO13" s="61">
        <v>0</v>
      </c>
      <c r="DP13" s="61">
        <v>0</v>
      </c>
      <c r="DQ13" s="61">
        <v>0</v>
      </c>
      <c r="DR13" s="61">
        <v>0</v>
      </c>
      <c r="DS13" s="61">
        <v>0</v>
      </c>
      <c r="DT13" s="61">
        <v>0</v>
      </c>
      <c r="DU13" s="61">
        <v>0</v>
      </c>
      <c r="DV13" s="61">
        <v>0</v>
      </c>
      <c r="DW13" s="61">
        <v>0</v>
      </c>
      <c r="DX13" s="61">
        <v>0</v>
      </c>
      <c r="DY13" s="61">
        <v>0</v>
      </c>
      <c r="DZ13" s="61">
        <v>0</v>
      </c>
      <c r="EA13" s="61">
        <v>0</v>
      </c>
      <c r="EB13" s="61">
        <v>0</v>
      </c>
      <c r="EC13" s="61">
        <v>0</v>
      </c>
      <c r="ED13" s="61">
        <v>0</v>
      </c>
      <c r="EE13" s="61">
        <v>0</v>
      </c>
      <c r="EF13" s="61">
        <v>0</v>
      </c>
      <c r="EG13" s="61">
        <v>0</v>
      </c>
      <c r="EH13" s="61">
        <v>0</v>
      </c>
      <c r="EI13" s="61">
        <v>0</v>
      </c>
      <c r="EJ13" s="61">
        <v>0</v>
      </c>
      <c r="EK13" s="61">
        <v>0</v>
      </c>
      <c r="EL13" s="61">
        <v>3.5734113973443341E-5</v>
      </c>
      <c r="EM13" s="61">
        <v>1.7452679413338084E-3</v>
      </c>
      <c r="EN13" s="61">
        <v>1.6283086742902852E-5</v>
      </c>
      <c r="EO13" s="61">
        <v>0</v>
      </c>
      <c r="EP13" s="61">
        <v>0</v>
      </c>
      <c r="EQ13" s="61">
        <v>1.7549789513340224E-5</v>
      </c>
      <c r="ER13" s="61">
        <v>3.0689548339248435E-5</v>
      </c>
      <c r="ES13" s="61">
        <v>8.743852774144489E-5</v>
      </c>
      <c r="ET13" s="61">
        <v>1.4005365341005216E-3</v>
      </c>
      <c r="EU13" s="61">
        <v>3.7798451752476471E-5</v>
      </c>
      <c r="EV13" s="61">
        <v>1.2317520402168735E-3</v>
      </c>
      <c r="EW13" s="61">
        <v>6.0139302856021017E-4</v>
      </c>
      <c r="EX13" s="61">
        <v>0</v>
      </c>
      <c r="EY13" s="61">
        <v>0</v>
      </c>
      <c r="EZ13" s="61">
        <v>0</v>
      </c>
      <c r="FA13" s="61">
        <v>0</v>
      </c>
      <c r="FB13" s="61">
        <v>0</v>
      </c>
      <c r="FC13" s="61">
        <v>0</v>
      </c>
      <c r="FD13" s="61">
        <v>0</v>
      </c>
      <c r="FE13" s="61">
        <v>0</v>
      </c>
      <c r="FF13" s="61">
        <v>0</v>
      </c>
      <c r="FG13" s="61">
        <v>0</v>
      </c>
      <c r="FH13" s="61">
        <v>2.7592176364437938E-4</v>
      </c>
      <c r="FI13" s="61">
        <v>0</v>
      </c>
      <c r="FJ13" s="61">
        <v>0</v>
      </c>
      <c r="FK13" s="61">
        <v>0</v>
      </c>
      <c r="FL13" s="61">
        <v>0</v>
      </c>
      <c r="FM13" s="61">
        <v>0</v>
      </c>
      <c r="FN13" s="61">
        <v>0</v>
      </c>
      <c r="FO13" s="61">
        <v>0</v>
      </c>
      <c r="FP13" s="61">
        <v>0</v>
      </c>
      <c r="FQ13" s="61">
        <v>0</v>
      </c>
      <c r="FR13" s="61">
        <v>0</v>
      </c>
      <c r="FS13" s="61">
        <v>6.4726342058442647E-4</v>
      </c>
      <c r="FT13" s="61">
        <v>0</v>
      </c>
      <c r="FU13" s="61">
        <v>0</v>
      </c>
      <c r="FV13" s="61">
        <v>0</v>
      </c>
      <c r="FW13" s="61">
        <v>0</v>
      </c>
      <c r="FX13" s="61">
        <v>0</v>
      </c>
      <c r="FY13" s="61">
        <v>0</v>
      </c>
      <c r="FZ13" s="61">
        <v>0</v>
      </c>
      <c r="GA13" s="61">
        <v>0</v>
      </c>
      <c r="GB13" s="61">
        <v>0</v>
      </c>
      <c r="GC13" s="61">
        <v>0</v>
      </c>
      <c r="GD13" s="61">
        <v>0</v>
      </c>
      <c r="GE13" s="61">
        <v>0</v>
      </c>
      <c r="GF13" s="61">
        <v>0</v>
      </c>
      <c r="GG13" s="61">
        <v>0</v>
      </c>
      <c r="GH13" s="61">
        <v>0</v>
      </c>
      <c r="GI13" s="61">
        <v>0</v>
      </c>
      <c r="GJ13" s="61">
        <v>0</v>
      </c>
      <c r="GK13" s="61">
        <v>0</v>
      </c>
      <c r="GL13" s="61">
        <v>0</v>
      </c>
      <c r="GM13" s="61">
        <v>0</v>
      </c>
      <c r="GN13" s="61">
        <v>0</v>
      </c>
      <c r="GO13" s="61">
        <v>0</v>
      </c>
      <c r="GP13" s="61">
        <v>0</v>
      </c>
      <c r="GQ13" s="61">
        <v>0</v>
      </c>
      <c r="GR13" s="61">
        <v>0</v>
      </c>
      <c r="GS13" s="61">
        <v>0</v>
      </c>
      <c r="GT13" s="61">
        <v>0</v>
      </c>
      <c r="GU13" s="61">
        <v>0</v>
      </c>
      <c r="GV13" s="61">
        <v>0</v>
      </c>
      <c r="GW13" s="61">
        <v>0</v>
      </c>
      <c r="GX13" s="61">
        <v>0</v>
      </c>
      <c r="GY13" s="61">
        <v>0</v>
      </c>
      <c r="GZ13" s="61">
        <v>0</v>
      </c>
      <c r="HA13" s="61">
        <v>0</v>
      </c>
      <c r="HB13" s="61">
        <v>0</v>
      </c>
      <c r="HC13" s="61">
        <v>0</v>
      </c>
      <c r="HD13" s="61">
        <v>0</v>
      </c>
      <c r="HE13" s="61">
        <v>0</v>
      </c>
      <c r="HF13" s="61">
        <v>0</v>
      </c>
      <c r="HG13" s="61">
        <v>0</v>
      </c>
      <c r="HH13" s="61">
        <v>0</v>
      </c>
      <c r="HI13" s="61">
        <v>0</v>
      </c>
      <c r="HJ13" s="61">
        <v>0</v>
      </c>
      <c r="HK13" s="61">
        <v>0</v>
      </c>
      <c r="HL13" s="61">
        <v>0</v>
      </c>
      <c r="HM13" s="61">
        <v>0</v>
      </c>
      <c r="HN13" s="61">
        <v>0</v>
      </c>
      <c r="HO13" s="61">
        <v>0</v>
      </c>
      <c r="HP13" s="61">
        <v>0</v>
      </c>
      <c r="HQ13" s="61">
        <v>0</v>
      </c>
      <c r="HR13" s="61">
        <v>0</v>
      </c>
      <c r="HS13" s="61">
        <v>0</v>
      </c>
      <c r="HT13" s="61">
        <v>0</v>
      </c>
      <c r="HU13" s="61">
        <v>0</v>
      </c>
      <c r="HV13" s="61">
        <v>0</v>
      </c>
      <c r="HW13" s="61">
        <v>0</v>
      </c>
      <c r="HX13" s="61">
        <v>0</v>
      </c>
      <c r="HY13" s="61">
        <v>0</v>
      </c>
      <c r="HZ13" s="61">
        <v>0</v>
      </c>
      <c r="IA13" s="61">
        <v>0</v>
      </c>
      <c r="IB13" s="61">
        <v>0</v>
      </c>
      <c r="IC13" s="61">
        <v>0</v>
      </c>
      <c r="ID13" s="61">
        <v>0</v>
      </c>
      <c r="IE13" s="61">
        <v>0</v>
      </c>
      <c r="IF13" s="61">
        <v>0</v>
      </c>
      <c r="IG13" s="61">
        <v>0</v>
      </c>
      <c r="IH13" s="61">
        <v>0</v>
      </c>
      <c r="II13" s="61">
        <v>0</v>
      </c>
      <c r="IJ13" s="61">
        <v>0.10633506534358422</v>
      </c>
      <c r="IK13" s="61">
        <v>9.6393072421361858E-3</v>
      </c>
      <c r="IL13" s="61">
        <v>8.277914527053997E-5</v>
      </c>
      <c r="IM13" s="61">
        <v>7.1574828063138386E-6</v>
      </c>
      <c r="IN13" s="61">
        <v>1.6947551860950793E-3</v>
      </c>
      <c r="IO13" s="61">
        <v>2.5446517207582713E-2</v>
      </c>
      <c r="IP13" s="61">
        <v>1.9905815377834783E-3</v>
      </c>
      <c r="IQ13" s="61">
        <v>7.5213370369968735E-6</v>
      </c>
      <c r="IR13" s="61">
        <v>6.0374673046197232E-4</v>
      </c>
      <c r="IS13" s="61">
        <v>2.6862437151503944E-2</v>
      </c>
      <c r="IT13" s="61">
        <v>0</v>
      </c>
      <c r="IU13" s="61">
        <v>4.1587941430912775E-6</v>
      </c>
      <c r="IV13" s="61">
        <v>3.8125465459313494E-4</v>
      </c>
      <c r="IW13" s="61">
        <v>0</v>
      </c>
      <c r="IX13" s="61">
        <v>0</v>
      </c>
      <c r="IY13" s="61">
        <v>0</v>
      </c>
      <c r="IZ13" s="61">
        <v>0</v>
      </c>
      <c r="JA13" s="61">
        <v>0</v>
      </c>
      <c r="JB13" s="61">
        <v>0</v>
      </c>
      <c r="JC13" s="61">
        <v>1.9791395360297317E-4</v>
      </c>
      <c r="JD13" s="61">
        <v>0</v>
      </c>
      <c r="JE13" s="61">
        <v>0</v>
      </c>
      <c r="JF13" s="61">
        <v>0</v>
      </c>
      <c r="JG13" s="61">
        <v>0</v>
      </c>
      <c r="JH13" s="61">
        <v>0</v>
      </c>
      <c r="JI13" s="61">
        <v>0</v>
      </c>
      <c r="JJ13" s="61">
        <v>0</v>
      </c>
      <c r="JK13" s="61">
        <v>0</v>
      </c>
      <c r="JL13" s="61">
        <v>0</v>
      </c>
      <c r="JM13" s="61">
        <v>0</v>
      </c>
      <c r="JN13" s="61">
        <v>6.1689962651519017E-5</v>
      </c>
      <c r="JO13" s="61">
        <v>0</v>
      </c>
      <c r="JP13" s="61">
        <v>2.9977481256733142E-5</v>
      </c>
      <c r="JQ13" s="61">
        <v>0</v>
      </c>
      <c r="JR13" s="61">
        <v>6.0460301487111467E-6</v>
      </c>
      <c r="JS13" s="61">
        <v>0</v>
      </c>
      <c r="JT13" s="61">
        <v>0</v>
      </c>
      <c r="JU13" s="61">
        <v>0</v>
      </c>
      <c r="JV13" s="61">
        <v>0</v>
      </c>
      <c r="JW13" s="61">
        <v>0</v>
      </c>
      <c r="JX13" s="61">
        <v>0</v>
      </c>
      <c r="JY13" s="61">
        <v>0</v>
      </c>
      <c r="JZ13" s="61">
        <v>0</v>
      </c>
      <c r="KA13" s="61">
        <v>0</v>
      </c>
      <c r="KB13" s="61">
        <v>0</v>
      </c>
      <c r="KC13" s="61">
        <v>0</v>
      </c>
      <c r="KD13" s="61">
        <v>0</v>
      </c>
      <c r="KE13" s="61">
        <v>0</v>
      </c>
      <c r="KF13" s="61">
        <v>0</v>
      </c>
      <c r="KG13" s="61">
        <v>0</v>
      </c>
      <c r="KH13" s="61">
        <v>0</v>
      </c>
      <c r="KI13" s="61">
        <v>0</v>
      </c>
      <c r="KJ13" s="61">
        <v>0</v>
      </c>
      <c r="KK13" s="61">
        <v>0</v>
      </c>
      <c r="KL13" s="61">
        <v>0</v>
      </c>
      <c r="KM13" s="61">
        <v>0</v>
      </c>
      <c r="KN13" s="61">
        <v>0</v>
      </c>
      <c r="KO13" s="61">
        <v>0</v>
      </c>
      <c r="KP13" s="61">
        <v>0</v>
      </c>
      <c r="KQ13" s="61">
        <v>0</v>
      </c>
      <c r="KR13" s="61">
        <v>0</v>
      </c>
      <c r="KS13" s="61">
        <v>0</v>
      </c>
      <c r="KT13" s="61">
        <v>0</v>
      </c>
      <c r="KU13" s="61">
        <v>0</v>
      </c>
      <c r="KV13" s="61">
        <v>0</v>
      </c>
      <c r="KW13" s="61">
        <v>0</v>
      </c>
      <c r="KX13" s="61">
        <v>0</v>
      </c>
      <c r="KY13" s="61">
        <v>0</v>
      </c>
      <c r="KZ13" s="61">
        <v>0</v>
      </c>
    </row>
    <row r="14" spans="1:312" ht="13" x14ac:dyDescent="0.3">
      <c r="A14" s="102">
        <v>1.0146063660403599</v>
      </c>
      <c r="B14" s="50" t="s">
        <v>935</v>
      </c>
      <c r="C14" s="60" t="s">
        <v>17</v>
      </c>
      <c r="D14" s="61">
        <v>0</v>
      </c>
      <c r="E14" s="61">
        <v>1.3088360401213407E-5</v>
      </c>
      <c r="F14" s="61">
        <v>0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6.4726376899166584E-3</v>
      </c>
      <c r="N14" s="61">
        <v>3.9123686652146389E-3</v>
      </c>
      <c r="O14" s="61">
        <v>3.3598584203134545E-3</v>
      </c>
      <c r="P14" s="61">
        <v>3.3935675194532436E-3</v>
      </c>
      <c r="Q14" s="61">
        <v>8.3759786086853739E-3</v>
      </c>
      <c r="R14" s="61">
        <v>0</v>
      </c>
      <c r="S14" s="61">
        <v>7.3681206488292693E-5</v>
      </c>
      <c r="T14" s="61">
        <v>0</v>
      </c>
      <c r="U14" s="61">
        <v>1.9424901714970195E-4</v>
      </c>
      <c r="V14" s="61">
        <v>1.3202810216856021E-5</v>
      </c>
      <c r="W14" s="61">
        <v>0</v>
      </c>
      <c r="X14" s="61">
        <v>0</v>
      </c>
      <c r="Y14" s="61">
        <v>0</v>
      </c>
      <c r="Z14" s="61">
        <v>0</v>
      </c>
      <c r="AA14" s="61">
        <v>0</v>
      </c>
      <c r="AB14" s="61">
        <v>0</v>
      </c>
      <c r="AC14" s="61">
        <v>0</v>
      </c>
      <c r="AD14" s="61">
        <v>0</v>
      </c>
      <c r="AE14" s="61">
        <v>0</v>
      </c>
      <c r="AF14" s="61">
        <v>0</v>
      </c>
      <c r="AG14" s="61">
        <v>1.1511553219986896E-5</v>
      </c>
      <c r="AH14" s="61">
        <v>0</v>
      </c>
      <c r="AI14" s="61">
        <v>0</v>
      </c>
      <c r="AJ14" s="61">
        <v>0</v>
      </c>
      <c r="AK14" s="61">
        <v>0</v>
      </c>
      <c r="AL14" s="61">
        <v>0</v>
      </c>
      <c r="AM14" s="61">
        <v>0</v>
      </c>
      <c r="AN14" s="61">
        <v>4.2141060401348916E-5</v>
      </c>
      <c r="AO14" s="61">
        <v>0</v>
      </c>
      <c r="AP14" s="61">
        <v>0</v>
      </c>
      <c r="AQ14" s="61">
        <v>0</v>
      </c>
      <c r="AR14" s="61">
        <v>0</v>
      </c>
      <c r="AS14" s="61">
        <v>0</v>
      </c>
      <c r="AT14" s="61">
        <v>0</v>
      </c>
      <c r="AU14" s="61">
        <v>0</v>
      </c>
      <c r="AV14" s="61">
        <v>0</v>
      </c>
      <c r="AW14" s="61">
        <v>0</v>
      </c>
      <c r="AX14" s="61">
        <v>1.3260966851563041E-5</v>
      </c>
      <c r="AY14" s="61">
        <v>0</v>
      </c>
      <c r="AZ14" s="61">
        <v>0</v>
      </c>
      <c r="BA14" s="61">
        <v>0</v>
      </c>
      <c r="BB14" s="61">
        <v>0</v>
      </c>
      <c r="BC14" s="61">
        <v>0</v>
      </c>
      <c r="BD14" s="61">
        <v>0</v>
      </c>
      <c r="BE14" s="61">
        <v>0</v>
      </c>
      <c r="BF14" s="61">
        <v>0</v>
      </c>
      <c r="BG14" s="61">
        <v>0</v>
      </c>
      <c r="BH14" s="61">
        <v>0</v>
      </c>
      <c r="BI14" s="61">
        <v>0</v>
      </c>
      <c r="BJ14" s="61">
        <v>0</v>
      </c>
      <c r="BK14" s="61">
        <v>0</v>
      </c>
      <c r="BL14" s="61">
        <v>0</v>
      </c>
      <c r="BM14" s="61">
        <v>0</v>
      </c>
      <c r="BN14" s="61">
        <v>0</v>
      </c>
      <c r="BO14" s="61">
        <v>0</v>
      </c>
      <c r="BP14" s="61">
        <v>0</v>
      </c>
      <c r="BQ14" s="61">
        <v>1.5048629956867382E-3</v>
      </c>
      <c r="BR14" s="61">
        <v>0</v>
      </c>
      <c r="BS14" s="61">
        <v>0</v>
      </c>
      <c r="BT14" s="61">
        <v>4.1781477448203246E-5</v>
      </c>
      <c r="BU14" s="61">
        <v>0</v>
      </c>
      <c r="BV14" s="61">
        <v>0</v>
      </c>
      <c r="BW14" s="61">
        <v>0</v>
      </c>
      <c r="BX14" s="61">
        <v>0</v>
      </c>
      <c r="BY14" s="61">
        <v>0</v>
      </c>
      <c r="BZ14" s="61">
        <v>0</v>
      </c>
      <c r="CA14" s="61">
        <v>0</v>
      </c>
      <c r="CB14" s="61">
        <v>0</v>
      </c>
      <c r="CC14" s="61">
        <v>0</v>
      </c>
      <c r="CD14" s="61">
        <v>0</v>
      </c>
      <c r="CE14" s="61">
        <v>0</v>
      </c>
      <c r="CF14" s="61">
        <v>0</v>
      </c>
      <c r="CG14" s="61">
        <v>0</v>
      </c>
      <c r="CH14" s="61">
        <v>0</v>
      </c>
      <c r="CI14" s="61">
        <v>0</v>
      </c>
      <c r="CJ14" s="61">
        <v>0</v>
      </c>
      <c r="CK14" s="61">
        <v>0</v>
      </c>
      <c r="CL14" s="61">
        <v>0</v>
      </c>
      <c r="CM14" s="61">
        <v>0</v>
      </c>
      <c r="CN14" s="61">
        <v>0</v>
      </c>
      <c r="CO14" s="61">
        <v>0</v>
      </c>
      <c r="CP14" s="61">
        <v>0</v>
      </c>
      <c r="CQ14" s="61">
        <v>0</v>
      </c>
      <c r="CR14" s="61">
        <v>0</v>
      </c>
      <c r="CS14" s="61">
        <v>0</v>
      </c>
      <c r="CT14" s="61">
        <v>0</v>
      </c>
      <c r="CU14" s="61">
        <v>0</v>
      </c>
      <c r="CV14" s="61">
        <v>6.0729551024761334E-6</v>
      </c>
      <c r="CW14" s="61">
        <v>0</v>
      </c>
      <c r="CX14" s="61">
        <v>0</v>
      </c>
      <c r="CY14" s="61">
        <v>0</v>
      </c>
      <c r="CZ14" s="61">
        <v>0</v>
      </c>
      <c r="DA14" s="61">
        <v>0</v>
      </c>
      <c r="DB14" s="61">
        <v>0</v>
      </c>
      <c r="DC14" s="61">
        <v>0</v>
      </c>
      <c r="DD14" s="61">
        <v>0</v>
      </c>
      <c r="DE14" s="61">
        <v>0</v>
      </c>
      <c r="DF14" s="61">
        <v>0</v>
      </c>
      <c r="DG14" s="61">
        <v>0</v>
      </c>
      <c r="DH14" s="61">
        <v>0</v>
      </c>
      <c r="DI14" s="61">
        <v>0</v>
      </c>
      <c r="DJ14" s="61">
        <v>0</v>
      </c>
      <c r="DK14" s="61">
        <v>0</v>
      </c>
      <c r="DL14" s="61">
        <v>0</v>
      </c>
      <c r="DM14" s="61">
        <v>0</v>
      </c>
      <c r="DN14" s="61">
        <v>0</v>
      </c>
      <c r="DO14" s="61">
        <v>0</v>
      </c>
      <c r="DP14" s="61">
        <v>0</v>
      </c>
      <c r="DQ14" s="61">
        <v>0</v>
      </c>
      <c r="DR14" s="61">
        <v>0</v>
      </c>
      <c r="DS14" s="61">
        <v>0</v>
      </c>
      <c r="DT14" s="61">
        <v>0</v>
      </c>
      <c r="DU14" s="61">
        <v>0</v>
      </c>
      <c r="DV14" s="61">
        <v>0</v>
      </c>
      <c r="DW14" s="61">
        <v>0</v>
      </c>
      <c r="DX14" s="61">
        <v>0</v>
      </c>
      <c r="DY14" s="61">
        <v>0</v>
      </c>
      <c r="DZ14" s="61">
        <v>0</v>
      </c>
      <c r="EA14" s="61">
        <v>0</v>
      </c>
      <c r="EB14" s="61">
        <v>0</v>
      </c>
      <c r="EC14" s="61">
        <v>0</v>
      </c>
      <c r="ED14" s="61">
        <v>0</v>
      </c>
      <c r="EE14" s="61">
        <v>0</v>
      </c>
      <c r="EF14" s="61">
        <v>0</v>
      </c>
      <c r="EG14" s="61">
        <v>0</v>
      </c>
      <c r="EH14" s="61">
        <v>0</v>
      </c>
      <c r="EI14" s="61">
        <v>0</v>
      </c>
      <c r="EJ14" s="61">
        <v>0</v>
      </c>
      <c r="EK14" s="61">
        <v>0</v>
      </c>
      <c r="EL14" s="61">
        <v>1.0835617765310409E-3</v>
      </c>
      <c r="EM14" s="61">
        <v>0</v>
      </c>
      <c r="EN14" s="61">
        <v>8.7536026603690501E-4</v>
      </c>
      <c r="EO14" s="61">
        <v>0</v>
      </c>
      <c r="EP14" s="61">
        <v>0</v>
      </c>
      <c r="EQ14" s="61">
        <v>1.6417513864927066E-2</v>
      </c>
      <c r="ER14" s="61">
        <v>0</v>
      </c>
      <c r="ES14" s="61">
        <v>1.8644980180161042E-5</v>
      </c>
      <c r="ET14" s="61">
        <v>0</v>
      </c>
      <c r="EU14" s="61">
        <v>0</v>
      </c>
      <c r="EV14" s="61">
        <v>0</v>
      </c>
      <c r="EW14" s="61">
        <v>0</v>
      </c>
      <c r="EX14" s="61">
        <v>0</v>
      </c>
      <c r="EY14" s="61">
        <v>2.1416732712477209E-4</v>
      </c>
      <c r="EZ14" s="61">
        <v>0</v>
      </c>
      <c r="FA14" s="61">
        <v>0</v>
      </c>
      <c r="FB14" s="61">
        <v>0</v>
      </c>
      <c r="FC14" s="61">
        <v>0</v>
      </c>
      <c r="FD14" s="61">
        <v>0</v>
      </c>
      <c r="FE14" s="61">
        <v>0</v>
      </c>
      <c r="FF14" s="61">
        <v>0</v>
      </c>
      <c r="FG14" s="61">
        <v>2.8825828780148073E-4</v>
      </c>
      <c r="FH14" s="61">
        <v>0</v>
      </c>
      <c r="FI14" s="61">
        <v>0</v>
      </c>
      <c r="FJ14" s="61">
        <v>0</v>
      </c>
      <c r="FK14" s="61">
        <v>0</v>
      </c>
      <c r="FL14" s="61">
        <v>0</v>
      </c>
      <c r="FM14" s="61">
        <v>0</v>
      </c>
      <c r="FN14" s="61">
        <v>0</v>
      </c>
      <c r="FO14" s="61">
        <v>0</v>
      </c>
      <c r="FP14" s="61">
        <v>0</v>
      </c>
      <c r="FQ14" s="61">
        <v>0</v>
      </c>
      <c r="FR14" s="61">
        <v>0</v>
      </c>
      <c r="FS14" s="61">
        <v>9.342076719160422E-2</v>
      </c>
      <c r="FT14" s="61">
        <v>2.6483202469104451E-5</v>
      </c>
      <c r="FU14" s="61">
        <v>1.1003105977426394E-2</v>
      </c>
      <c r="FV14" s="61">
        <v>2.4789585711542658E-5</v>
      </c>
      <c r="FW14" s="61">
        <v>6.5606250114722377E-3</v>
      </c>
      <c r="FX14" s="61">
        <v>0</v>
      </c>
      <c r="FY14" s="61">
        <v>8.7383799319225627E-3</v>
      </c>
      <c r="FZ14" s="61">
        <v>0</v>
      </c>
      <c r="GA14" s="61">
        <v>1.7001861255687009E-5</v>
      </c>
      <c r="GB14" s="61">
        <v>0</v>
      </c>
      <c r="GC14" s="61">
        <v>0</v>
      </c>
      <c r="GD14" s="61">
        <v>0</v>
      </c>
      <c r="GE14" s="61">
        <v>1.3208328405054418E-5</v>
      </c>
      <c r="GF14" s="61">
        <v>0</v>
      </c>
      <c r="GG14" s="61">
        <v>0</v>
      </c>
      <c r="GH14" s="61">
        <v>0</v>
      </c>
      <c r="GI14" s="61">
        <v>0</v>
      </c>
      <c r="GJ14" s="61">
        <v>0</v>
      </c>
      <c r="GK14" s="61">
        <v>0</v>
      </c>
      <c r="GL14" s="61">
        <v>0</v>
      </c>
      <c r="GM14" s="61">
        <v>0</v>
      </c>
      <c r="GN14" s="61">
        <v>0</v>
      </c>
      <c r="GO14" s="61">
        <v>0</v>
      </c>
      <c r="GP14" s="61">
        <v>0</v>
      </c>
      <c r="GQ14" s="61">
        <v>0</v>
      </c>
      <c r="GR14" s="61">
        <v>0</v>
      </c>
      <c r="GS14" s="61">
        <v>0</v>
      </c>
      <c r="GT14" s="61">
        <v>0</v>
      </c>
      <c r="GU14" s="61">
        <v>0</v>
      </c>
      <c r="GV14" s="61">
        <v>0</v>
      </c>
      <c r="GW14" s="61">
        <v>0</v>
      </c>
      <c r="GX14" s="61">
        <v>0</v>
      </c>
      <c r="GY14" s="61">
        <v>0</v>
      </c>
      <c r="GZ14" s="61">
        <v>0</v>
      </c>
      <c r="HA14" s="61">
        <v>0</v>
      </c>
      <c r="HB14" s="61">
        <v>0</v>
      </c>
      <c r="HC14" s="61">
        <v>0</v>
      </c>
      <c r="HD14" s="61">
        <v>0</v>
      </c>
      <c r="HE14" s="61">
        <v>0</v>
      </c>
      <c r="HF14" s="61">
        <v>0</v>
      </c>
      <c r="HG14" s="61">
        <v>0</v>
      </c>
      <c r="HH14" s="61">
        <v>0</v>
      </c>
      <c r="HI14" s="61">
        <v>0</v>
      </c>
      <c r="HJ14" s="61">
        <v>0</v>
      </c>
      <c r="HK14" s="61">
        <v>0</v>
      </c>
      <c r="HL14" s="61">
        <v>0</v>
      </c>
      <c r="HM14" s="61">
        <v>0</v>
      </c>
      <c r="HN14" s="61">
        <v>0</v>
      </c>
      <c r="HO14" s="61">
        <v>0</v>
      </c>
      <c r="HP14" s="61">
        <v>0</v>
      </c>
      <c r="HQ14" s="61">
        <v>0</v>
      </c>
      <c r="HR14" s="61">
        <v>0</v>
      </c>
      <c r="HS14" s="61">
        <v>0</v>
      </c>
      <c r="HT14" s="61">
        <v>0</v>
      </c>
      <c r="HU14" s="61">
        <v>0</v>
      </c>
      <c r="HV14" s="61">
        <v>0</v>
      </c>
      <c r="HW14" s="61">
        <v>0</v>
      </c>
      <c r="HX14" s="61">
        <v>0</v>
      </c>
      <c r="HY14" s="61">
        <v>0</v>
      </c>
      <c r="HZ14" s="61">
        <v>0</v>
      </c>
      <c r="IA14" s="61">
        <v>0</v>
      </c>
      <c r="IB14" s="61">
        <v>0</v>
      </c>
      <c r="IC14" s="61">
        <v>0</v>
      </c>
      <c r="ID14" s="61">
        <v>0</v>
      </c>
      <c r="IE14" s="61">
        <v>0</v>
      </c>
      <c r="IF14" s="61">
        <v>0</v>
      </c>
      <c r="IG14" s="61">
        <v>0</v>
      </c>
      <c r="IH14" s="61">
        <v>0</v>
      </c>
      <c r="II14" s="61">
        <v>0</v>
      </c>
      <c r="IJ14" s="61">
        <v>0</v>
      </c>
      <c r="IK14" s="61">
        <v>8.838604863657837E-6</v>
      </c>
      <c r="IL14" s="61">
        <v>6.0615456779416058E-6</v>
      </c>
      <c r="IM14" s="61">
        <v>9.4671669743087299E-5</v>
      </c>
      <c r="IN14" s="61">
        <v>1.0225795571772401E-5</v>
      </c>
      <c r="IO14" s="61">
        <v>3.6488610455801503E-5</v>
      </c>
      <c r="IP14" s="61">
        <v>0</v>
      </c>
      <c r="IQ14" s="61">
        <v>0</v>
      </c>
      <c r="IR14" s="61">
        <v>8.1081689008322725E-6</v>
      </c>
      <c r="IS14" s="61">
        <v>0</v>
      </c>
      <c r="IT14" s="61">
        <v>0</v>
      </c>
      <c r="IU14" s="61">
        <v>7.7020277630172006E-4</v>
      </c>
      <c r="IV14" s="61">
        <v>0</v>
      </c>
      <c r="IW14" s="61">
        <v>0</v>
      </c>
      <c r="IX14" s="61">
        <v>0</v>
      </c>
      <c r="IY14" s="61">
        <v>6.1482641564928808E-3</v>
      </c>
      <c r="IZ14" s="61">
        <v>2.0399967655478691E-3</v>
      </c>
      <c r="JA14" s="61">
        <v>2.6022935828672327E-3</v>
      </c>
      <c r="JB14" s="61">
        <v>2.8864068655814314E-3</v>
      </c>
      <c r="JC14" s="61">
        <v>7.0996160260526008E-6</v>
      </c>
      <c r="JD14" s="61">
        <v>0</v>
      </c>
      <c r="JE14" s="61">
        <v>0</v>
      </c>
      <c r="JF14" s="61">
        <v>0</v>
      </c>
      <c r="JG14" s="61">
        <v>1.6733398019056108E-6</v>
      </c>
      <c r="JH14" s="61">
        <v>0</v>
      </c>
      <c r="JI14" s="61">
        <v>0</v>
      </c>
      <c r="JJ14" s="61">
        <v>0</v>
      </c>
      <c r="JK14" s="61">
        <v>0</v>
      </c>
      <c r="JL14" s="61">
        <v>0</v>
      </c>
      <c r="JM14" s="61">
        <v>0</v>
      </c>
      <c r="JN14" s="61">
        <v>0.19414654009835081</v>
      </c>
      <c r="JO14" s="61">
        <v>5.5451548806379904E-2</v>
      </c>
      <c r="JP14" s="61">
        <v>4.2329965249404494E-2</v>
      </c>
      <c r="JQ14" s="61">
        <v>4.195480133609872E-3</v>
      </c>
      <c r="JR14" s="61">
        <v>7.5389707989783521E-3</v>
      </c>
      <c r="JS14" s="61">
        <v>0</v>
      </c>
      <c r="JT14" s="61">
        <v>0</v>
      </c>
      <c r="JU14" s="61">
        <v>0</v>
      </c>
      <c r="JV14" s="61">
        <v>0</v>
      </c>
      <c r="JW14" s="61">
        <v>0</v>
      </c>
      <c r="JX14" s="61">
        <v>0</v>
      </c>
      <c r="JY14" s="61">
        <v>0</v>
      </c>
      <c r="JZ14" s="61">
        <v>1.3275668126860297E-5</v>
      </c>
      <c r="KA14" s="61">
        <v>4.3257965371469092E-6</v>
      </c>
      <c r="KB14" s="61">
        <v>2.3297602150023638E-4</v>
      </c>
      <c r="KC14" s="61">
        <v>0</v>
      </c>
      <c r="KD14" s="61">
        <v>0</v>
      </c>
      <c r="KE14" s="61">
        <v>0</v>
      </c>
      <c r="KF14" s="61">
        <v>0</v>
      </c>
      <c r="KG14" s="61">
        <v>0</v>
      </c>
      <c r="KH14" s="61">
        <v>0</v>
      </c>
      <c r="KI14" s="61">
        <v>0</v>
      </c>
      <c r="KJ14" s="61">
        <v>0</v>
      </c>
      <c r="KK14" s="61">
        <v>0</v>
      </c>
      <c r="KL14" s="61">
        <v>0</v>
      </c>
      <c r="KM14" s="61">
        <v>0</v>
      </c>
      <c r="KN14" s="61">
        <v>0</v>
      </c>
      <c r="KO14" s="61">
        <v>0</v>
      </c>
      <c r="KP14" s="61">
        <v>0</v>
      </c>
      <c r="KQ14" s="61">
        <v>0</v>
      </c>
      <c r="KR14" s="61">
        <v>0</v>
      </c>
      <c r="KS14" s="61">
        <v>0</v>
      </c>
      <c r="KT14" s="61">
        <v>0</v>
      </c>
      <c r="KU14" s="61">
        <v>0</v>
      </c>
      <c r="KV14" s="61">
        <v>0</v>
      </c>
      <c r="KW14" s="61">
        <v>0</v>
      </c>
      <c r="KX14" s="61">
        <v>0</v>
      </c>
      <c r="KY14" s="61">
        <v>0</v>
      </c>
      <c r="KZ14" s="61">
        <v>0</v>
      </c>
    </row>
    <row r="15" spans="1:312" ht="13" x14ac:dyDescent="0.3">
      <c r="A15" s="102">
        <v>1.0903653015600687</v>
      </c>
      <c r="B15" s="50" t="s">
        <v>933</v>
      </c>
      <c r="C15" s="60" t="s">
        <v>81</v>
      </c>
      <c r="D15" s="61">
        <v>0</v>
      </c>
      <c r="E15" s="61">
        <v>7.8277247230445395E-5</v>
      </c>
      <c r="F15" s="61">
        <v>0</v>
      </c>
      <c r="G15" s="61">
        <v>0</v>
      </c>
      <c r="H15" s="61">
        <v>0</v>
      </c>
      <c r="I15" s="61">
        <v>1.7825391806665424E-4</v>
      </c>
      <c r="J15" s="61">
        <v>0</v>
      </c>
      <c r="K15" s="61">
        <v>0</v>
      </c>
      <c r="L15" s="61">
        <v>0</v>
      </c>
      <c r="M15" s="61">
        <v>5.4193303947689265E-4</v>
      </c>
      <c r="N15" s="61">
        <v>1.2815291954312436E-5</v>
      </c>
      <c r="O15" s="61">
        <v>0</v>
      </c>
      <c r="P15" s="61">
        <v>5.1444571560671038E-4</v>
      </c>
      <c r="Q15" s="61">
        <v>0</v>
      </c>
      <c r="R15" s="61">
        <v>1.3485315378274524E-4</v>
      </c>
      <c r="S15" s="61">
        <v>1.8682427518376931E-4</v>
      </c>
      <c r="T15" s="61">
        <v>4.9340986865009664E-2</v>
      </c>
      <c r="U15" s="61">
        <v>1.6411358176382621E-4</v>
      </c>
      <c r="V15" s="61">
        <v>0</v>
      </c>
      <c r="W15" s="61">
        <v>1.1358671221688692E-3</v>
      </c>
      <c r="X15" s="61">
        <v>2.5633275691249913E-5</v>
      </c>
      <c r="Y15" s="61">
        <v>1.810339695114107E-4</v>
      </c>
      <c r="Z15" s="61">
        <v>5.8233530117602359E-5</v>
      </c>
      <c r="AA15" s="61">
        <v>1.0597331886780161E-4</v>
      </c>
      <c r="AB15" s="61">
        <v>2.5945097057484574E-4</v>
      </c>
      <c r="AC15" s="61">
        <v>2.2233188784625063E-4</v>
      </c>
      <c r="AD15" s="61">
        <v>7.7938885089030797E-4</v>
      </c>
      <c r="AE15" s="61">
        <v>2.2666190993583381E-3</v>
      </c>
      <c r="AF15" s="61">
        <v>4.1017833570822991E-4</v>
      </c>
      <c r="AG15" s="61">
        <v>2.51239649026214E-3</v>
      </c>
      <c r="AH15" s="61">
        <v>0</v>
      </c>
      <c r="AI15" s="61">
        <v>2.2342137984062357E-3</v>
      </c>
      <c r="AJ15" s="61">
        <v>7.7889604597239292E-3</v>
      </c>
      <c r="AK15" s="61">
        <v>1.3785580784165604E-3</v>
      </c>
      <c r="AL15" s="61">
        <v>1.1928197935221416E-2</v>
      </c>
      <c r="AM15" s="61">
        <v>8.0594699854490588E-3</v>
      </c>
      <c r="AN15" s="61">
        <v>5.9001120261217219E-3</v>
      </c>
      <c r="AO15" s="61">
        <v>1.8378805085963731E-2</v>
      </c>
      <c r="AP15" s="61">
        <v>6.0754177623292592E-3</v>
      </c>
      <c r="AQ15" s="61">
        <v>1.7111307565089887E-2</v>
      </c>
      <c r="AR15" s="61">
        <v>4.8164582438354276E-3</v>
      </c>
      <c r="AS15" s="61">
        <v>0</v>
      </c>
      <c r="AT15" s="61">
        <v>1.2931661136232704E-4</v>
      </c>
      <c r="AU15" s="61">
        <v>2.6035841950071416E-5</v>
      </c>
      <c r="AV15" s="61">
        <v>1.1947639565125661E-4</v>
      </c>
      <c r="AW15" s="61">
        <v>1.3330268291712223E-4</v>
      </c>
      <c r="AX15" s="61">
        <v>1.8214235793754438E-5</v>
      </c>
      <c r="AY15" s="61">
        <v>2.6201013898940516E-3</v>
      </c>
      <c r="AZ15" s="61">
        <v>5.8632914777838991E-4</v>
      </c>
      <c r="BA15" s="61">
        <v>0</v>
      </c>
      <c r="BB15" s="61">
        <v>1.8560429927002595E-3</v>
      </c>
      <c r="BC15" s="61">
        <v>1.1577302479090572E-2</v>
      </c>
      <c r="BD15" s="61">
        <v>1.5441908981945788E-2</v>
      </c>
      <c r="BE15" s="61">
        <v>0</v>
      </c>
      <c r="BF15" s="61">
        <v>2.9176875731139808E-4</v>
      </c>
      <c r="BG15" s="61">
        <v>4.9661124360453207E-5</v>
      </c>
      <c r="BH15" s="61">
        <v>0.2145749193235387</v>
      </c>
      <c r="BI15" s="61">
        <v>6.280132801783805E-3</v>
      </c>
      <c r="BJ15" s="61">
        <v>8.4833402903521666E-3</v>
      </c>
      <c r="BK15" s="61">
        <v>1.0134579018247419E-2</v>
      </c>
      <c r="BL15" s="61">
        <v>0</v>
      </c>
      <c r="BM15" s="61">
        <v>0</v>
      </c>
      <c r="BN15" s="61">
        <v>7.3572552901598172E-3</v>
      </c>
      <c r="BO15" s="61">
        <v>4.9463474869780146E-3</v>
      </c>
      <c r="BP15" s="61">
        <v>0</v>
      </c>
      <c r="BQ15" s="61">
        <v>0</v>
      </c>
      <c r="BR15" s="61">
        <v>0</v>
      </c>
      <c r="BS15" s="61">
        <v>0</v>
      </c>
      <c r="BT15" s="61">
        <v>0</v>
      </c>
      <c r="BU15" s="61">
        <v>2.8775957702348954E-4</v>
      </c>
      <c r="BV15" s="61">
        <v>0</v>
      </c>
      <c r="BW15" s="61">
        <v>0</v>
      </c>
      <c r="BX15" s="61">
        <v>0</v>
      </c>
      <c r="BY15" s="61">
        <v>1.7440236221442091E-5</v>
      </c>
      <c r="BZ15" s="61">
        <v>0</v>
      </c>
      <c r="CA15" s="61">
        <v>3.0739823856971749E-4</v>
      </c>
      <c r="CB15" s="61">
        <v>0</v>
      </c>
      <c r="CC15" s="61">
        <v>0</v>
      </c>
      <c r="CD15" s="61">
        <v>1.9142844288945482E-5</v>
      </c>
      <c r="CE15" s="61">
        <v>0</v>
      </c>
      <c r="CF15" s="61">
        <v>0</v>
      </c>
      <c r="CG15" s="61">
        <v>5.9776449705511352E-4</v>
      </c>
      <c r="CH15" s="61">
        <v>0</v>
      </c>
      <c r="CI15" s="61">
        <v>2.3582865960386008E-4</v>
      </c>
      <c r="CJ15" s="61">
        <v>0</v>
      </c>
      <c r="CK15" s="61">
        <v>0</v>
      </c>
      <c r="CL15" s="61">
        <v>5.1702073234122211E-3</v>
      </c>
      <c r="CM15" s="61">
        <v>7.400069923806615E-3</v>
      </c>
      <c r="CN15" s="61">
        <v>1.2306959755546116E-2</v>
      </c>
      <c r="CO15" s="61">
        <v>3.2074589434129934E-2</v>
      </c>
      <c r="CP15" s="61">
        <v>6.2741884685528545E-3</v>
      </c>
      <c r="CQ15" s="61">
        <v>2.3264902360735917E-5</v>
      </c>
      <c r="CR15" s="61">
        <v>6.8580368390182287E-3</v>
      </c>
      <c r="CS15" s="61">
        <v>4.4661474464224453E-4</v>
      </c>
      <c r="CT15" s="61">
        <v>0</v>
      </c>
      <c r="CU15" s="61">
        <v>6.2153930513481155E-3</v>
      </c>
      <c r="CV15" s="61">
        <v>2.5891317035486279E-3</v>
      </c>
      <c r="CW15" s="61">
        <v>5.5530235722273778E-5</v>
      </c>
      <c r="CX15" s="61">
        <v>4.5770927001056189E-5</v>
      </c>
      <c r="CY15" s="61">
        <v>9.2213079056071585E-3</v>
      </c>
      <c r="CZ15" s="61">
        <v>4.4924833392909116E-3</v>
      </c>
      <c r="DA15" s="61">
        <v>5.9312276214115354E-4</v>
      </c>
      <c r="DB15" s="61">
        <v>0</v>
      </c>
      <c r="DC15" s="61">
        <v>3.3685885922810203E-5</v>
      </c>
      <c r="DD15" s="61">
        <v>1.5970750734420279E-4</v>
      </c>
      <c r="DE15" s="61">
        <v>4.4266187197361663E-5</v>
      </c>
      <c r="DF15" s="61">
        <v>1.3919107037649141E-4</v>
      </c>
      <c r="DG15" s="61">
        <v>1.0664671741702402E-5</v>
      </c>
      <c r="DH15" s="61">
        <v>0</v>
      </c>
      <c r="DI15" s="61">
        <v>4.0341734422099355E-4</v>
      </c>
      <c r="DJ15" s="61">
        <v>5.1462972768275255E-4</v>
      </c>
      <c r="DK15" s="61">
        <v>5.9450503945119245E-5</v>
      </c>
      <c r="DL15" s="61">
        <v>0</v>
      </c>
      <c r="DM15" s="61">
        <v>1.1906109118368662E-4</v>
      </c>
      <c r="DN15" s="61">
        <v>1.8218603026819922E-4</v>
      </c>
      <c r="DO15" s="61">
        <v>0</v>
      </c>
      <c r="DP15" s="61">
        <v>2.9420696211454518E-3</v>
      </c>
      <c r="DQ15" s="61">
        <v>2.613793481094499E-3</v>
      </c>
      <c r="DR15" s="61">
        <v>3.0457239723044436E-4</v>
      </c>
      <c r="DS15" s="61">
        <v>0</v>
      </c>
      <c r="DT15" s="61">
        <v>1.7443730313508985E-3</v>
      </c>
      <c r="DU15" s="61">
        <v>5.0360143442747154E-2</v>
      </c>
      <c r="DV15" s="61">
        <v>1.0258705409764996E-3</v>
      </c>
      <c r="DW15" s="61">
        <v>1.6053329707665109E-2</v>
      </c>
      <c r="DX15" s="61">
        <v>1.121316185460132E-2</v>
      </c>
      <c r="DY15" s="61">
        <v>2.4983553727524279E-2</v>
      </c>
      <c r="DZ15" s="61">
        <v>3.1976366044397745E-3</v>
      </c>
      <c r="EA15" s="61">
        <v>1.8406776130825059E-2</v>
      </c>
      <c r="EB15" s="61">
        <v>1.2913702410147948E-2</v>
      </c>
      <c r="EC15" s="61">
        <v>2.4139292755599785E-3</v>
      </c>
      <c r="ED15" s="61">
        <v>4.7892370044380297E-4</v>
      </c>
      <c r="EE15" s="61">
        <v>4.1611182569117966E-3</v>
      </c>
      <c r="EF15" s="61">
        <v>1.0391111777328117E-2</v>
      </c>
      <c r="EG15" s="61">
        <v>1.0926937725213364E-3</v>
      </c>
      <c r="EH15" s="61">
        <v>2.0030968307777341E-3</v>
      </c>
      <c r="EI15" s="61">
        <v>6.8949999823143273E-4</v>
      </c>
      <c r="EJ15" s="61">
        <v>5.8943848661717317E-4</v>
      </c>
      <c r="EK15" s="61">
        <v>1.7694802755871528E-3</v>
      </c>
      <c r="EL15" s="61">
        <v>0</v>
      </c>
      <c r="EM15" s="61">
        <v>0</v>
      </c>
      <c r="EN15" s="61">
        <v>0</v>
      </c>
      <c r="EO15" s="61">
        <v>0</v>
      </c>
      <c r="EP15" s="61">
        <v>0</v>
      </c>
      <c r="EQ15" s="61">
        <v>0</v>
      </c>
      <c r="ER15" s="61">
        <v>0</v>
      </c>
      <c r="ES15" s="61">
        <v>0</v>
      </c>
      <c r="ET15" s="61">
        <v>0</v>
      </c>
      <c r="EU15" s="61">
        <v>0</v>
      </c>
      <c r="EV15" s="61">
        <v>0</v>
      </c>
      <c r="EW15" s="61">
        <v>0</v>
      </c>
      <c r="EX15" s="61">
        <v>0</v>
      </c>
      <c r="EY15" s="61">
        <v>6.6065368546637906E-4</v>
      </c>
      <c r="EZ15" s="61">
        <v>3.6319477706781456E-5</v>
      </c>
      <c r="FA15" s="61">
        <v>2.578046139215702E-4</v>
      </c>
      <c r="FB15" s="61">
        <v>0</v>
      </c>
      <c r="FC15" s="61">
        <v>0</v>
      </c>
      <c r="FD15" s="61">
        <v>0</v>
      </c>
      <c r="FE15" s="61">
        <v>1.1185871319620577E-3</v>
      </c>
      <c r="FF15" s="61">
        <v>2.0946335428631658E-4</v>
      </c>
      <c r="FG15" s="61">
        <v>0</v>
      </c>
      <c r="FH15" s="61">
        <v>1.2598336890035414E-3</v>
      </c>
      <c r="FI15" s="61">
        <v>0</v>
      </c>
      <c r="FJ15" s="61">
        <v>3.2703685524192026E-4</v>
      </c>
      <c r="FK15" s="61">
        <v>0</v>
      </c>
      <c r="FL15" s="61">
        <v>1.9208219518884178E-4</v>
      </c>
      <c r="FM15" s="61">
        <v>2.1681275661299511E-4</v>
      </c>
      <c r="FN15" s="61">
        <v>0</v>
      </c>
      <c r="FO15" s="61">
        <v>8.9228402866466279E-3</v>
      </c>
      <c r="FP15" s="61">
        <v>2.2947535398103836E-4</v>
      </c>
      <c r="FQ15" s="61">
        <v>0</v>
      </c>
      <c r="FR15" s="61">
        <v>0</v>
      </c>
      <c r="FS15" s="61">
        <v>0</v>
      </c>
      <c r="FT15" s="61">
        <v>0</v>
      </c>
      <c r="FU15" s="61">
        <v>3.6134029409141608E-4</v>
      </c>
      <c r="FV15" s="61">
        <v>0</v>
      </c>
      <c r="FW15" s="61">
        <v>0</v>
      </c>
      <c r="FX15" s="61">
        <v>0</v>
      </c>
      <c r="FY15" s="61">
        <v>1.844955455876165E-4</v>
      </c>
      <c r="FZ15" s="61">
        <v>0</v>
      </c>
      <c r="GA15" s="61">
        <v>0</v>
      </c>
      <c r="GB15" s="61">
        <v>0</v>
      </c>
      <c r="GC15" s="61">
        <v>2.3398846214597581E-4</v>
      </c>
      <c r="GD15" s="61">
        <v>0</v>
      </c>
      <c r="GE15" s="61">
        <v>0</v>
      </c>
      <c r="GF15" s="61">
        <v>2.7331427734317102E-5</v>
      </c>
      <c r="GG15" s="61">
        <v>7.3963002609720579E-3</v>
      </c>
      <c r="GH15" s="61">
        <v>1.1963857982981753E-2</v>
      </c>
      <c r="GI15" s="61">
        <v>1.6373207974638513E-2</v>
      </c>
      <c r="GJ15" s="61">
        <v>7.6034720276495424E-3</v>
      </c>
      <c r="GK15" s="61">
        <v>8.4122868290074371E-3</v>
      </c>
      <c r="GL15" s="61">
        <v>0</v>
      </c>
      <c r="GM15" s="61">
        <v>3.2874412558530981E-3</v>
      </c>
      <c r="GN15" s="61">
        <v>1.2495928529922587E-4</v>
      </c>
      <c r="GO15" s="61">
        <v>0</v>
      </c>
      <c r="GP15" s="61">
        <v>0</v>
      </c>
      <c r="GQ15" s="61">
        <v>0</v>
      </c>
      <c r="GR15" s="61">
        <v>1.2140802256229401E-5</v>
      </c>
      <c r="GS15" s="61">
        <v>0</v>
      </c>
      <c r="GT15" s="61">
        <v>0</v>
      </c>
      <c r="GU15" s="61">
        <v>1.5171423937626431E-4</v>
      </c>
      <c r="GV15" s="61">
        <v>0</v>
      </c>
      <c r="GW15" s="61">
        <v>3.5791211727323495E-3</v>
      </c>
      <c r="GX15" s="61">
        <v>4.7674138248991705E-4</v>
      </c>
      <c r="GY15" s="61">
        <v>0</v>
      </c>
      <c r="GZ15" s="61">
        <v>3.0341714079088747E-4</v>
      </c>
      <c r="HA15" s="61">
        <v>2.7333860884368828E-4</v>
      </c>
      <c r="HB15" s="61">
        <v>2.19848526070891E-4</v>
      </c>
      <c r="HC15" s="61">
        <v>6.766931169907146E-3</v>
      </c>
      <c r="HD15" s="61">
        <v>0</v>
      </c>
      <c r="HE15" s="61">
        <v>7.1544486687283443E-3</v>
      </c>
      <c r="HF15" s="61">
        <v>0</v>
      </c>
      <c r="HG15" s="61">
        <v>9.3337626555341289E-4</v>
      </c>
      <c r="HH15" s="61">
        <v>1.1223889394636024E-3</v>
      </c>
      <c r="HI15" s="61">
        <v>0</v>
      </c>
      <c r="HJ15" s="61">
        <v>0</v>
      </c>
      <c r="HK15" s="61">
        <v>1.7582307857936571E-3</v>
      </c>
      <c r="HL15" s="61">
        <v>0</v>
      </c>
      <c r="HM15" s="61">
        <v>0</v>
      </c>
      <c r="HN15" s="61">
        <v>4.076433719830139E-3</v>
      </c>
      <c r="HO15" s="61">
        <v>2.1508900251572044E-3</v>
      </c>
      <c r="HP15" s="61">
        <v>0</v>
      </c>
      <c r="HQ15" s="61">
        <v>7.3109062214080341E-3</v>
      </c>
      <c r="HR15" s="61">
        <v>1.1660477902634069E-3</v>
      </c>
      <c r="HS15" s="61">
        <v>2.4025893133600062E-4</v>
      </c>
      <c r="HT15" s="61">
        <v>1.4658756576019137E-2</v>
      </c>
      <c r="HU15" s="61">
        <v>2.5359794590140137E-5</v>
      </c>
      <c r="HV15" s="61">
        <v>1.539110144156091E-2</v>
      </c>
      <c r="HW15" s="61">
        <v>0</v>
      </c>
      <c r="HX15" s="61">
        <v>0</v>
      </c>
      <c r="HY15" s="61">
        <v>4.9532102558455431E-3</v>
      </c>
      <c r="HZ15" s="61">
        <v>0</v>
      </c>
      <c r="IA15" s="61">
        <v>3.400461180066532E-5</v>
      </c>
      <c r="IB15" s="61">
        <v>0</v>
      </c>
      <c r="IC15" s="61">
        <v>4.0211429132018823E-3</v>
      </c>
      <c r="ID15" s="61">
        <v>1.0872297043747939E-2</v>
      </c>
      <c r="IE15" s="61">
        <v>1.3053917702384685E-2</v>
      </c>
      <c r="IF15" s="61">
        <v>6.8214461889603119E-4</v>
      </c>
      <c r="IG15" s="61">
        <v>4.6890385644285694E-3</v>
      </c>
      <c r="IH15" s="61">
        <v>3.4535975372387544E-3</v>
      </c>
      <c r="II15" s="61">
        <v>0</v>
      </c>
      <c r="IJ15" s="61">
        <v>0</v>
      </c>
      <c r="IK15" s="61">
        <v>1.466205445113169E-4</v>
      </c>
      <c r="IL15" s="61">
        <v>1.3776071143518207E-4</v>
      </c>
      <c r="IM15" s="61">
        <v>0</v>
      </c>
      <c r="IN15" s="61">
        <v>0</v>
      </c>
      <c r="IO15" s="61">
        <v>0</v>
      </c>
      <c r="IP15" s="61">
        <v>0</v>
      </c>
      <c r="IQ15" s="61">
        <v>0</v>
      </c>
      <c r="IR15" s="61">
        <v>0</v>
      </c>
      <c r="IS15" s="61">
        <v>0</v>
      </c>
      <c r="IT15" s="61">
        <v>1.4487370230283409E-5</v>
      </c>
      <c r="IU15" s="61">
        <v>4.468491579278926E-6</v>
      </c>
      <c r="IV15" s="61">
        <v>0</v>
      </c>
      <c r="IW15" s="61">
        <v>0</v>
      </c>
      <c r="IX15" s="61">
        <v>0</v>
      </c>
      <c r="IY15" s="61">
        <v>0</v>
      </c>
      <c r="IZ15" s="61">
        <v>0</v>
      </c>
      <c r="JA15" s="61">
        <v>0</v>
      </c>
      <c r="JB15" s="61">
        <v>7.8627879157583503E-5</v>
      </c>
      <c r="JC15" s="61">
        <v>7.5826492625283247E-5</v>
      </c>
      <c r="JD15" s="61">
        <v>0</v>
      </c>
      <c r="JE15" s="61">
        <v>0</v>
      </c>
      <c r="JF15" s="61">
        <v>0</v>
      </c>
      <c r="JG15" s="61">
        <v>1.3235551969372253E-4</v>
      </c>
      <c r="JH15" s="61">
        <v>0</v>
      </c>
      <c r="JI15" s="61">
        <v>0</v>
      </c>
      <c r="JJ15" s="61">
        <v>0</v>
      </c>
      <c r="JK15" s="61">
        <v>1.0364615694416054E-4</v>
      </c>
      <c r="JL15" s="61">
        <v>0</v>
      </c>
      <c r="JM15" s="61">
        <v>1.4573294292864005E-5</v>
      </c>
      <c r="JN15" s="61">
        <v>2.1827287482691614E-4</v>
      </c>
      <c r="JO15" s="61">
        <v>0</v>
      </c>
      <c r="JP15" s="61">
        <v>3.9694703321041892E-5</v>
      </c>
      <c r="JQ15" s="61">
        <v>1.3654526478267581E-4</v>
      </c>
      <c r="JR15" s="61">
        <v>4.2879646444759905E-6</v>
      </c>
      <c r="JS15" s="61">
        <v>0</v>
      </c>
      <c r="JT15" s="61">
        <v>0</v>
      </c>
      <c r="JU15" s="61">
        <v>6.3229414048025006E-5</v>
      </c>
      <c r="JV15" s="61">
        <v>1.2417548843733505E-3</v>
      </c>
      <c r="JW15" s="61">
        <v>7.5987901249792834E-4</v>
      </c>
      <c r="JX15" s="61">
        <v>1.0328130538110651E-2</v>
      </c>
      <c r="JY15" s="61">
        <v>9.6392292066876028E-4</v>
      </c>
      <c r="JZ15" s="61">
        <v>4.8698469606355286E-4</v>
      </c>
      <c r="KA15" s="61">
        <v>1.1807167609087332E-3</v>
      </c>
      <c r="KB15" s="61">
        <v>8.6253341454008217E-3</v>
      </c>
      <c r="KC15" s="61">
        <v>5.5330618757660696E-4</v>
      </c>
      <c r="KD15" s="61">
        <v>2.365897213052701E-3</v>
      </c>
      <c r="KE15" s="61">
        <v>1.300099631271766E-5</v>
      </c>
      <c r="KF15" s="61">
        <v>3.8093775662950175E-3</v>
      </c>
      <c r="KG15" s="61">
        <v>3.1755835845261125E-3</v>
      </c>
      <c r="KH15" s="61">
        <v>3.1595795774846222E-3</v>
      </c>
      <c r="KI15" s="61">
        <v>2.5790374417961363E-3</v>
      </c>
      <c r="KJ15" s="61">
        <v>1.2191620948287116E-2</v>
      </c>
      <c r="KK15" s="61">
        <v>3.2415169727761997E-3</v>
      </c>
      <c r="KL15" s="61">
        <v>0</v>
      </c>
      <c r="KM15" s="61">
        <v>6.9643057691234403E-6</v>
      </c>
      <c r="KN15" s="61">
        <v>0</v>
      </c>
      <c r="KO15" s="61">
        <v>1.6096953314919581E-2</v>
      </c>
      <c r="KP15" s="61">
        <v>5.7430909335670789E-3</v>
      </c>
      <c r="KQ15" s="61">
        <v>2.1977394634880188E-4</v>
      </c>
      <c r="KR15" s="61">
        <v>1.3725316768668472E-5</v>
      </c>
      <c r="KS15" s="61">
        <v>2.4380155690956732E-4</v>
      </c>
      <c r="KT15" s="61">
        <v>6.3451608277521696E-6</v>
      </c>
      <c r="KU15" s="61">
        <v>3.1403862610376557E-3</v>
      </c>
      <c r="KV15" s="61">
        <v>0</v>
      </c>
      <c r="KW15" s="61">
        <v>1.4991185214793598E-4</v>
      </c>
      <c r="KX15" s="61">
        <v>1.2030221199289621E-3</v>
      </c>
      <c r="KY15" s="61">
        <v>3.1051952293931993E-4</v>
      </c>
      <c r="KZ15" s="61">
        <v>2.9249412630389998E-3</v>
      </c>
    </row>
    <row r="16" spans="1:312" ht="13" x14ac:dyDescent="0.3">
      <c r="A16" s="102">
        <v>1.0180743901456677</v>
      </c>
      <c r="B16" s="50" t="s">
        <v>932</v>
      </c>
      <c r="C16" s="60" t="s">
        <v>137</v>
      </c>
      <c r="D16" s="61">
        <v>0</v>
      </c>
      <c r="E16" s="61">
        <v>0</v>
      </c>
      <c r="F16" s="61">
        <v>0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5.0168313746046035E-5</v>
      </c>
      <c r="R16" s="61">
        <v>1.0550717033878743E-5</v>
      </c>
      <c r="S16" s="61">
        <v>0</v>
      </c>
      <c r="T16" s="61">
        <v>6.1791510456926069E-5</v>
      </c>
      <c r="U16" s="61">
        <v>0</v>
      </c>
      <c r="V16" s="61">
        <v>0</v>
      </c>
      <c r="W16" s="61">
        <v>0</v>
      </c>
      <c r="X16" s="61">
        <v>0</v>
      </c>
      <c r="Y16" s="61">
        <v>0</v>
      </c>
      <c r="Z16" s="61">
        <v>0</v>
      </c>
      <c r="AA16" s="61">
        <v>0</v>
      </c>
      <c r="AB16" s="61">
        <v>0</v>
      </c>
      <c r="AC16" s="61">
        <v>0</v>
      </c>
      <c r="AD16" s="61">
        <v>0</v>
      </c>
      <c r="AE16" s="61">
        <v>0</v>
      </c>
      <c r="AF16" s="61">
        <v>1.0609676412412839E-4</v>
      </c>
      <c r="AG16" s="61">
        <v>0</v>
      </c>
      <c r="AH16" s="61">
        <v>0</v>
      </c>
      <c r="AI16" s="61">
        <v>0</v>
      </c>
      <c r="AJ16" s="61">
        <v>0</v>
      </c>
      <c r="AK16" s="61">
        <v>0</v>
      </c>
      <c r="AL16" s="61">
        <v>0</v>
      </c>
      <c r="AM16" s="61">
        <v>0</v>
      </c>
      <c r="AN16" s="61">
        <v>0</v>
      </c>
      <c r="AO16" s="61">
        <v>0</v>
      </c>
      <c r="AP16" s="61">
        <v>0</v>
      </c>
      <c r="AQ16" s="61">
        <v>0</v>
      </c>
      <c r="AR16" s="61">
        <v>0</v>
      </c>
      <c r="AS16" s="61">
        <v>0</v>
      </c>
      <c r="AT16" s="61">
        <v>0</v>
      </c>
      <c r="AU16" s="61">
        <v>0</v>
      </c>
      <c r="AV16" s="61">
        <v>0</v>
      </c>
      <c r="AW16" s="61">
        <v>0</v>
      </c>
      <c r="AX16" s="61">
        <v>9.9692374912459741E-6</v>
      </c>
      <c r="AY16" s="61">
        <v>0</v>
      </c>
      <c r="AZ16" s="61">
        <v>0</v>
      </c>
      <c r="BA16" s="61">
        <v>0</v>
      </c>
      <c r="BB16" s="61">
        <v>4.9997072095619818E-6</v>
      </c>
      <c r="BC16" s="61">
        <v>0</v>
      </c>
      <c r="BD16" s="61">
        <v>0</v>
      </c>
      <c r="BE16" s="61">
        <v>0</v>
      </c>
      <c r="BF16" s="61">
        <v>0</v>
      </c>
      <c r="BG16" s="61">
        <v>0</v>
      </c>
      <c r="BH16" s="61">
        <v>0</v>
      </c>
      <c r="BI16" s="61">
        <v>0</v>
      </c>
      <c r="BJ16" s="61">
        <v>0</v>
      </c>
      <c r="BK16" s="61">
        <v>0</v>
      </c>
      <c r="BL16" s="61">
        <v>0</v>
      </c>
      <c r="BM16" s="61">
        <v>0</v>
      </c>
      <c r="BN16" s="61">
        <v>0</v>
      </c>
      <c r="BO16" s="61">
        <v>0</v>
      </c>
      <c r="BP16" s="61">
        <v>0</v>
      </c>
      <c r="BQ16" s="61">
        <v>0</v>
      </c>
      <c r="BR16" s="61">
        <v>0</v>
      </c>
      <c r="BS16" s="61">
        <v>0</v>
      </c>
      <c r="BT16" s="61">
        <v>0</v>
      </c>
      <c r="BU16" s="61">
        <v>0</v>
      </c>
      <c r="BV16" s="61">
        <v>0</v>
      </c>
      <c r="BW16" s="61">
        <v>0</v>
      </c>
      <c r="BX16" s="61">
        <v>0</v>
      </c>
      <c r="BY16" s="61">
        <v>0</v>
      </c>
      <c r="BZ16" s="61">
        <v>0</v>
      </c>
      <c r="CA16" s="61">
        <v>0</v>
      </c>
      <c r="CB16" s="61">
        <v>0</v>
      </c>
      <c r="CC16" s="61">
        <v>0</v>
      </c>
      <c r="CD16" s="61">
        <v>0</v>
      </c>
      <c r="CE16" s="61">
        <v>0</v>
      </c>
      <c r="CF16" s="61">
        <v>0</v>
      </c>
      <c r="CG16" s="61">
        <v>0</v>
      </c>
      <c r="CH16" s="61">
        <v>0</v>
      </c>
      <c r="CI16" s="61">
        <v>0</v>
      </c>
      <c r="CJ16" s="61">
        <v>0</v>
      </c>
      <c r="CK16" s="61">
        <v>0</v>
      </c>
      <c r="CL16" s="61">
        <v>0</v>
      </c>
      <c r="CM16" s="61">
        <v>0</v>
      </c>
      <c r="CN16" s="61">
        <v>0</v>
      </c>
      <c r="CO16" s="61">
        <v>0</v>
      </c>
      <c r="CP16" s="61">
        <v>0</v>
      </c>
      <c r="CQ16" s="61">
        <v>0</v>
      </c>
      <c r="CR16" s="61">
        <v>0</v>
      </c>
      <c r="CS16" s="61">
        <v>0</v>
      </c>
      <c r="CT16" s="61">
        <v>0</v>
      </c>
      <c r="CU16" s="61">
        <v>0</v>
      </c>
      <c r="CV16" s="61">
        <v>0</v>
      </c>
      <c r="CW16" s="61">
        <v>0</v>
      </c>
      <c r="CX16" s="61">
        <v>0</v>
      </c>
      <c r="CY16" s="61">
        <v>0</v>
      </c>
      <c r="CZ16" s="61">
        <v>0</v>
      </c>
      <c r="DA16" s="61">
        <v>0</v>
      </c>
      <c r="DB16" s="61">
        <v>0</v>
      </c>
      <c r="DC16" s="61">
        <v>0</v>
      </c>
      <c r="DD16" s="61">
        <v>0</v>
      </c>
      <c r="DE16" s="61">
        <v>0</v>
      </c>
      <c r="DF16" s="61">
        <v>0</v>
      </c>
      <c r="DG16" s="61">
        <v>0</v>
      </c>
      <c r="DH16" s="61">
        <v>0</v>
      </c>
      <c r="DI16" s="61">
        <v>0</v>
      </c>
      <c r="DJ16" s="61">
        <v>0</v>
      </c>
      <c r="DK16" s="61">
        <v>0</v>
      </c>
      <c r="DL16" s="61">
        <v>0</v>
      </c>
      <c r="DM16" s="61">
        <v>0</v>
      </c>
      <c r="DN16" s="61">
        <v>0</v>
      </c>
      <c r="DO16" s="61">
        <v>0</v>
      </c>
      <c r="DP16" s="61">
        <v>0</v>
      </c>
      <c r="DQ16" s="61">
        <v>4.7033945174554836E-5</v>
      </c>
      <c r="DR16" s="61">
        <v>0</v>
      </c>
      <c r="DS16" s="61">
        <v>0</v>
      </c>
      <c r="DT16" s="61">
        <v>0</v>
      </c>
      <c r="DU16" s="61">
        <v>0</v>
      </c>
      <c r="DV16" s="61">
        <v>0</v>
      </c>
      <c r="DW16" s="61">
        <v>0</v>
      </c>
      <c r="DX16" s="61">
        <v>0</v>
      </c>
      <c r="DY16" s="61">
        <v>0</v>
      </c>
      <c r="DZ16" s="61">
        <v>0</v>
      </c>
      <c r="EA16" s="61">
        <v>0</v>
      </c>
      <c r="EB16" s="61">
        <v>0</v>
      </c>
      <c r="EC16" s="61">
        <v>0</v>
      </c>
      <c r="ED16" s="61">
        <v>0</v>
      </c>
      <c r="EE16" s="61">
        <v>0</v>
      </c>
      <c r="EF16" s="61">
        <v>0</v>
      </c>
      <c r="EG16" s="61">
        <v>0</v>
      </c>
      <c r="EH16" s="61">
        <v>0</v>
      </c>
      <c r="EI16" s="61">
        <v>0</v>
      </c>
      <c r="EJ16" s="61">
        <v>0</v>
      </c>
      <c r="EK16" s="61">
        <v>0</v>
      </c>
      <c r="EL16" s="61">
        <v>8.1409297247769414E-5</v>
      </c>
      <c r="EM16" s="61">
        <v>0</v>
      </c>
      <c r="EN16" s="61">
        <v>0</v>
      </c>
      <c r="EO16" s="61">
        <v>0</v>
      </c>
      <c r="EP16" s="61">
        <v>0</v>
      </c>
      <c r="EQ16" s="61">
        <v>3.0586776008964391E-5</v>
      </c>
      <c r="ER16" s="61">
        <v>0</v>
      </c>
      <c r="ES16" s="61">
        <v>0</v>
      </c>
      <c r="ET16" s="61">
        <v>5.5771737167747362E-5</v>
      </c>
      <c r="EU16" s="61">
        <v>0</v>
      </c>
      <c r="EV16" s="61">
        <v>0</v>
      </c>
      <c r="EW16" s="61">
        <v>0</v>
      </c>
      <c r="EX16" s="61">
        <v>0</v>
      </c>
      <c r="EY16" s="61">
        <v>0</v>
      </c>
      <c r="EZ16" s="61">
        <v>0</v>
      </c>
      <c r="FA16" s="61">
        <v>0</v>
      </c>
      <c r="FB16" s="61">
        <v>0</v>
      </c>
      <c r="FC16" s="61">
        <v>0</v>
      </c>
      <c r="FD16" s="61">
        <v>0</v>
      </c>
      <c r="FE16" s="61">
        <v>0</v>
      </c>
      <c r="FF16" s="61">
        <v>0</v>
      </c>
      <c r="FG16" s="61">
        <v>0</v>
      </c>
      <c r="FH16" s="61">
        <v>0</v>
      </c>
      <c r="FI16" s="61">
        <v>0</v>
      </c>
      <c r="FJ16" s="61">
        <v>0</v>
      </c>
      <c r="FK16" s="61">
        <v>0</v>
      </c>
      <c r="FL16" s="61">
        <v>0</v>
      </c>
      <c r="FM16" s="61">
        <v>0</v>
      </c>
      <c r="FN16" s="61">
        <v>0</v>
      </c>
      <c r="FO16" s="61">
        <v>0</v>
      </c>
      <c r="FP16" s="61">
        <v>0</v>
      </c>
      <c r="FQ16" s="61">
        <v>0</v>
      </c>
      <c r="FR16" s="61">
        <v>0</v>
      </c>
      <c r="FS16" s="61">
        <v>1.5314714862042233E-4</v>
      </c>
      <c r="FT16" s="61">
        <v>0</v>
      </c>
      <c r="FU16" s="61">
        <v>0</v>
      </c>
      <c r="FV16" s="61">
        <v>0</v>
      </c>
      <c r="FW16" s="61">
        <v>0</v>
      </c>
      <c r="FX16" s="61">
        <v>0</v>
      </c>
      <c r="FY16" s="61">
        <v>0</v>
      </c>
      <c r="FZ16" s="61">
        <v>0</v>
      </c>
      <c r="GA16" s="61">
        <v>0</v>
      </c>
      <c r="GB16" s="61">
        <v>0</v>
      </c>
      <c r="GC16" s="61">
        <v>0</v>
      </c>
      <c r="GD16" s="61">
        <v>0</v>
      </c>
      <c r="GE16" s="61">
        <v>0</v>
      </c>
      <c r="GF16" s="61">
        <v>0</v>
      </c>
      <c r="GG16" s="61">
        <v>0</v>
      </c>
      <c r="GH16" s="61">
        <v>0</v>
      </c>
      <c r="GI16" s="61">
        <v>0</v>
      </c>
      <c r="GJ16" s="61">
        <v>0</v>
      </c>
      <c r="GK16" s="61">
        <v>0</v>
      </c>
      <c r="GL16" s="61">
        <v>0</v>
      </c>
      <c r="GM16" s="61">
        <v>0</v>
      </c>
      <c r="GN16" s="61">
        <v>0</v>
      </c>
      <c r="GO16" s="61">
        <v>0</v>
      </c>
      <c r="GP16" s="61">
        <v>0</v>
      </c>
      <c r="GQ16" s="61">
        <v>0</v>
      </c>
      <c r="GR16" s="61">
        <v>0</v>
      </c>
      <c r="GS16" s="61">
        <v>0</v>
      </c>
      <c r="GT16" s="61">
        <v>0</v>
      </c>
      <c r="GU16" s="61">
        <v>0</v>
      </c>
      <c r="GV16" s="61">
        <v>0</v>
      </c>
      <c r="GW16" s="61">
        <v>0</v>
      </c>
      <c r="GX16" s="61">
        <v>0</v>
      </c>
      <c r="GY16" s="61">
        <v>0</v>
      </c>
      <c r="GZ16" s="61">
        <v>0</v>
      </c>
      <c r="HA16" s="61">
        <v>0</v>
      </c>
      <c r="HB16" s="61">
        <v>0</v>
      </c>
      <c r="HC16" s="61">
        <v>0</v>
      </c>
      <c r="HD16" s="61">
        <v>0</v>
      </c>
      <c r="HE16" s="61">
        <v>0</v>
      </c>
      <c r="HF16" s="61">
        <v>0</v>
      </c>
      <c r="HG16" s="61">
        <v>0</v>
      </c>
      <c r="HH16" s="61">
        <v>0</v>
      </c>
      <c r="HI16" s="61">
        <v>0</v>
      </c>
      <c r="HJ16" s="61">
        <v>0</v>
      </c>
      <c r="HK16" s="61">
        <v>0</v>
      </c>
      <c r="HL16" s="61">
        <v>0</v>
      </c>
      <c r="HM16" s="61">
        <v>0</v>
      </c>
      <c r="HN16" s="61">
        <v>0</v>
      </c>
      <c r="HO16" s="61">
        <v>0</v>
      </c>
      <c r="HP16" s="61">
        <v>0</v>
      </c>
      <c r="HQ16" s="61">
        <v>0</v>
      </c>
      <c r="HR16" s="61">
        <v>0</v>
      </c>
      <c r="HS16" s="61">
        <v>0</v>
      </c>
      <c r="HT16" s="61">
        <v>0</v>
      </c>
      <c r="HU16" s="61">
        <v>0</v>
      </c>
      <c r="HV16" s="61">
        <v>0</v>
      </c>
      <c r="HW16" s="61">
        <v>0</v>
      </c>
      <c r="HX16" s="61">
        <v>0</v>
      </c>
      <c r="HY16" s="61">
        <v>0</v>
      </c>
      <c r="HZ16" s="61">
        <v>0</v>
      </c>
      <c r="IA16" s="61">
        <v>0</v>
      </c>
      <c r="IB16" s="61">
        <v>0</v>
      </c>
      <c r="IC16" s="61">
        <v>0</v>
      </c>
      <c r="ID16" s="61">
        <v>0</v>
      </c>
      <c r="IE16" s="61">
        <v>0</v>
      </c>
      <c r="IF16" s="61">
        <v>0</v>
      </c>
      <c r="IG16" s="61">
        <v>0</v>
      </c>
      <c r="IH16" s="61">
        <v>0</v>
      </c>
      <c r="II16" s="61">
        <v>0</v>
      </c>
      <c r="IJ16" s="61">
        <v>1.1218024982940499E-5</v>
      </c>
      <c r="IK16" s="61">
        <v>0</v>
      </c>
      <c r="IL16" s="61">
        <v>0</v>
      </c>
      <c r="IM16" s="61">
        <v>6.9442811908066186E-5</v>
      </c>
      <c r="IN16" s="61">
        <v>1.3597686111592737E-4</v>
      </c>
      <c r="IO16" s="61">
        <v>0</v>
      </c>
      <c r="IP16" s="61">
        <v>0</v>
      </c>
      <c r="IQ16" s="61">
        <v>0</v>
      </c>
      <c r="IR16" s="61">
        <v>0</v>
      </c>
      <c r="IS16" s="61">
        <v>0</v>
      </c>
      <c r="IT16" s="61">
        <v>0</v>
      </c>
      <c r="IU16" s="61">
        <v>0</v>
      </c>
      <c r="IV16" s="61">
        <v>0</v>
      </c>
      <c r="IW16" s="61">
        <v>0</v>
      </c>
      <c r="IX16" s="61">
        <v>0</v>
      </c>
      <c r="IY16" s="61">
        <v>1.0330192673647018E-4</v>
      </c>
      <c r="IZ16" s="61">
        <v>8.4022674123367415E-5</v>
      </c>
      <c r="JA16" s="61">
        <v>0</v>
      </c>
      <c r="JB16" s="61">
        <v>4.0959741738924623E-6</v>
      </c>
      <c r="JC16" s="61">
        <v>0</v>
      </c>
      <c r="JD16" s="61">
        <v>0</v>
      </c>
      <c r="JE16" s="61">
        <v>0</v>
      </c>
      <c r="JF16" s="61">
        <v>0</v>
      </c>
      <c r="JG16" s="61">
        <v>0</v>
      </c>
      <c r="JH16" s="61">
        <v>0</v>
      </c>
      <c r="JI16" s="61">
        <v>0</v>
      </c>
      <c r="JJ16" s="61">
        <v>0</v>
      </c>
      <c r="JK16" s="61">
        <v>0</v>
      </c>
      <c r="JL16" s="61">
        <v>0</v>
      </c>
      <c r="JM16" s="61">
        <v>0</v>
      </c>
      <c r="JN16" s="61">
        <v>2.0636321064940676E-3</v>
      </c>
      <c r="JO16" s="61">
        <v>0.16284911968301535</v>
      </c>
      <c r="JP16" s="61">
        <v>8.4493895055283305E-2</v>
      </c>
      <c r="JQ16" s="61">
        <v>2.6163564531240141E-4</v>
      </c>
      <c r="JR16" s="61">
        <v>3.3003812097905736E-3</v>
      </c>
      <c r="JS16" s="61">
        <v>0</v>
      </c>
      <c r="JT16" s="61">
        <v>0</v>
      </c>
      <c r="JU16" s="61">
        <v>0</v>
      </c>
      <c r="JV16" s="61">
        <v>0</v>
      </c>
      <c r="JW16" s="61">
        <v>0</v>
      </c>
      <c r="JX16" s="61">
        <v>0</v>
      </c>
      <c r="JY16" s="61">
        <v>0</v>
      </c>
      <c r="JZ16" s="61">
        <v>0</v>
      </c>
      <c r="KA16" s="61">
        <v>0</v>
      </c>
      <c r="KB16" s="61">
        <v>0</v>
      </c>
      <c r="KC16" s="61">
        <v>0</v>
      </c>
      <c r="KD16" s="61">
        <v>0</v>
      </c>
      <c r="KE16" s="61">
        <v>0</v>
      </c>
      <c r="KF16" s="61">
        <v>0</v>
      </c>
      <c r="KG16" s="61">
        <v>0</v>
      </c>
      <c r="KH16" s="61">
        <v>0</v>
      </c>
      <c r="KI16" s="61">
        <v>0</v>
      </c>
      <c r="KJ16" s="61">
        <v>0</v>
      </c>
      <c r="KK16" s="61">
        <v>0</v>
      </c>
      <c r="KL16" s="61">
        <v>0</v>
      </c>
      <c r="KM16" s="61">
        <v>0</v>
      </c>
      <c r="KN16" s="61">
        <v>0</v>
      </c>
      <c r="KO16" s="61">
        <v>0</v>
      </c>
      <c r="KP16" s="61">
        <v>0</v>
      </c>
      <c r="KQ16" s="61">
        <v>0</v>
      </c>
      <c r="KR16" s="61">
        <v>0</v>
      </c>
      <c r="KS16" s="61">
        <v>0</v>
      </c>
      <c r="KT16" s="61">
        <v>0</v>
      </c>
      <c r="KU16" s="61">
        <v>1.496357532614317E-5</v>
      </c>
      <c r="KV16" s="61">
        <v>0</v>
      </c>
      <c r="KW16" s="61">
        <v>0</v>
      </c>
      <c r="KX16" s="61">
        <v>0</v>
      </c>
      <c r="KY16" s="61">
        <v>0</v>
      </c>
      <c r="KZ16" s="61">
        <v>0</v>
      </c>
    </row>
    <row r="17" spans="1:312" ht="13" x14ac:dyDescent="0.3">
      <c r="A17" s="102">
        <v>1.077598998890102</v>
      </c>
      <c r="B17" s="50" t="s">
        <v>931</v>
      </c>
      <c r="C17" s="60" t="s">
        <v>33</v>
      </c>
      <c r="D17" s="61">
        <v>0</v>
      </c>
      <c r="E17" s="61">
        <v>0</v>
      </c>
      <c r="F17" s="61">
        <v>0</v>
      </c>
      <c r="G17" s="61">
        <v>0</v>
      </c>
      <c r="H17" s="61">
        <v>1.539192164532881E-4</v>
      </c>
      <c r="I17" s="61">
        <v>6.1729659527144056E-6</v>
      </c>
      <c r="J17" s="61">
        <v>2.0009833607527639E-4</v>
      </c>
      <c r="K17" s="61">
        <v>0</v>
      </c>
      <c r="L17" s="61">
        <v>0</v>
      </c>
      <c r="M17" s="61">
        <v>4.4228397401065964E-4</v>
      </c>
      <c r="N17" s="61">
        <v>9.1270933445391795E-5</v>
      </c>
      <c r="O17" s="61">
        <v>2.4141389539615494E-5</v>
      </c>
      <c r="P17" s="61">
        <v>7.9913573706291631E-4</v>
      </c>
      <c r="Q17" s="61">
        <v>2.604650502978679E-4</v>
      </c>
      <c r="R17" s="61">
        <v>8.9107666199887583E-4</v>
      </c>
      <c r="S17" s="61">
        <v>3.6414593060189889E-4</v>
      </c>
      <c r="T17" s="61">
        <v>7.9772914522316232E-2</v>
      </c>
      <c r="U17" s="61">
        <v>1.5710212893404072E-3</v>
      </c>
      <c r="V17" s="61">
        <v>1.4489745124431071E-3</v>
      </c>
      <c r="W17" s="61">
        <v>6.1998277884595283E-4</v>
      </c>
      <c r="X17" s="61">
        <v>2.1289787223618997E-5</v>
      </c>
      <c r="Y17" s="61">
        <v>4.187077817595405E-4</v>
      </c>
      <c r="Z17" s="61">
        <v>2.6395499966423529E-4</v>
      </c>
      <c r="AA17" s="61">
        <v>9.1973423386762398E-6</v>
      </c>
      <c r="AB17" s="61">
        <v>0</v>
      </c>
      <c r="AC17" s="61">
        <v>5.3696736913060592E-4</v>
      </c>
      <c r="AD17" s="61">
        <v>0</v>
      </c>
      <c r="AE17" s="61">
        <v>5.2314724666717213E-3</v>
      </c>
      <c r="AF17" s="61">
        <v>0.36167693346777607</v>
      </c>
      <c r="AG17" s="61">
        <v>0.16192000331234055</v>
      </c>
      <c r="AH17" s="61">
        <v>2.7378664556875498E-2</v>
      </c>
      <c r="AI17" s="61">
        <v>6.9943620307468552E-3</v>
      </c>
      <c r="AJ17" s="61">
        <v>9.4003004052225884E-4</v>
      </c>
      <c r="AK17" s="61">
        <v>1.9231887707206394E-5</v>
      </c>
      <c r="AL17" s="61">
        <v>2.5377765453814488E-4</v>
      </c>
      <c r="AM17" s="61">
        <v>3.8637717104465616E-3</v>
      </c>
      <c r="AN17" s="61">
        <v>8.3047738908441652E-4</v>
      </c>
      <c r="AO17" s="61">
        <v>0</v>
      </c>
      <c r="AP17" s="61">
        <v>3.4158806007612535E-5</v>
      </c>
      <c r="AQ17" s="61">
        <v>1.1791622409932903E-2</v>
      </c>
      <c r="AR17" s="61">
        <v>5.0632969509957807E-4</v>
      </c>
      <c r="AS17" s="61">
        <v>3.6916831310611586E-4</v>
      </c>
      <c r="AT17" s="61">
        <v>4.6648521093186588E-4</v>
      </c>
      <c r="AU17" s="61">
        <v>6.2781462858328241E-6</v>
      </c>
      <c r="AV17" s="61">
        <v>6.6914954383559707E-6</v>
      </c>
      <c r="AW17" s="61">
        <v>1.4376939910341873E-3</v>
      </c>
      <c r="AX17" s="61">
        <v>2.8906807299577513E-4</v>
      </c>
      <c r="AY17" s="61">
        <v>1.2150923013947908E-4</v>
      </c>
      <c r="AZ17" s="61">
        <v>1.7771528366335049E-4</v>
      </c>
      <c r="BA17" s="61">
        <v>0</v>
      </c>
      <c r="BB17" s="61">
        <v>1.0403320541049696E-3</v>
      </c>
      <c r="BC17" s="61">
        <v>0.32620213231733552</v>
      </c>
      <c r="BD17" s="61">
        <v>0.22698576831027134</v>
      </c>
      <c r="BE17" s="61">
        <v>1.1602974870225256E-4</v>
      </c>
      <c r="BF17" s="61">
        <v>2.0605981836731285E-5</v>
      </c>
      <c r="BG17" s="61">
        <v>1.5461408442816514E-4</v>
      </c>
      <c r="BH17" s="61">
        <v>2.7588124027711643E-3</v>
      </c>
      <c r="BI17" s="61">
        <v>3.8612788783241966E-2</v>
      </c>
      <c r="BJ17" s="61">
        <v>7.4165520311973753E-3</v>
      </c>
      <c r="BK17" s="61">
        <v>0.7027801584719171</v>
      </c>
      <c r="BL17" s="61">
        <v>0.67615627409956891</v>
      </c>
      <c r="BM17" s="61">
        <v>0.40092304470007267</v>
      </c>
      <c r="BN17" s="61">
        <v>0.51147773638891181</v>
      </c>
      <c r="BO17" s="61">
        <v>0.67824202040559578</v>
      </c>
      <c r="BP17" s="61">
        <v>0</v>
      </c>
      <c r="BQ17" s="61">
        <v>7.677985954398349E-4</v>
      </c>
      <c r="BR17" s="61">
        <v>9.08088513562719E-5</v>
      </c>
      <c r="BS17" s="61">
        <v>0</v>
      </c>
      <c r="BT17" s="61">
        <v>6.8722539409339769E-5</v>
      </c>
      <c r="BU17" s="61">
        <v>2.8566812220972323E-4</v>
      </c>
      <c r="BV17" s="61">
        <v>7.71086265941743E-6</v>
      </c>
      <c r="BW17" s="61">
        <v>5.8661600786626801E-3</v>
      </c>
      <c r="BX17" s="61">
        <v>1.756389776834819E-4</v>
      </c>
      <c r="BY17" s="61">
        <v>7.1156163783483731E-5</v>
      </c>
      <c r="BZ17" s="61">
        <v>2.2817040745526382E-3</v>
      </c>
      <c r="CA17" s="61">
        <v>0</v>
      </c>
      <c r="CB17" s="61">
        <v>0</v>
      </c>
      <c r="CC17" s="61">
        <v>9.211588099187738E-4</v>
      </c>
      <c r="CD17" s="61">
        <v>2.9666397432083049E-5</v>
      </c>
      <c r="CE17" s="61">
        <v>1.253919124703094E-3</v>
      </c>
      <c r="CF17" s="61">
        <v>1.9717387421090438E-4</v>
      </c>
      <c r="CG17" s="61">
        <v>0</v>
      </c>
      <c r="CH17" s="61">
        <v>0</v>
      </c>
      <c r="CI17" s="61">
        <v>6.2612055414278366E-5</v>
      </c>
      <c r="CJ17" s="61">
        <v>0</v>
      </c>
      <c r="CK17" s="61">
        <v>2.274294875905385E-4</v>
      </c>
      <c r="CL17" s="61">
        <v>7.5900736670864191E-5</v>
      </c>
      <c r="CM17" s="61">
        <v>9.5165258517557677E-5</v>
      </c>
      <c r="CN17" s="61">
        <v>1.1035179819545167E-4</v>
      </c>
      <c r="CO17" s="61">
        <v>4.477993613078597E-3</v>
      </c>
      <c r="CP17" s="61">
        <v>7.4740201367996693E-3</v>
      </c>
      <c r="CQ17" s="61">
        <v>3.1368951256923967E-2</v>
      </c>
      <c r="CR17" s="61">
        <v>0.11773667638356784</v>
      </c>
      <c r="CS17" s="61">
        <v>1.4949915226617937E-2</v>
      </c>
      <c r="CT17" s="61">
        <v>1.4230837709367967E-2</v>
      </c>
      <c r="CU17" s="61">
        <v>7.5092947344566049E-2</v>
      </c>
      <c r="CV17" s="61">
        <v>0.1465171951040708</v>
      </c>
      <c r="CW17" s="61">
        <v>2.8914568050443318E-2</v>
      </c>
      <c r="CX17" s="61">
        <v>0.12310522131636169</v>
      </c>
      <c r="CY17" s="61">
        <v>4.6990320938178794E-2</v>
      </c>
      <c r="CZ17" s="61">
        <v>6.4736056258379174E-3</v>
      </c>
      <c r="DA17" s="61">
        <v>7.6608405968832241E-2</v>
      </c>
      <c r="DB17" s="61">
        <v>0.39540947585440639</v>
      </c>
      <c r="DC17" s="61">
        <v>7.0066642719445227E-5</v>
      </c>
      <c r="DD17" s="61">
        <v>2.1372419662714281E-4</v>
      </c>
      <c r="DE17" s="61">
        <v>2.9459457443154567E-3</v>
      </c>
      <c r="DF17" s="61">
        <v>0</v>
      </c>
      <c r="DG17" s="61">
        <v>2.8154733398094339E-5</v>
      </c>
      <c r="DH17" s="61">
        <v>2.6206468932581625E-5</v>
      </c>
      <c r="DI17" s="61">
        <v>8.2896588349028934E-5</v>
      </c>
      <c r="DJ17" s="61">
        <v>8.0081926154525228E-4</v>
      </c>
      <c r="DK17" s="61">
        <v>2.4900381334561864E-5</v>
      </c>
      <c r="DL17" s="61">
        <v>0</v>
      </c>
      <c r="DM17" s="61">
        <v>0</v>
      </c>
      <c r="DN17" s="61">
        <v>1.9258822083614601E-3</v>
      </c>
      <c r="DO17" s="61">
        <v>0</v>
      </c>
      <c r="DP17" s="61">
        <v>6.5090686893231958E-4</v>
      </c>
      <c r="DQ17" s="61">
        <v>0</v>
      </c>
      <c r="DR17" s="61">
        <v>0</v>
      </c>
      <c r="DS17" s="61">
        <v>1.4870906892983676E-4</v>
      </c>
      <c r="DT17" s="61">
        <v>7.3451378993156069E-2</v>
      </c>
      <c r="DU17" s="61">
        <v>7.2861507374129067E-3</v>
      </c>
      <c r="DV17" s="61">
        <v>7.1548325244634248E-3</v>
      </c>
      <c r="DW17" s="61">
        <v>0.23669676644975354</v>
      </c>
      <c r="DX17" s="61">
        <v>7.35400578738136E-3</v>
      </c>
      <c r="DY17" s="61">
        <v>1.5370006442856266E-2</v>
      </c>
      <c r="DZ17" s="61">
        <v>1.0678563799613348E-5</v>
      </c>
      <c r="EA17" s="61">
        <v>1.3591535845992534E-3</v>
      </c>
      <c r="EB17" s="61">
        <v>9.5900950296180841E-4</v>
      </c>
      <c r="EC17" s="61">
        <v>1.2232792936312426E-4</v>
      </c>
      <c r="ED17" s="61">
        <v>8.8934863377553301E-5</v>
      </c>
      <c r="EE17" s="61">
        <v>4.6240097375993723E-4</v>
      </c>
      <c r="EF17" s="61">
        <v>1.8211539739299091E-5</v>
      </c>
      <c r="EG17" s="61">
        <v>7.612782023590116E-4</v>
      </c>
      <c r="EH17" s="61">
        <v>4.8729647068653908E-4</v>
      </c>
      <c r="EI17" s="61">
        <v>3.6419980906582757E-4</v>
      </c>
      <c r="EJ17" s="61">
        <v>1.4407575386446308E-3</v>
      </c>
      <c r="EK17" s="61">
        <v>6.0119801876523825E-5</v>
      </c>
      <c r="EL17" s="61">
        <v>0</v>
      </c>
      <c r="EM17" s="61">
        <v>0</v>
      </c>
      <c r="EN17" s="61">
        <v>0</v>
      </c>
      <c r="EO17" s="61">
        <v>2.194241505617952E-3</v>
      </c>
      <c r="EP17" s="61">
        <v>4.2342835656966156E-3</v>
      </c>
      <c r="EQ17" s="61">
        <v>3.0586776008964391E-5</v>
      </c>
      <c r="ER17" s="61">
        <v>0</v>
      </c>
      <c r="ES17" s="61">
        <v>2.2062369306055849E-4</v>
      </c>
      <c r="ET17" s="61">
        <v>7.1489794288194975E-4</v>
      </c>
      <c r="EU17" s="61">
        <v>0</v>
      </c>
      <c r="EV17" s="61">
        <v>0</v>
      </c>
      <c r="EW17" s="61">
        <v>2.2270667630074213E-5</v>
      </c>
      <c r="EX17" s="61">
        <v>2.2242281061762918E-4</v>
      </c>
      <c r="EY17" s="61">
        <v>2.308942072491077E-3</v>
      </c>
      <c r="EZ17" s="61">
        <v>1.9343327298957669E-3</v>
      </c>
      <c r="FA17" s="61">
        <v>8.9939531834117687E-5</v>
      </c>
      <c r="FB17" s="61">
        <v>2.0761863463091362E-4</v>
      </c>
      <c r="FC17" s="61">
        <v>5.5794697037895998E-5</v>
      </c>
      <c r="FD17" s="61">
        <v>1.1576538172232249E-3</v>
      </c>
      <c r="FE17" s="61">
        <v>5.831554828413874E-3</v>
      </c>
      <c r="FF17" s="61">
        <v>2.4043410973010682E-3</v>
      </c>
      <c r="FG17" s="61">
        <v>1.900211460074491E-3</v>
      </c>
      <c r="FH17" s="61">
        <v>8.0723812268156045E-3</v>
      </c>
      <c r="FI17" s="61">
        <v>0.21992732278212776</v>
      </c>
      <c r="FJ17" s="61">
        <v>0.21211343991222539</v>
      </c>
      <c r="FK17" s="61">
        <v>1.2740630140912789E-3</v>
      </c>
      <c r="FL17" s="61">
        <v>0.19958084511544083</v>
      </c>
      <c r="FM17" s="61">
        <v>0.13462585827158108</v>
      </c>
      <c r="FN17" s="61">
        <v>0.2093381730036922</v>
      </c>
      <c r="FO17" s="61">
        <v>0.28126867787350873</v>
      </c>
      <c r="FP17" s="61">
        <v>0.11045715911273794</v>
      </c>
      <c r="FQ17" s="61">
        <v>0.13115728054549128</v>
      </c>
      <c r="FR17" s="61">
        <v>0.12942854151284675</v>
      </c>
      <c r="FS17" s="61">
        <v>6.7904867784526887E-5</v>
      </c>
      <c r="FT17" s="61">
        <v>8.6919789576243498E-4</v>
      </c>
      <c r="FU17" s="61">
        <v>5.0353476512940117E-4</v>
      </c>
      <c r="FV17" s="61">
        <v>4.8504956042251801E-3</v>
      </c>
      <c r="FW17" s="61">
        <v>4.5976884199418661E-5</v>
      </c>
      <c r="FX17" s="61">
        <v>3.1945000955522243E-4</v>
      </c>
      <c r="FY17" s="61">
        <v>4.5855875060764659E-4</v>
      </c>
      <c r="FZ17" s="61">
        <v>3.4186498004737009E-3</v>
      </c>
      <c r="GA17" s="61">
        <v>1.2387070343429107E-5</v>
      </c>
      <c r="GB17" s="61">
        <v>1.1026069323999057E-3</v>
      </c>
      <c r="GC17" s="61">
        <v>9.4915884088970441E-4</v>
      </c>
      <c r="GD17" s="61">
        <v>1.1975504292508446E-3</v>
      </c>
      <c r="GE17" s="61">
        <v>3.0082420799485326E-3</v>
      </c>
      <c r="GF17" s="61">
        <v>7.8792936537403283E-3</v>
      </c>
      <c r="GG17" s="61">
        <v>4.1856775521941251E-4</v>
      </c>
      <c r="GH17" s="61">
        <v>1.585010791419969E-4</v>
      </c>
      <c r="GI17" s="61">
        <v>6.3620650868577693E-4</v>
      </c>
      <c r="GJ17" s="61">
        <v>2.8437743520657319E-4</v>
      </c>
      <c r="GK17" s="61">
        <v>1.9303529106916477E-3</v>
      </c>
      <c r="GL17" s="61">
        <v>1.7134790309829009E-3</v>
      </c>
      <c r="GM17" s="61">
        <v>9.8124205999367593E-6</v>
      </c>
      <c r="GN17" s="61">
        <v>1.6341120704679938E-4</v>
      </c>
      <c r="GO17" s="61">
        <v>1.9466235966263348E-4</v>
      </c>
      <c r="GP17" s="61">
        <v>6.7028947014879253E-4</v>
      </c>
      <c r="GQ17" s="61">
        <v>3.8667317621013083E-3</v>
      </c>
      <c r="GR17" s="61">
        <v>4.0143340184788502E-4</v>
      </c>
      <c r="GS17" s="61">
        <v>2.1143719629861022E-5</v>
      </c>
      <c r="GT17" s="61">
        <v>3.1352181296661529E-5</v>
      </c>
      <c r="GU17" s="61">
        <v>1.5392635465271045E-5</v>
      </c>
      <c r="GV17" s="61">
        <v>3.2026534212496599E-3</v>
      </c>
      <c r="GW17" s="61">
        <v>0.30181951391713041</v>
      </c>
      <c r="GX17" s="61">
        <v>0.29499765014174151</v>
      </c>
      <c r="GY17" s="61">
        <v>0.31996795775805015</v>
      </c>
      <c r="GZ17" s="61">
        <v>5.4770186756182559E-5</v>
      </c>
      <c r="HA17" s="61">
        <v>2.7073538399755792E-5</v>
      </c>
      <c r="HB17" s="61">
        <v>2.9816974112466569E-4</v>
      </c>
      <c r="HC17" s="61">
        <v>3.4644963928807981E-4</v>
      </c>
      <c r="HD17" s="61">
        <v>4.5796803498948894E-5</v>
      </c>
      <c r="HE17" s="61">
        <v>1.7098509303611405E-5</v>
      </c>
      <c r="HF17" s="61">
        <v>1.0148236402689216E-3</v>
      </c>
      <c r="HG17" s="61">
        <v>7.2413044376105234E-4</v>
      </c>
      <c r="HH17" s="61">
        <v>1.220626978961795E-4</v>
      </c>
      <c r="HI17" s="61">
        <v>2.803539326641851E-3</v>
      </c>
      <c r="HJ17" s="61">
        <v>0</v>
      </c>
      <c r="HK17" s="61">
        <v>3.0468085353494383E-4</v>
      </c>
      <c r="HL17" s="61">
        <v>1.9478777584911163E-3</v>
      </c>
      <c r="HM17" s="61">
        <v>1.0195419590741352E-4</v>
      </c>
      <c r="HN17" s="61">
        <v>3.928560000336937E-5</v>
      </c>
      <c r="HO17" s="61">
        <v>9.1329776436574809E-4</v>
      </c>
      <c r="HP17" s="61">
        <v>1.0485365428542697E-4</v>
      </c>
      <c r="HQ17" s="61">
        <v>0</v>
      </c>
      <c r="HR17" s="61">
        <v>5.8633482071066509E-5</v>
      </c>
      <c r="HS17" s="61">
        <v>1.0822474384504532E-5</v>
      </c>
      <c r="HT17" s="61">
        <v>1.9544732196844828E-4</v>
      </c>
      <c r="HU17" s="61">
        <v>6.8859513424473047E-5</v>
      </c>
      <c r="HV17" s="61">
        <v>0</v>
      </c>
      <c r="HW17" s="61">
        <v>0</v>
      </c>
      <c r="HX17" s="61">
        <v>1.6524230797281076E-4</v>
      </c>
      <c r="HY17" s="61">
        <v>1.9880514916816713E-3</v>
      </c>
      <c r="HZ17" s="61">
        <v>1.9941700822383953E-3</v>
      </c>
      <c r="IA17" s="61">
        <v>1.2570133463363341E-3</v>
      </c>
      <c r="IB17" s="61">
        <v>6.3368776361288781E-5</v>
      </c>
      <c r="IC17" s="61">
        <v>5.6874193571870534E-2</v>
      </c>
      <c r="ID17" s="61">
        <v>0.12515372571590586</v>
      </c>
      <c r="IE17" s="61">
        <v>0.19398990460311724</v>
      </c>
      <c r="IF17" s="61">
        <v>0.18769290302865357</v>
      </c>
      <c r="IG17" s="61">
        <v>0.21535584461278598</v>
      </c>
      <c r="IH17" s="61">
        <v>0.48343854890056992</v>
      </c>
      <c r="II17" s="61">
        <v>0</v>
      </c>
      <c r="IJ17" s="61">
        <v>2.8065729356423761E-4</v>
      </c>
      <c r="IK17" s="61">
        <v>8.9012900045348432E-6</v>
      </c>
      <c r="IL17" s="61">
        <v>5.6155107439069367E-4</v>
      </c>
      <c r="IM17" s="61">
        <v>0</v>
      </c>
      <c r="IN17" s="61">
        <v>1.7079805483679049E-4</v>
      </c>
      <c r="IO17" s="61">
        <v>3.2161189285955573E-4</v>
      </c>
      <c r="IP17" s="61">
        <v>8.1633196396145131E-6</v>
      </c>
      <c r="IQ17" s="61">
        <v>3.259246049365312E-5</v>
      </c>
      <c r="IR17" s="61">
        <v>1.1829610524547598E-4</v>
      </c>
      <c r="IS17" s="61">
        <v>3.7782988373729586E-6</v>
      </c>
      <c r="IT17" s="61">
        <v>0</v>
      </c>
      <c r="IU17" s="61">
        <v>4.2959753598254444E-5</v>
      </c>
      <c r="IV17" s="61">
        <v>0</v>
      </c>
      <c r="IW17" s="61">
        <v>4.6774063857703816E-4</v>
      </c>
      <c r="IX17" s="61">
        <v>1.6777960375697034E-4</v>
      </c>
      <c r="IY17" s="61">
        <v>0</v>
      </c>
      <c r="IZ17" s="61">
        <v>3.1065220539703085E-5</v>
      </c>
      <c r="JA17" s="61">
        <v>1.2278918782429839E-5</v>
      </c>
      <c r="JB17" s="61">
        <v>6.1515770217747043E-4</v>
      </c>
      <c r="JC17" s="61">
        <v>4.3437720131051107E-4</v>
      </c>
      <c r="JD17" s="61">
        <v>0</v>
      </c>
      <c r="JE17" s="61">
        <v>1.8780613774999251E-4</v>
      </c>
      <c r="JF17" s="61">
        <v>7.5146098231520858E-4</v>
      </c>
      <c r="JG17" s="61">
        <v>3.8062765269971261E-4</v>
      </c>
      <c r="JH17" s="61">
        <v>7.1859712987445772E-4</v>
      </c>
      <c r="JI17" s="61">
        <v>5.3958309905938586E-4</v>
      </c>
      <c r="JJ17" s="61">
        <v>7.5273601558151508E-4</v>
      </c>
      <c r="JK17" s="61">
        <v>1.7605179353466453E-4</v>
      </c>
      <c r="JL17" s="61">
        <v>8.4802577149083993E-4</v>
      </c>
      <c r="JM17" s="61">
        <v>3.8007151515789323E-4</v>
      </c>
      <c r="JN17" s="61">
        <v>2.0574231299647346E-4</v>
      </c>
      <c r="JO17" s="61">
        <v>4.8170290875906299E-4</v>
      </c>
      <c r="JP17" s="61">
        <v>3.0236843842773754E-4</v>
      </c>
      <c r="JQ17" s="61">
        <v>6.1627452924382364E-5</v>
      </c>
      <c r="JR17" s="61">
        <v>0</v>
      </c>
      <c r="JS17" s="61">
        <v>9.2022575308625719E-4</v>
      </c>
      <c r="JT17" s="61">
        <v>0</v>
      </c>
      <c r="JU17" s="61">
        <v>1.2554721112404421E-3</v>
      </c>
      <c r="JV17" s="61">
        <v>6.8055236336959132E-4</v>
      </c>
      <c r="JW17" s="61">
        <v>1.3420181458205185E-4</v>
      </c>
      <c r="JX17" s="61">
        <v>4.1678626881511957E-4</v>
      </c>
      <c r="JY17" s="61">
        <v>1.5653887329940226E-4</v>
      </c>
      <c r="JZ17" s="61">
        <v>1.1904567334770572E-3</v>
      </c>
      <c r="KA17" s="61">
        <v>2.411161374183625E-5</v>
      </c>
      <c r="KB17" s="61">
        <v>8.742374825350044E-4</v>
      </c>
      <c r="KC17" s="61">
        <v>9.8206812001511959E-4</v>
      </c>
      <c r="KD17" s="61">
        <v>1.6639566246406921E-3</v>
      </c>
      <c r="KE17" s="61">
        <v>5.3984513692495668E-4</v>
      </c>
      <c r="KF17" s="61">
        <v>1.8350976670365516E-3</v>
      </c>
      <c r="KG17" s="61">
        <v>2.4903349599615324E-3</v>
      </c>
      <c r="KH17" s="61">
        <v>4.977351380458859E-5</v>
      </c>
      <c r="KI17" s="61">
        <v>4.2205963257128535E-3</v>
      </c>
      <c r="KJ17" s="61">
        <v>6.4176840047899157E-4</v>
      </c>
      <c r="KK17" s="61">
        <v>2.1612525264035979E-4</v>
      </c>
      <c r="KL17" s="61">
        <v>2.6147274346387147E-4</v>
      </c>
      <c r="KM17" s="61">
        <v>7.6677006518049078E-5</v>
      </c>
      <c r="KN17" s="61">
        <v>1.2409975258312106E-5</v>
      </c>
      <c r="KO17" s="61">
        <v>1.6726158369612311E-3</v>
      </c>
      <c r="KP17" s="61">
        <v>2.8264175819400219E-4</v>
      </c>
      <c r="KQ17" s="61">
        <v>2.7324520660729921E-5</v>
      </c>
      <c r="KR17" s="61">
        <v>9.9376987313862892E-4</v>
      </c>
      <c r="KS17" s="61">
        <v>5.6380035864034565E-4</v>
      </c>
      <c r="KT17" s="61">
        <v>3.5029856284987958E-4</v>
      </c>
      <c r="KU17" s="61">
        <v>3.914767753509477E-4</v>
      </c>
      <c r="KV17" s="61">
        <v>1.0119307867379784E-4</v>
      </c>
      <c r="KW17" s="61">
        <v>2.5451606657279376E-4</v>
      </c>
      <c r="KX17" s="61">
        <v>9.1868450876834236E-4</v>
      </c>
      <c r="KY17" s="61">
        <v>6.3946683604699202E-5</v>
      </c>
      <c r="KZ17" s="61">
        <v>3.0347061945653854E-3</v>
      </c>
    </row>
    <row r="18" spans="1:312" ht="13" x14ac:dyDescent="0.3">
      <c r="A18" s="102">
        <v>1.1512356989860162</v>
      </c>
      <c r="B18" s="50" t="s">
        <v>929</v>
      </c>
      <c r="C18" s="60" t="s">
        <v>53</v>
      </c>
      <c r="D18" s="61">
        <v>0</v>
      </c>
      <c r="E18" s="61">
        <v>0</v>
      </c>
      <c r="F18" s="61">
        <v>0</v>
      </c>
      <c r="G18" s="61">
        <v>1.0192948864249517E-4</v>
      </c>
      <c r="H18" s="61">
        <v>1.2930999494264441E-5</v>
      </c>
      <c r="I18" s="61">
        <v>1.3946330485762175E-5</v>
      </c>
      <c r="J18" s="61">
        <v>1.8688695295674224E-5</v>
      </c>
      <c r="K18" s="61">
        <v>0</v>
      </c>
      <c r="L18" s="61">
        <v>0</v>
      </c>
      <c r="M18" s="61">
        <v>0</v>
      </c>
      <c r="N18" s="61">
        <v>8.5132317710680712E-6</v>
      </c>
      <c r="O18" s="61">
        <v>7.4215303971785697E-5</v>
      </c>
      <c r="P18" s="61">
        <v>1.8181920688394495E-4</v>
      </c>
      <c r="Q18" s="61">
        <v>1.3646412386896169E-5</v>
      </c>
      <c r="R18" s="61">
        <v>1.2222688585695593E-5</v>
      </c>
      <c r="S18" s="61">
        <v>3.9938454745918035E-5</v>
      </c>
      <c r="T18" s="61">
        <v>7.7875933781894769E-4</v>
      </c>
      <c r="U18" s="61">
        <v>5.5952978586310756E-5</v>
      </c>
      <c r="V18" s="61">
        <v>2.8353576039477685E-5</v>
      </c>
      <c r="W18" s="61">
        <v>0</v>
      </c>
      <c r="X18" s="61">
        <v>9.6687243286304623E-6</v>
      </c>
      <c r="Y18" s="61">
        <v>1.1028196312012242E-3</v>
      </c>
      <c r="Z18" s="61">
        <v>1.6944945938780016E-4</v>
      </c>
      <c r="AA18" s="61">
        <v>2.7003034649512509E-5</v>
      </c>
      <c r="AB18" s="61">
        <v>1.8216357277116649E-4</v>
      </c>
      <c r="AC18" s="61">
        <v>2.7035797880307456E-5</v>
      </c>
      <c r="AD18" s="61">
        <v>8.9276852538894749E-5</v>
      </c>
      <c r="AE18" s="61">
        <v>5.5621549797505267E-4</v>
      </c>
      <c r="AF18" s="61">
        <v>4.275040693190145E-4</v>
      </c>
      <c r="AG18" s="61">
        <v>3.313460588996228E-4</v>
      </c>
      <c r="AH18" s="61">
        <v>5.1884271755592865E-3</v>
      </c>
      <c r="AI18" s="61">
        <v>1.1814490954124839E-3</v>
      </c>
      <c r="AJ18" s="61">
        <v>2.6450781416899683E-3</v>
      </c>
      <c r="AK18" s="61">
        <v>3.692571542475646E-3</v>
      </c>
      <c r="AL18" s="61">
        <v>9.6843714360162045E-4</v>
      </c>
      <c r="AM18" s="61">
        <v>1.9357752679217147E-4</v>
      </c>
      <c r="AN18" s="61">
        <v>4.9277865882834124E-3</v>
      </c>
      <c r="AO18" s="61">
        <v>4.3329294326188124E-3</v>
      </c>
      <c r="AP18" s="61">
        <v>4.5089022988091011E-3</v>
      </c>
      <c r="AQ18" s="61">
        <v>5.077342436280841E-4</v>
      </c>
      <c r="AR18" s="61">
        <v>1.3129356995128564E-3</v>
      </c>
      <c r="AS18" s="61">
        <v>5.113065799752538E-4</v>
      </c>
      <c r="AT18" s="61">
        <v>4.024958795976387E-5</v>
      </c>
      <c r="AU18" s="61">
        <v>3.1843127264466779E-4</v>
      </c>
      <c r="AV18" s="61">
        <v>2.6817061871273927E-6</v>
      </c>
      <c r="AW18" s="61">
        <v>1.1967260887946904E-4</v>
      </c>
      <c r="AX18" s="61">
        <v>0</v>
      </c>
      <c r="AY18" s="61">
        <v>1.7760867211622831E-5</v>
      </c>
      <c r="AZ18" s="61">
        <v>5.7792595461918494E-5</v>
      </c>
      <c r="BA18" s="61">
        <v>0</v>
      </c>
      <c r="BB18" s="61">
        <v>8.8084729265091991E-5</v>
      </c>
      <c r="BC18" s="61">
        <v>3.1832836650775662E-3</v>
      </c>
      <c r="BD18" s="61">
        <v>1.2425397921808907E-3</v>
      </c>
      <c r="BE18" s="61">
        <v>3.3488786923265864E-5</v>
      </c>
      <c r="BF18" s="61">
        <v>1.6383248747290992E-4</v>
      </c>
      <c r="BG18" s="61">
        <v>5.2427590844071051E-4</v>
      </c>
      <c r="BH18" s="61">
        <v>2.8479776921138318E-3</v>
      </c>
      <c r="BI18" s="61">
        <v>4.4673845225838668E-4</v>
      </c>
      <c r="BJ18" s="61">
        <v>7.2647711889045825E-4</v>
      </c>
      <c r="BK18" s="61">
        <v>3.3979278350878216E-4</v>
      </c>
      <c r="BL18" s="61">
        <v>0</v>
      </c>
      <c r="BM18" s="61">
        <v>3.6491677473687379E-4</v>
      </c>
      <c r="BN18" s="61">
        <v>3.6747884781502044E-5</v>
      </c>
      <c r="BO18" s="61">
        <v>4.3994859217096071E-5</v>
      </c>
      <c r="BP18" s="61">
        <v>0</v>
      </c>
      <c r="BQ18" s="61">
        <v>0</v>
      </c>
      <c r="BR18" s="61">
        <v>0</v>
      </c>
      <c r="BS18" s="61">
        <v>0</v>
      </c>
      <c r="BT18" s="61">
        <v>0</v>
      </c>
      <c r="BU18" s="61">
        <v>1.746979903263596E-5</v>
      </c>
      <c r="BV18" s="61">
        <v>0</v>
      </c>
      <c r="BW18" s="61">
        <v>2.7950809367539334E-5</v>
      </c>
      <c r="BX18" s="61">
        <v>0</v>
      </c>
      <c r="BY18" s="61">
        <v>0</v>
      </c>
      <c r="BZ18" s="61">
        <v>0</v>
      </c>
      <c r="CA18" s="61">
        <v>0</v>
      </c>
      <c r="CB18" s="61">
        <v>0</v>
      </c>
      <c r="CC18" s="61">
        <v>1.1070238858324453E-4</v>
      </c>
      <c r="CD18" s="61">
        <v>3.1871332376359495E-5</v>
      </c>
      <c r="CE18" s="61">
        <v>5.5808994252145822E-5</v>
      </c>
      <c r="CF18" s="61">
        <v>0</v>
      </c>
      <c r="CG18" s="61">
        <v>2.9510094918286638E-4</v>
      </c>
      <c r="CH18" s="61">
        <v>1.7990694451893764E-4</v>
      </c>
      <c r="CI18" s="61">
        <v>0</v>
      </c>
      <c r="CJ18" s="61">
        <v>0</v>
      </c>
      <c r="CK18" s="61">
        <v>0</v>
      </c>
      <c r="CL18" s="61">
        <v>2.2009013613197839E-3</v>
      </c>
      <c r="CM18" s="61">
        <v>1.8655481921886347E-3</v>
      </c>
      <c r="CN18" s="61">
        <v>3.2390426153938164E-4</v>
      </c>
      <c r="CO18" s="61">
        <v>4.0382362783919338E-4</v>
      </c>
      <c r="CP18" s="61">
        <v>2.4787329210345199E-3</v>
      </c>
      <c r="CQ18" s="61">
        <v>1.8255910927196688E-4</v>
      </c>
      <c r="CR18" s="61">
        <v>5.8609071815966319E-4</v>
      </c>
      <c r="CS18" s="61">
        <v>3.7217895386853708E-4</v>
      </c>
      <c r="CT18" s="61">
        <v>5.4418896855950205E-4</v>
      </c>
      <c r="CU18" s="61">
        <v>5.6022069637877718E-4</v>
      </c>
      <c r="CV18" s="61">
        <v>3.6507971611056149E-3</v>
      </c>
      <c r="CW18" s="61">
        <v>3.5271610150980049E-3</v>
      </c>
      <c r="CX18" s="61">
        <v>3.5247870487024363E-3</v>
      </c>
      <c r="CY18" s="61">
        <v>6.4310805535365838E-4</v>
      </c>
      <c r="CZ18" s="61">
        <v>2.3354794602614974E-3</v>
      </c>
      <c r="DA18" s="61">
        <v>6.1351439155841889E-5</v>
      </c>
      <c r="DB18" s="61">
        <v>1.4397788758714067E-3</v>
      </c>
      <c r="DC18" s="61">
        <v>4.485432911423152E-4</v>
      </c>
      <c r="DD18" s="61">
        <v>5.491237418176429E-4</v>
      </c>
      <c r="DE18" s="61">
        <v>6.7207728928223649E-4</v>
      </c>
      <c r="DF18" s="61">
        <v>0</v>
      </c>
      <c r="DG18" s="61">
        <v>6.0681982210286666E-5</v>
      </c>
      <c r="DH18" s="61">
        <v>0</v>
      </c>
      <c r="DI18" s="61">
        <v>7.1334946797933069E-4</v>
      </c>
      <c r="DJ18" s="61">
        <v>1.0693100078165755E-3</v>
      </c>
      <c r="DK18" s="61">
        <v>5.1892664624059818E-5</v>
      </c>
      <c r="DL18" s="61">
        <v>9.9723965036746756E-5</v>
      </c>
      <c r="DM18" s="61">
        <v>2.0337837639918001E-5</v>
      </c>
      <c r="DN18" s="61">
        <v>5.5017244309018085E-3</v>
      </c>
      <c r="DO18" s="61">
        <v>1.6209672620975132E-4</v>
      </c>
      <c r="DP18" s="61">
        <v>3.5774282530788364E-4</v>
      </c>
      <c r="DQ18" s="61">
        <v>5.5491487784362983E-3</v>
      </c>
      <c r="DR18" s="61">
        <v>2.6844269198040898E-4</v>
      </c>
      <c r="DS18" s="61">
        <v>4.9477661824580388E-4</v>
      </c>
      <c r="DT18" s="61">
        <v>2.1369255681619459E-3</v>
      </c>
      <c r="DU18" s="61">
        <v>1.7532041607854779E-2</v>
      </c>
      <c r="DV18" s="61">
        <v>1.7125948346600306E-2</v>
      </c>
      <c r="DW18" s="61">
        <v>8.2122870446986462E-4</v>
      </c>
      <c r="DX18" s="61">
        <v>1.9450749455330936E-2</v>
      </c>
      <c r="DY18" s="61">
        <v>2.9263279680102436E-2</v>
      </c>
      <c r="DZ18" s="61">
        <v>3.8552370649732725E-3</v>
      </c>
      <c r="EA18" s="61">
        <v>6.481122597961354E-4</v>
      </c>
      <c r="EB18" s="61">
        <v>3.0481306830016661E-3</v>
      </c>
      <c r="EC18" s="61">
        <v>3.0607573957802642E-4</v>
      </c>
      <c r="ED18" s="61">
        <v>8.1362154372511424E-4</v>
      </c>
      <c r="EE18" s="61">
        <v>4.3787748888438933E-4</v>
      </c>
      <c r="EF18" s="61">
        <v>1.0230600265312137E-4</v>
      </c>
      <c r="EG18" s="61">
        <v>7.2892267288245029E-4</v>
      </c>
      <c r="EH18" s="61">
        <v>4.5919623391235421E-4</v>
      </c>
      <c r="EI18" s="61">
        <v>1.1575385070309141E-3</v>
      </c>
      <c r="EJ18" s="61">
        <v>5.5530904877647486E-4</v>
      </c>
      <c r="EK18" s="61">
        <v>9.7361495025211097E-4</v>
      </c>
      <c r="EL18" s="61">
        <v>0</v>
      </c>
      <c r="EM18" s="61">
        <v>0</v>
      </c>
      <c r="EN18" s="61">
        <v>0</v>
      </c>
      <c r="EO18" s="61">
        <v>0</v>
      </c>
      <c r="EP18" s="61">
        <v>0</v>
      </c>
      <c r="EQ18" s="61">
        <v>0</v>
      </c>
      <c r="ER18" s="61">
        <v>0</v>
      </c>
      <c r="ES18" s="61">
        <v>1.199223694176257E-3</v>
      </c>
      <c r="ET18" s="61">
        <v>0</v>
      </c>
      <c r="EU18" s="61">
        <v>8.0810483057018672E-6</v>
      </c>
      <c r="EV18" s="61">
        <v>0</v>
      </c>
      <c r="EW18" s="61">
        <v>0</v>
      </c>
      <c r="EX18" s="61">
        <v>0</v>
      </c>
      <c r="EY18" s="61">
        <v>9.3690656228038021E-5</v>
      </c>
      <c r="EZ18" s="61">
        <v>0</v>
      </c>
      <c r="FA18" s="61">
        <v>1.0325962058675632E-4</v>
      </c>
      <c r="FB18" s="61">
        <v>1.8653965375643634E-5</v>
      </c>
      <c r="FC18" s="61">
        <v>0</v>
      </c>
      <c r="FD18" s="61">
        <v>0</v>
      </c>
      <c r="FE18" s="61">
        <v>6.2768089384360865E-4</v>
      </c>
      <c r="FF18" s="61">
        <v>4.2086462519800981E-4</v>
      </c>
      <c r="FG18" s="61">
        <v>1.7806198045809531E-3</v>
      </c>
      <c r="FH18" s="61">
        <v>0</v>
      </c>
      <c r="FI18" s="61">
        <v>0</v>
      </c>
      <c r="FJ18" s="61">
        <v>7.0800720014169299E-5</v>
      </c>
      <c r="FK18" s="61">
        <v>9.0572943014568546E-5</v>
      </c>
      <c r="FL18" s="61">
        <v>1.0288378969870266E-3</v>
      </c>
      <c r="FM18" s="61">
        <v>0</v>
      </c>
      <c r="FN18" s="61">
        <v>3.8745204429669759E-4</v>
      </c>
      <c r="FO18" s="61">
        <v>1.81995913058165E-4</v>
      </c>
      <c r="FP18" s="61">
        <v>0</v>
      </c>
      <c r="FQ18" s="61">
        <v>1.9001683983571355E-4</v>
      </c>
      <c r="FR18" s="61">
        <v>1.7980616110939428E-5</v>
      </c>
      <c r="FS18" s="61">
        <v>0</v>
      </c>
      <c r="FT18" s="61">
        <v>0</v>
      </c>
      <c r="FU18" s="61">
        <v>3.1684198728929123E-5</v>
      </c>
      <c r="FV18" s="61">
        <v>0</v>
      </c>
      <c r="FW18" s="61">
        <v>3.940344595792363E-4</v>
      </c>
      <c r="FX18" s="61">
        <v>1.5506946558905074E-4</v>
      </c>
      <c r="FY18" s="61">
        <v>0</v>
      </c>
      <c r="FZ18" s="61">
        <v>2.3586759901142934E-5</v>
      </c>
      <c r="GA18" s="61">
        <v>5.0337653503444756E-4</v>
      </c>
      <c r="GB18" s="61">
        <v>1.6073599403611209E-4</v>
      </c>
      <c r="GC18" s="61">
        <v>0</v>
      </c>
      <c r="GD18" s="61">
        <v>0</v>
      </c>
      <c r="GE18" s="61">
        <v>2.0378563824941102E-5</v>
      </c>
      <c r="GF18" s="61">
        <v>1.4006140902995241E-5</v>
      </c>
      <c r="GG18" s="61">
        <v>6.2959548765755647E-5</v>
      </c>
      <c r="GH18" s="61">
        <v>1.8218867554634018E-4</v>
      </c>
      <c r="GI18" s="61">
        <v>1.8206139433538905E-3</v>
      </c>
      <c r="GJ18" s="61">
        <v>1.1256956911595631E-4</v>
      </c>
      <c r="GK18" s="61">
        <v>1.9490823896462414E-4</v>
      </c>
      <c r="GL18" s="61">
        <v>0</v>
      </c>
      <c r="GM18" s="61">
        <v>2.1448643108715095E-4</v>
      </c>
      <c r="GN18" s="61">
        <v>6.2068321763177037E-4</v>
      </c>
      <c r="GO18" s="61">
        <v>1.010459776549989E-5</v>
      </c>
      <c r="GP18" s="61">
        <v>0</v>
      </c>
      <c r="GQ18" s="61">
        <v>0</v>
      </c>
      <c r="GR18" s="61">
        <v>0</v>
      </c>
      <c r="GS18" s="61">
        <v>0</v>
      </c>
      <c r="GT18" s="61">
        <v>0</v>
      </c>
      <c r="GU18" s="61">
        <v>1.4479216199038495E-4</v>
      </c>
      <c r="GV18" s="61">
        <v>0</v>
      </c>
      <c r="GW18" s="61">
        <v>5.3798862469155682E-4</v>
      </c>
      <c r="GX18" s="61">
        <v>1.7006746093028904E-4</v>
      </c>
      <c r="GY18" s="61">
        <v>5.4693525792930197E-5</v>
      </c>
      <c r="GZ18" s="61">
        <v>1.3575257303491111E-2</v>
      </c>
      <c r="HA18" s="61">
        <v>5.2352986300055462E-3</v>
      </c>
      <c r="HB18" s="61">
        <v>3.1151683467350345E-3</v>
      </c>
      <c r="HC18" s="61">
        <v>7.208463202312143E-4</v>
      </c>
      <c r="HD18" s="61">
        <v>1.3381935258930499E-3</v>
      </c>
      <c r="HE18" s="61">
        <v>2.0695721205747728E-3</v>
      </c>
      <c r="HF18" s="61">
        <v>1.2263769836881426E-2</v>
      </c>
      <c r="HG18" s="61">
        <v>3.134472989927143E-3</v>
      </c>
      <c r="HH18" s="61">
        <v>1.6492465070432399E-3</v>
      </c>
      <c r="HI18" s="61">
        <v>1.6258740882582482E-3</v>
      </c>
      <c r="HJ18" s="61">
        <v>2.2268483750569022E-3</v>
      </c>
      <c r="HK18" s="61">
        <v>0</v>
      </c>
      <c r="HL18" s="61">
        <v>1.8238135736476022E-4</v>
      </c>
      <c r="HM18" s="61">
        <v>1.0978334588819499E-3</v>
      </c>
      <c r="HN18" s="61">
        <v>1.4183632209008681E-4</v>
      </c>
      <c r="HO18" s="61">
        <v>0</v>
      </c>
      <c r="HP18" s="61">
        <v>1.6316163607551287E-3</v>
      </c>
      <c r="HQ18" s="61">
        <v>6.9095319963395922E-4</v>
      </c>
      <c r="HR18" s="61">
        <v>1.9048055849000889E-3</v>
      </c>
      <c r="HS18" s="61">
        <v>1.9310292127360596E-3</v>
      </c>
      <c r="HT18" s="61">
        <v>1.8356292004870355E-3</v>
      </c>
      <c r="HU18" s="61">
        <v>1.0027145458048289E-3</v>
      </c>
      <c r="HV18" s="61">
        <v>3.7350646294330268E-4</v>
      </c>
      <c r="HW18" s="61">
        <v>0</v>
      </c>
      <c r="HX18" s="61">
        <v>0</v>
      </c>
      <c r="HY18" s="61">
        <v>7.8918609076500721E-5</v>
      </c>
      <c r="HZ18" s="61">
        <v>6.6676284442322855E-5</v>
      </c>
      <c r="IA18" s="61">
        <v>0</v>
      </c>
      <c r="IB18" s="61">
        <v>0</v>
      </c>
      <c r="IC18" s="61">
        <v>6.7624696516317626E-3</v>
      </c>
      <c r="ID18" s="61">
        <v>9.6090063834963265E-3</v>
      </c>
      <c r="IE18" s="61">
        <v>2.138157930696371E-3</v>
      </c>
      <c r="IF18" s="61">
        <v>1.3016267495381288E-3</v>
      </c>
      <c r="IG18" s="61">
        <v>2.0560433925543488E-4</v>
      </c>
      <c r="IH18" s="61">
        <v>1.4589328830689937E-4</v>
      </c>
      <c r="II18" s="61">
        <v>0</v>
      </c>
      <c r="IJ18" s="61">
        <v>5.7899483782918708E-6</v>
      </c>
      <c r="IK18" s="61">
        <v>0</v>
      </c>
      <c r="IL18" s="61">
        <v>3.7709396286029893E-4</v>
      </c>
      <c r="IM18" s="61">
        <v>2.3136385503396561E-4</v>
      </c>
      <c r="IN18" s="61">
        <v>0</v>
      </c>
      <c r="IO18" s="61">
        <v>0</v>
      </c>
      <c r="IP18" s="61">
        <v>0</v>
      </c>
      <c r="IQ18" s="61">
        <v>0</v>
      </c>
      <c r="IR18" s="61">
        <v>0</v>
      </c>
      <c r="IS18" s="61">
        <v>1.6883809902692103E-4</v>
      </c>
      <c r="IT18" s="61">
        <v>0</v>
      </c>
      <c r="IU18" s="61">
        <v>1.018904565057363E-4</v>
      </c>
      <c r="IV18" s="61">
        <v>2.8483336727543241E-4</v>
      </c>
      <c r="IW18" s="61">
        <v>1.242840021772547E-5</v>
      </c>
      <c r="IX18" s="61">
        <v>0</v>
      </c>
      <c r="IY18" s="61">
        <v>6.5658004281654774E-6</v>
      </c>
      <c r="IZ18" s="61">
        <v>5.791512234102789E-5</v>
      </c>
      <c r="JA18" s="61">
        <v>0</v>
      </c>
      <c r="JB18" s="61">
        <v>4.8601484600664297E-6</v>
      </c>
      <c r="JC18" s="61">
        <v>1.814045907836693E-4</v>
      </c>
      <c r="JD18" s="61">
        <v>9.116295556835298E-6</v>
      </c>
      <c r="JE18" s="61">
        <v>0</v>
      </c>
      <c r="JF18" s="61">
        <v>1.8176197125174924E-5</v>
      </c>
      <c r="JG18" s="61">
        <v>8.5589714114040209E-5</v>
      </c>
      <c r="JH18" s="61">
        <v>6.6377243034766373E-4</v>
      </c>
      <c r="JI18" s="61">
        <v>1.8782116245843545E-4</v>
      </c>
      <c r="JJ18" s="61">
        <v>8.3705860547742927E-5</v>
      </c>
      <c r="JK18" s="61">
        <v>1.1343914569348054E-5</v>
      </c>
      <c r="JL18" s="61">
        <v>0</v>
      </c>
      <c r="JM18" s="61">
        <v>2.5721864426904971E-4</v>
      </c>
      <c r="JN18" s="61">
        <v>0</v>
      </c>
      <c r="JO18" s="61">
        <v>0</v>
      </c>
      <c r="JP18" s="61">
        <v>0</v>
      </c>
      <c r="JQ18" s="61">
        <v>6.0530149368702362E-5</v>
      </c>
      <c r="JR18" s="61">
        <v>0</v>
      </c>
      <c r="JS18" s="61">
        <v>8.4063448047489421E-6</v>
      </c>
      <c r="JT18" s="61">
        <v>1.7407713177829395E-4</v>
      </c>
      <c r="JU18" s="61">
        <v>1.1145747085471573E-3</v>
      </c>
      <c r="JV18" s="61">
        <v>6.3571316632531636E-3</v>
      </c>
      <c r="JW18" s="61">
        <v>4.6623819815103489E-3</v>
      </c>
      <c r="JX18" s="61">
        <v>3.3240931591702473E-2</v>
      </c>
      <c r="JY18" s="61">
        <v>1.4692599575464118E-3</v>
      </c>
      <c r="JZ18" s="61">
        <v>4.7966949656408058E-3</v>
      </c>
      <c r="KA18" s="61">
        <v>3.5313154789474192E-3</v>
      </c>
      <c r="KB18" s="61">
        <v>9.1267930470489561E-2</v>
      </c>
      <c r="KC18" s="61">
        <v>3.232180734224615E-3</v>
      </c>
      <c r="KD18" s="61">
        <v>1.6620915761344738E-3</v>
      </c>
      <c r="KE18" s="61">
        <v>5.4378196861841078E-3</v>
      </c>
      <c r="KF18" s="61">
        <v>0.12075455036787275</v>
      </c>
      <c r="KG18" s="61">
        <v>2.9569132406137137E-3</v>
      </c>
      <c r="KH18" s="61">
        <v>3.1820159639271942E-2</v>
      </c>
      <c r="KI18" s="61">
        <v>1.5847247033215581E-3</v>
      </c>
      <c r="KJ18" s="61">
        <v>4.6098321579911034E-2</v>
      </c>
      <c r="KK18" s="61">
        <v>0.20178369063485599</v>
      </c>
      <c r="KL18" s="61">
        <v>3.9929032572513165E-3</v>
      </c>
      <c r="KM18" s="61">
        <v>0.14099593602045782</v>
      </c>
      <c r="KN18" s="61">
        <v>2.1517589618377048E-2</v>
      </c>
      <c r="KO18" s="61">
        <v>9.1264571147538325E-3</v>
      </c>
      <c r="KP18" s="61">
        <v>4.0924879564066957E-3</v>
      </c>
      <c r="KQ18" s="61">
        <v>5.5790264060227987E-3</v>
      </c>
      <c r="KR18" s="61">
        <v>7.1392175236347963E-4</v>
      </c>
      <c r="KS18" s="61">
        <v>1.5796311779845429E-3</v>
      </c>
      <c r="KT18" s="61">
        <v>0.10213303799469234</v>
      </c>
      <c r="KU18" s="61">
        <v>5.244403764934933E-3</v>
      </c>
      <c r="KV18" s="61">
        <v>1.9345608149358314E-3</v>
      </c>
      <c r="KW18" s="61">
        <v>6.8946111917640739E-4</v>
      </c>
      <c r="KX18" s="61">
        <v>2.2770255434973728E-3</v>
      </c>
      <c r="KY18" s="61">
        <v>4.7253573525222879E-2</v>
      </c>
      <c r="KZ18" s="61">
        <v>6.3171033671320639E-2</v>
      </c>
    </row>
    <row r="19" spans="1:312" ht="13" x14ac:dyDescent="0.3">
      <c r="A19" s="102">
        <v>1.0200954697792863</v>
      </c>
      <c r="B19" s="50" t="s">
        <v>928</v>
      </c>
      <c r="C19" s="60" t="s">
        <v>30</v>
      </c>
      <c r="D19" s="61">
        <v>0</v>
      </c>
      <c r="E19" s="61">
        <v>0</v>
      </c>
      <c r="F19" s="61">
        <v>0</v>
      </c>
      <c r="G19" s="61">
        <v>0</v>
      </c>
      <c r="H19" s="61">
        <v>0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  <c r="N19" s="61">
        <v>0</v>
      </c>
      <c r="O19" s="61">
        <v>0</v>
      </c>
      <c r="P19" s="61">
        <v>0</v>
      </c>
      <c r="Q19" s="61">
        <v>3.0148316845501249E-4</v>
      </c>
      <c r="R19" s="61">
        <v>0</v>
      </c>
      <c r="S19" s="61">
        <v>0</v>
      </c>
      <c r="T19" s="61">
        <v>0</v>
      </c>
      <c r="U19" s="61">
        <v>0</v>
      </c>
      <c r="V19" s="61">
        <v>0</v>
      </c>
      <c r="W19" s="61">
        <v>0</v>
      </c>
      <c r="X19" s="61">
        <v>0</v>
      </c>
      <c r="Y19" s="61">
        <v>0</v>
      </c>
      <c r="Z19" s="61">
        <v>0</v>
      </c>
      <c r="AA19" s="61">
        <v>0</v>
      </c>
      <c r="AB19" s="61">
        <v>0</v>
      </c>
      <c r="AC19" s="61">
        <v>0</v>
      </c>
      <c r="AD19" s="61">
        <v>0</v>
      </c>
      <c r="AE19" s="61">
        <v>0</v>
      </c>
      <c r="AF19" s="61">
        <v>0</v>
      </c>
      <c r="AG19" s="61">
        <v>0</v>
      </c>
      <c r="AH19" s="61">
        <v>0</v>
      </c>
      <c r="AI19" s="61">
        <v>0</v>
      </c>
      <c r="AJ19" s="61">
        <v>0</v>
      </c>
      <c r="AK19" s="61">
        <v>0</v>
      </c>
      <c r="AL19" s="61">
        <v>0</v>
      </c>
      <c r="AM19" s="61">
        <v>0</v>
      </c>
      <c r="AN19" s="61">
        <v>0</v>
      </c>
      <c r="AO19" s="61">
        <v>0</v>
      </c>
      <c r="AP19" s="61">
        <v>0</v>
      </c>
      <c r="AQ19" s="61">
        <v>0</v>
      </c>
      <c r="AR19" s="61">
        <v>0</v>
      </c>
      <c r="AS19" s="61">
        <v>0</v>
      </c>
      <c r="AT19" s="61">
        <v>0</v>
      </c>
      <c r="AU19" s="61">
        <v>0</v>
      </c>
      <c r="AV19" s="61">
        <v>0</v>
      </c>
      <c r="AW19" s="61">
        <v>0</v>
      </c>
      <c r="AX19" s="61">
        <v>0</v>
      </c>
      <c r="AY19" s="61">
        <v>0</v>
      </c>
      <c r="AZ19" s="61">
        <v>0</v>
      </c>
      <c r="BA19" s="61">
        <v>0</v>
      </c>
      <c r="BB19" s="61">
        <v>0</v>
      </c>
      <c r="BC19" s="61">
        <v>0</v>
      </c>
      <c r="BD19" s="61">
        <v>0</v>
      </c>
      <c r="BE19" s="61">
        <v>0</v>
      </c>
      <c r="BF19" s="61">
        <v>0</v>
      </c>
      <c r="BG19" s="61">
        <v>0</v>
      </c>
      <c r="BH19" s="61">
        <v>0</v>
      </c>
      <c r="BI19" s="61">
        <v>0</v>
      </c>
      <c r="BJ19" s="61">
        <v>0</v>
      </c>
      <c r="BK19" s="61">
        <v>0</v>
      </c>
      <c r="BL19" s="61">
        <v>0</v>
      </c>
      <c r="BM19" s="61">
        <v>0</v>
      </c>
      <c r="BN19" s="61">
        <v>0</v>
      </c>
      <c r="BO19" s="61">
        <v>0</v>
      </c>
      <c r="BP19" s="61">
        <v>0</v>
      </c>
      <c r="BQ19" s="61">
        <v>0</v>
      </c>
      <c r="BR19" s="61">
        <v>0</v>
      </c>
      <c r="BS19" s="61">
        <v>0</v>
      </c>
      <c r="BT19" s="61">
        <v>0</v>
      </c>
      <c r="BU19" s="61">
        <v>0</v>
      </c>
      <c r="BV19" s="61">
        <v>0</v>
      </c>
      <c r="BW19" s="61">
        <v>2.749259937790754E-5</v>
      </c>
      <c r="BX19" s="61">
        <v>5.4008786355311169E-4</v>
      </c>
      <c r="BY19" s="61">
        <v>5.6767968900794008E-4</v>
      </c>
      <c r="BZ19" s="61">
        <v>0</v>
      </c>
      <c r="CA19" s="61">
        <v>0</v>
      </c>
      <c r="CB19" s="61">
        <v>2.1904448839711621E-3</v>
      </c>
      <c r="CC19" s="61">
        <v>0</v>
      </c>
      <c r="CD19" s="61">
        <v>0</v>
      </c>
      <c r="CE19" s="61">
        <v>0</v>
      </c>
      <c r="CF19" s="61">
        <v>0</v>
      </c>
      <c r="CG19" s="61">
        <v>0</v>
      </c>
      <c r="CH19" s="61">
        <v>0</v>
      </c>
      <c r="CI19" s="61">
        <v>0</v>
      </c>
      <c r="CJ19" s="61">
        <v>0</v>
      </c>
      <c r="CK19" s="61">
        <v>0</v>
      </c>
      <c r="CL19" s="61">
        <v>0</v>
      </c>
      <c r="CM19" s="61">
        <v>0</v>
      </c>
      <c r="CN19" s="61">
        <v>0</v>
      </c>
      <c r="CO19" s="61">
        <v>0</v>
      </c>
      <c r="CP19" s="61">
        <v>0</v>
      </c>
      <c r="CQ19" s="61">
        <v>0</v>
      </c>
      <c r="CR19" s="61">
        <v>0</v>
      </c>
      <c r="CS19" s="61">
        <v>0</v>
      </c>
      <c r="CT19" s="61">
        <v>0</v>
      </c>
      <c r="CU19" s="61">
        <v>0</v>
      </c>
      <c r="CV19" s="61">
        <v>0</v>
      </c>
      <c r="CW19" s="61">
        <v>0</v>
      </c>
      <c r="CX19" s="61">
        <v>0</v>
      </c>
      <c r="CY19" s="61">
        <v>0</v>
      </c>
      <c r="CZ19" s="61">
        <v>0</v>
      </c>
      <c r="DA19" s="61">
        <v>0</v>
      </c>
      <c r="DB19" s="61">
        <v>0</v>
      </c>
      <c r="DC19" s="61">
        <v>0</v>
      </c>
      <c r="DD19" s="61">
        <v>0</v>
      </c>
      <c r="DE19" s="61">
        <v>0</v>
      </c>
      <c r="DF19" s="61">
        <v>0</v>
      </c>
      <c r="DG19" s="61">
        <v>0</v>
      </c>
      <c r="DH19" s="61">
        <v>0</v>
      </c>
      <c r="DI19" s="61">
        <v>0</v>
      </c>
      <c r="DJ19" s="61">
        <v>0</v>
      </c>
      <c r="DK19" s="61">
        <v>0</v>
      </c>
      <c r="DL19" s="61">
        <v>0</v>
      </c>
      <c r="DM19" s="61">
        <v>0</v>
      </c>
      <c r="DN19" s="61">
        <v>0</v>
      </c>
      <c r="DO19" s="61">
        <v>0</v>
      </c>
      <c r="DP19" s="61">
        <v>0</v>
      </c>
      <c r="DQ19" s="61">
        <v>0</v>
      </c>
      <c r="DR19" s="61">
        <v>0</v>
      </c>
      <c r="DS19" s="61">
        <v>0</v>
      </c>
      <c r="DT19" s="61">
        <v>0</v>
      </c>
      <c r="DU19" s="61">
        <v>0</v>
      </c>
      <c r="DV19" s="61">
        <v>0</v>
      </c>
      <c r="DW19" s="61">
        <v>0</v>
      </c>
      <c r="DX19" s="61">
        <v>0</v>
      </c>
      <c r="DY19" s="61">
        <v>0</v>
      </c>
      <c r="DZ19" s="61">
        <v>0</v>
      </c>
      <c r="EA19" s="61">
        <v>0</v>
      </c>
      <c r="EB19" s="61">
        <v>0</v>
      </c>
      <c r="EC19" s="61">
        <v>0</v>
      </c>
      <c r="ED19" s="61">
        <v>0</v>
      </c>
      <c r="EE19" s="61">
        <v>0</v>
      </c>
      <c r="EF19" s="61">
        <v>0</v>
      </c>
      <c r="EG19" s="61">
        <v>0</v>
      </c>
      <c r="EH19" s="61">
        <v>0</v>
      </c>
      <c r="EI19" s="61">
        <v>0</v>
      </c>
      <c r="EJ19" s="61">
        <v>0</v>
      </c>
      <c r="EK19" s="61">
        <v>0</v>
      </c>
      <c r="EL19" s="61">
        <v>0</v>
      </c>
      <c r="EM19" s="61">
        <v>0</v>
      </c>
      <c r="EN19" s="61">
        <v>0</v>
      </c>
      <c r="EO19" s="61">
        <v>0</v>
      </c>
      <c r="EP19" s="61">
        <v>0</v>
      </c>
      <c r="EQ19" s="61">
        <v>0</v>
      </c>
      <c r="ER19" s="61">
        <v>0</v>
      </c>
      <c r="ES19" s="61">
        <v>0</v>
      </c>
      <c r="ET19" s="61">
        <v>0</v>
      </c>
      <c r="EU19" s="61">
        <v>0</v>
      </c>
      <c r="EV19" s="61">
        <v>0</v>
      </c>
      <c r="EW19" s="61">
        <v>0</v>
      </c>
      <c r="EX19" s="61">
        <v>0</v>
      </c>
      <c r="EY19" s="61">
        <v>0</v>
      </c>
      <c r="EZ19" s="61">
        <v>0</v>
      </c>
      <c r="FA19" s="61">
        <v>0</v>
      </c>
      <c r="FB19" s="61">
        <v>0</v>
      </c>
      <c r="FC19" s="61">
        <v>0</v>
      </c>
      <c r="FD19" s="61">
        <v>0</v>
      </c>
      <c r="FE19" s="61">
        <v>0</v>
      </c>
      <c r="FF19" s="61">
        <v>0</v>
      </c>
      <c r="FG19" s="61">
        <v>0</v>
      </c>
      <c r="FH19" s="61">
        <v>0</v>
      </c>
      <c r="FI19" s="61">
        <v>0</v>
      </c>
      <c r="FJ19" s="61">
        <v>0</v>
      </c>
      <c r="FK19" s="61">
        <v>0</v>
      </c>
      <c r="FL19" s="61">
        <v>0</v>
      </c>
      <c r="FM19" s="61">
        <v>0</v>
      </c>
      <c r="FN19" s="61">
        <v>0</v>
      </c>
      <c r="FO19" s="61">
        <v>0</v>
      </c>
      <c r="FP19" s="61">
        <v>0</v>
      </c>
      <c r="FQ19" s="61">
        <v>0</v>
      </c>
      <c r="FR19" s="61">
        <v>0</v>
      </c>
      <c r="FS19" s="61">
        <v>0</v>
      </c>
      <c r="FT19" s="61">
        <v>0</v>
      </c>
      <c r="FU19" s="61">
        <v>0</v>
      </c>
      <c r="FV19" s="61">
        <v>0</v>
      </c>
      <c r="FW19" s="61">
        <v>0</v>
      </c>
      <c r="FX19" s="61">
        <v>0</v>
      </c>
      <c r="FY19" s="61">
        <v>0</v>
      </c>
      <c r="FZ19" s="61">
        <v>0</v>
      </c>
      <c r="GA19" s="61">
        <v>0</v>
      </c>
      <c r="GB19" s="61">
        <v>0</v>
      </c>
      <c r="GC19" s="61">
        <v>0</v>
      </c>
      <c r="GD19" s="61">
        <v>0</v>
      </c>
      <c r="GE19" s="61">
        <v>0</v>
      </c>
      <c r="GF19" s="61">
        <v>0</v>
      </c>
      <c r="GG19" s="61">
        <v>0</v>
      </c>
      <c r="GH19" s="61">
        <v>0</v>
      </c>
      <c r="GI19" s="61">
        <v>0</v>
      </c>
      <c r="GJ19" s="61">
        <v>0</v>
      </c>
      <c r="GK19" s="61">
        <v>0</v>
      </c>
      <c r="GL19" s="61">
        <v>0</v>
      </c>
      <c r="GM19" s="61">
        <v>0</v>
      </c>
      <c r="GN19" s="61">
        <v>0</v>
      </c>
      <c r="GO19" s="61">
        <v>0</v>
      </c>
      <c r="GP19" s="61">
        <v>0</v>
      </c>
      <c r="GQ19" s="61">
        <v>0</v>
      </c>
      <c r="GR19" s="61">
        <v>0</v>
      </c>
      <c r="GS19" s="61">
        <v>0</v>
      </c>
      <c r="GT19" s="61">
        <v>0</v>
      </c>
      <c r="GU19" s="61">
        <v>0</v>
      </c>
      <c r="GV19" s="61">
        <v>0</v>
      </c>
      <c r="GW19" s="61">
        <v>0</v>
      </c>
      <c r="GX19" s="61">
        <v>0</v>
      </c>
      <c r="GY19" s="61">
        <v>0</v>
      </c>
      <c r="GZ19" s="61">
        <v>0</v>
      </c>
      <c r="HA19" s="61">
        <v>0</v>
      </c>
      <c r="HB19" s="61">
        <v>0</v>
      </c>
      <c r="HC19" s="61">
        <v>0</v>
      </c>
      <c r="HD19" s="61">
        <v>0</v>
      </c>
      <c r="HE19" s="61">
        <v>0</v>
      </c>
      <c r="HF19" s="61">
        <v>0</v>
      </c>
      <c r="HG19" s="61">
        <v>0</v>
      </c>
      <c r="HH19" s="61">
        <v>0</v>
      </c>
      <c r="HI19" s="61">
        <v>0</v>
      </c>
      <c r="HJ19" s="61">
        <v>0</v>
      </c>
      <c r="HK19" s="61">
        <v>0</v>
      </c>
      <c r="HL19" s="61">
        <v>0</v>
      </c>
      <c r="HM19" s="61">
        <v>0</v>
      </c>
      <c r="HN19" s="61">
        <v>0</v>
      </c>
      <c r="HO19" s="61">
        <v>0</v>
      </c>
      <c r="HP19" s="61">
        <v>0</v>
      </c>
      <c r="HQ19" s="61">
        <v>0</v>
      </c>
      <c r="HR19" s="61">
        <v>0</v>
      </c>
      <c r="HS19" s="61">
        <v>0</v>
      </c>
      <c r="HT19" s="61">
        <v>0</v>
      </c>
      <c r="HU19" s="61">
        <v>0</v>
      </c>
      <c r="HV19" s="61">
        <v>0</v>
      </c>
      <c r="HW19" s="61">
        <v>0</v>
      </c>
      <c r="HX19" s="61">
        <v>0</v>
      </c>
      <c r="HY19" s="61">
        <v>0</v>
      </c>
      <c r="HZ19" s="61">
        <v>0</v>
      </c>
      <c r="IA19" s="61">
        <v>0</v>
      </c>
      <c r="IB19" s="61">
        <v>0</v>
      </c>
      <c r="IC19" s="61">
        <v>0</v>
      </c>
      <c r="ID19" s="61">
        <v>0</v>
      </c>
      <c r="IE19" s="61">
        <v>0</v>
      </c>
      <c r="IF19" s="61">
        <v>0</v>
      </c>
      <c r="IG19" s="61">
        <v>0</v>
      </c>
      <c r="IH19" s="61">
        <v>0</v>
      </c>
      <c r="II19" s="61">
        <v>0</v>
      </c>
      <c r="IJ19" s="61">
        <v>0</v>
      </c>
      <c r="IK19" s="61">
        <v>0</v>
      </c>
      <c r="IL19" s="61">
        <v>0</v>
      </c>
      <c r="IM19" s="61">
        <v>0</v>
      </c>
      <c r="IN19" s="61">
        <v>0</v>
      </c>
      <c r="IO19" s="61">
        <v>0</v>
      </c>
      <c r="IP19" s="61">
        <v>0</v>
      </c>
      <c r="IQ19" s="61">
        <v>0</v>
      </c>
      <c r="IR19" s="61">
        <v>0</v>
      </c>
      <c r="IS19" s="61">
        <v>0</v>
      </c>
      <c r="IT19" s="61">
        <v>0</v>
      </c>
      <c r="IU19" s="61">
        <v>0</v>
      </c>
      <c r="IV19" s="61">
        <v>0</v>
      </c>
      <c r="IW19" s="61">
        <v>0</v>
      </c>
      <c r="IX19" s="61">
        <v>0</v>
      </c>
      <c r="IY19" s="61">
        <v>0</v>
      </c>
      <c r="IZ19" s="61">
        <v>0</v>
      </c>
      <c r="JA19" s="61">
        <v>0</v>
      </c>
      <c r="JB19" s="61">
        <v>0</v>
      </c>
      <c r="JC19" s="61">
        <v>0</v>
      </c>
      <c r="JD19" s="61">
        <v>0</v>
      </c>
      <c r="JE19" s="61">
        <v>0</v>
      </c>
      <c r="JF19" s="61">
        <v>0</v>
      </c>
      <c r="JG19" s="61">
        <v>0</v>
      </c>
      <c r="JH19" s="61">
        <v>0</v>
      </c>
      <c r="JI19" s="61">
        <v>0</v>
      </c>
      <c r="JJ19" s="61">
        <v>0</v>
      </c>
      <c r="JK19" s="61">
        <v>0</v>
      </c>
      <c r="JL19" s="61">
        <v>0</v>
      </c>
      <c r="JM19" s="61">
        <v>0</v>
      </c>
      <c r="JN19" s="61">
        <v>0</v>
      </c>
      <c r="JO19" s="61">
        <v>0</v>
      </c>
      <c r="JP19" s="61">
        <v>0</v>
      </c>
      <c r="JQ19" s="61">
        <v>0</v>
      </c>
      <c r="JR19" s="61">
        <v>0</v>
      </c>
      <c r="JS19" s="61">
        <v>0</v>
      </c>
      <c r="JT19" s="61">
        <v>0</v>
      </c>
      <c r="JU19" s="61">
        <v>0</v>
      </c>
      <c r="JV19" s="61">
        <v>0</v>
      </c>
      <c r="JW19" s="61">
        <v>0</v>
      </c>
      <c r="JX19" s="61">
        <v>0</v>
      </c>
      <c r="JY19" s="61">
        <v>0</v>
      </c>
      <c r="JZ19" s="61">
        <v>0</v>
      </c>
      <c r="KA19" s="61">
        <v>0</v>
      </c>
      <c r="KB19" s="61">
        <v>0</v>
      </c>
      <c r="KC19" s="61">
        <v>0</v>
      </c>
      <c r="KD19" s="61">
        <v>0</v>
      </c>
      <c r="KE19" s="61">
        <v>0</v>
      </c>
      <c r="KF19" s="61">
        <v>0</v>
      </c>
      <c r="KG19" s="61">
        <v>0</v>
      </c>
      <c r="KH19" s="61">
        <v>0</v>
      </c>
      <c r="KI19" s="61">
        <v>0</v>
      </c>
      <c r="KJ19" s="61">
        <v>0</v>
      </c>
      <c r="KK19" s="61">
        <v>0</v>
      </c>
      <c r="KL19" s="61">
        <v>0</v>
      </c>
      <c r="KM19" s="61">
        <v>0</v>
      </c>
      <c r="KN19" s="61">
        <v>0</v>
      </c>
      <c r="KO19" s="61">
        <v>0</v>
      </c>
      <c r="KP19" s="61">
        <v>0</v>
      </c>
      <c r="KQ19" s="61">
        <v>0</v>
      </c>
      <c r="KR19" s="61">
        <v>0</v>
      </c>
      <c r="KS19" s="61">
        <v>0</v>
      </c>
      <c r="KT19" s="61">
        <v>0</v>
      </c>
      <c r="KU19" s="61">
        <v>0</v>
      </c>
      <c r="KV19" s="61">
        <v>0</v>
      </c>
      <c r="KW19" s="61">
        <v>0</v>
      </c>
      <c r="KX19" s="61">
        <v>0</v>
      </c>
      <c r="KY19" s="61">
        <v>0</v>
      </c>
      <c r="KZ19" s="61">
        <v>0</v>
      </c>
    </row>
    <row r="20" spans="1:312" ht="13" x14ac:dyDescent="0.3">
      <c r="A20" s="102">
        <v>1.0254241005506406</v>
      </c>
      <c r="B20" s="50" t="s">
        <v>926</v>
      </c>
      <c r="C20" s="60" t="s">
        <v>43</v>
      </c>
      <c r="D20" s="61">
        <v>0</v>
      </c>
      <c r="E20" s="61">
        <v>0</v>
      </c>
      <c r="F20" s="61">
        <v>0</v>
      </c>
      <c r="G20" s="61">
        <v>0</v>
      </c>
      <c r="H20" s="61">
        <v>0</v>
      </c>
      <c r="I20" s="61">
        <v>4.4855407459607607E-3</v>
      </c>
      <c r="J20" s="61">
        <v>5.624085624176052E-3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3.5903304584635942E-6</v>
      </c>
      <c r="T20" s="61">
        <v>0</v>
      </c>
      <c r="U20" s="61">
        <v>0</v>
      </c>
      <c r="V20" s="61">
        <v>0</v>
      </c>
      <c r="W20" s="61">
        <v>0</v>
      </c>
      <c r="X20" s="61">
        <v>0</v>
      </c>
      <c r="Y20" s="61">
        <v>0</v>
      </c>
      <c r="Z20" s="61">
        <v>2.2033959083471638E-5</v>
      </c>
      <c r="AA20" s="61">
        <v>0</v>
      </c>
      <c r="AB20" s="61">
        <v>0</v>
      </c>
      <c r="AC20" s="61">
        <v>0</v>
      </c>
      <c r="AD20" s="61">
        <v>0</v>
      </c>
      <c r="AE20" s="61">
        <v>2.782610342222592E-5</v>
      </c>
      <c r="AF20" s="61">
        <v>0</v>
      </c>
      <c r="AG20" s="61">
        <v>0</v>
      </c>
      <c r="AH20" s="61">
        <v>0</v>
      </c>
      <c r="AI20" s="61">
        <v>0</v>
      </c>
      <c r="AJ20" s="61">
        <v>0</v>
      </c>
      <c r="AK20" s="61">
        <v>0</v>
      </c>
      <c r="AL20" s="61">
        <v>0</v>
      </c>
      <c r="AM20" s="61">
        <v>0</v>
      </c>
      <c r="AN20" s="61">
        <v>0</v>
      </c>
      <c r="AO20" s="61">
        <v>0</v>
      </c>
      <c r="AP20" s="61">
        <v>0</v>
      </c>
      <c r="AQ20" s="61">
        <v>0</v>
      </c>
      <c r="AR20" s="61">
        <v>5.0994373598397494E-4</v>
      </c>
      <c r="AS20" s="61">
        <v>0</v>
      </c>
      <c r="AT20" s="61">
        <v>0</v>
      </c>
      <c r="AU20" s="61">
        <v>0</v>
      </c>
      <c r="AV20" s="61">
        <v>0</v>
      </c>
      <c r="AW20" s="61">
        <v>7.5272911712521778E-4</v>
      </c>
      <c r="AX20" s="61">
        <v>4.1291121414896985E-2</v>
      </c>
      <c r="AY20" s="61">
        <v>8.0089891865495476E-5</v>
      </c>
      <c r="AZ20" s="61">
        <v>0</v>
      </c>
      <c r="BA20" s="61">
        <v>0</v>
      </c>
      <c r="BB20" s="61">
        <v>1.4016033132423757E-5</v>
      </c>
      <c r="BC20" s="61">
        <v>0</v>
      </c>
      <c r="BD20" s="61">
        <v>0</v>
      </c>
      <c r="BE20" s="61">
        <v>0</v>
      </c>
      <c r="BF20" s="61">
        <v>0</v>
      </c>
      <c r="BG20" s="61">
        <v>0</v>
      </c>
      <c r="BH20" s="61">
        <v>0</v>
      </c>
      <c r="BI20" s="61">
        <v>8.080007915149093E-5</v>
      </c>
      <c r="BJ20" s="61">
        <v>0</v>
      </c>
      <c r="BK20" s="61">
        <v>0</v>
      </c>
      <c r="BL20" s="61">
        <v>0</v>
      </c>
      <c r="BM20" s="61">
        <v>0</v>
      </c>
      <c r="BN20" s="61">
        <v>0</v>
      </c>
      <c r="BO20" s="61">
        <v>0</v>
      </c>
      <c r="BP20" s="61">
        <v>0</v>
      </c>
      <c r="BQ20" s="61">
        <v>0</v>
      </c>
      <c r="BR20" s="61">
        <v>4.6875118257027347E-5</v>
      </c>
      <c r="BS20" s="61">
        <v>0</v>
      </c>
      <c r="BT20" s="61">
        <v>0</v>
      </c>
      <c r="BU20" s="61">
        <v>0</v>
      </c>
      <c r="BV20" s="61">
        <v>0</v>
      </c>
      <c r="BW20" s="61">
        <v>0</v>
      </c>
      <c r="BX20" s="61">
        <v>0</v>
      </c>
      <c r="BY20" s="61">
        <v>0</v>
      </c>
      <c r="BZ20" s="61">
        <v>0</v>
      </c>
      <c r="CA20" s="61">
        <v>0</v>
      </c>
      <c r="CB20" s="61">
        <v>0</v>
      </c>
      <c r="CC20" s="61">
        <v>0</v>
      </c>
      <c r="CD20" s="61">
        <v>0</v>
      </c>
      <c r="CE20" s="61">
        <v>0</v>
      </c>
      <c r="CF20" s="61">
        <v>0</v>
      </c>
      <c r="CG20" s="61">
        <v>0</v>
      </c>
      <c r="CH20" s="61">
        <v>0</v>
      </c>
      <c r="CI20" s="61">
        <v>0</v>
      </c>
      <c r="CJ20" s="61">
        <v>0</v>
      </c>
      <c r="CK20" s="61">
        <v>0</v>
      </c>
      <c r="CL20" s="61">
        <v>0</v>
      </c>
      <c r="CM20" s="61">
        <v>0</v>
      </c>
      <c r="CN20" s="61">
        <v>0</v>
      </c>
      <c r="CO20" s="61">
        <v>0</v>
      </c>
      <c r="CP20" s="61">
        <v>0</v>
      </c>
      <c r="CQ20" s="61">
        <v>0</v>
      </c>
      <c r="CR20" s="61">
        <v>0</v>
      </c>
      <c r="CS20" s="61">
        <v>0</v>
      </c>
      <c r="CT20" s="61">
        <v>0</v>
      </c>
      <c r="CU20" s="61">
        <v>0</v>
      </c>
      <c r="CV20" s="61">
        <v>0</v>
      </c>
      <c r="CW20" s="61">
        <v>0</v>
      </c>
      <c r="CX20" s="61">
        <v>0</v>
      </c>
      <c r="CY20" s="61">
        <v>0</v>
      </c>
      <c r="CZ20" s="61">
        <v>0</v>
      </c>
      <c r="DA20" s="61">
        <v>0</v>
      </c>
      <c r="DB20" s="61">
        <v>0</v>
      </c>
      <c r="DC20" s="61">
        <v>0</v>
      </c>
      <c r="DD20" s="61">
        <v>0</v>
      </c>
      <c r="DE20" s="61">
        <v>0</v>
      </c>
      <c r="DF20" s="61">
        <v>0</v>
      </c>
      <c r="DG20" s="61">
        <v>0</v>
      </c>
      <c r="DH20" s="61">
        <v>0</v>
      </c>
      <c r="DI20" s="61">
        <v>0</v>
      </c>
      <c r="DJ20" s="61">
        <v>0</v>
      </c>
      <c r="DK20" s="61">
        <v>0</v>
      </c>
      <c r="DL20" s="61">
        <v>0</v>
      </c>
      <c r="DM20" s="61">
        <v>0</v>
      </c>
      <c r="DN20" s="61">
        <v>0</v>
      </c>
      <c r="DO20" s="61">
        <v>0</v>
      </c>
      <c r="DP20" s="61">
        <v>0</v>
      </c>
      <c r="DQ20" s="61">
        <v>0</v>
      </c>
      <c r="DR20" s="61">
        <v>0</v>
      </c>
      <c r="DS20" s="61">
        <v>0</v>
      </c>
      <c r="DT20" s="61">
        <v>0</v>
      </c>
      <c r="DU20" s="61">
        <v>0</v>
      </c>
      <c r="DV20" s="61">
        <v>0</v>
      </c>
      <c r="DW20" s="61">
        <v>0</v>
      </c>
      <c r="DX20" s="61">
        <v>0</v>
      </c>
      <c r="DY20" s="61">
        <v>0</v>
      </c>
      <c r="DZ20" s="61">
        <v>0</v>
      </c>
      <c r="EA20" s="61">
        <v>0</v>
      </c>
      <c r="EB20" s="61">
        <v>0</v>
      </c>
      <c r="EC20" s="61">
        <v>0</v>
      </c>
      <c r="ED20" s="61">
        <v>0</v>
      </c>
      <c r="EE20" s="61">
        <v>0</v>
      </c>
      <c r="EF20" s="61">
        <v>0</v>
      </c>
      <c r="EG20" s="61">
        <v>0</v>
      </c>
      <c r="EH20" s="61">
        <v>0</v>
      </c>
      <c r="EI20" s="61">
        <v>0</v>
      </c>
      <c r="EJ20" s="61">
        <v>0</v>
      </c>
      <c r="EK20" s="61">
        <v>0</v>
      </c>
      <c r="EL20" s="61">
        <v>0</v>
      </c>
      <c r="EM20" s="61">
        <v>0</v>
      </c>
      <c r="EN20" s="61">
        <v>0</v>
      </c>
      <c r="EO20" s="61">
        <v>0</v>
      </c>
      <c r="EP20" s="61">
        <v>7.1922748775535628E-5</v>
      </c>
      <c r="EQ20" s="61">
        <v>0</v>
      </c>
      <c r="ER20" s="61">
        <v>0</v>
      </c>
      <c r="ES20" s="61">
        <v>7.5330006130190879E-4</v>
      </c>
      <c r="ET20" s="61">
        <v>0</v>
      </c>
      <c r="EU20" s="61">
        <v>0</v>
      </c>
      <c r="EV20" s="61">
        <v>3.9455013968053528E-4</v>
      </c>
      <c r="EW20" s="61">
        <v>0</v>
      </c>
      <c r="EX20" s="61">
        <v>0</v>
      </c>
      <c r="EY20" s="61">
        <v>0</v>
      </c>
      <c r="EZ20" s="61">
        <v>0</v>
      </c>
      <c r="FA20" s="61">
        <v>0</v>
      </c>
      <c r="FB20" s="61">
        <v>0</v>
      </c>
      <c r="FC20" s="61">
        <v>0</v>
      </c>
      <c r="FD20" s="61">
        <v>0</v>
      </c>
      <c r="FE20" s="61">
        <v>0</v>
      </c>
      <c r="FF20" s="61">
        <v>0</v>
      </c>
      <c r="FG20" s="61">
        <v>0</v>
      </c>
      <c r="FH20" s="61">
        <v>0</v>
      </c>
      <c r="FI20" s="61">
        <v>0</v>
      </c>
      <c r="FJ20" s="61">
        <v>0</v>
      </c>
      <c r="FK20" s="61">
        <v>0</v>
      </c>
      <c r="FL20" s="61">
        <v>0</v>
      </c>
      <c r="FM20" s="61">
        <v>0</v>
      </c>
      <c r="FN20" s="61">
        <v>0</v>
      </c>
      <c r="FO20" s="61">
        <v>0</v>
      </c>
      <c r="FP20" s="61">
        <v>0</v>
      </c>
      <c r="FQ20" s="61">
        <v>0</v>
      </c>
      <c r="FR20" s="61">
        <v>0</v>
      </c>
      <c r="FS20" s="61">
        <v>0</v>
      </c>
      <c r="FT20" s="61">
        <v>0</v>
      </c>
      <c r="FU20" s="61">
        <v>0</v>
      </c>
      <c r="FV20" s="61">
        <v>0</v>
      </c>
      <c r="FW20" s="61">
        <v>0</v>
      </c>
      <c r="FX20" s="61">
        <v>0</v>
      </c>
      <c r="FY20" s="61">
        <v>0</v>
      </c>
      <c r="FZ20" s="61">
        <v>0</v>
      </c>
      <c r="GA20" s="61">
        <v>0</v>
      </c>
      <c r="GB20" s="61">
        <v>0</v>
      </c>
      <c r="GC20" s="61">
        <v>0</v>
      </c>
      <c r="GD20" s="61">
        <v>0</v>
      </c>
      <c r="GE20" s="61">
        <v>0</v>
      </c>
      <c r="GF20" s="61">
        <v>0</v>
      </c>
      <c r="GG20" s="61">
        <v>0</v>
      </c>
      <c r="GH20" s="61">
        <v>0</v>
      </c>
      <c r="GI20" s="61">
        <v>0</v>
      </c>
      <c r="GJ20" s="61">
        <v>0</v>
      </c>
      <c r="GK20" s="61">
        <v>0</v>
      </c>
      <c r="GL20" s="61">
        <v>0</v>
      </c>
      <c r="GM20" s="61">
        <v>0</v>
      </c>
      <c r="GN20" s="61">
        <v>0</v>
      </c>
      <c r="GO20" s="61">
        <v>0</v>
      </c>
      <c r="GP20" s="61">
        <v>0</v>
      </c>
      <c r="GQ20" s="61">
        <v>0</v>
      </c>
      <c r="GR20" s="61">
        <v>0</v>
      </c>
      <c r="GS20" s="61">
        <v>0</v>
      </c>
      <c r="GT20" s="61">
        <v>0</v>
      </c>
      <c r="GU20" s="61">
        <v>0</v>
      </c>
      <c r="GV20" s="61">
        <v>0</v>
      </c>
      <c r="GW20" s="61">
        <v>0</v>
      </c>
      <c r="GX20" s="61">
        <v>0</v>
      </c>
      <c r="GY20" s="61">
        <v>0</v>
      </c>
      <c r="GZ20" s="61">
        <v>0</v>
      </c>
      <c r="HA20" s="61">
        <v>0</v>
      </c>
      <c r="HB20" s="61">
        <v>0</v>
      </c>
      <c r="HC20" s="61">
        <v>0</v>
      </c>
      <c r="HD20" s="61">
        <v>0</v>
      </c>
      <c r="HE20" s="61">
        <v>0</v>
      </c>
      <c r="HF20" s="61">
        <v>0</v>
      </c>
      <c r="HG20" s="61">
        <v>0</v>
      </c>
      <c r="HH20" s="61">
        <v>0</v>
      </c>
      <c r="HI20" s="61">
        <v>0</v>
      </c>
      <c r="HJ20" s="61">
        <v>0</v>
      </c>
      <c r="HK20" s="61">
        <v>0</v>
      </c>
      <c r="HL20" s="61">
        <v>0</v>
      </c>
      <c r="HM20" s="61">
        <v>0</v>
      </c>
      <c r="HN20" s="61">
        <v>0</v>
      </c>
      <c r="HO20" s="61">
        <v>0</v>
      </c>
      <c r="HP20" s="61">
        <v>0</v>
      </c>
      <c r="HQ20" s="61">
        <v>0</v>
      </c>
      <c r="HR20" s="61">
        <v>0</v>
      </c>
      <c r="HS20" s="61">
        <v>0</v>
      </c>
      <c r="HT20" s="61">
        <v>0</v>
      </c>
      <c r="HU20" s="61">
        <v>0</v>
      </c>
      <c r="HV20" s="61">
        <v>0</v>
      </c>
      <c r="HW20" s="61">
        <v>0</v>
      </c>
      <c r="HX20" s="61">
        <v>0</v>
      </c>
      <c r="HY20" s="61">
        <v>0</v>
      </c>
      <c r="HZ20" s="61">
        <v>0</v>
      </c>
      <c r="IA20" s="61">
        <v>0</v>
      </c>
      <c r="IB20" s="61">
        <v>0</v>
      </c>
      <c r="IC20" s="61">
        <v>0</v>
      </c>
      <c r="ID20" s="61">
        <v>0</v>
      </c>
      <c r="IE20" s="61">
        <v>0</v>
      </c>
      <c r="IF20" s="61">
        <v>0</v>
      </c>
      <c r="IG20" s="61">
        <v>0</v>
      </c>
      <c r="IH20" s="61">
        <v>0</v>
      </c>
      <c r="II20" s="61">
        <v>4.991923800389387E-5</v>
      </c>
      <c r="IJ20" s="61">
        <v>0</v>
      </c>
      <c r="IK20" s="61">
        <v>0</v>
      </c>
      <c r="IL20" s="61">
        <v>0</v>
      </c>
      <c r="IM20" s="61">
        <v>0</v>
      </c>
      <c r="IN20" s="61">
        <v>0</v>
      </c>
      <c r="IO20" s="61">
        <v>7.5111057780363332E-5</v>
      </c>
      <c r="IP20" s="61">
        <v>0</v>
      </c>
      <c r="IQ20" s="61">
        <v>0</v>
      </c>
      <c r="IR20" s="61">
        <v>0</v>
      </c>
      <c r="IS20" s="61">
        <v>7.1200078356583793E-4</v>
      </c>
      <c r="IT20" s="61">
        <v>5.0917177364512083E-4</v>
      </c>
      <c r="IU20" s="61">
        <v>2.4705006909597548E-4</v>
      </c>
      <c r="IV20" s="61">
        <v>1.7509728288975085E-3</v>
      </c>
      <c r="IW20" s="61">
        <v>4.3005790540625932E-4</v>
      </c>
      <c r="IX20" s="61">
        <v>1.0987656591169095E-2</v>
      </c>
      <c r="IY20" s="61">
        <v>0</v>
      </c>
      <c r="IZ20" s="61">
        <v>0</v>
      </c>
      <c r="JA20" s="61">
        <v>0</v>
      </c>
      <c r="JB20" s="61">
        <v>0</v>
      </c>
      <c r="JC20" s="61">
        <v>0</v>
      </c>
      <c r="JD20" s="61">
        <v>5.6064711213672811E-5</v>
      </c>
      <c r="JE20" s="61">
        <v>0</v>
      </c>
      <c r="JF20" s="61">
        <v>0</v>
      </c>
      <c r="JG20" s="61">
        <v>2.4332139148482553E-6</v>
      </c>
      <c r="JH20" s="61">
        <v>0</v>
      </c>
      <c r="JI20" s="61">
        <v>0</v>
      </c>
      <c r="JJ20" s="61">
        <v>0</v>
      </c>
      <c r="JK20" s="61">
        <v>0</v>
      </c>
      <c r="JL20" s="61">
        <v>0</v>
      </c>
      <c r="JM20" s="61">
        <v>0</v>
      </c>
      <c r="JN20" s="61">
        <v>7.2490167581001426E-6</v>
      </c>
      <c r="JO20" s="61">
        <v>0</v>
      </c>
      <c r="JP20" s="61">
        <v>0</v>
      </c>
      <c r="JQ20" s="61">
        <v>0</v>
      </c>
      <c r="JR20" s="61">
        <v>0</v>
      </c>
      <c r="JS20" s="61">
        <v>0</v>
      </c>
      <c r="JT20" s="61">
        <v>0</v>
      </c>
      <c r="JU20" s="61">
        <v>0</v>
      </c>
      <c r="JV20" s="61">
        <v>0</v>
      </c>
      <c r="JW20" s="61">
        <v>0</v>
      </c>
      <c r="JX20" s="61">
        <v>0</v>
      </c>
      <c r="JY20" s="61">
        <v>0</v>
      </c>
      <c r="JZ20" s="61">
        <v>0</v>
      </c>
      <c r="KA20" s="61">
        <v>0</v>
      </c>
      <c r="KB20" s="61">
        <v>0</v>
      </c>
      <c r="KC20" s="61">
        <v>3.9902241009484578E-5</v>
      </c>
      <c r="KD20" s="61">
        <v>0</v>
      </c>
      <c r="KE20" s="61">
        <v>0</v>
      </c>
      <c r="KF20" s="61">
        <v>0</v>
      </c>
      <c r="KG20" s="61">
        <v>0</v>
      </c>
      <c r="KH20" s="61">
        <v>0</v>
      </c>
      <c r="KI20" s="61">
        <v>0</v>
      </c>
      <c r="KJ20" s="61">
        <v>0</v>
      </c>
      <c r="KK20" s="61">
        <v>0</v>
      </c>
      <c r="KL20" s="61">
        <v>0</v>
      </c>
      <c r="KM20" s="61">
        <v>0</v>
      </c>
      <c r="KN20" s="61">
        <v>0</v>
      </c>
      <c r="KO20" s="61">
        <v>0</v>
      </c>
      <c r="KP20" s="61">
        <v>0</v>
      </c>
      <c r="KQ20" s="61">
        <v>0</v>
      </c>
      <c r="KR20" s="61">
        <v>0</v>
      </c>
      <c r="KS20" s="61">
        <v>0</v>
      </c>
      <c r="KT20" s="61">
        <v>0</v>
      </c>
      <c r="KU20" s="61">
        <v>0</v>
      </c>
      <c r="KV20" s="61">
        <v>0</v>
      </c>
      <c r="KW20" s="61">
        <v>0</v>
      </c>
      <c r="KX20" s="61">
        <v>0</v>
      </c>
      <c r="KY20" s="61">
        <v>0</v>
      </c>
      <c r="KZ20" s="61">
        <v>0</v>
      </c>
    </row>
    <row r="21" spans="1:312" ht="13" x14ac:dyDescent="0.3">
      <c r="A21" s="102">
        <v>1.0175768124261788</v>
      </c>
      <c r="B21" s="50" t="s">
        <v>925</v>
      </c>
      <c r="C21" s="60" t="s">
        <v>80</v>
      </c>
      <c r="D21" s="61">
        <v>2.0802982126280135E-4</v>
      </c>
      <c r="E21" s="61">
        <v>0</v>
      </c>
      <c r="F21" s="61">
        <v>7.8697967409787636E-5</v>
      </c>
      <c r="G21" s="61">
        <v>1.9640201585968128E-4</v>
      </c>
      <c r="H21" s="61">
        <v>2.834232320055486E-2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0</v>
      </c>
      <c r="P21" s="61">
        <v>0</v>
      </c>
      <c r="Q21" s="61">
        <v>0</v>
      </c>
      <c r="R21" s="61">
        <v>0</v>
      </c>
      <c r="S21" s="61">
        <v>0</v>
      </c>
      <c r="T21" s="61">
        <v>0</v>
      </c>
      <c r="U21" s="61">
        <v>0</v>
      </c>
      <c r="V21" s="61">
        <v>0</v>
      </c>
      <c r="W21" s="61">
        <v>0</v>
      </c>
      <c r="X21" s="61">
        <v>0</v>
      </c>
      <c r="Y21" s="61">
        <v>0</v>
      </c>
      <c r="Z21" s="61">
        <v>0</v>
      </c>
      <c r="AA21" s="61">
        <v>0</v>
      </c>
      <c r="AB21" s="61">
        <v>0</v>
      </c>
      <c r="AC21" s="61">
        <v>0</v>
      </c>
      <c r="AD21" s="61">
        <v>0</v>
      </c>
      <c r="AE21" s="61">
        <v>0</v>
      </c>
      <c r="AF21" s="61">
        <v>0</v>
      </c>
      <c r="AG21" s="61">
        <v>0</v>
      </c>
      <c r="AH21" s="61">
        <v>0</v>
      </c>
      <c r="AI21" s="61">
        <v>0</v>
      </c>
      <c r="AJ21" s="61">
        <v>0</v>
      </c>
      <c r="AK21" s="61">
        <v>0</v>
      </c>
      <c r="AL21" s="61">
        <v>0</v>
      </c>
      <c r="AM21" s="61">
        <v>0</v>
      </c>
      <c r="AN21" s="61">
        <v>0</v>
      </c>
      <c r="AO21" s="61">
        <v>0</v>
      </c>
      <c r="AP21" s="61">
        <v>0</v>
      </c>
      <c r="AQ21" s="61">
        <v>0</v>
      </c>
      <c r="AR21" s="61">
        <v>0</v>
      </c>
      <c r="AS21" s="61">
        <v>0</v>
      </c>
      <c r="AT21" s="61">
        <v>0</v>
      </c>
      <c r="AU21" s="61">
        <v>0</v>
      </c>
      <c r="AV21" s="61">
        <v>2.5097726047289711E-2</v>
      </c>
      <c r="AW21" s="61">
        <v>0</v>
      </c>
      <c r="AX21" s="61">
        <v>3.2791894389444306E-5</v>
      </c>
      <c r="AY21" s="61">
        <v>0</v>
      </c>
      <c r="AZ21" s="61">
        <v>0</v>
      </c>
      <c r="BA21" s="61">
        <v>0</v>
      </c>
      <c r="BB21" s="61">
        <v>0</v>
      </c>
      <c r="BC21" s="61">
        <v>0</v>
      </c>
      <c r="BD21" s="61">
        <v>0</v>
      </c>
      <c r="BE21" s="61">
        <v>3.1515051655324595E-5</v>
      </c>
      <c r="BF21" s="61">
        <v>0</v>
      </c>
      <c r="BG21" s="61">
        <v>0</v>
      </c>
      <c r="BH21" s="61">
        <v>0</v>
      </c>
      <c r="BI21" s="61">
        <v>0</v>
      </c>
      <c r="BJ21" s="61">
        <v>0</v>
      </c>
      <c r="BK21" s="61">
        <v>0</v>
      </c>
      <c r="BL21" s="61">
        <v>0</v>
      </c>
      <c r="BM21" s="61">
        <v>0</v>
      </c>
      <c r="BN21" s="61">
        <v>0</v>
      </c>
      <c r="BO21" s="61">
        <v>0</v>
      </c>
      <c r="BP21" s="61">
        <v>0</v>
      </c>
      <c r="BQ21" s="61">
        <v>0</v>
      </c>
      <c r="BR21" s="61">
        <v>0</v>
      </c>
      <c r="BS21" s="61">
        <v>0</v>
      </c>
      <c r="BT21" s="61">
        <v>0</v>
      </c>
      <c r="BU21" s="61">
        <v>0</v>
      </c>
      <c r="BV21" s="61">
        <v>0</v>
      </c>
      <c r="BW21" s="61">
        <v>0</v>
      </c>
      <c r="BX21" s="61">
        <v>0</v>
      </c>
      <c r="BY21" s="61">
        <v>0</v>
      </c>
      <c r="BZ21" s="61">
        <v>0</v>
      </c>
      <c r="CA21" s="61">
        <v>0</v>
      </c>
      <c r="CB21" s="61">
        <v>0</v>
      </c>
      <c r="CC21" s="61">
        <v>0</v>
      </c>
      <c r="CD21" s="61">
        <v>0</v>
      </c>
      <c r="CE21" s="61">
        <v>0</v>
      </c>
      <c r="CF21" s="61">
        <v>0</v>
      </c>
      <c r="CG21" s="61">
        <v>0</v>
      </c>
      <c r="CH21" s="61">
        <v>0</v>
      </c>
      <c r="CI21" s="61">
        <v>0</v>
      </c>
      <c r="CJ21" s="61">
        <v>0</v>
      </c>
      <c r="CK21" s="61">
        <v>0</v>
      </c>
      <c r="CL21" s="61">
        <v>0</v>
      </c>
      <c r="CM21" s="61">
        <v>0</v>
      </c>
      <c r="CN21" s="61">
        <v>0</v>
      </c>
      <c r="CO21" s="61">
        <v>0</v>
      </c>
      <c r="CP21" s="61">
        <v>0</v>
      </c>
      <c r="CQ21" s="61">
        <v>0</v>
      </c>
      <c r="CR21" s="61">
        <v>0</v>
      </c>
      <c r="CS21" s="61">
        <v>0</v>
      </c>
      <c r="CT21" s="61">
        <v>0</v>
      </c>
      <c r="CU21" s="61">
        <v>0</v>
      </c>
      <c r="CV21" s="61">
        <v>0</v>
      </c>
      <c r="CW21" s="61">
        <v>0</v>
      </c>
      <c r="CX21" s="61">
        <v>0</v>
      </c>
      <c r="CY21" s="61">
        <v>0</v>
      </c>
      <c r="CZ21" s="61">
        <v>0</v>
      </c>
      <c r="DA21" s="61">
        <v>0</v>
      </c>
      <c r="DB21" s="61">
        <v>0</v>
      </c>
      <c r="DC21" s="61">
        <v>0</v>
      </c>
      <c r="DD21" s="61">
        <v>0</v>
      </c>
      <c r="DE21" s="61">
        <v>0</v>
      </c>
      <c r="DF21" s="61">
        <v>0</v>
      </c>
      <c r="DG21" s="61">
        <v>0</v>
      </c>
      <c r="DH21" s="61">
        <v>0</v>
      </c>
      <c r="DI21" s="61">
        <v>0</v>
      </c>
      <c r="DJ21" s="61">
        <v>0</v>
      </c>
      <c r="DK21" s="61">
        <v>0</v>
      </c>
      <c r="DL21" s="61">
        <v>0</v>
      </c>
      <c r="DM21" s="61">
        <v>0</v>
      </c>
      <c r="DN21" s="61">
        <v>0</v>
      </c>
      <c r="DO21" s="61">
        <v>0</v>
      </c>
      <c r="DP21" s="61">
        <v>0</v>
      </c>
      <c r="DQ21" s="61">
        <v>0</v>
      </c>
      <c r="DR21" s="61">
        <v>0</v>
      </c>
      <c r="DS21" s="61">
        <v>0</v>
      </c>
      <c r="DT21" s="61">
        <v>0</v>
      </c>
      <c r="DU21" s="61">
        <v>0</v>
      </c>
      <c r="DV21" s="61">
        <v>0</v>
      </c>
      <c r="DW21" s="61">
        <v>0</v>
      </c>
      <c r="DX21" s="61">
        <v>0</v>
      </c>
      <c r="DY21" s="61">
        <v>0</v>
      </c>
      <c r="DZ21" s="61">
        <v>0</v>
      </c>
      <c r="EA21" s="61">
        <v>0</v>
      </c>
      <c r="EB21" s="61">
        <v>0</v>
      </c>
      <c r="EC21" s="61">
        <v>0</v>
      </c>
      <c r="ED21" s="61">
        <v>0</v>
      </c>
      <c r="EE21" s="61">
        <v>0</v>
      </c>
      <c r="EF21" s="61">
        <v>0</v>
      </c>
      <c r="EG21" s="61">
        <v>0</v>
      </c>
      <c r="EH21" s="61">
        <v>0</v>
      </c>
      <c r="EI21" s="61">
        <v>0</v>
      </c>
      <c r="EJ21" s="61">
        <v>0</v>
      </c>
      <c r="EK21" s="61">
        <v>0</v>
      </c>
      <c r="EL21" s="61">
        <v>0</v>
      </c>
      <c r="EM21" s="61">
        <v>0</v>
      </c>
      <c r="EN21" s="61">
        <v>0</v>
      </c>
      <c r="EO21" s="61">
        <v>0</v>
      </c>
      <c r="EP21" s="61">
        <v>0</v>
      </c>
      <c r="EQ21" s="61">
        <v>0</v>
      </c>
      <c r="ER21" s="61">
        <v>0</v>
      </c>
      <c r="ES21" s="61">
        <v>0</v>
      </c>
      <c r="ET21" s="61">
        <v>0</v>
      </c>
      <c r="EU21" s="61">
        <v>0</v>
      </c>
      <c r="EV21" s="61">
        <v>0</v>
      </c>
      <c r="EW21" s="61">
        <v>0</v>
      </c>
      <c r="EX21" s="61">
        <v>0</v>
      </c>
      <c r="EY21" s="61">
        <v>0</v>
      </c>
      <c r="EZ21" s="61">
        <v>0</v>
      </c>
      <c r="FA21" s="61">
        <v>0</v>
      </c>
      <c r="FB21" s="61">
        <v>0</v>
      </c>
      <c r="FC21" s="61">
        <v>0</v>
      </c>
      <c r="FD21" s="61">
        <v>0</v>
      </c>
      <c r="FE21" s="61">
        <v>0</v>
      </c>
      <c r="FF21" s="61">
        <v>0</v>
      </c>
      <c r="FG21" s="61">
        <v>0</v>
      </c>
      <c r="FH21" s="61">
        <v>0</v>
      </c>
      <c r="FI21" s="61">
        <v>0</v>
      </c>
      <c r="FJ21" s="61">
        <v>0</v>
      </c>
      <c r="FK21" s="61">
        <v>0</v>
      </c>
      <c r="FL21" s="61">
        <v>0</v>
      </c>
      <c r="FM21" s="61">
        <v>0</v>
      </c>
      <c r="FN21" s="61">
        <v>0</v>
      </c>
      <c r="FO21" s="61">
        <v>0</v>
      </c>
      <c r="FP21" s="61">
        <v>0</v>
      </c>
      <c r="FQ21" s="61">
        <v>0</v>
      </c>
      <c r="FR21" s="61">
        <v>0</v>
      </c>
      <c r="FS21" s="61">
        <v>0</v>
      </c>
      <c r="FT21" s="61">
        <v>7.7428184223681223E-4</v>
      </c>
      <c r="FU21" s="61">
        <v>1.9475688913987181E-4</v>
      </c>
      <c r="FV21" s="61">
        <v>5.8748468758688102E-3</v>
      </c>
      <c r="FW21" s="61">
        <v>0</v>
      </c>
      <c r="FX21" s="61">
        <v>0</v>
      </c>
      <c r="FY21" s="61">
        <v>0</v>
      </c>
      <c r="FZ21" s="61">
        <v>0</v>
      </c>
      <c r="GA21" s="61">
        <v>0</v>
      </c>
      <c r="GB21" s="61">
        <v>0</v>
      </c>
      <c r="GC21" s="61">
        <v>0</v>
      </c>
      <c r="GD21" s="61">
        <v>0</v>
      </c>
      <c r="GE21" s="61">
        <v>0</v>
      </c>
      <c r="GF21" s="61">
        <v>0</v>
      </c>
      <c r="GG21" s="61">
        <v>0</v>
      </c>
      <c r="GH21" s="61">
        <v>0</v>
      </c>
      <c r="GI21" s="61">
        <v>0</v>
      </c>
      <c r="GJ21" s="61">
        <v>0</v>
      </c>
      <c r="GK21" s="61">
        <v>0</v>
      </c>
      <c r="GL21" s="61">
        <v>0</v>
      </c>
      <c r="GM21" s="61">
        <v>0</v>
      </c>
      <c r="GN21" s="61">
        <v>0</v>
      </c>
      <c r="GO21" s="61">
        <v>0</v>
      </c>
      <c r="GP21" s="61">
        <v>0</v>
      </c>
      <c r="GQ21" s="61">
        <v>0</v>
      </c>
      <c r="GR21" s="61">
        <v>0</v>
      </c>
      <c r="GS21" s="61">
        <v>0</v>
      </c>
      <c r="GT21" s="61">
        <v>0</v>
      </c>
      <c r="GU21" s="61">
        <v>0</v>
      </c>
      <c r="GV21" s="61">
        <v>0</v>
      </c>
      <c r="GW21" s="61">
        <v>0</v>
      </c>
      <c r="GX21" s="61">
        <v>0</v>
      </c>
      <c r="GY21" s="61">
        <v>0</v>
      </c>
      <c r="GZ21" s="61">
        <v>0</v>
      </c>
      <c r="HA21" s="61">
        <v>0</v>
      </c>
      <c r="HB21" s="61">
        <v>0</v>
      </c>
      <c r="HC21" s="61">
        <v>0</v>
      </c>
      <c r="HD21" s="61">
        <v>0</v>
      </c>
      <c r="HE21" s="61">
        <v>0</v>
      </c>
      <c r="HF21" s="61">
        <v>0</v>
      </c>
      <c r="HG21" s="61">
        <v>0</v>
      </c>
      <c r="HH21" s="61">
        <v>0</v>
      </c>
      <c r="HI21" s="61">
        <v>0</v>
      </c>
      <c r="HJ21" s="61">
        <v>0</v>
      </c>
      <c r="HK21" s="61">
        <v>0</v>
      </c>
      <c r="HL21" s="61">
        <v>0</v>
      </c>
      <c r="HM21" s="61">
        <v>0</v>
      </c>
      <c r="HN21" s="61">
        <v>0</v>
      </c>
      <c r="HO21" s="61">
        <v>0</v>
      </c>
      <c r="HP21" s="61">
        <v>0</v>
      </c>
      <c r="HQ21" s="61">
        <v>0</v>
      </c>
      <c r="HR21" s="61">
        <v>0</v>
      </c>
      <c r="HS21" s="61">
        <v>0</v>
      </c>
      <c r="HT21" s="61">
        <v>0</v>
      </c>
      <c r="HU21" s="61">
        <v>0</v>
      </c>
      <c r="HV21" s="61">
        <v>0</v>
      </c>
      <c r="HW21" s="61">
        <v>0</v>
      </c>
      <c r="HX21" s="61">
        <v>0</v>
      </c>
      <c r="HY21" s="61">
        <v>0</v>
      </c>
      <c r="HZ21" s="61">
        <v>0</v>
      </c>
      <c r="IA21" s="61">
        <v>0</v>
      </c>
      <c r="IB21" s="61">
        <v>0</v>
      </c>
      <c r="IC21" s="61">
        <v>0</v>
      </c>
      <c r="ID21" s="61">
        <v>0</v>
      </c>
      <c r="IE21" s="61">
        <v>0</v>
      </c>
      <c r="IF21" s="61">
        <v>0</v>
      </c>
      <c r="IG21" s="61">
        <v>0</v>
      </c>
      <c r="IH21" s="61">
        <v>0</v>
      </c>
      <c r="II21" s="61">
        <v>0</v>
      </c>
      <c r="IJ21" s="61">
        <v>0</v>
      </c>
      <c r="IK21" s="61">
        <v>0</v>
      </c>
      <c r="IL21" s="61">
        <v>0</v>
      </c>
      <c r="IM21" s="61">
        <v>0</v>
      </c>
      <c r="IN21" s="61">
        <v>0</v>
      </c>
      <c r="IO21" s="61">
        <v>0</v>
      </c>
      <c r="IP21" s="61">
        <v>0</v>
      </c>
      <c r="IQ21" s="61">
        <v>0</v>
      </c>
      <c r="IR21" s="61">
        <v>0</v>
      </c>
      <c r="IS21" s="61">
        <v>0</v>
      </c>
      <c r="IT21" s="61">
        <v>0</v>
      </c>
      <c r="IU21" s="61">
        <v>0</v>
      </c>
      <c r="IV21" s="61">
        <v>0</v>
      </c>
      <c r="IW21" s="61">
        <v>0</v>
      </c>
      <c r="IX21" s="61">
        <v>0</v>
      </c>
      <c r="IY21" s="61">
        <v>0</v>
      </c>
      <c r="IZ21" s="61">
        <v>0</v>
      </c>
      <c r="JA21" s="61">
        <v>0</v>
      </c>
      <c r="JB21" s="61">
        <v>0</v>
      </c>
      <c r="JC21" s="61">
        <v>2.0131787909491619E-5</v>
      </c>
      <c r="JD21" s="61">
        <v>0</v>
      </c>
      <c r="JE21" s="61">
        <v>1.6554654623669636E-3</v>
      </c>
      <c r="JF21" s="61">
        <v>6.3718866865454318E-3</v>
      </c>
      <c r="JG21" s="61">
        <v>0</v>
      </c>
      <c r="JH21" s="61">
        <v>0</v>
      </c>
      <c r="JI21" s="61">
        <v>0</v>
      </c>
      <c r="JJ21" s="61">
        <v>0</v>
      </c>
      <c r="JK21" s="61">
        <v>0</v>
      </c>
      <c r="JL21" s="61">
        <v>0</v>
      </c>
      <c r="JM21" s="61">
        <v>0</v>
      </c>
      <c r="JN21" s="61">
        <v>0</v>
      </c>
      <c r="JO21" s="61">
        <v>0</v>
      </c>
      <c r="JP21" s="61">
        <v>0</v>
      </c>
      <c r="JQ21" s="61">
        <v>0</v>
      </c>
      <c r="JR21" s="61">
        <v>0</v>
      </c>
      <c r="JS21" s="61">
        <v>3.6243955625675063E-3</v>
      </c>
      <c r="JT21" s="61">
        <v>0</v>
      </c>
      <c r="JU21" s="61">
        <v>0</v>
      </c>
      <c r="JV21" s="61">
        <v>0</v>
      </c>
      <c r="JW21" s="61">
        <v>0</v>
      </c>
      <c r="JX21" s="61">
        <v>0</v>
      </c>
      <c r="JY21" s="61">
        <v>0</v>
      </c>
      <c r="JZ21" s="61">
        <v>0</v>
      </c>
      <c r="KA21" s="61">
        <v>0</v>
      </c>
      <c r="KB21" s="61">
        <v>0</v>
      </c>
      <c r="KC21" s="61">
        <v>0</v>
      </c>
      <c r="KD21" s="61">
        <v>0</v>
      </c>
      <c r="KE21" s="61">
        <v>0</v>
      </c>
      <c r="KF21" s="61">
        <v>0</v>
      </c>
      <c r="KG21" s="61">
        <v>0</v>
      </c>
      <c r="KH21" s="61">
        <v>0</v>
      </c>
      <c r="KI21" s="61">
        <v>0</v>
      </c>
      <c r="KJ21" s="61">
        <v>0</v>
      </c>
      <c r="KK21" s="61">
        <v>0</v>
      </c>
      <c r="KL21" s="61">
        <v>0</v>
      </c>
      <c r="KM21" s="61">
        <v>0</v>
      </c>
      <c r="KN21" s="61">
        <v>0</v>
      </c>
      <c r="KO21" s="61">
        <v>0</v>
      </c>
      <c r="KP21" s="61">
        <v>0</v>
      </c>
      <c r="KQ21" s="61">
        <v>0</v>
      </c>
      <c r="KR21" s="61">
        <v>0</v>
      </c>
      <c r="KS21" s="61">
        <v>0</v>
      </c>
      <c r="KT21" s="61">
        <v>0</v>
      </c>
      <c r="KU21" s="61">
        <v>0</v>
      </c>
      <c r="KV21" s="61">
        <v>0</v>
      </c>
      <c r="KW21" s="61">
        <v>0</v>
      </c>
      <c r="KX21" s="61">
        <v>0</v>
      </c>
      <c r="KY21" s="61">
        <v>0</v>
      </c>
      <c r="KZ21" s="61">
        <v>0</v>
      </c>
    </row>
    <row r="22" spans="1:312" ht="13" x14ac:dyDescent="0.3">
      <c r="A22" s="102">
        <v>1.1432893244101521</v>
      </c>
      <c r="B22" s="50" t="s">
        <v>923</v>
      </c>
      <c r="C22" s="60" t="s">
        <v>99</v>
      </c>
      <c r="D22" s="61">
        <v>0</v>
      </c>
      <c r="E22" s="61">
        <v>0</v>
      </c>
      <c r="F22" s="61">
        <v>0</v>
      </c>
      <c r="G22" s="61">
        <v>0</v>
      </c>
      <c r="H22" s="61">
        <v>0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  <c r="U22" s="61">
        <v>0</v>
      </c>
      <c r="V22" s="61">
        <v>0</v>
      </c>
      <c r="W22" s="61">
        <v>0</v>
      </c>
      <c r="X22" s="61">
        <v>0</v>
      </c>
      <c r="Y22" s="61">
        <v>0</v>
      </c>
      <c r="Z22" s="61">
        <v>0</v>
      </c>
      <c r="AA22" s="61">
        <v>0</v>
      </c>
      <c r="AB22" s="61">
        <v>0</v>
      </c>
      <c r="AC22" s="61">
        <v>0</v>
      </c>
      <c r="AD22" s="61">
        <v>0</v>
      </c>
      <c r="AE22" s="61">
        <v>0</v>
      </c>
      <c r="AF22" s="61">
        <v>0</v>
      </c>
      <c r="AG22" s="61">
        <v>0</v>
      </c>
      <c r="AH22" s="61">
        <v>0</v>
      </c>
      <c r="AI22" s="61">
        <v>0</v>
      </c>
      <c r="AJ22" s="61">
        <v>5.9109632588712301E-5</v>
      </c>
      <c r="AK22" s="61">
        <v>0</v>
      </c>
      <c r="AL22" s="61">
        <v>0</v>
      </c>
      <c r="AM22" s="61">
        <v>0</v>
      </c>
      <c r="AN22" s="61">
        <v>9.6304717446612077E-4</v>
      </c>
      <c r="AO22" s="61">
        <v>0</v>
      </c>
      <c r="AP22" s="61">
        <v>0</v>
      </c>
      <c r="AQ22" s="61">
        <v>0</v>
      </c>
      <c r="AR22" s="61">
        <v>0</v>
      </c>
      <c r="AS22" s="61">
        <v>0</v>
      </c>
      <c r="AT22" s="61">
        <v>0</v>
      </c>
      <c r="AU22" s="61">
        <v>0</v>
      </c>
      <c r="AV22" s="61">
        <v>0</v>
      </c>
      <c r="AW22" s="61">
        <v>0</v>
      </c>
      <c r="AX22" s="61">
        <v>0</v>
      </c>
      <c r="AY22" s="61">
        <v>0</v>
      </c>
      <c r="AZ22" s="61">
        <v>0</v>
      </c>
      <c r="BA22" s="61">
        <v>0</v>
      </c>
      <c r="BB22" s="61">
        <v>0</v>
      </c>
      <c r="BC22" s="61">
        <v>0</v>
      </c>
      <c r="BD22" s="61">
        <v>0</v>
      </c>
      <c r="BE22" s="61">
        <v>0</v>
      </c>
      <c r="BF22" s="61">
        <v>5.3097732906823518E-5</v>
      </c>
      <c r="BG22" s="61">
        <v>0</v>
      </c>
      <c r="BH22" s="61">
        <v>0</v>
      </c>
      <c r="BI22" s="61">
        <v>0</v>
      </c>
      <c r="BJ22" s="61">
        <v>0</v>
      </c>
      <c r="BK22" s="61">
        <v>0</v>
      </c>
      <c r="BL22" s="61">
        <v>0</v>
      </c>
      <c r="BM22" s="61">
        <v>0</v>
      </c>
      <c r="BN22" s="61">
        <v>0</v>
      </c>
      <c r="BO22" s="61">
        <v>0</v>
      </c>
      <c r="BP22" s="61">
        <v>0</v>
      </c>
      <c r="BQ22" s="61">
        <v>0</v>
      </c>
      <c r="BR22" s="61">
        <v>0</v>
      </c>
      <c r="BS22" s="61">
        <v>0</v>
      </c>
      <c r="BT22" s="61">
        <v>0</v>
      </c>
      <c r="BU22" s="61">
        <v>0</v>
      </c>
      <c r="BV22" s="61">
        <v>0</v>
      </c>
      <c r="BW22" s="61">
        <v>0</v>
      </c>
      <c r="BX22" s="61">
        <v>0</v>
      </c>
      <c r="BY22" s="61">
        <v>0</v>
      </c>
      <c r="BZ22" s="61">
        <v>0</v>
      </c>
      <c r="CA22" s="61">
        <v>0</v>
      </c>
      <c r="CB22" s="61">
        <v>0</v>
      </c>
      <c r="CC22" s="61">
        <v>0</v>
      </c>
      <c r="CD22" s="61">
        <v>0</v>
      </c>
      <c r="CE22" s="61">
        <v>0</v>
      </c>
      <c r="CF22" s="61">
        <v>0</v>
      </c>
      <c r="CG22" s="61">
        <v>0</v>
      </c>
      <c r="CH22" s="61">
        <v>0</v>
      </c>
      <c r="CI22" s="61">
        <v>0</v>
      </c>
      <c r="CJ22" s="61">
        <v>0</v>
      </c>
      <c r="CK22" s="61">
        <v>0</v>
      </c>
      <c r="CL22" s="61">
        <v>2.2000213527786723E-5</v>
      </c>
      <c r="CM22" s="61">
        <v>0</v>
      </c>
      <c r="CN22" s="61">
        <v>0</v>
      </c>
      <c r="CO22" s="61">
        <v>0</v>
      </c>
      <c r="CP22" s="61">
        <v>0</v>
      </c>
      <c r="CQ22" s="61">
        <v>0</v>
      </c>
      <c r="CR22" s="61">
        <v>0</v>
      </c>
      <c r="CS22" s="61">
        <v>0</v>
      </c>
      <c r="CT22" s="61">
        <v>0</v>
      </c>
      <c r="CU22" s="61">
        <v>0</v>
      </c>
      <c r="CV22" s="61">
        <v>0</v>
      </c>
      <c r="CW22" s="61">
        <v>0</v>
      </c>
      <c r="CX22" s="61">
        <v>0</v>
      </c>
      <c r="CY22" s="61">
        <v>0</v>
      </c>
      <c r="CZ22" s="61">
        <v>0</v>
      </c>
      <c r="DA22" s="61">
        <v>0</v>
      </c>
      <c r="DB22" s="61">
        <v>0</v>
      </c>
      <c r="DC22" s="61">
        <v>0</v>
      </c>
      <c r="DD22" s="61">
        <v>0</v>
      </c>
      <c r="DE22" s="61">
        <v>0</v>
      </c>
      <c r="DF22" s="61">
        <v>0</v>
      </c>
      <c r="DG22" s="61">
        <v>0</v>
      </c>
      <c r="DH22" s="61">
        <v>0</v>
      </c>
      <c r="DI22" s="61">
        <v>0</v>
      </c>
      <c r="DJ22" s="61">
        <v>0</v>
      </c>
      <c r="DK22" s="61">
        <v>0</v>
      </c>
      <c r="DL22" s="61">
        <v>0</v>
      </c>
      <c r="DM22" s="61">
        <v>0</v>
      </c>
      <c r="DN22" s="61">
        <v>0</v>
      </c>
      <c r="DO22" s="61">
        <v>0</v>
      </c>
      <c r="DP22" s="61">
        <v>0</v>
      </c>
      <c r="DQ22" s="61">
        <v>0</v>
      </c>
      <c r="DR22" s="61">
        <v>0</v>
      </c>
      <c r="DS22" s="61">
        <v>0</v>
      </c>
      <c r="DT22" s="61">
        <v>6.4540248844728251E-4</v>
      </c>
      <c r="DU22" s="61">
        <v>0</v>
      </c>
      <c r="DV22" s="61">
        <v>0</v>
      </c>
      <c r="DW22" s="61">
        <v>0</v>
      </c>
      <c r="DX22" s="61">
        <v>3.705969064721294E-4</v>
      </c>
      <c r="DY22" s="61">
        <v>0</v>
      </c>
      <c r="DZ22" s="61">
        <v>0</v>
      </c>
      <c r="EA22" s="61">
        <v>2.8072408752136948E-4</v>
      </c>
      <c r="EB22" s="61">
        <v>0</v>
      </c>
      <c r="EC22" s="61">
        <v>0</v>
      </c>
      <c r="ED22" s="61">
        <v>0</v>
      </c>
      <c r="EE22" s="61">
        <v>0</v>
      </c>
      <c r="EF22" s="61">
        <v>0</v>
      </c>
      <c r="EG22" s="61">
        <v>0</v>
      </c>
      <c r="EH22" s="61">
        <v>0</v>
      </c>
      <c r="EI22" s="61">
        <v>0</v>
      </c>
      <c r="EJ22" s="61">
        <v>0</v>
      </c>
      <c r="EK22" s="61">
        <v>0</v>
      </c>
      <c r="EL22" s="61">
        <v>0</v>
      </c>
      <c r="EM22" s="61">
        <v>0</v>
      </c>
      <c r="EN22" s="61">
        <v>0</v>
      </c>
      <c r="EO22" s="61">
        <v>0</v>
      </c>
      <c r="EP22" s="61">
        <v>0</v>
      </c>
      <c r="EQ22" s="61">
        <v>0</v>
      </c>
      <c r="ER22" s="61">
        <v>0</v>
      </c>
      <c r="ES22" s="61">
        <v>0</v>
      </c>
      <c r="ET22" s="61">
        <v>0</v>
      </c>
      <c r="EU22" s="61">
        <v>0</v>
      </c>
      <c r="EV22" s="61">
        <v>0</v>
      </c>
      <c r="EW22" s="61">
        <v>0</v>
      </c>
      <c r="EX22" s="61">
        <v>0</v>
      </c>
      <c r="EY22" s="61">
        <v>0</v>
      </c>
      <c r="EZ22" s="61">
        <v>0</v>
      </c>
      <c r="FA22" s="61">
        <v>0</v>
      </c>
      <c r="FB22" s="61">
        <v>0</v>
      </c>
      <c r="FC22" s="61">
        <v>0</v>
      </c>
      <c r="FD22" s="61">
        <v>0</v>
      </c>
      <c r="FE22" s="61">
        <v>0</v>
      </c>
      <c r="FF22" s="61">
        <v>0</v>
      </c>
      <c r="FG22" s="61">
        <v>0</v>
      </c>
      <c r="FH22" s="61">
        <v>0</v>
      </c>
      <c r="FI22" s="61">
        <v>0</v>
      </c>
      <c r="FJ22" s="61">
        <v>0</v>
      </c>
      <c r="FK22" s="61">
        <v>0</v>
      </c>
      <c r="FL22" s="61">
        <v>0</v>
      </c>
      <c r="FM22" s="61">
        <v>0</v>
      </c>
      <c r="FN22" s="61">
        <v>0</v>
      </c>
      <c r="FO22" s="61">
        <v>0</v>
      </c>
      <c r="FP22" s="61">
        <v>0</v>
      </c>
      <c r="FQ22" s="61">
        <v>0</v>
      </c>
      <c r="FR22" s="61">
        <v>0</v>
      </c>
      <c r="FS22" s="61">
        <v>0</v>
      </c>
      <c r="FT22" s="61">
        <v>0</v>
      </c>
      <c r="FU22" s="61">
        <v>0</v>
      </c>
      <c r="FV22" s="61">
        <v>0</v>
      </c>
      <c r="FW22" s="61">
        <v>0</v>
      </c>
      <c r="FX22" s="61">
        <v>0</v>
      </c>
      <c r="FY22" s="61">
        <v>0</v>
      </c>
      <c r="FZ22" s="61">
        <v>0</v>
      </c>
      <c r="GA22" s="61">
        <v>0</v>
      </c>
      <c r="GB22" s="61">
        <v>0</v>
      </c>
      <c r="GC22" s="61">
        <v>0</v>
      </c>
      <c r="GD22" s="61">
        <v>0</v>
      </c>
      <c r="GE22" s="61">
        <v>0</v>
      </c>
      <c r="GF22" s="61">
        <v>0</v>
      </c>
      <c r="GG22" s="61">
        <v>0</v>
      </c>
      <c r="GH22" s="61">
        <v>5.4761961247061953E-4</v>
      </c>
      <c r="GI22" s="61">
        <v>0</v>
      </c>
      <c r="GJ22" s="61">
        <v>0</v>
      </c>
      <c r="GK22" s="61">
        <v>0</v>
      </c>
      <c r="GL22" s="61">
        <v>0</v>
      </c>
      <c r="GM22" s="61">
        <v>0</v>
      </c>
      <c r="GN22" s="61">
        <v>0</v>
      </c>
      <c r="GO22" s="61">
        <v>0</v>
      </c>
      <c r="GP22" s="61">
        <v>0</v>
      </c>
      <c r="GQ22" s="61">
        <v>0</v>
      </c>
      <c r="GR22" s="61">
        <v>0</v>
      </c>
      <c r="GS22" s="61">
        <v>0</v>
      </c>
      <c r="GT22" s="61">
        <v>0</v>
      </c>
      <c r="GU22" s="61">
        <v>0</v>
      </c>
      <c r="GV22" s="61">
        <v>0</v>
      </c>
      <c r="GW22" s="61">
        <v>0</v>
      </c>
      <c r="GX22" s="61">
        <v>0</v>
      </c>
      <c r="GY22" s="61">
        <v>0</v>
      </c>
      <c r="GZ22" s="61">
        <v>1.154715485153333E-3</v>
      </c>
      <c r="HA22" s="61">
        <v>0</v>
      </c>
      <c r="HB22" s="61">
        <v>0</v>
      </c>
      <c r="HC22" s="61">
        <v>0</v>
      </c>
      <c r="HD22" s="61">
        <v>7.9891083240465725E-4</v>
      </c>
      <c r="HE22" s="61">
        <v>0</v>
      </c>
      <c r="HF22" s="61">
        <v>0</v>
      </c>
      <c r="HG22" s="61">
        <v>0</v>
      </c>
      <c r="HH22" s="61">
        <v>3.9244162959852788E-3</v>
      </c>
      <c r="HI22" s="61">
        <v>0</v>
      </c>
      <c r="HJ22" s="61">
        <v>0</v>
      </c>
      <c r="HK22" s="61">
        <v>0</v>
      </c>
      <c r="HL22" s="61">
        <v>0</v>
      </c>
      <c r="HM22" s="61">
        <v>0</v>
      </c>
      <c r="HN22" s="61">
        <v>0</v>
      </c>
      <c r="HO22" s="61">
        <v>0</v>
      </c>
      <c r="HP22" s="61">
        <v>0</v>
      </c>
      <c r="HQ22" s="61">
        <v>0</v>
      </c>
      <c r="HR22" s="61">
        <v>0</v>
      </c>
      <c r="HS22" s="61">
        <v>1.2100608609314518E-3</v>
      </c>
      <c r="HT22" s="61">
        <v>0</v>
      </c>
      <c r="HU22" s="61">
        <v>2.2381598072436848E-4</v>
      </c>
      <c r="HV22" s="61">
        <v>0</v>
      </c>
      <c r="HW22" s="61">
        <v>0</v>
      </c>
      <c r="HX22" s="61">
        <v>0</v>
      </c>
      <c r="HY22" s="61">
        <v>0</v>
      </c>
      <c r="HZ22" s="61">
        <v>0</v>
      </c>
      <c r="IA22" s="61">
        <v>0</v>
      </c>
      <c r="IB22" s="61">
        <v>0</v>
      </c>
      <c r="IC22" s="61">
        <v>0</v>
      </c>
      <c r="ID22" s="61">
        <v>0</v>
      </c>
      <c r="IE22" s="61">
        <v>0</v>
      </c>
      <c r="IF22" s="61">
        <v>0</v>
      </c>
      <c r="IG22" s="61">
        <v>0</v>
      </c>
      <c r="IH22" s="61">
        <v>0</v>
      </c>
      <c r="II22" s="61">
        <v>0</v>
      </c>
      <c r="IJ22" s="61">
        <v>0</v>
      </c>
      <c r="IK22" s="61">
        <v>0</v>
      </c>
      <c r="IL22" s="61">
        <v>0</v>
      </c>
      <c r="IM22" s="61">
        <v>0</v>
      </c>
      <c r="IN22" s="61">
        <v>0</v>
      </c>
      <c r="IO22" s="61">
        <v>0</v>
      </c>
      <c r="IP22" s="61">
        <v>0</v>
      </c>
      <c r="IQ22" s="61">
        <v>0</v>
      </c>
      <c r="IR22" s="61">
        <v>0</v>
      </c>
      <c r="IS22" s="61">
        <v>0</v>
      </c>
      <c r="IT22" s="61">
        <v>0</v>
      </c>
      <c r="IU22" s="61">
        <v>0</v>
      </c>
      <c r="IV22" s="61">
        <v>0</v>
      </c>
      <c r="IW22" s="61">
        <v>0</v>
      </c>
      <c r="IX22" s="61">
        <v>0</v>
      </c>
      <c r="IY22" s="61">
        <v>0</v>
      </c>
      <c r="IZ22" s="61">
        <v>0</v>
      </c>
      <c r="JA22" s="61">
        <v>0</v>
      </c>
      <c r="JB22" s="61">
        <v>0</v>
      </c>
      <c r="JC22" s="61">
        <v>5.7639804996901937E-5</v>
      </c>
      <c r="JD22" s="61">
        <v>0</v>
      </c>
      <c r="JE22" s="61">
        <v>0</v>
      </c>
      <c r="JF22" s="61">
        <v>0</v>
      </c>
      <c r="JG22" s="61">
        <v>2.3046820170207231E-5</v>
      </c>
      <c r="JH22" s="61">
        <v>0</v>
      </c>
      <c r="JI22" s="61">
        <v>0</v>
      </c>
      <c r="JJ22" s="61">
        <v>0</v>
      </c>
      <c r="JK22" s="61">
        <v>0</v>
      </c>
      <c r="JL22" s="61">
        <v>0</v>
      </c>
      <c r="JM22" s="61">
        <v>0</v>
      </c>
      <c r="JN22" s="61">
        <v>0</v>
      </c>
      <c r="JO22" s="61">
        <v>0</v>
      </c>
      <c r="JP22" s="61">
        <v>0</v>
      </c>
      <c r="JQ22" s="61">
        <v>0</v>
      </c>
      <c r="JR22" s="61">
        <v>0</v>
      </c>
      <c r="JS22" s="61">
        <v>0</v>
      </c>
      <c r="JT22" s="61">
        <v>0</v>
      </c>
      <c r="JU22" s="61">
        <v>0</v>
      </c>
      <c r="JV22" s="61">
        <v>0</v>
      </c>
      <c r="JW22" s="61">
        <v>0</v>
      </c>
      <c r="JX22" s="61">
        <v>2.4358788712254675E-4</v>
      </c>
      <c r="JY22" s="61">
        <v>2.1244466331456486E-3</v>
      </c>
      <c r="JZ22" s="61">
        <v>0</v>
      </c>
      <c r="KA22" s="61">
        <v>6.6342865222993694E-2</v>
      </c>
      <c r="KB22" s="61">
        <v>0</v>
      </c>
      <c r="KC22" s="61">
        <v>0</v>
      </c>
      <c r="KD22" s="61">
        <v>6.1417761002901345E-4</v>
      </c>
      <c r="KE22" s="61">
        <v>0</v>
      </c>
      <c r="KF22" s="61">
        <v>2.1927260750062452E-4</v>
      </c>
      <c r="KG22" s="61">
        <v>0</v>
      </c>
      <c r="KH22" s="61">
        <v>0</v>
      </c>
      <c r="KI22" s="61">
        <v>0</v>
      </c>
      <c r="KJ22" s="61">
        <v>0</v>
      </c>
      <c r="KK22" s="61">
        <v>0</v>
      </c>
      <c r="KL22" s="61">
        <v>0</v>
      </c>
      <c r="KM22" s="61">
        <v>0</v>
      </c>
      <c r="KN22" s="61">
        <v>3.9032155567556648E-3</v>
      </c>
      <c r="KO22" s="61">
        <v>2.8642021281173125E-3</v>
      </c>
      <c r="KP22" s="61">
        <v>0</v>
      </c>
      <c r="KQ22" s="61">
        <v>2.0134773828591303E-3</v>
      </c>
      <c r="KR22" s="61">
        <v>0</v>
      </c>
      <c r="KS22" s="61">
        <v>0</v>
      </c>
      <c r="KT22" s="61">
        <v>0</v>
      </c>
      <c r="KU22" s="61">
        <v>4.6476488520854118E-4</v>
      </c>
      <c r="KV22" s="61">
        <v>8.5464194331101074E-4</v>
      </c>
      <c r="KW22" s="61">
        <v>0</v>
      </c>
      <c r="KX22" s="61">
        <v>0</v>
      </c>
      <c r="KY22" s="61">
        <v>3.7647314325017431E-4</v>
      </c>
      <c r="KZ22" s="61">
        <v>0</v>
      </c>
    </row>
    <row r="23" spans="1:312" ht="13" x14ac:dyDescent="0.3">
      <c r="A23" s="102">
        <v>1.1358984864862121</v>
      </c>
      <c r="B23" s="50" t="s">
        <v>921</v>
      </c>
      <c r="C23" s="60" t="s">
        <v>133</v>
      </c>
      <c r="D23" s="61">
        <v>0</v>
      </c>
      <c r="E23" s="61">
        <v>0</v>
      </c>
      <c r="F23" s="61">
        <v>0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2.840491530855268E-5</v>
      </c>
      <c r="T23" s="61">
        <v>0</v>
      </c>
      <c r="U23" s="61">
        <v>0</v>
      </c>
      <c r="V23" s="61">
        <v>0</v>
      </c>
      <c r="W23" s="61">
        <v>0</v>
      </c>
      <c r="X23" s="61">
        <v>0</v>
      </c>
      <c r="Y23" s="61">
        <v>0</v>
      </c>
      <c r="Z23" s="61">
        <v>0</v>
      </c>
      <c r="AA23" s="61">
        <v>0</v>
      </c>
      <c r="AB23" s="61">
        <v>0</v>
      </c>
      <c r="AC23" s="61">
        <v>0</v>
      </c>
      <c r="AD23" s="61">
        <v>0</v>
      </c>
      <c r="AE23" s="61">
        <v>0</v>
      </c>
      <c r="AF23" s="61">
        <v>0</v>
      </c>
      <c r="AG23" s="61">
        <v>0</v>
      </c>
      <c r="AH23" s="61">
        <v>0</v>
      </c>
      <c r="AI23" s="61">
        <v>4.0853663879305034E-4</v>
      </c>
      <c r="AJ23" s="61">
        <v>2.902263084008145E-3</v>
      </c>
      <c r="AK23" s="61">
        <v>0</v>
      </c>
      <c r="AL23" s="61">
        <v>0</v>
      </c>
      <c r="AM23" s="61">
        <v>0</v>
      </c>
      <c r="AN23" s="61">
        <v>0</v>
      </c>
      <c r="AO23" s="61">
        <v>0</v>
      </c>
      <c r="AP23" s="61">
        <v>0</v>
      </c>
      <c r="AQ23" s="61">
        <v>0</v>
      </c>
      <c r="AR23" s="61">
        <v>0</v>
      </c>
      <c r="AS23" s="61">
        <v>0</v>
      </c>
      <c r="AT23" s="61">
        <v>0</v>
      </c>
      <c r="AU23" s="61">
        <v>0</v>
      </c>
      <c r="AV23" s="61">
        <v>0</v>
      </c>
      <c r="AW23" s="61">
        <v>0</v>
      </c>
      <c r="AX23" s="61">
        <v>1.1981894871554125E-4</v>
      </c>
      <c r="AY23" s="61">
        <v>7.2661865625120507E-5</v>
      </c>
      <c r="AZ23" s="61">
        <v>0</v>
      </c>
      <c r="BA23" s="61">
        <v>0</v>
      </c>
      <c r="BB23" s="61">
        <v>0</v>
      </c>
      <c r="BC23" s="61">
        <v>0</v>
      </c>
      <c r="BD23" s="61">
        <v>0</v>
      </c>
      <c r="BE23" s="61">
        <v>0</v>
      </c>
      <c r="BF23" s="61">
        <v>0</v>
      </c>
      <c r="BG23" s="61">
        <v>0</v>
      </c>
      <c r="BH23" s="61">
        <v>0</v>
      </c>
      <c r="BI23" s="61">
        <v>0</v>
      </c>
      <c r="BJ23" s="61">
        <v>0</v>
      </c>
      <c r="BK23" s="61">
        <v>0</v>
      </c>
      <c r="BL23" s="61">
        <v>0</v>
      </c>
      <c r="BM23" s="61">
        <v>0</v>
      </c>
      <c r="BN23" s="61">
        <v>0</v>
      </c>
      <c r="BO23" s="61">
        <v>0</v>
      </c>
      <c r="BP23" s="61">
        <v>0</v>
      </c>
      <c r="BQ23" s="61">
        <v>0</v>
      </c>
      <c r="BR23" s="61">
        <v>0</v>
      </c>
      <c r="BS23" s="61">
        <v>0</v>
      </c>
      <c r="BT23" s="61">
        <v>0</v>
      </c>
      <c r="BU23" s="61">
        <v>0</v>
      </c>
      <c r="BV23" s="61">
        <v>0</v>
      </c>
      <c r="BW23" s="61">
        <v>0</v>
      </c>
      <c r="BX23" s="61">
        <v>0</v>
      </c>
      <c r="BY23" s="61">
        <v>0</v>
      </c>
      <c r="BZ23" s="61">
        <v>0</v>
      </c>
      <c r="CA23" s="61">
        <v>0</v>
      </c>
      <c r="CB23" s="61">
        <v>0</v>
      </c>
      <c r="CC23" s="61">
        <v>0</v>
      </c>
      <c r="CD23" s="61">
        <v>0</v>
      </c>
      <c r="CE23" s="61">
        <v>0</v>
      </c>
      <c r="CF23" s="61">
        <v>0</v>
      </c>
      <c r="CG23" s="61">
        <v>0</v>
      </c>
      <c r="CH23" s="61">
        <v>0</v>
      </c>
      <c r="CI23" s="61">
        <v>0</v>
      </c>
      <c r="CJ23" s="61">
        <v>0</v>
      </c>
      <c r="CK23" s="61">
        <v>0</v>
      </c>
      <c r="CL23" s="61">
        <v>6.7100651259749508E-4</v>
      </c>
      <c r="CM23" s="61">
        <v>0</v>
      </c>
      <c r="CN23" s="61">
        <v>0</v>
      </c>
      <c r="CO23" s="61">
        <v>4.2214593400249619E-5</v>
      </c>
      <c r="CP23" s="61">
        <v>7.2884585065247621E-5</v>
      </c>
      <c r="CQ23" s="61">
        <v>1.1922227544291715E-5</v>
      </c>
      <c r="CR23" s="61">
        <v>0</v>
      </c>
      <c r="CS23" s="61">
        <v>0</v>
      </c>
      <c r="CT23" s="61">
        <v>0</v>
      </c>
      <c r="CU23" s="61">
        <v>0</v>
      </c>
      <c r="CV23" s="61">
        <v>0</v>
      </c>
      <c r="CW23" s="61">
        <v>0</v>
      </c>
      <c r="CX23" s="61">
        <v>0</v>
      </c>
      <c r="CY23" s="61">
        <v>0</v>
      </c>
      <c r="CZ23" s="61">
        <v>0</v>
      </c>
      <c r="DA23" s="61">
        <v>0</v>
      </c>
      <c r="DB23" s="61">
        <v>0</v>
      </c>
      <c r="DC23" s="61">
        <v>0</v>
      </c>
      <c r="DD23" s="61">
        <v>0</v>
      </c>
      <c r="DE23" s="61">
        <v>0</v>
      </c>
      <c r="DF23" s="61">
        <v>0</v>
      </c>
      <c r="DG23" s="61">
        <v>0</v>
      </c>
      <c r="DH23" s="61">
        <v>0</v>
      </c>
      <c r="DI23" s="61">
        <v>0</v>
      </c>
      <c r="DJ23" s="61">
        <v>0</v>
      </c>
      <c r="DK23" s="61">
        <v>0</v>
      </c>
      <c r="DL23" s="61">
        <v>0</v>
      </c>
      <c r="DM23" s="61">
        <v>0</v>
      </c>
      <c r="DN23" s="61">
        <v>0</v>
      </c>
      <c r="DO23" s="61">
        <v>0</v>
      </c>
      <c r="DP23" s="61">
        <v>0</v>
      </c>
      <c r="DQ23" s="61">
        <v>0</v>
      </c>
      <c r="DR23" s="61">
        <v>0</v>
      </c>
      <c r="DS23" s="61">
        <v>0</v>
      </c>
      <c r="DT23" s="61">
        <v>0</v>
      </c>
      <c r="DU23" s="61">
        <v>0</v>
      </c>
      <c r="DV23" s="61">
        <v>0</v>
      </c>
      <c r="DW23" s="61">
        <v>0</v>
      </c>
      <c r="DX23" s="61">
        <v>0</v>
      </c>
      <c r="DY23" s="61">
        <v>0</v>
      </c>
      <c r="DZ23" s="61">
        <v>1.0718114035908212E-4</v>
      </c>
      <c r="EA23" s="61">
        <v>1.0224619168088041E-3</v>
      </c>
      <c r="EB23" s="61">
        <v>0.15135531693769455</v>
      </c>
      <c r="EC23" s="61">
        <v>7.7542599575369561E-5</v>
      </c>
      <c r="ED23" s="61">
        <v>0.17559144451534112</v>
      </c>
      <c r="EE23" s="61">
        <v>7.565161874466881E-4</v>
      </c>
      <c r="EF23" s="61">
        <v>5.7723439193288199E-2</v>
      </c>
      <c r="EG23" s="61">
        <v>2.2079425271663415E-4</v>
      </c>
      <c r="EH23" s="61">
        <v>4.9205758897795577E-4</v>
      </c>
      <c r="EI23" s="61">
        <v>0</v>
      </c>
      <c r="EJ23" s="61">
        <v>1.22801823147866E-3</v>
      </c>
      <c r="EK23" s="61">
        <v>4.4057259390429676E-5</v>
      </c>
      <c r="EL23" s="61">
        <v>0</v>
      </c>
      <c r="EM23" s="61">
        <v>0</v>
      </c>
      <c r="EN23" s="61">
        <v>0</v>
      </c>
      <c r="EO23" s="61">
        <v>0</v>
      </c>
      <c r="EP23" s="61">
        <v>0</v>
      </c>
      <c r="EQ23" s="61">
        <v>0</v>
      </c>
      <c r="ER23" s="61">
        <v>0</v>
      </c>
      <c r="ES23" s="61">
        <v>0</v>
      </c>
      <c r="ET23" s="61">
        <v>0</v>
      </c>
      <c r="EU23" s="61">
        <v>0</v>
      </c>
      <c r="EV23" s="61">
        <v>0</v>
      </c>
      <c r="EW23" s="61">
        <v>0</v>
      </c>
      <c r="EX23" s="61">
        <v>0</v>
      </c>
      <c r="EY23" s="61">
        <v>0</v>
      </c>
      <c r="EZ23" s="61">
        <v>0</v>
      </c>
      <c r="FA23" s="61">
        <v>0</v>
      </c>
      <c r="FB23" s="61">
        <v>0</v>
      </c>
      <c r="FC23" s="61">
        <v>0</v>
      </c>
      <c r="FD23" s="61">
        <v>0</v>
      </c>
      <c r="FE23" s="61">
        <v>0</v>
      </c>
      <c r="FF23" s="61">
        <v>0</v>
      </c>
      <c r="FG23" s="61">
        <v>0</v>
      </c>
      <c r="FH23" s="61">
        <v>0</v>
      </c>
      <c r="FI23" s="61">
        <v>0</v>
      </c>
      <c r="FJ23" s="61">
        <v>0</v>
      </c>
      <c r="FK23" s="61">
        <v>0</v>
      </c>
      <c r="FL23" s="61">
        <v>0</v>
      </c>
      <c r="FM23" s="61">
        <v>0</v>
      </c>
      <c r="FN23" s="61">
        <v>0</v>
      </c>
      <c r="FO23" s="61">
        <v>0</v>
      </c>
      <c r="FP23" s="61">
        <v>0</v>
      </c>
      <c r="FQ23" s="61">
        <v>0</v>
      </c>
      <c r="FR23" s="61">
        <v>0</v>
      </c>
      <c r="FS23" s="61">
        <v>0</v>
      </c>
      <c r="FT23" s="61">
        <v>0</v>
      </c>
      <c r="FU23" s="61">
        <v>0</v>
      </c>
      <c r="FV23" s="61">
        <v>0</v>
      </c>
      <c r="FW23" s="61">
        <v>0</v>
      </c>
      <c r="FX23" s="61">
        <v>0</v>
      </c>
      <c r="FY23" s="61">
        <v>0</v>
      </c>
      <c r="FZ23" s="61">
        <v>0</v>
      </c>
      <c r="GA23" s="61">
        <v>0</v>
      </c>
      <c r="GB23" s="61">
        <v>0</v>
      </c>
      <c r="GC23" s="61">
        <v>0</v>
      </c>
      <c r="GD23" s="61">
        <v>0</v>
      </c>
      <c r="GE23" s="61">
        <v>0</v>
      </c>
      <c r="GF23" s="61">
        <v>0</v>
      </c>
      <c r="GG23" s="61">
        <v>0</v>
      </c>
      <c r="GH23" s="61">
        <v>0</v>
      </c>
      <c r="GI23" s="61">
        <v>0</v>
      </c>
      <c r="GJ23" s="61">
        <v>0</v>
      </c>
      <c r="GK23" s="61">
        <v>0</v>
      </c>
      <c r="GL23" s="61">
        <v>4.6687384411373679E-5</v>
      </c>
      <c r="GM23" s="61">
        <v>0</v>
      </c>
      <c r="GN23" s="61">
        <v>0</v>
      </c>
      <c r="GO23" s="61">
        <v>0</v>
      </c>
      <c r="GP23" s="61">
        <v>0</v>
      </c>
      <c r="GQ23" s="61">
        <v>0</v>
      </c>
      <c r="GR23" s="61">
        <v>0</v>
      </c>
      <c r="GS23" s="61">
        <v>0</v>
      </c>
      <c r="GT23" s="61">
        <v>0</v>
      </c>
      <c r="GU23" s="61">
        <v>0</v>
      </c>
      <c r="GV23" s="61">
        <v>0</v>
      </c>
      <c r="GW23" s="61">
        <v>0</v>
      </c>
      <c r="GX23" s="61">
        <v>0</v>
      </c>
      <c r="GY23" s="61">
        <v>0</v>
      </c>
      <c r="GZ23" s="61">
        <v>0</v>
      </c>
      <c r="HA23" s="61">
        <v>0</v>
      </c>
      <c r="HB23" s="61">
        <v>0</v>
      </c>
      <c r="HC23" s="61">
        <v>0</v>
      </c>
      <c r="HD23" s="61">
        <v>0</v>
      </c>
      <c r="HE23" s="61">
        <v>0</v>
      </c>
      <c r="HF23" s="61">
        <v>0</v>
      </c>
      <c r="HG23" s="61">
        <v>0</v>
      </c>
      <c r="HH23" s="61">
        <v>0</v>
      </c>
      <c r="HI23" s="61">
        <v>0</v>
      </c>
      <c r="HJ23" s="61">
        <v>0</v>
      </c>
      <c r="HK23" s="61">
        <v>0</v>
      </c>
      <c r="HL23" s="61">
        <v>0</v>
      </c>
      <c r="HM23" s="61">
        <v>0</v>
      </c>
      <c r="HN23" s="61">
        <v>0</v>
      </c>
      <c r="HO23" s="61">
        <v>0</v>
      </c>
      <c r="HP23" s="61">
        <v>0</v>
      </c>
      <c r="HQ23" s="61">
        <v>0</v>
      </c>
      <c r="HR23" s="61">
        <v>0</v>
      </c>
      <c r="HS23" s="61">
        <v>0</v>
      </c>
      <c r="HT23" s="61">
        <v>0</v>
      </c>
      <c r="HU23" s="61">
        <v>0</v>
      </c>
      <c r="HV23" s="61">
        <v>0</v>
      </c>
      <c r="HW23" s="61">
        <v>0</v>
      </c>
      <c r="HX23" s="61">
        <v>0</v>
      </c>
      <c r="HY23" s="61">
        <v>0</v>
      </c>
      <c r="HZ23" s="61">
        <v>0</v>
      </c>
      <c r="IA23" s="61">
        <v>0</v>
      </c>
      <c r="IB23" s="61">
        <v>0</v>
      </c>
      <c r="IC23" s="61">
        <v>0</v>
      </c>
      <c r="ID23" s="61">
        <v>0</v>
      </c>
      <c r="IE23" s="61">
        <v>0</v>
      </c>
      <c r="IF23" s="61">
        <v>0</v>
      </c>
      <c r="IG23" s="61">
        <v>0</v>
      </c>
      <c r="IH23" s="61">
        <v>0</v>
      </c>
      <c r="II23" s="61">
        <v>0</v>
      </c>
      <c r="IJ23" s="61">
        <v>0</v>
      </c>
      <c r="IK23" s="61">
        <v>0</v>
      </c>
      <c r="IL23" s="61">
        <v>0</v>
      </c>
      <c r="IM23" s="61">
        <v>0</v>
      </c>
      <c r="IN23" s="61">
        <v>0</v>
      </c>
      <c r="IO23" s="61">
        <v>0</v>
      </c>
      <c r="IP23" s="61">
        <v>0</v>
      </c>
      <c r="IQ23" s="61">
        <v>0</v>
      </c>
      <c r="IR23" s="61">
        <v>0</v>
      </c>
      <c r="IS23" s="61">
        <v>0</v>
      </c>
      <c r="IT23" s="61">
        <v>0</v>
      </c>
      <c r="IU23" s="61">
        <v>0</v>
      </c>
      <c r="IV23" s="61">
        <v>0</v>
      </c>
      <c r="IW23" s="61">
        <v>0</v>
      </c>
      <c r="IX23" s="61">
        <v>0</v>
      </c>
      <c r="IY23" s="61">
        <v>0</v>
      </c>
      <c r="IZ23" s="61">
        <v>0</v>
      </c>
      <c r="JA23" s="61">
        <v>0</v>
      </c>
      <c r="JB23" s="61">
        <v>0</v>
      </c>
      <c r="JC23" s="61">
        <v>0</v>
      </c>
      <c r="JD23" s="61">
        <v>0</v>
      </c>
      <c r="JE23" s="61">
        <v>0</v>
      </c>
      <c r="JF23" s="61">
        <v>0</v>
      </c>
      <c r="JG23" s="61">
        <v>0</v>
      </c>
      <c r="JH23" s="61">
        <v>0</v>
      </c>
      <c r="JI23" s="61">
        <v>0</v>
      </c>
      <c r="JJ23" s="61">
        <v>0</v>
      </c>
      <c r="JK23" s="61">
        <v>0</v>
      </c>
      <c r="JL23" s="61">
        <v>0</v>
      </c>
      <c r="JM23" s="61">
        <v>0</v>
      </c>
      <c r="JN23" s="61">
        <v>0</v>
      </c>
      <c r="JO23" s="61">
        <v>0</v>
      </c>
      <c r="JP23" s="61">
        <v>0</v>
      </c>
      <c r="JQ23" s="61">
        <v>0</v>
      </c>
      <c r="JR23" s="61">
        <v>0</v>
      </c>
      <c r="JS23" s="61">
        <v>0</v>
      </c>
      <c r="JT23" s="61">
        <v>0</v>
      </c>
      <c r="JU23" s="61">
        <v>0</v>
      </c>
      <c r="JV23" s="61">
        <v>0</v>
      </c>
      <c r="JW23" s="61">
        <v>3.7216321991062513E-2</v>
      </c>
      <c r="JX23" s="61">
        <v>0</v>
      </c>
      <c r="JY23" s="61">
        <v>1.2882744822363284E-3</v>
      </c>
      <c r="JZ23" s="61">
        <v>0</v>
      </c>
      <c r="KA23" s="61">
        <v>0</v>
      </c>
      <c r="KB23" s="61">
        <v>0</v>
      </c>
      <c r="KC23" s="61">
        <v>0</v>
      </c>
      <c r="KD23" s="61">
        <v>1.985757547700731E-3</v>
      </c>
      <c r="KE23" s="61">
        <v>0</v>
      </c>
      <c r="KF23" s="61">
        <v>0</v>
      </c>
      <c r="KG23" s="61">
        <v>0</v>
      </c>
      <c r="KH23" s="61">
        <v>0</v>
      </c>
      <c r="KI23" s="61">
        <v>0</v>
      </c>
      <c r="KJ23" s="61">
        <v>0</v>
      </c>
      <c r="KK23" s="61">
        <v>0</v>
      </c>
      <c r="KL23" s="61">
        <v>0</v>
      </c>
      <c r="KM23" s="61">
        <v>0</v>
      </c>
      <c r="KN23" s="61">
        <v>0</v>
      </c>
      <c r="KO23" s="61">
        <v>0</v>
      </c>
      <c r="KP23" s="61">
        <v>2.8995008920969868E-4</v>
      </c>
      <c r="KQ23" s="61">
        <v>0</v>
      </c>
      <c r="KR23" s="61">
        <v>0</v>
      </c>
      <c r="KS23" s="61">
        <v>0</v>
      </c>
      <c r="KT23" s="61">
        <v>0</v>
      </c>
      <c r="KU23" s="61">
        <v>2.0327875914760533E-5</v>
      </c>
      <c r="KV23" s="61">
        <v>0</v>
      </c>
      <c r="KW23" s="61">
        <v>0</v>
      </c>
      <c r="KX23" s="61">
        <v>0</v>
      </c>
      <c r="KY23" s="61">
        <v>0</v>
      </c>
      <c r="KZ23" s="61">
        <v>0</v>
      </c>
    </row>
    <row r="24" spans="1:312" ht="13" x14ac:dyDescent="0.3">
      <c r="A24" s="102">
        <v>1.0152984131081273</v>
      </c>
      <c r="B24" s="50" t="s">
        <v>917</v>
      </c>
      <c r="C24" s="60" t="s">
        <v>51</v>
      </c>
      <c r="D24" s="61">
        <v>0</v>
      </c>
      <c r="E24" s="61">
        <v>0</v>
      </c>
      <c r="F24" s="61">
        <v>0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4.4338799102417824E-5</v>
      </c>
      <c r="N24" s="61">
        <v>4.7758351645936145E-4</v>
      </c>
      <c r="O24" s="61">
        <v>0</v>
      </c>
      <c r="P24" s="61">
        <v>1.6594668337976185E-3</v>
      </c>
      <c r="Q24" s="61">
        <v>0</v>
      </c>
      <c r="R24" s="61">
        <v>0</v>
      </c>
      <c r="S24" s="61">
        <v>0</v>
      </c>
      <c r="T24" s="61">
        <v>5.5891818503752227E-5</v>
      </c>
      <c r="U24" s="61">
        <v>1.5353285148166076E-3</v>
      </c>
      <c r="V24" s="61">
        <v>0</v>
      </c>
      <c r="W24" s="61">
        <v>0</v>
      </c>
      <c r="X24" s="61">
        <v>0</v>
      </c>
      <c r="Y24" s="61">
        <v>0</v>
      </c>
      <c r="Z24" s="61">
        <v>0</v>
      </c>
      <c r="AA24" s="61">
        <v>0</v>
      </c>
      <c r="AB24" s="61">
        <v>0</v>
      </c>
      <c r="AC24" s="61">
        <v>0</v>
      </c>
      <c r="AD24" s="61">
        <v>0</v>
      </c>
      <c r="AE24" s="61">
        <v>0</v>
      </c>
      <c r="AF24" s="61">
        <v>0</v>
      </c>
      <c r="AG24" s="61">
        <v>0</v>
      </c>
      <c r="AH24" s="61">
        <v>0</v>
      </c>
      <c r="AI24" s="61">
        <v>0</v>
      </c>
      <c r="AJ24" s="61">
        <v>0</v>
      </c>
      <c r="AK24" s="61">
        <v>0</v>
      </c>
      <c r="AL24" s="61">
        <v>0</v>
      </c>
      <c r="AM24" s="61">
        <v>0</v>
      </c>
      <c r="AN24" s="61">
        <v>0</v>
      </c>
      <c r="AO24" s="61">
        <v>0</v>
      </c>
      <c r="AP24" s="61">
        <v>0</v>
      </c>
      <c r="AQ24" s="61">
        <v>0</v>
      </c>
      <c r="AR24" s="61">
        <v>1.6373002901687466E-4</v>
      </c>
      <c r="AS24" s="61">
        <v>0</v>
      </c>
      <c r="AT24" s="61">
        <v>0</v>
      </c>
      <c r="AU24" s="61">
        <v>0</v>
      </c>
      <c r="AV24" s="61">
        <v>0</v>
      </c>
      <c r="AW24" s="61">
        <v>0</v>
      </c>
      <c r="AX24" s="61">
        <v>0</v>
      </c>
      <c r="AY24" s="61">
        <v>0</v>
      </c>
      <c r="AZ24" s="61">
        <v>0</v>
      </c>
      <c r="BA24" s="61">
        <v>0</v>
      </c>
      <c r="BB24" s="61">
        <v>2.5026624290560257E-5</v>
      </c>
      <c r="BC24" s="61">
        <v>0</v>
      </c>
      <c r="BD24" s="61">
        <v>0</v>
      </c>
      <c r="BE24" s="61">
        <v>7.3448837020109675E-6</v>
      </c>
      <c r="BF24" s="61">
        <v>0</v>
      </c>
      <c r="BG24" s="61">
        <v>0</v>
      </c>
      <c r="BH24" s="61">
        <v>1.1766579537106293E-5</v>
      </c>
      <c r="BI24" s="61">
        <v>0</v>
      </c>
      <c r="BJ24" s="61">
        <v>0</v>
      </c>
      <c r="BK24" s="61">
        <v>0</v>
      </c>
      <c r="BL24" s="61">
        <v>0</v>
      </c>
      <c r="BM24" s="61">
        <v>0</v>
      </c>
      <c r="BN24" s="61">
        <v>0</v>
      </c>
      <c r="BO24" s="61">
        <v>0</v>
      </c>
      <c r="BP24" s="61">
        <v>0</v>
      </c>
      <c r="BQ24" s="61">
        <v>0</v>
      </c>
      <c r="BR24" s="61">
        <v>0</v>
      </c>
      <c r="BS24" s="61">
        <v>0</v>
      </c>
      <c r="BT24" s="61">
        <v>0</v>
      </c>
      <c r="BU24" s="61">
        <v>0</v>
      </c>
      <c r="BV24" s="61">
        <v>3.0626243238812889E-5</v>
      </c>
      <c r="BW24" s="61">
        <v>3.2691785940928923E-3</v>
      </c>
      <c r="BX24" s="61">
        <v>0</v>
      </c>
      <c r="BY24" s="61">
        <v>0</v>
      </c>
      <c r="BZ24" s="61">
        <v>1.5868844507944859E-5</v>
      </c>
      <c r="CA24" s="61">
        <v>0</v>
      </c>
      <c r="CB24" s="61">
        <v>2.3842503790698388E-5</v>
      </c>
      <c r="CC24" s="61">
        <v>0</v>
      </c>
      <c r="CD24" s="61">
        <v>0</v>
      </c>
      <c r="CE24" s="61">
        <v>0</v>
      </c>
      <c r="CF24" s="61">
        <v>0</v>
      </c>
      <c r="CG24" s="61">
        <v>0</v>
      </c>
      <c r="CH24" s="61">
        <v>0</v>
      </c>
      <c r="CI24" s="61">
        <v>0</v>
      </c>
      <c r="CJ24" s="61">
        <v>0</v>
      </c>
      <c r="CK24" s="61">
        <v>0</v>
      </c>
      <c r="CL24" s="61">
        <v>0</v>
      </c>
      <c r="CM24" s="61">
        <v>0</v>
      </c>
      <c r="CN24" s="61">
        <v>0</v>
      </c>
      <c r="CO24" s="61">
        <v>0</v>
      </c>
      <c r="CP24" s="61">
        <v>0</v>
      </c>
      <c r="CQ24" s="61">
        <v>0</v>
      </c>
      <c r="CR24" s="61">
        <v>0</v>
      </c>
      <c r="CS24" s="61">
        <v>0</v>
      </c>
      <c r="CT24" s="61">
        <v>0</v>
      </c>
      <c r="CU24" s="61">
        <v>0</v>
      </c>
      <c r="CV24" s="61">
        <v>0</v>
      </c>
      <c r="CW24" s="61">
        <v>0</v>
      </c>
      <c r="CX24" s="61">
        <v>0</v>
      </c>
      <c r="CY24" s="61">
        <v>0</v>
      </c>
      <c r="CZ24" s="61">
        <v>0</v>
      </c>
      <c r="DA24" s="61">
        <v>0</v>
      </c>
      <c r="DB24" s="61">
        <v>0</v>
      </c>
      <c r="DC24" s="61">
        <v>0</v>
      </c>
      <c r="DD24" s="61">
        <v>0</v>
      </c>
      <c r="DE24" s="61">
        <v>0</v>
      </c>
      <c r="DF24" s="61">
        <v>0</v>
      </c>
      <c r="DG24" s="61">
        <v>0</v>
      </c>
      <c r="DH24" s="61">
        <v>0</v>
      </c>
      <c r="DI24" s="61">
        <v>0</v>
      </c>
      <c r="DJ24" s="61">
        <v>0</v>
      </c>
      <c r="DK24" s="61">
        <v>0</v>
      </c>
      <c r="DL24" s="61">
        <v>0</v>
      </c>
      <c r="DM24" s="61">
        <v>0</v>
      </c>
      <c r="DN24" s="61">
        <v>6.2663798602089141E-5</v>
      </c>
      <c r="DO24" s="61">
        <v>0</v>
      </c>
      <c r="DP24" s="61">
        <v>0</v>
      </c>
      <c r="DQ24" s="61">
        <v>0</v>
      </c>
      <c r="DR24" s="61">
        <v>0</v>
      </c>
      <c r="DS24" s="61">
        <v>0</v>
      </c>
      <c r="DT24" s="61">
        <v>0</v>
      </c>
      <c r="DU24" s="61">
        <v>0</v>
      </c>
      <c r="DV24" s="61">
        <v>1.0259530794382405E-4</v>
      </c>
      <c r="DW24" s="61">
        <v>0</v>
      </c>
      <c r="DX24" s="61">
        <v>0</v>
      </c>
      <c r="DY24" s="61">
        <v>0</v>
      </c>
      <c r="DZ24" s="61">
        <v>0</v>
      </c>
      <c r="EA24" s="61">
        <v>0</v>
      </c>
      <c r="EB24" s="61">
        <v>0</v>
      </c>
      <c r="EC24" s="61">
        <v>0</v>
      </c>
      <c r="ED24" s="61">
        <v>0</v>
      </c>
      <c r="EE24" s="61">
        <v>0</v>
      </c>
      <c r="EF24" s="61">
        <v>0</v>
      </c>
      <c r="EG24" s="61">
        <v>0</v>
      </c>
      <c r="EH24" s="61">
        <v>0</v>
      </c>
      <c r="EI24" s="61">
        <v>0</v>
      </c>
      <c r="EJ24" s="61">
        <v>0</v>
      </c>
      <c r="EK24" s="61">
        <v>0</v>
      </c>
      <c r="EL24" s="61">
        <v>0</v>
      </c>
      <c r="EM24" s="61">
        <v>0</v>
      </c>
      <c r="EN24" s="61">
        <v>0</v>
      </c>
      <c r="EO24" s="61">
        <v>0</v>
      </c>
      <c r="EP24" s="61">
        <v>0</v>
      </c>
      <c r="EQ24" s="61">
        <v>0</v>
      </c>
      <c r="ER24" s="61">
        <v>0</v>
      </c>
      <c r="ES24" s="61">
        <v>0</v>
      </c>
      <c r="ET24" s="61">
        <v>0</v>
      </c>
      <c r="EU24" s="61">
        <v>0</v>
      </c>
      <c r="EV24" s="61">
        <v>0</v>
      </c>
      <c r="EW24" s="61">
        <v>0</v>
      </c>
      <c r="EX24" s="61">
        <v>0</v>
      </c>
      <c r="EY24" s="61">
        <v>0</v>
      </c>
      <c r="EZ24" s="61">
        <v>0</v>
      </c>
      <c r="FA24" s="61">
        <v>0</v>
      </c>
      <c r="FB24" s="61">
        <v>0</v>
      </c>
      <c r="FC24" s="61">
        <v>0</v>
      </c>
      <c r="FD24" s="61">
        <v>0</v>
      </c>
      <c r="FE24" s="61">
        <v>0</v>
      </c>
      <c r="FF24" s="61">
        <v>2.8155313633013222E-4</v>
      </c>
      <c r="FG24" s="61">
        <v>1.1804202885917521E-4</v>
      </c>
      <c r="FH24" s="61">
        <v>9.0348700220599907E-4</v>
      </c>
      <c r="FI24" s="61">
        <v>0</v>
      </c>
      <c r="FJ24" s="61">
        <v>2.3634946240024162E-5</v>
      </c>
      <c r="FK24" s="61">
        <v>4.5828824459467318E-4</v>
      </c>
      <c r="FL24" s="61">
        <v>0</v>
      </c>
      <c r="FM24" s="61">
        <v>0</v>
      </c>
      <c r="FN24" s="61">
        <v>0</v>
      </c>
      <c r="FO24" s="61">
        <v>0</v>
      </c>
      <c r="FP24" s="61">
        <v>0</v>
      </c>
      <c r="FQ24" s="61">
        <v>0</v>
      </c>
      <c r="FR24" s="61">
        <v>0</v>
      </c>
      <c r="FS24" s="61">
        <v>0</v>
      </c>
      <c r="FT24" s="61">
        <v>2.9041965992689422E-5</v>
      </c>
      <c r="FU24" s="61">
        <v>9.0137595829945178E-5</v>
      </c>
      <c r="FV24" s="61">
        <v>7.9782574703815451E-5</v>
      </c>
      <c r="FW24" s="61">
        <v>0</v>
      </c>
      <c r="FX24" s="61">
        <v>0</v>
      </c>
      <c r="FY24" s="61">
        <v>0</v>
      </c>
      <c r="FZ24" s="61">
        <v>1.6347259337425796E-5</v>
      </c>
      <c r="GA24" s="61">
        <v>4.379070914273886E-2</v>
      </c>
      <c r="GB24" s="61">
        <v>0</v>
      </c>
      <c r="GC24" s="61">
        <v>0</v>
      </c>
      <c r="GD24" s="61">
        <v>8.4583228891201145E-5</v>
      </c>
      <c r="GE24" s="61">
        <v>1.155448215705659E-3</v>
      </c>
      <c r="GF24" s="61">
        <v>0</v>
      </c>
      <c r="GG24" s="61">
        <v>0</v>
      </c>
      <c r="GH24" s="61">
        <v>0</v>
      </c>
      <c r="GI24" s="61">
        <v>0</v>
      </c>
      <c r="GJ24" s="61">
        <v>0</v>
      </c>
      <c r="GK24" s="61">
        <v>0</v>
      </c>
      <c r="GL24" s="61">
        <v>0</v>
      </c>
      <c r="GM24" s="61">
        <v>0</v>
      </c>
      <c r="GN24" s="61">
        <v>0</v>
      </c>
      <c r="GO24" s="61">
        <v>0</v>
      </c>
      <c r="GP24" s="61">
        <v>0</v>
      </c>
      <c r="GQ24" s="61">
        <v>0</v>
      </c>
      <c r="GR24" s="61">
        <v>0</v>
      </c>
      <c r="GS24" s="61">
        <v>0</v>
      </c>
      <c r="GT24" s="61">
        <v>0</v>
      </c>
      <c r="GU24" s="61">
        <v>0</v>
      </c>
      <c r="GV24" s="61">
        <v>0</v>
      </c>
      <c r="GW24" s="61">
        <v>0</v>
      </c>
      <c r="GX24" s="61">
        <v>0</v>
      </c>
      <c r="GY24" s="61">
        <v>0</v>
      </c>
      <c r="GZ24" s="61">
        <v>0</v>
      </c>
      <c r="HA24" s="61">
        <v>0</v>
      </c>
      <c r="HB24" s="61">
        <v>0</v>
      </c>
      <c r="HC24" s="61">
        <v>0</v>
      </c>
      <c r="HD24" s="61">
        <v>0</v>
      </c>
      <c r="HE24" s="61">
        <v>0</v>
      </c>
      <c r="HF24" s="61">
        <v>0</v>
      </c>
      <c r="HG24" s="61">
        <v>0</v>
      </c>
      <c r="HH24" s="61">
        <v>0</v>
      </c>
      <c r="HI24" s="61">
        <v>0</v>
      </c>
      <c r="HJ24" s="61">
        <v>0</v>
      </c>
      <c r="HK24" s="61">
        <v>0</v>
      </c>
      <c r="HL24" s="61">
        <v>0</v>
      </c>
      <c r="HM24" s="61">
        <v>0</v>
      </c>
      <c r="HN24" s="61">
        <v>0</v>
      </c>
      <c r="HO24" s="61">
        <v>0</v>
      </c>
      <c r="HP24" s="61">
        <v>0</v>
      </c>
      <c r="HQ24" s="61">
        <v>0</v>
      </c>
      <c r="HR24" s="61">
        <v>0</v>
      </c>
      <c r="HS24" s="61">
        <v>0</v>
      </c>
      <c r="HT24" s="61">
        <v>0</v>
      </c>
      <c r="HU24" s="61">
        <v>0</v>
      </c>
      <c r="HV24" s="61">
        <v>0</v>
      </c>
      <c r="HW24" s="61">
        <v>0</v>
      </c>
      <c r="HX24" s="61">
        <v>0</v>
      </c>
      <c r="HY24" s="61">
        <v>0</v>
      </c>
      <c r="HZ24" s="61">
        <v>0</v>
      </c>
      <c r="IA24" s="61">
        <v>0</v>
      </c>
      <c r="IB24" s="61">
        <v>0</v>
      </c>
      <c r="IC24" s="61">
        <v>0</v>
      </c>
      <c r="ID24" s="61">
        <v>0</v>
      </c>
      <c r="IE24" s="61">
        <v>2.1758281378481598E-5</v>
      </c>
      <c r="IF24" s="61">
        <v>0</v>
      </c>
      <c r="IG24" s="61">
        <v>0</v>
      </c>
      <c r="IH24" s="61">
        <v>0</v>
      </c>
      <c r="II24" s="61">
        <v>0</v>
      </c>
      <c r="IJ24" s="61">
        <v>0</v>
      </c>
      <c r="IK24" s="61">
        <v>0</v>
      </c>
      <c r="IL24" s="61">
        <v>0</v>
      </c>
      <c r="IM24" s="61">
        <v>0</v>
      </c>
      <c r="IN24" s="61">
        <v>0</v>
      </c>
      <c r="IO24" s="61">
        <v>0</v>
      </c>
      <c r="IP24" s="61">
        <v>2.7747437428882023E-5</v>
      </c>
      <c r="IQ24" s="61">
        <v>0</v>
      </c>
      <c r="IR24" s="61">
        <v>0</v>
      </c>
      <c r="IS24" s="61">
        <v>0</v>
      </c>
      <c r="IT24" s="61">
        <v>0</v>
      </c>
      <c r="IU24" s="61">
        <v>0</v>
      </c>
      <c r="IV24" s="61">
        <v>0</v>
      </c>
      <c r="IW24" s="61">
        <v>0</v>
      </c>
      <c r="IX24" s="61">
        <v>0</v>
      </c>
      <c r="IY24" s="61">
        <v>2.274382082138014E-3</v>
      </c>
      <c r="IZ24" s="61">
        <v>5.049817138054627E-2</v>
      </c>
      <c r="JA24" s="61">
        <v>2.3756624160989333E-3</v>
      </c>
      <c r="JB24" s="61">
        <v>1.9901864722886046E-4</v>
      </c>
      <c r="JC24" s="61">
        <v>0</v>
      </c>
      <c r="JD24" s="61">
        <v>0</v>
      </c>
      <c r="JE24" s="61">
        <v>0</v>
      </c>
      <c r="JF24" s="61">
        <v>0</v>
      </c>
      <c r="JG24" s="61">
        <v>0</v>
      </c>
      <c r="JH24" s="61">
        <v>0</v>
      </c>
      <c r="JI24" s="61">
        <v>0</v>
      </c>
      <c r="JJ24" s="61">
        <v>0</v>
      </c>
      <c r="JK24" s="61">
        <v>0</v>
      </c>
      <c r="JL24" s="61">
        <v>0</v>
      </c>
      <c r="JM24" s="61">
        <v>0</v>
      </c>
      <c r="JN24" s="61">
        <v>0</v>
      </c>
      <c r="JO24" s="61">
        <v>0</v>
      </c>
      <c r="JP24" s="61">
        <v>6.9923550778265108E-6</v>
      </c>
      <c r="JQ24" s="61">
        <v>2.658071786782215E-6</v>
      </c>
      <c r="JR24" s="61">
        <v>2.3506450662431601E-4</v>
      </c>
      <c r="JS24" s="61">
        <v>0</v>
      </c>
      <c r="JT24" s="61">
        <v>0</v>
      </c>
      <c r="JU24" s="61">
        <v>0</v>
      </c>
      <c r="JV24" s="61">
        <v>0</v>
      </c>
      <c r="JW24" s="61">
        <v>0</v>
      </c>
      <c r="JX24" s="61">
        <v>0</v>
      </c>
      <c r="JY24" s="61">
        <v>0</v>
      </c>
      <c r="JZ24" s="61">
        <v>0</v>
      </c>
      <c r="KA24" s="61">
        <v>0</v>
      </c>
      <c r="KB24" s="61">
        <v>0</v>
      </c>
      <c r="KC24" s="61">
        <v>0</v>
      </c>
      <c r="KD24" s="61">
        <v>0</v>
      </c>
      <c r="KE24" s="61">
        <v>9.8374205432896951E-6</v>
      </c>
      <c r="KF24" s="61">
        <v>0</v>
      </c>
      <c r="KG24" s="61">
        <v>0</v>
      </c>
      <c r="KH24" s="61">
        <v>0</v>
      </c>
      <c r="KI24" s="61">
        <v>0</v>
      </c>
      <c r="KJ24" s="61">
        <v>0</v>
      </c>
      <c r="KK24" s="61">
        <v>0</v>
      </c>
      <c r="KL24" s="61">
        <v>0</v>
      </c>
      <c r="KM24" s="61">
        <v>0</v>
      </c>
      <c r="KN24" s="61">
        <v>0</v>
      </c>
      <c r="KO24" s="61">
        <v>0</v>
      </c>
      <c r="KP24" s="61">
        <v>0</v>
      </c>
      <c r="KQ24" s="61">
        <v>0</v>
      </c>
      <c r="KR24" s="61">
        <v>0</v>
      </c>
      <c r="KS24" s="61">
        <v>0</v>
      </c>
      <c r="KT24" s="61">
        <v>0</v>
      </c>
      <c r="KU24" s="61">
        <v>0</v>
      </c>
      <c r="KV24" s="61">
        <v>0</v>
      </c>
      <c r="KW24" s="61">
        <v>0</v>
      </c>
      <c r="KX24" s="61">
        <v>0</v>
      </c>
      <c r="KY24" s="61">
        <v>0</v>
      </c>
      <c r="KZ24" s="61">
        <v>0</v>
      </c>
    </row>
    <row r="25" spans="1:312" ht="13" x14ac:dyDescent="0.3">
      <c r="A25" s="102">
        <v>1.0102841952140467</v>
      </c>
      <c r="B25" s="50" t="s">
        <v>916</v>
      </c>
      <c r="C25" s="60" t="s">
        <v>87</v>
      </c>
      <c r="D25" s="61">
        <v>0</v>
      </c>
      <c r="E25" s="61">
        <v>0</v>
      </c>
      <c r="F25" s="61">
        <v>0</v>
      </c>
      <c r="G25" s="61">
        <v>0</v>
      </c>
      <c r="H25" s="61">
        <v>0</v>
      </c>
      <c r="I25" s="61">
        <v>0</v>
      </c>
      <c r="J25" s="61">
        <v>0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  <c r="U25" s="61">
        <v>0</v>
      </c>
      <c r="V25" s="61">
        <v>0</v>
      </c>
      <c r="W25" s="61">
        <v>0</v>
      </c>
      <c r="X25" s="61">
        <v>0</v>
      </c>
      <c r="Y25" s="61">
        <v>1.2945669531311168E-4</v>
      </c>
      <c r="Z25" s="61">
        <v>5.3160392430434721E-4</v>
      </c>
      <c r="AA25" s="61">
        <v>1.9805140166738344E-4</v>
      </c>
      <c r="AB25" s="61">
        <v>0</v>
      </c>
      <c r="AC25" s="61">
        <v>0</v>
      </c>
      <c r="AD25" s="61">
        <v>0</v>
      </c>
      <c r="AE25" s="61">
        <v>0</v>
      </c>
      <c r="AF25" s="61">
        <v>0</v>
      </c>
      <c r="AG25" s="61">
        <v>0</v>
      </c>
      <c r="AH25" s="61">
        <v>0</v>
      </c>
      <c r="AI25" s="61">
        <v>0</v>
      </c>
      <c r="AJ25" s="61">
        <v>0</v>
      </c>
      <c r="AK25" s="61">
        <v>0</v>
      </c>
      <c r="AL25" s="61">
        <v>0</v>
      </c>
      <c r="AM25" s="61">
        <v>0</v>
      </c>
      <c r="AN25" s="61">
        <v>0</v>
      </c>
      <c r="AO25" s="61">
        <v>0</v>
      </c>
      <c r="AP25" s="61">
        <v>3.9643508368520026E-4</v>
      </c>
      <c r="AQ25" s="61">
        <v>1.6643913449704167E-4</v>
      </c>
      <c r="AR25" s="61">
        <v>0</v>
      </c>
      <c r="AS25" s="61">
        <v>0</v>
      </c>
      <c r="AT25" s="61">
        <v>0</v>
      </c>
      <c r="AU25" s="61">
        <v>0</v>
      </c>
      <c r="AV25" s="61">
        <v>0</v>
      </c>
      <c r="AW25" s="61">
        <v>0</v>
      </c>
      <c r="AX25" s="61">
        <v>0</v>
      </c>
      <c r="AY25" s="61">
        <v>0</v>
      </c>
      <c r="AZ25" s="61">
        <v>0</v>
      </c>
      <c r="BA25" s="61">
        <v>0</v>
      </c>
      <c r="BB25" s="61">
        <v>3.0887348493391413E-4</v>
      </c>
      <c r="BC25" s="61">
        <v>0</v>
      </c>
      <c r="BD25" s="61">
        <v>1.1896770904416925E-4</v>
      </c>
      <c r="BE25" s="61">
        <v>0</v>
      </c>
      <c r="BF25" s="61">
        <v>3.7405880550386806E-3</v>
      </c>
      <c r="BG25" s="61">
        <v>0.10676706586949565</v>
      </c>
      <c r="BH25" s="61">
        <v>2.0419285626550144E-5</v>
      </c>
      <c r="BI25" s="61">
        <v>0</v>
      </c>
      <c r="BJ25" s="61">
        <v>4.9332794729621502E-5</v>
      </c>
      <c r="BK25" s="61">
        <v>0</v>
      </c>
      <c r="BL25" s="61">
        <v>0</v>
      </c>
      <c r="BM25" s="61">
        <v>0</v>
      </c>
      <c r="BN25" s="61">
        <v>1.2101594751144728E-4</v>
      </c>
      <c r="BO25" s="61">
        <v>0</v>
      </c>
      <c r="BP25" s="61">
        <v>0</v>
      </c>
      <c r="BQ25" s="61">
        <v>0</v>
      </c>
      <c r="BR25" s="61">
        <v>0</v>
      </c>
      <c r="BS25" s="61">
        <v>0</v>
      </c>
      <c r="BT25" s="61">
        <v>0</v>
      </c>
      <c r="BU25" s="61">
        <v>4.5886764667539624E-4</v>
      </c>
      <c r="BV25" s="61">
        <v>0</v>
      </c>
      <c r="BW25" s="61">
        <v>0</v>
      </c>
      <c r="BX25" s="61">
        <v>0</v>
      </c>
      <c r="BY25" s="61">
        <v>0</v>
      </c>
      <c r="BZ25" s="61">
        <v>0</v>
      </c>
      <c r="CA25" s="61">
        <v>0</v>
      </c>
      <c r="CB25" s="61">
        <v>0</v>
      </c>
      <c r="CC25" s="61">
        <v>0</v>
      </c>
      <c r="CD25" s="61">
        <v>1.0322643479987726E-3</v>
      </c>
      <c r="CE25" s="61">
        <v>0</v>
      </c>
      <c r="CF25" s="61">
        <v>0</v>
      </c>
      <c r="CG25" s="61">
        <v>0</v>
      </c>
      <c r="CH25" s="61">
        <v>0</v>
      </c>
      <c r="CI25" s="61">
        <v>0</v>
      </c>
      <c r="CJ25" s="61">
        <v>0</v>
      </c>
      <c r="CK25" s="61">
        <v>0</v>
      </c>
      <c r="CL25" s="61">
        <v>0</v>
      </c>
      <c r="CM25" s="61">
        <v>0</v>
      </c>
      <c r="CN25" s="61">
        <v>0</v>
      </c>
      <c r="CO25" s="61">
        <v>0</v>
      </c>
      <c r="CP25" s="61">
        <v>0</v>
      </c>
      <c r="CQ25" s="61">
        <v>0</v>
      </c>
      <c r="CR25" s="61">
        <v>0</v>
      </c>
      <c r="CS25" s="61">
        <v>0</v>
      </c>
      <c r="CT25" s="61">
        <v>0</v>
      </c>
      <c r="CU25" s="61">
        <v>0</v>
      </c>
      <c r="CV25" s="61">
        <v>0</v>
      </c>
      <c r="CW25" s="61">
        <v>0</v>
      </c>
      <c r="CX25" s="61">
        <v>0</v>
      </c>
      <c r="CY25" s="61">
        <v>0</v>
      </c>
      <c r="CZ25" s="61">
        <v>0</v>
      </c>
      <c r="DA25" s="61">
        <v>0</v>
      </c>
      <c r="DB25" s="61">
        <v>0</v>
      </c>
      <c r="DC25" s="61">
        <v>0</v>
      </c>
      <c r="DD25" s="61">
        <v>0</v>
      </c>
      <c r="DE25" s="61">
        <v>0</v>
      </c>
      <c r="DF25" s="61">
        <v>0</v>
      </c>
      <c r="DG25" s="61">
        <v>3.231395537735828E-5</v>
      </c>
      <c r="DH25" s="61">
        <v>0</v>
      </c>
      <c r="DI25" s="61">
        <v>1.8220078682007512E-5</v>
      </c>
      <c r="DJ25" s="61">
        <v>0</v>
      </c>
      <c r="DK25" s="61">
        <v>0</v>
      </c>
      <c r="DL25" s="61">
        <v>0</v>
      </c>
      <c r="DM25" s="61">
        <v>0</v>
      </c>
      <c r="DN25" s="61">
        <v>0</v>
      </c>
      <c r="DO25" s="61">
        <v>0</v>
      </c>
      <c r="DP25" s="61">
        <v>6.9043764526683738E-4</v>
      </c>
      <c r="DQ25" s="61">
        <v>6.6569817770458872E-4</v>
      </c>
      <c r="DR25" s="61">
        <v>0</v>
      </c>
      <c r="DS25" s="61">
        <v>0</v>
      </c>
      <c r="DT25" s="61">
        <v>0</v>
      </c>
      <c r="DU25" s="61">
        <v>0</v>
      </c>
      <c r="DV25" s="61">
        <v>0</v>
      </c>
      <c r="DW25" s="61">
        <v>0</v>
      </c>
      <c r="DX25" s="61">
        <v>2.1813734109584198E-4</v>
      </c>
      <c r="DY25" s="61">
        <v>7.5539002718889262E-4</v>
      </c>
      <c r="DZ25" s="61">
        <v>0</v>
      </c>
      <c r="EA25" s="61">
        <v>0</v>
      </c>
      <c r="EB25" s="61">
        <v>0</v>
      </c>
      <c r="EC25" s="61">
        <v>0</v>
      </c>
      <c r="ED25" s="61">
        <v>0</v>
      </c>
      <c r="EE25" s="61">
        <v>0</v>
      </c>
      <c r="EF25" s="61">
        <v>0</v>
      </c>
      <c r="EG25" s="61">
        <v>0</v>
      </c>
      <c r="EH25" s="61">
        <v>0</v>
      </c>
      <c r="EI25" s="61">
        <v>0</v>
      </c>
      <c r="EJ25" s="61">
        <v>0</v>
      </c>
      <c r="EK25" s="61">
        <v>0</v>
      </c>
      <c r="EL25" s="61">
        <v>0</v>
      </c>
      <c r="EM25" s="61">
        <v>0</v>
      </c>
      <c r="EN25" s="61">
        <v>0</v>
      </c>
      <c r="EO25" s="61">
        <v>0</v>
      </c>
      <c r="EP25" s="61">
        <v>3.4232824581968609E-4</v>
      </c>
      <c r="EQ25" s="61">
        <v>0</v>
      </c>
      <c r="ER25" s="61">
        <v>0</v>
      </c>
      <c r="ES25" s="61">
        <v>0</v>
      </c>
      <c r="ET25" s="61">
        <v>0</v>
      </c>
      <c r="EU25" s="61">
        <v>0</v>
      </c>
      <c r="EV25" s="61">
        <v>0</v>
      </c>
      <c r="EW25" s="61">
        <v>0</v>
      </c>
      <c r="EX25" s="61">
        <v>0</v>
      </c>
      <c r="EY25" s="61">
        <v>0</v>
      </c>
      <c r="EZ25" s="61">
        <v>4.6016261251250731E-4</v>
      </c>
      <c r="FA25" s="61">
        <v>0</v>
      </c>
      <c r="FB25" s="61">
        <v>0</v>
      </c>
      <c r="FC25" s="61">
        <v>0</v>
      </c>
      <c r="FD25" s="61">
        <v>0</v>
      </c>
      <c r="FE25" s="61">
        <v>0</v>
      </c>
      <c r="FF25" s="61">
        <v>0</v>
      </c>
      <c r="FG25" s="61">
        <v>0</v>
      </c>
      <c r="FH25" s="61">
        <v>0</v>
      </c>
      <c r="FI25" s="61">
        <v>0</v>
      </c>
      <c r="FJ25" s="61">
        <v>0</v>
      </c>
      <c r="FK25" s="61">
        <v>0</v>
      </c>
      <c r="FL25" s="61">
        <v>0</v>
      </c>
      <c r="FM25" s="61">
        <v>0</v>
      </c>
      <c r="FN25" s="61">
        <v>0</v>
      </c>
      <c r="FO25" s="61">
        <v>0</v>
      </c>
      <c r="FP25" s="61">
        <v>0</v>
      </c>
      <c r="FQ25" s="61">
        <v>0</v>
      </c>
      <c r="FR25" s="61">
        <v>0</v>
      </c>
      <c r="FS25" s="61">
        <v>0</v>
      </c>
      <c r="FT25" s="61">
        <v>0</v>
      </c>
      <c r="FU25" s="61">
        <v>0</v>
      </c>
      <c r="FV25" s="61">
        <v>0</v>
      </c>
      <c r="FW25" s="61">
        <v>0</v>
      </c>
      <c r="FX25" s="61">
        <v>0</v>
      </c>
      <c r="FY25" s="61">
        <v>0</v>
      </c>
      <c r="FZ25" s="61">
        <v>0</v>
      </c>
      <c r="GA25" s="61">
        <v>0</v>
      </c>
      <c r="GB25" s="61">
        <v>0</v>
      </c>
      <c r="GC25" s="61">
        <v>0</v>
      </c>
      <c r="GD25" s="61">
        <v>0</v>
      </c>
      <c r="GE25" s="61">
        <v>0</v>
      </c>
      <c r="GF25" s="61">
        <v>0</v>
      </c>
      <c r="GG25" s="61">
        <v>0</v>
      </c>
      <c r="GH25" s="61">
        <v>0</v>
      </c>
      <c r="GI25" s="61">
        <v>0</v>
      </c>
      <c r="GJ25" s="61">
        <v>0</v>
      </c>
      <c r="GK25" s="61">
        <v>0</v>
      </c>
      <c r="GL25" s="61">
        <v>2.9172945630764066E-4</v>
      </c>
      <c r="GM25" s="61">
        <v>0</v>
      </c>
      <c r="GN25" s="61">
        <v>6.6953785591819413E-3</v>
      </c>
      <c r="GO25" s="61">
        <v>0</v>
      </c>
      <c r="GP25" s="61">
        <v>0</v>
      </c>
      <c r="GQ25" s="61">
        <v>0</v>
      </c>
      <c r="GR25" s="61">
        <v>0</v>
      </c>
      <c r="GS25" s="61">
        <v>0</v>
      </c>
      <c r="GT25" s="61">
        <v>0</v>
      </c>
      <c r="GU25" s="61">
        <v>0</v>
      </c>
      <c r="GV25" s="61">
        <v>0</v>
      </c>
      <c r="GW25" s="61">
        <v>0</v>
      </c>
      <c r="GX25" s="61">
        <v>0</v>
      </c>
      <c r="GY25" s="61">
        <v>0</v>
      </c>
      <c r="GZ25" s="61">
        <v>0</v>
      </c>
      <c r="HA25" s="61">
        <v>0</v>
      </c>
      <c r="HB25" s="61">
        <v>0</v>
      </c>
      <c r="HC25" s="61">
        <v>0</v>
      </c>
      <c r="HD25" s="61">
        <v>0</v>
      </c>
      <c r="HE25" s="61">
        <v>0</v>
      </c>
      <c r="HF25" s="61">
        <v>0</v>
      </c>
      <c r="HG25" s="61">
        <v>0</v>
      </c>
      <c r="HH25" s="61">
        <v>0</v>
      </c>
      <c r="HI25" s="61">
        <v>0</v>
      </c>
      <c r="HJ25" s="61">
        <v>0</v>
      </c>
      <c r="HK25" s="61">
        <v>0</v>
      </c>
      <c r="HL25" s="61">
        <v>0</v>
      </c>
      <c r="HM25" s="61">
        <v>0</v>
      </c>
      <c r="HN25" s="61">
        <v>0</v>
      </c>
      <c r="HO25" s="61">
        <v>0</v>
      </c>
      <c r="HP25" s="61">
        <v>0</v>
      </c>
      <c r="HQ25" s="61">
        <v>0</v>
      </c>
      <c r="HR25" s="61">
        <v>0</v>
      </c>
      <c r="HS25" s="61">
        <v>0</v>
      </c>
      <c r="HT25" s="61">
        <v>0</v>
      </c>
      <c r="HU25" s="61">
        <v>1.0269814325213513E-4</v>
      </c>
      <c r="HV25" s="61">
        <v>0</v>
      </c>
      <c r="HW25" s="61">
        <v>0</v>
      </c>
      <c r="HX25" s="61">
        <v>0</v>
      </c>
      <c r="HY25" s="61">
        <v>0</v>
      </c>
      <c r="HZ25" s="61">
        <v>0</v>
      </c>
      <c r="IA25" s="61">
        <v>0</v>
      </c>
      <c r="IB25" s="61">
        <v>0</v>
      </c>
      <c r="IC25" s="61">
        <v>0</v>
      </c>
      <c r="ID25" s="61">
        <v>0</v>
      </c>
      <c r="IE25" s="61">
        <v>0</v>
      </c>
      <c r="IF25" s="61">
        <v>0</v>
      </c>
      <c r="IG25" s="61">
        <v>0</v>
      </c>
      <c r="IH25" s="61">
        <v>0</v>
      </c>
      <c r="II25" s="61">
        <v>3.4445497673846236E-4</v>
      </c>
      <c r="IJ25" s="61">
        <v>0</v>
      </c>
      <c r="IK25" s="61">
        <v>0</v>
      </c>
      <c r="IL25" s="61">
        <v>0</v>
      </c>
      <c r="IM25" s="61">
        <v>0</v>
      </c>
      <c r="IN25" s="61">
        <v>0</v>
      </c>
      <c r="IO25" s="61">
        <v>0</v>
      </c>
      <c r="IP25" s="61">
        <v>0</v>
      </c>
      <c r="IQ25" s="61">
        <v>0</v>
      </c>
      <c r="IR25" s="61">
        <v>0</v>
      </c>
      <c r="IS25" s="61">
        <v>0</v>
      </c>
      <c r="IT25" s="61">
        <v>0</v>
      </c>
      <c r="IU25" s="61">
        <v>0</v>
      </c>
      <c r="IV25" s="61">
        <v>0</v>
      </c>
      <c r="IW25" s="61">
        <v>0</v>
      </c>
      <c r="IX25" s="61">
        <v>0</v>
      </c>
      <c r="IY25" s="61">
        <v>0</v>
      </c>
      <c r="IZ25" s="61">
        <v>0</v>
      </c>
      <c r="JA25" s="61">
        <v>0</v>
      </c>
      <c r="JB25" s="61">
        <v>0</v>
      </c>
      <c r="JC25" s="61">
        <v>0</v>
      </c>
      <c r="JD25" s="61">
        <v>0</v>
      </c>
      <c r="JE25" s="61">
        <v>0</v>
      </c>
      <c r="JF25" s="61">
        <v>0</v>
      </c>
      <c r="JG25" s="61">
        <v>0</v>
      </c>
      <c r="JH25" s="61">
        <v>0</v>
      </c>
      <c r="JI25" s="61">
        <v>1.248879433139544E-5</v>
      </c>
      <c r="JJ25" s="61">
        <v>0</v>
      </c>
      <c r="JK25" s="61">
        <v>0</v>
      </c>
      <c r="JL25" s="61">
        <v>0</v>
      </c>
      <c r="JM25" s="61">
        <v>0</v>
      </c>
      <c r="JN25" s="61">
        <v>0</v>
      </c>
      <c r="JO25" s="61">
        <v>0</v>
      </c>
      <c r="JP25" s="61">
        <v>0</v>
      </c>
      <c r="JQ25" s="61">
        <v>4.1688752940333242E-5</v>
      </c>
      <c r="JR25" s="61">
        <v>0</v>
      </c>
      <c r="JS25" s="61">
        <v>0</v>
      </c>
      <c r="JT25" s="61">
        <v>0</v>
      </c>
      <c r="JU25" s="61">
        <v>0</v>
      </c>
      <c r="JV25" s="61">
        <v>0</v>
      </c>
      <c r="JW25" s="61">
        <v>0</v>
      </c>
      <c r="JX25" s="61">
        <v>0</v>
      </c>
      <c r="JY25" s="61">
        <v>0</v>
      </c>
      <c r="JZ25" s="61">
        <v>0</v>
      </c>
      <c r="KA25" s="61">
        <v>0</v>
      </c>
      <c r="KB25" s="61">
        <v>0</v>
      </c>
      <c r="KC25" s="61">
        <v>0</v>
      </c>
      <c r="KD25" s="61">
        <v>0</v>
      </c>
      <c r="KE25" s="61">
        <v>6.9073426676381422E-5</v>
      </c>
      <c r="KF25" s="61">
        <v>0</v>
      </c>
      <c r="KG25" s="61">
        <v>0</v>
      </c>
      <c r="KH25" s="61">
        <v>0</v>
      </c>
      <c r="KI25" s="61">
        <v>0</v>
      </c>
      <c r="KJ25" s="61">
        <v>0</v>
      </c>
      <c r="KK25" s="61">
        <v>0</v>
      </c>
      <c r="KL25" s="61">
        <v>0</v>
      </c>
      <c r="KM25" s="61">
        <v>0</v>
      </c>
      <c r="KN25" s="61">
        <v>0</v>
      </c>
      <c r="KO25" s="61">
        <v>0</v>
      </c>
      <c r="KP25" s="61">
        <v>0</v>
      </c>
      <c r="KQ25" s="61">
        <v>0</v>
      </c>
      <c r="KR25" s="61">
        <v>0</v>
      </c>
      <c r="KS25" s="61">
        <v>0</v>
      </c>
      <c r="KT25" s="61">
        <v>0</v>
      </c>
      <c r="KU25" s="61">
        <v>0</v>
      </c>
      <c r="KV25" s="61">
        <v>1.948506462176345E-5</v>
      </c>
      <c r="KW25" s="61">
        <v>0</v>
      </c>
      <c r="KX25" s="61">
        <v>0</v>
      </c>
      <c r="KY25" s="61">
        <v>0</v>
      </c>
      <c r="KZ25" s="61">
        <v>0</v>
      </c>
    </row>
    <row r="26" spans="1:312" ht="13" x14ac:dyDescent="0.3">
      <c r="A26" s="102">
        <v>1.083147029890027</v>
      </c>
      <c r="B26" s="50" t="s">
        <v>914</v>
      </c>
      <c r="C26" s="60" t="s">
        <v>72</v>
      </c>
      <c r="D26" s="61">
        <v>0</v>
      </c>
      <c r="E26" s="61">
        <v>0</v>
      </c>
      <c r="F26" s="61">
        <v>0</v>
      </c>
      <c r="G26" s="61">
        <v>0</v>
      </c>
      <c r="H26" s="61">
        <v>0</v>
      </c>
      <c r="I26" s="61">
        <v>2.3091465230524257E-5</v>
      </c>
      <c r="J26" s="61">
        <v>0</v>
      </c>
      <c r="K26" s="61">
        <v>9.9094659761288947E-6</v>
      </c>
      <c r="L26" s="61">
        <v>1.6949914411491093E-5</v>
      </c>
      <c r="M26" s="61">
        <v>0</v>
      </c>
      <c r="N26" s="61">
        <v>0</v>
      </c>
      <c r="O26" s="61">
        <v>0</v>
      </c>
      <c r="P26" s="61">
        <v>0</v>
      </c>
      <c r="Q26" s="61">
        <v>4.0150427196128034E-5</v>
      </c>
      <c r="R26" s="61">
        <v>0</v>
      </c>
      <c r="S26" s="61">
        <v>0</v>
      </c>
      <c r="T26" s="61">
        <v>0</v>
      </c>
      <c r="U26" s="61">
        <v>0</v>
      </c>
      <c r="V26" s="61">
        <v>1.3779982248193989E-5</v>
      </c>
      <c r="W26" s="61">
        <v>0</v>
      </c>
      <c r="X26" s="61">
        <v>0</v>
      </c>
      <c r="Y26" s="61">
        <v>0</v>
      </c>
      <c r="Z26" s="61">
        <v>1.1242175846613057E-5</v>
      </c>
      <c r="AA26" s="61">
        <v>0</v>
      </c>
      <c r="AB26" s="61">
        <v>0</v>
      </c>
      <c r="AC26" s="61">
        <v>5.4071595760614916E-6</v>
      </c>
      <c r="AD26" s="61">
        <v>0</v>
      </c>
      <c r="AE26" s="61">
        <v>0</v>
      </c>
      <c r="AF26" s="61">
        <v>6.6014657179840381E-5</v>
      </c>
      <c r="AG26" s="61">
        <v>7.457957550053905E-2</v>
      </c>
      <c r="AH26" s="61">
        <v>3.95127921317231E-4</v>
      </c>
      <c r="AI26" s="61">
        <v>1.3109619041834342E-5</v>
      </c>
      <c r="AJ26" s="61">
        <v>2.4345279344721239E-5</v>
      </c>
      <c r="AK26" s="61">
        <v>9.2585853728026238E-4</v>
      </c>
      <c r="AL26" s="61">
        <v>4.127509922732586E-4</v>
      </c>
      <c r="AM26" s="61">
        <v>0</v>
      </c>
      <c r="AN26" s="61">
        <v>8.140351454439981E-3</v>
      </c>
      <c r="AO26" s="61">
        <v>6.7501444083814637E-3</v>
      </c>
      <c r="AP26" s="61">
        <v>3.0700754041409784E-4</v>
      </c>
      <c r="AQ26" s="61">
        <v>1.8546593213499703E-3</v>
      </c>
      <c r="AR26" s="61">
        <v>7.2280817687937345E-5</v>
      </c>
      <c r="AS26" s="61">
        <v>8.9019506558473318E-6</v>
      </c>
      <c r="AT26" s="61">
        <v>0</v>
      </c>
      <c r="AU26" s="61">
        <v>0</v>
      </c>
      <c r="AV26" s="61">
        <v>0</v>
      </c>
      <c r="AW26" s="61">
        <v>4.1912165553912409E-6</v>
      </c>
      <c r="AX26" s="61">
        <v>5.9878124554339033E-6</v>
      </c>
      <c r="AY26" s="61">
        <v>0</v>
      </c>
      <c r="AZ26" s="61">
        <v>8.7099992804305151E-6</v>
      </c>
      <c r="BA26" s="61">
        <v>0</v>
      </c>
      <c r="BB26" s="61">
        <v>1.2976768150660873E-5</v>
      </c>
      <c r="BC26" s="61">
        <v>2.1314941103874597E-2</v>
      </c>
      <c r="BD26" s="61">
        <v>8.1092172603391216E-2</v>
      </c>
      <c r="BE26" s="61">
        <v>6.1800563307669376E-6</v>
      </c>
      <c r="BF26" s="61">
        <v>2.2308215118896045E-5</v>
      </c>
      <c r="BG26" s="61">
        <v>2.4738665206946712E-5</v>
      </c>
      <c r="BH26" s="61">
        <v>9.0103322961201035E-3</v>
      </c>
      <c r="BI26" s="61">
        <v>5.1297547139916389E-4</v>
      </c>
      <c r="BJ26" s="61">
        <v>6.422624791301636E-4</v>
      </c>
      <c r="BK26" s="61">
        <v>1.656906197182684E-4</v>
      </c>
      <c r="BL26" s="61">
        <v>1.2546211072117851E-5</v>
      </c>
      <c r="BM26" s="61">
        <v>2.9711187898315451E-4</v>
      </c>
      <c r="BN26" s="61">
        <v>2.2805380446105803E-3</v>
      </c>
      <c r="BO26" s="61">
        <v>1.4999821810572917E-3</v>
      </c>
      <c r="BP26" s="61">
        <v>1.5318929957395946E-5</v>
      </c>
      <c r="BQ26" s="61">
        <v>0</v>
      </c>
      <c r="BR26" s="61">
        <v>0</v>
      </c>
      <c r="BS26" s="61">
        <v>0</v>
      </c>
      <c r="BT26" s="61">
        <v>0</v>
      </c>
      <c r="BU26" s="61">
        <v>0</v>
      </c>
      <c r="BV26" s="61">
        <v>1.5638932717691688E-5</v>
      </c>
      <c r="BW26" s="61">
        <v>9.1641997926358463E-5</v>
      </c>
      <c r="BX26" s="61">
        <v>0</v>
      </c>
      <c r="BY26" s="61">
        <v>1.935866220580072E-5</v>
      </c>
      <c r="BZ26" s="61">
        <v>0</v>
      </c>
      <c r="CA26" s="61">
        <v>0</v>
      </c>
      <c r="CB26" s="61">
        <v>0</v>
      </c>
      <c r="CC26" s="61">
        <v>0</v>
      </c>
      <c r="CD26" s="61">
        <v>1.1124899037031143E-5</v>
      </c>
      <c r="CE26" s="61">
        <v>0</v>
      </c>
      <c r="CF26" s="61">
        <v>0</v>
      </c>
      <c r="CG26" s="61">
        <v>3.1109780972225461E-4</v>
      </c>
      <c r="CH26" s="61">
        <v>5.5258427067750228E-5</v>
      </c>
      <c r="CI26" s="61">
        <v>0</v>
      </c>
      <c r="CJ26" s="61">
        <v>2.8000280792559433E-4</v>
      </c>
      <c r="CK26" s="61">
        <v>0</v>
      </c>
      <c r="CL26" s="61">
        <v>0</v>
      </c>
      <c r="CM26" s="61">
        <v>2.3305777596136574E-5</v>
      </c>
      <c r="CN26" s="61">
        <v>0</v>
      </c>
      <c r="CO26" s="61">
        <v>0</v>
      </c>
      <c r="CP26" s="61">
        <v>0</v>
      </c>
      <c r="CQ26" s="61">
        <v>4.327768598577892E-4</v>
      </c>
      <c r="CR26" s="61">
        <v>9.1095085151199904E-4</v>
      </c>
      <c r="CS26" s="61">
        <v>2.7839380634198265E-5</v>
      </c>
      <c r="CT26" s="61">
        <v>1.3328169164391739E-4</v>
      </c>
      <c r="CU26" s="61">
        <v>6.6790494951967326E-4</v>
      </c>
      <c r="CV26" s="61">
        <v>7.1850842508973292E-4</v>
      </c>
      <c r="CW26" s="61">
        <v>1.3562526917960636E-2</v>
      </c>
      <c r="CX26" s="61">
        <v>1.7655848259514884E-2</v>
      </c>
      <c r="CY26" s="61">
        <v>1.9629089482863585E-3</v>
      </c>
      <c r="CZ26" s="61">
        <v>6.7794658910636234E-4</v>
      </c>
      <c r="DA26" s="61">
        <v>9.1188541939546294E-5</v>
      </c>
      <c r="DB26" s="61">
        <v>6.7624620636532609E-3</v>
      </c>
      <c r="DC26" s="61">
        <v>4.3488478726347974E-4</v>
      </c>
      <c r="DD26" s="61">
        <v>0</v>
      </c>
      <c r="DE26" s="61">
        <v>0</v>
      </c>
      <c r="DF26" s="61">
        <v>0</v>
      </c>
      <c r="DG26" s="61">
        <v>7.9110534979948415E-4</v>
      </c>
      <c r="DH26" s="61">
        <v>3.80939393762269E-5</v>
      </c>
      <c r="DI26" s="61">
        <v>0</v>
      </c>
      <c r="DJ26" s="61">
        <v>0</v>
      </c>
      <c r="DK26" s="61">
        <v>0</v>
      </c>
      <c r="DL26" s="61">
        <v>5.5985383880278876E-5</v>
      </c>
      <c r="DM26" s="61">
        <v>0</v>
      </c>
      <c r="DN26" s="61">
        <v>0</v>
      </c>
      <c r="DO26" s="61">
        <v>1.3384133356768458E-5</v>
      </c>
      <c r="DP26" s="61">
        <v>0</v>
      </c>
      <c r="DQ26" s="61">
        <v>0</v>
      </c>
      <c r="DR26" s="61">
        <v>0</v>
      </c>
      <c r="DS26" s="61">
        <v>4.0345784326134694E-5</v>
      </c>
      <c r="DT26" s="61">
        <v>6.112965266136363E-2</v>
      </c>
      <c r="DU26" s="61">
        <v>7.4176563868863954E-2</v>
      </c>
      <c r="DV26" s="61">
        <v>4.6500630827844246E-2</v>
      </c>
      <c r="DW26" s="61">
        <v>0.24769004957620705</v>
      </c>
      <c r="DX26" s="61">
        <v>0.10201251587042692</v>
      </c>
      <c r="DY26" s="61">
        <v>7.564375384089049E-2</v>
      </c>
      <c r="DZ26" s="61">
        <v>0</v>
      </c>
      <c r="EA26" s="61">
        <v>1.8806839956710477E-5</v>
      </c>
      <c r="EB26" s="61">
        <v>2.6052526751688837E-4</v>
      </c>
      <c r="EC26" s="61">
        <v>3.1656830255687179E-4</v>
      </c>
      <c r="ED26" s="61">
        <v>0</v>
      </c>
      <c r="EE26" s="61">
        <v>0</v>
      </c>
      <c r="EF26" s="61">
        <v>2.8031487637940762E-4</v>
      </c>
      <c r="EG26" s="61">
        <v>7.2284641504768849E-5</v>
      </c>
      <c r="EH26" s="61">
        <v>0</v>
      </c>
      <c r="EI26" s="61">
        <v>2.9845499923446301E-5</v>
      </c>
      <c r="EJ26" s="61">
        <v>0</v>
      </c>
      <c r="EK26" s="61">
        <v>0</v>
      </c>
      <c r="EL26" s="61">
        <v>0</v>
      </c>
      <c r="EM26" s="61">
        <v>2.3587549854080005E-5</v>
      </c>
      <c r="EN26" s="61">
        <v>0</v>
      </c>
      <c r="EO26" s="61">
        <v>0</v>
      </c>
      <c r="EP26" s="61">
        <v>0</v>
      </c>
      <c r="EQ26" s="61">
        <v>0</v>
      </c>
      <c r="ER26" s="61">
        <v>3.4247756842349703E-5</v>
      </c>
      <c r="ES26" s="61">
        <v>0</v>
      </c>
      <c r="ET26" s="61">
        <v>0</v>
      </c>
      <c r="EU26" s="61">
        <v>0</v>
      </c>
      <c r="EV26" s="61">
        <v>0</v>
      </c>
      <c r="EW26" s="61">
        <v>0</v>
      </c>
      <c r="EX26" s="61">
        <v>0</v>
      </c>
      <c r="EY26" s="61">
        <v>1.8963439436937557E-5</v>
      </c>
      <c r="EZ26" s="61">
        <v>0</v>
      </c>
      <c r="FA26" s="61">
        <v>0</v>
      </c>
      <c r="FB26" s="61">
        <v>0</v>
      </c>
      <c r="FC26" s="61">
        <v>0</v>
      </c>
      <c r="FD26" s="61">
        <v>0</v>
      </c>
      <c r="FE26" s="61">
        <v>0</v>
      </c>
      <c r="FF26" s="61">
        <v>6.4119607383070828E-5</v>
      </c>
      <c r="FG26" s="61">
        <v>0</v>
      </c>
      <c r="FH26" s="61">
        <v>0</v>
      </c>
      <c r="FI26" s="61">
        <v>1.6442166023050172E-5</v>
      </c>
      <c r="FJ26" s="61">
        <v>6.5594784719009793E-5</v>
      </c>
      <c r="FK26" s="61">
        <v>0</v>
      </c>
      <c r="FL26" s="61">
        <v>7.4812689105188061E-5</v>
      </c>
      <c r="FM26" s="61">
        <v>3.5409351443422032E-5</v>
      </c>
      <c r="FN26" s="61">
        <v>1.9860987144620633E-4</v>
      </c>
      <c r="FO26" s="61">
        <v>7.4504214954028035E-4</v>
      </c>
      <c r="FP26" s="61">
        <v>1.4127597679892913E-5</v>
      </c>
      <c r="FQ26" s="61">
        <v>3.2437169685334939E-4</v>
      </c>
      <c r="FR26" s="61">
        <v>2.368750731136803E-5</v>
      </c>
      <c r="FS26" s="61">
        <v>0</v>
      </c>
      <c r="FT26" s="61">
        <v>0</v>
      </c>
      <c r="FU26" s="61">
        <v>0</v>
      </c>
      <c r="FV26" s="61">
        <v>0</v>
      </c>
      <c r="FW26" s="61">
        <v>0</v>
      </c>
      <c r="FX26" s="61">
        <v>4.0353058413200154E-4</v>
      </c>
      <c r="FY26" s="61">
        <v>0</v>
      </c>
      <c r="FZ26" s="61">
        <v>0</v>
      </c>
      <c r="GA26" s="61">
        <v>0</v>
      </c>
      <c r="GB26" s="61">
        <v>0</v>
      </c>
      <c r="GC26" s="61">
        <v>0</v>
      </c>
      <c r="GD26" s="61">
        <v>0</v>
      </c>
      <c r="GE26" s="61">
        <v>5.4342836866509605E-5</v>
      </c>
      <c r="GF26" s="61">
        <v>2.947125481671915E-5</v>
      </c>
      <c r="GG26" s="61">
        <v>1.8835917807312705E-4</v>
      </c>
      <c r="GH26" s="61">
        <v>2.0132473448770724E-4</v>
      </c>
      <c r="GI26" s="61">
        <v>2.9584912243754057E-4</v>
      </c>
      <c r="GJ26" s="61">
        <v>1.1909200495430416E-4</v>
      </c>
      <c r="GK26" s="61">
        <v>2.694050875392899E-4</v>
      </c>
      <c r="GL26" s="61">
        <v>1.7260992979519299E-4</v>
      </c>
      <c r="GM26" s="61">
        <v>0</v>
      </c>
      <c r="GN26" s="61">
        <v>0</v>
      </c>
      <c r="GO26" s="61">
        <v>0</v>
      </c>
      <c r="GP26" s="61">
        <v>0</v>
      </c>
      <c r="GQ26" s="61">
        <v>4.2609823148814971E-5</v>
      </c>
      <c r="GR26" s="61">
        <v>0</v>
      </c>
      <c r="GS26" s="61">
        <v>0</v>
      </c>
      <c r="GT26" s="61">
        <v>0</v>
      </c>
      <c r="GU26" s="61">
        <v>0</v>
      </c>
      <c r="GV26" s="61">
        <v>0</v>
      </c>
      <c r="GW26" s="61">
        <v>2.8850202929873607E-4</v>
      </c>
      <c r="GX26" s="61">
        <v>6.5903528421101668E-4</v>
      </c>
      <c r="GY26" s="61">
        <v>2.2483344422166641E-5</v>
      </c>
      <c r="GZ26" s="61">
        <v>1.7085390116419779E-5</v>
      </c>
      <c r="HA26" s="61">
        <v>0</v>
      </c>
      <c r="HB26" s="61">
        <v>0</v>
      </c>
      <c r="HC26" s="61">
        <v>0</v>
      </c>
      <c r="HD26" s="61">
        <v>0</v>
      </c>
      <c r="HE26" s="61">
        <v>4.8642310949928994E-4</v>
      </c>
      <c r="HF26" s="61">
        <v>4.3545965692128413E-5</v>
      </c>
      <c r="HG26" s="61">
        <v>1.8854953743141977E-5</v>
      </c>
      <c r="HH26" s="61">
        <v>4.9196372536102764E-5</v>
      </c>
      <c r="HI26" s="61">
        <v>0</v>
      </c>
      <c r="HJ26" s="61">
        <v>0</v>
      </c>
      <c r="HK26" s="61">
        <v>1.1596705726656794E-3</v>
      </c>
      <c r="HL26" s="61">
        <v>6.8342528734878651E-5</v>
      </c>
      <c r="HM26" s="61">
        <v>0</v>
      </c>
      <c r="HN26" s="61">
        <v>3.4883401925069735E-5</v>
      </c>
      <c r="HO26" s="61">
        <v>0</v>
      </c>
      <c r="HP26" s="61">
        <v>0</v>
      </c>
      <c r="HQ26" s="61">
        <v>0</v>
      </c>
      <c r="HR26" s="61">
        <v>0</v>
      </c>
      <c r="HS26" s="61">
        <v>0</v>
      </c>
      <c r="HT26" s="61">
        <v>0</v>
      </c>
      <c r="HU26" s="61">
        <v>0</v>
      </c>
      <c r="HV26" s="61">
        <v>5.0870205382462081E-5</v>
      </c>
      <c r="HW26" s="61">
        <v>0</v>
      </c>
      <c r="HX26" s="61">
        <v>0</v>
      </c>
      <c r="HY26" s="61">
        <v>0</v>
      </c>
      <c r="HZ26" s="61">
        <v>0</v>
      </c>
      <c r="IA26" s="61">
        <v>8.2291160557610069E-5</v>
      </c>
      <c r="IB26" s="61">
        <v>0</v>
      </c>
      <c r="IC26" s="61">
        <v>0.10275079214268854</v>
      </c>
      <c r="ID26" s="61">
        <v>0.22993606707283723</v>
      </c>
      <c r="IE26" s="61">
        <v>0.12411388610742605</v>
      </c>
      <c r="IF26" s="61">
        <v>0.29926059130125743</v>
      </c>
      <c r="IG26" s="61">
        <v>5.8947023838774469E-4</v>
      </c>
      <c r="IH26" s="61">
        <v>1.5819754153760171E-5</v>
      </c>
      <c r="II26" s="61">
        <v>1.1424279038725285E-5</v>
      </c>
      <c r="IJ26" s="61">
        <v>7.679723196206578E-6</v>
      </c>
      <c r="IK26" s="61">
        <v>0</v>
      </c>
      <c r="IL26" s="61">
        <v>0</v>
      </c>
      <c r="IM26" s="61">
        <v>2.1727528923209084E-4</v>
      </c>
      <c r="IN26" s="61">
        <v>0</v>
      </c>
      <c r="IO26" s="61">
        <v>0</v>
      </c>
      <c r="IP26" s="61">
        <v>0</v>
      </c>
      <c r="IQ26" s="61">
        <v>0</v>
      </c>
      <c r="IR26" s="61">
        <v>0</v>
      </c>
      <c r="IS26" s="61">
        <v>0</v>
      </c>
      <c r="IT26" s="61">
        <v>0</v>
      </c>
      <c r="IU26" s="61">
        <v>0</v>
      </c>
      <c r="IV26" s="61">
        <v>0</v>
      </c>
      <c r="IW26" s="61">
        <v>0</v>
      </c>
      <c r="IX26" s="61">
        <v>0</v>
      </c>
      <c r="IY26" s="61">
        <v>1.473657429432696E-5</v>
      </c>
      <c r="IZ26" s="61">
        <v>0</v>
      </c>
      <c r="JA26" s="61">
        <v>0</v>
      </c>
      <c r="JB26" s="61">
        <v>5.3369932146389844E-5</v>
      </c>
      <c r="JC26" s="61">
        <v>0</v>
      </c>
      <c r="JD26" s="61">
        <v>0</v>
      </c>
      <c r="JE26" s="61">
        <v>0</v>
      </c>
      <c r="JF26" s="61">
        <v>0</v>
      </c>
      <c r="JG26" s="61">
        <v>4.3442003036930985E-5</v>
      </c>
      <c r="JH26" s="61">
        <v>3.6065247381867245E-6</v>
      </c>
      <c r="JI26" s="61">
        <v>0</v>
      </c>
      <c r="JJ26" s="61">
        <v>0</v>
      </c>
      <c r="JK26" s="61">
        <v>1.3426586384814298E-5</v>
      </c>
      <c r="JL26" s="61">
        <v>0</v>
      </c>
      <c r="JM26" s="61">
        <v>0</v>
      </c>
      <c r="JN26" s="61">
        <v>0</v>
      </c>
      <c r="JO26" s="61">
        <v>0</v>
      </c>
      <c r="JP26" s="61">
        <v>0</v>
      </c>
      <c r="JQ26" s="61">
        <v>0</v>
      </c>
      <c r="JR26" s="61">
        <v>0</v>
      </c>
      <c r="JS26" s="61">
        <v>0</v>
      </c>
      <c r="JT26" s="61">
        <v>0</v>
      </c>
      <c r="JU26" s="61">
        <v>0</v>
      </c>
      <c r="JV26" s="61">
        <v>1.9649650608198109E-3</v>
      </c>
      <c r="JW26" s="61">
        <v>7.9549722142101339E-6</v>
      </c>
      <c r="JX26" s="61">
        <v>6.5247140957726728E-3</v>
      </c>
      <c r="JY26" s="61">
        <v>4.3484590637829221E-6</v>
      </c>
      <c r="JZ26" s="61">
        <v>3.4210375557678454E-5</v>
      </c>
      <c r="KA26" s="61">
        <v>1.8394039188389899E-5</v>
      </c>
      <c r="KB26" s="61">
        <v>6.1997905566940651E-3</v>
      </c>
      <c r="KC26" s="61">
        <v>4.0354414391117766E-4</v>
      </c>
      <c r="KD26" s="61">
        <v>6.4169676974518112E-5</v>
      </c>
      <c r="KE26" s="61">
        <v>3.3629243795563015E-5</v>
      </c>
      <c r="KF26" s="61">
        <v>4.5875902049451162E-4</v>
      </c>
      <c r="KG26" s="61">
        <v>2.0916351994885698E-4</v>
      </c>
      <c r="KH26" s="61">
        <v>2.2673627384487069E-2</v>
      </c>
      <c r="KI26" s="61">
        <v>4.8450096425933732E-4</v>
      </c>
      <c r="KJ26" s="61">
        <v>5.1117450595234842E-2</v>
      </c>
      <c r="KK26" s="61">
        <v>4.7603034161356026E-4</v>
      </c>
      <c r="KL26" s="61">
        <v>3.8164265963357744E-5</v>
      </c>
      <c r="KM26" s="61">
        <v>1.714612080358191E-4</v>
      </c>
      <c r="KN26" s="61">
        <v>0</v>
      </c>
      <c r="KO26" s="61">
        <v>0</v>
      </c>
      <c r="KP26" s="61">
        <v>1.0115153797087205E-5</v>
      </c>
      <c r="KQ26" s="61">
        <v>0</v>
      </c>
      <c r="KR26" s="61">
        <v>8.630766876367947E-6</v>
      </c>
      <c r="KS26" s="61">
        <v>2.7774860913748177E-5</v>
      </c>
      <c r="KT26" s="61">
        <v>6.7639414423838122E-5</v>
      </c>
      <c r="KU26" s="61">
        <v>6.6253817796256553E-5</v>
      </c>
      <c r="KV26" s="61">
        <v>0</v>
      </c>
      <c r="KW26" s="61">
        <v>5.2228660658378033E-6</v>
      </c>
      <c r="KX26" s="61">
        <v>2.8020028476556771E-4</v>
      </c>
      <c r="KY26" s="61">
        <v>1.3430895477983476E-4</v>
      </c>
      <c r="KZ26" s="61">
        <v>1.0347060428300215E-4</v>
      </c>
    </row>
    <row r="27" spans="1:312" ht="13" x14ac:dyDescent="0.3">
      <c r="A27" s="102">
        <v>1.0353287010511616</v>
      </c>
      <c r="B27" s="50" t="s">
        <v>913</v>
      </c>
      <c r="C27" s="60" t="s">
        <v>130</v>
      </c>
      <c r="D27" s="61">
        <v>0</v>
      </c>
      <c r="E27" s="61">
        <v>0</v>
      </c>
      <c r="F27" s="61">
        <v>0</v>
      </c>
      <c r="G27" s="61">
        <v>0</v>
      </c>
      <c r="H27" s="61">
        <v>0</v>
      </c>
      <c r="I27" s="61">
        <v>0</v>
      </c>
      <c r="J27" s="61">
        <v>2.2714387061781692E-4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  <c r="U27" s="61">
        <v>0</v>
      </c>
      <c r="V27" s="61">
        <v>0</v>
      </c>
      <c r="W27" s="61">
        <v>0</v>
      </c>
      <c r="X27" s="61">
        <v>0</v>
      </c>
      <c r="Y27" s="61">
        <v>0</v>
      </c>
      <c r="Z27" s="61">
        <v>0</v>
      </c>
      <c r="AA27" s="61">
        <v>0</v>
      </c>
      <c r="AB27" s="61">
        <v>0</v>
      </c>
      <c r="AC27" s="61">
        <v>0</v>
      </c>
      <c r="AD27" s="61">
        <v>0</v>
      </c>
      <c r="AE27" s="61">
        <v>0</v>
      </c>
      <c r="AF27" s="61">
        <v>0</v>
      </c>
      <c r="AG27" s="61">
        <v>0</v>
      </c>
      <c r="AH27" s="61">
        <v>0</v>
      </c>
      <c r="AI27" s="61">
        <v>0</v>
      </c>
      <c r="AJ27" s="61">
        <v>0</v>
      </c>
      <c r="AK27" s="61">
        <v>0</v>
      </c>
      <c r="AL27" s="61">
        <v>0</v>
      </c>
      <c r="AM27" s="61">
        <v>0</v>
      </c>
      <c r="AN27" s="61">
        <v>0</v>
      </c>
      <c r="AO27" s="61">
        <v>0</v>
      </c>
      <c r="AP27" s="61">
        <v>0</v>
      </c>
      <c r="AQ27" s="61">
        <v>0</v>
      </c>
      <c r="AR27" s="61">
        <v>0</v>
      </c>
      <c r="AS27" s="61">
        <v>0</v>
      </c>
      <c r="AT27" s="61">
        <v>0</v>
      </c>
      <c r="AU27" s="61">
        <v>0</v>
      </c>
      <c r="AV27" s="61">
        <v>0</v>
      </c>
      <c r="AW27" s="61">
        <v>1.5424954501765656E-2</v>
      </c>
      <c r="AX27" s="61">
        <v>1.2238963259693172E-4</v>
      </c>
      <c r="AY27" s="61">
        <v>0</v>
      </c>
      <c r="AZ27" s="61">
        <v>0</v>
      </c>
      <c r="BA27" s="61">
        <v>0</v>
      </c>
      <c r="BB27" s="61">
        <v>0</v>
      </c>
      <c r="BC27" s="61">
        <v>0</v>
      </c>
      <c r="BD27" s="61">
        <v>0</v>
      </c>
      <c r="BE27" s="61">
        <v>0</v>
      </c>
      <c r="BF27" s="61">
        <v>0</v>
      </c>
      <c r="BG27" s="61">
        <v>0</v>
      </c>
      <c r="BH27" s="61">
        <v>0</v>
      </c>
      <c r="BI27" s="61">
        <v>0</v>
      </c>
      <c r="BJ27" s="61">
        <v>0</v>
      </c>
      <c r="BK27" s="61">
        <v>0</v>
      </c>
      <c r="BL27" s="61">
        <v>0</v>
      </c>
      <c r="BM27" s="61">
        <v>0</v>
      </c>
      <c r="BN27" s="61">
        <v>0</v>
      </c>
      <c r="BO27" s="61">
        <v>0</v>
      </c>
      <c r="BP27" s="61">
        <v>0</v>
      </c>
      <c r="BQ27" s="61">
        <v>0</v>
      </c>
      <c r="BR27" s="61">
        <v>0</v>
      </c>
      <c r="BS27" s="61">
        <v>0</v>
      </c>
      <c r="BT27" s="61">
        <v>0</v>
      </c>
      <c r="BU27" s="61">
        <v>0</v>
      </c>
      <c r="BV27" s="61">
        <v>0</v>
      </c>
      <c r="BW27" s="61">
        <v>2.2395471453243482E-4</v>
      </c>
      <c r="BX27" s="61">
        <v>0</v>
      </c>
      <c r="BY27" s="61">
        <v>1.7911122599421027E-4</v>
      </c>
      <c r="BZ27" s="61">
        <v>0</v>
      </c>
      <c r="CA27" s="61">
        <v>4.9610027878838614E-3</v>
      </c>
      <c r="CB27" s="61">
        <v>0</v>
      </c>
      <c r="CC27" s="61">
        <v>0</v>
      </c>
      <c r="CD27" s="61">
        <v>0</v>
      </c>
      <c r="CE27" s="61">
        <v>0</v>
      </c>
      <c r="CF27" s="61">
        <v>0</v>
      </c>
      <c r="CG27" s="61">
        <v>0</v>
      </c>
      <c r="CH27" s="61">
        <v>0</v>
      </c>
      <c r="CI27" s="61">
        <v>0</v>
      </c>
      <c r="CJ27" s="61">
        <v>0</v>
      </c>
      <c r="CK27" s="61">
        <v>0</v>
      </c>
      <c r="CL27" s="61">
        <v>0</v>
      </c>
      <c r="CM27" s="61">
        <v>0</v>
      </c>
      <c r="CN27" s="61">
        <v>0</v>
      </c>
      <c r="CO27" s="61">
        <v>0</v>
      </c>
      <c r="CP27" s="61">
        <v>0</v>
      </c>
      <c r="CQ27" s="61">
        <v>0</v>
      </c>
      <c r="CR27" s="61">
        <v>0</v>
      </c>
      <c r="CS27" s="61">
        <v>0</v>
      </c>
      <c r="CT27" s="61">
        <v>0</v>
      </c>
      <c r="CU27" s="61">
        <v>0</v>
      </c>
      <c r="CV27" s="61">
        <v>0</v>
      </c>
      <c r="CW27" s="61">
        <v>0</v>
      </c>
      <c r="CX27" s="61">
        <v>0</v>
      </c>
      <c r="CY27" s="61">
        <v>0</v>
      </c>
      <c r="CZ27" s="61">
        <v>0</v>
      </c>
      <c r="DA27" s="61">
        <v>0</v>
      </c>
      <c r="DB27" s="61">
        <v>0</v>
      </c>
      <c r="DC27" s="61">
        <v>0</v>
      </c>
      <c r="DD27" s="61">
        <v>0</v>
      </c>
      <c r="DE27" s="61">
        <v>0</v>
      </c>
      <c r="DF27" s="61">
        <v>0</v>
      </c>
      <c r="DG27" s="61">
        <v>0</v>
      </c>
      <c r="DH27" s="61">
        <v>0</v>
      </c>
      <c r="DI27" s="61">
        <v>0</v>
      </c>
      <c r="DJ27" s="61">
        <v>0</v>
      </c>
      <c r="DK27" s="61">
        <v>0</v>
      </c>
      <c r="DL27" s="61">
        <v>0</v>
      </c>
      <c r="DM27" s="61">
        <v>0</v>
      </c>
      <c r="DN27" s="61">
        <v>0</v>
      </c>
      <c r="DO27" s="61">
        <v>0</v>
      </c>
      <c r="DP27" s="61">
        <v>0</v>
      </c>
      <c r="DQ27" s="61">
        <v>0</v>
      </c>
      <c r="DR27" s="61">
        <v>0</v>
      </c>
      <c r="DS27" s="61">
        <v>0</v>
      </c>
      <c r="DT27" s="61">
        <v>0</v>
      </c>
      <c r="DU27" s="61">
        <v>0</v>
      </c>
      <c r="DV27" s="61">
        <v>0</v>
      </c>
      <c r="DW27" s="61">
        <v>0</v>
      </c>
      <c r="DX27" s="61">
        <v>0</v>
      </c>
      <c r="DY27" s="61">
        <v>0</v>
      </c>
      <c r="DZ27" s="61">
        <v>0</v>
      </c>
      <c r="EA27" s="61">
        <v>0</v>
      </c>
      <c r="EB27" s="61">
        <v>0</v>
      </c>
      <c r="EC27" s="61">
        <v>0</v>
      </c>
      <c r="ED27" s="61">
        <v>0</v>
      </c>
      <c r="EE27" s="61">
        <v>0</v>
      </c>
      <c r="EF27" s="61">
        <v>0</v>
      </c>
      <c r="EG27" s="61">
        <v>0</v>
      </c>
      <c r="EH27" s="61">
        <v>0</v>
      </c>
      <c r="EI27" s="61">
        <v>0</v>
      </c>
      <c r="EJ27" s="61">
        <v>0</v>
      </c>
      <c r="EK27" s="61">
        <v>0</v>
      </c>
      <c r="EL27" s="61">
        <v>0</v>
      </c>
      <c r="EM27" s="61">
        <v>0</v>
      </c>
      <c r="EN27" s="61">
        <v>0</v>
      </c>
      <c r="EO27" s="61">
        <v>0</v>
      </c>
      <c r="EP27" s="61">
        <v>0</v>
      </c>
      <c r="EQ27" s="61">
        <v>0</v>
      </c>
      <c r="ER27" s="61">
        <v>0</v>
      </c>
      <c r="ES27" s="61">
        <v>0</v>
      </c>
      <c r="ET27" s="61">
        <v>0</v>
      </c>
      <c r="EU27" s="61">
        <v>0</v>
      </c>
      <c r="EV27" s="61">
        <v>0</v>
      </c>
      <c r="EW27" s="61">
        <v>0</v>
      </c>
      <c r="EX27" s="61">
        <v>0</v>
      </c>
      <c r="EY27" s="61">
        <v>0</v>
      </c>
      <c r="EZ27" s="61">
        <v>0</v>
      </c>
      <c r="FA27" s="61">
        <v>0</v>
      </c>
      <c r="FB27" s="61">
        <v>0</v>
      </c>
      <c r="FC27" s="61">
        <v>0</v>
      </c>
      <c r="FD27" s="61">
        <v>0</v>
      </c>
      <c r="FE27" s="61">
        <v>0</v>
      </c>
      <c r="FF27" s="61">
        <v>0</v>
      </c>
      <c r="FG27" s="61">
        <v>0</v>
      </c>
      <c r="FH27" s="61">
        <v>0</v>
      </c>
      <c r="FI27" s="61">
        <v>0</v>
      </c>
      <c r="FJ27" s="61">
        <v>0</v>
      </c>
      <c r="FK27" s="61">
        <v>0</v>
      </c>
      <c r="FL27" s="61">
        <v>0</v>
      </c>
      <c r="FM27" s="61">
        <v>0</v>
      </c>
      <c r="FN27" s="61">
        <v>0</v>
      </c>
      <c r="FO27" s="61">
        <v>0</v>
      </c>
      <c r="FP27" s="61">
        <v>0</v>
      </c>
      <c r="FQ27" s="61">
        <v>0</v>
      </c>
      <c r="FR27" s="61">
        <v>0</v>
      </c>
      <c r="FS27" s="61">
        <v>0</v>
      </c>
      <c r="FT27" s="61">
        <v>0</v>
      </c>
      <c r="FU27" s="61">
        <v>0</v>
      </c>
      <c r="FV27" s="61">
        <v>0</v>
      </c>
      <c r="FW27" s="61">
        <v>0</v>
      </c>
      <c r="FX27" s="61">
        <v>0</v>
      </c>
      <c r="FY27" s="61">
        <v>0</v>
      </c>
      <c r="FZ27" s="61">
        <v>0</v>
      </c>
      <c r="GA27" s="61">
        <v>0</v>
      </c>
      <c r="GB27" s="61">
        <v>0</v>
      </c>
      <c r="GC27" s="61">
        <v>0</v>
      </c>
      <c r="GD27" s="61">
        <v>0</v>
      </c>
      <c r="GE27" s="61">
        <v>0</v>
      </c>
      <c r="GF27" s="61">
        <v>0</v>
      </c>
      <c r="GG27" s="61">
        <v>0</v>
      </c>
      <c r="GH27" s="61">
        <v>0</v>
      </c>
      <c r="GI27" s="61">
        <v>0</v>
      </c>
      <c r="GJ27" s="61">
        <v>0</v>
      </c>
      <c r="GK27" s="61">
        <v>0</v>
      </c>
      <c r="GL27" s="61">
        <v>0</v>
      </c>
      <c r="GM27" s="61">
        <v>0</v>
      </c>
      <c r="GN27" s="61">
        <v>0</v>
      </c>
      <c r="GO27" s="61">
        <v>0</v>
      </c>
      <c r="GP27" s="61">
        <v>0</v>
      </c>
      <c r="GQ27" s="61">
        <v>0</v>
      </c>
      <c r="GR27" s="61">
        <v>8.6193339578256905E-5</v>
      </c>
      <c r="GS27" s="61">
        <v>0</v>
      </c>
      <c r="GT27" s="61">
        <v>0</v>
      </c>
      <c r="GU27" s="61">
        <v>1.1637431526298947E-3</v>
      </c>
      <c r="GV27" s="61">
        <v>0</v>
      </c>
      <c r="GW27" s="61">
        <v>0</v>
      </c>
      <c r="GX27" s="61">
        <v>0</v>
      </c>
      <c r="GY27" s="61">
        <v>0</v>
      </c>
      <c r="GZ27" s="61">
        <v>0</v>
      </c>
      <c r="HA27" s="61">
        <v>0</v>
      </c>
      <c r="HB27" s="61">
        <v>0</v>
      </c>
      <c r="HC27" s="61">
        <v>0</v>
      </c>
      <c r="HD27" s="61">
        <v>0</v>
      </c>
      <c r="HE27" s="61">
        <v>0</v>
      </c>
      <c r="HF27" s="61">
        <v>0</v>
      </c>
      <c r="HG27" s="61">
        <v>0</v>
      </c>
      <c r="HH27" s="61">
        <v>0</v>
      </c>
      <c r="HI27" s="61">
        <v>0</v>
      </c>
      <c r="HJ27" s="61">
        <v>0</v>
      </c>
      <c r="HK27" s="61">
        <v>0</v>
      </c>
      <c r="HL27" s="61">
        <v>0</v>
      </c>
      <c r="HM27" s="61">
        <v>0</v>
      </c>
      <c r="HN27" s="61">
        <v>0</v>
      </c>
      <c r="HO27" s="61">
        <v>0</v>
      </c>
      <c r="HP27" s="61">
        <v>0</v>
      </c>
      <c r="HQ27" s="61">
        <v>0</v>
      </c>
      <c r="HR27" s="61">
        <v>0</v>
      </c>
      <c r="HS27" s="61">
        <v>0</v>
      </c>
      <c r="HT27" s="61">
        <v>0</v>
      </c>
      <c r="HU27" s="61">
        <v>0</v>
      </c>
      <c r="HV27" s="61">
        <v>0</v>
      </c>
      <c r="HW27" s="61">
        <v>0</v>
      </c>
      <c r="HX27" s="61">
        <v>0</v>
      </c>
      <c r="HY27" s="61">
        <v>0</v>
      </c>
      <c r="HZ27" s="61">
        <v>0</v>
      </c>
      <c r="IA27" s="61">
        <v>0</v>
      </c>
      <c r="IB27" s="61">
        <v>0</v>
      </c>
      <c r="IC27" s="61">
        <v>0</v>
      </c>
      <c r="ID27" s="61">
        <v>0</v>
      </c>
      <c r="IE27" s="61">
        <v>0</v>
      </c>
      <c r="IF27" s="61">
        <v>0</v>
      </c>
      <c r="IG27" s="61">
        <v>0</v>
      </c>
      <c r="IH27" s="61">
        <v>0</v>
      </c>
      <c r="II27" s="61">
        <v>0</v>
      </c>
      <c r="IJ27" s="61">
        <v>1.1917643745317434E-4</v>
      </c>
      <c r="IK27" s="61">
        <v>0</v>
      </c>
      <c r="IL27" s="61">
        <v>0</v>
      </c>
      <c r="IM27" s="61">
        <v>0</v>
      </c>
      <c r="IN27" s="61">
        <v>0</v>
      </c>
      <c r="IO27" s="61">
        <v>0</v>
      </c>
      <c r="IP27" s="61">
        <v>1.5820356474656781E-4</v>
      </c>
      <c r="IQ27" s="61">
        <v>0</v>
      </c>
      <c r="IR27" s="61">
        <v>0</v>
      </c>
      <c r="IS27" s="61">
        <v>0</v>
      </c>
      <c r="IT27" s="61">
        <v>0</v>
      </c>
      <c r="IU27" s="61">
        <v>7.6288801780890702E-5</v>
      </c>
      <c r="IV27" s="61">
        <v>0</v>
      </c>
      <c r="IW27" s="61">
        <v>0</v>
      </c>
      <c r="IX27" s="61">
        <v>0</v>
      </c>
      <c r="IY27" s="61">
        <v>0</v>
      </c>
      <c r="IZ27" s="61">
        <v>0</v>
      </c>
      <c r="JA27" s="61">
        <v>0</v>
      </c>
      <c r="JB27" s="61">
        <v>0</v>
      </c>
      <c r="JC27" s="61">
        <v>0</v>
      </c>
      <c r="JD27" s="61">
        <v>0</v>
      </c>
      <c r="JE27" s="61">
        <v>0</v>
      </c>
      <c r="JF27" s="61">
        <v>0</v>
      </c>
      <c r="JG27" s="61">
        <v>0</v>
      </c>
      <c r="JH27" s="61">
        <v>0</v>
      </c>
      <c r="JI27" s="61">
        <v>0</v>
      </c>
      <c r="JJ27" s="61">
        <v>0</v>
      </c>
      <c r="JK27" s="61">
        <v>0</v>
      </c>
      <c r="JL27" s="61">
        <v>0</v>
      </c>
      <c r="JM27" s="61">
        <v>0</v>
      </c>
      <c r="JN27" s="61">
        <v>0</v>
      </c>
      <c r="JO27" s="61">
        <v>0</v>
      </c>
      <c r="JP27" s="61">
        <v>0</v>
      </c>
      <c r="JQ27" s="61">
        <v>0</v>
      </c>
      <c r="JR27" s="61">
        <v>0</v>
      </c>
      <c r="JS27" s="61">
        <v>0</v>
      </c>
      <c r="JT27" s="61">
        <v>0</v>
      </c>
      <c r="JU27" s="61">
        <v>0</v>
      </c>
      <c r="JV27" s="61">
        <v>0</v>
      </c>
      <c r="JW27" s="61">
        <v>0</v>
      </c>
      <c r="JX27" s="61">
        <v>0</v>
      </c>
      <c r="JY27" s="61">
        <v>0</v>
      </c>
      <c r="JZ27" s="61">
        <v>0</v>
      </c>
      <c r="KA27" s="61">
        <v>0</v>
      </c>
      <c r="KB27" s="61">
        <v>0</v>
      </c>
      <c r="KC27" s="61">
        <v>0</v>
      </c>
      <c r="KD27" s="61">
        <v>0</v>
      </c>
      <c r="KE27" s="61">
        <v>0</v>
      </c>
      <c r="KF27" s="61">
        <v>0</v>
      </c>
      <c r="KG27" s="61">
        <v>0</v>
      </c>
      <c r="KH27" s="61">
        <v>0</v>
      </c>
      <c r="KI27" s="61">
        <v>0</v>
      </c>
      <c r="KJ27" s="61">
        <v>0</v>
      </c>
      <c r="KK27" s="61">
        <v>0</v>
      </c>
      <c r="KL27" s="61">
        <v>0</v>
      </c>
      <c r="KM27" s="61">
        <v>0</v>
      </c>
      <c r="KN27" s="61">
        <v>0</v>
      </c>
      <c r="KO27" s="61">
        <v>0</v>
      </c>
      <c r="KP27" s="61">
        <v>0</v>
      </c>
      <c r="KQ27" s="61">
        <v>0</v>
      </c>
      <c r="KR27" s="61">
        <v>0</v>
      </c>
      <c r="KS27" s="61">
        <v>0</v>
      </c>
      <c r="KT27" s="61">
        <v>0</v>
      </c>
      <c r="KU27" s="61">
        <v>0</v>
      </c>
      <c r="KV27" s="61">
        <v>0</v>
      </c>
      <c r="KW27" s="61">
        <v>0</v>
      </c>
      <c r="KX27" s="61">
        <v>0</v>
      </c>
      <c r="KY27" s="61">
        <v>0</v>
      </c>
      <c r="KZ27" s="61">
        <v>0</v>
      </c>
    </row>
    <row r="28" spans="1:312" ht="13" x14ac:dyDescent="0.3">
      <c r="A28" s="102">
        <v>1.0281926318870813</v>
      </c>
      <c r="B28" s="50" t="s">
        <v>912</v>
      </c>
      <c r="C28" s="60" t="s">
        <v>68</v>
      </c>
      <c r="D28" s="61">
        <v>5.2424697692522444E-4</v>
      </c>
      <c r="E28" s="61">
        <v>0</v>
      </c>
      <c r="F28" s="61">
        <v>0</v>
      </c>
      <c r="G28" s="61">
        <v>0</v>
      </c>
      <c r="H28" s="61">
        <v>0</v>
      </c>
      <c r="I28" s="61">
        <v>0</v>
      </c>
      <c r="J28" s="61">
        <v>0</v>
      </c>
      <c r="K28" s="61">
        <v>0</v>
      </c>
      <c r="L28" s="61">
        <v>0</v>
      </c>
      <c r="M28" s="61">
        <v>0</v>
      </c>
      <c r="N28" s="61">
        <v>0</v>
      </c>
      <c r="O28" s="61">
        <v>0</v>
      </c>
      <c r="P28" s="61">
        <v>0</v>
      </c>
      <c r="Q28" s="61">
        <v>0</v>
      </c>
      <c r="R28" s="61">
        <v>2.2196863705154732E-5</v>
      </c>
      <c r="S28" s="61">
        <v>0</v>
      </c>
      <c r="T28" s="61">
        <v>0</v>
      </c>
      <c r="U28" s="61">
        <v>0</v>
      </c>
      <c r="V28" s="61">
        <v>1.0172657052331688E-5</v>
      </c>
      <c r="W28" s="61">
        <v>0</v>
      </c>
      <c r="X28" s="61">
        <v>0</v>
      </c>
      <c r="Y28" s="61">
        <v>3.8875884478411914E-5</v>
      </c>
      <c r="Z28" s="61">
        <v>0</v>
      </c>
      <c r="AA28" s="61">
        <v>0</v>
      </c>
      <c r="AB28" s="61">
        <v>5.0087743025820569E-5</v>
      </c>
      <c r="AC28" s="61">
        <v>0</v>
      </c>
      <c r="AD28" s="61">
        <v>0</v>
      </c>
      <c r="AE28" s="61">
        <v>2.6288486804088083E-4</v>
      </c>
      <c r="AF28" s="61">
        <v>0</v>
      </c>
      <c r="AG28" s="61">
        <v>0</v>
      </c>
      <c r="AH28" s="61">
        <v>0</v>
      </c>
      <c r="AI28" s="61">
        <v>1.0394719211894179E-4</v>
      </c>
      <c r="AJ28" s="61">
        <v>6.5407319433873984E-2</v>
      </c>
      <c r="AK28" s="61">
        <v>0</v>
      </c>
      <c r="AL28" s="61">
        <v>3.4344959110145222E-5</v>
      </c>
      <c r="AM28" s="61">
        <v>0</v>
      </c>
      <c r="AN28" s="61">
        <v>0</v>
      </c>
      <c r="AO28" s="61">
        <v>7.5687410652877231E-5</v>
      </c>
      <c r="AP28" s="61">
        <v>3.5529375384461184E-5</v>
      </c>
      <c r="AQ28" s="61">
        <v>1.5883797717355473E-5</v>
      </c>
      <c r="AR28" s="61">
        <v>2.4131638423044593E-5</v>
      </c>
      <c r="AS28" s="61">
        <v>7.0079186014117295E-6</v>
      </c>
      <c r="AT28" s="61">
        <v>7.4637633749098539E-6</v>
      </c>
      <c r="AU28" s="61">
        <v>0</v>
      </c>
      <c r="AV28" s="61">
        <v>0</v>
      </c>
      <c r="AW28" s="61">
        <v>0</v>
      </c>
      <c r="AX28" s="61">
        <v>6.9646315756178212E-4</v>
      </c>
      <c r="AY28" s="61">
        <v>0</v>
      </c>
      <c r="AZ28" s="61">
        <v>5.0447986376015988E-6</v>
      </c>
      <c r="BA28" s="61">
        <v>0</v>
      </c>
      <c r="BB28" s="61">
        <v>3.9604422277990979E-6</v>
      </c>
      <c r="BC28" s="61">
        <v>0</v>
      </c>
      <c r="BD28" s="61">
        <v>0</v>
      </c>
      <c r="BE28" s="61">
        <v>0</v>
      </c>
      <c r="BF28" s="61">
        <v>9.7057160825183594E-6</v>
      </c>
      <c r="BG28" s="61">
        <v>0</v>
      </c>
      <c r="BH28" s="61">
        <v>2.6332466302798355E-6</v>
      </c>
      <c r="BI28" s="61">
        <v>1.172405332347598E-5</v>
      </c>
      <c r="BJ28" s="61">
        <v>1.3254140760026576E-4</v>
      </c>
      <c r="BK28" s="61">
        <v>8.6041122999100795E-6</v>
      </c>
      <c r="BL28" s="61">
        <v>0</v>
      </c>
      <c r="BM28" s="61">
        <v>0</v>
      </c>
      <c r="BN28" s="61">
        <v>0</v>
      </c>
      <c r="BO28" s="61">
        <v>7.5829648650584851E-6</v>
      </c>
      <c r="BP28" s="61">
        <v>0</v>
      </c>
      <c r="BQ28" s="61">
        <v>2.1471874090964881E-3</v>
      </c>
      <c r="BR28" s="61">
        <v>0</v>
      </c>
      <c r="BS28" s="61">
        <v>0</v>
      </c>
      <c r="BT28" s="61">
        <v>0</v>
      </c>
      <c r="BU28" s="61">
        <v>0</v>
      </c>
      <c r="BV28" s="61">
        <v>0</v>
      </c>
      <c r="BW28" s="61">
        <v>0</v>
      </c>
      <c r="BX28" s="61">
        <v>0</v>
      </c>
      <c r="BY28" s="61">
        <v>0</v>
      </c>
      <c r="BZ28" s="61">
        <v>0</v>
      </c>
      <c r="CA28" s="61">
        <v>0</v>
      </c>
      <c r="CB28" s="61">
        <v>0</v>
      </c>
      <c r="CC28" s="61">
        <v>0</v>
      </c>
      <c r="CD28" s="61">
        <v>0</v>
      </c>
      <c r="CE28" s="61">
        <v>4.6892764401211285E-5</v>
      </c>
      <c r="CF28" s="61">
        <v>0</v>
      </c>
      <c r="CG28" s="61">
        <v>5.8751815798667657E-4</v>
      </c>
      <c r="CH28" s="61">
        <v>0</v>
      </c>
      <c r="CI28" s="61">
        <v>0</v>
      </c>
      <c r="CJ28" s="61">
        <v>0</v>
      </c>
      <c r="CK28" s="61">
        <v>0</v>
      </c>
      <c r="CL28" s="61">
        <v>1.1640470121934297E-3</v>
      </c>
      <c r="CM28" s="61">
        <v>1.465909133945328E-3</v>
      </c>
      <c r="CN28" s="61">
        <v>1.9770779600455764E-5</v>
      </c>
      <c r="CO28" s="61">
        <v>2.9791131719454768E-3</v>
      </c>
      <c r="CP28" s="61">
        <v>2.6264537676039795E-3</v>
      </c>
      <c r="CQ28" s="61">
        <v>5.0736860766163771E-4</v>
      </c>
      <c r="CR28" s="61">
        <v>3.5116280297163762E-5</v>
      </c>
      <c r="CS28" s="61">
        <v>2.1916108158836933E-5</v>
      </c>
      <c r="CT28" s="61">
        <v>6.887112847998945E-5</v>
      </c>
      <c r="CU28" s="61">
        <v>8.8114109435313103E-6</v>
      </c>
      <c r="CV28" s="61">
        <v>2.5916977409158713E-5</v>
      </c>
      <c r="CW28" s="61">
        <v>0</v>
      </c>
      <c r="CX28" s="61">
        <v>0</v>
      </c>
      <c r="CY28" s="61">
        <v>8.1411324915654337E-4</v>
      </c>
      <c r="CZ28" s="61">
        <v>2.1514847864955458E-5</v>
      </c>
      <c r="DA28" s="61">
        <v>4.382081713863522E-4</v>
      </c>
      <c r="DB28" s="61">
        <v>0</v>
      </c>
      <c r="DC28" s="61">
        <v>0</v>
      </c>
      <c r="DD28" s="61">
        <v>1.8464888683453989E-5</v>
      </c>
      <c r="DE28" s="61">
        <v>0</v>
      </c>
      <c r="DF28" s="61">
        <v>0</v>
      </c>
      <c r="DG28" s="61">
        <v>0</v>
      </c>
      <c r="DH28" s="61">
        <v>0</v>
      </c>
      <c r="DI28" s="61">
        <v>0</v>
      </c>
      <c r="DJ28" s="61">
        <v>0</v>
      </c>
      <c r="DK28" s="61">
        <v>0</v>
      </c>
      <c r="DL28" s="61">
        <v>0</v>
      </c>
      <c r="DM28" s="61">
        <v>0</v>
      </c>
      <c r="DN28" s="61">
        <v>0</v>
      </c>
      <c r="DO28" s="61">
        <v>0</v>
      </c>
      <c r="DP28" s="61">
        <v>0</v>
      </c>
      <c r="DQ28" s="61">
        <v>5.936295846858229E-4</v>
      </c>
      <c r="DR28" s="61">
        <v>0</v>
      </c>
      <c r="DS28" s="61">
        <v>2.2489606244726414E-4</v>
      </c>
      <c r="DT28" s="61">
        <v>0</v>
      </c>
      <c r="DU28" s="61">
        <v>0</v>
      </c>
      <c r="DV28" s="61">
        <v>1.5797861577190606E-4</v>
      </c>
      <c r="DW28" s="61">
        <v>0</v>
      </c>
      <c r="DX28" s="61">
        <v>0</v>
      </c>
      <c r="DY28" s="61">
        <v>0</v>
      </c>
      <c r="DZ28" s="61">
        <v>0.4859154041275443</v>
      </c>
      <c r="EA28" s="61">
        <v>0.49700885186164112</v>
      </c>
      <c r="EB28" s="61">
        <v>1.6889567606452657E-2</v>
      </c>
      <c r="EC28" s="61">
        <v>0.5087829073262341</v>
      </c>
      <c r="ED28" s="61">
        <v>2.4552469123684018E-2</v>
      </c>
      <c r="EE28" s="61">
        <v>7.4877519698834993E-2</v>
      </c>
      <c r="EF28" s="61">
        <v>2.6177161880009236E-2</v>
      </c>
      <c r="EG28" s="61">
        <v>0.54389967885265345</v>
      </c>
      <c r="EH28" s="61">
        <v>0.17151460148884776</v>
      </c>
      <c r="EI28" s="61">
        <v>0.51301756345911009</v>
      </c>
      <c r="EJ28" s="61">
        <v>5.45134190874293E-2</v>
      </c>
      <c r="EK28" s="61">
        <v>3.4328873450110174E-2</v>
      </c>
      <c r="EL28" s="61">
        <v>0</v>
      </c>
      <c r="EM28" s="61">
        <v>0</v>
      </c>
      <c r="EN28" s="61">
        <v>0</v>
      </c>
      <c r="EO28" s="61">
        <v>0</v>
      </c>
      <c r="EP28" s="61">
        <v>0</v>
      </c>
      <c r="EQ28" s="61">
        <v>0</v>
      </c>
      <c r="ER28" s="61">
        <v>0</v>
      </c>
      <c r="ES28" s="61">
        <v>0</v>
      </c>
      <c r="ET28" s="61">
        <v>0</v>
      </c>
      <c r="EU28" s="61">
        <v>0</v>
      </c>
      <c r="EV28" s="61">
        <v>0</v>
      </c>
      <c r="EW28" s="61">
        <v>0</v>
      </c>
      <c r="EX28" s="61">
        <v>0</v>
      </c>
      <c r="EY28" s="61">
        <v>2.0841007698020484E-5</v>
      </c>
      <c r="EZ28" s="61">
        <v>0</v>
      </c>
      <c r="FA28" s="61">
        <v>1.4769481943347759E-5</v>
      </c>
      <c r="FB28" s="61">
        <v>0</v>
      </c>
      <c r="FC28" s="61">
        <v>0</v>
      </c>
      <c r="FD28" s="61">
        <v>0</v>
      </c>
      <c r="FE28" s="61">
        <v>0</v>
      </c>
      <c r="FF28" s="61">
        <v>1.2716458447480528E-5</v>
      </c>
      <c r="FG28" s="61">
        <v>0</v>
      </c>
      <c r="FH28" s="61">
        <v>0</v>
      </c>
      <c r="FI28" s="61">
        <v>0</v>
      </c>
      <c r="FJ28" s="61">
        <v>0</v>
      </c>
      <c r="FK28" s="61">
        <v>0</v>
      </c>
      <c r="FL28" s="61">
        <v>1.0922159880340298E-4</v>
      </c>
      <c r="FM28" s="61">
        <v>0</v>
      </c>
      <c r="FN28" s="61">
        <v>0</v>
      </c>
      <c r="FO28" s="61">
        <v>0</v>
      </c>
      <c r="FP28" s="61">
        <v>0</v>
      </c>
      <c r="FQ28" s="61">
        <v>9.5887508004299182E-6</v>
      </c>
      <c r="FR28" s="61">
        <v>0</v>
      </c>
      <c r="FS28" s="61">
        <v>0</v>
      </c>
      <c r="FT28" s="61">
        <v>0</v>
      </c>
      <c r="FU28" s="61">
        <v>0</v>
      </c>
      <c r="FV28" s="61">
        <v>0</v>
      </c>
      <c r="FW28" s="61">
        <v>0</v>
      </c>
      <c r="FX28" s="61">
        <v>0</v>
      </c>
      <c r="FY28" s="61">
        <v>0</v>
      </c>
      <c r="FZ28" s="61">
        <v>0</v>
      </c>
      <c r="GA28" s="61">
        <v>0</v>
      </c>
      <c r="GB28" s="61">
        <v>0</v>
      </c>
      <c r="GC28" s="61">
        <v>0</v>
      </c>
      <c r="GD28" s="61">
        <v>0</v>
      </c>
      <c r="GE28" s="61">
        <v>0</v>
      </c>
      <c r="GF28" s="61">
        <v>0</v>
      </c>
      <c r="GG28" s="61">
        <v>0</v>
      </c>
      <c r="GH28" s="61">
        <v>0</v>
      </c>
      <c r="GI28" s="61">
        <v>0</v>
      </c>
      <c r="GJ28" s="61">
        <v>0</v>
      </c>
      <c r="GK28" s="61">
        <v>0</v>
      </c>
      <c r="GL28" s="61">
        <v>0</v>
      </c>
      <c r="GM28" s="61">
        <v>1.7849260329408771E-5</v>
      </c>
      <c r="GN28" s="61">
        <v>0</v>
      </c>
      <c r="GO28" s="61">
        <v>0</v>
      </c>
      <c r="GP28" s="61">
        <v>0</v>
      </c>
      <c r="GQ28" s="61">
        <v>0</v>
      </c>
      <c r="GR28" s="61">
        <v>0</v>
      </c>
      <c r="GS28" s="61">
        <v>0</v>
      </c>
      <c r="GT28" s="61">
        <v>0</v>
      </c>
      <c r="GU28" s="61">
        <v>0</v>
      </c>
      <c r="GV28" s="61">
        <v>0</v>
      </c>
      <c r="GW28" s="61">
        <v>0</v>
      </c>
      <c r="GX28" s="61">
        <v>0</v>
      </c>
      <c r="GY28" s="61">
        <v>4.831527205614534E-5</v>
      </c>
      <c r="GZ28" s="61">
        <v>0</v>
      </c>
      <c r="HA28" s="61">
        <v>1.9576250842900342E-4</v>
      </c>
      <c r="HB28" s="61">
        <v>1.136722043270212E-3</v>
      </c>
      <c r="HC28" s="61">
        <v>0</v>
      </c>
      <c r="HD28" s="61">
        <v>0</v>
      </c>
      <c r="HE28" s="61">
        <v>0</v>
      </c>
      <c r="HF28" s="61">
        <v>2.9749224086701586E-5</v>
      </c>
      <c r="HG28" s="61">
        <v>0</v>
      </c>
      <c r="HH28" s="61">
        <v>5.252455354984232E-4</v>
      </c>
      <c r="HI28" s="61">
        <v>0</v>
      </c>
      <c r="HJ28" s="61">
        <v>0</v>
      </c>
      <c r="HK28" s="61">
        <v>0</v>
      </c>
      <c r="HL28" s="61">
        <v>0</v>
      </c>
      <c r="HM28" s="61">
        <v>0</v>
      </c>
      <c r="HN28" s="61">
        <v>0</v>
      </c>
      <c r="HO28" s="61">
        <v>0</v>
      </c>
      <c r="HP28" s="61">
        <v>0</v>
      </c>
      <c r="HQ28" s="61">
        <v>0</v>
      </c>
      <c r="HR28" s="61">
        <v>8.2122994087627244E-4</v>
      </c>
      <c r="HS28" s="61">
        <v>0</v>
      </c>
      <c r="HT28" s="61">
        <v>0</v>
      </c>
      <c r="HU28" s="61">
        <v>0</v>
      </c>
      <c r="HV28" s="61">
        <v>7.7487009196023564E-4</v>
      </c>
      <c r="HW28" s="61">
        <v>0</v>
      </c>
      <c r="HX28" s="61">
        <v>0</v>
      </c>
      <c r="HY28" s="61">
        <v>0</v>
      </c>
      <c r="HZ28" s="61">
        <v>1.5713689479793924E-4</v>
      </c>
      <c r="IA28" s="61">
        <v>0</v>
      </c>
      <c r="IB28" s="61">
        <v>0</v>
      </c>
      <c r="IC28" s="61">
        <v>0</v>
      </c>
      <c r="ID28" s="61">
        <v>0</v>
      </c>
      <c r="IE28" s="61">
        <v>7.6626990941609105E-5</v>
      </c>
      <c r="IF28" s="61">
        <v>0</v>
      </c>
      <c r="IG28" s="61">
        <v>0</v>
      </c>
      <c r="IH28" s="61">
        <v>0</v>
      </c>
      <c r="II28" s="61">
        <v>0</v>
      </c>
      <c r="IJ28" s="61">
        <v>0</v>
      </c>
      <c r="IK28" s="61">
        <v>0</v>
      </c>
      <c r="IL28" s="61">
        <v>1.4487187138772432E-4</v>
      </c>
      <c r="IM28" s="61">
        <v>0</v>
      </c>
      <c r="IN28" s="61">
        <v>0</v>
      </c>
      <c r="IO28" s="61">
        <v>0</v>
      </c>
      <c r="IP28" s="61">
        <v>1.5673809188434084E-4</v>
      </c>
      <c r="IQ28" s="61">
        <v>0</v>
      </c>
      <c r="IR28" s="61">
        <v>0</v>
      </c>
      <c r="IS28" s="61">
        <v>0</v>
      </c>
      <c r="IT28" s="61">
        <v>0</v>
      </c>
      <c r="IU28" s="61">
        <v>1.9319221019324728E-6</v>
      </c>
      <c r="IV28" s="61">
        <v>0</v>
      </c>
      <c r="IW28" s="61">
        <v>0</v>
      </c>
      <c r="IX28" s="61">
        <v>0</v>
      </c>
      <c r="IY28" s="61">
        <v>0</v>
      </c>
      <c r="IZ28" s="61">
        <v>0</v>
      </c>
      <c r="JA28" s="61">
        <v>0</v>
      </c>
      <c r="JB28" s="61">
        <v>2.4360042224939247E-5</v>
      </c>
      <c r="JC28" s="61">
        <v>0</v>
      </c>
      <c r="JD28" s="61">
        <v>0</v>
      </c>
      <c r="JE28" s="61">
        <v>0</v>
      </c>
      <c r="JF28" s="61">
        <v>0</v>
      </c>
      <c r="JG28" s="61">
        <v>0</v>
      </c>
      <c r="JH28" s="61">
        <v>0</v>
      </c>
      <c r="JI28" s="61">
        <v>0</v>
      </c>
      <c r="JJ28" s="61">
        <v>0</v>
      </c>
      <c r="JK28" s="61">
        <v>0</v>
      </c>
      <c r="JL28" s="61">
        <v>0</v>
      </c>
      <c r="JM28" s="61">
        <v>0</v>
      </c>
      <c r="JN28" s="61">
        <v>0</v>
      </c>
      <c r="JO28" s="61">
        <v>0</v>
      </c>
      <c r="JP28" s="61">
        <v>0</v>
      </c>
      <c r="JQ28" s="61">
        <v>1.6595267220701439E-4</v>
      </c>
      <c r="JR28" s="61">
        <v>0</v>
      </c>
      <c r="JS28" s="61">
        <v>0</v>
      </c>
      <c r="JT28" s="61">
        <v>0</v>
      </c>
      <c r="JU28" s="61">
        <v>0</v>
      </c>
      <c r="JV28" s="61">
        <v>0</v>
      </c>
      <c r="JW28" s="61">
        <v>2.2816343805172989E-3</v>
      </c>
      <c r="JX28" s="61">
        <v>0</v>
      </c>
      <c r="JY28" s="61">
        <v>6.350328723763219E-4</v>
      </c>
      <c r="JZ28" s="61">
        <v>1.7003067254786456E-5</v>
      </c>
      <c r="KA28" s="61">
        <v>1.6235842872574214E-4</v>
      </c>
      <c r="KB28" s="61">
        <v>0</v>
      </c>
      <c r="KC28" s="61">
        <v>6.5581115223854932E-6</v>
      </c>
      <c r="KD28" s="61">
        <v>5.4535344244977446E-4</v>
      </c>
      <c r="KE28" s="61">
        <v>2.6486973124554062E-4</v>
      </c>
      <c r="KF28" s="61">
        <v>1.0280731540799384E-5</v>
      </c>
      <c r="KG28" s="61">
        <v>0</v>
      </c>
      <c r="KH28" s="61">
        <v>1.2050429657953027E-5</v>
      </c>
      <c r="KI28" s="61">
        <v>5.1431551003282578E-6</v>
      </c>
      <c r="KJ28" s="61">
        <v>0</v>
      </c>
      <c r="KK28" s="61">
        <v>0</v>
      </c>
      <c r="KL28" s="61">
        <v>0</v>
      </c>
      <c r="KM28" s="61">
        <v>0</v>
      </c>
      <c r="KN28" s="61">
        <v>0</v>
      </c>
      <c r="KO28" s="61">
        <v>2.8524042909736346E-4</v>
      </c>
      <c r="KP28" s="61">
        <v>2.8809652699557276E-5</v>
      </c>
      <c r="KQ28" s="61">
        <v>0</v>
      </c>
      <c r="KR28" s="61">
        <v>1.1409723970855711E-4</v>
      </c>
      <c r="KS28" s="61">
        <v>9.4511679498170869E-6</v>
      </c>
      <c r="KT28" s="61">
        <v>6.3959221143741871E-5</v>
      </c>
      <c r="KU28" s="61">
        <v>7.2806969739009156E-4</v>
      </c>
      <c r="KV28" s="61">
        <v>9.1316144432026737E-6</v>
      </c>
      <c r="KW28" s="61">
        <v>0</v>
      </c>
      <c r="KX28" s="61">
        <v>0</v>
      </c>
      <c r="KY28" s="61">
        <v>1.2330457870373958E-4</v>
      </c>
      <c r="KZ28" s="61">
        <v>3.2499347367099998E-5</v>
      </c>
    </row>
    <row r="29" spans="1:312" ht="13" x14ac:dyDescent="0.3">
      <c r="A29" s="102">
        <v>1.0206236540814235</v>
      </c>
      <c r="B29" s="50" t="s">
        <v>911</v>
      </c>
      <c r="C29" s="60" t="s">
        <v>120</v>
      </c>
      <c r="D29" s="61">
        <v>0</v>
      </c>
      <c r="E29" s="61">
        <v>0</v>
      </c>
      <c r="F29" s="61">
        <v>0</v>
      </c>
      <c r="G29" s="61">
        <v>0</v>
      </c>
      <c r="H29" s="61">
        <v>0</v>
      </c>
      <c r="I29" s="61">
        <v>0</v>
      </c>
      <c r="J29" s="61">
        <v>7.9610454280666637E-6</v>
      </c>
      <c r="K29" s="61">
        <v>0.16940715953810279</v>
      </c>
      <c r="L29" s="61">
        <v>1.3941913234041512E-2</v>
      </c>
      <c r="M29" s="61">
        <v>0</v>
      </c>
      <c r="N29" s="61">
        <v>0</v>
      </c>
      <c r="O29" s="61">
        <v>0</v>
      </c>
      <c r="P29" s="61">
        <v>0</v>
      </c>
      <c r="Q29" s="61">
        <v>2.2244441000605316E-5</v>
      </c>
      <c r="R29" s="61">
        <v>0</v>
      </c>
      <c r="S29" s="61">
        <v>0</v>
      </c>
      <c r="T29" s="61">
        <v>0</v>
      </c>
      <c r="U29" s="61">
        <v>0</v>
      </c>
      <c r="V29" s="61">
        <v>0</v>
      </c>
      <c r="W29" s="61">
        <v>0</v>
      </c>
      <c r="X29" s="61">
        <v>0</v>
      </c>
      <c r="Y29" s="61">
        <v>0</v>
      </c>
      <c r="Z29" s="61">
        <v>0</v>
      </c>
      <c r="AA29" s="61">
        <v>0</v>
      </c>
      <c r="AB29" s="61">
        <v>0</v>
      </c>
      <c r="AC29" s="61">
        <v>0</v>
      </c>
      <c r="AD29" s="61">
        <v>0</v>
      </c>
      <c r="AE29" s="61">
        <v>0</v>
      </c>
      <c r="AF29" s="61">
        <v>0</v>
      </c>
      <c r="AG29" s="61">
        <v>0</v>
      </c>
      <c r="AH29" s="61">
        <v>0</v>
      </c>
      <c r="AI29" s="61">
        <v>0</v>
      </c>
      <c r="AJ29" s="61">
        <v>0</v>
      </c>
      <c r="AK29" s="61">
        <v>0</v>
      </c>
      <c r="AL29" s="61">
        <v>0</v>
      </c>
      <c r="AM29" s="61">
        <v>0</v>
      </c>
      <c r="AN29" s="61">
        <v>0</v>
      </c>
      <c r="AO29" s="61">
        <v>0</v>
      </c>
      <c r="AP29" s="61">
        <v>0</v>
      </c>
      <c r="AQ29" s="61">
        <v>0</v>
      </c>
      <c r="AR29" s="61">
        <v>0</v>
      </c>
      <c r="AS29" s="61">
        <v>0</v>
      </c>
      <c r="AT29" s="61">
        <v>0</v>
      </c>
      <c r="AU29" s="61">
        <v>0</v>
      </c>
      <c r="AV29" s="61">
        <v>0</v>
      </c>
      <c r="AW29" s="61">
        <v>1.476889891560925E-3</v>
      </c>
      <c r="AX29" s="61">
        <v>0</v>
      </c>
      <c r="AY29" s="61">
        <v>0</v>
      </c>
      <c r="AZ29" s="61">
        <v>0</v>
      </c>
      <c r="BA29" s="61">
        <v>0</v>
      </c>
      <c r="BB29" s="61">
        <v>0</v>
      </c>
      <c r="BC29" s="61">
        <v>0</v>
      </c>
      <c r="BD29" s="61">
        <v>0</v>
      </c>
      <c r="BE29" s="61">
        <v>0</v>
      </c>
      <c r="BF29" s="61">
        <v>0</v>
      </c>
      <c r="BG29" s="61">
        <v>0</v>
      </c>
      <c r="BH29" s="61">
        <v>0</v>
      </c>
      <c r="BI29" s="61">
        <v>0</v>
      </c>
      <c r="BJ29" s="61">
        <v>0</v>
      </c>
      <c r="BK29" s="61">
        <v>0</v>
      </c>
      <c r="BL29" s="61">
        <v>0</v>
      </c>
      <c r="BM29" s="61">
        <v>0</v>
      </c>
      <c r="BN29" s="61">
        <v>0</v>
      </c>
      <c r="BO29" s="61">
        <v>0</v>
      </c>
      <c r="BP29" s="61">
        <v>0</v>
      </c>
      <c r="BQ29" s="61">
        <v>3.1882610181040265E-2</v>
      </c>
      <c r="BR29" s="61">
        <v>0</v>
      </c>
      <c r="BS29" s="61">
        <v>1.4263331140487007E-3</v>
      </c>
      <c r="BT29" s="61">
        <v>2.3265593335975807E-3</v>
      </c>
      <c r="BU29" s="61">
        <v>1.4561768904058154E-2</v>
      </c>
      <c r="BV29" s="61">
        <v>0</v>
      </c>
      <c r="BW29" s="61">
        <v>0</v>
      </c>
      <c r="BX29" s="61">
        <v>0</v>
      </c>
      <c r="BY29" s="61">
        <v>0</v>
      </c>
      <c r="BZ29" s="61">
        <v>0</v>
      </c>
      <c r="CA29" s="61">
        <v>0</v>
      </c>
      <c r="CB29" s="61">
        <v>0</v>
      </c>
      <c r="CC29" s="61">
        <v>4.3555038131112599E-5</v>
      </c>
      <c r="CD29" s="61">
        <v>0</v>
      </c>
      <c r="CE29" s="61">
        <v>0</v>
      </c>
      <c r="CF29" s="61">
        <v>0</v>
      </c>
      <c r="CG29" s="61">
        <v>0</v>
      </c>
      <c r="CH29" s="61">
        <v>0</v>
      </c>
      <c r="CI29" s="61">
        <v>0</v>
      </c>
      <c r="CJ29" s="61">
        <v>0</v>
      </c>
      <c r="CK29" s="61">
        <v>0</v>
      </c>
      <c r="CL29" s="61">
        <v>0</v>
      </c>
      <c r="CM29" s="61">
        <v>0</v>
      </c>
      <c r="CN29" s="61">
        <v>0</v>
      </c>
      <c r="CO29" s="61">
        <v>0</v>
      </c>
      <c r="CP29" s="61">
        <v>0</v>
      </c>
      <c r="CQ29" s="61">
        <v>0</v>
      </c>
      <c r="CR29" s="61">
        <v>0</v>
      </c>
      <c r="CS29" s="61">
        <v>0</v>
      </c>
      <c r="CT29" s="61">
        <v>0</v>
      </c>
      <c r="CU29" s="61">
        <v>0</v>
      </c>
      <c r="CV29" s="61">
        <v>0</v>
      </c>
      <c r="CW29" s="61">
        <v>0</v>
      </c>
      <c r="CX29" s="61">
        <v>0</v>
      </c>
      <c r="CY29" s="61">
        <v>0</v>
      </c>
      <c r="CZ29" s="61">
        <v>0</v>
      </c>
      <c r="DA29" s="61">
        <v>0</v>
      </c>
      <c r="DB29" s="61">
        <v>0</v>
      </c>
      <c r="DC29" s="61">
        <v>0</v>
      </c>
      <c r="DD29" s="61">
        <v>0</v>
      </c>
      <c r="DE29" s="61">
        <v>0</v>
      </c>
      <c r="DF29" s="61">
        <v>0</v>
      </c>
      <c r="DG29" s="61">
        <v>0</v>
      </c>
      <c r="DH29" s="61">
        <v>0</v>
      </c>
      <c r="DI29" s="61">
        <v>0</v>
      </c>
      <c r="DJ29" s="61">
        <v>0</v>
      </c>
      <c r="DK29" s="61">
        <v>0</v>
      </c>
      <c r="DL29" s="61">
        <v>0</v>
      </c>
      <c r="DM29" s="61">
        <v>0</v>
      </c>
      <c r="DN29" s="61">
        <v>0</v>
      </c>
      <c r="DO29" s="61">
        <v>0</v>
      </c>
      <c r="DP29" s="61">
        <v>0</v>
      </c>
      <c r="DQ29" s="61">
        <v>0</v>
      </c>
      <c r="DR29" s="61">
        <v>0</v>
      </c>
      <c r="DS29" s="61">
        <v>0</v>
      </c>
      <c r="DT29" s="61">
        <v>0</v>
      </c>
      <c r="DU29" s="61">
        <v>0</v>
      </c>
      <c r="DV29" s="61">
        <v>0</v>
      </c>
      <c r="DW29" s="61">
        <v>0</v>
      </c>
      <c r="DX29" s="61">
        <v>0</v>
      </c>
      <c r="DY29" s="61">
        <v>0</v>
      </c>
      <c r="DZ29" s="61">
        <v>0</v>
      </c>
      <c r="EA29" s="61">
        <v>0</v>
      </c>
      <c r="EB29" s="61">
        <v>0</v>
      </c>
      <c r="EC29" s="61">
        <v>0</v>
      </c>
      <c r="ED29" s="61">
        <v>0</v>
      </c>
      <c r="EE29" s="61">
        <v>0</v>
      </c>
      <c r="EF29" s="61">
        <v>0</v>
      </c>
      <c r="EG29" s="61">
        <v>0</v>
      </c>
      <c r="EH29" s="61">
        <v>0</v>
      </c>
      <c r="EI29" s="61">
        <v>0</v>
      </c>
      <c r="EJ29" s="61">
        <v>0</v>
      </c>
      <c r="EK29" s="61">
        <v>0</v>
      </c>
      <c r="EL29" s="61">
        <v>0.19478262376262179</v>
      </c>
      <c r="EM29" s="61">
        <v>1.3807176570404055E-2</v>
      </c>
      <c r="EN29" s="61">
        <v>6.4844170981127429E-3</v>
      </c>
      <c r="EO29" s="61">
        <v>0.20406269304493097</v>
      </c>
      <c r="EP29" s="61">
        <v>2.0609622314752031E-2</v>
      </c>
      <c r="EQ29" s="61">
        <v>0.1458760199231495</v>
      </c>
      <c r="ER29" s="61">
        <v>5.1232094186727927E-3</v>
      </c>
      <c r="ES29" s="61">
        <v>9.3887678511781855E-2</v>
      </c>
      <c r="ET29" s="61">
        <v>0.14436318340480828</v>
      </c>
      <c r="EU29" s="61">
        <v>4.7971040456379795E-3</v>
      </c>
      <c r="EV29" s="61">
        <v>7.5716236084793739E-4</v>
      </c>
      <c r="EW29" s="61">
        <v>1.3799600984438311E-2</v>
      </c>
      <c r="EX29" s="61">
        <v>0</v>
      </c>
      <c r="EY29" s="61">
        <v>0</v>
      </c>
      <c r="EZ29" s="61">
        <v>0</v>
      </c>
      <c r="FA29" s="61">
        <v>0</v>
      </c>
      <c r="FB29" s="61">
        <v>0</v>
      </c>
      <c r="FC29" s="61">
        <v>0</v>
      </c>
      <c r="FD29" s="61">
        <v>0</v>
      </c>
      <c r="FE29" s="61">
        <v>0</v>
      </c>
      <c r="FF29" s="61">
        <v>0</v>
      </c>
      <c r="FG29" s="61">
        <v>0</v>
      </c>
      <c r="FH29" s="61">
        <v>0</v>
      </c>
      <c r="FI29" s="61">
        <v>0</v>
      </c>
      <c r="FJ29" s="61">
        <v>0</v>
      </c>
      <c r="FK29" s="61">
        <v>0</v>
      </c>
      <c r="FL29" s="61">
        <v>0</v>
      </c>
      <c r="FM29" s="61">
        <v>0</v>
      </c>
      <c r="FN29" s="61">
        <v>0</v>
      </c>
      <c r="FO29" s="61">
        <v>0</v>
      </c>
      <c r="FP29" s="61">
        <v>0</v>
      </c>
      <c r="FQ29" s="61">
        <v>0</v>
      </c>
      <c r="FR29" s="61">
        <v>0</v>
      </c>
      <c r="FS29" s="61">
        <v>2.9627712525560949E-3</v>
      </c>
      <c r="FT29" s="61">
        <v>0</v>
      </c>
      <c r="FU29" s="61">
        <v>0</v>
      </c>
      <c r="FV29" s="61">
        <v>0</v>
      </c>
      <c r="FW29" s="61">
        <v>0</v>
      </c>
      <c r="FX29" s="61">
        <v>1.4944360286557232E-5</v>
      </c>
      <c r="FY29" s="61">
        <v>0</v>
      </c>
      <c r="FZ29" s="61">
        <v>0</v>
      </c>
      <c r="GA29" s="61">
        <v>0</v>
      </c>
      <c r="GB29" s="61">
        <v>0</v>
      </c>
      <c r="GC29" s="61">
        <v>0</v>
      </c>
      <c r="GD29" s="61">
        <v>0</v>
      </c>
      <c r="GE29" s="61">
        <v>0</v>
      </c>
      <c r="GF29" s="61">
        <v>0</v>
      </c>
      <c r="GG29" s="61">
        <v>0</v>
      </c>
      <c r="GH29" s="61">
        <v>0</v>
      </c>
      <c r="GI29" s="61">
        <v>0</v>
      </c>
      <c r="GJ29" s="61">
        <v>0</v>
      </c>
      <c r="GK29" s="61">
        <v>0</v>
      </c>
      <c r="GL29" s="61">
        <v>0</v>
      </c>
      <c r="GM29" s="61">
        <v>0</v>
      </c>
      <c r="GN29" s="61">
        <v>4.7051818841175265E-5</v>
      </c>
      <c r="GO29" s="61">
        <v>0</v>
      </c>
      <c r="GP29" s="61">
        <v>0</v>
      </c>
      <c r="GQ29" s="61">
        <v>0</v>
      </c>
      <c r="GR29" s="61">
        <v>0</v>
      </c>
      <c r="GS29" s="61">
        <v>0</v>
      </c>
      <c r="GT29" s="61">
        <v>0</v>
      </c>
      <c r="GU29" s="61">
        <v>0</v>
      </c>
      <c r="GV29" s="61">
        <v>0</v>
      </c>
      <c r="GW29" s="61">
        <v>0</v>
      </c>
      <c r="GX29" s="61">
        <v>0</v>
      </c>
      <c r="GY29" s="61">
        <v>0</v>
      </c>
      <c r="GZ29" s="61">
        <v>0</v>
      </c>
      <c r="HA29" s="61">
        <v>0</v>
      </c>
      <c r="HB29" s="61">
        <v>0</v>
      </c>
      <c r="HC29" s="61">
        <v>0</v>
      </c>
      <c r="HD29" s="61">
        <v>0</v>
      </c>
      <c r="HE29" s="61">
        <v>0</v>
      </c>
      <c r="HF29" s="61">
        <v>0</v>
      </c>
      <c r="HG29" s="61">
        <v>0</v>
      </c>
      <c r="HH29" s="61">
        <v>0</v>
      </c>
      <c r="HI29" s="61">
        <v>0</v>
      </c>
      <c r="HJ29" s="61">
        <v>0</v>
      </c>
      <c r="HK29" s="61">
        <v>0</v>
      </c>
      <c r="HL29" s="61">
        <v>0</v>
      </c>
      <c r="HM29" s="61">
        <v>0</v>
      </c>
      <c r="HN29" s="61">
        <v>0</v>
      </c>
      <c r="HO29" s="61">
        <v>0</v>
      </c>
      <c r="HP29" s="61">
        <v>0</v>
      </c>
      <c r="HQ29" s="61">
        <v>0</v>
      </c>
      <c r="HR29" s="61">
        <v>0</v>
      </c>
      <c r="HS29" s="61">
        <v>0</v>
      </c>
      <c r="HT29" s="61">
        <v>0</v>
      </c>
      <c r="HU29" s="61">
        <v>0</v>
      </c>
      <c r="HV29" s="61">
        <v>0</v>
      </c>
      <c r="HW29" s="61">
        <v>0</v>
      </c>
      <c r="HX29" s="61">
        <v>0</v>
      </c>
      <c r="HY29" s="61">
        <v>0</v>
      </c>
      <c r="HZ29" s="61">
        <v>0</v>
      </c>
      <c r="IA29" s="61">
        <v>0</v>
      </c>
      <c r="IB29" s="61">
        <v>0</v>
      </c>
      <c r="IC29" s="61">
        <v>0</v>
      </c>
      <c r="ID29" s="61">
        <v>0</v>
      </c>
      <c r="IE29" s="61">
        <v>0</v>
      </c>
      <c r="IF29" s="61">
        <v>0</v>
      </c>
      <c r="IG29" s="61">
        <v>0</v>
      </c>
      <c r="IH29" s="61">
        <v>0</v>
      </c>
      <c r="II29" s="61">
        <v>0</v>
      </c>
      <c r="IJ29" s="61">
        <v>6.6769302722700782E-3</v>
      </c>
      <c r="IK29" s="61">
        <v>6.1893991713997257E-4</v>
      </c>
      <c r="IL29" s="61">
        <v>1.4895411787113559E-4</v>
      </c>
      <c r="IM29" s="61">
        <v>5.177753519461075E-6</v>
      </c>
      <c r="IN29" s="61">
        <v>2.822340553800099E-4</v>
      </c>
      <c r="IO29" s="61">
        <v>1.6729281051080922E-5</v>
      </c>
      <c r="IP29" s="61">
        <v>1.0702583008283066E-4</v>
      </c>
      <c r="IQ29" s="61">
        <v>0</v>
      </c>
      <c r="IR29" s="61">
        <v>0</v>
      </c>
      <c r="IS29" s="61">
        <v>1.0679250537398275E-4</v>
      </c>
      <c r="IT29" s="61">
        <v>0</v>
      </c>
      <c r="IU29" s="61">
        <v>0</v>
      </c>
      <c r="IV29" s="61">
        <v>0</v>
      </c>
      <c r="IW29" s="61">
        <v>6.0467252123118243E-5</v>
      </c>
      <c r="IX29" s="61">
        <v>0</v>
      </c>
      <c r="IY29" s="61">
        <v>0</v>
      </c>
      <c r="IZ29" s="61">
        <v>0</v>
      </c>
      <c r="JA29" s="61">
        <v>0</v>
      </c>
      <c r="JB29" s="61">
        <v>1.3907972008366198E-6</v>
      </c>
      <c r="JC29" s="61">
        <v>0</v>
      </c>
      <c r="JD29" s="61">
        <v>0</v>
      </c>
      <c r="JE29" s="61">
        <v>0</v>
      </c>
      <c r="JF29" s="61">
        <v>0</v>
      </c>
      <c r="JG29" s="61">
        <v>7.7452189903468791E-6</v>
      </c>
      <c r="JH29" s="61">
        <v>0</v>
      </c>
      <c r="JI29" s="61">
        <v>0</v>
      </c>
      <c r="JJ29" s="61">
        <v>0</v>
      </c>
      <c r="JK29" s="61">
        <v>0</v>
      </c>
      <c r="JL29" s="61">
        <v>0</v>
      </c>
      <c r="JM29" s="61">
        <v>0</v>
      </c>
      <c r="JN29" s="61">
        <v>1.0311449658368517E-4</v>
      </c>
      <c r="JO29" s="61">
        <v>1.907914336348364E-4</v>
      </c>
      <c r="JP29" s="61">
        <v>1.1402917511532464E-5</v>
      </c>
      <c r="JQ29" s="61">
        <v>3.8056093863622023E-6</v>
      </c>
      <c r="JR29" s="61">
        <v>3.268458170605379E-5</v>
      </c>
      <c r="JS29" s="61">
        <v>0</v>
      </c>
      <c r="JT29" s="61">
        <v>0</v>
      </c>
      <c r="JU29" s="61">
        <v>0</v>
      </c>
      <c r="JV29" s="61">
        <v>0</v>
      </c>
      <c r="JW29" s="61">
        <v>0</v>
      </c>
      <c r="JX29" s="61">
        <v>0</v>
      </c>
      <c r="JY29" s="61">
        <v>0</v>
      </c>
      <c r="JZ29" s="61">
        <v>0</v>
      </c>
      <c r="KA29" s="61">
        <v>1.1961767815762757E-5</v>
      </c>
      <c r="KB29" s="61">
        <v>0</v>
      </c>
      <c r="KC29" s="61">
        <v>0</v>
      </c>
      <c r="KD29" s="61">
        <v>0</v>
      </c>
      <c r="KE29" s="61">
        <v>0</v>
      </c>
      <c r="KF29" s="61">
        <v>0</v>
      </c>
      <c r="KG29" s="61">
        <v>0</v>
      </c>
      <c r="KH29" s="61">
        <v>0</v>
      </c>
      <c r="KI29" s="61">
        <v>0</v>
      </c>
      <c r="KJ29" s="61">
        <v>0</v>
      </c>
      <c r="KK29" s="61">
        <v>0</v>
      </c>
      <c r="KL29" s="61">
        <v>0</v>
      </c>
      <c r="KM29" s="61">
        <v>0</v>
      </c>
      <c r="KN29" s="61">
        <v>0</v>
      </c>
      <c r="KO29" s="61">
        <v>0</v>
      </c>
      <c r="KP29" s="61">
        <v>0</v>
      </c>
      <c r="KQ29" s="61">
        <v>0</v>
      </c>
      <c r="KR29" s="61">
        <v>1.8250475790653054E-5</v>
      </c>
      <c r="KS29" s="61">
        <v>0</v>
      </c>
      <c r="KT29" s="61">
        <v>0</v>
      </c>
      <c r="KU29" s="61">
        <v>0</v>
      </c>
      <c r="KV29" s="61">
        <v>0</v>
      </c>
      <c r="KW29" s="61">
        <v>0</v>
      </c>
      <c r="KX29" s="61">
        <v>0</v>
      </c>
      <c r="KY29" s="61">
        <v>0</v>
      </c>
      <c r="KZ29" s="61">
        <v>0</v>
      </c>
    </row>
    <row r="30" spans="1:312" ht="13" x14ac:dyDescent="0.3">
      <c r="A30" s="102">
        <v>1.0216232963213097</v>
      </c>
      <c r="B30" s="50" t="s">
        <v>910</v>
      </c>
      <c r="C30" s="60" t="s">
        <v>97</v>
      </c>
      <c r="D30" s="61">
        <v>0</v>
      </c>
      <c r="E30" s="61">
        <v>0</v>
      </c>
      <c r="F30" s="61">
        <v>0</v>
      </c>
      <c r="G30" s="61">
        <v>0</v>
      </c>
      <c r="H30" s="61">
        <v>0</v>
      </c>
      <c r="I30" s="61">
        <v>0</v>
      </c>
      <c r="J30" s="61">
        <v>0</v>
      </c>
      <c r="K30" s="61">
        <v>0</v>
      </c>
      <c r="L30" s="61">
        <v>0</v>
      </c>
      <c r="M30" s="61">
        <v>0</v>
      </c>
      <c r="N30" s="61">
        <v>0</v>
      </c>
      <c r="O30" s="61">
        <v>0</v>
      </c>
      <c r="P30" s="61">
        <v>0</v>
      </c>
      <c r="Q30" s="61">
        <v>0</v>
      </c>
      <c r="R30" s="61">
        <v>0</v>
      </c>
      <c r="S30" s="61">
        <v>0</v>
      </c>
      <c r="T30" s="61">
        <v>0</v>
      </c>
      <c r="U30" s="61">
        <v>0</v>
      </c>
      <c r="V30" s="61">
        <v>0</v>
      </c>
      <c r="W30" s="61">
        <v>0</v>
      </c>
      <c r="X30" s="61">
        <v>0</v>
      </c>
      <c r="Y30" s="61">
        <v>0</v>
      </c>
      <c r="Z30" s="61">
        <v>0</v>
      </c>
      <c r="AA30" s="61">
        <v>0</v>
      </c>
      <c r="AB30" s="61">
        <v>0</v>
      </c>
      <c r="AC30" s="61">
        <v>0</v>
      </c>
      <c r="AD30" s="61">
        <v>0</v>
      </c>
      <c r="AE30" s="61">
        <v>0</v>
      </c>
      <c r="AF30" s="61">
        <v>2.4475245539318181E-4</v>
      </c>
      <c r="AG30" s="61">
        <v>0</v>
      </c>
      <c r="AH30" s="61">
        <v>8.7516328202317747E-4</v>
      </c>
      <c r="AI30" s="61">
        <v>2.5735762771487557E-4</v>
      </c>
      <c r="AJ30" s="61">
        <v>0</v>
      </c>
      <c r="AK30" s="61">
        <v>0</v>
      </c>
      <c r="AL30" s="61">
        <v>0</v>
      </c>
      <c r="AM30" s="61">
        <v>0</v>
      </c>
      <c r="AN30" s="61">
        <v>0</v>
      </c>
      <c r="AO30" s="61">
        <v>0</v>
      </c>
      <c r="AP30" s="61">
        <v>0</v>
      </c>
      <c r="AQ30" s="61">
        <v>1.5883797717355473E-5</v>
      </c>
      <c r="AR30" s="61">
        <v>0</v>
      </c>
      <c r="AS30" s="61">
        <v>0</v>
      </c>
      <c r="AT30" s="61">
        <v>0</v>
      </c>
      <c r="AU30" s="61">
        <v>0</v>
      </c>
      <c r="AV30" s="61">
        <v>0</v>
      </c>
      <c r="AW30" s="61">
        <v>0</v>
      </c>
      <c r="AX30" s="61">
        <v>0</v>
      </c>
      <c r="AY30" s="61">
        <v>5.8511268150439705E-6</v>
      </c>
      <c r="AZ30" s="61">
        <v>0</v>
      </c>
      <c r="BA30" s="61">
        <v>0</v>
      </c>
      <c r="BB30" s="61">
        <v>1.6881033892959274E-5</v>
      </c>
      <c r="BC30" s="61">
        <v>0</v>
      </c>
      <c r="BD30" s="61">
        <v>0</v>
      </c>
      <c r="BE30" s="61">
        <v>0</v>
      </c>
      <c r="BF30" s="61">
        <v>0</v>
      </c>
      <c r="BG30" s="61">
        <v>5.1829892929858641E-6</v>
      </c>
      <c r="BH30" s="61">
        <v>3.3449349087338456E-6</v>
      </c>
      <c r="BI30" s="61">
        <v>0</v>
      </c>
      <c r="BJ30" s="61">
        <v>0</v>
      </c>
      <c r="BK30" s="61">
        <v>7.4568973265887357E-6</v>
      </c>
      <c r="BL30" s="61">
        <v>0</v>
      </c>
      <c r="BM30" s="61">
        <v>4.1866950462507725E-5</v>
      </c>
      <c r="BN30" s="61">
        <v>0</v>
      </c>
      <c r="BO30" s="61">
        <v>2.0699444631646134E-5</v>
      </c>
      <c r="BP30" s="61">
        <v>0</v>
      </c>
      <c r="BQ30" s="61">
        <v>0</v>
      </c>
      <c r="BR30" s="61">
        <v>0</v>
      </c>
      <c r="BS30" s="61">
        <v>0</v>
      </c>
      <c r="BT30" s="61">
        <v>0</v>
      </c>
      <c r="BU30" s="61">
        <v>0</v>
      </c>
      <c r="BV30" s="61">
        <v>0</v>
      </c>
      <c r="BW30" s="61">
        <v>0</v>
      </c>
      <c r="BX30" s="61">
        <v>0</v>
      </c>
      <c r="BY30" s="61">
        <v>0</v>
      </c>
      <c r="BZ30" s="61">
        <v>0</v>
      </c>
      <c r="CA30" s="61">
        <v>0</v>
      </c>
      <c r="CB30" s="61">
        <v>0</v>
      </c>
      <c r="CC30" s="61">
        <v>0</v>
      </c>
      <c r="CD30" s="61">
        <v>0</v>
      </c>
      <c r="CE30" s="61">
        <v>2.6088228082364025E-5</v>
      </c>
      <c r="CF30" s="61">
        <v>0</v>
      </c>
      <c r="CG30" s="61">
        <v>0</v>
      </c>
      <c r="CH30" s="61">
        <v>0</v>
      </c>
      <c r="CI30" s="61">
        <v>0</v>
      </c>
      <c r="CJ30" s="61">
        <v>0</v>
      </c>
      <c r="CK30" s="61">
        <v>0</v>
      </c>
      <c r="CL30" s="61">
        <v>0</v>
      </c>
      <c r="CM30" s="61">
        <v>0</v>
      </c>
      <c r="CN30" s="61">
        <v>0</v>
      </c>
      <c r="CO30" s="61">
        <v>0</v>
      </c>
      <c r="CP30" s="61">
        <v>1.3684056583488567E-5</v>
      </c>
      <c r="CQ30" s="61">
        <v>1.1741721707541264E-3</v>
      </c>
      <c r="CR30" s="61">
        <v>7.8159991790205108E-2</v>
      </c>
      <c r="CS30" s="61">
        <v>8.6256668210370185E-3</v>
      </c>
      <c r="CT30" s="61">
        <v>0</v>
      </c>
      <c r="CU30" s="61">
        <v>2.3266978216070357E-2</v>
      </c>
      <c r="CV30" s="61">
        <v>0.23851534671892752</v>
      </c>
      <c r="CW30" s="61">
        <v>0</v>
      </c>
      <c r="CX30" s="61">
        <v>6.7359547569887691E-4</v>
      </c>
      <c r="CY30" s="61">
        <v>3.7669817311373595E-2</v>
      </c>
      <c r="CZ30" s="61">
        <v>1.1764501917645856E-4</v>
      </c>
      <c r="DA30" s="61">
        <v>0.24644758174263154</v>
      </c>
      <c r="DB30" s="61">
        <v>4.9430120398050743E-3</v>
      </c>
      <c r="DC30" s="61">
        <v>0</v>
      </c>
      <c r="DD30" s="61">
        <v>0</v>
      </c>
      <c r="DE30" s="61">
        <v>0</v>
      </c>
      <c r="DF30" s="61">
        <v>0</v>
      </c>
      <c r="DG30" s="61">
        <v>0</v>
      </c>
      <c r="DH30" s="61">
        <v>0</v>
      </c>
      <c r="DI30" s="61">
        <v>0</v>
      </c>
      <c r="DJ30" s="61">
        <v>0</v>
      </c>
      <c r="DK30" s="61">
        <v>0</v>
      </c>
      <c r="DL30" s="61">
        <v>0</v>
      </c>
      <c r="DM30" s="61">
        <v>0</v>
      </c>
      <c r="DN30" s="61">
        <v>0</v>
      </c>
      <c r="DO30" s="61">
        <v>0</v>
      </c>
      <c r="DP30" s="61">
        <v>0</v>
      </c>
      <c r="DQ30" s="61">
        <v>0</v>
      </c>
      <c r="DR30" s="61">
        <v>0</v>
      </c>
      <c r="DS30" s="61">
        <v>0</v>
      </c>
      <c r="DT30" s="61">
        <v>8.3982578119654418E-4</v>
      </c>
      <c r="DU30" s="61">
        <v>0</v>
      </c>
      <c r="DV30" s="61">
        <v>0</v>
      </c>
      <c r="DW30" s="61">
        <v>0</v>
      </c>
      <c r="DX30" s="61">
        <v>0</v>
      </c>
      <c r="DY30" s="61">
        <v>0</v>
      </c>
      <c r="DZ30" s="61">
        <v>2.7289663043456334E-5</v>
      </c>
      <c r="EA30" s="61">
        <v>0</v>
      </c>
      <c r="EB30" s="61">
        <v>0</v>
      </c>
      <c r="EC30" s="61">
        <v>1.1644185744816221E-5</v>
      </c>
      <c r="ED30" s="61">
        <v>0</v>
      </c>
      <c r="EE30" s="61">
        <v>9.5774502569222696E-5</v>
      </c>
      <c r="EF30" s="61">
        <v>7.9273761218125465E-5</v>
      </c>
      <c r="EG30" s="61">
        <v>0</v>
      </c>
      <c r="EH30" s="61">
        <v>0</v>
      </c>
      <c r="EI30" s="61">
        <v>0</v>
      </c>
      <c r="EJ30" s="61">
        <v>0</v>
      </c>
      <c r="EK30" s="61">
        <v>0</v>
      </c>
      <c r="EL30" s="61">
        <v>0</v>
      </c>
      <c r="EM30" s="61">
        <v>0</v>
      </c>
      <c r="EN30" s="61">
        <v>0</v>
      </c>
      <c r="EO30" s="61">
        <v>0</v>
      </c>
      <c r="EP30" s="61">
        <v>1.3557630451003373E-5</v>
      </c>
      <c r="EQ30" s="61">
        <v>0</v>
      </c>
      <c r="ER30" s="61">
        <v>0</v>
      </c>
      <c r="ES30" s="61">
        <v>0</v>
      </c>
      <c r="ET30" s="61">
        <v>0</v>
      </c>
      <c r="EU30" s="61">
        <v>2.4651541982017412E-4</v>
      </c>
      <c r="EV30" s="61">
        <v>0</v>
      </c>
      <c r="EW30" s="61">
        <v>0</v>
      </c>
      <c r="EX30" s="61">
        <v>0</v>
      </c>
      <c r="EY30" s="61">
        <v>8.8245708270897545E-6</v>
      </c>
      <c r="EZ30" s="61">
        <v>0</v>
      </c>
      <c r="FA30" s="61">
        <v>8.5067807193102982E-4</v>
      </c>
      <c r="FB30" s="61">
        <v>0</v>
      </c>
      <c r="FC30" s="61">
        <v>2.2601765727679983E-5</v>
      </c>
      <c r="FD30" s="61">
        <v>3.263999853037996E-5</v>
      </c>
      <c r="FE30" s="61">
        <v>3.3715430869313838E-5</v>
      </c>
      <c r="FF30" s="61">
        <v>0</v>
      </c>
      <c r="FG30" s="61">
        <v>3.120053626233706E-5</v>
      </c>
      <c r="FH30" s="61">
        <v>0</v>
      </c>
      <c r="FI30" s="61">
        <v>0</v>
      </c>
      <c r="FJ30" s="61">
        <v>0</v>
      </c>
      <c r="FK30" s="61">
        <v>0</v>
      </c>
      <c r="FL30" s="61">
        <v>1.4544301219123438E-3</v>
      </c>
      <c r="FM30" s="61">
        <v>0</v>
      </c>
      <c r="FN30" s="61">
        <v>5.9555828937762692E-5</v>
      </c>
      <c r="FO30" s="61">
        <v>1.5121640389629501E-5</v>
      </c>
      <c r="FP30" s="61">
        <v>1.5628654933381536E-4</v>
      </c>
      <c r="FQ30" s="61">
        <v>9.3361158399753077E-4</v>
      </c>
      <c r="FR30" s="61">
        <v>5.8975326371596317E-4</v>
      </c>
      <c r="FS30" s="61">
        <v>0</v>
      </c>
      <c r="FT30" s="61">
        <v>0</v>
      </c>
      <c r="FU30" s="61">
        <v>0</v>
      </c>
      <c r="FV30" s="61">
        <v>0</v>
      </c>
      <c r="FW30" s="61">
        <v>0</v>
      </c>
      <c r="FX30" s="61">
        <v>0</v>
      </c>
      <c r="FY30" s="61">
        <v>0</v>
      </c>
      <c r="FZ30" s="61">
        <v>0</v>
      </c>
      <c r="GA30" s="61">
        <v>0</v>
      </c>
      <c r="GB30" s="61">
        <v>0</v>
      </c>
      <c r="GC30" s="61">
        <v>0</v>
      </c>
      <c r="GD30" s="61">
        <v>0</v>
      </c>
      <c r="GE30" s="61">
        <v>0</v>
      </c>
      <c r="GF30" s="61">
        <v>2.947125481671915E-5</v>
      </c>
      <c r="GG30" s="61">
        <v>0</v>
      </c>
      <c r="GH30" s="61">
        <v>0</v>
      </c>
      <c r="GI30" s="61">
        <v>0</v>
      </c>
      <c r="GJ30" s="61">
        <v>0</v>
      </c>
      <c r="GK30" s="61">
        <v>0</v>
      </c>
      <c r="GL30" s="61">
        <v>0</v>
      </c>
      <c r="GM30" s="61">
        <v>0</v>
      </c>
      <c r="GN30" s="61">
        <v>1.1599248997492328E-5</v>
      </c>
      <c r="GO30" s="61">
        <v>0</v>
      </c>
      <c r="GP30" s="61">
        <v>0</v>
      </c>
      <c r="GQ30" s="61">
        <v>0</v>
      </c>
      <c r="GR30" s="61">
        <v>0</v>
      </c>
      <c r="GS30" s="61">
        <v>0</v>
      </c>
      <c r="GT30" s="61">
        <v>0</v>
      </c>
      <c r="GU30" s="61">
        <v>0</v>
      </c>
      <c r="GV30" s="61">
        <v>0</v>
      </c>
      <c r="GW30" s="61">
        <v>0.14506420245494045</v>
      </c>
      <c r="GX30" s="61">
        <v>0.24530781118517972</v>
      </c>
      <c r="GY30" s="61">
        <v>0.12765538283579295</v>
      </c>
      <c r="GZ30" s="61">
        <v>0</v>
      </c>
      <c r="HA30" s="61">
        <v>0</v>
      </c>
      <c r="HB30" s="61">
        <v>0</v>
      </c>
      <c r="HC30" s="61">
        <v>0</v>
      </c>
      <c r="HD30" s="61">
        <v>0</v>
      </c>
      <c r="HE30" s="61">
        <v>0</v>
      </c>
      <c r="HF30" s="61">
        <v>0</v>
      </c>
      <c r="HG30" s="61">
        <v>0</v>
      </c>
      <c r="HH30" s="61">
        <v>0</v>
      </c>
      <c r="HI30" s="61">
        <v>0</v>
      </c>
      <c r="HJ30" s="61">
        <v>0</v>
      </c>
      <c r="HK30" s="61">
        <v>0</v>
      </c>
      <c r="HL30" s="61">
        <v>0</v>
      </c>
      <c r="HM30" s="61">
        <v>0</v>
      </c>
      <c r="HN30" s="61">
        <v>0</v>
      </c>
      <c r="HO30" s="61">
        <v>0</v>
      </c>
      <c r="HP30" s="61">
        <v>0</v>
      </c>
      <c r="HQ30" s="61">
        <v>0</v>
      </c>
      <c r="HR30" s="61">
        <v>0</v>
      </c>
      <c r="HS30" s="61">
        <v>0</v>
      </c>
      <c r="HT30" s="61">
        <v>0</v>
      </c>
      <c r="HU30" s="61">
        <v>0</v>
      </c>
      <c r="HV30" s="61">
        <v>0</v>
      </c>
      <c r="HW30" s="61">
        <v>0</v>
      </c>
      <c r="HX30" s="61">
        <v>0</v>
      </c>
      <c r="HY30" s="61">
        <v>0</v>
      </c>
      <c r="HZ30" s="61">
        <v>0</v>
      </c>
      <c r="IA30" s="61">
        <v>0</v>
      </c>
      <c r="IB30" s="61">
        <v>0</v>
      </c>
      <c r="IC30" s="61">
        <v>0</v>
      </c>
      <c r="ID30" s="61">
        <v>0</v>
      </c>
      <c r="IE30" s="61">
        <v>1.3393788364264793E-3</v>
      </c>
      <c r="IF30" s="61">
        <v>0</v>
      </c>
      <c r="IG30" s="61">
        <v>0.12084939187317124</v>
      </c>
      <c r="IH30" s="61">
        <v>9.8443105008872312E-3</v>
      </c>
      <c r="II30" s="61">
        <v>0</v>
      </c>
      <c r="IJ30" s="61">
        <v>0</v>
      </c>
      <c r="IK30" s="61">
        <v>0</v>
      </c>
      <c r="IL30" s="61">
        <v>0</v>
      </c>
      <c r="IM30" s="61">
        <v>0</v>
      </c>
      <c r="IN30" s="61">
        <v>0</v>
      </c>
      <c r="IO30" s="61">
        <v>0</v>
      </c>
      <c r="IP30" s="61">
        <v>0</v>
      </c>
      <c r="IQ30" s="61">
        <v>0</v>
      </c>
      <c r="IR30" s="61">
        <v>7.4205504396530257E-4</v>
      </c>
      <c r="IS30" s="61">
        <v>0</v>
      </c>
      <c r="IT30" s="61">
        <v>0</v>
      </c>
      <c r="IU30" s="61">
        <v>0</v>
      </c>
      <c r="IV30" s="61">
        <v>0</v>
      </c>
      <c r="IW30" s="61">
        <v>0</v>
      </c>
      <c r="IX30" s="61">
        <v>0</v>
      </c>
      <c r="IY30" s="61">
        <v>0</v>
      </c>
      <c r="IZ30" s="61">
        <v>0</v>
      </c>
      <c r="JA30" s="61">
        <v>0</v>
      </c>
      <c r="JB30" s="61">
        <v>0</v>
      </c>
      <c r="JC30" s="61">
        <v>0</v>
      </c>
      <c r="JD30" s="61">
        <v>0</v>
      </c>
      <c r="JE30" s="61">
        <v>0</v>
      </c>
      <c r="JF30" s="61">
        <v>0</v>
      </c>
      <c r="JG30" s="61">
        <v>0</v>
      </c>
      <c r="JH30" s="61">
        <v>0</v>
      </c>
      <c r="JI30" s="61">
        <v>0</v>
      </c>
      <c r="JJ30" s="61">
        <v>5.8518733574787545E-6</v>
      </c>
      <c r="JK30" s="61">
        <v>0</v>
      </c>
      <c r="JL30" s="61">
        <v>0</v>
      </c>
      <c r="JM30" s="61">
        <v>0</v>
      </c>
      <c r="JN30" s="61">
        <v>0</v>
      </c>
      <c r="JO30" s="61">
        <v>0</v>
      </c>
      <c r="JP30" s="61">
        <v>0</v>
      </c>
      <c r="JQ30" s="61">
        <v>0</v>
      </c>
      <c r="JR30" s="61">
        <v>0</v>
      </c>
      <c r="JS30" s="61">
        <v>0</v>
      </c>
      <c r="JT30" s="61">
        <v>0</v>
      </c>
      <c r="JU30" s="61">
        <v>1.2150466560601899E-4</v>
      </c>
      <c r="JV30" s="61">
        <v>2.7991700185284474E-6</v>
      </c>
      <c r="JW30" s="61">
        <v>0</v>
      </c>
      <c r="JX30" s="61">
        <v>0</v>
      </c>
      <c r="JY30" s="61">
        <v>0</v>
      </c>
      <c r="JZ30" s="61">
        <v>0</v>
      </c>
      <c r="KA30" s="61">
        <v>0</v>
      </c>
      <c r="KB30" s="61">
        <v>0</v>
      </c>
      <c r="KC30" s="61">
        <v>1.0190296365552842E-5</v>
      </c>
      <c r="KD30" s="61">
        <v>0</v>
      </c>
      <c r="KE30" s="61">
        <v>0</v>
      </c>
      <c r="KF30" s="61">
        <v>1.0226099634060836E-4</v>
      </c>
      <c r="KG30" s="61">
        <v>0</v>
      </c>
      <c r="KH30" s="61">
        <v>0</v>
      </c>
      <c r="KI30" s="61">
        <v>9.7441938522435363E-5</v>
      </c>
      <c r="KJ30" s="61">
        <v>0</v>
      </c>
      <c r="KK30" s="61">
        <v>0</v>
      </c>
      <c r="KL30" s="61">
        <v>0</v>
      </c>
      <c r="KM30" s="61">
        <v>0</v>
      </c>
      <c r="KN30" s="61">
        <v>0</v>
      </c>
      <c r="KO30" s="61">
        <v>8.9191493690565307E-6</v>
      </c>
      <c r="KP30" s="61">
        <v>0</v>
      </c>
      <c r="KQ30" s="61">
        <v>0</v>
      </c>
      <c r="KR30" s="61">
        <v>4.2065998140130862E-5</v>
      </c>
      <c r="KS30" s="61">
        <v>1.3216204651458506E-4</v>
      </c>
      <c r="KT30" s="61">
        <v>0</v>
      </c>
      <c r="KU30" s="61">
        <v>0</v>
      </c>
      <c r="KV30" s="61">
        <v>0</v>
      </c>
      <c r="KW30" s="61">
        <v>0</v>
      </c>
      <c r="KX30" s="61">
        <v>0</v>
      </c>
      <c r="KY30" s="61">
        <v>0</v>
      </c>
      <c r="KZ30" s="61">
        <v>5.5049805118013257E-4</v>
      </c>
    </row>
    <row r="31" spans="1:312" ht="13" x14ac:dyDescent="0.3">
      <c r="A31" s="102">
        <v>1.0259854021618102</v>
      </c>
      <c r="B31" s="50" t="s">
        <v>909</v>
      </c>
      <c r="C31" s="60" t="s">
        <v>119</v>
      </c>
      <c r="D31" s="61">
        <v>0</v>
      </c>
      <c r="E31" s="61">
        <v>0</v>
      </c>
      <c r="F31" s="61">
        <v>0</v>
      </c>
      <c r="G31" s="61">
        <v>0</v>
      </c>
      <c r="H31" s="61">
        <v>0</v>
      </c>
      <c r="I31" s="61">
        <v>0</v>
      </c>
      <c r="J31" s="61">
        <v>0</v>
      </c>
      <c r="K31" s="61">
        <v>0</v>
      </c>
      <c r="L31" s="61">
        <v>0</v>
      </c>
      <c r="M31" s="61">
        <v>0</v>
      </c>
      <c r="N31" s="61">
        <v>0</v>
      </c>
      <c r="O31" s="61">
        <v>0</v>
      </c>
      <c r="P31" s="61">
        <v>0</v>
      </c>
      <c r="Q31" s="61">
        <v>0</v>
      </c>
      <c r="R31" s="61">
        <v>0</v>
      </c>
      <c r="S31" s="61">
        <v>0</v>
      </c>
      <c r="T31" s="61">
        <v>0</v>
      </c>
      <c r="U31" s="61">
        <v>0</v>
      </c>
      <c r="V31" s="61">
        <v>0</v>
      </c>
      <c r="W31" s="61">
        <v>0</v>
      </c>
      <c r="X31" s="61">
        <v>0</v>
      </c>
      <c r="Y31" s="61">
        <v>7.2529635220917746E-6</v>
      </c>
      <c r="Z31" s="61">
        <v>0</v>
      </c>
      <c r="AA31" s="61">
        <v>0</v>
      </c>
      <c r="AB31" s="61">
        <v>0</v>
      </c>
      <c r="AC31" s="61">
        <v>0</v>
      </c>
      <c r="AD31" s="61">
        <v>0</v>
      </c>
      <c r="AE31" s="61">
        <v>0</v>
      </c>
      <c r="AF31" s="61">
        <v>0</v>
      </c>
      <c r="AG31" s="61">
        <v>0</v>
      </c>
      <c r="AH31" s="61">
        <v>0</v>
      </c>
      <c r="AI31" s="61">
        <v>0</v>
      </c>
      <c r="AJ31" s="61">
        <v>2.5462574773585255E-5</v>
      </c>
      <c r="AK31" s="61">
        <v>0</v>
      </c>
      <c r="AL31" s="61">
        <v>0</v>
      </c>
      <c r="AM31" s="61">
        <v>0</v>
      </c>
      <c r="AN31" s="61">
        <v>0</v>
      </c>
      <c r="AO31" s="61">
        <v>1.6459346767329922E-4</v>
      </c>
      <c r="AP31" s="61">
        <v>0</v>
      </c>
      <c r="AQ31" s="61">
        <v>0</v>
      </c>
      <c r="AR31" s="61">
        <v>1.5133789072313058E-2</v>
      </c>
      <c r="AS31" s="61">
        <v>0</v>
      </c>
      <c r="AT31" s="61">
        <v>1.0228120180432022E-5</v>
      </c>
      <c r="AU31" s="61">
        <v>0</v>
      </c>
      <c r="AV31" s="61">
        <v>0</v>
      </c>
      <c r="AW31" s="61">
        <v>0</v>
      </c>
      <c r="AX31" s="61">
        <v>0</v>
      </c>
      <c r="AY31" s="61">
        <v>0</v>
      </c>
      <c r="AZ31" s="61">
        <v>0</v>
      </c>
      <c r="BA31" s="61">
        <v>0</v>
      </c>
      <c r="BB31" s="61">
        <v>6.8816194738353118E-6</v>
      </c>
      <c r="BC31" s="61">
        <v>0</v>
      </c>
      <c r="BD31" s="61">
        <v>0</v>
      </c>
      <c r="BE31" s="61">
        <v>0</v>
      </c>
      <c r="BF31" s="61">
        <v>0</v>
      </c>
      <c r="BG31" s="61">
        <v>1.2240676840881508E-5</v>
      </c>
      <c r="BH31" s="61">
        <v>0</v>
      </c>
      <c r="BI31" s="61">
        <v>0</v>
      </c>
      <c r="BJ31" s="61">
        <v>0</v>
      </c>
      <c r="BK31" s="61">
        <v>2.4829009779740517E-5</v>
      </c>
      <c r="BL31" s="61">
        <v>0</v>
      </c>
      <c r="BM31" s="61">
        <v>0</v>
      </c>
      <c r="BN31" s="61">
        <v>0</v>
      </c>
      <c r="BO31" s="61">
        <v>0</v>
      </c>
      <c r="BP31" s="61">
        <v>1.5318929957395946E-5</v>
      </c>
      <c r="BQ31" s="61">
        <v>0</v>
      </c>
      <c r="BR31" s="61">
        <v>0</v>
      </c>
      <c r="BS31" s="61">
        <v>0</v>
      </c>
      <c r="BT31" s="61">
        <v>0</v>
      </c>
      <c r="BU31" s="61">
        <v>0</v>
      </c>
      <c r="BV31" s="61">
        <v>0</v>
      </c>
      <c r="BW31" s="61">
        <v>0</v>
      </c>
      <c r="BX31" s="61">
        <v>0</v>
      </c>
      <c r="BY31" s="61">
        <v>0</v>
      </c>
      <c r="BZ31" s="61">
        <v>0</v>
      </c>
      <c r="CA31" s="61">
        <v>0</v>
      </c>
      <c r="CB31" s="61">
        <v>0</v>
      </c>
      <c r="CC31" s="61">
        <v>0</v>
      </c>
      <c r="CD31" s="61">
        <v>0</v>
      </c>
      <c r="CE31" s="61">
        <v>0</v>
      </c>
      <c r="CF31" s="61">
        <v>0</v>
      </c>
      <c r="CG31" s="61">
        <v>0</v>
      </c>
      <c r="CH31" s="61">
        <v>0</v>
      </c>
      <c r="CI31" s="61">
        <v>0</v>
      </c>
      <c r="CJ31" s="61">
        <v>0</v>
      </c>
      <c r="CK31" s="61">
        <v>0</v>
      </c>
      <c r="CL31" s="61">
        <v>0.33649854124441309</v>
      </c>
      <c r="CM31" s="61">
        <v>0.3413379060347948</v>
      </c>
      <c r="CN31" s="61">
        <v>0.11619371863038055</v>
      </c>
      <c r="CO31" s="61">
        <v>0.3175984666017998</v>
      </c>
      <c r="CP31" s="61">
        <v>0.2121858781260052</v>
      </c>
      <c r="CQ31" s="61">
        <v>0</v>
      </c>
      <c r="CR31" s="61">
        <v>0</v>
      </c>
      <c r="CS31" s="61">
        <v>0</v>
      </c>
      <c r="CT31" s="61">
        <v>0</v>
      </c>
      <c r="CU31" s="61">
        <v>0</v>
      </c>
      <c r="CV31" s="61">
        <v>3.9307757875539677E-4</v>
      </c>
      <c r="CW31" s="61">
        <v>0</v>
      </c>
      <c r="CX31" s="61">
        <v>0</v>
      </c>
      <c r="CY31" s="61">
        <v>0</v>
      </c>
      <c r="CZ31" s="61">
        <v>0</v>
      </c>
      <c r="DA31" s="61">
        <v>0</v>
      </c>
      <c r="DB31" s="61">
        <v>0</v>
      </c>
      <c r="DC31" s="61">
        <v>0</v>
      </c>
      <c r="DD31" s="61">
        <v>0</v>
      </c>
      <c r="DE31" s="61">
        <v>0</v>
      </c>
      <c r="DF31" s="61">
        <v>0</v>
      </c>
      <c r="DG31" s="61">
        <v>0</v>
      </c>
      <c r="DH31" s="61">
        <v>0</v>
      </c>
      <c r="DI31" s="61">
        <v>0</v>
      </c>
      <c r="DJ31" s="61">
        <v>4.4682859291802324E-4</v>
      </c>
      <c r="DK31" s="61">
        <v>0</v>
      </c>
      <c r="DL31" s="61">
        <v>0</v>
      </c>
      <c r="DM31" s="61">
        <v>0</v>
      </c>
      <c r="DN31" s="61">
        <v>0</v>
      </c>
      <c r="DO31" s="61">
        <v>0</v>
      </c>
      <c r="DP31" s="61">
        <v>0</v>
      </c>
      <c r="DQ31" s="61">
        <v>0</v>
      </c>
      <c r="DR31" s="61">
        <v>0</v>
      </c>
      <c r="DS31" s="61">
        <v>0</v>
      </c>
      <c r="DT31" s="61">
        <v>0</v>
      </c>
      <c r="DU31" s="61">
        <v>1.3098579379824496E-5</v>
      </c>
      <c r="DV31" s="61">
        <v>0</v>
      </c>
      <c r="DW31" s="61">
        <v>0</v>
      </c>
      <c r="DX31" s="61">
        <v>2.7930250544018754E-5</v>
      </c>
      <c r="DY31" s="61">
        <v>0</v>
      </c>
      <c r="DZ31" s="61">
        <v>3.8271313487209324E-3</v>
      </c>
      <c r="EA31" s="61">
        <v>5.5976737526231468E-4</v>
      </c>
      <c r="EB31" s="61">
        <v>8.6393347461136805E-5</v>
      </c>
      <c r="EC31" s="61">
        <v>1.7146383404454657E-5</v>
      </c>
      <c r="ED31" s="61">
        <v>1.0011643560458815E-3</v>
      </c>
      <c r="EE31" s="61">
        <v>8.1939787251546058E-3</v>
      </c>
      <c r="EF31" s="61">
        <v>1.4311770611987615E-2</v>
      </c>
      <c r="EG31" s="61">
        <v>5.6701730451653391E-4</v>
      </c>
      <c r="EH31" s="61">
        <v>2.5108621831765097E-5</v>
      </c>
      <c r="EI31" s="61">
        <v>5.4864499859272574E-5</v>
      </c>
      <c r="EJ31" s="61">
        <v>1.9584780155797111E-2</v>
      </c>
      <c r="EK31" s="61">
        <v>3.3452969240449902E-2</v>
      </c>
      <c r="EL31" s="61">
        <v>0</v>
      </c>
      <c r="EM31" s="61">
        <v>0</v>
      </c>
      <c r="EN31" s="61">
        <v>0</v>
      </c>
      <c r="EO31" s="61">
        <v>0</v>
      </c>
      <c r="EP31" s="61">
        <v>0</v>
      </c>
      <c r="EQ31" s="61">
        <v>0</v>
      </c>
      <c r="ER31" s="61">
        <v>0</v>
      </c>
      <c r="ES31" s="61">
        <v>0</v>
      </c>
      <c r="ET31" s="61">
        <v>0</v>
      </c>
      <c r="EU31" s="61">
        <v>0</v>
      </c>
      <c r="EV31" s="61">
        <v>0</v>
      </c>
      <c r="EW31" s="61">
        <v>0</v>
      </c>
      <c r="EX31" s="61">
        <v>0</v>
      </c>
      <c r="EY31" s="61">
        <v>6.6925920666300901E-5</v>
      </c>
      <c r="EZ31" s="61">
        <v>4.0584754448147253E-4</v>
      </c>
      <c r="FA31" s="61">
        <v>0</v>
      </c>
      <c r="FB31" s="61">
        <v>0</v>
      </c>
      <c r="FC31" s="61">
        <v>0</v>
      </c>
      <c r="FD31" s="61">
        <v>0</v>
      </c>
      <c r="FE31" s="61">
        <v>0</v>
      </c>
      <c r="FF31" s="61">
        <v>0</v>
      </c>
      <c r="FG31" s="61">
        <v>0</v>
      </c>
      <c r="FH31" s="61">
        <v>0</v>
      </c>
      <c r="FI31" s="61">
        <v>0</v>
      </c>
      <c r="FJ31" s="61">
        <v>0</v>
      </c>
      <c r="FK31" s="61">
        <v>0</v>
      </c>
      <c r="FL31" s="61">
        <v>0</v>
      </c>
      <c r="FM31" s="61">
        <v>0</v>
      </c>
      <c r="FN31" s="61">
        <v>0</v>
      </c>
      <c r="FO31" s="61">
        <v>0</v>
      </c>
      <c r="FP31" s="61">
        <v>0</v>
      </c>
      <c r="FQ31" s="61">
        <v>0</v>
      </c>
      <c r="FR31" s="61">
        <v>0</v>
      </c>
      <c r="FS31" s="61">
        <v>0</v>
      </c>
      <c r="FT31" s="61">
        <v>0</v>
      </c>
      <c r="FU31" s="61">
        <v>0</v>
      </c>
      <c r="FV31" s="61">
        <v>0</v>
      </c>
      <c r="FW31" s="61">
        <v>0</v>
      </c>
      <c r="FX31" s="61">
        <v>0</v>
      </c>
      <c r="FY31" s="61">
        <v>0</v>
      </c>
      <c r="FZ31" s="61">
        <v>0</v>
      </c>
      <c r="GA31" s="61">
        <v>0</v>
      </c>
      <c r="GB31" s="61">
        <v>0</v>
      </c>
      <c r="GC31" s="61">
        <v>0</v>
      </c>
      <c r="GD31" s="61">
        <v>0</v>
      </c>
      <c r="GE31" s="61">
        <v>0</v>
      </c>
      <c r="GF31" s="61">
        <v>0</v>
      </c>
      <c r="GG31" s="61">
        <v>0</v>
      </c>
      <c r="GH31" s="61">
        <v>1.1317588667231297E-5</v>
      </c>
      <c r="GI31" s="61">
        <v>0</v>
      </c>
      <c r="GJ31" s="61">
        <v>0</v>
      </c>
      <c r="GK31" s="61">
        <v>0</v>
      </c>
      <c r="GL31" s="61">
        <v>0</v>
      </c>
      <c r="GM31" s="61">
        <v>0</v>
      </c>
      <c r="GN31" s="61">
        <v>0</v>
      </c>
      <c r="GO31" s="61">
        <v>0</v>
      </c>
      <c r="GP31" s="61">
        <v>0</v>
      </c>
      <c r="GQ31" s="61">
        <v>0</v>
      </c>
      <c r="GR31" s="61">
        <v>0</v>
      </c>
      <c r="GS31" s="61">
        <v>0</v>
      </c>
      <c r="GT31" s="61">
        <v>0</v>
      </c>
      <c r="GU31" s="61">
        <v>0</v>
      </c>
      <c r="GV31" s="61">
        <v>0</v>
      </c>
      <c r="GW31" s="61">
        <v>0</v>
      </c>
      <c r="GX31" s="61">
        <v>0</v>
      </c>
      <c r="GY31" s="61">
        <v>0</v>
      </c>
      <c r="GZ31" s="61">
        <v>4.0350602189842457E-5</v>
      </c>
      <c r="HA31" s="61">
        <v>0</v>
      </c>
      <c r="HB31" s="61">
        <v>9.6935151669654018E-4</v>
      </c>
      <c r="HC31" s="61">
        <v>0</v>
      </c>
      <c r="HD31" s="61">
        <v>0</v>
      </c>
      <c r="HE31" s="61">
        <v>6.2399732228696789E-4</v>
      </c>
      <c r="HF31" s="61">
        <v>0</v>
      </c>
      <c r="HG31" s="61">
        <v>0</v>
      </c>
      <c r="HH31" s="61">
        <v>7.0545741749883205E-5</v>
      </c>
      <c r="HI31" s="61">
        <v>0</v>
      </c>
      <c r="HJ31" s="61">
        <v>0</v>
      </c>
      <c r="HK31" s="61">
        <v>0</v>
      </c>
      <c r="HL31" s="61">
        <v>0</v>
      </c>
      <c r="HM31" s="61">
        <v>0</v>
      </c>
      <c r="HN31" s="61">
        <v>0</v>
      </c>
      <c r="HO31" s="61">
        <v>2.6919536086203248E-5</v>
      </c>
      <c r="HP31" s="61">
        <v>1.5859393484700247E-3</v>
      </c>
      <c r="HQ31" s="61">
        <v>4.1243842135561956E-4</v>
      </c>
      <c r="HR31" s="61">
        <v>1.4856941774398682E-3</v>
      </c>
      <c r="HS31" s="61">
        <v>8.9610087903697536E-5</v>
      </c>
      <c r="HT31" s="61">
        <v>8.0067356809115551E-4</v>
      </c>
      <c r="HU31" s="61">
        <v>1.4806871098986164E-2</v>
      </c>
      <c r="HV31" s="61">
        <v>3.2309454769942135E-5</v>
      </c>
      <c r="HW31" s="61">
        <v>0</v>
      </c>
      <c r="HX31" s="61">
        <v>0</v>
      </c>
      <c r="HY31" s="61">
        <v>0</v>
      </c>
      <c r="HZ31" s="61">
        <v>0</v>
      </c>
      <c r="IA31" s="61">
        <v>0</v>
      </c>
      <c r="IB31" s="61">
        <v>0</v>
      </c>
      <c r="IC31" s="61">
        <v>0</v>
      </c>
      <c r="ID31" s="61">
        <v>0</v>
      </c>
      <c r="IE31" s="61">
        <v>0</v>
      </c>
      <c r="IF31" s="61">
        <v>0</v>
      </c>
      <c r="IG31" s="61">
        <v>0</v>
      </c>
      <c r="IH31" s="61">
        <v>0</v>
      </c>
      <c r="II31" s="61">
        <v>0</v>
      </c>
      <c r="IJ31" s="61">
        <v>0</v>
      </c>
      <c r="IK31" s="61">
        <v>0</v>
      </c>
      <c r="IL31" s="61">
        <v>0</v>
      </c>
      <c r="IM31" s="61">
        <v>0</v>
      </c>
      <c r="IN31" s="61">
        <v>7.0269569570128294E-6</v>
      </c>
      <c r="IO31" s="61">
        <v>5.7186828082776628E-6</v>
      </c>
      <c r="IP31" s="61">
        <v>0</v>
      </c>
      <c r="IQ31" s="61">
        <v>0</v>
      </c>
      <c r="IR31" s="61">
        <v>0</v>
      </c>
      <c r="IS31" s="61">
        <v>0</v>
      </c>
      <c r="IT31" s="61">
        <v>0</v>
      </c>
      <c r="IU31" s="61">
        <v>0</v>
      </c>
      <c r="IV31" s="61">
        <v>5.650102357788782E-6</v>
      </c>
      <c r="IW31" s="61">
        <v>0</v>
      </c>
      <c r="IX31" s="61">
        <v>0</v>
      </c>
      <c r="IY31" s="61">
        <v>0</v>
      </c>
      <c r="IZ31" s="61">
        <v>0</v>
      </c>
      <c r="JA31" s="61">
        <v>1.5791108153708719E-4</v>
      </c>
      <c r="JB31" s="61">
        <v>0</v>
      </c>
      <c r="JC31" s="61">
        <v>0</v>
      </c>
      <c r="JD31" s="61">
        <v>0</v>
      </c>
      <c r="JE31" s="61">
        <v>0</v>
      </c>
      <c r="JF31" s="61">
        <v>0</v>
      </c>
      <c r="JG31" s="61">
        <v>0</v>
      </c>
      <c r="JH31" s="61">
        <v>0</v>
      </c>
      <c r="JI31" s="61">
        <v>0</v>
      </c>
      <c r="JJ31" s="61">
        <v>0</v>
      </c>
      <c r="JK31" s="61">
        <v>0</v>
      </c>
      <c r="JL31" s="61">
        <v>0</v>
      </c>
      <c r="JM31" s="61">
        <v>0</v>
      </c>
      <c r="JN31" s="61">
        <v>0</v>
      </c>
      <c r="JO31" s="61">
        <v>0</v>
      </c>
      <c r="JP31" s="61">
        <v>0</v>
      </c>
      <c r="JQ31" s="61">
        <v>2.2365273624467095E-6</v>
      </c>
      <c r="JR31" s="61">
        <v>0</v>
      </c>
      <c r="JS31" s="61">
        <v>0</v>
      </c>
      <c r="JT31" s="61">
        <v>0</v>
      </c>
      <c r="JU31" s="61">
        <v>0</v>
      </c>
      <c r="JV31" s="61">
        <v>4.7493609984702446E-5</v>
      </c>
      <c r="JW31" s="61">
        <v>3.0394658835002726E-4</v>
      </c>
      <c r="JX31" s="61">
        <v>0</v>
      </c>
      <c r="JY31" s="61">
        <v>2.464171736887315E-4</v>
      </c>
      <c r="JZ31" s="61">
        <v>0</v>
      </c>
      <c r="KA31" s="61">
        <v>7.398992859624322E-5</v>
      </c>
      <c r="KB31" s="61">
        <v>0</v>
      </c>
      <c r="KC31" s="61">
        <v>0</v>
      </c>
      <c r="KD31" s="61">
        <v>0</v>
      </c>
      <c r="KE31" s="61">
        <v>5.8071116863472218E-6</v>
      </c>
      <c r="KF31" s="61">
        <v>0</v>
      </c>
      <c r="KG31" s="61">
        <v>5.4382685639896611E-6</v>
      </c>
      <c r="KH31" s="61">
        <v>0</v>
      </c>
      <c r="KI31" s="61">
        <v>0</v>
      </c>
      <c r="KJ31" s="61">
        <v>0</v>
      </c>
      <c r="KK31" s="61">
        <v>0</v>
      </c>
      <c r="KL31" s="61">
        <v>0</v>
      </c>
      <c r="KM31" s="61">
        <v>0</v>
      </c>
      <c r="KN31" s="61">
        <v>0</v>
      </c>
      <c r="KO31" s="61">
        <v>2.3439696892593007E-5</v>
      </c>
      <c r="KP31" s="61">
        <v>0</v>
      </c>
      <c r="KQ31" s="61">
        <v>0</v>
      </c>
      <c r="KR31" s="61">
        <v>0</v>
      </c>
      <c r="KS31" s="61">
        <v>0</v>
      </c>
      <c r="KT31" s="61">
        <v>3.4362789527166371E-4</v>
      </c>
      <c r="KU31" s="61">
        <v>1.2794327456535623E-4</v>
      </c>
      <c r="KV31" s="61">
        <v>0</v>
      </c>
      <c r="KW31" s="61">
        <v>5.9399583226966869E-5</v>
      </c>
      <c r="KX31" s="61">
        <v>1.3158558279750056E-4</v>
      </c>
      <c r="KY31" s="61">
        <v>8.4984290488655975E-6</v>
      </c>
      <c r="KZ31" s="61">
        <v>0</v>
      </c>
    </row>
    <row r="32" spans="1:312" ht="13" x14ac:dyDescent="0.3">
      <c r="A32" s="102">
        <v>1.1339174198582673</v>
      </c>
      <c r="B32" s="50" t="s">
        <v>908</v>
      </c>
      <c r="C32" s="60" t="s">
        <v>67</v>
      </c>
      <c r="D32" s="61">
        <v>0</v>
      </c>
      <c r="E32" s="61">
        <v>0</v>
      </c>
      <c r="F32" s="61">
        <v>0</v>
      </c>
      <c r="G32" s="61">
        <v>0</v>
      </c>
      <c r="H32" s="61">
        <v>0</v>
      </c>
      <c r="I32" s="61">
        <v>0</v>
      </c>
      <c r="J32" s="61">
        <v>0</v>
      </c>
      <c r="K32" s="61">
        <v>0</v>
      </c>
      <c r="L32" s="61">
        <v>0</v>
      </c>
      <c r="M32" s="61">
        <v>0</v>
      </c>
      <c r="N32" s="61">
        <v>0</v>
      </c>
      <c r="O32" s="61">
        <v>0</v>
      </c>
      <c r="P32" s="61">
        <v>0</v>
      </c>
      <c r="Q32" s="61">
        <v>0</v>
      </c>
      <c r="R32" s="61">
        <v>0</v>
      </c>
      <c r="S32" s="61">
        <v>5.0642087709167729E-5</v>
      </c>
      <c r="T32" s="61">
        <v>0</v>
      </c>
      <c r="U32" s="61">
        <v>0</v>
      </c>
      <c r="V32" s="61">
        <v>0</v>
      </c>
      <c r="W32" s="61">
        <v>0</v>
      </c>
      <c r="X32" s="61">
        <v>0</v>
      </c>
      <c r="Y32" s="61">
        <v>0</v>
      </c>
      <c r="Z32" s="61">
        <v>1.7945146801183604E-5</v>
      </c>
      <c r="AA32" s="61">
        <v>0</v>
      </c>
      <c r="AB32" s="61">
        <v>0</v>
      </c>
      <c r="AC32" s="61">
        <v>0</v>
      </c>
      <c r="AD32" s="61">
        <v>0</v>
      </c>
      <c r="AE32" s="61">
        <v>0</v>
      </c>
      <c r="AF32" s="61">
        <v>0</v>
      </c>
      <c r="AG32" s="61">
        <v>0</v>
      </c>
      <c r="AH32" s="61">
        <v>1.2850777422350412E-5</v>
      </c>
      <c r="AI32" s="61">
        <v>1.6289213027597822E-4</v>
      </c>
      <c r="AJ32" s="61">
        <v>2.1405028216131718E-5</v>
      </c>
      <c r="AK32" s="61">
        <v>1.1776462302412766E-3</v>
      </c>
      <c r="AL32" s="61">
        <v>0</v>
      </c>
      <c r="AM32" s="61">
        <v>0</v>
      </c>
      <c r="AN32" s="61">
        <v>4.4526988085837049E-4</v>
      </c>
      <c r="AO32" s="61">
        <v>1.4343297328654411E-3</v>
      </c>
      <c r="AP32" s="61">
        <v>4.9551354393758928E-5</v>
      </c>
      <c r="AQ32" s="61">
        <v>0</v>
      </c>
      <c r="AR32" s="61">
        <v>0</v>
      </c>
      <c r="AS32" s="61">
        <v>0</v>
      </c>
      <c r="AT32" s="61">
        <v>1.0725704405426012E-4</v>
      </c>
      <c r="AU32" s="61">
        <v>0</v>
      </c>
      <c r="AV32" s="61">
        <v>0</v>
      </c>
      <c r="AW32" s="61">
        <v>8.4418829910007965E-6</v>
      </c>
      <c r="AX32" s="61">
        <v>0</v>
      </c>
      <c r="AY32" s="61">
        <v>0</v>
      </c>
      <c r="AZ32" s="61">
        <v>0</v>
      </c>
      <c r="BA32" s="61">
        <v>0</v>
      </c>
      <c r="BB32" s="61">
        <v>0</v>
      </c>
      <c r="BC32" s="61">
        <v>0</v>
      </c>
      <c r="BD32" s="61">
        <v>0</v>
      </c>
      <c r="BE32" s="61">
        <v>5.5976426451449231E-6</v>
      </c>
      <c r="BF32" s="61">
        <v>0</v>
      </c>
      <c r="BG32" s="61">
        <v>0</v>
      </c>
      <c r="BH32" s="61">
        <v>1.8819410376585529E-4</v>
      </c>
      <c r="BI32" s="61">
        <v>0</v>
      </c>
      <c r="BJ32" s="61">
        <v>0</v>
      </c>
      <c r="BK32" s="61">
        <v>0</v>
      </c>
      <c r="BL32" s="61">
        <v>0</v>
      </c>
      <c r="BM32" s="61">
        <v>0</v>
      </c>
      <c r="BN32" s="61">
        <v>0</v>
      </c>
      <c r="BO32" s="61">
        <v>0</v>
      </c>
      <c r="BP32" s="61">
        <v>0</v>
      </c>
      <c r="BQ32" s="61">
        <v>0</v>
      </c>
      <c r="BR32" s="61">
        <v>0</v>
      </c>
      <c r="BS32" s="61">
        <v>0</v>
      </c>
      <c r="BT32" s="61">
        <v>0</v>
      </c>
      <c r="BU32" s="61">
        <v>0</v>
      </c>
      <c r="BV32" s="61">
        <v>0</v>
      </c>
      <c r="BW32" s="61">
        <v>0</v>
      </c>
      <c r="BX32" s="61">
        <v>0</v>
      </c>
      <c r="BY32" s="61">
        <v>0</v>
      </c>
      <c r="BZ32" s="61">
        <v>0</v>
      </c>
      <c r="CA32" s="61">
        <v>0</v>
      </c>
      <c r="CB32" s="61">
        <v>0</v>
      </c>
      <c r="CC32" s="61">
        <v>0</v>
      </c>
      <c r="CD32" s="61">
        <v>2.7090632519905568E-4</v>
      </c>
      <c r="CE32" s="61">
        <v>0</v>
      </c>
      <c r="CF32" s="61">
        <v>0</v>
      </c>
      <c r="CG32" s="61">
        <v>0</v>
      </c>
      <c r="CH32" s="61">
        <v>0</v>
      </c>
      <c r="CI32" s="61">
        <v>0</v>
      </c>
      <c r="CJ32" s="61">
        <v>0</v>
      </c>
      <c r="CK32" s="61">
        <v>0</v>
      </c>
      <c r="CL32" s="61">
        <v>0</v>
      </c>
      <c r="CM32" s="61">
        <v>0</v>
      </c>
      <c r="CN32" s="61">
        <v>0</v>
      </c>
      <c r="CO32" s="61">
        <v>0</v>
      </c>
      <c r="CP32" s="61">
        <v>5.0951274512989353E-5</v>
      </c>
      <c r="CQ32" s="61">
        <v>0</v>
      </c>
      <c r="CR32" s="61">
        <v>0</v>
      </c>
      <c r="CS32" s="61">
        <v>0</v>
      </c>
      <c r="CT32" s="61">
        <v>0</v>
      </c>
      <c r="CU32" s="61">
        <v>5.1238354636634566E-4</v>
      </c>
      <c r="CV32" s="61">
        <v>0</v>
      </c>
      <c r="CW32" s="61">
        <v>8.8322025615259836E-4</v>
      </c>
      <c r="CX32" s="61">
        <v>0</v>
      </c>
      <c r="CY32" s="61">
        <v>0</v>
      </c>
      <c r="CZ32" s="61">
        <v>0</v>
      </c>
      <c r="DA32" s="61">
        <v>0</v>
      </c>
      <c r="DB32" s="61">
        <v>0</v>
      </c>
      <c r="DC32" s="61">
        <v>5.2774554612402655E-5</v>
      </c>
      <c r="DD32" s="61">
        <v>0</v>
      </c>
      <c r="DE32" s="61">
        <v>0</v>
      </c>
      <c r="DF32" s="61">
        <v>0</v>
      </c>
      <c r="DG32" s="61">
        <v>0</v>
      </c>
      <c r="DH32" s="61">
        <v>0</v>
      </c>
      <c r="DI32" s="61">
        <v>0</v>
      </c>
      <c r="DJ32" s="61">
        <v>1.1901478381400304E-4</v>
      </c>
      <c r="DK32" s="61">
        <v>0</v>
      </c>
      <c r="DL32" s="61">
        <v>0</v>
      </c>
      <c r="DM32" s="61">
        <v>0</v>
      </c>
      <c r="DN32" s="61">
        <v>4.341218200158356E-3</v>
      </c>
      <c r="DO32" s="61">
        <v>0</v>
      </c>
      <c r="DP32" s="61">
        <v>0</v>
      </c>
      <c r="DQ32" s="61">
        <v>1.1778593742319281E-2</v>
      </c>
      <c r="DR32" s="61">
        <v>0</v>
      </c>
      <c r="DS32" s="61">
        <v>0</v>
      </c>
      <c r="DT32" s="61">
        <v>0</v>
      </c>
      <c r="DU32" s="61">
        <v>0</v>
      </c>
      <c r="DV32" s="61">
        <v>2.4513923137019904E-5</v>
      </c>
      <c r="DW32" s="61">
        <v>0</v>
      </c>
      <c r="DX32" s="61">
        <v>0</v>
      </c>
      <c r="DY32" s="61">
        <v>0</v>
      </c>
      <c r="DZ32" s="61">
        <v>0</v>
      </c>
      <c r="EA32" s="61">
        <v>1.7034467604769175E-5</v>
      </c>
      <c r="EB32" s="61">
        <v>5.7994150198825407E-4</v>
      </c>
      <c r="EC32" s="61">
        <v>0</v>
      </c>
      <c r="ED32" s="61">
        <v>0</v>
      </c>
      <c r="EE32" s="61">
        <v>0</v>
      </c>
      <c r="EF32" s="61">
        <v>0</v>
      </c>
      <c r="EG32" s="61">
        <v>0</v>
      </c>
      <c r="EH32" s="61">
        <v>0</v>
      </c>
      <c r="EI32" s="61">
        <v>0</v>
      </c>
      <c r="EJ32" s="61">
        <v>1.8501491269748177E-4</v>
      </c>
      <c r="EK32" s="61">
        <v>0</v>
      </c>
      <c r="EL32" s="61">
        <v>0</v>
      </c>
      <c r="EM32" s="61">
        <v>0</v>
      </c>
      <c r="EN32" s="61">
        <v>0</v>
      </c>
      <c r="EO32" s="61">
        <v>0</v>
      </c>
      <c r="EP32" s="61">
        <v>0</v>
      </c>
      <c r="EQ32" s="61">
        <v>0</v>
      </c>
      <c r="ER32" s="61">
        <v>0</v>
      </c>
      <c r="ES32" s="61">
        <v>0</v>
      </c>
      <c r="ET32" s="61">
        <v>0</v>
      </c>
      <c r="EU32" s="61">
        <v>0</v>
      </c>
      <c r="EV32" s="61">
        <v>0</v>
      </c>
      <c r="EW32" s="61">
        <v>0</v>
      </c>
      <c r="EX32" s="61">
        <v>0</v>
      </c>
      <c r="EY32" s="61">
        <v>0</v>
      </c>
      <c r="EZ32" s="61">
        <v>0</v>
      </c>
      <c r="FA32" s="61">
        <v>0</v>
      </c>
      <c r="FB32" s="61">
        <v>0</v>
      </c>
      <c r="FC32" s="61">
        <v>0</v>
      </c>
      <c r="FD32" s="61">
        <v>0</v>
      </c>
      <c r="FE32" s="61">
        <v>0</v>
      </c>
      <c r="FF32" s="61">
        <v>0</v>
      </c>
      <c r="FG32" s="61">
        <v>0</v>
      </c>
      <c r="FH32" s="61">
        <v>0</v>
      </c>
      <c r="FI32" s="61">
        <v>0</v>
      </c>
      <c r="FJ32" s="61">
        <v>1.8012536121251895E-5</v>
      </c>
      <c r="FK32" s="61">
        <v>0</v>
      </c>
      <c r="FL32" s="61">
        <v>4.3934511300923137E-4</v>
      </c>
      <c r="FM32" s="61">
        <v>0</v>
      </c>
      <c r="FN32" s="61">
        <v>0</v>
      </c>
      <c r="FO32" s="61">
        <v>0</v>
      </c>
      <c r="FP32" s="61">
        <v>0</v>
      </c>
      <c r="FQ32" s="61">
        <v>0</v>
      </c>
      <c r="FR32" s="61">
        <v>0</v>
      </c>
      <c r="FS32" s="61">
        <v>0</v>
      </c>
      <c r="FT32" s="61">
        <v>0</v>
      </c>
      <c r="FU32" s="61">
        <v>0</v>
      </c>
      <c r="FV32" s="61">
        <v>0</v>
      </c>
      <c r="FW32" s="61">
        <v>0</v>
      </c>
      <c r="FX32" s="61">
        <v>0</v>
      </c>
      <c r="FY32" s="61">
        <v>0</v>
      </c>
      <c r="FZ32" s="61">
        <v>2.0200541895533305E-5</v>
      </c>
      <c r="GA32" s="61">
        <v>0</v>
      </c>
      <c r="GB32" s="61">
        <v>0</v>
      </c>
      <c r="GC32" s="61">
        <v>0</v>
      </c>
      <c r="GD32" s="61">
        <v>0</v>
      </c>
      <c r="GE32" s="61">
        <v>0</v>
      </c>
      <c r="GF32" s="61">
        <v>0</v>
      </c>
      <c r="GG32" s="61">
        <v>0</v>
      </c>
      <c r="GH32" s="61">
        <v>0</v>
      </c>
      <c r="GI32" s="61">
        <v>0</v>
      </c>
      <c r="GJ32" s="61">
        <v>0</v>
      </c>
      <c r="GK32" s="61">
        <v>0</v>
      </c>
      <c r="GL32" s="61">
        <v>0</v>
      </c>
      <c r="GM32" s="61">
        <v>0</v>
      </c>
      <c r="GN32" s="61">
        <v>0</v>
      </c>
      <c r="GO32" s="61">
        <v>0</v>
      </c>
      <c r="GP32" s="61">
        <v>0</v>
      </c>
      <c r="GQ32" s="61">
        <v>0</v>
      </c>
      <c r="GR32" s="61">
        <v>0</v>
      </c>
      <c r="GS32" s="61">
        <v>0</v>
      </c>
      <c r="GT32" s="61">
        <v>0</v>
      </c>
      <c r="GU32" s="61">
        <v>0</v>
      </c>
      <c r="GV32" s="61">
        <v>0</v>
      </c>
      <c r="GW32" s="61">
        <v>7.0005495539655774E-4</v>
      </c>
      <c r="GX32" s="61">
        <v>0</v>
      </c>
      <c r="GY32" s="61">
        <v>0</v>
      </c>
      <c r="GZ32" s="61">
        <v>1.25859611113692E-2</v>
      </c>
      <c r="HA32" s="61">
        <v>7.3321589306740931E-2</v>
      </c>
      <c r="HB32" s="61">
        <v>6.5373458517386318E-3</v>
      </c>
      <c r="HC32" s="61">
        <v>3.9829813070622486E-2</v>
      </c>
      <c r="HD32" s="61">
        <v>4.0395155960631833E-2</v>
      </c>
      <c r="HE32" s="61">
        <v>8.5164294446345625E-3</v>
      </c>
      <c r="HF32" s="61">
        <v>3.3855191874899966E-3</v>
      </c>
      <c r="HG32" s="61">
        <v>4.3734999461682569E-3</v>
      </c>
      <c r="HH32" s="61">
        <v>5.8240460392897002E-3</v>
      </c>
      <c r="HI32" s="61">
        <v>4.7665367733242901E-3</v>
      </c>
      <c r="HJ32" s="61">
        <v>1.0478450668245494E-2</v>
      </c>
      <c r="HK32" s="61">
        <v>0</v>
      </c>
      <c r="HL32" s="61">
        <v>0</v>
      </c>
      <c r="HM32" s="61">
        <v>0</v>
      </c>
      <c r="HN32" s="61">
        <v>0</v>
      </c>
      <c r="HO32" s="61">
        <v>0</v>
      </c>
      <c r="HP32" s="61">
        <v>9.3277454661558167E-5</v>
      </c>
      <c r="HQ32" s="61">
        <v>4.4943066612818126E-5</v>
      </c>
      <c r="HR32" s="61">
        <v>3.0677230455252049E-4</v>
      </c>
      <c r="HS32" s="61">
        <v>1.1688671684569683E-2</v>
      </c>
      <c r="HT32" s="61">
        <v>1.0563290532394326E-3</v>
      </c>
      <c r="HU32" s="61">
        <v>6.6476956210310414E-4</v>
      </c>
      <c r="HV32" s="61">
        <v>3.4028042789619904E-5</v>
      </c>
      <c r="HW32" s="61">
        <v>0</v>
      </c>
      <c r="HX32" s="61">
        <v>0</v>
      </c>
      <c r="HY32" s="61">
        <v>0</v>
      </c>
      <c r="HZ32" s="61">
        <v>0</v>
      </c>
      <c r="IA32" s="61">
        <v>0</v>
      </c>
      <c r="IB32" s="61">
        <v>0</v>
      </c>
      <c r="IC32" s="61">
        <v>0</v>
      </c>
      <c r="ID32" s="61">
        <v>0</v>
      </c>
      <c r="IE32" s="61">
        <v>3.1218403716951855E-5</v>
      </c>
      <c r="IF32" s="61">
        <v>0</v>
      </c>
      <c r="IG32" s="61">
        <v>0</v>
      </c>
      <c r="IH32" s="61">
        <v>0</v>
      </c>
      <c r="II32" s="61">
        <v>0</v>
      </c>
      <c r="IJ32" s="61">
        <v>0</v>
      </c>
      <c r="IK32" s="61">
        <v>0</v>
      </c>
      <c r="IL32" s="61">
        <v>0</v>
      </c>
      <c r="IM32" s="61">
        <v>0</v>
      </c>
      <c r="IN32" s="61">
        <v>0</v>
      </c>
      <c r="IO32" s="61">
        <v>0</v>
      </c>
      <c r="IP32" s="61">
        <v>0</v>
      </c>
      <c r="IQ32" s="61">
        <v>0</v>
      </c>
      <c r="IR32" s="61">
        <v>0</v>
      </c>
      <c r="IS32" s="61">
        <v>0</v>
      </c>
      <c r="IT32" s="61">
        <v>7.3210198316734661E-6</v>
      </c>
      <c r="IU32" s="61">
        <v>0</v>
      </c>
      <c r="IV32" s="61">
        <v>0</v>
      </c>
      <c r="IW32" s="61">
        <v>0</v>
      </c>
      <c r="IX32" s="61">
        <v>0</v>
      </c>
      <c r="IY32" s="61">
        <v>0</v>
      </c>
      <c r="IZ32" s="61">
        <v>0</v>
      </c>
      <c r="JA32" s="61">
        <v>0</v>
      </c>
      <c r="JB32" s="61">
        <v>3.9413969992851927E-5</v>
      </c>
      <c r="JC32" s="61">
        <v>0</v>
      </c>
      <c r="JD32" s="61">
        <v>0</v>
      </c>
      <c r="JE32" s="61">
        <v>0</v>
      </c>
      <c r="JF32" s="61">
        <v>8.88271780411091E-6</v>
      </c>
      <c r="JG32" s="61">
        <v>7.356228114657516E-7</v>
      </c>
      <c r="JH32" s="61">
        <v>5.6209799973540846E-6</v>
      </c>
      <c r="JI32" s="61">
        <v>0</v>
      </c>
      <c r="JJ32" s="61">
        <v>0</v>
      </c>
      <c r="JK32" s="61">
        <v>0</v>
      </c>
      <c r="JL32" s="61">
        <v>0</v>
      </c>
      <c r="JM32" s="61">
        <v>0</v>
      </c>
      <c r="JN32" s="61">
        <v>0</v>
      </c>
      <c r="JO32" s="61">
        <v>0</v>
      </c>
      <c r="JP32" s="61">
        <v>0</v>
      </c>
      <c r="JQ32" s="61">
        <v>0</v>
      </c>
      <c r="JR32" s="61">
        <v>0</v>
      </c>
      <c r="JS32" s="61">
        <v>0</v>
      </c>
      <c r="JT32" s="61">
        <v>0</v>
      </c>
      <c r="JU32" s="61">
        <v>0</v>
      </c>
      <c r="JV32" s="61">
        <v>9.7817150098027064E-6</v>
      </c>
      <c r="JW32" s="61">
        <v>5.0883155604407161E-5</v>
      </c>
      <c r="JX32" s="61">
        <v>0</v>
      </c>
      <c r="JY32" s="61">
        <v>3.5231215334769232E-4</v>
      </c>
      <c r="JZ32" s="61">
        <v>0</v>
      </c>
      <c r="KA32" s="61">
        <v>2.4847478376176294E-2</v>
      </c>
      <c r="KB32" s="61">
        <v>2.601514683069481E-5</v>
      </c>
      <c r="KC32" s="61">
        <v>0</v>
      </c>
      <c r="KD32" s="61">
        <v>4.6592439141264148E-5</v>
      </c>
      <c r="KE32" s="61">
        <v>1.6814621897781506E-4</v>
      </c>
      <c r="KF32" s="61">
        <v>0</v>
      </c>
      <c r="KG32" s="61">
        <v>3.5486731584720595E-4</v>
      </c>
      <c r="KH32" s="61">
        <v>0</v>
      </c>
      <c r="KI32" s="61">
        <v>0</v>
      </c>
      <c r="KJ32" s="61">
        <v>5.6434720420602557E-5</v>
      </c>
      <c r="KK32" s="61">
        <v>2.2342229404786568E-4</v>
      </c>
      <c r="KL32" s="61">
        <v>0</v>
      </c>
      <c r="KM32" s="61">
        <v>1.5230936717072963E-4</v>
      </c>
      <c r="KN32" s="61">
        <v>6.7320543476322384E-3</v>
      </c>
      <c r="KO32" s="61">
        <v>1.1716866778971196E-3</v>
      </c>
      <c r="KP32" s="61">
        <v>3.0201095374241406E-4</v>
      </c>
      <c r="KQ32" s="61">
        <v>2.1819604361422443E-2</v>
      </c>
      <c r="KR32" s="61">
        <v>0</v>
      </c>
      <c r="KS32" s="61">
        <v>0</v>
      </c>
      <c r="KT32" s="61">
        <v>2.8641802170040182E-4</v>
      </c>
      <c r="KU32" s="61">
        <v>1.9970255875519376E-4</v>
      </c>
      <c r="KV32" s="61">
        <v>8.6053418826834552E-2</v>
      </c>
      <c r="KW32" s="61">
        <v>0</v>
      </c>
      <c r="KX32" s="61">
        <v>0</v>
      </c>
      <c r="KY32" s="61">
        <v>8.0300312314035278E-4</v>
      </c>
      <c r="KZ32" s="61">
        <v>1.2321772428917052E-5</v>
      </c>
    </row>
    <row r="33" spans="1:312" ht="13" x14ac:dyDescent="0.3">
      <c r="A33" s="102">
        <v>1.0960206120920015</v>
      </c>
      <c r="B33" s="50" t="s">
        <v>906</v>
      </c>
      <c r="C33" s="60" t="s">
        <v>27</v>
      </c>
      <c r="D33" s="61">
        <v>0</v>
      </c>
      <c r="E33" s="61">
        <v>0</v>
      </c>
      <c r="F33" s="61">
        <v>0</v>
      </c>
      <c r="G33" s="61">
        <v>0</v>
      </c>
      <c r="H33" s="61">
        <v>0</v>
      </c>
      <c r="I33" s="61">
        <v>0</v>
      </c>
      <c r="J33" s="61">
        <v>0</v>
      </c>
      <c r="K33" s="61">
        <v>0</v>
      </c>
      <c r="L33" s="61">
        <v>0</v>
      </c>
      <c r="M33" s="61">
        <v>0</v>
      </c>
      <c r="N33" s="61">
        <v>0</v>
      </c>
      <c r="O33" s="61">
        <v>2.4725455415573934E-4</v>
      </c>
      <c r="P33" s="61">
        <v>0</v>
      </c>
      <c r="Q33" s="61">
        <v>0</v>
      </c>
      <c r="R33" s="61">
        <v>2.4786862947301917E-4</v>
      </c>
      <c r="S33" s="61">
        <v>0</v>
      </c>
      <c r="T33" s="61">
        <v>4.1453098723616237E-4</v>
      </c>
      <c r="U33" s="61">
        <v>1.4712196735777841E-4</v>
      </c>
      <c r="V33" s="61">
        <v>0</v>
      </c>
      <c r="W33" s="61">
        <v>4.4404832029321665E-4</v>
      </c>
      <c r="X33" s="61">
        <v>0</v>
      </c>
      <c r="Y33" s="61">
        <v>0</v>
      </c>
      <c r="Z33" s="61">
        <v>0</v>
      </c>
      <c r="AA33" s="61">
        <v>0</v>
      </c>
      <c r="AB33" s="61">
        <v>0</v>
      </c>
      <c r="AC33" s="61">
        <v>1.4296342170510193E-4</v>
      </c>
      <c r="AD33" s="61">
        <v>0</v>
      </c>
      <c r="AE33" s="61">
        <v>2.3578030998034786E-4</v>
      </c>
      <c r="AF33" s="61">
        <v>0</v>
      </c>
      <c r="AG33" s="61">
        <v>1.2397320571805887E-4</v>
      </c>
      <c r="AH33" s="61">
        <v>1.964105581357433E-4</v>
      </c>
      <c r="AI33" s="61">
        <v>2.8171734536707841E-5</v>
      </c>
      <c r="AJ33" s="61">
        <v>8.3503132051942406E-6</v>
      </c>
      <c r="AK33" s="61">
        <v>0.18338888555028476</v>
      </c>
      <c r="AL33" s="61">
        <v>2.7936984668029095E-3</v>
      </c>
      <c r="AM33" s="61">
        <v>6.2218231431176963E-4</v>
      </c>
      <c r="AN33" s="61">
        <v>0.21362780933443717</v>
      </c>
      <c r="AO33" s="61">
        <v>0.19799042569179512</v>
      </c>
      <c r="AP33" s="61">
        <v>1.1193898714322111E-2</v>
      </c>
      <c r="AQ33" s="61">
        <v>2.5066205451226283E-4</v>
      </c>
      <c r="AR33" s="61">
        <v>2.9208980786285655E-5</v>
      </c>
      <c r="AS33" s="61">
        <v>7.5129938159278899E-6</v>
      </c>
      <c r="AT33" s="61">
        <v>2.8662122963784377E-4</v>
      </c>
      <c r="AU33" s="61">
        <v>2.0957929513000752E-5</v>
      </c>
      <c r="AV33" s="61">
        <v>0</v>
      </c>
      <c r="AW33" s="61">
        <v>8.5607827514374274E-6</v>
      </c>
      <c r="AX33" s="61">
        <v>0</v>
      </c>
      <c r="AY33" s="61">
        <v>0</v>
      </c>
      <c r="AZ33" s="61">
        <v>4.674160370349236E-6</v>
      </c>
      <c r="BA33" s="61">
        <v>0</v>
      </c>
      <c r="BB33" s="61">
        <v>1.4192989061750951E-4</v>
      </c>
      <c r="BC33" s="61">
        <v>0</v>
      </c>
      <c r="BD33" s="61">
        <v>8.708623265925396E-4</v>
      </c>
      <c r="BE33" s="61">
        <v>0</v>
      </c>
      <c r="BF33" s="61">
        <v>2.2007188601629012E-5</v>
      </c>
      <c r="BG33" s="61">
        <v>5.1829892929858641E-6</v>
      </c>
      <c r="BH33" s="61">
        <v>2.9544149442862995E-2</v>
      </c>
      <c r="BI33" s="61">
        <v>0</v>
      </c>
      <c r="BJ33" s="61">
        <v>0</v>
      </c>
      <c r="BK33" s="61">
        <v>0</v>
      </c>
      <c r="BL33" s="61">
        <v>0</v>
      </c>
      <c r="BM33" s="61">
        <v>0</v>
      </c>
      <c r="BN33" s="61">
        <v>0</v>
      </c>
      <c r="BO33" s="61">
        <v>0</v>
      </c>
      <c r="BP33" s="61">
        <v>0</v>
      </c>
      <c r="BQ33" s="61">
        <v>0</v>
      </c>
      <c r="BR33" s="61">
        <v>0</v>
      </c>
      <c r="BS33" s="61">
        <v>0</v>
      </c>
      <c r="BT33" s="61">
        <v>0</v>
      </c>
      <c r="BU33" s="61">
        <v>0</v>
      </c>
      <c r="BV33" s="61">
        <v>0</v>
      </c>
      <c r="BW33" s="61">
        <v>0</v>
      </c>
      <c r="BX33" s="61">
        <v>0</v>
      </c>
      <c r="BY33" s="61">
        <v>0</v>
      </c>
      <c r="BZ33" s="61">
        <v>0</v>
      </c>
      <c r="CA33" s="61">
        <v>0</v>
      </c>
      <c r="CB33" s="61">
        <v>5.1601990347011513E-5</v>
      </c>
      <c r="CC33" s="61">
        <v>0</v>
      </c>
      <c r="CD33" s="61">
        <v>0</v>
      </c>
      <c r="CE33" s="61">
        <v>0</v>
      </c>
      <c r="CF33" s="61">
        <v>0</v>
      </c>
      <c r="CG33" s="61">
        <v>0</v>
      </c>
      <c r="CH33" s="61">
        <v>2.88771481097527E-4</v>
      </c>
      <c r="CI33" s="61">
        <v>0</v>
      </c>
      <c r="CJ33" s="61">
        <v>0</v>
      </c>
      <c r="CK33" s="61">
        <v>0</v>
      </c>
      <c r="CL33" s="61">
        <v>0</v>
      </c>
      <c r="CM33" s="61">
        <v>0</v>
      </c>
      <c r="CN33" s="61">
        <v>0</v>
      </c>
      <c r="CO33" s="61">
        <v>5.8045065925343219E-5</v>
      </c>
      <c r="CP33" s="61">
        <v>4.9310061173390952E-4</v>
      </c>
      <c r="CQ33" s="61">
        <v>0</v>
      </c>
      <c r="CR33" s="61">
        <v>0</v>
      </c>
      <c r="CS33" s="61">
        <v>0</v>
      </c>
      <c r="CT33" s="61">
        <v>0</v>
      </c>
      <c r="CU33" s="61">
        <v>5.1670113772867606E-4</v>
      </c>
      <c r="CV33" s="61">
        <v>0</v>
      </c>
      <c r="CW33" s="61">
        <v>0</v>
      </c>
      <c r="CX33" s="61">
        <v>0</v>
      </c>
      <c r="CY33" s="61">
        <v>0</v>
      </c>
      <c r="CZ33" s="61">
        <v>0</v>
      </c>
      <c r="DA33" s="61">
        <v>0</v>
      </c>
      <c r="DB33" s="61">
        <v>0</v>
      </c>
      <c r="DC33" s="61">
        <v>0</v>
      </c>
      <c r="DD33" s="61">
        <v>0</v>
      </c>
      <c r="DE33" s="61">
        <v>0</v>
      </c>
      <c r="DF33" s="61">
        <v>0</v>
      </c>
      <c r="DG33" s="61">
        <v>1.5037187155800386E-5</v>
      </c>
      <c r="DH33" s="61">
        <v>0</v>
      </c>
      <c r="DI33" s="61">
        <v>2.0383952462131986E-2</v>
      </c>
      <c r="DJ33" s="61">
        <v>1.9370385923624361E-2</v>
      </c>
      <c r="DK33" s="61">
        <v>2.3014295539708195E-3</v>
      </c>
      <c r="DL33" s="61">
        <v>8.8449130783079482E-5</v>
      </c>
      <c r="DM33" s="61">
        <v>0</v>
      </c>
      <c r="DN33" s="61">
        <v>0.16265193653283441</v>
      </c>
      <c r="DO33" s="61">
        <v>5.5544711102812304E-4</v>
      </c>
      <c r="DP33" s="61">
        <v>0</v>
      </c>
      <c r="DQ33" s="61">
        <v>0.21322079158171689</v>
      </c>
      <c r="DR33" s="61">
        <v>3.5904558662587108E-3</v>
      </c>
      <c r="DS33" s="61">
        <v>4.749958828816972E-3</v>
      </c>
      <c r="DT33" s="61">
        <v>0</v>
      </c>
      <c r="DU33" s="61">
        <v>0</v>
      </c>
      <c r="DV33" s="61">
        <v>6.2976846308236321E-4</v>
      </c>
      <c r="DW33" s="61">
        <v>4.8503729637204324E-4</v>
      </c>
      <c r="DX33" s="61">
        <v>7.9830492226561065E-5</v>
      </c>
      <c r="DY33" s="61">
        <v>5.8935417235139427E-5</v>
      </c>
      <c r="DZ33" s="61">
        <v>0</v>
      </c>
      <c r="EA33" s="61">
        <v>0</v>
      </c>
      <c r="EB33" s="61">
        <v>0</v>
      </c>
      <c r="EC33" s="61">
        <v>9.7632018937305243E-4</v>
      </c>
      <c r="ED33" s="61">
        <v>0</v>
      </c>
      <c r="EE33" s="61">
        <v>0</v>
      </c>
      <c r="EF33" s="61">
        <v>0</v>
      </c>
      <c r="EG33" s="61">
        <v>0</v>
      </c>
      <c r="EH33" s="61">
        <v>3.6056456943245613E-5</v>
      </c>
      <c r="EI33" s="61">
        <v>0</v>
      </c>
      <c r="EJ33" s="61">
        <v>6.4960509295792005E-4</v>
      </c>
      <c r="EK33" s="61">
        <v>0</v>
      </c>
      <c r="EL33" s="61">
        <v>0</v>
      </c>
      <c r="EM33" s="61">
        <v>0</v>
      </c>
      <c r="EN33" s="61">
        <v>0</v>
      </c>
      <c r="EO33" s="61">
        <v>0</v>
      </c>
      <c r="EP33" s="61">
        <v>0</v>
      </c>
      <c r="EQ33" s="61">
        <v>0</v>
      </c>
      <c r="ER33" s="61">
        <v>0</v>
      </c>
      <c r="ES33" s="61">
        <v>0</v>
      </c>
      <c r="ET33" s="61">
        <v>0</v>
      </c>
      <c r="EU33" s="61">
        <v>0</v>
      </c>
      <c r="EV33" s="61">
        <v>0</v>
      </c>
      <c r="EW33" s="61">
        <v>0</v>
      </c>
      <c r="EX33" s="61">
        <v>0</v>
      </c>
      <c r="EY33" s="61">
        <v>0</v>
      </c>
      <c r="EZ33" s="61">
        <v>0</v>
      </c>
      <c r="FA33" s="61">
        <v>0</v>
      </c>
      <c r="FB33" s="61">
        <v>0</v>
      </c>
      <c r="FC33" s="61">
        <v>7.4476639627297191E-4</v>
      </c>
      <c r="FD33" s="61">
        <v>0</v>
      </c>
      <c r="FE33" s="61">
        <v>0</v>
      </c>
      <c r="FF33" s="61">
        <v>0</v>
      </c>
      <c r="FG33" s="61">
        <v>0</v>
      </c>
      <c r="FH33" s="61">
        <v>0</v>
      </c>
      <c r="FI33" s="61">
        <v>0</v>
      </c>
      <c r="FJ33" s="61">
        <v>3.2734921135962978E-4</v>
      </c>
      <c r="FK33" s="61">
        <v>0</v>
      </c>
      <c r="FL33" s="61">
        <v>0</v>
      </c>
      <c r="FM33" s="61">
        <v>0</v>
      </c>
      <c r="FN33" s="61">
        <v>0</v>
      </c>
      <c r="FO33" s="61">
        <v>0</v>
      </c>
      <c r="FP33" s="61">
        <v>0</v>
      </c>
      <c r="FQ33" s="61">
        <v>0</v>
      </c>
      <c r="FR33" s="61">
        <v>0</v>
      </c>
      <c r="FS33" s="61">
        <v>0</v>
      </c>
      <c r="FT33" s="61">
        <v>0</v>
      </c>
      <c r="FU33" s="61">
        <v>0</v>
      </c>
      <c r="FV33" s="61">
        <v>0</v>
      </c>
      <c r="FW33" s="61">
        <v>0</v>
      </c>
      <c r="FX33" s="61">
        <v>0</v>
      </c>
      <c r="FY33" s="61">
        <v>1.4236502809919036E-3</v>
      </c>
      <c r="FZ33" s="61">
        <v>0</v>
      </c>
      <c r="GA33" s="61">
        <v>0</v>
      </c>
      <c r="GB33" s="61">
        <v>0</v>
      </c>
      <c r="GC33" s="61">
        <v>0</v>
      </c>
      <c r="GD33" s="61">
        <v>0</v>
      </c>
      <c r="GE33" s="61">
        <v>0</v>
      </c>
      <c r="GF33" s="61">
        <v>6.634436604120176E-4</v>
      </c>
      <c r="GG33" s="61">
        <v>0</v>
      </c>
      <c r="GH33" s="61">
        <v>0</v>
      </c>
      <c r="GI33" s="61">
        <v>9.9442413362274695E-5</v>
      </c>
      <c r="GJ33" s="61">
        <v>1.0819570037729953E-5</v>
      </c>
      <c r="GK33" s="61">
        <v>1.3112820738338614E-5</v>
      </c>
      <c r="GL33" s="61">
        <v>0</v>
      </c>
      <c r="GM33" s="61">
        <v>1.7849260329408771E-5</v>
      </c>
      <c r="GN33" s="61">
        <v>0</v>
      </c>
      <c r="GO33" s="61">
        <v>6.3713291717087484E-4</v>
      </c>
      <c r="GP33" s="61">
        <v>0</v>
      </c>
      <c r="GQ33" s="61">
        <v>0</v>
      </c>
      <c r="GR33" s="61">
        <v>0</v>
      </c>
      <c r="GS33" s="61">
        <v>0</v>
      </c>
      <c r="GT33" s="61">
        <v>0</v>
      </c>
      <c r="GU33" s="61">
        <v>0</v>
      </c>
      <c r="GV33" s="61">
        <v>0</v>
      </c>
      <c r="GW33" s="61">
        <v>0</v>
      </c>
      <c r="GX33" s="61">
        <v>0</v>
      </c>
      <c r="GY33" s="61">
        <v>0</v>
      </c>
      <c r="GZ33" s="61">
        <v>4.356532133727946E-3</v>
      </c>
      <c r="HA33" s="61">
        <v>1.8039254829248052E-3</v>
      </c>
      <c r="HB33" s="61">
        <v>4.8286706011878761E-2</v>
      </c>
      <c r="HC33" s="61">
        <v>1.0649540286543455E-3</v>
      </c>
      <c r="HD33" s="61">
        <v>2.4880360246756074E-3</v>
      </c>
      <c r="HE33" s="61">
        <v>2.3969435207897415E-2</v>
      </c>
      <c r="HF33" s="61">
        <v>1.4826488721198947E-2</v>
      </c>
      <c r="HG33" s="61">
        <v>0.23318948634326012</v>
      </c>
      <c r="HH33" s="61">
        <v>2.4916879750517956E-3</v>
      </c>
      <c r="HI33" s="61">
        <v>8.0757771614379123E-2</v>
      </c>
      <c r="HJ33" s="61">
        <v>1.7555629252127E-2</v>
      </c>
      <c r="HK33" s="61">
        <v>0</v>
      </c>
      <c r="HL33" s="61">
        <v>0</v>
      </c>
      <c r="HM33" s="61">
        <v>0</v>
      </c>
      <c r="HN33" s="61">
        <v>3.6734587016137594E-5</v>
      </c>
      <c r="HO33" s="61">
        <v>7.7706104693260375E-4</v>
      </c>
      <c r="HP33" s="61">
        <v>3.3917997754867322E-3</v>
      </c>
      <c r="HQ33" s="61">
        <v>1.2504550433186509E-3</v>
      </c>
      <c r="HR33" s="61">
        <v>6.4453306656471537E-3</v>
      </c>
      <c r="HS33" s="61">
        <v>2.9872193796109414E-3</v>
      </c>
      <c r="HT33" s="61">
        <v>3.5606938857844889E-3</v>
      </c>
      <c r="HU33" s="61">
        <v>1.2311683907426753E-3</v>
      </c>
      <c r="HV33" s="61">
        <v>2.4933274989485132E-3</v>
      </c>
      <c r="HW33" s="61">
        <v>0</v>
      </c>
      <c r="HX33" s="61">
        <v>0</v>
      </c>
      <c r="HY33" s="61">
        <v>0</v>
      </c>
      <c r="HZ33" s="61">
        <v>0</v>
      </c>
      <c r="IA33" s="61">
        <v>0</v>
      </c>
      <c r="IB33" s="61">
        <v>0</v>
      </c>
      <c r="IC33" s="61">
        <v>1.7653635861307098E-5</v>
      </c>
      <c r="ID33" s="61">
        <v>9.374666431684925E-4</v>
      </c>
      <c r="IE33" s="61">
        <v>3.7236933548686637E-4</v>
      </c>
      <c r="IF33" s="61">
        <v>0</v>
      </c>
      <c r="IG33" s="61">
        <v>0</v>
      </c>
      <c r="IH33" s="61">
        <v>0</v>
      </c>
      <c r="II33" s="61">
        <v>0</v>
      </c>
      <c r="IJ33" s="61">
        <v>0</v>
      </c>
      <c r="IK33" s="61">
        <v>0</v>
      </c>
      <c r="IL33" s="61">
        <v>0</v>
      </c>
      <c r="IM33" s="61">
        <v>0</v>
      </c>
      <c r="IN33" s="61">
        <v>8.3583031004803057E-5</v>
      </c>
      <c r="IO33" s="61">
        <v>0</v>
      </c>
      <c r="IP33" s="61">
        <v>0</v>
      </c>
      <c r="IQ33" s="61">
        <v>0</v>
      </c>
      <c r="IR33" s="61">
        <v>0</v>
      </c>
      <c r="IS33" s="61">
        <v>0</v>
      </c>
      <c r="IT33" s="61">
        <v>0</v>
      </c>
      <c r="IU33" s="61">
        <v>0</v>
      </c>
      <c r="IV33" s="61">
        <v>0</v>
      </c>
      <c r="IW33" s="61">
        <v>0</v>
      </c>
      <c r="IX33" s="61">
        <v>0</v>
      </c>
      <c r="IY33" s="61">
        <v>0</v>
      </c>
      <c r="IZ33" s="61">
        <v>1.6833992408229396E-4</v>
      </c>
      <c r="JA33" s="61">
        <v>0</v>
      </c>
      <c r="JB33" s="61">
        <v>0</v>
      </c>
      <c r="JC33" s="61">
        <v>0</v>
      </c>
      <c r="JD33" s="61">
        <v>0</v>
      </c>
      <c r="JE33" s="61">
        <v>0</v>
      </c>
      <c r="JF33" s="61">
        <v>0</v>
      </c>
      <c r="JG33" s="61">
        <v>4.1136431805522783E-5</v>
      </c>
      <c r="JH33" s="61">
        <v>0</v>
      </c>
      <c r="JI33" s="61">
        <v>0</v>
      </c>
      <c r="JJ33" s="61">
        <v>0</v>
      </c>
      <c r="JK33" s="61">
        <v>7.0628275600751871E-5</v>
      </c>
      <c r="JL33" s="61">
        <v>3.3710494710292085E-4</v>
      </c>
      <c r="JM33" s="61">
        <v>3.3134813457208462E-4</v>
      </c>
      <c r="JN33" s="61">
        <v>1.1814237235529622E-4</v>
      </c>
      <c r="JO33" s="61">
        <v>0</v>
      </c>
      <c r="JP33" s="61">
        <v>0</v>
      </c>
      <c r="JQ33" s="61">
        <v>5.5503349204174886E-6</v>
      </c>
      <c r="JR33" s="61">
        <v>0</v>
      </c>
      <c r="JS33" s="61">
        <v>3.8549335643057428E-4</v>
      </c>
      <c r="JT33" s="61">
        <v>0</v>
      </c>
      <c r="JU33" s="61">
        <v>0</v>
      </c>
      <c r="JV33" s="61">
        <v>8.951192037272287E-6</v>
      </c>
      <c r="JW33" s="61">
        <v>0</v>
      </c>
      <c r="JX33" s="61">
        <v>2.6905046566797131E-4</v>
      </c>
      <c r="JY33" s="61">
        <v>0</v>
      </c>
      <c r="JZ33" s="61">
        <v>8.362190172323222E-5</v>
      </c>
      <c r="KA33" s="61">
        <v>3.2183474848908252E-4</v>
      </c>
      <c r="KB33" s="61">
        <v>1.1501366642532936E-3</v>
      </c>
      <c r="KC33" s="61">
        <v>9.7867202718675813E-6</v>
      </c>
      <c r="KD33" s="61">
        <v>0</v>
      </c>
      <c r="KE33" s="61">
        <v>0</v>
      </c>
      <c r="KF33" s="61">
        <v>1.1144312990226532E-4</v>
      </c>
      <c r="KG33" s="61">
        <v>5.9507645000050452E-5</v>
      </c>
      <c r="KH33" s="61">
        <v>9.1979124925438549E-6</v>
      </c>
      <c r="KI33" s="61">
        <v>0</v>
      </c>
      <c r="KJ33" s="61">
        <v>2.0171194493877041E-3</v>
      </c>
      <c r="KK33" s="61">
        <v>7.0888841654818545E-4</v>
      </c>
      <c r="KL33" s="61">
        <v>4.972622587010027E-5</v>
      </c>
      <c r="KM33" s="61">
        <v>5.394655713349553E-4</v>
      </c>
      <c r="KN33" s="61">
        <v>2.7213302887870118E-5</v>
      </c>
      <c r="KO33" s="61">
        <v>0</v>
      </c>
      <c r="KP33" s="61">
        <v>3.2873561374568169E-4</v>
      </c>
      <c r="KQ33" s="61">
        <v>2.8193369750877356E-4</v>
      </c>
      <c r="KR33" s="61">
        <v>4.6749987246993046E-6</v>
      </c>
      <c r="KS33" s="61">
        <v>6.1485826823895752E-5</v>
      </c>
      <c r="KT33" s="61">
        <v>1.4574834421346734E-4</v>
      </c>
      <c r="KU33" s="61">
        <v>0</v>
      </c>
      <c r="KV33" s="61">
        <v>1.3311578801006713E-5</v>
      </c>
      <c r="KW33" s="61">
        <v>0</v>
      </c>
      <c r="KX33" s="61">
        <v>1.6595814167318996E-4</v>
      </c>
      <c r="KY33" s="61">
        <v>3.1784923640360219E-4</v>
      </c>
      <c r="KZ33" s="61">
        <v>1.3909074990720778E-4</v>
      </c>
    </row>
    <row r="34" spans="1:312" ht="13" x14ac:dyDescent="0.3">
      <c r="A34" s="102">
        <v>1.0203195382518482</v>
      </c>
      <c r="B34" s="50" t="s">
        <v>905</v>
      </c>
      <c r="C34" s="60" t="s">
        <v>55</v>
      </c>
      <c r="D34" s="61">
        <v>1.0577587058397272E-3</v>
      </c>
      <c r="E34" s="61">
        <v>5.0835950543843373E-4</v>
      </c>
      <c r="F34" s="61">
        <v>0</v>
      </c>
      <c r="G34" s="61">
        <v>1.0253953477535834E-3</v>
      </c>
      <c r="H34" s="61">
        <v>3.510279712174194E-3</v>
      </c>
      <c r="I34" s="61">
        <v>0</v>
      </c>
      <c r="J34" s="61">
        <v>0</v>
      </c>
      <c r="K34" s="61">
        <v>0</v>
      </c>
      <c r="L34" s="61">
        <v>0</v>
      </c>
      <c r="M34" s="61">
        <v>0</v>
      </c>
      <c r="N34" s="61">
        <v>0</v>
      </c>
      <c r="O34" s="61">
        <v>0</v>
      </c>
      <c r="P34" s="61">
        <v>0</v>
      </c>
      <c r="Q34" s="61">
        <v>0</v>
      </c>
      <c r="R34" s="61">
        <v>0</v>
      </c>
      <c r="S34" s="61">
        <v>0</v>
      </c>
      <c r="T34" s="61">
        <v>0</v>
      </c>
      <c r="U34" s="61">
        <v>0</v>
      </c>
      <c r="V34" s="61">
        <v>0</v>
      </c>
      <c r="W34" s="61">
        <v>0</v>
      </c>
      <c r="X34" s="61">
        <v>0</v>
      </c>
      <c r="Y34" s="61">
        <v>0</v>
      </c>
      <c r="Z34" s="61">
        <v>0</v>
      </c>
      <c r="AA34" s="61">
        <v>0</v>
      </c>
      <c r="AB34" s="61">
        <v>0</v>
      </c>
      <c r="AC34" s="61">
        <v>0</v>
      </c>
      <c r="AD34" s="61">
        <v>0</v>
      </c>
      <c r="AE34" s="61">
        <v>0</v>
      </c>
      <c r="AF34" s="61">
        <v>0</v>
      </c>
      <c r="AG34" s="61">
        <v>0</v>
      </c>
      <c r="AH34" s="61">
        <v>0</v>
      </c>
      <c r="AI34" s="61">
        <v>0</v>
      </c>
      <c r="AJ34" s="61">
        <v>0</v>
      </c>
      <c r="AK34" s="61">
        <v>0</v>
      </c>
      <c r="AL34" s="61">
        <v>0</v>
      </c>
      <c r="AM34" s="61">
        <v>0</v>
      </c>
      <c r="AN34" s="61">
        <v>0</v>
      </c>
      <c r="AO34" s="61">
        <v>0</v>
      </c>
      <c r="AP34" s="61">
        <v>0</v>
      </c>
      <c r="AQ34" s="61">
        <v>0</v>
      </c>
      <c r="AR34" s="61">
        <v>0</v>
      </c>
      <c r="AS34" s="61">
        <v>0</v>
      </c>
      <c r="AT34" s="61">
        <v>0</v>
      </c>
      <c r="AU34" s="61">
        <v>0</v>
      </c>
      <c r="AV34" s="61">
        <v>1.3524508343215492E-2</v>
      </c>
      <c r="AW34" s="61">
        <v>0</v>
      </c>
      <c r="AX34" s="61">
        <v>0</v>
      </c>
      <c r="AY34" s="61">
        <v>0</v>
      </c>
      <c r="AZ34" s="61">
        <v>0</v>
      </c>
      <c r="BA34" s="61">
        <v>0</v>
      </c>
      <c r="BB34" s="61">
        <v>0</v>
      </c>
      <c r="BC34" s="61">
        <v>0</v>
      </c>
      <c r="BD34" s="61">
        <v>0</v>
      </c>
      <c r="BE34" s="61">
        <v>1.1059588725676773E-2</v>
      </c>
      <c r="BF34" s="61">
        <v>0</v>
      </c>
      <c r="BG34" s="61">
        <v>0</v>
      </c>
      <c r="BH34" s="61">
        <v>0</v>
      </c>
      <c r="BI34" s="61">
        <v>0</v>
      </c>
      <c r="BJ34" s="61">
        <v>0</v>
      </c>
      <c r="BK34" s="61">
        <v>0</v>
      </c>
      <c r="BL34" s="61">
        <v>0</v>
      </c>
      <c r="BM34" s="61">
        <v>0</v>
      </c>
      <c r="BN34" s="61">
        <v>0</v>
      </c>
      <c r="BO34" s="61">
        <v>0</v>
      </c>
      <c r="BP34" s="61">
        <v>1.2407505215222749E-2</v>
      </c>
      <c r="BQ34" s="61">
        <v>0</v>
      </c>
      <c r="BR34" s="61">
        <v>2.5379968225923488E-2</v>
      </c>
      <c r="BS34" s="61">
        <v>8.8653851123724724E-3</v>
      </c>
      <c r="BT34" s="61">
        <v>2.0477033603139086E-2</v>
      </c>
      <c r="BU34" s="61">
        <v>0</v>
      </c>
      <c r="BV34" s="61">
        <v>0</v>
      </c>
      <c r="BW34" s="61">
        <v>0</v>
      </c>
      <c r="BX34" s="61">
        <v>0</v>
      </c>
      <c r="BY34" s="61">
        <v>0</v>
      </c>
      <c r="BZ34" s="61">
        <v>0</v>
      </c>
      <c r="CA34" s="61">
        <v>0</v>
      </c>
      <c r="CB34" s="61">
        <v>0</v>
      </c>
      <c r="CC34" s="61">
        <v>0</v>
      </c>
      <c r="CD34" s="61">
        <v>0</v>
      </c>
      <c r="CE34" s="61">
        <v>0</v>
      </c>
      <c r="CF34" s="61">
        <v>0</v>
      </c>
      <c r="CG34" s="61">
        <v>0</v>
      </c>
      <c r="CH34" s="61">
        <v>0</v>
      </c>
      <c r="CI34" s="61">
        <v>0</v>
      </c>
      <c r="CJ34" s="61">
        <v>0</v>
      </c>
      <c r="CK34" s="61">
        <v>0</v>
      </c>
      <c r="CL34" s="61">
        <v>0</v>
      </c>
      <c r="CM34" s="61">
        <v>0</v>
      </c>
      <c r="CN34" s="61">
        <v>0</v>
      </c>
      <c r="CO34" s="61">
        <v>0</v>
      </c>
      <c r="CP34" s="61">
        <v>0</v>
      </c>
      <c r="CQ34" s="61">
        <v>0</v>
      </c>
      <c r="CR34" s="61">
        <v>0</v>
      </c>
      <c r="CS34" s="61">
        <v>0</v>
      </c>
      <c r="CT34" s="61">
        <v>0</v>
      </c>
      <c r="CU34" s="61">
        <v>0</v>
      </c>
      <c r="CV34" s="61">
        <v>0</v>
      </c>
      <c r="CW34" s="61">
        <v>0</v>
      </c>
      <c r="CX34" s="61">
        <v>0</v>
      </c>
      <c r="CY34" s="61">
        <v>0</v>
      </c>
      <c r="CZ34" s="61">
        <v>0</v>
      </c>
      <c r="DA34" s="61">
        <v>0</v>
      </c>
      <c r="DB34" s="61">
        <v>0</v>
      </c>
      <c r="DC34" s="61">
        <v>0</v>
      </c>
      <c r="DD34" s="61">
        <v>0</v>
      </c>
      <c r="DE34" s="61">
        <v>0</v>
      </c>
      <c r="DF34" s="61">
        <v>0</v>
      </c>
      <c r="DG34" s="61">
        <v>0</v>
      </c>
      <c r="DH34" s="61">
        <v>0</v>
      </c>
      <c r="DI34" s="61">
        <v>0</v>
      </c>
      <c r="DJ34" s="61">
        <v>0</v>
      </c>
      <c r="DK34" s="61">
        <v>0</v>
      </c>
      <c r="DL34" s="61">
        <v>0</v>
      </c>
      <c r="DM34" s="61">
        <v>0</v>
      </c>
      <c r="DN34" s="61">
        <v>0</v>
      </c>
      <c r="DO34" s="61">
        <v>0</v>
      </c>
      <c r="DP34" s="61">
        <v>0</v>
      </c>
      <c r="DQ34" s="61">
        <v>0</v>
      </c>
      <c r="DR34" s="61">
        <v>0</v>
      </c>
      <c r="DS34" s="61">
        <v>0</v>
      </c>
      <c r="DT34" s="61">
        <v>0</v>
      </c>
      <c r="DU34" s="61">
        <v>0</v>
      </c>
      <c r="DV34" s="61">
        <v>0</v>
      </c>
      <c r="DW34" s="61">
        <v>0</v>
      </c>
      <c r="DX34" s="61">
        <v>0</v>
      </c>
      <c r="DY34" s="61">
        <v>0</v>
      </c>
      <c r="DZ34" s="61">
        <v>0</v>
      </c>
      <c r="EA34" s="61">
        <v>0</v>
      </c>
      <c r="EB34" s="61">
        <v>0</v>
      </c>
      <c r="EC34" s="61">
        <v>0</v>
      </c>
      <c r="ED34" s="61">
        <v>0</v>
      </c>
      <c r="EE34" s="61">
        <v>0</v>
      </c>
      <c r="EF34" s="61">
        <v>0</v>
      </c>
      <c r="EG34" s="61">
        <v>0</v>
      </c>
      <c r="EH34" s="61">
        <v>0</v>
      </c>
      <c r="EI34" s="61">
        <v>0</v>
      </c>
      <c r="EJ34" s="61">
        <v>0</v>
      </c>
      <c r="EK34" s="61">
        <v>0</v>
      </c>
      <c r="EL34" s="61">
        <v>0</v>
      </c>
      <c r="EM34" s="61">
        <v>0</v>
      </c>
      <c r="EN34" s="61">
        <v>0</v>
      </c>
      <c r="EO34" s="61">
        <v>0</v>
      </c>
      <c r="EP34" s="61">
        <v>0</v>
      </c>
      <c r="EQ34" s="61">
        <v>0</v>
      </c>
      <c r="ER34" s="61">
        <v>0</v>
      </c>
      <c r="ES34" s="61">
        <v>0</v>
      </c>
      <c r="ET34" s="61">
        <v>0</v>
      </c>
      <c r="EU34" s="61">
        <v>0</v>
      </c>
      <c r="EV34" s="61">
        <v>0</v>
      </c>
      <c r="EW34" s="61">
        <v>0</v>
      </c>
      <c r="EX34" s="61">
        <v>0</v>
      </c>
      <c r="EY34" s="61">
        <v>0</v>
      </c>
      <c r="EZ34" s="61">
        <v>0</v>
      </c>
      <c r="FA34" s="61">
        <v>0</v>
      </c>
      <c r="FB34" s="61">
        <v>0</v>
      </c>
      <c r="FC34" s="61">
        <v>0</v>
      </c>
      <c r="FD34" s="61">
        <v>0</v>
      </c>
      <c r="FE34" s="61">
        <v>0</v>
      </c>
      <c r="FF34" s="61">
        <v>0</v>
      </c>
      <c r="FG34" s="61">
        <v>0</v>
      </c>
      <c r="FH34" s="61">
        <v>0</v>
      </c>
      <c r="FI34" s="61">
        <v>0</v>
      </c>
      <c r="FJ34" s="61">
        <v>0</v>
      </c>
      <c r="FK34" s="61">
        <v>0</v>
      </c>
      <c r="FL34" s="61">
        <v>0</v>
      </c>
      <c r="FM34" s="61">
        <v>0</v>
      </c>
      <c r="FN34" s="61">
        <v>0</v>
      </c>
      <c r="FO34" s="61">
        <v>0</v>
      </c>
      <c r="FP34" s="61">
        <v>0</v>
      </c>
      <c r="FQ34" s="61">
        <v>0</v>
      </c>
      <c r="FR34" s="61">
        <v>0</v>
      </c>
      <c r="FS34" s="61">
        <v>0</v>
      </c>
      <c r="FT34" s="61">
        <v>1.8039282841274044E-5</v>
      </c>
      <c r="FU34" s="61">
        <v>0</v>
      </c>
      <c r="FV34" s="61">
        <v>3.5306638684106328E-3</v>
      </c>
      <c r="FW34" s="61">
        <v>3.5424812415945523E-5</v>
      </c>
      <c r="FX34" s="61">
        <v>0</v>
      </c>
      <c r="FY34" s="61">
        <v>0</v>
      </c>
      <c r="FZ34" s="61">
        <v>0</v>
      </c>
      <c r="GA34" s="61">
        <v>0</v>
      </c>
      <c r="GB34" s="61">
        <v>0</v>
      </c>
      <c r="GC34" s="61">
        <v>0</v>
      </c>
      <c r="GD34" s="61">
        <v>0</v>
      </c>
      <c r="GE34" s="61">
        <v>0</v>
      </c>
      <c r="GF34" s="61">
        <v>0</v>
      </c>
      <c r="GG34" s="61">
        <v>0</v>
      </c>
      <c r="GH34" s="61">
        <v>0</v>
      </c>
      <c r="GI34" s="61">
        <v>0</v>
      </c>
      <c r="GJ34" s="61">
        <v>0</v>
      </c>
      <c r="GK34" s="61">
        <v>0</v>
      </c>
      <c r="GL34" s="61">
        <v>0</v>
      </c>
      <c r="GM34" s="61">
        <v>0</v>
      </c>
      <c r="GN34" s="61">
        <v>0</v>
      </c>
      <c r="GO34" s="61">
        <v>0</v>
      </c>
      <c r="GP34" s="61">
        <v>0</v>
      </c>
      <c r="GQ34" s="61">
        <v>0</v>
      </c>
      <c r="GR34" s="61">
        <v>0</v>
      </c>
      <c r="GS34" s="61">
        <v>0</v>
      </c>
      <c r="GT34" s="61">
        <v>0</v>
      </c>
      <c r="GU34" s="61">
        <v>0</v>
      </c>
      <c r="GV34" s="61">
        <v>0</v>
      </c>
      <c r="GW34" s="61">
        <v>0</v>
      </c>
      <c r="GX34" s="61">
        <v>0</v>
      </c>
      <c r="GY34" s="61">
        <v>0</v>
      </c>
      <c r="GZ34" s="61">
        <v>0</v>
      </c>
      <c r="HA34" s="61">
        <v>0</v>
      </c>
      <c r="HB34" s="61">
        <v>0</v>
      </c>
      <c r="HC34" s="61">
        <v>0</v>
      </c>
      <c r="HD34" s="61">
        <v>0</v>
      </c>
      <c r="HE34" s="61">
        <v>0</v>
      </c>
      <c r="HF34" s="61">
        <v>0</v>
      </c>
      <c r="HG34" s="61">
        <v>0</v>
      </c>
      <c r="HH34" s="61">
        <v>0</v>
      </c>
      <c r="HI34" s="61">
        <v>0</v>
      </c>
      <c r="HJ34" s="61">
        <v>0</v>
      </c>
      <c r="HK34" s="61">
        <v>0</v>
      </c>
      <c r="HL34" s="61">
        <v>0</v>
      </c>
      <c r="HM34" s="61">
        <v>0</v>
      </c>
      <c r="HN34" s="61">
        <v>0</v>
      </c>
      <c r="HO34" s="61">
        <v>0</v>
      </c>
      <c r="HP34" s="61">
        <v>0</v>
      </c>
      <c r="HQ34" s="61">
        <v>0</v>
      </c>
      <c r="HR34" s="61">
        <v>0</v>
      </c>
      <c r="HS34" s="61">
        <v>0</v>
      </c>
      <c r="HT34" s="61">
        <v>0</v>
      </c>
      <c r="HU34" s="61">
        <v>0</v>
      </c>
      <c r="HV34" s="61">
        <v>0</v>
      </c>
      <c r="HW34" s="61">
        <v>0</v>
      </c>
      <c r="HX34" s="61">
        <v>0</v>
      </c>
      <c r="HY34" s="61">
        <v>0</v>
      </c>
      <c r="HZ34" s="61">
        <v>0</v>
      </c>
      <c r="IA34" s="61">
        <v>0</v>
      </c>
      <c r="IB34" s="61">
        <v>0</v>
      </c>
      <c r="IC34" s="61">
        <v>0</v>
      </c>
      <c r="ID34" s="61">
        <v>0</v>
      </c>
      <c r="IE34" s="61">
        <v>0</v>
      </c>
      <c r="IF34" s="61">
        <v>0</v>
      </c>
      <c r="IG34" s="61">
        <v>1.9653332111739287E-5</v>
      </c>
      <c r="IH34" s="61">
        <v>0</v>
      </c>
      <c r="II34" s="61">
        <v>0</v>
      </c>
      <c r="IJ34" s="61">
        <v>0</v>
      </c>
      <c r="IK34" s="61">
        <v>0</v>
      </c>
      <c r="IL34" s="61">
        <v>0</v>
      </c>
      <c r="IM34" s="61">
        <v>0</v>
      </c>
      <c r="IN34" s="61">
        <v>0</v>
      </c>
      <c r="IO34" s="61">
        <v>0</v>
      </c>
      <c r="IP34" s="61">
        <v>1.1891758898092295E-5</v>
      </c>
      <c r="IQ34" s="61">
        <v>0</v>
      </c>
      <c r="IR34" s="61">
        <v>0</v>
      </c>
      <c r="IS34" s="61">
        <v>0</v>
      </c>
      <c r="IT34" s="61">
        <v>0</v>
      </c>
      <c r="IU34" s="61">
        <v>0</v>
      </c>
      <c r="IV34" s="61">
        <v>0</v>
      </c>
      <c r="IW34" s="61">
        <v>0</v>
      </c>
      <c r="IX34" s="61">
        <v>0</v>
      </c>
      <c r="IY34" s="61">
        <v>0</v>
      </c>
      <c r="IZ34" s="61">
        <v>0</v>
      </c>
      <c r="JA34" s="61">
        <v>0</v>
      </c>
      <c r="JB34" s="61">
        <v>0</v>
      </c>
      <c r="JC34" s="61">
        <v>3.6939723621945923E-3</v>
      </c>
      <c r="JD34" s="61">
        <v>1.2673763272265928E-2</v>
      </c>
      <c r="JE34" s="61">
        <v>2.3885165157862848E-2</v>
      </c>
      <c r="JF34" s="61">
        <v>3.3776039482503802E-2</v>
      </c>
      <c r="JG34" s="61">
        <v>0</v>
      </c>
      <c r="JH34" s="61">
        <v>0</v>
      </c>
      <c r="JI34" s="61">
        <v>0</v>
      </c>
      <c r="JJ34" s="61">
        <v>0</v>
      </c>
      <c r="JK34" s="61">
        <v>0</v>
      </c>
      <c r="JL34" s="61">
        <v>0</v>
      </c>
      <c r="JM34" s="61">
        <v>0</v>
      </c>
      <c r="JN34" s="61">
        <v>0</v>
      </c>
      <c r="JO34" s="61">
        <v>0</v>
      </c>
      <c r="JP34" s="61">
        <v>0</v>
      </c>
      <c r="JQ34" s="61">
        <v>0</v>
      </c>
      <c r="JR34" s="61">
        <v>0</v>
      </c>
      <c r="JS34" s="61">
        <v>4.02399680712133E-2</v>
      </c>
      <c r="JT34" s="61">
        <v>0</v>
      </c>
      <c r="JU34" s="61">
        <v>0</v>
      </c>
      <c r="JV34" s="61">
        <v>0</v>
      </c>
      <c r="JW34" s="61">
        <v>0</v>
      </c>
      <c r="JX34" s="61">
        <v>0</v>
      </c>
      <c r="JY34" s="61">
        <v>0</v>
      </c>
      <c r="JZ34" s="61">
        <v>0</v>
      </c>
      <c r="KA34" s="61">
        <v>0</v>
      </c>
      <c r="KB34" s="61">
        <v>0</v>
      </c>
      <c r="KC34" s="61">
        <v>0</v>
      </c>
      <c r="KD34" s="61">
        <v>0</v>
      </c>
      <c r="KE34" s="61">
        <v>0</v>
      </c>
      <c r="KF34" s="61">
        <v>0</v>
      </c>
      <c r="KG34" s="61">
        <v>0</v>
      </c>
      <c r="KH34" s="61">
        <v>0</v>
      </c>
      <c r="KI34" s="61">
        <v>0</v>
      </c>
      <c r="KJ34" s="61">
        <v>0</v>
      </c>
      <c r="KK34" s="61">
        <v>0</v>
      </c>
      <c r="KL34" s="61">
        <v>0</v>
      </c>
      <c r="KM34" s="61">
        <v>0</v>
      </c>
      <c r="KN34" s="61">
        <v>0</v>
      </c>
      <c r="KO34" s="61">
        <v>0</v>
      </c>
      <c r="KP34" s="61">
        <v>0</v>
      </c>
      <c r="KQ34" s="61">
        <v>0</v>
      </c>
      <c r="KR34" s="61">
        <v>0</v>
      </c>
      <c r="KS34" s="61">
        <v>0</v>
      </c>
      <c r="KT34" s="61">
        <v>0</v>
      </c>
      <c r="KU34" s="61">
        <v>0</v>
      </c>
      <c r="KV34" s="61">
        <v>0</v>
      </c>
      <c r="KW34" s="61">
        <v>0</v>
      </c>
      <c r="KX34" s="61">
        <v>0</v>
      </c>
      <c r="KY34" s="61">
        <v>0</v>
      </c>
      <c r="KZ34" s="61">
        <v>0</v>
      </c>
    </row>
    <row r="35" spans="1:312" ht="13" x14ac:dyDescent="0.3">
      <c r="A35" s="102">
        <v>1.0448655392968387</v>
      </c>
      <c r="B35" s="50" t="s">
        <v>904</v>
      </c>
      <c r="C35" s="60" t="s">
        <v>139</v>
      </c>
      <c r="D35" s="61">
        <v>0</v>
      </c>
      <c r="E35" s="61">
        <v>0</v>
      </c>
      <c r="F35" s="61">
        <v>0</v>
      </c>
      <c r="G35" s="61">
        <v>0</v>
      </c>
      <c r="H35" s="61">
        <v>0</v>
      </c>
      <c r="I35" s="61">
        <v>0</v>
      </c>
      <c r="J35" s="61">
        <v>0</v>
      </c>
      <c r="K35" s="61">
        <v>0</v>
      </c>
      <c r="L35" s="61">
        <v>0</v>
      </c>
      <c r="M35" s="61">
        <v>0</v>
      </c>
      <c r="N35" s="61">
        <v>0</v>
      </c>
      <c r="O35" s="61">
        <v>0</v>
      </c>
      <c r="P35" s="61">
        <v>0</v>
      </c>
      <c r="Q35" s="61">
        <v>0</v>
      </c>
      <c r="R35" s="61">
        <v>0</v>
      </c>
      <c r="S35" s="61">
        <v>7.9686272476342429E-5</v>
      </c>
      <c r="T35" s="61">
        <v>0</v>
      </c>
      <c r="U35" s="61">
        <v>0</v>
      </c>
      <c r="V35" s="61">
        <v>0</v>
      </c>
      <c r="W35" s="61">
        <v>0</v>
      </c>
      <c r="X35" s="61">
        <v>0</v>
      </c>
      <c r="Y35" s="61">
        <v>0</v>
      </c>
      <c r="Z35" s="61">
        <v>0</v>
      </c>
      <c r="AA35" s="61">
        <v>0</v>
      </c>
      <c r="AB35" s="61">
        <v>0</v>
      </c>
      <c r="AC35" s="61">
        <v>0</v>
      </c>
      <c r="AD35" s="61">
        <v>0</v>
      </c>
      <c r="AE35" s="61">
        <v>0</v>
      </c>
      <c r="AF35" s="61">
        <v>0</v>
      </c>
      <c r="AG35" s="61">
        <v>0</v>
      </c>
      <c r="AH35" s="61">
        <v>0</v>
      </c>
      <c r="AI35" s="61">
        <v>0</v>
      </c>
      <c r="AJ35" s="61">
        <v>0</v>
      </c>
      <c r="AK35" s="61">
        <v>0</v>
      </c>
      <c r="AL35" s="61">
        <v>0</v>
      </c>
      <c r="AM35" s="61">
        <v>0</v>
      </c>
      <c r="AN35" s="61">
        <v>0</v>
      </c>
      <c r="AO35" s="61">
        <v>0</v>
      </c>
      <c r="AP35" s="61">
        <v>0</v>
      </c>
      <c r="AQ35" s="61">
        <v>0</v>
      </c>
      <c r="AR35" s="61">
        <v>0</v>
      </c>
      <c r="AS35" s="61">
        <v>0</v>
      </c>
      <c r="AT35" s="61">
        <v>0</v>
      </c>
      <c r="AU35" s="61">
        <v>0</v>
      </c>
      <c r="AV35" s="61">
        <v>0</v>
      </c>
      <c r="AW35" s="61">
        <v>0</v>
      </c>
      <c r="AX35" s="61">
        <v>0</v>
      </c>
      <c r="AY35" s="61">
        <v>0</v>
      </c>
      <c r="AZ35" s="61">
        <v>0</v>
      </c>
      <c r="BA35" s="61">
        <v>0</v>
      </c>
      <c r="BB35" s="61">
        <v>1.7470886990716587E-5</v>
      </c>
      <c r="BC35" s="61">
        <v>0</v>
      </c>
      <c r="BD35" s="61">
        <v>0</v>
      </c>
      <c r="BE35" s="61">
        <v>0</v>
      </c>
      <c r="BF35" s="61">
        <v>0</v>
      </c>
      <c r="BG35" s="61">
        <v>0</v>
      </c>
      <c r="BH35" s="61">
        <v>0</v>
      </c>
      <c r="BI35" s="61">
        <v>0</v>
      </c>
      <c r="BJ35" s="61">
        <v>0</v>
      </c>
      <c r="BK35" s="61">
        <v>0</v>
      </c>
      <c r="BL35" s="61">
        <v>0</v>
      </c>
      <c r="BM35" s="61">
        <v>0</v>
      </c>
      <c r="BN35" s="61">
        <v>0</v>
      </c>
      <c r="BO35" s="61">
        <v>0</v>
      </c>
      <c r="BP35" s="61">
        <v>0</v>
      </c>
      <c r="BQ35" s="61">
        <v>0</v>
      </c>
      <c r="BR35" s="61">
        <v>0</v>
      </c>
      <c r="BS35" s="61">
        <v>0</v>
      </c>
      <c r="BT35" s="61">
        <v>0</v>
      </c>
      <c r="BU35" s="61">
        <v>0</v>
      </c>
      <c r="BV35" s="61">
        <v>0</v>
      </c>
      <c r="BW35" s="61">
        <v>0</v>
      </c>
      <c r="BX35" s="61">
        <v>0</v>
      </c>
      <c r="BY35" s="61">
        <v>0</v>
      </c>
      <c r="BZ35" s="61">
        <v>0</v>
      </c>
      <c r="CA35" s="61">
        <v>0</v>
      </c>
      <c r="CB35" s="61">
        <v>0</v>
      </c>
      <c r="CC35" s="61">
        <v>1.5244263345889412E-4</v>
      </c>
      <c r="CD35" s="61">
        <v>0</v>
      </c>
      <c r="CE35" s="61">
        <v>0</v>
      </c>
      <c r="CF35" s="61">
        <v>0</v>
      </c>
      <c r="CG35" s="61">
        <v>0</v>
      </c>
      <c r="CH35" s="61">
        <v>0</v>
      </c>
      <c r="CI35" s="61">
        <v>0</v>
      </c>
      <c r="CJ35" s="61">
        <v>0</v>
      </c>
      <c r="CK35" s="61">
        <v>0</v>
      </c>
      <c r="CL35" s="61">
        <v>0</v>
      </c>
      <c r="CM35" s="61">
        <v>0</v>
      </c>
      <c r="CN35" s="61">
        <v>0</v>
      </c>
      <c r="CO35" s="61">
        <v>0</v>
      </c>
      <c r="CP35" s="61">
        <v>0</v>
      </c>
      <c r="CQ35" s="61">
        <v>0</v>
      </c>
      <c r="CR35" s="61">
        <v>0</v>
      </c>
      <c r="CS35" s="61">
        <v>0</v>
      </c>
      <c r="CT35" s="61">
        <v>0</v>
      </c>
      <c r="CU35" s="61">
        <v>0</v>
      </c>
      <c r="CV35" s="61">
        <v>0</v>
      </c>
      <c r="CW35" s="61">
        <v>0</v>
      </c>
      <c r="CX35" s="61">
        <v>0</v>
      </c>
      <c r="CY35" s="61">
        <v>0</v>
      </c>
      <c r="CZ35" s="61">
        <v>0</v>
      </c>
      <c r="DA35" s="61">
        <v>0</v>
      </c>
      <c r="DB35" s="61">
        <v>0</v>
      </c>
      <c r="DC35" s="61">
        <v>0</v>
      </c>
      <c r="DD35" s="61">
        <v>0</v>
      </c>
      <c r="DE35" s="61">
        <v>0</v>
      </c>
      <c r="DF35" s="61">
        <v>0</v>
      </c>
      <c r="DG35" s="61">
        <v>0</v>
      </c>
      <c r="DH35" s="61">
        <v>0</v>
      </c>
      <c r="DI35" s="61">
        <v>0</v>
      </c>
      <c r="DJ35" s="61">
        <v>0</v>
      </c>
      <c r="DK35" s="61">
        <v>0</v>
      </c>
      <c r="DL35" s="61">
        <v>0</v>
      </c>
      <c r="DM35" s="61">
        <v>0</v>
      </c>
      <c r="DN35" s="61">
        <v>0</v>
      </c>
      <c r="DO35" s="61">
        <v>0</v>
      </c>
      <c r="DP35" s="61">
        <v>0</v>
      </c>
      <c r="DQ35" s="61">
        <v>0</v>
      </c>
      <c r="DR35" s="61">
        <v>0</v>
      </c>
      <c r="DS35" s="61">
        <v>0</v>
      </c>
      <c r="DT35" s="61">
        <v>0</v>
      </c>
      <c r="DU35" s="61">
        <v>0</v>
      </c>
      <c r="DV35" s="61">
        <v>0</v>
      </c>
      <c r="DW35" s="61">
        <v>0</v>
      </c>
      <c r="DX35" s="61">
        <v>0</v>
      </c>
      <c r="DY35" s="61">
        <v>0</v>
      </c>
      <c r="DZ35" s="61">
        <v>0</v>
      </c>
      <c r="EA35" s="61">
        <v>0</v>
      </c>
      <c r="EB35" s="61">
        <v>0</v>
      </c>
      <c r="EC35" s="61">
        <v>0</v>
      </c>
      <c r="ED35" s="61">
        <v>0</v>
      </c>
      <c r="EE35" s="61">
        <v>0</v>
      </c>
      <c r="EF35" s="61">
        <v>0</v>
      </c>
      <c r="EG35" s="61">
        <v>0</v>
      </c>
      <c r="EH35" s="61">
        <v>0</v>
      </c>
      <c r="EI35" s="61">
        <v>0</v>
      </c>
      <c r="EJ35" s="61">
        <v>0</v>
      </c>
      <c r="EK35" s="61">
        <v>0</v>
      </c>
      <c r="EL35" s="61">
        <v>0</v>
      </c>
      <c r="EM35" s="61">
        <v>0</v>
      </c>
      <c r="EN35" s="61">
        <v>0</v>
      </c>
      <c r="EO35" s="61">
        <v>0</v>
      </c>
      <c r="EP35" s="61">
        <v>0</v>
      </c>
      <c r="EQ35" s="61">
        <v>0</v>
      </c>
      <c r="ER35" s="61">
        <v>0</v>
      </c>
      <c r="ES35" s="61">
        <v>0</v>
      </c>
      <c r="ET35" s="61">
        <v>0</v>
      </c>
      <c r="EU35" s="61">
        <v>0</v>
      </c>
      <c r="EV35" s="61">
        <v>0</v>
      </c>
      <c r="EW35" s="61">
        <v>0</v>
      </c>
      <c r="EX35" s="61">
        <v>2.706627333726106E-4</v>
      </c>
      <c r="EY35" s="61">
        <v>0</v>
      </c>
      <c r="EZ35" s="61">
        <v>1.8612116689596192E-4</v>
      </c>
      <c r="FA35" s="61">
        <v>1.1532377431814079E-2</v>
      </c>
      <c r="FB35" s="61">
        <v>0</v>
      </c>
      <c r="FC35" s="61">
        <v>4.9920421694180138E-4</v>
      </c>
      <c r="FD35" s="61">
        <v>2.3618893408918162E-5</v>
      </c>
      <c r="FE35" s="61">
        <v>0</v>
      </c>
      <c r="FF35" s="61">
        <v>0</v>
      </c>
      <c r="FG35" s="61">
        <v>0</v>
      </c>
      <c r="FH35" s="61">
        <v>0</v>
      </c>
      <c r="FI35" s="61">
        <v>0</v>
      </c>
      <c r="FJ35" s="61">
        <v>0</v>
      </c>
      <c r="FK35" s="61">
        <v>0</v>
      </c>
      <c r="FL35" s="61">
        <v>0</v>
      </c>
      <c r="FM35" s="61">
        <v>0</v>
      </c>
      <c r="FN35" s="61">
        <v>0</v>
      </c>
      <c r="FO35" s="61">
        <v>0</v>
      </c>
      <c r="FP35" s="61">
        <v>0</v>
      </c>
      <c r="FQ35" s="61">
        <v>0</v>
      </c>
      <c r="FR35" s="61">
        <v>0</v>
      </c>
      <c r="FS35" s="61">
        <v>0</v>
      </c>
      <c r="FT35" s="61">
        <v>0</v>
      </c>
      <c r="FU35" s="61">
        <v>0</v>
      </c>
      <c r="FV35" s="61">
        <v>0</v>
      </c>
      <c r="FW35" s="61">
        <v>0</v>
      </c>
      <c r="FX35" s="61">
        <v>0</v>
      </c>
      <c r="FY35" s="61">
        <v>0</v>
      </c>
      <c r="FZ35" s="61">
        <v>0</v>
      </c>
      <c r="GA35" s="61">
        <v>0</v>
      </c>
      <c r="GB35" s="61">
        <v>0</v>
      </c>
      <c r="GC35" s="61">
        <v>0</v>
      </c>
      <c r="GD35" s="61">
        <v>0</v>
      </c>
      <c r="GE35" s="61">
        <v>0</v>
      </c>
      <c r="GF35" s="61">
        <v>0</v>
      </c>
      <c r="GG35" s="61">
        <v>0</v>
      </c>
      <c r="GH35" s="61">
        <v>0</v>
      </c>
      <c r="GI35" s="61">
        <v>0</v>
      </c>
      <c r="GJ35" s="61">
        <v>0</v>
      </c>
      <c r="GK35" s="61">
        <v>0</v>
      </c>
      <c r="GL35" s="61">
        <v>0</v>
      </c>
      <c r="GM35" s="61">
        <v>0</v>
      </c>
      <c r="GN35" s="61">
        <v>0</v>
      </c>
      <c r="GO35" s="61">
        <v>0</v>
      </c>
      <c r="GP35" s="61">
        <v>0</v>
      </c>
      <c r="GQ35" s="61">
        <v>0</v>
      </c>
      <c r="GR35" s="61">
        <v>0</v>
      </c>
      <c r="GS35" s="61">
        <v>0</v>
      </c>
      <c r="GT35" s="61">
        <v>0</v>
      </c>
      <c r="GU35" s="61">
        <v>0</v>
      </c>
      <c r="GV35" s="61">
        <v>1.2997676151842172E-3</v>
      </c>
      <c r="GW35" s="61">
        <v>0</v>
      </c>
      <c r="GX35" s="61">
        <v>0</v>
      </c>
      <c r="GY35" s="61">
        <v>0</v>
      </c>
      <c r="GZ35" s="61">
        <v>0</v>
      </c>
      <c r="HA35" s="61">
        <v>0</v>
      </c>
      <c r="HB35" s="61">
        <v>0</v>
      </c>
      <c r="HC35" s="61">
        <v>0</v>
      </c>
      <c r="HD35" s="61">
        <v>0</v>
      </c>
      <c r="HE35" s="61">
        <v>0</v>
      </c>
      <c r="HF35" s="61">
        <v>0</v>
      </c>
      <c r="HG35" s="61">
        <v>0</v>
      </c>
      <c r="HH35" s="61">
        <v>0</v>
      </c>
      <c r="HI35" s="61">
        <v>0</v>
      </c>
      <c r="HJ35" s="61">
        <v>0</v>
      </c>
      <c r="HK35" s="61">
        <v>7.9935574650338181E-2</v>
      </c>
      <c r="HL35" s="61">
        <v>8.6482976432044681E-2</v>
      </c>
      <c r="HM35" s="61">
        <v>5.800960346039588E-4</v>
      </c>
      <c r="HN35" s="61">
        <v>2.77040010413371E-4</v>
      </c>
      <c r="HO35" s="61">
        <v>8.943109000836707E-5</v>
      </c>
      <c r="HP35" s="61">
        <v>0</v>
      </c>
      <c r="HQ35" s="61">
        <v>0</v>
      </c>
      <c r="HR35" s="61">
        <v>0</v>
      </c>
      <c r="HS35" s="61">
        <v>0</v>
      </c>
      <c r="HT35" s="61">
        <v>0</v>
      </c>
      <c r="HU35" s="61">
        <v>0</v>
      </c>
      <c r="HV35" s="61">
        <v>0</v>
      </c>
      <c r="HW35" s="61">
        <v>0</v>
      </c>
      <c r="HX35" s="61">
        <v>0</v>
      </c>
      <c r="HY35" s="61">
        <v>0</v>
      </c>
      <c r="HZ35" s="61">
        <v>0</v>
      </c>
      <c r="IA35" s="61">
        <v>0</v>
      </c>
      <c r="IB35" s="61">
        <v>0</v>
      </c>
      <c r="IC35" s="61">
        <v>0</v>
      </c>
      <c r="ID35" s="61">
        <v>0</v>
      </c>
      <c r="IE35" s="61">
        <v>0</v>
      </c>
      <c r="IF35" s="61">
        <v>0</v>
      </c>
      <c r="IG35" s="61">
        <v>0</v>
      </c>
      <c r="IH35" s="61">
        <v>0</v>
      </c>
      <c r="II35" s="61">
        <v>0</v>
      </c>
      <c r="IJ35" s="61">
        <v>0</v>
      </c>
      <c r="IK35" s="61">
        <v>0</v>
      </c>
      <c r="IL35" s="61">
        <v>0</v>
      </c>
      <c r="IM35" s="61">
        <v>0</v>
      </c>
      <c r="IN35" s="61">
        <v>0</v>
      </c>
      <c r="IO35" s="61">
        <v>0</v>
      </c>
      <c r="IP35" s="61">
        <v>0</v>
      </c>
      <c r="IQ35" s="61">
        <v>0</v>
      </c>
      <c r="IR35" s="61">
        <v>0</v>
      </c>
      <c r="IS35" s="61">
        <v>0</v>
      </c>
      <c r="IT35" s="61">
        <v>0</v>
      </c>
      <c r="IU35" s="61">
        <v>0</v>
      </c>
      <c r="IV35" s="61">
        <v>0</v>
      </c>
      <c r="IW35" s="61">
        <v>0</v>
      </c>
      <c r="IX35" s="61">
        <v>0</v>
      </c>
      <c r="IY35" s="61">
        <v>0</v>
      </c>
      <c r="IZ35" s="61">
        <v>0</v>
      </c>
      <c r="JA35" s="61">
        <v>0</v>
      </c>
      <c r="JB35" s="61">
        <v>0</v>
      </c>
      <c r="JC35" s="61">
        <v>0</v>
      </c>
      <c r="JD35" s="61">
        <v>0</v>
      </c>
      <c r="JE35" s="61">
        <v>0</v>
      </c>
      <c r="JF35" s="61">
        <v>0</v>
      </c>
      <c r="JG35" s="61">
        <v>1.8798558015156718E-5</v>
      </c>
      <c r="JH35" s="61">
        <v>2.2499616494830914E-3</v>
      </c>
      <c r="JI35" s="61">
        <v>0</v>
      </c>
      <c r="JJ35" s="61">
        <v>0</v>
      </c>
      <c r="JK35" s="61">
        <v>1.8983332037143385E-4</v>
      </c>
      <c r="JL35" s="61">
        <v>0</v>
      </c>
      <c r="JM35" s="61">
        <v>0</v>
      </c>
      <c r="JN35" s="61">
        <v>0</v>
      </c>
      <c r="JO35" s="61">
        <v>0</v>
      </c>
      <c r="JP35" s="61">
        <v>0</v>
      </c>
      <c r="JQ35" s="61">
        <v>0</v>
      </c>
      <c r="JR35" s="61">
        <v>0</v>
      </c>
      <c r="JS35" s="61">
        <v>0</v>
      </c>
      <c r="JT35" s="61">
        <v>0</v>
      </c>
      <c r="JU35" s="61">
        <v>0</v>
      </c>
      <c r="JV35" s="61">
        <v>0</v>
      </c>
      <c r="JW35" s="61">
        <v>0</v>
      </c>
      <c r="JX35" s="61">
        <v>0</v>
      </c>
      <c r="JY35" s="61">
        <v>0</v>
      </c>
      <c r="JZ35" s="61">
        <v>0</v>
      </c>
      <c r="KA35" s="61">
        <v>0</v>
      </c>
      <c r="KB35" s="61">
        <v>0</v>
      </c>
      <c r="KC35" s="61">
        <v>0</v>
      </c>
      <c r="KD35" s="61">
        <v>0</v>
      </c>
      <c r="KE35" s="61">
        <v>0</v>
      </c>
      <c r="KF35" s="61">
        <v>0</v>
      </c>
      <c r="KG35" s="61">
        <v>0</v>
      </c>
      <c r="KH35" s="61">
        <v>0</v>
      </c>
      <c r="KI35" s="61">
        <v>0</v>
      </c>
      <c r="KJ35" s="61">
        <v>0</v>
      </c>
      <c r="KK35" s="61">
        <v>0</v>
      </c>
      <c r="KL35" s="61">
        <v>0</v>
      </c>
      <c r="KM35" s="61">
        <v>0</v>
      </c>
      <c r="KN35" s="61">
        <v>0</v>
      </c>
      <c r="KO35" s="61">
        <v>0</v>
      </c>
      <c r="KP35" s="61">
        <v>0</v>
      </c>
      <c r="KQ35" s="61">
        <v>0</v>
      </c>
      <c r="KR35" s="61">
        <v>0</v>
      </c>
      <c r="KS35" s="61">
        <v>0</v>
      </c>
      <c r="KT35" s="61">
        <v>0</v>
      </c>
      <c r="KU35" s="61">
        <v>0</v>
      </c>
      <c r="KV35" s="61">
        <v>0</v>
      </c>
      <c r="KW35" s="61">
        <v>0</v>
      </c>
      <c r="KX35" s="61">
        <v>3.348618271967214E-5</v>
      </c>
      <c r="KY35" s="61">
        <v>0</v>
      </c>
      <c r="KZ35" s="61">
        <v>0</v>
      </c>
    </row>
    <row r="36" spans="1:312" ht="13" x14ac:dyDescent="0.3">
      <c r="A36" s="102">
        <v>1.0324278874826716</v>
      </c>
      <c r="B36" s="50" t="s">
        <v>902</v>
      </c>
      <c r="C36" s="60" t="s">
        <v>60</v>
      </c>
      <c r="D36" s="61">
        <v>2.5100250070243247E-5</v>
      </c>
      <c r="E36" s="61">
        <v>0</v>
      </c>
      <c r="F36" s="61">
        <v>0</v>
      </c>
      <c r="G36" s="61">
        <v>0</v>
      </c>
      <c r="H36" s="61">
        <v>0</v>
      </c>
      <c r="I36" s="61">
        <v>0</v>
      </c>
      <c r="J36" s="61">
        <v>0</v>
      </c>
      <c r="K36" s="61">
        <v>0</v>
      </c>
      <c r="L36" s="61">
        <v>0</v>
      </c>
      <c r="M36" s="61">
        <v>0</v>
      </c>
      <c r="N36" s="61">
        <v>8.5435279695416239E-6</v>
      </c>
      <c r="O36" s="61">
        <v>0</v>
      </c>
      <c r="P36" s="61">
        <v>1.4003011497916729E-5</v>
      </c>
      <c r="Q36" s="61">
        <v>0</v>
      </c>
      <c r="R36" s="61">
        <v>0</v>
      </c>
      <c r="S36" s="61">
        <v>0</v>
      </c>
      <c r="T36" s="61">
        <v>0</v>
      </c>
      <c r="U36" s="61">
        <v>1.174843455087194E-4</v>
      </c>
      <c r="V36" s="61">
        <v>0.19237928686310593</v>
      </c>
      <c r="W36" s="61">
        <v>0</v>
      </c>
      <c r="X36" s="61">
        <v>0</v>
      </c>
      <c r="Y36" s="61">
        <v>5.2939380747747862E-4</v>
      </c>
      <c r="Z36" s="61">
        <v>1.1548489859638764E-4</v>
      </c>
      <c r="AA36" s="61">
        <v>2.019337675048276E-4</v>
      </c>
      <c r="AB36" s="61">
        <v>8.5228209284389555E-4</v>
      </c>
      <c r="AC36" s="61">
        <v>7.836626413361342E-5</v>
      </c>
      <c r="AD36" s="61">
        <v>2.7698423092926828E-3</v>
      </c>
      <c r="AE36" s="61">
        <v>9.8116166376906819E-3</v>
      </c>
      <c r="AF36" s="61">
        <v>3.1055303202202623E-4</v>
      </c>
      <c r="AG36" s="61">
        <v>0</v>
      </c>
      <c r="AH36" s="61">
        <v>0</v>
      </c>
      <c r="AI36" s="61">
        <v>0</v>
      </c>
      <c r="AJ36" s="61">
        <v>0</v>
      </c>
      <c r="AK36" s="61">
        <v>2.6051706043095183E-5</v>
      </c>
      <c r="AL36" s="61">
        <v>2.1204791773636691E-3</v>
      </c>
      <c r="AM36" s="61">
        <v>3.4906252774903433E-4</v>
      </c>
      <c r="AN36" s="61">
        <v>0</v>
      </c>
      <c r="AO36" s="61">
        <v>1.4295326434578644E-4</v>
      </c>
      <c r="AP36" s="61">
        <v>1.7912287471275834E-4</v>
      </c>
      <c r="AQ36" s="61">
        <v>2.935619380105302E-5</v>
      </c>
      <c r="AR36" s="61">
        <v>2.7896858602526728E-5</v>
      </c>
      <c r="AS36" s="61">
        <v>0</v>
      </c>
      <c r="AT36" s="61">
        <v>0</v>
      </c>
      <c r="AU36" s="61">
        <v>5.2902615026208939E-5</v>
      </c>
      <c r="AV36" s="61">
        <v>3.6266883673532358E-6</v>
      </c>
      <c r="AW36" s="61">
        <v>0</v>
      </c>
      <c r="AX36" s="61">
        <v>0</v>
      </c>
      <c r="AY36" s="61">
        <v>3.399200503940871E-3</v>
      </c>
      <c r="AZ36" s="61">
        <v>2.1325043344631918E-4</v>
      </c>
      <c r="BA36" s="61">
        <v>0</v>
      </c>
      <c r="BB36" s="61">
        <v>3.8356981285083891E-3</v>
      </c>
      <c r="BC36" s="61">
        <v>8.3730750979018622E-5</v>
      </c>
      <c r="BD36" s="61">
        <v>0</v>
      </c>
      <c r="BE36" s="61">
        <v>0</v>
      </c>
      <c r="BF36" s="61">
        <v>0</v>
      </c>
      <c r="BG36" s="61">
        <v>3.1281729704474966E-5</v>
      </c>
      <c r="BH36" s="61">
        <v>2.0670369251188717E-4</v>
      </c>
      <c r="BI36" s="61">
        <v>1.3983961654997527E-4</v>
      </c>
      <c r="BJ36" s="61">
        <v>0</v>
      </c>
      <c r="BK36" s="61">
        <v>0</v>
      </c>
      <c r="BL36" s="61">
        <v>0</v>
      </c>
      <c r="BM36" s="61">
        <v>0</v>
      </c>
      <c r="BN36" s="61">
        <v>0</v>
      </c>
      <c r="BO36" s="61">
        <v>7.3036384980291959E-4</v>
      </c>
      <c r="BP36" s="61">
        <v>0</v>
      </c>
      <c r="BQ36" s="61">
        <v>6.5017029798531063E-4</v>
      </c>
      <c r="BR36" s="61">
        <v>0</v>
      </c>
      <c r="BS36" s="61">
        <v>0</v>
      </c>
      <c r="BT36" s="61">
        <v>0</v>
      </c>
      <c r="BU36" s="61">
        <v>0</v>
      </c>
      <c r="BV36" s="61">
        <v>0</v>
      </c>
      <c r="BW36" s="61">
        <v>0</v>
      </c>
      <c r="BX36" s="61">
        <v>0</v>
      </c>
      <c r="BY36" s="61">
        <v>0</v>
      </c>
      <c r="BZ36" s="61">
        <v>0</v>
      </c>
      <c r="CA36" s="61">
        <v>0</v>
      </c>
      <c r="CB36" s="61">
        <v>0</v>
      </c>
      <c r="CC36" s="61">
        <v>0</v>
      </c>
      <c r="CD36" s="61">
        <v>1.4131628506499021E-5</v>
      </c>
      <c r="CE36" s="61">
        <v>1.4750306173150968E-5</v>
      </c>
      <c r="CF36" s="61">
        <v>1.3690973773626292E-4</v>
      </c>
      <c r="CG36" s="61">
        <v>7.019574638813017E-3</v>
      </c>
      <c r="CH36" s="61">
        <v>3.5591789816684281E-3</v>
      </c>
      <c r="CI36" s="61">
        <v>2.7660090415276379E-3</v>
      </c>
      <c r="CJ36" s="61">
        <v>3.2028927253258586E-3</v>
      </c>
      <c r="CK36" s="61">
        <v>8.880660541839546E-5</v>
      </c>
      <c r="CL36" s="61">
        <v>4.7929036614106788E-5</v>
      </c>
      <c r="CM36" s="61">
        <v>0</v>
      </c>
      <c r="CN36" s="61">
        <v>1.9770779600455764E-5</v>
      </c>
      <c r="CO36" s="61">
        <v>9.5349281273827686E-4</v>
      </c>
      <c r="CP36" s="61">
        <v>0</v>
      </c>
      <c r="CQ36" s="61">
        <v>0</v>
      </c>
      <c r="CR36" s="61">
        <v>0</v>
      </c>
      <c r="CS36" s="61">
        <v>0</v>
      </c>
      <c r="CT36" s="61">
        <v>0</v>
      </c>
      <c r="CU36" s="61">
        <v>0</v>
      </c>
      <c r="CV36" s="61">
        <v>0</v>
      </c>
      <c r="CW36" s="61">
        <v>5.0281245131038289E-4</v>
      </c>
      <c r="CX36" s="61">
        <v>0</v>
      </c>
      <c r="CY36" s="61">
        <v>0</v>
      </c>
      <c r="CZ36" s="61">
        <v>0</v>
      </c>
      <c r="DA36" s="61">
        <v>0</v>
      </c>
      <c r="DB36" s="61">
        <v>1.0852871656260737E-3</v>
      </c>
      <c r="DC36" s="61">
        <v>0.55788613852563329</v>
      </c>
      <c r="DD36" s="61">
        <v>0.38755001573373876</v>
      </c>
      <c r="DE36" s="61">
        <v>0.53125059427356303</v>
      </c>
      <c r="DF36" s="61">
        <v>0.50117846228558249</v>
      </c>
      <c r="DG36" s="61">
        <v>0.5007002295489541</v>
      </c>
      <c r="DH36" s="61">
        <v>0.54604297671515922</v>
      </c>
      <c r="DI36" s="61">
        <v>1.8468100695479865E-4</v>
      </c>
      <c r="DJ36" s="61">
        <v>3.2167021695118637E-4</v>
      </c>
      <c r="DK36" s="61">
        <v>0</v>
      </c>
      <c r="DL36" s="61">
        <v>1.8564597779745253E-5</v>
      </c>
      <c r="DM36" s="61">
        <v>0</v>
      </c>
      <c r="DN36" s="61">
        <v>4.7125908485494834E-5</v>
      </c>
      <c r="DO36" s="61">
        <v>0</v>
      </c>
      <c r="DP36" s="61">
        <v>1.0455936199849264E-4</v>
      </c>
      <c r="DQ36" s="61">
        <v>0</v>
      </c>
      <c r="DR36" s="61">
        <v>5.6205375770779403E-5</v>
      </c>
      <c r="DS36" s="61">
        <v>2.9995295153461394E-5</v>
      </c>
      <c r="DT36" s="61">
        <v>0</v>
      </c>
      <c r="DU36" s="61">
        <v>0</v>
      </c>
      <c r="DV36" s="61">
        <v>0</v>
      </c>
      <c r="DW36" s="61">
        <v>0</v>
      </c>
      <c r="DX36" s="61">
        <v>3.9811028760504343E-5</v>
      </c>
      <c r="DY36" s="61">
        <v>0</v>
      </c>
      <c r="DZ36" s="61">
        <v>0</v>
      </c>
      <c r="EA36" s="61">
        <v>1.3194327508896355E-5</v>
      </c>
      <c r="EB36" s="61">
        <v>0</v>
      </c>
      <c r="EC36" s="61">
        <v>0</v>
      </c>
      <c r="ED36" s="61">
        <v>0</v>
      </c>
      <c r="EE36" s="61">
        <v>1.7777385802450472E-5</v>
      </c>
      <c r="EF36" s="61">
        <v>0</v>
      </c>
      <c r="EG36" s="61">
        <v>3.8588041705553294E-5</v>
      </c>
      <c r="EH36" s="61">
        <v>0</v>
      </c>
      <c r="EI36" s="61">
        <v>3.6612449906089076E-4</v>
      </c>
      <c r="EJ36" s="61">
        <v>0</v>
      </c>
      <c r="EK36" s="61">
        <v>0</v>
      </c>
      <c r="EL36" s="61">
        <v>0</v>
      </c>
      <c r="EM36" s="61">
        <v>0</v>
      </c>
      <c r="EN36" s="61">
        <v>0</v>
      </c>
      <c r="EO36" s="61">
        <v>0</v>
      </c>
      <c r="EP36" s="61">
        <v>0</v>
      </c>
      <c r="EQ36" s="61">
        <v>0</v>
      </c>
      <c r="ER36" s="61">
        <v>0</v>
      </c>
      <c r="ES36" s="61">
        <v>0</v>
      </c>
      <c r="ET36" s="61">
        <v>0</v>
      </c>
      <c r="EU36" s="61">
        <v>0</v>
      </c>
      <c r="EV36" s="61">
        <v>0</v>
      </c>
      <c r="EW36" s="61">
        <v>1.1985359297101008E-5</v>
      </c>
      <c r="EX36" s="61">
        <v>0</v>
      </c>
      <c r="EY36" s="61">
        <v>2.109135013283154E-5</v>
      </c>
      <c r="EZ36" s="61">
        <v>0</v>
      </c>
      <c r="FA36" s="61">
        <v>1.4369052630659829E-4</v>
      </c>
      <c r="FB36" s="61">
        <v>0</v>
      </c>
      <c r="FC36" s="61">
        <v>0</v>
      </c>
      <c r="FD36" s="61">
        <v>0</v>
      </c>
      <c r="FE36" s="61">
        <v>0</v>
      </c>
      <c r="FF36" s="61">
        <v>0</v>
      </c>
      <c r="FG36" s="61">
        <v>0</v>
      </c>
      <c r="FH36" s="61">
        <v>0</v>
      </c>
      <c r="FI36" s="61">
        <v>0</v>
      </c>
      <c r="FJ36" s="61">
        <v>3.7504911409505829E-4</v>
      </c>
      <c r="FK36" s="61">
        <v>0</v>
      </c>
      <c r="FL36" s="61">
        <v>0</v>
      </c>
      <c r="FM36" s="61">
        <v>0</v>
      </c>
      <c r="FN36" s="61">
        <v>0</v>
      </c>
      <c r="FO36" s="61">
        <v>0</v>
      </c>
      <c r="FP36" s="61">
        <v>0</v>
      </c>
      <c r="FQ36" s="61">
        <v>0</v>
      </c>
      <c r="FR36" s="61">
        <v>0</v>
      </c>
      <c r="FS36" s="61">
        <v>0</v>
      </c>
      <c r="FT36" s="61">
        <v>0</v>
      </c>
      <c r="FU36" s="61">
        <v>1.8905197801139426E-4</v>
      </c>
      <c r="FV36" s="61">
        <v>0</v>
      </c>
      <c r="FW36" s="61">
        <v>0</v>
      </c>
      <c r="FX36" s="61">
        <v>0</v>
      </c>
      <c r="FY36" s="61">
        <v>7.4697353040159627E-5</v>
      </c>
      <c r="FZ36" s="61">
        <v>0</v>
      </c>
      <c r="GA36" s="61">
        <v>0</v>
      </c>
      <c r="GB36" s="61">
        <v>0</v>
      </c>
      <c r="GC36" s="61">
        <v>0</v>
      </c>
      <c r="GD36" s="61">
        <v>4.5210732614404654E-4</v>
      </c>
      <c r="GE36" s="61">
        <v>0</v>
      </c>
      <c r="GF36" s="61">
        <v>0</v>
      </c>
      <c r="GG36" s="61">
        <v>8.2387660348587832E-5</v>
      </c>
      <c r="GH36" s="61">
        <v>1.808480663320465E-5</v>
      </c>
      <c r="GI36" s="61">
        <v>0</v>
      </c>
      <c r="GJ36" s="61">
        <v>1.5653746257133767E-3</v>
      </c>
      <c r="GK36" s="61">
        <v>2.3260687009730663E-4</v>
      </c>
      <c r="GL36" s="61">
        <v>2.5944846480034802E-4</v>
      </c>
      <c r="GM36" s="61">
        <v>2.8502745552197252E-5</v>
      </c>
      <c r="GN36" s="61">
        <v>4.5388601704783067E-4</v>
      </c>
      <c r="GO36" s="61">
        <v>0</v>
      </c>
      <c r="GP36" s="61">
        <v>1.5315833602617195E-3</v>
      </c>
      <c r="GQ36" s="61">
        <v>0</v>
      </c>
      <c r="GR36" s="61">
        <v>2.8476855553878387E-5</v>
      </c>
      <c r="GS36" s="61">
        <v>0</v>
      </c>
      <c r="GT36" s="61">
        <v>0</v>
      </c>
      <c r="GU36" s="61">
        <v>0</v>
      </c>
      <c r="GV36" s="61">
        <v>0</v>
      </c>
      <c r="GW36" s="61">
        <v>0</v>
      </c>
      <c r="GX36" s="61">
        <v>0</v>
      </c>
      <c r="GY36" s="61">
        <v>0</v>
      </c>
      <c r="GZ36" s="61">
        <v>1.7085390116419779E-5</v>
      </c>
      <c r="HA36" s="61">
        <v>0</v>
      </c>
      <c r="HB36" s="61">
        <v>0</v>
      </c>
      <c r="HC36" s="61">
        <v>0</v>
      </c>
      <c r="HD36" s="61">
        <v>0</v>
      </c>
      <c r="HE36" s="61">
        <v>2.8300980916322324E-5</v>
      </c>
      <c r="HF36" s="61">
        <v>0</v>
      </c>
      <c r="HG36" s="61">
        <v>0</v>
      </c>
      <c r="HH36" s="61">
        <v>0</v>
      </c>
      <c r="HI36" s="61">
        <v>0</v>
      </c>
      <c r="HJ36" s="61">
        <v>0</v>
      </c>
      <c r="HK36" s="61">
        <v>0</v>
      </c>
      <c r="HL36" s="61">
        <v>0</v>
      </c>
      <c r="HM36" s="61">
        <v>3.7393288331362867E-5</v>
      </c>
      <c r="HN36" s="61">
        <v>3.1554423513875129E-3</v>
      </c>
      <c r="HO36" s="61">
        <v>0</v>
      </c>
      <c r="HP36" s="61">
        <v>0</v>
      </c>
      <c r="HQ36" s="61">
        <v>0</v>
      </c>
      <c r="HR36" s="61">
        <v>0</v>
      </c>
      <c r="HS36" s="61">
        <v>1.5367913625996438E-5</v>
      </c>
      <c r="HT36" s="61">
        <v>2.1468837900889794E-5</v>
      </c>
      <c r="HU36" s="61">
        <v>0</v>
      </c>
      <c r="HV36" s="61">
        <v>0</v>
      </c>
      <c r="HW36" s="61">
        <v>5.2273203481044382E-3</v>
      </c>
      <c r="HX36" s="61">
        <v>5.2859157133997324E-2</v>
      </c>
      <c r="HY36" s="61">
        <v>2.6476345642270905E-2</v>
      </c>
      <c r="HZ36" s="61">
        <v>4.0921916175612083E-2</v>
      </c>
      <c r="IA36" s="61">
        <v>0.10150744325700868</v>
      </c>
      <c r="IB36" s="61">
        <v>7.5244417204093032E-3</v>
      </c>
      <c r="IC36" s="61">
        <v>0</v>
      </c>
      <c r="ID36" s="61">
        <v>0</v>
      </c>
      <c r="IE36" s="61">
        <v>0</v>
      </c>
      <c r="IF36" s="61">
        <v>0</v>
      </c>
      <c r="IG36" s="61">
        <v>9.1456099925915483E-6</v>
      </c>
      <c r="IH36" s="61">
        <v>0</v>
      </c>
      <c r="II36" s="61">
        <v>1.2251534580663506E-3</v>
      </c>
      <c r="IJ36" s="61">
        <v>0</v>
      </c>
      <c r="IK36" s="61">
        <v>0</v>
      </c>
      <c r="IL36" s="61">
        <v>7.1027927882628636E-6</v>
      </c>
      <c r="IM36" s="61">
        <v>0</v>
      </c>
      <c r="IN36" s="61">
        <v>0</v>
      </c>
      <c r="IO36" s="61">
        <v>1.2034839939808216E-5</v>
      </c>
      <c r="IP36" s="61">
        <v>7.496125245992173E-6</v>
      </c>
      <c r="IQ36" s="61">
        <v>0</v>
      </c>
      <c r="IR36" s="61">
        <v>2.7603699688113418E-4</v>
      </c>
      <c r="IS36" s="61">
        <v>0</v>
      </c>
      <c r="IT36" s="61">
        <v>0</v>
      </c>
      <c r="IU36" s="61">
        <v>0</v>
      </c>
      <c r="IV36" s="61">
        <v>0</v>
      </c>
      <c r="IW36" s="61">
        <v>5.6118781124954251E-6</v>
      </c>
      <c r="IX36" s="61">
        <v>0</v>
      </c>
      <c r="IY36" s="61">
        <v>0</v>
      </c>
      <c r="IZ36" s="61">
        <v>0</v>
      </c>
      <c r="JA36" s="61">
        <v>0</v>
      </c>
      <c r="JB36" s="61">
        <v>7.2290887472057264E-6</v>
      </c>
      <c r="JC36" s="61">
        <v>1.6496946595842782E-4</v>
      </c>
      <c r="JD36" s="61">
        <v>0</v>
      </c>
      <c r="JE36" s="61">
        <v>0</v>
      </c>
      <c r="JF36" s="61">
        <v>0</v>
      </c>
      <c r="JG36" s="61">
        <v>5.4939545067125912E-5</v>
      </c>
      <c r="JH36" s="61">
        <v>0</v>
      </c>
      <c r="JI36" s="61">
        <v>3.8992447714054028E-4</v>
      </c>
      <c r="JJ36" s="61">
        <v>5.8518733574787545E-6</v>
      </c>
      <c r="JK36" s="61">
        <v>0</v>
      </c>
      <c r="JL36" s="61">
        <v>1.7441536167267719E-4</v>
      </c>
      <c r="JM36" s="61">
        <v>1.6273511960364806E-5</v>
      </c>
      <c r="JN36" s="61">
        <v>0</v>
      </c>
      <c r="JO36" s="61">
        <v>3.3648538772197988E-4</v>
      </c>
      <c r="JP36" s="61">
        <v>1.0764497563811319E-4</v>
      </c>
      <c r="JQ36" s="61">
        <v>3.9461241944740374E-6</v>
      </c>
      <c r="JR36" s="61">
        <v>0</v>
      </c>
      <c r="JS36" s="61">
        <v>2.7140484655332296E-5</v>
      </c>
      <c r="JT36" s="61">
        <v>0</v>
      </c>
      <c r="JU36" s="61">
        <v>0</v>
      </c>
      <c r="JV36" s="61">
        <v>0</v>
      </c>
      <c r="JW36" s="61">
        <v>0</v>
      </c>
      <c r="JX36" s="61">
        <v>5.7443025745430663E-6</v>
      </c>
      <c r="JY36" s="61">
        <v>0</v>
      </c>
      <c r="JZ36" s="61">
        <v>2.0373708331934261E-4</v>
      </c>
      <c r="KA36" s="61">
        <v>1.6024254998474638E-5</v>
      </c>
      <c r="KB36" s="61">
        <v>9.4656050675063287E-6</v>
      </c>
      <c r="KC36" s="61">
        <v>0</v>
      </c>
      <c r="KD36" s="61">
        <v>0</v>
      </c>
      <c r="KE36" s="61">
        <v>0</v>
      </c>
      <c r="KF36" s="61">
        <v>7.052482506248852E-6</v>
      </c>
      <c r="KG36" s="61">
        <v>8.4009074085511941E-6</v>
      </c>
      <c r="KH36" s="61">
        <v>0</v>
      </c>
      <c r="KI36" s="61">
        <v>0</v>
      </c>
      <c r="KJ36" s="61">
        <v>9.3815814443824511E-5</v>
      </c>
      <c r="KK36" s="61">
        <v>7.6785571529592107E-6</v>
      </c>
      <c r="KL36" s="61">
        <v>1.5726225127391316E-5</v>
      </c>
      <c r="KM36" s="61">
        <v>5.06640012522769E-4</v>
      </c>
      <c r="KN36" s="61">
        <v>0</v>
      </c>
      <c r="KO36" s="61">
        <v>5.7737488669254838E-6</v>
      </c>
      <c r="KP36" s="61">
        <v>0</v>
      </c>
      <c r="KQ36" s="61">
        <v>0</v>
      </c>
      <c r="KR36" s="61">
        <v>0</v>
      </c>
      <c r="KS36" s="61">
        <v>0</v>
      </c>
      <c r="KT36" s="61">
        <v>2.0621772690194551E-5</v>
      </c>
      <c r="KU36" s="61">
        <v>2.9503653237395496E-5</v>
      </c>
      <c r="KV36" s="61">
        <v>1.2282664497547258E-5</v>
      </c>
      <c r="KW36" s="61">
        <v>0</v>
      </c>
      <c r="KX36" s="61">
        <v>0</v>
      </c>
      <c r="KY36" s="61">
        <v>1.6125224349129595E-5</v>
      </c>
      <c r="KZ36" s="61">
        <v>3.1692244369572681E-5</v>
      </c>
    </row>
    <row r="37" spans="1:312" ht="13" x14ac:dyDescent="0.3">
      <c r="A37" s="102">
        <v>1.1799436029538042</v>
      </c>
      <c r="B37" s="50" t="s">
        <v>901</v>
      </c>
      <c r="C37" s="60" t="s">
        <v>107</v>
      </c>
      <c r="D37" s="61">
        <v>1.5086433026512694E-4</v>
      </c>
      <c r="E37" s="61">
        <v>9.3850865971069498E-3</v>
      </c>
      <c r="F37" s="61">
        <v>9.2126757640195216E-5</v>
      </c>
      <c r="G37" s="61">
        <v>1.1343643645979689E-3</v>
      </c>
      <c r="H37" s="61">
        <v>6.5211169492580882E-5</v>
      </c>
      <c r="I37" s="61">
        <v>1.2041094080603407E-5</v>
      </c>
      <c r="J37" s="61">
        <v>1.9336532425047532E-4</v>
      </c>
      <c r="K37" s="61">
        <v>2.4462721967395597E-4</v>
      </c>
      <c r="L37" s="61">
        <v>3.4635220159132221E-4</v>
      </c>
      <c r="M37" s="61">
        <v>3.0373454623320579E-3</v>
      </c>
      <c r="N37" s="61">
        <v>1.5395831251694162E-4</v>
      </c>
      <c r="O37" s="61">
        <v>1.5458121099466439E-3</v>
      </c>
      <c r="P37" s="61">
        <v>2.9673107174629154E-3</v>
      </c>
      <c r="Q37" s="61">
        <v>9.9017894993339863E-4</v>
      </c>
      <c r="R37" s="61">
        <v>9.2849100360998717E-3</v>
      </c>
      <c r="S37" s="61">
        <v>2.1188119145338674E-3</v>
      </c>
      <c r="T37" s="61">
        <v>1.0450934788025137E-2</v>
      </c>
      <c r="U37" s="61">
        <v>2.3430413274908653E-3</v>
      </c>
      <c r="V37" s="61">
        <v>5.9057237868254961E-3</v>
      </c>
      <c r="W37" s="61">
        <v>1.7654585796236227E-3</v>
      </c>
      <c r="X37" s="61">
        <v>8.9862673385344169E-4</v>
      </c>
      <c r="Y37" s="61">
        <v>1.1670188026392083E-2</v>
      </c>
      <c r="Z37" s="61">
        <v>1.3578982044232873E-3</v>
      </c>
      <c r="AA37" s="61">
        <v>4.8333950480290077E-3</v>
      </c>
      <c r="AB37" s="61">
        <v>1.3894908848488315E-3</v>
      </c>
      <c r="AC37" s="61">
        <v>2.9214207294513231E-4</v>
      </c>
      <c r="AD37" s="61">
        <v>9.8551618429004555E-4</v>
      </c>
      <c r="AE37" s="61">
        <v>1.0106787380915678E-2</v>
      </c>
      <c r="AF37" s="61">
        <v>2.9569539805231106E-2</v>
      </c>
      <c r="AG37" s="61">
        <v>0.16341970824284155</v>
      </c>
      <c r="AH37" s="61">
        <v>0.10725833411241925</v>
      </c>
      <c r="AI37" s="61">
        <v>0.13539981429787637</v>
      </c>
      <c r="AJ37" s="61">
        <v>3.0790844944294869E-2</v>
      </c>
      <c r="AK37" s="61">
        <v>1.4591452801607905E-2</v>
      </c>
      <c r="AL37" s="61">
        <v>1.1753553308577202E-2</v>
      </c>
      <c r="AM37" s="61">
        <v>9.4236933853321207E-3</v>
      </c>
      <c r="AN37" s="61">
        <v>8.392868848030971E-2</v>
      </c>
      <c r="AO37" s="61">
        <v>2.3009350209508075E-2</v>
      </c>
      <c r="AP37" s="61">
        <v>1.2387622470191843E-2</v>
      </c>
      <c r="AQ37" s="61">
        <v>1.6677312934983569E-2</v>
      </c>
      <c r="AR37" s="61">
        <v>1.584281197943228E-2</v>
      </c>
      <c r="AS37" s="61">
        <v>8.6427113318366406E-3</v>
      </c>
      <c r="AT37" s="61">
        <v>1.248062038677329E-3</v>
      </c>
      <c r="AU37" s="61">
        <v>4.4140049301414925E-3</v>
      </c>
      <c r="AV37" s="61">
        <v>2.3757771452998999E-4</v>
      </c>
      <c r="AW37" s="61">
        <v>3.6383326693609069E-5</v>
      </c>
      <c r="AX37" s="61">
        <v>4.7616369987551089E-4</v>
      </c>
      <c r="AY37" s="61">
        <v>8.0685171398557935E-4</v>
      </c>
      <c r="AZ37" s="61">
        <v>4.6527778368911504E-3</v>
      </c>
      <c r="BA37" s="61">
        <v>0</v>
      </c>
      <c r="BB37" s="61">
        <v>3.1096909254903207E-3</v>
      </c>
      <c r="BC37" s="61">
        <v>5.0847996881164405E-2</v>
      </c>
      <c r="BD37" s="61">
        <v>7.3336834684296553E-2</v>
      </c>
      <c r="BE37" s="61">
        <v>7.9128632351243167E-4</v>
      </c>
      <c r="BF37" s="61">
        <v>8.6961194324045154E-3</v>
      </c>
      <c r="BG37" s="61">
        <v>6.2080761367099982E-3</v>
      </c>
      <c r="BH37" s="61">
        <v>2.2253956328753779E-2</v>
      </c>
      <c r="BI37" s="61">
        <v>1.343938636596842E-2</v>
      </c>
      <c r="BJ37" s="61">
        <v>2.1318238765862273E-2</v>
      </c>
      <c r="BK37" s="61">
        <v>2.3395172978606032E-2</v>
      </c>
      <c r="BL37" s="61">
        <v>3.096552960495122E-2</v>
      </c>
      <c r="BM37" s="61">
        <v>3.4367768380990732E-2</v>
      </c>
      <c r="BN37" s="61">
        <v>2.7877971906409116E-2</v>
      </c>
      <c r="BO37" s="61">
        <v>2.2020468841888047E-2</v>
      </c>
      <c r="BP37" s="61">
        <v>2.2716179017904259E-4</v>
      </c>
      <c r="BQ37" s="61">
        <v>4.3013811062641415E-5</v>
      </c>
      <c r="BR37" s="61">
        <v>3.7751007647386988E-5</v>
      </c>
      <c r="BS37" s="61">
        <v>0</v>
      </c>
      <c r="BT37" s="61">
        <v>4.8630899980695586E-5</v>
      </c>
      <c r="BU37" s="61">
        <v>5.1838429933749694E-4</v>
      </c>
      <c r="BV37" s="61">
        <v>2.71596131530579E-4</v>
      </c>
      <c r="BW37" s="61">
        <v>2.0345898169620474E-4</v>
      </c>
      <c r="BX37" s="61">
        <v>2.3422642326046596E-3</v>
      </c>
      <c r="BY37" s="61">
        <v>5.4762341735328161E-5</v>
      </c>
      <c r="BZ37" s="61">
        <v>7.9117751458818056E-4</v>
      </c>
      <c r="CA37" s="61">
        <v>4.2792095283339648E-4</v>
      </c>
      <c r="CB37" s="61">
        <v>2.960319331372813E-4</v>
      </c>
      <c r="CC37" s="61">
        <v>8.7505549959144852E-4</v>
      </c>
      <c r="CD37" s="61">
        <v>1.4239058950443109E-3</v>
      </c>
      <c r="CE37" s="61">
        <v>5.3953053489445863E-3</v>
      </c>
      <c r="CF37" s="61">
        <v>2.748018545198367E-3</v>
      </c>
      <c r="CG37" s="61">
        <v>4.7820067116221823E-3</v>
      </c>
      <c r="CH37" s="61">
        <v>5.5403874494799376E-3</v>
      </c>
      <c r="CI37" s="61">
        <v>8.1903626201488026E-4</v>
      </c>
      <c r="CJ37" s="61">
        <v>4.1371916051561874E-3</v>
      </c>
      <c r="CK37" s="61">
        <v>1.5903551338493456E-3</v>
      </c>
      <c r="CL37" s="61">
        <v>9.2943233509040647E-3</v>
      </c>
      <c r="CM37" s="61">
        <v>1.3925629386280865E-2</v>
      </c>
      <c r="CN37" s="61">
        <v>9.1589202158153613E-3</v>
      </c>
      <c r="CO37" s="61">
        <v>1.6098142362941048E-2</v>
      </c>
      <c r="CP37" s="61">
        <v>1.9708644948457192E-2</v>
      </c>
      <c r="CQ37" s="61">
        <v>0.10194390272524061</v>
      </c>
      <c r="CR37" s="61">
        <v>5.8317408656706059E-2</v>
      </c>
      <c r="CS37" s="61">
        <v>9.8037267394200489E-2</v>
      </c>
      <c r="CT37" s="61">
        <v>8.6398513085896245E-2</v>
      </c>
      <c r="CU37" s="61">
        <v>8.7549332358335424E-2</v>
      </c>
      <c r="CV37" s="61">
        <v>3.380352389891518E-2</v>
      </c>
      <c r="CW37" s="61">
        <v>9.918796575132989E-2</v>
      </c>
      <c r="CX37" s="61">
        <v>0.11026370104869158</v>
      </c>
      <c r="CY37" s="61">
        <v>9.2031952388202345E-2</v>
      </c>
      <c r="CZ37" s="61">
        <v>6.0361274395666915E-2</v>
      </c>
      <c r="DA37" s="61">
        <v>3.3145912131275351E-2</v>
      </c>
      <c r="DB37" s="61">
        <v>5.3271494347554384E-2</v>
      </c>
      <c r="DC37" s="61">
        <v>4.3317174767801845E-3</v>
      </c>
      <c r="DD37" s="61">
        <v>1.9835314138190456E-3</v>
      </c>
      <c r="DE37" s="61">
        <v>1.7936570519996552E-3</v>
      </c>
      <c r="DF37" s="61">
        <v>2.7141211940235775E-3</v>
      </c>
      <c r="DG37" s="61">
        <v>8.4399060379284699E-3</v>
      </c>
      <c r="DH37" s="61">
        <v>9.3190581761956187E-3</v>
      </c>
      <c r="DI37" s="61">
        <v>7.0586578529513097E-3</v>
      </c>
      <c r="DJ37" s="61">
        <v>6.3251253919304933E-3</v>
      </c>
      <c r="DK37" s="61">
        <v>3.2648941381274057E-3</v>
      </c>
      <c r="DL37" s="61">
        <v>1.7447553295747871E-3</v>
      </c>
      <c r="DM37" s="61">
        <v>1.5885334164103869E-3</v>
      </c>
      <c r="DN37" s="61">
        <v>1.0200978305857807E-2</v>
      </c>
      <c r="DO37" s="61">
        <v>3.9584959288663651E-3</v>
      </c>
      <c r="DP37" s="61">
        <v>4.9500756084377021E-3</v>
      </c>
      <c r="DQ37" s="61">
        <v>2.582731494372752E-2</v>
      </c>
      <c r="DR37" s="61">
        <v>2.3883477793567851E-3</v>
      </c>
      <c r="DS37" s="61">
        <v>1.1750867054669049E-2</v>
      </c>
      <c r="DT37" s="61">
        <v>9.6285201262669262E-2</v>
      </c>
      <c r="DU37" s="61">
        <v>7.8553268373180107E-2</v>
      </c>
      <c r="DV37" s="61">
        <v>0.11306811564719084</v>
      </c>
      <c r="DW37" s="61">
        <v>7.5302587910257276E-2</v>
      </c>
      <c r="DX37" s="61">
        <v>0.11127501443660459</v>
      </c>
      <c r="DY37" s="61">
        <v>0.18480483488988686</v>
      </c>
      <c r="DZ37" s="61">
        <v>1.7996861741483648E-2</v>
      </c>
      <c r="EA37" s="61">
        <v>2.0064770402336445E-2</v>
      </c>
      <c r="EB37" s="61">
        <v>1.9507738926986706E-2</v>
      </c>
      <c r="EC37" s="61">
        <v>1.9887341556029076E-2</v>
      </c>
      <c r="ED37" s="61">
        <v>1.6109530588261641E-2</v>
      </c>
      <c r="EE37" s="61">
        <v>2.387874656090538E-2</v>
      </c>
      <c r="EF37" s="61">
        <v>1.7853402668545487E-2</v>
      </c>
      <c r="EG37" s="61">
        <v>8.7065179449842735E-3</v>
      </c>
      <c r="EH37" s="61">
        <v>2.0071073083747677E-2</v>
      </c>
      <c r="EI37" s="61">
        <v>2.4162027283024405E-2</v>
      </c>
      <c r="EJ37" s="61">
        <v>3.1650895194689728E-2</v>
      </c>
      <c r="EK37" s="61">
        <v>1.8288304522137002E-2</v>
      </c>
      <c r="EL37" s="61">
        <v>1.4360814976545461E-4</v>
      </c>
      <c r="EM37" s="61">
        <v>6.9980531800927241E-4</v>
      </c>
      <c r="EN37" s="61">
        <v>9.9805043757256054E-4</v>
      </c>
      <c r="EO37" s="61">
        <v>1.1895937993033587E-4</v>
      </c>
      <c r="EP37" s="61">
        <v>1.2125915829355181E-3</v>
      </c>
      <c r="EQ37" s="61">
        <v>1.0747156816264538E-4</v>
      </c>
      <c r="ER37" s="61">
        <v>2.342487264541668E-5</v>
      </c>
      <c r="ES37" s="61">
        <v>9.7190709616137177E-4</v>
      </c>
      <c r="ET37" s="61">
        <v>1.6585848702498003E-4</v>
      </c>
      <c r="EU37" s="61">
        <v>9.658488051433229E-3</v>
      </c>
      <c r="EV37" s="61">
        <v>1.44110120120235E-5</v>
      </c>
      <c r="EW37" s="61">
        <v>6.6144222871513238E-4</v>
      </c>
      <c r="EX37" s="61">
        <v>7.0046249138429881E-4</v>
      </c>
      <c r="EY37" s="61">
        <v>1.5819182265636774E-3</v>
      </c>
      <c r="EZ37" s="61">
        <v>4.6483283204268215E-3</v>
      </c>
      <c r="FA37" s="61">
        <v>7.6403962953126489E-4</v>
      </c>
      <c r="FB37" s="61">
        <v>2.1117352081255003E-3</v>
      </c>
      <c r="FC37" s="61">
        <v>6.0427076326603974E-4</v>
      </c>
      <c r="FD37" s="61">
        <v>2.895013690757172E-3</v>
      </c>
      <c r="FE37" s="61">
        <v>8.3578879309312087E-4</v>
      </c>
      <c r="FF37" s="61">
        <v>6.0153863397942461E-4</v>
      </c>
      <c r="FG37" s="61">
        <v>5.5452747766314165E-3</v>
      </c>
      <c r="FH37" s="61">
        <v>8.7816820169076982E-3</v>
      </c>
      <c r="FI37" s="61">
        <v>1.2679819230264412E-2</v>
      </c>
      <c r="FJ37" s="61">
        <v>9.8731822709041493E-3</v>
      </c>
      <c r="FK37" s="61">
        <v>5.9582624150353253E-3</v>
      </c>
      <c r="FL37" s="61">
        <v>2.5646706301230383E-2</v>
      </c>
      <c r="FM37" s="61">
        <v>1.2519245017269989E-2</v>
      </c>
      <c r="FN37" s="61">
        <v>2.9103490153092153E-2</v>
      </c>
      <c r="FO37" s="61">
        <v>3.3918702721634976E-2</v>
      </c>
      <c r="FP37" s="61">
        <v>5.9459526735249303E-3</v>
      </c>
      <c r="FQ37" s="61">
        <v>1.7229138996054272E-2</v>
      </c>
      <c r="FR37" s="61">
        <v>1.9852895451211987E-2</v>
      </c>
      <c r="FS37" s="61">
        <v>1.0643245234312371E-4</v>
      </c>
      <c r="FT37" s="61">
        <v>1.6026252401999275E-3</v>
      </c>
      <c r="FU37" s="61">
        <v>1.5347079837453391E-3</v>
      </c>
      <c r="FV37" s="61">
        <v>2.3469212593971193E-3</v>
      </c>
      <c r="FW37" s="61">
        <v>2.3817533454125077E-4</v>
      </c>
      <c r="FX37" s="61">
        <v>7.4509824691132862E-5</v>
      </c>
      <c r="FY37" s="61">
        <v>7.9206859908880379E-4</v>
      </c>
      <c r="FZ37" s="61">
        <v>4.6797567867366508E-3</v>
      </c>
      <c r="GA37" s="61">
        <v>1.9816847279604493E-3</v>
      </c>
      <c r="GB37" s="61">
        <v>4.7119479872433404E-4</v>
      </c>
      <c r="GC37" s="61">
        <v>2.9675119034852551E-4</v>
      </c>
      <c r="GD37" s="61">
        <v>2.9650551210604796E-3</v>
      </c>
      <c r="GE37" s="61">
        <v>2.8632309872295364E-3</v>
      </c>
      <c r="GF37" s="61">
        <v>3.6696692208025299E-3</v>
      </c>
      <c r="GG37" s="61">
        <v>4.4145214863155957E-3</v>
      </c>
      <c r="GH37" s="61">
        <v>6.3012710904008637E-3</v>
      </c>
      <c r="GI37" s="61">
        <v>3.9686151864285367E-3</v>
      </c>
      <c r="GJ37" s="61">
        <v>2.7609056537214339E-3</v>
      </c>
      <c r="GK37" s="61">
        <v>2.1754774251637808E-3</v>
      </c>
      <c r="GL37" s="61">
        <v>1.1835532072589695E-3</v>
      </c>
      <c r="GM37" s="61">
        <v>3.8167839665697815E-3</v>
      </c>
      <c r="GN37" s="61">
        <v>5.1795664888617766E-3</v>
      </c>
      <c r="GO37" s="61">
        <v>1.2969555456467964E-3</v>
      </c>
      <c r="GP37" s="61">
        <v>6.0885353936402731E-3</v>
      </c>
      <c r="GQ37" s="61">
        <v>2.5002684840737813E-4</v>
      </c>
      <c r="GR37" s="61">
        <v>2.2442431881664342E-4</v>
      </c>
      <c r="GS37" s="61">
        <v>3.7025132890855582E-4</v>
      </c>
      <c r="GT37" s="61">
        <v>5.3951579714163554E-5</v>
      </c>
      <c r="GU37" s="61">
        <v>8.2805926800268587E-5</v>
      </c>
      <c r="GV37" s="61">
        <v>4.0375053886471823E-4</v>
      </c>
      <c r="GW37" s="61">
        <v>1.4731328597023724E-2</v>
      </c>
      <c r="GX37" s="61">
        <v>2.7721520203157757E-2</v>
      </c>
      <c r="GY37" s="61">
        <v>7.8795702904761525E-3</v>
      </c>
      <c r="GZ37" s="61">
        <v>3.2330594049296286E-2</v>
      </c>
      <c r="HA37" s="61">
        <v>3.2171742531947961E-2</v>
      </c>
      <c r="HB37" s="61">
        <v>3.9103395749495222E-2</v>
      </c>
      <c r="HC37" s="61">
        <v>1.4891434384895007E-2</v>
      </c>
      <c r="HD37" s="61">
        <v>1.7786737385381984E-2</v>
      </c>
      <c r="HE37" s="61">
        <v>3.2098805500891538E-2</v>
      </c>
      <c r="HF37" s="61">
        <v>1.8918388144441543E-2</v>
      </c>
      <c r="HG37" s="61">
        <v>1.8354485516886624E-2</v>
      </c>
      <c r="HH37" s="61">
        <v>2.1387019909327964E-2</v>
      </c>
      <c r="HI37" s="61">
        <v>2.9680967602228388E-2</v>
      </c>
      <c r="HJ37" s="61">
        <v>9.9641246306033746E-3</v>
      </c>
      <c r="HK37" s="61">
        <v>4.90575552313907E-4</v>
      </c>
      <c r="HL37" s="61">
        <v>1.6059648005083619E-3</v>
      </c>
      <c r="HM37" s="61">
        <v>5.0336389073044009E-3</v>
      </c>
      <c r="HN37" s="61">
        <v>3.9121331773744892E-3</v>
      </c>
      <c r="HO37" s="61">
        <v>2.1920100938256186E-3</v>
      </c>
      <c r="HP37" s="61">
        <v>2.5116626537993292E-2</v>
      </c>
      <c r="HQ37" s="61">
        <v>4.7472223040203702E-3</v>
      </c>
      <c r="HR37" s="61">
        <v>6.5136765974074867E-3</v>
      </c>
      <c r="HS37" s="61">
        <v>2.283909193461579E-2</v>
      </c>
      <c r="HT37" s="61">
        <v>2.5321872018942964E-2</v>
      </c>
      <c r="HU37" s="61">
        <v>1.2774847614957211E-2</v>
      </c>
      <c r="HV37" s="61">
        <v>7.3667584809331277E-3</v>
      </c>
      <c r="HW37" s="61">
        <v>3.7103970317024153E-4</v>
      </c>
      <c r="HX37" s="61">
        <v>8.1894670729820121E-4</v>
      </c>
      <c r="HY37" s="61">
        <v>1.3732676192994703E-3</v>
      </c>
      <c r="HZ37" s="61">
        <v>2.4361029006786643E-4</v>
      </c>
      <c r="IA37" s="61">
        <v>1.5559988955936841E-3</v>
      </c>
      <c r="IB37" s="61">
        <v>1.0843566817840505E-3</v>
      </c>
      <c r="IC37" s="61">
        <v>7.4847051303639722E-2</v>
      </c>
      <c r="ID37" s="61">
        <v>5.0181836308453853E-2</v>
      </c>
      <c r="IE37" s="61">
        <v>6.7513587342467304E-2</v>
      </c>
      <c r="IF37" s="61">
        <v>7.9671615485961758E-2</v>
      </c>
      <c r="IG37" s="61">
        <v>2.3549134301270702E-2</v>
      </c>
      <c r="IH37" s="61">
        <v>1.3167839089408833E-2</v>
      </c>
      <c r="II37" s="61">
        <v>1.715414644641185E-3</v>
      </c>
      <c r="IJ37" s="61">
        <v>1.1319590327409703E-4</v>
      </c>
      <c r="IK37" s="61">
        <v>1.1345577971266026E-3</v>
      </c>
      <c r="IL37" s="61">
        <v>2.6309623969659897E-3</v>
      </c>
      <c r="IM37" s="61">
        <v>3.5714367097113264E-4</v>
      </c>
      <c r="IN37" s="61">
        <v>1.3076521885280192E-3</v>
      </c>
      <c r="IO37" s="61">
        <v>2.1012348287772803E-3</v>
      </c>
      <c r="IP37" s="61">
        <v>6.3660392314204611E-4</v>
      </c>
      <c r="IQ37" s="61">
        <v>1.7278986280637966E-3</v>
      </c>
      <c r="IR37" s="61">
        <v>1.6420380911562824E-3</v>
      </c>
      <c r="IS37" s="61">
        <v>8.8226426435023062E-4</v>
      </c>
      <c r="IT37" s="61">
        <v>4.7237075987153972E-4</v>
      </c>
      <c r="IU37" s="61">
        <v>2.4120253907584382E-4</v>
      </c>
      <c r="IV37" s="61">
        <v>1.1346530464729128E-3</v>
      </c>
      <c r="IW37" s="61">
        <v>1.1918450910352266E-3</v>
      </c>
      <c r="IX37" s="61">
        <v>3.2274083796631338E-4</v>
      </c>
      <c r="IY37" s="61">
        <v>1.1274427728555304E-3</v>
      </c>
      <c r="IZ37" s="61">
        <v>9.7102976024769703E-4</v>
      </c>
      <c r="JA37" s="61">
        <v>1.5301658358166507E-3</v>
      </c>
      <c r="JB37" s="61">
        <v>1.013839959732722E-3</v>
      </c>
      <c r="JC37" s="61">
        <v>2.8782945593109873E-4</v>
      </c>
      <c r="JD37" s="61">
        <v>1.4167300660707319E-3</v>
      </c>
      <c r="JE37" s="61">
        <v>2.79086730719482E-4</v>
      </c>
      <c r="JF37" s="61">
        <v>2.2036441440158898E-3</v>
      </c>
      <c r="JG37" s="61">
        <v>1.4866388940309463E-3</v>
      </c>
      <c r="JH37" s="61">
        <v>6.9801339354507172E-3</v>
      </c>
      <c r="JI37" s="61">
        <v>2.8370905368917143E-3</v>
      </c>
      <c r="JJ37" s="61">
        <v>3.3614326789764672E-3</v>
      </c>
      <c r="JK37" s="61">
        <v>3.6710945906059489E-4</v>
      </c>
      <c r="JL37" s="61">
        <v>2.5527888654219158E-3</v>
      </c>
      <c r="JM37" s="61">
        <v>2.7275052128285064E-3</v>
      </c>
      <c r="JN37" s="61">
        <v>1.307239539830745E-3</v>
      </c>
      <c r="JO37" s="61">
        <v>2.3499816522359216E-3</v>
      </c>
      <c r="JP37" s="61">
        <v>1.1111433122011252E-3</v>
      </c>
      <c r="JQ37" s="61">
        <v>1.4011441116612048E-3</v>
      </c>
      <c r="JR37" s="61">
        <v>1.8004263069579345E-3</v>
      </c>
      <c r="JS37" s="61">
        <v>1.6290721646975012E-3</v>
      </c>
      <c r="JT37" s="61">
        <v>0.17403086594504799</v>
      </c>
      <c r="JU37" s="61">
        <v>8.680809514195921E-2</v>
      </c>
      <c r="JV37" s="61">
        <v>9.5369749314918276E-2</v>
      </c>
      <c r="JW37" s="61">
        <v>2.6739252352911105E-2</v>
      </c>
      <c r="JX37" s="61">
        <v>5.8517807439758353E-2</v>
      </c>
      <c r="JY37" s="61">
        <v>1.8008764896718422E-2</v>
      </c>
      <c r="JZ37" s="61">
        <v>9.4727413741883745E-2</v>
      </c>
      <c r="KA37" s="61">
        <v>1.7811381101927877E-2</v>
      </c>
      <c r="KB37" s="61">
        <v>6.0948325384082562E-2</v>
      </c>
      <c r="KC37" s="61">
        <v>0.11864801109986002</v>
      </c>
      <c r="KD37" s="61">
        <v>2.7226668574511635E-2</v>
      </c>
      <c r="KE37" s="61">
        <v>0.11819133289005508</v>
      </c>
      <c r="KF37" s="61">
        <v>4.9639196112451121E-2</v>
      </c>
      <c r="KG37" s="61">
        <v>0.11357566105728838</v>
      </c>
      <c r="KH37" s="61">
        <v>6.0268425101998771E-2</v>
      </c>
      <c r="KI37" s="61">
        <v>8.2570979554130591E-2</v>
      </c>
      <c r="KJ37" s="61">
        <v>9.0977997661166404E-2</v>
      </c>
      <c r="KK37" s="61">
        <v>6.2143496124299522E-2</v>
      </c>
      <c r="KL37" s="61">
        <v>9.5246545337085931E-2</v>
      </c>
      <c r="KM37" s="61">
        <v>4.3402313358936691E-2</v>
      </c>
      <c r="KN37" s="61">
        <v>3.494943946938435E-2</v>
      </c>
      <c r="KO37" s="61">
        <v>1.4900763967110859E-2</v>
      </c>
      <c r="KP37" s="61">
        <v>2.7519729627340821E-2</v>
      </c>
      <c r="KQ37" s="61">
        <v>1.1549142669579203E-2</v>
      </c>
      <c r="KR37" s="61">
        <v>9.3919447744941903E-2</v>
      </c>
      <c r="KS37" s="61">
        <v>8.9829337124085459E-2</v>
      </c>
      <c r="KT37" s="61">
        <v>4.6416491044565009E-2</v>
      </c>
      <c r="KU37" s="61">
        <v>1.0572140998408671E-2</v>
      </c>
      <c r="KV37" s="61">
        <v>2.6996850274029746E-2</v>
      </c>
      <c r="KW37" s="61">
        <v>9.8011585722030115E-2</v>
      </c>
      <c r="KX37" s="61">
        <v>9.5865119414029767E-2</v>
      </c>
      <c r="KY37" s="61">
        <v>2.0205168325945419E-2</v>
      </c>
      <c r="KZ37" s="61">
        <v>4.7037907274819588E-2</v>
      </c>
    </row>
    <row r="38" spans="1:312" ht="13" x14ac:dyDescent="0.3">
      <c r="A38" s="102">
        <v>1.0517211229273458</v>
      </c>
      <c r="B38" s="50" t="s">
        <v>900</v>
      </c>
      <c r="C38" s="60" t="s">
        <v>104</v>
      </c>
      <c r="D38" s="61">
        <v>0</v>
      </c>
      <c r="E38" s="61">
        <v>0</v>
      </c>
      <c r="F38" s="61">
        <v>0</v>
      </c>
      <c r="G38" s="61">
        <v>0</v>
      </c>
      <c r="H38" s="61">
        <v>0</v>
      </c>
      <c r="I38" s="61">
        <v>0</v>
      </c>
      <c r="J38" s="61">
        <v>0</v>
      </c>
      <c r="K38" s="61">
        <v>0</v>
      </c>
      <c r="L38" s="61">
        <v>0</v>
      </c>
      <c r="M38" s="61">
        <v>0</v>
      </c>
      <c r="N38" s="61">
        <v>0</v>
      </c>
      <c r="O38" s="61">
        <v>0</v>
      </c>
      <c r="P38" s="61">
        <v>0</v>
      </c>
      <c r="Q38" s="61">
        <v>3.723183032725429E-5</v>
      </c>
      <c r="R38" s="61">
        <v>0</v>
      </c>
      <c r="S38" s="61">
        <v>0</v>
      </c>
      <c r="T38" s="61">
        <v>0</v>
      </c>
      <c r="U38" s="61">
        <v>0</v>
      </c>
      <c r="V38" s="61">
        <v>0</v>
      </c>
      <c r="W38" s="61">
        <v>0</v>
      </c>
      <c r="X38" s="61">
        <v>0</v>
      </c>
      <c r="Y38" s="61">
        <v>1.9887625977575646E-3</v>
      </c>
      <c r="Z38" s="61">
        <v>3.7486776649371591E-5</v>
      </c>
      <c r="AA38" s="61">
        <v>1.1870461540557512E-5</v>
      </c>
      <c r="AB38" s="61">
        <v>1.6379337641123268E-5</v>
      </c>
      <c r="AC38" s="61">
        <v>3.7549719278204801E-6</v>
      </c>
      <c r="AD38" s="61">
        <v>0</v>
      </c>
      <c r="AE38" s="61">
        <v>0.18953607003640491</v>
      </c>
      <c r="AF38" s="61">
        <v>0</v>
      </c>
      <c r="AG38" s="61">
        <v>0</v>
      </c>
      <c r="AH38" s="61">
        <v>0</v>
      </c>
      <c r="AI38" s="61">
        <v>0</v>
      </c>
      <c r="AJ38" s="61">
        <v>0</v>
      </c>
      <c r="AK38" s="61">
        <v>0</v>
      </c>
      <c r="AL38" s="61">
        <v>1.39792228406754E-2</v>
      </c>
      <c r="AM38" s="61">
        <v>0</v>
      </c>
      <c r="AN38" s="61">
        <v>0</v>
      </c>
      <c r="AO38" s="61">
        <v>0</v>
      </c>
      <c r="AP38" s="61">
        <v>4.0273653996629596E-5</v>
      </c>
      <c r="AQ38" s="61">
        <v>0</v>
      </c>
      <c r="AR38" s="61">
        <v>0</v>
      </c>
      <c r="AS38" s="61">
        <v>0</v>
      </c>
      <c r="AT38" s="61">
        <v>0</v>
      </c>
      <c r="AU38" s="61">
        <v>2.6589796034115488E-5</v>
      </c>
      <c r="AV38" s="61">
        <v>0</v>
      </c>
      <c r="AW38" s="61">
        <v>0</v>
      </c>
      <c r="AX38" s="61">
        <v>0</v>
      </c>
      <c r="AY38" s="61">
        <v>0</v>
      </c>
      <c r="AZ38" s="61">
        <v>2.9651061380188988E-6</v>
      </c>
      <c r="BA38" s="61">
        <v>0</v>
      </c>
      <c r="BB38" s="61">
        <v>4.883216559521035E-2</v>
      </c>
      <c r="BC38" s="61">
        <v>0</v>
      </c>
      <c r="BD38" s="61">
        <v>0</v>
      </c>
      <c r="BE38" s="61">
        <v>0</v>
      </c>
      <c r="BF38" s="61">
        <v>0</v>
      </c>
      <c r="BG38" s="61">
        <v>3.6758789311956483E-6</v>
      </c>
      <c r="BH38" s="61">
        <v>3.3854299717778785E-5</v>
      </c>
      <c r="BI38" s="61">
        <v>0</v>
      </c>
      <c r="BJ38" s="61">
        <v>2.1939740472779939E-5</v>
      </c>
      <c r="BK38" s="61">
        <v>0</v>
      </c>
      <c r="BL38" s="61">
        <v>0</v>
      </c>
      <c r="BM38" s="61">
        <v>0</v>
      </c>
      <c r="BN38" s="61">
        <v>0</v>
      </c>
      <c r="BO38" s="61">
        <v>0</v>
      </c>
      <c r="BP38" s="61">
        <v>0</v>
      </c>
      <c r="BQ38" s="61">
        <v>0</v>
      </c>
      <c r="BR38" s="61">
        <v>0</v>
      </c>
      <c r="BS38" s="61">
        <v>0</v>
      </c>
      <c r="BT38" s="61">
        <v>0</v>
      </c>
      <c r="BU38" s="61">
        <v>0</v>
      </c>
      <c r="BV38" s="61">
        <v>0</v>
      </c>
      <c r="BW38" s="61">
        <v>0</v>
      </c>
      <c r="BX38" s="61">
        <v>0</v>
      </c>
      <c r="BY38" s="61">
        <v>0</v>
      </c>
      <c r="BZ38" s="61">
        <v>0</v>
      </c>
      <c r="CA38" s="61">
        <v>0</v>
      </c>
      <c r="CB38" s="61">
        <v>0</v>
      </c>
      <c r="CC38" s="61">
        <v>0</v>
      </c>
      <c r="CD38" s="61">
        <v>0</v>
      </c>
      <c r="CE38" s="61">
        <v>0</v>
      </c>
      <c r="CF38" s="61">
        <v>0</v>
      </c>
      <c r="CG38" s="61">
        <v>1.2276945924319441E-5</v>
      </c>
      <c r="CH38" s="61">
        <v>0</v>
      </c>
      <c r="CI38" s="61">
        <v>0</v>
      </c>
      <c r="CJ38" s="61">
        <v>1.6317179949043957E-5</v>
      </c>
      <c r="CK38" s="61">
        <v>0</v>
      </c>
      <c r="CL38" s="61">
        <v>0</v>
      </c>
      <c r="CM38" s="61">
        <v>0</v>
      </c>
      <c r="CN38" s="61">
        <v>2.0191434485571843E-5</v>
      </c>
      <c r="CO38" s="61">
        <v>0</v>
      </c>
      <c r="CP38" s="61">
        <v>0</v>
      </c>
      <c r="CQ38" s="61">
        <v>0</v>
      </c>
      <c r="CR38" s="61">
        <v>0</v>
      </c>
      <c r="CS38" s="61">
        <v>0</v>
      </c>
      <c r="CT38" s="61">
        <v>0</v>
      </c>
      <c r="CU38" s="61">
        <v>0</v>
      </c>
      <c r="CV38" s="61">
        <v>0</v>
      </c>
      <c r="CW38" s="61">
        <v>0</v>
      </c>
      <c r="CX38" s="61">
        <v>0</v>
      </c>
      <c r="CY38" s="61">
        <v>0</v>
      </c>
      <c r="CZ38" s="61">
        <v>0</v>
      </c>
      <c r="DA38" s="61">
        <v>0</v>
      </c>
      <c r="DB38" s="61">
        <v>0</v>
      </c>
      <c r="DC38" s="61">
        <v>0</v>
      </c>
      <c r="DD38" s="61">
        <v>2.5838745520817621E-2</v>
      </c>
      <c r="DE38" s="61">
        <v>6.617116237801876E-4</v>
      </c>
      <c r="DF38" s="61">
        <v>1.0364189901451333E-5</v>
      </c>
      <c r="DG38" s="61">
        <v>9.3955758044398158E-5</v>
      </c>
      <c r="DH38" s="61">
        <v>6.8893294616580568E-5</v>
      </c>
      <c r="DI38" s="61">
        <v>0</v>
      </c>
      <c r="DJ38" s="61">
        <v>0</v>
      </c>
      <c r="DK38" s="61">
        <v>0</v>
      </c>
      <c r="DL38" s="61">
        <v>0</v>
      </c>
      <c r="DM38" s="61">
        <v>0</v>
      </c>
      <c r="DN38" s="61">
        <v>0</v>
      </c>
      <c r="DO38" s="61">
        <v>0</v>
      </c>
      <c r="DP38" s="61">
        <v>0</v>
      </c>
      <c r="DQ38" s="61">
        <v>0</v>
      </c>
      <c r="DR38" s="61">
        <v>0</v>
      </c>
      <c r="DS38" s="61">
        <v>0</v>
      </c>
      <c r="DT38" s="61">
        <v>0</v>
      </c>
      <c r="DU38" s="61">
        <v>0</v>
      </c>
      <c r="DV38" s="61">
        <v>0</v>
      </c>
      <c r="DW38" s="61">
        <v>0</v>
      </c>
      <c r="DX38" s="61">
        <v>0</v>
      </c>
      <c r="DY38" s="61">
        <v>0</v>
      </c>
      <c r="DZ38" s="61">
        <v>0</v>
      </c>
      <c r="EA38" s="61">
        <v>0</v>
      </c>
      <c r="EB38" s="61">
        <v>0</v>
      </c>
      <c r="EC38" s="61">
        <v>0</v>
      </c>
      <c r="ED38" s="61">
        <v>0</v>
      </c>
      <c r="EE38" s="61">
        <v>0</v>
      </c>
      <c r="EF38" s="61">
        <v>0</v>
      </c>
      <c r="EG38" s="61">
        <v>0</v>
      </c>
      <c r="EH38" s="61">
        <v>0</v>
      </c>
      <c r="EI38" s="61">
        <v>0</v>
      </c>
      <c r="EJ38" s="61">
        <v>0</v>
      </c>
      <c r="EK38" s="61">
        <v>0</v>
      </c>
      <c r="EL38" s="61">
        <v>0</v>
      </c>
      <c r="EM38" s="61">
        <v>0</v>
      </c>
      <c r="EN38" s="61">
        <v>0</v>
      </c>
      <c r="EO38" s="61">
        <v>0</v>
      </c>
      <c r="EP38" s="61">
        <v>0</v>
      </c>
      <c r="EQ38" s="61">
        <v>0</v>
      </c>
      <c r="ER38" s="61">
        <v>0</v>
      </c>
      <c r="ES38" s="61">
        <v>0</v>
      </c>
      <c r="ET38" s="61">
        <v>0</v>
      </c>
      <c r="EU38" s="61">
        <v>0</v>
      </c>
      <c r="EV38" s="61">
        <v>0</v>
      </c>
      <c r="EW38" s="61">
        <v>0</v>
      </c>
      <c r="EX38" s="61">
        <v>1.6280465165269808E-5</v>
      </c>
      <c r="EY38" s="61">
        <v>6.258560870276421E-6</v>
      </c>
      <c r="EZ38" s="61">
        <v>4.1101757689524923E-5</v>
      </c>
      <c r="FA38" s="61">
        <v>0</v>
      </c>
      <c r="FB38" s="61">
        <v>0</v>
      </c>
      <c r="FC38" s="61">
        <v>0</v>
      </c>
      <c r="FD38" s="61">
        <v>0</v>
      </c>
      <c r="FE38" s="61">
        <v>0</v>
      </c>
      <c r="FF38" s="61">
        <v>0</v>
      </c>
      <c r="FG38" s="61">
        <v>0</v>
      </c>
      <c r="FH38" s="61">
        <v>0</v>
      </c>
      <c r="FI38" s="61">
        <v>0</v>
      </c>
      <c r="FJ38" s="61">
        <v>0</v>
      </c>
      <c r="FK38" s="61">
        <v>0</v>
      </c>
      <c r="FL38" s="61">
        <v>0</v>
      </c>
      <c r="FM38" s="61">
        <v>0</v>
      </c>
      <c r="FN38" s="61">
        <v>0</v>
      </c>
      <c r="FO38" s="61">
        <v>0</v>
      </c>
      <c r="FP38" s="61">
        <v>0</v>
      </c>
      <c r="FQ38" s="61">
        <v>0</v>
      </c>
      <c r="FR38" s="61">
        <v>0</v>
      </c>
      <c r="FS38" s="61">
        <v>0</v>
      </c>
      <c r="FT38" s="61">
        <v>0</v>
      </c>
      <c r="FU38" s="61">
        <v>0</v>
      </c>
      <c r="FV38" s="61">
        <v>0</v>
      </c>
      <c r="FW38" s="61">
        <v>0</v>
      </c>
      <c r="FX38" s="61">
        <v>0</v>
      </c>
      <c r="FY38" s="61">
        <v>0</v>
      </c>
      <c r="FZ38" s="61">
        <v>0</v>
      </c>
      <c r="GA38" s="61">
        <v>0</v>
      </c>
      <c r="GB38" s="61">
        <v>0</v>
      </c>
      <c r="GC38" s="61">
        <v>0</v>
      </c>
      <c r="GD38" s="61">
        <v>0</v>
      </c>
      <c r="GE38" s="61">
        <v>0</v>
      </c>
      <c r="GF38" s="61">
        <v>0</v>
      </c>
      <c r="GG38" s="61">
        <v>2.2441027282843594E-5</v>
      </c>
      <c r="GH38" s="61">
        <v>2.9686910145436401E-4</v>
      </c>
      <c r="GI38" s="61">
        <v>3.9029463395520871E-4</v>
      </c>
      <c r="GJ38" s="61">
        <v>1.4359254530550118E-2</v>
      </c>
      <c r="GK38" s="61">
        <v>1.7939613627619005E-3</v>
      </c>
      <c r="GL38" s="61">
        <v>3.4948842045085444E-5</v>
      </c>
      <c r="GM38" s="61">
        <v>0</v>
      </c>
      <c r="GN38" s="61">
        <v>1.5712457861851309E-5</v>
      </c>
      <c r="GO38" s="61">
        <v>0</v>
      </c>
      <c r="GP38" s="61">
        <v>0</v>
      </c>
      <c r="GQ38" s="61">
        <v>0</v>
      </c>
      <c r="GR38" s="61">
        <v>0</v>
      </c>
      <c r="GS38" s="61">
        <v>0</v>
      </c>
      <c r="GT38" s="61">
        <v>0</v>
      </c>
      <c r="GU38" s="61">
        <v>0</v>
      </c>
      <c r="GV38" s="61">
        <v>0</v>
      </c>
      <c r="GW38" s="61">
        <v>0</v>
      </c>
      <c r="GX38" s="61">
        <v>0</v>
      </c>
      <c r="GY38" s="61">
        <v>0</v>
      </c>
      <c r="GZ38" s="61">
        <v>0</v>
      </c>
      <c r="HA38" s="61">
        <v>0</v>
      </c>
      <c r="HB38" s="61">
        <v>0</v>
      </c>
      <c r="HC38" s="61">
        <v>0</v>
      </c>
      <c r="HD38" s="61">
        <v>0</v>
      </c>
      <c r="HE38" s="61">
        <v>0</v>
      </c>
      <c r="HF38" s="61">
        <v>0</v>
      </c>
      <c r="HG38" s="61">
        <v>0</v>
      </c>
      <c r="HH38" s="61">
        <v>0</v>
      </c>
      <c r="HI38" s="61">
        <v>1.9248758350528349E-5</v>
      </c>
      <c r="HJ38" s="61">
        <v>0</v>
      </c>
      <c r="HK38" s="61">
        <v>0</v>
      </c>
      <c r="HL38" s="61">
        <v>0</v>
      </c>
      <c r="HM38" s="61">
        <v>0</v>
      </c>
      <c r="HN38" s="61">
        <v>0</v>
      </c>
      <c r="HO38" s="61">
        <v>0</v>
      </c>
      <c r="HP38" s="61">
        <v>0</v>
      </c>
      <c r="HQ38" s="61">
        <v>0</v>
      </c>
      <c r="HR38" s="61">
        <v>0</v>
      </c>
      <c r="HS38" s="61">
        <v>0</v>
      </c>
      <c r="HT38" s="61">
        <v>0</v>
      </c>
      <c r="HU38" s="61">
        <v>0</v>
      </c>
      <c r="HV38" s="61">
        <v>0</v>
      </c>
      <c r="HW38" s="61">
        <v>0</v>
      </c>
      <c r="HX38" s="61">
        <v>0</v>
      </c>
      <c r="HY38" s="61">
        <v>0</v>
      </c>
      <c r="HZ38" s="61">
        <v>0</v>
      </c>
      <c r="IA38" s="61">
        <v>0</v>
      </c>
      <c r="IB38" s="61">
        <v>0</v>
      </c>
      <c r="IC38" s="61">
        <v>0</v>
      </c>
      <c r="ID38" s="61">
        <v>0</v>
      </c>
      <c r="IE38" s="61">
        <v>0</v>
      </c>
      <c r="IF38" s="61">
        <v>0</v>
      </c>
      <c r="IG38" s="61">
        <v>0</v>
      </c>
      <c r="IH38" s="61">
        <v>0</v>
      </c>
      <c r="II38" s="61">
        <v>0</v>
      </c>
      <c r="IJ38" s="61">
        <v>0</v>
      </c>
      <c r="IK38" s="61">
        <v>0</v>
      </c>
      <c r="IL38" s="61">
        <v>4.8715489804315972E-6</v>
      </c>
      <c r="IM38" s="61">
        <v>0</v>
      </c>
      <c r="IN38" s="61">
        <v>0</v>
      </c>
      <c r="IO38" s="61">
        <v>0</v>
      </c>
      <c r="IP38" s="61">
        <v>0</v>
      </c>
      <c r="IQ38" s="61">
        <v>2.9307663235488365E-4</v>
      </c>
      <c r="IR38" s="61">
        <v>0</v>
      </c>
      <c r="IS38" s="61">
        <v>0</v>
      </c>
      <c r="IT38" s="61">
        <v>0</v>
      </c>
      <c r="IU38" s="61">
        <v>0</v>
      </c>
      <c r="IV38" s="61">
        <v>1.8985463762277258E-4</v>
      </c>
      <c r="IW38" s="61">
        <v>0</v>
      </c>
      <c r="IX38" s="61">
        <v>0</v>
      </c>
      <c r="IY38" s="61">
        <v>0</v>
      </c>
      <c r="IZ38" s="61">
        <v>0</v>
      </c>
      <c r="JA38" s="61">
        <v>0</v>
      </c>
      <c r="JB38" s="61">
        <v>0</v>
      </c>
      <c r="JC38" s="61">
        <v>0</v>
      </c>
      <c r="JD38" s="61">
        <v>0</v>
      </c>
      <c r="JE38" s="61">
        <v>0</v>
      </c>
      <c r="JF38" s="61">
        <v>0</v>
      </c>
      <c r="JG38" s="61">
        <v>0</v>
      </c>
      <c r="JH38" s="61">
        <v>0</v>
      </c>
      <c r="JI38" s="61">
        <v>0</v>
      </c>
      <c r="JJ38" s="61">
        <v>0</v>
      </c>
      <c r="JK38" s="61">
        <v>0</v>
      </c>
      <c r="JL38" s="61">
        <v>0</v>
      </c>
      <c r="JM38" s="61">
        <v>0</v>
      </c>
      <c r="JN38" s="61">
        <v>0</v>
      </c>
      <c r="JO38" s="61">
        <v>0</v>
      </c>
      <c r="JP38" s="61">
        <v>0</v>
      </c>
      <c r="JQ38" s="61">
        <v>7.2685617035763521E-5</v>
      </c>
      <c r="JR38" s="61">
        <v>0</v>
      </c>
      <c r="JS38" s="61">
        <v>0</v>
      </c>
      <c r="JT38" s="61">
        <v>0</v>
      </c>
      <c r="JU38" s="61">
        <v>0</v>
      </c>
      <c r="JV38" s="61">
        <v>0</v>
      </c>
      <c r="JW38" s="61">
        <v>2.6301574798334409E-5</v>
      </c>
      <c r="JX38" s="61">
        <v>0</v>
      </c>
      <c r="JY38" s="61">
        <v>0</v>
      </c>
      <c r="JZ38" s="61">
        <v>2.8162747063011301E-4</v>
      </c>
      <c r="KA38" s="61">
        <v>0</v>
      </c>
      <c r="KB38" s="61">
        <v>0</v>
      </c>
      <c r="KC38" s="61">
        <v>0</v>
      </c>
      <c r="KD38" s="61">
        <v>0</v>
      </c>
      <c r="KE38" s="61">
        <v>0</v>
      </c>
      <c r="KF38" s="61">
        <v>2.0506682178750933E-4</v>
      </c>
      <c r="KG38" s="61">
        <v>0</v>
      </c>
      <c r="KH38" s="61">
        <v>0</v>
      </c>
      <c r="KI38" s="61">
        <v>0</v>
      </c>
      <c r="KJ38" s="61">
        <v>0</v>
      </c>
      <c r="KK38" s="61">
        <v>0</v>
      </c>
      <c r="KL38" s="61">
        <v>0</v>
      </c>
      <c r="KM38" s="61">
        <v>0</v>
      </c>
      <c r="KN38" s="61">
        <v>0</v>
      </c>
      <c r="KO38" s="61">
        <v>0</v>
      </c>
      <c r="KP38" s="61">
        <v>0</v>
      </c>
      <c r="KQ38" s="61">
        <v>0</v>
      </c>
      <c r="KR38" s="61">
        <v>0</v>
      </c>
      <c r="KS38" s="61">
        <v>0</v>
      </c>
      <c r="KT38" s="61">
        <v>0</v>
      </c>
      <c r="KU38" s="61">
        <v>0</v>
      </c>
      <c r="KV38" s="61">
        <v>0</v>
      </c>
      <c r="KW38" s="61">
        <v>6.9275515178820863E-6</v>
      </c>
      <c r="KX38" s="61">
        <v>0</v>
      </c>
      <c r="KY38" s="61">
        <v>1.3827416197451485E-4</v>
      </c>
      <c r="KZ38" s="61">
        <v>1.7110583547579138E-5</v>
      </c>
    </row>
    <row r="39" spans="1:312" ht="13" x14ac:dyDescent="0.3">
      <c r="A39" s="102">
        <v>1.1510765420770397</v>
      </c>
      <c r="B39" s="50" t="s">
        <v>899</v>
      </c>
      <c r="C39" s="60" t="s">
        <v>37</v>
      </c>
      <c r="D39" s="61">
        <v>3.0492992802612367E-4</v>
      </c>
      <c r="E39" s="61">
        <v>8.410852277634833E-4</v>
      </c>
      <c r="F39" s="61">
        <v>8.659814946636863E-5</v>
      </c>
      <c r="G39" s="61">
        <v>1.1114712151544663E-4</v>
      </c>
      <c r="H39" s="61">
        <v>2.1345604089897724E-4</v>
      </c>
      <c r="I39" s="61">
        <v>7.2322773939826793E-5</v>
      </c>
      <c r="J39" s="61">
        <v>1.2308566690202359E-5</v>
      </c>
      <c r="K39" s="61">
        <v>2.3166724511760795E-4</v>
      </c>
      <c r="L39" s="61">
        <v>3.2277559786898879E-5</v>
      </c>
      <c r="M39" s="61">
        <v>2.5465101852353904E-4</v>
      </c>
      <c r="N39" s="61">
        <v>2.8622697062269804E-4</v>
      </c>
      <c r="O39" s="61">
        <v>5.6381825892521352E-5</v>
      </c>
      <c r="P39" s="61">
        <v>1.1092437903847125E-4</v>
      </c>
      <c r="Q39" s="61">
        <v>1.3853869407575573E-3</v>
      </c>
      <c r="R39" s="61">
        <v>1.2553295015681227E-3</v>
      </c>
      <c r="S39" s="61">
        <v>3.9878690041560778E-4</v>
      </c>
      <c r="T39" s="61">
        <v>3.6611035231584781E-3</v>
      </c>
      <c r="U39" s="61">
        <v>2.3925079956598366E-3</v>
      </c>
      <c r="V39" s="61">
        <v>3.5394786235785226E-3</v>
      </c>
      <c r="W39" s="61">
        <v>2.0119992957351237E-4</v>
      </c>
      <c r="X39" s="61">
        <v>2.3220433139239759E-4</v>
      </c>
      <c r="Y39" s="61">
        <v>3.322839344378924E-3</v>
      </c>
      <c r="Z39" s="61">
        <v>2.5312796115207529E-3</v>
      </c>
      <c r="AA39" s="61">
        <v>1.5121930469963101E-3</v>
      </c>
      <c r="AB39" s="61">
        <v>8.9365801910335732E-4</v>
      </c>
      <c r="AC39" s="61">
        <v>1.3578549246731884E-3</v>
      </c>
      <c r="AD39" s="61">
        <v>5.1464345448447107E-4</v>
      </c>
      <c r="AE39" s="61">
        <v>6.6386945141775455E-2</v>
      </c>
      <c r="AF39" s="61">
        <v>4.9803473626024598E-3</v>
      </c>
      <c r="AG39" s="61">
        <v>0.18348784563970369</v>
      </c>
      <c r="AH39" s="61">
        <v>3.9220164545082647E-2</v>
      </c>
      <c r="AI39" s="61">
        <v>4.6546397868674198E-2</v>
      </c>
      <c r="AJ39" s="61">
        <v>0.22989036528019369</v>
      </c>
      <c r="AK39" s="61">
        <v>9.1929593521272987E-2</v>
      </c>
      <c r="AL39" s="61">
        <v>4.7574951253954938E-2</v>
      </c>
      <c r="AM39" s="61">
        <v>2.2642344499732021E-2</v>
      </c>
      <c r="AN39" s="61">
        <v>0.12435530904146129</v>
      </c>
      <c r="AO39" s="61">
        <v>0.13215582733045106</v>
      </c>
      <c r="AP39" s="61">
        <v>3.6098567575245752E-2</v>
      </c>
      <c r="AQ39" s="61">
        <v>4.6742870851480725E-2</v>
      </c>
      <c r="AR39" s="61">
        <v>9.7125480420273719E-2</v>
      </c>
      <c r="AS39" s="61">
        <v>5.0497502022048106E-3</v>
      </c>
      <c r="AT39" s="61">
        <v>1.1589095966494751E-3</v>
      </c>
      <c r="AU39" s="61">
        <v>7.0616137027212306E-3</v>
      </c>
      <c r="AV39" s="61">
        <v>3.508826103426041E-4</v>
      </c>
      <c r="AW39" s="61">
        <v>7.8478568153653779E-4</v>
      </c>
      <c r="AX39" s="61">
        <v>2.6382552477069232E-4</v>
      </c>
      <c r="AY39" s="61">
        <v>1.3509172884750775E-3</v>
      </c>
      <c r="AZ39" s="61">
        <v>5.2983518644086425E-3</v>
      </c>
      <c r="BA39" s="61">
        <v>4.1151134399604944E-3</v>
      </c>
      <c r="BB39" s="61">
        <v>2.0891302697220501E-2</v>
      </c>
      <c r="BC39" s="61">
        <v>2.2860453824810188E-2</v>
      </c>
      <c r="BD39" s="61">
        <v>0.11050201951184398</v>
      </c>
      <c r="BE39" s="61">
        <v>8.1026039070052091E-5</v>
      </c>
      <c r="BF39" s="61">
        <v>4.3493117535769029E-3</v>
      </c>
      <c r="BG39" s="61">
        <v>3.5585761206827988E-3</v>
      </c>
      <c r="BH39" s="61">
        <v>9.7526204898551197E-2</v>
      </c>
      <c r="BI39" s="61">
        <v>5.2120051594748019E-3</v>
      </c>
      <c r="BJ39" s="61">
        <v>1.2742820273608476E-2</v>
      </c>
      <c r="BK39" s="61">
        <v>3.3142286695128304E-3</v>
      </c>
      <c r="BL39" s="61">
        <v>6.6099317432202873E-4</v>
      </c>
      <c r="BM39" s="61">
        <v>3.4079867231109327E-3</v>
      </c>
      <c r="BN39" s="61">
        <v>4.2888243737422057E-3</v>
      </c>
      <c r="BO39" s="61">
        <v>8.0829356983113283E-3</v>
      </c>
      <c r="BP39" s="61">
        <v>6.5114284855124431E-4</v>
      </c>
      <c r="BQ39" s="61">
        <v>3.8753789390091349E-4</v>
      </c>
      <c r="BR39" s="61">
        <v>5.9876975875764862E-5</v>
      </c>
      <c r="BS39" s="61">
        <v>0</v>
      </c>
      <c r="BT39" s="61">
        <v>4.2991542095610228E-4</v>
      </c>
      <c r="BU39" s="61">
        <v>6.64874715563837E-4</v>
      </c>
      <c r="BV39" s="61">
        <v>3.2439816415567982E-4</v>
      </c>
      <c r="BW39" s="61">
        <v>9.3780311211306833E-5</v>
      </c>
      <c r="BX39" s="61">
        <v>2.7925665724969745E-4</v>
      </c>
      <c r="BY39" s="61">
        <v>9.2045206717715998E-4</v>
      </c>
      <c r="BZ39" s="61">
        <v>4.7456459594345156E-4</v>
      </c>
      <c r="CA39" s="61">
        <v>4.740530305173393E-4</v>
      </c>
      <c r="CB39" s="61">
        <v>5.534866951412126E-5</v>
      </c>
      <c r="CC39" s="61">
        <v>4.6449028442490975E-4</v>
      </c>
      <c r="CD39" s="61">
        <v>5.3810184511120978E-3</v>
      </c>
      <c r="CE39" s="61">
        <v>7.7340599580726505E-3</v>
      </c>
      <c r="CF39" s="61">
        <v>1.5942178524061539E-2</v>
      </c>
      <c r="CG39" s="61">
        <v>2.1109385961490352E-3</v>
      </c>
      <c r="CH39" s="61">
        <v>4.6953429712291725E-3</v>
      </c>
      <c r="CI39" s="61">
        <v>2.7712559519362675E-3</v>
      </c>
      <c r="CJ39" s="61">
        <v>5.4613601289450124E-4</v>
      </c>
      <c r="CK39" s="61">
        <v>6.7843413527114357E-4</v>
      </c>
      <c r="CL39" s="61">
        <v>0.10322782575692598</v>
      </c>
      <c r="CM39" s="61">
        <v>7.8663018427716488E-2</v>
      </c>
      <c r="CN39" s="61">
        <v>6.6404539501118839E-2</v>
      </c>
      <c r="CO39" s="61">
        <v>7.7422122759949655E-2</v>
      </c>
      <c r="CP39" s="61">
        <v>0.12957380189579831</v>
      </c>
      <c r="CQ39" s="61">
        <v>4.4825825317298743E-2</v>
      </c>
      <c r="CR39" s="61">
        <v>2.9281866909859525E-2</v>
      </c>
      <c r="CS39" s="61">
        <v>2.8841148168321274E-2</v>
      </c>
      <c r="CT39" s="61">
        <v>2.1448246497890632E-2</v>
      </c>
      <c r="CU39" s="61">
        <v>3.7906500433736411E-2</v>
      </c>
      <c r="CV39" s="61">
        <v>4.521125015959148E-2</v>
      </c>
      <c r="CW39" s="61">
        <v>3.30615176381409E-2</v>
      </c>
      <c r="CX39" s="61">
        <v>2.4184324930105434E-2</v>
      </c>
      <c r="CY39" s="61">
        <v>4.2277541048278314E-2</v>
      </c>
      <c r="CZ39" s="61">
        <v>3.9248221655154576E-2</v>
      </c>
      <c r="DA39" s="61">
        <v>1.848301527602636E-2</v>
      </c>
      <c r="DB39" s="61">
        <v>2.2732234779164095E-2</v>
      </c>
      <c r="DC39" s="61">
        <v>4.0680872420968154E-3</v>
      </c>
      <c r="DD39" s="61">
        <v>2.2218081248927594E-2</v>
      </c>
      <c r="DE39" s="61">
        <v>1.2115271795628843E-3</v>
      </c>
      <c r="DF39" s="61">
        <v>7.3371634501130378E-3</v>
      </c>
      <c r="DG39" s="61">
        <v>1.0159166301145707E-3</v>
      </c>
      <c r="DH39" s="61">
        <v>2.4109127400137524E-3</v>
      </c>
      <c r="DI39" s="61">
        <v>6.8701525373349309E-2</v>
      </c>
      <c r="DJ39" s="61">
        <v>5.2965921718080282E-2</v>
      </c>
      <c r="DK39" s="61">
        <v>9.3824785326187196E-3</v>
      </c>
      <c r="DL39" s="61">
        <v>2.691671312400563E-3</v>
      </c>
      <c r="DM39" s="61">
        <v>5.8134437778853106E-3</v>
      </c>
      <c r="DN39" s="61">
        <v>0.12502405342225767</v>
      </c>
      <c r="DO39" s="61">
        <v>4.8813049696580964E-3</v>
      </c>
      <c r="DP39" s="61">
        <v>1.9726782221538568E-3</v>
      </c>
      <c r="DQ39" s="61">
        <v>0.11270371332717395</v>
      </c>
      <c r="DR39" s="61">
        <v>1.5557556476438384E-2</v>
      </c>
      <c r="DS39" s="61">
        <v>1.342613280564371E-2</v>
      </c>
      <c r="DT39" s="61">
        <v>4.0852540702102119E-2</v>
      </c>
      <c r="DU39" s="61">
        <v>0.13166401594307803</v>
      </c>
      <c r="DV39" s="61">
        <v>7.5140499796517532E-2</v>
      </c>
      <c r="DW39" s="61">
        <v>5.7908126596767667E-2</v>
      </c>
      <c r="DX39" s="61">
        <v>0.16133826269739623</v>
      </c>
      <c r="DY39" s="61">
        <v>0.13274561733605023</v>
      </c>
      <c r="DZ39" s="61">
        <v>0.17898707810724748</v>
      </c>
      <c r="EA39" s="61">
        <v>0.14711556620402116</v>
      </c>
      <c r="EB39" s="61">
        <v>0.33814172797262415</v>
      </c>
      <c r="EC39" s="61">
        <v>0.18064886628778315</v>
      </c>
      <c r="ED39" s="61">
        <v>0.26880763032365873</v>
      </c>
      <c r="EE39" s="61">
        <v>0.20497697479971516</v>
      </c>
      <c r="EF39" s="61">
        <v>0.20514479461398638</v>
      </c>
      <c r="EG39" s="61">
        <v>0.14626380756561005</v>
      </c>
      <c r="EH39" s="61">
        <v>0.21602626069584011</v>
      </c>
      <c r="EI39" s="61">
        <v>0.18158332522423881</v>
      </c>
      <c r="EJ39" s="61">
        <v>0.18824286466396245</v>
      </c>
      <c r="EK39" s="61">
        <v>0.21123917851023835</v>
      </c>
      <c r="EL39" s="61">
        <v>2.1198658590260746E-4</v>
      </c>
      <c r="EM39" s="61">
        <v>8.8190363458894049E-4</v>
      </c>
      <c r="EN39" s="61">
        <v>1.7149208378163642E-4</v>
      </c>
      <c r="EO39" s="61">
        <v>9.8796773162482341E-5</v>
      </c>
      <c r="EP39" s="61">
        <v>2.1028750210173318E-4</v>
      </c>
      <c r="EQ39" s="61">
        <v>4.8637988079828625E-5</v>
      </c>
      <c r="ER39" s="61">
        <v>1.4047510652868546E-4</v>
      </c>
      <c r="ES39" s="61">
        <v>3.0217726498881689E-5</v>
      </c>
      <c r="ET39" s="61">
        <v>0</v>
      </c>
      <c r="EU39" s="61">
        <v>2.1114997185866166E-5</v>
      </c>
      <c r="EV39" s="61">
        <v>7.599861402286717E-4</v>
      </c>
      <c r="EW39" s="61">
        <v>1.4280428098673541E-4</v>
      </c>
      <c r="EX39" s="61">
        <v>2.8473787386070152E-3</v>
      </c>
      <c r="EY39" s="61">
        <v>1.7247135513799041E-3</v>
      </c>
      <c r="EZ39" s="61">
        <v>1.3851628393476796E-2</v>
      </c>
      <c r="FA39" s="61">
        <v>5.9134470640830863E-4</v>
      </c>
      <c r="FB39" s="61">
        <v>3.1693087173218534E-4</v>
      </c>
      <c r="FC39" s="61">
        <v>4.8371709399100849E-4</v>
      </c>
      <c r="FD39" s="61">
        <v>8.6112845167984453E-4</v>
      </c>
      <c r="FE39" s="61">
        <v>5.1649170693416941E-4</v>
      </c>
      <c r="FF39" s="61">
        <v>1.1589887692062886E-3</v>
      </c>
      <c r="FG39" s="61">
        <v>2.5825758549474307E-3</v>
      </c>
      <c r="FH39" s="61">
        <v>5.6579638920032109E-4</v>
      </c>
      <c r="FI39" s="61">
        <v>2.5386541399205456E-3</v>
      </c>
      <c r="FJ39" s="61">
        <v>1.7152671788550401E-3</v>
      </c>
      <c r="FK39" s="61">
        <v>1.2863382692423551E-3</v>
      </c>
      <c r="FL39" s="61">
        <v>6.9100177759712361E-3</v>
      </c>
      <c r="FM39" s="61">
        <v>1.1415214809333515E-3</v>
      </c>
      <c r="FN39" s="61">
        <v>1.1603201103828082E-2</v>
      </c>
      <c r="FO39" s="61">
        <v>3.1671074644501942E-3</v>
      </c>
      <c r="FP39" s="61">
        <v>1.9929291883775384E-3</v>
      </c>
      <c r="FQ39" s="61">
        <v>3.8656225936752578E-3</v>
      </c>
      <c r="FR39" s="61">
        <v>5.5825857288922523E-3</v>
      </c>
      <c r="FS39" s="61">
        <v>0</v>
      </c>
      <c r="FT39" s="61">
        <v>3.9929504785543471E-4</v>
      </c>
      <c r="FU39" s="61">
        <v>1.5632448268886189E-3</v>
      </c>
      <c r="FV39" s="61">
        <v>1.4654349346490101E-3</v>
      </c>
      <c r="FW39" s="61">
        <v>5.0247960873681594E-5</v>
      </c>
      <c r="FX39" s="61">
        <v>4.4239545983042471E-4</v>
      </c>
      <c r="FY39" s="61">
        <v>2.1994220617380336E-4</v>
      </c>
      <c r="FZ39" s="61">
        <v>1.4595767265558748E-4</v>
      </c>
      <c r="GA39" s="61">
        <v>3.9837303991932456E-4</v>
      </c>
      <c r="GB39" s="61">
        <v>4.179339872322198E-4</v>
      </c>
      <c r="GC39" s="61">
        <v>6.0395933407375862E-4</v>
      </c>
      <c r="GD39" s="61">
        <v>1.8370793814329362E-4</v>
      </c>
      <c r="GE39" s="61">
        <v>3.6341772154478295E-4</v>
      </c>
      <c r="GF39" s="61">
        <v>3.792357179220725E-4</v>
      </c>
      <c r="GG39" s="61">
        <v>3.9404417982599211E-3</v>
      </c>
      <c r="GH39" s="61">
        <v>7.1688155992597462E-3</v>
      </c>
      <c r="GI39" s="61">
        <v>6.6709942225800537E-3</v>
      </c>
      <c r="GJ39" s="61">
        <v>1.0284361973196912E-3</v>
      </c>
      <c r="GK39" s="61">
        <v>1.1346727762095888E-3</v>
      </c>
      <c r="GL39" s="61">
        <v>4.5166376123514573E-3</v>
      </c>
      <c r="GM39" s="61">
        <v>2.6602275930401498E-3</v>
      </c>
      <c r="GN39" s="61">
        <v>3.1572291997312603E-3</v>
      </c>
      <c r="GO39" s="61">
        <v>9.9798114156754111E-4</v>
      </c>
      <c r="GP39" s="61">
        <v>5.6049471639488832E-4</v>
      </c>
      <c r="GQ39" s="61">
        <v>4.1532764945855323E-3</v>
      </c>
      <c r="GR39" s="61">
        <v>3.0312722835367482E-4</v>
      </c>
      <c r="GS39" s="61">
        <v>1.2003628977520482E-3</v>
      </c>
      <c r="GT39" s="61">
        <v>2.0442389867528295E-3</v>
      </c>
      <c r="GU39" s="61">
        <v>1.5134555349685663E-4</v>
      </c>
      <c r="GV39" s="61">
        <v>2.4979634508245213E-5</v>
      </c>
      <c r="GW39" s="61">
        <v>1.2952682011753409E-2</v>
      </c>
      <c r="GX39" s="61">
        <v>2.4485483150100774E-2</v>
      </c>
      <c r="GY39" s="61">
        <v>3.2109087643598953E-2</v>
      </c>
      <c r="GZ39" s="61">
        <v>0.10963994983176917</v>
      </c>
      <c r="HA39" s="61">
        <v>0.10291243224883893</v>
      </c>
      <c r="HB39" s="61">
        <v>6.9414194843392438E-2</v>
      </c>
      <c r="HC39" s="61">
        <v>0.11431877592594557</v>
      </c>
      <c r="HD39" s="61">
        <v>9.2468292168343347E-2</v>
      </c>
      <c r="HE39" s="61">
        <v>0.16634889316416263</v>
      </c>
      <c r="HF39" s="61">
        <v>0.10033485597287538</v>
      </c>
      <c r="HG39" s="61">
        <v>0.13123171296680611</v>
      </c>
      <c r="HH39" s="61">
        <v>7.8442212829259561E-2</v>
      </c>
      <c r="HI39" s="61">
        <v>7.9426117316979683E-2</v>
      </c>
      <c r="HJ39" s="61">
        <v>0.12739110805231516</v>
      </c>
      <c r="HK39" s="61">
        <v>1.7383998931095128E-3</v>
      </c>
      <c r="HL39" s="61">
        <v>5.2327913957193372E-3</v>
      </c>
      <c r="HM39" s="61">
        <v>4.3116370178092629E-3</v>
      </c>
      <c r="HN39" s="61">
        <v>6.8875148280712339E-3</v>
      </c>
      <c r="HO39" s="61">
        <v>3.2898260045666383E-3</v>
      </c>
      <c r="HP39" s="61">
        <v>7.2189712914390053E-2</v>
      </c>
      <c r="HQ39" s="61">
        <v>4.0352335731972139E-2</v>
      </c>
      <c r="HR39" s="61">
        <v>1.3497887490421752E-2</v>
      </c>
      <c r="HS39" s="61">
        <v>6.897814438202686E-2</v>
      </c>
      <c r="HT39" s="61">
        <v>6.314620683510716E-2</v>
      </c>
      <c r="HU39" s="61">
        <v>8.5450918974383228E-2</v>
      </c>
      <c r="HV39" s="61">
        <v>7.1843239465823924E-2</v>
      </c>
      <c r="HW39" s="61">
        <v>5.5292013681166317E-4</v>
      </c>
      <c r="HX39" s="61">
        <v>3.787402230814169E-3</v>
      </c>
      <c r="HY39" s="61">
        <v>1.8187655398391951E-4</v>
      </c>
      <c r="HZ39" s="61">
        <v>3.4956050948441947E-3</v>
      </c>
      <c r="IA39" s="61">
        <v>3.0762838809001889E-4</v>
      </c>
      <c r="IB39" s="61">
        <v>2.7395949667697537E-4</v>
      </c>
      <c r="IC39" s="61">
        <v>0.1347363104759062</v>
      </c>
      <c r="ID39" s="61">
        <v>8.242703713515534E-2</v>
      </c>
      <c r="IE39" s="61">
        <v>4.6764428776202079E-2</v>
      </c>
      <c r="IF39" s="61">
        <v>7.9918216042036416E-2</v>
      </c>
      <c r="IG39" s="61">
        <v>1.2031539656994919E-2</v>
      </c>
      <c r="IH39" s="61">
        <v>1.5311022193987821E-2</v>
      </c>
      <c r="II39" s="61">
        <v>1.7580887831298816E-3</v>
      </c>
      <c r="IJ39" s="61">
        <v>3.2104620430030835E-4</v>
      </c>
      <c r="IK39" s="61">
        <v>1.3872221676081414E-4</v>
      </c>
      <c r="IL39" s="61">
        <v>2.3015912063525061E-4</v>
      </c>
      <c r="IM39" s="61">
        <v>1.6228703923252017E-4</v>
      </c>
      <c r="IN39" s="61">
        <v>9.6594438170280838E-5</v>
      </c>
      <c r="IO39" s="61">
        <v>1.6093568371139847E-4</v>
      </c>
      <c r="IP39" s="61">
        <v>4.9384041406577033E-4</v>
      </c>
      <c r="IQ39" s="61">
        <v>5.486618000070518E-4</v>
      </c>
      <c r="IR39" s="61">
        <v>1.6553138663699118E-4</v>
      </c>
      <c r="IS39" s="61">
        <v>3.785707266465847E-4</v>
      </c>
      <c r="IT39" s="61">
        <v>0</v>
      </c>
      <c r="IU39" s="61">
        <v>2.057466068814465E-4</v>
      </c>
      <c r="IV39" s="61">
        <v>1.0292297717500305E-4</v>
      </c>
      <c r="IW39" s="61">
        <v>5.3131234641411586E-4</v>
      </c>
      <c r="IX39" s="61">
        <v>2.0054345230073237E-4</v>
      </c>
      <c r="IY39" s="61">
        <v>1.1376975804131503E-3</v>
      </c>
      <c r="IZ39" s="61">
        <v>1.41434464238147E-3</v>
      </c>
      <c r="JA39" s="61">
        <v>8.0871563720218576E-4</v>
      </c>
      <c r="JB39" s="61">
        <v>8.122539925720316E-4</v>
      </c>
      <c r="JC39" s="61">
        <v>3.8978674991619792E-4</v>
      </c>
      <c r="JD39" s="61">
        <v>8.7525553641175697E-5</v>
      </c>
      <c r="JE39" s="61">
        <v>1.5065713376173355E-4</v>
      </c>
      <c r="JF39" s="61">
        <v>2.7736671432258456E-4</v>
      </c>
      <c r="JG39" s="61">
        <v>6.8675126537883066E-4</v>
      </c>
      <c r="JH39" s="61">
        <v>2.6089011865071941E-3</v>
      </c>
      <c r="JI39" s="61">
        <v>4.1257164853766414E-4</v>
      </c>
      <c r="JJ39" s="61">
        <v>6.2354325290755433E-4</v>
      </c>
      <c r="JK39" s="61">
        <v>1.5145721188065966E-3</v>
      </c>
      <c r="JL39" s="61">
        <v>1.5913765278865346E-4</v>
      </c>
      <c r="JM39" s="61">
        <v>2.3662172166846857E-4</v>
      </c>
      <c r="JN39" s="61">
        <v>7.7166945446097547E-4</v>
      </c>
      <c r="JO39" s="61">
        <v>9.4050066218011227E-5</v>
      </c>
      <c r="JP39" s="61">
        <v>2.2454650264471542E-3</v>
      </c>
      <c r="JQ39" s="61">
        <v>1.5908266904707992E-4</v>
      </c>
      <c r="JR39" s="61">
        <v>5.3342280177281324E-5</v>
      </c>
      <c r="JS39" s="61">
        <v>2.5947077915126114E-3</v>
      </c>
      <c r="JT39" s="61">
        <v>3.0497984675197074E-2</v>
      </c>
      <c r="JU39" s="61">
        <v>2.1537626415172737E-2</v>
      </c>
      <c r="JV39" s="61">
        <v>3.3127449692680458E-2</v>
      </c>
      <c r="JW39" s="61">
        <v>0.41401849899835175</v>
      </c>
      <c r="JX39" s="61">
        <v>7.3534384125720359E-2</v>
      </c>
      <c r="JY39" s="61">
        <v>0.27011501409837402</v>
      </c>
      <c r="JZ39" s="61">
        <v>3.3001892509295604E-2</v>
      </c>
      <c r="KA39" s="61">
        <v>7.8249001414507621E-2</v>
      </c>
      <c r="KB39" s="61">
        <v>6.8269874110353346E-2</v>
      </c>
      <c r="KC39" s="61">
        <v>1.4793227337740385E-2</v>
      </c>
      <c r="KD39" s="61">
        <v>0.43547033707929156</v>
      </c>
      <c r="KE39" s="61">
        <v>2.5042789951646605E-2</v>
      </c>
      <c r="KF39" s="61">
        <v>5.8348416519885003E-2</v>
      </c>
      <c r="KG39" s="61">
        <v>3.7136048863125506E-2</v>
      </c>
      <c r="KH39" s="61">
        <v>0.1271560080071065</v>
      </c>
      <c r="KI39" s="61">
        <v>3.5154674910560485E-2</v>
      </c>
      <c r="KJ39" s="61">
        <v>0.23464060230255823</v>
      </c>
      <c r="KK39" s="61">
        <v>7.6595724229218926E-2</v>
      </c>
      <c r="KL39" s="61">
        <v>2.3362424919559602E-2</v>
      </c>
      <c r="KM39" s="61">
        <v>6.8728725826125991E-2</v>
      </c>
      <c r="KN39" s="61">
        <v>9.8575808990043326E-2</v>
      </c>
      <c r="KO39" s="61">
        <v>0.42274210410930618</v>
      </c>
      <c r="KP39" s="61">
        <v>0.3743204297432095</v>
      </c>
      <c r="KQ39" s="61">
        <v>4.8239066819895746E-2</v>
      </c>
      <c r="KR39" s="61">
        <v>2.327162490650234E-2</v>
      </c>
      <c r="KS39" s="61">
        <v>2.2858896855040042E-2</v>
      </c>
      <c r="KT39" s="61">
        <v>7.761437653342472E-2</v>
      </c>
      <c r="KU39" s="61">
        <v>0.48819213260081251</v>
      </c>
      <c r="KV39" s="61">
        <v>7.5478955283604945E-2</v>
      </c>
      <c r="KW39" s="61">
        <v>1.6560586829363649E-2</v>
      </c>
      <c r="KX39" s="61">
        <v>1.7752424980598674E-2</v>
      </c>
      <c r="KY39" s="61">
        <v>8.7762474884586314E-2</v>
      </c>
      <c r="KZ39" s="61">
        <v>8.625910595729884E-2</v>
      </c>
    </row>
    <row r="40" spans="1:312" ht="13" x14ac:dyDescent="0.3">
      <c r="A40" s="102">
        <v>1.0651741517780962</v>
      </c>
      <c r="B40" s="50" t="s">
        <v>898</v>
      </c>
      <c r="C40" s="60" t="s">
        <v>105</v>
      </c>
      <c r="D40" s="61">
        <v>0</v>
      </c>
      <c r="E40" s="61">
        <v>0</v>
      </c>
      <c r="F40" s="61">
        <v>0</v>
      </c>
      <c r="G40" s="61">
        <v>5.4443144010492359E-4</v>
      </c>
      <c r="H40" s="61">
        <v>0</v>
      </c>
      <c r="I40" s="61">
        <v>4.4414871077061175E-4</v>
      </c>
      <c r="J40" s="61">
        <v>0</v>
      </c>
      <c r="K40" s="61">
        <v>1.8208420544966212E-3</v>
      </c>
      <c r="L40" s="61">
        <v>0</v>
      </c>
      <c r="M40" s="61">
        <v>2.6399715390966133E-6</v>
      </c>
      <c r="N40" s="61">
        <v>0</v>
      </c>
      <c r="O40" s="61">
        <v>0</v>
      </c>
      <c r="P40" s="61">
        <v>1.4149639890565071E-5</v>
      </c>
      <c r="Q40" s="61">
        <v>0</v>
      </c>
      <c r="R40" s="61">
        <v>3.167694240395627E-3</v>
      </c>
      <c r="S40" s="61">
        <v>1.8396471995136468E-5</v>
      </c>
      <c r="T40" s="61">
        <v>1.769410769787676E-2</v>
      </c>
      <c r="U40" s="61">
        <v>5.5313784601758182E-4</v>
      </c>
      <c r="V40" s="61">
        <v>1.99124350811599E-5</v>
      </c>
      <c r="W40" s="61">
        <v>0</v>
      </c>
      <c r="X40" s="61">
        <v>4.9019192766114306E-4</v>
      </c>
      <c r="Y40" s="61">
        <v>9.171423144429704E-3</v>
      </c>
      <c r="Z40" s="61">
        <v>2.1162102475450828E-3</v>
      </c>
      <c r="AA40" s="61">
        <v>2.3469533521466401E-3</v>
      </c>
      <c r="AB40" s="61">
        <v>1.2237446570216018E-3</v>
      </c>
      <c r="AC40" s="61">
        <v>4.6880824518838693E-4</v>
      </c>
      <c r="AD40" s="61">
        <v>1.8607378552922986E-5</v>
      </c>
      <c r="AE40" s="61">
        <v>1.0391206062540404E-3</v>
      </c>
      <c r="AF40" s="61">
        <v>7.1370563328393476E-4</v>
      </c>
      <c r="AG40" s="61">
        <v>0</v>
      </c>
      <c r="AH40" s="61">
        <v>7.5113699017963674E-6</v>
      </c>
      <c r="AI40" s="61">
        <v>0</v>
      </c>
      <c r="AJ40" s="61">
        <v>1.8944038021502286E-3</v>
      </c>
      <c r="AK40" s="61">
        <v>0</v>
      </c>
      <c r="AL40" s="61">
        <v>3.1748800210829535E-2</v>
      </c>
      <c r="AM40" s="61">
        <v>3.4247160937000034E-3</v>
      </c>
      <c r="AN40" s="61">
        <v>2.6035852285919768E-3</v>
      </c>
      <c r="AO40" s="61">
        <v>2.8726175975020674E-3</v>
      </c>
      <c r="AP40" s="61">
        <v>1.0598057383430927E-2</v>
      </c>
      <c r="AQ40" s="61">
        <v>3.1809532854426737E-3</v>
      </c>
      <c r="AR40" s="61">
        <v>3.3741507199313769E-3</v>
      </c>
      <c r="AS40" s="61">
        <v>2.9521905139517032E-3</v>
      </c>
      <c r="AT40" s="61">
        <v>1.1295559974743574E-3</v>
      </c>
      <c r="AU40" s="61">
        <v>1.6136682468203838E-3</v>
      </c>
      <c r="AV40" s="61">
        <v>1.2617555310729008E-3</v>
      </c>
      <c r="AW40" s="61">
        <v>0</v>
      </c>
      <c r="AX40" s="61">
        <v>0</v>
      </c>
      <c r="AY40" s="61">
        <v>1.4897549834048124E-5</v>
      </c>
      <c r="AZ40" s="61">
        <v>2.4641318945365009E-3</v>
      </c>
      <c r="BA40" s="61">
        <v>0</v>
      </c>
      <c r="BB40" s="61">
        <v>5.982889520554955E-3</v>
      </c>
      <c r="BC40" s="61">
        <v>7.9297491907198113E-3</v>
      </c>
      <c r="BD40" s="61">
        <v>3.5413184727322673E-3</v>
      </c>
      <c r="BE40" s="61">
        <v>2.0517139891828877E-3</v>
      </c>
      <c r="BF40" s="61">
        <v>1.3664214784579816E-3</v>
      </c>
      <c r="BG40" s="61">
        <v>5.8343495257753364E-3</v>
      </c>
      <c r="BH40" s="61">
        <v>9.2033155875411018E-4</v>
      </c>
      <c r="BI40" s="61">
        <v>2.3465479209409759E-3</v>
      </c>
      <c r="BJ40" s="61">
        <v>4.0315249085836019E-4</v>
      </c>
      <c r="BK40" s="61">
        <v>1.8604549110205566E-3</v>
      </c>
      <c r="BL40" s="61">
        <v>4.1000113552252518E-3</v>
      </c>
      <c r="BM40" s="61">
        <v>0</v>
      </c>
      <c r="BN40" s="61">
        <v>6.6920631500859309E-4</v>
      </c>
      <c r="BO40" s="61">
        <v>1.0951577455112845E-3</v>
      </c>
      <c r="BP40" s="61">
        <v>2.6359600196960592E-5</v>
      </c>
      <c r="BQ40" s="61">
        <v>0</v>
      </c>
      <c r="BR40" s="61">
        <v>3.120673931262244E-3</v>
      </c>
      <c r="BS40" s="61">
        <v>0</v>
      </c>
      <c r="BT40" s="61">
        <v>4.5368291714385067E-3</v>
      </c>
      <c r="BU40" s="61">
        <v>2.3498109966432876E-5</v>
      </c>
      <c r="BV40" s="61">
        <v>3.4036399400865105E-4</v>
      </c>
      <c r="BW40" s="61">
        <v>0</v>
      </c>
      <c r="BX40" s="61">
        <v>0</v>
      </c>
      <c r="BY40" s="61">
        <v>0</v>
      </c>
      <c r="BZ40" s="61">
        <v>0</v>
      </c>
      <c r="CA40" s="61">
        <v>0</v>
      </c>
      <c r="CB40" s="61">
        <v>0</v>
      </c>
      <c r="CC40" s="61">
        <v>2.9187924858696985E-5</v>
      </c>
      <c r="CD40" s="61">
        <v>1.0654846996637666E-3</v>
      </c>
      <c r="CE40" s="61">
        <v>2.3664334485850708E-3</v>
      </c>
      <c r="CF40" s="61">
        <v>0</v>
      </c>
      <c r="CG40" s="61">
        <v>8.3041262232096699E-4</v>
      </c>
      <c r="CH40" s="61">
        <v>6.9571265554151113E-5</v>
      </c>
      <c r="CI40" s="61">
        <v>2.7926388258690538E-3</v>
      </c>
      <c r="CJ40" s="61">
        <v>3.9396199268971728E-3</v>
      </c>
      <c r="CK40" s="61">
        <v>2.1355874160137954E-3</v>
      </c>
      <c r="CL40" s="61">
        <v>2.0881345525516426E-3</v>
      </c>
      <c r="CM40" s="61">
        <v>1.340438272268905E-2</v>
      </c>
      <c r="CN40" s="61">
        <v>4.2424882023621687E-3</v>
      </c>
      <c r="CO40" s="61">
        <v>2.2227156052825876E-3</v>
      </c>
      <c r="CP40" s="61">
        <v>1.9344985806998413E-3</v>
      </c>
      <c r="CQ40" s="61">
        <v>1.5979096639224313E-5</v>
      </c>
      <c r="CR40" s="61">
        <v>1.7989897693219143E-3</v>
      </c>
      <c r="CS40" s="61">
        <v>0</v>
      </c>
      <c r="CT40" s="61">
        <v>0</v>
      </c>
      <c r="CU40" s="61">
        <v>2.7560331149177231E-3</v>
      </c>
      <c r="CV40" s="61">
        <v>9.1866532715524467E-3</v>
      </c>
      <c r="CW40" s="61">
        <v>4.0513358097591986E-3</v>
      </c>
      <c r="CX40" s="61">
        <v>1.6219690831607611E-3</v>
      </c>
      <c r="CY40" s="61">
        <v>0</v>
      </c>
      <c r="CZ40" s="61">
        <v>0</v>
      </c>
      <c r="DA40" s="61">
        <v>1.1087985571327929E-2</v>
      </c>
      <c r="DB40" s="61">
        <v>3.9236583400220314E-3</v>
      </c>
      <c r="DC40" s="61">
        <v>0</v>
      </c>
      <c r="DD40" s="61">
        <v>2.9866268457103117E-3</v>
      </c>
      <c r="DE40" s="61">
        <v>1.2232223062204274E-4</v>
      </c>
      <c r="DF40" s="61">
        <v>2.000288650980107E-5</v>
      </c>
      <c r="DG40" s="61">
        <v>0</v>
      </c>
      <c r="DH40" s="61">
        <v>0</v>
      </c>
      <c r="DI40" s="61">
        <v>0.19346697977906863</v>
      </c>
      <c r="DJ40" s="61">
        <v>5.7169582484119692E-2</v>
      </c>
      <c r="DK40" s="61">
        <v>5.0330684621962302E-2</v>
      </c>
      <c r="DL40" s="61">
        <v>5.5759012423582405E-3</v>
      </c>
      <c r="DM40" s="61">
        <v>4.4027181440914149E-3</v>
      </c>
      <c r="DN40" s="61">
        <v>4.1480292947350651E-2</v>
      </c>
      <c r="DO40" s="61">
        <v>8.2005932784793064E-3</v>
      </c>
      <c r="DP40" s="61">
        <v>2.1275422549805128E-4</v>
      </c>
      <c r="DQ40" s="61">
        <v>6.8277901824028483E-4</v>
      </c>
      <c r="DR40" s="61">
        <v>8.6156345357697256E-2</v>
      </c>
      <c r="DS40" s="61">
        <v>0.10934984464771252</v>
      </c>
      <c r="DT40" s="61">
        <v>1.6127295634907127E-3</v>
      </c>
      <c r="DU40" s="61">
        <v>1.3738644712640033E-3</v>
      </c>
      <c r="DV40" s="61">
        <v>3.1859846231951796E-5</v>
      </c>
      <c r="DW40" s="61">
        <v>1.8295045268364579E-3</v>
      </c>
      <c r="DX40" s="61">
        <v>0</v>
      </c>
      <c r="DY40" s="61">
        <v>3.9087750949766014E-5</v>
      </c>
      <c r="DZ40" s="61">
        <v>0</v>
      </c>
      <c r="EA40" s="61">
        <v>3.4247452491431107E-4</v>
      </c>
      <c r="EB40" s="61">
        <v>0</v>
      </c>
      <c r="EC40" s="61">
        <v>3.5761725625947666E-3</v>
      </c>
      <c r="ED40" s="61">
        <v>0</v>
      </c>
      <c r="EE40" s="61">
        <v>1.5009325835095093E-3</v>
      </c>
      <c r="EF40" s="61">
        <v>1.4819194101586515E-5</v>
      </c>
      <c r="EG40" s="61">
        <v>0</v>
      </c>
      <c r="EH40" s="61">
        <v>2.3139201493775938E-3</v>
      </c>
      <c r="EI40" s="61">
        <v>0</v>
      </c>
      <c r="EJ40" s="61">
        <v>2.4763088358100655E-5</v>
      </c>
      <c r="EK40" s="61">
        <v>2.3789390304880969E-3</v>
      </c>
      <c r="EL40" s="61">
        <v>0</v>
      </c>
      <c r="EM40" s="61">
        <v>0</v>
      </c>
      <c r="EN40" s="61">
        <v>0</v>
      </c>
      <c r="EO40" s="61">
        <v>0</v>
      </c>
      <c r="EP40" s="61">
        <v>0</v>
      </c>
      <c r="EQ40" s="61">
        <v>0</v>
      </c>
      <c r="ER40" s="61">
        <v>0</v>
      </c>
      <c r="ES40" s="61">
        <v>0</v>
      </c>
      <c r="ET40" s="61">
        <v>0</v>
      </c>
      <c r="EU40" s="61">
        <v>0</v>
      </c>
      <c r="EV40" s="61">
        <v>0</v>
      </c>
      <c r="EW40" s="61">
        <v>0</v>
      </c>
      <c r="EX40" s="61">
        <v>1.8071316333449488E-3</v>
      </c>
      <c r="EY40" s="61">
        <v>0</v>
      </c>
      <c r="EZ40" s="61">
        <v>0</v>
      </c>
      <c r="FA40" s="61">
        <v>0</v>
      </c>
      <c r="FB40" s="61">
        <v>0</v>
      </c>
      <c r="FC40" s="61">
        <v>4.4405372482078133E-3</v>
      </c>
      <c r="FD40" s="61">
        <v>2.0048175981750467E-3</v>
      </c>
      <c r="FE40" s="61">
        <v>0</v>
      </c>
      <c r="FF40" s="61">
        <v>4.2257149631074907E-3</v>
      </c>
      <c r="FG40" s="61">
        <v>1.0102040296494465E-3</v>
      </c>
      <c r="FH40" s="61">
        <v>4.979290417675644E-3</v>
      </c>
      <c r="FI40" s="61">
        <v>1.229459261183031E-5</v>
      </c>
      <c r="FJ40" s="61">
        <v>2.0094910239315699E-5</v>
      </c>
      <c r="FK40" s="61">
        <v>0</v>
      </c>
      <c r="FL40" s="61">
        <v>3.9180169014363581E-4</v>
      </c>
      <c r="FM40" s="61">
        <v>1.1369924209555357E-3</v>
      </c>
      <c r="FN40" s="61">
        <v>1.7409566122057144E-3</v>
      </c>
      <c r="FO40" s="61">
        <v>1.0724567652219505E-5</v>
      </c>
      <c r="FP40" s="61">
        <v>0</v>
      </c>
      <c r="FQ40" s="61">
        <v>1.9777156315095678E-3</v>
      </c>
      <c r="FR40" s="61">
        <v>6.4886571182955331E-6</v>
      </c>
      <c r="FS40" s="61">
        <v>0</v>
      </c>
      <c r="FT40" s="61">
        <v>0</v>
      </c>
      <c r="FU40" s="61">
        <v>7.2847326717482464E-6</v>
      </c>
      <c r="FV40" s="61">
        <v>5.4992988992272793E-5</v>
      </c>
      <c r="FW40" s="61">
        <v>0</v>
      </c>
      <c r="FX40" s="61">
        <v>0</v>
      </c>
      <c r="FY40" s="61">
        <v>0</v>
      </c>
      <c r="FZ40" s="61">
        <v>1.1676613812446998E-5</v>
      </c>
      <c r="GA40" s="61">
        <v>0</v>
      </c>
      <c r="GB40" s="61">
        <v>0</v>
      </c>
      <c r="GC40" s="61">
        <v>1.222462166491588E-3</v>
      </c>
      <c r="GD40" s="61">
        <v>0</v>
      </c>
      <c r="GE40" s="61">
        <v>0</v>
      </c>
      <c r="GF40" s="61">
        <v>0</v>
      </c>
      <c r="GG40" s="61">
        <v>1.5473919460679284E-3</v>
      </c>
      <c r="GH40" s="61">
        <v>1.4576354146362948E-3</v>
      </c>
      <c r="GI40" s="61">
        <v>9.213755794696874E-4</v>
      </c>
      <c r="GJ40" s="61">
        <v>1.0742835498455271E-5</v>
      </c>
      <c r="GK40" s="61">
        <v>6.8135673536489478E-4</v>
      </c>
      <c r="GL40" s="61">
        <v>1.4086250839545888E-4</v>
      </c>
      <c r="GM40" s="61">
        <v>0</v>
      </c>
      <c r="GN40" s="61">
        <v>8.9421160711164265E-4</v>
      </c>
      <c r="GO40" s="61">
        <v>0</v>
      </c>
      <c r="GP40" s="61">
        <v>0</v>
      </c>
      <c r="GQ40" s="61">
        <v>0</v>
      </c>
      <c r="GR40" s="61">
        <v>0</v>
      </c>
      <c r="GS40" s="61">
        <v>1.3875239715126699E-3</v>
      </c>
      <c r="GT40" s="61">
        <v>1.1348485211684031E-3</v>
      </c>
      <c r="GU40" s="61">
        <v>0</v>
      </c>
      <c r="GV40" s="61">
        <v>0</v>
      </c>
      <c r="GW40" s="61">
        <v>5.0230747315051982E-3</v>
      </c>
      <c r="GX40" s="61">
        <v>3.2155937164934194E-3</v>
      </c>
      <c r="GY40" s="61">
        <v>3.7502537408860798E-3</v>
      </c>
      <c r="GZ40" s="61">
        <v>1.079070829210231E-3</v>
      </c>
      <c r="HA40" s="61">
        <v>0</v>
      </c>
      <c r="HB40" s="61">
        <v>2.7143547821292945E-5</v>
      </c>
      <c r="HC40" s="61">
        <v>4.3021269989107882E-3</v>
      </c>
      <c r="HD40" s="61">
        <v>4.0730345845052159E-5</v>
      </c>
      <c r="HE40" s="61">
        <v>1.4329336934785144E-3</v>
      </c>
      <c r="HF40" s="61">
        <v>0</v>
      </c>
      <c r="HG40" s="61">
        <v>8.7395258566185115E-4</v>
      </c>
      <c r="HH40" s="61">
        <v>1.6446749573311586E-3</v>
      </c>
      <c r="HI40" s="61">
        <v>7.9215191236993714E-4</v>
      </c>
      <c r="HJ40" s="61">
        <v>1.4463381030964718E-4</v>
      </c>
      <c r="HK40" s="61">
        <v>1.3226969565927085E-5</v>
      </c>
      <c r="HL40" s="61">
        <v>0</v>
      </c>
      <c r="HM40" s="61">
        <v>0</v>
      </c>
      <c r="HN40" s="61">
        <v>1.9004196417214329E-3</v>
      </c>
      <c r="HO40" s="61">
        <v>0</v>
      </c>
      <c r="HP40" s="61">
        <v>5.3152565811440643E-3</v>
      </c>
      <c r="HQ40" s="61">
        <v>2.4716803547666748E-3</v>
      </c>
      <c r="HR40" s="61">
        <v>3.324452214917892E-3</v>
      </c>
      <c r="HS40" s="61">
        <v>1.7251024168900227E-4</v>
      </c>
      <c r="HT40" s="61">
        <v>6.6653886174121504E-3</v>
      </c>
      <c r="HU40" s="61">
        <v>3.5230259836843436E-3</v>
      </c>
      <c r="HV40" s="61">
        <v>2.2112499186520679E-5</v>
      </c>
      <c r="HW40" s="61">
        <v>0</v>
      </c>
      <c r="HX40" s="61">
        <v>2.1398623168932124E-5</v>
      </c>
      <c r="HY40" s="61">
        <v>0</v>
      </c>
      <c r="HZ40" s="61">
        <v>1.1090444105636869E-5</v>
      </c>
      <c r="IA40" s="61">
        <v>0</v>
      </c>
      <c r="IB40" s="61">
        <v>2.3760367256092968E-5</v>
      </c>
      <c r="IC40" s="61">
        <v>3.3684382031030826E-4</v>
      </c>
      <c r="ID40" s="61">
        <v>2.2412318605536473E-5</v>
      </c>
      <c r="IE40" s="61">
        <v>2.8963741226283113E-3</v>
      </c>
      <c r="IF40" s="61">
        <v>3.0398040047779731E-5</v>
      </c>
      <c r="IG40" s="61">
        <v>3.883900572669428E-3</v>
      </c>
      <c r="IH40" s="61">
        <v>5.620674584504568E-3</v>
      </c>
      <c r="II40" s="61">
        <v>1.6551430652700717E-3</v>
      </c>
      <c r="IJ40" s="61">
        <v>0</v>
      </c>
      <c r="IK40" s="61">
        <v>4.0344156668441021E-4</v>
      </c>
      <c r="IL40" s="61">
        <v>0</v>
      </c>
      <c r="IM40" s="61">
        <v>0</v>
      </c>
      <c r="IN40" s="61">
        <v>0</v>
      </c>
      <c r="IO40" s="61">
        <v>0</v>
      </c>
      <c r="IP40" s="61">
        <v>0</v>
      </c>
      <c r="IQ40" s="61">
        <v>5.567923120012295E-4</v>
      </c>
      <c r="IR40" s="61">
        <v>0</v>
      </c>
      <c r="IS40" s="61">
        <v>0</v>
      </c>
      <c r="IT40" s="61">
        <v>0</v>
      </c>
      <c r="IU40" s="61">
        <v>0</v>
      </c>
      <c r="IV40" s="61">
        <v>0</v>
      </c>
      <c r="IW40" s="61">
        <v>0</v>
      </c>
      <c r="IX40" s="61">
        <v>5.717328748335071E-6</v>
      </c>
      <c r="IY40" s="61">
        <v>2.5767119013644961E-4</v>
      </c>
      <c r="IZ40" s="61">
        <v>0</v>
      </c>
      <c r="JA40" s="61">
        <v>0</v>
      </c>
      <c r="JB40" s="61">
        <v>2.9191457731845537E-6</v>
      </c>
      <c r="JC40" s="61">
        <v>1.0217611776672413E-3</v>
      </c>
      <c r="JD40" s="61">
        <v>2.1308834403238239E-3</v>
      </c>
      <c r="JE40" s="61">
        <v>1.959023559542201E-3</v>
      </c>
      <c r="JF40" s="61">
        <v>9.9096215964936728E-6</v>
      </c>
      <c r="JG40" s="61">
        <v>2.5707996318938281E-4</v>
      </c>
      <c r="JH40" s="61">
        <v>5.5355281049087593E-4</v>
      </c>
      <c r="JI40" s="61">
        <v>5.0379713898563187E-4</v>
      </c>
      <c r="JJ40" s="61">
        <v>8.0100110495985797E-6</v>
      </c>
      <c r="JK40" s="61">
        <v>8.5522480932975558E-6</v>
      </c>
      <c r="JL40" s="61">
        <v>2.3178745080086483E-5</v>
      </c>
      <c r="JM40" s="61">
        <v>0</v>
      </c>
      <c r="JN40" s="61">
        <v>2.2964442401614954E-6</v>
      </c>
      <c r="JO40" s="61">
        <v>0</v>
      </c>
      <c r="JP40" s="61">
        <v>0</v>
      </c>
      <c r="JQ40" s="61">
        <v>5.5269157857321828E-5</v>
      </c>
      <c r="JR40" s="61">
        <v>6.7827024746321216E-4</v>
      </c>
      <c r="JS40" s="61">
        <v>6.4993054404716101E-4</v>
      </c>
      <c r="JT40" s="61">
        <v>8.0268899653324438E-5</v>
      </c>
      <c r="JU40" s="61">
        <v>1.0256571958807198E-3</v>
      </c>
      <c r="JV40" s="61">
        <v>1.089000177647941E-3</v>
      </c>
      <c r="JW40" s="61">
        <v>8.2337545737892098E-4</v>
      </c>
      <c r="JX40" s="61">
        <v>7.8593842404517438E-5</v>
      </c>
      <c r="JY40" s="61">
        <v>1.5909272330756198E-3</v>
      </c>
      <c r="JZ40" s="61">
        <v>9.2950100992832629E-4</v>
      </c>
      <c r="KA40" s="61">
        <v>1.7436345450687635E-3</v>
      </c>
      <c r="KB40" s="61">
        <v>7.6335524737954257E-6</v>
      </c>
      <c r="KC40" s="61">
        <v>3.6032618897865727E-4</v>
      </c>
      <c r="KD40" s="61">
        <v>2.2266940453702594E-4</v>
      </c>
      <c r="KE40" s="61">
        <v>6.7171814282374579E-6</v>
      </c>
      <c r="KF40" s="61">
        <v>1.6357786184916351E-3</v>
      </c>
      <c r="KG40" s="61">
        <v>0</v>
      </c>
      <c r="KH40" s="61">
        <v>1.6940459084368747E-5</v>
      </c>
      <c r="KI40" s="61">
        <v>0</v>
      </c>
      <c r="KJ40" s="61">
        <v>5.181069731700252E-4</v>
      </c>
      <c r="KK40" s="61">
        <v>2.4872896913800334E-4</v>
      </c>
      <c r="KL40" s="61">
        <v>3.5533430171018452E-4</v>
      </c>
      <c r="KM40" s="61">
        <v>1.4807506926310257E-3</v>
      </c>
      <c r="KN40" s="61">
        <v>5.1324111961162209E-5</v>
      </c>
      <c r="KO40" s="61">
        <v>2.1084093530243631E-3</v>
      </c>
      <c r="KP40" s="61">
        <v>6.9741602279498125E-4</v>
      </c>
      <c r="KQ40" s="61">
        <v>5.7299048713125461E-5</v>
      </c>
      <c r="KR40" s="61">
        <v>0</v>
      </c>
      <c r="KS40" s="61">
        <v>4.0586015510214523E-4</v>
      </c>
      <c r="KT40" s="61">
        <v>7.1232742452202453E-4</v>
      </c>
      <c r="KU40" s="61">
        <v>0</v>
      </c>
      <c r="KV40" s="61">
        <v>3.8384291161994671E-3</v>
      </c>
      <c r="KW40" s="61">
        <v>7.0000913243520561E-6</v>
      </c>
      <c r="KX40" s="61">
        <v>3.7590565532187511E-4</v>
      </c>
      <c r="KY40" s="61">
        <v>5.7447927647417106E-4</v>
      </c>
      <c r="KZ40" s="61">
        <v>1.2885668389856137E-3</v>
      </c>
    </row>
    <row r="41" spans="1:312" ht="13" x14ac:dyDescent="0.3">
      <c r="A41" s="102">
        <v>1.0349621901710524</v>
      </c>
      <c r="B41" s="50" t="s">
        <v>897</v>
      </c>
      <c r="C41" s="60" t="s">
        <v>23</v>
      </c>
      <c r="D41" s="61">
        <v>0</v>
      </c>
      <c r="E41" s="61">
        <v>0</v>
      </c>
      <c r="F41" s="61">
        <v>1.1470456639843565E-5</v>
      </c>
      <c r="G41" s="61">
        <v>0</v>
      </c>
      <c r="H41" s="61">
        <v>0</v>
      </c>
      <c r="I41" s="61">
        <v>0</v>
      </c>
      <c r="J41" s="61">
        <v>0</v>
      </c>
      <c r="K41" s="61">
        <v>1.3480444706265434E-5</v>
      </c>
      <c r="L41" s="61">
        <v>0</v>
      </c>
      <c r="M41" s="61">
        <v>0</v>
      </c>
      <c r="N41" s="61">
        <v>0</v>
      </c>
      <c r="O41" s="61">
        <v>0</v>
      </c>
      <c r="P41" s="61">
        <v>1.868045722339886E-4</v>
      </c>
      <c r="Q41" s="61">
        <v>1.4044729866600624E-3</v>
      </c>
      <c r="R41" s="61">
        <v>0</v>
      </c>
      <c r="S41" s="61">
        <v>0</v>
      </c>
      <c r="T41" s="61">
        <v>2.1114686990306396E-5</v>
      </c>
      <c r="U41" s="61">
        <v>0</v>
      </c>
      <c r="V41" s="61">
        <v>0</v>
      </c>
      <c r="W41" s="61">
        <v>0</v>
      </c>
      <c r="X41" s="61">
        <v>0</v>
      </c>
      <c r="Y41" s="61">
        <v>0</v>
      </c>
      <c r="Z41" s="61">
        <v>0</v>
      </c>
      <c r="AA41" s="61">
        <v>0</v>
      </c>
      <c r="AB41" s="61">
        <v>0</v>
      </c>
      <c r="AC41" s="61">
        <v>0</v>
      </c>
      <c r="AD41" s="61">
        <v>0</v>
      </c>
      <c r="AE41" s="61">
        <v>0</v>
      </c>
      <c r="AF41" s="61">
        <v>0</v>
      </c>
      <c r="AG41" s="61">
        <v>0</v>
      </c>
      <c r="AH41" s="61">
        <v>0</v>
      </c>
      <c r="AI41" s="61">
        <v>0</v>
      </c>
      <c r="AJ41" s="61">
        <v>0</v>
      </c>
      <c r="AK41" s="61">
        <v>0</v>
      </c>
      <c r="AL41" s="61">
        <v>0</v>
      </c>
      <c r="AM41" s="61">
        <v>0</v>
      </c>
      <c r="AN41" s="61">
        <v>0</v>
      </c>
      <c r="AO41" s="61">
        <v>7.5687410652877238E-6</v>
      </c>
      <c r="AP41" s="61">
        <v>0</v>
      </c>
      <c r="AQ41" s="61">
        <v>0</v>
      </c>
      <c r="AR41" s="61">
        <v>0</v>
      </c>
      <c r="AS41" s="61">
        <v>0</v>
      </c>
      <c r="AT41" s="61">
        <v>0</v>
      </c>
      <c r="AU41" s="61">
        <v>0</v>
      </c>
      <c r="AV41" s="61">
        <v>1.0062783216458978E-5</v>
      </c>
      <c r="AW41" s="61">
        <v>0</v>
      </c>
      <c r="AX41" s="61">
        <v>0</v>
      </c>
      <c r="AY41" s="61">
        <v>0</v>
      </c>
      <c r="AZ41" s="61">
        <v>0</v>
      </c>
      <c r="BA41" s="61">
        <v>0</v>
      </c>
      <c r="BB41" s="61">
        <v>5.5539444155118525E-5</v>
      </c>
      <c r="BC41" s="61">
        <v>0</v>
      </c>
      <c r="BD41" s="61">
        <v>0</v>
      </c>
      <c r="BE41" s="61">
        <v>0</v>
      </c>
      <c r="BF41" s="61">
        <v>0</v>
      </c>
      <c r="BG41" s="61">
        <v>0</v>
      </c>
      <c r="BH41" s="61">
        <v>0</v>
      </c>
      <c r="BI41" s="61">
        <v>0</v>
      </c>
      <c r="BJ41" s="61">
        <v>0</v>
      </c>
      <c r="BK41" s="61">
        <v>0</v>
      </c>
      <c r="BL41" s="61">
        <v>0</v>
      </c>
      <c r="BM41" s="61">
        <v>0</v>
      </c>
      <c r="BN41" s="61">
        <v>0</v>
      </c>
      <c r="BO41" s="61">
        <v>0</v>
      </c>
      <c r="BP41" s="61">
        <v>5.9619619293649084E-5</v>
      </c>
      <c r="BQ41" s="61">
        <v>0</v>
      </c>
      <c r="BR41" s="61">
        <v>7.7554940181943058E-6</v>
      </c>
      <c r="BS41" s="61">
        <v>0</v>
      </c>
      <c r="BT41" s="61">
        <v>0</v>
      </c>
      <c r="BU41" s="61">
        <v>0</v>
      </c>
      <c r="BV41" s="61">
        <v>0</v>
      </c>
      <c r="BW41" s="61">
        <v>0</v>
      </c>
      <c r="BX41" s="61">
        <v>0</v>
      </c>
      <c r="BY41" s="61">
        <v>0</v>
      </c>
      <c r="BZ41" s="61">
        <v>0</v>
      </c>
      <c r="CA41" s="61">
        <v>0</v>
      </c>
      <c r="CB41" s="61">
        <v>0</v>
      </c>
      <c r="CC41" s="61">
        <v>0</v>
      </c>
      <c r="CD41" s="61">
        <v>0</v>
      </c>
      <c r="CE41" s="61">
        <v>7.4852299983154161E-6</v>
      </c>
      <c r="CF41" s="61">
        <v>0</v>
      </c>
      <c r="CG41" s="61">
        <v>0</v>
      </c>
      <c r="CH41" s="61">
        <v>0</v>
      </c>
      <c r="CI41" s="61">
        <v>0</v>
      </c>
      <c r="CJ41" s="61">
        <v>0</v>
      </c>
      <c r="CK41" s="61">
        <v>0</v>
      </c>
      <c r="CL41" s="61">
        <v>0</v>
      </c>
      <c r="CM41" s="61">
        <v>0</v>
      </c>
      <c r="CN41" s="61">
        <v>0</v>
      </c>
      <c r="CO41" s="61">
        <v>0</v>
      </c>
      <c r="CP41" s="61">
        <v>0</v>
      </c>
      <c r="CQ41" s="61">
        <v>0</v>
      </c>
      <c r="CR41" s="61">
        <v>0</v>
      </c>
      <c r="CS41" s="61">
        <v>0</v>
      </c>
      <c r="CT41" s="61">
        <v>0</v>
      </c>
      <c r="CU41" s="61">
        <v>0</v>
      </c>
      <c r="CV41" s="61">
        <v>0</v>
      </c>
      <c r="CW41" s="61">
        <v>0</v>
      </c>
      <c r="CX41" s="61">
        <v>0</v>
      </c>
      <c r="CY41" s="61">
        <v>0</v>
      </c>
      <c r="CZ41" s="61">
        <v>0</v>
      </c>
      <c r="DA41" s="61">
        <v>0</v>
      </c>
      <c r="DB41" s="61">
        <v>0</v>
      </c>
      <c r="DC41" s="61">
        <v>0</v>
      </c>
      <c r="DD41" s="61">
        <v>0</v>
      </c>
      <c r="DE41" s="61">
        <v>0</v>
      </c>
      <c r="DF41" s="61">
        <v>0</v>
      </c>
      <c r="DG41" s="61">
        <v>0</v>
      </c>
      <c r="DH41" s="61">
        <v>0</v>
      </c>
      <c r="DI41" s="61">
        <v>0</v>
      </c>
      <c r="DJ41" s="61">
        <v>0</v>
      </c>
      <c r="DK41" s="61">
        <v>0</v>
      </c>
      <c r="DL41" s="61">
        <v>0</v>
      </c>
      <c r="DM41" s="61">
        <v>0</v>
      </c>
      <c r="DN41" s="61">
        <v>0</v>
      </c>
      <c r="DO41" s="61">
        <v>0</v>
      </c>
      <c r="DP41" s="61">
        <v>0</v>
      </c>
      <c r="DQ41" s="61">
        <v>0</v>
      </c>
      <c r="DR41" s="61">
        <v>0</v>
      </c>
      <c r="DS41" s="61">
        <v>0</v>
      </c>
      <c r="DT41" s="61">
        <v>0</v>
      </c>
      <c r="DU41" s="61">
        <v>0</v>
      </c>
      <c r="DV41" s="61">
        <v>0</v>
      </c>
      <c r="DW41" s="61">
        <v>0</v>
      </c>
      <c r="DX41" s="61">
        <v>0</v>
      </c>
      <c r="DY41" s="61">
        <v>0</v>
      </c>
      <c r="DZ41" s="61">
        <v>0</v>
      </c>
      <c r="EA41" s="61">
        <v>0</v>
      </c>
      <c r="EB41" s="61">
        <v>0</v>
      </c>
      <c r="EC41" s="61">
        <v>0</v>
      </c>
      <c r="ED41" s="61">
        <v>0</v>
      </c>
      <c r="EE41" s="61">
        <v>0</v>
      </c>
      <c r="EF41" s="61">
        <v>0</v>
      </c>
      <c r="EG41" s="61">
        <v>0</v>
      </c>
      <c r="EH41" s="61">
        <v>0</v>
      </c>
      <c r="EI41" s="61">
        <v>0</v>
      </c>
      <c r="EJ41" s="61">
        <v>0</v>
      </c>
      <c r="EK41" s="61">
        <v>0</v>
      </c>
      <c r="EL41" s="61">
        <v>0</v>
      </c>
      <c r="EM41" s="61">
        <v>0</v>
      </c>
      <c r="EN41" s="61">
        <v>0</v>
      </c>
      <c r="EO41" s="61">
        <v>0</v>
      </c>
      <c r="EP41" s="61">
        <v>0</v>
      </c>
      <c r="EQ41" s="61">
        <v>0</v>
      </c>
      <c r="ER41" s="61">
        <v>0</v>
      </c>
      <c r="ES41" s="61">
        <v>0</v>
      </c>
      <c r="ET41" s="61">
        <v>0</v>
      </c>
      <c r="EU41" s="61">
        <v>0</v>
      </c>
      <c r="EV41" s="61">
        <v>0</v>
      </c>
      <c r="EW41" s="61">
        <v>0</v>
      </c>
      <c r="EX41" s="61">
        <v>0</v>
      </c>
      <c r="EY41" s="61">
        <v>0</v>
      </c>
      <c r="EZ41" s="61">
        <v>0</v>
      </c>
      <c r="FA41" s="61">
        <v>0</v>
      </c>
      <c r="FB41" s="61">
        <v>0</v>
      </c>
      <c r="FC41" s="61">
        <v>0</v>
      </c>
      <c r="FD41" s="61">
        <v>0</v>
      </c>
      <c r="FE41" s="61">
        <v>0</v>
      </c>
      <c r="FF41" s="61">
        <v>0</v>
      </c>
      <c r="FG41" s="61">
        <v>0</v>
      </c>
      <c r="FH41" s="61">
        <v>1.1130934783381213E-5</v>
      </c>
      <c r="FI41" s="61">
        <v>0</v>
      </c>
      <c r="FJ41" s="61">
        <v>0</v>
      </c>
      <c r="FK41" s="61">
        <v>0</v>
      </c>
      <c r="FL41" s="61">
        <v>0</v>
      </c>
      <c r="FM41" s="61">
        <v>0</v>
      </c>
      <c r="FN41" s="61">
        <v>0</v>
      </c>
      <c r="FO41" s="61">
        <v>0</v>
      </c>
      <c r="FP41" s="61">
        <v>0</v>
      </c>
      <c r="FQ41" s="61">
        <v>0</v>
      </c>
      <c r="FR41" s="61">
        <v>0</v>
      </c>
      <c r="FS41" s="61">
        <v>1.1786166030243145E-3</v>
      </c>
      <c r="FT41" s="61">
        <v>2.8842587138931679E-3</v>
      </c>
      <c r="FU41" s="61">
        <v>9.7026144365786535E-2</v>
      </c>
      <c r="FV41" s="61">
        <v>5.6702615593068838E-4</v>
      </c>
      <c r="FW41" s="61">
        <v>2.8967949443677439E-4</v>
      </c>
      <c r="FX41" s="61">
        <v>1.6004243994823702E-5</v>
      </c>
      <c r="FY41" s="61">
        <v>3.0892196977210461E-3</v>
      </c>
      <c r="FZ41" s="61">
        <v>0</v>
      </c>
      <c r="GA41" s="61">
        <v>0</v>
      </c>
      <c r="GB41" s="61">
        <v>0</v>
      </c>
      <c r="GC41" s="61">
        <v>0</v>
      </c>
      <c r="GD41" s="61">
        <v>0</v>
      </c>
      <c r="GE41" s="61">
        <v>1.4868803975975545E-4</v>
      </c>
      <c r="GF41" s="61">
        <v>0</v>
      </c>
      <c r="GG41" s="61">
        <v>0</v>
      </c>
      <c r="GH41" s="61">
        <v>0</v>
      </c>
      <c r="GI41" s="61">
        <v>0</v>
      </c>
      <c r="GJ41" s="61">
        <v>0</v>
      </c>
      <c r="GK41" s="61">
        <v>0</v>
      </c>
      <c r="GL41" s="61">
        <v>0</v>
      </c>
      <c r="GM41" s="61">
        <v>0</v>
      </c>
      <c r="GN41" s="61">
        <v>0</v>
      </c>
      <c r="GO41" s="61">
        <v>0</v>
      </c>
      <c r="GP41" s="61">
        <v>0</v>
      </c>
      <c r="GQ41" s="61">
        <v>0</v>
      </c>
      <c r="GR41" s="61">
        <v>0</v>
      </c>
      <c r="GS41" s="61">
        <v>0</v>
      </c>
      <c r="GT41" s="61">
        <v>0</v>
      </c>
      <c r="GU41" s="61">
        <v>0</v>
      </c>
      <c r="GV41" s="61">
        <v>0</v>
      </c>
      <c r="GW41" s="61">
        <v>0</v>
      </c>
      <c r="GX41" s="61">
        <v>0</v>
      </c>
      <c r="GY41" s="61">
        <v>0</v>
      </c>
      <c r="GZ41" s="61">
        <v>0</v>
      </c>
      <c r="HA41" s="61">
        <v>0</v>
      </c>
      <c r="HB41" s="61">
        <v>0</v>
      </c>
      <c r="HC41" s="61">
        <v>0</v>
      </c>
      <c r="HD41" s="61">
        <v>0</v>
      </c>
      <c r="HE41" s="61">
        <v>0</v>
      </c>
      <c r="HF41" s="61">
        <v>0</v>
      </c>
      <c r="HG41" s="61">
        <v>0</v>
      </c>
      <c r="HH41" s="61">
        <v>0</v>
      </c>
      <c r="HI41" s="61">
        <v>0</v>
      </c>
      <c r="HJ41" s="61">
        <v>0</v>
      </c>
      <c r="HK41" s="61">
        <v>0</v>
      </c>
      <c r="HL41" s="61">
        <v>0</v>
      </c>
      <c r="HM41" s="61">
        <v>0</v>
      </c>
      <c r="HN41" s="61">
        <v>0</v>
      </c>
      <c r="HO41" s="61">
        <v>0</v>
      </c>
      <c r="HP41" s="61">
        <v>0</v>
      </c>
      <c r="HQ41" s="61">
        <v>0</v>
      </c>
      <c r="HR41" s="61">
        <v>0</v>
      </c>
      <c r="HS41" s="61">
        <v>0</v>
      </c>
      <c r="HT41" s="61">
        <v>0</v>
      </c>
      <c r="HU41" s="61">
        <v>0</v>
      </c>
      <c r="HV41" s="61">
        <v>0</v>
      </c>
      <c r="HW41" s="61">
        <v>0</v>
      </c>
      <c r="HX41" s="61">
        <v>0</v>
      </c>
      <c r="HY41" s="61">
        <v>0</v>
      </c>
      <c r="HZ41" s="61">
        <v>0</v>
      </c>
      <c r="IA41" s="61">
        <v>0</v>
      </c>
      <c r="IB41" s="61">
        <v>0</v>
      </c>
      <c r="IC41" s="61">
        <v>0</v>
      </c>
      <c r="ID41" s="61">
        <v>0</v>
      </c>
      <c r="IE41" s="61">
        <v>0</v>
      </c>
      <c r="IF41" s="61">
        <v>0</v>
      </c>
      <c r="IG41" s="61">
        <v>0</v>
      </c>
      <c r="IH41" s="61">
        <v>0</v>
      </c>
      <c r="II41" s="61">
        <v>0</v>
      </c>
      <c r="IJ41" s="61">
        <v>0</v>
      </c>
      <c r="IK41" s="61">
        <v>0</v>
      </c>
      <c r="IL41" s="61">
        <v>0</v>
      </c>
      <c r="IM41" s="61">
        <v>0</v>
      </c>
      <c r="IN41" s="61">
        <v>0</v>
      </c>
      <c r="IO41" s="61">
        <v>0</v>
      </c>
      <c r="IP41" s="61">
        <v>0</v>
      </c>
      <c r="IQ41" s="61">
        <v>1.1682076674484506E-5</v>
      </c>
      <c r="IR41" s="61">
        <v>0</v>
      </c>
      <c r="IS41" s="61">
        <v>0</v>
      </c>
      <c r="IT41" s="61">
        <v>0</v>
      </c>
      <c r="IU41" s="61">
        <v>0</v>
      </c>
      <c r="IV41" s="61">
        <v>0</v>
      </c>
      <c r="IW41" s="61">
        <v>0</v>
      </c>
      <c r="IX41" s="61">
        <v>0</v>
      </c>
      <c r="IY41" s="61">
        <v>7.0035204567098429E-6</v>
      </c>
      <c r="IZ41" s="61">
        <v>7.1397995456547431E-6</v>
      </c>
      <c r="JA41" s="61">
        <v>1.8325356061656652E-5</v>
      </c>
      <c r="JB41" s="61">
        <v>0</v>
      </c>
      <c r="JC41" s="61">
        <v>1.4977272164549321E-5</v>
      </c>
      <c r="JD41" s="61">
        <v>7.6475590504562778E-6</v>
      </c>
      <c r="JE41" s="61">
        <v>1.153969535196257E-5</v>
      </c>
      <c r="JF41" s="61">
        <v>0</v>
      </c>
      <c r="JG41" s="61">
        <v>0</v>
      </c>
      <c r="JH41" s="61">
        <v>0</v>
      </c>
      <c r="JI41" s="61">
        <v>0</v>
      </c>
      <c r="JJ41" s="61">
        <v>0</v>
      </c>
      <c r="JK41" s="61">
        <v>0</v>
      </c>
      <c r="JL41" s="61">
        <v>0</v>
      </c>
      <c r="JM41" s="61">
        <v>0</v>
      </c>
      <c r="JN41" s="61">
        <v>3.7347045009743511E-4</v>
      </c>
      <c r="JO41" s="61">
        <v>4.94617517619858E-6</v>
      </c>
      <c r="JP41" s="61">
        <v>5.1599994651242817E-5</v>
      </c>
      <c r="JQ41" s="61">
        <v>3.4254505542685291E-3</v>
      </c>
      <c r="JR41" s="61">
        <v>0</v>
      </c>
      <c r="JS41" s="61">
        <v>0</v>
      </c>
      <c r="JT41" s="61">
        <v>0</v>
      </c>
      <c r="JU41" s="61">
        <v>0</v>
      </c>
      <c r="JV41" s="61">
        <v>0</v>
      </c>
      <c r="JW41" s="61">
        <v>0</v>
      </c>
      <c r="JX41" s="61">
        <v>0</v>
      </c>
      <c r="JY41" s="61">
        <v>0</v>
      </c>
      <c r="JZ41" s="61">
        <v>0</v>
      </c>
      <c r="KA41" s="61">
        <v>0</v>
      </c>
      <c r="KB41" s="61">
        <v>0</v>
      </c>
      <c r="KC41" s="61">
        <v>0</v>
      </c>
      <c r="KD41" s="61">
        <v>0</v>
      </c>
      <c r="KE41" s="61">
        <v>6.5438348107345552E-6</v>
      </c>
      <c r="KF41" s="61">
        <v>0</v>
      </c>
      <c r="KG41" s="61">
        <v>0</v>
      </c>
      <c r="KH41" s="61">
        <v>0</v>
      </c>
      <c r="KI41" s="61">
        <v>0</v>
      </c>
      <c r="KJ41" s="61">
        <v>0</v>
      </c>
      <c r="KK41" s="61">
        <v>0</v>
      </c>
      <c r="KL41" s="61">
        <v>0</v>
      </c>
      <c r="KM41" s="61">
        <v>0</v>
      </c>
      <c r="KN41" s="61">
        <v>0</v>
      </c>
      <c r="KO41" s="61">
        <v>0</v>
      </c>
      <c r="KP41" s="61">
        <v>0</v>
      </c>
      <c r="KQ41" s="61">
        <v>0</v>
      </c>
      <c r="KR41" s="61">
        <v>0</v>
      </c>
      <c r="KS41" s="61">
        <v>0</v>
      </c>
      <c r="KT41" s="61">
        <v>0</v>
      </c>
      <c r="KU41" s="61">
        <v>0</v>
      </c>
      <c r="KV41" s="61">
        <v>0</v>
      </c>
      <c r="KW41" s="61">
        <v>0</v>
      </c>
      <c r="KX41" s="61">
        <v>0</v>
      </c>
      <c r="KY41" s="61">
        <v>0</v>
      </c>
      <c r="KZ41" s="61">
        <v>0</v>
      </c>
    </row>
    <row r="42" spans="1:312" ht="13" x14ac:dyDescent="0.3">
      <c r="A42" s="102">
        <v>1.1492164646644205</v>
      </c>
      <c r="B42" s="50" t="s">
        <v>7404</v>
      </c>
      <c r="C42" s="60" t="s">
        <v>112</v>
      </c>
      <c r="D42" s="61">
        <v>0</v>
      </c>
      <c r="E42" s="61">
        <v>0</v>
      </c>
      <c r="F42" s="61">
        <v>0</v>
      </c>
      <c r="G42" s="61">
        <v>0</v>
      </c>
      <c r="H42" s="61">
        <v>0</v>
      </c>
      <c r="I42" s="61">
        <v>0</v>
      </c>
      <c r="J42" s="61">
        <v>0</v>
      </c>
      <c r="K42" s="61">
        <v>0</v>
      </c>
      <c r="L42" s="61">
        <v>0</v>
      </c>
      <c r="M42" s="61">
        <v>0</v>
      </c>
      <c r="N42" s="61">
        <v>0</v>
      </c>
      <c r="O42" s="61">
        <v>0</v>
      </c>
      <c r="P42" s="61">
        <v>0</v>
      </c>
      <c r="Q42" s="61">
        <v>0</v>
      </c>
      <c r="R42" s="61">
        <v>0</v>
      </c>
      <c r="S42" s="61">
        <v>0</v>
      </c>
      <c r="T42" s="61">
        <v>0</v>
      </c>
      <c r="U42" s="61">
        <v>0</v>
      </c>
      <c r="V42" s="61">
        <v>0</v>
      </c>
      <c r="W42" s="61">
        <v>0</v>
      </c>
      <c r="X42" s="61">
        <v>0</v>
      </c>
      <c r="Y42" s="61">
        <v>0</v>
      </c>
      <c r="Z42" s="61">
        <v>0</v>
      </c>
      <c r="AA42" s="61">
        <v>0</v>
      </c>
      <c r="AB42" s="61">
        <v>0</v>
      </c>
      <c r="AC42" s="61">
        <v>0</v>
      </c>
      <c r="AD42" s="61">
        <v>0</v>
      </c>
      <c r="AE42" s="61">
        <v>0</v>
      </c>
      <c r="AF42" s="61">
        <v>2.8772426053854961E-4</v>
      </c>
      <c r="AG42" s="61">
        <v>9.6681490894889941E-5</v>
      </c>
      <c r="AH42" s="61">
        <v>0</v>
      </c>
      <c r="AI42" s="61">
        <v>3.2054413197608565E-3</v>
      </c>
      <c r="AJ42" s="61">
        <v>0</v>
      </c>
      <c r="AK42" s="61">
        <v>0</v>
      </c>
      <c r="AL42" s="61">
        <v>0</v>
      </c>
      <c r="AM42" s="61">
        <v>0</v>
      </c>
      <c r="AN42" s="61">
        <v>0</v>
      </c>
      <c r="AO42" s="61">
        <v>0</v>
      </c>
      <c r="AP42" s="61">
        <v>9.172271983525589E-6</v>
      </c>
      <c r="AQ42" s="61">
        <v>7.5487355488422057E-6</v>
      </c>
      <c r="AR42" s="61">
        <v>0</v>
      </c>
      <c r="AS42" s="61">
        <v>0</v>
      </c>
      <c r="AT42" s="61">
        <v>0</v>
      </c>
      <c r="AU42" s="61">
        <v>0</v>
      </c>
      <c r="AV42" s="61">
        <v>0</v>
      </c>
      <c r="AW42" s="61">
        <v>0</v>
      </c>
      <c r="AX42" s="61">
        <v>0</v>
      </c>
      <c r="AY42" s="61">
        <v>0</v>
      </c>
      <c r="AZ42" s="61">
        <v>2.9033330934768384E-6</v>
      </c>
      <c r="BA42" s="61">
        <v>0</v>
      </c>
      <c r="BB42" s="61">
        <v>0</v>
      </c>
      <c r="BC42" s="61">
        <v>1.1961535854145518E-5</v>
      </c>
      <c r="BD42" s="61">
        <v>0</v>
      </c>
      <c r="BE42" s="61">
        <v>0</v>
      </c>
      <c r="BF42" s="61">
        <v>1.263236277817005E-5</v>
      </c>
      <c r="BG42" s="61">
        <v>0</v>
      </c>
      <c r="BH42" s="61">
        <v>8.9720168970435478E-5</v>
      </c>
      <c r="BI42" s="61">
        <v>0</v>
      </c>
      <c r="BJ42" s="61">
        <v>1.0189096554084633E-5</v>
      </c>
      <c r="BK42" s="61">
        <v>0</v>
      </c>
      <c r="BL42" s="61">
        <v>0</v>
      </c>
      <c r="BM42" s="61">
        <v>0</v>
      </c>
      <c r="BN42" s="61">
        <v>0</v>
      </c>
      <c r="BO42" s="61">
        <v>0</v>
      </c>
      <c r="BP42" s="61">
        <v>0</v>
      </c>
      <c r="BQ42" s="61">
        <v>0</v>
      </c>
      <c r="BR42" s="61">
        <v>0</v>
      </c>
      <c r="BS42" s="61">
        <v>0</v>
      </c>
      <c r="BT42" s="61">
        <v>0</v>
      </c>
      <c r="BU42" s="61">
        <v>0</v>
      </c>
      <c r="BV42" s="61">
        <v>0</v>
      </c>
      <c r="BW42" s="61">
        <v>0</v>
      </c>
      <c r="BX42" s="61">
        <v>0</v>
      </c>
      <c r="BY42" s="61">
        <v>0</v>
      </c>
      <c r="BZ42" s="61">
        <v>0</v>
      </c>
      <c r="CA42" s="61">
        <v>0</v>
      </c>
      <c r="CB42" s="61">
        <v>0</v>
      </c>
      <c r="CC42" s="61">
        <v>0</v>
      </c>
      <c r="CD42" s="61">
        <v>0</v>
      </c>
      <c r="CE42" s="61">
        <v>0</v>
      </c>
      <c r="CF42" s="61">
        <v>0</v>
      </c>
      <c r="CG42" s="61">
        <v>0</v>
      </c>
      <c r="CH42" s="61">
        <v>0</v>
      </c>
      <c r="CI42" s="61">
        <v>0</v>
      </c>
      <c r="CJ42" s="61">
        <v>0</v>
      </c>
      <c r="CK42" s="61">
        <v>0</v>
      </c>
      <c r="CL42" s="61">
        <v>0</v>
      </c>
      <c r="CM42" s="61">
        <v>0</v>
      </c>
      <c r="CN42" s="61">
        <v>0</v>
      </c>
      <c r="CO42" s="61">
        <v>0</v>
      </c>
      <c r="CP42" s="61">
        <v>2.7950413447125587E-5</v>
      </c>
      <c r="CQ42" s="61">
        <v>3.4971867463255696E-4</v>
      </c>
      <c r="CR42" s="61">
        <v>0</v>
      </c>
      <c r="CS42" s="61">
        <v>0</v>
      </c>
      <c r="CT42" s="61">
        <v>0</v>
      </c>
      <c r="CU42" s="61">
        <v>2.2380983796569528E-4</v>
      </c>
      <c r="CV42" s="61">
        <v>2.5292574983129475E-4</v>
      </c>
      <c r="CW42" s="61">
        <v>3.5300234900604143E-3</v>
      </c>
      <c r="CX42" s="61">
        <v>4.1116023725048774E-3</v>
      </c>
      <c r="CY42" s="61">
        <v>0</v>
      </c>
      <c r="CZ42" s="61">
        <v>0</v>
      </c>
      <c r="DA42" s="61">
        <v>0</v>
      </c>
      <c r="DB42" s="61">
        <v>0</v>
      </c>
      <c r="DC42" s="61">
        <v>0</v>
      </c>
      <c r="DD42" s="61">
        <v>0</v>
      </c>
      <c r="DE42" s="61">
        <v>0</v>
      </c>
      <c r="DF42" s="61">
        <v>0</v>
      </c>
      <c r="DG42" s="61">
        <v>0</v>
      </c>
      <c r="DH42" s="61">
        <v>0</v>
      </c>
      <c r="DI42" s="61">
        <v>0</v>
      </c>
      <c r="DJ42" s="61">
        <v>0</v>
      </c>
      <c r="DK42" s="61">
        <v>0</v>
      </c>
      <c r="DL42" s="61">
        <v>0</v>
      </c>
      <c r="DM42" s="61">
        <v>0</v>
      </c>
      <c r="DN42" s="61">
        <v>0</v>
      </c>
      <c r="DO42" s="61">
        <v>0</v>
      </c>
      <c r="DP42" s="61">
        <v>0</v>
      </c>
      <c r="DQ42" s="61">
        <v>0</v>
      </c>
      <c r="DR42" s="61">
        <v>0</v>
      </c>
      <c r="DS42" s="61">
        <v>0</v>
      </c>
      <c r="DT42" s="61">
        <v>1.202317784535447E-2</v>
      </c>
      <c r="DU42" s="61">
        <v>0</v>
      </c>
      <c r="DV42" s="61">
        <v>0</v>
      </c>
      <c r="DW42" s="61">
        <v>0</v>
      </c>
      <c r="DX42" s="61">
        <v>0</v>
      </c>
      <c r="DY42" s="61">
        <v>0</v>
      </c>
      <c r="DZ42" s="61">
        <v>0</v>
      </c>
      <c r="EA42" s="61">
        <v>0</v>
      </c>
      <c r="EB42" s="61">
        <v>0</v>
      </c>
      <c r="EC42" s="61">
        <v>0</v>
      </c>
      <c r="ED42" s="61">
        <v>0</v>
      </c>
      <c r="EE42" s="61">
        <v>0</v>
      </c>
      <c r="EF42" s="61">
        <v>0</v>
      </c>
      <c r="EG42" s="61">
        <v>0</v>
      </c>
      <c r="EH42" s="61">
        <v>1.6040958402473626E-4</v>
      </c>
      <c r="EI42" s="61">
        <v>0</v>
      </c>
      <c r="EJ42" s="61">
        <v>0</v>
      </c>
      <c r="EK42" s="61">
        <v>0</v>
      </c>
      <c r="EL42" s="61">
        <v>0</v>
      </c>
      <c r="EM42" s="61">
        <v>0</v>
      </c>
      <c r="EN42" s="61">
        <v>0</v>
      </c>
      <c r="EO42" s="61">
        <v>0</v>
      </c>
      <c r="EP42" s="61">
        <v>0</v>
      </c>
      <c r="EQ42" s="61">
        <v>0</v>
      </c>
      <c r="ER42" s="61">
        <v>0</v>
      </c>
      <c r="ES42" s="61">
        <v>0</v>
      </c>
      <c r="ET42" s="61">
        <v>0</v>
      </c>
      <c r="EU42" s="61">
        <v>0</v>
      </c>
      <c r="EV42" s="61">
        <v>0</v>
      </c>
      <c r="EW42" s="61">
        <v>0</v>
      </c>
      <c r="EX42" s="61">
        <v>0</v>
      </c>
      <c r="EY42" s="61">
        <v>0</v>
      </c>
      <c r="EZ42" s="61">
        <v>3.6849406029193575E-4</v>
      </c>
      <c r="FA42" s="61">
        <v>0</v>
      </c>
      <c r="FB42" s="61">
        <v>0</v>
      </c>
      <c r="FC42" s="61">
        <v>0</v>
      </c>
      <c r="FD42" s="61">
        <v>0</v>
      </c>
      <c r="FE42" s="61">
        <v>0</v>
      </c>
      <c r="FF42" s="61">
        <v>0</v>
      </c>
      <c r="FG42" s="61">
        <v>0</v>
      </c>
      <c r="FH42" s="61">
        <v>0</v>
      </c>
      <c r="FI42" s="61">
        <v>0</v>
      </c>
      <c r="FJ42" s="61">
        <v>5.8722950129399241E-5</v>
      </c>
      <c r="FK42" s="61">
        <v>0</v>
      </c>
      <c r="FL42" s="61">
        <v>1.5052871474183284E-4</v>
      </c>
      <c r="FM42" s="61">
        <v>0</v>
      </c>
      <c r="FN42" s="61">
        <v>0</v>
      </c>
      <c r="FO42" s="61">
        <v>0</v>
      </c>
      <c r="FP42" s="61">
        <v>0</v>
      </c>
      <c r="FQ42" s="61">
        <v>1.0304329218372449E-5</v>
      </c>
      <c r="FR42" s="61">
        <v>0</v>
      </c>
      <c r="FS42" s="61">
        <v>0</v>
      </c>
      <c r="FT42" s="61">
        <v>0</v>
      </c>
      <c r="FU42" s="61">
        <v>0</v>
      </c>
      <c r="FV42" s="61">
        <v>0</v>
      </c>
      <c r="FW42" s="61">
        <v>0</v>
      </c>
      <c r="FX42" s="61">
        <v>0</v>
      </c>
      <c r="FY42" s="61">
        <v>0</v>
      </c>
      <c r="FZ42" s="61">
        <v>0</v>
      </c>
      <c r="GA42" s="61">
        <v>0</v>
      </c>
      <c r="GB42" s="61">
        <v>0</v>
      </c>
      <c r="GC42" s="61">
        <v>0</v>
      </c>
      <c r="GD42" s="61">
        <v>0</v>
      </c>
      <c r="GE42" s="61">
        <v>0</v>
      </c>
      <c r="GF42" s="61">
        <v>0</v>
      </c>
      <c r="GG42" s="61">
        <v>0</v>
      </c>
      <c r="GH42" s="61">
        <v>0</v>
      </c>
      <c r="GI42" s="61">
        <v>0</v>
      </c>
      <c r="GJ42" s="61">
        <v>0</v>
      </c>
      <c r="GK42" s="61">
        <v>0</v>
      </c>
      <c r="GL42" s="61">
        <v>0</v>
      </c>
      <c r="GM42" s="61">
        <v>0</v>
      </c>
      <c r="GN42" s="61">
        <v>0</v>
      </c>
      <c r="GO42" s="61">
        <v>0</v>
      </c>
      <c r="GP42" s="61">
        <v>0</v>
      </c>
      <c r="GQ42" s="61">
        <v>0</v>
      </c>
      <c r="GR42" s="61">
        <v>0</v>
      </c>
      <c r="GS42" s="61">
        <v>0</v>
      </c>
      <c r="GT42" s="61">
        <v>0</v>
      </c>
      <c r="GU42" s="61">
        <v>1.3272691658676829E-5</v>
      </c>
      <c r="GV42" s="61">
        <v>0</v>
      </c>
      <c r="GW42" s="61">
        <v>0</v>
      </c>
      <c r="GX42" s="61">
        <v>0</v>
      </c>
      <c r="GY42" s="61">
        <v>0</v>
      </c>
      <c r="GZ42" s="61">
        <v>0</v>
      </c>
      <c r="HA42" s="61">
        <v>0</v>
      </c>
      <c r="HB42" s="61">
        <v>0</v>
      </c>
      <c r="HC42" s="61">
        <v>0</v>
      </c>
      <c r="HD42" s="61">
        <v>0</v>
      </c>
      <c r="HE42" s="61">
        <v>0</v>
      </c>
      <c r="HF42" s="61">
        <v>0</v>
      </c>
      <c r="HG42" s="61">
        <v>0</v>
      </c>
      <c r="HH42" s="61">
        <v>0</v>
      </c>
      <c r="HI42" s="61">
        <v>0</v>
      </c>
      <c r="HJ42" s="61">
        <v>0</v>
      </c>
      <c r="HK42" s="61">
        <v>0</v>
      </c>
      <c r="HL42" s="61">
        <v>0</v>
      </c>
      <c r="HM42" s="61">
        <v>0</v>
      </c>
      <c r="HN42" s="61">
        <v>0</v>
      </c>
      <c r="HO42" s="61">
        <v>0</v>
      </c>
      <c r="HP42" s="61">
        <v>0</v>
      </c>
      <c r="HQ42" s="61">
        <v>0</v>
      </c>
      <c r="HR42" s="61">
        <v>0</v>
      </c>
      <c r="HS42" s="61">
        <v>0</v>
      </c>
      <c r="HT42" s="61">
        <v>0</v>
      </c>
      <c r="HU42" s="61">
        <v>0</v>
      </c>
      <c r="HV42" s="61">
        <v>0</v>
      </c>
      <c r="HW42" s="61">
        <v>0</v>
      </c>
      <c r="HX42" s="61">
        <v>0</v>
      </c>
      <c r="HY42" s="61">
        <v>0</v>
      </c>
      <c r="HZ42" s="61">
        <v>0</v>
      </c>
      <c r="IA42" s="61">
        <v>0</v>
      </c>
      <c r="IB42" s="61">
        <v>0</v>
      </c>
      <c r="IC42" s="61">
        <v>0</v>
      </c>
      <c r="ID42" s="61">
        <v>0</v>
      </c>
      <c r="IE42" s="61">
        <v>0</v>
      </c>
      <c r="IF42" s="61">
        <v>0</v>
      </c>
      <c r="IG42" s="61">
        <v>0</v>
      </c>
      <c r="IH42" s="61">
        <v>1.620951621262093E-3</v>
      </c>
      <c r="II42" s="61">
        <v>0</v>
      </c>
      <c r="IJ42" s="61">
        <v>0</v>
      </c>
      <c r="IK42" s="61">
        <v>0</v>
      </c>
      <c r="IL42" s="61">
        <v>2.3613996966214231E-5</v>
      </c>
      <c r="IM42" s="61">
        <v>0</v>
      </c>
      <c r="IN42" s="61">
        <v>0</v>
      </c>
      <c r="IO42" s="61">
        <v>0</v>
      </c>
      <c r="IP42" s="61">
        <v>0</v>
      </c>
      <c r="IQ42" s="61">
        <v>0</v>
      </c>
      <c r="IR42" s="61">
        <v>0</v>
      </c>
      <c r="IS42" s="61">
        <v>0</v>
      </c>
      <c r="IT42" s="61">
        <v>0</v>
      </c>
      <c r="IU42" s="61">
        <v>0</v>
      </c>
      <c r="IV42" s="61">
        <v>0</v>
      </c>
      <c r="IW42" s="61">
        <v>0</v>
      </c>
      <c r="IX42" s="61">
        <v>0</v>
      </c>
      <c r="IY42" s="61">
        <v>0</v>
      </c>
      <c r="IZ42" s="61">
        <v>0</v>
      </c>
      <c r="JA42" s="61">
        <v>0</v>
      </c>
      <c r="JB42" s="61">
        <v>0</v>
      </c>
      <c r="JC42" s="61">
        <v>0</v>
      </c>
      <c r="JD42" s="61">
        <v>0</v>
      </c>
      <c r="JE42" s="61">
        <v>0</v>
      </c>
      <c r="JF42" s="61">
        <v>0</v>
      </c>
      <c r="JG42" s="61">
        <v>1.2206488410036099E-6</v>
      </c>
      <c r="JH42" s="61">
        <v>4.1263841599073337E-5</v>
      </c>
      <c r="JI42" s="61">
        <v>0</v>
      </c>
      <c r="JJ42" s="61">
        <v>0</v>
      </c>
      <c r="JK42" s="61">
        <v>0</v>
      </c>
      <c r="JL42" s="61">
        <v>0</v>
      </c>
      <c r="JM42" s="61">
        <v>0</v>
      </c>
      <c r="JN42" s="61">
        <v>0</v>
      </c>
      <c r="JO42" s="61">
        <v>0</v>
      </c>
      <c r="JP42" s="61">
        <v>0</v>
      </c>
      <c r="JQ42" s="61">
        <v>0</v>
      </c>
      <c r="JR42" s="61">
        <v>0</v>
      </c>
      <c r="JS42" s="61">
        <v>0</v>
      </c>
      <c r="JT42" s="61">
        <v>0</v>
      </c>
      <c r="JU42" s="61">
        <v>3.1692798925530626E-2</v>
      </c>
      <c r="JV42" s="61">
        <v>1.0296946853872503E-3</v>
      </c>
      <c r="JW42" s="61">
        <v>0</v>
      </c>
      <c r="JX42" s="61">
        <v>3.7794565144301302E-5</v>
      </c>
      <c r="JY42" s="61">
        <v>1.7785197570872152E-5</v>
      </c>
      <c r="JZ42" s="61">
        <v>2.7112999136010835E-5</v>
      </c>
      <c r="KA42" s="61">
        <v>0</v>
      </c>
      <c r="KB42" s="61">
        <v>4.9682212920450144E-4</v>
      </c>
      <c r="KC42" s="61">
        <v>1.2347074272889159E-3</v>
      </c>
      <c r="KD42" s="61">
        <v>3.3241894066234285E-4</v>
      </c>
      <c r="KE42" s="61">
        <v>9.5566054367598421E-2</v>
      </c>
      <c r="KF42" s="61">
        <v>4.211126702146762E-4</v>
      </c>
      <c r="KG42" s="61">
        <v>3.6879171841664518E-3</v>
      </c>
      <c r="KH42" s="61">
        <v>0</v>
      </c>
      <c r="KI42" s="61">
        <v>6.9163389069450331E-3</v>
      </c>
      <c r="KJ42" s="61">
        <v>0</v>
      </c>
      <c r="KK42" s="61">
        <v>0</v>
      </c>
      <c r="KL42" s="61">
        <v>9.7389915672090965E-4</v>
      </c>
      <c r="KM42" s="61">
        <v>0</v>
      </c>
      <c r="KN42" s="61">
        <v>0</v>
      </c>
      <c r="KO42" s="61">
        <v>1.3701881639420178E-5</v>
      </c>
      <c r="KP42" s="61">
        <v>2.0378592571304485E-4</v>
      </c>
      <c r="KQ42" s="61">
        <v>8.7155798659224758E-6</v>
      </c>
      <c r="KR42" s="61">
        <v>1.3862480032533528E-2</v>
      </c>
      <c r="KS42" s="61">
        <v>9.2197493517315668E-3</v>
      </c>
      <c r="KT42" s="61">
        <v>0</v>
      </c>
      <c r="KU42" s="61">
        <v>7.5481355914044847E-4</v>
      </c>
      <c r="KV42" s="61">
        <v>9.2602287311351043E-6</v>
      </c>
      <c r="KW42" s="61">
        <v>6.7657478525604963E-4</v>
      </c>
      <c r="KX42" s="61">
        <v>5.7956931625172776E-3</v>
      </c>
      <c r="KY42" s="61">
        <v>2.3243566629375993E-4</v>
      </c>
      <c r="KZ42" s="61">
        <v>0</v>
      </c>
    </row>
    <row r="43" spans="1:312" ht="13" x14ac:dyDescent="0.3">
      <c r="A43" s="102">
        <v>1.0162808346421301</v>
      </c>
      <c r="B43" s="50" t="s">
        <v>7405</v>
      </c>
      <c r="C43" s="60" t="s">
        <v>114</v>
      </c>
      <c r="D43" s="61">
        <v>2.0753832945514318E-4</v>
      </c>
      <c r="E43" s="61">
        <v>7.5874553050512503E-5</v>
      </c>
      <c r="F43" s="61">
        <v>1.7362868197375704E-3</v>
      </c>
      <c r="G43" s="61">
        <v>1.4252016481284193E-3</v>
      </c>
      <c r="H43" s="61">
        <v>5.8801286947574537E-4</v>
      </c>
      <c r="I43" s="61">
        <v>0</v>
      </c>
      <c r="J43" s="61">
        <v>1.4296004981464392E-4</v>
      </c>
      <c r="K43" s="61">
        <v>4.1423353269583853E-5</v>
      </c>
      <c r="L43" s="61">
        <v>3.6629716028529265E-4</v>
      </c>
      <c r="M43" s="61">
        <v>0.86503824106281657</v>
      </c>
      <c r="N43" s="61">
        <v>0.81443180161124362</v>
      </c>
      <c r="O43" s="61">
        <v>0.6074851786255715</v>
      </c>
      <c r="P43" s="61">
        <v>0.62633626284887189</v>
      </c>
      <c r="Q43" s="61">
        <v>0.30715381049041274</v>
      </c>
      <c r="R43" s="61">
        <v>7.9897178500268643E-4</v>
      </c>
      <c r="S43" s="61">
        <v>2.9531675388627849E-4</v>
      </c>
      <c r="T43" s="61">
        <v>0</v>
      </c>
      <c r="U43" s="61">
        <v>1.2484760060398753E-3</v>
      </c>
      <c r="V43" s="61">
        <v>4.6656350471739909E-4</v>
      </c>
      <c r="W43" s="61">
        <v>0</v>
      </c>
      <c r="X43" s="61">
        <v>1.1277079433296875E-4</v>
      </c>
      <c r="Y43" s="61">
        <v>0</v>
      </c>
      <c r="Z43" s="61">
        <v>5.7951299761620441E-5</v>
      </c>
      <c r="AA43" s="61">
        <v>0</v>
      </c>
      <c r="AB43" s="61">
        <v>0</v>
      </c>
      <c r="AC43" s="61">
        <v>2.899773316287438E-4</v>
      </c>
      <c r="AD43" s="61">
        <v>0</v>
      </c>
      <c r="AE43" s="61">
        <v>0</v>
      </c>
      <c r="AF43" s="61">
        <v>0</v>
      </c>
      <c r="AG43" s="61">
        <v>0</v>
      </c>
      <c r="AH43" s="61">
        <v>0</v>
      </c>
      <c r="AI43" s="61">
        <v>7.5124625431220913E-5</v>
      </c>
      <c r="AJ43" s="61">
        <v>0</v>
      </c>
      <c r="AK43" s="61">
        <v>0</v>
      </c>
      <c r="AL43" s="61">
        <v>0</v>
      </c>
      <c r="AM43" s="61">
        <v>2.7737595923894322E-4</v>
      </c>
      <c r="AN43" s="61">
        <v>0</v>
      </c>
      <c r="AO43" s="61">
        <v>0</v>
      </c>
      <c r="AP43" s="61">
        <v>0</v>
      </c>
      <c r="AQ43" s="61">
        <v>1.716288901868707E-4</v>
      </c>
      <c r="AR43" s="61">
        <v>0</v>
      </c>
      <c r="AS43" s="61">
        <v>0</v>
      </c>
      <c r="AT43" s="61">
        <v>0</v>
      </c>
      <c r="AU43" s="61">
        <v>0</v>
      </c>
      <c r="AV43" s="61">
        <v>9.6633673429423331E-4</v>
      </c>
      <c r="AW43" s="61">
        <v>5.9850869660388014E-4</v>
      </c>
      <c r="AX43" s="61">
        <v>2.1819463188387418E-5</v>
      </c>
      <c r="AY43" s="61">
        <v>1.4088890910326409E-4</v>
      </c>
      <c r="AZ43" s="61">
        <v>0</v>
      </c>
      <c r="BA43" s="61">
        <v>0</v>
      </c>
      <c r="BB43" s="61">
        <v>2.2343326372376739E-4</v>
      </c>
      <c r="BC43" s="61">
        <v>0</v>
      </c>
      <c r="BD43" s="61">
        <v>1.9057278427401858E-4</v>
      </c>
      <c r="BE43" s="61">
        <v>9.2672177265645111E-4</v>
      </c>
      <c r="BF43" s="61">
        <v>2.786585746645502E-4</v>
      </c>
      <c r="BG43" s="61">
        <v>7.7193457555108617E-6</v>
      </c>
      <c r="BH43" s="61">
        <v>7.7668914121947587E-5</v>
      </c>
      <c r="BI43" s="61">
        <v>2.5420232172887653E-4</v>
      </c>
      <c r="BJ43" s="61">
        <v>1.561547364610672E-5</v>
      </c>
      <c r="BK43" s="61">
        <v>2.6828441590386287E-4</v>
      </c>
      <c r="BL43" s="61">
        <v>0</v>
      </c>
      <c r="BM43" s="61">
        <v>1.7443558407606999E-3</v>
      </c>
      <c r="BN43" s="61">
        <v>3.511958904384896E-4</v>
      </c>
      <c r="BO43" s="61">
        <v>0</v>
      </c>
      <c r="BP43" s="61">
        <v>4.5183942955418313E-4</v>
      </c>
      <c r="BQ43" s="61">
        <v>7.8355447171321309E-4</v>
      </c>
      <c r="BR43" s="61">
        <v>2.433833694845042E-3</v>
      </c>
      <c r="BS43" s="61">
        <v>0</v>
      </c>
      <c r="BT43" s="61">
        <v>2.6233288299445646E-4</v>
      </c>
      <c r="BU43" s="61">
        <v>1.822641356820435E-3</v>
      </c>
      <c r="BV43" s="61">
        <v>1.7611089016352154E-3</v>
      </c>
      <c r="BW43" s="61">
        <v>7.025886507687483E-5</v>
      </c>
      <c r="BX43" s="61">
        <v>1.3243639161577322E-3</v>
      </c>
      <c r="BY43" s="61">
        <v>1.1161751181722938E-5</v>
      </c>
      <c r="BZ43" s="61">
        <v>8.5703095231836484E-4</v>
      </c>
      <c r="CA43" s="61">
        <v>1.8311301717820081E-3</v>
      </c>
      <c r="CB43" s="61">
        <v>4.5340437940778598E-4</v>
      </c>
      <c r="CC43" s="61">
        <v>0</v>
      </c>
      <c r="CD43" s="61">
        <v>0</v>
      </c>
      <c r="CE43" s="61">
        <v>0</v>
      </c>
      <c r="CF43" s="61">
        <v>0</v>
      </c>
      <c r="CG43" s="61">
        <v>0</v>
      </c>
      <c r="CH43" s="61">
        <v>0</v>
      </c>
      <c r="CI43" s="61">
        <v>0</v>
      </c>
      <c r="CJ43" s="61">
        <v>0</v>
      </c>
      <c r="CK43" s="61">
        <v>0</v>
      </c>
      <c r="CL43" s="61">
        <v>0</v>
      </c>
      <c r="CM43" s="61">
        <v>0</v>
      </c>
      <c r="CN43" s="61">
        <v>2.5366471100564896E-4</v>
      </c>
      <c r="CO43" s="61">
        <v>0</v>
      </c>
      <c r="CP43" s="61">
        <v>0</v>
      </c>
      <c r="CQ43" s="61">
        <v>4.106545043033813E-5</v>
      </c>
      <c r="CR43" s="61">
        <v>0</v>
      </c>
      <c r="CS43" s="61">
        <v>0</v>
      </c>
      <c r="CT43" s="61">
        <v>0</v>
      </c>
      <c r="CU43" s="61">
        <v>2.2790229777841838E-3</v>
      </c>
      <c r="CV43" s="61">
        <v>0</v>
      </c>
      <c r="CW43" s="61">
        <v>0</v>
      </c>
      <c r="CX43" s="61">
        <v>0</v>
      </c>
      <c r="CY43" s="61">
        <v>0</v>
      </c>
      <c r="CZ43" s="61">
        <v>0</v>
      </c>
      <c r="DA43" s="61">
        <v>2.9970663542614893E-4</v>
      </c>
      <c r="DB43" s="61">
        <v>1.8566379864403085E-3</v>
      </c>
      <c r="DC43" s="61">
        <v>1.7516660679861307E-5</v>
      </c>
      <c r="DD43" s="61">
        <v>5.2211539717617289E-4</v>
      </c>
      <c r="DE43" s="61">
        <v>0</v>
      </c>
      <c r="DF43" s="61">
        <v>0</v>
      </c>
      <c r="DG43" s="61">
        <v>0</v>
      </c>
      <c r="DH43" s="61">
        <v>0</v>
      </c>
      <c r="DI43" s="61">
        <v>0</v>
      </c>
      <c r="DJ43" s="61">
        <v>0</v>
      </c>
      <c r="DK43" s="61">
        <v>0</v>
      </c>
      <c r="DL43" s="61">
        <v>0</v>
      </c>
      <c r="DM43" s="61">
        <v>0</v>
      </c>
      <c r="DN43" s="61">
        <v>0</v>
      </c>
      <c r="DO43" s="61">
        <v>0</v>
      </c>
      <c r="DP43" s="61">
        <v>0</v>
      </c>
      <c r="DQ43" s="61">
        <v>5.5807821663953336E-3</v>
      </c>
      <c r="DR43" s="61">
        <v>0</v>
      </c>
      <c r="DS43" s="61">
        <v>1.0456106409129148E-4</v>
      </c>
      <c r="DT43" s="61">
        <v>0</v>
      </c>
      <c r="DU43" s="61">
        <v>0</v>
      </c>
      <c r="DV43" s="61">
        <v>0</v>
      </c>
      <c r="DW43" s="61">
        <v>0</v>
      </c>
      <c r="DX43" s="61">
        <v>0</v>
      </c>
      <c r="DY43" s="61">
        <v>0</v>
      </c>
      <c r="DZ43" s="61">
        <v>0</v>
      </c>
      <c r="EA43" s="61">
        <v>0</v>
      </c>
      <c r="EB43" s="61">
        <v>0</v>
      </c>
      <c r="EC43" s="61">
        <v>0</v>
      </c>
      <c r="ED43" s="61">
        <v>0</v>
      </c>
      <c r="EE43" s="61">
        <v>0</v>
      </c>
      <c r="EF43" s="61">
        <v>0</v>
      </c>
      <c r="EG43" s="61">
        <v>1.1984032670527467E-4</v>
      </c>
      <c r="EH43" s="61">
        <v>0</v>
      </c>
      <c r="EI43" s="61">
        <v>0</v>
      </c>
      <c r="EJ43" s="61">
        <v>0</v>
      </c>
      <c r="EK43" s="61">
        <v>0</v>
      </c>
      <c r="EL43" s="61">
        <v>1.6259774155053001E-3</v>
      </c>
      <c r="EM43" s="61">
        <v>0</v>
      </c>
      <c r="EN43" s="61">
        <v>3.7809096451251015E-4</v>
      </c>
      <c r="EO43" s="61">
        <v>1.4202393570135901E-3</v>
      </c>
      <c r="EP43" s="61">
        <v>4.1634425427549364E-5</v>
      </c>
      <c r="EQ43" s="61">
        <v>2.5867136186269683E-3</v>
      </c>
      <c r="ER43" s="61">
        <v>2.723512091748762E-4</v>
      </c>
      <c r="ES43" s="61">
        <v>0</v>
      </c>
      <c r="ET43" s="61">
        <v>7.6165879863416175E-5</v>
      </c>
      <c r="EU43" s="61">
        <v>0</v>
      </c>
      <c r="EV43" s="61">
        <v>6.58213236478895E-5</v>
      </c>
      <c r="EW43" s="61">
        <v>2.9495884227617373E-5</v>
      </c>
      <c r="EX43" s="61">
        <v>0</v>
      </c>
      <c r="EY43" s="61">
        <v>0</v>
      </c>
      <c r="EZ43" s="61">
        <v>0</v>
      </c>
      <c r="FA43" s="61">
        <v>0</v>
      </c>
      <c r="FB43" s="61">
        <v>0</v>
      </c>
      <c r="FC43" s="61">
        <v>0</v>
      </c>
      <c r="FD43" s="61">
        <v>6.2147213282215917E-4</v>
      </c>
      <c r="FE43" s="61">
        <v>7.8090987541564842E-3</v>
      </c>
      <c r="FF43" s="61">
        <v>0.16547487495707155</v>
      </c>
      <c r="FG43" s="61">
        <v>1.7823439808820726E-2</v>
      </c>
      <c r="FH43" s="61">
        <v>7.9885464750492231E-3</v>
      </c>
      <c r="FI43" s="61">
        <v>2.1330377543416442E-5</v>
      </c>
      <c r="FJ43" s="61">
        <v>3.8253212548832057E-4</v>
      </c>
      <c r="FK43" s="61">
        <v>0.13620618596026279</v>
      </c>
      <c r="FL43" s="61">
        <v>1.7996024015172124E-4</v>
      </c>
      <c r="FM43" s="61">
        <v>4.7170168938414329E-4</v>
      </c>
      <c r="FN43" s="61">
        <v>5.4119155031883792E-4</v>
      </c>
      <c r="FO43" s="61">
        <v>0</v>
      </c>
      <c r="FP43" s="61">
        <v>0</v>
      </c>
      <c r="FQ43" s="61">
        <v>2.570357677249572E-4</v>
      </c>
      <c r="FR43" s="61">
        <v>0</v>
      </c>
      <c r="FS43" s="61">
        <v>3.5283899055127852E-3</v>
      </c>
      <c r="FT43" s="61">
        <v>5.716290761382796E-2</v>
      </c>
      <c r="FU43" s="61">
        <v>1.2965447077933328E-2</v>
      </c>
      <c r="FV43" s="61">
        <v>1.6776394870951512E-3</v>
      </c>
      <c r="FW43" s="61">
        <v>0.38888861364172544</v>
      </c>
      <c r="FX43" s="61">
        <v>0.47921488821782232</v>
      </c>
      <c r="FY43" s="61">
        <v>0.29318890895223676</v>
      </c>
      <c r="FZ43" s="61">
        <v>3.9643621853053173E-4</v>
      </c>
      <c r="GA43" s="61">
        <v>1.0265388646633348E-2</v>
      </c>
      <c r="GB43" s="61">
        <v>0</v>
      </c>
      <c r="GC43" s="61">
        <v>3.2752382431206704E-4</v>
      </c>
      <c r="GD43" s="61">
        <v>1.0064806174818353E-3</v>
      </c>
      <c r="GE43" s="61">
        <v>1.8290390000903927E-4</v>
      </c>
      <c r="GF43" s="61">
        <v>2.3172284740199185E-4</v>
      </c>
      <c r="GG43" s="61">
        <v>1.9682651012660737E-4</v>
      </c>
      <c r="GH43" s="61">
        <v>1.3826126361514523E-5</v>
      </c>
      <c r="GI43" s="61">
        <v>0</v>
      </c>
      <c r="GJ43" s="61">
        <v>2.5122888158530399E-4</v>
      </c>
      <c r="GK43" s="61">
        <v>0</v>
      </c>
      <c r="GL43" s="61">
        <v>0</v>
      </c>
      <c r="GM43" s="61">
        <v>0</v>
      </c>
      <c r="GN43" s="61">
        <v>0</v>
      </c>
      <c r="GO43" s="61">
        <v>0</v>
      </c>
      <c r="GP43" s="61">
        <v>1.6086652361611059E-5</v>
      </c>
      <c r="GQ43" s="61">
        <v>7.804769586664128E-5</v>
      </c>
      <c r="GR43" s="61">
        <v>4.093547985870018E-5</v>
      </c>
      <c r="GS43" s="61">
        <v>9.5575355465636722E-4</v>
      </c>
      <c r="GT43" s="61">
        <v>0</v>
      </c>
      <c r="GU43" s="61">
        <v>0</v>
      </c>
      <c r="GV43" s="61">
        <v>0</v>
      </c>
      <c r="GW43" s="61">
        <v>2.2192463792210464E-5</v>
      </c>
      <c r="GX43" s="61">
        <v>0</v>
      </c>
      <c r="GY43" s="61">
        <v>0</v>
      </c>
      <c r="GZ43" s="61">
        <v>4.2465797720851137E-4</v>
      </c>
      <c r="HA43" s="61">
        <v>0</v>
      </c>
      <c r="HB43" s="61">
        <v>0</v>
      </c>
      <c r="HC43" s="61">
        <v>0</v>
      </c>
      <c r="HD43" s="61">
        <v>0</v>
      </c>
      <c r="HE43" s="61">
        <v>0</v>
      </c>
      <c r="HF43" s="61">
        <v>0</v>
      </c>
      <c r="HG43" s="61">
        <v>0</v>
      </c>
      <c r="HH43" s="61">
        <v>0</v>
      </c>
      <c r="HI43" s="61">
        <v>0</v>
      </c>
      <c r="HJ43" s="61">
        <v>0</v>
      </c>
      <c r="HK43" s="61">
        <v>0</v>
      </c>
      <c r="HL43" s="61">
        <v>2.9633095507546293E-3</v>
      </c>
      <c r="HM43" s="61">
        <v>6.2086141619051706E-4</v>
      </c>
      <c r="HN43" s="61">
        <v>1.7261854546935024E-5</v>
      </c>
      <c r="HO43" s="61">
        <v>0</v>
      </c>
      <c r="HP43" s="61">
        <v>0</v>
      </c>
      <c r="HQ43" s="61">
        <v>0</v>
      </c>
      <c r="HR43" s="61">
        <v>0</v>
      </c>
      <c r="HS43" s="61">
        <v>0</v>
      </c>
      <c r="HT43" s="61">
        <v>6.6377083365069888E-6</v>
      </c>
      <c r="HU43" s="61">
        <v>0</v>
      </c>
      <c r="HV43" s="61">
        <v>3.7511047842833526E-4</v>
      </c>
      <c r="HW43" s="61">
        <v>0</v>
      </c>
      <c r="HX43" s="61">
        <v>5.2726207488248749E-4</v>
      </c>
      <c r="HY43" s="61">
        <v>0</v>
      </c>
      <c r="HZ43" s="61">
        <v>0</v>
      </c>
      <c r="IA43" s="61">
        <v>0</v>
      </c>
      <c r="IB43" s="61">
        <v>0</v>
      </c>
      <c r="IC43" s="61">
        <v>0</v>
      </c>
      <c r="ID43" s="61">
        <v>3.8019653427215757E-4</v>
      </c>
      <c r="IE43" s="61">
        <v>0</v>
      </c>
      <c r="IF43" s="61">
        <v>0</v>
      </c>
      <c r="IG43" s="61">
        <v>4.1511988618855257E-6</v>
      </c>
      <c r="IH43" s="61">
        <v>0</v>
      </c>
      <c r="II43" s="61">
        <v>0</v>
      </c>
      <c r="IJ43" s="61">
        <v>1.5234801670380483E-4</v>
      </c>
      <c r="IK43" s="61">
        <v>2.0924300024744582E-4</v>
      </c>
      <c r="IL43" s="61">
        <v>7.2925117305030758E-4</v>
      </c>
      <c r="IM43" s="61">
        <v>4.7388323078789951E-4</v>
      </c>
      <c r="IN43" s="61">
        <v>8.4122376171242425E-4</v>
      </c>
      <c r="IO43" s="61">
        <v>6.0426547247140671E-4</v>
      </c>
      <c r="IP43" s="61">
        <v>9.9372717920692062E-5</v>
      </c>
      <c r="IQ43" s="61">
        <v>4.3168740595251486E-4</v>
      </c>
      <c r="IR43" s="61">
        <v>0</v>
      </c>
      <c r="IS43" s="61">
        <v>1.2127598425057909E-4</v>
      </c>
      <c r="IT43" s="61">
        <v>0</v>
      </c>
      <c r="IU43" s="61">
        <v>6.8295658427857113E-5</v>
      </c>
      <c r="IV43" s="61">
        <v>0</v>
      </c>
      <c r="IW43" s="61">
        <v>0</v>
      </c>
      <c r="IX43" s="61">
        <v>7.0956315545800722E-4</v>
      </c>
      <c r="IY43" s="61">
        <v>2.1295303112253512E-3</v>
      </c>
      <c r="IZ43" s="61">
        <v>8.4014073265504131E-3</v>
      </c>
      <c r="JA43" s="61">
        <v>1.441279021816977E-3</v>
      </c>
      <c r="JB43" s="61">
        <v>7.4932836664675067E-4</v>
      </c>
      <c r="JC43" s="61">
        <v>4.9055980201348113E-4</v>
      </c>
      <c r="JD43" s="61">
        <v>7.5032177041397185E-4</v>
      </c>
      <c r="JE43" s="61">
        <v>3.2054709311007135E-5</v>
      </c>
      <c r="JF43" s="61">
        <v>5.3809758720856839E-5</v>
      </c>
      <c r="JG43" s="61">
        <v>1.5581800717124369E-4</v>
      </c>
      <c r="JH43" s="61">
        <v>1.3288906467733065E-4</v>
      </c>
      <c r="JI43" s="61">
        <v>2.0888848076406632E-4</v>
      </c>
      <c r="JJ43" s="61">
        <v>2.8514767780964508E-4</v>
      </c>
      <c r="JK43" s="61">
        <v>0</v>
      </c>
      <c r="JL43" s="61">
        <v>0</v>
      </c>
      <c r="JM43" s="61">
        <v>1.9065852302172835E-4</v>
      </c>
      <c r="JN43" s="61">
        <v>4.5442248901137669E-3</v>
      </c>
      <c r="JO43" s="61">
        <v>2.5698929648419245E-3</v>
      </c>
      <c r="JP43" s="61">
        <v>1.1455145025229152E-3</v>
      </c>
      <c r="JQ43" s="61">
        <v>2.0146706396410546E-3</v>
      </c>
      <c r="JR43" s="61">
        <v>4.4182214328706308E-3</v>
      </c>
      <c r="JS43" s="61">
        <v>1.0884277058312785E-3</v>
      </c>
      <c r="JT43" s="61">
        <v>0</v>
      </c>
      <c r="JU43" s="61">
        <v>2.4907741415472446E-4</v>
      </c>
      <c r="JV43" s="61">
        <v>3.1252271855218707E-5</v>
      </c>
      <c r="JW43" s="61">
        <v>4.8611330206294902E-4</v>
      </c>
      <c r="JX43" s="61">
        <v>0</v>
      </c>
      <c r="JY43" s="61">
        <v>0</v>
      </c>
      <c r="JZ43" s="61">
        <v>1.5930801752232355E-5</v>
      </c>
      <c r="KA43" s="61">
        <v>3.8969784456384331E-5</v>
      </c>
      <c r="KB43" s="61">
        <v>0</v>
      </c>
      <c r="KC43" s="61">
        <v>2.1524058329880592E-6</v>
      </c>
      <c r="KD43" s="61">
        <v>0</v>
      </c>
      <c r="KE43" s="61">
        <v>5.1865741323412073E-5</v>
      </c>
      <c r="KF43" s="61">
        <v>0</v>
      </c>
      <c r="KG43" s="61">
        <v>2.8664545423476848E-4</v>
      </c>
      <c r="KH43" s="61">
        <v>0</v>
      </c>
      <c r="KI43" s="61">
        <v>1.7556229437066457E-4</v>
      </c>
      <c r="KJ43" s="61">
        <v>1.9494195209106394E-5</v>
      </c>
      <c r="KK43" s="61">
        <v>0</v>
      </c>
      <c r="KL43" s="61">
        <v>0</v>
      </c>
      <c r="KM43" s="61">
        <v>0</v>
      </c>
      <c r="KN43" s="61">
        <v>6.2233987138785637E-4</v>
      </c>
      <c r="KO43" s="61">
        <v>1.7235071244553683E-5</v>
      </c>
      <c r="KP43" s="61">
        <v>1.7338750540137963E-4</v>
      </c>
      <c r="KQ43" s="61">
        <v>0</v>
      </c>
      <c r="KR43" s="61">
        <v>1.1177502399588437E-4</v>
      </c>
      <c r="KS43" s="61">
        <v>1.2629846476612712E-4</v>
      </c>
      <c r="KT43" s="61">
        <v>0</v>
      </c>
      <c r="KU43" s="61">
        <v>2.6539171333159585E-5</v>
      </c>
      <c r="KV43" s="61">
        <v>0</v>
      </c>
      <c r="KW43" s="61">
        <v>0</v>
      </c>
      <c r="KX43" s="61">
        <v>1.4685086380189554E-4</v>
      </c>
      <c r="KY43" s="61">
        <v>1.3394105270177916E-4</v>
      </c>
      <c r="KZ43" s="61">
        <v>2.485877232384139E-5</v>
      </c>
    </row>
    <row r="44" spans="1:312" ht="13" x14ac:dyDescent="0.3">
      <c r="A44" s="102">
        <v>1.1552759530515835</v>
      </c>
      <c r="B44" s="50" t="s">
        <v>894</v>
      </c>
      <c r="C44" s="60" t="s">
        <v>82</v>
      </c>
      <c r="D44" s="61">
        <v>0</v>
      </c>
      <c r="E44" s="61">
        <v>0</v>
      </c>
      <c r="F44" s="61">
        <v>1.5268621090122892E-5</v>
      </c>
      <c r="G44" s="61">
        <v>1.387570137764874E-3</v>
      </c>
      <c r="H44" s="61">
        <v>2.1413693449600321E-3</v>
      </c>
      <c r="I44" s="61">
        <v>0</v>
      </c>
      <c r="J44" s="61">
        <v>0</v>
      </c>
      <c r="K44" s="61">
        <v>1.0753216830485558E-3</v>
      </c>
      <c r="L44" s="61">
        <v>9.6654677289220183E-4</v>
      </c>
      <c r="M44" s="61">
        <v>0</v>
      </c>
      <c r="N44" s="61">
        <v>2.0965211713285672E-4</v>
      </c>
      <c r="O44" s="61">
        <v>2.4492662332506925E-3</v>
      </c>
      <c r="P44" s="61">
        <v>9.0611287977129416E-4</v>
      </c>
      <c r="Q44" s="61">
        <v>3.3861324229683844E-4</v>
      </c>
      <c r="R44" s="61">
        <v>1.0282694228703358E-3</v>
      </c>
      <c r="S44" s="61">
        <v>1.2416598688684225E-3</v>
      </c>
      <c r="T44" s="61">
        <v>3.6205477986319496E-4</v>
      </c>
      <c r="U44" s="61">
        <v>1.9034470662638472E-3</v>
      </c>
      <c r="V44" s="61">
        <v>4.6298561529513503E-3</v>
      </c>
      <c r="W44" s="61">
        <v>2.164977879748827E-4</v>
      </c>
      <c r="X44" s="61">
        <v>3.363197580811789E-4</v>
      </c>
      <c r="Y44" s="61">
        <v>1.5979257063947309E-2</v>
      </c>
      <c r="Z44" s="61">
        <v>1.6539065760003155E-3</v>
      </c>
      <c r="AA44" s="61">
        <v>1.2836159832565958E-3</v>
      </c>
      <c r="AB44" s="61">
        <v>9.1226349876642342E-4</v>
      </c>
      <c r="AC44" s="61">
        <v>2.0627112191657685E-4</v>
      </c>
      <c r="AD44" s="61">
        <v>2.3764977524899453E-3</v>
      </c>
      <c r="AE44" s="61">
        <v>1.2109067473925265E-2</v>
      </c>
      <c r="AF44" s="61">
        <v>1.4351368497972649E-3</v>
      </c>
      <c r="AG44" s="61">
        <v>5.8102074337788551E-2</v>
      </c>
      <c r="AH44" s="61">
        <v>3.1083550927613725E-3</v>
      </c>
      <c r="AI44" s="61">
        <v>4.8318234473714722E-3</v>
      </c>
      <c r="AJ44" s="61">
        <v>5.5812317363066874E-3</v>
      </c>
      <c r="AK44" s="61">
        <v>5.9592967953827784E-2</v>
      </c>
      <c r="AL44" s="61">
        <v>1.7551225980412068E-2</v>
      </c>
      <c r="AM44" s="61">
        <v>3.5909159764267069E-2</v>
      </c>
      <c r="AN44" s="61">
        <v>8.3227745274241316E-2</v>
      </c>
      <c r="AO44" s="61">
        <v>7.5478060341031245E-2</v>
      </c>
      <c r="AP44" s="61">
        <v>2.3163782181291847E-2</v>
      </c>
      <c r="AQ44" s="61">
        <v>7.6823046579837569E-3</v>
      </c>
      <c r="AR44" s="61">
        <v>5.4326656210908842E-3</v>
      </c>
      <c r="AS44" s="61">
        <v>2.8508787393599425E-3</v>
      </c>
      <c r="AT44" s="61">
        <v>3.7691507459069768E-4</v>
      </c>
      <c r="AU44" s="61">
        <v>1.6171461552113736E-3</v>
      </c>
      <c r="AV44" s="61">
        <v>1.2210472311523069E-4</v>
      </c>
      <c r="AW44" s="61">
        <v>6.4027818244526851E-4</v>
      </c>
      <c r="AX44" s="61">
        <v>1.0407915290664229E-3</v>
      </c>
      <c r="AY44" s="61">
        <v>3.237303974703934E-4</v>
      </c>
      <c r="AZ44" s="61">
        <v>2.7440770368936948E-3</v>
      </c>
      <c r="BA44" s="61">
        <v>0</v>
      </c>
      <c r="BB44" s="61">
        <v>3.5894549646119187E-3</v>
      </c>
      <c r="BC44" s="61">
        <v>1.7140308252274104E-2</v>
      </c>
      <c r="BD44" s="61">
        <v>2.4331653809487121E-2</v>
      </c>
      <c r="BE44" s="61">
        <v>1.5175112142040282E-5</v>
      </c>
      <c r="BF44" s="61">
        <v>3.4529372090830314E-3</v>
      </c>
      <c r="BG44" s="61">
        <v>2.7734451397687203E-3</v>
      </c>
      <c r="BH44" s="61">
        <v>5.7835293385797085E-2</v>
      </c>
      <c r="BI44" s="61">
        <v>2.8014660355677613E-3</v>
      </c>
      <c r="BJ44" s="61">
        <v>8.8476961369367735E-4</v>
      </c>
      <c r="BK44" s="61">
        <v>5.377630006510265E-3</v>
      </c>
      <c r="BL44" s="61">
        <v>1.1065532107750789E-4</v>
      </c>
      <c r="BM44" s="61">
        <v>7.8501614658288716E-3</v>
      </c>
      <c r="BN44" s="61">
        <v>3.6838570057500034E-3</v>
      </c>
      <c r="BO44" s="61">
        <v>6.275635079472877E-3</v>
      </c>
      <c r="BP44" s="61">
        <v>1.4490879689428598E-5</v>
      </c>
      <c r="BQ44" s="61">
        <v>0</v>
      </c>
      <c r="BR44" s="61">
        <v>6.7974624041820683E-5</v>
      </c>
      <c r="BS44" s="61">
        <v>1.4094897648741128E-4</v>
      </c>
      <c r="BT44" s="61">
        <v>0</v>
      </c>
      <c r="BU44" s="61">
        <v>1.891930024532974E-4</v>
      </c>
      <c r="BV44" s="61">
        <v>4.3324730794480257E-4</v>
      </c>
      <c r="BW44" s="61">
        <v>7.9178686208373713E-4</v>
      </c>
      <c r="BX44" s="61">
        <v>0</v>
      </c>
      <c r="BY44" s="61">
        <v>7.8341541106717876E-4</v>
      </c>
      <c r="BZ44" s="61">
        <v>1.7795775626766734E-5</v>
      </c>
      <c r="CA44" s="61">
        <v>0</v>
      </c>
      <c r="CB44" s="61">
        <v>4.1679745060554021E-3</v>
      </c>
      <c r="CC44" s="61">
        <v>3.7693860847052185E-3</v>
      </c>
      <c r="CD44" s="61">
        <v>2.5285502393184271E-3</v>
      </c>
      <c r="CE44" s="61">
        <v>2.7542057886478012E-3</v>
      </c>
      <c r="CF44" s="61">
        <v>1.7443668094852547E-4</v>
      </c>
      <c r="CG44" s="61">
        <v>2.1051279176430545E-3</v>
      </c>
      <c r="CH44" s="61">
        <v>6.5792766781326631E-3</v>
      </c>
      <c r="CI44" s="61">
        <v>1.1038515451993866E-3</v>
      </c>
      <c r="CJ44" s="61">
        <v>2.3122928851170652E-3</v>
      </c>
      <c r="CK44" s="61">
        <v>1.4376520751446533E-3</v>
      </c>
      <c r="CL44" s="61">
        <v>4.0172421330615026E-3</v>
      </c>
      <c r="CM44" s="61">
        <v>3.0754304115861828E-3</v>
      </c>
      <c r="CN44" s="61">
        <v>4.9872422524477331E-3</v>
      </c>
      <c r="CO44" s="61">
        <v>1.0724255404563628E-2</v>
      </c>
      <c r="CP44" s="61">
        <v>1.1001507888896955E-2</v>
      </c>
      <c r="CQ44" s="61">
        <v>5.2193492033686343E-3</v>
      </c>
      <c r="CR44" s="61">
        <v>4.9746194723877656E-3</v>
      </c>
      <c r="CS44" s="61">
        <v>1.1036142554885314E-2</v>
      </c>
      <c r="CT44" s="61">
        <v>3.8325623252131948E-3</v>
      </c>
      <c r="CU44" s="61">
        <v>6.2854367192204342E-3</v>
      </c>
      <c r="CV44" s="61">
        <v>3.5147911932211892E-3</v>
      </c>
      <c r="CW44" s="61">
        <v>3.1864755095149605E-2</v>
      </c>
      <c r="CX44" s="61">
        <v>5.702691336915592E-3</v>
      </c>
      <c r="CY44" s="61">
        <v>7.0034653783493696E-3</v>
      </c>
      <c r="CZ44" s="61">
        <v>7.1706836449110037E-3</v>
      </c>
      <c r="DA44" s="61">
        <v>4.52122324685089E-3</v>
      </c>
      <c r="DB44" s="61">
        <v>4.5877749922781158E-3</v>
      </c>
      <c r="DC44" s="61">
        <v>5.5655933007953432E-4</v>
      </c>
      <c r="DD44" s="61">
        <v>2.1338356077023612E-3</v>
      </c>
      <c r="DE44" s="61">
        <v>2.6857771312212568E-3</v>
      </c>
      <c r="DF44" s="61">
        <v>1.1148375601964843E-3</v>
      </c>
      <c r="DG44" s="61">
        <v>1.866096796092867E-3</v>
      </c>
      <c r="DH44" s="61">
        <v>2.5708343395525468E-3</v>
      </c>
      <c r="DI44" s="61">
        <v>3.3323102552468382E-3</v>
      </c>
      <c r="DJ44" s="61">
        <v>5.8557862767417588E-3</v>
      </c>
      <c r="DK44" s="61">
        <v>5.6973017223392684E-4</v>
      </c>
      <c r="DL44" s="61">
        <v>2.5036605353152505E-3</v>
      </c>
      <c r="DM44" s="61">
        <v>2.6975881869613458E-5</v>
      </c>
      <c r="DN44" s="61">
        <v>7.2632242991319627E-3</v>
      </c>
      <c r="DO44" s="61">
        <v>7.0147730048752011E-4</v>
      </c>
      <c r="DP44" s="61">
        <v>1.3917007768177803E-3</v>
      </c>
      <c r="DQ44" s="61">
        <v>1.1476399770335866E-2</v>
      </c>
      <c r="DR44" s="61">
        <v>1.306452468760947E-3</v>
      </c>
      <c r="DS44" s="61">
        <v>8.1423390483671969E-4</v>
      </c>
      <c r="DT44" s="61">
        <v>1.0666650805592008E-2</v>
      </c>
      <c r="DU44" s="61">
        <v>0.20512024526991418</v>
      </c>
      <c r="DV44" s="61">
        <v>0.12621665437788654</v>
      </c>
      <c r="DW44" s="61">
        <v>4.4636950724069799E-2</v>
      </c>
      <c r="DX44" s="61">
        <v>0.21932806812259811</v>
      </c>
      <c r="DY44" s="61">
        <v>0.14197151742017211</v>
      </c>
      <c r="DZ44" s="61">
        <v>9.9080764179646282E-3</v>
      </c>
      <c r="EA44" s="61">
        <v>2.6988780296160037E-3</v>
      </c>
      <c r="EB44" s="61">
        <v>1.0225676537821577E-2</v>
      </c>
      <c r="EC44" s="61">
        <v>2.2171041490470517E-3</v>
      </c>
      <c r="ED44" s="61">
        <v>7.0610761971864932E-3</v>
      </c>
      <c r="EE44" s="61">
        <v>2.8867058678996582E-3</v>
      </c>
      <c r="EF44" s="61">
        <v>3.3451991751286608E-3</v>
      </c>
      <c r="EG44" s="61">
        <v>2.8510108834555242E-3</v>
      </c>
      <c r="EH44" s="61">
        <v>3.6200520933456076E-2</v>
      </c>
      <c r="EI44" s="61">
        <v>2.7980422128230224E-3</v>
      </c>
      <c r="EJ44" s="61">
        <v>4.2086113234317832E-3</v>
      </c>
      <c r="EK44" s="61">
        <v>3.6942394440363045E-3</v>
      </c>
      <c r="EL44" s="61">
        <v>1.4296990624858307E-3</v>
      </c>
      <c r="EM44" s="61">
        <v>4.4775897343448968E-4</v>
      </c>
      <c r="EN44" s="61">
        <v>2.1143530394217001E-4</v>
      </c>
      <c r="EO44" s="61">
        <v>0</v>
      </c>
      <c r="EP44" s="61">
        <v>6.2403561437597089E-5</v>
      </c>
      <c r="EQ44" s="61">
        <v>0</v>
      </c>
      <c r="ER44" s="61">
        <v>0</v>
      </c>
      <c r="ES44" s="61">
        <v>6.0382732708978096E-4</v>
      </c>
      <c r="ET44" s="61">
        <v>0</v>
      </c>
      <c r="EU44" s="61">
        <v>1.7268591978337146E-4</v>
      </c>
      <c r="EV44" s="61">
        <v>8.6758187180492824E-5</v>
      </c>
      <c r="EW44" s="61">
        <v>2.4735741528059526E-5</v>
      </c>
      <c r="EX44" s="61">
        <v>1.1881913101000214E-4</v>
      </c>
      <c r="EY44" s="61">
        <v>1.684362106024884E-3</v>
      </c>
      <c r="EZ44" s="61">
        <v>4.6708657842265783E-4</v>
      </c>
      <c r="FA44" s="61">
        <v>0</v>
      </c>
      <c r="FB44" s="61">
        <v>7.1079106975283244E-3</v>
      </c>
      <c r="FC44" s="61">
        <v>1.6448844460596783E-4</v>
      </c>
      <c r="FD44" s="61">
        <v>3.0666607182046226E-3</v>
      </c>
      <c r="FE44" s="61">
        <v>4.8873027768645784E-3</v>
      </c>
      <c r="FF44" s="61">
        <v>1.6702548766124859E-3</v>
      </c>
      <c r="FG44" s="61">
        <v>1.7333631256853923E-5</v>
      </c>
      <c r="FH44" s="61">
        <v>6.4684683953356405E-4</v>
      </c>
      <c r="FI44" s="61">
        <v>4.5099972635495654E-4</v>
      </c>
      <c r="FJ44" s="61">
        <v>1.3751957028210991E-3</v>
      </c>
      <c r="FK44" s="61">
        <v>7.0263668955350923E-3</v>
      </c>
      <c r="FL44" s="61">
        <v>3.8035313142996483E-4</v>
      </c>
      <c r="FM44" s="61">
        <v>1.6745304764723766E-3</v>
      </c>
      <c r="FN44" s="61">
        <v>1.8178772386469705E-5</v>
      </c>
      <c r="FO44" s="61">
        <v>1.8207784875502793E-3</v>
      </c>
      <c r="FP44" s="61">
        <v>3.1501933144923106E-3</v>
      </c>
      <c r="FQ44" s="61">
        <v>1.5715246983486692E-3</v>
      </c>
      <c r="FR44" s="61">
        <v>1.9868393178767781E-3</v>
      </c>
      <c r="FS44" s="61">
        <v>0</v>
      </c>
      <c r="FT44" s="61">
        <v>4.1047044754469208E-4</v>
      </c>
      <c r="FU44" s="61">
        <v>8.8359418915130489E-5</v>
      </c>
      <c r="FV44" s="61">
        <v>5.4423113458674107E-5</v>
      </c>
      <c r="FW44" s="61">
        <v>0</v>
      </c>
      <c r="FX44" s="61">
        <v>2.9133235465862121E-4</v>
      </c>
      <c r="FY44" s="61">
        <v>1.962188801619749E-3</v>
      </c>
      <c r="FZ44" s="61">
        <v>0</v>
      </c>
      <c r="GA44" s="61">
        <v>3.5995369115611638E-4</v>
      </c>
      <c r="GB44" s="61">
        <v>2.1917093996830788E-3</v>
      </c>
      <c r="GC44" s="61">
        <v>5.2629897364257316E-4</v>
      </c>
      <c r="GD44" s="61">
        <v>0</v>
      </c>
      <c r="GE44" s="61">
        <v>2.2763987934893931E-4</v>
      </c>
      <c r="GF44" s="61">
        <v>7.8308722848115914E-4</v>
      </c>
      <c r="GG44" s="61">
        <v>4.7432144856718915E-3</v>
      </c>
      <c r="GH44" s="61">
        <v>1.2743797354985956E-3</v>
      </c>
      <c r="GI44" s="61">
        <v>1.5092840199612758E-2</v>
      </c>
      <c r="GJ44" s="61">
        <v>4.4504329272542801E-3</v>
      </c>
      <c r="GK44" s="61">
        <v>3.1488741621324605E-3</v>
      </c>
      <c r="GL44" s="61">
        <v>7.8554859085308462E-4</v>
      </c>
      <c r="GM44" s="61">
        <v>1.5865768284175079E-3</v>
      </c>
      <c r="GN44" s="61">
        <v>8.7414655162952669E-4</v>
      </c>
      <c r="GO44" s="61">
        <v>2.0752453475381497E-5</v>
      </c>
      <c r="GP44" s="61">
        <v>2.3459701360682791E-5</v>
      </c>
      <c r="GQ44" s="61">
        <v>0</v>
      </c>
      <c r="GR44" s="61">
        <v>1.187383173541179E-3</v>
      </c>
      <c r="GS44" s="61">
        <v>0</v>
      </c>
      <c r="GT44" s="61">
        <v>5.0856753525161064E-4</v>
      </c>
      <c r="GU44" s="61">
        <v>0</v>
      </c>
      <c r="GV44" s="61">
        <v>2.2421333775999811E-3</v>
      </c>
      <c r="GW44" s="61">
        <v>4.8967761570779843E-4</v>
      </c>
      <c r="GX44" s="61">
        <v>2.6837816253815375E-3</v>
      </c>
      <c r="GY44" s="61">
        <v>1.4972950647102465E-4</v>
      </c>
      <c r="GZ44" s="61">
        <v>1.8215440841585898E-2</v>
      </c>
      <c r="HA44" s="61">
        <v>1.8785660134546703E-2</v>
      </c>
      <c r="HB44" s="61">
        <v>1.3054753275417958E-2</v>
      </c>
      <c r="HC44" s="61">
        <v>7.2482416786969189E-3</v>
      </c>
      <c r="HD44" s="61">
        <v>7.2603917723020502E-3</v>
      </c>
      <c r="HE44" s="61">
        <v>1.8585991172460233E-2</v>
      </c>
      <c r="HF44" s="61">
        <v>6.629732722321445E-2</v>
      </c>
      <c r="HG44" s="61">
        <v>1.9926687998991464E-2</v>
      </c>
      <c r="HH44" s="61">
        <v>8.9643077393315243E-3</v>
      </c>
      <c r="HI44" s="61">
        <v>1.1688020417833202E-2</v>
      </c>
      <c r="HJ44" s="61">
        <v>4.6424410421606471E-3</v>
      </c>
      <c r="HK44" s="61">
        <v>3.1394132584188384E-5</v>
      </c>
      <c r="HL44" s="61">
        <v>7.8016103029442834E-4</v>
      </c>
      <c r="HM44" s="61">
        <v>9.1180687241244928E-4</v>
      </c>
      <c r="HN44" s="61">
        <v>1.1750161396851919E-3</v>
      </c>
      <c r="HO44" s="61">
        <v>1.2632641432016075E-3</v>
      </c>
      <c r="HP44" s="61">
        <v>4.1862943914029657E-3</v>
      </c>
      <c r="HQ44" s="61">
        <v>4.5136765371419068E-3</v>
      </c>
      <c r="HR44" s="61">
        <v>2.3388119435603549E-2</v>
      </c>
      <c r="HS44" s="61">
        <v>9.8699234790779813E-3</v>
      </c>
      <c r="HT44" s="61">
        <v>4.7979679054190299E-3</v>
      </c>
      <c r="HU44" s="61">
        <v>1.0316337364755211E-3</v>
      </c>
      <c r="HV44" s="61">
        <v>3.0578893920393938E-3</v>
      </c>
      <c r="HW44" s="61">
        <v>6.4716227297135142E-5</v>
      </c>
      <c r="HX44" s="61">
        <v>9.0944148467961519E-5</v>
      </c>
      <c r="HY44" s="61">
        <v>2.2078295379805877E-3</v>
      </c>
      <c r="HZ44" s="61">
        <v>1.1777757676607649E-3</v>
      </c>
      <c r="IA44" s="61">
        <v>7.0316572530452984E-3</v>
      </c>
      <c r="IB44" s="61">
        <v>1.0740584707945573E-3</v>
      </c>
      <c r="IC44" s="61">
        <v>0.16543383651133278</v>
      </c>
      <c r="ID44" s="61">
        <v>6.2929758749517478E-2</v>
      </c>
      <c r="IE44" s="61">
        <v>3.0045055283189057E-2</v>
      </c>
      <c r="IF44" s="61">
        <v>6.879786800432322E-2</v>
      </c>
      <c r="IG44" s="61">
        <v>4.2182413721297994E-3</v>
      </c>
      <c r="IH44" s="61">
        <v>1.873914839856036E-4</v>
      </c>
      <c r="II44" s="61">
        <v>1.9237343473309508E-3</v>
      </c>
      <c r="IJ44" s="61">
        <v>2.2787467666063434E-5</v>
      </c>
      <c r="IK44" s="61">
        <v>6.581939792085624E-6</v>
      </c>
      <c r="IL44" s="61">
        <v>9.2735048109575066E-4</v>
      </c>
      <c r="IM44" s="61">
        <v>0</v>
      </c>
      <c r="IN44" s="61">
        <v>0</v>
      </c>
      <c r="IO44" s="61">
        <v>7.8843565231198886E-5</v>
      </c>
      <c r="IP44" s="61">
        <v>4.3563869230635144E-6</v>
      </c>
      <c r="IQ44" s="61">
        <v>0</v>
      </c>
      <c r="IR44" s="61">
        <v>1.1079833593163969E-4</v>
      </c>
      <c r="IS44" s="61">
        <v>3.3708352372641102E-6</v>
      </c>
      <c r="IT44" s="61">
        <v>0</v>
      </c>
      <c r="IU44" s="61">
        <v>9.9465525580387003E-5</v>
      </c>
      <c r="IV44" s="61">
        <v>3.196634487109329E-5</v>
      </c>
      <c r="IW44" s="61">
        <v>7.6964263972402892E-4</v>
      </c>
      <c r="IX44" s="61">
        <v>3.1000956140583689E-4</v>
      </c>
      <c r="IY44" s="61">
        <v>0</v>
      </c>
      <c r="IZ44" s="61">
        <v>1.0993991005689063E-3</v>
      </c>
      <c r="JA44" s="61">
        <v>4.6942678593677221E-4</v>
      </c>
      <c r="JB44" s="61">
        <v>1.6036762884332463E-3</v>
      </c>
      <c r="JC44" s="61">
        <v>2.4529562390067958E-4</v>
      </c>
      <c r="JD44" s="61">
        <v>0</v>
      </c>
      <c r="JE44" s="61">
        <v>0</v>
      </c>
      <c r="JF44" s="61">
        <v>0</v>
      </c>
      <c r="JG44" s="61">
        <v>1.4834661770963958E-3</v>
      </c>
      <c r="JH44" s="61">
        <v>1.3162681351017917E-3</v>
      </c>
      <c r="JI44" s="61">
        <v>1.5936484692577731E-3</v>
      </c>
      <c r="JJ44" s="61">
        <v>8.9936238054301153E-5</v>
      </c>
      <c r="JK44" s="61">
        <v>1.433526052911885E-3</v>
      </c>
      <c r="JL44" s="61">
        <v>3.9088606050079059E-4</v>
      </c>
      <c r="JM44" s="61">
        <v>1.1909976183195465E-4</v>
      </c>
      <c r="JN44" s="61">
        <v>6.9765256648031003E-4</v>
      </c>
      <c r="JO44" s="61">
        <v>2.0366603666700033E-5</v>
      </c>
      <c r="JP44" s="61">
        <v>2.7185129079192085E-4</v>
      </c>
      <c r="JQ44" s="61">
        <v>5.2044061981538993E-4</v>
      </c>
      <c r="JR44" s="61">
        <v>9.5192815107366981E-6</v>
      </c>
      <c r="JS44" s="61">
        <v>3.8489050141743368E-5</v>
      </c>
      <c r="JT44" s="61">
        <v>3.602453710013552E-2</v>
      </c>
      <c r="JU44" s="61">
        <v>3.0511605032167776E-2</v>
      </c>
      <c r="JV44" s="61">
        <v>6.7349755365167394E-2</v>
      </c>
      <c r="JW44" s="61">
        <v>1.5734173942366071E-2</v>
      </c>
      <c r="JX44" s="61">
        <v>0.44387775953618697</v>
      </c>
      <c r="JY44" s="61">
        <v>7.7170876739499523E-3</v>
      </c>
      <c r="JZ44" s="61">
        <v>5.9416740597798702E-2</v>
      </c>
      <c r="KA44" s="61">
        <v>1.8250773697110464E-2</v>
      </c>
      <c r="KB44" s="61">
        <v>0.57496455275939717</v>
      </c>
      <c r="KC44" s="61">
        <v>1.1412256841922709E-2</v>
      </c>
      <c r="KD44" s="61">
        <v>2.0141416220980687E-2</v>
      </c>
      <c r="KE44" s="61">
        <v>1.1756407468768848E-2</v>
      </c>
      <c r="KF44" s="61">
        <v>0.6171283488666619</v>
      </c>
      <c r="KG44" s="61">
        <v>1.5848102006467083E-2</v>
      </c>
      <c r="KH44" s="61">
        <v>0.32209851556438795</v>
      </c>
      <c r="KI44" s="61">
        <v>1.2909472206435017E-2</v>
      </c>
      <c r="KJ44" s="61">
        <v>0.35258151553528827</v>
      </c>
      <c r="KK44" s="61">
        <v>0.49479808648024026</v>
      </c>
      <c r="KL44" s="61">
        <v>1.8277517575053557E-2</v>
      </c>
      <c r="KM44" s="61">
        <v>0.58857705611651157</v>
      </c>
      <c r="KN44" s="61">
        <v>2.2162454481285544E-2</v>
      </c>
      <c r="KO44" s="61">
        <v>1.5582355020851413E-2</v>
      </c>
      <c r="KP44" s="61">
        <v>3.5301795132902047E-2</v>
      </c>
      <c r="KQ44" s="61">
        <v>1.2051558159855619E-2</v>
      </c>
      <c r="KR44" s="61">
        <v>8.2277912763604345E-3</v>
      </c>
      <c r="KS44" s="61">
        <v>1.2665130579784056E-2</v>
      </c>
      <c r="KT44" s="61">
        <v>0.26142763814062014</v>
      </c>
      <c r="KU44" s="61">
        <v>1.4225632021801242E-2</v>
      </c>
      <c r="KV44" s="61">
        <v>3.2989991854104748E-2</v>
      </c>
      <c r="KW44" s="61">
        <v>6.1024794067042658E-3</v>
      </c>
      <c r="KX44" s="61">
        <v>8.6865506658478624E-3</v>
      </c>
      <c r="KY44" s="61">
        <v>6.7561912779821529E-2</v>
      </c>
      <c r="KZ44" s="61">
        <v>0.5472638834695136</v>
      </c>
    </row>
    <row r="45" spans="1:312" ht="13" x14ac:dyDescent="0.3">
      <c r="A45" s="102">
        <v>1.0132087820679723</v>
      </c>
      <c r="B45" s="50" t="s">
        <v>893</v>
      </c>
      <c r="C45" s="60" t="s">
        <v>13</v>
      </c>
      <c r="D45" s="61">
        <v>0</v>
      </c>
      <c r="E45" s="61">
        <v>0</v>
      </c>
      <c r="F45" s="61">
        <v>0</v>
      </c>
      <c r="G45" s="61">
        <v>0</v>
      </c>
      <c r="H45" s="61">
        <v>0</v>
      </c>
      <c r="I45" s="61">
        <v>0</v>
      </c>
      <c r="J45" s="61">
        <v>0</v>
      </c>
      <c r="K45" s="61">
        <v>0</v>
      </c>
      <c r="L45" s="61">
        <v>0</v>
      </c>
      <c r="M45" s="61">
        <v>0</v>
      </c>
      <c r="N45" s="61">
        <v>0</v>
      </c>
      <c r="O45" s="61">
        <v>0</v>
      </c>
      <c r="P45" s="61">
        <v>0</v>
      </c>
      <c r="Q45" s="61">
        <v>0</v>
      </c>
      <c r="R45" s="61">
        <v>0</v>
      </c>
      <c r="S45" s="61">
        <v>0</v>
      </c>
      <c r="T45" s="61">
        <v>0</v>
      </c>
      <c r="U45" s="61">
        <v>0</v>
      </c>
      <c r="V45" s="61">
        <v>0</v>
      </c>
      <c r="W45" s="61">
        <v>0</v>
      </c>
      <c r="X45" s="61">
        <v>0</v>
      </c>
      <c r="Y45" s="61">
        <v>0</v>
      </c>
      <c r="Z45" s="61">
        <v>0</v>
      </c>
      <c r="AA45" s="61">
        <v>0</v>
      </c>
      <c r="AB45" s="61">
        <v>0</v>
      </c>
      <c r="AC45" s="61">
        <v>0</v>
      </c>
      <c r="AD45" s="61">
        <v>0</v>
      </c>
      <c r="AE45" s="61">
        <v>0</v>
      </c>
      <c r="AF45" s="61">
        <v>0</v>
      </c>
      <c r="AG45" s="61">
        <v>0</v>
      </c>
      <c r="AH45" s="61">
        <v>0</v>
      </c>
      <c r="AI45" s="61">
        <v>0</v>
      </c>
      <c r="AJ45" s="61">
        <v>0</v>
      </c>
      <c r="AK45" s="61">
        <v>0</v>
      </c>
      <c r="AL45" s="61">
        <v>0</v>
      </c>
      <c r="AM45" s="61">
        <v>0</v>
      </c>
      <c r="AN45" s="61">
        <v>0</v>
      </c>
      <c r="AO45" s="61">
        <v>0</v>
      </c>
      <c r="AP45" s="61">
        <v>0</v>
      </c>
      <c r="AQ45" s="61">
        <v>0</v>
      </c>
      <c r="AR45" s="61">
        <v>0</v>
      </c>
      <c r="AS45" s="61">
        <v>0</v>
      </c>
      <c r="AT45" s="61">
        <v>0</v>
      </c>
      <c r="AU45" s="61">
        <v>2.362842120553554E-2</v>
      </c>
      <c r="AV45" s="61">
        <v>0</v>
      </c>
      <c r="AW45" s="61">
        <v>0</v>
      </c>
      <c r="AX45" s="61">
        <v>0</v>
      </c>
      <c r="AY45" s="61">
        <v>0</v>
      </c>
      <c r="AZ45" s="61">
        <v>0</v>
      </c>
      <c r="BA45" s="61">
        <v>0</v>
      </c>
      <c r="BB45" s="61">
        <v>0</v>
      </c>
      <c r="BC45" s="61">
        <v>0</v>
      </c>
      <c r="BD45" s="61">
        <v>0</v>
      </c>
      <c r="BE45" s="61">
        <v>0</v>
      </c>
      <c r="BF45" s="61">
        <v>0</v>
      </c>
      <c r="BG45" s="61">
        <v>0</v>
      </c>
      <c r="BH45" s="61">
        <v>0</v>
      </c>
      <c r="BI45" s="61">
        <v>0</v>
      </c>
      <c r="BJ45" s="61">
        <v>0</v>
      </c>
      <c r="BK45" s="61">
        <v>0</v>
      </c>
      <c r="BL45" s="61">
        <v>0</v>
      </c>
      <c r="BM45" s="61">
        <v>0</v>
      </c>
      <c r="BN45" s="61">
        <v>0</v>
      </c>
      <c r="BO45" s="61">
        <v>0</v>
      </c>
      <c r="BP45" s="61">
        <v>0</v>
      </c>
      <c r="BQ45" s="61">
        <v>0</v>
      </c>
      <c r="BR45" s="61">
        <v>0</v>
      </c>
      <c r="BS45" s="61">
        <v>0</v>
      </c>
      <c r="BT45" s="61">
        <v>0</v>
      </c>
      <c r="BU45" s="61">
        <v>0</v>
      </c>
      <c r="BV45" s="61">
        <v>0</v>
      </c>
      <c r="BW45" s="61">
        <v>0</v>
      </c>
      <c r="BX45" s="61">
        <v>0</v>
      </c>
      <c r="BY45" s="61">
        <v>0</v>
      </c>
      <c r="BZ45" s="61">
        <v>0</v>
      </c>
      <c r="CA45" s="61">
        <v>0</v>
      </c>
      <c r="CB45" s="61">
        <v>0</v>
      </c>
      <c r="CC45" s="61">
        <v>0</v>
      </c>
      <c r="CD45" s="61">
        <v>0</v>
      </c>
      <c r="CE45" s="61">
        <v>0</v>
      </c>
      <c r="CF45" s="61">
        <v>0</v>
      </c>
      <c r="CG45" s="61">
        <v>0</v>
      </c>
      <c r="CH45" s="61">
        <v>0</v>
      </c>
      <c r="CI45" s="61">
        <v>0</v>
      </c>
      <c r="CJ45" s="61">
        <v>0</v>
      </c>
      <c r="CK45" s="61">
        <v>0</v>
      </c>
      <c r="CL45" s="61">
        <v>0</v>
      </c>
      <c r="CM45" s="61">
        <v>0</v>
      </c>
      <c r="CN45" s="61">
        <v>0</v>
      </c>
      <c r="CO45" s="61">
        <v>0</v>
      </c>
      <c r="CP45" s="61">
        <v>0</v>
      </c>
      <c r="CQ45" s="61">
        <v>0</v>
      </c>
      <c r="CR45" s="61">
        <v>0</v>
      </c>
      <c r="CS45" s="61">
        <v>0</v>
      </c>
      <c r="CT45" s="61">
        <v>0</v>
      </c>
      <c r="CU45" s="61">
        <v>0</v>
      </c>
      <c r="CV45" s="61">
        <v>0</v>
      </c>
      <c r="CW45" s="61">
        <v>0</v>
      </c>
      <c r="CX45" s="61">
        <v>0</v>
      </c>
      <c r="CY45" s="61">
        <v>0</v>
      </c>
      <c r="CZ45" s="61">
        <v>0</v>
      </c>
      <c r="DA45" s="61">
        <v>0</v>
      </c>
      <c r="DB45" s="61">
        <v>0</v>
      </c>
      <c r="DC45" s="61">
        <v>0</v>
      </c>
      <c r="DD45" s="61">
        <v>0</v>
      </c>
      <c r="DE45" s="61">
        <v>0</v>
      </c>
      <c r="DF45" s="61">
        <v>0</v>
      </c>
      <c r="DG45" s="61">
        <v>0</v>
      </c>
      <c r="DH45" s="61">
        <v>0</v>
      </c>
      <c r="DI45" s="61">
        <v>0</v>
      </c>
      <c r="DJ45" s="61">
        <v>0</v>
      </c>
      <c r="DK45" s="61">
        <v>0</v>
      </c>
      <c r="DL45" s="61">
        <v>0</v>
      </c>
      <c r="DM45" s="61">
        <v>0</v>
      </c>
      <c r="DN45" s="61">
        <v>0</v>
      </c>
      <c r="DO45" s="61">
        <v>0</v>
      </c>
      <c r="DP45" s="61">
        <v>0</v>
      </c>
      <c r="DQ45" s="61">
        <v>0</v>
      </c>
      <c r="DR45" s="61">
        <v>0</v>
      </c>
      <c r="DS45" s="61">
        <v>0</v>
      </c>
      <c r="DT45" s="61">
        <v>0</v>
      </c>
      <c r="DU45" s="61">
        <v>0</v>
      </c>
      <c r="DV45" s="61">
        <v>0</v>
      </c>
      <c r="DW45" s="61">
        <v>0</v>
      </c>
      <c r="DX45" s="61">
        <v>0</v>
      </c>
      <c r="DY45" s="61">
        <v>0</v>
      </c>
      <c r="DZ45" s="61">
        <v>0</v>
      </c>
      <c r="EA45" s="61">
        <v>0</v>
      </c>
      <c r="EB45" s="61">
        <v>0</v>
      </c>
      <c r="EC45" s="61">
        <v>0</v>
      </c>
      <c r="ED45" s="61">
        <v>0</v>
      </c>
      <c r="EE45" s="61">
        <v>0</v>
      </c>
      <c r="EF45" s="61">
        <v>0</v>
      </c>
      <c r="EG45" s="61">
        <v>0</v>
      </c>
      <c r="EH45" s="61">
        <v>0</v>
      </c>
      <c r="EI45" s="61">
        <v>0</v>
      </c>
      <c r="EJ45" s="61">
        <v>0</v>
      </c>
      <c r="EK45" s="61">
        <v>0</v>
      </c>
      <c r="EL45" s="61">
        <v>0</v>
      </c>
      <c r="EM45" s="61">
        <v>0</v>
      </c>
      <c r="EN45" s="61">
        <v>0</v>
      </c>
      <c r="EO45" s="61">
        <v>0</v>
      </c>
      <c r="EP45" s="61">
        <v>0</v>
      </c>
      <c r="EQ45" s="61">
        <v>0</v>
      </c>
      <c r="ER45" s="61">
        <v>0</v>
      </c>
      <c r="ES45" s="61">
        <v>0</v>
      </c>
      <c r="ET45" s="61">
        <v>0</v>
      </c>
      <c r="EU45" s="61">
        <v>0</v>
      </c>
      <c r="EV45" s="61">
        <v>0</v>
      </c>
      <c r="EW45" s="61">
        <v>0</v>
      </c>
      <c r="EX45" s="61">
        <v>0</v>
      </c>
      <c r="EY45" s="61">
        <v>0</v>
      </c>
      <c r="EZ45" s="61">
        <v>0</v>
      </c>
      <c r="FA45" s="61">
        <v>0</v>
      </c>
      <c r="FB45" s="61">
        <v>0</v>
      </c>
      <c r="FC45" s="61">
        <v>0</v>
      </c>
      <c r="FD45" s="61">
        <v>0</v>
      </c>
      <c r="FE45" s="61">
        <v>0</v>
      </c>
      <c r="FF45" s="61">
        <v>0</v>
      </c>
      <c r="FG45" s="61">
        <v>0</v>
      </c>
      <c r="FH45" s="61">
        <v>0</v>
      </c>
      <c r="FI45" s="61">
        <v>0</v>
      </c>
      <c r="FJ45" s="61">
        <v>0</v>
      </c>
      <c r="FK45" s="61">
        <v>0</v>
      </c>
      <c r="FL45" s="61">
        <v>0</v>
      </c>
      <c r="FM45" s="61">
        <v>0</v>
      </c>
      <c r="FN45" s="61">
        <v>0</v>
      </c>
      <c r="FO45" s="61">
        <v>0</v>
      </c>
      <c r="FP45" s="61">
        <v>0</v>
      </c>
      <c r="FQ45" s="61">
        <v>0</v>
      </c>
      <c r="FR45" s="61">
        <v>0</v>
      </c>
      <c r="FS45" s="61">
        <v>0</v>
      </c>
      <c r="FT45" s="61">
        <v>0</v>
      </c>
      <c r="FU45" s="61">
        <v>0</v>
      </c>
      <c r="FV45" s="61">
        <v>0</v>
      </c>
      <c r="FW45" s="61">
        <v>0</v>
      </c>
      <c r="FX45" s="61">
        <v>0</v>
      </c>
      <c r="FY45" s="61">
        <v>0</v>
      </c>
      <c r="FZ45" s="61">
        <v>0</v>
      </c>
      <c r="GA45" s="61">
        <v>0</v>
      </c>
      <c r="GB45" s="61">
        <v>0</v>
      </c>
      <c r="GC45" s="61">
        <v>0</v>
      </c>
      <c r="GD45" s="61">
        <v>0</v>
      </c>
      <c r="GE45" s="61">
        <v>0</v>
      </c>
      <c r="GF45" s="61">
        <v>0</v>
      </c>
      <c r="GG45" s="61">
        <v>0</v>
      </c>
      <c r="GH45" s="61">
        <v>6.3296823216216276E-5</v>
      </c>
      <c r="GI45" s="61">
        <v>0</v>
      </c>
      <c r="GJ45" s="61">
        <v>0</v>
      </c>
      <c r="GK45" s="61">
        <v>2.207324824287E-5</v>
      </c>
      <c r="GL45" s="61">
        <v>0</v>
      </c>
      <c r="GM45" s="61">
        <v>0</v>
      </c>
      <c r="GN45" s="61">
        <v>0</v>
      </c>
      <c r="GO45" s="61">
        <v>0</v>
      </c>
      <c r="GP45" s="61">
        <v>0</v>
      </c>
      <c r="GQ45" s="61">
        <v>0</v>
      </c>
      <c r="GR45" s="61">
        <v>0</v>
      </c>
      <c r="GS45" s="61">
        <v>0</v>
      </c>
      <c r="GT45" s="61">
        <v>0</v>
      </c>
      <c r="GU45" s="61">
        <v>0</v>
      </c>
      <c r="GV45" s="61">
        <v>0</v>
      </c>
      <c r="GW45" s="61">
        <v>0</v>
      </c>
      <c r="GX45" s="61">
        <v>0</v>
      </c>
      <c r="GY45" s="61">
        <v>0</v>
      </c>
      <c r="GZ45" s="61">
        <v>0</v>
      </c>
      <c r="HA45" s="61">
        <v>0</v>
      </c>
      <c r="HB45" s="61">
        <v>0</v>
      </c>
      <c r="HC45" s="61">
        <v>0</v>
      </c>
      <c r="HD45" s="61">
        <v>0</v>
      </c>
      <c r="HE45" s="61">
        <v>0</v>
      </c>
      <c r="HF45" s="61">
        <v>0</v>
      </c>
      <c r="HG45" s="61">
        <v>0</v>
      </c>
      <c r="HH45" s="61">
        <v>0</v>
      </c>
      <c r="HI45" s="61">
        <v>0</v>
      </c>
      <c r="HJ45" s="61">
        <v>0</v>
      </c>
      <c r="HK45" s="61">
        <v>0</v>
      </c>
      <c r="HL45" s="61">
        <v>0</v>
      </c>
      <c r="HM45" s="61">
        <v>0</v>
      </c>
      <c r="HN45" s="61">
        <v>0</v>
      </c>
      <c r="HO45" s="61">
        <v>0</v>
      </c>
      <c r="HP45" s="61">
        <v>0</v>
      </c>
      <c r="HQ45" s="61">
        <v>0</v>
      </c>
      <c r="HR45" s="61">
        <v>0</v>
      </c>
      <c r="HS45" s="61">
        <v>0</v>
      </c>
      <c r="HT45" s="61">
        <v>0</v>
      </c>
      <c r="HU45" s="61">
        <v>0</v>
      </c>
      <c r="HV45" s="61">
        <v>0</v>
      </c>
      <c r="HW45" s="61">
        <v>0</v>
      </c>
      <c r="HX45" s="61">
        <v>0</v>
      </c>
      <c r="HY45" s="61">
        <v>0</v>
      </c>
      <c r="HZ45" s="61">
        <v>0</v>
      </c>
      <c r="IA45" s="61">
        <v>0</v>
      </c>
      <c r="IB45" s="61">
        <v>0</v>
      </c>
      <c r="IC45" s="61">
        <v>0</v>
      </c>
      <c r="ID45" s="61">
        <v>0</v>
      </c>
      <c r="IE45" s="61">
        <v>0</v>
      </c>
      <c r="IF45" s="61">
        <v>0</v>
      </c>
      <c r="IG45" s="61">
        <v>0</v>
      </c>
      <c r="IH45" s="61">
        <v>0</v>
      </c>
      <c r="II45" s="61">
        <v>0</v>
      </c>
      <c r="IJ45" s="61">
        <v>0</v>
      </c>
      <c r="IK45" s="61">
        <v>0</v>
      </c>
      <c r="IL45" s="61">
        <v>0</v>
      </c>
      <c r="IM45" s="61">
        <v>0</v>
      </c>
      <c r="IN45" s="61">
        <v>0</v>
      </c>
      <c r="IO45" s="61">
        <v>0</v>
      </c>
      <c r="IP45" s="61">
        <v>0</v>
      </c>
      <c r="IQ45" s="61">
        <v>0</v>
      </c>
      <c r="IR45" s="61">
        <v>0</v>
      </c>
      <c r="IS45" s="61">
        <v>0</v>
      </c>
      <c r="IT45" s="61">
        <v>0</v>
      </c>
      <c r="IU45" s="61">
        <v>0</v>
      </c>
      <c r="IV45" s="61">
        <v>0</v>
      </c>
      <c r="IW45" s="61">
        <v>0</v>
      </c>
      <c r="IX45" s="61">
        <v>0</v>
      </c>
      <c r="IY45" s="61">
        <v>0</v>
      </c>
      <c r="IZ45" s="61">
        <v>0</v>
      </c>
      <c r="JA45" s="61">
        <v>0</v>
      </c>
      <c r="JB45" s="61">
        <v>0</v>
      </c>
      <c r="JC45" s="61">
        <v>0</v>
      </c>
      <c r="JD45" s="61">
        <v>0</v>
      </c>
      <c r="JE45" s="61">
        <v>0</v>
      </c>
      <c r="JF45" s="61">
        <v>0</v>
      </c>
      <c r="JG45" s="61">
        <v>0</v>
      </c>
      <c r="JH45" s="61">
        <v>0</v>
      </c>
      <c r="JI45" s="61">
        <v>0</v>
      </c>
      <c r="JJ45" s="61">
        <v>0</v>
      </c>
      <c r="JK45" s="61">
        <v>0</v>
      </c>
      <c r="JL45" s="61">
        <v>0</v>
      </c>
      <c r="JM45" s="61">
        <v>0</v>
      </c>
      <c r="JN45" s="61">
        <v>0</v>
      </c>
      <c r="JO45" s="61">
        <v>0</v>
      </c>
      <c r="JP45" s="61">
        <v>0</v>
      </c>
      <c r="JQ45" s="61">
        <v>0</v>
      </c>
      <c r="JR45" s="61">
        <v>0</v>
      </c>
      <c r="JS45" s="61">
        <v>0</v>
      </c>
      <c r="JT45" s="61">
        <v>0</v>
      </c>
      <c r="JU45" s="61">
        <v>0</v>
      </c>
      <c r="JV45" s="61">
        <v>0</v>
      </c>
      <c r="JW45" s="61">
        <v>0</v>
      </c>
      <c r="JX45" s="61">
        <v>0</v>
      </c>
      <c r="JY45" s="61">
        <v>0</v>
      </c>
      <c r="JZ45" s="61">
        <v>0</v>
      </c>
      <c r="KA45" s="61">
        <v>0</v>
      </c>
      <c r="KB45" s="61">
        <v>0</v>
      </c>
      <c r="KC45" s="61">
        <v>0</v>
      </c>
      <c r="KD45" s="61">
        <v>0</v>
      </c>
      <c r="KE45" s="61">
        <v>0</v>
      </c>
      <c r="KF45" s="61">
        <v>0</v>
      </c>
      <c r="KG45" s="61">
        <v>0</v>
      </c>
      <c r="KH45" s="61">
        <v>0</v>
      </c>
      <c r="KI45" s="61">
        <v>0</v>
      </c>
      <c r="KJ45" s="61">
        <v>0</v>
      </c>
      <c r="KK45" s="61">
        <v>0</v>
      </c>
      <c r="KL45" s="61">
        <v>0</v>
      </c>
      <c r="KM45" s="61">
        <v>0</v>
      </c>
      <c r="KN45" s="61">
        <v>0</v>
      </c>
      <c r="KO45" s="61">
        <v>0</v>
      </c>
      <c r="KP45" s="61">
        <v>0</v>
      </c>
      <c r="KQ45" s="61">
        <v>0</v>
      </c>
      <c r="KR45" s="61">
        <v>0</v>
      </c>
      <c r="KS45" s="61">
        <v>0</v>
      </c>
      <c r="KT45" s="61">
        <v>0</v>
      </c>
      <c r="KU45" s="61">
        <v>0</v>
      </c>
      <c r="KV45" s="61">
        <v>0</v>
      </c>
      <c r="KW45" s="61">
        <v>0</v>
      </c>
      <c r="KX45" s="61">
        <v>0</v>
      </c>
      <c r="KY45" s="61">
        <v>0</v>
      </c>
      <c r="KZ45" s="61">
        <v>0</v>
      </c>
    </row>
    <row r="46" spans="1:312" ht="13" x14ac:dyDescent="0.3">
      <c r="A46" s="102">
        <v>1.0245631598387854</v>
      </c>
      <c r="B46" s="50" t="s">
        <v>892</v>
      </c>
      <c r="C46" s="60" t="s">
        <v>96</v>
      </c>
      <c r="D46" s="61">
        <v>0</v>
      </c>
      <c r="E46" s="61">
        <v>0</v>
      </c>
      <c r="F46" s="61">
        <v>0</v>
      </c>
      <c r="G46" s="61">
        <v>0</v>
      </c>
      <c r="H46" s="61">
        <v>0</v>
      </c>
      <c r="I46" s="61">
        <v>0</v>
      </c>
      <c r="J46" s="61">
        <v>0</v>
      </c>
      <c r="K46" s="61">
        <v>0</v>
      </c>
      <c r="L46" s="61">
        <v>0</v>
      </c>
      <c r="M46" s="61">
        <v>0</v>
      </c>
      <c r="N46" s="61">
        <v>4.271763984770812E-6</v>
      </c>
      <c r="O46" s="61">
        <v>0</v>
      </c>
      <c r="P46" s="61">
        <v>0</v>
      </c>
      <c r="Q46" s="61">
        <v>0</v>
      </c>
      <c r="R46" s="61">
        <v>0</v>
      </c>
      <c r="S46" s="61">
        <v>0</v>
      </c>
      <c r="T46" s="61">
        <v>0</v>
      </c>
      <c r="U46" s="61">
        <v>0</v>
      </c>
      <c r="V46" s="61">
        <v>0</v>
      </c>
      <c r="W46" s="61">
        <v>0</v>
      </c>
      <c r="X46" s="61">
        <v>0</v>
      </c>
      <c r="Y46" s="61">
        <v>0</v>
      </c>
      <c r="Z46" s="61">
        <v>0</v>
      </c>
      <c r="AA46" s="61">
        <v>0</v>
      </c>
      <c r="AB46" s="61">
        <v>0</v>
      </c>
      <c r="AC46" s="61">
        <v>0</v>
      </c>
      <c r="AD46" s="61">
        <v>0</v>
      </c>
      <c r="AE46" s="61">
        <v>0</v>
      </c>
      <c r="AF46" s="61">
        <v>0</v>
      </c>
      <c r="AG46" s="61">
        <v>1.0640408651987886E-4</v>
      </c>
      <c r="AH46" s="61">
        <v>0</v>
      </c>
      <c r="AI46" s="61">
        <v>0</v>
      </c>
      <c r="AJ46" s="61">
        <v>0</v>
      </c>
      <c r="AK46" s="61">
        <v>0</v>
      </c>
      <c r="AL46" s="61">
        <v>0</v>
      </c>
      <c r="AM46" s="61">
        <v>0</v>
      </c>
      <c r="AN46" s="61">
        <v>0</v>
      </c>
      <c r="AO46" s="61">
        <v>0</v>
      </c>
      <c r="AP46" s="61">
        <v>0</v>
      </c>
      <c r="AQ46" s="61">
        <v>7.3914702249079929E-6</v>
      </c>
      <c r="AR46" s="61">
        <v>0</v>
      </c>
      <c r="AS46" s="61">
        <v>0</v>
      </c>
      <c r="AT46" s="61">
        <v>0</v>
      </c>
      <c r="AU46" s="61">
        <v>0</v>
      </c>
      <c r="AV46" s="61">
        <v>0</v>
      </c>
      <c r="AW46" s="61">
        <v>0</v>
      </c>
      <c r="AX46" s="61">
        <v>0</v>
      </c>
      <c r="AY46" s="61">
        <v>0</v>
      </c>
      <c r="AZ46" s="61">
        <v>0</v>
      </c>
      <c r="BA46" s="61">
        <v>0</v>
      </c>
      <c r="BB46" s="61">
        <v>0</v>
      </c>
      <c r="BC46" s="61">
        <v>0</v>
      </c>
      <c r="BD46" s="61">
        <v>0</v>
      </c>
      <c r="BE46" s="61">
        <v>0</v>
      </c>
      <c r="BF46" s="61">
        <v>0</v>
      </c>
      <c r="BG46" s="61">
        <v>0</v>
      </c>
      <c r="BH46" s="61">
        <v>0</v>
      </c>
      <c r="BI46" s="61">
        <v>0</v>
      </c>
      <c r="BJ46" s="61">
        <v>0</v>
      </c>
      <c r="BK46" s="61">
        <v>0</v>
      </c>
      <c r="BL46" s="61">
        <v>0</v>
      </c>
      <c r="BM46" s="61">
        <v>0</v>
      </c>
      <c r="BN46" s="61">
        <v>0</v>
      </c>
      <c r="BO46" s="61">
        <v>0</v>
      </c>
      <c r="BP46" s="61">
        <v>0</v>
      </c>
      <c r="BQ46" s="61">
        <v>0</v>
      </c>
      <c r="BR46" s="61">
        <v>0</v>
      </c>
      <c r="BS46" s="61">
        <v>0</v>
      </c>
      <c r="BT46" s="61">
        <v>0</v>
      </c>
      <c r="BU46" s="61">
        <v>0</v>
      </c>
      <c r="BV46" s="61">
        <v>0</v>
      </c>
      <c r="BW46" s="61">
        <v>0</v>
      </c>
      <c r="BX46" s="61">
        <v>0</v>
      </c>
      <c r="BY46" s="61">
        <v>0</v>
      </c>
      <c r="BZ46" s="61">
        <v>0</v>
      </c>
      <c r="CA46" s="61">
        <v>0</v>
      </c>
      <c r="CB46" s="61">
        <v>0</v>
      </c>
      <c r="CC46" s="61">
        <v>0</v>
      </c>
      <c r="CD46" s="61">
        <v>0</v>
      </c>
      <c r="CE46" s="61">
        <v>0</v>
      </c>
      <c r="CF46" s="61">
        <v>0</v>
      </c>
      <c r="CG46" s="61">
        <v>0</v>
      </c>
      <c r="CH46" s="61">
        <v>0</v>
      </c>
      <c r="CI46" s="61">
        <v>0</v>
      </c>
      <c r="CJ46" s="61">
        <v>0</v>
      </c>
      <c r="CK46" s="61">
        <v>0</v>
      </c>
      <c r="CL46" s="61">
        <v>0</v>
      </c>
      <c r="CM46" s="61">
        <v>0</v>
      </c>
      <c r="CN46" s="61">
        <v>0</v>
      </c>
      <c r="CO46" s="61">
        <v>0</v>
      </c>
      <c r="CP46" s="61">
        <v>0</v>
      </c>
      <c r="CQ46" s="61">
        <v>0</v>
      </c>
      <c r="CR46" s="61">
        <v>0</v>
      </c>
      <c r="CS46" s="61">
        <v>0</v>
      </c>
      <c r="CT46" s="61">
        <v>0</v>
      </c>
      <c r="CU46" s="61">
        <v>0</v>
      </c>
      <c r="CV46" s="61">
        <v>0</v>
      </c>
      <c r="CW46" s="61">
        <v>0</v>
      </c>
      <c r="CX46" s="61">
        <v>0</v>
      </c>
      <c r="CY46" s="61">
        <v>0</v>
      </c>
      <c r="CZ46" s="61">
        <v>0</v>
      </c>
      <c r="DA46" s="61">
        <v>0</v>
      </c>
      <c r="DB46" s="61">
        <v>0</v>
      </c>
      <c r="DC46" s="61">
        <v>0</v>
      </c>
      <c r="DD46" s="61">
        <v>0</v>
      </c>
      <c r="DE46" s="61">
        <v>0</v>
      </c>
      <c r="DF46" s="61">
        <v>0</v>
      </c>
      <c r="DG46" s="61">
        <v>0</v>
      </c>
      <c r="DH46" s="61">
        <v>0</v>
      </c>
      <c r="DI46" s="61">
        <v>0</v>
      </c>
      <c r="DJ46" s="61">
        <v>0</v>
      </c>
      <c r="DK46" s="61">
        <v>0</v>
      </c>
      <c r="DL46" s="61">
        <v>0</v>
      </c>
      <c r="DM46" s="61">
        <v>0</v>
      </c>
      <c r="DN46" s="61">
        <v>0</v>
      </c>
      <c r="DO46" s="61">
        <v>0</v>
      </c>
      <c r="DP46" s="61">
        <v>0</v>
      </c>
      <c r="DQ46" s="61">
        <v>0</v>
      </c>
      <c r="DR46" s="61">
        <v>0</v>
      </c>
      <c r="DS46" s="61">
        <v>0</v>
      </c>
      <c r="DT46" s="61">
        <v>0</v>
      </c>
      <c r="DU46" s="61">
        <v>0</v>
      </c>
      <c r="DV46" s="61">
        <v>0</v>
      </c>
      <c r="DW46" s="61">
        <v>0</v>
      </c>
      <c r="DX46" s="61">
        <v>0</v>
      </c>
      <c r="DY46" s="61">
        <v>0</v>
      </c>
      <c r="DZ46" s="61">
        <v>0</v>
      </c>
      <c r="EA46" s="61">
        <v>0</v>
      </c>
      <c r="EB46" s="61">
        <v>0</v>
      </c>
      <c r="EC46" s="61">
        <v>0</v>
      </c>
      <c r="ED46" s="61">
        <v>0</v>
      </c>
      <c r="EE46" s="61">
        <v>0</v>
      </c>
      <c r="EF46" s="61">
        <v>0</v>
      </c>
      <c r="EG46" s="61">
        <v>0</v>
      </c>
      <c r="EH46" s="61">
        <v>0</v>
      </c>
      <c r="EI46" s="61">
        <v>0</v>
      </c>
      <c r="EJ46" s="61">
        <v>0</v>
      </c>
      <c r="EK46" s="61">
        <v>2.1783867143045782E-4</v>
      </c>
      <c r="EL46" s="61">
        <v>0</v>
      </c>
      <c r="EM46" s="61">
        <v>0</v>
      </c>
      <c r="EN46" s="61">
        <v>0</v>
      </c>
      <c r="EO46" s="61">
        <v>0</v>
      </c>
      <c r="EP46" s="61">
        <v>0</v>
      </c>
      <c r="EQ46" s="61">
        <v>0</v>
      </c>
      <c r="ER46" s="61">
        <v>0</v>
      </c>
      <c r="ES46" s="61">
        <v>0</v>
      </c>
      <c r="ET46" s="61">
        <v>0</v>
      </c>
      <c r="EU46" s="61">
        <v>0</v>
      </c>
      <c r="EV46" s="61">
        <v>0</v>
      </c>
      <c r="EW46" s="61">
        <v>0</v>
      </c>
      <c r="EX46" s="61">
        <v>0</v>
      </c>
      <c r="EY46" s="61">
        <v>0</v>
      </c>
      <c r="EZ46" s="61">
        <v>0</v>
      </c>
      <c r="FA46" s="61">
        <v>0</v>
      </c>
      <c r="FB46" s="61">
        <v>0</v>
      </c>
      <c r="FC46" s="61">
        <v>0</v>
      </c>
      <c r="FD46" s="61">
        <v>0</v>
      </c>
      <c r="FE46" s="61">
        <v>0</v>
      </c>
      <c r="FF46" s="61">
        <v>0</v>
      </c>
      <c r="FG46" s="61">
        <v>0</v>
      </c>
      <c r="FH46" s="61">
        <v>0</v>
      </c>
      <c r="FI46" s="61">
        <v>0</v>
      </c>
      <c r="FJ46" s="61">
        <v>0</v>
      </c>
      <c r="FK46" s="61">
        <v>0</v>
      </c>
      <c r="FL46" s="61">
        <v>2.0029434547481193E-4</v>
      </c>
      <c r="FM46" s="61">
        <v>2.0694958373253091E-3</v>
      </c>
      <c r="FN46" s="61">
        <v>0.11106858755586353</v>
      </c>
      <c r="FO46" s="61">
        <v>0</v>
      </c>
      <c r="FP46" s="61">
        <v>1.5015477950747294E-3</v>
      </c>
      <c r="FQ46" s="61">
        <v>1.0816647586698405E-3</v>
      </c>
      <c r="FR46" s="61">
        <v>1.0771170816370585E-3</v>
      </c>
      <c r="FS46" s="61">
        <v>0</v>
      </c>
      <c r="FT46" s="61">
        <v>0</v>
      </c>
      <c r="FU46" s="61">
        <v>0</v>
      </c>
      <c r="FV46" s="61">
        <v>0</v>
      </c>
      <c r="FW46" s="61">
        <v>0</v>
      </c>
      <c r="FX46" s="61">
        <v>0</v>
      </c>
      <c r="FY46" s="61">
        <v>0</v>
      </c>
      <c r="FZ46" s="61">
        <v>0</v>
      </c>
      <c r="GA46" s="61">
        <v>0</v>
      </c>
      <c r="GB46" s="61">
        <v>0</v>
      </c>
      <c r="GC46" s="61">
        <v>0</v>
      </c>
      <c r="GD46" s="61">
        <v>0</v>
      </c>
      <c r="GE46" s="61">
        <v>0</v>
      </c>
      <c r="GF46" s="61">
        <v>0</v>
      </c>
      <c r="GG46" s="61">
        <v>0</v>
      </c>
      <c r="GH46" s="61">
        <v>0</v>
      </c>
      <c r="GI46" s="61">
        <v>0</v>
      </c>
      <c r="GJ46" s="61">
        <v>0</v>
      </c>
      <c r="GK46" s="61">
        <v>0</v>
      </c>
      <c r="GL46" s="61">
        <v>0</v>
      </c>
      <c r="GM46" s="61">
        <v>0</v>
      </c>
      <c r="GN46" s="61">
        <v>0</v>
      </c>
      <c r="GO46" s="61">
        <v>0</v>
      </c>
      <c r="GP46" s="61">
        <v>0</v>
      </c>
      <c r="GQ46" s="61">
        <v>0</v>
      </c>
      <c r="GR46" s="61">
        <v>0</v>
      </c>
      <c r="GS46" s="61">
        <v>0</v>
      </c>
      <c r="GT46" s="61">
        <v>0</v>
      </c>
      <c r="GU46" s="61">
        <v>0</v>
      </c>
      <c r="GV46" s="61">
        <v>0</v>
      </c>
      <c r="GW46" s="61">
        <v>0</v>
      </c>
      <c r="GX46" s="61">
        <v>8.5602137754350026E-5</v>
      </c>
      <c r="GY46" s="61">
        <v>5.2493028253739425E-4</v>
      </c>
      <c r="GZ46" s="61">
        <v>0</v>
      </c>
      <c r="HA46" s="61">
        <v>0</v>
      </c>
      <c r="HB46" s="61">
        <v>0</v>
      </c>
      <c r="HC46" s="61">
        <v>0</v>
      </c>
      <c r="HD46" s="61">
        <v>0</v>
      </c>
      <c r="HE46" s="61">
        <v>0</v>
      </c>
      <c r="HF46" s="61">
        <v>0</v>
      </c>
      <c r="HG46" s="61">
        <v>0</v>
      </c>
      <c r="HH46" s="61">
        <v>0</v>
      </c>
      <c r="HI46" s="61">
        <v>0</v>
      </c>
      <c r="HJ46" s="61">
        <v>0</v>
      </c>
      <c r="HK46" s="61">
        <v>0</v>
      </c>
      <c r="HL46" s="61">
        <v>0</v>
      </c>
      <c r="HM46" s="61">
        <v>0</v>
      </c>
      <c r="HN46" s="61">
        <v>0</v>
      </c>
      <c r="HO46" s="61">
        <v>0</v>
      </c>
      <c r="HP46" s="61">
        <v>0</v>
      </c>
      <c r="HQ46" s="61">
        <v>0</v>
      </c>
      <c r="HR46" s="61">
        <v>0</v>
      </c>
      <c r="HS46" s="61">
        <v>0</v>
      </c>
      <c r="HT46" s="61">
        <v>0</v>
      </c>
      <c r="HU46" s="61">
        <v>0</v>
      </c>
      <c r="HV46" s="61">
        <v>0</v>
      </c>
      <c r="HW46" s="61">
        <v>0</v>
      </c>
      <c r="HX46" s="61">
        <v>0</v>
      </c>
      <c r="HY46" s="61">
        <v>0</v>
      </c>
      <c r="HZ46" s="61">
        <v>0</v>
      </c>
      <c r="IA46" s="61">
        <v>0</v>
      </c>
      <c r="IB46" s="61">
        <v>0</v>
      </c>
      <c r="IC46" s="61">
        <v>0</v>
      </c>
      <c r="ID46" s="61">
        <v>0</v>
      </c>
      <c r="IE46" s="61">
        <v>0</v>
      </c>
      <c r="IF46" s="61">
        <v>0</v>
      </c>
      <c r="IG46" s="61">
        <v>5.7940995064342589E-2</v>
      </c>
      <c r="IH46" s="61">
        <v>0</v>
      </c>
      <c r="II46" s="61">
        <v>0</v>
      </c>
      <c r="IJ46" s="61">
        <v>0</v>
      </c>
      <c r="IK46" s="61">
        <v>0</v>
      </c>
      <c r="IL46" s="61">
        <v>0</v>
      </c>
      <c r="IM46" s="61">
        <v>0</v>
      </c>
      <c r="IN46" s="61">
        <v>0</v>
      </c>
      <c r="IO46" s="61">
        <v>0</v>
      </c>
      <c r="IP46" s="61">
        <v>0</v>
      </c>
      <c r="IQ46" s="61">
        <v>0</v>
      </c>
      <c r="IR46" s="61">
        <v>0</v>
      </c>
      <c r="IS46" s="61">
        <v>0</v>
      </c>
      <c r="IT46" s="61">
        <v>0</v>
      </c>
      <c r="IU46" s="61">
        <v>0</v>
      </c>
      <c r="IV46" s="61">
        <v>0</v>
      </c>
      <c r="IW46" s="61">
        <v>0</v>
      </c>
      <c r="IX46" s="61">
        <v>0</v>
      </c>
      <c r="IY46" s="61">
        <v>0</v>
      </c>
      <c r="IZ46" s="61">
        <v>0</v>
      </c>
      <c r="JA46" s="61">
        <v>0</v>
      </c>
      <c r="JB46" s="61">
        <v>0</v>
      </c>
      <c r="JC46" s="61">
        <v>0</v>
      </c>
      <c r="JD46" s="61">
        <v>0</v>
      </c>
      <c r="JE46" s="61">
        <v>0</v>
      </c>
      <c r="JF46" s="61">
        <v>0</v>
      </c>
      <c r="JG46" s="61">
        <v>0</v>
      </c>
      <c r="JH46" s="61">
        <v>0</v>
      </c>
      <c r="JI46" s="61">
        <v>0</v>
      </c>
      <c r="JJ46" s="61">
        <v>0</v>
      </c>
      <c r="JK46" s="61">
        <v>6.3100524791998556E-5</v>
      </c>
      <c r="JL46" s="61">
        <v>0</v>
      </c>
      <c r="JM46" s="61">
        <v>0</v>
      </c>
      <c r="JN46" s="61">
        <v>0</v>
      </c>
      <c r="JO46" s="61">
        <v>0</v>
      </c>
      <c r="JP46" s="61">
        <v>0</v>
      </c>
      <c r="JQ46" s="61">
        <v>0</v>
      </c>
      <c r="JR46" s="61">
        <v>0</v>
      </c>
      <c r="JS46" s="61">
        <v>0</v>
      </c>
      <c r="JT46" s="61">
        <v>0</v>
      </c>
      <c r="JU46" s="61">
        <v>0</v>
      </c>
      <c r="JV46" s="61">
        <v>0</v>
      </c>
      <c r="JW46" s="61">
        <v>0</v>
      </c>
      <c r="JX46" s="61">
        <v>0</v>
      </c>
      <c r="JY46" s="61">
        <v>0</v>
      </c>
      <c r="JZ46" s="61">
        <v>0</v>
      </c>
      <c r="KA46" s="61">
        <v>0</v>
      </c>
      <c r="KB46" s="61">
        <v>0</v>
      </c>
      <c r="KC46" s="61">
        <v>0</v>
      </c>
      <c r="KD46" s="61">
        <v>0</v>
      </c>
      <c r="KE46" s="61">
        <v>0</v>
      </c>
      <c r="KF46" s="61">
        <v>0</v>
      </c>
      <c r="KG46" s="61">
        <v>0</v>
      </c>
      <c r="KH46" s="61">
        <v>0</v>
      </c>
      <c r="KI46" s="61">
        <v>6.3385911506748258E-5</v>
      </c>
      <c r="KJ46" s="61">
        <v>5.297547548074662E-5</v>
      </c>
      <c r="KK46" s="61">
        <v>0</v>
      </c>
      <c r="KL46" s="61">
        <v>0</v>
      </c>
      <c r="KM46" s="61">
        <v>0</v>
      </c>
      <c r="KN46" s="61">
        <v>0</v>
      </c>
      <c r="KO46" s="61">
        <v>0</v>
      </c>
      <c r="KP46" s="61">
        <v>0</v>
      </c>
      <c r="KQ46" s="61">
        <v>0</v>
      </c>
      <c r="KR46" s="61">
        <v>0</v>
      </c>
      <c r="KS46" s="61">
        <v>0</v>
      </c>
      <c r="KT46" s="61">
        <v>0</v>
      </c>
      <c r="KU46" s="61">
        <v>0</v>
      </c>
      <c r="KV46" s="61">
        <v>0</v>
      </c>
      <c r="KW46" s="61">
        <v>0</v>
      </c>
      <c r="KX46" s="61">
        <v>0</v>
      </c>
      <c r="KY46" s="61">
        <v>0</v>
      </c>
      <c r="KZ46" s="61">
        <v>0</v>
      </c>
    </row>
    <row r="47" spans="1:312" ht="13" x14ac:dyDescent="0.3">
      <c r="A47" s="102">
        <v>1.0362749340585304</v>
      </c>
      <c r="B47" s="50" t="s">
        <v>890</v>
      </c>
      <c r="C47" s="60" t="s">
        <v>50</v>
      </c>
      <c r="D47" s="61">
        <v>0</v>
      </c>
      <c r="E47" s="61">
        <v>0</v>
      </c>
      <c r="F47" s="61">
        <v>0</v>
      </c>
      <c r="G47" s="61">
        <v>0</v>
      </c>
      <c r="H47" s="61">
        <v>3.253606324363311E-5</v>
      </c>
      <c r="I47" s="61">
        <v>0</v>
      </c>
      <c r="J47" s="61">
        <v>8.1304293733446779E-6</v>
      </c>
      <c r="K47" s="61">
        <v>0</v>
      </c>
      <c r="L47" s="61">
        <v>0</v>
      </c>
      <c r="M47" s="61">
        <v>0</v>
      </c>
      <c r="N47" s="61">
        <v>0</v>
      </c>
      <c r="O47" s="61">
        <v>0</v>
      </c>
      <c r="P47" s="61">
        <v>0</v>
      </c>
      <c r="Q47" s="61">
        <v>3.9756022213847796E-5</v>
      </c>
      <c r="R47" s="61">
        <v>2.5656115191672352E-5</v>
      </c>
      <c r="S47" s="61">
        <v>2.453199724745568E-4</v>
      </c>
      <c r="T47" s="61">
        <v>3.2719769199827851E-2</v>
      </c>
      <c r="U47" s="61">
        <v>6.7278148843899122E-5</v>
      </c>
      <c r="V47" s="61">
        <v>0</v>
      </c>
      <c r="W47" s="61">
        <v>0</v>
      </c>
      <c r="X47" s="61">
        <v>0</v>
      </c>
      <c r="Y47" s="61">
        <v>0</v>
      </c>
      <c r="Z47" s="61">
        <v>0</v>
      </c>
      <c r="AA47" s="61">
        <v>1.7249819438160314E-4</v>
      </c>
      <c r="AB47" s="61">
        <v>0</v>
      </c>
      <c r="AC47" s="61">
        <v>0</v>
      </c>
      <c r="AD47" s="61">
        <v>0</v>
      </c>
      <c r="AE47" s="61">
        <v>0</v>
      </c>
      <c r="AF47" s="61">
        <v>2.2590566000570281E-3</v>
      </c>
      <c r="AG47" s="61">
        <v>0</v>
      </c>
      <c r="AH47" s="61">
        <v>0</v>
      </c>
      <c r="AI47" s="61">
        <v>0</v>
      </c>
      <c r="AJ47" s="61">
        <v>0</v>
      </c>
      <c r="AK47" s="61">
        <v>0</v>
      </c>
      <c r="AL47" s="61">
        <v>0</v>
      </c>
      <c r="AM47" s="61">
        <v>0</v>
      </c>
      <c r="AN47" s="61">
        <v>0</v>
      </c>
      <c r="AO47" s="61">
        <v>0</v>
      </c>
      <c r="AP47" s="61">
        <v>0</v>
      </c>
      <c r="AQ47" s="61">
        <v>8.1040341654764459E-4</v>
      </c>
      <c r="AR47" s="61">
        <v>4.6439027669130091E-4</v>
      </c>
      <c r="AS47" s="61">
        <v>0</v>
      </c>
      <c r="AT47" s="61">
        <v>6.4685949249218734E-6</v>
      </c>
      <c r="AU47" s="61">
        <v>0</v>
      </c>
      <c r="AV47" s="61">
        <v>3.6777684852032817E-6</v>
      </c>
      <c r="AW47" s="61">
        <v>0</v>
      </c>
      <c r="AX47" s="61">
        <v>0</v>
      </c>
      <c r="AY47" s="61">
        <v>0</v>
      </c>
      <c r="AZ47" s="61">
        <v>0</v>
      </c>
      <c r="BA47" s="61">
        <v>0</v>
      </c>
      <c r="BB47" s="61">
        <v>0</v>
      </c>
      <c r="BC47" s="61">
        <v>1.0755660339589938E-3</v>
      </c>
      <c r="BD47" s="61">
        <v>6.1131662997959148E-4</v>
      </c>
      <c r="BE47" s="61">
        <v>0</v>
      </c>
      <c r="BF47" s="61">
        <v>0</v>
      </c>
      <c r="BG47" s="61">
        <v>4.0802256136271694E-6</v>
      </c>
      <c r="BH47" s="61">
        <v>1.9994241663714792E-4</v>
      </c>
      <c r="BI47" s="61">
        <v>0.2397624912239347</v>
      </c>
      <c r="BJ47" s="61">
        <v>2.7615025872399914E-2</v>
      </c>
      <c r="BK47" s="61">
        <v>0</v>
      </c>
      <c r="BL47" s="61">
        <v>6.3070142146322169E-5</v>
      </c>
      <c r="BM47" s="61">
        <v>5.9361205703899081E-4</v>
      </c>
      <c r="BN47" s="61">
        <v>1.4277760451183847E-3</v>
      </c>
      <c r="BO47" s="61">
        <v>6.8314998784310673E-6</v>
      </c>
      <c r="BP47" s="61">
        <v>0</v>
      </c>
      <c r="BQ47" s="61">
        <v>0</v>
      </c>
      <c r="BR47" s="61">
        <v>0</v>
      </c>
      <c r="BS47" s="61">
        <v>0</v>
      </c>
      <c r="BT47" s="61">
        <v>0</v>
      </c>
      <c r="BU47" s="61">
        <v>0</v>
      </c>
      <c r="BV47" s="61">
        <v>0</v>
      </c>
      <c r="BW47" s="61">
        <v>0</v>
      </c>
      <c r="BX47" s="61">
        <v>0</v>
      </c>
      <c r="BY47" s="61">
        <v>0</v>
      </c>
      <c r="BZ47" s="61">
        <v>0</v>
      </c>
      <c r="CA47" s="61">
        <v>1.3142293226580484E-5</v>
      </c>
      <c r="CB47" s="61">
        <v>0</v>
      </c>
      <c r="CC47" s="61">
        <v>0</v>
      </c>
      <c r="CD47" s="61">
        <v>0</v>
      </c>
      <c r="CE47" s="61">
        <v>0</v>
      </c>
      <c r="CF47" s="61">
        <v>0</v>
      </c>
      <c r="CG47" s="61">
        <v>0</v>
      </c>
      <c r="CH47" s="61">
        <v>0</v>
      </c>
      <c r="CI47" s="61">
        <v>0</v>
      </c>
      <c r="CJ47" s="61">
        <v>0</v>
      </c>
      <c r="CK47" s="61">
        <v>0</v>
      </c>
      <c r="CL47" s="61">
        <v>0</v>
      </c>
      <c r="CM47" s="61">
        <v>0</v>
      </c>
      <c r="CN47" s="61">
        <v>0</v>
      </c>
      <c r="CO47" s="61">
        <v>0</v>
      </c>
      <c r="CP47" s="61">
        <v>0</v>
      </c>
      <c r="CQ47" s="61">
        <v>0</v>
      </c>
      <c r="CR47" s="61">
        <v>0</v>
      </c>
      <c r="CS47" s="61">
        <v>0</v>
      </c>
      <c r="CT47" s="61">
        <v>0</v>
      </c>
      <c r="CU47" s="61">
        <v>8.8114109435313103E-6</v>
      </c>
      <c r="CV47" s="61">
        <v>0</v>
      </c>
      <c r="CW47" s="61">
        <v>0</v>
      </c>
      <c r="CX47" s="61">
        <v>0</v>
      </c>
      <c r="CY47" s="61">
        <v>0</v>
      </c>
      <c r="CZ47" s="61">
        <v>6.8428507690998118E-4</v>
      </c>
      <c r="DA47" s="61">
        <v>0</v>
      </c>
      <c r="DB47" s="61">
        <v>0</v>
      </c>
      <c r="DC47" s="61">
        <v>0</v>
      </c>
      <c r="DD47" s="61">
        <v>0</v>
      </c>
      <c r="DE47" s="61">
        <v>0</v>
      </c>
      <c r="DF47" s="61">
        <v>0</v>
      </c>
      <c r="DG47" s="61">
        <v>0</v>
      </c>
      <c r="DH47" s="61">
        <v>0</v>
      </c>
      <c r="DI47" s="61">
        <v>0</v>
      </c>
      <c r="DJ47" s="61">
        <v>0</v>
      </c>
      <c r="DK47" s="61">
        <v>0</v>
      </c>
      <c r="DL47" s="61">
        <v>0</v>
      </c>
      <c r="DM47" s="61">
        <v>0</v>
      </c>
      <c r="DN47" s="61">
        <v>0</v>
      </c>
      <c r="DO47" s="61">
        <v>0</v>
      </c>
      <c r="DP47" s="61">
        <v>0</v>
      </c>
      <c r="DQ47" s="61">
        <v>0</v>
      </c>
      <c r="DR47" s="61">
        <v>0</v>
      </c>
      <c r="DS47" s="61">
        <v>0</v>
      </c>
      <c r="DT47" s="61">
        <v>0</v>
      </c>
      <c r="DU47" s="61">
        <v>2.062329519376623E-5</v>
      </c>
      <c r="DV47" s="61">
        <v>4.4983461648740231E-5</v>
      </c>
      <c r="DW47" s="61">
        <v>1.1565966157772525E-5</v>
      </c>
      <c r="DX47" s="61">
        <v>0</v>
      </c>
      <c r="DY47" s="61">
        <v>0</v>
      </c>
      <c r="DZ47" s="61">
        <v>0</v>
      </c>
      <c r="EA47" s="61">
        <v>4.3718518014552101E-5</v>
      </c>
      <c r="EB47" s="61">
        <v>0</v>
      </c>
      <c r="EC47" s="61">
        <v>0</v>
      </c>
      <c r="ED47" s="61">
        <v>0</v>
      </c>
      <c r="EE47" s="61">
        <v>0</v>
      </c>
      <c r="EF47" s="61">
        <v>0</v>
      </c>
      <c r="EG47" s="61">
        <v>0</v>
      </c>
      <c r="EH47" s="61">
        <v>0</v>
      </c>
      <c r="EI47" s="61">
        <v>0</v>
      </c>
      <c r="EJ47" s="61">
        <v>0</v>
      </c>
      <c r="EK47" s="61">
        <v>0</v>
      </c>
      <c r="EL47" s="61">
        <v>0</v>
      </c>
      <c r="EM47" s="61">
        <v>0</v>
      </c>
      <c r="EN47" s="61">
        <v>0</v>
      </c>
      <c r="EO47" s="61">
        <v>0</v>
      </c>
      <c r="EP47" s="61">
        <v>3.6608582973340182E-4</v>
      </c>
      <c r="EQ47" s="61">
        <v>0</v>
      </c>
      <c r="ER47" s="61">
        <v>0</v>
      </c>
      <c r="ES47" s="61">
        <v>0</v>
      </c>
      <c r="ET47" s="61">
        <v>0</v>
      </c>
      <c r="EU47" s="61">
        <v>0</v>
      </c>
      <c r="EV47" s="61">
        <v>0</v>
      </c>
      <c r="EW47" s="61">
        <v>0</v>
      </c>
      <c r="EX47" s="61">
        <v>9.3163039908896687E-4</v>
      </c>
      <c r="EY47" s="61">
        <v>1.1071394179518989E-4</v>
      </c>
      <c r="EZ47" s="61">
        <v>3.9343658439533774E-2</v>
      </c>
      <c r="FA47" s="61">
        <v>7.3406529658728411E-5</v>
      </c>
      <c r="FB47" s="61">
        <v>8.945583711751407E-4</v>
      </c>
      <c r="FC47" s="61">
        <v>2.1837454809352642E-5</v>
      </c>
      <c r="FD47" s="61">
        <v>2.8047435923090317E-4</v>
      </c>
      <c r="FE47" s="61">
        <v>1.2864469367156628E-4</v>
      </c>
      <c r="FF47" s="61">
        <v>4.5761339906074293E-5</v>
      </c>
      <c r="FG47" s="61">
        <v>0</v>
      </c>
      <c r="FH47" s="61">
        <v>1.0441130374270265E-4</v>
      </c>
      <c r="FI47" s="61">
        <v>3.3150961765393051E-4</v>
      </c>
      <c r="FJ47" s="61">
        <v>3.7421116674994943E-3</v>
      </c>
      <c r="FK47" s="61">
        <v>3.6156863478869682E-5</v>
      </c>
      <c r="FL47" s="61">
        <v>1.6424300571940296E-5</v>
      </c>
      <c r="FM47" s="61">
        <v>1.029393412939803E-3</v>
      </c>
      <c r="FN47" s="61">
        <v>0</v>
      </c>
      <c r="FO47" s="61">
        <v>7.4428499506403362E-5</v>
      </c>
      <c r="FP47" s="61">
        <v>9.810831722147857E-6</v>
      </c>
      <c r="FQ47" s="61">
        <v>7.9429204391620966E-6</v>
      </c>
      <c r="FR47" s="61">
        <v>0</v>
      </c>
      <c r="FS47" s="61">
        <v>0</v>
      </c>
      <c r="FT47" s="61">
        <v>0</v>
      </c>
      <c r="FU47" s="61">
        <v>0</v>
      </c>
      <c r="FV47" s="61">
        <v>0</v>
      </c>
      <c r="FW47" s="61">
        <v>0</v>
      </c>
      <c r="FX47" s="61">
        <v>0</v>
      </c>
      <c r="FY47" s="61">
        <v>0</v>
      </c>
      <c r="FZ47" s="61">
        <v>0</v>
      </c>
      <c r="GA47" s="61">
        <v>1.2144186611205007E-5</v>
      </c>
      <c r="GB47" s="61">
        <v>0</v>
      </c>
      <c r="GC47" s="61">
        <v>0</v>
      </c>
      <c r="GD47" s="61">
        <v>1.6098167762510034E-3</v>
      </c>
      <c r="GE47" s="61">
        <v>0</v>
      </c>
      <c r="GF47" s="61">
        <v>0</v>
      </c>
      <c r="GG47" s="61">
        <v>2.8051284103554494E-5</v>
      </c>
      <c r="GH47" s="61">
        <v>0</v>
      </c>
      <c r="GI47" s="61">
        <v>0</v>
      </c>
      <c r="GJ47" s="61">
        <v>1.0742835498455271E-5</v>
      </c>
      <c r="GK47" s="61">
        <v>0</v>
      </c>
      <c r="GL47" s="61">
        <v>0</v>
      </c>
      <c r="GM47" s="61">
        <v>0</v>
      </c>
      <c r="GN47" s="61">
        <v>0</v>
      </c>
      <c r="GO47" s="61">
        <v>0</v>
      </c>
      <c r="GP47" s="61">
        <v>0</v>
      </c>
      <c r="GQ47" s="61">
        <v>0</v>
      </c>
      <c r="GR47" s="61">
        <v>0</v>
      </c>
      <c r="GS47" s="61">
        <v>8.5488496034314622E-5</v>
      </c>
      <c r="GT47" s="61">
        <v>0</v>
      </c>
      <c r="GU47" s="61">
        <v>9.3185356020293578E-5</v>
      </c>
      <c r="GV47" s="61">
        <v>0</v>
      </c>
      <c r="GW47" s="61">
        <v>0</v>
      </c>
      <c r="GX47" s="61">
        <v>0</v>
      </c>
      <c r="GY47" s="61">
        <v>0</v>
      </c>
      <c r="GZ47" s="61">
        <v>0</v>
      </c>
      <c r="HA47" s="61">
        <v>0</v>
      </c>
      <c r="HB47" s="61">
        <v>0</v>
      </c>
      <c r="HC47" s="61">
        <v>0</v>
      </c>
      <c r="HD47" s="61">
        <v>0</v>
      </c>
      <c r="HE47" s="61">
        <v>0</v>
      </c>
      <c r="HF47" s="61">
        <v>0</v>
      </c>
      <c r="HG47" s="61">
        <v>0</v>
      </c>
      <c r="HH47" s="61">
        <v>0</v>
      </c>
      <c r="HI47" s="61">
        <v>0</v>
      </c>
      <c r="HJ47" s="61">
        <v>0</v>
      </c>
      <c r="HK47" s="61">
        <v>0</v>
      </c>
      <c r="HL47" s="61">
        <v>0</v>
      </c>
      <c r="HM47" s="61">
        <v>1.0437582990845508E-3</v>
      </c>
      <c r="HN47" s="61">
        <v>2.2959116885085996E-5</v>
      </c>
      <c r="HO47" s="61">
        <v>9.5459347823415776E-6</v>
      </c>
      <c r="HP47" s="61">
        <v>0</v>
      </c>
      <c r="HQ47" s="61">
        <v>0</v>
      </c>
      <c r="HR47" s="61">
        <v>0</v>
      </c>
      <c r="HS47" s="61">
        <v>0</v>
      </c>
      <c r="HT47" s="61">
        <v>0</v>
      </c>
      <c r="HU47" s="61">
        <v>0</v>
      </c>
      <c r="HV47" s="61">
        <v>0</v>
      </c>
      <c r="HW47" s="61">
        <v>0</v>
      </c>
      <c r="HX47" s="61">
        <v>0</v>
      </c>
      <c r="HY47" s="61">
        <v>0</v>
      </c>
      <c r="HZ47" s="61">
        <v>0</v>
      </c>
      <c r="IA47" s="61">
        <v>1.1334870600221773E-5</v>
      </c>
      <c r="IB47" s="61">
        <v>0</v>
      </c>
      <c r="IC47" s="61">
        <v>0</v>
      </c>
      <c r="ID47" s="61">
        <v>0</v>
      </c>
      <c r="IE47" s="61">
        <v>0</v>
      </c>
      <c r="IF47" s="61">
        <v>0</v>
      </c>
      <c r="IG47" s="61">
        <v>0</v>
      </c>
      <c r="IH47" s="61">
        <v>3.3932226300818918E-5</v>
      </c>
      <c r="II47" s="61">
        <v>0</v>
      </c>
      <c r="IJ47" s="61">
        <v>0</v>
      </c>
      <c r="IK47" s="61">
        <v>0</v>
      </c>
      <c r="IL47" s="61">
        <v>0</v>
      </c>
      <c r="IM47" s="61">
        <v>0</v>
      </c>
      <c r="IN47" s="61">
        <v>1.1641674958633195E-5</v>
      </c>
      <c r="IO47" s="61">
        <v>0</v>
      </c>
      <c r="IP47" s="61">
        <v>0</v>
      </c>
      <c r="IQ47" s="61">
        <v>0</v>
      </c>
      <c r="IR47" s="61">
        <v>0</v>
      </c>
      <c r="IS47" s="61">
        <v>0</v>
      </c>
      <c r="IT47" s="61">
        <v>0</v>
      </c>
      <c r="IU47" s="61">
        <v>1.1901230047782485E-5</v>
      </c>
      <c r="IV47" s="61">
        <v>0</v>
      </c>
      <c r="IW47" s="61">
        <v>0</v>
      </c>
      <c r="IX47" s="61">
        <v>0</v>
      </c>
      <c r="IY47" s="61">
        <v>0</v>
      </c>
      <c r="IZ47" s="61">
        <v>0</v>
      </c>
      <c r="JA47" s="61">
        <v>0</v>
      </c>
      <c r="JB47" s="61">
        <v>0</v>
      </c>
      <c r="JC47" s="61">
        <v>0</v>
      </c>
      <c r="JD47" s="61">
        <v>3.3622113519682823E-4</v>
      </c>
      <c r="JE47" s="61">
        <v>0</v>
      </c>
      <c r="JF47" s="61">
        <v>0</v>
      </c>
      <c r="JG47" s="61">
        <v>3.8951955406155855E-5</v>
      </c>
      <c r="JH47" s="61">
        <v>3.2491213857538059E-6</v>
      </c>
      <c r="JI47" s="61">
        <v>0</v>
      </c>
      <c r="JJ47" s="61">
        <v>0</v>
      </c>
      <c r="JK47" s="61">
        <v>0</v>
      </c>
      <c r="JL47" s="61">
        <v>0</v>
      </c>
      <c r="JM47" s="61">
        <v>0</v>
      </c>
      <c r="JN47" s="61">
        <v>0</v>
      </c>
      <c r="JO47" s="61">
        <v>0</v>
      </c>
      <c r="JP47" s="61">
        <v>0</v>
      </c>
      <c r="JQ47" s="61">
        <v>6.8806120279469183E-5</v>
      </c>
      <c r="JR47" s="61">
        <v>0</v>
      </c>
      <c r="JS47" s="61">
        <v>0</v>
      </c>
      <c r="JT47" s="61">
        <v>0</v>
      </c>
      <c r="JU47" s="61">
        <v>0</v>
      </c>
      <c r="JV47" s="61">
        <v>0</v>
      </c>
      <c r="JW47" s="61">
        <v>0</v>
      </c>
      <c r="JX47" s="61">
        <v>0</v>
      </c>
      <c r="JY47" s="61">
        <v>0</v>
      </c>
      <c r="JZ47" s="61">
        <v>0</v>
      </c>
      <c r="KA47" s="61">
        <v>3.7615622062147034E-6</v>
      </c>
      <c r="KB47" s="61">
        <v>0</v>
      </c>
      <c r="KC47" s="61">
        <v>1.8213355476674693E-4</v>
      </c>
      <c r="KD47" s="61">
        <v>0</v>
      </c>
      <c r="KE47" s="61">
        <v>0</v>
      </c>
      <c r="KF47" s="61">
        <v>0</v>
      </c>
      <c r="KG47" s="61">
        <v>0</v>
      </c>
      <c r="KH47" s="61">
        <v>0</v>
      </c>
      <c r="KI47" s="61">
        <v>0</v>
      </c>
      <c r="KJ47" s="61">
        <v>9.7470976045531968E-6</v>
      </c>
      <c r="KK47" s="61">
        <v>1.4312790331246059E-4</v>
      </c>
      <c r="KL47" s="61">
        <v>0</v>
      </c>
      <c r="KM47" s="61">
        <v>4.8113881408796966E-4</v>
      </c>
      <c r="KN47" s="61">
        <v>0</v>
      </c>
      <c r="KO47" s="61">
        <v>4.3087678111384208E-6</v>
      </c>
      <c r="KP47" s="61">
        <v>0</v>
      </c>
      <c r="KQ47" s="61">
        <v>0</v>
      </c>
      <c r="KR47" s="61">
        <v>2.4673954006330446E-4</v>
      </c>
      <c r="KS47" s="61">
        <v>0</v>
      </c>
      <c r="KT47" s="61">
        <v>0</v>
      </c>
      <c r="KU47" s="61">
        <v>0</v>
      </c>
      <c r="KV47" s="61">
        <v>0</v>
      </c>
      <c r="KW47" s="61">
        <v>0</v>
      </c>
      <c r="KX47" s="61">
        <v>0</v>
      </c>
      <c r="KY47" s="61">
        <v>0</v>
      </c>
      <c r="KZ47" s="61">
        <v>1.6733935482066391E-5</v>
      </c>
    </row>
    <row r="48" spans="1:312" ht="13" x14ac:dyDescent="0.3">
      <c r="A48" s="102">
        <v>1.1469632078899328</v>
      </c>
      <c r="B48" s="50" t="s">
        <v>889</v>
      </c>
      <c r="C48" s="60" t="s">
        <v>44</v>
      </c>
      <c r="D48" s="61">
        <v>0</v>
      </c>
      <c r="E48" s="61">
        <v>1.498522422747622E-5</v>
      </c>
      <c r="F48" s="61">
        <v>0</v>
      </c>
      <c r="G48" s="61">
        <v>1.0293739094896478E-5</v>
      </c>
      <c r="H48" s="61">
        <v>0</v>
      </c>
      <c r="I48" s="61">
        <v>1.8653407548347426E-4</v>
      </c>
      <c r="J48" s="61">
        <v>0</v>
      </c>
      <c r="K48" s="61">
        <v>0</v>
      </c>
      <c r="L48" s="61">
        <v>1.9187526875054274E-5</v>
      </c>
      <c r="M48" s="61">
        <v>0</v>
      </c>
      <c r="N48" s="61">
        <v>6.3622016794458897E-6</v>
      </c>
      <c r="O48" s="61">
        <v>4.711464732731411E-5</v>
      </c>
      <c r="P48" s="61">
        <v>2.7838719999821694E-4</v>
      </c>
      <c r="Q48" s="61">
        <v>9.6708101655113888E-5</v>
      </c>
      <c r="R48" s="61">
        <v>1.3107726547682838E-3</v>
      </c>
      <c r="S48" s="61">
        <v>9.6749619822131846E-4</v>
      </c>
      <c r="T48" s="61">
        <v>2.0524717794989013E-4</v>
      </c>
      <c r="U48" s="61">
        <v>2.3516058954079242E-4</v>
      </c>
      <c r="V48" s="61">
        <v>2.179762322851754E-3</v>
      </c>
      <c r="W48" s="61">
        <v>1.2252674371310404E-4</v>
      </c>
      <c r="X48" s="61">
        <v>1.7818963105649087E-5</v>
      </c>
      <c r="Y48" s="61">
        <v>1.4298427010780025E-3</v>
      </c>
      <c r="Z48" s="61">
        <v>1.262622410466985E-3</v>
      </c>
      <c r="AA48" s="61">
        <v>3.6336298303538642E-5</v>
      </c>
      <c r="AB48" s="61">
        <v>1.2912429120113115E-3</v>
      </c>
      <c r="AC48" s="61">
        <v>5.2224149572127241E-4</v>
      </c>
      <c r="AD48" s="61">
        <v>3.3855209369808905E-4</v>
      </c>
      <c r="AE48" s="61">
        <v>1.0833537535849248E-4</v>
      </c>
      <c r="AF48" s="61">
        <v>1.2546918564990722E-3</v>
      </c>
      <c r="AG48" s="61">
        <v>6.7134227223641565E-3</v>
      </c>
      <c r="AH48" s="61">
        <v>4.4844896428770219E-3</v>
      </c>
      <c r="AI48" s="61">
        <v>5.8342081633155187E-3</v>
      </c>
      <c r="AJ48" s="61">
        <v>0.17079760914490924</v>
      </c>
      <c r="AK48" s="61">
        <v>4.3072076699976229E-3</v>
      </c>
      <c r="AL48" s="61">
        <v>7.5671015250097415E-4</v>
      </c>
      <c r="AM48" s="61">
        <v>1.6715536201411098E-3</v>
      </c>
      <c r="AN48" s="61">
        <v>3.027503638846997E-3</v>
      </c>
      <c r="AO48" s="61">
        <v>2.8874949707847651E-3</v>
      </c>
      <c r="AP48" s="61">
        <v>2.7417439127913881E-3</v>
      </c>
      <c r="AQ48" s="61">
        <v>2.9046234331933617E-3</v>
      </c>
      <c r="AR48" s="61">
        <v>1.2636648269272216E-2</v>
      </c>
      <c r="AS48" s="61">
        <v>1.405371784391217E-4</v>
      </c>
      <c r="AT48" s="61">
        <v>4.1971809893172237E-4</v>
      </c>
      <c r="AU48" s="61">
        <v>3.4883781231784695E-4</v>
      </c>
      <c r="AV48" s="61">
        <v>8.3260592095574294E-6</v>
      </c>
      <c r="AW48" s="61">
        <v>5.8330230899223832E-4</v>
      </c>
      <c r="AX48" s="61">
        <v>3.1349803431591118E-6</v>
      </c>
      <c r="AY48" s="61">
        <v>3.028227859581693E-5</v>
      </c>
      <c r="AZ48" s="61">
        <v>8.0479981530881019E-4</v>
      </c>
      <c r="BA48" s="61">
        <v>0</v>
      </c>
      <c r="BB48" s="61">
        <v>1.0172202053227006E-3</v>
      </c>
      <c r="BC48" s="61">
        <v>1.4070125574544806E-3</v>
      </c>
      <c r="BD48" s="61">
        <v>1.1483645895526754E-3</v>
      </c>
      <c r="BE48" s="61">
        <v>1.7569479516264123E-5</v>
      </c>
      <c r="BF48" s="61">
        <v>8.4599291890306329E-4</v>
      </c>
      <c r="BG48" s="61">
        <v>3.631007477082543E-4</v>
      </c>
      <c r="BH48" s="61">
        <v>1.2429377203124774E-3</v>
      </c>
      <c r="BI48" s="61">
        <v>2.0361730198862596E-4</v>
      </c>
      <c r="BJ48" s="61">
        <v>5.0394920208345561E-4</v>
      </c>
      <c r="BK48" s="61">
        <v>2.3249540593257021E-3</v>
      </c>
      <c r="BL48" s="61">
        <v>9.7770023219657121E-5</v>
      </c>
      <c r="BM48" s="61">
        <v>1.4988707374833847E-3</v>
      </c>
      <c r="BN48" s="61">
        <v>3.1407285834561278E-3</v>
      </c>
      <c r="BO48" s="61">
        <v>1.6779693957399472E-3</v>
      </c>
      <c r="BP48" s="61">
        <v>0</v>
      </c>
      <c r="BQ48" s="61">
        <v>0</v>
      </c>
      <c r="BR48" s="61">
        <v>0</v>
      </c>
      <c r="BS48" s="61">
        <v>0</v>
      </c>
      <c r="BT48" s="61">
        <v>5.0161289288538794E-4</v>
      </c>
      <c r="BU48" s="61">
        <v>3.7031052879038196E-5</v>
      </c>
      <c r="BV48" s="61">
        <v>4.1052198383940683E-5</v>
      </c>
      <c r="BW48" s="61">
        <v>0</v>
      </c>
      <c r="BX48" s="61">
        <v>3.5674809278973985E-5</v>
      </c>
      <c r="BY48" s="61">
        <v>0</v>
      </c>
      <c r="BZ48" s="61">
        <v>4.4432764622245603E-5</v>
      </c>
      <c r="CA48" s="61">
        <v>0</v>
      </c>
      <c r="CB48" s="61">
        <v>5.5518973112626245E-5</v>
      </c>
      <c r="CC48" s="61">
        <v>5.3865029848169336E-4</v>
      </c>
      <c r="CD48" s="61">
        <v>3.7223310832012313E-4</v>
      </c>
      <c r="CE48" s="61">
        <v>1.0578864548928004E-3</v>
      </c>
      <c r="CF48" s="61">
        <v>5.1838065623718605E-5</v>
      </c>
      <c r="CG48" s="61">
        <v>1.8352278553590386E-3</v>
      </c>
      <c r="CH48" s="61">
        <v>2.9332260138586103E-4</v>
      </c>
      <c r="CI48" s="61">
        <v>2.6184139760206267E-4</v>
      </c>
      <c r="CJ48" s="61">
        <v>6.0879398389883008E-4</v>
      </c>
      <c r="CK48" s="61">
        <v>2.1796886554392571E-3</v>
      </c>
      <c r="CL48" s="61">
        <v>1.9397869555893944E-2</v>
      </c>
      <c r="CM48" s="61">
        <v>2.7076024449961798E-2</v>
      </c>
      <c r="CN48" s="61">
        <v>2.7284240928357958E-2</v>
      </c>
      <c r="CO48" s="61">
        <v>1.4829577707634125E-2</v>
      </c>
      <c r="CP48" s="61">
        <v>4.7011664708117462E-2</v>
      </c>
      <c r="CQ48" s="61">
        <v>4.2871394685583767E-3</v>
      </c>
      <c r="CR48" s="61">
        <v>2.4732937349415049E-3</v>
      </c>
      <c r="CS48" s="61">
        <v>3.7081462677504558E-3</v>
      </c>
      <c r="CT48" s="61">
        <v>6.7560382440734149E-3</v>
      </c>
      <c r="CU48" s="61">
        <v>2.2368771181001793E-3</v>
      </c>
      <c r="CV48" s="61">
        <v>2.4898961957910116E-3</v>
      </c>
      <c r="CW48" s="61">
        <v>7.527409996075197E-4</v>
      </c>
      <c r="CX48" s="61">
        <v>4.5084363096040342E-4</v>
      </c>
      <c r="CY48" s="61">
        <v>9.2114238221905481E-3</v>
      </c>
      <c r="CZ48" s="61">
        <v>1.2582157689058271E-3</v>
      </c>
      <c r="DA48" s="61">
        <v>2.4813108465366728E-3</v>
      </c>
      <c r="DB48" s="61">
        <v>6.3656594298403966E-4</v>
      </c>
      <c r="DC48" s="61">
        <v>2.0548390412914225E-4</v>
      </c>
      <c r="DD48" s="61">
        <v>6.8761040694354788E-5</v>
      </c>
      <c r="DE48" s="61">
        <v>1.7755167684861764E-3</v>
      </c>
      <c r="DF48" s="61">
        <v>9.1640167108632676E-4</v>
      </c>
      <c r="DG48" s="61">
        <v>2.25371175581526E-4</v>
      </c>
      <c r="DH48" s="61">
        <v>1.3508489140505992E-5</v>
      </c>
      <c r="DI48" s="61">
        <v>2.1521223063399905E-3</v>
      </c>
      <c r="DJ48" s="61">
        <v>1.441339354062167E-3</v>
      </c>
      <c r="DK48" s="61">
        <v>3.9610365958839565E-4</v>
      </c>
      <c r="DL48" s="61">
        <v>2.1548540983086506E-4</v>
      </c>
      <c r="DM48" s="61">
        <v>1.9529126123764038E-4</v>
      </c>
      <c r="DN48" s="61">
        <v>9.2626878082279866E-3</v>
      </c>
      <c r="DO48" s="61">
        <v>6.0250442267533344E-4</v>
      </c>
      <c r="DP48" s="61">
        <v>3.4330935314429053E-4</v>
      </c>
      <c r="DQ48" s="61">
        <v>2.1911728517103036E-2</v>
      </c>
      <c r="DR48" s="61">
        <v>2.7375525489572924E-4</v>
      </c>
      <c r="DS48" s="61">
        <v>6.1036200947835705E-4</v>
      </c>
      <c r="DT48" s="61">
        <v>6.3478816753820169E-4</v>
      </c>
      <c r="DU48" s="61">
        <v>6.2377339410109259E-3</v>
      </c>
      <c r="DV48" s="61">
        <v>1.0291415402152878E-3</v>
      </c>
      <c r="DW48" s="61">
        <v>1.5703112252407757E-3</v>
      </c>
      <c r="DX48" s="61">
        <v>1.4699649174375958E-3</v>
      </c>
      <c r="DY48" s="61">
        <v>1.9422359150686843E-3</v>
      </c>
      <c r="DZ48" s="61">
        <v>0.12231015250478829</v>
      </c>
      <c r="EA48" s="61">
        <v>0.13076513487731936</v>
      </c>
      <c r="EB48" s="61">
        <v>0.19052945662268869</v>
      </c>
      <c r="EC48" s="61">
        <v>0.15784045405916267</v>
      </c>
      <c r="ED48" s="61">
        <v>0.24761736263227443</v>
      </c>
      <c r="EE48" s="61">
        <v>0.14374237569457793</v>
      </c>
      <c r="EF48" s="61">
        <v>0.17791701079186203</v>
      </c>
      <c r="EG48" s="61">
        <v>0.15461243636984781</v>
      </c>
      <c r="EH48" s="61">
        <v>0.17004993941854799</v>
      </c>
      <c r="EI48" s="61">
        <v>0.11712423096457637</v>
      </c>
      <c r="EJ48" s="61">
        <v>0.1620560642402139</v>
      </c>
      <c r="EK48" s="61">
        <v>0.18035495554041983</v>
      </c>
      <c r="EL48" s="61">
        <v>0</v>
      </c>
      <c r="EM48" s="61">
        <v>0</v>
      </c>
      <c r="EN48" s="61">
        <v>0</v>
      </c>
      <c r="EO48" s="61">
        <v>0</v>
      </c>
      <c r="EP48" s="61">
        <v>2.8749868828723466E-5</v>
      </c>
      <c r="EQ48" s="61">
        <v>8.1731876876413041E-5</v>
      </c>
      <c r="ER48" s="61">
        <v>2.1571639050051436E-5</v>
      </c>
      <c r="ES48" s="61">
        <v>0</v>
      </c>
      <c r="ET48" s="61">
        <v>0</v>
      </c>
      <c r="EU48" s="61">
        <v>3.5191661976443614E-5</v>
      </c>
      <c r="EV48" s="61">
        <v>4.6056815416804832E-5</v>
      </c>
      <c r="EW48" s="61">
        <v>0</v>
      </c>
      <c r="EX48" s="61">
        <v>2.1652769940479931E-3</v>
      </c>
      <c r="EY48" s="61">
        <v>7.2286378051692658E-5</v>
      </c>
      <c r="EZ48" s="61">
        <v>1.7998563092891241E-4</v>
      </c>
      <c r="FA48" s="61">
        <v>5.6531845438381083E-4</v>
      </c>
      <c r="FB48" s="61">
        <v>0</v>
      </c>
      <c r="FC48" s="61">
        <v>0</v>
      </c>
      <c r="FD48" s="61">
        <v>0</v>
      </c>
      <c r="FE48" s="61">
        <v>0</v>
      </c>
      <c r="FF48" s="61">
        <v>9.6575501889487969E-4</v>
      </c>
      <c r="FG48" s="61">
        <v>1.8200312819696618E-5</v>
      </c>
      <c r="FH48" s="61">
        <v>1.527581270399956E-3</v>
      </c>
      <c r="FI48" s="61">
        <v>5.3918454345858226E-5</v>
      </c>
      <c r="FJ48" s="61">
        <v>5.8988973422981889E-4</v>
      </c>
      <c r="FK48" s="61">
        <v>8.8403531205836372E-5</v>
      </c>
      <c r="FL48" s="61">
        <v>1.1893985745182004E-4</v>
      </c>
      <c r="FM48" s="61">
        <v>9.7422063788053808E-5</v>
      </c>
      <c r="FN48" s="61">
        <v>2.2053713383126221E-3</v>
      </c>
      <c r="FO48" s="61">
        <v>6.4293032355320278E-4</v>
      </c>
      <c r="FP48" s="61">
        <v>1.6648981432484911E-4</v>
      </c>
      <c r="FQ48" s="61">
        <v>1.3718740262721955E-3</v>
      </c>
      <c r="FR48" s="61">
        <v>3.1772764963723199E-4</v>
      </c>
      <c r="FS48" s="61">
        <v>0</v>
      </c>
      <c r="FT48" s="61">
        <v>2.302887171226474E-5</v>
      </c>
      <c r="FU48" s="61">
        <v>6.5299290455189102E-5</v>
      </c>
      <c r="FV48" s="61">
        <v>5.1705149088728556E-3</v>
      </c>
      <c r="FW48" s="61">
        <v>1.130579119657836E-4</v>
      </c>
      <c r="FX48" s="61">
        <v>0</v>
      </c>
      <c r="FY48" s="61">
        <v>0</v>
      </c>
      <c r="FZ48" s="61">
        <v>0</v>
      </c>
      <c r="GA48" s="61">
        <v>4.5555637141550558E-4</v>
      </c>
      <c r="GB48" s="61">
        <v>6.7436419317017994E-5</v>
      </c>
      <c r="GC48" s="61">
        <v>6.5224658965017628E-5</v>
      </c>
      <c r="GD48" s="61">
        <v>2.1928985268089186E-5</v>
      </c>
      <c r="GE48" s="61">
        <v>3.4568082340085277E-4</v>
      </c>
      <c r="GF48" s="61">
        <v>1.5854173383251557E-5</v>
      </c>
      <c r="GG48" s="61">
        <v>1.5757860791994151E-4</v>
      </c>
      <c r="GH48" s="61">
        <v>1.1072568706394332E-4</v>
      </c>
      <c r="GI48" s="61">
        <v>4.0527263119339104E-4</v>
      </c>
      <c r="GJ48" s="61">
        <v>3.9057880490812384E-5</v>
      </c>
      <c r="GK48" s="61">
        <v>7.2703306093677421E-5</v>
      </c>
      <c r="GL48" s="61">
        <v>4.1227161411936638E-3</v>
      </c>
      <c r="GM48" s="61">
        <v>3.7100295030237078E-5</v>
      </c>
      <c r="GN48" s="61">
        <v>2.7328159694801072E-4</v>
      </c>
      <c r="GO48" s="61">
        <v>1.5645828798193378E-5</v>
      </c>
      <c r="GP48" s="61">
        <v>1.6086652361611059E-5</v>
      </c>
      <c r="GQ48" s="61">
        <v>3.3328475532241415E-5</v>
      </c>
      <c r="GR48" s="61">
        <v>1.9704967012728349E-5</v>
      </c>
      <c r="GS48" s="61">
        <v>8.9064656021093584E-4</v>
      </c>
      <c r="GT48" s="61">
        <v>0</v>
      </c>
      <c r="GU48" s="61">
        <v>0</v>
      </c>
      <c r="GV48" s="61">
        <v>0</v>
      </c>
      <c r="GW48" s="61">
        <v>5.4001661894378797E-4</v>
      </c>
      <c r="GX48" s="61">
        <v>5.0347016685751696E-4</v>
      </c>
      <c r="GY48" s="61">
        <v>3.1891268683924317E-4</v>
      </c>
      <c r="GZ48" s="61">
        <v>1.7474097282325875E-2</v>
      </c>
      <c r="HA48" s="61">
        <v>1.8809736493406948E-2</v>
      </c>
      <c r="HB48" s="61">
        <v>8.6015899254974302E-3</v>
      </c>
      <c r="HC48" s="61">
        <v>1.3192032549479133E-2</v>
      </c>
      <c r="HD48" s="61">
        <v>1.6096431013081527E-2</v>
      </c>
      <c r="HE48" s="61">
        <v>1.8976167362693263E-2</v>
      </c>
      <c r="HF48" s="61">
        <v>2.1420681612009048E-2</v>
      </c>
      <c r="HG48" s="61">
        <v>8.7884434203928368E-3</v>
      </c>
      <c r="HH48" s="61">
        <v>1.7420511320765254E-2</v>
      </c>
      <c r="HI48" s="61">
        <v>1.5375884991268955E-2</v>
      </c>
      <c r="HJ48" s="61">
        <v>1.9419136833713165E-2</v>
      </c>
      <c r="HK48" s="61">
        <v>0</v>
      </c>
      <c r="HL48" s="61">
        <v>1.1611802687869663E-4</v>
      </c>
      <c r="HM48" s="61">
        <v>6.0688748853020876E-4</v>
      </c>
      <c r="HN48" s="61">
        <v>1.0748268052869888E-4</v>
      </c>
      <c r="HO48" s="61">
        <v>2.3543644888232495E-3</v>
      </c>
      <c r="HP48" s="61">
        <v>2.4716492971802031E-2</v>
      </c>
      <c r="HQ48" s="61">
        <v>5.883434917566527E-3</v>
      </c>
      <c r="HR48" s="61">
        <v>2.1771262038373408E-3</v>
      </c>
      <c r="HS48" s="61">
        <v>2.1035822031988803E-2</v>
      </c>
      <c r="HT48" s="61">
        <v>8.1077968646187295E-3</v>
      </c>
      <c r="HU48" s="61">
        <v>1.4071284536111043E-2</v>
      </c>
      <c r="HV48" s="61">
        <v>1.3666555650081586E-2</v>
      </c>
      <c r="HW48" s="61">
        <v>6.1307839326152694E-4</v>
      </c>
      <c r="HX48" s="61">
        <v>0</v>
      </c>
      <c r="HY48" s="61">
        <v>2.277410762929079E-5</v>
      </c>
      <c r="HZ48" s="61">
        <v>3.8482504848474916E-5</v>
      </c>
      <c r="IA48" s="61">
        <v>4.0125441924785075E-5</v>
      </c>
      <c r="IB48" s="61">
        <v>5.0721613002644059E-5</v>
      </c>
      <c r="IC48" s="61">
        <v>3.773781525485236E-3</v>
      </c>
      <c r="ID48" s="61">
        <v>5.198989030706389E-3</v>
      </c>
      <c r="IE48" s="61">
        <v>8.4669986953776527E-4</v>
      </c>
      <c r="IF48" s="61">
        <v>4.3880279571561831E-4</v>
      </c>
      <c r="IG48" s="61">
        <v>1.5941628456859448E-3</v>
      </c>
      <c r="IH48" s="61">
        <v>2.2156413997998642E-3</v>
      </c>
      <c r="II48" s="61">
        <v>1.4039531478130724E-3</v>
      </c>
      <c r="IJ48" s="61">
        <v>2.3042868722305865E-4</v>
      </c>
      <c r="IK48" s="61">
        <v>1.6486192050652563E-5</v>
      </c>
      <c r="IL48" s="61">
        <v>3.3820487078567186E-4</v>
      </c>
      <c r="IM48" s="61">
        <v>1.7563752134642468E-5</v>
      </c>
      <c r="IN48" s="61">
        <v>0</v>
      </c>
      <c r="IO48" s="61">
        <v>6.9563081921586491E-6</v>
      </c>
      <c r="IP48" s="61">
        <v>0</v>
      </c>
      <c r="IQ48" s="61">
        <v>7.0039117231041807E-5</v>
      </c>
      <c r="IR48" s="61">
        <v>6.1153888867743883E-5</v>
      </c>
      <c r="IS48" s="61">
        <v>0</v>
      </c>
      <c r="IT48" s="61">
        <v>0</v>
      </c>
      <c r="IU48" s="61">
        <v>3.4977818342911455E-5</v>
      </c>
      <c r="IV48" s="61">
        <v>5.650102357788782E-6</v>
      </c>
      <c r="IW48" s="61">
        <v>3.1790848783874605E-5</v>
      </c>
      <c r="IX48" s="61">
        <v>1.8188807520610017E-5</v>
      </c>
      <c r="IY48" s="61">
        <v>8.1156114154531489E-4</v>
      </c>
      <c r="IZ48" s="61">
        <v>3.2767424404892299E-5</v>
      </c>
      <c r="JA48" s="61">
        <v>0</v>
      </c>
      <c r="JB48" s="61">
        <v>1.5773550693202703E-4</v>
      </c>
      <c r="JC48" s="61">
        <v>1.0568378194032638E-5</v>
      </c>
      <c r="JD48" s="61">
        <v>1.6510624175157262E-5</v>
      </c>
      <c r="JE48" s="61">
        <v>2.3800621663422799E-5</v>
      </c>
      <c r="JF48" s="61">
        <v>2.8169614071127028E-4</v>
      </c>
      <c r="JG48" s="61">
        <v>3.1719109829645608E-4</v>
      </c>
      <c r="JH48" s="61">
        <v>9.6445197180381533E-4</v>
      </c>
      <c r="JI48" s="61">
        <v>3.6382907955937501E-4</v>
      </c>
      <c r="JJ48" s="61">
        <v>4.1959177052560434E-5</v>
      </c>
      <c r="JK48" s="61">
        <v>1.5643391127629827E-4</v>
      </c>
      <c r="JL48" s="61">
        <v>1.8655677383435064E-3</v>
      </c>
      <c r="JM48" s="61">
        <v>4.6744424376133015E-4</v>
      </c>
      <c r="JN48" s="61">
        <v>0</v>
      </c>
      <c r="JO48" s="61">
        <v>2.3712545697657898E-5</v>
      </c>
      <c r="JP48" s="61">
        <v>3.5798706504601633E-5</v>
      </c>
      <c r="JQ48" s="61">
        <v>7.7903166052302811E-5</v>
      </c>
      <c r="JR48" s="61">
        <v>6.9893823704958647E-6</v>
      </c>
      <c r="JS48" s="61">
        <v>0</v>
      </c>
      <c r="JT48" s="61">
        <v>7.6980776053067767E-4</v>
      </c>
      <c r="JU48" s="61">
        <v>3.1961130666665932E-3</v>
      </c>
      <c r="JV48" s="61">
        <v>4.3472879094077176E-3</v>
      </c>
      <c r="JW48" s="61">
        <v>0.266059627801427</v>
      </c>
      <c r="JX48" s="61">
        <v>2.448088607282373E-3</v>
      </c>
      <c r="JY48" s="61">
        <v>0.57774055966452764</v>
      </c>
      <c r="JZ48" s="61">
        <v>3.8242446163089857E-3</v>
      </c>
      <c r="KA48" s="61">
        <v>0.14482402423836935</v>
      </c>
      <c r="KB48" s="61">
        <v>4.4516508572487058E-3</v>
      </c>
      <c r="KC48" s="61">
        <v>4.8469566203684488E-3</v>
      </c>
      <c r="KD48" s="61">
        <v>0.24244759787065473</v>
      </c>
      <c r="KE48" s="61">
        <v>4.7318231164822505E-3</v>
      </c>
      <c r="KF48" s="61">
        <v>9.7438483970150504E-3</v>
      </c>
      <c r="KG48" s="61">
        <v>4.7613043704845389E-3</v>
      </c>
      <c r="KH48" s="61">
        <v>2.3047401440866033E-3</v>
      </c>
      <c r="KI48" s="61">
        <v>3.3904266872442921E-3</v>
      </c>
      <c r="KJ48" s="61">
        <v>1.6764359697840794E-3</v>
      </c>
      <c r="KK48" s="61">
        <v>3.2965107187019537E-3</v>
      </c>
      <c r="KL48" s="61">
        <v>5.7921377345948252E-3</v>
      </c>
      <c r="KM48" s="61">
        <v>4.2066558815988236E-3</v>
      </c>
      <c r="KN48" s="61">
        <v>1.9214133335048747E-2</v>
      </c>
      <c r="KO48" s="61">
        <v>0.25879527574150057</v>
      </c>
      <c r="KP48" s="61">
        <v>0.33902097274664328</v>
      </c>
      <c r="KQ48" s="61">
        <v>1.8245337402830727E-2</v>
      </c>
      <c r="KR48" s="61">
        <v>3.9141783441037394E-3</v>
      </c>
      <c r="KS48" s="61">
        <v>7.4877487586318143E-3</v>
      </c>
      <c r="KT48" s="61">
        <v>7.4416306339471381E-3</v>
      </c>
      <c r="KU48" s="61">
        <v>0.35986267780110759</v>
      </c>
      <c r="KV48" s="61">
        <v>1.9609573541625076E-2</v>
      </c>
      <c r="KW48" s="61">
        <v>4.2504336902046275E-3</v>
      </c>
      <c r="KX48" s="61">
        <v>4.832439862292353E-3</v>
      </c>
      <c r="KY48" s="61">
        <v>1.4818480475925022E-2</v>
      </c>
      <c r="KZ48" s="61">
        <v>1.0375592057331471E-2</v>
      </c>
    </row>
    <row r="49" spans="1:312" ht="13" x14ac:dyDescent="0.3">
      <c r="A49" s="102">
        <v>1.1324231770950528</v>
      </c>
      <c r="B49" s="50" t="s">
        <v>888</v>
      </c>
      <c r="C49" s="60" t="s">
        <v>19</v>
      </c>
      <c r="D49" s="61">
        <v>0</v>
      </c>
      <c r="E49" s="61">
        <v>0</v>
      </c>
      <c r="F49" s="61">
        <v>0</v>
      </c>
      <c r="G49" s="61">
        <v>0</v>
      </c>
      <c r="H49" s="61">
        <v>0</v>
      </c>
      <c r="I49" s="61">
        <v>0</v>
      </c>
      <c r="J49" s="61">
        <v>0</v>
      </c>
      <c r="K49" s="61">
        <v>0</v>
      </c>
      <c r="L49" s="61">
        <v>0</v>
      </c>
      <c r="M49" s="61">
        <v>0</v>
      </c>
      <c r="N49" s="61">
        <v>0</v>
      </c>
      <c r="O49" s="61">
        <v>0</v>
      </c>
      <c r="P49" s="61">
        <v>0</v>
      </c>
      <c r="Q49" s="61">
        <v>8.2552906841076208E-5</v>
      </c>
      <c r="R49" s="61">
        <v>0</v>
      </c>
      <c r="S49" s="61">
        <v>0</v>
      </c>
      <c r="T49" s="61">
        <v>0</v>
      </c>
      <c r="U49" s="61">
        <v>0</v>
      </c>
      <c r="V49" s="61">
        <v>0</v>
      </c>
      <c r="W49" s="61">
        <v>0</v>
      </c>
      <c r="X49" s="61">
        <v>0</v>
      </c>
      <c r="Y49" s="61">
        <v>0</v>
      </c>
      <c r="Z49" s="61">
        <v>0</v>
      </c>
      <c r="AA49" s="61">
        <v>0</v>
      </c>
      <c r="AB49" s="61">
        <v>0</v>
      </c>
      <c r="AC49" s="61">
        <v>0</v>
      </c>
      <c r="AD49" s="61">
        <v>0</v>
      </c>
      <c r="AE49" s="61">
        <v>0</v>
      </c>
      <c r="AF49" s="61">
        <v>0</v>
      </c>
      <c r="AG49" s="61">
        <v>0</v>
      </c>
      <c r="AH49" s="61">
        <v>0</v>
      </c>
      <c r="AI49" s="61">
        <v>0</v>
      </c>
      <c r="AJ49" s="61">
        <v>0</v>
      </c>
      <c r="AK49" s="61">
        <v>0</v>
      </c>
      <c r="AL49" s="61">
        <v>0</v>
      </c>
      <c r="AM49" s="61">
        <v>1.069306650569364E-4</v>
      </c>
      <c r="AN49" s="61">
        <v>0</v>
      </c>
      <c r="AO49" s="61">
        <v>1.1034680803056643E-3</v>
      </c>
      <c r="AP49" s="61">
        <v>0</v>
      </c>
      <c r="AQ49" s="61">
        <v>0</v>
      </c>
      <c r="AR49" s="61">
        <v>0</v>
      </c>
      <c r="AS49" s="61">
        <v>0</v>
      </c>
      <c r="AT49" s="61">
        <v>0</v>
      </c>
      <c r="AU49" s="61">
        <v>2.9359566454335852E-5</v>
      </c>
      <c r="AV49" s="61">
        <v>0</v>
      </c>
      <c r="AW49" s="61">
        <v>0</v>
      </c>
      <c r="AX49" s="61">
        <v>0</v>
      </c>
      <c r="AY49" s="61">
        <v>0</v>
      </c>
      <c r="AZ49" s="61">
        <v>0</v>
      </c>
      <c r="BA49" s="61">
        <v>0</v>
      </c>
      <c r="BB49" s="61">
        <v>0</v>
      </c>
      <c r="BC49" s="61">
        <v>0</v>
      </c>
      <c r="BD49" s="61">
        <v>0</v>
      </c>
      <c r="BE49" s="61">
        <v>0</v>
      </c>
      <c r="BF49" s="61">
        <v>0</v>
      </c>
      <c r="BG49" s="61">
        <v>0</v>
      </c>
      <c r="BH49" s="61">
        <v>0</v>
      </c>
      <c r="BI49" s="61">
        <v>5.59027708139252E-6</v>
      </c>
      <c r="BJ49" s="61">
        <v>0</v>
      </c>
      <c r="BK49" s="61">
        <v>0</v>
      </c>
      <c r="BL49" s="61">
        <v>0</v>
      </c>
      <c r="BM49" s="61">
        <v>0</v>
      </c>
      <c r="BN49" s="61">
        <v>0</v>
      </c>
      <c r="BO49" s="61">
        <v>0</v>
      </c>
      <c r="BP49" s="61">
        <v>0</v>
      </c>
      <c r="BQ49" s="61">
        <v>0</v>
      </c>
      <c r="BR49" s="61">
        <v>0</v>
      </c>
      <c r="BS49" s="61">
        <v>0</v>
      </c>
      <c r="BT49" s="61">
        <v>0</v>
      </c>
      <c r="BU49" s="61">
        <v>0</v>
      </c>
      <c r="BV49" s="61">
        <v>0</v>
      </c>
      <c r="BW49" s="61">
        <v>0</v>
      </c>
      <c r="BX49" s="61">
        <v>0</v>
      </c>
      <c r="BY49" s="61">
        <v>0</v>
      </c>
      <c r="BZ49" s="61">
        <v>0</v>
      </c>
      <c r="CA49" s="61">
        <v>0</v>
      </c>
      <c r="CB49" s="61">
        <v>0</v>
      </c>
      <c r="CC49" s="61">
        <v>0</v>
      </c>
      <c r="CD49" s="61">
        <v>0</v>
      </c>
      <c r="CE49" s="61">
        <v>0</v>
      </c>
      <c r="CF49" s="61">
        <v>0</v>
      </c>
      <c r="CG49" s="61">
        <v>1.7678802131019994E-5</v>
      </c>
      <c r="CH49" s="61">
        <v>0</v>
      </c>
      <c r="CI49" s="61">
        <v>0</v>
      </c>
      <c r="CJ49" s="61">
        <v>0</v>
      </c>
      <c r="CK49" s="61">
        <v>0</v>
      </c>
      <c r="CL49" s="61">
        <v>0</v>
      </c>
      <c r="CM49" s="61">
        <v>0</v>
      </c>
      <c r="CN49" s="61">
        <v>0</v>
      </c>
      <c r="CO49" s="61">
        <v>4.1335122704411081E-5</v>
      </c>
      <c r="CP49" s="61">
        <v>0</v>
      </c>
      <c r="CQ49" s="61">
        <v>0</v>
      </c>
      <c r="CR49" s="61">
        <v>0</v>
      </c>
      <c r="CS49" s="61">
        <v>0</v>
      </c>
      <c r="CT49" s="61">
        <v>0</v>
      </c>
      <c r="CU49" s="61">
        <v>0</v>
      </c>
      <c r="CV49" s="61">
        <v>0</v>
      </c>
      <c r="CW49" s="61">
        <v>0</v>
      </c>
      <c r="CX49" s="61">
        <v>0</v>
      </c>
      <c r="CY49" s="61">
        <v>0</v>
      </c>
      <c r="CZ49" s="61">
        <v>0</v>
      </c>
      <c r="DA49" s="61">
        <v>0</v>
      </c>
      <c r="DB49" s="61">
        <v>0</v>
      </c>
      <c r="DC49" s="61">
        <v>0</v>
      </c>
      <c r="DD49" s="61">
        <v>0</v>
      </c>
      <c r="DE49" s="61">
        <v>0</v>
      </c>
      <c r="DF49" s="61">
        <v>0</v>
      </c>
      <c r="DG49" s="61">
        <v>0</v>
      </c>
      <c r="DH49" s="61">
        <v>0</v>
      </c>
      <c r="DI49" s="61">
        <v>0</v>
      </c>
      <c r="DJ49" s="61">
        <v>0</v>
      </c>
      <c r="DK49" s="61">
        <v>0</v>
      </c>
      <c r="DL49" s="61">
        <v>0</v>
      </c>
      <c r="DM49" s="61">
        <v>0</v>
      </c>
      <c r="DN49" s="61">
        <v>0</v>
      </c>
      <c r="DO49" s="61">
        <v>0</v>
      </c>
      <c r="DP49" s="61">
        <v>0</v>
      </c>
      <c r="DQ49" s="61">
        <v>2.5178022695672475E-5</v>
      </c>
      <c r="DR49" s="61">
        <v>0</v>
      </c>
      <c r="DS49" s="61">
        <v>0</v>
      </c>
      <c r="DT49" s="61">
        <v>0</v>
      </c>
      <c r="DU49" s="61">
        <v>0</v>
      </c>
      <c r="DV49" s="61">
        <v>0</v>
      </c>
      <c r="DW49" s="61">
        <v>0</v>
      </c>
      <c r="DX49" s="61">
        <v>0</v>
      </c>
      <c r="DY49" s="61">
        <v>0</v>
      </c>
      <c r="DZ49" s="61">
        <v>4.1923250472556106E-5</v>
      </c>
      <c r="EA49" s="61">
        <v>0</v>
      </c>
      <c r="EB49" s="61">
        <v>0</v>
      </c>
      <c r="EC49" s="61">
        <v>0</v>
      </c>
      <c r="ED49" s="61">
        <v>0</v>
      </c>
      <c r="EE49" s="61">
        <v>0</v>
      </c>
      <c r="EF49" s="61">
        <v>0</v>
      </c>
      <c r="EG49" s="61">
        <v>0</v>
      </c>
      <c r="EH49" s="61">
        <v>0</v>
      </c>
      <c r="EI49" s="61">
        <v>3.5006899910207314E-4</v>
      </c>
      <c r="EJ49" s="61">
        <v>0</v>
      </c>
      <c r="EK49" s="61">
        <v>0</v>
      </c>
      <c r="EL49" s="61">
        <v>0</v>
      </c>
      <c r="EM49" s="61">
        <v>0</v>
      </c>
      <c r="EN49" s="61">
        <v>0</v>
      </c>
      <c r="EO49" s="61">
        <v>0</v>
      </c>
      <c r="EP49" s="61">
        <v>0</v>
      </c>
      <c r="EQ49" s="61">
        <v>0</v>
      </c>
      <c r="ER49" s="61">
        <v>0</v>
      </c>
      <c r="ES49" s="61">
        <v>0</v>
      </c>
      <c r="ET49" s="61">
        <v>0</v>
      </c>
      <c r="EU49" s="61">
        <v>0</v>
      </c>
      <c r="EV49" s="61">
        <v>0</v>
      </c>
      <c r="EW49" s="61">
        <v>0</v>
      </c>
      <c r="EX49" s="61">
        <v>0</v>
      </c>
      <c r="EY49" s="61">
        <v>0</v>
      </c>
      <c r="EZ49" s="61">
        <v>0</v>
      </c>
      <c r="FA49" s="61">
        <v>0</v>
      </c>
      <c r="FB49" s="61">
        <v>0</v>
      </c>
      <c r="FC49" s="61">
        <v>0</v>
      </c>
      <c r="FD49" s="61">
        <v>0</v>
      </c>
      <c r="FE49" s="61">
        <v>0</v>
      </c>
      <c r="FF49" s="61">
        <v>0</v>
      </c>
      <c r="FG49" s="61">
        <v>0</v>
      </c>
      <c r="FH49" s="61">
        <v>0</v>
      </c>
      <c r="FI49" s="61">
        <v>0</v>
      </c>
      <c r="FJ49" s="61">
        <v>0</v>
      </c>
      <c r="FK49" s="61">
        <v>0</v>
      </c>
      <c r="FL49" s="61">
        <v>0</v>
      </c>
      <c r="FM49" s="61">
        <v>0</v>
      </c>
      <c r="FN49" s="61">
        <v>0</v>
      </c>
      <c r="FO49" s="61">
        <v>0</v>
      </c>
      <c r="FP49" s="61">
        <v>0</v>
      </c>
      <c r="FQ49" s="61">
        <v>0</v>
      </c>
      <c r="FR49" s="61">
        <v>0</v>
      </c>
      <c r="FS49" s="61">
        <v>0</v>
      </c>
      <c r="FT49" s="61">
        <v>0</v>
      </c>
      <c r="FU49" s="61">
        <v>0</v>
      </c>
      <c r="FV49" s="61">
        <v>0</v>
      </c>
      <c r="FW49" s="61">
        <v>0</v>
      </c>
      <c r="FX49" s="61">
        <v>0</v>
      </c>
      <c r="FY49" s="61">
        <v>0</v>
      </c>
      <c r="FZ49" s="61">
        <v>0</v>
      </c>
      <c r="GA49" s="61">
        <v>0</v>
      </c>
      <c r="GB49" s="61">
        <v>0</v>
      </c>
      <c r="GC49" s="61">
        <v>0</v>
      </c>
      <c r="GD49" s="61">
        <v>0</v>
      </c>
      <c r="GE49" s="61">
        <v>0</v>
      </c>
      <c r="GF49" s="61">
        <v>0</v>
      </c>
      <c r="GG49" s="61">
        <v>1.1582323259535238E-4</v>
      </c>
      <c r="GH49" s="61">
        <v>8.4006843715531287E-6</v>
      </c>
      <c r="GI49" s="61">
        <v>0</v>
      </c>
      <c r="GJ49" s="61">
        <v>0</v>
      </c>
      <c r="GK49" s="61">
        <v>0</v>
      </c>
      <c r="GL49" s="61">
        <v>0</v>
      </c>
      <c r="GM49" s="61">
        <v>2.9717616674094182E-5</v>
      </c>
      <c r="GN49" s="61">
        <v>0</v>
      </c>
      <c r="GO49" s="61">
        <v>0</v>
      </c>
      <c r="GP49" s="61">
        <v>0</v>
      </c>
      <c r="GQ49" s="61">
        <v>0</v>
      </c>
      <c r="GR49" s="61">
        <v>0</v>
      </c>
      <c r="GS49" s="61">
        <v>0</v>
      </c>
      <c r="GT49" s="61">
        <v>0</v>
      </c>
      <c r="GU49" s="61">
        <v>0</v>
      </c>
      <c r="GV49" s="61">
        <v>0</v>
      </c>
      <c r="GW49" s="61">
        <v>0</v>
      </c>
      <c r="GX49" s="61">
        <v>2.0212563204147988E-4</v>
      </c>
      <c r="GY49" s="61">
        <v>0</v>
      </c>
      <c r="GZ49" s="61">
        <v>2.5219578343865259E-2</v>
      </c>
      <c r="HA49" s="61">
        <v>4.1085396134052481E-3</v>
      </c>
      <c r="HB49" s="61">
        <v>1.7809137528618773E-3</v>
      </c>
      <c r="HC49" s="61">
        <v>2.2482536303507659E-5</v>
      </c>
      <c r="HD49" s="61">
        <v>3.104526565694039E-4</v>
      </c>
      <c r="HE49" s="61">
        <v>3.1770799097417259E-4</v>
      </c>
      <c r="HF49" s="61">
        <v>1.2208636045401321E-3</v>
      </c>
      <c r="HG49" s="61">
        <v>0</v>
      </c>
      <c r="HH49" s="61">
        <v>8.9110410631431411E-5</v>
      </c>
      <c r="HI49" s="61">
        <v>1.4512152892544934E-5</v>
      </c>
      <c r="HJ49" s="61">
        <v>1.9954371089687132E-5</v>
      </c>
      <c r="HK49" s="61">
        <v>0</v>
      </c>
      <c r="HL49" s="61">
        <v>0</v>
      </c>
      <c r="HM49" s="61">
        <v>0</v>
      </c>
      <c r="HN49" s="61">
        <v>0</v>
      </c>
      <c r="HO49" s="61">
        <v>0</v>
      </c>
      <c r="HP49" s="61">
        <v>0</v>
      </c>
      <c r="HQ49" s="61">
        <v>1.2051772052599273E-5</v>
      </c>
      <c r="HR49" s="61">
        <v>1.7337210304381064E-5</v>
      </c>
      <c r="HS49" s="61">
        <v>0</v>
      </c>
      <c r="HT49" s="61">
        <v>0</v>
      </c>
      <c r="HU49" s="61">
        <v>1.2725021484732239E-5</v>
      </c>
      <c r="HV49" s="61">
        <v>0</v>
      </c>
      <c r="HW49" s="61">
        <v>0</v>
      </c>
      <c r="HX49" s="61">
        <v>0</v>
      </c>
      <c r="HY49" s="61">
        <v>0</v>
      </c>
      <c r="HZ49" s="61">
        <v>0</v>
      </c>
      <c r="IA49" s="61">
        <v>0</v>
      </c>
      <c r="IB49" s="61">
        <v>0</v>
      </c>
      <c r="IC49" s="61">
        <v>0</v>
      </c>
      <c r="ID49" s="61">
        <v>0</v>
      </c>
      <c r="IE49" s="61">
        <v>0</v>
      </c>
      <c r="IF49" s="61">
        <v>0</v>
      </c>
      <c r="IG49" s="61">
        <v>0</v>
      </c>
      <c r="IH49" s="61">
        <v>0</v>
      </c>
      <c r="II49" s="61">
        <v>0</v>
      </c>
      <c r="IJ49" s="61">
        <v>0</v>
      </c>
      <c r="IK49" s="61">
        <v>0</v>
      </c>
      <c r="IL49" s="61">
        <v>0</v>
      </c>
      <c r="IM49" s="61">
        <v>0</v>
      </c>
      <c r="IN49" s="61">
        <v>0</v>
      </c>
      <c r="IO49" s="61">
        <v>0</v>
      </c>
      <c r="IP49" s="61">
        <v>0</v>
      </c>
      <c r="IQ49" s="61">
        <v>0</v>
      </c>
      <c r="IR49" s="61">
        <v>0</v>
      </c>
      <c r="IS49" s="61">
        <v>0</v>
      </c>
      <c r="IT49" s="61">
        <v>0</v>
      </c>
      <c r="IU49" s="61">
        <v>0</v>
      </c>
      <c r="IV49" s="61">
        <v>0</v>
      </c>
      <c r="IW49" s="61">
        <v>0</v>
      </c>
      <c r="IX49" s="61">
        <v>0</v>
      </c>
      <c r="IY49" s="61">
        <v>0</v>
      </c>
      <c r="IZ49" s="61">
        <v>0</v>
      </c>
      <c r="JA49" s="61">
        <v>0</v>
      </c>
      <c r="JB49" s="61">
        <v>0</v>
      </c>
      <c r="JC49" s="61">
        <v>0</v>
      </c>
      <c r="JD49" s="61">
        <v>0</v>
      </c>
      <c r="JE49" s="61">
        <v>0</v>
      </c>
      <c r="JF49" s="61">
        <v>0</v>
      </c>
      <c r="JG49" s="61">
        <v>0</v>
      </c>
      <c r="JH49" s="61">
        <v>0</v>
      </c>
      <c r="JI49" s="61">
        <v>0</v>
      </c>
      <c r="JJ49" s="61">
        <v>0</v>
      </c>
      <c r="JK49" s="61">
        <v>0</v>
      </c>
      <c r="JL49" s="61">
        <v>0</v>
      </c>
      <c r="JM49" s="61">
        <v>0</v>
      </c>
      <c r="JN49" s="61">
        <v>0</v>
      </c>
      <c r="JO49" s="61">
        <v>0</v>
      </c>
      <c r="JP49" s="61">
        <v>0</v>
      </c>
      <c r="JQ49" s="61">
        <v>1.8663645196107651E-5</v>
      </c>
      <c r="JR49" s="61">
        <v>0</v>
      </c>
      <c r="JS49" s="61">
        <v>0</v>
      </c>
      <c r="JT49" s="61">
        <v>0</v>
      </c>
      <c r="JU49" s="61">
        <v>5.9041359159545162E-5</v>
      </c>
      <c r="JV49" s="61">
        <v>0</v>
      </c>
      <c r="JW49" s="61">
        <v>0</v>
      </c>
      <c r="JX49" s="61">
        <v>9.3676318907933084E-6</v>
      </c>
      <c r="JY49" s="61">
        <v>0</v>
      </c>
      <c r="JZ49" s="61">
        <v>3.1708422718385552E-5</v>
      </c>
      <c r="KA49" s="61">
        <v>8.6139774522316711E-6</v>
      </c>
      <c r="KB49" s="61">
        <v>2.3725081088556182E-5</v>
      </c>
      <c r="KC49" s="61">
        <v>9.6858262484462669E-6</v>
      </c>
      <c r="KD49" s="61">
        <v>0</v>
      </c>
      <c r="KE49" s="61">
        <v>0</v>
      </c>
      <c r="KF49" s="61">
        <v>1.4692009683088279E-4</v>
      </c>
      <c r="KG49" s="61">
        <v>0</v>
      </c>
      <c r="KH49" s="61">
        <v>1.2917827734781529E-4</v>
      </c>
      <c r="KI49" s="61">
        <v>0</v>
      </c>
      <c r="KJ49" s="61">
        <v>5.1663906027077941E-4</v>
      </c>
      <c r="KK49" s="61">
        <v>2.0678483058902868E-3</v>
      </c>
      <c r="KL49" s="61">
        <v>0</v>
      </c>
      <c r="KM49" s="61">
        <v>0</v>
      </c>
      <c r="KN49" s="61">
        <v>8.8578165387281083E-2</v>
      </c>
      <c r="KO49" s="61">
        <v>3.0678426815305551E-5</v>
      </c>
      <c r="KP49" s="61">
        <v>1.2570594141600024E-4</v>
      </c>
      <c r="KQ49" s="61">
        <v>8.910775288158845E-3</v>
      </c>
      <c r="KR49" s="61">
        <v>0</v>
      </c>
      <c r="KS49" s="61">
        <v>0</v>
      </c>
      <c r="KT49" s="61">
        <v>8.1684205200922497E-2</v>
      </c>
      <c r="KU49" s="61">
        <v>0</v>
      </c>
      <c r="KV49" s="61">
        <v>1.9881621055745516E-3</v>
      </c>
      <c r="KW49" s="61">
        <v>0</v>
      </c>
      <c r="KX49" s="61">
        <v>0</v>
      </c>
      <c r="KY49" s="61">
        <v>4.6027883963842943E-3</v>
      </c>
      <c r="KZ49" s="61">
        <v>1.7110583547579138E-5</v>
      </c>
    </row>
    <row r="50" spans="1:312" ht="13" x14ac:dyDescent="0.3">
      <c r="A50" s="102">
        <v>1.017349145589967</v>
      </c>
      <c r="B50" s="50" t="s">
        <v>887</v>
      </c>
      <c r="C50" s="60" t="s">
        <v>79</v>
      </c>
      <c r="D50" s="61">
        <v>0</v>
      </c>
      <c r="E50" s="61">
        <v>0</v>
      </c>
      <c r="F50" s="61">
        <v>0</v>
      </c>
      <c r="G50" s="61">
        <v>0</v>
      </c>
      <c r="H50" s="61">
        <v>0</v>
      </c>
      <c r="I50" s="61">
        <v>1.7604384383667008E-4</v>
      </c>
      <c r="J50" s="61">
        <v>1.074899224471259E-4</v>
      </c>
      <c r="K50" s="61">
        <v>0.25052201638370764</v>
      </c>
      <c r="L50" s="61">
        <v>0.28164373060375286</v>
      </c>
      <c r="M50" s="61">
        <v>5.1527155341403784E-6</v>
      </c>
      <c r="N50" s="61">
        <v>7.5792878311040416E-4</v>
      </c>
      <c r="O50" s="61">
        <v>8.090480513776303E-5</v>
      </c>
      <c r="P50" s="61">
        <v>0</v>
      </c>
      <c r="Q50" s="61">
        <v>1.0223213783693088E-4</v>
      </c>
      <c r="R50" s="61">
        <v>1.3664043371744601E-5</v>
      </c>
      <c r="S50" s="61">
        <v>0</v>
      </c>
      <c r="T50" s="61">
        <v>0</v>
      </c>
      <c r="U50" s="61">
        <v>0</v>
      </c>
      <c r="V50" s="61">
        <v>0</v>
      </c>
      <c r="W50" s="61">
        <v>0</v>
      </c>
      <c r="X50" s="61">
        <v>2.346757441013985E-4</v>
      </c>
      <c r="Y50" s="61">
        <v>0</v>
      </c>
      <c r="Z50" s="61">
        <v>0</v>
      </c>
      <c r="AA50" s="61">
        <v>1.0267450854425965E-4</v>
      </c>
      <c r="AB50" s="61">
        <v>0</v>
      </c>
      <c r="AC50" s="61">
        <v>0</v>
      </c>
      <c r="AD50" s="61">
        <v>1.3690402873135048E-5</v>
      </c>
      <c r="AE50" s="61">
        <v>0</v>
      </c>
      <c r="AF50" s="61">
        <v>0</v>
      </c>
      <c r="AG50" s="61">
        <v>0</v>
      </c>
      <c r="AH50" s="61">
        <v>0</v>
      </c>
      <c r="AI50" s="61">
        <v>0</v>
      </c>
      <c r="AJ50" s="61">
        <v>0</v>
      </c>
      <c r="AK50" s="61">
        <v>0</v>
      </c>
      <c r="AL50" s="61">
        <v>0</v>
      </c>
      <c r="AM50" s="61">
        <v>0</v>
      </c>
      <c r="AN50" s="61">
        <v>0</v>
      </c>
      <c r="AO50" s="61">
        <v>0</v>
      </c>
      <c r="AP50" s="61">
        <v>0</v>
      </c>
      <c r="AQ50" s="61">
        <v>1.1480368647197521E-5</v>
      </c>
      <c r="AR50" s="61">
        <v>3.0177726299433934E-4</v>
      </c>
      <c r="AS50" s="61">
        <v>0</v>
      </c>
      <c r="AT50" s="61">
        <v>0</v>
      </c>
      <c r="AU50" s="61">
        <v>2.1881186319740872E-5</v>
      </c>
      <c r="AV50" s="61">
        <v>7.4576972061066542E-6</v>
      </c>
      <c r="AW50" s="61">
        <v>1.2747546510800316E-3</v>
      </c>
      <c r="AX50" s="61">
        <v>7.6781625066618645E-5</v>
      </c>
      <c r="AY50" s="61">
        <v>4.8474676784387576E-4</v>
      </c>
      <c r="AZ50" s="61">
        <v>2.639395406061977E-4</v>
      </c>
      <c r="BA50" s="61">
        <v>0</v>
      </c>
      <c r="BB50" s="61">
        <v>3.5701841830257597E-4</v>
      </c>
      <c r="BC50" s="61">
        <v>0</v>
      </c>
      <c r="BD50" s="61">
        <v>0</v>
      </c>
      <c r="BE50" s="61">
        <v>0</v>
      </c>
      <c r="BF50" s="61">
        <v>0</v>
      </c>
      <c r="BG50" s="61">
        <v>0</v>
      </c>
      <c r="BH50" s="61">
        <v>2.538354859819301E-6</v>
      </c>
      <c r="BI50" s="61">
        <v>0</v>
      </c>
      <c r="BJ50" s="61">
        <v>4.3509862684356531E-4</v>
      </c>
      <c r="BK50" s="61">
        <v>0</v>
      </c>
      <c r="BL50" s="61">
        <v>0</v>
      </c>
      <c r="BM50" s="61">
        <v>0</v>
      </c>
      <c r="BN50" s="61">
        <v>0</v>
      </c>
      <c r="BO50" s="61">
        <v>0</v>
      </c>
      <c r="BP50" s="61">
        <v>5.5700636786251024E-3</v>
      </c>
      <c r="BQ50" s="61">
        <v>0.34427606272211886</v>
      </c>
      <c r="BR50" s="61">
        <v>6.1611206984477467E-3</v>
      </c>
      <c r="BS50" s="61">
        <v>4.4976352153699266E-2</v>
      </c>
      <c r="BT50" s="61">
        <v>3.9103209400125565E-2</v>
      </c>
      <c r="BU50" s="61">
        <v>0.31968964665807154</v>
      </c>
      <c r="BV50" s="61">
        <v>0</v>
      </c>
      <c r="BW50" s="61">
        <v>0</v>
      </c>
      <c r="BX50" s="61">
        <v>0</v>
      </c>
      <c r="BY50" s="61">
        <v>0</v>
      </c>
      <c r="BZ50" s="61">
        <v>0</v>
      </c>
      <c r="CA50" s="61">
        <v>0</v>
      </c>
      <c r="CB50" s="61">
        <v>0</v>
      </c>
      <c r="CC50" s="61">
        <v>0</v>
      </c>
      <c r="CD50" s="61">
        <v>0</v>
      </c>
      <c r="CE50" s="61">
        <v>1.3382424421723522E-3</v>
      </c>
      <c r="CF50" s="61">
        <v>0</v>
      </c>
      <c r="CG50" s="61">
        <v>0</v>
      </c>
      <c r="CH50" s="61">
        <v>0</v>
      </c>
      <c r="CI50" s="61">
        <v>0</v>
      </c>
      <c r="CJ50" s="61">
        <v>0</v>
      </c>
      <c r="CK50" s="61">
        <v>0</v>
      </c>
      <c r="CL50" s="61">
        <v>0</v>
      </c>
      <c r="CM50" s="61">
        <v>0</v>
      </c>
      <c r="CN50" s="61">
        <v>0</v>
      </c>
      <c r="CO50" s="61">
        <v>0</v>
      </c>
      <c r="CP50" s="61">
        <v>0</v>
      </c>
      <c r="CQ50" s="61">
        <v>0</v>
      </c>
      <c r="CR50" s="61">
        <v>0</v>
      </c>
      <c r="CS50" s="61">
        <v>0</v>
      </c>
      <c r="CT50" s="61">
        <v>0</v>
      </c>
      <c r="CU50" s="61">
        <v>0</v>
      </c>
      <c r="CV50" s="61">
        <v>9.1030090068382012E-4</v>
      </c>
      <c r="CW50" s="61">
        <v>0</v>
      </c>
      <c r="CX50" s="61">
        <v>0</v>
      </c>
      <c r="CY50" s="61">
        <v>0</v>
      </c>
      <c r="CZ50" s="61">
        <v>0</v>
      </c>
      <c r="DA50" s="61">
        <v>0</v>
      </c>
      <c r="DB50" s="61">
        <v>0</v>
      </c>
      <c r="DC50" s="61">
        <v>1.1059974638749866E-4</v>
      </c>
      <c r="DD50" s="61">
        <v>0</v>
      </c>
      <c r="DE50" s="61">
        <v>0</v>
      </c>
      <c r="DF50" s="61">
        <v>0</v>
      </c>
      <c r="DG50" s="61">
        <v>0</v>
      </c>
      <c r="DH50" s="61">
        <v>0</v>
      </c>
      <c r="DI50" s="61">
        <v>0</v>
      </c>
      <c r="DJ50" s="61">
        <v>0</v>
      </c>
      <c r="DK50" s="61">
        <v>0</v>
      </c>
      <c r="DL50" s="61">
        <v>0</v>
      </c>
      <c r="DM50" s="61">
        <v>0</v>
      </c>
      <c r="DN50" s="61">
        <v>0</v>
      </c>
      <c r="DO50" s="61">
        <v>0</v>
      </c>
      <c r="DP50" s="61">
        <v>0</v>
      </c>
      <c r="DQ50" s="61">
        <v>0</v>
      </c>
      <c r="DR50" s="61">
        <v>0</v>
      </c>
      <c r="DS50" s="61">
        <v>0</v>
      </c>
      <c r="DT50" s="61">
        <v>0</v>
      </c>
      <c r="DU50" s="61">
        <v>0</v>
      </c>
      <c r="DV50" s="61">
        <v>0</v>
      </c>
      <c r="DW50" s="61">
        <v>0</v>
      </c>
      <c r="DX50" s="61">
        <v>0</v>
      </c>
      <c r="DY50" s="61">
        <v>0</v>
      </c>
      <c r="DZ50" s="61">
        <v>0</v>
      </c>
      <c r="EA50" s="61">
        <v>0</v>
      </c>
      <c r="EB50" s="61">
        <v>0</v>
      </c>
      <c r="EC50" s="61">
        <v>0</v>
      </c>
      <c r="ED50" s="61">
        <v>0</v>
      </c>
      <c r="EE50" s="61">
        <v>0</v>
      </c>
      <c r="EF50" s="61">
        <v>0</v>
      </c>
      <c r="EG50" s="61">
        <v>0</v>
      </c>
      <c r="EH50" s="61">
        <v>0</v>
      </c>
      <c r="EI50" s="61">
        <v>0</v>
      </c>
      <c r="EJ50" s="61">
        <v>0</v>
      </c>
      <c r="EK50" s="61">
        <v>0</v>
      </c>
      <c r="EL50" s="61">
        <v>0.23644989971160454</v>
      </c>
      <c r="EM50" s="61">
        <v>0.57548790168021868</v>
      </c>
      <c r="EN50" s="61">
        <v>0.30481454971358779</v>
      </c>
      <c r="EO50" s="61">
        <v>0.29205486413201059</v>
      </c>
      <c r="EP50" s="61">
        <v>0.31290297911092702</v>
      </c>
      <c r="EQ50" s="61">
        <v>0.20656546517587412</v>
      </c>
      <c r="ER50" s="61">
        <v>0.60074954403411263</v>
      </c>
      <c r="ES50" s="61">
        <v>0.44697715783547287</v>
      </c>
      <c r="ET50" s="61">
        <v>0.23477443021012828</v>
      </c>
      <c r="EU50" s="61">
        <v>0.62806576594850416</v>
      </c>
      <c r="EV50" s="61">
        <v>2.8186361100215836E-2</v>
      </c>
      <c r="EW50" s="61">
        <v>0.31307616469726529</v>
      </c>
      <c r="EX50" s="61">
        <v>0</v>
      </c>
      <c r="EY50" s="61">
        <v>0</v>
      </c>
      <c r="EZ50" s="61">
        <v>0</v>
      </c>
      <c r="FA50" s="61">
        <v>0</v>
      </c>
      <c r="FB50" s="61">
        <v>0</v>
      </c>
      <c r="FC50" s="61">
        <v>3.5573104697161407E-4</v>
      </c>
      <c r="FD50" s="61">
        <v>0</v>
      </c>
      <c r="FE50" s="61">
        <v>0</v>
      </c>
      <c r="FF50" s="61">
        <v>0</v>
      </c>
      <c r="FG50" s="61">
        <v>0</v>
      </c>
      <c r="FH50" s="61">
        <v>0</v>
      </c>
      <c r="FI50" s="61">
        <v>0</v>
      </c>
      <c r="FJ50" s="61">
        <v>0</v>
      </c>
      <c r="FK50" s="61">
        <v>0</v>
      </c>
      <c r="FL50" s="61">
        <v>8.5478055046086068E-4</v>
      </c>
      <c r="FM50" s="61">
        <v>0</v>
      </c>
      <c r="FN50" s="61">
        <v>0</v>
      </c>
      <c r="FO50" s="61">
        <v>1.3038221530103427E-3</v>
      </c>
      <c r="FP50" s="61">
        <v>0</v>
      </c>
      <c r="FQ50" s="61">
        <v>0</v>
      </c>
      <c r="FR50" s="61">
        <v>0</v>
      </c>
      <c r="FS50" s="61">
        <v>0.15115410222336192</v>
      </c>
      <c r="FT50" s="61">
        <v>0</v>
      </c>
      <c r="FU50" s="61">
        <v>2.0486686933816916E-4</v>
      </c>
      <c r="FV50" s="61">
        <v>3.4622788043787911E-3</v>
      </c>
      <c r="FW50" s="61">
        <v>0</v>
      </c>
      <c r="FX50" s="61">
        <v>0</v>
      </c>
      <c r="FY50" s="61">
        <v>0</v>
      </c>
      <c r="FZ50" s="61">
        <v>0</v>
      </c>
      <c r="GA50" s="61">
        <v>1.7123303121799059E-5</v>
      </c>
      <c r="GB50" s="61">
        <v>0</v>
      </c>
      <c r="GC50" s="61">
        <v>7.2627457681906135E-5</v>
      </c>
      <c r="GD50" s="61">
        <v>0</v>
      </c>
      <c r="GE50" s="61">
        <v>0</v>
      </c>
      <c r="GF50" s="61">
        <v>0</v>
      </c>
      <c r="GG50" s="61">
        <v>0</v>
      </c>
      <c r="GH50" s="61">
        <v>0</v>
      </c>
      <c r="GI50" s="61">
        <v>0</v>
      </c>
      <c r="GJ50" s="61">
        <v>0</v>
      </c>
      <c r="GK50" s="61">
        <v>0</v>
      </c>
      <c r="GL50" s="61">
        <v>0</v>
      </c>
      <c r="GM50" s="61">
        <v>0</v>
      </c>
      <c r="GN50" s="61">
        <v>0</v>
      </c>
      <c r="GO50" s="61">
        <v>0</v>
      </c>
      <c r="GP50" s="61">
        <v>1.3442408879671241E-3</v>
      </c>
      <c r="GQ50" s="61">
        <v>0</v>
      </c>
      <c r="GR50" s="61">
        <v>3.8143095339767423E-5</v>
      </c>
      <c r="GS50" s="61">
        <v>0</v>
      </c>
      <c r="GT50" s="61">
        <v>3.0828449206351166E-4</v>
      </c>
      <c r="GU50" s="61">
        <v>0</v>
      </c>
      <c r="GV50" s="61">
        <v>0</v>
      </c>
      <c r="GW50" s="61">
        <v>0</v>
      </c>
      <c r="GX50" s="61">
        <v>0</v>
      </c>
      <c r="GY50" s="61">
        <v>0</v>
      </c>
      <c r="GZ50" s="61">
        <v>0</v>
      </c>
      <c r="HA50" s="61">
        <v>0</v>
      </c>
      <c r="HB50" s="61">
        <v>0</v>
      </c>
      <c r="HC50" s="61">
        <v>0</v>
      </c>
      <c r="HD50" s="61">
        <v>0</v>
      </c>
      <c r="HE50" s="61">
        <v>0</v>
      </c>
      <c r="HF50" s="61">
        <v>0</v>
      </c>
      <c r="HG50" s="61">
        <v>0</v>
      </c>
      <c r="HH50" s="61">
        <v>0</v>
      </c>
      <c r="HI50" s="61">
        <v>0</v>
      </c>
      <c r="HJ50" s="61">
        <v>0</v>
      </c>
      <c r="HK50" s="61">
        <v>0</v>
      </c>
      <c r="HL50" s="61">
        <v>0</v>
      </c>
      <c r="HM50" s="61">
        <v>0</v>
      </c>
      <c r="HN50" s="61">
        <v>0</v>
      </c>
      <c r="HO50" s="61">
        <v>0</v>
      </c>
      <c r="HP50" s="61">
        <v>0</v>
      </c>
      <c r="HQ50" s="61">
        <v>0</v>
      </c>
      <c r="HR50" s="61">
        <v>0</v>
      </c>
      <c r="HS50" s="61">
        <v>0</v>
      </c>
      <c r="HT50" s="61">
        <v>0</v>
      </c>
      <c r="HU50" s="61">
        <v>0</v>
      </c>
      <c r="HV50" s="61">
        <v>0</v>
      </c>
      <c r="HW50" s="61">
        <v>0</v>
      </c>
      <c r="HX50" s="61">
        <v>0</v>
      </c>
      <c r="HY50" s="61">
        <v>0</v>
      </c>
      <c r="HZ50" s="61">
        <v>0</v>
      </c>
      <c r="IA50" s="61">
        <v>0</v>
      </c>
      <c r="IB50" s="61">
        <v>0</v>
      </c>
      <c r="IC50" s="61">
        <v>1.1384331843894191E-4</v>
      </c>
      <c r="ID50" s="61">
        <v>1.9431596357003257E-4</v>
      </c>
      <c r="IE50" s="61">
        <v>0</v>
      </c>
      <c r="IF50" s="61">
        <v>0</v>
      </c>
      <c r="IG50" s="61">
        <v>0</v>
      </c>
      <c r="IH50" s="61">
        <v>0</v>
      </c>
      <c r="II50" s="61">
        <v>0</v>
      </c>
      <c r="IJ50" s="61">
        <v>8.6380316250888635E-3</v>
      </c>
      <c r="IK50" s="61">
        <v>2.8628623532747088E-3</v>
      </c>
      <c r="IL50" s="61">
        <v>1.316910960921355E-3</v>
      </c>
      <c r="IM50" s="61">
        <v>2.0712943044841746E-4</v>
      </c>
      <c r="IN50" s="61">
        <v>4.3589011092005402E-3</v>
      </c>
      <c r="IO50" s="61">
        <v>2.312977168333862E-3</v>
      </c>
      <c r="IP50" s="61">
        <v>9.105241136493111E-6</v>
      </c>
      <c r="IQ50" s="61">
        <v>3.5892012374686196E-3</v>
      </c>
      <c r="IR50" s="61">
        <v>1.0173506631464273E-4</v>
      </c>
      <c r="IS50" s="61">
        <v>9.5151077699716525E-3</v>
      </c>
      <c r="IT50" s="61">
        <v>5.3257841451540073E-5</v>
      </c>
      <c r="IU50" s="61">
        <v>8.0066815552440795E-5</v>
      </c>
      <c r="IV50" s="61">
        <v>2.3271758665453436E-3</v>
      </c>
      <c r="IW50" s="61">
        <v>2.8452859610221129E-3</v>
      </c>
      <c r="IX50" s="61">
        <v>3.7574758509498364E-4</v>
      </c>
      <c r="IY50" s="61">
        <v>3.4288068902641941E-5</v>
      </c>
      <c r="IZ50" s="61">
        <v>0</v>
      </c>
      <c r="JA50" s="61">
        <v>0</v>
      </c>
      <c r="JB50" s="61">
        <v>1.428715528916572E-5</v>
      </c>
      <c r="JC50" s="61">
        <v>7.6831461103856913E-6</v>
      </c>
      <c r="JD50" s="61">
        <v>0</v>
      </c>
      <c r="JE50" s="61">
        <v>0</v>
      </c>
      <c r="JF50" s="61">
        <v>0</v>
      </c>
      <c r="JG50" s="61">
        <v>0</v>
      </c>
      <c r="JH50" s="61">
        <v>0</v>
      </c>
      <c r="JI50" s="61">
        <v>1.564603572922962E-3</v>
      </c>
      <c r="JJ50" s="61">
        <v>7.9343517224306098E-5</v>
      </c>
      <c r="JK50" s="61">
        <v>0</v>
      </c>
      <c r="JL50" s="61">
        <v>2.1376140500020227E-4</v>
      </c>
      <c r="JM50" s="61">
        <v>2.7592103861155851E-5</v>
      </c>
      <c r="JN50" s="61">
        <v>4.2674629638900815E-4</v>
      </c>
      <c r="JO50" s="61">
        <v>2.6899737326820856E-3</v>
      </c>
      <c r="JP50" s="61">
        <v>5.7833446124622558E-4</v>
      </c>
      <c r="JQ50" s="61">
        <v>7.6729902533271015E-4</v>
      </c>
      <c r="JR50" s="61">
        <v>6.0031505022663866E-6</v>
      </c>
      <c r="JS50" s="61">
        <v>8.4663901247828627E-6</v>
      </c>
      <c r="JT50" s="61">
        <v>0</v>
      </c>
      <c r="JU50" s="61">
        <v>0</v>
      </c>
      <c r="JV50" s="61">
        <v>0</v>
      </c>
      <c r="JW50" s="61">
        <v>2.7204585977555042E-3</v>
      </c>
      <c r="JX50" s="61">
        <v>0</v>
      </c>
      <c r="JY50" s="61">
        <v>0</v>
      </c>
      <c r="JZ50" s="61">
        <v>5.361327512770504E-6</v>
      </c>
      <c r="KA50" s="61">
        <v>0</v>
      </c>
      <c r="KB50" s="61">
        <v>0</v>
      </c>
      <c r="KC50" s="61">
        <v>0</v>
      </c>
      <c r="KD50" s="61">
        <v>0</v>
      </c>
      <c r="KE50" s="61">
        <v>0</v>
      </c>
      <c r="KF50" s="61">
        <v>0</v>
      </c>
      <c r="KG50" s="61">
        <v>0</v>
      </c>
      <c r="KH50" s="61">
        <v>0</v>
      </c>
      <c r="KI50" s="61">
        <v>0</v>
      </c>
      <c r="KJ50" s="61">
        <v>0</v>
      </c>
      <c r="KK50" s="61">
        <v>0</v>
      </c>
      <c r="KL50" s="61">
        <v>0</v>
      </c>
      <c r="KM50" s="61">
        <v>0</v>
      </c>
      <c r="KN50" s="61">
        <v>0</v>
      </c>
      <c r="KO50" s="61">
        <v>0</v>
      </c>
      <c r="KP50" s="61">
        <v>0</v>
      </c>
      <c r="KQ50" s="61">
        <v>0</v>
      </c>
      <c r="KR50" s="61">
        <v>0</v>
      </c>
      <c r="KS50" s="61">
        <v>2.3682736648651659E-4</v>
      </c>
      <c r="KT50" s="61">
        <v>0</v>
      </c>
      <c r="KU50" s="61">
        <v>2.8888217383022459E-4</v>
      </c>
      <c r="KV50" s="61">
        <v>0</v>
      </c>
      <c r="KW50" s="61">
        <v>0</v>
      </c>
      <c r="KX50" s="61">
        <v>0</v>
      </c>
      <c r="KY50" s="61">
        <v>0</v>
      </c>
      <c r="KZ50" s="61">
        <v>0</v>
      </c>
    </row>
    <row r="51" spans="1:312" ht="13" x14ac:dyDescent="0.3">
      <c r="A51" s="102">
        <v>1.0299181599624181</v>
      </c>
      <c r="B51" s="50" t="s">
        <v>884</v>
      </c>
      <c r="C51" s="60" t="s">
        <v>56</v>
      </c>
      <c r="D51" s="61">
        <v>3.8845449263028662E-3</v>
      </c>
      <c r="E51" s="61">
        <v>5.6890215078282342E-3</v>
      </c>
      <c r="F51" s="61">
        <v>2.5830063032081102E-3</v>
      </c>
      <c r="G51" s="61">
        <v>3.9068333201049315E-3</v>
      </c>
      <c r="H51" s="61">
        <v>1.0104278833528074E-2</v>
      </c>
      <c r="I51" s="61">
        <v>5.846111215990987E-4</v>
      </c>
      <c r="J51" s="61">
        <v>1.2248740280730165E-3</v>
      </c>
      <c r="K51" s="61">
        <v>5.401352619608577E-3</v>
      </c>
      <c r="L51" s="61">
        <v>4.532760096998845E-3</v>
      </c>
      <c r="M51" s="61">
        <v>7.6335373750160182E-2</v>
      </c>
      <c r="N51" s="61">
        <v>7.9294910113775527E-2</v>
      </c>
      <c r="O51" s="61">
        <v>6.1395445814239592E-2</v>
      </c>
      <c r="P51" s="61">
        <v>6.618486214192805E-2</v>
      </c>
      <c r="Q51" s="61">
        <v>0.39548998880886915</v>
      </c>
      <c r="R51" s="61">
        <v>3.8545390007981599E-3</v>
      </c>
      <c r="S51" s="61">
        <v>2.0811207524722603E-5</v>
      </c>
      <c r="T51" s="61">
        <v>2.1456248103384883E-4</v>
      </c>
      <c r="U51" s="61">
        <v>1.65768890708235E-3</v>
      </c>
      <c r="V51" s="61">
        <v>0</v>
      </c>
      <c r="W51" s="61">
        <v>4.2820448842845719E-4</v>
      </c>
      <c r="X51" s="61">
        <v>1.6940813614301647E-4</v>
      </c>
      <c r="Y51" s="61">
        <v>2.1831420201496243E-5</v>
      </c>
      <c r="Z51" s="61">
        <v>5.0189964972117705E-5</v>
      </c>
      <c r="AA51" s="61">
        <v>0</v>
      </c>
      <c r="AB51" s="61">
        <v>0</v>
      </c>
      <c r="AC51" s="61">
        <v>6.7401746104377622E-5</v>
      </c>
      <c r="AD51" s="61">
        <v>2.1381960441125836E-3</v>
      </c>
      <c r="AE51" s="61">
        <v>1.8739465183106985E-4</v>
      </c>
      <c r="AF51" s="61">
        <v>4.0368437735058237E-3</v>
      </c>
      <c r="AG51" s="61">
        <v>9.5592560184891179E-5</v>
      </c>
      <c r="AH51" s="61">
        <v>0</v>
      </c>
      <c r="AI51" s="61">
        <v>0</v>
      </c>
      <c r="AJ51" s="61">
        <v>2.4345279344721239E-5</v>
      </c>
      <c r="AK51" s="61">
        <v>0</v>
      </c>
      <c r="AL51" s="61">
        <v>1.4471763185877216E-5</v>
      </c>
      <c r="AM51" s="61">
        <v>1.0307346281563264E-4</v>
      </c>
      <c r="AN51" s="61">
        <v>3.1295934562766474E-5</v>
      </c>
      <c r="AO51" s="61">
        <v>3.0402886645352939E-4</v>
      </c>
      <c r="AP51" s="61">
        <v>2.3915739798479178E-3</v>
      </c>
      <c r="AQ51" s="61">
        <v>4.4314327821731719E-4</v>
      </c>
      <c r="AR51" s="61">
        <v>8.4810614713394929E-4</v>
      </c>
      <c r="AS51" s="61">
        <v>4.7161398155446504E-5</v>
      </c>
      <c r="AT51" s="61">
        <v>4.2571094805041387E-6</v>
      </c>
      <c r="AU51" s="61">
        <v>0</v>
      </c>
      <c r="AV51" s="61">
        <v>3.9161233837263602E-3</v>
      </c>
      <c r="AW51" s="61">
        <v>1.136224837444714E-3</v>
      </c>
      <c r="AX51" s="61">
        <v>1.5181750497934572E-3</v>
      </c>
      <c r="AY51" s="61">
        <v>9.7300255188264607E-4</v>
      </c>
      <c r="AZ51" s="61">
        <v>2.6424243443460226E-4</v>
      </c>
      <c r="BA51" s="61">
        <v>0</v>
      </c>
      <c r="BB51" s="61">
        <v>4.1817607277261918E-4</v>
      </c>
      <c r="BC51" s="61">
        <v>8.6530259370414381E-6</v>
      </c>
      <c r="BD51" s="61">
        <v>1.3240559327675931E-4</v>
      </c>
      <c r="BE51" s="61">
        <v>2.1528057975384114E-3</v>
      </c>
      <c r="BF51" s="61">
        <v>1.5600818712331049E-4</v>
      </c>
      <c r="BG51" s="61">
        <v>3.0123827841148338E-4</v>
      </c>
      <c r="BH51" s="61">
        <v>6.2679620276460621E-4</v>
      </c>
      <c r="BI51" s="61">
        <v>1.2884812245237342E-4</v>
      </c>
      <c r="BJ51" s="61">
        <v>2.1412718237223837E-4</v>
      </c>
      <c r="BK51" s="61">
        <v>9.3473437147689785E-4</v>
      </c>
      <c r="BL51" s="61">
        <v>0</v>
      </c>
      <c r="BM51" s="61">
        <v>2.6476607301835104E-5</v>
      </c>
      <c r="BN51" s="61">
        <v>1.7227393200491803E-3</v>
      </c>
      <c r="BO51" s="61">
        <v>1.1858664008970922E-4</v>
      </c>
      <c r="BP51" s="61">
        <v>2.967929512375509E-3</v>
      </c>
      <c r="BQ51" s="61">
        <v>3.2182933437068305E-3</v>
      </c>
      <c r="BR51" s="61">
        <v>5.9475925593918122E-3</v>
      </c>
      <c r="BS51" s="61">
        <v>7.6811493237507057E-4</v>
      </c>
      <c r="BT51" s="61">
        <v>2.2009477737742038E-4</v>
      </c>
      <c r="BU51" s="61">
        <v>1.1855126189765438E-2</v>
      </c>
      <c r="BV51" s="61">
        <v>2.5191714119415028E-3</v>
      </c>
      <c r="BW51" s="61">
        <v>1.8714004674679697E-2</v>
      </c>
      <c r="BX51" s="61">
        <v>4.4250211471579384E-2</v>
      </c>
      <c r="BY51" s="61">
        <v>9.2517366232939095E-3</v>
      </c>
      <c r="BZ51" s="61">
        <v>1.2139666048577817E-4</v>
      </c>
      <c r="CA51" s="61">
        <v>1.0031563674792467E-2</v>
      </c>
      <c r="CB51" s="61">
        <v>1.4748477261454373E-2</v>
      </c>
      <c r="CC51" s="61">
        <v>7.0474471420480807E-5</v>
      </c>
      <c r="CD51" s="61">
        <v>4.3058871610671221E-4</v>
      </c>
      <c r="CE51" s="61">
        <v>4.381061087249317E-5</v>
      </c>
      <c r="CF51" s="61">
        <v>0</v>
      </c>
      <c r="CG51" s="61">
        <v>1.890649672345194E-5</v>
      </c>
      <c r="CH51" s="61">
        <v>0</v>
      </c>
      <c r="CI51" s="61">
        <v>0</v>
      </c>
      <c r="CJ51" s="61">
        <v>8.9396444271428658E-4</v>
      </c>
      <c r="CK51" s="61">
        <v>0</v>
      </c>
      <c r="CL51" s="61">
        <v>0</v>
      </c>
      <c r="CM51" s="61">
        <v>0</v>
      </c>
      <c r="CN51" s="61">
        <v>0</v>
      </c>
      <c r="CO51" s="61">
        <v>0</v>
      </c>
      <c r="CP51" s="61">
        <v>0</v>
      </c>
      <c r="CQ51" s="61">
        <v>3.5683889386039781E-5</v>
      </c>
      <c r="CR51" s="61">
        <v>0</v>
      </c>
      <c r="CS51" s="61">
        <v>0</v>
      </c>
      <c r="CT51" s="61">
        <v>0</v>
      </c>
      <c r="CU51" s="61">
        <v>0</v>
      </c>
      <c r="CV51" s="61">
        <v>3.6865403509397377E-5</v>
      </c>
      <c r="CW51" s="61">
        <v>2.0156882717693684E-5</v>
      </c>
      <c r="CX51" s="61">
        <v>1.5284514508097696E-3</v>
      </c>
      <c r="CY51" s="61">
        <v>0</v>
      </c>
      <c r="CZ51" s="61">
        <v>0</v>
      </c>
      <c r="DA51" s="61">
        <v>3.5928108973277192E-5</v>
      </c>
      <c r="DB51" s="61">
        <v>0</v>
      </c>
      <c r="DC51" s="61">
        <v>1.1896148156383141E-3</v>
      </c>
      <c r="DD51" s="61">
        <v>1.4055363027703783E-5</v>
      </c>
      <c r="DE51" s="61">
        <v>1.9270546826584777E-4</v>
      </c>
      <c r="DF51" s="61">
        <v>1.4592779381243477E-4</v>
      </c>
      <c r="DG51" s="61">
        <v>1.7212780191107677E-4</v>
      </c>
      <c r="DH51" s="61">
        <v>0</v>
      </c>
      <c r="DI51" s="61">
        <v>0</v>
      </c>
      <c r="DJ51" s="61">
        <v>0</v>
      </c>
      <c r="DK51" s="61">
        <v>0</v>
      </c>
      <c r="DL51" s="61">
        <v>1.7709265526018769E-4</v>
      </c>
      <c r="DM51" s="61">
        <v>1.8445288859536741E-4</v>
      </c>
      <c r="DN51" s="61">
        <v>2.0053525401962568E-3</v>
      </c>
      <c r="DO51" s="61">
        <v>1.6358385213828116E-4</v>
      </c>
      <c r="DP51" s="61">
        <v>4.9910280252204454E-5</v>
      </c>
      <c r="DQ51" s="61">
        <v>1.4507821463578244E-3</v>
      </c>
      <c r="DR51" s="61">
        <v>0</v>
      </c>
      <c r="DS51" s="61">
        <v>0</v>
      </c>
      <c r="DT51" s="61">
        <v>7.3005816984409821E-5</v>
      </c>
      <c r="DU51" s="61">
        <v>1.159363621703615E-4</v>
      </c>
      <c r="DV51" s="61">
        <v>1.7558126335352115E-3</v>
      </c>
      <c r="DW51" s="61">
        <v>8.0552790541068837E-4</v>
      </c>
      <c r="DX51" s="61">
        <v>0</v>
      </c>
      <c r="DY51" s="61">
        <v>0</v>
      </c>
      <c r="DZ51" s="61">
        <v>2.9926345463113947E-5</v>
      </c>
      <c r="EA51" s="61">
        <v>4.5776931571070602E-4</v>
      </c>
      <c r="EB51" s="61">
        <v>0</v>
      </c>
      <c r="EC51" s="61">
        <v>3.7606881213203162E-4</v>
      </c>
      <c r="ED51" s="61">
        <v>3.8601515168129515E-5</v>
      </c>
      <c r="EE51" s="61">
        <v>0</v>
      </c>
      <c r="EF51" s="61">
        <v>0</v>
      </c>
      <c r="EG51" s="61">
        <v>5.5796134332049459E-4</v>
      </c>
      <c r="EH51" s="61">
        <v>0</v>
      </c>
      <c r="EI51" s="61">
        <v>0</v>
      </c>
      <c r="EJ51" s="61">
        <v>0</v>
      </c>
      <c r="EK51" s="61">
        <v>0</v>
      </c>
      <c r="EL51" s="61">
        <v>1.912555471519338E-2</v>
      </c>
      <c r="EM51" s="61">
        <v>2.1279090657965669E-3</v>
      </c>
      <c r="EN51" s="61">
        <v>7.1660998633880186E-3</v>
      </c>
      <c r="EO51" s="61">
        <v>1.3279246786305475E-2</v>
      </c>
      <c r="EP51" s="61">
        <v>3.1536365730715967E-3</v>
      </c>
      <c r="EQ51" s="61">
        <v>0.17278360290205591</v>
      </c>
      <c r="ER51" s="61">
        <v>2.9900456300210676E-3</v>
      </c>
      <c r="ES51" s="61">
        <v>8.2771496323245271E-3</v>
      </c>
      <c r="ET51" s="61">
        <v>9.4382427567580099E-3</v>
      </c>
      <c r="EU51" s="61">
        <v>2.2404132933807699E-3</v>
      </c>
      <c r="EV51" s="61">
        <v>1.7807969921195513E-3</v>
      </c>
      <c r="EW51" s="61">
        <v>3.08091735974061E-3</v>
      </c>
      <c r="EX51" s="61">
        <v>1.8315523310928536E-5</v>
      </c>
      <c r="EY51" s="61">
        <v>3.2920030177653972E-5</v>
      </c>
      <c r="EZ51" s="61">
        <v>7.2897457034251756E-5</v>
      </c>
      <c r="FA51" s="61">
        <v>1.0261483350191614E-4</v>
      </c>
      <c r="FB51" s="61">
        <v>7.3651638032307511E-4</v>
      </c>
      <c r="FC51" s="61">
        <v>1.2574607009232508E-3</v>
      </c>
      <c r="FD51" s="61">
        <v>4.1989143838076731E-5</v>
      </c>
      <c r="FE51" s="61">
        <v>5.8879887208923625E-3</v>
      </c>
      <c r="FF51" s="61">
        <v>1.9407758583717589E-2</v>
      </c>
      <c r="FG51" s="61">
        <v>6.6630478551346476E-4</v>
      </c>
      <c r="FH51" s="61">
        <v>3.103900357778187E-3</v>
      </c>
      <c r="FI51" s="61">
        <v>7.0314552678519496E-4</v>
      </c>
      <c r="FJ51" s="61">
        <v>4.173421324329341E-4</v>
      </c>
      <c r="FK51" s="61">
        <v>1.1462208416929132E-2</v>
      </c>
      <c r="FL51" s="61">
        <v>0</v>
      </c>
      <c r="FM51" s="61">
        <v>0</v>
      </c>
      <c r="FN51" s="61">
        <v>0</v>
      </c>
      <c r="FO51" s="61">
        <v>1.6301342831373647E-5</v>
      </c>
      <c r="FP51" s="61">
        <v>0</v>
      </c>
      <c r="FQ51" s="61">
        <v>8.6018322021877587E-4</v>
      </c>
      <c r="FR51" s="61">
        <v>2.8275324053347655E-3</v>
      </c>
      <c r="FS51" s="61">
        <v>0.47050665001761321</v>
      </c>
      <c r="FT51" s="61">
        <v>6.623067937634361E-2</v>
      </c>
      <c r="FU51" s="61">
        <v>0.72902275807096928</v>
      </c>
      <c r="FV51" s="61">
        <v>4.1302786416679282E-2</v>
      </c>
      <c r="FW51" s="61">
        <v>0.30849816226374016</v>
      </c>
      <c r="FX51" s="61">
        <v>0.12939097618423601</v>
      </c>
      <c r="FY51" s="61">
        <v>0.46452442012609108</v>
      </c>
      <c r="FZ51" s="61">
        <v>1.6684001203162956E-3</v>
      </c>
      <c r="GA51" s="61">
        <v>4.3364065650807311E-2</v>
      </c>
      <c r="GB51" s="61">
        <v>1.0074764803729213E-3</v>
      </c>
      <c r="GC51" s="61">
        <v>1.1964523331619798E-4</v>
      </c>
      <c r="GD51" s="61">
        <v>2.4050329800760347E-3</v>
      </c>
      <c r="GE51" s="61">
        <v>4.1613530504945161E-4</v>
      </c>
      <c r="GF51" s="61">
        <v>2.8945256140404511E-3</v>
      </c>
      <c r="GG51" s="61">
        <v>0</v>
      </c>
      <c r="GH51" s="61">
        <v>7.3797678680657692E-5</v>
      </c>
      <c r="GI51" s="61">
        <v>0</v>
      </c>
      <c r="GJ51" s="61">
        <v>1.0021530829273275E-4</v>
      </c>
      <c r="GK51" s="61">
        <v>1.843079803777594E-4</v>
      </c>
      <c r="GL51" s="61">
        <v>0</v>
      </c>
      <c r="GM51" s="61">
        <v>1.6802602132082184E-4</v>
      </c>
      <c r="GN51" s="61">
        <v>3.7234823244609681E-4</v>
      </c>
      <c r="GO51" s="61">
        <v>4.8567260227725278E-5</v>
      </c>
      <c r="GP51" s="61">
        <v>4.0393807505732614E-4</v>
      </c>
      <c r="GQ51" s="61">
        <v>0</v>
      </c>
      <c r="GR51" s="61">
        <v>3.4680741942401893E-4</v>
      </c>
      <c r="GS51" s="61">
        <v>0</v>
      </c>
      <c r="GT51" s="61">
        <v>8.9278385367427024E-4</v>
      </c>
      <c r="GU51" s="61">
        <v>6.5478612182805695E-4</v>
      </c>
      <c r="GV51" s="61">
        <v>8.0658877803435267E-4</v>
      </c>
      <c r="GW51" s="61">
        <v>5.7736491166726415E-5</v>
      </c>
      <c r="GX51" s="61">
        <v>1.5865259206700611E-3</v>
      </c>
      <c r="GY51" s="61">
        <v>0</v>
      </c>
      <c r="GZ51" s="61">
        <v>2.1992895788157377E-4</v>
      </c>
      <c r="HA51" s="61">
        <v>0</v>
      </c>
      <c r="HB51" s="61">
        <v>1.4495507213465341E-5</v>
      </c>
      <c r="HC51" s="61">
        <v>0</v>
      </c>
      <c r="HD51" s="61">
        <v>1.0767961004901992E-3</v>
      </c>
      <c r="HE51" s="61">
        <v>9.1781653388350865E-5</v>
      </c>
      <c r="HF51" s="61">
        <v>4.8216737589798947E-4</v>
      </c>
      <c r="HG51" s="61">
        <v>0</v>
      </c>
      <c r="HH51" s="61">
        <v>6.1715921113096833E-4</v>
      </c>
      <c r="HI51" s="61">
        <v>4.5652814307797607E-5</v>
      </c>
      <c r="HJ51" s="61">
        <v>5.4228055481478691E-4</v>
      </c>
      <c r="HK51" s="61">
        <v>2.0812556931446716E-4</v>
      </c>
      <c r="HL51" s="61">
        <v>1.6496472453246568E-5</v>
      </c>
      <c r="HM51" s="61">
        <v>0</v>
      </c>
      <c r="HN51" s="61">
        <v>6.7754904940875993E-5</v>
      </c>
      <c r="HO51" s="61">
        <v>3.3488857484715077E-4</v>
      </c>
      <c r="HP51" s="61">
        <v>0</v>
      </c>
      <c r="HQ51" s="61">
        <v>0</v>
      </c>
      <c r="HR51" s="61">
        <v>0</v>
      </c>
      <c r="HS51" s="61">
        <v>0</v>
      </c>
      <c r="HT51" s="61">
        <v>1.3545073574184574E-4</v>
      </c>
      <c r="HU51" s="61">
        <v>1.0506752420291641E-3</v>
      </c>
      <c r="HV51" s="61">
        <v>0</v>
      </c>
      <c r="HW51" s="61">
        <v>0</v>
      </c>
      <c r="HX51" s="61">
        <v>0</v>
      </c>
      <c r="HY51" s="61">
        <v>2.2141493528477156E-5</v>
      </c>
      <c r="HZ51" s="61">
        <v>0</v>
      </c>
      <c r="IA51" s="61">
        <v>4.1532552761096606E-4</v>
      </c>
      <c r="IB51" s="61">
        <v>0</v>
      </c>
      <c r="IC51" s="61">
        <v>5.6618039315522962E-4</v>
      </c>
      <c r="ID51" s="61">
        <v>0</v>
      </c>
      <c r="IE51" s="61">
        <v>6.9889281587209732E-4</v>
      </c>
      <c r="IF51" s="61">
        <v>0</v>
      </c>
      <c r="IG51" s="61">
        <v>0</v>
      </c>
      <c r="IH51" s="61">
        <v>2.5946918801959313E-4</v>
      </c>
      <c r="II51" s="61">
        <v>0</v>
      </c>
      <c r="IJ51" s="61">
        <v>4.6697485698753115E-3</v>
      </c>
      <c r="IK51" s="61">
        <v>3.8347628662994296E-3</v>
      </c>
      <c r="IL51" s="61">
        <v>2.3629829500400636E-3</v>
      </c>
      <c r="IM51" s="61">
        <v>8.6723691184991038E-3</v>
      </c>
      <c r="IN51" s="61">
        <v>7.545857349505713E-3</v>
      </c>
      <c r="IO51" s="61">
        <v>3.5052811374245009E-3</v>
      </c>
      <c r="IP51" s="61">
        <v>1.9679149818956753E-3</v>
      </c>
      <c r="IQ51" s="61">
        <v>3.4763699799223347E-3</v>
      </c>
      <c r="IR51" s="61">
        <v>1.8794577506786527E-3</v>
      </c>
      <c r="IS51" s="61">
        <v>2.7938678907743447E-3</v>
      </c>
      <c r="IT51" s="61">
        <v>2.9572795601745777E-4</v>
      </c>
      <c r="IU51" s="61">
        <v>7.7312322312496958E-4</v>
      </c>
      <c r="IV51" s="61">
        <v>1.4048811536625763E-3</v>
      </c>
      <c r="IW51" s="61">
        <v>1.2104274591621779E-3</v>
      </c>
      <c r="IX51" s="61">
        <v>9.8535494865703392E-4</v>
      </c>
      <c r="IY51" s="61">
        <v>5.2886978703326357E-2</v>
      </c>
      <c r="IZ51" s="61">
        <v>5.3780904160137741E-2</v>
      </c>
      <c r="JA51" s="61">
        <v>4.2007141142888192E-2</v>
      </c>
      <c r="JB51" s="61">
        <v>2.6080659340211407E-2</v>
      </c>
      <c r="JC51" s="61">
        <v>2.879632788304391E-3</v>
      </c>
      <c r="JD51" s="61">
        <v>8.531115480433397E-4</v>
      </c>
      <c r="JE51" s="61">
        <v>1.7367433832959534E-3</v>
      </c>
      <c r="JF51" s="61">
        <v>1.8797422574376879E-3</v>
      </c>
      <c r="JG51" s="61">
        <v>4.0427703687394902E-4</v>
      </c>
      <c r="JH51" s="61">
        <v>2.3725084358774289E-4</v>
      </c>
      <c r="JI51" s="61">
        <v>1.4733842650464456E-3</v>
      </c>
      <c r="JJ51" s="61">
        <v>6.0176764359406533E-5</v>
      </c>
      <c r="JK51" s="61">
        <v>2.9238186495667739E-4</v>
      </c>
      <c r="JL51" s="61">
        <v>3.617663411220321E-5</v>
      </c>
      <c r="JM51" s="61">
        <v>5.0117801961397528E-4</v>
      </c>
      <c r="JN51" s="61">
        <v>0.72326017663710673</v>
      </c>
      <c r="JO51" s="61">
        <v>0.69082866233158169</v>
      </c>
      <c r="JP51" s="61">
        <v>0.69695966940007503</v>
      </c>
      <c r="JQ51" s="61">
        <v>0.93612333157728522</v>
      </c>
      <c r="JR51" s="61">
        <v>0.69214208280106815</v>
      </c>
      <c r="JS51" s="61">
        <v>1.2521748962829832E-3</v>
      </c>
      <c r="JT51" s="61">
        <v>7.4445632757269876E-3</v>
      </c>
      <c r="JU51" s="61">
        <v>2.5858327727477167E-4</v>
      </c>
      <c r="JV51" s="61">
        <v>2.00248316710112E-5</v>
      </c>
      <c r="JW51" s="61">
        <v>1.6349976224773874E-3</v>
      </c>
      <c r="JX51" s="61">
        <v>3.847209826847818E-5</v>
      </c>
      <c r="JY51" s="61">
        <v>3.7527201720446616E-5</v>
      </c>
      <c r="JZ51" s="61">
        <v>3.9887332080165063E-3</v>
      </c>
      <c r="KA51" s="61">
        <v>5.7956909157828103E-4</v>
      </c>
      <c r="KB51" s="61">
        <v>1.4089369937723799E-4</v>
      </c>
      <c r="KC51" s="61">
        <v>4.3922531529412583E-5</v>
      </c>
      <c r="KD51" s="61">
        <v>1.083879631548147E-4</v>
      </c>
      <c r="KE51" s="61">
        <v>0</v>
      </c>
      <c r="KF51" s="61">
        <v>4.771650065284259E-4</v>
      </c>
      <c r="KG51" s="61">
        <v>1.5312784417007008E-4</v>
      </c>
      <c r="KH51" s="61">
        <v>3.1801782442970384E-4</v>
      </c>
      <c r="KI51" s="61">
        <v>6.9965443256717733E-5</v>
      </c>
      <c r="KJ51" s="61">
        <v>4.5809311850903068E-4</v>
      </c>
      <c r="KK51" s="61">
        <v>1.9201096501177589E-4</v>
      </c>
      <c r="KL51" s="61">
        <v>1.5579251060780182E-5</v>
      </c>
      <c r="KM51" s="61">
        <v>1.4137540711320584E-5</v>
      </c>
      <c r="KN51" s="61">
        <v>1.030828389844066E-3</v>
      </c>
      <c r="KO51" s="61">
        <v>2.8394779875402192E-5</v>
      </c>
      <c r="KP51" s="61">
        <v>4.2367136322878349E-5</v>
      </c>
      <c r="KQ51" s="61">
        <v>1.8726718901103696E-5</v>
      </c>
      <c r="KR51" s="61">
        <v>2.0196324138046969E-4</v>
      </c>
      <c r="KS51" s="61">
        <v>5.76702553058696E-5</v>
      </c>
      <c r="KT51" s="61">
        <v>5.8058221573932351E-5</v>
      </c>
      <c r="KU51" s="61">
        <v>4.1600386341069257E-4</v>
      </c>
      <c r="KV51" s="61">
        <v>1.0417757322526993E-5</v>
      </c>
      <c r="KW51" s="61">
        <v>1.436288168105396E-5</v>
      </c>
      <c r="KX51" s="61">
        <v>4.9690549612143122E-4</v>
      </c>
      <c r="KY51" s="61">
        <v>1.4423649999567838E-4</v>
      </c>
      <c r="KZ51" s="61">
        <v>4.1431287206402314E-5</v>
      </c>
    </row>
    <row r="52" spans="1:312" ht="13" x14ac:dyDescent="0.3">
      <c r="A52" s="102">
        <v>1.1434800479004645</v>
      </c>
      <c r="B52" s="50" t="s">
        <v>883</v>
      </c>
      <c r="C52" s="60" t="s">
        <v>98</v>
      </c>
      <c r="D52" s="61">
        <v>0</v>
      </c>
      <c r="E52" s="61">
        <v>0</v>
      </c>
      <c r="F52" s="61">
        <v>0</v>
      </c>
      <c r="G52" s="61">
        <v>0</v>
      </c>
      <c r="H52" s="61">
        <v>0</v>
      </c>
      <c r="I52" s="61">
        <v>0</v>
      </c>
      <c r="J52" s="61">
        <v>0</v>
      </c>
      <c r="K52" s="61">
        <v>0</v>
      </c>
      <c r="L52" s="61">
        <v>0</v>
      </c>
      <c r="M52" s="61">
        <v>0</v>
      </c>
      <c r="N52" s="61">
        <v>0</v>
      </c>
      <c r="O52" s="61">
        <v>0</v>
      </c>
      <c r="P52" s="61">
        <v>0</v>
      </c>
      <c r="Q52" s="61">
        <v>0</v>
      </c>
      <c r="R52" s="61">
        <v>0</v>
      </c>
      <c r="S52" s="61">
        <v>0</v>
      </c>
      <c r="T52" s="61">
        <v>0</v>
      </c>
      <c r="U52" s="61">
        <v>0</v>
      </c>
      <c r="V52" s="61">
        <v>0</v>
      </c>
      <c r="W52" s="61">
        <v>0</v>
      </c>
      <c r="X52" s="61">
        <v>0</v>
      </c>
      <c r="Y52" s="61">
        <v>0</v>
      </c>
      <c r="Z52" s="61">
        <v>0</v>
      </c>
      <c r="AA52" s="61">
        <v>0</v>
      </c>
      <c r="AB52" s="61">
        <v>0</v>
      </c>
      <c r="AC52" s="61">
        <v>5.9849746563145074E-5</v>
      </c>
      <c r="AD52" s="61">
        <v>0</v>
      </c>
      <c r="AE52" s="61">
        <v>1.1945200724677629E-5</v>
      </c>
      <c r="AF52" s="61">
        <v>0</v>
      </c>
      <c r="AG52" s="61">
        <v>0</v>
      </c>
      <c r="AH52" s="61">
        <v>2.4766344042710897E-4</v>
      </c>
      <c r="AI52" s="61">
        <v>0</v>
      </c>
      <c r="AJ52" s="61">
        <v>9.1000419599710262E-4</v>
      </c>
      <c r="AK52" s="61">
        <v>0</v>
      </c>
      <c r="AL52" s="61">
        <v>0</v>
      </c>
      <c r="AM52" s="61">
        <v>9.5595512370592238E-5</v>
      </c>
      <c r="AN52" s="61">
        <v>1.3086968279786554E-4</v>
      </c>
      <c r="AO52" s="61">
        <v>0</v>
      </c>
      <c r="AP52" s="61">
        <v>0</v>
      </c>
      <c r="AQ52" s="61">
        <v>7.339048450263255E-6</v>
      </c>
      <c r="AR52" s="61">
        <v>1.626461019955086E-4</v>
      </c>
      <c r="AS52" s="61">
        <v>0</v>
      </c>
      <c r="AT52" s="61">
        <v>0</v>
      </c>
      <c r="AU52" s="61">
        <v>0</v>
      </c>
      <c r="AV52" s="61">
        <v>0</v>
      </c>
      <c r="AW52" s="61">
        <v>0</v>
      </c>
      <c r="AX52" s="61">
        <v>0</v>
      </c>
      <c r="AY52" s="61">
        <v>0</v>
      </c>
      <c r="AZ52" s="61">
        <v>0</v>
      </c>
      <c r="BA52" s="61">
        <v>0</v>
      </c>
      <c r="BB52" s="61">
        <v>0</v>
      </c>
      <c r="BC52" s="61">
        <v>0</v>
      </c>
      <c r="BD52" s="61">
        <v>0</v>
      </c>
      <c r="BE52" s="61">
        <v>0</v>
      </c>
      <c r="BF52" s="61">
        <v>5.1899599586113871E-5</v>
      </c>
      <c r="BG52" s="61">
        <v>0</v>
      </c>
      <c r="BH52" s="61">
        <v>0</v>
      </c>
      <c r="BI52" s="61">
        <v>0</v>
      </c>
      <c r="BJ52" s="61">
        <v>0</v>
      </c>
      <c r="BK52" s="61">
        <v>0</v>
      </c>
      <c r="BL52" s="61">
        <v>0</v>
      </c>
      <c r="BM52" s="61">
        <v>0</v>
      </c>
      <c r="BN52" s="61">
        <v>0</v>
      </c>
      <c r="BO52" s="61">
        <v>0</v>
      </c>
      <c r="BP52" s="61">
        <v>0</v>
      </c>
      <c r="BQ52" s="61">
        <v>0</v>
      </c>
      <c r="BR52" s="61">
        <v>0</v>
      </c>
      <c r="BS52" s="61">
        <v>0</v>
      </c>
      <c r="BT52" s="61">
        <v>0</v>
      </c>
      <c r="BU52" s="61">
        <v>0</v>
      </c>
      <c r="BV52" s="61">
        <v>0</v>
      </c>
      <c r="BW52" s="61">
        <v>0</v>
      </c>
      <c r="BX52" s="61">
        <v>0</v>
      </c>
      <c r="BY52" s="61">
        <v>0</v>
      </c>
      <c r="BZ52" s="61">
        <v>0</v>
      </c>
      <c r="CA52" s="61">
        <v>0</v>
      </c>
      <c r="CB52" s="61">
        <v>0</v>
      </c>
      <c r="CC52" s="61">
        <v>0</v>
      </c>
      <c r="CD52" s="61">
        <v>0</v>
      </c>
      <c r="CE52" s="61">
        <v>0</v>
      </c>
      <c r="CF52" s="61">
        <v>0</v>
      </c>
      <c r="CG52" s="61">
        <v>0</v>
      </c>
      <c r="CH52" s="61">
        <v>0</v>
      </c>
      <c r="CI52" s="61">
        <v>0</v>
      </c>
      <c r="CJ52" s="61">
        <v>0</v>
      </c>
      <c r="CK52" s="61">
        <v>0</v>
      </c>
      <c r="CL52" s="61">
        <v>0</v>
      </c>
      <c r="CM52" s="61">
        <v>0</v>
      </c>
      <c r="CN52" s="61">
        <v>0</v>
      </c>
      <c r="CO52" s="61">
        <v>0</v>
      </c>
      <c r="CP52" s="61">
        <v>0</v>
      </c>
      <c r="CQ52" s="61">
        <v>0</v>
      </c>
      <c r="CR52" s="61">
        <v>0</v>
      </c>
      <c r="CS52" s="61">
        <v>0</v>
      </c>
      <c r="CT52" s="61">
        <v>0</v>
      </c>
      <c r="CU52" s="61">
        <v>0</v>
      </c>
      <c r="CV52" s="61">
        <v>4.8831691098642598E-4</v>
      </c>
      <c r="CW52" s="61">
        <v>0</v>
      </c>
      <c r="CX52" s="61">
        <v>0</v>
      </c>
      <c r="CY52" s="61">
        <v>0</v>
      </c>
      <c r="CZ52" s="61">
        <v>0</v>
      </c>
      <c r="DA52" s="61">
        <v>0</v>
      </c>
      <c r="DB52" s="61">
        <v>0</v>
      </c>
      <c r="DC52" s="61">
        <v>0</v>
      </c>
      <c r="DD52" s="61">
        <v>0</v>
      </c>
      <c r="DE52" s="61">
        <v>0</v>
      </c>
      <c r="DF52" s="61">
        <v>0</v>
      </c>
      <c r="DG52" s="61">
        <v>0</v>
      </c>
      <c r="DH52" s="61">
        <v>0</v>
      </c>
      <c r="DI52" s="61">
        <v>0</v>
      </c>
      <c r="DJ52" s="61">
        <v>0</v>
      </c>
      <c r="DK52" s="61">
        <v>0</v>
      </c>
      <c r="DL52" s="61">
        <v>0</v>
      </c>
      <c r="DM52" s="61">
        <v>0</v>
      </c>
      <c r="DN52" s="61">
        <v>2.4587430514171218E-5</v>
      </c>
      <c r="DO52" s="61">
        <v>0</v>
      </c>
      <c r="DP52" s="61">
        <v>0</v>
      </c>
      <c r="DQ52" s="61">
        <v>0</v>
      </c>
      <c r="DR52" s="61">
        <v>0</v>
      </c>
      <c r="DS52" s="61">
        <v>0</v>
      </c>
      <c r="DT52" s="61">
        <v>0</v>
      </c>
      <c r="DU52" s="61">
        <v>0</v>
      </c>
      <c r="DV52" s="61">
        <v>0</v>
      </c>
      <c r="DW52" s="61">
        <v>0</v>
      </c>
      <c r="DX52" s="61">
        <v>0</v>
      </c>
      <c r="DY52" s="61">
        <v>0</v>
      </c>
      <c r="DZ52" s="61">
        <v>1.7032968430988202E-4</v>
      </c>
      <c r="EA52" s="61">
        <v>7.3848847997554231E-5</v>
      </c>
      <c r="EB52" s="61">
        <v>8.4683611157324173E-3</v>
      </c>
      <c r="EC52" s="61">
        <v>5.7917028271949923E-4</v>
      </c>
      <c r="ED52" s="61">
        <v>2.3892313201756984E-3</v>
      </c>
      <c r="EE52" s="61">
        <v>8.7211387131541813E-4</v>
      </c>
      <c r="EF52" s="61">
        <v>1.9613596191365699E-3</v>
      </c>
      <c r="EG52" s="61">
        <v>1.6774792397626423E-4</v>
      </c>
      <c r="EH52" s="61">
        <v>2.8460206352578669E-4</v>
      </c>
      <c r="EI52" s="61">
        <v>0</v>
      </c>
      <c r="EJ52" s="61">
        <v>1.234305233186157E-3</v>
      </c>
      <c r="EK52" s="61">
        <v>0</v>
      </c>
      <c r="EL52" s="61">
        <v>0</v>
      </c>
      <c r="EM52" s="61">
        <v>0</v>
      </c>
      <c r="EN52" s="61">
        <v>0</v>
      </c>
      <c r="EO52" s="61">
        <v>0</v>
      </c>
      <c r="EP52" s="61">
        <v>0</v>
      </c>
      <c r="EQ52" s="61">
        <v>0</v>
      </c>
      <c r="ER52" s="61">
        <v>0</v>
      </c>
      <c r="ES52" s="61">
        <v>0</v>
      </c>
      <c r="ET52" s="61">
        <v>0</v>
      </c>
      <c r="EU52" s="61">
        <v>0</v>
      </c>
      <c r="EV52" s="61">
        <v>0</v>
      </c>
      <c r="EW52" s="61">
        <v>1.2240366941720178E-5</v>
      </c>
      <c r="EX52" s="61">
        <v>0</v>
      </c>
      <c r="EY52" s="61">
        <v>0</v>
      </c>
      <c r="EZ52" s="61">
        <v>2.2360390189584313E-5</v>
      </c>
      <c r="FA52" s="61">
        <v>0</v>
      </c>
      <c r="FB52" s="61">
        <v>0</v>
      </c>
      <c r="FC52" s="61">
        <v>0</v>
      </c>
      <c r="FD52" s="61">
        <v>0</v>
      </c>
      <c r="FE52" s="61">
        <v>0</v>
      </c>
      <c r="FF52" s="61">
        <v>0</v>
      </c>
      <c r="FG52" s="61">
        <v>0</v>
      </c>
      <c r="FH52" s="61">
        <v>0</v>
      </c>
      <c r="FI52" s="61">
        <v>0</v>
      </c>
      <c r="FJ52" s="61">
        <v>0</v>
      </c>
      <c r="FK52" s="61">
        <v>0</v>
      </c>
      <c r="FL52" s="61">
        <v>4.7301985647188061E-5</v>
      </c>
      <c r="FM52" s="61">
        <v>0</v>
      </c>
      <c r="FN52" s="61">
        <v>1.0340736913330349E-4</v>
      </c>
      <c r="FO52" s="61">
        <v>0</v>
      </c>
      <c r="FP52" s="61">
        <v>0</v>
      </c>
      <c r="FQ52" s="61">
        <v>0</v>
      </c>
      <c r="FR52" s="61">
        <v>0</v>
      </c>
      <c r="FS52" s="61">
        <v>0</v>
      </c>
      <c r="FT52" s="61">
        <v>0</v>
      </c>
      <c r="FU52" s="61">
        <v>0</v>
      </c>
      <c r="FV52" s="61">
        <v>0</v>
      </c>
      <c r="FW52" s="61">
        <v>0</v>
      </c>
      <c r="FX52" s="61">
        <v>0</v>
      </c>
      <c r="FY52" s="61">
        <v>0</v>
      </c>
      <c r="FZ52" s="61">
        <v>0</v>
      </c>
      <c r="GA52" s="61">
        <v>0</v>
      </c>
      <c r="GB52" s="61">
        <v>0</v>
      </c>
      <c r="GC52" s="61">
        <v>0</v>
      </c>
      <c r="GD52" s="61">
        <v>0</v>
      </c>
      <c r="GE52" s="61">
        <v>0</v>
      </c>
      <c r="GF52" s="61">
        <v>0</v>
      </c>
      <c r="GG52" s="61">
        <v>0</v>
      </c>
      <c r="GH52" s="61">
        <v>0</v>
      </c>
      <c r="GI52" s="61">
        <v>0</v>
      </c>
      <c r="GJ52" s="61">
        <v>0</v>
      </c>
      <c r="GK52" s="61">
        <v>0</v>
      </c>
      <c r="GL52" s="61">
        <v>0</v>
      </c>
      <c r="GM52" s="61">
        <v>0</v>
      </c>
      <c r="GN52" s="61">
        <v>0</v>
      </c>
      <c r="GO52" s="61">
        <v>0</v>
      </c>
      <c r="GP52" s="61">
        <v>0</v>
      </c>
      <c r="GQ52" s="61">
        <v>0</v>
      </c>
      <c r="GR52" s="61">
        <v>0</v>
      </c>
      <c r="GS52" s="61">
        <v>0</v>
      </c>
      <c r="GT52" s="61">
        <v>0</v>
      </c>
      <c r="GU52" s="61">
        <v>0</v>
      </c>
      <c r="GV52" s="61">
        <v>0</v>
      </c>
      <c r="GW52" s="61">
        <v>0</v>
      </c>
      <c r="GX52" s="61">
        <v>0</v>
      </c>
      <c r="GY52" s="61">
        <v>0</v>
      </c>
      <c r="GZ52" s="61">
        <v>0</v>
      </c>
      <c r="HA52" s="61">
        <v>0</v>
      </c>
      <c r="HB52" s="61">
        <v>0</v>
      </c>
      <c r="HC52" s="61">
        <v>0</v>
      </c>
      <c r="HD52" s="61">
        <v>0</v>
      </c>
      <c r="HE52" s="61">
        <v>0</v>
      </c>
      <c r="HF52" s="61">
        <v>0</v>
      </c>
      <c r="HG52" s="61">
        <v>0</v>
      </c>
      <c r="HH52" s="61">
        <v>7.8590431598554093E-4</v>
      </c>
      <c r="HI52" s="61">
        <v>0</v>
      </c>
      <c r="HJ52" s="61">
        <v>0</v>
      </c>
      <c r="HK52" s="61">
        <v>0</v>
      </c>
      <c r="HL52" s="61">
        <v>0</v>
      </c>
      <c r="HM52" s="61">
        <v>0</v>
      </c>
      <c r="HN52" s="61">
        <v>0</v>
      </c>
      <c r="HO52" s="61">
        <v>0</v>
      </c>
      <c r="HP52" s="61">
        <v>0</v>
      </c>
      <c r="HQ52" s="61">
        <v>0</v>
      </c>
      <c r="HR52" s="61">
        <v>0</v>
      </c>
      <c r="HS52" s="61">
        <v>2.4567016852825291E-5</v>
      </c>
      <c r="HT52" s="61">
        <v>0</v>
      </c>
      <c r="HU52" s="61">
        <v>1.2634773105407898E-5</v>
      </c>
      <c r="HV52" s="61">
        <v>0</v>
      </c>
      <c r="HW52" s="61">
        <v>0</v>
      </c>
      <c r="HX52" s="61">
        <v>0</v>
      </c>
      <c r="HY52" s="61">
        <v>0</v>
      </c>
      <c r="HZ52" s="61">
        <v>0</v>
      </c>
      <c r="IA52" s="61">
        <v>0</v>
      </c>
      <c r="IB52" s="61">
        <v>0</v>
      </c>
      <c r="IC52" s="61">
        <v>0</v>
      </c>
      <c r="ID52" s="61">
        <v>3.3107523494499728E-4</v>
      </c>
      <c r="IE52" s="61">
        <v>0</v>
      </c>
      <c r="IF52" s="61">
        <v>0</v>
      </c>
      <c r="IG52" s="61">
        <v>0</v>
      </c>
      <c r="IH52" s="61">
        <v>0</v>
      </c>
      <c r="II52" s="61">
        <v>0</v>
      </c>
      <c r="IJ52" s="61">
        <v>0</v>
      </c>
      <c r="IK52" s="61">
        <v>0</v>
      </c>
      <c r="IL52" s="61">
        <v>0</v>
      </c>
      <c r="IM52" s="61">
        <v>0</v>
      </c>
      <c r="IN52" s="61">
        <v>0</v>
      </c>
      <c r="IO52" s="61">
        <v>0</v>
      </c>
      <c r="IP52" s="61">
        <v>0</v>
      </c>
      <c r="IQ52" s="61">
        <v>0</v>
      </c>
      <c r="IR52" s="61">
        <v>0</v>
      </c>
      <c r="IS52" s="61">
        <v>0</v>
      </c>
      <c r="IT52" s="61">
        <v>0</v>
      </c>
      <c r="IU52" s="61">
        <v>0</v>
      </c>
      <c r="IV52" s="61">
        <v>0</v>
      </c>
      <c r="IW52" s="61">
        <v>0</v>
      </c>
      <c r="IX52" s="61">
        <v>1.8628419741466457E-5</v>
      </c>
      <c r="IY52" s="61">
        <v>0</v>
      </c>
      <c r="IZ52" s="61">
        <v>0</v>
      </c>
      <c r="JA52" s="61">
        <v>0</v>
      </c>
      <c r="JB52" s="61">
        <v>0</v>
      </c>
      <c r="JC52" s="61">
        <v>0</v>
      </c>
      <c r="JD52" s="61">
        <v>0</v>
      </c>
      <c r="JE52" s="61">
        <v>0</v>
      </c>
      <c r="JF52" s="61">
        <v>0</v>
      </c>
      <c r="JG52" s="61">
        <v>2.0114029444934979E-5</v>
      </c>
      <c r="JH52" s="61">
        <v>0</v>
      </c>
      <c r="JI52" s="61">
        <v>0</v>
      </c>
      <c r="JJ52" s="61">
        <v>0</v>
      </c>
      <c r="JK52" s="61">
        <v>0</v>
      </c>
      <c r="JL52" s="61">
        <v>0</v>
      </c>
      <c r="JM52" s="61">
        <v>5.377497016419175E-5</v>
      </c>
      <c r="JN52" s="61">
        <v>0</v>
      </c>
      <c r="JO52" s="61">
        <v>0</v>
      </c>
      <c r="JP52" s="61">
        <v>0</v>
      </c>
      <c r="JQ52" s="61">
        <v>1.0970108164964398E-5</v>
      </c>
      <c r="JR52" s="61">
        <v>0</v>
      </c>
      <c r="JS52" s="61">
        <v>0</v>
      </c>
      <c r="JT52" s="61">
        <v>0</v>
      </c>
      <c r="JU52" s="61">
        <v>2.7339826607356856E-4</v>
      </c>
      <c r="JV52" s="61">
        <v>9.7817150098027064E-6</v>
      </c>
      <c r="JW52" s="61">
        <v>7.7756365389420587E-2</v>
      </c>
      <c r="JX52" s="61">
        <v>6.0690471467572336E-5</v>
      </c>
      <c r="JY52" s="61">
        <v>1.0917915771534196E-2</v>
      </c>
      <c r="JZ52" s="61">
        <v>5.952860648346183E-5</v>
      </c>
      <c r="KA52" s="61">
        <v>2.0116360721998249E-3</v>
      </c>
      <c r="KB52" s="61">
        <v>1.7587704899624659E-5</v>
      </c>
      <c r="KC52" s="61">
        <v>6.6471336823842331E-5</v>
      </c>
      <c r="KD52" s="61">
        <v>0.14014717305407137</v>
      </c>
      <c r="KE52" s="61">
        <v>3.1202391150522383E-5</v>
      </c>
      <c r="KF52" s="61">
        <v>1.1189011823012616E-4</v>
      </c>
      <c r="KG52" s="61">
        <v>8.7311807635791637E-5</v>
      </c>
      <c r="KH52" s="61">
        <v>0</v>
      </c>
      <c r="KI52" s="61">
        <v>8.2846498372855177E-5</v>
      </c>
      <c r="KJ52" s="61">
        <v>6.8229683231872376E-6</v>
      </c>
      <c r="KK52" s="61">
        <v>0</v>
      </c>
      <c r="KL52" s="61">
        <v>3.7343170844556877E-5</v>
      </c>
      <c r="KM52" s="61">
        <v>0</v>
      </c>
      <c r="KN52" s="61">
        <v>0</v>
      </c>
      <c r="KO52" s="61">
        <v>7.6452406218544011E-4</v>
      </c>
      <c r="KP52" s="61">
        <v>0.10789018246553822</v>
      </c>
      <c r="KQ52" s="61">
        <v>0</v>
      </c>
      <c r="KR52" s="61">
        <v>1.5239698695301291E-3</v>
      </c>
      <c r="KS52" s="61">
        <v>7.3989143378568051E-5</v>
      </c>
      <c r="KT52" s="61">
        <v>0</v>
      </c>
      <c r="KU52" s="61">
        <v>3.0590422892434717E-3</v>
      </c>
      <c r="KV52" s="61">
        <v>3.5368929181418803E-5</v>
      </c>
      <c r="KW52" s="61">
        <v>5.1894433500067653E-4</v>
      </c>
      <c r="KX52" s="61">
        <v>7.0460509472643462E-5</v>
      </c>
      <c r="KY52" s="61">
        <v>0</v>
      </c>
      <c r="KZ52" s="61">
        <v>5.4227474777265926E-4</v>
      </c>
    </row>
    <row r="53" spans="1:312" ht="13" x14ac:dyDescent="0.3">
      <c r="A53" s="102">
        <v>1.0222368891780584</v>
      </c>
      <c r="B53" s="50" t="s">
        <v>881</v>
      </c>
      <c r="C53" s="60" t="s">
        <v>90</v>
      </c>
      <c r="D53" s="61">
        <v>2.5100250070243247E-5</v>
      </c>
      <c r="E53" s="61">
        <v>8.2829720413476154E-6</v>
      </c>
      <c r="F53" s="61">
        <v>9.2143469563776454E-5</v>
      </c>
      <c r="G53" s="61">
        <v>0</v>
      </c>
      <c r="H53" s="61">
        <v>4.6379588077477205E-3</v>
      </c>
      <c r="I53" s="61">
        <v>0.27581667937549531</v>
      </c>
      <c r="J53" s="61">
        <v>0.2168459946822712</v>
      </c>
      <c r="K53" s="61">
        <v>2.0744656408854104E-2</v>
      </c>
      <c r="L53" s="61">
        <v>7.1122584876760764E-3</v>
      </c>
      <c r="M53" s="61">
        <v>1.9745555802572074E-4</v>
      </c>
      <c r="N53" s="61">
        <v>2.3087751259863324E-3</v>
      </c>
      <c r="O53" s="61">
        <v>0</v>
      </c>
      <c r="P53" s="61">
        <v>8.4855170481129756E-4</v>
      </c>
      <c r="Q53" s="61">
        <v>1.2457226148623738E-3</v>
      </c>
      <c r="R53" s="61">
        <v>4.5373848664822791E-5</v>
      </c>
      <c r="S53" s="61">
        <v>0</v>
      </c>
      <c r="T53" s="61">
        <v>0</v>
      </c>
      <c r="U53" s="61">
        <v>2.0417722228847126E-5</v>
      </c>
      <c r="V53" s="61">
        <v>3.5423933423367791E-5</v>
      </c>
      <c r="W53" s="61">
        <v>1.8716046049455553E-3</v>
      </c>
      <c r="X53" s="61">
        <v>6.9405729002532687E-4</v>
      </c>
      <c r="Y53" s="61">
        <v>2.2121538742379911E-5</v>
      </c>
      <c r="Z53" s="61">
        <v>1.7098455733237851E-5</v>
      </c>
      <c r="AA53" s="61">
        <v>4.5307105116631728E-6</v>
      </c>
      <c r="AB53" s="61">
        <v>2.1808952328788438E-5</v>
      </c>
      <c r="AC53" s="61">
        <v>3.1659031966997864E-4</v>
      </c>
      <c r="AD53" s="61">
        <v>0</v>
      </c>
      <c r="AE53" s="61">
        <v>0</v>
      </c>
      <c r="AF53" s="61">
        <v>8.221160243082811E-4</v>
      </c>
      <c r="AG53" s="61">
        <v>4.7679608944945719E-5</v>
      </c>
      <c r="AH53" s="61">
        <v>0</v>
      </c>
      <c r="AI53" s="61">
        <v>0</v>
      </c>
      <c r="AJ53" s="61">
        <v>0</v>
      </c>
      <c r="AK53" s="61">
        <v>5.4411920592888725E-4</v>
      </c>
      <c r="AL53" s="61">
        <v>0</v>
      </c>
      <c r="AM53" s="61">
        <v>0</v>
      </c>
      <c r="AN53" s="61">
        <v>0</v>
      </c>
      <c r="AO53" s="61">
        <v>2.0360979485492326E-5</v>
      </c>
      <c r="AP53" s="61">
        <v>0</v>
      </c>
      <c r="AQ53" s="61">
        <v>8.7088713591499636E-4</v>
      </c>
      <c r="AR53" s="61">
        <v>0</v>
      </c>
      <c r="AS53" s="61">
        <v>0</v>
      </c>
      <c r="AT53" s="61">
        <v>0</v>
      </c>
      <c r="AU53" s="61">
        <v>0</v>
      </c>
      <c r="AV53" s="61">
        <v>0</v>
      </c>
      <c r="AW53" s="61">
        <v>1.4731230877004124E-2</v>
      </c>
      <c r="AX53" s="61">
        <v>0.20506438838315427</v>
      </c>
      <c r="AY53" s="61">
        <v>2.7562135386591615E-3</v>
      </c>
      <c r="AZ53" s="61">
        <v>6.8156259144739965E-6</v>
      </c>
      <c r="BA53" s="61">
        <v>0</v>
      </c>
      <c r="BB53" s="61">
        <v>1.0729708730633017E-5</v>
      </c>
      <c r="BC53" s="61">
        <v>0</v>
      </c>
      <c r="BD53" s="61">
        <v>3.1523031911622856E-4</v>
      </c>
      <c r="BE53" s="61">
        <v>1.2522619022348764E-3</v>
      </c>
      <c r="BF53" s="61">
        <v>0</v>
      </c>
      <c r="BG53" s="61">
        <v>1.5512209089645635E-5</v>
      </c>
      <c r="BH53" s="61">
        <v>0</v>
      </c>
      <c r="BI53" s="61">
        <v>1.1034803216435178E-3</v>
      </c>
      <c r="BJ53" s="61">
        <v>1.9071607389515406E-4</v>
      </c>
      <c r="BK53" s="61">
        <v>0</v>
      </c>
      <c r="BL53" s="61">
        <v>0</v>
      </c>
      <c r="BM53" s="61">
        <v>5.0996815049347415E-5</v>
      </c>
      <c r="BN53" s="61">
        <v>3.6596034017942123E-5</v>
      </c>
      <c r="BO53" s="61">
        <v>0</v>
      </c>
      <c r="BP53" s="61">
        <v>2.7601675598911615E-5</v>
      </c>
      <c r="BQ53" s="61">
        <v>2.8345687895943552E-3</v>
      </c>
      <c r="BR53" s="61">
        <v>2.2810276524100899E-5</v>
      </c>
      <c r="BS53" s="61">
        <v>1.1829814567099915E-3</v>
      </c>
      <c r="BT53" s="61">
        <v>1.308239703706036E-4</v>
      </c>
      <c r="BU53" s="61">
        <v>1.5849473942091439E-2</v>
      </c>
      <c r="BV53" s="61">
        <v>2.4346451526763681E-3</v>
      </c>
      <c r="BW53" s="61">
        <v>7.5757384952456332E-5</v>
      </c>
      <c r="BX53" s="61">
        <v>2.7404277733972752E-3</v>
      </c>
      <c r="BY53" s="61">
        <v>2.1490975247179115E-3</v>
      </c>
      <c r="BZ53" s="61">
        <v>2.3951527109177229E-3</v>
      </c>
      <c r="CA53" s="61">
        <v>5.2218089685067059E-3</v>
      </c>
      <c r="CB53" s="61">
        <v>1.6508464472880311E-3</v>
      </c>
      <c r="CC53" s="61">
        <v>4.2041908884538921E-3</v>
      </c>
      <c r="CD53" s="61">
        <v>0</v>
      </c>
      <c r="CE53" s="61">
        <v>1.442007543793117E-5</v>
      </c>
      <c r="CF53" s="61">
        <v>0</v>
      </c>
      <c r="CG53" s="61">
        <v>0</v>
      </c>
      <c r="CH53" s="61">
        <v>0</v>
      </c>
      <c r="CI53" s="61">
        <v>1.0082456588450624E-5</v>
      </c>
      <c r="CJ53" s="61">
        <v>0</v>
      </c>
      <c r="CK53" s="61">
        <v>0</v>
      </c>
      <c r="CL53" s="61">
        <v>0</v>
      </c>
      <c r="CM53" s="61">
        <v>0</v>
      </c>
      <c r="CN53" s="61">
        <v>0</v>
      </c>
      <c r="CO53" s="61">
        <v>0</v>
      </c>
      <c r="CP53" s="61">
        <v>0</v>
      </c>
      <c r="CQ53" s="61">
        <v>0</v>
      </c>
      <c r="CR53" s="61">
        <v>0</v>
      </c>
      <c r="CS53" s="61">
        <v>0</v>
      </c>
      <c r="CT53" s="61">
        <v>0</v>
      </c>
      <c r="CU53" s="61">
        <v>0</v>
      </c>
      <c r="CV53" s="61">
        <v>1.6337104571449881E-5</v>
      </c>
      <c r="CW53" s="61">
        <v>0</v>
      </c>
      <c r="CX53" s="61">
        <v>0</v>
      </c>
      <c r="CY53" s="61">
        <v>0</v>
      </c>
      <c r="CZ53" s="61">
        <v>0</v>
      </c>
      <c r="DA53" s="61">
        <v>0</v>
      </c>
      <c r="DB53" s="61">
        <v>0</v>
      </c>
      <c r="DC53" s="61">
        <v>5.0708486942470301E-4</v>
      </c>
      <c r="DD53" s="61">
        <v>0</v>
      </c>
      <c r="DE53" s="61">
        <v>0</v>
      </c>
      <c r="DF53" s="61">
        <v>0</v>
      </c>
      <c r="DG53" s="61">
        <v>0</v>
      </c>
      <c r="DH53" s="61">
        <v>0</v>
      </c>
      <c r="DI53" s="61">
        <v>0</v>
      </c>
      <c r="DJ53" s="61">
        <v>5.4220130835200026E-4</v>
      </c>
      <c r="DK53" s="61">
        <v>0</v>
      </c>
      <c r="DL53" s="61">
        <v>0</v>
      </c>
      <c r="DM53" s="61">
        <v>1.1496852506360396E-3</v>
      </c>
      <c r="DN53" s="61">
        <v>0</v>
      </c>
      <c r="DO53" s="61">
        <v>1.2175843539837972E-5</v>
      </c>
      <c r="DP53" s="61">
        <v>0</v>
      </c>
      <c r="DQ53" s="61">
        <v>0</v>
      </c>
      <c r="DR53" s="61">
        <v>1.1206855747293914E-5</v>
      </c>
      <c r="DS53" s="61">
        <v>0</v>
      </c>
      <c r="DT53" s="61">
        <v>0</v>
      </c>
      <c r="DU53" s="61">
        <v>0</v>
      </c>
      <c r="DV53" s="61">
        <v>1.5764846192494283E-5</v>
      </c>
      <c r="DW53" s="61">
        <v>1.1565966157772525E-5</v>
      </c>
      <c r="DX53" s="61">
        <v>0</v>
      </c>
      <c r="DY53" s="61">
        <v>0</v>
      </c>
      <c r="DZ53" s="61">
        <v>0</v>
      </c>
      <c r="EA53" s="61">
        <v>3.1804237204280024E-5</v>
      </c>
      <c r="EB53" s="61">
        <v>0</v>
      </c>
      <c r="EC53" s="61">
        <v>0</v>
      </c>
      <c r="ED53" s="61">
        <v>0</v>
      </c>
      <c r="EE53" s="61">
        <v>0</v>
      </c>
      <c r="EF53" s="61">
        <v>0</v>
      </c>
      <c r="EG53" s="61">
        <v>0</v>
      </c>
      <c r="EH53" s="61">
        <v>0</v>
      </c>
      <c r="EI53" s="61">
        <v>3.1652482418811391E-4</v>
      </c>
      <c r="EJ53" s="61">
        <v>0</v>
      </c>
      <c r="EK53" s="61">
        <v>0</v>
      </c>
      <c r="EL53" s="61">
        <v>8.7224822788785801E-3</v>
      </c>
      <c r="EM53" s="61">
        <v>1.0187275540602024E-2</v>
      </c>
      <c r="EN53" s="61">
        <v>1.0512037449140917E-2</v>
      </c>
      <c r="EO53" s="61">
        <v>6.4834969970922422E-3</v>
      </c>
      <c r="EP53" s="61">
        <v>1.4647204325976415E-2</v>
      </c>
      <c r="EQ53" s="61">
        <v>6.3948090169561617E-4</v>
      </c>
      <c r="ER53" s="61">
        <v>8.7684954380727684E-3</v>
      </c>
      <c r="ES53" s="61">
        <v>2.6558649138525084E-2</v>
      </c>
      <c r="ET53" s="61">
        <v>1.4562743503982749E-2</v>
      </c>
      <c r="EU53" s="61">
        <v>1.8989478151864046E-2</v>
      </c>
      <c r="EV53" s="61">
        <v>0.27205532432691887</v>
      </c>
      <c r="EW53" s="61">
        <v>7.0302488027986099E-3</v>
      </c>
      <c r="EX53" s="61">
        <v>0</v>
      </c>
      <c r="EY53" s="61">
        <v>4.2996313178799015E-5</v>
      </c>
      <c r="EZ53" s="61">
        <v>5.9713874379121119E-5</v>
      </c>
      <c r="FA53" s="61">
        <v>1.7012933184537933E-3</v>
      </c>
      <c r="FB53" s="61">
        <v>8.4502463151665659E-5</v>
      </c>
      <c r="FC53" s="61">
        <v>0</v>
      </c>
      <c r="FD53" s="61">
        <v>3.1327837785440062E-5</v>
      </c>
      <c r="FE53" s="61">
        <v>0</v>
      </c>
      <c r="FF53" s="61">
        <v>3.4209064274208179E-5</v>
      </c>
      <c r="FG53" s="61">
        <v>8.959753996667793E-4</v>
      </c>
      <c r="FH53" s="61">
        <v>0</v>
      </c>
      <c r="FI53" s="61">
        <v>0</v>
      </c>
      <c r="FJ53" s="61">
        <v>0</v>
      </c>
      <c r="FK53" s="61">
        <v>0</v>
      </c>
      <c r="FL53" s="61">
        <v>0</v>
      </c>
      <c r="FM53" s="61">
        <v>0</v>
      </c>
      <c r="FN53" s="61">
        <v>0</v>
      </c>
      <c r="FO53" s="61">
        <v>0</v>
      </c>
      <c r="FP53" s="61">
        <v>3.9137860447578334E-4</v>
      </c>
      <c r="FQ53" s="61">
        <v>0</v>
      </c>
      <c r="FR53" s="61">
        <v>0</v>
      </c>
      <c r="FS53" s="61">
        <v>2.1762739573249696E-3</v>
      </c>
      <c r="FT53" s="61">
        <v>8.7893527035143751E-5</v>
      </c>
      <c r="FU53" s="61">
        <v>1.8913772721404845E-3</v>
      </c>
      <c r="FV53" s="61">
        <v>3.6472034150315631E-5</v>
      </c>
      <c r="FW53" s="61">
        <v>5.9875369681157238E-3</v>
      </c>
      <c r="FX53" s="61">
        <v>1.4481784640921413E-3</v>
      </c>
      <c r="FY53" s="61">
        <v>1.7291053944481397E-5</v>
      </c>
      <c r="FZ53" s="61">
        <v>4.9850733817203717E-4</v>
      </c>
      <c r="GA53" s="61">
        <v>3.3068911602789903E-3</v>
      </c>
      <c r="GB53" s="61">
        <v>3.1248404492439871E-5</v>
      </c>
      <c r="GC53" s="61">
        <v>0</v>
      </c>
      <c r="GD53" s="61">
        <v>0</v>
      </c>
      <c r="GE53" s="61">
        <v>2.2550025594092432E-3</v>
      </c>
      <c r="GF53" s="61">
        <v>3.8983933923431371E-3</v>
      </c>
      <c r="GG53" s="61">
        <v>1.1999715977631645E-5</v>
      </c>
      <c r="GH53" s="61">
        <v>0</v>
      </c>
      <c r="GI53" s="61">
        <v>6.3541478186756997E-6</v>
      </c>
      <c r="GJ53" s="61">
        <v>0</v>
      </c>
      <c r="GK53" s="61">
        <v>0</v>
      </c>
      <c r="GL53" s="61">
        <v>2.5477972635921067E-5</v>
      </c>
      <c r="GM53" s="61">
        <v>0</v>
      </c>
      <c r="GN53" s="61">
        <v>0</v>
      </c>
      <c r="GO53" s="61">
        <v>5.3891188082666083E-5</v>
      </c>
      <c r="GP53" s="61">
        <v>0</v>
      </c>
      <c r="GQ53" s="61">
        <v>1.4062647903899331E-5</v>
      </c>
      <c r="GR53" s="61">
        <v>3.7426724442240166E-4</v>
      </c>
      <c r="GS53" s="61">
        <v>2.6103357567729658E-5</v>
      </c>
      <c r="GT53" s="61">
        <v>1.7783186812656694E-3</v>
      </c>
      <c r="GU53" s="61">
        <v>7.7711886175962387E-4</v>
      </c>
      <c r="GV53" s="61">
        <v>1.2067456284176432E-5</v>
      </c>
      <c r="GW53" s="61">
        <v>3.8439512406527277E-3</v>
      </c>
      <c r="GX53" s="61">
        <v>0</v>
      </c>
      <c r="GY53" s="61">
        <v>0</v>
      </c>
      <c r="GZ53" s="61">
        <v>0</v>
      </c>
      <c r="HA53" s="61">
        <v>0</v>
      </c>
      <c r="HB53" s="61">
        <v>3.2828060454024448E-5</v>
      </c>
      <c r="HC53" s="61">
        <v>0</v>
      </c>
      <c r="HD53" s="61">
        <v>0</v>
      </c>
      <c r="HE53" s="61">
        <v>0</v>
      </c>
      <c r="HF53" s="61">
        <v>0</v>
      </c>
      <c r="HG53" s="61">
        <v>0</v>
      </c>
      <c r="HH53" s="61">
        <v>0</v>
      </c>
      <c r="HI53" s="61">
        <v>0</v>
      </c>
      <c r="HJ53" s="61">
        <v>0</v>
      </c>
      <c r="HK53" s="61">
        <v>2.2791678108991355E-3</v>
      </c>
      <c r="HL53" s="61">
        <v>1.071199509951076E-5</v>
      </c>
      <c r="HM53" s="61">
        <v>0</v>
      </c>
      <c r="HN53" s="61">
        <v>1.9642800001684685E-5</v>
      </c>
      <c r="HO53" s="61">
        <v>1.6217254494002725E-3</v>
      </c>
      <c r="HP53" s="61">
        <v>0</v>
      </c>
      <c r="HQ53" s="61">
        <v>0</v>
      </c>
      <c r="HR53" s="61">
        <v>0</v>
      </c>
      <c r="HS53" s="61">
        <v>0</v>
      </c>
      <c r="HT53" s="61">
        <v>0</v>
      </c>
      <c r="HU53" s="61">
        <v>2.0969012389576379E-3</v>
      </c>
      <c r="HV53" s="61">
        <v>0</v>
      </c>
      <c r="HW53" s="61">
        <v>0</v>
      </c>
      <c r="HX53" s="61">
        <v>0</v>
      </c>
      <c r="HY53" s="61">
        <v>0</v>
      </c>
      <c r="HZ53" s="61">
        <v>2.0802813678272832E-3</v>
      </c>
      <c r="IA53" s="61">
        <v>1.1334870600221773E-5</v>
      </c>
      <c r="IB53" s="61">
        <v>0</v>
      </c>
      <c r="IC53" s="61">
        <v>1.1316433244427626E-5</v>
      </c>
      <c r="ID53" s="61">
        <v>0</v>
      </c>
      <c r="IE53" s="61">
        <v>0</v>
      </c>
      <c r="IF53" s="61">
        <v>0</v>
      </c>
      <c r="IG53" s="61">
        <v>0</v>
      </c>
      <c r="IH53" s="61">
        <v>0</v>
      </c>
      <c r="II53" s="61">
        <v>0</v>
      </c>
      <c r="IJ53" s="61">
        <v>8.3939547428829742E-3</v>
      </c>
      <c r="IK53" s="61">
        <v>8.4761656476210773E-3</v>
      </c>
      <c r="IL53" s="61">
        <v>5.1221896176638507E-3</v>
      </c>
      <c r="IM53" s="61">
        <v>5.0028622037689256E-3</v>
      </c>
      <c r="IN53" s="61">
        <v>8.7845698462877073E-3</v>
      </c>
      <c r="IO53" s="61">
        <v>8.4425601394074873E-3</v>
      </c>
      <c r="IP53" s="61">
        <v>5.3961713161967658E-3</v>
      </c>
      <c r="IQ53" s="61">
        <v>8.8935911102648278E-3</v>
      </c>
      <c r="IR53" s="61">
        <v>9.1732770946081361E-3</v>
      </c>
      <c r="IS53" s="61">
        <v>1.8440411237942839E-2</v>
      </c>
      <c r="IT53" s="61">
        <v>0.21922818375273095</v>
      </c>
      <c r="IU53" s="61">
        <v>0.19838260841345423</v>
      </c>
      <c r="IV53" s="61">
        <v>0.24822099159226133</v>
      </c>
      <c r="IW53" s="61">
        <v>0.24472186461263479</v>
      </c>
      <c r="IX53" s="61">
        <v>0.25518472328668301</v>
      </c>
      <c r="IY53" s="61">
        <v>2.6627973266671423E-3</v>
      </c>
      <c r="IZ53" s="61">
        <v>1.4716446071589948E-3</v>
      </c>
      <c r="JA53" s="61">
        <v>2.949914424703421E-3</v>
      </c>
      <c r="JB53" s="61">
        <v>6.3927962769483771E-4</v>
      </c>
      <c r="JC53" s="61">
        <v>8.3449729647010749E-4</v>
      </c>
      <c r="JD53" s="61">
        <v>0</v>
      </c>
      <c r="JE53" s="61">
        <v>3.0510553826722643E-4</v>
      </c>
      <c r="JF53" s="61">
        <v>0</v>
      </c>
      <c r="JG53" s="61">
        <v>1.0403808333587059E-5</v>
      </c>
      <c r="JH53" s="61">
        <v>2.5612953848752683E-4</v>
      </c>
      <c r="JI53" s="61">
        <v>9.9644916250192603E-5</v>
      </c>
      <c r="JJ53" s="61">
        <v>4.1502647925381243E-6</v>
      </c>
      <c r="JK53" s="61">
        <v>1.6927247521449049E-5</v>
      </c>
      <c r="JL53" s="61">
        <v>2.5230385260277591E-3</v>
      </c>
      <c r="JM53" s="61">
        <v>1.3460496971719968E-3</v>
      </c>
      <c r="JN53" s="61">
        <v>4.2976764230497972E-4</v>
      </c>
      <c r="JO53" s="61">
        <v>5.0095720491408029E-3</v>
      </c>
      <c r="JP53" s="61">
        <v>1.357418719612227E-3</v>
      </c>
      <c r="JQ53" s="61">
        <v>1.8829358993140877E-3</v>
      </c>
      <c r="JR53" s="61">
        <v>3.8377283568060115E-5</v>
      </c>
      <c r="JS53" s="61">
        <v>0</v>
      </c>
      <c r="JT53" s="61">
        <v>0</v>
      </c>
      <c r="JU53" s="61">
        <v>0</v>
      </c>
      <c r="JV53" s="61">
        <v>0</v>
      </c>
      <c r="JW53" s="61">
        <v>0</v>
      </c>
      <c r="JX53" s="61">
        <v>0</v>
      </c>
      <c r="JY53" s="61">
        <v>2.2563153936384914E-4</v>
      </c>
      <c r="JZ53" s="61">
        <v>1.0212052405277151E-5</v>
      </c>
      <c r="KA53" s="61">
        <v>3.7615622062147034E-6</v>
      </c>
      <c r="KB53" s="61">
        <v>0</v>
      </c>
      <c r="KC53" s="61">
        <v>0</v>
      </c>
      <c r="KD53" s="61">
        <v>0</v>
      </c>
      <c r="KE53" s="61">
        <v>0</v>
      </c>
      <c r="KF53" s="61">
        <v>6.5061634388633775E-6</v>
      </c>
      <c r="KG53" s="61">
        <v>0</v>
      </c>
      <c r="KH53" s="61">
        <v>0</v>
      </c>
      <c r="KI53" s="61">
        <v>0</v>
      </c>
      <c r="KJ53" s="61">
        <v>1.1257897733258943E-5</v>
      </c>
      <c r="KK53" s="61">
        <v>0</v>
      </c>
      <c r="KL53" s="61">
        <v>0</v>
      </c>
      <c r="KM53" s="61">
        <v>0</v>
      </c>
      <c r="KN53" s="61">
        <v>0</v>
      </c>
      <c r="KO53" s="61">
        <v>0</v>
      </c>
      <c r="KP53" s="61">
        <v>0</v>
      </c>
      <c r="KQ53" s="61">
        <v>5.8889053148124834E-6</v>
      </c>
      <c r="KR53" s="61">
        <v>5.7238766437023542E-6</v>
      </c>
      <c r="KS53" s="61">
        <v>0</v>
      </c>
      <c r="KT53" s="61">
        <v>2.4809578836510982E-5</v>
      </c>
      <c r="KU53" s="61">
        <v>0</v>
      </c>
      <c r="KV53" s="61">
        <v>0</v>
      </c>
      <c r="KW53" s="61">
        <v>0</v>
      </c>
      <c r="KX53" s="61">
        <v>0</v>
      </c>
      <c r="KY53" s="61">
        <v>1.4007880701484877E-4</v>
      </c>
      <c r="KZ53" s="61">
        <v>0</v>
      </c>
    </row>
    <row r="54" spans="1:312" ht="13" x14ac:dyDescent="0.3">
      <c r="A54" s="102">
        <v>1.0218836223034582</v>
      </c>
      <c r="B54" s="50" t="s">
        <v>880</v>
      </c>
      <c r="C54" s="60" t="s">
        <v>125</v>
      </c>
      <c r="D54" s="61">
        <v>2.680864405408179E-5</v>
      </c>
      <c r="E54" s="61">
        <v>5.7664660318389501E-5</v>
      </c>
      <c r="F54" s="61">
        <v>1.8079262783329592E-5</v>
      </c>
      <c r="G54" s="61">
        <v>2.350509012957343E-4</v>
      </c>
      <c r="H54" s="61">
        <v>5.6729546168385934E-5</v>
      </c>
      <c r="I54" s="61">
        <v>9.1655999559222781E-2</v>
      </c>
      <c r="J54" s="61">
        <v>9.3089124135623202E-2</v>
      </c>
      <c r="K54" s="61">
        <v>4.2570548041533859E-3</v>
      </c>
      <c r="L54" s="61">
        <v>4.6163505858001748E-3</v>
      </c>
      <c r="M54" s="61">
        <v>0</v>
      </c>
      <c r="N54" s="61">
        <v>1.8389792473445975E-5</v>
      </c>
      <c r="O54" s="61">
        <v>0</v>
      </c>
      <c r="P54" s="61">
        <v>0</v>
      </c>
      <c r="Q54" s="61">
        <v>3.6127496376869629E-5</v>
      </c>
      <c r="R54" s="61">
        <v>2.323463915111002E-5</v>
      </c>
      <c r="S54" s="61">
        <v>0</v>
      </c>
      <c r="T54" s="61">
        <v>0</v>
      </c>
      <c r="U54" s="61">
        <v>2.1153391705030847E-5</v>
      </c>
      <c r="V54" s="61">
        <v>2.8497869047312176E-5</v>
      </c>
      <c r="W54" s="61">
        <v>1.6812347897595492E-3</v>
      </c>
      <c r="X54" s="61">
        <v>1.1624130855592814E-3</v>
      </c>
      <c r="Y54" s="61">
        <v>1.7182270583835415E-4</v>
      </c>
      <c r="Z54" s="61">
        <v>1.0092087145986742E-4</v>
      </c>
      <c r="AA54" s="61">
        <v>3.3337738165604606E-4</v>
      </c>
      <c r="AB54" s="61">
        <v>1.2212108368340248E-4</v>
      </c>
      <c r="AC54" s="61">
        <v>3.0565471492458707E-4</v>
      </c>
      <c r="AD54" s="61">
        <v>7.9018691512827363E-4</v>
      </c>
      <c r="AE54" s="61">
        <v>2.0375888634984786E-4</v>
      </c>
      <c r="AF54" s="61">
        <v>3.191746396666811E-5</v>
      </c>
      <c r="AG54" s="61">
        <v>0</v>
      </c>
      <c r="AH54" s="61">
        <v>0</v>
      </c>
      <c r="AI54" s="61">
        <v>0</v>
      </c>
      <c r="AJ54" s="61">
        <v>3.1007888402105095E-4</v>
      </c>
      <c r="AK54" s="61">
        <v>0</v>
      </c>
      <c r="AL54" s="61">
        <v>6.9301401171806388E-6</v>
      </c>
      <c r="AM54" s="61">
        <v>0</v>
      </c>
      <c r="AN54" s="61">
        <v>0</v>
      </c>
      <c r="AO54" s="61">
        <v>0</v>
      </c>
      <c r="AP54" s="61">
        <v>0</v>
      </c>
      <c r="AQ54" s="61">
        <v>2.1125975181829228E-5</v>
      </c>
      <c r="AR54" s="61">
        <v>1.3229614539725867E-4</v>
      </c>
      <c r="AS54" s="61">
        <v>6.4397089850810486E-6</v>
      </c>
      <c r="AT54" s="61">
        <v>1.2522536329015421E-5</v>
      </c>
      <c r="AU54" s="61">
        <v>0</v>
      </c>
      <c r="AV54" s="61">
        <v>5.3685203860397901E-5</v>
      </c>
      <c r="AW54" s="61">
        <v>2.1065746106752718E-2</v>
      </c>
      <c r="AX54" s="61">
        <v>5.5560668185998523E-2</v>
      </c>
      <c r="AY54" s="61">
        <v>3.6350204183431935E-3</v>
      </c>
      <c r="AZ54" s="61">
        <v>3.6225772420948947E-4</v>
      </c>
      <c r="BA54" s="61">
        <v>1.7965765819048306E-2</v>
      </c>
      <c r="BB54" s="61">
        <v>3.2776170465381325E-4</v>
      </c>
      <c r="BC54" s="61">
        <v>2.3074735832110504E-5</v>
      </c>
      <c r="BD54" s="61">
        <v>2.5797757480221451E-4</v>
      </c>
      <c r="BE54" s="61">
        <v>1.0004572866351503E-4</v>
      </c>
      <c r="BF54" s="61">
        <v>0</v>
      </c>
      <c r="BG54" s="61">
        <v>1.6034183897875419E-4</v>
      </c>
      <c r="BH54" s="61">
        <v>1.636883040444222E-5</v>
      </c>
      <c r="BI54" s="61">
        <v>2.7563171720754787E-5</v>
      </c>
      <c r="BJ54" s="61">
        <v>3.5173854387855383E-5</v>
      </c>
      <c r="BK54" s="61">
        <v>2.5566505119732807E-5</v>
      </c>
      <c r="BL54" s="61">
        <v>0</v>
      </c>
      <c r="BM54" s="61">
        <v>9.4089775899230759E-4</v>
      </c>
      <c r="BN54" s="61">
        <v>0</v>
      </c>
      <c r="BO54" s="61">
        <v>0</v>
      </c>
      <c r="BP54" s="61">
        <v>2.0592230080568011E-3</v>
      </c>
      <c r="BQ54" s="61">
        <v>1.9172392975046416E-3</v>
      </c>
      <c r="BR54" s="61">
        <v>4.787877042408779E-4</v>
      </c>
      <c r="BS54" s="61">
        <v>5.327718462994179E-3</v>
      </c>
      <c r="BT54" s="61">
        <v>2.2973214319472156E-3</v>
      </c>
      <c r="BU54" s="61">
        <v>9.793600094384158E-3</v>
      </c>
      <c r="BV54" s="61">
        <v>0</v>
      </c>
      <c r="BW54" s="61">
        <v>7.7132014921351717E-5</v>
      </c>
      <c r="BX54" s="61">
        <v>2.7050130112628625E-5</v>
      </c>
      <c r="BY54" s="61">
        <v>4.3025062758297639E-4</v>
      </c>
      <c r="BZ54" s="61">
        <v>0</v>
      </c>
      <c r="CA54" s="61">
        <v>1.4656285406282556E-3</v>
      </c>
      <c r="CB54" s="61">
        <v>4.7063603811171775E-3</v>
      </c>
      <c r="CC54" s="61">
        <v>0</v>
      </c>
      <c r="CD54" s="61">
        <v>3.521882451903373E-4</v>
      </c>
      <c r="CE54" s="61">
        <v>4.0123034329205432E-4</v>
      </c>
      <c r="CF54" s="61">
        <v>1.0703129439056747E-3</v>
      </c>
      <c r="CG54" s="61">
        <v>5.7087798548085395E-4</v>
      </c>
      <c r="CH54" s="61">
        <v>1.4794764440499947E-3</v>
      </c>
      <c r="CI54" s="61">
        <v>7.7253496398328714E-4</v>
      </c>
      <c r="CJ54" s="61">
        <v>1.8552633602062979E-4</v>
      </c>
      <c r="CK54" s="61">
        <v>5.2478461161074505E-4</v>
      </c>
      <c r="CL54" s="61">
        <v>0</v>
      </c>
      <c r="CM54" s="61">
        <v>0</v>
      </c>
      <c r="CN54" s="61">
        <v>0</v>
      </c>
      <c r="CO54" s="61">
        <v>0</v>
      </c>
      <c r="CP54" s="61">
        <v>0</v>
      </c>
      <c r="CQ54" s="61">
        <v>0</v>
      </c>
      <c r="CR54" s="61">
        <v>0</v>
      </c>
      <c r="CS54" s="61">
        <v>2.3812740005447629E-4</v>
      </c>
      <c r="CT54" s="61">
        <v>0</v>
      </c>
      <c r="CU54" s="61">
        <v>0</v>
      </c>
      <c r="CV54" s="61">
        <v>0</v>
      </c>
      <c r="CW54" s="61">
        <v>9.4757110422883539E-5</v>
      </c>
      <c r="CX54" s="61">
        <v>0</v>
      </c>
      <c r="CY54" s="61">
        <v>0</v>
      </c>
      <c r="CZ54" s="61">
        <v>0</v>
      </c>
      <c r="DA54" s="61">
        <v>0</v>
      </c>
      <c r="DB54" s="61">
        <v>0</v>
      </c>
      <c r="DC54" s="61">
        <v>7.6006587270500763E-4</v>
      </c>
      <c r="DD54" s="61">
        <v>1.2878570868325447E-3</v>
      </c>
      <c r="DE54" s="61">
        <v>2.7164683543447606E-4</v>
      </c>
      <c r="DF54" s="61">
        <v>7.7949072248815468E-4</v>
      </c>
      <c r="DG54" s="61">
        <v>3.325244649062809E-4</v>
      </c>
      <c r="DH54" s="61">
        <v>1.837154523108815E-5</v>
      </c>
      <c r="DI54" s="61">
        <v>6.4867295831230929E-6</v>
      </c>
      <c r="DJ54" s="61">
        <v>0</v>
      </c>
      <c r="DK54" s="61">
        <v>7.1192147176050852E-5</v>
      </c>
      <c r="DL54" s="61">
        <v>0</v>
      </c>
      <c r="DM54" s="61">
        <v>9.6039788855168335E-6</v>
      </c>
      <c r="DN54" s="61">
        <v>2.3221462152272818E-5</v>
      </c>
      <c r="DO54" s="61">
        <v>6.3202851962517716E-6</v>
      </c>
      <c r="DP54" s="61">
        <v>1.0968032490338957E-5</v>
      </c>
      <c r="DQ54" s="61">
        <v>0</v>
      </c>
      <c r="DR54" s="61">
        <v>0</v>
      </c>
      <c r="DS54" s="61">
        <v>3.9078377488664494E-5</v>
      </c>
      <c r="DT54" s="61">
        <v>0</v>
      </c>
      <c r="DU54" s="61">
        <v>0</v>
      </c>
      <c r="DV54" s="61">
        <v>1.80759231212369E-5</v>
      </c>
      <c r="DW54" s="61">
        <v>0</v>
      </c>
      <c r="DX54" s="61">
        <v>0</v>
      </c>
      <c r="DY54" s="61">
        <v>0</v>
      </c>
      <c r="DZ54" s="61">
        <v>0</v>
      </c>
      <c r="EA54" s="61">
        <v>0</v>
      </c>
      <c r="EB54" s="61">
        <v>0</v>
      </c>
      <c r="EC54" s="61">
        <v>0</v>
      </c>
      <c r="ED54" s="61">
        <v>0</v>
      </c>
      <c r="EE54" s="61">
        <v>0</v>
      </c>
      <c r="EF54" s="61">
        <v>0</v>
      </c>
      <c r="EG54" s="61">
        <v>0</v>
      </c>
      <c r="EH54" s="61">
        <v>0</v>
      </c>
      <c r="EI54" s="61">
        <v>0</v>
      </c>
      <c r="EJ54" s="61">
        <v>0</v>
      </c>
      <c r="EK54" s="61">
        <v>0</v>
      </c>
      <c r="EL54" s="61">
        <v>6.1384907317859286E-3</v>
      </c>
      <c r="EM54" s="61">
        <v>6.4048311646749522E-3</v>
      </c>
      <c r="EN54" s="61">
        <v>5.6880263382923764E-3</v>
      </c>
      <c r="EO54" s="61">
        <v>1.9590923547414827E-3</v>
      </c>
      <c r="EP54" s="61">
        <v>5.2125012179631931E-3</v>
      </c>
      <c r="EQ54" s="61">
        <v>2.062676903758629E-3</v>
      </c>
      <c r="ER54" s="61">
        <v>1.9131960802834433E-3</v>
      </c>
      <c r="ES54" s="61">
        <v>5.8399506886136596E-4</v>
      </c>
      <c r="ET54" s="61">
        <v>2.3145270924615157E-3</v>
      </c>
      <c r="EU54" s="61">
        <v>3.3485413796439062E-3</v>
      </c>
      <c r="EV54" s="61">
        <v>0.10687687329584973</v>
      </c>
      <c r="EW54" s="61">
        <v>6.1510529962667216E-3</v>
      </c>
      <c r="EX54" s="61">
        <v>0</v>
      </c>
      <c r="EY54" s="61">
        <v>9.4504269141173956E-6</v>
      </c>
      <c r="EZ54" s="61">
        <v>0</v>
      </c>
      <c r="FA54" s="61">
        <v>2.9979843944705897E-5</v>
      </c>
      <c r="FB54" s="61">
        <v>0</v>
      </c>
      <c r="FC54" s="61">
        <v>0</v>
      </c>
      <c r="FD54" s="61">
        <v>0</v>
      </c>
      <c r="FE54" s="61">
        <v>3.6106596179194252E-5</v>
      </c>
      <c r="FF54" s="61">
        <v>6.0895716509061681E-6</v>
      </c>
      <c r="FG54" s="61">
        <v>3.2985900281793013E-4</v>
      </c>
      <c r="FH54" s="61">
        <v>0</v>
      </c>
      <c r="FI54" s="61">
        <v>0</v>
      </c>
      <c r="FJ54" s="61">
        <v>7.0800720014169297E-6</v>
      </c>
      <c r="FK54" s="61">
        <v>2.4586667165631383E-5</v>
      </c>
      <c r="FL54" s="61">
        <v>0</v>
      </c>
      <c r="FM54" s="61">
        <v>3.7355938826437378E-5</v>
      </c>
      <c r="FN54" s="61">
        <v>0</v>
      </c>
      <c r="FO54" s="61">
        <v>0</v>
      </c>
      <c r="FP54" s="61">
        <v>1.3342731142121085E-5</v>
      </c>
      <c r="FQ54" s="61">
        <v>2.1896699589041454E-5</v>
      </c>
      <c r="FR54" s="61">
        <v>0</v>
      </c>
      <c r="FS54" s="61">
        <v>2.4686549805920908E-3</v>
      </c>
      <c r="FT54" s="61">
        <v>0</v>
      </c>
      <c r="FU54" s="61">
        <v>0</v>
      </c>
      <c r="FV54" s="61">
        <v>8.1777139071410841E-5</v>
      </c>
      <c r="FW54" s="61">
        <v>0</v>
      </c>
      <c r="FX54" s="61">
        <v>6.2015491584604401E-4</v>
      </c>
      <c r="FY54" s="61">
        <v>0</v>
      </c>
      <c r="FZ54" s="61">
        <v>0</v>
      </c>
      <c r="GA54" s="61">
        <v>0</v>
      </c>
      <c r="GB54" s="61">
        <v>1.7095347062530677E-4</v>
      </c>
      <c r="GC54" s="61">
        <v>1.0503971152341797E-5</v>
      </c>
      <c r="GD54" s="61">
        <v>9.0421465228809314E-5</v>
      </c>
      <c r="GE54" s="61">
        <v>5.0289012188592613E-4</v>
      </c>
      <c r="GF54" s="61">
        <v>1.3237748450678141E-4</v>
      </c>
      <c r="GG54" s="61">
        <v>1.4378880444192377E-4</v>
      </c>
      <c r="GH54" s="61">
        <v>2.6613834793767619E-4</v>
      </c>
      <c r="GI54" s="61">
        <v>1.8115675431044421E-4</v>
      </c>
      <c r="GJ54" s="61">
        <v>9.6161959724626301E-4</v>
      </c>
      <c r="GK54" s="61">
        <v>9.9074645578558409E-6</v>
      </c>
      <c r="GL54" s="61">
        <v>3.6282767313981833E-5</v>
      </c>
      <c r="GM54" s="61">
        <v>6.1808904617125448E-4</v>
      </c>
      <c r="GN54" s="61">
        <v>8.4024630681125273E-4</v>
      </c>
      <c r="GO54" s="61">
        <v>1.5330739190451984E-4</v>
      </c>
      <c r="GP54" s="61">
        <v>3.9658066585916148E-5</v>
      </c>
      <c r="GQ54" s="61">
        <v>1.0195419730327015E-4</v>
      </c>
      <c r="GR54" s="61">
        <v>1.2632790787450426E-3</v>
      </c>
      <c r="GS54" s="61">
        <v>3.7536628182395244E-4</v>
      </c>
      <c r="GT54" s="61">
        <v>1.6502389224184403E-3</v>
      </c>
      <c r="GU54" s="61">
        <v>7.0241849401813338E-4</v>
      </c>
      <c r="GV54" s="61">
        <v>8.2058702732399743E-6</v>
      </c>
      <c r="GW54" s="61">
        <v>0</v>
      </c>
      <c r="GX54" s="61">
        <v>0</v>
      </c>
      <c r="GY54" s="61">
        <v>0</v>
      </c>
      <c r="GZ54" s="61">
        <v>8.2397626093371992E-6</v>
      </c>
      <c r="HA54" s="61">
        <v>0</v>
      </c>
      <c r="HB54" s="61">
        <v>0</v>
      </c>
      <c r="HC54" s="61">
        <v>0</v>
      </c>
      <c r="HD54" s="61">
        <v>0</v>
      </c>
      <c r="HE54" s="61">
        <v>0</v>
      </c>
      <c r="HF54" s="61">
        <v>0</v>
      </c>
      <c r="HG54" s="61">
        <v>0</v>
      </c>
      <c r="HH54" s="61">
        <v>0</v>
      </c>
      <c r="HI54" s="61">
        <v>0</v>
      </c>
      <c r="HJ54" s="61">
        <v>0</v>
      </c>
      <c r="HK54" s="61">
        <v>1.0836553379313756E-5</v>
      </c>
      <c r="HL54" s="61">
        <v>1.3347145893990406E-4</v>
      </c>
      <c r="HM54" s="61">
        <v>4.6390001882132563E-4</v>
      </c>
      <c r="HN54" s="61">
        <v>4.7142720004043242E-4</v>
      </c>
      <c r="HO54" s="61">
        <v>4.6169209498773288E-3</v>
      </c>
      <c r="HP54" s="61">
        <v>0</v>
      </c>
      <c r="HQ54" s="61">
        <v>1.6311738701747211E-4</v>
      </c>
      <c r="HR54" s="61">
        <v>0</v>
      </c>
      <c r="HS54" s="61">
        <v>0</v>
      </c>
      <c r="HT54" s="61">
        <v>7.0525651075386755E-6</v>
      </c>
      <c r="HU54" s="61">
        <v>0</v>
      </c>
      <c r="HV54" s="61">
        <v>0</v>
      </c>
      <c r="HW54" s="61">
        <v>4.929567249171026E-4</v>
      </c>
      <c r="HX54" s="61">
        <v>0</v>
      </c>
      <c r="HY54" s="61">
        <v>5.0672389475172003E-4</v>
      </c>
      <c r="HZ54" s="61">
        <v>2.5735175117417599E-4</v>
      </c>
      <c r="IA54" s="61">
        <v>2.029281883557704E-3</v>
      </c>
      <c r="IB54" s="61">
        <v>7.8458456229575386E-4</v>
      </c>
      <c r="IC54" s="61">
        <v>0</v>
      </c>
      <c r="ID54" s="61">
        <v>0</v>
      </c>
      <c r="IE54" s="61">
        <v>6.3538911686335502E-4</v>
      </c>
      <c r="IF54" s="61">
        <v>0</v>
      </c>
      <c r="IG54" s="61">
        <v>2.7008737595142702E-4</v>
      </c>
      <c r="IH54" s="61">
        <v>0</v>
      </c>
      <c r="II54" s="61">
        <v>7.5432650957824401E-4</v>
      </c>
      <c r="IJ54" s="61">
        <v>2.2190708944945848E-3</v>
      </c>
      <c r="IK54" s="61">
        <v>1.1151686562019356E-3</v>
      </c>
      <c r="IL54" s="61">
        <v>8.4242766833683691E-4</v>
      </c>
      <c r="IM54" s="61">
        <v>7.4925139163966139E-4</v>
      </c>
      <c r="IN54" s="61">
        <v>9.9101069084797351E-4</v>
      </c>
      <c r="IO54" s="61">
        <v>1.1422876864216442E-3</v>
      </c>
      <c r="IP54" s="61">
        <v>1.861105008822546E-3</v>
      </c>
      <c r="IQ54" s="61">
        <v>1.1788762306214958E-3</v>
      </c>
      <c r="IR54" s="61">
        <v>1.1856221950683663E-3</v>
      </c>
      <c r="IS54" s="61">
        <v>1.494699687375071E-2</v>
      </c>
      <c r="IT54" s="61">
        <v>0.15117642292578812</v>
      </c>
      <c r="IU54" s="61">
        <v>0.19557255987770741</v>
      </c>
      <c r="IV54" s="61">
        <v>9.4084048160741535E-2</v>
      </c>
      <c r="IW54" s="61">
        <v>0.18166933218683654</v>
      </c>
      <c r="IX54" s="61">
        <v>8.483838373884299E-2</v>
      </c>
      <c r="IY54" s="61">
        <v>2.4842313864448175E-4</v>
      </c>
      <c r="IZ54" s="61">
        <v>4.302793103672726E-6</v>
      </c>
      <c r="JA54" s="61">
        <v>4.3883181330388457E-4</v>
      </c>
      <c r="JB54" s="61">
        <v>8.7596687084692885E-5</v>
      </c>
      <c r="JC54" s="61">
        <v>1.1022234926291708E-5</v>
      </c>
      <c r="JD54" s="61">
        <v>1.5244472014485693E-5</v>
      </c>
      <c r="JE54" s="61">
        <v>3.2856077043782316E-5</v>
      </c>
      <c r="JF54" s="61">
        <v>2.5512038401630054E-4</v>
      </c>
      <c r="JG54" s="61">
        <v>2.2747720785325551E-5</v>
      </c>
      <c r="JH54" s="61">
        <v>4.3197068823596849E-4</v>
      </c>
      <c r="JI54" s="61">
        <v>3.4461653268909992E-4</v>
      </c>
      <c r="JJ54" s="61">
        <v>7.0351138498313736E-4</v>
      </c>
      <c r="JK54" s="61">
        <v>6.3175855474685626E-4</v>
      </c>
      <c r="JL54" s="61">
        <v>5.5386822198833516E-4</v>
      </c>
      <c r="JM54" s="61">
        <v>5.3820730308271341E-4</v>
      </c>
      <c r="JN54" s="61">
        <v>3.5110695671866719E-5</v>
      </c>
      <c r="JO54" s="61">
        <v>1.5333143046215598E-4</v>
      </c>
      <c r="JP54" s="61">
        <v>7.3365940970425845E-5</v>
      </c>
      <c r="JQ54" s="61">
        <v>5.5152062183895297E-5</v>
      </c>
      <c r="JR54" s="61">
        <v>9.8230280622574437E-4</v>
      </c>
      <c r="JS54" s="61">
        <v>1.5497697100755014E-4</v>
      </c>
      <c r="JT54" s="61">
        <v>0</v>
      </c>
      <c r="JU54" s="61">
        <v>0</v>
      </c>
      <c r="JV54" s="61">
        <v>0</v>
      </c>
      <c r="JW54" s="61">
        <v>4.8733163114080098E-6</v>
      </c>
      <c r="JX54" s="61">
        <v>4.8016477930795889E-6</v>
      </c>
      <c r="JY54" s="61">
        <v>0</v>
      </c>
      <c r="JZ54" s="61">
        <v>6.0013321550878311E-4</v>
      </c>
      <c r="KA54" s="61">
        <v>1.072421384991812E-4</v>
      </c>
      <c r="KB54" s="61">
        <v>5.8982933254522495E-5</v>
      </c>
      <c r="KC54" s="61">
        <v>0</v>
      </c>
      <c r="KD54" s="61">
        <v>6.3794415705661281E-6</v>
      </c>
      <c r="KE54" s="61">
        <v>0</v>
      </c>
      <c r="KF54" s="61">
        <v>0</v>
      </c>
      <c r="KG54" s="61">
        <v>0</v>
      </c>
      <c r="KH54" s="61">
        <v>0</v>
      </c>
      <c r="KI54" s="61">
        <v>0</v>
      </c>
      <c r="KJ54" s="61">
        <v>0</v>
      </c>
      <c r="KK54" s="61">
        <v>8.9207949332023503E-5</v>
      </c>
      <c r="KL54" s="61">
        <v>0</v>
      </c>
      <c r="KM54" s="61">
        <v>4.7357279230039395E-6</v>
      </c>
      <c r="KN54" s="61">
        <v>9.0415534024845335E-6</v>
      </c>
      <c r="KO54" s="61">
        <v>2.8954919690850187E-5</v>
      </c>
      <c r="KP54" s="61">
        <v>1.1121373284755566E-5</v>
      </c>
      <c r="KQ54" s="61">
        <v>0</v>
      </c>
      <c r="KR54" s="61">
        <v>0</v>
      </c>
      <c r="KS54" s="61">
        <v>0</v>
      </c>
      <c r="KT54" s="61">
        <v>0</v>
      </c>
      <c r="KU54" s="61">
        <v>8.3617211806781176E-5</v>
      </c>
      <c r="KV54" s="61">
        <v>0</v>
      </c>
      <c r="KW54" s="61">
        <v>0</v>
      </c>
      <c r="KX54" s="61">
        <v>0</v>
      </c>
      <c r="KY54" s="61">
        <v>1.1447456564967677E-4</v>
      </c>
      <c r="KZ54" s="61">
        <v>4.6004870859057117E-5</v>
      </c>
    </row>
    <row r="55" spans="1:312" ht="13" x14ac:dyDescent="0.3">
      <c r="A55" s="102">
        <v>1.0216203188111774</v>
      </c>
      <c r="B55" s="50" t="s">
        <v>879</v>
      </c>
      <c r="C55" s="60" t="s">
        <v>126</v>
      </c>
      <c r="D55" s="61">
        <v>0</v>
      </c>
      <c r="E55" s="61">
        <v>0</v>
      </c>
      <c r="F55" s="61">
        <v>0</v>
      </c>
      <c r="G55" s="61">
        <v>1.921708470292637E-4</v>
      </c>
      <c r="H55" s="61">
        <v>0</v>
      </c>
      <c r="I55" s="61">
        <v>1.0128512608055472E-2</v>
      </c>
      <c r="J55" s="61">
        <v>1.3048467946126328E-2</v>
      </c>
      <c r="K55" s="61">
        <v>2.0485267655854442E-3</v>
      </c>
      <c r="L55" s="61">
        <v>4.539774452669E-4</v>
      </c>
      <c r="M55" s="61">
        <v>0</v>
      </c>
      <c r="N55" s="61">
        <v>0</v>
      </c>
      <c r="O55" s="61">
        <v>0</v>
      </c>
      <c r="P55" s="61">
        <v>0</v>
      </c>
      <c r="Q55" s="61">
        <v>0</v>
      </c>
      <c r="R55" s="61">
        <v>0</v>
      </c>
      <c r="S55" s="61">
        <v>0</v>
      </c>
      <c r="T55" s="61">
        <v>0</v>
      </c>
      <c r="U55" s="61">
        <v>0</v>
      </c>
      <c r="V55" s="61">
        <v>0</v>
      </c>
      <c r="W55" s="61">
        <v>3.3167319967330981E-5</v>
      </c>
      <c r="X55" s="61">
        <v>5.6180246669511512E-5</v>
      </c>
      <c r="Y55" s="61">
        <v>0</v>
      </c>
      <c r="Z55" s="61">
        <v>0</v>
      </c>
      <c r="AA55" s="61">
        <v>0</v>
      </c>
      <c r="AB55" s="61">
        <v>0</v>
      </c>
      <c r="AC55" s="61">
        <v>0</v>
      </c>
      <c r="AD55" s="61">
        <v>0</v>
      </c>
      <c r="AE55" s="61">
        <v>0</v>
      </c>
      <c r="AF55" s="61">
        <v>0</v>
      </c>
      <c r="AG55" s="61">
        <v>0</v>
      </c>
      <c r="AH55" s="61">
        <v>0</v>
      </c>
      <c r="AI55" s="61">
        <v>0</v>
      </c>
      <c r="AJ55" s="61">
        <v>0</v>
      </c>
      <c r="AK55" s="61">
        <v>0</v>
      </c>
      <c r="AL55" s="61">
        <v>0</v>
      </c>
      <c r="AM55" s="61">
        <v>0</v>
      </c>
      <c r="AN55" s="61">
        <v>0</v>
      </c>
      <c r="AO55" s="61">
        <v>0</v>
      </c>
      <c r="AP55" s="61">
        <v>0</v>
      </c>
      <c r="AQ55" s="61">
        <v>0</v>
      </c>
      <c r="AR55" s="61">
        <v>1.1364119087164262E-4</v>
      </c>
      <c r="AS55" s="61">
        <v>0</v>
      </c>
      <c r="AT55" s="61">
        <v>0</v>
      </c>
      <c r="AU55" s="61">
        <v>0</v>
      </c>
      <c r="AV55" s="61">
        <v>0</v>
      </c>
      <c r="AW55" s="61">
        <v>1.1241053848634083E-3</v>
      </c>
      <c r="AX55" s="61">
        <v>7.0238585647548861E-3</v>
      </c>
      <c r="AY55" s="61">
        <v>0</v>
      </c>
      <c r="AZ55" s="61">
        <v>0</v>
      </c>
      <c r="BA55" s="61">
        <v>0</v>
      </c>
      <c r="BB55" s="61">
        <v>0</v>
      </c>
      <c r="BC55" s="61">
        <v>0</v>
      </c>
      <c r="BD55" s="61">
        <v>1.6153982968018991E-4</v>
      </c>
      <c r="BE55" s="61">
        <v>0</v>
      </c>
      <c r="BF55" s="61">
        <v>0</v>
      </c>
      <c r="BG55" s="61">
        <v>0</v>
      </c>
      <c r="BH55" s="61">
        <v>3.9893211989887212E-5</v>
      </c>
      <c r="BI55" s="61">
        <v>0</v>
      </c>
      <c r="BJ55" s="61">
        <v>0</v>
      </c>
      <c r="BK55" s="61">
        <v>0</v>
      </c>
      <c r="BL55" s="61">
        <v>0</v>
      </c>
      <c r="BM55" s="61">
        <v>0</v>
      </c>
      <c r="BN55" s="61">
        <v>0</v>
      </c>
      <c r="BO55" s="61">
        <v>0</v>
      </c>
      <c r="BP55" s="61">
        <v>0</v>
      </c>
      <c r="BQ55" s="61">
        <v>0</v>
      </c>
      <c r="BR55" s="61">
        <v>0</v>
      </c>
      <c r="BS55" s="61">
        <v>0</v>
      </c>
      <c r="BT55" s="61">
        <v>0</v>
      </c>
      <c r="BU55" s="61">
        <v>5.1597420523151569E-4</v>
      </c>
      <c r="BV55" s="61">
        <v>0</v>
      </c>
      <c r="BW55" s="61">
        <v>0</v>
      </c>
      <c r="BX55" s="61">
        <v>0</v>
      </c>
      <c r="BY55" s="61">
        <v>0</v>
      </c>
      <c r="BZ55" s="61">
        <v>0</v>
      </c>
      <c r="CA55" s="61">
        <v>0</v>
      </c>
      <c r="CB55" s="61">
        <v>0</v>
      </c>
      <c r="CC55" s="61">
        <v>0</v>
      </c>
      <c r="CD55" s="61">
        <v>0</v>
      </c>
      <c r="CE55" s="61">
        <v>0</v>
      </c>
      <c r="CF55" s="61">
        <v>0</v>
      </c>
      <c r="CG55" s="61">
        <v>0</v>
      </c>
      <c r="CH55" s="61">
        <v>0</v>
      </c>
      <c r="CI55" s="61">
        <v>0</v>
      </c>
      <c r="CJ55" s="61">
        <v>0</v>
      </c>
      <c r="CK55" s="61">
        <v>0</v>
      </c>
      <c r="CL55" s="61">
        <v>0</v>
      </c>
      <c r="CM55" s="61">
        <v>0</v>
      </c>
      <c r="CN55" s="61">
        <v>0</v>
      </c>
      <c r="CO55" s="61">
        <v>0</v>
      </c>
      <c r="CP55" s="61">
        <v>0</v>
      </c>
      <c r="CQ55" s="61">
        <v>0</v>
      </c>
      <c r="CR55" s="61">
        <v>0</v>
      </c>
      <c r="CS55" s="61">
        <v>0</v>
      </c>
      <c r="CT55" s="61">
        <v>0</v>
      </c>
      <c r="CU55" s="61">
        <v>0</v>
      </c>
      <c r="CV55" s="61">
        <v>0</v>
      </c>
      <c r="CW55" s="61">
        <v>0</v>
      </c>
      <c r="CX55" s="61">
        <v>0</v>
      </c>
      <c r="CY55" s="61">
        <v>0</v>
      </c>
      <c r="CZ55" s="61">
        <v>0</v>
      </c>
      <c r="DA55" s="61">
        <v>0</v>
      </c>
      <c r="DB55" s="61">
        <v>0</v>
      </c>
      <c r="DC55" s="61">
        <v>0</v>
      </c>
      <c r="DD55" s="61">
        <v>0</v>
      </c>
      <c r="DE55" s="61">
        <v>0</v>
      </c>
      <c r="DF55" s="61">
        <v>0</v>
      </c>
      <c r="DG55" s="61">
        <v>0</v>
      </c>
      <c r="DH55" s="61">
        <v>0</v>
      </c>
      <c r="DI55" s="61">
        <v>0</v>
      </c>
      <c r="DJ55" s="61">
        <v>0</v>
      </c>
      <c r="DK55" s="61">
        <v>0</v>
      </c>
      <c r="DL55" s="61">
        <v>0</v>
      </c>
      <c r="DM55" s="61">
        <v>0</v>
      </c>
      <c r="DN55" s="61">
        <v>0</v>
      </c>
      <c r="DO55" s="61">
        <v>0</v>
      </c>
      <c r="DP55" s="61">
        <v>0</v>
      </c>
      <c r="DQ55" s="61">
        <v>0</v>
      </c>
      <c r="DR55" s="61">
        <v>0</v>
      </c>
      <c r="DS55" s="61">
        <v>0</v>
      </c>
      <c r="DT55" s="61">
        <v>0</v>
      </c>
      <c r="DU55" s="61">
        <v>0</v>
      </c>
      <c r="DV55" s="61">
        <v>0</v>
      </c>
      <c r="DW55" s="61">
        <v>0</v>
      </c>
      <c r="DX55" s="61">
        <v>0</v>
      </c>
      <c r="DY55" s="61">
        <v>0</v>
      </c>
      <c r="DZ55" s="61">
        <v>0</v>
      </c>
      <c r="EA55" s="61">
        <v>0</v>
      </c>
      <c r="EB55" s="61">
        <v>0</v>
      </c>
      <c r="EC55" s="61">
        <v>0</v>
      </c>
      <c r="ED55" s="61">
        <v>0</v>
      </c>
      <c r="EE55" s="61">
        <v>0</v>
      </c>
      <c r="EF55" s="61">
        <v>0</v>
      </c>
      <c r="EG55" s="61">
        <v>0</v>
      </c>
      <c r="EH55" s="61">
        <v>0</v>
      </c>
      <c r="EI55" s="61">
        <v>0</v>
      </c>
      <c r="EJ55" s="61">
        <v>0</v>
      </c>
      <c r="EK55" s="61">
        <v>0</v>
      </c>
      <c r="EL55" s="61">
        <v>4.8684371819458143E-4</v>
      </c>
      <c r="EM55" s="61">
        <v>8.9486787075272595E-5</v>
      </c>
      <c r="EN55" s="61">
        <v>0</v>
      </c>
      <c r="EO55" s="61">
        <v>2.100577032360014E-4</v>
      </c>
      <c r="EP55" s="61">
        <v>0</v>
      </c>
      <c r="EQ55" s="61">
        <v>3.8241827053830892E-4</v>
      </c>
      <c r="ER55" s="61">
        <v>1.7478809719359204E-4</v>
      </c>
      <c r="ES55" s="61">
        <v>0</v>
      </c>
      <c r="ET55" s="61">
        <v>7.9495535813729455E-5</v>
      </c>
      <c r="EU55" s="61">
        <v>0</v>
      </c>
      <c r="EV55" s="61">
        <v>9.5015346525252255E-3</v>
      </c>
      <c r="EW55" s="61">
        <v>2.1369640619086478E-4</v>
      </c>
      <c r="EX55" s="61">
        <v>0</v>
      </c>
      <c r="EY55" s="61">
        <v>0</v>
      </c>
      <c r="EZ55" s="61">
        <v>0</v>
      </c>
      <c r="FA55" s="61">
        <v>0</v>
      </c>
      <c r="FB55" s="61">
        <v>0</v>
      </c>
      <c r="FC55" s="61">
        <v>0</v>
      </c>
      <c r="FD55" s="61">
        <v>0</v>
      </c>
      <c r="FE55" s="61">
        <v>0</v>
      </c>
      <c r="FF55" s="61">
        <v>0</v>
      </c>
      <c r="FG55" s="61">
        <v>0</v>
      </c>
      <c r="FH55" s="61">
        <v>1.1977512921835559E-4</v>
      </c>
      <c r="FI55" s="61">
        <v>0</v>
      </c>
      <c r="FJ55" s="61">
        <v>0</v>
      </c>
      <c r="FK55" s="61">
        <v>0</v>
      </c>
      <c r="FL55" s="61">
        <v>0</v>
      </c>
      <c r="FM55" s="61">
        <v>0</v>
      </c>
      <c r="FN55" s="61">
        <v>0</v>
      </c>
      <c r="FO55" s="61">
        <v>0</v>
      </c>
      <c r="FP55" s="61">
        <v>0</v>
      </c>
      <c r="FQ55" s="61">
        <v>0</v>
      </c>
      <c r="FR55" s="61">
        <v>0</v>
      </c>
      <c r="FS55" s="61">
        <v>0</v>
      </c>
      <c r="FT55" s="61">
        <v>0</v>
      </c>
      <c r="FU55" s="61">
        <v>0</v>
      </c>
      <c r="FV55" s="61">
        <v>0</v>
      </c>
      <c r="FW55" s="61">
        <v>0</v>
      </c>
      <c r="FX55" s="61">
        <v>0</v>
      </c>
      <c r="FY55" s="61">
        <v>0</v>
      </c>
      <c r="FZ55" s="61">
        <v>0</v>
      </c>
      <c r="GA55" s="61">
        <v>0</v>
      </c>
      <c r="GB55" s="61">
        <v>0</v>
      </c>
      <c r="GC55" s="61">
        <v>0</v>
      </c>
      <c r="GD55" s="61">
        <v>0</v>
      </c>
      <c r="GE55" s="61">
        <v>0</v>
      </c>
      <c r="GF55" s="61">
        <v>0</v>
      </c>
      <c r="GG55" s="61">
        <v>0</v>
      </c>
      <c r="GH55" s="61">
        <v>0</v>
      </c>
      <c r="GI55" s="61">
        <v>0</v>
      </c>
      <c r="GJ55" s="61">
        <v>0</v>
      </c>
      <c r="GK55" s="61">
        <v>0</v>
      </c>
      <c r="GL55" s="61">
        <v>0</v>
      </c>
      <c r="GM55" s="61">
        <v>0</v>
      </c>
      <c r="GN55" s="61">
        <v>0</v>
      </c>
      <c r="GO55" s="61">
        <v>0</v>
      </c>
      <c r="GP55" s="61">
        <v>0</v>
      </c>
      <c r="GQ55" s="61">
        <v>0</v>
      </c>
      <c r="GR55" s="61">
        <v>1.9945748996741945E-4</v>
      </c>
      <c r="GS55" s="61">
        <v>0</v>
      </c>
      <c r="GT55" s="61">
        <v>7.0120767712727615E-4</v>
      </c>
      <c r="GU55" s="61">
        <v>0</v>
      </c>
      <c r="GV55" s="61">
        <v>0</v>
      </c>
      <c r="GW55" s="61">
        <v>0</v>
      </c>
      <c r="GX55" s="61">
        <v>0</v>
      </c>
      <c r="GY55" s="61">
        <v>0</v>
      </c>
      <c r="GZ55" s="61">
        <v>0</v>
      </c>
      <c r="HA55" s="61">
        <v>0</v>
      </c>
      <c r="HB55" s="61">
        <v>0</v>
      </c>
      <c r="HC55" s="61">
        <v>0</v>
      </c>
      <c r="HD55" s="61">
        <v>0</v>
      </c>
      <c r="HE55" s="61">
        <v>0</v>
      </c>
      <c r="HF55" s="61">
        <v>0</v>
      </c>
      <c r="HG55" s="61">
        <v>0</v>
      </c>
      <c r="HH55" s="61">
        <v>0</v>
      </c>
      <c r="HI55" s="61">
        <v>0</v>
      </c>
      <c r="HJ55" s="61">
        <v>0</v>
      </c>
      <c r="HK55" s="61">
        <v>0</v>
      </c>
      <c r="HL55" s="61">
        <v>0</v>
      </c>
      <c r="HM55" s="61">
        <v>0</v>
      </c>
      <c r="HN55" s="61">
        <v>0</v>
      </c>
      <c r="HO55" s="61">
        <v>0</v>
      </c>
      <c r="HP55" s="61">
        <v>0</v>
      </c>
      <c r="HQ55" s="61">
        <v>0</v>
      </c>
      <c r="HR55" s="61">
        <v>0</v>
      </c>
      <c r="HS55" s="61">
        <v>0</v>
      </c>
      <c r="HT55" s="61">
        <v>0</v>
      </c>
      <c r="HU55" s="61">
        <v>0</v>
      </c>
      <c r="HV55" s="61">
        <v>0</v>
      </c>
      <c r="HW55" s="61">
        <v>0</v>
      </c>
      <c r="HX55" s="61">
        <v>0</v>
      </c>
      <c r="HY55" s="61">
        <v>0</v>
      </c>
      <c r="HZ55" s="61">
        <v>0</v>
      </c>
      <c r="IA55" s="61">
        <v>0</v>
      </c>
      <c r="IB55" s="61">
        <v>0</v>
      </c>
      <c r="IC55" s="61">
        <v>0</v>
      </c>
      <c r="ID55" s="61">
        <v>0</v>
      </c>
      <c r="IE55" s="61">
        <v>0</v>
      </c>
      <c r="IF55" s="61">
        <v>0</v>
      </c>
      <c r="IG55" s="61">
        <v>0</v>
      </c>
      <c r="IH55" s="61">
        <v>0</v>
      </c>
      <c r="II55" s="61">
        <v>0</v>
      </c>
      <c r="IJ55" s="61">
        <v>1.9954735421984137E-4</v>
      </c>
      <c r="IK55" s="61">
        <v>1.6749469642335986E-4</v>
      </c>
      <c r="IL55" s="61">
        <v>7.1027927882628636E-6</v>
      </c>
      <c r="IM55" s="61">
        <v>7.6651057003786496E-6</v>
      </c>
      <c r="IN55" s="61">
        <v>8.0128285300862703E-5</v>
      </c>
      <c r="IO55" s="61">
        <v>1.3490116684302755E-4</v>
      </c>
      <c r="IP55" s="61">
        <v>1.0329739082435289E-4</v>
      </c>
      <c r="IQ55" s="61">
        <v>0</v>
      </c>
      <c r="IR55" s="61">
        <v>0</v>
      </c>
      <c r="IS55" s="61">
        <v>5.0894648435195831E-4</v>
      </c>
      <c r="IT55" s="61">
        <v>1.8143785015097398E-2</v>
      </c>
      <c r="IU55" s="61">
        <v>2.3549500851911567E-2</v>
      </c>
      <c r="IV55" s="61">
        <v>1.2565362910077867E-2</v>
      </c>
      <c r="IW55" s="61">
        <v>1.7380636140707582E-2</v>
      </c>
      <c r="IX55" s="61">
        <v>4.9489890834669781E-3</v>
      </c>
      <c r="IY55" s="61">
        <v>0</v>
      </c>
      <c r="IZ55" s="61">
        <v>1.8062274347285511E-5</v>
      </c>
      <c r="JA55" s="61">
        <v>0</v>
      </c>
      <c r="JB55" s="61">
        <v>0</v>
      </c>
      <c r="JC55" s="61">
        <v>0</v>
      </c>
      <c r="JD55" s="61">
        <v>1.7062666517210064E-4</v>
      </c>
      <c r="JE55" s="61">
        <v>0</v>
      </c>
      <c r="JF55" s="61">
        <v>0</v>
      </c>
      <c r="JG55" s="61">
        <v>0</v>
      </c>
      <c r="JH55" s="61">
        <v>0</v>
      </c>
      <c r="JI55" s="61">
        <v>0</v>
      </c>
      <c r="JJ55" s="61">
        <v>0</v>
      </c>
      <c r="JK55" s="61">
        <v>0</v>
      </c>
      <c r="JL55" s="61">
        <v>0</v>
      </c>
      <c r="JM55" s="61">
        <v>0</v>
      </c>
      <c r="JN55" s="61">
        <v>8.0818236451948541E-5</v>
      </c>
      <c r="JO55" s="61">
        <v>0</v>
      </c>
      <c r="JP55" s="61">
        <v>0</v>
      </c>
      <c r="JQ55" s="61">
        <v>0</v>
      </c>
      <c r="JR55" s="61">
        <v>0</v>
      </c>
      <c r="JS55" s="61">
        <v>0</v>
      </c>
      <c r="JT55" s="61">
        <v>0</v>
      </c>
      <c r="JU55" s="61">
        <v>0</v>
      </c>
      <c r="JV55" s="61">
        <v>0</v>
      </c>
      <c r="JW55" s="61">
        <v>0</v>
      </c>
      <c r="JX55" s="61">
        <v>0</v>
      </c>
      <c r="JY55" s="61">
        <v>0</v>
      </c>
      <c r="JZ55" s="61">
        <v>0</v>
      </c>
      <c r="KA55" s="61">
        <v>0</v>
      </c>
      <c r="KB55" s="61">
        <v>0</v>
      </c>
      <c r="KC55" s="61">
        <v>0</v>
      </c>
      <c r="KD55" s="61">
        <v>0</v>
      </c>
      <c r="KE55" s="61">
        <v>0</v>
      </c>
      <c r="KF55" s="61">
        <v>0</v>
      </c>
      <c r="KG55" s="61">
        <v>0</v>
      </c>
      <c r="KH55" s="61">
        <v>0</v>
      </c>
      <c r="KI55" s="61">
        <v>0</v>
      </c>
      <c r="KJ55" s="61">
        <v>4.2767291424010033E-4</v>
      </c>
      <c r="KK55" s="61">
        <v>7.670516778977054E-5</v>
      </c>
      <c r="KL55" s="61">
        <v>0</v>
      </c>
      <c r="KM55" s="61">
        <v>0</v>
      </c>
      <c r="KN55" s="61">
        <v>0</v>
      </c>
      <c r="KO55" s="61">
        <v>0</v>
      </c>
      <c r="KP55" s="61">
        <v>0</v>
      </c>
      <c r="KQ55" s="61">
        <v>0</v>
      </c>
      <c r="KR55" s="61">
        <v>0</v>
      </c>
      <c r="KS55" s="61">
        <v>0</v>
      </c>
      <c r="KT55" s="61">
        <v>0</v>
      </c>
      <c r="KU55" s="61">
        <v>0</v>
      </c>
      <c r="KV55" s="61">
        <v>0</v>
      </c>
      <c r="KW55" s="61">
        <v>0</v>
      </c>
      <c r="KX55" s="61">
        <v>0</v>
      </c>
      <c r="KY55" s="61">
        <v>0</v>
      </c>
      <c r="KZ55" s="61">
        <v>0</v>
      </c>
    </row>
    <row r="56" spans="1:312" ht="13" x14ac:dyDescent="0.3">
      <c r="A56" s="102">
        <v>1.1305845165156392</v>
      </c>
      <c r="B56" s="50" t="s">
        <v>878</v>
      </c>
      <c r="C56" s="60" t="s">
        <v>14</v>
      </c>
      <c r="D56" s="61">
        <v>0</v>
      </c>
      <c r="E56" s="61">
        <v>0</v>
      </c>
      <c r="F56" s="61">
        <v>0</v>
      </c>
      <c r="G56" s="61">
        <v>4.7363830191241463E-5</v>
      </c>
      <c r="H56" s="61">
        <v>0</v>
      </c>
      <c r="I56" s="61">
        <v>3.5818444416984822E-5</v>
      </c>
      <c r="J56" s="61">
        <v>0</v>
      </c>
      <c r="K56" s="61">
        <v>0</v>
      </c>
      <c r="L56" s="61">
        <v>0</v>
      </c>
      <c r="M56" s="61">
        <v>0</v>
      </c>
      <c r="N56" s="61">
        <v>1.3824155363481713E-4</v>
      </c>
      <c r="O56" s="61">
        <v>1.6120218176452929E-5</v>
      </c>
      <c r="P56" s="61">
        <v>0</v>
      </c>
      <c r="Q56" s="61">
        <v>1.3646412386896169E-5</v>
      </c>
      <c r="R56" s="61">
        <v>0</v>
      </c>
      <c r="S56" s="61">
        <v>5.2541785568561872E-5</v>
      </c>
      <c r="T56" s="61">
        <v>0</v>
      </c>
      <c r="U56" s="61">
        <v>8.0337773031030792E-6</v>
      </c>
      <c r="V56" s="61">
        <v>2.5809762457859505E-4</v>
      </c>
      <c r="W56" s="61">
        <v>5.1265469447221633E-5</v>
      </c>
      <c r="X56" s="61">
        <v>0</v>
      </c>
      <c r="Y56" s="61">
        <v>1.4051891527700605E-4</v>
      </c>
      <c r="Z56" s="61">
        <v>3.9550586127489364E-5</v>
      </c>
      <c r="AA56" s="61">
        <v>2.4409655952636507E-5</v>
      </c>
      <c r="AB56" s="61">
        <v>0</v>
      </c>
      <c r="AC56" s="61">
        <v>1.3198726326288986E-4</v>
      </c>
      <c r="AD56" s="61">
        <v>7.1047406234300552E-5</v>
      </c>
      <c r="AE56" s="61">
        <v>2.2095168970501973E-5</v>
      </c>
      <c r="AF56" s="61">
        <v>1.0050108775845983E-4</v>
      </c>
      <c r="AG56" s="61">
        <v>8.7649588463100216E-4</v>
      </c>
      <c r="AH56" s="61">
        <v>9.4187148662573338E-5</v>
      </c>
      <c r="AI56" s="61">
        <v>3.3879067620984441E-4</v>
      </c>
      <c r="AJ56" s="61">
        <v>1.1043583238982243E-4</v>
      </c>
      <c r="AK56" s="61">
        <v>7.1077374263933452E-4</v>
      </c>
      <c r="AL56" s="61">
        <v>1.4186404475169777E-4</v>
      </c>
      <c r="AM56" s="61">
        <v>4.9988213681297087E-3</v>
      </c>
      <c r="AN56" s="61">
        <v>5.2641827672828172E-3</v>
      </c>
      <c r="AO56" s="61">
        <v>9.518747249268978E-3</v>
      </c>
      <c r="AP56" s="61">
        <v>2.7959615287712482E-4</v>
      </c>
      <c r="AQ56" s="61">
        <v>3.399394820387295E-4</v>
      </c>
      <c r="AR56" s="61">
        <v>7.7235505151392248E-5</v>
      </c>
      <c r="AS56" s="61">
        <v>0</v>
      </c>
      <c r="AT56" s="61">
        <v>0</v>
      </c>
      <c r="AU56" s="61">
        <v>0</v>
      </c>
      <c r="AV56" s="61">
        <v>0</v>
      </c>
      <c r="AW56" s="61">
        <v>0</v>
      </c>
      <c r="AX56" s="61">
        <v>0</v>
      </c>
      <c r="AY56" s="61">
        <v>8.2982257390378921E-5</v>
      </c>
      <c r="AZ56" s="61">
        <v>3.6206581595111219E-4</v>
      </c>
      <c r="BA56" s="61">
        <v>0</v>
      </c>
      <c r="BB56" s="61">
        <v>1.8076441416171345E-4</v>
      </c>
      <c r="BC56" s="61">
        <v>1.7287812652744996E-4</v>
      </c>
      <c r="BD56" s="61">
        <v>4.9205613501456143E-4</v>
      </c>
      <c r="BE56" s="61">
        <v>0</v>
      </c>
      <c r="BF56" s="61">
        <v>8.5329400649646048E-4</v>
      </c>
      <c r="BG56" s="61">
        <v>6.3592705509684716E-6</v>
      </c>
      <c r="BH56" s="61">
        <v>1.7210622417080407E-3</v>
      </c>
      <c r="BI56" s="61">
        <v>4.5843377776908329E-5</v>
      </c>
      <c r="BJ56" s="61">
        <v>4.2617945868375032E-4</v>
      </c>
      <c r="BK56" s="61">
        <v>4.8756636366157115E-5</v>
      </c>
      <c r="BL56" s="61">
        <v>0</v>
      </c>
      <c r="BM56" s="61">
        <v>0</v>
      </c>
      <c r="BN56" s="61">
        <v>8.5898939930578828E-5</v>
      </c>
      <c r="BO56" s="61">
        <v>0</v>
      </c>
      <c r="BP56" s="61">
        <v>0</v>
      </c>
      <c r="BQ56" s="61">
        <v>0</v>
      </c>
      <c r="BR56" s="61">
        <v>0</v>
      </c>
      <c r="BS56" s="61">
        <v>0</v>
      </c>
      <c r="BT56" s="61">
        <v>0</v>
      </c>
      <c r="BU56" s="61">
        <v>2.5466538026448195E-5</v>
      </c>
      <c r="BV56" s="61">
        <v>0</v>
      </c>
      <c r="BW56" s="61">
        <v>0</v>
      </c>
      <c r="BX56" s="61">
        <v>1.5132130274309998E-4</v>
      </c>
      <c r="BY56" s="61">
        <v>0</v>
      </c>
      <c r="BZ56" s="61">
        <v>0</v>
      </c>
      <c r="CA56" s="61">
        <v>0</v>
      </c>
      <c r="CB56" s="61">
        <v>0</v>
      </c>
      <c r="CC56" s="61">
        <v>1.0350824565304651E-4</v>
      </c>
      <c r="CD56" s="61">
        <v>0</v>
      </c>
      <c r="CE56" s="61">
        <v>2.0612892415508037E-4</v>
      </c>
      <c r="CF56" s="61">
        <v>0</v>
      </c>
      <c r="CG56" s="61">
        <v>4.2478232898145263E-5</v>
      </c>
      <c r="CH56" s="61">
        <v>0</v>
      </c>
      <c r="CI56" s="61">
        <v>0</v>
      </c>
      <c r="CJ56" s="61">
        <v>0</v>
      </c>
      <c r="CK56" s="61">
        <v>0</v>
      </c>
      <c r="CL56" s="61">
        <v>4.9029047290496128E-4</v>
      </c>
      <c r="CM56" s="61">
        <v>7.6795968307638339E-3</v>
      </c>
      <c r="CN56" s="61">
        <v>7.5544008635046434E-5</v>
      </c>
      <c r="CO56" s="61">
        <v>0</v>
      </c>
      <c r="CP56" s="61">
        <v>1.6789658077613634E-5</v>
      </c>
      <c r="CQ56" s="61">
        <v>2.4300894258386764E-4</v>
      </c>
      <c r="CR56" s="61">
        <v>2.3043683077638142E-3</v>
      </c>
      <c r="CS56" s="61">
        <v>0</v>
      </c>
      <c r="CT56" s="61">
        <v>3.9591977745361809E-4</v>
      </c>
      <c r="CU56" s="61">
        <v>4.7007555672098011E-4</v>
      </c>
      <c r="CV56" s="61">
        <v>2.4633958725536994E-5</v>
      </c>
      <c r="CW56" s="61">
        <v>1.3015417740713152E-4</v>
      </c>
      <c r="CX56" s="61">
        <v>3.3678705796647148E-4</v>
      </c>
      <c r="CY56" s="61">
        <v>2.3986047165536822E-3</v>
      </c>
      <c r="CZ56" s="61">
        <v>4.531850933256575E-5</v>
      </c>
      <c r="DA56" s="61">
        <v>2.8864748679673324E-4</v>
      </c>
      <c r="DB56" s="61">
        <v>2.3386964972119253E-4</v>
      </c>
      <c r="DC56" s="61">
        <v>0</v>
      </c>
      <c r="DD56" s="61">
        <v>0</v>
      </c>
      <c r="DE56" s="61">
        <v>0</v>
      </c>
      <c r="DF56" s="61">
        <v>1.6431386669760943E-3</v>
      </c>
      <c r="DG56" s="61">
        <v>0</v>
      </c>
      <c r="DH56" s="61">
        <v>0</v>
      </c>
      <c r="DI56" s="61">
        <v>0</v>
      </c>
      <c r="DJ56" s="61">
        <v>7.2925056836005449E-5</v>
      </c>
      <c r="DK56" s="61">
        <v>4.0893309183589399E-5</v>
      </c>
      <c r="DL56" s="61">
        <v>0</v>
      </c>
      <c r="DM56" s="61">
        <v>0</v>
      </c>
      <c r="DN56" s="61">
        <v>2.0400737484952618E-3</v>
      </c>
      <c r="DO56" s="61">
        <v>0</v>
      </c>
      <c r="DP56" s="61">
        <v>3.0114319172080482E-5</v>
      </c>
      <c r="DQ56" s="61">
        <v>0</v>
      </c>
      <c r="DR56" s="61">
        <v>0</v>
      </c>
      <c r="DS56" s="61">
        <v>0</v>
      </c>
      <c r="DT56" s="61">
        <v>1.8126800696889711E-4</v>
      </c>
      <c r="DU56" s="61">
        <v>6.3522350333130731E-3</v>
      </c>
      <c r="DV56" s="61">
        <v>1.3370394687393422E-2</v>
      </c>
      <c r="DW56" s="61">
        <v>3.8225518151438194E-4</v>
      </c>
      <c r="DX56" s="61">
        <v>2.4510506101309042E-2</v>
      </c>
      <c r="DY56" s="61">
        <v>1.6394632088478318E-2</v>
      </c>
      <c r="DZ56" s="61">
        <v>6.8274781911098264E-4</v>
      </c>
      <c r="EA56" s="61">
        <v>5.125110051030264E-4</v>
      </c>
      <c r="EB56" s="61">
        <v>0</v>
      </c>
      <c r="EC56" s="61">
        <v>8.4132440958424907E-4</v>
      </c>
      <c r="ED56" s="61">
        <v>3.2735598647482386E-5</v>
      </c>
      <c r="EE56" s="61">
        <v>3.713705201663737E-5</v>
      </c>
      <c r="EF56" s="61">
        <v>0</v>
      </c>
      <c r="EG56" s="61">
        <v>1.9565767625350965E-5</v>
      </c>
      <c r="EH56" s="61">
        <v>6.6533087925868173E-5</v>
      </c>
      <c r="EI56" s="61">
        <v>3.3724035913497858E-4</v>
      </c>
      <c r="EJ56" s="61">
        <v>6.0303893929053415E-5</v>
      </c>
      <c r="EK56" s="61">
        <v>0</v>
      </c>
      <c r="EL56" s="61">
        <v>0</v>
      </c>
      <c r="EM56" s="61">
        <v>7.7389859445640632E-5</v>
      </c>
      <c r="EN56" s="61">
        <v>0</v>
      </c>
      <c r="EO56" s="61">
        <v>0</v>
      </c>
      <c r="EP56" s="61">
        <v>3.3557539201419697E-5</v>
      </c>
      <c r="EQ56" s="61">
        <v>0</v>
      </c>
      <c r="ER56" s="61">
        <v>0</v>
      </c>
      <c r="ES56" s="61">
        <v>0</v>
      </c>
      <c r="ET56" s="61">
        <v>0</v>
      </c>
      <c r="EU56" s="61">
        <v>0</v>
      </c>
      <c r="EV56" s="61">
        <v>5.4441492743530131E-5</v>
      </c>
      <c r="EW56" s="61">
        <v>0</v>
      </c>
      <c r="EX56" s="61">
        <v>0</v>
      </c>
      <c r="EY56" s="61">
        <v>0</v>
      </c>
      <c r="EZ56" s="61">
        <v>6.9635166581158637E-5</v>
      </c>
      <c r="FA56" s="61">
        <v>4.2972579254271822E-5</v>
      </c>
      <c r="FB56" s="61">
        <v>0</v>
      </c>
      <c r="FC56" s="61">
        <v>0</v>
      </c>
      <c r="FD56" s="61">
        <v>1.8058612252235345E-4</v>
      </c>
      <c r="FE56" s="61">
        <v>0</v>
      </c>
      <c r="FF56" s="61">
        <v>4.086281682806595E-4</v>
      </c>
      <c r="FG56" s="61">
        <v>0</v>
      </c>
      <c r="FH56" s="61">
        <v>0</v>
      </c>
      <c r="FI56" s="61">
        <v>0</v>
      </c>
      <c r="FJ56" s="61">
        <v>1.0728703812382422E-4</v>
      </c>
      <c r="FK56" s="61">
        <v>0</v>
      </c>
      <c r="FL56" s="61">
        <v>3.9171956864077612E-5</v>
      </c>
      <c r="FM56" s="61">
        <v>3.2072344501110006E-5</v>
      </c>
      <c r="FN56" s="61">
        <v>8.85604672678166E-4</v>
      </c>
      <c r="FO56" s="61">
        <v>1.3226716531158835E-4</v>
      </c>
      <c r="FP56" s="61">
        <v>0</v>
      </c>
      <c r="FQ56" s="61">
        <v>0</v>
      </c>
      <c r="FR56" s="61">
        <v>0</v>
      </c>
      <c r="FS56" s="61">
        <v>0</v>
      </c>
      <c r="FT56" s="61">
        <v>0</v>
      </c>
      <c r="FU56" s="61">
        <v>2.0191435840952326E-4</v>
      </c>
      <c r="FV56" s="61">
        <v>0</v>
      </c>
      <c r="FW56" s="61">
        <v>0</v>
      </c>
      <c r="FX56" s="61">
        <v>0</v>
      </c>
      <c r="FY56" s="61">
        <v>0</v>
      </c>
      <c r="FZ56" s="61">
        <v>0</v>
      </c>
      <c r="GA56" s="61">
        <v>0</v>
      </c>
      <c r="GB56" s="61">
        <v>0</v>
      </c>
      <c r="GC56" s="61">
        <v>0</v>
      </c>
      <c r="GD56" s="61">
        <v>0</v>
      </c>
      <c r="GE56" s="61">
        <v>0</v>
      </c>
      <c r="GF56" s="61">
        <v>0</v>
      </c>
      <c r="GG56" s="61">
        <v>0</v>
      </c>
      <c r="GH56" s="61">
        <v>4.8478949394171175E-5</v>
      </c>
      <c r="GI56" s="61">
        <v>2.6631631420589969E-4</v>
      </c>
      <c r="GJ56" s="61">
        <v>0</v>
      </c>
      <c r="GK56" s="61">
        <v>4.2587527797959739E-4</v>
      </c>
      <c r="GL56" s="61">
        <v>0</v>
      </c>
      <c r="GM56" s="61">
        <v>0</v>
      </c>
      <c r="GN56" s="61">
        <v>9.89638052764771E-4</v>
      </c>
      <c r="GO56" s="61">
        <v>0</v>
      </c>
      <c r="GP56" s="61">
        <v>0</v>
      </c>
      <c r="GQ56" s="61">
        <v>0</v>
      </c>
      <c r="GR56" s="61">
        <v>0</v>
      </c>
      <c r="GS56" s="61">
        <v>0</v>
      </c>
      <c r="GT56" s="61">
        <v>0</v>
      </c>
      <c r="GU56" s="61">
        <v>1.0488652411799512E-4</v>
      </c>
      <c r="GV56" s="61">
        <v>0</v>
      </c>
      <c r="GW56" s="61">
        <v>0</v>
      </c>
      <c r="GX56" s="61">
        <v>1.2595905528794133E-4</v>
      </c>
      <c r="GY56" s="61">
        <v>0</v>
      </c>
      <c r="GZ56" s="61">
        <v>8.1573649832438269E-4</v>
      </c>
      <c r="HA56" s="61">
        <v>3.0023859892036872E-5</v>
      </c>
      <c r="HB56" s="61">
        <v>0</v>
      </c>
      <c r="HC56" s="61">
        <v>1.7858784132477245E-4</v>
      </c>
      <c r="HD56" s="61">
        <v>1.4861211748869326E-4</v>
      </c>
      <c r="HE56" s="61">
        <v>4.357093239739579E-4</v>
      </c>
      <c r="HF56" s="61">
        <v>9.2926803354885252E-4</v>
      </c>
      <c r="HG56" s="61">
        <v>2.3594171846147934E-4</v>
      </c>
      <c r="HH56" s="61">
        <v>0</v>
      </c>
      <c r="HI56" s="61">
        <v>0</v>
      </c>
      <c r="HJ56" s="61">
        <v>3.8365321107713789E-4</v>
      </c>
      <c r="HK56" s="61">
        <v>0</v>
      </c>
      <c r="HL56" s="61">
        <v>6.0319244405345092E-4</v>
      </c>
      <c r="HM56" s="61">
        <v>0</v>
      </c>
      <c r="HN56" s="61">
        <v>1.0123695039829307E-4</v>
      </c>
      <c r="HO56" s="61">
        <v>1.3746146086571873E-5</v>
      </c>
      <c r="HP56" s="61">
        <v>0</v>
      </c>
      <c r="HQ56" s="61">
        <v>2.501186273080174E-4</v>
      </c>
      <c r="HR56" s="61">
        <v>1.0307332717835884E-4</v>
      </c>
      <c r="HS56" s="61">
        <v>5.0865629607171305E-5</v>
      </c>
      <c r="HT56" s="61">
        <v>0</v>
      </c>
      <c r="HU56" s="61">
        <v>6.389585256163423E-5</v>
      </c>
      <c r="HV56" s="61">
        <v>1.649844498890662E-5</v>
      </c>
      <c r="HW56" s="61">
        <v>0</v>
      </c>
      <c r="HX56" s="61">
        <v>0</v>
      </c>
      <c r="HY56" s="61">
        <v>0</v>
      </c>
      <c r="HZ56" s="61">
        <v>0</v>
      </c>
      <c r="IA56" s="61">
        <v>1.1561568012226208E-5</v>
      </c>
      <c r="IB56" s="61">
        <v>1.7727942408691129E-5</v>
      </c>
      <c r="IC56" s="61">
        <v>3.157070994606988E-3</v>
      </c>
      <c r="ID56" s="61">
        <v>2.2434034168123183E-3</v>
      </c>
      <c r="IE56" s="61">
        <v>1.8184457383948387E-5</v>
      </c>
      <c r="IF56" s="61">
        <v>3.2603079222230073E-5</v>
      </c>
      <c r="IG56" s="61">
        <v>3.1445331378782859E-4</v>
      </c>
      <c r="IH56" s="61">
        <v>8.3903543443423576E-5</v>
      </c>
      <c r="II56" s="61">
        <v>9.3629339838612752E-4</v>
      </c>
      <c r="IJ56" s="61">
        <v>0</v>
      </c>
      <c r="IK56" s="61">
        <v>0</v>
      </c>
      <c r="IL56" s="61">
        <v>5.5223284243823831E-6</v>
      </c>
      <c r="IM56" s="61">
        <v>0</v>
      </c>
      <c r="IN56" s="61">
        <v>0</v>
      </c>
      <c r="IO56" s="61">
        <v>0</v>
      </c>
      <c r="IP56" s="61">
        <v>0</v>
      </c>
      <c r="IQ56" s="61">
        <v>0</v>
      </c>
      <c r="IR56" s="61">
        <v>1.2515686354618022E-5</v>
      </c>
      <c r="IS56" s="61">
        <v>0</v>
      </c>
      <c r="IT56" s="61">
        <v>0</v>
      </c>
      <c r="IU56" s="61">
        <v>8.2454730260417167E-6</v>
      </c>
      <c r="IV56" s="61">
        <v>0</v>
      </c>
      <c r="IW56" s="61">
        <v>0</v>
      </c>
      <c r="IX56" s="61">
        <v>0</v>
      </c>
      <c r="IY56" s="61">
        <v>0</v>
      </c>
      <c r="IZ56" s="61">
        <v>0</v>
      </c>
      <c r="JA56" s="61">
        <v>0</v>
      </c>
      <c r="JB56" s="61">
        <v>1.3907972008366198E-6</v>
      </c>
      <c r="JC56" s="61">
        <v>3.3650234863208219E-5</v>
      </c>
      <c r="JD56" s="61">
        <v>0</v>
      </c>
      <c r="JE56" s="61">
        <v>0</v>
      </c>
      <c r="JF56" s="61">
        <v>0</v>
      </c>
      <c r="JG56" s="61">
        <v>2.5401298192927175E-5</v>
      </c>
      <c r="JH56" s="61">
        <v>8.9123399611226901E-5</v>
      </c>
      <c r="JI56" s="61">
        <v>0</v>
      </c>
      <c r="JJ56" s="61">
        <v>0</v>
      </c>
      <c r="JK56" s="61">
        <v>0</v>
      </c>
      <c r="JL56" s="61">
        <v>0</v>
      </c>
      <c r="JM56" s="61">
        <v>2.6066765725169417E-4</v>
      </c>
      <c r="JN56" s="61">
        <v>0</v>
      </c>
      <c r="JO56" s="61">
        <v>0</v>
      </c>
      <c r="JP56" s="61">
        <v>1.1402917511532464E-5</v>
      </c>
      <c r="JQ56" s="61">
        <v>2.416714184715453E-5</v>
      </c>
      <c r="JR56" s="61">
        <v>7.4181788349434639E-6</v>
      </c>
      <c r="JS56" s="61">
        <v>0</v>
      </c>
      <c r="JT56" s="61">
        <v>0</v>
      </c>
      <c r="JU56" s="61">
        <v>4.0168502690691971E-4</v>
      </c>
      <c r="JV56" s="61">
        <v>9.8315460805534303E-3</v>
      </c>
      <c r="JW56" s="61">
        <v>8.3563041457378532E-5</v>
      </c>
      <c r="JX56" s="61">
        <v>9.549450349677012E-2</v>
      </c>
      <c r="JY56" s="61">
        <v>4.180843360710346E-4</v>
      </c>
      <c r="JZ56" s="61">
        <v>3.4986491540479517E-4</v>
      </c>
      <c r="KA56" s="61">
        <v>1.62415228315056E-4</v>
      </c>
      <c r="KB56" s="61">
        <v>5.5728757468495982E-2</v>
      </c>
      <c r="KC56" s="61">
        <v>1.716610914490258E-4</v>
      </c>
      <c r="KD56" s="61">
        <v>5.4186226177850973E-4</v>
      </c>
      <c r="KE56" s="61">
        <v>7.6508393111044011E-4</v>
      </c>
      <c r="KF56" s="61">
        <v>2.4897672017491919E-3</v>
      </c>
      <c r="KG56" s="61">
        <v>7.0302892188226266E-4</v>
      </c>
      <c r="KH56" s="61">
        <v>0.16183068972385245</v>
      </c>
      <c r="KI56" s="61">
        <v>3.4764253373421503E-4</v>
      </c>
      <c r="KJ56" s="61">
        <v>4.3010861158695339E-2</v>
      </c>
      <c r="KK56" s="61">
        <v>7.3999718631132666E-3</v>
      </c>
      <c r="KL56" s="61">
        <v>2.0774784315483763E-4</v>
      </c>
      <c r="KM56" s="61">
        <v>1.4551304045675743E-3</v>
      </c>
      <c r="KN56" s="61">
        <v>9.3892454521502726E-4</v>
      </c>
      <c r="KO56" s="61">
        <v>3.5436642196823818E-4</v>
      </c>
      <c r="KP56" s="61">
        <v>2.3180119460654815E-4</v>
      </c>
      <c r="KQ56" s="61">
        <v>1.1624699091439841E-4</v>
      </c>
      <c r="KR56" s="61">
        <v>5.6369696161278155E-5</v>
      </c>
      <c r="KS56" s="61">
        <v>5.5540463540525104E-5</v>
      </c>
      <c r="KT56" s="61">
        <v>2.2826176739168071E-3</v>
      </c>
      <c r="KU56" s="61">
        <v>3.8335927101285663E-4</v>
      </c>
      <c r="KV56" s="61">
        <v>6.024614782474947E-5</v>
      </c>
      <c r="KW56" s="61">
        <v>2.6108563414574653E-4</v>
      </c>
      <c r="KX56" s="61">
        <v>1.0721895886710949E-4</v>
      </c>
      <c r="KY56" s="61">
        <v>5.0397972298363075E-4</v>
      </c>
      <c r="KZ56" s="61">
        <v>6.3133006206489142E-3</v>
      </c>
    </row>
    <row r="57" spans="1:312" ht="13" x14ac:dyDescent="0.3">
      <c r="A57" s="102">
        <v>1.0484558224266141</v>
      </c>
      <c r="B57" s="50" t="s">
        <v>877</v>
      </c>
      <c r="C57" s="60" t="s">
        <v>115</v>
      </c>
      <c r="D57" s="61">
        <v>0</v>
      </c>
      <c r="E57" s="61">
        <v>0</v>
      </c>
      <c r="F57" s="61">
        <v>0</v>
      </c>
      <c r="G57" s="61">
        <v>0</v>
      </c>
      <c r="H57" s="61">
        <v>0</v>
      </c>
      <c r="I57" s="61">
        <v>0</v>
      </c>
      <c r="J57" s="61">
        <v>0</v>
      </c>
      <c r="K57" s="61">
        <v>0</v>
      </c>
      <c r="L57" s="61">
        <v>0</v>
      </c>
      <c r="M57" s="61">
        <v>0</v>
      </c>
      <c r="N57" s="61">
        <v>0</v>
      </c>
      <c r="O57" s="61">
        <v>0</v>
      </c>
      <c r="P57" s="61">
        <v>0</v>
      </c>
      <c r="Q57" s="61">
        <v>0</v>
      </c>
      <c r="R57" s="61">
        <v>0</v>
      </c>
      <c r="S57" s="61">
        <v>0</v>
      </c>
      <c r="T57" s="61">
        <v>1.4283464728736679E-4</v>
      </c>
      <c r="U57" s="61">
        <v>0</v>
      </c>
      <c r="V57" s="61">
        <v>0</v>
      </c>
      <c r="W57" s="61">
        <v>0</v>
      </c>
      <c r="X57" s="61">
        <v>0</v>
      </c>
      <c r="Y57" s="61">
        <v>0</v>
      </c>
      <c r="Z57" s="61">
        <v>0</v>
      </c>
      <c r="AA57" s="61">
        <v>0</v>
      </c>
      <c r="AB57" s="61">
        <v>0</v>
      </c>
      <c r="AC57" s="61">
        <v>0</v>
      </c>
      <c r="AD57" s="61">
        <v>0</v>
      </c>
      <c r="AE57" s="61">
        <v>0</v>
      </c>
      <c r="AF57" s="61">
        <v>0</v>
      </c>
      <c r="AG57" s="61">
        <v>0</v>
      </c>
      <c r="AH57" s="61">
        <v>0</v>
      </c>
      <c r="AI57" s="61">
        <v>6.8340165137017702E-4</v>
      </c>
      <c r="AJ57" s="61">
        <v>0.13051099501734695</v>
      </c>
      <c r="AK57" s="61">
        <v>1.9641076807359721E-5</v>
      </c>
      <c r="AL57" s="61">
        <v>0</v>
      </c>
      <c r="AM57" s="61">
        <v>0</v>
      </c>
      <c r="AN57" s="61">
        <v>0</v>
      </c>
      <c r="AO57" s="61">
        <v>0</v>
      </c>
      <c r="AP57" s="61">
        <v>0</v>
      </c>
      <c r="AQ57" s="61">
        <v>0</v>
      </c>
      <c r="AR57" s="61">
        <v>4.7117851228458237E-4</v>
      </c>
      <c r="AS57" s="61">
        <v>9.3892219690517976E-5</v>
      </c>
      <c r="AT57" s="61">
        <v>0</v>
      </c>
      <c r="AU57" s="61">
        <v>1.3017920975035708E-5</v>
      </c>
      <c r="AV57" s="61">
        <v>4.4184301940289422E-6</v>
      </c>
      <c r="AW57" s="61">
        <v>0</v>
      </c>
      <c r="AX57" s="61">
        <v>0</v>
      </c>
      <c r="AY57" s="61">
        <v>0</v>
      </c>
      <c r="AZ57" s="61">
        <v>0</v>
      </c>
      <c r="BA57" s="61">
        <v>0</v>
      </c>
      <c r="BB57" s="61">
        <v>7.9208844555981957E-6</v>
      </c>
      <c r="BC57" s="61">
        <v>0</v>
      </c>
      <c r="BD57" s="61">
        <v>0</v>
      </c>
      <c r="BE57" s="61">
        <v>4.5622405373724515E-6</v>
      </c>
      <c r="BF57" s="61">
        <v>0</v>
      </c>
      <c r="BG57" s="61">
        <v>0</v>
      </c>
      <c r="BH57" s="61">
        <v>1.4376103224770995E-5</v>
      </c>
      <c r="BI57" s="61">
        <v>0</v>
      </c>
      <c r="BJ57" s="61">
        <v>0</v>
      </c>
      <c r="BK57" s="61">
        <v>3.1948380072392777E-4</v>
      </c>
      <c r="BL57" s="61">
        <v>0</v>
      </c>
      <c r="BM57" s="61">
        <v>0</v>
      </c>
      <c r="BN57" s="61">
        <v>0</v>
      </c>
      <c r="BO57" s="61">
        <v>0</v>
      </c>
      <c r="BP57" s="61">
        <v>0</v>
      </c>
      <c r="BQ57" s="61">
        <v>0</v>
      </c>
      <c r="BR57" s="61">
        <v>0</v>
      </c>
      <c r="BS57" s="61">
        <v>0</v>
      </c>
      <c r="BT57" s="61">
        <v>0</v>
      </c>
      <c r="BU57" s="61">
        <v>0</v>
      </c>
      <c r="BV57" s="61">
        <v>0</v>
      </c>
      <c r="BW57" s="61">
        <v>0</v>
      </c>
      <c r="BX57" s="61">
        <v>0</v>
      </c>
      <c r="BY57" s="61">
        <v>0</v>
      </c>
      <c r="BZ57" s="61">
        <v>0</v>
      </c>
      <c r="CA57" s="61">
        <v>0</v>
      </c>
      <c r="CB57" s="61">
        <v>0</v>
      </c>
      <c r="CC57" s="61">
        <v>3.9093671378099334E-4</v>
      </c>
      <c r="CD57" s="61">
        <v>0</v>
      </c>
      <c r="CE57" s="61">
        <v>1.9043305731008337E-5</v>
      </c>
      <c r="CF57" s="61">
        <v>0</v>
      </c>
      <c r="CG57" s="61">
        <v>0</v>
      </c>
      <c r="CH57" s="61">
        <v>0</v>
      </c>
      <c r="CI57" s="61">
        <v>0</v>
      </c>
      <c r="CJ57" s="61">
        <v>0</v>
      </c>
      <c r="CK57" s="61">
        <v>0</v>
      </c>
      <c r="CL57" s="61">
        <v>6.7675013977207081E-4</v>
      </c>
      <c r="CM57" s="61">
        <v>4.9588237082036366E-3</v>
      </c>
      <c r="CN57" s="61">
        <v>1.6771173745670019E-3</v>
      </c>
      <c r="CO57" s="61">
        <v>6.352597127534376E-3</v>
      </c>
      <c r="CP57" s="61">
        <v>8.8528830347295709E-2</v>
      </c>
      <c r="CQ57" s="61">
        <v>1.1922061957798043E-4</v>
      </c>
      <c r="CR57" s="61">
        <v>0</v>
      </c>
      <c r="CS57" s="61">
        <v>0</v>
      </c>
      <c r="CT57" s="61">
        <v>0</v>
      </c>
      <c r="CU57" s="61">
        <v>0</v>
      </c>
      <c r="CV57" s="61">
        <v>2.7114461513872317E-5</v>
      </c>
      <c r="CW57" s="61">
        <v>0</v>
      </c>
      <c r="CX57" s="61">
        <v>0</v>
      </c>
      <c r="CY57" s="61">
        <v>0</v>
      </c>
      <c r="CZ57" s="61">
        <v>0</v>
      </c>
      <c r="DA57" s="61">
        <v>0</v>
      </c>
      <c r="DB57" s="61">
        <v>0</v>
      </c>
      <c r="DC57" s="61">
        <v>0</v>
      </c>
      <c r="DD57" s="61">
        <v>0</v>
      </c>
      <c r="DE57" s="61">
        <v>0</v>
      </c>
      <c r="DF57" s="61">
        <v>0</v>
      </c>
      <c r="DG57" s="61">
        <v>0</v>
      </c>
      <c r="DH57" s="61">
        <v>0</v>
      </c>
      <c r="DI57" s="61">
        <v>0</v>
      </c>
      <c r="DJ57" s="61">
        <v>0</v>
      </c>
      <c r="DK57" s="61">
        <v>0</v>
      </c>
      <c r="DL57" s="61">
        <v>0</v>
      </c>
      <c r="DM57" s="61">
        <v>0</v>
      </c>
      <c r="DN57" s="61">
        <v>0</v>
      </c>
      <c r="DO57" s="61">
        <v>0</v>
      </c>
      <c r="DP57" s="61">
        <v>0</v>
      </c>
      <c r="DQ57" s="61">
        <v>0</v>
      </c>
      <c r="DR57" s="61">
        <v>0</v>
      </c>
      <c r="DS57" s="61">
        <v>0</v>
      </c>
      <c r="DT57" s="61">
        <v>0</v>
      </c>
      <c r="DU57" s="61">
        <v>2.6382954211845087E-5</v>
      </c>
      <c r="DV57" s="61">
        <v>4.6551692421815579E-5</v>
      </c>
      <c r="DW57" s="61">
        <v>0</v>
      </c>
      <c r="DX57" s="61">
        <v>0</v>
      </c>
      <c r="DY57" s="61">
        <v>0</v>
      </c>
      <c r="DZ57" s="61">
        <v>4.3857750086987439E-2</v>
      </c>
      <c r="EA57" s="61">
        <v>3.0362382756436577E-2</v>
      </c>
      <c r="EB57" s="61">
        <v>7.1010481329100969E-2</v>
      </c>
      <c r="EC57" s="61">
        <v>3.1249845490612237E-2</v>
      </c>
      <c r="ED57" s="61">
        <v>8.1562675998191905E-2</v>
      </c>
      <c r="EE57" s="61">
        <v>0.39443889436838275</v>
      </c>
      <c r="EF57" s="61">
        <v>0.23956221936664482</v>
      </c>
      <c r="EG57" s="61">
        <v>3.0536885940849464E-2</v>
      </c>
      <c r="EH57" s="61">
        <v>0.11763270924965254</v>
      </c>
      <c r="EI57" s="61">
        <v>2.8410473127127144E-2</v>
      </c>
      <c r="EJ57" s="61">
        <v>0.38050678142756006</v>
      </c>
      <c r="EK57" s="61">
        <v>0.36016174545829976</v>
      </c>
      <c r="EL57" s="61">
        <v>0</v>
      </c>
      <c r="EM57" s="61">
        <v>0</v>
      </c>
      <c r="EN57" s="61">
        <v>0</v>
      </c>
      <c r="EO57" s="61">
        <v>0</v>
      </c>
      <c r="EP57" s="61">
        <v>0</v>
      </c>
      <c r="EQ57" s="61">
        <v>0</v>
      </c>
      <c r="ER57" s="61">
        <v>0</v>
      </c>
      <c r="ES57" s="61">
        <v>0</v>
      </c>
      <c r="ET57" s="61">
        <v>0</v>
      </c>
      <c r="EU57" s="61">
        <v>1.2251911947354442E-5</v>
      </c>
      <c r="EV57" s="61">
        <v>0</v>
      </c>
      <c r="EW57" s="61">
        <v>0</v>
      </c>
      <c r="EX57" s="61">
        <v>0</v>
      </c>
      <c r="EY57" s="61">
        <v>3.9417042217087924E-5</v>
      </c>
      <c r="EZ57" s="61">
        <v>0</v>
      </c>
      <c r="FA57" s="61">
        <v>0</v>
      </c>
      <c r="FB57" s="61">
        <v>0</v>
      </c>
      <c r="FC57" s="61">
        <v>0</v>
      </c>
      <c r="FD57" s="61">
        <v>0</v>
      </c>
      <c r="FE57" s="61">
        <v>5.3083869879345191E-5</v>
      </c>
      <c r="FF57" s="61">
        <v>0</v>
      </c>
      <c r="FG57" s="61">
        <v>0</v>
      </c>
      <c r="FH57" s="61">
        <v>0</v>
      </c>
      <c r="FI57" s="61">
        <v>4.3993903683296411E-5</v>
      </c>
      <c r="FJ57" s="61">
        <v>0</v>
      </c>
      <c r="FK57" s="61">
        <v>0</v>
      </c>
      <c r="FL57" s="61">
        <v>0</v>
      </c>
      <c r="FM57" s="61">
        <v>0</v>
      </c>
      <c r="FN57" s="61">
        <v>0</v>
      </c>
      <c r="FO57" s="61">
        <v>0</v>
      </c>
      <c r="FP57" s="61">
        <v>0</v>
      </c>
      <c r="FQ57" s="61">
        <v>0</v>
      </c>
      <c r="FR57" s="61">
        <v>1.1257429217283817E-5</v>
      </c>
      <c r="FS57" s="61">
        <v>0</v>
      </c>
      <c r="FT57" s="61">
        <v>0</v>
      </c>
      <c r="FU57" s="61">
        <v>0</v>
      </c>
      <c r="FV57" s="61">
        <v>0</v>
      </c>
      <c r="FW57" s="61">
        <v>0</v>
      </c>
      <c r="FX57" s="61">
        <v>0</v>
      </c>
      <c r="FY57" s="61">
        <v>0</v>
      </c>
      <c r="FZ57" s="61">
        <v>0</v>
      </c>
      <c r="GA57" s="61">
        <v>0</v>
      </c>
      <c r="GB57" s="61">
        <v>0</v>
      </c>
      <c r="GC57" s="61">
        <v>0</v>
      </c>
      <c r="GD57" s="61">
        <v>0</v>
      </c>
      <c r="GE57" s="61">
        <v>0</v>
      </c>
      <c r="GF57" s="61">
        <v>0</v>
      </c>
      <c r="GG57" s="61">
        <v>7.4803424276145318E-6</v>
      </c>
      <c r="GH57" s="61">
        <v>0</v>
      </c>
      <c r="GI57" s="61">
        <v>0</v>
      </c>
      <c r="GJ57" s="61">
        <v>0</v>
      </c>
      <c r="GK57" s="61">
        <v>0</v>
      </c>
      <c r="GL57" s="61">
        <v>0</v>
      </c>
      <c r="GM57" s="61">
        <v>1.3176679091343646E-5</v>
      </c>
      <c r="GN57" s="61">
        <v>0</v>
      </c>
      <c r="GO57" s="61">
        <v>0</v>
      </c>
      <c r="GP57" s="61">
        <v>0</v>
      </c>
      <c r="GQ57" s="61">
        <v>0</v>
      </c>
      <c r="GR57" s="61">
        <v>0</v>
      </c>
      <c r="GS57" s="61">
        <v>0</v>
      </c>
      <c r="GT57" s="61">
        <v>0</v>
      </c>
      <c r="GU57" s="61">
        <v>0</v>
      </c>
      <c r="GV57" s="61">
        <v>0</v>
      </c>
      <c r="GW57" s="61">
        <v>1.7772013687257976E-4</v>
      </c>
      <c r="GX57" s="61">
        <v>0</v>
      </c>
      <c r="GY57" s="61">
        <v>9.663054411229068E-5</v>
      </c>
      <c r="GZ57" s="61">
        <v>0</v>
      </c>
      <c r="HA57" s="61">
        <v>0</v>
      </c>
      <c r="HB57" s="61">
        <v>0</v>
      </c>
      <c r="HC57" s="61">
        <v>4.7307003471964035E-5</v>
      </c>
      <c r="HD57" s="61">
        <v>3.1023410349413779E-4</v>
      </c>
      <c r="HE57" s="61">
        <v>0</v>
      </c>
      <c r="HF57" s="61">
        <v>0</v>
      </c>
      <c r="HG57" s="61">
        <v>0</v>
      </c>
      <c r="HH57" s="61">
        <v>2.3802813970936251E-3</v>
      </c>
      <c r="HI57" s="61">
        <v>0</v>
      </c>
      <c r="HJ57" s="61">
        <v>2.0378932176701752E-5</v>
      </c>
      <c r="HK57" s="61">
        <v>0</v>
      </c>
      <c r="HL57" s="61">
        <v>0</v>
      </c>
      <c r="HM57" s="61">
        <v>0</v>
      </c>
      <c r="HN57" s="61">
        <v>0</v>
      </c>
      <c r="HO57" s="61">
        <v>0</v>
      </c>
      <c r="HP57" s="61">
        <v>0</v>
      </c>
      <c r="HQ57" s="61">
        <v>1.4478865035414404E-5</v>
      </c>
      <c r="HR57" s="61">
        <v>2.0132835465962509E-4</v>
      </c>
      <c r="HS57" s="61">
        <v>1.175807729504495E-4</v>
      </c>
      <c r="HT57" s="61">
        <v>1.5655138825844492E-4</v>
      </c>
      <c r="HU57" s="61">
        <v>2.7870504502943336E-3</v>
      </c>
      <c r="HV57" s="61">
        <v>3.4142615324265092E-5</v>
      </c>
      <c r="HW57" s="61">
        <v>5.8870890638039065E-5</v>
      </c>
      <c r="HX57" s="61">
        <v>0</v>
      </c>
      <c r="HY57" s="61">
        <v>0</v>
      </c>
      <c r="HZ57" s="61">
        <v>0</v>
      </c>
      <c r="IA57" s="61">
        <v>0</v>
      </c>
      <c r="IB57" s="61">
        <v>0</v>
      </c>
      <c r="IC57" s="61">
        <v>1.629566387197578E-5</v>
      </c>
      <c r="ID57" s="61">
        <v>0</v>
      </c>
      <c r="IE57" s="61">
        <v>0</v>
      </c>
      <c r="IF57" s="61">
        <v>0</v>
      </c>
      <c r="IG57" s="61">
        <v>0</v>
      </c>
      <c r="IH57" s="61">
        <v>0</v>
      </c>
      <c r="II57" s="61">
        <v>0</v>
      </c>
      <c r="IJ57" s="61">
        <v>0</v>
      </c>
      <c r="IK57" s="61">
        <v>6.9391824099436804E-5</v>
      </c>
      <c r="IL57" s="61">
        <v>0</v>
      </c>
      <c r="IM57" s="61">
        <v>0</v>
      </c>
      <c r="IN57" s="61">
        <v>0</v>
      </c>
      <c r="IO57" s="61">
        <v>0</v>
      </c>
      <c r="IP57" s="61">
        <v>6.2554576476869141E-5</v>
      </c>
      <c r="IQ57" s="61">
        <v>0</v>
      </c>
      <c r="IR57" s="61">
        <v>0</v>
      </c>
      <c r="IS57" s="61">
        <v>0</v>
      </c>
      <c r="IT57" s="61">
        <v>8.2174838657096517E-5</v>
      </c>
      <c r="IU57" s="61">
        <v>0</v>
      </c>
      <c r="IV57" s="61">
        <v>0</v>
      </c>
      <c r="IW57" s="61">
        <v>4.1428000725751563E-6</v>
      </c>
      <c r="IX57" s="61">
        <v>0</v>
      </c>
      <c r="IY57" s="61">
        <v>0</v>
      </c>
      <c r="IZ57" s="61">
        <v>0</v>
      </c>
      <c r="JA57" s="61">
        <v>0</v>
      </c>
      <c r="JB57" s="61">
        <v>0</v>
      </c>
      <c r="JC57" s="61">
        <v>0</v>
      </c>
      <c r="JD57" s="61">
        <v>7.2930364454682384E-6</v>
      </c>
      <c r="JE57" s="61">
        <v>0</v>
      </c>
      <c r="JF57" s="61">
        <v>0</v>
      </c>
      <c r="JG57" s="61">
        <v>0</v>
      </c>
      <c r="JH57" s="61">
        <v>3.6733364212419796E-4</v>
      </c>
      <c r="JI57" s="61">
        <v>0</v>
      </c>
      <c r="JJ57" s="61">
        <v>5.5779558811712387E-5</v>
      </c>
      <c r="JK57" s="61">
        <v>0</v>
      </c>
      <c r="JL57" s="61">
        <v>0</v>
      </c>
      <c r="JM57" s="61">
        <v>0</v>
      </c>
      <c r="JN57" s="61">
        <v>0</v>
      </c>
      <c r="JO57" s="61">
        <v>0</v>
      </c>
      <c r="JP57" s="61">
        <v>0</v>
      </c>
      <c r="JQ57" s="61">
        <v>0</v>
      </c>
      <c r="JR57" s="61">
        <v>0</v>
      </c>
      <c r="JS57" s="61">
        <v>0</v>
      </c>
      <c r="JT57" s="61">
        <v>0</v>
      </c>
      <c r="JU57" s="61">
        <v>8.1105258084219486E-5</v>
      </c>
      <c r="JV57" s="61">
        <v>1.6856817172348967E-4</v>
      </c>
      <c r="JW57" s="61">
        <v>1.5147069759719151E-2</v>
      </c>
      <c r="JX57" s="61">
        <v>0</v>
      </c>
      <c r="JY57" s="61">
        <v>2.6779472026137599E-3</v>
      </c>
      <c r="JZ57" s="61">
        <v>0</v>
      </c>
      <c r="KA57" s="61">
        <v>9.629599247909641E-5</v>
      </c>
      <c r="KB57" s="61">
        <v>0</v>
      </c>
      <c r="KC57" s="61">
        <v>0</v>
      </c>
      <c r="KD57" s="61">
        <v>3.1121667897193186E-4</v>
      </c>
      <c r="KE57" s="61">
        <v>4.6283546873274872E-5</v>
      </c>
      <c r="KF57" s="61">
        <v>1.6111445950895266E-4</v>
      </c>
      <c r="KG57" s="61">
        <v>5.7223572203174797E-6</v>
      </c>
      <c r="KH57" s="61">
        <v>0</v>
      </c>
      <c r="KI57" s="61">
        <v>1.4039423381977135E-5</v>
      </c>
      <c r="KJ57" s="61">
        <v>0</v>
      </c>
      <c r="KK57" s="61">
        <v>0</v>
      </c>
      <c r="KL57" s="61">
        <v>6.7578675827799318E-4</v>
      </c>
      <c r="KM57" s="61">
        <v>0</v>
      </c>
      <c r="KN57" s="61">
        <v>0</v>
      </c>
      <c r="KO57" s="61">
        <v>3.6831347249611216E-4</v>
      </c>
      <c r="KP57" s="61">
        <v>2.9512205737631408E-4</v>
      </c>
      <c r="KQ57" s="61">
        <v>0</v>
      </c>
      <c r="KR57" s="61">
        <v>0</v>
      </c>
      <c r="KS57" s="61">
        <v>0</v>
      </c>
      <c r="KT57" s="61">
        <v>0</v>
      </c>
      <c r="KU57" s="61">
        <v>1.7311068552151442E-4</v>
      </c>
      <c r="KV57" s="61">
        <v>0</v>
      </c>
      <c r="KW57" s="61">
        <v>1.4591382071434364E-4</v>
      </c>
      <c r="KX57" s="61">
        <v>0</v>
      </c>
      <c r="KY57" s="61">
        <v>1.5916395430193796E-4</v>
      </c>
      <c r="KZ57" s="61">
        <v>0</v>
      </c>
    </row>
    <row r="58" spans="1:312" ht="13" x14ac:dyDescent="0.3">
      <c r="A58" s="102">
        <v>1.0373855697868746</v>
      </c>
      <c r="B58" s="50" t="s">
        <v>876</v>
      </c>
      <c r="C58" s="60" t="s">
        <v>12</v>
      </c>
      <c r="D58" s="61">
        <v>4.6782398023591064E-4</v>
      </c>
      <c r="E58" s="61">
        <v>2.5042370942803967E-3</v>
      </c>
      <c r="F58" s="61">
        <v>3.8631738330103068E-4</v>
      </c>
      <c r="G58" s="61">
        <v>3.0533882529953666E-4</v>
      </c>
      <c r="H58" s="61">
        <v>1.616593234301399E-3</v>
      </c>
      <c r="I58" s="61">
        <v>1.0017172116727119E-2</v>
      </c>
      <c r="J58" s="61">
        <v>5.1266326429389206E-2</v>
      </c>
      <c r="K58" s="61">
        <v>0.18102045909416731</v>
      </c>
      <c r="L58" s="61">
        <v>7.6565992271490191E-2</v>
      </c>
      <c r="M58" s="61">
        <v>4.7020278627761671E-4</v>
      </c>
      <c r="N58" s="61">
        <v>3.1113677767343859E-3</v>
      </c>
      <c r="O58" s="61">
        <v>5.0697774663143944E-4</v>
      </c>
      <c r="P58" s="61">
        <v>1.484907198633693E-3</v>
      </c>
      <c r="Q58" s="61">
        <v>1.2946816829327485E-3</v>
      </c>
      <c r="R58" s="61">
        <v>8.0968278068877387E-4</v>
      </c>
      <c r="S58" s="61">
        <v>1.4971646238957272E-4</v>
      </c>
      <c r="T58" s="61">
        <v>1.5618658170770761E-4</v>
      </c>
      <c r="U58" s="61">
        <v>4.9304098195073593E-4</v>
      </c>
      <c r="V58" s="61">
        <v>1.5583644846125139E-5</v>
      </c>
      <c r="W58" s="61">
        <v>6.6230821679695736E-4</v>
      </c>
      <c r="X58" s="61">
        <v>1.2420949021215882E-2</v>
      </c>
      <c r="Y58" s="61">
        <v>4.644123313940018E-4</v>
      </c>
      <c r="Z58" s="61">
        <v>6.7150480618869389E-4</v>
      </c>
      <c r="AA58" s="61">
        <v>2.7219140479497819E-3</v>
      </c>
      <c r="AB58" s="61">
        <v>2.8086356103143459E-4</v>
      </c>
      <c r="AC58" s="61">
        <v>2.0787562142133458E-4</v>
      </c>
      <c r="AD58" s="61">
        <v>3.6706766030222392E-4</v>
      </c>
      <c r="AE58" s="61">
        <v>1.5328523473285741E-5</v>
      </c>
      <c r="AF58" s="61">
        <v>1.7124264350429065E-4</v>
      </c>
      <c r="AG58" s="61">
        <v>0</v>
      </c>
      <c r="AH58" s="61">
        <v>0</v>
      </c>
      <c r="AI58" s="61">
        <v>1.4680913806422997E-4</v>
      </c>
      <c r="AJ58" s="61">
        <v>7.9018072980391961E-5</v>
      </c>
      <c r="AK58" s="61">
        <v>5.3740168486803675E-5</v>
      </c>
      <c r="AL58" s="61">
        <v>0</v>
      </c>
      <c r="AM58" s="61">
        <v>2.0497563628108765E-5</v>
      </c>
      <c r="AN58" s="61">
        <v>2.0967243287926054E-5</v>
      </c>
      <c r="AO58" s="61">
        <v>7.9365392402659738E-4</v>
      </c>
      <c r="AP58" s="61">
        <v>0</v>
      </c>
      <c r="AQ58" s="61">
        <v>0</v>
      </c>
      <c r="AR58" s="61">
        <v>5.7090379166560275E-4</v>
      </c>
      <c r="AS58" s="61">
        <v>6.1619049902167974E-4</v>
      </c>
      <c r="AT58" s="61">
        <v>1.1333862902640888E-5</v>
      </c>
      <c r="AU58" s="61">
        <v>6.7397746892028841E-6</v>
      </c>
      <c r="AV58" s="61">
        <v>7.3440209578372708E-4</v>
      </c>
      <c r="AW58" s="61">
        <v>0.26322548646589283</v>
      </c>
      <c r="AX58" s="61">
        <v>4.4011809716735142E-2</v>
      </c>
      <c r="AY58" s="61">
        <v>4.5433261065927722E-3</v>
      </c>
      <c r="AZ58" s="61">
        <v>2.1002835144300533E-4</v>
      </c>
      <c r="BA58" s="61">
        <v>0</v>
      </c>
      <c r="BB58" s="61">
        <v>9.3814730786163019E-6</v>
      </c>
      <c r="BC58" s="61">
        <v>1.5270045771249598E-5</v>
      </c>
      <c r="BD58" s="61">
        <v>0</v>
      </c>
      <c r="BE58" s="61">
        <v>4.8363535385104531E-4</v>
      </c>
      <c r="BF58" s="61">
        <v>6.5539654603583659E-4</v>
      </c>
      <c r="BG58" s="61">
        <v>2.5473840993185842E-5</v>
      </c>
      <c r="BH58" s="61">
        <v>0</v>
      </c>
      <c r="BI58" s="61">
        <v>4.9159848476813058E-4</v>
      </c>
      <c r="BJ58" s="61">
        <v>3.3437413718408318E-4</v>
      </c>
      <c r="BK58" s="61">
        <v>2.8434542553036168E-5</v>
      </c>
      <c r="BL58" s="61">
        <v>0</v>
      </c>
      <c r="BM58" s="61">
        <v>0</v>
      </c>
      <c r="BN58" s="61">
        <v>2.1410957661949538E-5</v>
      </c>
      <c r="BO58" s="61">
        <v>0</v>
      </c>
      <c r="BP58" s="61">
        <v>1.1155217193300128E-3</v>
      </c>
      <c r="BQ58" s="61">
        <v>7.1108935237258336E-2</v>
      </c>
      <c r="BR58" s="61">
        <v>7.1969273718103851E-4</v>
      </c>
      <c r="BS58" s="61">
        <v>1.7650387828817882E-2</v>
      </c>
      <c r="BT58" s="61">
        <v>1.3875617244844079E-2</v>
      </c>
      <c r="BU58" s="61">
        <v>5.678777163179996E-2</v>
      </c>
      <c r="BV58" s="61">
        <v>6.3315956766765653E-5</v>
      </c>
      <c r="BW58" s="61">
        <v>3.6977711118881908E-2</v>
      </c>
      <c r="BX58" s="61">
        <v>1.9715889817617138E-2</v>
      </c>
      <c r="BY58" s="61">
        <v>1.2073061077072818E-2</v>
      </c>
      <c r="BZ58" s="61">
        <v>1.0428097819506622E-5</v>
      </c>
      <c r="CA58" s="61">
        <v>0.44836596105418347</v>
      </c>
      <c r="CB58" s="61">
        <v>1.0691659914143178E-3</v>
      </c>
      <c r="CC58" s="61">
        <v>1.5706491188055842E-3</v>
      </c>
      <c r="CD58" s="61">
        <v>1.1471925729965562E-3</v>
      </c>
      <c r="CE58" s="61">
        <v>0</v>
      </c>
      <c r="CF58" s="61">
        <v>0</v>
      </c>
      <c r="CG58" s="61">
        <v>8.2869384989156219E-5</v>
      </c>
      <c r="CH58" s="61">
        <v>4.6163433497910684E-4</v>
      </c>
      <c r="CI58" s="61">
        <v>3.8202428013639413E-4</v>
      </c>
      <c r="CJ58" s="61">
        <v>0</v>
      </c>
      <c r="CK58" s="61">
        <v>8.3168090788656067E-5</v>
      </c>
      <c r="CL58" s="61">
        <v>0</v>
      </c>
      <c r="CM58" s="61">
        <v>0</v>
      </c>
      <c r="CN58" s="61">
        <v>0</v>
      </c>
      <c r="CO58" s="61">
        <v>4.7637996024587241E-5</v>
      </c>
      <c r="CP58" s="61">
        <v>0</v>
      </c>
      <c r="CQ58" s="61">
        <v>0</v>
      </c>
      <c r="CR58" s="61">
        <v>0</v>
      </c>
      <c r="CS58" s="61">
        <v>4.5411755644436884E-5</v>
      </c>
      <c r="CT58" s="61">
        <v>0</v>
      </c>
      <c r="CU58" s="61">
        <v>6.9122346744063463E-4</v>
      </c>
      <c r="CV58" s="61">
        <v>3.3809141810057864E-3</v>
      </c>
      <c r="CW58" s="61">
        <v>0</v>
      </c>
      <c r="CX58" s="61">
        <v>5.0958298727842554E-5</v>
      </c>
      <c r="CY58" s="61">
        <v>0</v>
      </c>
      <c r="CZ58" s="61">
        <v>0</v>
      </c>
      <c r="DA58" s="61">
        <v>0</v>
      </c>
      <c r="DB58" s="61">
        <v>0</v>
      </c>
      <c r="DC58" s="61">
        <v>4.4914514563746942E-5</v>
      </c>
      <c r="DD58" s="61">
        <v>7.6475092436059547E-4</v>
      </c>
      <c r="DE58" s="61">
        <v>0</v>
      </c>
      <c r="DF58" s="61">
        <v>1.0737300737903581E-4</v>
      </c>
      <c r="DG58" s="61">
        <v>1.0664671741702402E-5</v>
      </c>
      <c r="DH58" s="61">
        <v>1.8101375448278029E-5</v>
      </c>
      <c r="DI58" s="61">
        <v>1.4690534644131711E-5</v>
      </c>
      <c r="DJ58" s="61">
        <v>6.2475931737228513E-3</v>
      </c>
      <c r="DK58" s="61">
        <v>0</v>
      </c>
      <c r="DL58" s="61">
        <v>0</v>
      </c>
      <c r="DM58" s="61">
        <v>0</v>
      </c>
      <c r="DN58" s="61">
        <v>0</v>
      </c>
      <c r="DO58" s="61">
        <v>0</v>
      </c>
      <c r="DP58" s="61">
        <v>1.2974876706942337E-4</v>
      </c>
      <c r="DQ58" s="61">
        <v>0</v>
      </c>
      <c r="DR58" s="61">
        <v>0</v>
      </c>
      <c r="DS58" s="61">
        <v>0</v>
      </c>
      <c r="DT58" s="61">
        <v>0</v>
      </c>
      <c r="DU58" s="61">
        <v>5.4438067493455E-4</v>
      </c>
      <c r="DV58" s="61">
        <v>7.6330248802511163E-4</v>
      </c>
      <c r="DW58" s="61">
        <v>1.6701255131823525E-4</v>
      </c>
      <c r="DX58" s="61">
        <v>0</v>
      </c>
      <c r="DY58" s="61">
        <v>8.2119314201318518E-4</v>
      </c>
      <c r="DZ58" s="61">
        <v>7.1704578402588884E-4</v>
      </c>
      <c r="EA58" s="61">
        <v>0</v>
      </c>
      <c r="EB58" s="61">
        <v>0</v>
      </c>
      <c r="EC58" s="61">
        <v>0</v>
      </c>
      <c r="ED58" s="61">
        <v>0</v>
      </c>
      <c r="EE58" s="61">
        <v>7.4832555943299362E-5</v>
      </c>
      <c r="EF58" s="61">
        <v>2.4996231014724243E-5</v>
      </c>
      <c r="EG58" s="61">
        <v>0</v>
      </c>
      <c r="EH58" s="61">
        <v>4.8631949540104726E-4</v>
      </c>
      <c r="EI58" s="61">
        <v>0</v>
      </c>
      <c r="EJ58" s="61">
        <v>0</v>
      </c>
      <c r="EK58" s="61">
        <v>1.8357191412679032E-5</v>
      </c>
      <c r="EL58" s="61">
        <v>0.15642611078650306</v>
      </c>
      <c r="EM58" s="61">
        <v>9.8001952554681013E-2</v>
      </c>
      <c r="EN58" s="61">
        <v>5.0145569467428368E-2</v>
      </c>
      <c r="EO58" s="61">
        <v>0.11212543849797581</v>
      </c>
      <c r="EP58" s="61">
        <v>8.42216868923997E-2</v>
      </c>
      <c r="EQ58" s="61">
        <v>0.1472108000856443</v>
      </c>
      <c r="ER58" s="61">
        <v>9.9710126837827678E-2</v>
      </c>
      <c r="ES58" s="61">
        <v>7.2464782734578612E-2</v>
      </c>
      <c r="ET58" s="61">
        <v>0.22510630384449068</v>
      </c>
      <c r="EU58" s="61">
        <v>6.0367160014144376E-2</v>
      </c>
      <c r="EV58" s="61">
        <v>5.1939534630232945E-2</v>
      </c>
      <c r="EW58" s="61">
        <v>7.7987726516065489E-2</v>
      </c>
      <c r="EX58" s="61">
        <v>0</v>
      </c>
      <c r="EY58" s="61">
        <v>1.7490850132648478E-3</v>
      </c>
      <c r="EZ58" s="61">
        <v>4.3505822761931098E-4</v>
      </c>
      <c r="FA58" s="61">
        <v>6.2286873275619594E-4</v>
      </c>
      <c r="FB58" s="61">
        <v>7.9988203530759899E-4</v>
      </c>
      <c r="FC58" s="61">
        <v>5.7006675779815077E-4</v>
      </c>
      <c r="FD58" s="61">
        <v>1.6057567116202002E-4</v>
      </c>
      <c r="FE58" s="61">
        <v>0</v>
      </c>
      <c r="FF58" s="61">
        <v>2.6278874815553483E-3</v>
      </c>
      <c r="FG58" s="61">
        <v>2.8375154367469869E-4</v>
      </c>
      <c r="FH58" s="61">
        <v>3.8879884877162549E-5</v>
      </c>
      <c r="FI58" s="61">
        <v>1.3627741208293839E-5</v>
      </c>
      <c r="FJ58" s="61">
        <v>8.3378259687274668E-4</v>
      </c>
      <c r="FK58" s="61">
        <v>5.5935390939080968E-4</v>
      </c>
      <c r="FL58" s="61">
        <v>0</v>
      </c>
      <c r="FM58" s="61">
        <v>1.6685034711560121E-5</v>
      </c>
      <c r="FN58" s="61">
        <v>5.1402513859950534E-4</v>
      </c>
      <c r="FO58" s="61">
        <v>0</v>
      </c>
      <c r="FP58" s="61">
        <v>2.7470328822014E-5</v>
      </c>
      <c r="FQ58" s="61">
        <v>5.6387579333871463E-4</v>
      </c>
      <c r="FR58" s="61">
        <v>3.1541440428626373E-4</v>
      </c>
      <c r="FS58" s="61">
        <v>9.2756652768723486E-3</v>
      </c>
      <c r="FT58" s="61">
        <v>1.5736395670047571E-5</v>
      </c>
      <c r="FU58" s="61">
        <v>1.4842089881146906E-3</v>
      </c>
      <c r="FV58" s="61">
        <v>2.0709561828742895E-2</v>
      </c>
      <c r="FW58" s="61">
        <v>8.5120045720016627E-4</v>
      </c>
      <c r="FX58" s="61">
        <v>1.2757141870830214E-3</v>
      </c>
      <c r="FY58" s="61">
        <v>1.6564829678813176E-4</v>
      </c>
      <c r="FZ58" s="61">
        <v>3.0826260464860074E-5</v>
      </c>
      <c r="GA58" s="61">
        <v>1.1348147323027131E-3</v>
      </c>
      <c r="GB58" s="61">
        <v>5.0255165987841438E-5</v>
      </c>
      <c r="GC58" s="61">
        <v>0</v>
      </c>
      <c r="GD58" s="61">
        <v>2.9514192793119588E-3</v>
      </c>
      <c r="GE58" s="61">
        <v>1.8538039868818506E-3</v>
      </c>
      <c r="GF58" s="61">
        <v>1.0738041358963017E-4</v>
      </c>
      <c r="GG58" s="61">
        <v>1.1532194575905737E-5</v>
      </c>
      <c r="GH58" s="61">
        <v>3.1066547539206258E-4</v>
      </c>
      <c r="GI58" s="61">
        <v>2.1477019627123865E-5</v>
      </c>
      <c r="GJ58" s="61">
        <v>4.9800715989267655E-5</v>
      </c>
      <c r="GK58" s="61">
        <v>0</v>
      </c>
      <c r="GL58" s="61">
        <v>0</v>
      </c>
      <c r="GM58" s="61">
        <v>0</v>
      </c>
      <c r="GN58" s="61">
        <v>9.7140255258552184E-4</v>
      </c>
      <c r="GO58" s="61">
        <v>8.8561910093107104E-4</v>
      </c>
      <c r="GP58" s="61">
        <v>5.4463260688915815E-4</v>
      </c>
      <c r="GQ58" s="61">
        <v>0</v>
      </c>
      <c r="GR58" s="61">
        <v>6.8026351597312972E-3</v>
      </c>
      <c r="GS58" s="61">
        <v>2.5486978985482856E-3</v>
      </c>
      <c r="GT58" s="61">
        <v>2.9560766443373228E-3</v>
      </c>
      <c r="GU58" s="61">
        <v>2.035152321990397E-2</v>
      </c>
      <c r="GV58" s="61">
        <v>2.3417309212958029E-3</v>
      </c>
      <c r="GW58" s="61">
        <v>0</v>
      </c>
      <c r="GX58" s="61">
        <v>1.0159711887259312E-3</v>
      </c>
      <c r="GY58" s="61">
        <v>0</v>
      </c>
      <c r="GZ58" s="61">
        <v>0</v>
      </c>
      <c r="HA58" s="61">
        <v>0</v>
      </c>
      <c r="HB58" s="61">
        <v>0</v>
      </c>
      <c r="HC58" s="61">
        <v>0</v>
      </c>
      <c r="HD58" s="61">
        <v>1.768134115825796E-4</v>
      </c>
      <c r="HE58" s="61">
        <v>0</v>
      </c>
      <c r="HF58" s="61">
        <v>1.2503297079918058E-5</v>
      </c>
      <c r="HG58" s="61">
        <v>5.0137020647495888E-4</v>
      </c>
      <c r="HH58" s="61">
        <v>2.7847003322322319E-5</v>
      </c>
      <c r="HI58" s="61">
        <v>0</v>
      </c>
      <c r="HJ58" s="61">
        <v>0</v>
      </c>
      <c r="HK58" s="61">
        <v>0</v>
      </c>
      <c r="HL58" s="61">
        <v>4.9703657261729927E-5</v>
      </c>
      <c r="HM58" s="61">
        <v>9.020198768276914E-4</v>
      </c>
      <c r="HN58" s="61">
        <v>1.9088668960598198E-3</v>
      </c>
      <c r="HO58" s="61">
        <v>4.1524816303185865E-5</v>
      </c>
      <c r="HP58" s="61">
        <v>0</v>
      </c>
      <c r="HQ58" s="61">
        <v>0</v>
      </c>
      <c r="HR58" s="61">
        <v>1.5290456310113854E-4</v>
      </c>
      <c r="HS58" s="61">
        <v>0</v>
      </c>
      <c r="HT58" s="61">
        <v>1.0464367935341821E-3</v>
      </c>
      <c r="HU58" s="61">
        <v>0</v>
      </c>
      <c r="HV58" s="61">
        <v>0</v>
      </c>
      <c r="HW58" s="61">
        <v>2.5071066454910155E-3</v>
      </c>
      <c r="HX58" s="61">
        <v>1.0047809103464753E-3</v>
      </c>
      <c r="HY58" s="61">
        <v>4.9381398064289109E-3</v>
      </c>
      <c r="HZ58" s="61">
        <v>2.6701005817229219E-3</v>
      </c>
      <c r="IA58" s="61">
        <v>0</v>
      </c>
      <c r="IB58" s="61">
        <v>1.0697360537253271E-3</v>
      </c>
      <c r="IC58" s="61">
        <v>2.8796554234797912E-3</v>
      </c>
      <c r="ID58" s="61">
        <v>0</v>
      </c>
      <c r="IE58" s="61">
        <v>0</v>
      </c>
      <c r="IF58" s="61">
        <v>0</v>
      </c>
      <c r="IG58" s="61">
        <v>0</v>
      </c>
      <c r="IH58" s="61">
        <v>6.7329485069868175E-5</v>
      </c>
      <c r="II58" s="61">
        <v>2.5765395278827239E-5</v>
      </c>
      <c r="IJ58" s="61">
        <v>0.4585672263061627</v>
      </c>
      <c r="IK58" s="61">
        <v>0.50035724763266931</v>
      </c>
      <c r="IL58" s="61">
        <v>0.70406230098595157</v>
      </c>
      <c r="IM58" s="61">
        <v>0.52480312288954678</v>
      </c>
      <c r="IN58" s="61">
        <v>0.48700989867289579</v>
      </c>
      <c r="IO58" s="61">
        <v>0.4796322095727566</v>
      </c>
      <c r="IP58" s="61">
        <v>0.49071167503112151</v>
      </c>
      <c r="IQ58" s="61">
        <v>0.56687390149705696</v>
      </c>
      <c r="IR58" s="61">
        <v>0.67181803917791361</v>
      </c>
      <c r="IS58" s="61">
        <v>0.32163815812336721</v>
      </c>
      <c r="IT58" s="61">
        <v>1.4400104705019415E-2</v>
      </c>
      <c r="IU58" s="61">
        <v>7.0505034038621014E-3</v>
      </c>
      <c r="IV58" s="61">
        <v>3.6029253560717026E-2</v>
      </c>
      <c r="IW58" s="61">
        <v>1.5238239088537954E-2</v>
      </c>
      <c r="IX58" s="61">
        <v>5.8102649639605328E-3</v>
      </c>
      <c r="IY58" s="61">
        <v>2.26658969291875E-3</v>
      </c>
      <c r="IZ58" s="61">
        <v>6.3852139907195878E-3</v>
      </c>
      <c r="JA58" s="61">
        <v>1.8752583366490022E-3</v>
      </c>
      <c r="JB58" s="61">
        <v>3.3851487286545869E-3</v>
      </c>
      <c r="JC58" s="61">
        <v>4.6694855388446343E-4</v>
      </c>
      <c r="JD58" s="61">
        <v>4.3364698581272701E-4</v>
      </c>
      <c r="JE58" s="61">
        <v>3.7686120711151508E-3</v>
      </c>
      <c r="JF58" s="61">
        <v>3.0758489876913595E-4</v>
      </c>
      <c r="JG58" s="61">
        <v>1.0183905615561754E-3</v>
      </c>
      <c r="JH58" s="61">
        <v>3.1360519615295732E-4</v>
      </c>
      <c r="JI58" s="61">
        <v>1.9510340728507225E-4</v>
      </c>
      <c r="JJ58" s="61">
        <v>2.0991914812714054E-3</v>
      </c>
      <c r="JK58" s="61">
        <v>6.5018045163714954E-4</v>
      </c>
      <c r="JL58" s="61">
        <v>8.4353383942190811E-4</v>
      </c>
      <c r="JM58" s="61">
        <v>1.2735252123470826E-3</v>
      </c>
      <c r="JN58" s="61">
        <v>7.7623237849416479E-3</v>
      </c>
      <c r="JO58" s="61">
        <v>9.7041607523807426E-3</v>
      </c>
      <c r="JP58" s="61">
        <v>1.1437380857508355E-2</v>
      </c>
      <c r="JQ58" s="61">
        <v>5.0219720757207539E-3</v>
      </c>
      <c r="JR58" s="61">
        <v>5.0869741140089648E-3</v>
      </c>
      <c r="JS58" s="61">
        <v>2.9199738905895617E-4</v>
      </c>
      <c r="JT58" s="61">
        <v>0</v>
      </c>
      <c r="JU58" s="61">
        <v>9.7551034597518391E-6</v>
      </c>
      <c r="JV58" s="61">
        <v>0</v>
      </c>
      <c r="JW58" s="61">
        <v>7.095691882242751E-4</v>
      </c>
      <c r="JX58" s="61">
        <v>2.0856237039879439E-5</v>
      </c>
      <c r="JY58" s="61">
        <v>0</v>
      </c>
      <c r="JZ58" s="61">
        <v>1.061032244908296E-4</v>
      </c>
      <c r="KA58" s="61">
        <v>7.2762718926465669E-4</v>
      </c>
      <c r="KB58" s="61">
        <v>1.2694048148143678E-4</v>
      </c>
      <c r="KC58" s="61">
        <v>1.3020306459838454E-4</v>
      </c>
      <c r="KD58" s="61">
        <v>2.8480016195075525E-4</v>
      </c>
      <c r="KE58" s="61">
        <v>5.9261574759173395E-5</v>
      </c>
      <c r="KF58" s="61">
        <v>5.5225358241837357E-4</v>
      </c>
      <c r="KG58" s="61">
        <v>5.7629413140785963E-6</v>
      </c>
      <c r="KH58" s="61">
        <v>4.1303284262404213E-4</v>
      </c>
      <c r="KI58" s="61">
        <v>0</v>
      </c>
      <c r="KJ58" s="61">
        <v>0</v>
      </c>
      <c r="KK58" s="61">
        <v>2.9528152843859068E-4</v>
      </c>
      <c r="KL58" s="61">
        <v>5.4581269203821386E-4</v>
      </c>
      <c r="KM58" s="61">
        <v>3.6518730161552583E-5</v>
      </c>
      <c r="KN58" s="61">
        <v>0</v>
      </c>
      <c r="KO58" s="61">
        <v>2.7102149532060666E-5</v>
      </c>
      <c r="KP58" s="61">
        <v>4.8653360174785422E-4</v>
      </c>
      <c r="KQ58" s="61">
        <v>9.8936671519613429E-4</v>
      </c>
      <c r="KR58" s="61">
        <v>5.6249824399106377E-5</v>
      </c>
      <c r="KS58" s="61">
        <v>3.2658607291082231E-4</v>
      </c>
      <c r="KT58" s="61">
        <v>5.7360253882879613E-4</v>
      </c>
      <c r="KU58" s="61">
        <v>4.7695219970373326E-4</v>
      </c>
      <c r="KV58" s="61">
        <v>5.0806116319084818E-4</v>
      </c>
      <c r="KW58" s="61">
        <v>5.9475750023760332E-5</v>
      </c>
      <c r="KX58" s="61">
        <v>3.8757155925546463E-6</v>
      </c>
      <c r="KY58" s="61">
        <v>7.7357495188391985E-6</v>
      </c>
      <c r="KZ58" s="61">
        <v>3.5351111291696522E-5</v>
      </c>
    </row>
    <row r="59" spans="1:312" ht="13" x14ac:dyDescent="0.3">
      <c r="A59" s="102">
        <v>1.0480033610428656</v>
      </c>
      <c r="B59" s="50" t="s">
        <v>875</v>
      </c>
      <c r="C59" s="60" t="s">
        <v>109</v>
      </c>
      <c r="D59" s="61">
        <v>0</v>
      </c>
      <c r="E59" s="61">
        <v>0</v>
      </c>
      <c r="F59" s="61">
        <v>0</v>
      </c>
      <c r="G59" s="61">
        <v>1.006563488869546E-4</v>
      </c>
      <c r="H59" s="61">
        <v>0</v>
      </c>
      <c r="I59" s="61">
        <v>0</v>
      </c>
      <c r="J59" s="61">
        <v>0</v>
      </c>
      <c r="K59" s="61">
        <v>0</v>
      </c>
      <c r="L59" s="61">
        <v>0</v>
      </c>
      <c r="M59" s="61">
        <v>4.5801915859025586E-6</v>
      </c>
      <c r="N59" s="61">
        <v>0</v>
      </c>
      <c r="O59" s="61">
        <v>0</v>
      </c>
      <c r="P59" s="61">
        <v>0</v>
      </c>
      <c r="Q59" s="61">
        <v>0</v>
      </c>
      <c r="R59" s="61">
        <v>0</v>
      </c>
      <c r="S59" s="61">
        <v>0</v>
      </c>
      <c r="T59" s="61">
        <v>0</v>
      </c>
      <c r="U59" s="61">
        <v>0</v>
      </c>
      <c r="V59" s="61">
        <v>0</v>
      </c>
      <c r="W59" s="61">
        <v>0</v>
      </c>
      <c r="X59" s="61">
        <v>0</v>
      </c>
      <c r="Y59" s="61">
        <v>0</v>
      </c>
      <c r="Z59" s="61">
        <v>0</v>
      </c>
      <c r="AA59" s="61">
        <v>0</v>
      </c>
      <c r="AB59" s="61">
        <v>0</v>
      </c>
      <c r="AC59" s="61">
        <v>0</v>
      </c>
      <c r="AD59" s="61">
        <v>0</v>
      </c>
      <c r="AE59" s="61">
        <v>0</v>
      </c>
      <c r="AF59" s="61">
        <v>0</v>
      </c>
      <c r="AG59" s="61">
        <v>0</v>
      </c>
      <c r="AH59" s="61">
        <v>0</v>
      </c>
      <c r="AI59" s="61">
        <v>4.4050923309167439E-4</v>
      </c>
      <c r="AJ59" s="61">
        <v>0.23354833406147282</v>
      </c>
      <c r="AK59" s="61">
        <v>0</v>
      </c>
      <c r="AL59" s="61">
        <v>0</v>
      </c>
      <c r="AM59" s="61">
        <v>0</v>
      </c>
      <c r="AN59" s="61">
        <v>0</v>
      </c>
      <c r="AO59" s="61">
        <v>0</v>
      </c>
      <c r="AP59" s="61">
        <v>0</v>
      </c>
      <c r="AQ59" s="61">
        <v>0</v>
      </c>
      <c r="AR59" s="61">
        <v>0</v>
      </c>
      <c r="AS59" s="61">
        <v>9.8994742045167494E-5</v>
      </c>
      <c r="AT59" s="61">
        <v>0</v>
      </c>
      <c r="AU59" s="61">
        <v>0</v>
      </c>
      <c r="AV59" s="61">
        <v>0</v>
      </c>
      <c r="AW59" s="61">
        <v>0</v>
      </c>
      <c r="AX59" s="61">
        <v>0</v>
      </c>
      <c r="AY59" s="61">
        <v>0</v>
      </c>
      <c r="AZ59" s="61">
        <v>0</v>
      </c>
      <c r="BA59" s="61">
        <v>0</v>
      </c>
      <c r="BB59" s="61">
        <v>0</v>
      </c>
      <c r="BC59" s="61">
        <v>0</v>
      </c>
      <c r="BD59" s="61">
        <v>0</v>
      </c>
      <c r="BE59" s="61">
        <v>0</v>
      </c>
      <c r="BF59" s="61">
        <v>4.7599220768013431E-5</v>
      </c>
      <c r="BG59" s="61">
        <v>0</v>
      </c>
      <c r="BH59" s="61">
        <v>0</v>
      </c>
      <c r="BI59" s="61">
        <v>0</v>
      </c>
      <c r="BJ59" s="61">
        <v>0</v>
      </c>
      <c r="BK59" s="61">
        <v>0</v>
      </c>
      <c r="BL59" s="61">
        <v>0</v>
      </c>
      <c r="BM59" s="61">
        <v>0</v>
      </c>
      <c r="BN59" s="61">
        <v>1.4217711066734072E-4</v>
      </c>
      <c r="BO59" s="61">
        <v>0</v>
      </c>
      <c r="BP59" s="61">
        <v>0</v>
      </c>
      <c r="BQ59" s="61">
        <v>0</v>
      </c>
      <c r="BR59" s="61">
        <v>0</v>
      </c>
      <c r="BS59" s="61">
        <v>0</v>
      </c>
      <c r="BT59" s="61">
        <v>0</v>
      </c>
      <c r="BU59" s="61">
        <v>0</v>
      </c>
      <c r="BV59" s="61">
        <v>0</v>
      </c>
      <c r="BW59" s="61">
        <v>2.4344391275810709E-4</v>
      </c>
      <c r="BX59" s="61">
        <v>0</v>
      </c>
      <c r="BY59" s="61">
        <v>0</v>
      </c>
      <c r="BZ59" s="61">
        <v>0</v>
      </c>
      <c r="CA59" s="61">
        <v>0</v>
      </c>
      <c r="CB59" s="61">
        <v>0</v>
      </c>
      <c r="CC59" s="61">
        <v>0</v>
      </c>
      <c r="CD59" s="61">
        <v>0</v>
      </c>
      <c r="CE59" s="61">
        <v>0</v>
      </c>
      <c r="CF59" s="61">
        <v>0</v>
      </c>
      <c r="CG59" s="61">
        <v>0</v>
      </c>
      <c r="CH59" s="61">
        <v>0</v>
      </c>
      <c r="CI59" s="61">
        <v>0</v>
      </c>
      <c r="CJ59" s="61">
        <v>0</v>
      </c>
      <c r="CK59" s="61">
        <v>0</v>
      </c>
      <c r="CL59" s="61">
        <v>0</v>
      </c>
      <c r="CM59" s="61">
        <v>3.3314152462577469E-4</v>
      </c>
      <c r="CN59" s="61">
        <v>0</v>
      </c>
      <c r="CO59" s="61">
        <v>2.5328756040149771E-4</v>
      </c>
      <c r="CP59" s="61">
        <v>6.5416661612381112E-3</v>
      </c>
      <c r="CQ59" s="61">
        <v>1.3196250026594221E-4</v>
      </c>
      <c r="CR59" s="61">
        <v>0</v>
      </c>
      <c r="CS59" s="61">
        <v>0</v>
      </c>
      <c r="CT59" s="61">
        <v>0</v>
      </c>
      <c r="CU59" s="61">
        <v>0</v>
      </c>
      <c r="CV59" s="61">
        <v>0</v>
      </c>
      <c r="CW59" s="61">
        <v>0</v>
      </c>
      <c r="CX59" s="61">
        <v>0</v>
      </c>
      <c r="CY59" s="61">
        <v>0</v>
      </c>
      <c r="CZ59" s="61">
        <v>4.5447598419755481E-4</v>
      </c>
      <c r="DA59" s="61">
        <v>0</v>
      </c>
      <c r="DB59" s="61">
        <v>0</v>
      </c>
      <c r="DC59" s="61">
        <v>0</v>
      </c>
      <c r="DD59" s="61">
        <v>0</v>
      </c>
      <c r="DE59" s="61">
        <v>0</v>
      </c>
      <c r="DF59" s="61">
        <v>0</v>
      </c>
      <c r="DG59" s="61">
        <v>0</v>
      </c>
      <c r="DH59" s="61">
        <v>0</v>
      </c>
      <c r="DI59" s="61">
        <v>0</v>
      </c>
      <c r="DJ59" s="61">
        <v>0</v>
      </c>
      <c r="DK59" s="61">
        <v>0</v>
      </c>
      <c r="DL59" s="61">
        <v>0</v>
      </c>
      <c r="DM59" s="61">
        <v>0</v>
      </c>
      <c r="DN59" s="61">
        <v>0</v>
      </c>
      <c r="DO59" s="61">
        <v>0</v>
      </c>
      <c r="DP59" s="61">
        <v>0</v>
      </c>
      <c r="DQ59" s="61">
        <v>0</v>
      </c>
      <c r="DR59" s="61">
        <v>0</v>
      </c>
      <c r="DS59" s="61">
        <v>0</v>
      </c>
      <c r="DT59" s="61">
        <v>0</v>
      </c>
      <c r="DU59" s="61">
        <v>0</v>
      </c>
      <c r="DV59" s="61">
        <v>0</v>
      </c>
      <c r="DW59" s="61">
        <v>0</v>
      </c>
      <c r="DX59" s="61">
        <v>0</v>
      </c>
      <c r="DY59" s="61">
        <v>4.1687997760356921E-4</v>
      </c>
      <c r="DZ59" s="61">
        <v>8.0849515872808385E-4</v>
      </c>
      <c r="EA59" s="61">
        <v>3.7563206687442892E-3</v>
      </c>
      <c r="EB59" s="61">
        <v>6.0786907826571396E-2</v>
      </c>
      <c r="EC59" s="61">
        <v>2.5376301951763099E-3</v>
      </c>
      <c r="ED59" s="61">
        <v>6.8427711940696578E-2</v>
      </c>
      <c r="EE59" s="61">
        <v>2.6305974950794078E-2</v>
      </c>
      <c r="EF59" s="61">
        <v>3.9117789235915169E-2</v>
      </c>
      <c r="EG59" s="61">
        <v>2.8116823317947062E-4</v>
      </c>
      <c r="EH59" s="61">
        <v>0.16667525496564917</v>
      </c>
      <c r="EI59" s="61">
        <v>1.9164977500841839E-3</v>
      </c>
      <c r="EJ59" s="61">
        <v>4.3958895567439649E-2</v>
      </c>
      <c r="EK59" s="61">
        <v>2.6579814959479968E-2</v>
      </c>
      <c r="EL59" s="61">
        <v>0</v>
      </c>
      <c r="EM59" s="61">
        <v>0</v>
      </c>
      <c r="EN59" s="61">
        <v>0</v>
      </c>
      <c r="EO59" s="61">
        <v>0</v>
      </c>
      <c r="EP59" s="61">
        <v>0</v>
      </c>
      <c r="EQ59" s="61">
        <v>0</v>
      </c>
      <c r="ER59" s="61">
        <v>0</v>
      </c>
      <c r="ES59" s="61">
        <v>0</v>
      </c>
      <c r="ET59" s="61">
        <v>0</v>
      </c>
      <c r="EU59" s="61">
        <v>0</v>
      </c>
      <c r="EV59" s="61">
        <v>0</v>
      </c>
      <c r="EW59" s="61">
        <v>0</v>
      </c>
      <c r="EX59" s="61">
        <v>0</v>
      </c>
      <c r="EY59" s="61">
        <v>0</v>
      </c>
      <c r="EZ59" s="61">
        <v>0</v>
      </c>
      <c r="FA59" s="61">
        <v>0</v>
      </c>
      <c r="FB59" s="61">
        <v>0</v>
      </c>
      <c r="FC59" s="61">
        <v>0</v>
      </c>
      <c r="FD59" s="61">
        <v>0</v>
      </c>
      <c r="FE59" s="61">
        <v>0</v>
      </c>
      <c r="FF59" s="61">
        <v>0</v>
      </c>
      <c r="FG59" s="61">
        <v>0</v>
      </c>
      <c r="FH59" s="61">
        <v>0</v>
      </c>
      <c r="FI59" s="61">
        <v>0</v>
      </c>
      <c r="FJ59" s="61">
        <v>1.2353267980589897E-4</v>
      </c>
      <c r="FK59" s="61">
        <v>0</v>
      </c>
      <c r="FL59" s="61">
        <v>0</v>
      </c>
      <c r="FM59" s="61">
        <v>0</v>
      </c>
      <c r="FN59" s="61">
        <v>0</v>
      </c>
      <c r="FO59" s="61">
        <v>0</v>
      </c>
      <c r="FP59" s="61">
        <v>0</v>
      </c>
      <c r="FQ59" s="61">
        <v>0</v>
      </c>
      <c r="FR59" s="61">
        <v>0</v>
      </c>
      <c r="FS59" s="61">
        <v>0</v>
      </c>
      <c r="FT59" s="61">
        <v>0</v>
      </c>
      <c r="FU59" s="61">
        <v>0</v>
      </c>
      <c r="FV59" s="61">
        <v>0</v>
      </c>
      <c r="FW59" s="61">
        <v>0</v>
      </c>
      <c r="FX59" s="61">
        <v>0</v>
      </c>
      <c r="FY59" s="61">
        <v>0</v>
      </c>
      <c r="FZ59" s="61">
        <v>0</v>
      </c>
      <c r="GA59" s="61">
        <v>0</v>
      </c>
      <c r="GB59" s="61">
        <v>0</v>
      </c>
      <c r="GC59" s="61">
        <v>0</v>
      </c>
      <c r="GD59" s="61">
        <v>0</v>
      </c>
      <c r="GE59" s="61">
        <v>0</v>
      </c>
      <c r="GF59" s="61">
        <v>0</v>
      </c>
      <c r="GG59" s="61">
        <v>0</v>
      </c>
      <c r="GH59" s="61">
        <v>0</v>
      </c>
      <c r="GI59" s="61">
        <v>0</v>
      </c>
      <c r="GJ59" s="61">
        <v>0</v>
      </c>
      <c r="GK59" s="61">
        <v>0</v>
      </c>
      <c r="GL59" s="61">
        <v>0</v>
      </c>
      <c r="GM59" s="61">
        <v>0</v>
      </c>
      <c r="GN59" s="61">
        <v>0</v>
      </c>
      <c r="GO59" s="61">
        <v>0</v>
      </c>
      <c r="GP59" s="61">
        <v>0</v>
      </c>
      <c r="GQ59" s="61">
        <v>0</v>
      </c>
      <c r="GR59" s="61">
        <v>0</v>
      </c>
      <c r="GS59" s="61">
        <v>0</v>
      </c>
      <c r="GT59" s="61">
        <v>0</v>
      </c>
      <c r="GU59" s="61">
        <v>0</v>
      </c>
      <c r="GV59" s="61">
        <v>0</v>
      </c>
      <c r="GW59" s="61">
        <v>0</v>
      </c>
      <c r="GX59" s="61">
        <v>0</v>
      </c>
      <c r="GY59" s="61">
        <v>0</v>
      </c>
      <c r="GZ59" s="61">
        <v>0</v>
      </c>
      <c r="HA59" s="61">
        <v>0</v>
      </c>
      <c r="HB59" s="61">
        <v>0</v>
      </c>
      <c r="HC59" s="61">
        <v>0</v>
      </c>
      <c r="HD59" s="61">
        <v>1.5833971618417497E-4</v>
      </c>
      <c r="HE59" s="61">
        <v>0</v>
      </c>
      <c r="HF59" s="61">
        <v>2.414429780949694E-5</v>
      </c>
      <c r="HG59" s="61">
        <v>0</v>
      </c>
      <c r="HH59" s="61">
        <v>0</v>
      </c>
      <c r="HI59" s="61">
        <v>0</v>
      </c>
      <c r="HJ59" s="61">
        <v>0</v>
      </c>
      <c r="HK59" s="61">
        <v>0</v>
      </c>
      <c r="HL59" s="61">
        <v>0</v>
      </c>
      <c r="HM59" s="61">
        <v>0</v>
      </c>
      <c r="HN59" s="61">
        <v>0</v>
      </c>
      <c r="HO59" s="61">
        <v>0</v>
      </c>
      <c r="HP59" s="61">
        <v>0</v>
      </c>
      <c r="HQ59" s="61">
        <v>0</v>
      </c>
      <c r="HR59" s="61">
        <v>0</v>
      </c>
      <c r="HS59" s="61">
        <v>0</v>
      </c>
      <c r="HT59" s="61">
        <v>4.9917848402773236E-4</v>
      </c>
      <c r="HU59" s="61">
        <v>0</v>
      </c>
      <c r="HV59" s="61">
        <v>0</v>
      </c>
      <c r="HW59" s="61">
        <v>0</v>
      </c>
      <c r="HX59" s="61">
        <v>0</v>
      </c>
      <c r="HY59" s="61">
        <v>0</v>
      </c>
      <c r="HZ59" s="61">
        <v>0</v>
      </c>
      <c r="IA59" s="61">
        <v>0</v>
      </c>
      <c r="IB59" s="61">
        <v>0</v>
      </c>
      <c r="IC59" s="61">
        <v>0</v>
      </c>
      <c r="ID59" s="61">
        <v>0</v>
      </c>
      <c r="IE59" s="61">
        <v>0</v>
      </c>
      <c r="IF59" s="61">
        <v>0</v>
      </c>
      <c r="IG59" s="61">
        <v>0</v>
      </c>
      <c r="IH59" s="61">
        <v>0</v>
      </c>
      <c r="II59" s="61">
        <v>0</v>
      </c>
      <c r="IJ59" s="61">
        <v>0</v>
      </c>
      <c r="IK59" s="61">
        <v>0</v>
      </c>
      <c r="IL59" s="61">
        <v>0</v>
      </c>
      <c r="IM59" s="61">
        <v>0</v>
      </c>
      <c r="IN59" s="61">
        <v>0</v>
      </c>
      <c r="IO59" s="61">
        <v>0</v>
      </c>
      <c r="IP59" s="61">
        <v>0</v>
      </c>
      <c r="IQ59" s="61">
        <v>4.567531951275846E-5</v>
      </c>
      <c r="IR59" s="61">
        <v>0</v>
      </c>
      <c r="IS59" s="61">
        <v>0</v>
      </c>
      <c r="IT59" s="61">
        <v>0</v>
      </c>
      <c r="IU59" s="61">
        <v>0</v>
      </c>
      <c r="IV59" s="61">
        <v>0</v>
      </c>
      <c r="IW59" s="61">
        <v>0</v>
      </c>
      <c r="IX59" s="61">
        <v>0</v>
      </c>
      <c r="IY59" s="61">
        <v>0</v>
      </c>
      <c r="IZ59" s="61">
        <v>0</v>
      </c>
      <c r="JA59" s="61">
        <v>0</v>
      </c>
      <c r="JB59" s="61">
        <v>0</v>
      </c>
      <c r="JC59" s="61">
        <v>0</v>
      </c>
      <c r="JD59" s="61">
        <v>0</v>
      </c>
      <c r="JE59" s="61">
        <v>0</v>
      </c>
      <c r="JF59" s="61">
        <v>0</v>
      </c>
      <c r="JG59" s="61">
        <v>0</v>
      </c>
      <c r="JH59" s="61">
        <v>0</v>
      </c>
      <c r="JI59" s="61">
        <v>0</v>
      </c>
      <c r="JJ59" s="61">
        <v>0</v>
      </c>
      <c r="JK59" s="61">
        <v>0</v>
      </c>
      <c r="JL59" s="61">
        <v>0</v>
      </c>
      <c r="JM59" s="61">
        <v>0</v>
      </c>
      <c r="JN59" s="61">
        <v>4.4099476451910903E-5</v>
      </c>
      <c r="JO59" s="61">
        <v>0</v>
      </c>
      <c r="JP59" s="61">
        <v>0</v>
      </c>
      <c r="JQ59" s="61">
        <v>0</v>
      </c>
      <c r="JR59" s="61">
        <v>0</v>
      </c>
      <c r="JS59" s="61">
        <v>0</v>
      </c>
      <c r="JT59" s="61">
        <v>0</v>
      </c>
      <c r="JU59" s="61">
        <v>0</v>
      </c>
      <c r="JV59" s="61">
        <v>0</v>
      </c>
      <c r="JW59" s="61">
        <v>2.2985973196010652E-2</v>
      </c>
      <c r="JX59" s="61">
        <v>4.6952456346218992E-5</v>
      </c>
      <c r="JY59" s="61">
        <v>6.9309219325823233E-5</v>
      </c>
      <c r="JZ59" s="61">
        <v>0</v>
      </c>
      <c r="KA59" s="61">
        <v>1.6249948730847518E-5</v>
      </c>
      <c r="KB59" s="61">
        <v>0</v>
      </c>
      <c r="KC59" s="61">
        <v>0</v>
      </c>
      <c r="KD59" s="61">
        <v>1.1057961405202821E-3</v>
      </c>
      <c r="KE59" s="61">
        <v>0</v>
      </c>
      <c r="KF59" s="61">
        <v>0</v>
      </c>
      <c r="KG59" s="61">
        <v>0</v>
      </c>
      <c r="KH59" s="61">
        <v>0</v>
      </c>
      <c r="KI59" s="61">
        <v>2.401746861972839E-4</v>
      </c>
      <c r="KJ59" s="61">
        <v>0</v>
      </c>
      <c r="KK59" s="61">
        <v>0</v>
      </c>
      <c r="KL59" s="61">
        <v>0</v>
      </c>
      <c r="KM59" s="61">
        <v>1.110026767929047E-4</v>
      </c>
      <c r="KN59" s="61">
        <v>0</v>
      </c>
      <c r="KO59" s="61">
        <v>0</v>
      </c>
      <c r="KP59" s="61">
        <v>5.1809076323795008E-4</v>
      </c>
      <c r="KQ59" s="61">
        <v>0</v>
      </c>
      <c r="KR59" s="61">
        <v>0</v>
      </c>
      <c r="KS59" s="61">
        <v>0</v>
      </c>
      <c r="KT59" s="61">
        <v>0</v>
      </c>
      <c r="KU59" s="61">
        <v>2.4417543395093097E-4</v>
      </c>
      <c r="KV59" s="61">
        <v>0</v>
      </c>
      <c r="KW59" s="61">
        <v>0</v>
      </c>
      <c r="KX59" s="61">
        <v>6.8135080117110683E-5</v>
      </c>
      <c r="KY59" s="61">
        <v>0</v>
      </c>
      <c r="KZ59" s="61">
        <v>0</v>
      </c>
    </row>
    <row r="60" spans="1:312" ht="13" x14ac:dyDescent="0.3">
      <c r="A60" s="102">
        <v>1.0242665632728831</v>
      </c>
      <c r="B60" s="50" t="s">
        <v>13538</v>
      </c>
      <c r="C60" s="60" t="s">
        <v>20</v>
      </c>
      <c r="D60" s="61">
        <v>0</v>
      </c>
      <c r="E60" s="61">
        <v>0</v>
      </c>
      <c r="F60" s="61">
        <v>0</v>
      </c>
      <c r="G60" s="61">
        <v>0</v>
      </c>
      <c r="H60" s="61">
        <v>0</v>
      </c>
      <c r="I60" s="61">
        <v>4.4997669937791689E-2</v>
      </c>
      <c r="J60" s="61">
        <v>1.8374220450549969E-2</v>
      </c>
      <c r="K60" s="61">
        <v>2.0595619826062488E-4</v>
      </c>
      <c r="L60" s="61">
        <v>7.6811641842965074E-4</v>
      </c>
      <c r="M60" s="61">
        <v>0</v>
      </c>
      <c r="N60" s="61">
        <v>0</v>
      </c>
      <c r="O60" s="61">
        <v>0</v>
      </c>
      <c r="P60" s="61">
        <v>0</v>
      </c>
      <c r="Q60" s="61">
        <v>0</v>
      </c>
      <c r="R60" s="61">
        <v>0</v>
      </c>
      <c r="S60" s="61">
        <v>0</v>
      </c>
      <c r="T60" s="61">
        <v>0</v>
      </c>
      <c r="U60" s="61">
        <v>0</v>
      </c>
      <c r="V60" s="61">
        <v>0</v>
      </c>
      <c r="W60" s="61">
        <v>0</v>
      </c>
      <c r="X60" s="61">
        <v>0</v>
      </c>
      <c r="Y60" s="61">
        <v>0</v>
      </c>
      <c r="Z60" s="61">
        <v>0</v>
      </c>
      <c r="AA60" s="61">
        <v>0</v>
      </c>
      <c r="AB60" s="61">
        <v>0</v>
      </c>
      <c r="AC60" s="61">
        <v>0</v>
      </c>
      <c r="AD60" s="61">
        <v>0</v>
      </c>
      <c r="AE60" s="61">
        <v>0</v>
      </c>
      <c r="AF60" s="61">
        <v>0</v>
      </c>
      <c r="AG60" s="61">
        <v>0</v>
      </c>
      <c r="AH60" s="61">
        <v>0</v>
      </c>
      <c r="AI60" s="61">
        <v>0</v>
      </c>
      <c r="AJ60" s="61">
        <v>0</v>
      </c>
      <c r="AK60" s="61">
        <v>0</v>
      </c>
      <c r="AL60" s="61">
        <v>0</v>
      </c>
      <c r="AM60" s="61">
        <v>0</v>
      </c>
      <c r="AN60" s="61">
        <v>0</v>
      </c>
      <c r="AO60" s="61">
        <v>0</v>
      </c>
      <c r="AP60" s="61">
        <v>0</v>
      </c>
      <c r="AQ60" s="61">
        <v>0</v>
      </c>
      <c r="AR60" s="61">
        <v>0</v>
      </c>
      <c r="AS60" s="61">
        <v>0</v>
      </c>
      <c r="AT60" s="61">
        <v>0</v>
      </c>
      <c r="AU60" s="61">
        <v>0</v>
      </c>
      <c r="AV60" s="61">
        <v>1.6085384511568601E-5</v>
      </c>
      <c r="AW60" s="61">
        <v>3.1541133949827274E-4</v>
      </c>
      <c r="AX60" s="61">
        <v>4.8038667514676342E-3</v>
      </c>
      <c r="AY60" s="61">
        <v>0</v>
      </c>
      <c r="AZ60" s="61">
        <v>0</v>
      </c>
      <c r="BA60" s="61">
        <v>0</v>
      </c>
      <c r="BB60" s="61">
        <v>0</v>
      </c>
      <c r="BC60" s="61">
        <v>0</v>
      </c>
      <c r="BD60" s="61">
        <v>0</v>
      </c>
      <c r="BE60" s="61">
        <v>0</v>
      </c>
      <c r="BF60" s="61">
        <v>0</v>
      </c>
      <c r="BG60" s="61">
        <v>0</v>
      </c>
      <c r="BH60" s="61">
        <v>0</v>
      </c>
      <c r="BI60" s="61">
        <v>0</v>
      </c>
      <c r="BJ60" s="61">
        <v>0</v>
      </c>
      <c r="BK60" s="61">
        <v>0</v>
      </c>
      <c r="BL60" s="61">
        <v>0</v>
      </c>
      <c r="BM60" s="61">
        <v>0</v>
      </c>
      <c r="BN60" s="61">
        <v>0</v>
      </c>
      <c r="BO60" s="61">
        <v>0</v>
      </c>
      <c r="BP60" s="61">
        <v>0</v>
      </c>
      <c r="BQ60" s="61">
        <v>1.1684040024227114E-3</v>
      </c>
      <c r="BR60" s="61">
        <v>0</v>
      </c>
      <c r="BS60" s="61">
        <v>0</v>
      </c>
      <c r="BT60" s="61">
        <v>0</v>
      </c>
      <c r="BU60" s="61">
        <v>5.6764544180691774E-4</v>
      </c>
      <c r="BV60" s="61">
        <v>0</v>
      </c>
      <c r="BW60" s="61">
        <v>0</v>
      </c>
      <c r="BX60" s="61">
        <v>0</v>
      </c>
      <c r="BY60" s="61">
        <v>0</v>
      </c>
      <c r="BZ60" s="61">
        <v>0</v>
      </c>
      <c r="CA60" s="61">
        <v>0</v>
      </c>
      <c r="CB60" s="61">
        <v>0</v>
      </c>
      <c r="CC60" s="61">
        <v>0</v>
      </c>
      <c r="CD60" s="61">
        <v>0</v>
      </c>
      <c r="CE60" s="61">
        <v>0</v>
      </c>
      <c r="CF60" s="61">
        <v>0</v>
      </c>
      <c r="CG60" s="61">
        <v>0</v>
      </c>
      <c r="CH60" s="61">
        <v>0</v>
      </c>
      <c r="CI60" s="61">
        <v>0</v>
      </c>
      <c r="CJ60" s="61">
        <v>0</v>
      </c>
      <c r="CK60" s="61">
        <v>0</v>
      </c>
      <c r="CL60" s="61">
        <v>0</v>
      </c>
      <c r="CM60" s="61">
        <v>0</v>
      </c>
      <c r="CN60" s="61">
        <v>0</v>
      </c>
      <c r="CO60" s="61">
        <v>0</v>
      </c>
      <c r="CP60" s="61">
        <v>0</v>
      </c>
      <c r="CQ60" s="61">
        <v>0</v>
      </c>
      <c r="CR60" s="61">
        <v>0</v>
      </c>
      <c r="CS60" s="61">
        <v>0</v>
      </c>
      <c r="CT60" s="61">
        <v>0</v>
      </c>
      <c r="CU60" s="61">
        <v>0</v>
      </c>
      <c r="CV60" s="61">
        <v>0</v>
      </c>
      <c r="CW60" s="61">
        <v>0</v>
      </c>
      <c r="CX60" s="61">
        <v>0</v>
      </c>
      <c r="CY60" s="61">
        <v>0</v>
      </c>
      <c r="CZ60" s="61">
        <v>0</v>
      </c>
      <c r="DA60" s="61">
        <v>0</v>
      </c>
      <c r="DB60" s="61">
        <v>0</v>
      </c>
      <c r="DC60" s="61">
        <v>0</v>
      </c>
      <c r="DD60" s="61">
        <v>3.9355016477570594E-4</v>
      </c>
      <c r="DE60" s="61">
        <v>0</v>
      </c>
      <c r="DF60" s="61">
        <v>0</v>
      </c>
      <c r="DG60" s="61">
        <v>0</v>
      </c>
      <c r="DH60" s="61">
        <v>0</v>
      </c>
      <c r="DI60" s="61">
        <v>0</v>
      </c>
      <c r="DJ60" s="61">
        <v>0</v>
      </c>
      <c r="DK60" s="61">
        <v>0</v>
      </c>
      <c r="DL60" s="61">
        <v>0</v>
      </c>
      <c r="DM60" s="61">
        <v>0</v>
      </c>
      <c r="DN60" s="61">
        <v>0</v>
      </c>
      <c r="DO60" s="61">
        <v>0</v>
      </c>
      <c r="DP60" s="61">
        <v>0</v>
      </c>
      <c r="DQ60" s="61">
        <v>0</v>
      </c>
      <c r="DR60" s="61">
        <v>0</v>
      </c>
      <c r="DS60" s="61">
        <v>0</v>
      </c>
      <c r="DT60" s="61">
        <v>0</v>
      </c>
      <c r="DU60" s="61">
        <v>1.7594829322969927E-4</v>
      </c>
      <c r="DV60" s="61">
        <v>0</v>
      </c>
      <c r="DW60" s="61">
        <v>3.0302831333364015E-5</v>
      </c>
      <c r="DX60" s="61">
        <v>0</v>
      </c>
      <c r="DY60" s="61">
        <v>0</v>
      </c>
      <c r="DZ60" s="61">
        <v>0</v>
      </c>
      <c r="EA60" s="61">
        <v>0</v>
      </c>
      <c r="EB60" s="61">
        <v>0</v>
      </c>
      <c r="EC60" s="61">
        <v>0</v>
      </c>
      <c r="ED60" s="61">
        <v>0</v>
      </c>
      <c r="EE60" s="61">
        <v>0</v>
      </c>
      <c r="EF60" s="61">
        <v>0</v>
      </c>
      <c r="EG60" s="61">
        <v>0</v>
      </c>
      <c r="EH60" s="61">
        <v>0</v>
      </c>
      <c r="EI60" s="61">
        <v>0</v>
      </c>
      <c r="EJ60" s="61">
        <v>0</v>
      </c>
      <c r="EK60" s="61">
        <v>0</v>
      </c>
      <c r="EL60" s="61">
        <v>0</v>
      </c>
      <c r="EM60" s="61">
        <v>2.093831946091571E-3</v>
      </c>
      <c r="EN60" s="61">
        <v>1.0467230089876757E-3</v>
      </c>
      <c r="EO60" s="61">
        <v>0</v>
      </c>
      <c r="EP60" s="61">
        <v>1.0926873223063996E-3</v>
      </c>
      <c r="EQ60" s="61">
        <v>2.6640246199545448E-4</v>
      </c>
      <c r="ER60" s="61">
        <v>9.2527135009238669E-4</v>
      </c>
      <c r="ES60" s="61">
        <v>6.345722564765155E-4</v>
      </c>
      <c r="ET60" s="61">
        <v>0</v>
      </c>
      <c r="EU60" s="61">
        <v>1.7644360724552283E-3</v>
      </c>
      <c r="EV60" s="61">
        <v>4.2078351751173061E-2</v>
      </c>
      <c r="EW60" s="61">
        <v>4.3886815638959222E-4</v>
      </c>
      <c r="EX60" s="61">
        <v>0</v>
      </c>
      <c r="EY60" s="61">
        <v>0</v>
      </c>
      <c r="EZ60" s="61">
        <v>0</v>
      </c>
      <c r="FA60" s="61">
        <v>0</v>
      </c>
      <c r="FB60" s="61">
        <v>0</v>
      </c>
      <c r="FC60" s="61">
        <v>0</v>
      </c>
      <c r="FD60" s="61">
        <v>0</v>
      </c>
      <c r="FE60" s="61">
        <v>0</v>
      </c>
      <c r="FF60" s="61">
        <v>0</v>
      </c>
      <c r="FG60" s="61">
        <v>0</v>
      </c>
      <c r="FH60" s="61">
        <v>0</v>
      </c>
      <c r="FI60" s="61">
        <v>0</v>
      </c>
      <c r="FJ60" s="61">
        <v>0</v>
      </c>
      <c r="FK60" s="61">
        <v>0</v>
      </c>
      <c r="FL60" s="61">
        <v>0</v>
      </c>
      <c r="FM60" s="61">
        <v>0</v>
      </c>
      <c r="FN60" s="61">
        <v>0</v>
      </c>
      <c r="FO60" s="61">
        <v>0</v>
      </c>
      <c r="FP60" s="61">
        <v>0</v>
      </c>
      <c r="FQ60" s="61">
        <v>0</v>
      </c>
      <c r="FR60" s="61">
        <v>0</v>
      </c>
      <c r="FS60" s="61">
        <v>0</v>
      </c>
      <c r="FT60" s="61">
        <v>0</v>
      </c>
      <c r="FU60" s="61">
        <v>0</v>
      </c>
      <c r="FV60" s="61">
        <v>0</v>
      </c>
      <c r="FW60" s="61">
        <v>0</v>
      </c>
      <c r="FX60" s="61">
        <v>0</v>
      </c>
      <c r="FY60" s="61">
        <v>0</v>
      </c>
      <c r="FZ60" s="61">
        <v>0</v>
      </c>
      <c r="GA60" s="61">
        <v>0</v>
      </c>
      <c r="GB60" s="61">
        <v>0</v>
      </c>
      <c r="GC60" s="61">
        <v>0</v>
      </c>
      <c r="GD60" s="61">
        <v>0</v>
      </c>
      <c r="GE60" s="61">
        <v>0</v>
      </c>
      <c r="GF60" s="61">
        <v>0</v>
      </c>
      <c r="GG60" s="61">
        <v>0</v>
      </c>
      <c r="GH60" s="61">
        <v>0</v>
      </c>
      <c r="GI60" s="61">
        <v>1.0127749125230825E-4</v>
      </c>
      <c r="GJ60" s="61">
        <v>0</v>
      </c>
      <c r="GK60" s="61">
        <v>0</v>
      </c>
      <c r="GL60" s="61">
        <v>0</v>
      </c>
      <c r="GM60" s="61">
        <v>0</v>
      </c>
      <c r="GN60" s="61">
        <v>0</v>
      </c>
      <c r="GO60" s="61">
        <v>0</v>
      </c>
      <c r="GP60" s="61">
        <v>0</v>
      </c>
      <c r="GQ60" s="61">
        <v>0</v>
      </c>
      <c r="GR60" s="61">
        <v>4.3344570987030514E-4</v>
      </c>
      <c r="GS60" s="61">
        <v>0</v>
      </c>
      <c r="GT60" s="61">
        <v>5.7531611399983711E-4</v>
      </c>
      <c r="GU60" s="61">
        <v>2.6324171789709046E-4</v>
      </c>
      <c r="GV60" s="61">
        <v>0</v>
      </c>
      <c r="GW60" s="61">
        <v>0</v>
      </c>
      <c r="GX60" s="61">
        <v>0</v>
      </c>
      <c r="GY60" s="61">
        <v>0</v>
      </c>
      <c r="GZ60" s="61">
        <v>0</v>
      </c>
      <c r="HA60" s="61">
        <v>0</v>
      </c>
      <c r="HB60" s="61">
        <v>0</v>
      </c>
      <c r="HC60" s="61">
        <v>0</v>
      </c>
      <c r="HD60" s="61">
        <v>0</v>
      </c>
      <c r="HE60" s="61">
        <v>0</v>
      </c>
      <c r="HF60" s="61">
        <v>0</v>
      </c>
      <c r="HG60" s="61">
        <v>0</v>
      </c>
      <c r="HH60" s="61">
        <v>0</v>
      </c>
      <c r="HI60" s="61">
        <v>0</v>
      </c>
      <c r="HJ60" s="61">
        <v>0</v>
      </c>
      <c r="HK60" s="61">
        <v>0</v>
      </c>
      <c r="HL60" s="61">
        <v>0</v>
      </c>
      <c r="HM60" s="61">
        <v>0</v>
      </c>
      <c r="HN60" s="61">
        <v>0</v>
      </c>
      <c r="HO60" s="61">
        <v>9.8895884345058738E-5</v>
      </c>
      <c r="HP60" s="61">
        <v>0</v>
      </c>
      <c r="HQ60" s="61">
        <v>0</v>
      </c>
      <c r="HR60" s="61">
        <v>0</v>
      </c>
      <c r="HS60" s="61">
        <v>0</v>
      </c>
      <c r="HT60" s="61">
        <v>0</v>
      </c>
      <c r="HU60" s="61">
        <v>0</v>
      </c>
      <c r="HV60" s="61">
        <v>0</v>
      </c>
      <c r="HW60" s="61">
        <v>0</v>
      </c>
      <c r="HX60" s="61">
        <v>0</v>
      </c>
      <c r="HY60" s="61">
        <v>0</v>
      </c>
      <c r="HZ60" s="61">
        <v>0</v>
      </c>
      <c r="IA60" s="61">
        <v>0</v>
      </c>
      <c r="IB60" s="61">
        <v>0</v>
      </c>
      <c r="IC60" s="61">
        <v>0</v>
      </c>
      <c r="ID60" s="61">
        <v>0</v>
      </c>
      <c r="IE60" s="61">
        <v>0</v>
      </c>
      <c r="IF60" s="61">
        <v>0</v>
      </c>
      <c r="IG60" s="61">
        <v>0</v>
      </c>
      <c r="IH60" s="61">
        <v>0</v>
      </c>
      <c r="II60" s="61">
        <v>0</v>
      </c>
      <c r="IJ60" s="61">
        <v>1.5701214178631773E-4</v>
      </c>
      <c r="IK60" s="61">
        <v>6.0240984549070602E-4</v>
      </c>
      <c r="IL60" s="61">
        <v>7.7772791976718568E-5</v>
      </c>
      <c r="IM60" s="61">
        <v>1.1710860166075196E-4</v>
      </c>
      <c r="IN60" s="61">
        <v>0</v>
      </c>
      <c r="IO60" s="61">
        <v>1.8841779551153641E-4</v>
      </c>
      <c r="IP60" s="61">
        <v>0</v>
      </c>
      <c r="IQ60" s="61">
        <v>8.5022047351266503E-5</v>
      </c>
      <c r="IR60" s="61">
        <v>0</v>
      </c>
      <c r="IS60" s="61">
        <v>1.7854318929339363E-2</v>
      </c>
      <c r="IT60" s="61">
        <v>3.7642231948386125E-2</v>
      </c>
      <c r="IU60" s="61">
        <v>9.9729601634724833E-3</v>
      </c>
      <c r="IV60" s="61">
        <v>6.816053357294409E-2</v>
      </c>
      <c r="IW60" s="61">
        <v>2.3478121231270341E-2</v>
      </c>
      <c r="IX60" s="61">
        <v>4.6974129917463263E-3</v>
      </c>
      <c r="IY60" s="61">
        <v>0</v>
      </c>
      <c r="IZ60" s="61">
        <v>0</v>
      </c>
      <c r="JA60" s="61">
        <v>0</v>
      </c>
      <c r="JB60" s="61">
        <v>0</v>
      </c>
      <c r="JC60" s="61">
        <v>0</v>
      </c>
      <c r="JD60" s="61">
        <v>0</v>
      </c>
      <c r="JE60" s="61">
        <v>0</v>
      </c>
      <c r="JF60" s="61">
        <v>0</v>
      </c>
      <c r="JG60" s="61">
        <v>0</v>
      </c>
      <c r="JH60" s="61">
        <v>0</v>
      </c>
      <c r="JI60" s="61">
        <v>0</v>
      </c>
      <c r="JJ60" s="61">
        <v>0</v>
      </c>
      <c r="JK60" s="61">
        <v>0</v>
      </c>
      <c r="JL60" s="61">
        <v>0</v>
      </c>
      <c r="JM60" s="61">
        <v>0</v>
      </c>
      <c r="JN60" s="61">
        <v>0</v>
      </c>
      <c r="JO60" s="61">
        <v>0</v>
      </c>
      <c r="JP60" s="61">
        <v>0</v>
      </c>
      <c r="JQ60" s="61">
        <v>0</v>
      </c>
      <c r="JR60" s="61">
        <v>0</v>
      </c>
      <c r="JS60" s="61">
        <v>0</v>
      </c>
      <c r="JT60" s="61">
        <v>0</v>
      </c>
      <c r="JU60" s="61">
        <v>0</v>
      </c>
      <c r="JV60" s="61">
        <v>0</v>
      </c>
      <c r="JW60" s="61">
        <v>0</v>
      </c>
      <c r="JX60" s="61">
        <v>0</v>
      </c>
      <c r="JY60" s="61">
        <v>0</v>
      </c>
      <c r="JZ60" s="61">
        <v>0</v>
      </c>
      <c r="KA60" s="61">
        <v>0</v>
      </c>
      <c r="KB60" s="61">
        <v>0</v>
      </c>
      <c r="KC60" s="61">
        <v>0</v>
      </c>
      <c r="KD60" s="61">
        <v>0</v>
      </c>
      <c r="KE60" s="61">
        <v>0</v>
      </c>
      <c r="KF60" s="61">
        <v>0</v>
      </c>
      <c r="KG60" s="61">
        <v>0</v>
      </c>
      <c r="KH60" s="61">
        <v>0</v>
      </c>
      <c r="KI60" s="61">
        <v>0</v>
      </c>
      <c r="KJ60" s="61">
        <v>0</v>
      </c>
      <c r="KK60" s="61">
        <v>0</v>
      </c>
      <c r="KL60" s="61">
        <v>0</v>
      </c>
      <c r="KM60" s="61">
        <v>0</v>
      </c>
      <c r="KN60" s="61">
        <v>0</v>
      </c>
      <c r="KO60" s="61">
        <v>0</v>
      </c>
      <c r="KP60" s="61">
        <v>0</v>
      </c>
      <c r="KQ60" s="61">
        <v>0</v>
      </c>
      <c r="KR60" s="61">
        <v>0</v>
      </c>
      <c r="KS60" s="61">
        <v>0</v>
      </c>
      <c r="KT60" s="61">
        <v>0</v>
      </c>
      <c r="KU60" s="61">
        <v>0</v>
      </c>
      <c r="KV60" s="61">
        <v>0</v>
      </c>
      <c r="KW60" s="61">
        <v>0</v>
      </c>
      <c r="KX60" s="61">
        <v>5.426001829576505E-6</v>
      </c>
      <c r="KY60" s="61">
        <v>7.0311789053862381E-5</v>
      </c>
      <c r="KZ60" s="61">
        <v>0</v>
      </c>
    </row>
    <row r="61" spans="1:312" ht="13" x14ac:dyDescent="0.3">
      <c r="A61" s="102">
        <v>1.0577493318580926</v>
      </c>
      <c r="B61" s="50" t="s">
        <v>874</v>
      </c>
      <c r="C61" s="60" t="s">
        <v>123</v>
      </c>
      <c r="D61" s="61">
        <v>0</v>
      </c>
      <c r="E61" s="61">
        <v>0</v>
      </c>
      <c r="F61" s="61">
        <v>0</v>
      </c>
      <c r="G61" s="61">
        <v>0</v>
      </c>
      <c r="H61" s="61">
        <v>0</v>
      </c>
      <c r="I61" s="61">
        <v>0</v>
      </c>
      <c r="J61" s="61">
        <v>0</v>
      </c>
      <c r="K61" s="61">
        <v>0</v>
      </c>
      <c r="L61" s="61">
        <v>5.5940311589079514E-6</v>
      </c>
      <c r="M61" s="61">
        <v>1.4058643617839796E-5</v>
      </c>
      <c r="N61" s="61">
        <v>0</v>
      </c>
      <c r="O61" s="61">
        <v>0</v>
      </c>
      <c r="P61" s="61">
        <v>0</v>
      </c>
      <c r="Q61" s="61">
        <v>0</v>
      </c>
      <c r="R61" s="61">
        <v>1.1011950565414425E-5</v>
      </c>
      <c r="S61" s="61">
        <v>3.517252935857698E-5</v>
      </c>
      <c r="T61" s="61">
        <v>0</v>
      </c>
      <c r="U61" s="61">
        <v>0</v>
      </c>
      <c r="V61" s="61">
        <v>0</v>
      </c>
      <c r="W61" s="61">
        <v>2.3618463693631355E-4</v>
      </c>
      <c r="X61" s="61">
        <v>0</v>
      </c>
      <c r="Y61" s="61">
        <v>0</v>
      </c>
      <c r="Z61" s="61">
        <v>1.6040091898305659E-5</v>
      </c>
      <c r="AA61" s="61">
        <v>0</v>
      </c>
      <c r="AB61" s="61">
        <v>1.1854658734735623E-5</v>
      </c>
      <c r="AC61" s="61">
        <v>0</v>
      </c>
      <c r="AD61" s="61">
        <v>0</v>
      </c>
      <c r="AE61" s="61">
        <v>0</v>
      </c>
      <c r="AF61" s="61">
        <v>1.1631190954292396E-3</v>
      </c>
      <c r="AG61" s="61">
        <v>2.4485384821972125E-4</v>
      </c>
      <c r="AH61" s="61">
        <v>0.51345673863699914</v>
      </c>
      <c r="AI61" s="61">
        <v>0.40847294463971134</v>
      </c>
      <c r="AJ61" s="61">
        <v>2.0105437217295149E-4</v>
      </c>
      <c r="AK61" s="61">
        <v>0</v>
      </c>
      <c r="AL61" s="61">
        <v>0</v>
      </c>
      <c r="AM61" s="61">
        <v>1.0541604151598792E-5</v>
      </c>
      <c r="AN61" s="61">
        <v>0</v>
      </c>
      <c r="AO61" s="61">
        <v>5.4247299254653824E-4</v>
      </c>
      <c r="AP61" s="61">
        <v>0</v>
      </c>
      <c r="AQ61" s="61">
        <v>1.5254736421618623E-5</v>
      </c>
      <c r="AR61" s="61">
        <v>1.7285783551258895E-5</v>
      </c>
      <c r="AS61" s="61">
        <v>0</v>
      </c>
      <c r="AT61" s="61">
        <v>2.7798372036330924E-4</v>
      </c>
      <c r="AU61" s="61">
        <v>0</v>
      </c>
      <c r="AV61" s="61">
        <v>0</v>
      </c>
      <c r="AW61" s="61">
        <v>3.2994683521165084E-6</v>
      </c>
      <c r="AX61" s="61">
        <v>0</v>
      </c>
      <c r="AY61" s="61">
        <v>6.9776347163531284E-4</v>
      </c>
      <c r="AZ61" s="61">
        <v>7.8451766568416703E-6</v>
      </c>
      <c r="BA61" s="61">
        <v>0</v>
      </c>
      <c r="BB61" s="61">
        <v>0</v>
      </c>
      <c r="BC61" s="61">
        <v>2.5450076285415995E-5</v>
      </c>
      <c r="BD61" s="61">
        <v>7.8336241012820463E-4</v>
      </c>
      <c r="BE61" s="61">
        <v>0</v>
      </c>
      <c r="BF61" s="61">
        <v>5.7039746823415595E-6</v>
      </c>
      <c r="BG61" s="61">
        <v>2.932800005254448E-4</v>
      </c>
      <c r="BH61" s="61">
        <v>3.5344266574607484E-4</v>
      </c>
      <c r="BI61" s="61">
        <v>3.0008917943864015E-5</v>
      </c>
      <c r="BJ61" s="61">
        <v>1.7507054046227854E-4</v>
      </c>
      <c r="BK61" s="61">
        <v>1.1490177397079917E-3</v>
      </c>
      <c r="BL61" s="61">
        <v>1.1596768072065689E-4</v>
      </c>
      <c r="BM61" s="61">
        <v>8.6877182875627406E-4</v>
      </c>
      <c r="BN61" s="61">
        <v>1.4949707672474695E-4</v>
      </c>
      <c r="BO61" s="61">
        <v>2.2578107098214677E-4</v>
      </c>
      <c r="BP61" s="61">
        <v>0</v>
      </c>
      <c r="BQ61" s="61">
        <v>0</v>
      </c>
      <c r="BR61" s="61">
        <v>0</v>
      </c>
      <c r="BS61" s="61">
        <v>0</v>
      </c>
      <c r="BT61" s="61">
        <v>0</v>
      </c>
      <c r="BU61" s="61">
        <v>0</v>
      </c>
      <c r="BV61" s="61">
        <v>0</v>
      </c>
      <c r="BW61" s="61">
        <v>0</v>
      </c>
      <c r="BX61" s="61">
        <v>1.8425450946283265E-5</v>
      </c>
      <c r="BY61" s="61">
        <v>0</v>
      </c>
      <c r="BZ61" s="61">
        <v>0</v>
      </c>
      <c r="CA61" s="61">
        <v>2.5482906566339555E-4</v>
      </c>
      <c r="CB61" s="61">
        <v>0</v>
      </c>
      <c r="CC61" s="61">
        <v>0</v>
      </c>
      <c r="CD61" s="61">
        <v>0</v>
      </c>
      <c r="CE61" s="61">
        <v>7.9915837923191061E-5</v>
      </c>
      <c r="CF61" s="61">
        <v>0</v>
      </c>
      <c r="CG61" s="61">
        <v>0</v>
      </c>
      <c r="CH61" s="61">
        <v>0</v>
      </c>
      <c r="CI61" s="61">
        <v>0</v>
      </c>
      <c r="CJ61" s="61">
        <v>0</v>
      </c>
      <c r="CK61" s="61">
        <v>0</v>
      </c>
      <c r="CL61" s="61">
        <v>0</v>
      </c>
      <c r="CM61" s="61">
        <v>4.1691446588644314E-4</v>
      </c>
      <c r="CN61" s="61">
        <v>0</v>
      </c>
      <c r="CO61" s="61">
        <v>0</v>
      </c>
      <c r="CP61" s="61">
        <v>7.0458333897962416E-5</v>
      </c>
      <c r="CQ61" s="61">
        <v>0.47227730597222722</v>
      </c>
      <c r="CR61" s="61">
        <v>0.43354157717388164</v>
      </c>
      <c r="CS61" s="61">
        <v>0.34325395782947876</v>
      </c>
      <c r="CT61" s="61">
        <v>0.56565033982477864</v>
      </c>
      <c r="CU61" s="61">
        <v>0.46309508912365038</v>
      </c>
      <c r="CV61" s="61">
        <v>0.28258023337023563</v>
      </c>
      <c r="CW61" s="61">
        <v>7.4969949397944241E-2</v>
      </c>
      <c r="CX61" s="61">
        <v>0.11058499769926333</v>
      </c>
      <c r="CY61" s="61">
        <v>0.46139412617889008</v>
      </c>
      <c r="CZ61" s="61">
        <v>0.53265457843698749</v>
      </c>
      <c r="DA61" s="61">
        <v>0.36478196569802718</v>
      </c>
      <c r="DB61" s="61">
        <v>0.12236049985293819</v>
      </c>
      <c r="DC61" s="61">
        <v>0</v>
      </c>
      <c r="DD61" s="61">
        <v>0</v>
      </c>
      <c r="DE61" s="61">
        <v>0</v>
      </c>
      <c r="DF61" s="61">
        <v>0</v>
      </c>
      <c r="DG61" s="61">
        <v>0</v>
      </c>
      <c r="DH61" s="61">
        <v>0</v>
      </c>
      <c r="DI61" s="61">
        <v>6.2158132299455987E-4</v>
      </c>
      <c r="DJ61" s="61">
        <v>1.5342998092405047E-5</v>
      </c>
      <c r="DK61" s="61">
        <v>0</v>
      </c>
      <c r="DL61" s="61">
        <v>0</v>
      </c>
      <c r="DM61" s="61">
        <v>6.1926738323779757E-4</v>
      </c>
      <c r="DN61" s="61">
        <v>0</v>
      </c>
      <c r="DO61" s="61">
        <v>0</v>
      </c>
      <c r="DP61" s="61">
        <v>0</v>
      </c>
      <c r="DQ61" s="61">
        <v>2.2787928952333835E-3</v>
      </c>
      <c r="DR61" s="61">
        <v>0</v>
      </c>
      <c r="DS61" s="61">
        <v>0</v>
      </c>
      <c r="DT61" s="61">
        <v>4.3446531872902878E-2</v>
      </c>
      <c r="DU61" s="61">
        <v>2.7869317829413823E-5</v>
      </c>
      <c r="DV61" s="61">
        <v>8.7140311136704761E-4</v>
      </c>
      <c r="DW61" s="61">
        <v>3.1887368696978852E-4</v>
      </c>
      <c r="DX61" s="61">
        <v>1.8366515888335625E-3</v>
      </c>
      <c r="DY61" s="61">
        <v>6.8760619628020249E-4</v>
      </c>
      <c r="DZ61" s="61">
        <v>3.7968226843069678E-5</v>
      </c>
      <c r="EA61" s="61">
        <v>1.8806839956710477E-5</v>
      </c>
      <c r="EB61" s="61">
        <v>7.7965213060979168E-4</v>
      </c>
      <c r="EC61" s="61">
        <v>1.4043399840588796E-3</v>
      </c>
      <c r="ED61" s="61">
        <v>9.328699498964634E-5</v>
      </c>
      <c r="EE61" s="61">
        <v>1.1396951732505324E-3</v>
      </c>
      <c r="EF61" s="61">
        <v>7.1225867553920488E-4</v>
      </c>
      <c r="EG61" s="61">
        <v>1.5942146699120081E-3</v>
      </c>
      <c r="EH61" s="61">
        <v>1.4380933404591525E-3</v>
      </c>
      <c r="EI61" s="61">
        <v>2.7776999928752002E-5</v>
      </c>
      <c r="EJ61" s="61">
        <v>2.0766479864491966E-4</v>
      </c>
      <c r="EK61" s="61">
        <v>2.9218529665180792E-5</v>
      </c>
      <c r="EL61" s="61">
        <v>0</v>
      </c>
      <c r="EM61" s="61">
        <v>0</v>
      </c>
      <c r="EN61" s="61">
        <v>0</v>
      </c>
      <c r="EO61" s="61">
        <v>0</v>
      </c>
      <c r="EP61" s="61">
        <v>0</v>
      </c>
      <c r="EQ61" s="61">
        <v>0</v>
      </c>
      <c r="ER61" s="61">
        <v>0</v>
      </c>
      <c r="ES61" s="61">
        <v>0</v>
      </c>
      <c r="ET61" s="61">
        <v>0</v>
      </c>
      <c r="EU61" s="61">
        <v>0</v>
      </c>
      <c r="EV61" s="61">
        <v>0</v>
      </c>
      <c r="EW61" s="61">
        <v>0</v>
      </c>
      <c r="EX61" s="61">
        <v>0</v>
      </c>
      <c r="EY61" s="61">
        <v>0</v>
      </c>
      <c r="EZ61" s="61">
        <v>0</v>
      </c>
      <c r="FA61" s="61">
        <v>0</v>
      </c>
      <c r="FB61" s="61">
        <v>5.5961896126930895E-5</v>
      </c>
      <c r="FC61" s="61">
        <v>0</v>
      </c>
      <c r="FD61" s="61">
        <v>0</v>
      </c>
      <c r="FE61" s="61">
        <v>2.6541934939672596E-5</v>
      </c>
      <c r="FF61" s="61">
        <v>2.9641885536028552E-5</v>
      </c>
      <c r="FG61" s="61">
        <v>0</v>
      </c>
      <c r="FH61" s="61">
        <v>0</v>
      </c>
      <c r="FI61" s="61">
        <v>8.5765893039153616E-5</v>
      </c>
      <c r="FJ61" s="61">
        <v>2.9569712476506E-5</v>
      </c>
      <c r="FK61" s="61">
        <v>0</v>
      </c>
      <c r="FL61" s="61">
        <v>8.9126467053634022E-4</v>
      </c>
      <c r="FM61" s="61">
        <v>0</v>
      </c>
      <c r="FN61" s="61">
        <v>1.9219005154417262E-3</v>
      </c>
      <c r="FO61" s="61">
        <v>6.2416983735917521E-5</v>
      </c>
      <c r="FP61" s="61">
        <v>1.335266951465562E-3</v>
      </c>
      <c r="FQ61" s="61">
        <v>4.0303165444568215E-4</v>
      </c>
      <c r="FR61" s="61">
        <v>1.2007924498436071E-4</v>
      </c>
      <c r="FS61" s="61">
        <v>0</v>
      </c>
      <c r="FT61" s="61">
        <v>7.0291920694578916E-4</v>
      </c>
      <c r="FU61" s="61">
        <v>0</v>
      </c>
      <c r="FV61" s="61">
        <v>0</v>
      </c>
      <c r="FW61" s="61">
        <v>0</v>
      </c>
      <c r="FX61" s="61">
        <v>0</v>
      </c>
      <c r="FY61" s="61">
        <v>0</v>
      </c>
      <c r="FZ61" s="61">
        <v>0</v>
      </c>
      <c r="GA61" s="61">
        <v>0</v>
      </c>
      <c r="GB61" s="61">
        <v>0</v>
      </c>
      <c r="GC61" s="61">
        <v>0</v>
      </c>
      <c r="GD61" s="61">
        <v>0</v>
      </c>
      <c r="GE61" s="61">
        <v>0</v>
      </c>
      <c r="GF61" s="61">
        <v>2.9665784551482975E-5</v>
      </c>
      <c r="GG61" s="61">
        <v>0</v>
      </c>
      <c r="GH61" s="61">
        <v>0</v>
      </c>
      <c r="GI61" s="61">
        <v>9.7345544582111716E-5</v>
      </c>
      <c r="GJ61" s="61">
        <v>0</v>
      </c>
      <c r="GK61" s="61">
        <v>0</v>
      </c>
      <c r="GL61" s="61">
        <v>0</v>
      </c>
      <c r="GM61" s="61">
        <v>0</v>
      </c>
      <c r="GN61" s="61">
        <v>1.5712457861851309E-5</v>
      </c>
      <c r="GO61" s="61">
        <v>0</v>
      </c>
      <c r="GP61" s="61">
        <v>1.2400127862075191E-5</v>
      </c>
      <c r="GQ61" s="61">
        <v>0</v>
      </c>
      <c r="GR61" s="61">
        <v>0</v>
      </c>
      <c r="GS61" s="61">
        <v>0</v>
      </c>
      <c r="GT61" s="61">
        <v>0</v>
      </c>
      <c r="GU61" s="61">
        <v>0</v>
      </c>
      <c r="GV61" s="61">
        <v>0</v>
      </c>
      <c r="GW61" s="61">
        <v>2.1032295913114171E-2</v>
      </c>
      <c r="GX61" s="61">
        <v>1.74823142828739E-2</v>
      </c>
      <c r="GY61" s="61">
        <v>1.1091950677429468E-2</v>
      </c>
      <c r="GZ61" s="61">
        <v>0</v>
      </c>
      <c r="HA61" s="61">
        <v>1.7172606568306638E-3</v>
      </c>
      <c r="HB61" s="61">
        <v>0</v>
      </c>
      <c r="HC61" s="61">
        <v>0</v>
      </c>
      <c r="HD61" s="61">
        <v>1.1026996070245828E-5</v>
      </c>
      <c r="HE61" s="61">
        <v>0</v>
      </c>
      <c r="HF61" s="61">
        <v>3.0970810583015422E-4</v>
      </c>
      <c r="HG61" s="61">
        <v>1.8854953743141977E-5</v>
      </c>
      <c r="HH61" s="61">
        <v>0</v>
      </c>
      <c r="HI61" s="61">
        <v>0</v>
      </c>
      <c r="HJ61" s="61">
        <v>0</v>
      </c>
      <c r="HK61" s="61">
        <v>0</v>
      </c>
      <c r="HL61" s="61">
        <v>0</v>
      </c>
      <c r="HM61" s="61">
        <v>0</v>
      </c>
      <c r="HN61" s="61">
        <v>0</v>
      </c>
      <c r="HO61" s="61">
        <v>0</v>
      </c>
      <c r="HP61" s="61">
        <v>0</v>
      </c>
      <c r="HQ61" s="61">
        <v>0</v>
      </c>
      <c r="HR61" s="61">
        <v>4.8029490421355666E-4</v>
      </c>
      <c r="HS61" s="61">
        <v>0</v>
      </c>
      <c r="HT61" s="61">
        <v>4.3871103536600884E-5</v>
      </c>
      <c r="HU61" s="61">
        <v>0</v>
      </c>
      <c r="HV61" s="61">
        <v>0</v>
      </c>
      <c r="HW61" s="61">
        <v>0</v>
      </c>
      <c r="HX61" s="61">
        <v>0</v>
      </c>
      <c r="HY61" s="61">
        <v>0</v>
      </c>
      <c r="HZ61" s="61">
        <v>0</v>
      </c>
      <c r="IA61" s="61">
        <v>0</v>
      </c>
      <c r="IB61" s="61">
        <v>0</v>
      </c>
      <c r="IC61" s="61">
        <v>6.8011763799010025E-5</v>
      </c>
      <c r="ID61" s="61">
        <v>5.5011105692891159E-3</v>
      </c>
      <c r="IE61" s="61">
        <v>5.8798555801746713E-2</v>
      </c>
      <c r="IF61" s="61">
        <v>2.7499988561359277E-4</v>
      </c>
      <c r="IG61" s="61">
        <v>1.0246627926355691E-2</v>
      </c>
      <c r="IH61" s="61">
        <v>2.4810112796948766E-3</v>
      </c>
      <c r="II61" s="61">
        <v>0</v>
      </c>
      <c r="IJ61" s="61">
        <v>0</v>
      </c>
      <c r="IK61" s="61">
        <v>0</v>
      </c>
      <c r="IL61" s="61">
        <v>2.6403051726003313E-6</v>
      </c>
      <c r="IM61" s="61">
        <v>6.9392049618659702E-5</v>
      </c>
      <c r="IN61" s="61">
        <v>0</v>
      </c>
      <c r="IO61" s="61">
        <v>0</v>
      </c>
      <c r="IP61" s="61">
        <v>0</v>
      </c>
      <c r="IQ61" s="61">
        <v>0</v>
      </c>
      <c r="IR61" s="61">
        <v>0</v>
      </c>
      <c r="IS61" s="61">
        <v>0</v>
      </c>
      <c r="IT61" s="61">
        <v>0</v>
      </c>
      <c r="IU61" s="61">
        <v>0</v>
      </c>
      <c r="IV61" s="61">
        <v>9.7222482012401572E-6</v>
      </c>
      <c r="IW61" s="61">
        <v>4.0938592067532527E-4</v>
      </c>
      <c r="IX61" s="61">
        <v>0</v>
      </c>
      <c r="IY61" s="61">
        <v>0</v>
      </c>
      <c r="IZ61" s="61">
        <v>0</v>
      </c>
      <c r="JA61" s="61">
        <v>8.8836116948640111E-6</v>
      </c>
      <c r="JB61" s="61">
        <v>0</v>
      </c>
      <c r="JC61" s="61">
        <v>0</v>
      </c>
      <c r="JD61" s="61">
        <v>2.2712440042472315E-4</v>
      </c>
      <c r="JE61" s="61">
        <v>0</v>
      </c>
      <c r="JF61" s="61">
        <v>0</v>
      </c>
      <c r="JG61" s="61">
        <v>1.1478949365729311E-6</v>
      </c>
      <c r="JH61" s="61">
        <v>1.3874560597515191E-4</v>
      </c>
      <c r="JI61" s="61">
        <v>0</v>
      </c>
      <c r="JJ61" s="61">
        <v>0</v>
      </c>
      <c r="JK61" s="61">
        <v>0</v>
      </c>
      <c r="JL61" s="61">
        <v>0</v>
      </c>
      <c r="JM61" s="61">
        <v>0</v>
      </c>
      <c r="JN61" s="61">
        <v>0</v>
      </c>
      <c r="JO61" s="61">
        <v>0</v>
      </c>
      <c r="JP61" s="61">
        <v>7.4369971443139396E-5</v>
      </c>
      <c r="JQ61" s="61">
        <v>0</v>
      </c>
      <c r="JR61" s="61">
        <v>0</v>
      </c>
      <c r="JS61" s="61">
        <v>0</v>
      </c>
      <c r="JT61" s="61">
        <v>0</v>
      </c>
      <c r="JU61" s="61">
        <v>8.4706239610246644E-3</v>
      </c>
      <c r="JV61" s="61">
        <v>4.367935633308127E-6</v>
      </c>
      <c r="JW61" s="61">
        <v>1.1986122133873765E-3</v>
      </c>
      <c r="JX61" s="61">
        <v>7.5849538671981896E-5</v>
      </c>
      <c r="JY61" s="61">
        <v>3.8301227433799976E-4</v>
      </c>
      <c r="JZ61" s="61">
        <v>1.1093863130472834E-3</v>
      </c>
      <c r="KA61" s="61">
        <v>8.3470419518298514E-4</v>
      </c>
      <c r="KB61" s="61">
        <v>5.8320340899797051E-6</v>
      </c>
      <c r="KC61" s="61">
        <v>1.0990537312319006E-3</v>
      </c>
      <c r="KD61" s="61">
        <v>4.510671723431514E-4</v>
      </c>
      <c r="KE61" s="61">
        <v>6.5226561877411383E-4</v>
      </c>
      <c r="KF61" s="61">
        <v>1.0792284849351236E-4</v>
      </c>
      <c r="KG61" s="61">
        <v>8.5321563677746457E-4</v>
      </c>
      <c r="KH61" s="61">
        <v>0</v>
      </c>
      <c r="KI61" s="61">
        <v>2.240864058953124E-2</v>
      </c>
      <c r="KJ61" s="61">
        <v>9.3084782123483026E-6</v>
      </c>
      <c r="KK61" s="61">
        <v>2.6688574166450858E-4</v>
      </c>
      <c r="KL61" s="61">
        <v>1.1532565093420299E-4</v>
      </c>
      <c r="KM61" s="61">
        <v>0</v>
      </c>
      <c r="KN61" s="61">
        <v>4.5198902744381016E-4</v>
      </c>
      <c r="KO61" s="61">
        <v>1.2926303433415262E-5</v>
      </c>
      <c r="KP61" s="61">
        <v>1.9569009555094684E-4</v>
      </c>
      <c r="KQ61" s="61">
        <v>2.0434501442399316E-5</v>
      </c>
      <c r="KR61" s="61">
        <v>2.7917120493416523E-3</v>
      </c>
      <c r="KS61" s="61">
        <v>4.1455931869272258E-3</v>
      </c>
      <c r="KT61" s="61">
        <v>1.2119257181006645E-5</v>
      </c>
      <c r="KU61" s="61">
        <v>0</v>
      </c>
      <c r="KV61" s="61">
        <v>2.7587764761506667E-5</v>
      </c>
      <c r="KW61" s="61">
        <v>9.2783780420769755E-4</v>
      </c>
      <c r="KX61" s="61">
        <v>5.6451735463354698E-4</v>
      </c>
      <c r="KY61" s="61">
        <v>5.0845302001759987E-6</v>
      </c>
      <c r="KZ61" s="61">
        <v>3.567395249070745E-5</v>
      </c>
    </row>
    <row r="62" spans="1:312" ht="13" x14ac:dyDescent="0.3">
      <c r="A62" s="102">
        <v>1.0324962028155193</v>
      </c>
      <c r="B62" s="50" t="s">
        <v>873</v>
      </c>
      <c r="C62" s="60" t="s">
        <v>92</v>
      </c>
      <c r="D62" s="61">
        <v>0</v>
      </c>
      <c r="E62" s="61">
        <v>0</v>
      </c>
      <c r="F62" s="61">
        <v>0</v>
      </c>
      <c r="G62" s="61">
        <v>0</v>
      </c>
      <c r="H62" s="61">
        <v>0</v>
      </c>
      <c r="I62" s="61">
        <v>2.8273708252556102E-5</v>
      </c>
      <c r="J62" s="61">
        <v>2.7076249497950928E-4</v>
      </c>
      <c r="K62" s="61">
        <v>0</v>
      </c>
      <c r="L62" s="61">
        <v>0</v>
      </c>
      <c r="M62" s="61">
        <v>0</v>
      </c>
      <c r="N62" s="61">
        <v>0</v>
      </c>
      <c r="O62" s="61">
        <v>0</v>
      </c>
      <c r="P62" s="61">
        <v>0</v>
      </c>
      <c r="Q62" s="61">
        <v>0</v>
      </c>
      <c r="R62" s="61">
        <v>0</v>
      </c>
      <c r="S62" s="61">
        <v>0</v>
      </c>
      <c r="T62" s="61">
        <v>0</v>
      </c>
      <c r="U62" s="61">
        <v>0</v>
      </c>
      <c r="V62" s="61">
        <v>0</v>
      </c>
      <c r="W62" s="61">
        <v>2.1111983577378718E-4</v>
      </c>
      <c r="X62" s="61">
        <v>7.3813272768840792E-5</v>
      </c>
      <c r="Y62" s="61">
        <v>0</v>
      </c>
      <c r="Z62" s="61">
        <v>0</v>
      </c>
      <c r="AA62" s="61">
        <v>0</v>
      </c>
      <c r="AB62" s="61">
        <v>0</v>
      </c>
      <c r="AC62" s="61">
        <v>0</v>
      </c>
      <c r="AD62" s="61">
        <v>0</v>
      </c>
      <c r="AE62" s="61">
        <v>0</v>
      </c>
      <c r="AF62" s="61">
        <v>0</v>
      </c>
      <c r="AG62" s="61">
        <v>0</v>
      </c>
      <c r="AH62" s="61">
        <v>0</v>
      </c>
      <c r="AI62" s="61">
        <v>0</v>
      </c>
      <c r="AJ62" s="61">
        <v>0</v>
      </c>
      <c r="AK62" s="61">
        <v>0</v>
      </c>
      <c r="AL62" s="61">
        <v>0</v>
      </c>
      <c r="AM62" s="61">
        <v>0</v>
      </c>
      <c r="AN62" s="61">
        <v>0</v>
      </c>
      <c r="AO62" s="61">
        <v>0</v>
      </c>
      <c r="AP62" s="61">
        <v>0</v>
      </c>
      <c r="AQ62" s="61">
        <v>0</v>
      </c>
      <c r="AR62" s="61">
        <v>0</v>
      </c>
      <c r="AS62" s="61">
        <v>0</v>
      </c>
      <c r="AT62" s="61">
        <v>0</v>
      </c>
      <c r="AU62" s="61">
        <v>0</v>
      </c>
      <c r="AV62" s="61">
        <v>0</v>
      </c>
      <c r="AW62" s="61">
        <v>2.8016141288104979E-2</v>
      </c>
      <c r="AX62" s="61">
        <v>1.6542473040981068E-2</v>
      </c>
      <c r="AY62" s="61">
        <v>7.9932907377968439E-4</v>
      </c>
      <c r="AZ62" s="61">
        <v>0</v>
      </c>
      <c r="BA62" s="61">
        <v>0</v>
      </c>
      <c r="BB62" s="61">
        <v>0</v>
      </c>
      <c r="BC62" s="61">
        <v>0</v>
      </c>
      <c r="BD62" s="61">
        <v>0</v>
      </c>
      <c r="BE62" s="61">
        <v>0</v>
      </c>
      <c r="BF62" s="61">
        <v>0</v>
      </c>
      <c r="BG62" s="61">
        <v>0</v>
      </c>
      <c r="BH62" s="61">
        <v>0</v>
      </c>
      <c r="BI62" s="61">
        <v>0</v>
      </c>
      <c r="BJ62" s="61">
        <v>0</v>
      </c>
      <c r="BK62" s="61">
        <v>0</v>
      </c>
      <c r="BL62" s="61">
        <v>0</v>
      </c>
      <c r="BM62" s="61">
        <v>0</v>
      </c>
      <c r="BN62" s="61">
        <v>0</v>
      </c>
      <c r="BO62" s="61">
        <v>0</v>
      </c>
      <c r="BP62" s="61">
        <v>0</v>
      </c>
      <c r="BQ62" s="61">
        <v>0</v>
      </c>
      <c r="BR62" s="61">
        <v>0</v>
      </c>
      <c r="BS62" s="61">
        <v>0</v>
      </c>
      <c r="BT62" s="61">
        <v>0</v>
      </c>
      <c r="BU62" s="61">
        <v>0</v>
      </c>
      <c r="BV62" s="61">
        <v>0</v>
      </c>
      <c r="BW62" s="61">
        <v>0</v>
      </c>
      <c r="BX62" s="61">
        <v>0</v>
      </c>
      <c r="BY62" s="61">
        <v>0</v>
      </c>
      <c r="BZ62" s="61">
        <v>0</v>
      </c>
      <c r="CA62" s="61">
        <v>1.2523922045683418E-3</v>
      </c>
      <c r="CB62" s="61">
        <v>0</v>
      </c>
      <c r="CC62" s="61">
        <v>0</v>
      </c>
      <c r="CD62" s="61">
        <v>0</v>
      </c>
      <c r="CE62" s="61">
        <v>0</v>
      </c>
      <c r="CF62" s="61">
        <v>0</v>
      </c>
      <c r="CG62" s="61">
        <v>0</v>
      </c>
      <c r="CH62" s="61">
        <v>0</v>
      </c>
      <c r="CI62" s="61">
        <v>0</v>
      </c>
      <c r="CJ62" s="61">
        <v>0</v>
      </c>
      <c r="CK62" s="61">
        <v>0</v>
      </c>
      <c r="CL62" s="61">
        <v>0</v>
      </c>
      <c r="CM62" s="61">
        <v>0</v>
      </c>
      <c r="CN62" s="61">
        <v>0</v>
      </c>
      <c r="CO62" s="61">
        <v>0</v>
      </c>
      <c r="CP62" s="61">
        <v>0</v>
      </c>
      <c r="CQ62" s="61">
        <v>0</v>
      </c>
      <c r="CR62" s="61">
        <v>0</v>
      </c>
      <c r="CS62" s="61">
        <v>0</v>
      </c>
      <c r="CT62" s="61">
        <v>0</v>
      </c>
      <c r="CU62" s="61">
        <v>0</v>
      </c>
      <c r="CV62" s="61">
        <v>0</v>
      </c>
      <c r="CW62" s="61">
        <v>0</v>
      </c>
      <c r="CX62" s="61">
        <v>0</v>
      </c>
      <c r="CY62" s="61">
        <v>0</v>
      </c>
      <c r="CZ62" s="61">
        <v>0</v>
      </c>
      <c r="DA62" s="61">
        <v>0</v>
      </c>
      <c r="DB62" s="61">
        <v>0</v>
      </c>
      <c r="DC62" s="61">
        <v>0</v>
      </c>
      <c r="DD62" s="61">
        <v>0</v>
      </c>
      <c r="DE62" s="61">
        <v>0</v>
      </c>
      <c r="DF62" s="61">
        <v>0</v>
      </c>
      <c r="DG62" s="61">
        <v>0</v>
      </c>
      <c r="DH62" s="61">
        <v>0</v>
      </c>
      <c r="DI62" s="61">
        <v>0</v>
      </c>
      <c r="DJ62" s="61">
        <v>0</v>
      </c>
      <c r="DK62" s="61">
        <v>0</v>
      </c>
      <c r="DL62" s="61">
        <v>0</v>
      </c>
      <c r="DM62" s="61">
        <v>0</v>
      </c>
      <c r="DN62" s="61">
        <v>0</v>
      </c>
      <c r="DO62" s="61">
        <v>0</v>
      </c>
      <c r="DP62" s="61">
        <v>0</v>
      </c>
      <c r="DQ62" s="61">
        <v>0</v>
      </c>
      <c r="DR62" s="61">
        <v>0</v>
      </c>
      <c r="DS62" s="61">
        <v>0</v>
      </c>
      <c r="DT62" s="61">
        <v>0</v>
      </c>
      <c r="DU62" s="61">
        <v>0</v>
      </c>
      <c r="DV62" s="61">
        <v>0</v>
      </c>
      <c r="DW62" s="61">
        <v>0</v>
      </c>
      <c r="DX62" s="61">
        <v>0</v>
      </c>
      <c r="DY62" s="61">
        <v>0</v>
      </c>
      <c r="DZ62" s="61">
        <v>0</v>
      </c>
      <c r="EA62" s="61">
        <v>0</v>
      </c>
      <c r="EB62" s="61">
        <v>0</v>
      </c>
      <c r="EC62" s="61">
        <v>0</v>
      </c>
      <c r="ED62" s="61">
        <v>0</v>
      </c>
      <c r="EE62" s="61">
        <v>0</v>
      </c>
      <c r="EF62" s="61">
        <v>0</v>
      </c>
      <c r="EG62" s="61">
        <v>0</v>
      </c>
      <c r="EH62" s="61">
        <v>0</v>
      </c>
      <c r="EI62" s="61">
        <v>0</v>
      </c>
      <c r="EJ62" s="61">
        <v>0</v>
      </c>
      <c r="EK62" s="61">
        <v>0</v>
      </c>
      <c r="EL62" s="61">
        <v>0</v>
      </c>
      <c r="EM62" s="61">
        <v>0</v>
      </c>
      <c r="EN62" s="61">
        <v>0</v>
      </c>
      <c r="EO62" s="61">
        <v>0</v>
      </c>
      <c r="EP62" s="61">
        <v>0</v>
      </c>
      <c r="EQ62" s="61">
        <v>2.4956636392232343E-4</v>
      </c>
      <c r="ER62" s="61">
        <v>0</v>
      </c>
      <c r="ES62" s="61">
        <v>0</v>
      </c>
      <c r="ET62" s="61">
        <v>3.6626215453446033E-4</v>
      </c>
      <c r="EU62" s="61">
        <v>0</v>
      </c>
      <c r="EV62" s="61">
        <v>0</v>
      </c>
      <c r="EW62" s="61">
        <v>0</v>
      </c>
      <c r="EX62" s="61">
        <v>0</v>
      </c>
      <c r="EY62" s="61">
        <v>0</v>
      </c>
      <c r="EZ62" s="61">
        <v>0</v>
      </c>
      <c r="FA62" s="61">
        <v>0</v>
      </c>
      <c r="FB62" s="61">
        <v>0</v>
      </c>
      <c r="FC62" s="61">
        <v>0</v>
      </c>
      <c r="FD62" s="61">
        <v>0</v>
      </c>
      <c r="FE62" s="61">
        <v>0</v>
      </c>
      <c r="FF62" s="61">
        <v>5.3373304469707E-5</v>
      </c>
      <c r="FG62" s="61">
        <v>0</v>
      </c>
      <c r="FH62" s="61">
        <v>0</v>
      </c>
      <c r="FI62" s="61">
        <v>0</v>
      </c>
      <c r="FJ62" s="61">
        <v>0</v>
      </c>
      <c r="FK62" s="61">
        <v>0</v>
      </c>
      <c r="FL62" s="61">
        <v>0</v>
      </c>
      <c r="FM62" s="61">
        <v>0</v>
      </c>
      <c r="FN62" s="61">
        <v>0</v>
      </c>
      <c r="FO62" s="61">
        <v>0</v>
      </c>
      <c r="FP62" s="61">
        <v>0</v>
      </c>
      <c r="FQ62" s="61">
        <v>0</v>
      </c>
      <c r="FR62" s="61">
        <v>0</v>
      </c>
      <c r="FS62" s="61">
        <v>0</v>
      </c>
      <c r="FT62" s="61">
        <v>0</v>
      </c>
      <c r="FU62" s="61">
        <v>0</v>
      </c>
      <c r="FV62" s="61">
        <v>0</v>
      </c>
      <c r="FW62" s="61">
        <v>0</v>
      </c>
      <c r="FX62" s="61">
        <v>0</v>
      </c>
      <c r="FY62" s="61">
        <v>0</v>
      </c>
      <c r="FZ62" s="61">
        <v>0</v>
      </c>
      <c r="GA62" s="61">
        <v>0</v>
      </c>
      <c r="GB62" s="61">
        <v>0</v>
      </c>
      <c r="GC62" s="61">
        <v>0</v>
      </c>
      <c r="GD62" s="61">
        <v>0</v>
      </c>
      <c r="GE62" s="61">
        <v>0</v>
      </c>
      <c r="GF62" s="61">
        <v>0</v>
      </c>
      <c r="GG62" s="61">
        <v>0</v>
      </c>
      <c r="GH62" s="61">
        <v>0</v>
      </c>
      <c r="GI62" s="61">
        <v>0</v>
      </c>
      <c r="GJ62" s="61">
        <v>0</v>
      </c>
      <c r="GK62" s="61">
        <v>0</v>
      </c>
      <c r="GL62" s="61">
        <v>0</v>
      </c>
      <c r="GM62" s="61">
        <v>0</v>
      </c>
      <c r="GN62" s="61">
        <v>0</v>
      </c>
      <c r="GO62" s="61">
        <v>0</v>
      </c>
      <c r="GP62" s="61">
        <v>0</v>
      </c>
      <c r="GQ62" s="61">
        <v>0</v>
      </c>
      <c r="GR62" s="61">
        <v>6.4716006129348215E-4</v>
      </c>
      <c r="GS62" s="61">
        <v>0</v>
      </c>
      <c r="GT62" s="61">
        <v>2.8267184052367604E-5</v>
      </c>
      <c r="GU62" s="61">
        <v>2.614932251139995E-4</v>
      </c>
      <c r="GV62" s="61">
        <v>0</v>
      </c>
      <c r="GW62" s="61">
        <v>0</v>
      </c>
      <c r="GX62" s="61">
        <v>0</v>
      </c>
      <c r="GY62" s="61">
        <v>0</v>
      </c>
      <c r="GZ62" s="61">
        <v>0</v>
      </c>
      <c r="HA62" s="61">
        <v>0</v>
      </c>
      <c r="HB62" s="61">
        <v>0</v>
      </c>
      <c r="HC62" s="61">
        <v>0</v>
      </c>
      <c r="HD62" s="61">
        <v>0</v>
      </c>
      <c r="HE62" s="61">
        <v>0</v>
      </c>
      <c r="HF62" s="61">
        <v>0</v>
      </c>
      <c r="HG62" s="61">
        <v>0</v>
      </c>
      <c r="HH62" s="61">
        <v>0</v>
      </c>
      <c r="HI62" s="61">
        <v>0</v>
      </c>
      <c r="HJ62" s="61">
        <v>0</v>
      </c>
      <c r="HK62" s="61">
        <v>0</v>
      </c>
      <c r="HL62" s="61">
        <v>0</v>
      </c>
      <c r="HM62" s="61">
        <v>0</v>
      </c>
      <c r="HN62" s="61">
        <v>0</v>
      </c>
      <c r="HO62" s="61">
        <v>0</v>
      </c>
      <c r="HP62" s="61">
        <v>0</v>
      </c>
      <c r="HQ62" s="61">
        <v>0</v>
      </c>
      <c r="HR62" s="61">
        <v>0</v>
      </c>
      <c r="HS62" s="61">
        <v>0</v>
      </c>
      <c r="HT62" s="61">
        <v>0</v>
      </c>
      <c r="HU62" s="61">
        <v>0</v>
      </c>
      <c r="HV62" s="61">
        <v>0</v>
      </c>
      <c r="HW62" s="61">
        <v>0</v>
      </c>
      <c r="HX62" s="61">
        <v>0</v>
      </c>
      <c r="HY62" s="61">
        <v>0</v>
      </c>
      <c r="HZ62" s="61">
        <v>1.3983981058740078E-4</v>
      </c>
      <c r="IA62" s="61">
        <v>0</v>
      </c>
      <c r="IB62" s="61">
        <v>0</v>
      </c>
      <c r="IC62" s="61">
        <v>0</v>
      </c>
      <c r="ID62" s="61">
        <v>0</v>
      </c>
      <c r="IE62" s="61">
        <v>0</v>
      </c>
      <c r="IF62" s="61">
        <v>0</v>
      </c>
      <c r="IG62" s="61">
        <v>0</v>
      </c>
      <c r="IH62" s="61">
        <v>0</v>
      </c>
      <c r="II62" s="61">
        <v>0</v>
      </c>
      <c r="IJ62" s="61">
        <v>0</v>
      </c>
      <c r="IK62" s="61">
        <v>0</v>
      </c>
      <c r="IL62" s="61">
        <v>0</v>
      </c>
      <c r="IM62" s="61">
        <v>0</v>
      </c>
      <c r="IN62" s="61">
        <v>0</v>
      </c>
      <c r="IO62" s="61">
        <v>0</v>
      </c>
      <c r="IP62" s="61">
        <v>6.2554576476869141E-5</v>
      </c>
      <c r="IQ62" s="61">
        <v>6.6305120120475981E-5</v>
      </c>
      <c r="IR62" s="61">
        <v>1.6382659215014953E-5</v>
      </c>
      <c r="IS62" s="61">
        <v>0</v>
      </c>
      <c r="IT62" s="61">
        <v>1.9127453222189127E-5</v>
      </c>
      <c r="IU62" s="61">
        <v>5.4713213726484533E-6</v>
      </c>
      <c r="IV62" s="61">
        <v>0</v>
      </c>
      <c r="IW62" s="61">
        <v>1.0900559056208391E-5</v>
      </c>
      <c r="IX62" s="61">
        <v>1.4496153735810995E-4</v>
      </c>
      <c r="IY62" s="61">
        <v>0</v>
      </c>
      <c r="IZ62" s="61">
        <v>0</v>
      </c>
      <c r="JA62" s="61">
        <v>0</v>
      </c>
      <c r="JB62" s="61">
        <v>0</v>
      </c>
      <c r="JC62" s="61">
        <v>0</v>
      </c>
      <c r="JD62" s="61">
        <v>0</v>
      </c>
      <c r="JE62" s="61">
        <v>0</v>
      </c>
      <c r="JF62" s="61">
        <v>0</v>
      </c>
      <c r="JG62" s="61">
        <v>0</v>
      </c>
      <c r="JH62" s="61">
        <v>0</v>
      </c>
      <c r="JI62" s="61">
        <v>0</v>
      </c>
      <c r="JJ62" s="61">
        <v>0</v>
      </c>
      <c r="JK62" s="61">
        <v>0</v>
      </c>
      <c r="JL62" s="61">
        <v>0</v>
      </c>
      <c r="JM62" s="61">
        <v>0</v>
      </c>
      <c r="JN62" s="61">
        <v>0</v>
      </c>
      <c r="JO62" s="61">
        <v>0</v>
      </c>
      <c r="JP62" s="61">
        <v>0</v>
      </c>
      <c r="JQ62" s="61">
        <v>9.2885908754247515E-5</v>
      </c>
      <c r="JR62" s="61">
        <v>0</v>
      </c>
      <c r="JS62" s="61">
        <v>0</v>
      </c>
      <c r="JT62" s="61">
        <v>0</v>
      </c>
      <c r="JU62" s="61">
        <v>0</v>
      </c>
      <c r="JV62" s="61">
        <v>0</v>
      </c>
      <c r="JW62" s="61">
        <v>0</v>
      </c>
      <c r="JX62" s="61">
        <v>0</v>
      </c>
      <c r="JY62" s="61">
        <v>0</v>
      </c>
      <c r="JZ62" s="61">
        <v>0</v>
      </c>
      <c r="KA62" s="61">
        <v>0</v>
      </c>
      <c r="KB62" s="61">
        <v>0</v>
      </c>
      <c r="KC62" s="61">
        <v>0</v>
      </c>
      <c r="KD62" s="61">
        <v>0</v>
      </c>
      <c r="KE62" s="61">
        <v>0</v>
      </c>
      <c r="KF62" s="61">
        <v>0</v>
      </c>
      <c r="KG62" s="61">
        <v>0</v>
      </c>
      <c r="KH62" s="61">
        <v>0</v>
      </c>
      <c r="KI62" s="61">
        <v>0</v>
      </c>
      <c r="KJ62" s="61">
        <v>0</v>
      </c>
      <c r="KK62" s="61">
        <v>0</v>
      </c>
      <c r="KL62" s="61">
        <v>0</v>
      </c>
      <c r="KM62" s="61">
        <v>0</v>
      </c>
      <c r="KN62" s="61">
        <v>0</v>
      </c>
      <c r="KO62" s="61">
        <v>0</v>
      </c>
      <c r="KP62" s="61">
        <v>0</v>
      </c>
      <c r="KQ62" s="61">
        <v>0</v>
      </c>
      <c r="KR62" s="61">
        <v>0</v>
      </c>
      <c r="KS62" s="61">
        <v>0</v>
      </c>
      <c r="KT62" s="61">
        <v>0</v>
      </c>
      <c r="KU62" s="61">
        <v>0</v>
      </c>
      <c r="KV62" s="61">
        <v>0</v>
      </c>
      <c r="KW62" s="61">
        <v>0</v>
      </c>
      <c r="KX62" s="61">
        <v>0</v>
      </c>
      <c r="KY62" s="61">
        <v>0</v>
      </c>
      <c r="KZ62" s="61">
        <v>0</v>
      </c>
    </row>
    <row r="63" spans="1:312" ht="13" x14ac:dyDescent="0.3">
      <c r="A63" s="102">
        <v>1.0255912024219465</v>
      </c>
      <c r="B63" s="50" t="s">
        <v>13541</v>
      </c>
      <c r="C63" s="60" t="s">
        <v>76</v>
      </c>
      <c r="D63" s="61">
        <v>0</v>
      </c>
      <c r="E63" s="61">
        <v>0</v>
      </c>
      <c r="F63" s="61">
        <v>0</v>
      </c>
      <c r="G63" s="61">
        <v>0</v>
      </c>
      <c r="H63" s="61">
        <v>0</v>
      </c>
      <c r="I63" s="61">
        <v>0</v>
      </c>
      <c r="J63" s="61">
        <v>0</v>
      </c>
      <c r="K63" s="61">
        <v>0</v>
      </c>
      <c r="L63" s="61">
        <v>0</v>
      </c>
      <c r="M63" s="61">
        <v>3.6789434707181902E-3</v>
      </c>
      <c r="N63" s="61">
        <v>6.2392597060402163E-3</v>
      </c>
      <c r="O63" s="61">
        <v>8.1100272517583786E-3</v>
      </c>
      <c r="P63" s="61">
        <v>6.0222480286564071E-3</v>
      </c>
      <c r="Q63" s="61">
        <v>8.4761574741845543E-3</v>
      </c>
      <c r="R63" s="61">
        <v>0</v>
      </c>
      <c r="S63" s="61">
        <v>0</v>
      </c>
      <c r="T63" s="61">
        <v>0</v>
      </c>
      <c r="U63" s="61">
        <v>0</v>
      </c>
      <c r="V63" s="61">
        <v>0</v>
      </c>
      <c r="W63" s="61">
        <v>0</v>
      </c>
      <c r="X63" s="61">
        <v>0</v>
      </c>
      <c r="Y63" s="61">
        <v>0</v>
      </c>
      <c r="Z63" s="61">
        <v>0</v>
      </c>
      <c r="AA63" s="61">
        <v>0</v>
      </c>
      <c r="AB63" s="61">
        <v>0</v>
      </c>
      <c r="AC63" s="61">
        <v>1.3144654730528373E-3</v>
      </c>
      <c r="AD63" s="61">
        <v>0</v>
      </c>
      <c r="AE63" s="61">
        <v>0</v>
      </c>
      <c r="AF63" s="61">
        <v>0</v>
      </c>
      <c r="AG63" s="61">
        <v>0</v>
      </c>
      <c r="AH63" s="61">
        <v>0</v>
      </c>
      <c r="AI63" s="61">
        <v>0</v>
      </c>
      <c r="AJ63" s="61">
        <v>0</v>
      </c>
      <c r="AK63" s="61">
        <v>0</v>
      </c>
      <c r="AL63" s="61">
        <v>0</v>
      </c>
      <c r="AM63" s="61">
        <v>0</v>
      </c>
      <c r="AN63" s="61">
        <v>0</v>
      </c>
      <c r="AO63" s="61">
        <v>0</v>
      </c>
      <c r="AP63" s="61">
        <v>0</v>
      </c>
      <c r="AQ63" s="61">
        <v>0</v>
      </c>
      <c r="AR63" s="61">
        <v>0</v>
      </c>
      <c r="AS63" s="61">
        <v>0</v>
      </c>
      <c r="AT63" s="61">
        <v>0</v>
      </c>
      <c r="AU63" s="61">
        <v>0</v>
      </c>
      <c r="AV63" s="61">
        <v>4.5972106065041019E-6</v>
      </c>
      <c r="AW63" s="61">
        <v>0</v>
      </c>
      <c r="AX63" s="61">
        <v>0</v>
      </c>
      <c r="AY63" s="61">
        <v>0</v>
      </c>
      <c r="AZ63" s="61">
        <v>0</v>
      </c>
      <c r="BA63" s="61">
        <v>0</v>
      </c>
      <c r="BB63" s="61">
        <v>1.2499268023904954E-5</v>
      </c>
      <c r="BC63" s="61">
        <v>0</v>
      </c>
      <c r="BD63" s="61">
        <v>0</v>
      </c>
      <c r="BE63" s="61">
        <v>4.6593094849761205E-6</v>
      </c>
      <c r="BF63" s="61">
        <v>0</v>
      </c>
      <c r="BG63" s="61">
        <v>0</v>
      </c>
      <c r="BH63" s="61">
        <v>0</v>
      </c>
      <c r="BI63" s="61">
        <v>0</v>
      </c>
      <c r="BJ63" s="61">
        <v>0</v>
      </c>
      <c r="BK63" s="61">
        <v>0</v>
      </c>
      <c r="BL63" s="61">
        <v>0</v>
      </c>
      <c r="BM63" s="61">
        <v>0</v>
      </c>
      <c r="BN63" s="61">
        <v>0</v>
      </c>
      <c r="BO63" s="61">
        <v>0</v>
      </c>
      <c r="BP63" s="61">
        <v>0</v>
      </c>
      <c r="BQ63" s="61">
        <v>0</v>
      </c>
      <c r="BR63" s="61">
        <v>0</v>
      </c>
      <c r="BS63" s="61">
        <v>0</v>
      </c>
      <c r="BT63" s="61">
        <v>0</v>
      </c>
      <c r="BU63" s="61">
        <v>0</v>
      </c>
      <c r="BV63" s="61">
        <v>0</v>
      </c>
      <c r="BW63" s="61">
        <v>0</v>
      </c>
      <c r="BX63" s="61">
        <v>0</v>
      </c>
      <c r="BY63" s="61">
        <v>0</v>
      </c>
      <c r="BZ63" s="61">
        <v>0</v>
      </c>
      <c r="CA63" s="61">
        <v>6.650000372649725E-5</v>
      </c>
      <c r="CB63" s="61">
        <v>0</v>
      </c>
      <c r="CC63" s="61">
        <v>0</v>
      </c>
      <c r="CD63" s="61">
        <v>0</v>
      </c>
      <c r="CE63" s="61">
        <v>1.7171998231429485E-5</v>
      </c>
      <c r="CF63" s="61">
        <v>0</v>
      </c>
      <c r="CG63" s="61">
        <v>0</v>
      </c>
      <c r="CH63" s="61">
        <v>0</v>
      </c>
      <c r="CI63" s="61">
        <v>0</v>
      </c>
      <c r="CJ63" s="61">
        <v>0</v>
      </c>
      <c r="CK63" s="61">
        <v>0</v>
      </c>
      <c r="CL63" s="61">
        <v>0</v>
      </c>
      <c r="CM63" s="61">
        <v>0</v>
      </c>
      <c r="CN63" s="61">
        <v>0</v>
      </c>
      <c r="CO63" s="61">
        <v>0</v>
      </c>
      <c r="CP63" s="61">
        <v>0</v>
      </c>
      <c r="CQ63" s="61">
        <v>0</v>
      </c>
      <c r="CR63" s="61">
        <v>0</v>
      </c>
      <c r="CS63" s="61">
        <v>0</v>
      </c>
      <c r="CT63" s="61">
        <v>0</v>
      </c>
      <c r="CU63" s="61">
        <v>0</v>
      </c>
      <c r="CV63" s="61">
        <v>0</v>
      </c>
      <c r="CW63" s="61">
        <v>0</v>
      </c>
      <c r="CX63" s="61">
        <v>0</v>
      </c>
      <c r="CY63" s="61">
        <v>0</v>
      </c>
      <c r="CZ63" s="61">
        <v>0</v>
      </c>
      <c r="DA63" s="61">
        <v>2.6570911058861021E-5</v>
      </c>
      <c r="DB63" s="61">
        <v>0</v>
      </c>
      <c r="DC63" s="61">
        <v>0</v>
      </c>
      <c r="DD63" s="61">
        <v>0</v>
      </c>
      <c r="DE63" s="61">
        <v>0</v>
      </c>
      <c r="DF63" s="61">
        <v>0</v>
      </c>
      <c r="DG63" s="61">
        <v>0</v>
      </c>
      <c r="DH63" s="61">
        <v>0</v>
      </c>
      <c r="DI63" s="61">
        <v>0</v>
      </c>
      <c r="DJ63" s="61">
        <v>0</v>
      </c>
      <c r="DK63" s="61">
        <v>0</v>
      </c>
      <c r="DL63" s="61">
        <v>0</v>
      </c>
      <c r="DM63" s="61">
        <v>0</v>
      </c>
      <c r="DN63" s="61">
        <v>0</v>
      </c>
      <c r="DO63" s="61">
        <v>0</v>
      </c>
      <c r="DP63" s="61">
        <v>0</v>
      </c>
      <c r="DQ63" s="61">
        <v>0</v>
      </c>
      <c r="DR63" s="61">
        <v>0</v>
      </c>
      <c r="DS63" s="61">
        <v>0</v>
      </c>
      <c r="DT63" s="61">
        <v>0</v>
      </c>
      <c r="DU63" s="61">
        <v>0</v>
      </c>
      <c r="DV63" s="61">
        <v>0</v>
      </c>
      <c r="DW63" s="61">
        <v>0</v>
      </c>
      <c r="DX63" s="61">
        <v>0</v>
      </c>
      <c r="DY63" s="61">
        <v>0</v>
      </c>
      <c r="DZ63" s="61">
        <v>0</v>
      </c>
      <c r="EA63" s="61">
        <v>0</v>
      </c>
      <c r="EB63" s="61">
        <v>0</v>
      </c>
      <c r="EC63" s="61">
        <v>0</v>
      </c>
      <c r="ED63" s="61">
        <v>0</v>
      </c>
      <c r="EE63" s="61">
        <v>0</v>
      </c>
      <c r="EF63" s="61">
        <v>0</v>
      </c>
      <c r="EG63" s="61">
        <v>0</v>
      </c>
      <c r="EH63" s="61">
        <v>0</v>
      </c>
      <c r="EI63" s="61">
        <v>0</v>
      </c>
      <c r="EJ63" s="61">
        <v>0</v>
      </c>
      <c r="EK63" s="61">
        <v>0</v>
      </c>
      <c r="EL63" s="61">
        <v>0</v>
      </c>
      <c r="EM63" s="61">
        <v>0</v>
      </c>
      <c r="EN63" s="61">
        <v>0</v>
      </c>
      <c r="EO63" s="61">
        <v>0</v>
      </c>
      <c r="EP63" s="61">
        <v>2.1826823492040892E-5</v>
      </c>
      <c r="EQ63" s="61">
        <v>0</v>
      </c>
      <c r="ER63" s="61">
        <v>0</v>
      </c>
      <c r="ES63" s="61">
        <v>0</v>
      </c>
      <c r="ET63" s="61">
        <v>0</v>
      </c>
      <c r="EU63" s="61">
        <v>6.9879344596187535E-4</v>
      </c>
      <c r="EV63" s="61">
        <v>0</v>
      </c>
      <c r="EW63" s="61">
        <v>2.0944627878054527E-4</v>
      </c>
      <c r="EX63" s="61">
        <v>0</v>
      </c>
      <c r="EY63" s="61">
        <v>0</v>
      </c>
      <c r="EZ63" s="61">
        <v>0</v>
      </c>
      <c r="FA63" s="61">
        <v>0</v>
      </c>
      <c r="FB63" s="61">
        <v>0</v>
      </c>
      <c r="FC63" s="61">
        <v>0</v>
      </c>
      <c r="FD63" s="61">
        <v>0</v>
      </c>
      <c r="FE63" s="61">
        <v>0</v>
      </c>
      <c r="FF63" s="61">
        <v>1.0541227632767133E-3</v>
      </c>
      <c r="FG63" s="61">
        <v>0</v>
      </c>
      <c r="FH63" s="61">
        <v>0</v>
      </c>
      <c r="FI63" s="61">
        <v>0</v>
      </c>
      <c r="FJ63" s="61">
        <v>0</v>
      </c>
      <c r="FK63" s="61">
        <v>5.3474193242074317E-3</v>
      </c>
      <c r="FL63" s="61">
        <v>0</v>
      </c>
      <c r="FM63" s="61">
        <v>0</v>
      </c>
      <c r="FN63" s="61">
        <v>0</v>
      </c>
      <c r="FO63" s="61">
        <v>0</v>
      </c>
      <c r="FP63" s="61">
        <v>0</v>
      </c>
      <c r="FQ63" s="61">
        <v>0</v>
      </c>
      <c r="FR63" s="61">
        <v>0</v>
      </c>
      <c r="FS63" s="61">
        <v>1.186649604404782E-3</v>
      </c>
      <c r="FT63" s="61">
        <v>3.0332862190338037E-3</v>
      </c>
      <c r="FU63" s="61">
        <v>4.8584778527385056E-3</v>
      </c>
      <c r="FV63" s="61">
        <v>6.5250748597049069E-5</v>
      </c>
      <c r="FW63" s="61">
        <v>7.9894257789153743E-5</v>
      </c>
      <c r="FX63" s="61">
        <v>1.8043460249528391E-3</v>
      </c>
      <c r="FY63" s="61">
        <v>1.2933362529393195E-2</v>
      </c>
      <c r="FZ63" s="61">
        <v>0</v>
      </c>
      <c r="GA63" s="61">
        <v>0</v>
      </c>
      <c r="GB63" s="61">
        <v>0</v>
      </c>
      <c r="GC63" s="61">
        <v>0</v>
      </c>
      <c r="GD63" s="61">
        <v>3.9870882305616706E-5</v>
      </c>
      <c r="GE63" s="61">
        <v>0</v>
      </c>
      <c r="GF63" s="61">
        <v>0</v>
      </c>
      <c r="GG63" s="61">
        <v>0</v>
      </c>
      <c r="GH63" s="61">
        <v>0</v>
      </c>
      <c r="GI63" s="61">
        <v>0</v>
      </c>
      <c r="GJ63" s="61">
        <v>0</v>
      </c>
      <c r="GK63" s="61">
        <v>0</v>
      </c>
      <c r="GL63" s="61">
        <v>0</v>
      </c>
      <c r="GM63" s="61">
        <v>0</v>
      </c>
      <c r="GN63" s="61">
        <v>0</v>
      </c>
      <c r="GO63" s="61">
        <v>0</v>
      </c>
      <c r="GP63" s="61">
        <v>0</v>
      </c>
      <c r="GQ63" s="61">
        <v>0</v>
      </c>
      <c r="GR63" s="61">
        <v>0</v>
      </c>
      <c r="GS63" s="61">
        <v>0</v>
      </c>
      <c r="GT63" s="61">
        <v>6.5990243379105893E-4</v>
      </c>
      <c r="GU63" s="61">
        <v>0</v>
      </c>
      <c r="GV63" s="61">
        <v>0</v>
      </c>
      <c r="GW63" s="61">
        <v>0</v>
      </c>
      <c r="GX63" s="61">
        <v>0</v>
      </c>
      <c r="GY63" s="61">
        <v>0</v>
      </c>
      <c r="GZ63" s="61">
        <v>0</v>
      </c>
      <c r="HA63" s="61">
        <v>0</v>
      </c>
      <c r="HB63" s="61">
        <v>0</v>
      </c>
      <c r="HC63" s="61">
        <v>0</v>
      </c>
      <c r="HD63" s="61">
        <v>0</v>
      </c>
      <c r="HE63" s="61">
        <v>0</v>
      </c>
      <c r="HF63" s="61">
        <v>0</v>
      </c>
      <c r="HG63" s="61">
        <v>0</v>
      </c>
      <c r="HH63" s="61">
        <v>0</v>
      </c>
      <c r="HI63" s="61">
        <v>0</v>
      </c>
      <c r="HJ63" s="61">
        <v>0</v>
      </c>
      <c r="HK63" s="61">
        <v>0</v>
      </c>
      <c r="HL63" s="61">
        <v>0</v>
      </c>
      <c r="HM63" s="61">
        <v>0</v>
      </c>
      <c r="HN63" s="61">
        <v>0</v>
      </c>
      <c r="HO63" s="61">
        <v>0</v>
      </c>
      <c r="HP63" s="61">
        <v>0</v>
      </c>
      <c r="HQ63" s="61">
        <v>0</v>
      </c>
      <c r="HR63" s="61">
        <v>0</v>
      </c>
      <c r="HS63" s="61">
        <v>0</v>
      </c>
      <c r="HT63" s="61">
        <v>0</v>
      </c>
      <c r="HU63" s="61">
        <v>0</v>
      </c>
      <c r="HV63" s="61">
        <v>0</v>
      </c>
      <c r="HW63" s="61">
        <v>0</v>
      </c>
      <c r="HX63" s="61">
        <v>0</v>
      </c>
      <c r="HY63" s="61">
        <v>0</v>
      </c>
      <c r="HZ63" s="61">
        <v>0</v>
      </c>
      <c r="IA63" s="61">
        <v>0</v>
      </c>
      <c r="IB63" s="61">
        <v>0</v>
      </c>
      <c r="IC63" s="61">
        <v>0</v>
      </c>
      <c r="ID63" s="61">
        <v>0</v>
      </c>
      <c r="IE63" s="61">
        <v>0</v>
      </c>
      <c r="IF63" s="61">
        <v>0</v>
      </c>
      <c r="IG63" s="61">
        <v>0</v>
      </c>
      <c r="IH63" s="61">
        <v>0</v>
      </c>
      <c r="II63" s="61">
        <v>0</v>
      </c>
      <c r="IJ63" s="61">
        <v>0</v>
      </c>
      <c r="IK63" s="61">
        <v>0</v>
      </c>
      <c r="IL63" s="61">
        <v>0</v>
      </c>
      <c r="IM63" s="61">
        <v>8.7818760673212341E-6</v>
      </c>
      <c r="IN63" s="61">
        <v>0</v>
      </c>
      <c r="IO63" s="61">
        <v>2.4453770515993289E-5</v>
      </c>
      <c r="IP63" s="61">
        <v>0</v>
      </c>
      <c r="IQ63" s="61">
        <v>0</v>
      </c>
      <c r="IR63" s="61">
        <v>0</v>
      </c>
      <c r="IS63" s="61">
        <v>0</v>
      </c>
      <c r="IT63" s="61">
        <v>0</v>
      </c>
      <c r="IU63" s="61">
        <v>0</v>
      </c>
      <c r="IV63" s="61">
        <v>0</v>
      </c>
      <c r="IW63" s="61">
        <v>0</v>
      </c>
      <c r="IX63" s="61">
        <v>0</v>
      </c>
      <c r="IY63" s="61">
        <v>4.6213994258126802E-3</v>
      </c>
      <c r="IZ63" s="61">
        <v>3.6332595833649703E-4</v>
      </c>
      <c r="JA63" s="61">
        <v>0</v>
      </c>
      <c r="JB63" s="61">
        <v>8.8696181047639988E-4</v>
      </c>
      <c r="JC63" s="61">
        <v>6.9731845077804311E-5</v>
      </c>
      <c r="JD63" s="61">
        <v>0</v>
      </c>
      <c r="JE63" s="61">
        <v>0</v>
      </c>
      <c r="JF63" s="61">
        <v>0</v>
      </c>
      <c r="JG63" s="61">
        <v>0</v>
      </c>
      <c r="JH63" s="61">
        <v>0</v>
      </c>
      <c r="JI63" s="61">
        <v>0</v>
      </c>
      <c r="JJ63" s="61">
        <v>0</v>
      </c>
      <c r="JK63" s="61">
        <v>0</v>
      </c>
      <c r="JL63" s="61">
        <v>0</v>
      </c>
      <c r="JM63" s="61">
        <v>0</v>
      </c>
      <c r="JN63" s="61">
        <v>1.0319086027167128E-2</v>
      </c>
      <c r="JO63" s="61">
        <v>1.13295051925638E-2</v>
      </c>
      <c r="JP63" s="61">
        <v>5.8695287953284284E-2</v>
      </c>
      <c r="JQ63" s="61">
        <v>1.677764900136856E-2</v>
      </c>
      <c r="JR63" s="61">
        <v>0.16035592295126305</v>
      </c>
      <c r="JS63" s="61">
        <v>0</v>
      </c>
      <c r="JT63" s="61">
        <v>0</v>
      </c>
      <c r="JU63" s="61">
        <v>0</v>
      </c>
      <c r="JV63" s="61">
        <v>0</v>
      </c>
      <c r="JW63" s="61">
        <v>0</v>
      </c>
      <c r="JX63" s="61">
        <v>0</v>
      </c>
      <c r="JY63" s="61">
        <v>0</v>
      </c>
      <c r="JZ63" s="61">
        <v>0</v>
      </c>
      <c r="KA63" s="61">
        <v>0</v>
      </c>
      <c r="KB63" s="61">
        <v>0</v>
      </c>
      <c r="KC63" s="61">
        <v>0</v>
      </c>
      <c r="KD63" s="61">
        <v>0</v>
      </c>
      <c r="KE63" s="61">
        <v>0</v>
      </c>
      <c r="KF63" s="61">
        <v>0</v>
      </c>
      <c r="KG63" s="61">
        <v>0</v>
      </c>
      <c r="KH63" s="61">
        <v>0</v>
      </c>
      <c r="KI63" s="61">
        <v>0</v>
      </c>
      <c r="KJ63" s="61">
        <v>0</v>
      </c>
      <c r="KK63" s="61">
        <v>0</v>
      </c>
      <c r="KL63" s="61">
        <v>0</v>
      </c>
      <c r="KM63" s="61">
        <v>0</v>
      </c>
      <c r="KN63" s="61">
        <v>0</v>
      </c>
      <c r="KO63" s="61">
        <v>0</v>
      </c>
      <c r="KP63" s="61">
        <v>0</v>
      </c>
      <c r="KQ63" s="61">
        <v>0</v>
      </c>
      <c r="KR63" s="61">
        <v>0</v>
      </c>
      <c r="KS63" s="61">
        <v>0</v>
      </c>
      <c r="KT63" s="61">
        <v>0</v>
      </c>
      <c r="KU63" s="61">
        <v>2.8515492602650193E-5</v>
      </c>
      <c r="KV63" s="61">
        <v>0</v>
      </c>
      <c r="KW63" s="61">
        <v>0</v>
      </c>
      <c r="KX63" s="61">
        <v>0</v>
      </c>
      <c r="KY63" s="61">
        <v>0</v>
      </c>
      <c r="KZ63" s="61">
        <v>0</v>
      </c>
    </row>
    <row r="64" spans="1:312" ht="13" x14ac:dyDescent="0.3">
      <c r="A64" s="102">
        <v>1.0253852840700322</v>
      </c>
      <c r="B64" s="50" t="s">
        <v>872</v>
      </c>
      <c r="C64" s="60" t="s">
        <v>147</v>
      </c>
      <c r="D64" s="61">
        <v>0</v>
      </c>
      <c r="E64" s="61">
        <v>0</v>
      </c>
      <c r="F64" s="61">
        <v>0</v>
      </c>
      <c r="G64" s="61">
        <v>0</v>
      </c>
      <c r="H64" s="61">
        <v>0</v>
      </c>
      <c r="I64" s="61">
        <v>0</v>
      </c>
      <c r="J64" s="61">
        <v>0</v>
      </c>
      <c r="K64" s="61">
        <v>0</v>
      </c>
      <c r="L64" s="61">
        <v>0</v>
      </c>
      <c r="M64" s="61">
        <v>0</v>
      </c>
      <c r="N64" s="61">
        <v>0</v>
      </c>
      <c r="O64" s="61">
        <v>0</v>
      </c>
      <c r="P64" s="61">
        <v>0</v>
      </c>
      <c r="Q64" s="61">
        <v>0</v>
      </c>
      <c r="R64" s="61">
        <v>0</v>
      </c>
      <c r="S64" s="61">
        <v>0</v>
      </c>
      <c r="T64" s="61">
        <v>0</v>
      </c>
      <c r="U64" s="61">
        <v>0</v>
      </c>
      <c r="V64" s="61">
        <v>0</v>
      </c>
      <c r="W64" s="61">
        <v>0</v>
      </c>
      <c r="X64" s="61">
        <v>0</v>
      </c>
      <c r="Y64" s="61">
        <v>0</v>
      </c>
      <c r="Z64" s="61">
        <v>0</v>
      </c>
      <c r="AA64" s="61">
        <v>0</v>
      </c>
      <c r="AB64" s="61">
        <v>0</v>
      </c>
      <c r="AC64" s="61">
        <v>0</v>
      </c>
      <c r="AD64" s="61">
        <v>0</v>
      </c>
      <c r="AE64" s="61">
        <v>0</v>
      </c>
      <c r="AF64" s="61">
        <v>0</v>
      </c>
      <c r="AG64" s="61">
        <v>0</v>
      </c>
      <c r="AH64" s="61">
        <v>0</v>
      </c>
      <c r="AI64" s="61">
        <v>0</v>
      </c>
      <c r="AJ64" s="61">
        <v>0</v>
      </c>
      <c r="AK64" s="61">
        <v>0</v>
      </c>
      <c r="AL64" s="61">
        <v>0</v>
      </c>
      <c r="AM64" s="61">
        <v>0</v>
      </c>
      <c r="AN64" s="61">
        <v>0</v>
      </c>
      <c r="AO64" s="61">
        <v>0</v>
      </c>
      <c r="AP64" s="61">
        <v>0</v>
      </c>
      <c r="AQ64" s="61">
        <v>0</v>
      </c>
      <c r="AR64" s="61">
        <v>0</v>
      </c>
      <c r="AS64" s="61">
        <v>0</v>
      </c>
      <c r="AT64" s="61">
        <v>0</v>
      </c>
      <c r="AU64" s="61">
        <v>0</v>
      </c>
      <c r="AV64" s="61">
        <v>0</v>
      </c>
      <c r="AW64" s="61">
        <v>0</v>
      </c>
      <c r="AX64" s="61">
        <v>0</v>
      </c>
      <c r="AY64" s="61">
        <v>4.2327300364147872E-6</v>
      </c>
      <c r="AZ64" s="61">
        <v>0</v>
      </c>
      <c r="BA64" s="61">
        <v>0</v>
      </c>
      <c r="BB64" s="61">
        <v>0</v>
      </c>
      <c r="BC64" s="61">
        <v>0</v>
      </c>
      <c r="BD64" s="61">
        <v>0</v>
      </c>
      <c r="BE64" s="61">
        <v>0</v>
      </c>
      <c r="BF64" s="61">
        <v>0</v>
      </c>
      <c r="BG64" s="61">
        <v>0</v>
      </c>
      <c r="BH64" s="61">
        <v>0</v>
      </c>
      <c r="BI64" s="61">
        <v>0</v>
      </c>
      <c r="BJ64" s="61">
        <v>0</v>
      </c>
      <c r="BK64" s="61">
        <v>0</v>
      </c>
      <c r="BL64" s="61">
        <v>0</v>
      </c>
      <c r="BM64" s="61">
        <v>0</v>
      </c>
      <c r="BN64" s="61">
        <v>0</v>
      </c>
      <c r="BO64" s="61">
        <v>0</v>
      </c>
      <c r="BP64" s="61">
        <v>0</v>
      </c>
      <c r="BQ64" s="61">
        <v>0</v>
      </c>
      <c r="BR64" s="61">
        <v>0</v>
      </c>
      <c r="BS64" s="61">
        <v>0</v>
      </c>
      <c r="BT64" s="61">
        <v>0</v>
      </c>
      <c r="BU64" s="61">
        <v>0</v>
      </c>
      <c r="BV64" s="61">
        <v>0</v>
      </c>
      <c r="BW64" s="61">
        <v>0</v>
      </c>
      <c r="BX64" s="61">
        <v>0</v>
      </c>
      <c r="BY64" s="61">
        <v>0</v>
      </c>
      <c r="BZ64" s="61">
        <v>0</v>
      </c>
      <c r="CA64" s="61">
        <v>0</v>
      </c>
      <c r="CB64" s="61">
        <v>0</v>
      </c>
      <c r="CC64" s="61">
        <v>0</v>
      </c>
      <c r="CD64" s="61">
        <v>0</v>
      </c>
      <c r="CE64" s="61">
        <v>0</v>
      </c>
      <c r="CF64" s="61">
        <v>0</v>
      </c>
      <c r="CG64" s="61">
        <v>0</v>
      </c>
      <c r="CH64" s="61">
        <v>0</v>
      </c>
      <c r="CI64" s="61">
        <v>0</v>
      </c>
      <c r="CJ64" s="61">
        <v>0</v>
      </c>
      <c r="CK64" s="61">
        <v>0</v>
      </c>
      <c r="CL64" s="61">
        <v>0</v>
      </c>
      <c r="CM64" s="61">
        <v>0</v>
      </c>
      <c r="CN64" s="61">
        <v>0</v>
      </c>
      <c r="CO64" s="61">
        <v>0</v>
      </c>
      <c r="CP64" s="61">
        <v>0</v>
      </c>
      <c r="CQ64" s="61">
        <v>0</v>
      </c>
      <c r="CR64" s="61">
        <v>0</v>
      </c>
      <c r="CS64" s="61">
        <v>0</v>
      </c>
      <c r="CT64" s="61">
        <v>0</v>
      </c>
      <c r="CU64" s="61">
        <v>0</v>
      </c>
      <c r="CV64" s="61">
        <v>0</v>
      </c>
      <c r="CW64" s="61">
        <v>0</v>
      </c>
      <c r="CX64" s="61">
        <v>0</v>
      </c>
      <c r="CY64" s="61">
        <v>0</v>
      </c>
      <c r="CZ64" s="61">
        <v>0</v>
      </c>
      <c r="DA64" s="61">
        <v>0</v>
      </c>
      <c r="DB64" s="61">
        <v>0</v>
      </c>
      <c r="DC64" s="61">
        <v>0</v>
      </c>
      <c r="DD64" s="61">
        <v>0</v>
      </c>
      <c r="DE64" s="61">
        <v>0</v>
      </c>
      <c r="DF64" s="61">
        <v>0</v>
      </c>
      <c r="DG64" s="61">
        <v>0</v>
      </c>
      <c r="DH64" s="61">
        <v>0</v>
      </c>
      <c r="DI64" s="61">
        <v>0</v>
      </c>
      <c r="DJ64" s="61">
        <v>0</v>
      </c>
      <c r="DK64" s="61">
        <v>0</v>
      </c>
      <c r="DL64" s="61">
        <v>0</v>
      </c>
      <c r="DM64" s="61">
        <v>0</v>
      </c>
      <c r="DN64" s="61">
        <v>0</v>
      </c>
      <c r="DO64" s="61">
        <v>0</v>
      </c>
      <c r="DP64" s="61">
        <v>0</v>
      </c>
      <c r="DQ64" s="61">
        <v>0</v>
      </c>
      <c r="DR64" s="61">
        <v>0</v>
      </c>
      <c r="DS64" s="61">
        <v>0</v>
      </c>
      <c r="DT64" s="61">
        <v>0</v>
      </c>
      <c r="DU64" s="61">
        <v>0</v>
      </c>
      <c r="DV64" s="61">
        <v>0</v>
      </c>
      <c r="DW64" s="61">
        <v>0</v>
      </c>
      <c r="DX64" s="61">
        <v>0</v>
      </c>
      <c r="DY64" s="61">
        <v>0</v>
      </c>
      <c r="DZ64" s="61">
        <v>0</v>
      </c>
      <c r="EA64" s="61">
        <v>0</v>
      </c>
      <c r="EB64" s="61">
        <v>0</v>
      </c>
      <c r="EC64" s="61">
        <v>0</v>
      </c>
      <c r="ED64" s="61">
        <v>0</v>
      </c>
      <c r="EE64" s="61">
        <v>0</v>
      </c>
      <c r="EF64" s="61">
        <v>0</v>
      </c>
      <c r="EG64" s="61">
        <v>0</v>
      </c>
      <c r="EH64" s="61">
        <v>0</v>
      </c>
      <c r="EI64" s="61">
        <v>0</v>
      </c>
      <c r="EJ64" s="61">
        <v>0</v>
      </c>
      <c r="EK64" s="61">
        <v>0</v>
      </c>
      <c r="EL64" s="61">
        <v>0</v>
      </c>
      <c r="EM64" s="61">
        <v>0</v>
      </c>
      <c r="EN64" s="61">
        <v>0</v>
      </c>
      <c r="EO64" s="61">
        <v>0</v>
      </c>
      <c r="EP64" s="61">
        <v>0</v>
      </c>
      <c r="EQ64" s="61">
        <v>0</v>
      </c>
      <c r="ER64" s="61">
        <v>0</v>
      </c>
      <c r="ES64" s="61">
        <v>0</v>
      </c>
      <c r="ET64" s="61">
        <v>0</v>
      </c>
      <c r="EU64" s="61">
        <v>0</v>
      </c>
      <c r="EV64" s="61">
        <v>0</v>
      </c>
      <c r="EW64" s="61">
        <v>0</v>
      </c>
      <c r="EX64" s="61">
        <v>0</v>
      </c>
      <c r="EY64" s="61">
        <v>0</v>
      </c>
      <c r="EZ64" s="61">
        <v>0</v>
      </c>
      <c r="FA64" s="61">
        <v>0</v>
      </c>
      <c r="FB64" s="61">
        <v>0</v>
      </c>
      <c r="FC64" s="61">
        <v>0</v>
      </c>
      <c r="FD64" s="61">
        <v>0</v>
      </c>
      <c r="FE64" s="61">
        <v>0</v>
      </c>
      <c r="FF64" s="61">
        <v>0</v>
      </c>
      <c r="FG64" s="61">
        <v>0</v>
      </c>
      <c r="FH64" s="61">
        <v>0</v>
      </c>
      <c r="FI64" s="61">
        <v>0</v>
      </c>
      <c r="FJ64" s="61">
        <v>0</v>
      </c>
      <c r="FK64" s="61">
        <v>0</v>
      </c>
      <c r="FL64" s="61">
        <v>0</v>
      </c>
      <c r="FM64" s="61">
        <v>0</v>
      </c>
      <c r="FN64" s="61">
        <v>0</v>
      </c>
      <c r="FO64" s="61">
        <v>0</v>
      </c>
      <c r="FP64" s="61">
        <v>0</v>
      </c>
      <c r="FQ64" s="61">
        <v>0</v>
      </c>
      <c r="FR64" s="61">
        <v>0</v>
      </c>
      <c r="FS64" s="61">
        <v>0</v>
      </c>
      <c r="FT64" s="61">
        <v>0</v>
      </c>
      <c r="FU64" s="61">
        <v>0</v>
      </c>
      <c r="FV64" s="61">
        <v>0</v>
      </c>
      <c r="FW64" s="61">
        <v>0</v>
      </c>
      <c r="FX64" s="61">
        <v>0</v>
      </c>
      <c r="FY64" s="61">
        <v>0</v>
      </c>
      <c r="FZ64" s="61">
        <v>0</v>
      </c>
      <c r="GA64" s="61">
        <v>0</v>
      </c>
      <c r="GB64" s="61">
        <v>0</v>
      </c>
      <c r="GC64" s="61">
        <v>0</v>
      </c>
      <c r="GD64" s="61">
        <v>0</v>
      </c>
      <c r="GE64" s="61">
        <v>0</v>
      </c>
      <c r="GF64" s="61">
        <v>0</v>
      </c>
      <c r="GG64" s="61">
        <v>0</v>
      </c>
      <c r="GH64" s="61">
        <v>0</v>
      </c>
      <c r="GI64" s="61">
        <v>0</v>
      </c>
      <c r="GJ64" s="61">
        <v>0</v>
      </c>
      <c r="GK64" s="61">
        <v>0</v>
      </c>
      <c r="GL64" s="61">
        <v>0</v>
      </c>
      <c r="GM64" s="61">
        <v>0</v>
      </c>
      <c r="GN64" s="61">
        <v>0</v>
      </c>
      <c r="GO64" s="61">
        <v>0</v>
      </c>
      <c r="GP64" s="61">
        <v>0</v>
      </c>
      <c r="GQ64" s="61">
        <v>0</v>
      </c>
      <c r="GR64" s="61">
        <v>0</v>
      </c>
      <c r="GS64" s="61">
        <v>0</v>
      </c>
      <c r="GT64" s="61">
        <v>0</v>
      </c>
      <c r="GU64" s="61">
        <v>0</v>
      </c>
      <c r="GV64" s="61">
        <v>0</v>
      </c>
      <c r="GW64" s="61">
        <v>0</v>
      </c>
      <c r="GX64" s="61">
        <v>0</v>
      </c>
      <c r="GY64" s="61">
        <v>0</v>
      </c>
      <c r="GZ64" s="61">
        <v>0</v>
      </c>
      <c r="HA64" s="61">
        <v>0</v>
      </c>
      <c r="HB64" s="61">
        <v>0</v>
      </c>
      <c r="HC64" s="61">
        <v>0</v>
      </c>
      <c r="HD64" s="61">
        <v>0</v>
      </c>
      <c r="HE64" s="61">
        <v>0</v>
      </c>
      <c r="HF64" s="61">
        <v>0</v>
      </c>
      <c r="HG64" s="61">
        <v>0</v>
      </c>
      <c r="HH64" s="61">
        <v>0</v>
      </c>
      <c r="HI64" s="61">
        <v>0</v>
      </c>
      <c r="HJ64" s="61">
        <v>0</v>
      </c>
      <c r="HK64" s="61">
        <v>0</v>
      </c>
      <c r="HL64" s="61">
        <v>0</v>
      </c>
      <c r="HM64" s="61">
        <v>0</v>
      </c>
      <c r="HN64" s="61">
        <v>0</v>
      </c>
      <c r="HO64" s="61">
        <v>0</v>
      </c>
      <c r="HP64" s="61">
        <v>0</v>
      </c>
      <c r="HQ64" s="61">
        <v>0</v>
      </c>
      <c r="HR64" s="61">
        <v>0</v>
      </c>
      <c r="HS64" s="61">
        <v>0</v>
      </c>
      <c r="HT64" s="61">
        <v>0</v>
      </c>
      <c r="HU64" s="61">
        <v>0</v>
      </c>
      <c r="HV64" s="61">
        <v>0</v>
      </c>
      <c r="HW64" s="61">
        <v>0</v>
      </c>
      <c r="HX64" s="61">
        <v>0</v>
      </c>
      <c r="HY64" s="61">
        <v>0</v>
      </c>
      <c r="HZ64" s="61">
        <v>0</v>
      </c>
      <c r="IA64" s="61">
        <v>0</v>
      </c>
      <c r="IB64" s="61">
        <v>0</v>
      </c>
      <c r="IC64" s="61">
        <v>0</v>
      </c>
      <c r="ID64" s="61">
        <v>0</v>
      </c>
      <c r="IE64" s="61">
        <v>0</v>
      </c>
      <c r="IF64" s="61">
        <v>0</v>
      </c>
      <c r="IG64" s="61">
        <v>0</v>
      </c>
      <c r="IH64" s="61">
        <v>0</v>
      </c>
      <c r="II64" s="61">
        <v>0</v>
      </c>
      <c r="IJ64" s="61">
        <v>0</v>
      </c>
      <c r="IK64" s="61">
        <v>0</v>
      </c>
      <c r="IL64" s="61">
        <v>0</v>
      </c>
      <c r="IM64" s="61">
        <v>0</v>
      </c>
      <c r="IN64" s="61">
        <v>0</v>
      </c>
      <c r="IO64" s="61">
        <v>0</v>
      </c>
      <c r="IP64" s="61">
        <v>0</v>
      </c>
      <c r="IQ64" s="61">
        <v>0</v>
      </c>
      <c r="IR64" s="61">
        <v>0</v>
      </c>
      <c r="IS64" s="61">
        <v>0</v>
      </c>
      <c r="IT64" s="61">
        <v>0</v>
      </c>
      <c r="IU64" s="61">
        <v>0</v>
      </c>
      <c r="IV64" s="61">
        <v>0</v>
      </c>
      <c r="IW64" s="61">
        <v>0</v>
      </c>
      <c r="IX64" s="61">
        <v>0</v>
      </c>
      <c r="IY64" s="61">
        <v>0</v>
      </c>
      <c r="IZ64" s="61">
        <v>0</v>
      </c>
      <c r="JA64" s="61">
        <v>0</v>
      </c>
      <c r="JB64" s="61">
        <v>0</v>
      </c>
      <c r="JC64" s="61">
        <v>0</v>
      </c>
      <c r="JD64" s="61">
        <v>0</v>
      </c>
      <c r="JE64" s="61">
        <v>0</v>
      </c>
      <c r="JF64" s="61">
        <v>0</v>
      </c>
      <c r="JG64" s="61">
        <v>0</v>
      </c>
      <c r="JH64" s="61">
        <v>0</v>
      </c>
      <c r="JI64" s="61">
        <v>0</v>
      </c>
      <c r="JJ64" s="61">
        <v>0</v>
      </c>
      <c r="JK64" s="61">
        <v>0</v>
      </c>
      <c r="JL64" s="61">
        <v>0</v>
      </c>
      <c r="JM64" s="61">
        <v>0</v>
      </c>
      <c r="JN64" s="61">
        <v>0</v>
      </c>
      <c r="JO64" s="61">
        <v>0</v>
      </c>
      <c r="JP64" s="61">
        <v>0</v>
      </c>
      <c r="JQ64" s="61">
        <v>0</v>
      </c>
      <c r="JR64" s="61">
        <v>0</v>
      </c>
      <c r="JS64" s="61">
        <v>0</v>
      </c>
      <c r="JT64" s="61">
        <v>0</v>
      </c>
      <c r="JU64" s="61">
        <v>0</v>
      </c>
      <c r="JV64" s="61">
        <v>0</v>
      </c>
      <c r="JW64" s="61">
        <v>0</v>
      </c>
      <c r="JX64" s="61">
        <v>0</v>
      </c>
      <c r="JY64" s="61">
        <v>0</v>
      </c>
      <c r="JZ64" s="61">
        <v>0</v>
      </c>
      <c r="KA64" s="61">
        <v>0</v>
      </c>
      <c r="KB64" s="61">
        <v>0</v>
      </c>
      <c r="KC64" s="61">
        <v>0</v>
      </c>
      <c r="KD64" s="61">
        <v>0</v>
      </c>
      <c r="KE64" s="61">
        <v>0</v>
      </c>
      <c r="KF64" s="61">
        <v>0</v>
      </c>
      <c r="KG64" s="61">
        <v>0</v>
      </c>
      <c r="KH64" s="61">
        <v>0</v>
      </c>
      <c r="KI64" s="61">
        <v>0</v>
      </c>
      <c r="KJ64" s="61">
        <v>0</v>
      </c>
      <c r="KK64" s="61">
        <v>0</v>
      </c>
      <c r="KL64" s="61">
        <v>0</v>
      </c>
      <c r="KM64" s="61">
        <v>0</v>
      </c>
      <c r="KN64" s="61">
        <v>0</v>
      </c>
      <c r="KO64" s="61">
        <v>0</v>
      </c>
      <c r="KP64" s="61">
        <v>0</v>
      </c>
      <c r="KQ64" s="61">
        <v>0</v>
      </c>
      <c r="KR64" s="61">
        <v>0</v>
      </c>
      <c r="KS64" s="61">
        <v>0</v>
      </c>
      <c r="KT64" s="61">
        <v>0</v>
      </c>
      <c r="KU64" s="61">
        <v>0</v>
      </c>
      <c r="KV64" s="61">
        <v>0</v>
      </c>
      <c r="KW64" s="61">
        <v>0</v>
      </c>
      <c r="KX64" s="61">
        <v>0</v>
      </c>
      <c r="KY64" s="61">
        <v>0</v>
      </c>
      <c r="KZ64" s="61">
        <v>0</v>
      </c>
    </row>
    <row r="65" spans="1:312" ht="13" x14ac:dyDescent="0.3">
      <c r="A65" s="102">
        <v>1.061482226089387</v>
      </c>
      <c r="B65" s="50" t="s">
        <v>871</v>
      </c>
      <c r="C65" s="60" t="s">
        <v>26</v>
      </c>
      <c r="D65" s="61">
        <v>0</v>
      </c>
      <c r="E65" s="61">
        <v>0</v>
      </c>
      <c r="F65" s="61">
        <v>0</v>
      </c>
      <c r="G65" s="61">
        <v>0</v>
      </c>
      <c r="H65" s="61">
        <v>0</v>
      </c>
      <c r="I65" s="61">
        <v>0</v>
      </c>
      <c r="J65" s="61">
        <v>0</v>
      </c>
      <c r="K65" s="61">
        <v>0</v>
      </c>
      <c r="L65" s="61">
        <v>0</v>
      </c>
      <c r="M65" s="61">
        <v>0</v>
      </c>
      <c r="N65" s="61">
        <v>0</v>
      </c>
      <c r="O65" s="61">
        <v>2.1960876936037322E-5</v>
      </c>
      <c r="P65" s="61">
        <v>2.1114488541361348E-5</v>
      </c>
      <c r="Q65" s="61">
        <v>0</v>
      </c>
      <c r="R65" s="61">
        <v>0</v>
      </c>
      <c r="S65" s="61">
        <v>0</v>
      </c>
      <c r="T65" s="61">
        <v>0</v>
      </c>
      <c r="U65" s="61">
        <v>0</v>
      </c>
      <c r="V65" s="61">
        <v>0</v>
      </c>
      <c r="W65" s="61">
        <v>2.4080382989980028E-5</v>
      </c>
      <c r="X65" s="61">
        <v>0</v>
      </c>
      <c r="Y65" s="61">
        <v>0</v>
      </c>
      <c r="Z65" s="61">
        <v>0</v>
      </c>
      <c r="AA65" s="61">
        <v>0</v>
      </c>
      <c r="AB65" s="61">
        <v>0</v>
      </c>
      <c r="AC65" s="61">
        <v>0</v>
      </c>
      <c r="AD65" s="61">
        <v>0</v>
      </c>
      <c r="AE65" s="61">
        <v>0</v>
      </c>
      <c r="AF65" s="61">
        <v>0</v>
      </c>
      <c r="AG65" s="61">
        <v>2.2235202846677686E-3</v>
      </c>
      <c r="AH65" s="61">
        <v>0</v>
      </c>
      <c r="AI65" s="61">
        <v>1.3937105633836651E-4</v>
      </c>
      <c r="AJ65" s="61">
        <v>0</v>
      </c>
      <c r="AK65" s="61">
        <v>0</v>
      </c>
      <c r="AL65" s="61">
        <v>0</v>
      </c>
      <c r="AM65" s="61">
        <v>0</v>
      </c>
      <c r="AN65" s="61">
        <v>0</v>
      </c>
      <c r="AO65" s="61">
        <v>0</v>
      </c>
      <c r="AP65" s="61">
        <v>0</v>
      </c>
      <c r="AQ65" s="61">
        <v>9.6314002861247583E-2</v>
      </c>
      <c r="AR65" s="61">
        <v>0</v>
      </c>
      <c r="AS65" s="61">
        <v>0</v>
      </c>
      <c r="AT65" s="61">
        <v>0</v>
      </c>
      <c r="AU65" s="61">
        <v>0</v>
      </c>
      <c r="AV65" s="61">
        <v>0</v>
      </c>
      <c r="AW65" s="61">
        <v>0</v>
      </c>
      <c r="AX65" s="61">
        <v>0</v>
      </c>
      <c r="AY65" s="61">
        <v>0</v>
      </c>
      <c r="AZ65" s="61">
        <v>0</v>
      </c>
      <c r="BA65" s="61">
        <v>0</v>
      </c>
      <c r="BB65" s="61">
        <v>1.6431622008953705E-5</v>
      </c>
      <c r="BC65" s="61">
        <v>2.0623045149948762E-3</v>
      </c>
      <c r="BD65" s="61">
        <v>1.0309648276954303E-2</v>
      </c>
      <c r="BE65" s="61">
        <v>0</v>
      </c>
      <c r="BF65" s="61">
        <v>0</v>
      </c>
      <c r="BG65" s="61">
        <v>0</v>
      </c>
      <c r="BH65" s="61">
        <v>4.2423263819791213E-3</v>
      </c>
      <c r="BI65" s="61">
        <v>2.2605682947881003E-4</v>
      </c>
      <c r="BJ65" s="61">
        <v>1.9117153822272683E-3</v>
      </c>
      <c r="BK65" s="61">
        <v>0</v>
      </c>
      <c r="BL65" s="61">
        <v>0</v>
      </c>
      <c r="BM65" s="61">
        <v>1.8781435721498794E-5</v>
      </c>
      <c r="BN65" s="61">
        <v>4.578300521331763E-5</v>
      </c>
      <c r="BO65" s="61">
        <v>0</v>
      </c>
      <c r="BP65" s="61">
        <v>0</v>
      </c>
      <c r="BQ65" s="61">
        <v>0</v>
      </c>
      <c r="BR65" s="61">
        <v>1.0992386308346843E-4</v>
      </c>
      <c r="BS65" s="61">
        <v>0</v>
      </c>
      <c r="BT65" s="61">
        <v>0</v>
      </c>
      <c r="BU65" s="61">
        <v>0</v>
      </c>
      <c r="BV65" s="61">
        <v>0</v>
      </c>
      <c r="BW65" s="61">
        <v>0</v>
      </c>
      <c r="BX65" s="61">
        <v>0</v>
      </c>
      <c r="BY65" s="61">
        <v>0</v>
      </c>
      <c r="BZ65" s="61">
        <v>0</v>
      </c>
      <c r="CA65" s="61">
        <v>0</v>
      </c>
      <c r="CB65" s="61">
        <v>0</v>
      </c>
      <c r="CC65" s="61">
        <v>0</v>
      </c>
      <c r="CD65" s="61">
        <v>0</v>
      </c>
      <c r="CE65" s="61">
        <v>0</v>
      </c>
      <c r="CF65" s="61">
        <v>0</v>
      </c>
      <c r="CG65" s="61">
        <v>0</v>
      </c>
      <c r="CH65" s="61">
        <v>0</v>
      </c>
      <c r="CI65" s="61">
        <v>3.2062211951272985E-5</v>
      </c>
      <c r="CJ65" s="61">
        <v>0</v>
      </c>
      <c r="CK65" s="61">
        <v>0</v>
      </c>
      <c r="CL65" s="61">
        <v>0</v>
      </c>
      <c r="CM65" s="61">
        <v>0</v>
      </c>
      <c r="CN65" s="61">
        <v>0</v>
      </c>
      <c r="CO65" s="61">
        <v>0</v>
      </c>
      <c r="CP65" s="61">
        <v>0</v>
      </c>
      <c r="CQ65" s="61">
        <v>0</v>
      </c>
      <c r="CR65" s="61">
        <v>0</v>
      </c>
      <c r="CS65" s="61">
        <v>0</v>
      </c>
      <c r="CT65" s="61">
        <v>0</v>
      </c>
      <c r="CU65" s="61">
        <v>0</v>
      </c>
      <c r="CV65" s="61">
        <v>0</v>
      </c>
      <c r="CW65" s="61">
        <v>0</v>
      </c>
      <c r="CX65" s="61">
        <v>0</v>
      </c>
      <c r="CY65" s="61">
        <v>0</v>
      </c>
      <c r="CZ65" s="61">
        <v>0</v>
      </c>
      <c r="DA65" s="61">
        <v>0</v>
      </c>
      <c r="DB65" s="61">
        <v>0</v>
      </c>
      <c r="DC65" s="61">
        <v>0</v>
      </c>
      <c r="DD65" s="61">
        <v>0</v>
      </c>
      <c r="DE65" s="61">
        <v>0</v>
      </c>
      <c r="DF65" s="61">
        <v>0</v>
      </c>
      <c r="DG65" s="61">
        <v>0</v>
      </c>
      <c r="DH65" s="61">
        <v>0</v>
      </c>
      <c r="DI65" s="61">
        <v>0</v>
      </c>
      <c r="DJ65" s="61">
        <v>0</v>
      </c>
      <c r="DK65" s="61">
        <v>0</v>
      </c>
      <c r="DL65" s="61">
        <v>0</v>
      </c>
      <c r="DM65" s="61">
        <v>0</v>
      </c>
      <c r="DN65" s="61">
        <v>0</v>
      </c>
      <c r="DO65" s="61">
        <v>0</v>
      </c>
      <c r="DP65" s="61">
        <v>0</v>
      </c>
      <c r="DQ65" s="61">
        <v>0</v>
      </c>
      <c r="DR65" s="61">
        <v>0</v>
      </c>
      <c r="DS65" s="61">
        <v>3.3586281192960294E-5</v>
      </c>
      <c r="DT65" s="61">
        <v>0</v>
      </c>
      <c r="DU65" s="61">
        <v>3.5236107508988877E-4</v>
      </c>
      <c r="DV65" s="61">
        <v>0</v>
      </c>
      <c r="DW65" s="61">
        <v>0</v>
      </c>
      <c r="DX65" s="61">
        <v>0</v>
      </c>
      <c r="DY65" s="61">
        <v>0</v>
      </c>
      <c r="DZ65" s="61">
        <v>0</v>
      </c>
      <c r="EA65" s="61">
        <v>0</v>
      </c>
      <c r="EB65" s="61">
        <v>0</v>
      </c>
      <c r="EC65" s="61">
        <v>0</v>
      </c>
      <c r="ED65" s="61">
        <v>0</v>
      </c>
      <c r="EE65" s="61">
        <v>0</v>
      </c>
      <c r="EF65" s="61">
        <v>0</v>
      </c>
      <c r="EG65" s="61">
        <v>0</v>
      </c>
      <c r="EH65" s="61">
        <v>0</v>
      </c>
      <c r="EI65" s="61">
        <v>0</v>
      </c>
      <c r="EJ65" s="61">
        <v>0</v>
      </c>
      <c r="EK65" s="61">
        <v>0</v>
      </c>
      <c r="EL65" s="61">
        <v>0</v>
      </c>
      <c r="EM65" s="61">
        <v>0</v>
      </c>
      <c r="EN65" s="61">
        <v>0</v>
      </c>
      <c r="EO65" s="61">
        <v>0</v>
      </c>
      <c r="EP65" s="61">
        <v>0</v>
      </c>
      <c r="EQ65" s="61">
        <v>0</v>
      </c>
      <c r="ER65" s="61">
        <v>0</v>
      </c>
      <c r="ES65" s="61">
        <v>0</v>
      </c>
      <c r="ET65" s="61">
        <v>0</v>
      </c>
      <c r="EU65" s="61">
        <v>0</v>
      </c>
      <c r="EV65" s="61">
        <v>0</v>
      </c>
      <c r="EW65" s="61">
        <v>0</v>
      </c>
      <c r="EX65" s="61">
        <v>0</v>
      </c>
      <c r="EY65" s="61">
        <v>0</v>
      </c>
      <c r="EZ65" s="61">
        <v>0</v>
      </c>
      <c r="FA65" s="61">
        <v>0</v>
      </c>
      <c r="FB65" s="61">
        <v>0</v>
      </c>
      <c r="FC65" s="61">
        <v>0</v>
      </c>
      <c r="FD65" s="61">
        <v>0</v>
      </c>
      <c r="FE65" s="61">
        <v>0</v>
      </c>
      <c r="FF65" s="61">
        <v>0</v>
      </c>
      <c r="FG65" s="61">
        <v>0</v>
      </c>
      <c r="FH65" s="61">
        <v>0</v>
      </c>
      <c r="FI65" s="61">
        <v>2.1330377543416442E-5</v>
      </c>
      <c r="FJ65" s="61">
        <v>0</v>
      </c>
      <c r="FK65" s="61">
        <v>0</v>
      </c>
      <c r="FL65" s="61">
        <v>0</v>
      </c>
      <c r="FM65" s="61">
        <v>0</v>
      </c>
      <c r="FN65" s="61">
        <v>0</v>
      </c>
      <c r="FO65" s="61">
        <v>0</v>
      </c>
      <c r="FP65" s="61">
        <v>0</v>
      </c>
      <c r="FQ65" s="61">
        <v>0</v>
      </c>
      <c r="FR65" s="61">
        <v>0</v>
      </c>
      <c r="FS65" s="61">
        <v>0</v>
      </c>
      <c r="FT65" s="61">
        <v>0</v>
      </c>
      <c r="FU65" s="61">
        <v>0</v>
      </c>
      <c r="FV65" s="61">
        <v>0</v>
      </c>
      <c r="FW65" s="61">
        <v>0</v>
      </c>
      <c r="FX65" s="61">
        <v>0</v>
      </c>
      <c r="FY65" s="61">
        <v>0</v>
      </c>
      <c r="FZ65" s="61">
        <v>0</v>
      </c>
      <c r="GA65" s="61">
        <v>0</v>
      </c>
      <c r="GB65" s="61">
        <v>0</v>
      </c>
      <c r="GC65" s="61">
        <v>0</v>
      </c>
      <c r="GD65" s="61">
        <v>0</v>
      </c>
      <c r="GE65" s="61">
        <v>0</v>
      </c>
      <c r="GF65" s="61">
        <v>0</v>
      </c>
      <c r="GG65" s="61">
        <v>0</v>
      </c>
      <c r="GH65" s="61">
        <v>0</v>
      </c>
      <c r="GI65" s="61">
        <v>0</v>
      </c>
      <c r="GJ65" s="61">
        <v>3.5451357144902394E-5</v>
      </c>
      <c r="GK65" s="61">
        <v>1.0271709578365247E-5</v>
      </c>
      <c r="GL65" s="61">
        <v>0</v>
      </c>
      <c r="GM65" s="61">
        <v>0</v>
      </c>
      <c r="GN65" s="61">
        <v>0</v>
      </c>
      <c r="GO65" s="61">
        <v>0</v>
      </c>
      <c r="GP65" s="61">
        <v>1.5751513770744161E-5</v>
      </c>
      <c r="GQ65" s="61">
        <v>0</v>
      </c>
      <c r="GR65" s="61">
        <v>0</v>
      </c>
      <c r="GS65" s="61">
        <v>0</v>
      </c>
      <c r="GT65" s="61">
        <v>0</v>
      </c>
      <c r="GU65" s="61">
        <v>0</v>
      </c>
      <c r="GV65" s="61">
        <v>0</v>
      </c>
      <c r="GW65" s="61">
        <v>0</v>
      </c>
      <c r="GX65" s="61">
        <v>0</v>
      </c>
      <c r="GY65" s="61">
        <v>0</v>
      </c>
      <c r="GZ65" s="61">
        <v>0</v>
      </c>
      <c r="HA65" s="61">
        <v>0</v>
      </c>
      <c r="HB65" s="61">
        <v>0</v>
      </c>
      <c r="HC65" s="61">
        <v>0</v>
      </c>
      <c r="HD65" s="61">
        <v>0</v>
      </c>
      <c r="HE65" s="61">
        <v>0</v>
      </c>
      <c r="HF65" s="61">
        <v>0</v>
      </c>
      <c r="HG65" s="61">
        <v>0</v>
      </c>
      <c r="HH65" s="61">
        <v>0</v>
      </c>
      <c r="HI65" s="61">
        <v>0</v>
      </c>
      <c r="HJ65" s="61">
        <v>0</v>
      </c>
      <c r="HK65" s="61">
        <v>4.8286406969589239E-5</v>
      </c>
      <c r="HL65" s="61">
        <v>0</v>
      </c>
      <c r="HM65" s="61">
        <v>3.1812200520711695E-5</v>
      </c>
      <c r="HN65" s="61">
        <v>0</v>
      </c>
      <c r="HO65" s="61">
        <v>5.3839072172406497E-5</v>
      </c>
      <c r="HP65" s="61">
        <v>0</v>
      </c>
      <c r="HQ65" s="61">
        <v>0</v>
      </c>
      <c r="HR65" s="61">
        <v>0</v>
      </c>
      <c r="HS65" s="61">
        <v>0</v>
      </c>
      <c r="HT65" s="61">
        <v>0</v>
      </c>
      <c r="HU65" s="61">
        <v>0</v>
      </c>
      <c r="HV65" s="61">
        <v>0</v>
      </c>
      <c r="HW65" s="61">
        <v>0</v>
      </c>
      <c r="HX65" s="61">
        <v>0</v>
      </c>
      <c r="HY65" s="61">
        <v>1.9125505802848161E-4</v>
      </c>
      <c r="HZ65" s="61">
        <v>9.6206262121187298E-5</v>
      </c>
      <c r="IA65" s="61">
        <v>0</v>
      </c>
      <c r="IB65" s="61">
        <v>0</v>
      </c>
      <c r="IC65" s="61">
        <v>1.5956170874642951E-5</v>
      </c>
      <c r="ID65" s="61">
        <v>0</v>
      </c>
      <c r="IE65" s="61">
        <v>4.4462574990810223E-5</v>
      </c>
      <c r="IF65" s="61">
        <v>0</v>
      </c>
      <c r="IG65" s="61">
        <v>0</v>
      </c>
      <c r="IH65" s="61">
        <v>0</v>
      </c>
      <c r="II65" s="61">
        <v>0</v>
      </c>
      <c r="IJ65" s="61">
        <v>0</v>
      </c>
      <c r="IK65" s="61">
        <v>0</v>
      </c>
      <c r="IL65" s="61">
        <v>2.1977751507137969E-5</v>
      </c>
      <c r="IM65" s="61">
        <v>0</v>
      </c>
      <c r="IN65" s="61">
        <v>0</v>
      </c>
      <c r="IO65" s="61">
        <v>0</v>
      </c>
      <c r="IP65" s="61">
        <v>0</v>
      </c>
      <c r="IQ65" s="61">
        <v>0</v>
      </c>
      <c r="IR65" s="61">
        <v>0</v>
      </c>
      <c r="IS65" s="61">
        <v>0</v>
      </c>
      <c r="IT65" s="61">
        <v>0</v>
      </c>
      <c r="IU65" s="61">
        <v>0</v>
      </c>
      <c r="IV65" s="61">
        <v>0</v>
      </c>
      <c r="IW65" s="61">
        <v>0</v>
      </c>
      <c r="IX65" s="61">
        <v>0</v>
      </c>
      <c r="IY65" s="61">
        <v>0</v>
      </c>
      <c r="IZ65" s="61">
        <v>0</v>
      </c>
      <c r="JA65" s="61">
        <v>0</v>
      </c>
      <c r="JB65" s="61">
        <v>0</v>
      </c>
      <c r="JC65" s="61">
        <v>0</v>
      </c>
      <c r="JD65" s="61">
        <v>0</v>
      </c>
      <c r="JE65" s="61">
        <v>0</v>
      </c>
      <c r="JF65" s="61">
        <v>0</v>
      </c>
      <c r="JG65" s="61">
        <v>0</v>
      </c>
      <c r="JH65" s="61">
        <v>0</v>
      </c>
      <c r="JI65" s="61">
        <v>0</v>
      </c>
      <c r="JJ65" s="61">
        <v>0</v>
      </c>
      <c r="JK65" s="61">
        <v>0</v>
      </c>
      <c r="JL65" s="61">
        <v>0</v>
      </c>
      <c r="JM65" s="61">
        <v>0</v>
      </c>
      <c r="JN65" s="61">
        <v>0</v>
      </c>
      <c r="JO65" s="61">
        <v>0</v>
      </c>
      <c r="JP65" s="61">
        <v>0</v>
      </c>
      <c r="JQ65" s="61">
        <v>0</v>
      </c>
      <c r="JR65" s="61">
        <v>0</v>
      </c>
      <c r="JS65" s="61">
        <v>0</v>
      </c>
      <c r="JT65" s="61">
        <v>0</v>
      </c>
      <c r="JU65" s="61">
        <v>0</v>
      </c>
      <c r="JV65" s="61">
        <v>0</v>
      </c>
      <c r="JW65" s="61">
        <v>0</v>
      </c>
      <c r="JX65" s="61">
        <v>3.0253326892593482E-5</v>
      </c>
      <c r="JY65" s="61">
        <v>0</v>
      </c>
      <c r="JZ65" s="61">
        <v>1.5471259393994885E-5</v>
      </c>
      <c r="KA65" s="61">
        <v>0</v>
      </c>
      <c r="KB65" s="61">
        <v>0</v>
      </c>
      <c r="KC65" s="61">
        <v>0</v>
      </c>
      <c r="KD65" s="61">
        <v>0</v>
      </c>
      <c r="KE65" s="61">
        <v>0</v>
      </c>
      <c r="KF65" s="61">
        <v>1.5048607037981705E-5</v>
      </c>
      <c r="KG65" s="61">
        <v>0</v>
      </c>
      <c r="KH65" s="61">
        <v>0</v>
      </c>
      <c r="KI65" s="61">
        <v>0</v>
      </c>
      <c r="KJ65" s="61">
        <v>0</v>
      </c>
      <c r="KK65" s="61">
        <v>0</v>
      </c>
      <c r="KL65" s="61">
        <v>0</v>
      </c>
      <c r="KM65" s="61">
        <v>0</v>
      </c>
      <c r="KN65" s="61">
        <v>1.249861793872862E-5</v>
      </c>
      <c r="KO65" s="61">
        <v>0</v>
      </c>
      <c r="KP65" s="61">
        <v>0</v>
      </c>
      <c r="KQ65" s="61">
        <v>0</v>
      </c>
      <c r="KR65" s="61">
        <v>9.0802859845121111E-6</v>
      </c>
      <c r="KS65" s="61">
        <v>0</v>
      </c>
      <c r="KT65" s="61">
        <v>0</v>
      </c>
      <c r="KU65" s="61">
        <v>6.7759586382535111E-6</v>
      </c>
      <c r="KV65" s="61">
        <v>0</v>
      </c>
      <c r="KW65" s="61">
        <v>0</v>
      </c>
      <c r="KX65" s="61">
        <v>0</v>
      </c>
      <c r="KY65" s="61">
        <v>0</v>
      </c>
      <c r="KZ65" s="61">
        <v>0</v>
      </c>
    </row>
    <row r="66" spans="1:312" ht="13" x14ac:dyDescent="0.3">
      <c r="A66" s="102">
        <v>1.1673855302619394</v>
      </c>
      <c r="B66" s="50" t="s">
        <v>870</v>
      </c>
      <c r="C66" s="60" t="s">
        <v>108</v>
      </c>
      <c r="D66" s="61">
        <v>2.8122793272419134E-5</v>
      </c>
      <c r="E66" s="61">
        <v>1.8273121526331762E-5</v>
      </c>
      <c r="F66" s="61">
        <v>4.0640359617988787E-5</v>
      </c>
      <c r="G66" s="61">
        <v>5.3665240463431399E-4</v>
      </c>
      <c r="H66" s="61">
        <v>0</v>
      </c>
      <c r="I66" s="61">
        <v>1.3260445379905018E-5</v>
      </c>
      <c r="J66" s="61">
        <v>2.0608380008825049E-5</v>
      </c>
      <c r="K66" s="61">
        <v>4.2405372420371402E-5</v>
      </c>
      <c r="L66" s="61">
        <v>0</v>
      </c>
      <c r="M66" s="61">
        <v>2.5894971916822472E-4</v>
      </c>
      <c r="N66" s="61">
        <v>4.5080743328645159E-5</v>
      </c>
      <c r="O66" s="61">
        <v>2.428156534984552E-4</v>
      </c>
      <c r="P66" s="61">
        <v>7.359726243617898E-4</v>
      </c>
      <c r="Q66" s="61">
        <v>7.681959937566134E-4</v>
      </c>
      <c r="R66" s="61">
        <v>0</v>
      </c>
      <c r="S66" s="61">
        <v>4.8360194406544746E-4</v>
      </c>
      <c r="T66" s="61">
        <v>2.7014378943480242E-5</v>
      </c>
      <c r="U66" s="61">
        <v>1.5674636240290199E-4</v>
      </c>
      <c r="V66" s="61">
        <v>9.8552124350958053E-5</v>
      </c>
      <c r="W66" s="61">
        <v>2.3992845497098215E-4</v>
      </c>
      <c r="X66" s="61">
        <v>0</v>
      </c>
      <c r="Y66" s="61">
        <v>3.500156895381615E-4</v>
      </c>
      <c r="Z66" s="61">
        <v>2.559869311389758E-4</v>
      </c>
      <c r="AA66" s="61">
        <v>1.1825154435440881E-5</v>
      </c>
      <c r="AB66" s="61">
        <v>4.0269642266850018E-5</v>
      </c>
      <c r="AC66" s="61">
        <v>3.2412917680946387E-4</v>
      </c>
      <c r="AD66" s="61">
        <v>7.2747330061477447E-4</v>
      </c>
      <c r="AE66" s="61">
        <v>8.7287103112774112E-4</v>
      </c>
      <c r="AF66" s="61">
        <v>1.1111169834054973E-3</v>
      </c>
      <c r="AG66" s="61">
        <v>5.0520318044272481E-3</v>
      </c>
      <c r="AH66" s="61">
        <v>1.6528497973605251E-3</v>
      </c>
      <c r="AI66" s="61">
        <v>8.114353975899392E-3</v>
      </c>
      <c r="AJ66" s="61">
        <v>1.7555222161917542E-3</v>
      </c>
      <c r="AK66" s="61">
        <v>2.8554579372366369E-3</v>
      </c>
      <c r="AL66" s="61">
        <v>1.2244446726362935E-3</v>
      </c>
      <c r="AM66" s="61">
        <v>2.7716000276500423E-3</v>
      </c>
      <c r="AN66" s="61">
        <v>4.1429145026539264E-3</v>
      </c>
      <c r="AO66" s="61">
        <v>3.2499459901033688E-3</v>
      </c>
      <c r="AP66" s="61">
        <v>2.2655511799308204E-3</v>
      </c>
      <c r="AQ66" s="61">
        <v>3.4953245711161793E-3</v>
      </c>
      <c r="AR66" s="61">
        <v>4.4057697051979439E-4</v>
      </c>
      <c r="AS66" s="61">
        <v>6.3286934529303959E-4</v>
      </c>
      <c r="AT66" s="61">
        <v>5.6320038030826722E-4</v>
      </c>
      <c r="AU66" s="61">
        <v>8.8775665926415668E-4</v>
      </c>
      <c r="AV66" s="61">
        <v>6.9852061159937325E-5</v>
      </c>
      <c r="AW66" s="61">
        <v>1.7914389105466312E-4</v>
      </c>
      <c r="AX66" s="61">
        <v>6.890686794263727E-5</v>
      </c>
      <c r="AY66" s="61">
        <v>2.0582687235899357E-5</v>
      </c>
      <c r="AZ66" s="61">
        <v>2.1098480408266492E-4</v>
      </c>
      <c r="BA66" s="61">
        <v>0</v>
      </c>
      <c r="BB66" s="61">
        <v>5.0129789042615213E-4</v>
      </c>
      <c r="BC66" s="61">
        <v>9.2012765703971267E-3</v>
      </c>
      <c r="BD66" s="61">
        <v>4.8238965940710339E-3</v>
      </c>
      <c r="BE66" s="61">
        <v>2.4103352161046436E-4</v>
      </c>
      <c r="BF66" s="61">
        <v>1.2186819641621411E-3</v>
      </c>
      <c r="BG66" s="61">
        <v>5.3242349409170567E-4</v>
      </c>
      <c r="BH66" s="61">
        <v>2.1073846686892649E-3</v>
      </c>
      <c r="BI66" s="61">
        <v>7.9273390009110083E-4</v>
      </c>
      <c r="BJ66" s="61">
        <v>1.672267709337868E-3</v>
      </c>
      <c r="BK66" s="61">
        <v>2.5410811659067766E-4</v>
      </c>
      <c r="BL66" s="61">
        <v>0</v>
      </c>
      <c r="BM66" s="61">
        <v>1.1591015226177762E-3</v>
      </c>
      <c r="BN66" s="61">
        <v>1.3595198861520157E-3</v>
      </c>
      <c r="BO66" s="61">
        <v>1.446228524263857E-4</v>
      </c>
      <c r="BP66" s="61">
        <v>0</v>
      </c>
      <c r="BQ66" s="61">
        <v>0</v>
      </c>
      <c r="BR66" s="61">
        <v>7.4688714885307159E-4</v>
      </c>
      <c r="BS66" s="61">
        <v>2.7790587266878315E-5</v>
      </c>
      <c r="BT66" s="61">
        <v>0</v>
      </c>
      <c r="BU66" s="61">
        <v>4.4695619637722848E-4</v>
      </c>
      <c r="BV66" s="61">
        <v>5.3768062531516598E-4</v>
      </c>
      <c r="BW66" s="61">
        <v>1.5701328978049418E-4</v>
      </c>
      <c r="BX66" s="61">
        <v>3.4106685794183921E-5</v>
      </c>
      <c r="BY66" s="61">
        <v>2.5288342521091032E-5</v>
      </c>
      <c r="BZ66" s="61">
        <v>0</v>
      </c>
      <c r="CA66" s="61">
        <v>0</v>
      </c>
      <c r="CB66" s="61">
        <v>2.5204932578738298E-5</v>
      </c>
      <c r="CC66" s="61">
        <v>0</v>
      </c>
      <c r="CD66" s="61">
        <v>3.0167519010327698E-4</v>
      </c>
      <c r="CE66" s="61">
        <v>6.4668534493534302E-4</v>
      </c>
      <c r="CF66" s="61">
        <v>5.4239153939418451E-4</v>
      </c>
      <c r="CG66" s="61">
        <v>8.8816951442192776E-4</v>
      </c>
      <c r="CH66" s="61">
        <v>1.0581644550649812E-3</v>
      </c>
      <c r="CI66" s="61">
        <v>1.2431668973559619E-4</v>
      </c>
      <c r="CJ66" s="61">
        <v>0</v>
      </c>
      <c r="CK66" s="61">
        <v>8.753250248759684E-4</v>
      </c>
      <c r="CL66" s="61">
        <v>9.3862339572478646E-4</v>
      </c>
      <c r="CM66" s="61">
        <v>2.2457706244721604E-3</v>
      </c>
      <c r="CN66" s="61">
        <v>1.5634339896814309E-4</v>
      </c>
      <c r="CO66" s="61">
        <v>2.5063683572424033E-3</v>
      </c>
      <c r="CP66" s="61">
        <v>1.3252183875711802E-3</v>
      </c>
      <c r="CQ66" s="61">
        <v>3.8257749285008059E-3</v>
      </c>
      <c r="CR66" s="61">
        <v>3.6658875166178293E-3</v>
      </c>
      <c r="CS66" s="61">
        <v>7.5247279102831919E-3</v>
      </c>
      <c r="CT66" s="61">
        <v>1.4643143819566668E-3</v>
      </c>
      <c r="CU66" s="61">
        <v>5.9473067545322694E-3</v>
      </c>
      <c r="CV66" s="61">
        <v>3.8019598563725581E-3</v>
      </c>
      <c r="CW66" s="61">
        <v>9.3366018733091419E-3</v>
      </c>
      <c r="CX66" s="61">
        <v>9.9096742185004038E-3</v>
      </c>
      <c r="CY66" s="61">
        <v>1.9091963164251141E-3</v>
      </c>
      <c r="CZ66" s="61">
        <v>2.4728342163082844E-3</v>
      </c>
      <c r="DA66" s="61">
        <v>2.4209110167536367E-3</v>
      </c>
      <c r="DB66" s="61">
        <v>2.100540805882593E-3</v>
      </c>
      <c r="DC66" s="61">
        <v>7.9723263350650825E-5</v>
      </c>
      <c r="DD66" s="61">
        <v>2.9488702822829506E-5</v>
      </c>
      <c r="DE66" s="61">
        <v>0</v>
      </c>
      <c r="DF66" s="61">
        <v>2.9123373623078245E-5</v>
      </c>
      <c r="DG66" s="61">
        <v>0</v>
      </c>
      <c r="DH66" s="61">
        <v>6.3192712199287035E-4</v>
      </c>
      <c r="DI66" s="61">
        <v>1.1192928210144581E-3</v>
      </c>
      <c r="DJ66" s="61">
        <v>3.2039163377681928E-4</v>
      </c>
      <c r="DK66" s="61">
        <v>4.116761826251892E-4</v>
      </c>
      <c r="DL66" s="61">
        <v>6.3027489840164236E-4</v>
      </c>
      <c r="DM66" s="61">
        <v>4.1805555148720332E-5</v>
      </c>
      <c r="DN66" s="61">
        <v>5.0954427535619146E-3</v>
      </c>
      <c r="DO66" s="61">
        <v>6.1715726033987882E-5</v>
      </c>
      <c r="DP66" s="61">
        <v>3.6832716774176611E-4</v>
      </c>
      <c r="DQ66" s="61">
        <v>2.8491380543471043E-3</v>
      </c>
      <c r="DR66" s="61">
        <v>5.9370670905511274E-4</v>
      </c>
      <c r="DS66" s="61">
        <v>3.9500846434487892E-4</v>
      </c>
      <c r="DT66" s="61">
        <v>1.4117596941563684E-2</v>
      </c>
      <c r="DU66" s="61">
        <v>9.8025569101386906E-3</v>
      </c>
      <c r="DV66" s="61">
        <v>1.1240932913711426E-2</v>
      </c>
      <c r="DW66" s="61">
        <v>5.3053341216958046E-3</v>
      </c>
      <c r="DX66" s="61">
        <v>1.3185035458661988E-2</v>
      </c>
      <c r="DY66" s="61">
        <v>1.9624098526845244E-2</v>
      </c>
      <c r="DZ66" s="61">
        <v>3.1704840488821404E-3</v>
      </c>
      <c r="EA66" s="61">
        <v>3.7659820673649827E-3</v>
      </c>
      <c r="EB66" s="61">
        <v>5.5262924663379278E-3</v>
      </c>
      <c r="EC66" s="61">
        <v>1.7209748248200075E-3</v>
      </c>
      <c r="ED66" s="61">
        <v>5.1661013263471153E-3</v>
      </c>
      <c r="EE66" s="61">
        <v>3.4458595658245442E-3</v>
      </c>
      <c r="EF66" s="61">
        <v>6.045738410607294E-3</v>
      </c>
      <c r="EG66" s="61">
        <v>4.8601421130726316E-3</v>
      </c>
      <c r="EH66" s="61">
        <v>1.6005389838182088E-3</v>
      </c>
      <c r="EI66" s="61">
        <v>4.1614289743259359E-3</v>
      </c>
      <c r="EJ66" s="61">
        <v>2.3360702058856926E-3</v>
      </c>
      <c r="EK66" s="61">
        <v>3.7748351631677209E-3</v>
      </c>
      <c r="EL66" s="61">
        <v>0</v>
      </c>
      <c r="EM66" s="61">
        <v>0</v>
      </c>
      <c r="EN66" s="61">
        <v>0</v>
      </c>
      <c r="EO66" s="61">
        <v>0</v>
      </c>
      <c r="EP66" s="61">
        <v>0</v>
      </c>
      <c r="EQ66" s="61">
        <v>1.7884071218356228E-5</v>
      </c>
      <c r="ER66" s="61">
        <v>0</v>
      </c>
      <c r="ES66" s="61">
        <v>9.322490090080521E-5</v>
      </c>
      <c r="ET66" s="61">
        <v>4.4534148335440059E-5</v>
      </c>
      <c r="EU66" s="61">
        <v>0</v>
      </c>
      <c r="EV66" s="61">
        <v>1.1197745820153394E-5</v>
      </c>
      <c r="EW66" s="61">
        <v>3.9551685680433326E-4</v>
      </c>
      <c r="EX66" s="61">
        <v>4.3498689510740053E-4</v>
      </c>
      <c r="EY66" s="61">
        <v>3.2156485751480253E-4</v>
      </c>
      <c r="EZ66" s="61">
        <v>4.1683386336074804E-4</v>
      </c>
      <c r="FA66" s="61">
        <v>1.1793541551777688E-5</v>
      </c>
      <c r="FB66" s="61">
        <v>0</v>
      </c>
      <c r="FC66" s="61">
        <v>2.6532507593363461E-4</v>
      </c>
      <c r="FD66" s="61">
        <v>9.5459694194377568E-5</v>
      </c>
      <c r="FE66" s="61">
        <v>3.0411701230570664E-3</v>
      </c>
      <c r="FF66" s="61">
        <v>3.243592429350315E-4</v>
      </c>
      <c r="FG66" s="61">
        <v>6.8019249087645616E-4</v>
      </c>
      <c r="FH66" s="61">
        <v>2.3735542622590363E-4</v>
      </c>
      <c r="FI66" s="61">
        <v>1.1213260972476561E-4</v>
      </c>
      <c r="FJ66" s="61">
        <v>1.2298501541284819E-3</v>
      </c>
      <c r="FK66" s="61">
        <v>5.595274623355083E-4</v>
      </c>
      <c r="FL66" s="61">
        <v>5.6171107956035822E-5</v>
      </c>
      <c r="FM66" s="61">
        <v>2.7491097442502028E-4</v>
      </c>
      <c r="FN66" s="61">
        <v>1.186206953586102E-3</v>
      </c>
      <c r="FO66" s="61">
        <v>1.7140325758806779E-3</v>
      </c>
      <c r="FP66" s="61">
        <v>7.1785855710955872E-4</v>
      </c>
      <c r="FQ66" s="61">
        <v>4.5092460238015781E-4</v>
      </c>
      <c r="FR66" s="61">
        <v>3.8185668964577427E-4</v>
      </c>
      <c r="FS66" s="61">
        <v>0</v>
      </c>
      <c r="FT66" s="61">
        <v>2.2734613907052467E-4</v>
      </c>
      <c r="FU66" s="61">
        <v>3.5897056177650997E-5</v>
      </c>
      <c r="FV66" s="61">
        <v>4.9579171423085315E-5</v>
      </c>
      <c r="FW66" s="61">
        <v>2.6882659067419652E-5</v>
      </c>
      <c r="FX66" s="61">
        <v>9.2209882619182921E-6</v>
      </c>
      <c r="FY66" s="61">
        <v>0</v>
      </c>
      <c r="FZ66" s="61">
        <v>3.3591049083371273E-4</v>
      </c>
      <c r="GA66" s="61">
        <v>2.9388931599116115E-5</v>
      </c>
      <c r="GB66" s="61">
        <v>5.272497115391057E-5</v>
      </c>
      <c r="GC66" s="61">
        <v>1.9037197240863273E-4</v>
      </c>
      <c r="GD66" s="61">
        <v>0</v>
      </c>
      <c r="GE66" s="61">
        <v>8.428171458463295E-5</v>
      </c>
      <c r="GF66" s="61">
        <v>4.2310217311131458E-5</v>
      </c>
      <c r="GG66" s="61">
        <v>2.9139518086305165E-4</v>
      </c>
      <c r="GH66" s="61">
        <v>7.6895839409269297E-4</v>
      </c>
      <c r="GI66" s="61">
        <v>3.6955723713417868E-4</v>
      </c>
      <c r="GJ66" s="61">
        <v>4.0636463432771111E-4</v>
      </c>
      <c r="GK66" s="61">
        <v>1.6901770290681556E-4</v>
      </c>
      <c r="GL66" s="61">
        <v>8.0675800262853723E-4</v>
      </c>
      <c r="GM66" s="61">
        <v>1.595219234675433E-4</v>
      </c>
      <c r="GN66" s="61">
        <v>1.6041514571000029E-4</v>
      </c>
      <c r="GO66" s="61">
        <v>6.7689939869961638E-5</v>
      </c>
      <c r="GP66" s="61">
        <v>0</v>
      </c>
      <c r="GQ66" s="61">
        <v>0</v>
      </c>
      <c r="GR66" s="61">
        <v>1.0704246596591786E-4</v>
      </c>
      <c r="GS66" s="61">
        <v>0</v>
      </c>
      <c r="GT66" s="61">
        <v>6.2417386105481768E-6</v>
      </c>
      <c r="GU66" s="61">
        <v>3.5449147305049365E-4</v>
      </c>
      <c r="GV66" s="61">
        <v>0</v>
      </c>
      <c r="GW66" s="61">
        <v>2.0723791798156863E-3</v>
      </c>
      <c r="GX66" s="61">
        <v>2.2126447387631866E-3</v>
      </c>
      <c r="GY66" s="61">
        <v>2.214631749471493E-3</v>
      </c>
      <c r="GZ66" s="61">
        <v>7.1424831164901281E-3</v>
      </c>
      <c r="HA66" s="61">
        <v>7.4745405781499628E-3</v>
      </c>
      <c r="HB66" s="61">
        <v>3.2517913444782614E-3</v>
      </c>
      <c r="HC66" s="61">
        <v>5.9027664871772866E-3</v>
      </c>
      <c r="HD66" s="61">
        <v>5.225611976997808E-3</v>
      </c>
      <c r="HE66" s="61">
        <v>5.2264089675777402E-3</v>
      </c>
      <c r="HF66" s="61">
        <v>4.0917355869360302E-3</v>
      </c>
      <c r="HG66" s="61">
        <v>1.7872848463351672E-3</v>
      </c>
      <c r="HH66" s="61">
        <v>1.0370151325613045E-2</v>
      </c>
      <c r="HI66" s="61">
        <v>2.3177117515468639E-3</v>
      </c>
      <c r="HJ66" s="61">
        <v>3.4021834754974487E-3</v>
      </c>
      <c r="HK66" s="61">
        <v>0</v>
      </c>
      <c r="HL66" s="61">
        <v>7.3306145904138945E-4</v>
      </c>
      <c r="HM66" s="61">
        <v>2.3669047377527369E-3</v>
      </c>
      <c r="HN66" s="61">
        <v>3.1972696106638272E-4</v>
      </c>
      <c r="HO66" s="61">
        <v>2.6275376407090839E-4</v>
      </c>
      <c r="HP66" s="61">
        <v>4.995575376146457E-4</v>
      </c>
      <c r="HQ66" s="61">
        <v>2.2515622705834822E-3</v>
      </c>
      <c r="HR66" s="61">
        <v>5.5912503231628924E-4</v>
      </c>
      <c r="HS66" s="61">
        <v>2.242322536942194E-3</v>
      </c>
      <c r="HT66" s="61">
        <v>2.4870165595224387E-3</v>
      </c>
      <c r="HU66" s="61">
        <v>1.9301249414176336E-3</v>
      </c>
      <c r="HV66" s="61">
        <v>1.1288041288101012E-3</v>
      </c>
      <c r="HW66" s="61">
        <v>5.6783270402647608E-5</v>
      </c>
      <c r="HX66" s="61">
        <v>0</v>
      </c>
      <c r="HY66" s="61">
        <v>0</v>
      </c>
      <c r="HZ66" s="61">
        <v>4.1929895907817459E-4</v>
      </c>
      <c r="IA66" s="61">
        <v>2.6070202380510079E-5</v>
      </c>
      <c r="IB66" s="61">
        <v>0</v>
      </c>
      <c r="IC66" s="61">
        <v>9.8825381728161205E-3</v>
      </c>
      <c r="ID66" s="61">
        <v>9.4490799744954314E-3</v>
      </c>
      <c r="IE66" s="61">
        <v>1.0536887127656099E-2</v>
      </c>
      <c r="IF66" s="61">
        <v>6.117682735986776E-3</v>
      </c>
      <c r="IG66" s="61">
        <v>2.3935656967674621E-3</v>
      </c>
      <c r="IH66" s="61">
        <v>4.7711461440543359E-4</v>
      </c>
      <c r="II66" s="61">
        <v>1.438973019345823E-4</v>
      </c>
      <c r="IJ66" s="61">
        <v>1.5399654367262405E-5</v>
      </c>
      <c r="IK66" s="61">
        <v>0</v>
      </c>
      <c r="IL66" s="61">
        <v>1.6176517606776678E-6</v>
      </c>
      <c r="IM66" s="61">
        <v>2.8528406646442392E-5</v>
      </c>
      <c r="IN66" s="61">
        <v>1.1222155140304071E-5</v>
      </c>
      <c r="IO66" s="61">
        <v>4.3871686021712216E-5</v>
      </c>
      <c r="IP66" s="61">
        <v>1.148359291611157E-4</v>
      </c>
      <c r="IQ66" s="61">
        <v>1.0775248804775662E-5</v>
      </c>
      <c r="IR66" s="61">
        <v>2.078514544604685E-4</v>
      </c>
      <c r="IS66" s="61">
        <v>7.9270191293903246E-6</v>
      </c>
      <c r="IT66" s="61">
        <v>5.5165431125990202E-6</v>
      </c>
      <c r="IU66" s="61">
        <v>5.2353614212673884E-5</v>
      </c>
      <c r="IV66" s="61">
        <v>8.8569172095067399E-6</v>
      </c>
      <c r="IW66" s="61">
        <v>0</v>
      </c>
      <c r="IX66" s="61">
        <v>6.7689617564485168E-5</v>
      </c>
      <c r="IY66" s="61">
        <v>3.9409393236611014E-4</v>
      </c>
      <c r="IZ66" s="61">
        <v>8.0860594026574948E-4</v>
      </c>
      <c r="JA66" s="61">
        <v>9.0231448628461685E-6</v>
      </c>
      <c r="JB66" s="61">
        <v>2.2102992336781542E-4</v>
      </c>
      <c r="JC66" s="61">
        <v>1.6079495657178492E-5</v>
      </c>
      <c r="JD66" s="61">
        <v>4.4062095191370607E-6</v>
      </c>
      <c r="JE66" s="61">
        <v>1.1860242445072641E-5</v>
      </c>
      <c r="JF66" s="61">
        <v>3.491472894101398E-6</v>
      </c>
      <c r="JG66" s="61">
        <v>1.4206679169480115E-4</v>
      </c>
      <c r="JH66" s="61">
        <v>5.9654420993075449E-4</v>
      </c>
      <c r="JI66" s="61">
        <v>1.604834801870119E-4</v>
      </c>
      <c r="JJ66" s="61">
        <v>1.9991825505656142E-4</v>
      </c>
      <c r="JK66" s="61">
        <v>1.8407273875418678E-4</v>
      </c>
      <c r="JL66" s="61">
        <v>0</v>
      </c>
      <c r="JM66" s="61">
        <v>8.0978938620680985E-5</v>
      </c>
      <c r="JN66" s="61">
        <v>1.9367602025458397E-4</v>
      </c>
      <c r="JO66" s="61">
        <v>0</v>
      </c>
      <c r="JP66" s="61">
        <v>1.2091395549964612E-4</v>
      </c>
      <c r="JQ66" s="61">
        <v>7.0792882570497095E-5</v>
      </c>
      <c r="JR66" s="61">
        <v>2.4098361301955068E-5</v>
      </c>
      <c r="JS66" s="61">
        <v>4.0830817623066289E-6</v>
      </c>
      <c r="JT66" s="61">
        <v>2.0108539219273157E-2</v>
      </c>
      <c r="JU66" s="61">
        <v>1.6633604135448021E-2</v>
      </c>
      <c r="JV66" s="61">
        <v>1.25772900942645E-2</v>
      </c>
      <c r="JW66" s="61">
        <v>7.2615917527738584E-3</v>
      </c>
      <c r="JX66" s="61">
        <v>1.8151354246565835E-2</v>
      </c>
      <c r="JY66" s="61">
        <v>6.9759693594076766E-3</v>
      </c>
      <c r="JZ66" s="61">
        <v>1.0833476218243076E-2</v>
      </c>
      <c r="KA66" s="61">
        <v>4.4957415478394998E-2</v>
      </c>
      <c r="KB66" s="61">
        <v>2.3475218122273416E-2</v>
      </c>
      <c r="KC66" s="61">
        <v>1.4476066302488657E-2</v>
      </c>
      <c r="KD66" s="61">
        <v>1.2270769550892109E-2</v>
      </c>
      <c r="KE66" s="61">
        <v>3.4659780769286892E-2</v>
      </c>
      <c r="KF66" s="61">
        <v>4.9941002631422758E-3</v>
      </c>
      <c r="KG66" s="61">
        <v>1.7134350329516601E-2</v>
      </c>
      <c r="KH66" s="61">
        <v>4.0337650151569905E-2</v>
      </c>
      <c r="KI66" s="61">
        <v>1.1496178592900834E-2</v>
      </c>
      <c r="KJ66" s="61">
        <v>9.6406729446481213E-3</v>
      </c>
      <c r="KK66" s="61">
        <v>1.3707466353793735E-2</v>
      </c>
      <c r="KL66" s="61">
        <v>2.131446965868496E-2</v>
      </c>
      <c r="KM66" s="61">
        <v>4.0049709793861625E-3</v>
      </c>
      <c r="KN66" s="61">
        <v>1.0694950361831931E-2</v>
      </c>
      <c r="KO66" s="61">
        <v>1.28088356509641E-2</v>
      </c>
      <c r="KP66" s="61">
        <v>8.8876285136578817E-3</v>
      </c>
      <c r="KQ66" s="61">
        <v>2.2398936610687221E-2</v>
      </c>
      <c r="KR66" s="61">
        <v>2.1142059298327527E-2</v>
      </c>
      <c r="KS66" s="61">
        <v>2.0106279293993917E-2</v>
      </c>
      <c r="KT66" s="61">
        <v>9.240832077944322E-3</v>
      </c>
      <c r="KU66" s="61">
        <v>9.3060606556939329E-3</v>
      </c>
      <c r="KV66" s="61">
        <v>1.085400541190789E-2</v>
      </c>
      <c r="KW66" s="61">
        <v>1.6866636262549806E-2</v>
      </c>
      <c r="KX66" s="61">
        <v>1.3317611446523551E-2</v>
      </c>
      <c r="KY66" s="61">
        <v>2.5131024139441613E-2</v>
      </c>
      <c r="KZ66" s="61">
        <v>3.4541517036250171E-3</v>
      </c>
    </row>
    <row r="67" spans="1:312" ht="13" x14ac:dyDescent="0.3">
      <c r="A67" s="102">
        <v>1.0248033673237005</v>
      </c>
      <c r="B67" s="50" t="s">
        <v>869</v>
      </c>
      <c r="C67" s="60" t="s">
        <v>102</v>
      </c>
      <c r="D67" s="61">
        <v>0</v>
      </c>
      <c r="E67" s="61">
        <v>0</v>
      </c>
      <c r="F67" s="61">
        <v>0</v>
      </c>
      <c r="G67" s="61">
        <v>0</v>
      </c>
      <c r="H67" s="61">
        <v>1.420121296501609E-3</v>
      </c>
      <c r="I67" s="61">
        <v>0</v>
      </c>
      <c r="J67" s="61">
        <v>0</v>
      </c>
      <c r="K67" s="61">
        <v>0</v>
      </c>
      <c r="L67" s="61">
        <v>0</v>
      </c>
      <c r="M67" s="61">
        <v>0</v>
      </c>
      <c r="N67" s="61">
        <v>1.2132052086336894E-4</v>
      </c>
      <c r="O67" s="61">
        <v>0</v>
      </c>
      <c r="P67" s="61">
        <v>1.1070443644949874E-5</v>
      </c>
      <c r="Q67" s="61">
        <v>1.5302913312473159E-5</v>
      </c>
      <c r="R67" s="61">
        <v>8.3914753176710208E-4</v>
      </c>
      <c r="S67" s="61">
        <v>3.93347708635215E-5</v>
      </c>
      <c r="T67" s="61">
        <v>3.468273644219505E-3</v>
      </c>
      <c r="U67" s="61">
        <v>1.2415518723005151E-4</v>
      </c>
      <c r="V67" s="61">
        <v>0</v>
      </c>
      <c r="W67" s="61">
        <v>0</v>
      </c>
      <c r="X67" s="61">
        <v>0</v>
      </c>
      <c r="Y67" s="61">
        <v>2.828858856594411E-4</v>
      </c>
      <c r="Z67" s="61">
        <v>8.1979921885994283E-5</v>
      </c>
      <c r="AA67" s="61">
        <v>3.1913871773104224E-5</v>
      </c>
      <c r="AB67" s="61">
        <v>5.8370167763963147E-5</v>
      </c>
      <c r="AC67" s="61">
        <v>0</v>
      </c>
      <c r="AD67" s="61">
        <v>0</v>
      </c>
      <c r="AE67" s="61">
        <v>0</v>
      </c>
      <c r="AF67" s="61">
        <v>5.3114996144786823E-3</v>
      </c>
      <c r="AG67" s="61">
        <v>4.5451890054583257E-4</v>
      </c>
      <c r="AH67" s="61">
        <v>1.1584351407064289E-3</v>
      </c>
      <c r="AI67" s="61">
        <v>8.7566862590202142E-4</v>
      </c>
      <c r="AJ67" s="61">
        <v>6.9755164629906096E-4</v>
      </c>
      <c r="AK67" s="61">
        <v>0</v>
      </c>
      <c r="AL67" s="61">
        <v>0</v>
      </c>
      <c r="AM67" s="61">
        <v>4.1946799853236861E-5</v>
      </c>
      <c r="AN67" s="61">
        <v>2.0657382549680839E-5</v>
      </c>
      <c r="AO67" s="61">
        <v>0</v>
      </c>
      <c r="AP67" s="61">
        <v>6.2090377337306428E-4</v>
      </c>
      <c r="AQ67" s="61">
        <v>9.435919436052757E-6</v>
      </c>
      <c r="AR67" s="61">
        <v>1.0369815715827987E-4</v>
      </c>
      <c r="AS67" s="61">
        <v>0</v>
      </c>
      <c r="AT67" s="61">
        <v>0</v>
      </c>
      <c r="AU67" s="61">
        <v>4.3116092874763658E-5</v>
      </c>
      <c r="AV67" s="61">
        <v>1.3663931524887193E-5</v>
      </c>
      <c r="AW67" s="61">
        <v>2.4614033906789152E-5</v>
      </c>
      <c r="AX67" s="61">
        <v>0</v>
      </c>
      <c r="AY67" s="61">
        <v>0</v>
      </c>
      <c r="AZ67" s="61">
        <v>0</v>
      </c>
      <c r="BA67" s="61">
        <v>0</v>
      </c>
      <c r="BB67" s="61">
        <v>2.1143733700994868E-4</v>
      </c>
      <c r="BC67" s="61">
        <v>5.762677740024267E-4</v>
      </c>
      <c r="BD67" s="61">
        <v>1.132324810556173E-4</v>
      </c>
      <c r="BE67" s="61">
        <v>4.2677980629746552E-5</v>
      </c>
      <c r="BF67" s="61">
        <v>0</v>
      </c>
      <c r="BG67" s="61">
        <v>7.6703095305687117E-5</v>
      </c>
      <c r="BH67" s="61">
        <v>5.0634699453650954E-4</v>
      </c>
      <c r="BI67" s="61">
        <v>3.5676837762498096E-4</v>
      </c>
      <c r="BJ67" s="61">
        <v>4.1984348025184251E-4</v>
      </c>
      <c r="BK67" s="61">
        <v>1.5760160694137961E-3</v>
      </c>
      <c r="BL67" s="61">
        <v>5.4475851927207148E-3</v>
      </c>
      <c r="BM67" s="61">
        <v>7.1492028086572845E-2</v>
      </c>
      <c r="BN67" s="61">
        <v>3.021919786793024E-3</v>
      </c>
      <c r="BO67" s="61">
        <v>1.96967239109899E-3</v>
      </c>
      <c r="BP67" s="61">
        <v>0</v>
      </c>
      <c r="BQ67" s="61">
        <v>0</v>
      </c>
      <c r="BR67" s="61">
        <v>0</v>
      </c>
      <c r="BS67" s="61">
        <v>0</v>
      </c>
      <c r="BT67" s="61">
        <v>0</v>
      </c>
      <c r="BU67" s="61">
        <v>4.146001601407267E-5</v>
      </c>
      <c r="BV67" s="61">
        <v>0</v>
      </c>
      <c r="BW67" s="61">
        <v>0</v>
      </c>
      <c r="BX67" s="61">
        <v>0</v>
      </c>
      <c r="BY67" s="61">
        <v>0</v>
      </c>
      <c r="BZ67" s="61">
        <v>4.3155435988245387E-4</v>
      </c>
      <c r="CA67" s="61">
        <v>0</v>
      </c>
      <c r="CB67" s="61">
        <v>3.4199942892775524E-3</v>
      </c>
      <c r="CC67" s="61">
        <v>0</v>
      </c>
      <c r="CD67" s="61">
        <v>0</v>
      </c>
      <c r="CE67" s="61">
        <v>0</v>
      </c>
      <c r="CF67" s="61">
        <v>0</v>
      </c>
      <c r="CG67" s="61">
        <v>7.2140070868056494E-4</v>
      </c>
      <c r="CH67" s="61">
        <v>0</v>
      </c>
      <c r="CI67" s="61">
        <v>3.5895864419899562E-4</v>
      </c>
      <c r="CJ67" s="61">
        <v>0</v>
      </c>
      <c r="CK67" s="61">
        <v>0</v>
      </c>
      <c r="CL67" s="61">
        <v>1.6028726998816043E-5</v>
      </c>
      <c r="CM67" s="61">
        <v>1.4810174279633788E-3</v>
      </c>
      <c r="CN67" s="61">
        <v>0</v>
      </c>
      <c r="CO67" s="61">
        <v>0</v>
      </c>
      <c r="CP67" s="61">
        <v>0</v>
      </c>
      <c r="CQ67" s="61">
        <v>2.5170223350158035E-4</v>
      </c>
      <c r="CR67" s="61">
        <v>5.0216660771583467E-3</v>
      </c>
      <c r="CS67" s="61">
        <v>3.8346752655208077E-3</v>
      </c>
      <c r="CT67" s="61">
        <v>6.7931019733976326E-4</v>
      </c>
      <c r="CU67" s="61">
        <v>1.0665578525556718E-3</v>
      </c>
      <c r="CV67" s="61">
        <v>7.1212694676113528E-3</v>
      </c>
      <c r="CW67" s="61">
        <v>4.6320516485260087E-4</v>
      </c>
      <c r="CX67" s="61">
        <v>1.0272506459628042E-3</v>
      </c>
      <c r="CY67" s="61">
        <v>1.029889839924056E-2</v>
      </c>
      <c r="CZ67" s="61">
        <v>2.7923525952388995E-5</v>
      </c>
      <c r="DA67" s="61">
        <v>9.351690408964471E-3</v>
      </c>
      <c r="DB67" s="61">
        <v>3.1798427299730401E-4</v>
      </c>
      <c r="DC67" s="61">
        <v>0</v>
      </c>
      <c r="DD67" s="61">
        <v>4.6024424031892781E-5</v>
      </c>
      <c r="DE67" s="61">
        <v>0</v>
      </c>
      <c r="DF67" s="61">
        <v>7.9617188613454056E-4</v>
      </c>
      <c r="DG67" s="61">
        <v>0</v>
      </c>
      <c r="DH67" s="61">
        <v>0</v>
      </c>
      <c r="DI67" s="61">
        <v>0</v>
      </c>
      <c r="DJ67" s="61">
        <v>0</v>
      </c>
      <c r="DK67" s="61">
        <v>0</v>
      </c>
      <c r="DL67" s="61">
        <v>6.711024339900297E-4</v>
      </c>
      <c r="DM67" s="61">
        <v>0</v>
      </c>
      <c r="DN67" s="61">
        <v>2.1001763564187916E-5</v>
      </c>
      <c r="DO67" s="61">
        <v>0</v>
      </c>
      <c r="DP67" s="61">
        <v>0</v>
      </c>
      <c r="DQ67" s="61">
        <v>6.7378661749557356E-4</v>
      </c>
      <c r="DR67" s="61">
        <v>0</v>
      </c>
      <c r="DS67" s="61">
        <v>4.1507573927149038E-5</v>
      </c>
      <c r="DT67" s="61">
        <v>9.4493344678402771E-6</v>
      </c>
      <c r="DU67" s="61">
        <v>1.8529333998653222E-3</v>
      </c>
      <c r="DV67" s="61">
        <v>1.5764846192494283E-5</v>
      </c>
      <c r="DW67" s="61">
        <v>5.208443709998912E-4</v>
      </c>
      <c r="DX67" s="61">
        <v>0</v>
      </c>
      <c r="DY67" s="61">
        <v>2.3634925056153854E-4</v>
      </c>
      <c r="DZ67" s="61">
        <v>0</v>
      </c>
      <c r="EA67" s="61">
        <v>1.1962065938183033E-3</v>
      </c>
      <c r="EB67" s="61">
        <v>1.9503821332459098E-4</v>
      </c>
      <c r="EC67" s="61">
        <v>5.604564127724731E-5</v>
      </c>
      <c r="ED67" s="61">
        <v>1.8192099361662452E-4</v>
      </c>
      <c r="EE67" s="61">
        <v>0</v>
      </c>
      <c r="EF67" s="61">
        <v>0</v>
      </c>
      <c r="EG67" s="61">
        <v>1.9158147466489488E-5</v>
      </c>
      <c r="EH67" s="61">
        <v>4.2366098911898129E-4</v>
      </c>
      <c r="EI67" s="61">
        <v>1.111414897149221E-3</v>
      </c>
      <c r="EJ67" s="61">
        <v>5.3503667592372922E-5</v>
      </c>
      <c r="EK67" s="61">
        <v>7.8791207215549879E-4</v>
      </c>
      <c r="EL67" s="61">
        <v>0</v>
      </c>
      <c r="EM67" s="61">
        <v>0</v>
      </c>
      <c r="EN67" s="61">
        <v>0</v>
      </c>
      <c r="EO67" s="61">
        <v>0</v>
      </c>
      <c r="EP67" s="61">
        <v>0</v>
      </c>
      <c r="EQ67" s="61">
        <v>0</v>
      </c>
      <c r="ER67" s="61">
        <v>0</v>
      </c>
      <c r="ES67" s="61">
        <v>0</v>
      </c>
      <c r="ET67" s="61">
        <v>0</v>
      </c>
      <c r="EU67" s="61">
        <v>0</v>
      </c>
      <c r="EV67" s="61">
        <v>0</v>
      </c>
      <c r="EW67" s="61">
        <v>0</v>
      </c>
      <c r="EX67" s="61">
        <v>2.5296677220824925E-4</v>
      </c>
      <c r="EY67" s="61">
        <v>1.3117192556794945E-4</v>
      </c>
      <c r="EZ67" s="61">
        <v>2.1118160651364113E-4</v>
      </c>
      <c r="FA67" s="61">
        <v>1.5906842273000039E-4</v>
      </c>
      <c r="FB67" s="61">
        <v>1.8207389444550723E-4</v>
      </c>
      <c r="FC67" s="61">
        <v>0</v>
      </c>
      <c r="FD67" s="61">
        <v>6.1999595198410171E-5</v>
      </c>
      <c r="FE67" s="61">
        <v>1.0315778868991911E-2</v>
      </c>
      <c r="FF67" s="61">
        <v>3.3050514312370854E-3</v>
      </c>
      <c r="FG67" s="61">
        <v>1.6866073887331545E-3</v>
      </c>
      <c r="FH67" s="61">
        <v>2.2428081074612298E-3</v>
      </c>
      <c r="FI67" s="61">
        <v>5.164355032426203E-2</v>
      </c>
      <c r="FJ67" s="61">
        <v>2.8902717634619571E-3</v>
      </c>
      <c r="FK67" s="61">
        <v>2.5435449535797847E-4</v>
      </c>
      <c r="FL67" s="61">
        <v>0.54672574316769662</v>
      </c>
      <c r="FM67" s="61">
        <v>0.71224739509785207</v>
      </c>
      <c r="FN67" s="61">
        <v>0.47609380866257622</v>
      </c>
      <c r="FO67" s="61">
        <v>0.25514874669147214</v>
      </c>
      <c r="FP67" s="61">
        <v>0.72497728287198482</v>
      </c>
      <c r="FQ67" s="61">
        <v>0.72010996067425748</v>
      </c>
      <c r="FR67" s="61">
        <v>0.70493187770750076</v>
      </c>
      <c r="FS67" s="61">
        <v>0</v>
      </c>
      <c r="FT67" s="61">
        <v>0</v>
      </c>
      <c r="FU67" s="61">
        <v>0</v>
      </c>
      <c r="FV67" s="61">
        <v>0</v>
      </c>
      <c r="FW67" s="61">
        <v>0</v>
      </c>
      <c r="FX67" s="61">
        <v>0</v>
      </c>
      <c r="FY67" s="61">
        <v>5.8705375978527119E-4</v>
      </c>
      <c r="FZ67" s="61">
        <v>0</v>
      </c>
      <c r="GA67" s="61">
        <v>0</v>
      </c>
      <c r="GB67" s="61">
        <v>0</v>
      </c>
      <c r="GC67" s="61">
        <v>3.8087499436211848E-4</v>
      </c>
      <c r="GD67" s="61">
        <v>0</v>
      </c>
      <c r="GE67" s="61">
        <v>5.748767696295113E-5</v>
      </c>
      <c r="GF67" s="61">
        <v>3.6871068662267588E-4</v>
      </c>
      <c r="GG67" s="61">
        <v>0</v>
      </c>
      <c r="GH67" s="61">
        <v>4.4511959552048867E-4</v>
      </c>
      <c r="GI67" s="61">
        <v>0</v>
      </c>
      <c r="GJ67" s="61">
        <v>0</v>
      </c>
      <c r="GK67" s="61">
        <v>0</v>
      </c>
      <c r="GL67" s="61">
        <v>0</v>
      </c>
      <c r="GM67" s="61">
        <v>0</v>
      </c>
      <c r="GN67" s="61">
        <v>0</v>
      </c>
      <c r="GO67" s="61">
        <v>0</v>
      </c>
      <c r="GP67" s="61">
        <v>0</v>
      </c>
      <c r="GQ67" s="61">
        <v>4.2609823148814971E-5</v>
      </c>
      <c r="GR67" s="61">
        <v>7.7277414084684791E-4</v>
      </c>
      <c r="GS67" s="61">
        <v>0</v>
      </c>
      <c r="GT67" s="61">
        <v>3.2875165517635285E-4</v>
      </c>
      <c r="GU67" s="61">
        <v>0</v>
      </c>
      <c r="GV67" s="61">
        <v>0</v>
      </c>
      <c r="GW67" s="61">
        <v>5.3042512630606206E-2</v>
      </c>
      <c r="GX67" s="61">
        <v>0.13089083999591838</v>
      </c>
      <c r="GY67" s="61">
        <v>0.13772033739323059</v>
      </c>
      <c r="GZ67" s="61">
        <v>2.3192508285693235E-4</v>
      </c>
      <c r="HA67" s="61">
        <v>2.8288376661283297E-5</v>
      </c>
      <c r="HB67" s="61">
        <v>3.4917118846553279E-4</v>
      </c>
      <c r="HC67" s="61">
        <v>0</v>
      </c>
      <c r="HD67" s="61">
        <v>6.9319273620615086E-4</v>
      </c>
      <c r="HE67" s="61">
        <v>0</v>
      </c>
      <c r="HF67" s="61">
        <v>0</v>
      </c>
      <c r="HG67" s="61">
        <v>0</v>
      </c>
      <c r="HH67" s="61">
        <v>0</v>
      </c>
      <c r="HI67" s="61">
        <v>0</v>
      </c>
      <c r="HJ67" s="61">
        <v>0</v>
      </c>
      <c r="HK67" s="61">
        <v>2.0725386421174881E-4</v>
      </c>
      <c r="HL67" s="61">
        <v>0</v>
      </c>
      <c r="HM67" s="61">
        <v>6.3260514116168936E-5</v>
      </c>
      <c r="HN67" s="61">
        <v>0</v>
      </c>
      <c r="HO67" s="61">
        <v>0</v>
      </c>
      <c r="HP67" s="61">
        <v>0</v>
      </c>
      <c r="HQ67" s="61">
        <v>0</v>
      </c>
      <c r="HR67" s="61">
        <v>0</v>
      </c>
      <c r="HS67" s="61">
        <v>4.1204514948867951E-4</v>
      </c>
      <c r="HT67" s="61">
        <v>0</v>
      </c>
      <c r="HU67" s="61">
        <v>1.3627505277975661E-5</v>
      </c>
      <c r="HV67" s="61">
        <v>5.0870205382462081E-5</v>
      </c>
      <c r="HW67" s="61">
        <v>8.9202620911453347E-5</v>
      </c>
      <c r="HX67" s="61">
        <v>0</v>
      </c>
      <c r="HY67" s="61">
        <v>0</v>
      </c>
      <c r="HZ67" s="61">
        <v>6.1806376901671757E-4</v>
      </c>
      <c r="IA67" s="61">
        <v>0</v>
      </c>
      <c r="IB67" s="61">
        <v>0</v>
      </c>
      <c r="IC67" s="61">
        <v>8.4134738899675841E-4</v>
      </c>
      <c r="ID67" s="61">
        <v>6.952626384246199E-4</v>
      </c>
      <c r="IE67" s="61">
        <v>3.0297187514878665E-3</v>
      </c>
      <c r="IF67" s="61">
        <v>2.3012560588274839E-3</v>
      </c>
      <c r="IG67" s="61">
        <v>0.33128604443000376</v>
      </c>
      <c r="IH67" s="61">
        <v>2.6469638634208776E-2</v>
      </c>
      <c r="II67" s="61">
        <v>0</v>
      </c>
      <c r="IJ67" s="61">
        <v>0</v>
      </c>
      <c r="IK67" s="61">
        <v>0</v>
      </c>
      <c r="IL67" s="61">
        <v>2.1622611867724826E-4</v>
      </c>
      <c r="IM67" s="61">
        <v>4.2092597998748217E-4</v>
      </c>
      <c r="IN67" s="61">
        <v>1.9927191370633398E-5</v>
      </c>
      <c r="IO67" s="61">
        <v>0</v>
      </c>
      <c r="IP67" s="61">
        <v>0</v>
      </c>
      <c r="IQ67" s="61">
        <v>0</v>
      </c>
      <c r="IR67" s="61">
        <v>0</v>
      </c>
      <c r="IS67" s="61">
        <v>0</v>
      </c>
      <c r="IT67" s="61">
        <v>0</v>
      </c>
      <c r="IU67" s="61">
        <v>0</v>
      </c>
      <c r="IV67" s="61">
        <v>0</v>
      </c>
      <c r="IW67" s="61">
        <v>0</v>
      </c>
      <c r="IX67" s="61">
        <v>3.4471937536658404E-5</v>
      </c>
      <c r="IY67" s="61">
        <v>0</v>
      </c>
      <c r="IZ67" s="61">
        <v>1.3050229633117279E-5</v>
      </c>
      <c r="JA67" s="61">
        <v>1.7708200859671572E-4</v>
      </c>
      <c r="JB67" s="61">
        <v>1.2832320283147722E-5</v>
      </c>
      <c r="JC67" s="61">
        <v>1.840547899166821E-4</v>
      </c>
      <c r="JD67" s="61">
        <v>0</v>
      </c>
      <c r="JE67" s="61">
        <v>0</v>
      </c>
      <c r="JF67" s="61">
        <v>0</v>
      </c>
      <c r="JG67" s="61">
        <v>0</v>
      </c>
      <c r="JH67" s="61">
        <v>0</v>
      </c>
      <c r="JI67" s="61">
        <v>0</v>
      </c>
      <c r="JJ67" s="61">
        <v>0</v>
      </c>
      <c r="JK67" s="61">
        <v>6.1234539469673377E-5</v>
      </c>
      <c r="JL67" s="61">
        <v>0</v>
      </c>
      <c r="JM67" s="61">
        <v>0</v>
      </c>
      <c r="JN67" s="61">
        <v>2.4917499057865075E-4</v>
      </c>
      <c r="JO67" s="61">
        <v>7.4192627642978696E-6</v>
      </c>
      <c r="JP67" s="61">
        <v>0</v>
      </c>
      <c r="JQ67" s="61">
        <v>3.4074840967120027E-6</v>
      </c>
      <c r="JR67" s="61">
        <v>0</v>
      </c>
      <c r="JS67" s="61">
        <v>0</v>
      </c>
      <c r="JT67" s="61">
        <v>0</v>
      </c>
      <c r="JU67" s="61">
        <v>1.0551344626964045E-3</v>
      </c>
      <c r="JV67" s="61">
        <v>7.9870163863846597E-5</v>
      </c>
      <c r="JW67" s="61">
        <v>0</v>
      </c>
      <c r="JX67" s="61">
        <v>0</v>
      </c>
      <c r="JY67" s="61">
        <v>1.8573355776182806E-4</v>
      </c>
      <c r="JZ67" s="61">
        <v>4.007719966451018E-4</v>
      </c>
      <c r="KA67" s="61">
        <v>0</v>
      </c>
      <c r="KB67" s="61">
        <v>1.0992315562265413E-5</v>
      </c>
      <c r="KC67" s="61">
        <v>2.0574073836686628E-4</v>
      </c>
      <c r="KD67" s="61">
        <v>3.6845027682707957E-5</v>
      </c>
      <c r="KE67" s="61">
        <v>1.5341175649006839E-5</v>
      </c>
      <c r="KF67" s="61">
        <v>1.0082070061750121E-5</v>
      </c>
      <c r="KG67" s="61">
        <v>0</v>
      </c>
      <c r="KH67" s="61">
        <v>1.0844356293100014E-3</v>
      </c>
      <c r="KI67" s="61">
        <v>1.6078698279676478E-3</v>
      </c>
      <c r="KJ67" s="61">
        <v>1.6696095899767306E-4</v>
      </c>
      <c r="KK67" s="61">
        <v>9.7288525184090526E-6</v>
      </c>
      <c r="KL67" s="61">
        <v>0</v>
      </c>
      <c r="KM67" s="61">
        <v>8.2628702228341972E-5</v>
      </c>
      <c r="KN67" s="61">
        <v>0</v>
      </c>
      <c r="KO67" s="61">
        <v>0</v>
      </c>
      <c r="KP67" s="61">
        <v>0</v>
      </c>
      <c r="KQ67" s="61">
        <v>5.2366972733863706E-4</v>
      </c>
      <c r="KR67" s="61">
        <v>5.1062823410230878E-4</v>
      </c>
      <c r="KS67" s="61">
        <v>1.3880216708275656E-4</v>
      </c>
      <c r="KT67" s="61">
        <v>0</v>
      </c>
      <c r="KU67" s="61">
        <v>1.181087234862244E-5</v>
      </c>
      <c r="KV67" s="61">
        <v>0</v>
      </c>
      <c r="KW67" s="61">
        <v>0</v>
      </c>
      <c r="KX67" s="61">
        <v>4.1516200341574258E-4</v>
      </c>
      <c r="KY67" s="61">
        <v>2.4167861583622275E-5</v>
      </c>
      <c r="KZ67" s="61">
        <v>4.2767849770307552E-5</v>
      </c>
    </row>
    <row r="68" spans="1:312" ht="13" x14ac:dyDescent="0.3">
      <c r="A68" s="102">
        <v>1.0557640821388314</v>
      </c>
      <c r="B68" s="50" t="s">
        <v>867</v>
      </c>
      <c r="C68" s="60" t="s">
        <v>136</v>
      </c>
      <c r="D68" s="61">
        <v>0</v>
      </c>
      <c r="E68" s="61">
        <v>0</v>
      </c>
      <c r="F68" s="61">
        <v>0</v>
      </c>
      <c r="G68" s="61">
        <v>0</v>
      </c>
      <c r="H68" s="61">
        <v>0</v>
      </c>
      <c r="I68" s="61">
        <v>0</v>
      </c>
      <c r="J68" s="61">
        <v>0</v>
      </c>
      <c r="K68" s="61">
        <v>0</v>
      </c>
      <c r="L68" s="61">
        <v>0</v>
      </c>
      <c r="M68" s="61">
        <v>5.7252394823781982E-6</v>
      </c>
      <c r="N68" s="61">
        <v>0</v>
      </c>
      <c r="O68" s="61">
        <v>0</v>
      </c>
      <c r="P68" s="61">
        <v>0</v>
      </c>
      <c r="Q68" s="61">
        <v>3.7674904884347907E-4</v>
      </c>
      <c r="R68" s="61">
        <v>1.1156005328151308E-3</v>
      </c>
      <c r="S68" s="61">
        <v>1.0888264912755288E-4</v>
      </c>
      <c r="T68" s="61">
        <v>8.8184869194809072E-5</v>
      </c>
      <c r="U68" s="61">
        <v>9.9632871357260889E-6</v>
      </c>
      <c r="V68" s="61">
        <v>7.4312428540646439E-3</v>
      </c>
      <c r="W68" s="61">
        <v>0</v>
      </c>
      <c r="X68" s="61">
        <v>2.212011991484119E-4</v>
      </c>
      <c r="Y68" s="61">
        <v>0.16364453325579012</v>
      </c>
      <c r="Z68" s="61">
        <v>0.21076252328693254</v>
      </c>
      <c r="AA68" s="61">
        <v>0.18608308357583975</v>
      </c>
      <c r="AB68" s="61">
        <v>0.28675903756423721</v>
      </c>
      <c r="AC68" s="61">
        <v>3.6234010909443853E-3</v>
      </c>
      <c r="AD68" s="61">
        <v>1.0770487717305089E-2</v>
      </c>
      <c r="AE68" s="61">
        <v>4.2600072678053581E-2</v>
      </c>
      <c r="AF68" s="61">
        <v>6.0171425849747444E-5</v>
      </c>
      <c r="AG68" s="61">
        <v>0</v>
      </c>
      <c r="AH68" s="61">
        <v>2.9384026563664632E-4</v>
      </c>
      <c r="AI68" s="61">
        <v>2.5333083622053624E-4</v>
      </c>
      <c r="AJ68" s="61">
        <v>0</v>
      </c>
      <c r="AK68" s="61">
        <v>1.4330757061936555E-4</v>
      </c>
      <c r="AL68" s="61">
        <v>1.8312110523195392E-3</v>
      </c>
      <c r="AM68" s="61">
        <v>2.6507742106207796E-4</v>
      </c>
      <c r="AN68" s="61">
        <v>0</v>
      </c>
      <c r="AO68" s="61">
        <v>0</v>
      </c>
      <c r="AP68" s="61">
        <v>0</v>
      </c>
      <c r="AQ68" s="61">
        <v>1.085130735146067E-5</v>
      </c>
      <c r="AR68" s="61">
        <v>5.7075318285842341E-4</v>
      </c>
      <c r="AS68" s="61">
        <v>1.507207574518038E-4</v>
      </c>
      <c r="AT68" s="61">
        <v>1.3373764720139863E-4</v>
      </c>
      <c r="AU68" s="61">
        <v>3.6700104347684533E-4</v>
      </c>
      <c r="AV68" s="61">
        <v>8.7737764425130783E-5</v>
      </c>
      <c r="AW68" s="61">
        <v>5.7517342962058694E-4</v>
      </c>
      <c r="AX68" s="61">
        <v>0</v>
      </c>
      <c r="AY68" s="61">
        <v>1.3645881765456311E-3</v>
      </c>
      <c r="AZ68" s="61">
        <v>7.6988348729504896E-3</v>
      </c>
      <c r="BA68" s="61">
        <v>0</v>
      </c>
      <c r="BB68" s="61">
        <v>8.0559415183618505E-2</v>
      </c>
      <c r="BC68" s="61">
        <v>0</v>
      </c>
      <c r="BD68" s="61">
        <v>0</v>
      </c>
      <c r="BE68" s="61">
        <v>3.495061291786126E-4</v>
      </c>
      <c r="BF68" s="61">
        <v>1.4072517835113378E-3</v>
      </c>
      <c r="BG68" s="61">
        <v>1.1492821110269219E-2</v>
      </c>
      <c r="BH68" s="61">
        <v>4.564443613690191E-4</v>
      </c>
      <c r="BI68" s="61">
        <v>0</v>
      </c>
      <c r="BJ68" s="61">
        <v>0</v>
      </c>
      <c r="BK68" s="61">
        <v>0</v>
      </c>
      <c r="BL68" s="61">
        <v>0</v>
      </c>
      <c r="BM68" s="61">
        <v>0</v>
      </c>
      <c r="BN68" s="61">
        <v>1.2075833269106786E-3</v>
      </c>
      <c r="BO68" s="61">
        <v>6.4062390109987334E-5</v>
      </c>
      <c r="BP68" s="61">
        <v>1.189263735943845E-3</v>
      </c>
      <c r="BQ68" s="61">
        <v>0</v>
      </c>
      <c r="BR68" s="61">
        <v>0</v>
      </c>
      <c r="BS68" s="61">
        <v>0</v>
      </c>
      <c r="BT68" s="61">
        <v>0</v>
      </c>
      <c r="BU68" s="61">
        <v>0</v>
      </c>
      <c r="BV68" s="61">
        <v>5.5713697806776639E-4</v>
      </c>
      <c r="BW68" s="61">
        <v>0</v>
      </c>
      <c r="BX68" s="61">
        <v>0</v>
      </c>
      <c r="BY68" s="61">
        <v>0</v>
      </c>
      <c r="BZ68" s="61">
        <v>0</v>
      </c>
      <c r="CA68" s="61">
        <v>0</v>
      </c>
      <c r="CB68" s="61">
        <v>0</v>
      </c>
      <c r="CC68" s="61">
        <v>5.1952993920767758E-4</v>
      </c>
      <c r="CD68" s="61">
        <v>1.5635426210276564E-2</v>
      </c>
      <c r="CE68" s="61">
        <v>1.5482720517718488E-2</v>
      </c>
      <c r="CF68" s="61">
        <v>2.5211494100086339E-2</v>
      </c>
      <c r="CG68" s="61">
        <v>1.5325277221879369E-2</v>
      </c>
      <c r="CH68" s="61">
        <v>1.4749162650031249E-2</v>
      </c>
      <c r="CI68" s="61">
        <v>7.376474460467985E-3</v>
      </c>
      <c r="CJ68" s="61">
        <v>1.7963421865820998E-2</v>
      </c>
      <c r="CK68" s="61">
        <v>6.926584966777961E-3</v>
      </c>
      <c r="CL68" s="61">
        <v>0</v>
      </c>
      <c r="CM68" s="61">
        <v>0</v>
      </c>
      <c r="CN68" s="61">
        <v>7.6264730671545314E-4</v>
      </c>
      <c r="CO68" s="61">
        <v>0</v>
      </c>
      <c r="CP68" s="61">
        <v>0</v>
      </c>
      <c r="CQ68" s="61">
        <v>0</v>
      </c>
      <c r="CR68" s="61">
        <v>0</v>
      </c>
      <c r="CS68" s="61">
        <v>0</v>
      </c>
      <c r="CT68" s="61">
        <v>0</v>
      </c>
      <c r="CU68" s="61">
        <v>0</v>
      </c>
      <c r="CV68" s="61">
        <v>1.539622420346062E-5</v>
      </c>
      <c r="CW68" s="61">
        <v>4.7192499279297574E-4</v>
      </c>
      <c r="CX68" s="61">
        <v>0</v>
      </c>
      <c r="CY68" s="61">
        <v>0</v>
      </c>
      <c r="CZ68" s="61">
        <v>0</v>
      </c>
      <c r="DA68" s="61">
        <v>1.0266558655883783E-3</v>
      </c>
      <c r="DB68" s="61">
        <v>0</v>
      </c>
      <c r="DC68" s="61">
        <v>8.218262609022349E-2</v>
      </c>
      <c r="DD68" s="61">
        <v>9.4354856356670222E-2</v>
      </c>
      <c r="DE68" s="61">
        <v>8.7014897035727165E-2</v>
      </c>
      <c r="DF68" s="61">
        <v>8.1509245065712305E-2</v>
      </c>
      <c r="DG68" s="61">
        <v>0.12342043627192732</v>
      </c>
      <c r="DH68" s="61">
        <v>9.3783485560519977E-2</v>
      </c>
      <c r="DI68" s="61">
        <v>1.7552327107274253E-4</v>
      </c>
      <c r="DJ68" s="61">
        <v>1.1187602775712012E-5</v>
      </c>
      <c r="DK68" s="61">
        <v>6.140744448360785E-6</v>
      </c>
      <c r="DL68" s="61">
        <v>1.6416294748925373E-3</v>
      </c>
      <c r="DM68" s="61">
        <v>1.6335803144329692E-4</v>
      </c>
      <c r="DN68" s="61">
        <v>9.1007642111480961E-5</v>
      </c>
      <c r="DO68" s="61">
        <v>0</v>
      </c>
      <c r="DP68" s="61">
        <v>2.7409342490203542E-4</v>
      </c>
      <c r="DQ68" s="61">
        <v>0</v>
      </c>
      <c r="DR68" s="61">
        <v>5.7497072831301467E-4</v>
      </c>
      <c r="DS68" s="61">
        <v>5.9857512588988419E-5</v>
      </c>
      <c r="DT68" s="61">
        <v>0</v>
      </c>
      <c r="DU68" s="61">
        <v>2.4096369581667781E-4</v>
      </c>
      <c r="DV68" s="61">
        <v>1.4856923113345397E-5</v>
      </c>
      <c r="DW68" s="61">
        <v>0</v>
      </c>
      <c r="DX68" s="61">
        <v>0</v>
      </c>
      <c r="DY68" s="61">
        <v>0</v>
      </c>
      <c r="DZ68" s="61">
        <v>1.8720445179569078E-5</v>
      </c>
      <c r="EA68" s="61">
        <v>0</v>
      </c>
      <c r="EB68" s="61">
        <v>0</v>
      </c>
      <c r="EC68" s="61">
        <v>0</v>
      </c>
      <c r="ED68" s="61">
        <v>0</v>
      </c>
      <c r="EE68" s="61">
        <v>0</v>
      </c>
      <c r="EF68" s="61">
        <v>0</v>
      </c>
      <c r="EG68" s="61">
        <v>4.8165892578321451E-4</v>
      </c>
      <c r="EH68" s="61">
        <v>0</v>
      </c>
      <c r="EI68" s="61">
        <v>0</v>
      </c>
      <c r="EJ68" s="61">
        <v>0</v>
      </c>
      <c r="EK68" s="61">
        <v>0</v>
      </c>
      <c r="EL68" s="61">
        <v>0</v>
      </c>
      <c r="EM68" s="61">
        <v>0</v>
      </c>
      <c r="EN68" s="61">
        <v>0</v>
      </c>
      <c r="EO68" s="61">
        <v>0</v>
      </c>
      <c r="EP68" s="61">
        <v>0</v>
      </c>
      <c r="EQ68" s="61">
        <v>0</v>
      </c>
      <c r="ER68" s="61">
        <v>1.4158704668590462E-5</v>
      </c>
      <c r="ES68" s="61">
        <v>0</v>
      </c>
      <c r="ET68" s="61">
        <v>2.2478902717209025E-3</v>
      </c>
      <c r="EU68" s="61">
        <v>0</v>
      </c>
      <c r="EV68" s="61">
        <v>0</v>
      </c>
      <c r="EW68" s="61">
        <v>8.6423790812400971E-4</v>
      </c>
      <c r="EX68" s="61">
        <v>0</v>
      </c>
      <c r="EY68" s="61">
        <v>7.2389018449965203E-5</v>
      </c>
      <c r="EZ68" s="61">
        <v>0</v>
      </c>
      <c r="FA68" s="61">
        <v>0</v>
      </c>
      <c r="FB68" s="61">
        <v>0</v>
      </c>
      <c r="FC68" s="61">
        <v>0</v>
      </c>
      <c r="FD68" s="61">
        <v>0</v>
      </c>
      <c r="FE68" s="61">
        <v>1.1082764271458532E-3</v>
      </c>
      <c r="FF68" s="61">
        <v>0</v>
      </c>
      <c r="FG68" s="61">
        <v>0</v>
      </c>
      <c r="FH68" s="61">
        <v>1.6020111661430275E-3</v>
      </c>
      <c r="FI68" s="61">
        <v>0</v>
      </c>
      <c r="FJ68" s="61">
        <v>8.9722524794073747E-4</v>
      </c>
      <c r="FK68" s="61">
        <v>1.2220658287223163E-4</v>
      </c>
      <c r="FL68" s="61">
        <v>0</v>
      </c>
      <c r="FM68" s="61">
        <v>0</v>
      </c>
      <c r="FN68" s="61">
        <v>5.7604324155827115E-4</v>
      </c>
      <c r="FO68" s="61">
        <v>0</v>
      </c>
      <c r="FP68" s="61">
        <v>0</v>
      </c>
      <c r="FQ68" s="61">
        <v>4.2929696027626277E-4</v>
      </c>
      <c r="FR68" s="61">
        <v>0</v>
      </c>
      <c r="FS68" s="61">
        <v>0</v>
      </c>
      <c r="FT68" s="61">
        <v>0</v>
      </c>
      <c r="FU68" s="61">
        <v>7.9399109961016622E-4</v>
      </c>
      <c r="FV68" s="61">
        <v>0</v>
      </c>
      <c r="FW68" s="61">
        <v>0</v>
      </c>
      <c r="FX68" s="61">
        <v>0</v>
      </c>
      <c r="FY68" s="61">
        <v>0</v>
      </c>
      <c r="FZ68" s="61">
        <v>0</v>
      </c>
      <c r="GA68" s="61">
        <v>0</v>
      </c>
      <c r="GB68" s="61">
        <v>0</v>
      </c>
      <c r="GC68" s="61">
        <v>0</v>
      </c>
      <c r="GD68" s="61">
        <v>0</v>
      </c>
      <c r="GE68" s="61">
        <v>0</v>
      </c>
      <c r="GF68" s="61">
        <v>0</v>
      </c>
      <c r="GG68" s="61">
        <v>0</v>
      </c>
      <c r="GH68" s="61">
        <v>6.3843976123999593E-4</v>
      </c>
      <c r="GI68" s="61">
        <v>6.4812307750492137E-6</v>
      </c>
      <c r="GJ68" s="61">
        <v>1.6420424059388882E-3</v>
      </c>
      <c r="GK68" s="61">
        <v>4.2470969391396729E-5</v>
      </c>
      <c r="GL68" s="61">
        <v>0.11656423125491913</v>
      </c>
      <c r="GM68" s="61">
        <v>9.5219266916243744E-2</v>
      </c>
      <c r="GN68" s="61">
        <v>0.11305540135889607</v>
      </c>
      <c r="GO68" s="61">
        <v>0</v>
      </c>
      <c r="GP68" s="61">
        <v>0</v>
      </c>
      <c r="GQ68" s="61">
        <v>0</v>
      </c>
      <c r="GR68" s="61">
        <v>0</v>
      </c>
      <c r="GS68" s="61">
        <v>1.3022443023388971E-3</v>
      </c>
      <c r="GT68" s="61">
        <v>0</v>
      </c>
      <c r="GU68" s="61">
        <v>0</v>
      </c>
      <c r="GV68" s="61">
        <v>5.335515982196423E-3</v>
      </c>
      <c r="GW68" s="61">
        <v>0</v>
      </c>
      <c r="GX68" s="61">
        <v>0</v>
      </c>
      <c r="GY68" s="61">
        <v>0</v>
      </c>
      <c r="GZ68" s="61">
        <v>0</v>
      </c>
      <c r="HA68" s="61">
        <v>1.0882868243409526E-3</v>
      </c>
      <c r="HB68" s="61">
        <v>0</v>
      </c>
      <c r="HC68" s="61">
        <v>0</v>
      </c>
      <c r="HD68" s="61">
        <v>0</v>
      </c>
      <c r="HE68" s="61">
        <v>0</v>
      </c>
      <c r="HF68" s="61">
        <v>0</v>
      </c>
      <c r="HG68" s="61">
        <v>0</v>
      </c>
      <c r="HH68" s="61">
        <v>7.3890012143320108E-4</v>
      </c>
      <c r="HI68" s="61">
        <v>0</v>
      </c>
      <c r="HJ68" s="61">
        <v>2.2077176524760232E-5</v>
      </c>
      <c r="HK68" s="61">
        <v>0</v>
      </c>
      <c r="HL68" s="61">
        <v>0</v>
      </c>
      <c r="HM68" s="61">
        <v>0</v>
      </c>
      <c r="HN68" s="61">
        <v>1.4652678463594363E-4</v>
      </c>
      <c r="HO68" s="61">
        <v>2.0639828803052885E-3</v>
      </c>
      <c r="HP68" s="61">
        <v>0</v>
      </c>
      <c r="HQ68" s="61">
        <v>8.5366718705911525E-6</v>
      </c>
      <c r="HR68" s="61">
        <v>1.5410853603894278E-5</v>
      </c>
      <c r="HS68" s="61">
        <v>0</v>
      </c>
      <c r="HT68" s="61">
        <v>7.9746879953493567E-5</v>
      </c>
      <c r="HU68" s="61">
        <v>0</v>
      </c>
      <c r="HV68" s="61">
        <v>0</v>
      </c>
      <c r="HW68" s="61">
        <v>2.6609308549155998E-3</v>
      </c>
      <c r="HX68" s="61">
        <v>5.7632997375377561E-3</v>
      </c>
      <c r="HY68" s="61">
        <v>4.4691181305504308E-4</v>
      </c>
      <c r="HZ68" s="61">
        <v>7.3116598868332135E-3</v>
      </c>
      <c r="IA68" s="61">
        <v>6.1718778473549164E-3</v>
      </c>
      <c r="IB68" s="61">
        <v>9.4661056926852047E-5</v>
      </c>
      <c r="IC68" s="61">
        <v>0</v>
      </c>
      <c r="ID68" s="61">
        <v>0</v>
      </c>
      <c r="IE68" s="61">
        <v>2.6826110960188288E-3</v>
      </c>
      <c r="IF68" s="61">
        <v>0</v>
      </c>
      <c r="IG68" s="61">
        <v>7.8176349904261462E-4</v>
      </c>
      <c r="IH68" s="61">
        <v>0</v>
      </c>
      <c r="II68" s="61">
        <v>9.3691022032863752E-2</v>
      </c>
      <c r="IJ68" s="61">
        <v>4.032377381681494E-5</v>
      </c>
      <c r="IK68" s="61">
        <v>7.0620014064639984E-4</v>
      </c>
      <c r="IL68" s="61">
        <v>0</v>
      </c>
      <c r="IM68" s="61">
        <v>5.7448190544208758E-5</v>
      </c>
      <c r="IN68" s="61">
        <v>0</v>
      </c>
      <c r="IO68" s="61">
        <v>6.7705363543643757E-4</v>
      </c>
      <c r="IP68" s="61">
        <v>5.5730355231983701E-6</v>
      </c>
      <c r="IQ68" s="61">
        <v>0</v>
      </c>
      <c r="IR68" s="61">
        <v>0</v>
      </c>
      <c r="IS68" s="61">
        <v>0</v>
      </c>
      <c r="IT68" s="61">
        <v>0</v>
      </c>
      <c r="IU68" s="61">
        <v>2.9936150546733996E-4</v>
      </c>
      <c r="IV68" s="61">
        <v>0</v>
      </c>
      <c r="IW68" s="61">
        <v>0</v>
      </c>
      <c r="IX68" s="61">
        <v>0</v>
      </c>
      <c r="IY68" s="61">
        <v>0</v>
      </c>
      <c r="IZ68" s="61">
        <v>0</v>
      </c>
      <c r="JA68" s="61">
        <v>0</v>
      </c>
      <c r="JB68" s="61">
        <v>4.7237922571386913E-4</v>
      </c>
      <c r="JC68" s="61">
        <v>1.5269880083504348E-4</v>
      </c>
      <c r="JD68" s="61">
        <v>0</v>
      </c>
      <c r="JE68" s="61">
        <v>0</v>
      </c>
      <c r="JF68" s="61">
        <v>0</v>
      </c>
      <c r="JG68" s="61">
        <v>1.1994014674029881E-4</v>
      </c>
      <c r="JH68" s="61">
        <v>1.116170669648005E-4</v>
      </c>
      <c r="JI68" s="61">
        <v>4.6645811696334E-4</v>
      </c>
      <c r="JJ68" s="61">
        <v>7.3896792715874907E-4</v>
      </c>
      <c r="JK68" s="61">
        <v>3.0159037623267822E-4</v>
      </c>
      <c r="JL68" s="61">
        <v>0</v>
      </c>
      <c r="JM68" s="61">
        <v>1.1463814778419435E-3</v>
      </c>
      <c r="JN68" s="61">
        <v>0</v>
      </c>
      <c r="JO68" s="61">
        <v>1.0612455267755482E-4</v>
      </c>
      <c r="JP68" s="61">
        <v>0</v>
      </c>
      <c r="JQ68" s="61">
        <v>4.4449541051845201E-4</v>
      </c>
      <c r="JR68" s="61">
        <v>0</v>
      </c>
      <c r="JS68" s="61">
        <v>0</v>
      </c>
      <c r="JT68" s="61">
        <v>0</v>
      </c>
      <c r="JU68" s="61">
        <v>0</v>
      </c>
      <c r="JV68" s="61">
        <v>0</v>
      </c>
      <c r="JW68" s="61">
        <v>6.1757315955567038E-4</v>
      </c>
      <c r="JX68" s="61">
        <v>0</v>
      </c>
      <c r="JY68" s="61">
        <v>1.4508011836665599E-3</v>
      </c>
      <c r="JZ68" s="61">
        <v>2.0814307332959943E-4</v>
      </c>
      <c r="KA68" s="61">
        <v>0</v>
      </c>
      <c r="KB68" s="61">
        <v>2.8160663623189649E-4</v>
      </c>
      <c r="KC68" s="61">
        <v>0</v>
      </c>
      <c r="KD68" s="61">
        <v>0</v>
      </c>
      <c r="KE68" s="61">
        <v>0</v>
      </c>
      <c r="KF68" s="61">
        <v>1.0076308878857691E-4</v>
      </c>
      <c r="KG68" s="61">
        <v>3.1015135550026978E-4</v>
      </c>
      <c r="KH68" s="61">
        <v>0</v>
      </c>
      <c r="KI68" s="61">
        <v>0</v>
      </c>
      <c r="KJ68" s="61">
        <v>5.8482585627319176E-6</v>
      </c>
      <c r="KK68" s="61">
        <v>0</v>
      </c>
      <c r="KL68" s="61">
        <v>5.2322277800008262E-5</v>
      </c>
      <c r="KM68" s="61">
        <v>0</v>
      </c>
      <c r="KN68" s="61">
        <v>7.42825661890396E-5</v>
      </c>
      <c r="KO68" s="61">
        <v>1.7885285851093526E-3</v>
      </c>
      <c r="KP68" s="61">
        <v>3.389370905830268E-6</v>
      </c>
      <c r="KQ68" s="61">
        <v>1.68422692003637E-5</v>
      </c>
      <c r="KR68" s="61">
        <v>2.5234204654780786E-5</v>
      </c>
      <c r="KS68" s="61">
        <v>2.4351609306128712E-5</v>
      </c>
      <c r="KT68" s="61">
        <v>4.2892018163439118E-5</v>
      </c>
      <c r="KU68" s="61">
        <v>8.2770216976999487E-5</v>
      </c>
      <c r="KV68" s="61">
        <v>6.7522501164526811E-6</v>
      </c>
      <c r="KW68" s="61">
        <v>1.2488090382837598E-4</v>
      </c>
      <c r="KX68" s="61">
        <v>7.7204254603688557E-5</v>
      </c>
      <c r="KY68" s="61">
        <v>0</v>
      </c>
      <c r="KZ68" s="61">
        <v>4.4012940661159695E-5</v>
      </c>
    </row>
    <row r="69" spans="1:312" ht="13" x14ac:dyDescent="0.3">
      <c r="A69" s="102">
        <v>1.0229527159231904</v>
      </c>
      <c r="B69" s="50" t="s">
        <v>866</v>
      </c>
      <c r="C69" s="60" t="s">
        <v>134</v>
      </c>
      <c r="D69" s="61">
        <v>0</v>
      </c>
      <c r="E69" s="61">
        <v>0</v>
      </c>
      <c r="F69" s="61">
        <v>0</v>
      </c>
      <c r="G69" s="61">
        <v>0</v>
      </c>
      <c r="H69" s="61">
        <v>0</v>
      </c>
      <c r="I69" s="61">
        <v>0</v>
      </c>
      <c r="J69" s="61">
        <v>0</v>
      </c>
      <c r="K69" s="61">
        <v>0</v>
      </c>
      <c r="L69" s="61">
        <v>0</v>
      </c>
      <c r="M69" s="61">
        <v>0</v>
      </c>
      <c r="N69" s="61">
        <v>1.2705195569059547E-4</v>
      </c>
      <c r="O69" s="61">
        <v>0</v>
      </c>
      <c r="P69" s="61">
        <v>0</v>
      </c>
      <c r="Q69" s="61">
        <v>0</v>
      </c>
      <c r="R69" s="61">
        <v>0</v>
      </c>
      <c r="S69" s="61">
        <v>0</v>
      </c>
      <c r="T69" s="61">
        <v>0</v>
      </c>
      <c r="U69" s="61">
        <v>0</v>
      </c>
      <c r="V69" s="61">
        <v>0</v>
      </c>
      <c r="W69" s="61">
        <v>0</v>
      </c>
      <c r="X69" s="61">
        <v>0</v>
      </c>
      <c r="Y69" s="61">
        <v>0</v>
      </c>
      <c r="Z69" s="61">
        <v>0</v>
      </c>
      <c r="AA69" s="61">
        <v>0</v>
      </c>
      <c r="AB69" s="61">
        <v>0</v>
      </c>
      <c r="AC69" s="61">
        <v>0</v>
      </c>
      <c r="AD69" s="61">
        <v>0</v>
      </c>
      <c r="AE69" s="61">
        <v>0</v>
      </c>
      <c r="AF69" s="61">
        <v>0</v>
      </c>
      <c r="AG69" s="61">
        <v>0</v>
      </c>
      <c r="AH69" s="61">
        <v>0</v>
      </c>
      <c r="AI69" s="61">
        <v>0</v>
      </c>
      <c r="AJ69" s="61">
        <v>0</v>
      </c>
      <c r="AK69" s="61">
        <v>0</v>
      </c>
      <c r="AL69" s="61">
        <v>0</v>
      </c>
      <c r="AM69" s="61">
        <v>0</v>
      </c>
      <c r="AN69" s="61">
        <v>0</v>
      </c>
      <c r="AO69" s="61">
        <v>0</v>
      </c>
      <c r="AP69" s="61">
        <v>0</v>
      </c>
      <c r="AQ69" s="61">
        <v>0</v>
      </c>
      <c r="AR69" s="61">
        <v>0</v>
      </c>
      <c r="AS69" s="61">
        <v>0</v>
      </c>
      <c r="AT69" s="61">
        <v>0</v>
      </c>
      <c r="AU69" s="61">
        <v>0</v>
      </c>
      <c r="AV69" s="61">
        <v>1.1453541585162169E-4</v>
      </c>
      <c r="AW69" s="61">
        <v>0</v>
      </c>
      <c r="AX69" s="61">
        <v>0</v>
      </c>
      <c r="AY69" s="61">
        <v>0</v>
      </c>
      <c r="AZ69" s="61">
        <v>0</v>
      </c>
      <c r="BA69" s="61">
        <v>0</v>
      </c>
      <c r="BB69" s="61">
        <v>3.2722802804155668E-5</v>
      </c>
      <c r="BC69" s="61">
        <v>0</v>
      </c>
      <c r="BD69" s="61">
        <v>2.2161565891701699E-4</v>
      </c>
      <c r="BE69" s="61">
        <v>8.9489059979509723E-4</v>
      </c>
      <c r="BF69" s="61">
        <v>0</v>
      </c>
      <c r="BG69" s="61">
        <v>0</v>
      </c>
      <c r="BH69" s="61">
        <v>0</v>
      </c>
      <c r="BI69" s="61">
        <v>1.5822541672877734E-4</v>
      </c>
      <c r="BJ69" s="61">
        <v>0</v>
      </c>
      <c r="BK69" s="61">
        <v>0</v>
      </c>
      <c r="BL69" s="61">
        <v>0</v>
      </c>
      <c r="BM69" s="61">
        <v>0</v>
      </c>
      <c r="BN69" s="61">
        <v>0</v>
      </c>
      <c r="BO69" s="61">
        <v>0</v>
      </c>
      <c r="BP69" s="61">
        <v>0.1433258946219558</v>
      </c>
      <c r="BQ69" s="61">
        <v>2.9447916804423738E-4</v>
      </c>
      <c r="BR69" s="61">
        <v>0.13510687027417545</v>
      </c>
      <c r="BS69" s="61">
        <v>0.11272637139727268</v>
      </c>
      <c r="BT69" s="61">
        <v>0.1084639848504655</v>
      </c>
      <c r="BU69" s="61">
        <v>1.7248830680223865E-3</v>
      </c>
      <c r="BV69" s="61">
        <v>0</v>
      </c>
      <c r="BW69" s="61">
        <v>0</v>
      </c>
      <c r="BX69" s="61">
        <v>6.6160828623734714E-4</v>
      </c>
      <c r="BY69" s="61">
        <v>0</v>
      </c>
      <c r="BZ69" s="61">
        <v>0</v>
      </c>
      <c r="CA69" s="61">
        <v>0</v>
      </c>
      <c r="CB69" s="61">
        <v>0</v>
      </c>
      <c r="CC69" s="61">
        <v>0</v>
      </c>
      <c r="CD69" s="61">
        <v>0</v>
      </c>
      <c r="CE69" s="61">
        <v>0</v>
      </c>
      <c r="CF69" s="61">
        <v>0</v>
      </c>
      <c r="CG69" s="61">
        <v>0</v>
      </c>
      <c r="CH69" s="61">
        <v>0</v>
      </c>
      <c r="CI69" s="61">
        <v>0</v>
      </c>
      <c r="CJ69" s="61">
        <v>0</v>
      </c>
      <c r="CK69" s="61">
        <v>0</v>
      </c>
      <c r="CL69" s="61">
        <v>0</v>
      </c>
      <c r="CM69" s="61">
        <v>0</v>
      </c>
      <c r="CN69" s="61">
        <v>0</v>
      </c>
      <c r="CO69" s="61">
        <v>0</v>
      </c>
      <c r="CP69" s="61">
        <v>0</v>
      </c>
      <c r="CQ69" s="61">
        <v>0</v>
      </c>
      <c r="CR69" s="61">
        <v>0</v>
      </c>
      <c r="CS69" s="61">
        <v>0</v>
      </c>
      <c r="CT69" s="61">
        <v>0</v>
      </c>
      <c r="CU69" s="61">
        <v>0</v>
      </c>
      <c r="CV69" s="61">
        <v>0</v>
      </c>
      <c r="CW69" s="61">
        <v>0</v>
      </c>
      <c r="CX69" s="61">
        <v>0</v>
      </c>
      <c r="CY69" s="61">
        <v>0</v>
      </c>
      <c r="CZ69" s="61">
        <v>0</v>
      </c>
      <c r="DA69" s="61">
        <v>0</v>
      </c>
      <c r="DB69" s="61">
        <v>0</v>
      </c>
      <c r="DC69" s="61">
        <v>0</v>
      </c>
      <c r="DD69" s="61">
        <v>0</v>
      </c>
      <c r="DE69" s="61">
        <v>0</v>
      </c>
      <c r="DF69" s="61">
        <v>0</v>
      </c>
      <c r="DG69" s="61">
        <v>0</v>
      </c>
      <c r="DH69" s="61">
        <v>0</v>
      </c>
      <c r="DI69" s="61">
        <v>0</v>
      </c>
      <c r="DJ69" s="61">
        <v>0</v>
      </c>
      <c r="DK69" s="61">
        <v>0</v>
      </c>
      <c r="DL69" s="61">
        <v>0</v>
      </c>
      <c r="DM69" s="61">
        <v>0</v>
      </c>
      <c r="DN69" s="61">
        <v>0</v>
      </c>
      <c r="DO69" s="61">
        <v>0</v>
      </c>
      <c r="DP69" s="61">
        <v>0</v>
      </c>
      <c r="DQ69" s="61">
        <v>0</v>
      </c>
      <c r="DR69" s="61">
        <v>0</v>
      </c>
      <c r="DS69" s="61">
        <v>0</v>
      </c>
      <c r="DT69" s="61">
        <v>0</v>
      </c>
      <c r="DU69" s="61">
        <v>0</v>
      </c>
      <c r="DV69" s="61">
        <v>0</v>
      </c>
      <c r="DW69" s="61">
        <v>0</v>
      </c>
      <c r="DX69" s="61">
        <v>0</v>
      </c>
      <c r="DY69" s="61">
        <v>0</v>
      </c>
      <c r="DZ69" s="61">
        <v>0</v>
      </c>
      <c r="EA69" s="61">
        <v>0</v>
      </c>
      <c r="EB69" s="61">
        <v>0</v>
      </c>
      <c r="EC69" s="61">
        <v>0</v>
      </c>
      <c r="ED69" s="61">
        <v>0</v>
      </c>
      <c r="EE69" s="61">
        <v>0</v>
      </c>
      <c r="EF69" s="61">
        <v>0</v>
      </c>
      <c r="EG69" s="61">
        <v>0</v>
      </c>
      <c r="EH69" s="61">
        <v>0</v>
      </c>
      <c r="EI69" s="61">
        <v>0</v>
      </c>
      <c r="EJ69" s="61">
        <v>0</v>
      </c>
      <c r="EK69" s="61">
        <v>0</v>
      </c>
      <c r="EL69" s="61">
        <v>0</v>
      </c>
      <c r="EM69" s="61">
        <v>0</v>
      </c>
      <c r="EN69" s="61">
        <v>0</v>
      </c>
      <c r="EO69" s="61">
        <v>0</v>
      </c>
      <c r="EP69" s="61">
        <v>3.8357998068556883E-4</v>
      </c>
      <c r="EQ69" s="61">
        <v>0</v>
      </c>
      <c r="ER69" s="61">
        <v>0</v>
      </c>
      <c r="ES69" s="61">
        <v>0</v>
      </c>
      <c r="ET69" s="61">
        <v>0</v>
      </c>
      <c r="EU69" s="61">
        <v>6.4639870932346559E-4</v>
      </c>
      <c r="EV69" s="61">
        <v>7.591643230571753E-4</v>
      </c>
      <c r="EW69" s="61">
        <v>0</v>
      </c>
      <c r="EX69" s="61">
        <v>0</v>
      </c>
      <c r="EY69" s="61">
        <v>9.6632179837067946E-5</v>
      </c>
      <c r="EZ69" s="61">
        <v>0</v>
      </c>
      <c r="FA69" s="61">
        <v>0</v>
      </c>
      <c r="FB69" s="61">
        <v>0</v>
      </c>
      <c r="FC69" s="61">
        <v>0</v>
      </c>
      <c r="FD69" s="61">
        <v>0</v>
      </c>
      <c r="FE69" s="61">
        <v>0</v>
      </c>
      <c r="FF69" s="61">
        <v>0</v>
      </c>
      <c r="FG69" s="61">
        <v>0</v>
      </c>
      <c r="FH69" s="61">
        <v>0</v>
      </c>
      <c r="FI69" s="61">
        <v>0</v>
      </c>
      <c r="FJ69" s="61">
        <v>0</v>
      </c>
      <c r="FK69" s="61">
        <v>0</v>
      </c>
      <c r="FL69" s="61">
        <v>0</v>
      </c>
      <c r="FM69" s="61">
        <v>0</v>
      </c>
      <c r="FN69" s="61">
        <v>0</v>
      </c>
      <c r="FO69" s="61">
        <v>0</v>
      </c>
      <c r="FP69" s="61">
        <v>0</v>
      </c>
      <c r="FQ69" s="61">
        <v>0</v>
      </c>
      <c r="FR69" s="61">
        <v>0</v>
      </c>
      <c r="FS69" s="61">
        <v>0</v>
      </c>
      <c r="FT69" s="61">
        <v>0</v>
      </c>
      <c r="FU69" s="61">
        <v>0</v>
      </c>
      <c r="FV69" s="61">
        <v>0</v>
      </c>
      <c r="FW69" s="61">
        <v>0</v>
      </c>
      <c r="FX69" s="61">
        <v>0</v>
      </c>
      <c r="FY69" s="61">
        <v>0</v>
      </c>
      <c r="FZ69" s="61">
        <v>0</v>
      </c>
      <c r="GA69" s="61">
        <v>0</v>
      </c>
      <c r="GB69" s="61">
        <v>3.6457867884679508E-4</v>
      </c>
      <c r="GC69" s="61">
        <v>0</v>
      </c>
      <c r="GD69" s="61">
        <v>0</v>
      </c>
      <c r="GE69" s="61">
        <v>0</v>
      </c>
      <c r="GF69" s="61">
        <v>0</v>
      </c>
      <c r="GG69" s="61">
        <v>0</v>
      </c>
      <c r="GH69" s="61">
        <v>0</v>
      </c>
      <c r="GI69" s="61">
        <v>0</v>
      </c>
      <c r="GJ69" s="61">
        <v>0</v>
      </c>
      <c r="GK69" s="61">
        <v>0</v>
      </c>
      <c r="GL69" s="61">
        <v>0</v>
      </c>
      <c r="GM69" s="61">
        <v>0</v>
      </c>
      <c r="GN69" s="61">
        <v>1.4807551911692333E-5</v>
      </c>
      <c r="GO69" s="61">
        <v>0</v>
      </c>
      <c r="GP69" s="61">
        <v>0</v>
      </c>
      <c r="GQ69" s="61">
        <v>0</v>
      </c>
      <c r="GR69" s="61">
        <v>0</v>
      </c>
      <c r="GS69" s="61">
        <v>0</v>
      </c>
      <c r="GT69" s="61">
        <v>2.6799514549425259E-4</v>
      </c>
      <c r="GU69" s="61">
        <v>0</v>
      </c>
      <c r="GV69" s="61">
        <v>0</v>
      </c>
      <c r="GW69" s="61">
        <v>0</v>
      </c>
      <c r="GX69" s="61">
        <v>0</v>
      </c>
      <c r="GY69" s="61">
        <v>0</v>
      </c>
      <c r="GZ69" s="61">
        <v>0</v>
      </c>
      <c r="HA69" s="61">
        <v>0</v>
      </c>
      <c r="HB69" s="61">
        <v>0</v>
      </c>
      <c r="HC69" s="61">
        <v>0</v>
      </c>
      <c r="HD69" s="61">
        <v>0</v>
      </c>
      <c r="HE69" s="61">
        <v>0</v>
      </c>
      <c r="HF69" s="61">
        <v>0</v>
      </c>
      <c r="HG69" s="61">
        <v>0</v>
      </c>
      <c r="HH69" s="61">
        <v>0</v>
      </c>
      <c r="HI69" s="61">
        <v>0</v>
      </c>
      <c r="HJ69" s="61">
        <v>0</v>
      </c>
      <c r="HK69" s="61">
        <v>0</v>
      </c>
      <c r="HL69" s="61">
        <v>0</v>
      </c>
      <c r="HM69" s="61">
        <v>0</v>
      </c>
      <c r="HN69" s="61">
        <v>0</v>
      </c>
      <c r="HO69" s="61">
        <v>0</v>
      </c>
      <c r="HP69" s="61">
        <v>0</v>
      </c>
      <c r="HQ69" s="61">
        <v>0</v>
      </c>
      <c r="HR69" s="61">
        <v>0</v>
      </c>
      <c r="HS69" s="61">
        <v>0</v>
      </c>
      <c r="HT69" s="61">
        <v>0</v>
      </c>
      <c r="HU69" s="61">
        <v>0</v>
      </c>
      <c r="HV69" s="61">
        <v>0</v>
      </c>
      <c r="HW69" s="61">
        <v>0</v>
      </c>
      <c r="HX69" s="61">
        <v>0</v>
      </c>
      <c r="HY69" s="61">
        <v>0</v>
      </c>
      <c r="HZ69" s="61">
        <v>0</v>
      </c>
      <c r="IA69" s="61">
        <v>0</v>
      </c>
      <c r="IB69" s="61">
        <v>4.9111940454077136E-4</v>
      </c>
      <c r="IC69" s="61">
        <v>0</v>
      </c>
      <c r="ID69" s="61">
        <v>0</v>
      </c>
      <c r="IE69" s="61">
        <v>0</v>
      </c>
      <c r="IF69" s="61">
        <v>0</v>
      </c>
      <c r="IG69" s="61">
        <v>0</v>
      </c>
      <c r="IH69" s="61">
        <v>0</v>
      </c>
      <c r="II69" s="61">
        <v>0</v>
      </c>
      <c r="IJ69" s="61">
        <v>0</v>
      </c>
      <c r="IK69" s="61">
        <v>5.1320324836004764E-5</v>
      </c>
      <c r="IL69" s="61">
        <v>0</v>
      </c>
      <c r="IM69" s="61">
        <v>0</v>
      </c>
      <c r="IN69" s="61">
        <v>0</v>
      </c>
      <c r="IO69" s="61">
        <v>1.4489307136468464E-4</v>
      </c>
      <c r="IP69" s="61">
        <v>0</v>
      </c>
      <c r="IQ69" s="61">
        <v>0</v>
      </c>
      <c r="IR69" s="61">
        <v>0</v>
      </c>
      <c r="IS69" s="61">
        <v>0</v>
      </c>
      <c r="IT69" s="61">
        <v>0</v>
      </c>
      <c r="IU69" s="61">
        <v>0</v>
      </c>
      <c r="IV69" s="61">
        <v>0</v>
      </c>
      <c r="IW69" s="61">
        <v>0</v>
      </c>
      <c r="IX69" s="61">
        <v>0</v>
      </c>
      <c r="IY69" s="61">
        <v>0</v>
      </c>
      <c r="IZ69" s="61">
        <v>0</v>
      </c>
      <c r="JA69" s="61">
        <v>0</v>
      </c>
      <c r="JB69" s="61">
        <v>0</v>
      </c>
      <c r="JC69" s="61">
        <v>2.1299269516552043E-4</v>
      </c>
      <c r="JD69" s="61">
        <v>0</v>
      </c>
      <c r="JE69" s="61">
        <v>0</v>
      </c>
      <c r="JF69" s="61">
        <v>0</v>
      </c>
      <c r="JG69" s="61">
        <v>0</v>
      </c>
      <c r="JH69" s="61">
        <v>0</v>
      </c>
      <c r="JI69" s="61">
        <v>0</v>
      </c>
      <c r="JJ69" s="61">
        <v>0</v>
      </c>
      <c r="JK69" s="61">
        <v>0</v>
      </c>
      <c r="JL69" s="61">
        <v>0</v>
      </c>
      <c r="JM69" s="61">
        <v>1.6492742884177125E-4</v>
      </c>
      <c r="JN69" s="61">
        <v>0</v>
      </c>
      <c r="JO69" s="61">
        <v>0</v>
      </c>
      <c r="JP69" s="61">
        <v>2.9189424910346508E-4</v>
      </c>
      <c r="JQ69" s="61">
        <v>3.8761829487363715E-5</v>
      </c>
      <c r="JR69" s="61">
        <v>0</v>
      </c>
      <c r="JS69" s="61">
        <v>2.3953579294531941E-4</v>
      </c>
      <c r="JT69" s="61">
        <v>0</v>
      </c>
      <c r="JU69" s="61">
        <v>0</v>
      </c>
      <c r="JV69" s="61">
        <v>0</v>
      </c>
      <c r="JW69" s="61">
        <v>0</v>
      </c>
      <c r="JX69" s="61">
        <v>0</v>
      </c>
      <c r="JY69" s="61">
        <v>0</v>
      </c>
      <c r="JZ69" s="61">
        <v>0</v>
      </c>
      <c r="KA69" s="61">
        <v>0</v>
      </c>
      <c r="KB69" s="61">
        <v>0</v>
      </c>
      <c r="KC69" s="61">
        <v>0</v>
      </c>
      <c r="KD69" s="61">
        <v>0</v>
      </c>
      <c r="KE69" s="61">
        <v>0</v>
      </c>
      <c r="KF69" s="61">
        <v>0</v>
      </c>
      <c r="KG69" s="61">
        <v>0</v>
      </c>
      <c r="KH69" s="61">
        <v>0</v>
      </c>
      <c r="KI69" s="61">
        <v>0</v>
      </c>
      <c r="KJ69" s="61">
        <v>0</v>
      </c>
      <c r="KK69" s="61">
        <v>0</v>
      </c>
      <c r="KL69" s="61">
        <v>1.9543876507615519E-4</v>
      </c>
      <c r="KM69" s="61">
        <v>0</v>
      </c>
      <c r="KN69" s="61">
        <v>0</v>
      </c>
      <c r="KO69" s="61">
        <v>0</v>
      </c>
      <c r="KP69" s="61">
        <v>0</v>
      </c>
      <c r="KQ69" s="61">
        <v>0</v>
      </c>
      <c r="KR69" s="61">
        <v>0</v>
      </c>
      <c r="KS69" s="61">
        <v>0</v>
      </c>
      <c r="KT69" s="61">
        <v>0</v>
      </c>
      <c r="KU69" s="61">
        <v>0</v>
      </c>
      <c r="KV69" s="61">
        <v>0</v>
      </c>
      <c r="KW69" s="61">
        <v>0</v>
      </c>
      <c r="KX69" s="61">
        <v>0</v>
      </c>
      <c r="KY69" s="61">
        <v>0</v>
      </c>
      <c r="KZ69" s="61">
        <v>0</v>
      </c>
    </row>
    <row r="70" spans="1:312" ht="13" x14ac:dyDescent="0.3">
      <c r="A70" s="102">
        <v>1.1414896899540019</v>
      </c>
      <c r="B70" s="50" t="s">
        <v>864</v>
      </c>
      <c r="C70" s="60" t="s">
        <v>85</v>
      </c>
      <c r="D70" s="61">
        <v>0</v>
      </c>
      <c r="E70" s="61">
        <v>0</v>
      </c>
      <c r="F70" s="61">
        <v>0</v>
      </c>
      <c r="G70" s="61">
        <v>0</v>
      </c>
      <c r="H70" s="61">
        <v>0</v>
      </c>
      <c r="I70" s="61">
        <v>0</v>
      </c>
      <c r="J70" s="61">
        <v>0</v>
      </c>
      <c r="K70" s="61">
        <v>0</v>
      </c>
      <c r="L70" s="61">
        <v>0</v>
      </c>
      <c r="M70" s="61">
        <v>0</v>
      </c>
      <c r="N70" s="61">
        <v>0</v>
      </c>
      <c r="O70" s="61">
        <v>0</v>
      </c>
      <c r="P70" s="61">
        <v>1.9208319436932895E-5</v>
      </c>
      <c r="Q70" s="61">
        <v>0</v>
      </c>
      <c r="R70" s="61">
        <v>2.836586218944449E-5</v>
      </c>
      <c r="S70" s="61">
        <v>4.2397672245786015E-4</v>
      </c>
      <c r="T70" s="61">
        <v>0</v>
      </c>
      <c r="U70" s="61">
        <v>2.2101658082772663E-5</v>
      </c>
      <c r="V70" s="61">
        <v>0</v>
      </c>
      <c r="W70" s="61">
        <v>0</v>
      </c>
      <c r="X70" s="61">
        <v>7.7783647643789926E-6</v>
      </c>
      <c r="Y70" s="61">
        <v>0</v>
      </c>
      <c r="Z70" s="61">
        <v>5.0284041757445011E-5</v>
      </c>
      <c r="AA70" s="61">
        <v>0</v>
      </c>
      <c r="AB70" s="61">
        <v>0</v>
      </c>
      <c r="AC70" s="61">
        <v>0</v>
      </c>
      <c r="AD70" s="61">
        <v>0</v>
      </c>
      <c r="AE70" s="61">
        <v>0</v>
      </c>
      <c r="AF70" s="61">
        <v>7.8923325167530405E-4</v>
      </c>
      <c r="AG70" s="61">
        <v>2.3974365195922709E-3</v>
      </c>
      <c r="AH70" s="61">
        <v>7.4118216259894281E-5</v>
      </c>
      <c r="AI70" s="61">
        <v>2.0206478768523811E-3</v>
      </c>
      <c r="AJ70" s="61">
        <v>5.6394016646347023E-5</v>
      </c>
      <c r="AK70" s="61">
        <v>0</v>
      </c>
      <c r="AL70" s="61">
        <v>0</v>
      </c>
      <c r="AM70" s="61">
        <v>2.4011431678641696E-5</v>
      </c>
      <c r="AN70" s="61">
        <v>0</v>
      </c>
      <c r="AO70" s="61">
        <v>1.748272584094629E-5</v>
      </c>
      <c r="AP70" s="61">
        <v>3.4580519662027505E-5</v>
      </c>
      <c r="AQ70" s="61">
        <v>6.8777368333895647E-5</v>
      </c>
      <c r="AR70" s="61">
        <v>9.3560016581071238E-5</v>
      </c>
      <c r="AS70" s="61">
        <v>0</v>
      </c>
      <c r="AT70" s="61">
        <v>0</v>
      </c>
      <c r="AU70" s="61">
        <v>0</v>
      </c>
      <c r="AV70" s="61">
        <v>2.9319987645926162E-5</v>
      </c>
      <c r="AW70" s="61">
        <v>0</v>
      </c>
      <c r="AX70" s="61">
        <v>0</v>
      </c>
      <c r="AY70" s="61">
        <v>4.0833395645413242E-5</v>
      </c>
      <c r="AZ70" s="61">
        <v>2.6150588856138901E-5</v>
      </c>
      <c r="BA70" s="61">
        <v>0</v>
      </c>
      <c r="BB70" s="61">
        <v>0</v>
      </c>
      <c r="BC70" s="61">
        <v>1.5108861954775296E-4</v>
      </c>
      <c r="BD70" s="61">
        <v>2.7788468910328794E-4</v>
      </c>
      <c r="BE70" s="61">
        <v>0</v>
      </c>
      <c r="BF70" s="61">
        <v>9.7385661984899599E-5</v>
      </c>
      <c r="BG70" s="61">
        <v>0</v>
      </c>
      <c r="BH70" s="61">
        <v>2.388900321343959E-5</v>
      </c>
      <c r="BI70" s="61">
        <v>7.4537027751900273E-5</v>
      </c>
      <c r="BJ70" s="61">
        <v>1.9207032584711263E-5</v>
      </c>
      <c r="BK70" s="61">
        <v>1.3438803973192886E-5</v>
      </c>
      <c r="BL70" s="61">
        <v>0</v>
      </c>
      <c r="BM70" s="61">
        <v>2.1389968460595848E-5</v>
      </c>
      <c r="BN70" s="61">
        <v>0</v>
      </c>
      <c r="BO70" s="61">
        <v>3.361097940188085E-5</v>
      </c>
      <c r="BP70" s="61">
        <v>0</v>
      </c>
      <c r="BQ70" s="61">
        <v>0</v>
      </c>
      <c r="BR70" s="61">
        <v>4.8243734848473405E-5</v>
      </c>
      <c r="BS70" s="61">
        <v>0</v>
      </c>
      <c r="BT70" s="61">
        <v>0</v>
      </c>
      <c r="BU70" s="61">
        <v>0</v>
      </c>
      <c r="BV70" s="61">
        <v>0</v>
      </c>
      <c r="BW70" s="61">
        <v>0</v>
      </c>
      <c r="BX70" s="61">
        <v>0</v>
      </c>
      <c r="BY70" s="61">
        <v>0</v>
      </c>
      <c r="BZ70" s="61">
        <v>0</v>
      </c>
      <c r="CA70" s="61">
        <v>0</v>
      </c>
      <c r="CB70" s="61">
        <v>0</v>
      </c>
      <c r="CC70" s="61">
        <v>9.9208697965312041E-5</v>
      </c>
      <c r="CD70" s="61">
        <v>0</v>
      </c>
      <c r="CE70" s="61">
        <v>0</v>
      </c>
      <c r="CF70" s="61">
        <v>0</v>
      </c>
      <c r="CG70" s="61">
        <v>0</v>
      </c>
      <c r="CH70" s="61">
        <v>0</v>
      </c>
      <c r="CI70" s="61">
        <v>0</v>
      </c>
      <c r="CJ70" s="61">
        <v>0</v>
      </c>
      <c r="CK70" s="61">
        <v>0</v>
      </c>
      <c r="CL70" s="61">
        <v>0</v>
      </c>
      <c r="CM70" s="61">
        <v>0</v>
      </c>
      <c r="CN70" s="61">
        <v>0</v>
      </c>
      <c r="CO70" s="61">
        <v>0</v>
      </c>
      <c r="CP70" s="61">
        <v>0</v>
      </c>
      <c r="CQ70" s="61">
        <v>5.8878831453199824E-4</v>
      </c>
      <c r="CR70" s="61">
        <v>9.4480064301156021E-4</v>
      </c>
      <c r="CS70" s="61">
        <v>2.2370225715281301E-4</v>
      </c>
      <c r="CT70" s="61">
        <v>0</v>
      </c>
      <c r="CU70" s="61">
        <v>1.5490460438728044E-4</v>
      </c>
      <c r="CV70" s="61">
        <v>1.5969305882144989E-4</v>
      </c>
      <c r="CW70" s="61">
        <v>1.614804729991175E-2</v>
      </c>
      <c r="CX70" s="61">
        <v>1.7469084568979776E-2</v>
      </c>
      <c r="CY70" s="61">
        <v>2.1173327648874352E-4</v>
      </c>
      <c r="CZ70" s="61">
        <v>0</v>
      </c>
      <c r="DA70" s="61">
        <v>4.140118699869043E-5</v>
      </c>
      <c r="DB70" s="61">
        <v>3.4651843297364921E-3</v>
      </c>
      <c r="DC70" s="61">
        <v>0</v>
      </c>
      <c r="DD70" s="61">
        <v>0</v>
      </c>
      <c r="DE70" s="61">
        <v>0</v>
      </c>
      <c r="DF70" s="61">
        <v>0</v>
      </c>
      <c r="DG70" s="61">
        <v>0</v>
      </c>
      <c r="DH70" s="61">
        <v>0</v>
      </c>
      <c r="DI70" s="61">
        <v>3.1288930930358451E-5</v>
      </c>
      <c r="DJ70" s="61">
        <v>0</v>
      </c>
      <c r="DK70" s="61">
        <v>0</v>
      </c>
      <c r="DL70" s="61">
        <v>0</v>
      </c>
      <c r="DM70" s="61">
        <v>0</v>
      </c>
      <c r="DN70" s="61">
        <v>0</v>
      </c>
      <c r="DO70" s="61">
        <v>1.3105297245169114E-5</v>
      </c>
      <c r="DP70" s="61">
        <v>0</v>
      </c>
      <c r="DQ70" s="61">
        <v>0</v>
      </c>
      <c r="DR70" s="61">
        <v>0</v>
      </c>
      <c r="DS70" s="61">
        <v>0</v>
      </c>
      <c r="DT70" s="61">
        <v>5.2012278491096103E-2</v>
      </c>
      <c r="DU70" s="61">
        <v>1.9136931576197491E-4</v>
      </c>
      <c r="DV70" s="61">
        <v>6.7737664781446112E-3</v>
      </c>
      <c r="DW70" s="61">
        <v>2.7897110372547329E-4</v>
      </c>
      <c r="DX70" s="61">
        <v>5.0545416096451842E-4</v>
      </c>
      <c r="DY70" s="61">
        <v>4.737111371580451E-4</v>
      </c>
      <c r="DZ70" s="61">
        <v>0</v>
      </c>
      <c r="EA70" s="61">
        <v>1.378511829287679E-5</v>
      </c>
      <c r="EB70" s="61">
        <v>7.353897396345901E-5</v>
      </c>
      <c r="EC70" s="61">
        <v>0</v>
      </c>
      <c r="ED70" s="61">
        <v>9.3097771876077072E-5</v>
      </c>
      <c r="EE70" s="61">
        <v>9.1586113244038021E-5</v>
      </c>
      <c r="EF70" s="61">
        <v>1.2962331226207E-4</v>
      </c>
      <c r="EG70" s="61">
        <v>0</v>
      </c>
      <c r="EH70" s="61">
        <v>1.1709423640974813E-4</v>
      </c>
      <c r="EI70" s="61">
        <v>0</v>
      </c>
      <c r="EJ70" s="61">
        <v>0</v>
      </c>
      <c r="EK70" s="61">
        <v>0</v>
      </c>
      <c r="EL70" s="61">
        <v>0</v>
      </c>
      <c r="EM70" s="61">
        <v>1.1429019001461446E-5</v>
      </c>
      <c r="EN70" s="61">
        <v>0</v>
      </c>
      <c r="EO70" s="61">
        <v>0</v>
      </c>
      <c r="EP70" s="61">
        <v>0</v>
      </c>
      <c r="EQ70" s="61">
        <v>0</v>
      </c>
      <c r="ER70" s="61">
        <v>2.4314424771191997E-5</v>
      </c>
      <c r="ES70" s="61">
        <v>0</v>
      </c>
      <c r="ET70" s="61">
        <v>0</v>
      </c>
      <c r="EU70" s="61">
        <v>0</v>
      </c>
      <c r="EV70" s="61">
        <v>0</v>
      </c>
      <c r="EW70" s="61">
        <v>0</v>
      </c>
      <c r="EX70" s="61">
        <v>0</v>
      </c>
      <c r="EY70" s="61">
        <v>0</v>
      </c>
      <c r="EZ70" s="61">
        <v>0</v>
      </c>
      <c r="FA70" s="61">
        <v>0</v>
      </c>
      <c r="FB70" s="61">
        <v>0</v>
      </c>
      <c r="FC70" s="61">
        <v>0</v>
      </c>
      <c r="FD70" s="61">
        <v>3.9061385175929585E-3</v>
      </c>
      <c r="FE70" s="61">
        <v>7.4126124606292828E-5</v>
      </c>
      <c r="FF70" s="61">
        <v>0</v>
      </c>
      <c r="FG70" s="61">
        <v>0</v>
      </c>
      <c r="FH70" s="61">
        <v>0</v>
      </c>
      <c r="FI70" s="61">
        <v>0</v>
      </c>
      <c r="FJ70" s="61">
        <v>4.1855719773082436E-5</v>
      </c>
      <c r="FK70" s="61">
        <v>0</v>
      </c>
      <c r="FL70" s="61">
        <v>0</v>
      </c>
      <c r="FM70" s="61">
        <v>0</v>
      </c>
      <c r="FN70" s="61">
        <v>2.0970706235078265E-3</v>
      </c>
      <c r="FO70" s="61">
        <v>1.5121640389629501E-5</v>
      </c>
      <c r="FP70" s="61">
        <v>2.7666545456456955E-5</v>
      </c>
      <c r="FQ70" s="61">
        <v>0</v>
      </c>
      <c r="FR70" s="61">
        <v>0</v>
      </c>
      <c r="FS70" s="61">
        <v>0</v>
      </c>
      <c r="FT70" s="61">
        <v>0</v>
      </c>
      <c r="FU70" s="61">
        <v>0</v>
      </c>
      <c r="FV70" s="61">
        <v>0</v>
      </c>
      <c r="FW70" s="61">
        <v>0</v>
      </c>
      <c r="FX70" s="61">
        <v>0</v>
      </c>
      <c r="FY70" s="61">
        <v>0</v>
      </c>
      <c r="FZ70" s="61">
        <v>1.5319717321930461E-4</v>
      </c>
      <c r="GA70" s="61">
        <v>0</v>
      </c>
      <c r="GB70" s="61">
        <v>2.4375903160769245E-5</v>
      </c>
      <c r="GC70" s="61">
        <v>0</v>
      </c>
      <c r="GD70" s="61">
        <v>0</v>
      </c>
      <c r="GE70" s="61">
        <v>0</v>
      </c>
      <c r="GF70" s="61">
        <v>0</v>
      </c>
      <c r="GG70" s="61">
        <v>0</v>
      </c>
      <c r="GH70" s="61">
        <v>2.9904102839292592E-4</v>
      </c>
      <c r="GI70" s="61">
        <v>0</v>
      </c>
      <c r="GJ70" s="61">
        <v>0</v>
      </c>
      <c r="GK70" s="61">
        <v>0</v>
      </c>
      <c r="GL70" s="61">
        <v>0</v>
      </c>
      <c r="GM70" s="61">
        <v>9.8124205999367593E-6</v>
      </c>
      <c r="GN70" s="61">
        <v>0</v>
      </c>
      <c r="GO70" s="61">
        <v>9.4526882322418336E-6</v>
      </c>
      <c r="GP70" s="61">
        <v>0</v>
      </c>
      <c r="GQ70" s="61">
        <v>0</v>
      </c>
      <c r="GR70" s="61">
        <v>0</v>
      </c>
      <c r="GS70" s="61">
        <v>0</v>
      </c>
      <c r="GT70" s="61">
        <v>0</v>
      </c>
      <c r="GU70" s="61">
        <v>0</v>
      </c>
      <c r="GV70" s="61">
        <v>0</v>
      </c>
      <c r="GW70" s="61">
        <v>0</v>
      </c>
      <c r="GX70" s="61">
        <v>1.6029085555595423E-4</v>
      </c>
      <c r="GY70" s="61">
        <v>0</v>
      </c>
      <c r="GZ70" s="61">
        <v>0</v>
      </c>
      <c r="HA70" s="61">
        <v>0</v>
      </c>
      <c r="HB70" s="61">
        <v>0</v>
      </c>
      <c r="HC70" s="61">
        <v>0</v>
      </c>
      <c r="HD70" s="61">
        <v>0</v>
      </c>
      <c r="HE70" s="61">
        <v>0</v>
      </c>
      <c r="HF70" s="61">
        <v>0</v>
      </c>
      <c r="HG70" s="61">
        <v>0</v>
      </c>
      <c r="HH70" s="61">
        <v>0</v>
      </c>
      <c r="HI70" s="61">
        <v>0</v>
      </c>
      <c r="HJ70" s="61">
        <v>0</v>
      </c>
      <c r="HK70" s="61">
        <v>0</v>
      </c>
      <c r="HL70" s="61">
        <v>0</v>
      </c>
      <c r="HM70" s="61">
        <v>0</v>
      </c>
      <c r="HN70" s="61">
        <v>0</v>
      </c>
      <c r="HO70" s="61">
        <v>0</v>
      </c>
      <c r="HP70" s="61">
        <v>0</v>
      </c>
      <c r="HQ70" s="61">
        <v>5.7058696318723883E-4</v>
      </c>
      <c r="HR70" s="61">
        <v>0</v>
      </c>
      <c r="HS70" s="61">
        <v>7.7705366080742545E-5</v>
      </c>
      <c r="HT70" s="61">
        <v>0</v>
      </c>
      <c r="HU70" s="61">
        <v>2.7706252452573032E-5</v>
      </c>
      <c r="HV70" s="61">
        <v>0</v>
      </c>
      <c r="HW70" s="61">
        <v>0</v>
      </c>
      <c r="HX70" s="61">
        <v>0</v>
      </c>
      <c r="HY70" s="61">
        <v>0</v>
      </c>
      <c r="HZ70" s="61">
        <v>0</v>
      </c>
      <c r="IA70" s="61">
        <v>0</v>
      </c>
      <c r="IB70" s="61">
        <v>0</v>
      </c>
      <c r="IC70" s="61">
        <v>5.7227202917070499E-4</v>
      </c>
      <c r="ID70" s="61">
        <v>1.0114361201430014E-2</v>
      </c>
      <c r="IE70" s="61">
        <v>7.5413993032876362E-3</v>
      </c>
      <c r="IF70" s="61">
        <v>1.9873703073724591E-3</v>
      </c>
      <c r="IG70" s="61">
        <v>2.127489416716332E-5</v>
      </c>
      <c r="IH70" s="61">
        <v>0</v>
      </c>
      <c r="II70" s="61">
        <v>0</v>
      </c>
      <c r="IJ70" s="61">
        <v>0</v>
      </c>
      <c r="IK70" s="61">
        <v>0</v>
      </c>
      <c r="IL70" s="61">
        <v>0</v>
      </c>
      <c r="IM70" s="61">
        <v>0</v>
      </c>
      <c r="IN70" s="61">
        <v>0</v>
      </c>
      <c r="IO70" s="61">
        <v>0</v>
      </c>
      <c r="IP70" s="61">
        <v>0</v>
      </c>
      <c r="IQ70" s="61">
        <v>0</v>
      </c>
      <c r="IR70" s="61">
        <v>0</v>
      </c>
      <c r="IS70" s="61">
        <v>0</v>
      </c>
      <c r="IT70" s="61">
        <v>2.5365787022417924E-5</v>
      </c>
      <c r="IU70" s="61">
        <v>4.527481567124192E-6</v>
      </c>
      <c r="IV70" s="61">
        <v>0</v>
      </c>
      <c r="IW70" s="61">
        <v>0</v>
      </c>
      <c r="IX70" s="61">
        <v>0</v>
      </c>
      <c r="IY70" s="61">
        <v>0</v>
      </c>
      <c r="IZ70" s="61">
        <v>0</v>
      </c>
      <c r="JA70" s="61">
        <v>1.441842735815625E-5</v>
      </c>
      <c r="JB70" s="61">
        <v>4.5239117741498839E-6</v>
      </c>
      <c r="JC70" s="61">
        <v>0</v>
      </c>
      <c r="JD70" s="61">
        <v>0</v>
      </c>
      <c r="JE70" s="61">
        <v>0</v>
      </c>
      <c r="JF70" s="61">
        <v>0</v>
      </c>
      <c r="JG70" s="61">
        <v>2.0386614073535257E-5</v>
      </c>
      <c r="JH70" s="61">
        <v>2.0534447157964055E-5</v>
      </c>
      <c r="JI70" s="61">
        <v>0</v>
      </c>
      <c r="JJ70" s="61">
        <v>0</v>
      </c>
      <c r="JK70" s="61">
        <v>0</v>
      </c>
      <c r="JL70" s="61">
        <v>0</v>
      </c>
      <c r="JM70" s="61">
        <v>0</v>
      </c>
      <c r="JN70" s="61">
        <v>4.3715444571748956E-6</v>
      </c>
      <c r="JO70" s="61">
        <v>0</v>
      </c>
      <c r="JP70" s="61">
        <v>0</v>
      </c>
      <c r="JQ70" s="61">
        <v>0</v>
      </c>
      <c r="JR70" s="61">
        <v>0</v>
      </c>
      <c r="JS70" s="61">
        <v>6.124622643459943E-6</v>
      </c>
      <c r="JT70" s="61">
        <v>0</v>
      </c>
      <c r="JU70" s="61">
        <v>1.7645194574287459E-3</v>
      </c>
      <c r="JV70" s="61">
        <v>7.5268242225077567E-3</v>
      </c>
      <c r="JW70" s="61">
        <v>3.3396550016413718E-5</v>
      </c>
      <c r="JX70" s="61">
        <v>6.634151013467437E-4</v>
      </c>
      <c r="JY70" s="61">
        <v>9.2752631830489725E-5</v>
      </c>
      <c r="JZ70" s="61">
        <v>3.3377582684028105E-4</v>
      </c>
      <c r="KA70" s="61">
        <v>1.5572758448424893E-3</v>
      </c>
      <c r="KB70" s="61">
        <v>5.719057513367533E-5</v>
      </c>
      <c r="KC70" s="61">
        <v>0.14065287485365371</v>
      </c>
      <c r="KD70" s="61">
        <v>7.0499083709236663E-4</v>
      </c>
      <c r="KE70" s="61">
        <v>4.0850807543083229E-3</v>
      </c>
      <c r="KF70" s="61">
        <v>1.6161111320657582E-4</v>
      </c>
      <c r="KG70" s="61">
        <v>0.11991205196364312</v>
      </c>
      <c r="KH70" s="61">
        <v>3.4538743555862465E-4</v>
      </c>
      <c r="KI70" s="61">
        <v>1.1471089262957358E-3</v>
      </c>
      <c r="KJ70" s="61">
        <v>1.1740379064684326E-4</v>
      </c>
      <c r="KK70" s="61">
        <v>3.4823181331677971E-4</v>
      </c>
      <c r="KL70" s="61">
        <v>4.4832307895760499E-3</v>
      </c>
      <c r="KM70" s="61">
        <v>1.6470583143976934E-4</v>
      </c>
      <c r="KN70" s="61">
        <v>7.7119131962368091E-6</v>
      </c>
      <c r="KO70" s="61">
        <v>4.1527904163752097E-4</v>
      </c>
      <c r="KP70" s="61">
        <v>1.7661799954599912E-4</v>
      </c>
      <c r="KQ70" s="61">
        <v>4.8289023581462363E-5</v>
      </c>
      <c r="KR70" s="61">
        <v>9.8189837317194705E-4</v>
      </c>
      <c r="KS70" s="61">
        <v>4.5407326314786207E-3</v>
      </c>
      <c r="KT70" s="61">
        <v>0</v>
      </c>
      <c r="KU70" s="61">
        <v>1.5349428526377051E-4</v>
      </c>
      <c r="KV70" s="61">
        <v>3.0160050520155309E-5</v>
      </c>
      <c r="KW70" s="61">
        <v>1.9872279982448141E-4</v>
      </c>
      <c r="KX70" s="61">
        <v>1.5234278767798582E-2</v>
      </c>
      <c r="KY70" s="61">
        <v>4.4308048887247986E-5</v>
      </c>
      <c r="KZ70" s="61">
        <v>1.2967454826938907E-4</v>
      </c>
    </row>
    <row r="71" spans="1:312" ht="13" x14ac:dyDescent="0.3">
      <c r="A71" s="102">
        <v>1.0048969338863885</v>
      </c>
      <c r="B71" s="50" t="s">
        <v>863</v>
      </c>
      <c r="C71" s="60" t="s">
        <v>69</v>
      </c>
      <c r="D71" s="61">
        <v>9.7435238838223012E-2</v>
      </c>
      <c r="E71" s="61">
        <v>4.6090825547737951E-3</v>
      </c>
      <c r="F71" s="61">
        <v>1.7376336488516399E-3</v>
      </c>
      <c r="G71" s="61">
        <v>7.5811548822747946E-2</v>
      </c>
      <c r="H71" s="61">
        <v>3.9007541839993858E-3</v>
      </c>
      <c r="I71" s="61">
        <v>0</v>
      </c>
      <c r="J71" s="61">
        <v>8.7148604458689183E-5</v>
      </c>
      <c r="K71" s="61">
        <v>0</v>
      </c>
      <c r="L71" s="61">
        <v>0</v>
      </c>
      <c r="M71" s="61">
        <v>0</v>
      </c>
      <c r="N71" s="61">
        <v>0</v>
      </c>
      <c r="O71" s="61">
        <v>0</v>
      </c>
      <c r="P71" s="61">
        <v>0</v>
      </c>
      <c r="Q71" s="61">
        <v>0</v>
      </c>
      <c r="R71" s="61">
        <v>0</v>
      </c>
      <c r="S71" s="61">
        <v>0</v>
      </c>
      <c r="T71" s="61">
        <v>0</v>
      </c>
      <c r="U71" s="61">
        <v>0</v>
      </c>
      <c r="V71" s="61">
        <v>0</v>
      </c>
      <c r="W71" s="61">
        <v>0</v>
      </c>
      <c r="X71" s="61">
        <v>0</v>
      </c>
      <c r="Y71" s="61">
        <v>0</v>
      </c>
      <c r="Z71" s="61">
        <v>0</v>
      </c>
      <c r="AA71" s="61">
        <v>0</v>
      </c>
      <c r="AB71" s="61">
        <v>0</v>
      </c>
      <c r="AC71" s="61">
        <v>0</v>
      </c>
      <c r="AD71" s="61">
        <v>0</v>
      </c>
      <c r="AE71" s="61">
        <v>0</v>
      </c>
      <c r="AF71" s="61">
        <v>0</v>
      </c>
      <c r="AG71" s="61">
        <v>0</v>
      </c>
      <c r="AH71" s="61">
        <v>0</v>
      </c>
      <c r="AI71" s="61">
        <v>0</v>
      </c>
      <c r="AJ71" s="61">
        <v>0</v>
      </c>
      <c r="AK71" s="61">
        <v>0</v>
      </c>
      <c r="AL71" s="61">
        <v>0</v>
      </c>
      <c r="AM71" s="61">
        <v>0</v>
      </c>
      <c r="AN71" s="61">
        <v>0</v>
      </c>
      <c r="AO71" s="61">
        <v>0</v>
      </c>
      <c r="AP71" s="61">
        <v>0</v>
      </c>
      <c r="AQ71" s="61">
        <v>0</v>
      </c>
      <c r="AR71" s="61">
        <v>0</v>
      </c>
      <c r="AS71" s="61">
        <v>0</v>
      </c>
      <c r="AT71" s="61">
        <v>0</v>
      </c>
      <c r="AU71" s="61">
        <v>0</v>
      </c>
      <c r="AV71" s="61">
        <v>9.1658485274864233E-3</v>
      </c>
      <c r="AW71" s="61">
        <v>4.0871495400690795E-5</v>
      </c>
      <c r="AX71" s="61">
        <v>0</v>
      </c>
      <c r="AY71" s="61">
        <v>0</v>
      </c>
      <c r="AZ71" s="61">
        <v>0</v>
      </c>
      <c r="BA71" s="61">
        <v>0</v>
      </c>
      <c r="BB71" s="61">
        <v>0</v>
      </c>
      <c r="BC71" s="61">
        <v>0</v>
      </c>
      <c r="BD71" s="61">
        <v>0</v>
      </c>
      <c r="BE71" s="61">
        <v>2.944424743977965E-6</v>
      </c>
      <c r="BF71" s="61">
        <v>0</v>
      </c>
      <c r="BG71" s="61">
        <v>0</v>
      </c>
      <c r="BH71" s="61">
        <v>0</v>
      </c>
      <c r="BI71" s="61">
        <v>0</v>
      </c>
      <c r="BJ71" s="61">
        <v>0</v>
      </c>
      <c r="BK71" s="61">
        <v>0</v>
      </c>
      <c r="BL71" s="61">
        <v>0</v>
      </c>
      <c r="BM71" s="61">
        <v>0</v>
      </c>
      <c r="BN71" s="61">
        <v>0</v>
      </c>
      <c r="BO71" s="61">
        <v>0</v>
      </c>
      <c r="BP71" s="61">
        <v>0</v>
      </c>
      <c r="BQ71" s="61">
        <v>0</v>
      </c>
      <c r="BR71" s="61">
        <v>0</v>
      </c>
      <c r="BS71" s="61">
        <v>0</v>
      </c>
      <c r="BT71" s="61">
        <v>0</v>
      </c>
      <c r="BU71" s="61">
        <v>0</v>
      </c>
      <c r="BV71" s="61">
        <v>0</v>
      </c>
      <c r="BW71" s="61">
        <v>0</v>
      </c>
      <c r="BX71" s="61">
        <v>0</v>
      </c>
      <c r="BY71" s="61">
        <v>0</v>
      </c>
      <c r="BZ71" s="61">
        <v>0</v>
      </c>
      <c r="CA71" s="61">
        <v>0</v>
      </c>
      <c r="CB71" s="61">
        <v>0</v>
      </c>
      <c r="CC71" s="61">
        <v>0</v>
      </c>
      <c r="CD71" s="61">
        <v>0</v>
      </c>
      <c r="CE71" s="61">
        <v>0</v>
      </c>
      <c r="CF71" s="61">
        <v>0</v>
      </c>
      <c r="CG71" s="61">
        <v>0</v>
      </c>
      <c r="CH71" s="61">
        <v>0</v>
      </c>
      <c r="CI71" s="61">
        <v>0</v>
      </c>
      <c r="CJ71" s="61">
        <v>0</v>
      </c>
      <c r="CK71" s="61">
        <v>0</v>
      </c>
      <c r="CL71" s="61">
        <v>0</v>
      </c>
      <c r="CM71" s="61">
        <v>0</v>
      </c>
      <c r="CN71" s="61">
        <v>0</v>
      </c>
      <c r="CO71" s="61">
        <v>0</v>
      </c>
      <c r="CP71" s="61">
        <v>0</v>
      </c>
      <c r="CQ71" s="61">
        <v>0</v>
      </c>
      <c r="CR71" s="61">
        <v>0</v>
      </c>
      <c r="CS71" s="61">
        <v>0</v>
      </c>
      <c r="CT71" s="61">
        <v>0</v>
      </c>
      <c r="CU71" s="61">
        <v>0</v>
      </c>
      <c r="CV71" s="61">
        <v>0</v>
      </c>
      <c r="CW71" s="61">
        <v>0</v>
      </c>
      <c r="CX71" s="61">
        <v>0</v>
      </c>
      <c r="CY71" s="61">
        <v>0</v>
      </c>
      <c r="CZ71" s="61">
        <v>0</v>
      </c>
      <c r="DA71" s="61">
        <v>0</v>
      </c>
      <c r="DB71" s="61">
        <v>0</v>
      </c>
      <c r="DC71" s="61">
        <v>0</v>
      </c>
      <c r="DD71" s="61">
        <v>1.4421215859454308E-4</v>
      </c>
      <c r="DE71" s="61">
        <v>0</v>
      </c>
      <c r="DF71" s="61">
        <v>0</v>
      </c>
      <c r="DG71" s="61">
        <v>0</v>
      </c>
      <c r="DH71" s="61">
        <v>0</v>
      </c>
      <c r="DI71" s="61">
        <v>0</v>
      </c>
      <c r="DJ71" s="61">
        <v>0</v>
      </c>
      <c r="DK71" s="61">
        <v>0</v>
      </c>
      <c r="DL71" s="61">
        <v>0</v>
      </c>
      <c r="DM71" s="61">
        <v>0</v>
      </c>
      <c r="DN71" s="61">
        <v>0</v>
      </c>
      <c r="DO71" s="61">
        <v>0</v>
      </c>
      <c r="DP71" s="61">
        <v>0</v>
      </c>
      <c r="DQ71" s="61">
        <v>0</v>
      </c>
      <c r="DR71" s="61">
        <v>0</v>
      </c>
      <c r="DS71" s="61">
        <v>0</v>
      </c>
      <c r="DT71" s="61">
        <v>0</v>
      </c>
      <c r="DU71" s="61">
        <v>0</v>
      </c>
      <c r="DV71" s="61">
        <v>0</v>
      </c>
      <c r="DW71" s="61">
        <v>0</v>
      </c>
      <c r="DX71" s="61">
        <v>0</v>
      </c>
      <c r="DY71" s="61">
        <v>0</v>
      </c>
      <c r="DZ71" s="61">
        <v>0</v>
      </c>
      <c r="EA71" s="61">
        <v>0</v>
      </c>
      <c r="EB71" s="61">
        <v>0</v>
      </c>
      <c r="EC71" s="61">
        <v>0</v>
      </c>
      <c r="ED71" s="61">
        <v>0</v>
      </c>
      <c r="EE71" s="61">
        <v>0</v>
      </c>
      <c r="EF71" s="61">
        <v>0</v>
      </c>
      <c r="EG71" s="61">
        <v>0</v>
      </c>
      <c r="EH71" s="61">
        <v>0</v>
      </c>
      <c r="EI71" s="61">
        <v>0</v>
      </c>
      <c r="EJ71" s="61">
        <v>0</v>
      </c>
      <c r="EK71" s="61">
        <v>0</v>
      </c>
      <c r="EL71" s="61">
        <v>0</v>
      </c>
      <c r="EM71" s="61">
        <v>0</v>
      </c>
      <c r="EN71" s="61">
        <v>0</v>
      </c>
      <c r="EO71" s="61">
        <v>0</v>
      </c>
      <c r="EP71" s="61">
        <v>7.7396858415295017E-4</v>
      </c>
      <c r="EQ71" s="61">
        <v>0</v>
      </c>
      <c r="ER71" s="61">
        <v>0</v>
      </c>
      <c r="ES71" s="61">
        <v>0</v>
      </c>
      <c r="ET71" s="61">
        <v>0</v>
      </c>
      <c r="EU71" s="61">
        <v>0</v>
      </c>
      <c r="EV71" s="61">
        <v>0</v>
      </c>
      <c r="EW71" s="61">
        <v>0</v>
      </c>
      <c r="EX71" s="61">
        <v>0</v>
      </c>
      <c r="EY71" s="61">
        <v>0</v>
      </c>
      <c r="EZ71" s="61">
        <v>0</v>
      </c>
      <c r="FA71" s="61">
        <v>0</v>
      </c>
      <c r="FB71" s="61">
        <v>0</v>
      </c>
      <c r="FC71" s="61">
        <v>0</v>
      </c>
      <c r="FD71" s="61">
        <v>0</v>
      </c>
      <c r="FE71" s="61">
        <v>0</v>
      </c>
      <c r="FF71" s="61">
        <v>0</v>
      </c>
      <c r="FG71" s="61">
        <v>0</v>
      </c>
      <c r="FH71" s="61">
        <v>0</v>
      </c>
      <c r="FI71" s="61">
        <v>0</v>
      </c>
      <c r="FJ71" s="61">
        <v>0</v>
      </c>
      <c r="FK71" s="61">
        <v>0</v>
      </c>
      <c r="FL71" s="61">
        <v>0</v>
      </c>
      <c r="FM71" s="61">
        <v>0</v>
      </c>
      <c r="FN71" s="61">
        <v>0</v>
      </c>
      <c r="FO71" s="61">
        <v>0</v>
      </c>
      <c r="FP71" s="61">
        <v>0</v>
      </c>
      <c r="FQ71" s="61">
        <v>0</v>
      </c>
      <c r="FR71" s="61">
        <v>0</v>
      </c>
      <c r="FS71" s="61">
        <v>0</v>
      </c>
      <c r="FT71" s="61">
        <v>9.8599649494175625E-4</v>
      </c>
      <c r="FU71" s="61">
        <v>0</v>
      </c>
      <c r="FV71" s="61">
        <v>3.3418755016400617E-3</v>
      </c>
      <c r="FW71" s="61">
        <v>0</v>
      </c>
      <c r="FX71" s="61">
        <v>4.2289359959832165E-5</v>
      </c>
      <c r="FY71" s="61">
        <v>0</v>
      </c>
      <c r="FZ71" s="61">
        <v>0</v>
      </c>
      <c r="GA71" s="61">
        <v>0</v>
      </c>
      <c r="GB71" s="61">
        <v>0</v>
      </c>
      <c r="GC71" s="61">
        <v>0</v>
      </c>
      <c r="GD71" s="61">
        <v>0</v>
      </c>
      <c r="GE71" s="61">
        <v>0</v>
      </c>
      <c r="GF71" s="61">
        <v>0</v>
      </c>
      <c r="GG71" s="61">
        <v>0</v>
      </c>
      <c r="GH71" s="61">
        <v>0</v>
      </c>
      <c r="GI71" s="61">
        <v>0</v>
      </c>
      <c r="GJ71" s="61">
        <v>0</v>
      </c>
      <c r="GK71" s="61">
        <v>0</v>
      </c>
      <c r="GL71" s="61">
        <v>0</v>
      </c>
      <c r="GM71" s="61">
        <v>0</v>
      </c>
      <c r="GN71" s="61">
        <v>0</v>
      </c>
      <c r="GO71" s="61">
        <v>0</v>
      </c>
      <c r="GP71" s="61">
        <v>0</v>
      </c>
      <c r="GQ71" s="61">
        <v>0</v>
      </c>
      <c r="GR71" s="61">
        <v>0</v>
      </c>
      <c r="GS71" s="61">
        <v>0</v>
      </c>
      <c r="GT71" s="61">
        <v>0</v>
      </c>
      <c r="GU71" s="61">
        <v>0</v>
      </c>
      <c r="GV71" s="61">
        <v>0</v>
      </c>
      <c r="GW71" s="61">
        <v>0</v>
      </c>
      <c r="GX71" s="61">
        <v>0</v>
      </c>
      <c r="GY71" s="61">
        <v>0</v>
      </c>
      <c r="GZ71" s="61">
        <v>0</v>
      </c>
      <c r="HA71" s="61">
        <v>0</v>
      </c>
      <c r="HB71" s="61">
        <v>0</v>
      </c>
      <c r="HC71" s="61">
        <v>0</v>
      </c>
      <c r="HD71" s="61">
        <v>0</v>
      </c>
      <c r="HE71" s="61">
        <v>0</v>
      </c>
      <c r="HF71" s="61">
        <v>0</v>
      </c>
      <c r="HG71" s="61">
        <v>0</v>
      </c>
      <c r="HH71" s="61">
        <v>0</v>
      </c>
      <c r="HI71" s="61">
        <v>0</v>
      </c>
      <c r="HJ71" s="61">
        <v>0</v>
      </c>
      <c r="HK71" s="61">
        <v>0</v>
      </c>
      <c r="HL71" s="61">
        <v>0</v>
      </c>
      <c r="HM71" s="61">
        <v>0</v>
      </c>
      <c r="HN71" s="61">
        <v>0</v>
      </c>
      <c r="HO71" s="61">
        <v>0</v>
      </c>
      <c r="HP71" s="61">
        <v>0</v>
      </c>
      <c r="HQ71" s="61">
        <v>0</v>
      </c>
      <c r="HR71" s="61">
        <v>0</v>
      </c>
      <c r="HS71" s="61">
        <v>0</v>
      </c>
      <c r="HT71" s="61">
        <v>0</v>
      </c>
      <c r="HU71" s="61">
        <v>0</v>
      </c>
      <c r="HV71" s="61">
        <v>0</v>
      </c>
      <c r="HW71" s="61">
        <v>0</v>
      </c>
      <c r="HX71" s="61">
        <v>0</v>
      </c>
      <c r="HY71" s="61">
        <v>0</v>
      </c>
      <c r="HZ71" s="61">
        <v>0</v>
      </c>
      <c r="IA71" s="61">
        <v>0</v>
      </c>
      <c r="IB71" s="61">
        <v>0</v>
      </c>
      <c r="IC71" s="61">
        <v>0</v>
      </c>
      <c r="ID71" s="61">
        <v>0</v>
      </c>
      <c r="IE71" s="61">
        <v>0</v>
      </c>
      <c r="IF71" s="61">
        <v>0</v>
      </c>
      <c r="IG71" s="61">
        <v>0</v>
      </c>
      <c r="IH71" s="61">
        <v>0</v>
      </c>
      <c r="II71" s="61">
        <v>3.4272837116175857E-5</v>
      </c>
      <c r="IJ71" s="61">
        <v>0</v>
      </c>
      <c r="IK71" s="61">
        <v>0</v>
      </c>
      <c r="IL71" s="61">
        <v>0</v>
      </c>
      <c r="IM71" s="61">
        <v>0</v>
      </c>
      <c r="IN71" s="61">
        <v>0</v>
      </c>
      <c r="IO71" s="61">
        <v>0</v>
      </c>
      <c r="IP71" s="61">
        <v>0</v>
      </c>
      <c r="IQ71" s="61">
        <v>0</v>
      </c>
      <c r="IR71" s="61">
        <v>0</v>
      </c>
      <c r="IS71" s="61">
        <v>0</v>
      </c>
      <c r="IT71" s="61">
        <v>0</v>
      </c>
      <c r="IU71" s="61">
        <v>0</v>
      </c>
      <c r="IV71" s="61">
        <v>0</v>
      </c>
      <c r="IW71" s="61">
        <v>0</v>
      </c>
      <c r="IX71" s="61">
        <v>0</v>
      </c>
      <c r="IY71" s="61">
        <v>0</v>
      </c>
      <c r="IZ71" s="61">
        <v>1.2671962107519677E-5</v>
      </c>
      <c r="JA71" s="61">
        <v>0</v>
      </c>
      <c r="JB71" s="61">
        <v>0</v>
      </c>
      <c r="JC71" s="61">
        <v>0</v>
      </c>
      <c r="JD71" s="61">
        <v>0</v>
      </c>
      <c r="JE71" s="61">
        <v>1.6055803210017087E-4</v>
      </c>
      <c r="JF71" s="61">
        <v>8.1838070830152004E-5</v>
      </c>
      <c r="JG71" s="61">
        <v>5.1332568160796042E-5</v>
      </c>
      <c r="JH71" s="61">
        <v>0</v>
      </c>
      <c r="JI71" s="61">
        <v>0</v>
      </c>
      <c r="JJ71" s="61">
        <v>0</v>
      </c>
      <c r="JK71" s="61">
        <v>0</v>
      </c>
      <c r="JL71" s="61">
        <v>0</v>
      </c>
      <c r="JM71" s="61">
        <v>0</v>
      </c>
      <c r="JN71" s="61">
        <v>2.5920768510786712E-5</v>
      </c>
      <c r="JO71" s="61">
        <v>6.6191461916775114E-6</v>
      </c>
      <c r="JP71" s="61">
        <v>0</v>
      </c>
      <c r="JQ71" s="61">
        <v>1.1533689641166283E-5</v>
      </c>
      <c r="JR71" s="61">
        <v>0</v>
      </c>
      <c r="JS71" s="61">
        <v>0</v>
      </c>
      <c r="JT71" s="61">
        <v>0</v>
      </c>
      <c r="JU71" s="61">
        <v>0</v>
      </c>
      <c r="JV71" s="61">
        <v>0</v>
      </c>
      <c r="JW71" s="61">
        <v>0</v>
      </c>
      <c r="JX71" s="61">
        <v>0</v>
      </c>
      <c r="JY71" s="61">
        <v>0</v>
      </c>
      <c r="JZ71" s="61">
        <v>0</v>
      </c>
      <c r="KA71" s="61">
        <v>0</v>
      </c>
      <c r="KB71" s="61">
        <v>0</v>
      </c>
      <c r="KC71" s="61">
        <v>0</v>
      </c>
      <c r="KD71" s="61">
        <v>0</v>
      </c>
      <c r="KE71" s="61">
        <v>0</v>
      </c>
      <c r="KF71" s="61">
        <v>0</v>
      </c>
      <c r="KG71" s="61">
        <v>0</v>
      </c>
      <c r="KH71" s="61">
        <v>0</v>
      </c>
      <c r="KI71" s="61">
        <v>0</v>
      </c>
      <c r="KJ71" s="61">
        <v>0</v>
      </c>
      <c r="KK71" s="61">
        <v>0</v>
      </c>
      <c r="KL71" s="61">
        <v>0</v>
      </c>
      <c r="KM71" s="61">
        <v>0</v>
      </c>
      <c r="KN71" s="61">
        <v>0</v>
      </c>
      <c r="KO71" s="61">
        <v>0</v>
      </c>
      <c r="KP71" s="61">
        <v>0</v>
      </c>
      <c r="KQ71" s="61">
        <v>0</v>
      </c>
      <c r="KR71" s="61">
        <v>0</v>
      </c>
      <c r="KS71" s="61">
        <v>0</v>
      </c>
      <c r="KT71" s="61">
        <v>0</v>
      </c>
      <c r="KU71" s="61">
        <v>0</v>
      </c>
      <c r="KV71" s="61">
        <v>0</v>
      </c>
      <c r="KW71" s="61">
        <v>0</v>
      </c>
      <c r="KX71" s="61">
        <v>0</v>
      </c>
      <c r="KY71" s="61">
        <v>0</v>
      </c>
      <c r="KZ71" s="61">
        <v>0</v>
      </c>
    </row>
    <row r="72" spans="1:312" ht="13" x14ac:dyDescent="0.3">
      <c r="A72" s="102">
        <v>1.031087941601768</v>
      </c>
      <c r="B72" s="50" t="s">
        <v>862</v>
      </c>
      <c r="C72" s="60" t="s">
        <v>31</v>
      </c>
      <c r="D72" s="61">
        <v>0</v>
      </c>
      <c r="E72" s="61">
        <v>0</v>
      </c>
      <c r="F72" s="61">
        <v>0</v>
      </c>
      <c r="G72" s="61">
        <v>0</v>
      </c>
      <c r="H72" s="61">
        <v>0</v>
      </c>
      <c r="I72" s="61">
        <v>0</v>
      </c>
      <c r="J72" s="61">
        <v>0</v>
      </c>
      <c r="K72" s="61">
        <v>0</v>
      </c>
      <c r="L72" s="61">
        <v>0</v>
      </c>
      <c r="M72" s="61">
        <v>0</v>
      </c>
      <c r="N72" s="61">
        <v>0</v>
      </c>
      <c r="O72" s="61">
        <v>0</v>
      </c>
      <c r="P72" s="61">
        <v>0</v>
      </c>
      <c r="Q72" s="61">
        <v>0</v>
      </c>
      <c r="R72" s="61">
        <v>0</v>
      </c>
      <c r="S72" s="61">
        <v>0</v>
      </c>
      <c r="T72" s="61">
        <v>4.9236279753244946E-2</v>
      </c>
      <c r="U72" s="61">
        <v>0</v>
      </c>
      <c r="V72" s="61">
        <v>0</v>
      </c>
      <c r="W72" s="61">
        <v>0</v>
      </c>
      <c r="X72" s="61">
        <v>0</v>
      </c>
      <c r="Y72" s="61">
        <v>0</v>
      </c>
      <c r="Z72" s="61">
        <v>0</v>
      </c>
      <c r="AA72" s="61">
        <v>0</v>
      </c>
      <c r="AB72" s="61">
        <v>0</v>
      </c>
      <c r="AC72" s="61">
        <v>0</v>
      </c>
      <c r="AD72" s="61">
        <v>0</v>
      </c>
      <c r="AE72" s="61">
        <v>0</v>
      </c>
      <c r="AF72" s="61">
        <v>0.15167414988346567</v>
      </c>
      <c r="AG72" s="61">
        <v>0</v>
      </c>
      <c r="AH72" s="61">
        <v>0</v>
      </c>
      <c r="AI72" s="61">
        <v>0</v>
      </c>
      <c r="AJ72" s="61">
        <v>1.3501633182483083E-4</v>
      </c>
      <c r="AK72" s="61">
        <v>0</v>
      </c>
      <c r="AL72" s="61">
        <v>0</v>
      </c>
      <c r="AM72" s="61">
        <v>0</v>
      </c>
      <c r="AN72" s="61">
        <v>0</v>
      </c>
      <c r="AO72" s="61">
        <v>0</v>
      </c>
      <c r="AP72" s="61">
        <v>0</v>
      </c>
      <c r="AQ72" s="61">
        <v>0</v>
      </c>
      <c r="AR72" s="61">
        <v>0</v>
      </c>
      <c r="AS72" s="61">
        <v>0</v>
      </c>
      <c r="AT72" s="61">
        <v>0</v>
      </c>
      <c r="AU72" s="61">
        <v>0</v>
      </c>
      <c r="AV72" s="61">
        <v>0</v>
      </c>
      <c r="AW72" s="61">
        <v>0</v>
      </c>
      <c r="AX72" s="61">
        <v>0</v>
      </c>
      <c r="AY72" s="61">
        <v>5.9756188749385232E-6</v>
      </c>
      <c r="AZ72" s="61">
        <v>0</v>
      </c>
      <c r="BA72" s="61">
        <v>0</v>
      </c>
      <c r="BB72" s="61">
        <v>0</v>
      </c>
      <c r="BC72" s="61">
        <v>3.8412648473454541E-4</v>
      </c>
      <c r="BD72" s="61">
        <v>3.4948045106328877E-4</v>
      </c>
      <c r="BE72" s="61">
        <v>0</v>
      </c>
      <c r="BF72" s="61">
        <v>0</v>
      </c>
      <c r="BG72" s="61">
        <v>0</v>
      </c>
      <c r="BH72" s="61">
        <v>3.4469435619789201E-5</v>
      </c>
      <c r="BI72" s="61">
        <v>6.2418821072817501E-3</v>
      </c>
      <c r="BJ72" s="61">
        <v>1.8543374954751728E-5</v>
      </c>
      <c r="BK72" s="61">
        <v>2.3849779856084082E-3</v>
      </c>
      <c r="BL72" s="61">
        <v>2.4990933469265838E-3</v>
      </c>
      <c r="BM72" s="61">
        <v>8.2904704450710395E-2</v>
      </c>
      <c r="BN72" s="61">
        <v>0.1064234049829266</v>
      </c>
      <c r="BO72" s="61">
        <v>2.777209645578582E-3</v>
      </c>
      <c r="BP72" s="61">
        <v>0</v>
      </c>
      <c r="BQ72" s="61">
        <v>0</v>
      </c>
      <c r="BR72" s="61">
        <v>0</v>
      </c>
      <c r="BS72" s="61">
        <v>0</v>
      </c>
      <c r="BT72" s="61">
        <v>0</v>
      </c>
      <c r="BU72" s="61">
        <v>0</v>
      </c>
      <c r="BV72" s="61">
        <v>0</v>
      </c>
      <c r="BW72" s="61">
        <v>0</v>
      </c>
      <c r="BX72" s="61">
        <v>0</v>
      </c>
      <c r="BY72" s="61">
        <v>0</v>
      </c>
      <c r="BZ72" s="61">
        <v>0</v>
      </c>
      <c r="CA72" s="61">
        <v>0</v>
      </c>
      <c r="CB72" s="61">
        <v>0</v>
      </c>
      <c r="CC72" s="61">
        <v>0</v>
      </c>
      <c r="CD72" s="61">
        <v>0</v>
      </c>
      <c r="CE72" s="61">
        <v>0</v>
      </c>
      <c r="CF72" s="61">
        <v>0</v>
      </c>
      <c r="CG72" s="61">
        <v>0</v>
      </c>
      <c r="CH72" s="61">
        <v>0</v>
      </c>
      <c r="CI72" s="61">
        <v>0</v>
      </c>
      <c r="CJ72" s="61">
        <v>0</v>
      </c>
      <c r="CK72" s="61">
        <v>0</v>
      </c>
      <c r="CL72" s="61">
        <v>0</v>
      </c>
      <c r="CM72" s="61">
        <v>0</v>
      </c>
      <c r="CN72" s="61">
        <v>0</v>
      </c>
      <c r="CO72" s="61">
        <v>0</v>
      </c>
      <c r="CP72" s="61">
        <v>0</v>
      </c>
      <c r="CQ72" s="61">
        <v>0</v>
      </c>
      <c r="CR72" s="61">
        <v>0</v>
      </c>
      <c r="CS72" s="61">
        <v>0</v>
      </c>
      <c r="CT72" s="61">
        <v>0</v>
      </c>
      <c r="CU72" s="61">
        <v>0</v>
      </c>
      <c r="CV72" s="61">
        <v>1.0178614890065632E-5</v>
      </c>
      <c r="CW72" s="61">
        <v>0</v>
      </c>
      <c r="CX72" s="61">
        <v>0</v>
      </c>
      <c r="CY72" s="61">
        <v>0</v>
      </c>
      <c r="CZ72" s="61">
        <v>0</v>
      </c>
      <c r="DA72" s="61">
        <v>0</v>
      </c>
      <c r="DB72" s="61">
        <v>4.4241192141874384E-5</v>
      </c>
      <c r="DC72" s="61">
        <v>0</v>
      </c>
      <c r="DD72" s="61">
        <v>0</v>
      </c>
      <c r="DE72" s="61">
        <v>0</v>
      </c>
      <c r="DF72" s="61">
        <v>0</v>
      </c>
      <c r="DG72" s="61">
        <v>0</v>
      </c>
      <c r="DH72" s="61">
        <v>0</v>
      </c>
      <c r="DI72" s="61">
        <v>0</v>
      </c>
      <c r="DJ72" s="61">
        <v>0</v>
      </c>
      <c r="DK72" s="61">
        <v>0</v>
      </c>
      <c r="DL72" s="61">
        <v>0</v>
      </c>
      <c r="DM72" s="61">
        <v>0</v>
      </c>
      <c r="DN72" s="61">
        <v>0</v>
      </c>
      <c r="DO72" s="61">
        <v>0</v>
      </c>
      <c r="DP72" s="61">
        <v>0</v>
      </c>
      <c r="DQ72" s="61">
        <v>2.5178022695672475E-5</v>
      </c>
      <c r="DR72" s="61">
        <v>0</v>
      </c>
      <c r="DS72" s="61">
        <v>0</v>
      </c>
      <c r="DT72" s="61">
        <v>0</v>
      </c>
      <c r="DU72" s="61">
        <v>0</v>
      </c>
      <c r="DV72" s="61">
        <v>0</v>
      </c>
      <c r="DW72" s="61">
        <v>3.7126751366449802E-5</v>
      </c>
      <c r="DX72" s="61">
        <v>0</v>
      </c>
      <c r="DY72" s="61">
        <v>0</v>
      </c>
      <c r="DZ72" s="61">
        <v>0</v>
      </c>
      <c r="EA72" s="61">
        <v>0</v>
      </c>
      <c r="EB72" s="61">
        <v>0</v>
      </c>
      <c r="EC72" s="61">
        <v>0</v>
      </c>
      <c r="ED72" s="61">
        <v>0</v>
      </c>
      <c r="EE72" s="61">
        <v>0</v>
      </c>
      <c r="EF72" s="61">
        <v>0</v>
      </c>
      <c r="EG72" s="61">
        <v>0</v>
      </c>
      <c r="EH72" s="61">
        <v>0</v>
      </c>
      <c r="EI72" s="61">
        <v>0</v>
      </c>
      <c r="EJ72" s="61">
        <v>0</v>
      </c>
      <c r="EK72" s="61">
        <v>0</v>
      </c>
      <c r="EL72" s="61">
        <v>0</v>
      </c>
      <c r="EM72" s="61">
        <v>0</v>
      </c>
      <c r="EN72" s="61">
        <v>0</v>
      </c>
      <c r="EO72" s="61">
        <v>0</v>
      </c>
      <c r="EP72" s="61">
        <v>0</v>
      </c>
      <c r="EQ72" s="61">
        <v>0</v>
      </c>
      <c r="ER72" s="61">
        <v>0</v>
      </c>
      <c r="ES72" s="61">
        <v>0</v>
      </c>
      <c r="ET72" s="61">
        <v>0</v>
      </c>
      <c r="EU72" s="61">
        <v>0</v>
      </c>
      <c r="EV72" s="61">
        <v>0</v>
      </c>
      <c r="EW72" s="61">
        <v>0</v>
      </c>
      <c r="EX72" s="61">
        <v>0</v>
      </c>
      <c r="EY72" s="61">
        <v>0</v>
      </c>
      <c r="EZ72" s="61">
        <v>1.8612116689596192E-5</v>
      </c>
      <c r="FA72" s="61">
        <v>0</v>
      </c>
      <c r="FB72" s="61">
        <v>4.2475079160340549E-4</v>
      </c>
      <c r="FC72" s="61">
        <v>0</v>
      </c>
      <c r="FD72" s="61">
        <v>0</v>
      </c>
      <c r="FE72" s="61">
        <v>1.7292907521055153E-3</v>
      </c>
      <c r="FF72" s="61">
        <v>4.7113583022672571E-4</v>
      </c>
      <c r="FG72" s="61">
        <v>2.4613756384732571E-5</v>
      </c>
      <c r="FH72" s="61">
        <v>9.727574745163793E-4</v>
      </c>
      <c r="FI72" s="61">
        <v>4.690985368877832E-2</v>
      </c>
      <c r="FJ72" s="61">
        <v>7.5950618621811711E-2</v>
      </c>
      <c r="FK72" s="61">
        <v>0</v>
      </c>
      <c r="FL72" s="61">
        <v>2.4250479794469851E-4</v>
      </c>
      <c r="FM72" s="61">
        <v>0</v>
      </c>
      <c r="FN72" s="61">
        <v>0</v>
      </c>
      <c r="FO72" s="61">
        <v>2.5093343392663197E-3</v>
      </c>
      <c r="FP72" s="61">
        <v>0</v>
      </c>
      <c r="FQ72" s="61">
        <v>1.0304329218372449E-5</v>
      </c>
      <c r="FR72" s="61">
        <v>0</v>
      </c>
      <c r="FS72" s="61">
        <v>0</v>
      </c>
      <c r="FT72" s="61">
        <v>0</v>
      </c>
      <c r="FU72" s="61">
        <v>0</v>
      </c>
      <c r="FV72" s="61">
        <v>0</v>
      </c>
      <c r="FW72" s="61">
        <v>0</v>
      </c>
      <c r="FX72" s="61">
        <v>0</v>
      </c>
      <c r="FY72" s="61">
        <v>0</v>
      </c>
      <c r="FZ72" s="61">
        <v>0</v>
      </c>
      <c r="GA72" s="61">
        <v>0</v>
      </c>
      <c r="GB72" s="61">
        <v>0</v>
      </c>
      <c r="GC72" s="61">
        <v>0</v>
      </c>
      <c r="GD72" s="61">
        <v>0</v>
      </c>
      <c r="GE72" s="61">
        <v>0</v>
      </c>
      <c r="GF72" s="61">
        <v>0</v>
      </c>
      <c r="GG72" s="61">
        <v>0</v>
      </c>
      <c r="GH72" s="61">
        <v>0</v>
      </c>
      <c r="GI72" s="61">
        <v>0</v>
      </c>
      <c r="GJ72" s="61">
        <v>0</v>
      </c>
      <c r="GK72" s="61">
        <v>0</v>
      </c>
      <c r="GL72" s="61">
        <v>0</v>
      </c>
      <c r="GM72" s="61">
        <v>0</v>
      </c>
      <c r="GN72" s="61">
        <v>0</v>
      </c>
      <c r="GO72" s="61">
        <v>0</v>
      </c>
      <c r="GP72" s="61">
        <v>0</v>
      </c>
      <c r="GQ72" s="61">
        <v>0</v>
      </c>
      <c r="GR72" s="61">
        <v>0</v>
      </c>
      <c r="GS72" s="61">
        <v>0</v>
      </c>
      <c r="GT72" s="61">
        <v>0</v>
      </c>
      <c r="GU72" s="61">
        <v>0</v>
      </c>
      <c r="GV72" s="61">
        <v>0</v>
      </c>
      <c r="GW72" s="61">
        <v>0</v>
      </c>
      <c r="GX72" s="61">
        <v>3.1933121507565635E-4</v>
      </c>
      <c r="GY72" s="61">
        <v>1.1321400382793132E-5</v>
      </c>
      <c r="GZ72" s="61">
        <v>0</v>
      </c>
      <c r="HA72" s="61">
        <v>0</v>
      </c>
      <c r="HB72" s="61">
        <v>0</v>
      </c>
      <c r="HC72" s="61">
        <v>0</v>
      </c>
      <c r="HD72" s="61">
        <v>0</v>
      </c>
      <c r="HE72" s="61">
        <v>0</v>
      </c>
      <c r="HF72" s="61">
        <v>0</v>
      </c>
      <c r="HG72" s="61">
        <v>0</v>
      </c>
      <c r="HH72" s="61">
        <v>0</v>
      </c>
      <c r="HI72" s="61">
        <v>0</v>
      </c>
      <c r="HJ72" s="61">
        <v>0</v>
      </c>
      <c r="HK72" s="61">
        <v>0</v>
      </c>
      <c r="HL72" s="61">
        <v>0</v>
      </c>
      <c r="HM72" s="61">
        <v>0</v>
      </c>
      <c r="HN72" s="61">
        <v>0</v>
      </c>
      <c r="HO72" s="61">
        <v>0</v>
      </c>
      <c r="HP72" s="61">
        <v>0</v>
      </c>
      <c r="HQ72" s="61">
        <v>0</v>
      </c>
      <c r="HR72" s="61">
        <v>0</v>
      </c>
      <c r="HS72" s="61">
        <v>0</v>
      </c>
      <c r="HT72" s="61">
        <v>0</v>
      </c>
      <c r="HU72" s="61">
        <v>0</v>
      </c>
      <c r="HV72" s="61">
        <v>0</v>
      </c>
      <c r="HW72" s="61">
        <v>0</v>
      </c>
      <c r="HX72" s="61">
        <v>0</v>
      </c>
      <c r="HY72" s="61">
        <v>0</v>
      </c>
      <c r="HZ72" s="61">
        <v>0</v>
      </c>
      <c r="IA72" s="61">
        <v>0</v>
      </c>
      <c r="IB72" s="61">
        <v>0</v>
      </c>
      <c r="IC72" s="61">
        <v>3.0961761356753986E-4</v>
      </c>
      <c r="ID72" s="61">
        <v>0</v>
      </c>
      <c r="IE72" s="61">
        <v>0</v>
      </c>
      <c r="IF72" s="61">
        <v>0</v>
      </c>
      <c r="IG72" s="61">
        <v>0</v>
      </c>
      <c r="IH72" s="61">
        <v>6.4119679879250162E-5</v>
      </c>
      <c r="II72" s="61">
        <v>0</v>
      </c>
      <c r="IJ72" s="61">
        <v>0</v>
      </c>
      <c r="IK72" s="61">
        <v>0</v>
      </c>
      <c r="IL72" s="61">
        <v>5.3549851387950383E-6</v>
      </c>
      <c r="IM72" s="61">
        <v>0</v>
      </c>
      <c r="IN72" s="61">
        <v>0</v>
      </c>
      <c r="IO72" s="61">
        <v>0</v>
      </c>
      <c r="IP72" s="61">
        <v>0</v>
      </c>
      <c r="IQ72" s="61">
        <v>0</v>
      </c>
      <c r="IR72" s="61">
        <v>0</v>
      </c>
      <c r="IS72" s="61">
        <v>0</v>
      </c>
      <c r="IT72" s="61">
        <v>0</v>
      </c>
      <c r="IU72" s="61">
        <v>0</v>
      </c>
      <c r="IV72" s="61">
        <v>0</v>
      </c>
      <c r="IW72" s="61">
        <v>0</v>
      </c>
      <c r="IX72" s="61">
        <v>0</v>
      </c>
      <c r="IY72" s="61">
        <v>0</v>
      </c>
      <c r="IZ72" s="61">
        <v>0</v>
      </c>
      <c r="JA72" s="61">
        <v>0</v>
      </c>
      <c r="JB72" s="61">
        <v>0</v>
      </c>
      <c r="JC72" s="61">
        <v>0</v>
      </c>
      <c r="JD72" s="61">
        <v>0</v>
      </c>
      <c r="JE72" s="61">
        <v>0</v>
      </c>
      <c r="JF72" s="61">
        <v>0</v>
      </c>
      <c r="JG72" s="61">
        <v>0</v>
      </c>
      <c r="JH72" s="61">
        <v>4.6787347954854802E-6</v>
      </c>
      <c r="JI72" s="61">
        <v>0</v>
      </c>
      <c r="JJ72" s="61">
        <v>0</v>
      </c>
      <c r="JK72" s="61">
        <v>0</v>
      </c>
      <c r="JL72" s="61">
        <v>1.0966659985652857E-4</v>
      </c>
      <c r="JM72" s="61">
        <v>0</v>
      </c>
      <c r="JN72" s="61">
        <v>0</v>
      </c>
      <c r="JO72" s="61">
        <v>0</v>
      </c>
      <c r="JP72" s="61">
        <v>0</v>
      </c>
      <c r="JQ72" s="61">
        <v>1.0117066184052132E-5</v>
      </c>
      <c r="JR72" s="61">
        <v>0</v>
      </c>
      <c r="JS72" s="61">
        <v>0</v>
      </c>
      <c r="JT72" s="61">
        <v>0</v>
      </c>
      <c r="JU72" s="61">
        <v>0</v>
      </c>
      <c r="JV72" s="61">
        <v>0</v>
      </c>
      <c r="JW72" s="61">
        <v>0</v>
      </c>
      <c r="JX72" s="61">
        <v>0</v>
      </c>
      <c r="JY72" s="61">
        <v>0</v>
      </c>
      <c r="JZ72" s="61">
        <v>0</v>
      </c>
      <c r="KA72" s="61">
        <v>0</v>
      </c>
      <c r="KB72" s="61">
        <v>0</v>
      </c>
      <c r="KC72" s="61">
        <v>0</v>
      </c>
      <c r="KD72" s="61">
        <v>0</v>
      </c>
      <c r="KE72" s="61">
        <v>0</v>
      </c>
      <c r="KF72" s="61">
        <v>0</v>
      </c>
      <c r="KG72" s="61">
        <v>0</v>
      </c>
      <c r="KH72" s="61">
        <v>0</v>
      </c>
      <c r="KI72" s="61">
        <v>0</v>
      </c>
      <c r="KJ72" s="61">
        <v>7.5052651555059614E-6</v>
      </c>
      <c r="KK72" s="61">
        <v>0</v>
      </c>
      <c r="KL72" s="61">
        <v>0</v>
      </c>
      <c r="KM72" s="61">
        <v>0</v>
      </c>
      <c r="KN72" s="61">
        <v>0</v>
      </c>
      <c r="KO72" s="61">
        <v>2.7653844162598828E-4</v>
      </c>
      <c r="KP72" s="61">
        <v>0</v>
      </c>
      <c r="KQ72" s="61">
        <v>0</v>
      </c>
      <c r="KR72" s="61">
        <v>0</v>
      </c>
      <c r="KS72" s="61">
        <v>0</v>
      </c>
      <c r="KT72" s="61">
        <v>9.1370315919631246E-6</v>
      </c>
      <c r="KU72" s="61">
        <v>0</v>
      </c>
      <c r="KV72" s="61">
        <v>0</v>
      </c>
      <c r="KW72" s="61">
        <v>0</v>
      </c>
      <c r="KX72" s="61">
        <v>0</v>
      </c>
      <c r="KY72" s="61">
        <v>0</v>
      </c>
      <c r="KZ72" s="61">
        <v>0</v>
      </c>
    </row>
    <row r="73" spans="1:312" ht="13" x14ac:dyDescent="0.3">
      <c r="A73" s="102">
        <v>1.0423955574761803</v>
      </c>
      <c r="B73" s="50" t="s">
        <v>861</v>
      </c>
      <c r="C73" s="60" t="s">
        <v>106</v>
      </c>
      <c r="D73" s="61">
        <v>0</v>
      </c>
      <c r="E73" s="61">
        <v>0</v>
      </c>
      <c r="F73" s="61">
        <v>0</v>
      </c>
      <c r="G73" s="61">
        <v>0</v>
      </c>
      <c r="H73" s="61">
        <v>0</v>
      </c>
      <c r="I73" s="61">
        <v>0</v>
      </c>
      <c r="J73" s="61">
        <v>0</v>
      </c>
      <c r="K73" s="61">
        <v>0</v>
      </c>
      <c r="L73" s="61">
        <v>0</v>
      </c>
      <c r="M73" s="61">
        <v>4.4847709278629215E-6</v>
      </c>
      <c r="N73" s="61">
        <v>3.350305108197732E-5</v>
      </c>
      <c r="O73" s="61">
        <v>0</v>
      </c>
      <c r="P73" s="61">
        <v>0</v>
      </c>
      <c r="Q73" s="61">
        <v>0</v>
      </c>
      <c r="R73" s="61">
        <v>0</v>
      </c>
      <c r="S73" s="61">
        <v>1.8769170537710131E-3</v>
      </c>
      <c r="T73" s="61">
        <v>2.7098216671235871E-3</v>
      </c>
      <c r="U73" s="61">
        <v>2.6978055659765359E-5</v>
      </c>
      <c r="V73" s="61">
        <v>2.3159027757435971E-5</v>
      </c>
      <c r="W73" s="61">
        <v>0</v>
      </c>
      <c r="X73" s="61">
        <v>0</v>
      </c>
      <c r="Y73" s="61">
        <v>2.4442487069449281E-5</v>
      </c>
      <c r="Z73" s="61">
        <v>9.1344089905510999E-5</v>
      </c>
      <c r="AA73" s="61">
        <v>0</v>
      </c>
      <c r="AB73" s="61">
        <v>0</v>
      </c>
      <c r="AC73" s="61">
        <v>0</v>
      </c>
      <c r="AD73" s="61">
        <v>0</v>
      </c>
      <c r="AE73" s="61">
        <v>0</v>
      </c>
      <c r="AF73" s="61">
        <v>0</v>
      </c>
      <c r="AG73" s="61">
        <v>2.0433006965476738E-4</v>
      </c>
      <c r="AH73" s="61">
        <v>0</v>
      </c>
      <c r="AI73" s="61">
        <v>0</v>
      </c>
      <c r="AJ73" s="61">
        <v>0</v>
      </c>
      <c r="AK73" s="61">
        <v>1.9231887707206394E-5</v>
      </c>
      <c r="AL73" s="61">
        <v>0</v>
      </c>
      <c r="AM73" s="61">
        <v>0</v>
      </c>
      <c r="AN73" s="61">
        <v>0</v>
      </c>
      <c r="AO73" s="61">
        <v>0</v>
      </c>
      <c r="AP73" s="61">
        <v>0</v>
      </c>
      <c r="AQ73" s="61">
        <v>2.4568231617819299E-2</v>
      </c>
      <c r="AR73" s="61">
        <v>0</v>
      </c>
      <c r="AS73" s="61">
        <v>0</v>
      </c>
      <c r="AT73" s="61">
        <v>0</v>
      </c>
      <c r="AU73" s="61">
        <v>0</v>
      </c>
      <c r="AV73" s="61">
        <v>0</v>
      </c>
      <c r="AW73" s="61">
        <v>0</v>
      </c>
      <c r="AX73" s="61">
        <v>0</v>
      </c>
      <c r="AY73" s="61">
        <v>0</v>
      </c>
      <c r="AZ73" s="61">
        <v>0</v>
      </c>
      <c r="BA73" s="61">
        <v>0</v>
      </c>
      <c r="BB73" s="61">
        <v>1.2976768150660873E-5</v>
      </c>
      <c r="BC73" s="61">
        <v>1.564344929050922E-3</v>
      </c>
      <c r="BD73" s="61">
        <v>3.5619357238592855E-3</v>
      </c>
      <c r="BE73" s="61">
        <v>0</v>
      </c>
      <c r="BF73" s="61">
        <v>6.0922033256422932E-6</v>
      </c>
      <c r="BG73" s="61">
        <v>0</v>
      </c>
      <c r="BH73" s="61">
        <v>8.2833730850458793E-4</v>
      </c>
      <c r="BI73" s="61">
        <v>8.5821430240386951E-2</v>
      </c>
      <c r="BJ73" s="61">
        <v>0.15952025634361541</v>
      </c>
      <c r="BK73" s="61">
        <v>0</v>
      </c>
      <c r="BL73" s="61">
        <v>0</v>
      </c>
      <c r="BM73" s="61">
        <v>0</v>
      </c>
      <c r="BN73" s="61">
        <v>2.2625763770428946E-5</v>
      </c>
      <c r="BO73" s="61">
        <v>0</v>
      </c>
      <c r="BP73" s="61">
        <v>0</v>
      </c>
      <c r="BQ73" s="61">
        <v>0</v>
      </c>
      <c r="BR73" s="61">
        <v>0</v>
      </c>
      <c r="BS73" s="61">
        <v>0</v>
      </c>
      <c r="BT73" s="61">
        <v>0</v>
      </c>
      <c r="BU73" s="61">
        <v>0</v>
      </c>
      <c r="BV73" s="61">
        <v>0</v>
      </c>
      <c r="BW73" s="61">
        <v>0</v>
      </c>
      <c r="BX73" s="61">
        <v>0</v>
      </c>
      <c r="BY73" s="61">
        <v>0</v>
      </c>
      <c r="BZ73" s="61">
        <v>0</v>
      </c>
      <c r="CA73" s="61">
        <v>0</v>
      </c>
      <c r="CB73" s="61">
        <v>0</v>
      </c>
      <c r="CC73" s="61">
        <v>0</v>
      </c>
      <c r="CD73" s="61">
        <v>0</v>
      </c>
      <c r="CE73" s="61">
        <v>0</v>
      </c>
      <c r="CF73" s="61">
        <v>0</v>
      </c>
      <c r="CG73" s="61">
        <v>0</v>
      </c>
      <c r="CH73" s="61">
        <v>0</v>
      </c>
      <c r="CI73" s="61">
        <v>0</v>
      </c>
      <c r="CJ73" s="61">
        <v>0</v>
      </c>
      <c r="CK73" s="61">
        <v>0</v>
      </c>
      <c r="CL73" s="61">
        <v>0</v>
      </c>
      <c r="CM73" s="61">
        <v>0</v>
      </c>
      <c r="CN73" s="61">
        <v>0</v>
      </c>
      <c r="CO73" s="61">
        <v>0</v>
      </c>
      <c r="CP73" s="61">
        <v>0</v>
      </c>
      <c r="CQ73" s="61">
        <v>0</v>
      </c>
      <c r="CR73" s="61">
        <v>0</v>
      </c>
      <c r="CS73" s="61">
        <v>0</v>
      </c>
      <c r="CT73" s="61">
        <v>0</v>
      </c>
      <c r="CU73" s="61">
        <v>0</v>
      </c>
      <c r="CV73" s="61">
        <v>3.7549680140662292E-5</v>
      </c>
      <c r="CW73" s="61">
        <v>0</v>
      </c>
      <c r="CX73" s="61">
        <v>0</v>
      </c>
      <c r="CY73" s="61">
        <v>0</v>
      </c>
      <c r="CZ73" s="61">
        <v>0</v>
      </c>
      <c r="DA73" s="61">
        <v>0</v>
      </c>
      <c r="DB73" s="61">
        <v>0</v>
      </c>
      <c r="DC73" s="61">
        <v>0</v>
      </c>
      <c r="DD73" s="61">
        <v>0</v>
      </c>
      <c r="DE73" s="61">
        <v>0</v>
      </c>
      <c r="DF73" s="61">
        <v>0</v>
      </c>
      <c r="DG73" s="61">
        <v>0</v>
      </c>
      <c r="DH73" s="61">
        <v>0</v>
      </c>
      <c r="DI73" s="61">
        <v>0</v>
      </c>
      <c r="DJ73" s="61">
        <v>0</v>
      </c>
      <c r="DK73" s="61">
        <v>0</v>
      </c>
      <c r="DL73" s="61">
        <v>0</v>
      </c>
      <c r="DM73" s="61">
        <v>0</v>
      </c>
      <c r="DN73" s="61">
        <v>0</v>
      </c>
      <c r="DO73" s="61">
        <v>0</v>
      </c>
      <c r="DP73" s="61">
        <v>0</v>
      </c>
      <c r="DQ73" s="61">
        <v>0</v>
      </c>
      <c r="DR73" s="61">
        <v>0</v>
      </c>
      <c r="DS73" s="61">
        <v>0</v>
      </c>
      <c r="DT73" s="61">
        <v>0</v>
      </c>
      <c r="DU73" s="61">
        <v>2.1700908816503562E-4</v>
      </c>
      <c r="DV73" s="61">
        <v>0</v>
      </c>
      <c r="DW73" s="61">
        <v>1.630801228245926E-5</v>
      </c>
      <c r="DX73" s="61">
        <v>0</v>
      </c>
      <c r="DY73" s="61">
        <v>0</v>
      </c>
      <c r="DZ73" s="61">
        <v>0</v>
      </c>
      <c r="EA73" s="61">
        <v>0</v>
      </c>
      <c r="EB73" s="61">
        <v>0</v>
      </c>
      <c r="EC73" s="61">
        <v>0</v>
      </c>
      <c r="ED73" s="61">
        <v>0</v>
      </c>
      <c r="EE73" s="61">
        <v>0</v>
      </c>
      <c r="EF73" s="61">
        <v>0</v>
      </c>
      <c r="EG73" s="61">
        <v>0</v>
      </c>
      <c r="EH73" s="61">
        <v>1.8682718614156969E-5</v>
      </c>
      <c r="EI73" s="61">
        <v>0</v>
      </c>
      <c r="EJ73" s="61">
        <v>0</v>
      </c>
      <c r="EK73" s="61">
        <v>0</v>
      </c>
      <c r="EL73" s="61">
        <v>0</v>
      </c>
      <c r="EM73" s="61">
        <v>0</v>
      </c>
      <c r="EN73" s="61">
        <v>0</v>
      </c>
      <c r="EO73" s="61">
        <v>0</v>
      </c>
      <c r="EP73" s="61">
        <v>0</v>
      </c>
      <c r="EQ73" s="61">
        <v>0</v>
      </c>
      <c r="ER73" s="61">
        <v>0</v>
      </c>
      <c r="ES73" s="61">
        <v>0</v>
      </c>
      <c r="ET73" s="61">
        <v>0</v>
      </c>
      <c r="EU73" s="61">
        <v>0</v>
      </c>
      <c r="EV73" s="61">
        <v>0</v>
      </c>
      <c r="EW73" s="61">
        <v>0</v>
      </c>
      <c r="EX73" s="61">
        <v>2.5618058125538787E-3</v>
      </c>
      <c r="EY73" s="61">
        <v>3.6299653047603244E-5</v>
      </c>
      <c r="EZ73" s="61">
        <v>1.387230076808328E-2</v>
      </c>
      <c r="FA73" s="61">
        <v>4.0271031588805959E-3</v>
      </c>
      <c r="FB73" s="61">
        <v>0</v>
      </c>
      <c r="FC73" s="61">
        <v>0</v>
      </c>
      <c r="FD73" s="61">
        <v>9.2507332518262803E-5</v>
      </c>
      <c r="FE73" s="61">
        <v>0</v>
      </c>
      <c r="FF73" s="61">
        <v>1.4059746311651005E-5</v>
      </c>
      <c r="FG73" s="61">
        <v>0</v>
      </c>
      <c r="FH73" s="61">
        <v>0</v>
      </c>
      <c r="FI73" s="61">
        <v>1.5138642950952502E-4</v>
      </c>
      <c r="FJ73" s="61">
        <v>0</v>
      </c>
      <c r="FK73" s="61">
        <v>0</v>
      </c>
      <c r="FL73" s="61">
        <v>1.2893075948973134E-5</v>
      </c>
      <c r="FM73" s="61">
        <v>0</v>
      </c>
      <c r="FN73" s="61">
        <v>0</v>
      </c>
      <c r="FO73" s="61">
        <v>0</v>
      </c>
      <c r="FP73" s="61">
        <v>0</v>
      </c>
      <c r="FQ73" s="61">
        <v>0</v>
      </c>
      <c r="FR73" s="61">
        <v>0</v>
      </c>
      <c r="FS73" s="61">
        <v>0</v>
      </c>
      <c r="FT73" s="61">
        <v>0</v>
      </c>
      <c r="FU73" s="61">
        <v>0</v>
      </c>
      <c r="FV73" s="61">
        <v>0</v>
      </c>
      <c r="FW73" s="61">
        <v>0</v>
      </c>
      <c r="FX73" s="61">
        <v>0</v>
      </c>
      <c r="FY73" s="61">
        <v>0</v>
      </c>
      <c r="FZ73" s="61">
        <v>0</v>
      </c>
      <c r="GA73" s="61">
        <v>0</v>
      </c>
      <c r="GB73" s="61">
        <v>1.5140979496336844E-4</v>
      </c>
      <c r="GC73" s="61">
        <v>0</v>
      </c>
      <c r="GD73" s="61">
        <v>0</v>
      </c>
      <c r="GE73" s="61">
        <v>0</v>
      </c>
      <c r="GF73" s="61">
        <v>0</v>
      </c>
      <c r="GG73" s="61">
        <v>5.2985758862269601E-5</v>
      </c>
      <c r="GH73" s="61">
        <v>0</v>
      </c>
      <c r="GI73" s="61">
        <v>0</v>
      </c>
      <c r="GJ73" s="61">
        <v>0</v>
      </c>
      <c r="GK73" s="61">
        <v>0</v>
      </c>
      <c r="GL73" s="61">
        <v>0</v>
      </c>
      <c r="GM73" s="61">
        <v>0</v>
      </c>
      <c r="GN73" s="61">
        <v>0</v>
      </c>
      <c r="GO73" s="61">
        <v>1.5319874031564352E-5</v>
      </c>
      <c r="GP73" s="61">
        <v>0</v>
      </c>
      <c r="GQ73" s="61">
        <v>0</v>
      </c>
      <c r="GR73" s="61">
        <v>0</v>
      </c>
      <c r="GS73" s="61">
        <v>0</v>
      </c>
      <c r="GT73" s="61">
        <v>0</v>
      </c>
      <c r="GU73" s="61">
        <v>0</v>
      </c>
      <c r="GV73" s="61">
        <v>0</v>
      </c>
      <c r="GW73" s="61">
        <v>5.7916917701622436E-5</v>
      </c>
      <c r="GX73" s="61">
        <v>0</v>
      </c>
      <c r="GY73" s="61">
        <v>0</v>
      </c>
      <c r="GZ73" s="61">
        <v>0</v>
      </c>
      <c r="HA73" s="61">
        <v>0</v>
      </c>
      <c r="HB73" s="61">
        <v>0</v>
      </c>
      <c r="HC73" s="61">
        <v>0</v>
      </c>
      <c r="HD73" s="61">
        <v>0</v>
      </c>
      <c r="HE73" s="61">
        <v>0</v>
      </c>
      <c r="HF73" s="61">
        <v>0</v>
      </c>
      <c r="HG73" s="61">
        <v>0</v>
      </c>
      <c r="HH73" s="61">
        <v>0</v>
      </c>
      <c r="HI73" s="61">
        <v>0</v>
      </c>
      <c r="HJ73" s="61">
        <v>0</v>
      </c>
      <c r="HK73" s="61">
        <v>0</v>
      </c>
      <c r="HL73" s="61">
        <v>0</v>
      </c>
      <c r="HM73" s="61">
        <v>2.4627733155114166E-3</v>
      </c>
      <c r="HN73" s="61">
        <v>0</v>
      </c>
      <c r="HO73" s="61">
        <v>0</v>
      </c>
      <c r="HP73" s="61">
        <v>0</v>
      </c>
      <c r="HQ73" s="61">
        <v>0</v>
      </c>
      <c r="HR73" s="61">
        <v>0</v>
      </c>
      <c r="HS73" s="61">
        <v>0</v>
      </c>
      <c r="HT73" s="61">
        <v>0</v>
      </c>
      <c r="HU73" s="61">
        <v>0</v>
      </c>
      <c r="HV73" s="61">
        <v>0</v>
      </c>
      <c r="HW73" s="61">
        <v>0</v>
      </c>
      <c r="HX73" s="61">
        <v>0</v>
      </c>
      <c r="HY73" s="61">
        <v>0</v>
      </c>
      <c r="HZ73" s="61">
        <v>0</v>
      </c>
      <c r="IA73" s="61">
        <v>1.5982167546312701E-5</v>
      </c>
      <c r="IB73" s="61">
        <v>0</v>
      </c>
      <c r="IC73" s="61">
        <v>0</v>
      </c>
      <c r="ID73" s="61">
        <v>4.7031031270685339E-5</v>
      </c>
      <c r="IE73" s="61">
        <v>0</v>
      </c>
      <c r="IF73" s="61">
        <v>9.5210441496802311E-4</v>
      </c>
      <c r="IG73" s="61">
        <v>0</v>
      </c>
      <c r="IH73" s="61">
        <v>0</v>
      </c>
      <c r="II73" s="61">
        <v>1.6771813907915842E-5</v>
      </c>
      <c r="IJ73" s="61">
        <v>0</v>
      </c>
      <c r="IK73" s="61">
        <v>0</v>
      </c>
      <c r="IL73" s="61">
        <v>0</v>
      </c>
      <c r="IM73" s="61">
        <v>0</v>
      </c>
      <c r="IN73" s="61">
        <v>0</v>
      </c>
      <c r="IO73" s="61">
        <v>0</v>
      </c>
      <c r="IP73" s="61">
        <v>0</v>
      </c>
      <c r="IQ73" s="61">
        <v>0</v>
      </c>
      <c r="IR73" s="61">
        <v>0</v>
      </c>
      <c r="IS73" s="61">
        <v>0</v>
      </c>
      <c r="IT73" s="61">
        <v>0</v>
      </c>
      <c r="IU73" s="61">
        <v>0</v>
      </c>
      <c r="IV73" s="61">
        <v>0</v>
      </c>
      <c r="IW73" s="61">
        <v>0</v>
      </c>
      <c r="IX73" s="61">
        <v>0</v>
      </c>
      <c r="IY73" s="61">
        <v>0</v>
      </c>
      <c r="IZ73" s="61">
        <v>3.607726525387132E-4</v>
      </c>
      <c r="JA73" s="61">
        <v>0</v>
      </c>
      <c r="JB73" s="61">
        <v>1.148706786976707E-4</v>
      </c>
      <c r="JC73" s="61">
        <v>1.1313999968458254E-5</v>
      </c>
      <c r="JD73" s="61">
        <v>0</v>
      </c>
      <c r="JE73" s="61">
        <v>0</v>
      </c>
      <c r="JF73" s="61">
        <v>0</v>
      </c>
      <c r="JG73" s="61">
        <v>1.6490885004287179E-6</v>
      </c>
      <c r="JH73" s="61">
        <v>1.4426098952746898E-5</v>
      </c>
      <c r="JI73" s="61">
        <v>0</v>
      </c>
      <c r="JJ73" s="61">
        <v>0</v>
      </c>
      <c r="JK73" s="61">
        <v>0</v>
      </c>
      <c r="JL73" s="61">
        <v>0</v>
      </c>
      <c r="JM73" s="61">
        <v>6.8494483176460827E-6</v>
      </c>
      <c r="JN73" s="61">
        <v>0</v>
      </c>
      <c r="JO73" s="61">
        <v>0</v>
      </c>
      <c r="JP73" s="61">
        <v>0</v>
      </c>
      <c r="JQ73" s="61">
        <v>1.1943758689505989E-6</v>
      </c>
      <c r="JR73" s="61">
        <v>0</v>
      </c>
      <c r="JS73" s="61">
        <v>0</v>
      </c>
      <c r="JT73" s="61">
        <v>0</v>
      </c>
      <c r="JU73" s="61">
        <v>0</v>
      </c>
      <c r="JV73" s="61">
        <v>0</v>
      </c>
      <c r="JW73" s="61">
        <v>0</v>
      </c>
      <c r="JX73" s="61">
        <v>0</v>
      </c>
      <c r="JY73" s="61">
        <v>0</v>
      </c>
      <c r="JZ73" s="61">
        <v>0</v>
      </c>
      <c r="KA73" s="61">
        <v>0</v>
      </c>
      <c r="KB73" s="61">
        <v>0</v>
      </c>
      <c r="KC73" s="61">
        <v>0</v>
      </c>
      <c r="KD73" s="61">
        <v>0</v>
      </c>
      <c r="KE73" s="61">
        <v>0</v>
      </c>
      <c r="KF73" s="61">
        <v>2.6233248308455239E-4</v>
      </c>
      <c r="KG73" s="61">
        <v>0</v>
      </c>
      <c r="KH73" s="61">
        <v>0</v>
      </c>
      <c r="KI73" s="61">
        <v>9.5912892411526965E-6</v>
      </c>
      <c r="KJ73" s="61">
        <v>0</v>
      </c>
      <c r="KK73" s="61">
        <v>0</v>
      </c>
      <c r="KL73" s="61">
        <v>0</v>
      </c>
      <c r="KM73" s="61">
        <v>0</v>
      </c>
      <c r="KN73" s="61">
        <v>0</v>
      </c>
      <c r="KO73" s="61">
        <v>0</v>
      </c>
      <c r="KP73" s="61">
        <v>0</v>
      </c>
      <c r="KQ73" s="61">
        <v>0</v>
      </c>
      <c r="KR73" s="61">
        <v>1.8874108633351723E-5</v>
      </c>
      <c r="KS73" s="61">
        <v>0</v>
      </c>
      <c r="KT73" s="61">
        <v>0</v>
      </c>
      <c r="KU73" s="61">
        <v>1.5104741131106785E-5</v>
      </c>
      <c r="KV73" s="61">
        <v>0</v>
      </c>
      <c r="KW73" s="61">
        <v>0</v>
      </c>
      <c r="KX73" s="61">
        <v>0</v>
      </c>
      <c r="KY73" s="61">
        <v>0</v>
      </c>
      <c r="KZ73" s="61">
        <v>0</v>
      </c>
    </row>
    <row r="74" spans="1:312" ht="13" x14ac:dyDescent="0.3">
      <c r="A74" s="102">
        <v>1.0350205707064875</v>
      </c>
      <c r="B74" s="50" t="s">
        <v>7408</v>
      </c>
      <c r="C74" s="60" t="s">
        <v>48</v>
      </c>
      <c r="D74" s="61">
        <v>0</v>
      </c>
      <c r="E74" s="61">
        <v>0</v>
      </c>
      <c r="F74" s="61">
        <v>3.1904581382346336E-5</v>
      </c>
      <c r="G74" s="61">
        <v>8.4258990874746802E-5</v>
      </c>
      <c r="H74" s="61">
        <v>1.0428225398600355E-5</v>
      </c>
      <c r="I74" s="61">
        <v>4.8729530407748689E-3</v>
      </c>
      <c r="J74" s="61">
        <v>2.3444493973376532E-2</v>
      </c>
      <c r="K74" s="61">
        <v>1.628925873309274E-2</v>
      </c>
      <c r="L74" s="61">
        <v>1.5392480196539529E-3</v>
      </c>
      <c r="M74" s="61">
        <v>3.2633865049555727E-5</v>
      </c>
      <c r="N74" s="61">
        <v>3.959688903534449E-4</v>
      </c>
      <c r="O74" s="61">
        <v>1.586640650939643E-3</v>
      </c>
      <c r="P74" s="61">
        <v>1.5469808623774426E-4</v>
      </c>
      <c r="Q74" s="61">
        <v>1.4270124425874134E-4</v>
      </c>
      <c r="R74" s="61">
        <v>2.8538824763770368E-5</v>
      </c>
      <c r="S74" s="61">
        <v>1.5604211629201091E-4</v>
      </c>
      <c r="T74" s="61">
        <v>0</v>
      </c>
      <c r="U74" s="61">
        <v>1.1664307922169577E-4</v>
      </c>
      <c r="V74" s="61">
        <v>0</v>
      </c>
      <c r="W74" s="61">
        <v>1.0444835832113912E-3</v>
      </c>
      <c r="X74" s="61">
        <v>1.5756416576695154E-3</v>
      </c>
      <c r="Y74" s="61">
        <v>1.5231223396392727E-5</v>
      </c>
      <c r="Z74" s="61">
        <v>1.4817093689050681E-5</v>
      </c>
      <c r="AA74" s="61">
        <v>0</v>
      </c>
      <c r="AB74" s="61">
        <v>4.6664325718458617E-4</v>
      </c>
      <c r="AC74" s="61">
        <v>0</v>
      </c>
      <c r="AD74" s="61">
        <v>0</v>
      </c>
      <c r="AE74" s="61">
        <v>0</v>
      </c>
      <c r="AF74" s="61">
        <v>3.8814750082391997E-4</v>
      </c>
      <c r="AG74" s="61">
        <v>0</v>
      </c>
      <c r="AH74" s="61">
        <v>0</v>
      </c>
      <c r="AI74" s="61">
        <v>0</v>
      </c>
      <c r="AJ74" s="61">
        <v>0</v>
      </c>
      <c r="AK74" s="61">
        <v>0</v>
      </c>
      <c r="AL74" s="61">
        <v>0</v>
      </c>
      <c r="AM74" s="61">
        <v>0</v>
      </c>
      <c r="AN74" s="61">
        <v>0</v>
      </c>
      <c r="AO74" s="61">
        <v>0</v>
      </c>
      <c r="AP74" s="61">
        <v>0</v>
      </c>
      <c r="AQ74" s="61">
        <v>0</v>
      </c>
      <c r="AR74" s="61">
        <v>0</v>
      </c>
      <c r="AS74" s="61">
        <v>0</v>
      </c>
      <c r="AT74" s="61">
        <v>2.0732676041416262E-5</v>
      </c>
      <c r="AU74" s="61">
        <v>0</v>
      </c>
      <c r="AV74" s="61">
        <v>3.6043816798881208E-4</v>
      </c>
      <c r="AW74" s="61">
        <v>0.11054692890745617</v>
      </c>
      <c r="AX74" s="61">
        <v>2.4884583943077604E-2</v>
      </c>
      <c r="AY74" s="61">
        <v>2.0836991316381288E-3</v>
      </c>
      <c r="AZ74" s="61">
        <v>0</v>
      </c>
      <c r="BA74" s="61">
        <v>0</v>
      </c>
      <c r="BB74" s="61">
        <v>4.7708217370379439E-4</v>
      </c>
      <c r="BC74" s="61">
        <v>0</v>
      </c>
      <c r="BD74" s="61">
        <v>0</v>
      </c>
      <c r="BE74" s="61">
        <v>8.2356368996960383E-4</v>
      </c>
      <c r="BF74" s="61">
        <v>0</v>
      </c>
      <c r="BG74" s="61">
        <v>0</v>
      </c>
      <c r="BH74" s="61">
        <v>0</v>
      </c>
      <c r="BI74" s="61">
        <v>0</v>
      </c>
      <c r="BJ74" s="61">
        <v>3.1930637627611362E-4</v>
      </c>
      <c r="BK74" s="61">
        <v>1.8142221475957065E-4</v>
      </c>
      <c r="BL74" s="61">
        <v>2.9613579287341233E-5</v>
      </c>
      <c r="BM74" s="61">
        <v>9.7819977716139542E-6</v>
      </c>
      <c r="BN74" s="61">
        <v>0</v>
      </c>
      <c r="BO74" s="61">
        <v>7.7433684822040468E-5</v>
      </c>
      <c r="BP74" s="61">
        <v>5.8333339808226406E-3</v>
      </c>
      <c r="BQ74" s="61">
        <v>1.4842409752397302E-2</v>
      </c>
      <c r="BR74" s="61">
        <v>2.5723764713694738E-3</v>
      </c>
      <c r="BS74" s="61">
        <v>2.5347156213709528E-3</v>
      </c>
      <c r="BT74" s="61">
        <v>2.0065520297386946E-3</v>
      </c>
      <c r="BU74" s="61">
        <v>7.4341597937247822E-3</v>
      </c>
      <c r="BV74" s="61">
        <v>2.0278917172071269E-4</v>
      </c>
      <c r="BW74" s="61">
        <v>9.0090957111454853E-4</v>
      </c>
      <c r="BX74" s="61">
        <v>7.9320912938964138E-5</v>
      </c>
      <c r="BY74" s="61">
        <v>9.3982293754831566E-4</v>
      </c>
      <c r="BZ74" s="61">
        <v>0</v>
      </c>
      <c r="CA74" s="61">
        <v>0.14342692810646351</v>
      </c>
      <c r="CB74" s="61">
        <v>0</v>
      </c>
      <c r="CC74" s="61">
        <v>0</v>
      </c>
      <c r="CD74" s="61">
        <v>0</v>
      </c>
      <c r="CE74" s="61">
        <v>0</v>
      </c>
      <c r="CF74" s="61">
        <v>0</v>
      </c>
      <c r="CG74" s="61">
        <v>0</v>
      </c>
      <c r="CH74" s="61">
        <v>0</v>
      </c>
      <c r="CI74" s="61">
        <v>0</v>
      </c>
      <c r="CJ74" s="61">
        <v>0</v>
      </c>
      <c r="CK74" s="61">
        <v>0</v>
      </c>
      <c r="CL74" s="61">
        <v>0</v>
      </c>
      <c r="CM74" s="61">
        <v>0</v>
      </c>
      <c r="CN74" s="61">
        <v>0</v>
      </c>
      <c r="CO74" s="61">
        <v>0</v>
      </c>
      <c r="CP74" s="61">
        <v>0</v>
      </c>
      <c r="CQ74" s="61">
        <v>0</v>
      </c>
      <c r="CR74" s="61">
        <v>0</v>
      </c>
      <c r="CS74" s="61">
        <v>0</v>
      </c>
      <c r="CT74" s="61">
        <v>0</v>
      </c>
      <c r="CU74" s="61">
        <v>0</v>
      </c>
      <c r="CV74" s="61">
        <v>0</v>
      </c>
      <c r="CW74" s="61">
        <v>0</v>
      </c>
      <c r="CX74" s="61">
        <v>0</v>
      </c>
      <c r="CY74" s="61">
        <v>0</v>
      </c>
      <c r="CZ74" s="61">
        <v>0</v>
      </c>
      <c r="DA74" s="61">
        <v>3.6969847582598187E-4</v>
      </c>
      <c r="DB74" s="61">
        <v>0</v>
      </c>
      <c r="DC74" s="61">
        <v>0</v>
      </c>
      <c r="DD74" s="61">
        <v>1.4641003153858108E-4</v>
      </c>
      <c r="DE74" s="61">
        <v>0</v>
      </c>
      <c r="DF74" s="61">
        <v>0</v>
      </c>
      <c r="DG74" s="61">
        <v>0</v>
      </c>
      <c r="DH74" s="61">
        <v>0</v>
      </c>
      <c r="DI74" s="61">
        <v>7.0686273839620759E-5</v>
      </c>
      <c r="DJ74" s="61">
        <v>0</v>
      </c>
      <c r="DK74" s="61">
        <v>0</v>
      </c>
      <c r="DL74" s="61">
        <v>0</v>
      </c>
      <c r="DM74" s="61">
        <v>0</v>
      </c>
      <c r="DN74" s="61">
        <v>0</v>
      </c>
      <c r="DO74" s="61">
        <v>0</v>
      </c>
      <c r="DP74" s="61">
        <v>0</v>
      </c>
      <c r="DQ74" s="61">
        <v>0</v>
      </c>
      <c r="DR74" s="61">
        <v>1.0744893754657372E-4</v>
      </c>
      <c r="DS74" s="61">
        <v>0</v>
      </c>
      <c r="DT74" s="61">
        <v>0</v>
      </c>
      <c r="DU74" s="61">
        <v>0</v>
      </c>
      <c r="DV74" s="61">
        <v>0</v>
      </c>
      <c r="DW74" s="61">
        <v>0</v>
      </c>
      <c r="DX74" s="61">
        <v>0</v>
      </c>
      <c r="DY74" s="61">
        <v>0</v>
      </c>
      <c r="DZ74" s="61">
        <v>0</v>
      </c>
      <c r="EA74" s="61">
        <v>0</v>
      </c>
      <c r="EB74" s="61">
        <v>0</v>
      </c>
      <c r="EC74" s="61">
        <v>0</v>
      </c>
      <c r="ED74" s="61">
        <v>0</v>
      </c>
      <c r="EE74" s="61">
        <v>0</v>
      </c>
      <c r="EF74" s="61">
        <v>0</v>
      </c>
      <c r="EG74" s="61">
        <v>0</v>
      </c>
      <c r="EH74" s="61">
        <v>0</v>
      </c>
      <c r="EI74" s="61">
        <v>0</v>
      </c>
      <c r="EJ74" s="61">
        <v>0</v>
      </c>
      <c r="EK74" s="61">
        <v>0</v>
      </c>
      <c r="EL74" s="61">
        <v>3.0397152851959177E-2</v>
      </c>
      <c r="EM74" s="61">
        <v>1.7809323167131772E-2</v>
      </c>
      <c r="EN74" s="61">
        <v>2.8207087230134376E-3</v>
      </c>
      <c r="EO74" s="61">
        <v>1.9492245916928698E-2</v>
      </c>
      <c r="EP74" s="61">
        <v>5.8161051947892787E-3</v>
      </c>
      <c r="EQ74" s="61">
        <v>8.9157226247677801E-3</v>
      </c>
      <c r="ER74" s="61">
        <v>6.3354658517024987E-3</v>
      </c>
      <c r="ES74" s="61">
        <v>1.7809466471770476E-2</v>
      </c>
      <c r="ET74" s="61">
        <v>8.2046062676844264E-2</v>
      </c>
      <c r="EU74" s="61">
        <v>8.9758627845922343E-3</v>
      </c>
      <c r="EV74" s="61">
        <v>1.8743696405476754E-2</v>
      </c>
      <c r="EW74" s="61">
        <v>8.8212337929466436E-3</v>
      </c>
      <c r="EX74" s="61">
        <v>0</v>
      </c>
      <c r="EY74" s="61">
        <v>1.1790922147092058E-3</v>
      </c>
      <c r="EZ74" s="61">
        <v>0</v>
      </c>
      <c r="FA74" s="61">
        <v>5.041386309338553E-4</v>
      </c>
      <c r="FB74" s="61">
        <v>0</v>
      </c>
      <c r="FC74" s="61">
        <v>3.3411305858309541E-5</v>
      </c>
      <c r="FD74" s="61">
        <v>0</v>
      </c>
      <c r="FE74" s="61">
        <v>0</v>
      </c>
      <c r="FF74" s="61">
        <v>1.1462723107588081E-5</v>
      </c>
      <c r="FG74" s="61">
        <v>0</v>
      </c>
      <c r="FH74" s="61">
        <v>0</v>
      </c>
      <c r="FI74" s="61">
        <v>0</v>
      </c>
      <c r="FJ74" s="61">
        <v>0</v>
      </c>
      <c r="FK74" s="61">
        <v>1.6527880806006992E-3</v>
      </c>
      <c r="FL74" s="61">
        <v>0</v>
      </c>
      <c r="FM74" s="61">
        <v>0</v>
      </c>
      <c r="FN74" s="61">
        <v>0</v>
      </c>
      <c r="FO74" s="61">
        <v>6.9227405932106465E-4</v>
      </c>
      <c r="FP74" s="61">
        <v>0</v>
      </c>
      <c r="FQ74" s="61">
        <v>0</v>
      </c>
      <c r="FR74" s="61">
        <v>0</v>
      </c>
      <c r="FS74" s="61">
        <v>0</v>
      </c>
      <c r="FT74" s="61">
        <v>0</v>
      </c>
      <c r="FU74" s="61">
        <v>2.4741866046325747E-3</v>
      </c>
      <c r="FV74" s="61">
        <v>0</v>
      </c>
      <c r="FW74" s="61">
        <v>1.0526947803036295E-4</v>
      </c>
      <c r="FX74" s="61">
        <v>0</v>
      </c>
      <c r="FY74" s="61">
        <v>3.5225871118369782E-3</v>
      </c>
      <c r="FZ74" s="61">
        <v>0</v>
      </c>
      <c r="GA74" s="61">
        <v>0</v>
      </c>
      <c r="GB74" s="61">
        <v>1.2887443356548724E-4</v>
      </c>
      <c r="GC74" s="61">
        <v>0</v>
      </c>
      <c r="GD74" s="61">
        <v>0</v>
      </c>
      <c r="GE74" s="61">
        <v>0</v>
      </c>
      <c r="GF74" s="61">
        <v>1.778449194131297E-4</v>
      </c>
      <c r="GG74" s="61">
        <v>0</v>
      </c>
      <c r="GH74" s="61">
        <v>3.1448253635338699E-4</v>
      </c>
      <c r="GI74" s="61">
        <v>0</v>
      </c>
      <c r="GJ74" s="61">
        <v>0</v>
      </c>
      <c r="GK74" s="61">
        <v>0</v>
      </c>
      <c r="GL74" s="61">
        <v>0</v>
      </c>
      <c r="GM74" s="61">
        <v>0</v>
      </c>
      <c r="GN74" s="61">
        <v>0</v>
      </c>
      <c r="GO74" s="61">
        <v>5.1945564080657419E-4</v>
      </c>
      <c r="GP74" s="61">
        <v>2.8425047695248566E-3</v>
      </c>
      <c r="GQ74" s="61">
        <v>3.2442528714295756E-4</v>
      </c>
      <c r="GR74" s="61">
        <v>5.8953218605625121E-3</v>
      </c>
      <c r="GS74" s="61">
        <v>2.0071132667403009E-4</v>
      </c>
      <c r="GT74" s="61">
        <v>8.1580743289937996E-4</v>
      </c>
      <c r="GU74" s="61">
        <v>7.1815833941033663E-3</v>
      </c>
      <c r="GV74" s="61">
        <v>0</v>
      </c>
      <c r="GW74" s="61">
        <v>0</v>
      </c>
      <c r="GX74" s="61">
        <v>0</v>
      </c>
      <c r="GY74" s="61">
        <v>0</v>
      </c>
      <c r="GZ74" s="61">
        <v>0</v>
      </c>
      <c r="HA74" s="61">
        <v>2.6567940070140353E-3</v>
      </c>
      <c r="HB74" s="61">
        <v>0</v>
      </c>
      <c r="HC74" s="61">
        <v>0</v>
      </c>
      <c r="HD74" s="61">
        <v>0</v>
      </c>
      <c r="HE74" s="61">
        <v>1.2065671184117721E-3</v>
      </c>
      <c r="HF74" s="61">
        <v>0</v>
      </c>
      <c r="HG74" s="61">
        <v>0</v>
      </c>
      <c r="HH74" s="61">
        <v>0</v>
      </c>
      <c r="HI74" s="61">
        <v>0</v>
      </c>
      <c r="HJ74" s="61">
        <v>0</v>
      </c>
      <c r="HK74" s="61">
        <v>0</v>
      </c>
      <c r="HL74" s="61">
        <v>2.1487276666069433E-3</v>
      </c>
      <c r="HM74" s="61">
        <v>0</v>
      </c>
      <c r="HN74" s="61">
        <v>0</v>
      </c>
      <c r="HO74" s="61">
        <v>2.8733263694848147E-5</v>
      </c>
      <c r="HP74" s="61">
        <v>0</v>
      </c>
      <c r="HQ74" s="61">
        <v>0</v>
      </c>
      <c r="HR74" s="61">
        <v>0</v>
      </c>
      <c r="HS74" s="61">
        <v>0</v>
      </c>
      <c r="HT74" s="61">
        <v>2.4639380773499458E-4</v>
      </c>
      <c r="HU74" s="61">
        <v>2.025509356009324E-3</v>
      </c>
      <c r="HV74" s="61">
        <v>0</v>
      </c>
      <c r="HW74" s="61">
        <v>0</v>
      </c>
      <c r="HX74" s="61">
        <v>0</v>
      </c>
      <c r="HY74" s="61">
        <v>0</v>
      </c>
      <c r="HZ74" s="61">
        <v>0</v>
      </c>
      <c r="IA74" s="61">
        <v>0</v>
      </c>
      <c r="IB74" s="61">
        <v>0</v>
      </c>
      <c r="IC74" s="61">
        <v>1.217204612917231E-3</v>
      </c>
      <c r="ID74" s="61">
        <v>0</v>
      </c>
      <c r="IE74" s="61">
        <v>0</v>
      </c>
      <c r="IF74" s="61">
        <v>0</v>
      </c>
      <c r="IG74" s="61">
        <v>0</v>
      </c>
      <c r="IH74" s="61">
        <v>0</v>
      </c>
      <c r="II74" s="61">
        <v>0</v>
      </c>
      <c r="IJ74" s="61">
        <v>0.24250382641002008</v>
      </c>
      <c r="IK74" s="61">
        <v>0.31491871148897621</v>
      </c>
      <c r="IL74" s="61">
        <v>0.15803228342263795</v>
      </c>
      <c r="IM74" s="61">
        <v>0.32508974921246764</v>
      </c>
      <c r="IN74" s="61">
        <v>0.34495421951176897</v>
      </c>
      <c r="IO74" s="61">
        <v>0.33386588211345936</v>
      </c>
      <c r="IP74" s="61">
        <v>0.20226736038154042</v>
      </c>
      <c r="IQ74" s="61">
        <v>0.15557213594890945</v>
      </c>
      <c r="IR74" s="61">
        <v>0.17580429318212665</v>
      </c>
      <c r="IS74" s="61">
        <v>0.22923642106262654</v>
      </c>
      <c r="IT74" s="61">
        <v>1.0130383857361627E-4</v>
      </c>
      <c r="IU74" s="61">
        <v>1.1464226318825966E-3</v>
      </c>
      <c r="IV74" s="61">
        <v>1.1681553029525098E-2</v>
      </c>
      <c r="IW74" s="61">
        <v>1.7075531843249174E-3</v>
      </c>
      <c r="IX74" s="61">
        <v>2.0316234434905002E-3</v>
      </c>
      <c r="IY74" s="61">
        <v>1.2547974151605135E-5</v>
      </c>
      <c r="IZ74" s="61">
        <v>0</v>
      </c>
      <c r="JA74" s="61">
        <v>0</v>
      </c>
      <c r="JB74" s="61">
        <v>1.0961392378307999E-3</v>
      </c>
      <c r="JC74" s="61">
        <v>3.6629739473812974E-4</v>
      </c>
      <c r="JD74" s="61">
        <v>0</v>
      </c>
      <c r="JE74" s="61">
        <v>0</v>
      </c>
      <c r="JF74" s="61">
        <v>1.1645083871101585E-3</v>
      </c>
      <c r="JG74" s="61">
        <v>1.6371940454310179E-4</v>
      </c>
      <c r="JH74" s="61">
        <v>3.3245010019032943E-4</v>
      </c>
      <c r="JI74" s="61">
        <v>1.434523506104302E-3</v>
      </c>
      <c r="JJ74" s="61">
        <v>0</v>
      </c>
      <c r="JK74" s="61">
        <v>7.2025792701096005E-4</v>
      </c>
      <c r="JL74" s="61">
        <v>9.1054364087006946E-4</v>
      </c>
      <c r="JM74" s="61">
        <v>0</v>
      </c>
      <c r="JN74" s="61">
        <v>1.6337596024581216E-3</v>
      </c>
      <c r="JO74" s="61">
        <v>4.0876522759130422E-3</v>
      </c>
      <c r="JP74" s="61">
        <v>3.2114402341686795E-3</v>
      </c>
      <c r="JQ74" s="61">
        <v>5.9300176415030097E-5</v>
      </c>
      <c r="JR74" s="61">
        <v>1.6826432077140746E-3</v>
      </c>
      <c r="JS74" s="61">
        <v>1.8976722943520397E-3</v>
      </c>
      <c r="JT74" s="61">
        <v>0</v>
      </c>
      <c r="JU74" s="61">
        <v>0</v>
      </c>
      <c r="JV74" s="61">
        <v>4.8282299207505407E-5</v>
      </c>
      <c r="JW74" s="61">
        <v>0</v>
      </c>
      <c r="JX74" s="61">
        <v>0</v>
      </c>
      <c r="JY74" s="61">
        <v>0</v>
      </c>
      <c r="JZ74" s="61">
        <v>3.7667155296864773E-4</v>
      </c>
      <c r="KA74" s="61">
        <v>0</v>
      </c>
      <c r="KB74" s="61">
        <v>3.9850197334201639E-5</v>
      </c>
      <c r="KC74" s="61">
        <v>0</v>
      </c>
      <c r="KD74" s="61">
        <v>0</v>
      </c>
      <c r="KE74" s="61">
        <v>0</v>
      </c>
      <c r="KF74" s="61">
        <v>2.6651430721853938E-5</v>
      </c>
      <c r="KG74" s="61">
        <v>0</v>
      </c>
      <c r="KH74" s="61">
        <v>2.1882241322214034E-4</v>
      </c>
      <c r="KI74" s="61">
        <v>9.7138446036785351E-5</v>
      </c>
      <c r="KJ74" s="61">
        <v>0</v>
      </c>
      <c r="KK74" s="61">
        <v>0</v>
      </c>
      <c r="KL74" s="61">
        <v>0</v>
      </c>
      <c r="KM74" s="61">
        <v>0</v>
      </c>
      <c r="KN74" s="61">
        <v>0</v>
      </c>
      <c r="KO74" s="61">
        <v>4.4644435921548515E-4</v>
      </c>
      <c r="KP74" s="61">
        <v>1.7078033774991053E-3</v>
      </c>
      <c r="KQ74" s="61">
        <v>0</v>
      </c>
      <c r="KR74" s="61">
        <v>1.4759210717400049E-4</v>
      </c>
      <c r="KS74" s="61">
        <v>0</v>
      </c>
      <c r="KT74" s="61">
        <v>5.7740963532544742E-6</v>
      </c>
      <c r="KU74" s="61">
        <v>9.5992747375258074E-6</v>
      </c>
      <c r="KV74" s="61">
        <v>0</v>
      </c>
      <c r="KW74" s="61">
        <v>0</v>
      </c>
      <c r="KX74" s="61">
        <v>0</v>
      </c>
      <c r="KY74" s="61">
        <v>6.5372531145119984E-6</v>
      </c>
      <c r="KZ74" s="61">
        <v>1.7202270448098242E-4</v>
      </c>
    </row>
    <row r="75" spans="1:312" ht="13" x14ac:dyDescent="0.3">
      <c r="A75" s="102">
        <v>1.0215853953327954</v>
      </c>
      <c r="B75" s="50" t="s">
        <v>860</v>
      </c>
      <c r="C75" s="60" t="s">
        <v>42</v>
      </c>
      <c r="D75" s="61">
        <v>0</v>
      </c>
      <c r="E75" s="61">
        <v>0</v>
      </c>
      <c r="F75" s="61">
        <v>1.0122138645310007E-3</v>
      </c>
      <c r="G75" s="61">
        <v>0</v>
      </c>
      <c r="H75" s="61">
        <v>0</v>
      </c>
      <c r="I75" s="61">
        <v>0</v>
      </c>
      <c r="J75" s="61">
        <v>0</v>
      </c>
      <c r="K75" s="61">
        <v>0</v>
      </c>
      <c r="L75" s="61">
        <v>0</v>
      </c>
      <c r="M75" s="61">
        <v>3.2665671935568939E-5</v>
      </c>
      <c r="N75" s="61">
        <v>2.8347534869253613E-3</v>
      </c>
      <c r="O75" s="61">
        <v>8.0985682686493241E-2</v>
      </c>
      <c r="P75" s="61">
        <v>4.2443970230301366E-2</v>
      </c>
      <c r="Q75" s="61">
        <v>0</v>
      </c>
      <c r="R75" s="61">
        <v>0</v>
      </c>
      <c r="S75" s="61">
        <v>0</v>
      </c>
      <c r="T75" s="61">
        <v>0</v>
      </c>
      <c r="U75" s="61">
        <v>0</v>
      </c>
      <c r="V75" s="61">
        <v>0</v>
      </c>
      <c r="W75" s="61">
        <v>0</v>
      </c>
      <c r="X75" s="61">
        <v>0</v>
      </c>
      <c r="Y75" s="61">
        <v>0</v>
      </c>
      <c r="Z75" s="61">
        <v>0</v>
      </c>
      <c r="AA75" s="61">
        <v>0</v>
      </c>
      <c r="AB75" s="61">
        <v>0</v>
      </c>
      <c r="AC75" s="61">
        <v>0</v>
      </c>
      <c r="AD75" s="61">
        <v>0</v>
      </c>
      <c r="AE75" s="61">
        <v>0</v>
      </c>
      <c r="AF75" s="61">
        <v>0</v>
      </c>
      <c r="AG75" s="61">
        <v>0</v>
      </c>
      <c r="AH75" s="61">
        <v>0</v>
      </c>
      <c r="AI75" s="61">
        <v>0</v>
      </c>
      <c r="AJ75" s="61">
        <v>0</v>
      </c>
      <c r="AK75" s="61">
        <v>0</v>
      </c>
      <c r="AL75" s="61">
        <v>0</v>
      </c>
      <c r="AM75" s="61">
        <v>0</v>
      </c>
      <c r="AN75" s="61">
        <v>0</v>
      </c>
      <c r="AO75" s="61">
        <v>0</v>
      </c>
      <c r="AP75" s="61">
        <v>0</v>
      </c>
      <c r="AQ75" s="61">
        <v>0</v>
      </c>
      <c r="AR75" s="61">
        <v>0</v>
      </c>
      <c r="AS75" s="61">
        <v>0</v>
      </c>
      <c r="AT75" s="61">
        <v>0</v>
      </c>
      <c r="AU75" s="61">
        <v>0</v>
      </c>
      <c r="AV75" s="61">
        <v>0</v>
      </c>
      <c r="AW75" s="61">
        <v>0</v>
      </c>
      <c r="AX75" s="61">
        <v>0</v>
      </c>
      <c r="AY75" s="61">
        <v>0</v>
      </c>
      <c r="AZ75" s="61">
        <v>0</v>
      </c>
      <c r="BA75" s="61">
        <v>0</v>
      </c>
      <c r="BB75" s="61">
        <v>0</v>
      </c>
      <c r="BC75" s="61">
        <v>0</v>
      </c>
      <c r="BD75" s="61">
        <v>0</v>
      </c>
      <c r="BE75" s="61">
        <v>0</v>
      </c>
      <c r="BF75" s="61">
        <v>0</v>
      </c>
      <c r="BG75" s="61">
        <v>0</v>
      </c>
      <c r="BH75" s="61">
        <v>0</v>
      </c>
      <c r="BI75" s="61">
        <v>0</v>
      </c>
      <c r="BJ75" s="61">
        <v>0</v>
      </c>
      <c r="BK75" s="61">
        <v>0</v>
      </c>
      <c r="BL75" s="61">
        <v>0</v>
      </c>
      <c r="BM75" s="61">
        <v>0</v>
      </c>
      <c r="BN75" s="61">
        <v>0</v>
      </c>
      <c r="BO75" s="61">
        <v>0</v>
      </c>
      <c r="BP75" s="61">
        <v>0</v>
      </c>
      <c r="BQ75" s="61">
        <v>0</v>
      </c>
      <c r="BR75" s="61">
        <v>0</v>
      </c>
      <c r="BS75" s="61">
        <v>0</v>
      </c>
      <c r="BT75" s="61">
        <v>0</v>
      </c>
      <c r="BU75" s="61">
        <v>0</v>
      </c>
      <c r="BV75" s="61">
        <v>0</v>
      </c>
      <c r="BW75" s="61">
        <v>0</v>
      </c>
      <c r="BX75" s="61">
        <v>0</v>
      </c>
      <c r="BY75" s="61">
        <v>0</v>
      </c>
      <c r="BZ75" s="61">
        <v>0</v>
      </c>
      <c r="CA75" s="61">
        <v>0</v>
      </c>
      <c r="CB75" s="61">
        <v>0</v>
      </c>
      <c r="CC75" s="61">
        <v>0</v>
      </c>
      <c r="CD75" s="61">
        <v>0</v>
      </c>
      <c r="CE75" s="61">
        <v>0</v>
      </c>
      <c r="CF75" s="61">
        <v>0</v>
      </c>
      <c r="CG75" s="61">
        <v>0</v>
      </c>
      <c r="CH75" s="61">
        <v>0</v>
      </c>
      <c r="CI75" s="61">
        <v>0</v>
      </c>
      <c r="CJ75" s="61">
        <v>0</v>
      </c>
      <c r="CK75" s="61">
        <v>0</v>
      </c>
      <c r="CL75" s="61">
        <v>0</v>
      </c>
      <c r="CM75" s="61">
        <v>0</v>
      </c>
      <c r="CN75" s="61">
        <v>0</v>
      </c>
      <c r="CO75" s="61">
        <v>0</v>
      </c>
      <c r="CP75" s="61">
        <v>0</v>
      </c>
      <c r="CQ75" s="61">
        <v>0</v>
      </c>
      <c r="CR75" s="61">
        <v>0</v>
      </c>
      <c r="CS75" s="61">
        <v>0</v>
      </c>
      <c r="CT75" s="61">
        <v>0</v>
      </c>
      <c r="CU75" s="61">
        <v>0</v>
      </c>
      <c r="CV75" s="61">
        <v>0</v>
      </c>
      <c r="CW75" s="61">
        <v>0</v>
      </c>
      <c r="CX75" s="61">
        <v>0</v>
      </c>
      <c r="CY75" s="61">
        <v>0</v>
      </c>
      <c r="CZ75" s="61">
        <v>0</v>
      </c>
      <c r="DA75" s="61">
        <v>0</v>
      </c>
      <c r="DB75" s="61">
        <v>0</v>
      </c>
      <c r="DC75" s="61">
        <v>0</v>
      </c>
      <c r="DD75" s="61">
        <v>0</v>
      </c>
      <c r="DE75" s="61">
        <v>0</v>
      </c>
      <c r="DF75" s="61">
        <v>0</v>
      </c>
      <c r="DG75" s="61">
        <v>0</v>
      </c>
      <c r="DH75" s="61">
        <v>0</v>
      </c>
      <c r="DI75" s="61">
        <v>0</v>
      </c>
      <c r="DJ75" s="61">
        <v>0</v>
      </c>
      <c r="DK75" s="61">
        <v>0</v>
      </c>
      <c r="DL75" s="61">
        <v>0</v>
      </c>
      <c r="DM75" s="61">
        <v>0</v>
      </c>
      <c r="DN75" s="61">
        <v>0</v>
      </c>
      <c r="DO75" s="61">
        <v>0</v>
      </c>
      <c r="DP75" s="61">
        <v>0</v>
      </c>
      <c r="DQ75" s="61">
        <v>0</v>
      </c>
      <c r="DR75" s="61">
        <v>0</v>
      </c>
      <c r="DS75" s="61">
        <v>0</v>
      </c>
      <c r="DT75" s="61">
        <v>0</v>
      </c>
      <c r="DU75" s="61">
        <v>0</v>
      </c>
      <c r="DV75" s="61">
        <v>0</v>
      </c>
      <c r="DW75" s="61">
        <v>0</v>
      </c>
      <c r="DX75" s="61">
        <v>0</v>
      </c>
      <c r="DY75" s="61">
        <v>0</v>
      </c>
      <c r="DZ75" s="61">
        <v>0</v>
      </c>
      <c r="EA75" s="61">
        <v>0</v>
      </c>
      <c r="EB75" s="61">
        <v>0</v>
      </c>
      <c r="EC75" s="61">
        <v>0</v>
      </c>
      <c r="ED75" s="61">
        <v>0</v>
      </c>
      <c r="EE75" s="61">
        <v>0</v>
      </c>
      <c r="EF75" s="61">
        <v>0</v>
      </c>
      <c r="EG75" s="61">
        <v>0</v>
      </c>
      <c r="EH75" s="61">
        <v>0</v>
      </c>
      <c r="EI75" s="61">
        <v>0</v>
      </c>
      <c r="EJ75" s="61">
        <v>0</v>
      </c>
      <c r="EK75" s="61">
        <v>0</v>
      </c>
      <c r="EL75" s="61">
        <v>0</v>
      </c>
      <c r="EM75" s="61">
        <v>0</v>
      </c>
      <c r="EN75" s="61">
        <v>0</v>
      </c>
      <c r="EO75" s="61">
        <v>0</v>
      </c>
      <c r="EP75" s="61">
        <v>0</v>
      </c>
      <c r="EQ75" s="61">
        <v>0</v>
      </c>
      <c r="ER75" s="61">
        <v>0</v>
      </c>
      <c r="ES75" s="61">
        <v>0</v>
      </c>
      <c r="ET75" s="61">
        <v>0</v>
      </c>
      <c r="EU75" s="61">
        <v>0</v>
      </c>
      <c r="EV75" s="61">
        <v>0</v>
      </c>
      <c r="EW75" s="61">
        <v>0</v>
      </c>
      <c r="EX75" s="61">
        <v>0</v>
      </c>
      <c r="EY75" s="61">
        <v>0</v>
      </c>
      <c r="EZ75" s="61">
        <v>0</v>
      </c>
      <c r="FA75" s="61">
        <v>0</v>
      </c>
      <c r="FB75" s="61">
        <v>0</v>
      </c>
      <c r="FC75" s="61">
        <v>0</v>
      </c>
      <c r="FD75" s="61">
        <v>0</v>
      </c>
      <c r="FE75" s="61">
        <v>0</v>
      </c>
      <c r="FF75" s="61">
        <v>2.1343285052221217E-2</v>
      </c>
      <c r="FG75" s="61">
        <v>2.496042900986965E-5</v>
      </c>
      <c r="FH75" s="61">
        <v>0</v>
      </c>
      <c r="FI75" s="61">
        <v>0</v>
      </c>
      <c r="FJ75" s="61">
        <v>0</v>
      </c>
      <c r="FK75" s="61">
        <v>1.2672597386590947E-2</v>
      </c>
      <c r="FL75" s="61">
        <v>0</v>
      </c>
      <c r="FM75" s="61">
        <v>0</v>
      </c>
      <c r="FN75" s="61">
        <v>0</v>
      </c>
      <c r="FO75" s="61">
        <v>0</v>
      </c>
      <c r="FP75" s="61">
        <v>0</v>
      </c>
      <c r="FQ75" s="61">
        <v>0</v>
      </c>
      <c r="FR75" s="61">
        <v>0</v>
      </c>
      <c r="FS75" s="61">
        <v>0</v>
      </c>
      <c r="FT75" s="61">
        <v>0</v>
      </c>
      <c r="FU75" s="61">
        <v>0</v>
      </c>
      <c r="FV75" s="61">
        <v>0</v>
      </c>
      <c r="FW75" s="61">
        <v>0</v>
      </c>
      <c r="FX75" s="61">
        <v>0</v>
      </c>
      <c r="FY75" s="61">
        <v>8.5193022784459842E-4</v>
      </c>
      <c r="FZ75" s="61">
        <v>0</v>
      </c>
      <c r="GA75" s="61">
        <v>3.4975257440270419E-5</v>
      </c>
      <c r="GB75" s="61">
        <v>0</v>
      </c>
      <c r="GC75" s="61">
        <v>0</v>
      </c>
      <c r="GD75" s="61">
        <v>0</v>
      </c>
      <c r="GE75" s="61">
        <v>0</v>
      </c>
      <c r="GF75" s="61">
        <v>0</v>
      </c>
      <c r="GG75" s="61">
        <v>0</v>
      </c>
      <c r="GH75" s="61">
        <v>0</v>
      </c>
      <c r="GI75" s="61">
        <v>0</v>
      </c>
      <c r="GJ75" s="61">
        <v>0</v>
      </c>
      <c r="GK75" s="61">
        <v>0</v>
      </c>
      <c r="GL75" s="61">
        <v>0</v>
      </c>
      <c r="GM75" s="61">
        <v>0</v>
      </c>
      <c r="GN75" s="61">
        <v>0</v>
      </c>
      <c r="GO75" s="61">
        <v>0</v>
      </c>
      <c r="GP75" s="61">
        <v>0</v>
      </c>
      <c r="GQ75" s="61">
        <v>0</v>
      </c>
      <c r="GR75" s="61">
        <v>0</v>
      </c>
      <c r="GS75" s="61">
        <v>0</v>
      </c>
      <c r="GT75" s="61">
        <v>0</v>
      </c>
      <c r="GU75" s="61">
        <v>0</v>
      </c>
      <c r="GV75" s="61">
        <v>0</v>
      </c>
      <c r="GW75" s="61">
        <v>0</v>
      </c>
      <c r="GX75" s="61">
        <v>0</v>
      </c>
      <c r="GY75" s="61">
        <v>0</v>
      </c>
      <c r="GZ75" s="61">
        <v>0</v>
      </c>
      <c r="HA75" s="61">
        <v>0</v>
      </c>
      <c r="HB75" s="61">
        <v>0</v>
      </c>
      <c r="HC75" s="61">
        <v>0</v>
      </c>
      <c r="HD75" s="61">
        <v>0</v>
      </c>
      <c r="HE75" s="61">
        <v>0</v>
      </c>
      <c r="HF75" s="61">
        <v>0</v>
      </c>
      <c r="HG75" s="61">
        <v>0</v>
      </c>
      <c r="HH75" s="61">
        <v>0</v>
      </c>
      <c r="HI75" s="61">
        <v>0</v>
      </c>
      <c r="HJ75" s="61">
        <v>0</v>
      </c>
      <c r="HK75" s="61">
        <v>0</v>
      </c>
      <c r="HL75" s="61">
        <v>0</v>
      </c>
      <c r="HM75" s="61">
        <v>0</v>
      </c>
      <c r="HN75" s="61">
        <v>0</v>
      </c>
      <c r="HO75" s="61">
        <v>0</v>
      </c>
      <c r="HP75" s="61">
        <v>0</v>
      </c>
      <c r="HQ75" s="61">
        <v>0</v>
      </c>
      <c r="HR75" s="61">
        <v>0</v>
      </c>
      <c r="HS75" s="61">
        <v>0</v>
      </c>
      <c r="HT75" s="61">
        <v>0</v>
      </c>
      <c r="HU75" s="61">
        <v>0</v>
      </c>
      <c r="HV75" s="61">
        <v>0</v>
      </c>
      <c r="HW75" s="61">
        <v>0</v>
      </c>
      <c r="HX75" s="61">
        <v>0</v>
      </c>
      <c r="HY75" s="61">
        <v>0</v>
      </c>
      <c r="HZ75" s="61">
        <v>0</v>
      </c>
      <c r="IA75" s="61">
        <v>0</v>
      </c>
      <c r="IB75" s="61">
        <v>0</v>
      </c>
      <c r="IC75" s="61">
        <v>0</v>
      </c>
      <c r="ID75" s="61">
        <v>0</v>
      </c>
      <c r="IE75" s="61">
        <v>0</v>
      </c>
      <c r="IF75" s="61">
        <v>0</v>
      </c>
      <c r="IG75" s="61">
        <v>0</v>
      </c>
      <c r="IH75" s="61">
        <v>0</v>
      </c>
      <c r="II75" s="61">
        <v>0</v>
      </c>
      <c r="IJ75" s="61">
        <v>0</v>
      </c>
      <c r="IK75" s="61">
        <v>0</v>
      </c>
      <c r="IL75" s="61">
        <v>0</v>
      </c>
      <c r="IM75" s="61">
        <v>0</v>
      </c>
      <c r="IN75" s="61">
        <v>0</v>
      </c>
      <c r="IO75" s="61">
        <v>0</v>
      </c>
      <c r="IP75" s="61">
        <v>0</v>
      </c>
      <c r="IQ75" s="61">
        <v>0</v>
      </c>
      <c r="IR75" s="61">
        <v>0</v>
      </c>
      <c r="IS75" s="61">
        <v>0</v>
      </c>
      <c r="IT75" s="61">
        <v>0</v>
      </c>
      <c r="IU75" s="61">
        <v>0</v>
      </c>
      <c r="IV75" s="61">
        <v>0</v>
      </c>
      <c r="IW75" s="61">
        <v>0</v>
      </c>
      <c r="IX75" s="61">
        <v>0</v>
      </c>
      <c r="IY75" s="61">
        <v>0</v>
      </c>
      <c r="IZ75" s="61">
        <v>7.2343664270541441E-5</v>
      </c>
      <c r="JA75" s="61">
        <v>0</v>
      </c>
      <c r="JB75" s="61">
        <v>0</v>
      </c>
      <c r="JC75" s="61">
        <v>0</v>
      </c>
      <c r="JD75" s="61">
        <v>0</v>
      </c>
      <c r="JE75" s="61">
        <v>0</v>
      </c>
      <c r="JF75" s="61">
        <v>0</v>
      </c>
      <c r="JG75" s="61">
        <v>0</v>
      </c>
      <c r="JH75" s="61">
        <v>0</v>
      </c>
      <c r="JI75" s="61">
        <v>0</v>
      </c>
      <c r="JJ75" s="61">
        <v>0</v>
      </c>
      <c r="JK75" s="61">
        <v>0</v>
      </c>
      <c r="JL75" s="61">
        <v>0</v>
      </c>
      <c r="JM75" s="61">
        <v>0</v>
      </c>
      <c r="JN75" s="61">
        <v>0</v>
      </c>
      <c r="JO75" s="61">
        <v>1.0474253314302875E-5</v>
      </c>
      <c r="JP75" s="61">
        <v>0</v>
      </c>
      <c r="JQ75" s="61">
        <v>0</v>
      </c>
      <c r="JR75" s="61">
        <v>1.8819876824605121E-4</v>
      </c>
      <c r="JS75" s="61">
        <v>0</v>
      </c>
      <c r="JT75" s="61">
        <v>0</v>
      </c>
      <c r="JU75" s="61">
        <v>0</v>
      </c>
      <c r="JV75" s="61">
        <v>0</v>
      </c>
      <c r="JW75" s="61">
        <v>0</v>
      </c>
      <c r="JX75" s="61">
        <v>0</v>
      </c>
      <c r="JY75" s="61">
        <v>0</v>
      </c>
      <c r="JZ75" s="61">
        <v>0</v>
      </c>
      <c r="KA75" s="61">
        <v>0</v>
      </c>
      <c r="KB75" s="61">
        <v>0</v>
      </c>
      <c r="KC75" s="61">
        <v>0</v>
      </c>
      <c r="KD75" s="61">
        <v>0</v>
      </c>
      <c r="KE75" s="61">
        <v>0</v>
      </c>
      <c r="KF75" s="61">
        <v>0</v>
      </c>
      <c r="KG75" s="61">
        <v>0</v>
      </c>
      <c r="KH75" s="61">
        <v>0</v>
      </c>
      <c r="KI75" s="61">
        <v>0</v>
      </c>
      <c r="KJ75" s="61">
        <v>0</v>
      </c>
      <c r="KK75" s="61">
        <v>0</v>
      </c>
      <c r="KL75" s="61">
        <v>0</v>
      </c>
      <c r="KM75" s="61">
        <v>0</v>
      </c>
      <c r="KN75" s="61">
        <v>0</v>
      </c>
      <c r="KO75" s="61">
        <v>0</v>
      </c>
      <c r="KP75" s="61">
        <v>0</v>
      </c>
      <c r="KQ75" s="61">
        <v>0</v>
      </c>
      <c r="KR75" s="61">
        <v>0</v>
      </c>
      <c r="KS75" s="61">
        <v>0</v>
      </c>
      <c r="KT75" s="61">
        <v>0</v>
      </c>
      <c r="KU75" s="61">
        <v>0</v>
      </c>
      <c r="KV75" s="61">
        <v>0</v>
      </c>
      <c r="KW75" s="61">
        <v>0</v>
      </c>
      <c r="KX75" s="61">
        <v>0</v>
      </c>
      <c r="KY75" s="61">
        <v>0</v>
      </c>
      <c r="KZ75" s="61">
        <v>0</v>
      </c>
    </row>
    <row r="76" spans="1:312" ht="13" x14ac:dyDescent="0.3">
      <c r="A76" s="102">
        <v>1.0243015645673423</v>
      </c>
      <c r="B76" s="50" t="s">
        <v>859</v>
      </c>
      <c r="C76" s="60" t="s">
        <v>61</v>
      </c>
      <c r="D76" s="61">
        <v>1.8529503978556531E-5</v>
      </c>
      <c r="E76" s="61">
        <v>1.9158324645254407E-5</v>
      </c>
      <c r="F76" s="61">
        <v>0</v>
      </c>
      <c r="G76" s="61">
        <v>0</v>
      </c>
      <c r="H76" s="61">
        <v>1.202696968230951E-3</v>
      </c>
      <c r="I76" s="61">
        <v>0</v>
      </c>
      <c r="J76" s="61">
        <v>0</v>
      </c>
      <c r="K76" s="61">
        <v>0</v>
      </c>
      <c r="L76" s="61">
        <v>0</v>
      </c>
      <c r="M76" s="61">
        <v>0</v>
      </c>
      <c r="N76" s="61">
        <v>2.5372490593828683E-4</v>
      </c>
      <c r="O76" s="61">
        <v>0</v>
      </c>
      <c r="P76" s="61">
        <v>0</v>
      </c>
      <c r="Q76" s="61">
        <v>0</v>
      </c>
      <c r="R76" s="61">
        <v>0</v>
      </c>
      <c r="S76" s="61">
        <v>2.6609146395438488E-4</v>
      </c>
      <c r="T76" s="61">
        <v>0</v>
      </c>
      <c r="U76" s="61">
        <v>2.9380505893362747E-4</v>
      </c>
      <c r="V76" s="61">
        <v>0</v>
      </c>
      <c r="W76" s="61">
        <v>0</v>
      </c>
      <c r="X76" s="61">
        <v>0</v>
      </c>
      <c r="Y76" s="61">
        <v>0</v>
      </c>
      <c r="Z76" s="61">
        <v>0</v>
      </c>
      <c r="AA76" s="61">
        <v>0</v>
      </c>
      <c r="AB76" s="61">
        <v>0</v>
      </c>
      <c r="AC76" s="61">
        <v>0</v>
      </c>
      <c r="AD76" s="61">
        <v>0</v>
      </c>
      <c r="AE76" s="61">
        <v>0</v>
      </c>
      <c r="AF76" s="61">
        <v>6.5195779610412619E-4</v>
      </c>
      <c r="AG76" s="61">
        <v>0</v>
      </c>
      <c r="AH76" s="61">
        <v>0</v>
      </c>
      <c r="AI76" s="61">
        <v>0</v>
      </c>
      <c r="AJ76" s="61">
        <v>0</v>
      </c>
      <c r="AK76" s="61">
        <v>0</v>
      </c>
      <c r="AL76" s="61">
        <v>0</v>
      </c>
      <c r="AM76" s="61">
        <v>0</v>
      </c>
      <c r="AN76" s="61">
        <v>0</v>
      </c>
      <c r="AO76" s="61">
        <v>0</v>
      </c>
      <c r="AP76" s="61">
        <v>0</v>
      </c>
      <c r="AQ76" s="61">
        <v>0</v>
      </c>
      <c r="AR76" s="61">
        <v>4.7777278198982999E-4</v>
      </c>
      <c r="AS76" s="61">
        <v>0</v>
      </c>
      <c r="AT76" s="61">
        <v>0</v>
      </c>
      <c r="AU76" s="61">
        <v>0</v>
      </c>
      <c r="AV76" s="61">
        <v>1.0578391034049123E-3</v>
      </c>
      <c r="AW76" s="61">
        <v>0</v>
      </c>
      <c r="AX76" s="61">
        <v>0</v>
      </c>
      <c r="AY76" s="61">
        <v>0</v>
      </c>
      <c r="AZ76" s="61">
        <v>0</v>
      </c>
      <c r="BA76" s="61">
        <v>0</v>
      </c>
      <c r="BB76" s="61">
        <v>0</v>
      </c>
      <c r="BC76" s="61">
        <v>0</v>
      </c>
      <c r="BD76" s="61">
        <v>0</v>
      </c>
      <c r="BE76" s="61">
        <v>7.2866049942602554E-2</v>
      </c>
      <c r="BF76" s="61">
        <v>0</v>
      </c>
      <c r="BG76" s="61">
        <v>0</v>
      </c>
      <c r="BH76" s="61">
        <v>0</v>
      </c>
      <c r="BI76" s="61">
        <v>0</v>
      </c>
      <c r="BJ76" s="61">
        <v>0</v>
      </c>
      <c r="BK76" s="61">
        <v>6.8626481648009459E-4</v>
      </c>
      <c r="BL76" s="61">
        <v>0</v>
      </c>
      <c r="BM76" s="61">
        <v>0</v>
      </c>
      <c r="BN76" s="61">
        <v>6.3586064658465108E-4</v>
      </c>
      <c r="BO76" s="61">
        <v>0</v>
      </c>
      <c r="BP76" s="61">
        <v>1.223118985174824E-2</v>
      </c>
      <c r="BQ76" s="61">
        <v>0</v>
      </c>
      <c r="BR76" s="61">
        <v>1.4551750899262075E-2</v>
      </c>
      <c r="BS76" s="61">
        <v>1.1046534987240566E-2</v>
      </c>
      <c r="BT76" s="61">
        <v>7.2674222413827462E-3</v>
      </c>
      <c r="BU76" s="61">
        <v>1.7346772278885003E-5</v>
      </c>
      <c r="BV76" s="61">
        <v>0</v>
      </c>
      <c r="BW76" s="61">
        <v>0</v>
      </c>
      <c r="BX76" s="61">
        <v>0</v>
      </c>
      <c r="BY76" s="61">
        <v>0</v>
      </c>
      <c r="BZ76" s="61">
        <v>0</v>
      </c>
      <c r="CA76" s="61">
        <v>0</v>
      </c>
      <c r="CB76" s="61">
        <v>0</v>
      </c>
      <c r="CC76" s="61">
        <v>0</v>
      </c>
      <c r="CD76" s="61">
        <v>0</v>
      </c>
      <c r="CE76" s="61">
        <v>0</v>
      </c>
      <c r="CF76" s="61">
        <v>0</v>
      </c>
      <c r="CG76" s="61">
        <v>0</v>
      </c>
      <c r="CH76" s="61">
        <v>0</v>
      </c>
      <c r="CI76" s="61">
        <v>0</v>
      </c>
      <c r="CJ76" s="61">
        <v>0</v>
      </c>
      <c r="CK76" s="61">
        <v>0</v>
      </c>
      <c r="CL76" s="61">
        <v>0</v>
      </c>
      <c r="CM76" s="61">
        <v>0</v>
      </c>
      <c r="CN76" s="61">
        <v>0</v>
      </c>
      <c r="CO76" s="61">
        <v>0</v>
      </c>
      <c r="CP76" s="61">
        <v>0</v>
      </c>
      <c r="CQ76" s="61">
        <v>0</v>
      </c>
      <c r="CR76" s="61">
        <v>0</v>
      </c>
      <c r="CS76" s="61">
        <v>0</v>
      </c>
      <c r="CT76" s="61">
        <v>0</v>
      </c>
      <c r="CU76" s="61">
        <v>0</v>
      </c>
      <c r="CV76" s="61">
        <v>0</v>
      </c>
      <c r="CW76" s="61">
        <v>0</v>
      </c>
      <c r="CX76" s="61">
        <v>0</v>
      </c>
      <c r="CY76" s="61">
        <v>0</v>
      </c>
      <c r="CZ76" s="61">
        <v>0</v>
      </c>
      <c r="DA76" s="61">
        <v>0</v>
      </c>
      <c r="DB76" s="61">
        <v>0</v>
      </c>
      <c r="DC76" s="61">
        <v>0</v>
      </c>
      <c r="DD76" s="61">
        <v>0</v>
      </c>
      <c r="DE76" s="61">
        <v>0</v>
      </c>
      <c r="DF76" s="61">
        <v>0</v>
      </c>
      <c r="DG76" s="61">
        <v>0</v>
      </c>
      <c r="DH76" s="61">
        <v>0</v>
      </c>
      <c r="DI76" s="61">
        <v>0</v>
      </c>
      <c r="DJ76" s="61">
        <v>0</v>
      </c>
      <c r="DK76" s="61">
        <v>0</v>
      </c>
      <c r="DL76" s="61">
        <v>0</v>
      </c>
      <c r="DM76" s="61">
        <v>0</v>
      </c>
      <c r="DN76" s="61">
        <v>0</v>
      </c>
      <c r="DO76" s="61">
        <v>0</v>
      </c>
      <c r="DP76" s="61">
        <v>0</v>
      </c>
      <c r="DQ76" s="61">
        <v>0</v>
      </c>
      <c r="DR76" s="61">
        <v>0</v>
      </c>
      <c r="DS76" s="61">
        <v>0</v>
      </c>
      <c r="DT76" s="61">
        <v>0</v>
      </c>
      <c r="DU76" s="61">
        <v>0</v>
      </c>
      <c r="DV76" s="61">
        <v>0</v>
      </c>
      <c r="DW76" s="61">
        <v>0</v>
      </c>
      <c r="DX76" s="61">
        <v>0</v>
      </c>
      <c r="DY76" s="61">
        <v>0</v>
      </c>
      <c r="DZ76" s="61">
        <v>0</v>
      </c>
      <c r="EA76" s="61">
        <v>0</v>
      </c>
      <c r="EB76" s="61">
        <v>0</v>
      </c>
      <c r="EC76" s="61">
        <v>0</v>
      </c>
      <c r="ED76" s="61">
        <v>0</v>
      </c>
      <c r="EE76" s="61">
        <v>0</v>
      </c>
      <c r="EF76" s="61">
        <v>0</v>
      </c>
      <c r="EG76" s="61">
        <v>0</v>
      </c>
      <c r="EH76" s="61">
        <v>0</v>
      </c>
      <c r="EI76" s="61">
        <v>0</v>
      </c>
      <c r="EJ76" s="61">
        <v>0</v>
      </c>
      <c r="EK76" s="61">
        <v>0</v>
      </c>
      <c r="EL76" s="61">
        <v>0</v>
      </c>
      <c r="EM76" s="61">
        <v>0</v>
      </c>
      <c r="EN76" s="61">
        <v>0</v>
      </c>
      <c r="EO76" s="61">
        <v>0</v>
      </c>
      <c r="EP76" s="61">
        <v>0</v>
      </c>
      <c r="EQ76" s="61">
        <v>0</v>
      </c>
      <c r="ER76" s="61">
        <v>0</v>
      </c>
      <c r="ES76" s="61">
        <v>0</v>
      </c>
      <c r="ET76" s="61">
        <v>0</v>
      </c>
      <c r="EU76" s="61">
        <v>0</v>
      </c>
      <c r="EV76" s="61">
        <v>0</v>
      </c>
      <c r="EW76" s="61">
        <v>0</v>
      </c>
      <c r="EX76" s="61">
        <v>0</v>
      </c>
      <c r="EY76" s="61">
        <v>0</v>
      </c>
      <c r="EZ76" s="61">
        <v>0</v>
      </c>
      <c r="FA76" s="61">
        <v>0</v>
      </c>
      <c r="FB76" s="61">
        <v>0</v>
      </c>
      <c r="FC76" s="61">
        <v>0</v>
      </c>
      <c r="FD76" s="61">
        <v>0</v>
      </c>
      <c r="FE76" s="61">
        <v>0</v>
      </c>
      <c r="FF76" s="61">
        <v>0</v>
      </c>
      <c r="FG76" s="61">
        <v>0</v>
      </c>
      <c r="FH76" s="61">
        <v>0</v>
      </c>
      <c r="FI76" s="61">
        <v>1.2405406885720794E-3</v>
      </c>
      <c r="FJ76" s="61">
        <v>7.559018048571604E-5</v>
      </c>
      <c r="FK76" s="61">
        <v>0</v>
      </c>
      <c r="FL76" s="61">
        <v>0</v>
      </c>
      <c r="FM76" s="61">
        <v>0</v>
      </c>
      <c r="FN76" s="61">
        <v>0</v>
      </c>
      <c r="FO76" s="61">
        <v>0</v>
      </c>
      <c r="FP76" s="61">
        <v>0</v>
      </c>
      <c r="FQ76" s="61">
        <v>0</v>
      </c>
      <c r="FR76" s="61">
        <v>0</v>
      </c>
      <c r="FS76" s="61">
        <v>0</v>
      </c>
      <c r="FT76" s="61">
        <v>0</v>
      </c>
      <c r="FU76" s="61">
        <v>0</v>
      </c>
      <c r="FV76" s="61">
        <v>0</v>
      </c>
      <c r="FW76" s="61">
        <v>0</v>
      </c>
      <c r="FX76" s="61">
        <v>0</v>
      </c>
      <c r="FY76" s="61">
        <v>0</v>
      </c>
      <c r="FZ76" s="61">
        <v>0</v>
      </c>
      <c r="GA76" s="61">
        <v>0</v>
      </c>
      <c r="GB76" s="61">
        <v>0</v>
      </c>
      <c r="GC76" s="61">
        <v>0</v>
      </c>
      <c r="GD76" s="61">
        <v>0</v>
      </c>
      <c r="GE76" s="61">
        <v>1.0534975315231788E-3</v>
      </c>
      <c r="GF76" s="61">
        <v>0</v>
      </c>
      <c r="GG76" s="61">
        <v>0</v>
      </c>
      <c r="GH76" s="61">
        <v>0</v>
      </c>
      <c r="GI76" s="61">
        <v>0</v>
      </c>
      <c r="GJ76" s="61">
        <v>0</v>
      </c>
      <c r="GK76" s="61">
        <v>0</v>
      </c>
      <c r="GL76" s="61">
        <v>0</v>
      </c>
      <c r="GM76" s="61">
        <v>0</v>
      </c>
      <c r="GN76" s="61">
        <v>0</v>
      </c>
      <c r="GO76" s="61">
        <v>0</v>
      </c>
      <c r="GP76" s="61">
        <v>0</v>
      </c>
      <c r="GQ76" s="61">
        <v>0</v>
      </c>
      <c r="GR76" s="61">
        <v>0</v>
      </c>
      <c r="GS76" s="61">
        <v>0</v>
      </c>
      <c r="GT76" s="61">
        <v>0</v>
      </c>
      <c r="GU76" s="61">
        <v>0</v>
      </c>
      <c r="GV76" s="61">
        <v>0</v>
      </c>
      <c r="GW76" s="61">
        <v>0</v>
      </c>
      <c r="GX76" s="61">
        <v>0</v>
      </c>
      <c r="GY76" s="61">
        <v>0</v>
      </c>
      <c r="GZ76" s="61">
        <v>0</v>
      </c>
      <c r="HA76" s="61">
        <v>0</v>
      </c>
      <c r="HB76" s="61">
        <v>0</v>
      </c>
      <c r="HC76" s="61">
        <v>0</v>
      </c>
      <c r="HD76" s="61">
        <v>0</v>
      </c>
      <c r="HE76" s="61">
        <v>0</v>
      </c>
      <c r="HF76" s="61">
        <v>0</v>
      </c>
      <c r="HG76" s="61">
        <v>0</v>
      </c>
      <c r="HH76" s="61">
        <v>0</v>
      </c>
      <c r="HI76" s="61">
        <v>0</v>
      </c>
      <c r="HJ76" s="61">
        <v>0</v>
      </c>
      <c r="HK76" s="61">
        <v>0</v>
      </c>
      <c r="HL76" s="61">
        <v>0</v>
      </c>
      <c r="HM76" s="61">
        <v>0</v>
      </c>
      <c r="HN76" s="61">
        <v>0</v>
      </c>
      <c r="HO76" s="61">
        <v>0</v>
      </c>
      <c r="HP76" s="61">
        <v>0</v>
      </c>
      <c r="HQ76" s="61">
        <v>0</v>
      </c>
      <c r="HR76" s="61">
        <v>0</v>
      </c>
      <c r="HS76" s="61">
        <v>0</v>
      </c>
      <c r="HT76" s="61">
        <v>0</v>
      </c>
      <c r="HU76" s="61">
        <v>0</v>
      </c>
      <c r="HV76" s="61">
        <v>0</v>
      </c>
      <c r="HW76" s="61">
        <v>0</v>
      </c>
      <c r="HX76" s="61">
        <v>0</v>
      </c>
      <c r="HY76" s="61">
        <v>0</v>
      </c>
      <c r="HZ76" s="61">
        <v>0</v>
      </c>
      <c r="IA76" s="61">
        <v>0</v>
      </c>
      <c r="IB76" s="61">
        <v>0</v>
      </c>
      <c r="IC76" s="61">
        <v>0</v>
      </c>
      <c r="ID76" s="61">
        <v>0</v>
      </c>
      <c r="IE76" s="61">
        <v>0</v>
      </c>
      <c r="IF76" s="61">
        <v>0</v>
      </c>
      <c r="IG76" s="61">
        <v>0</v>
      </c>
      <c r="IH76" s="61">
        <v>0</v>
      </c>
      <c r="II76" s="61">
        <v>0</v>
      </c>
      <c r="IJ76" s="61">
        <v>0</v>
      </c>
      <c r="IK76" s="61">
        <v>0</v>
      </c>
      <c r="IL76" s="61">
        <v>0</v>
      </c>
      <c r="IM76" s="61">
        <v>0</v>
      </c>
      <c r="IN76" s="61">
        <v>0</v>
      </c>
      <c r="IO76" s="61">
        <v>0</v>
      </c>
      <c r="IP76" s="61">
        <v>0</v>
      </c>
      <c r="IQ76" s="61">
        <v>0</v>
      </c>
      <c r="IR76" s="61">
        <v>0</v>
      </c>
      <c r="IS76" s="61">
        <v>0</v>
      </c>
      <c r="IT76" s="61">
        <v>0</v>
      </c>
      <c r="IU76" s="61">
        <v>0</v>
      </c>
      <c r="IV76" s="61">
        <v>0</v>
      </c>
      <c r="IW76" s="61">
        <v>0</v>
      </c>
      <c r="IX76" s="61">
        <v>0</v>
      </c>
      <c r="IY76" s="61">
        <v>0</v>
      </c>
      <c r="IZ76" s="61">
        <v>0</v>
      </c>
      <c r="JA76" s="61">
        <v>0</v>
      </c>
      <c r="JB76" s="61">
        <v>0</v>
      </c>
      <c r="JC76" s="61">
        <v>1.9182549795805578E-3</v>
      </c>
      <c r="JD76" s="61">
        <v>5.2006140989917515E-2</v>
      </c>
      <c r="JE76" s="61">
        <v>1.7663459073446683E-3</v>
      </c>
      <c r="JF76" s="61">
        <v>2.6591673703751679E-4</v>
      </c>
      <c r="JG76" s="61">
        <v>0</v>
      </c>
      <c r="JH76" s="61">
        <v>0</v>
      </c>
      <c r="JI76" s="61">
        <v>0</v>
      </c>
      <c r="JJ76" s="61">
        <v>0</v>
      </c>
      <c r="JK76" s="61">
        <v>0</v>
      </c>
      <c r="JL76" s="61">
        <v>0</v>
      </c>
      <c r="JM76" s="61">
        <v>0</v>
      </c>
      <c r="JN76" s="61">
        <v>0</v>
      </c>
      <c r="JO76" s="61">
        <v>0</v>
      </c>
      <c r="JP76" s="61">
        <v>0</v>
      </c>
      <c r="JQ76" s="61">
        <v>0</v>
      </c>
      <c r="JR76" s="61">
        <v>0</v>
      </c>
      <c r="JS76" s="61">
        <v>1.0412945314174518E-3</v>
      </c>
      <c r="JT76" s="61">
        <v>0</v>
      </c>
      <c r="JU76" s="61">
        <v>0</v>
      </c>
      <c r="JV76" s="61">
        <v>0</v>
      </c>
      <c r="JW76" s="61">
        <v>0</v>
      </c>
      <c r="JX76" s="61">
        <v>0</v>
      </c>
      <c r="JY76" s="61">
        <v>0</v>
      </c>
      <c r="JZ76" s="61">
        <v>0</v>
      </c>
      <c r="KA76" s="61">
        <v>0</v>
      </c>
      <c r="KB76" s="61">
        <v>0</v>
      </c>
      <c r="KC76" s="61">
        <v>0</v>
      </c>
      <c r="KD76" s="61">
        <v>0</v>
      </c>
      <c r="KE76" s="61">
        <v>0</v>
      </c>
      <c r="KF76" s="61">
        <v>0</v>
      </c>
      <c r="KG76" s="61">
        <v>0</v>
      </c>
      <c r="KH76" s="61">
        <v>0</v>
      </c>
      <c r="KI76" s="61">
        <v>0</v>
      </c>
      <c r="KJ76" s="61">
        <v>0</v>
      </c>
      <c r="KK76" s="61">
        <v>0</v>
      </c>
      <c r="KL76" s="61">
        <v>0</v>
      </c>
      <c r="KM76" s="61">
        <v>0</v>
      </c>
      <c r="KN76" s="61">
        <v>0</v>
      </c>
      <c r="KO76" s="61">
        <v>0</v>
      </c>
      <c r="KP76" s="61">
        <v>0</v>
      </c>
      <c r="KQ76" s="61">
        <v>0</v>
      </c>
      <c r="KR76" s="61">
        <v>0</v>
      </c>
      <c r="KS76" s="61">
        <v>0</v>
      </c>
      <c r="KT76" s="61">
        <v>0</v>
      </c>
      <c r="KU76" s="61">
        <v>0</v>
      </c>
      <c r="KV76" s="61">
        <v>0</v>
      </c>
      <c r="KW76" s="61">
        <v>3.037535483113826E-4</v>
      </c>
      <c r="KX76" s="61">
        <v>0</v>
      </c>
      <c r="KY76" s="61">
        <v>0</v>
      </c>
      <c r="KZ76" s="61">
        <v>0</v>
      </c>
    </row>
    <row r="77" spans="1:312" ht="13" x14ac:dyDescent="0.3">
      <c r="A77" s="102">
        <v>1.0299246435764733</v>
      </c>
      <c r="B77" s="50" t="s">
        <v>858</v>
      </c>
      <c r="C77" s="60" t="s">
        <v>74</v>
      </c>
      <c r="D77" s="61">
        <v>5.8605010051441132E-4</v>
      </c>
      <c r="E77" s="61">
        <v>0</v>
      </c>
      <c r="F77" s="61">
        <v>2.0331954118790261E-4</v>
      </c>
      <c r="G77" s="61">
        <v>0</v>
      </c>
      <c r="H77" s="61">
        <v>0</v>
      </c>
      <c r="I77" s="61">
        <v>0</v>
      </c>
      <c r="J77" s="61">
        <v>1.5922090856133327E-5</v>
      </c>
      <c r="K77" s="61">
        <v>0</v>
      </c>
      <c r="L77" s="61">
        <v>0</v>
      </c>
      <c r="M77" s="61">
        <v>6.8495588312390279E-4</v>
      </c>
      <c r="N77" s="61">
        <v>2.482470502922839E-4</v>
      </c>
      <c r="O77" s="61">
        <v>1.8591320685919451E-2</v>
      </c>
      <c r="P77" s="61">
        <v>1.6954490014683438E-2</v>
      </c>
      <c r="Q77" s="61">
        <v>2.7437334759299818E-4</v>
      </c>
      <c r="R77" s="61">
        <v>0.34740495071191607</v>
      </c>
      <c r="S77" s="61">
        <v>0.10993617981086648</v>
      </c>
      <c r="T77" s="61">
        <v>6.2222697206076358E-2</v>
      </c>
      <c r="U77" s="61">
        <v>0.92555802002335352</v>
      </c>
      <c r="V77" s="61">
        <v>5.2536579127011125E-4</v>
      </c>
      <c r="W77" s="61">
        <v>4.7891868369905277E-4</v>
      </c>
      <c r="X77" s="61">
        <v>1.6867151570297946E-3</v>
      </c>
      <c r="Y77" s="61">
        <v>8.0507895095218706E-6</v>
      </c>
      <c r="Z77" s="61">
        <v>0</v>
      </c>
      <c r="AA77" s="61">
        <v>0</v>
      </c>
      <c r="AB77" s="61">
        <v>1.17065976668819E-3</v>
      </c>
      <c r="AC77" s="61">
        <v>0</v>
      </c>
      <c r="AD77" s="61">
        <v>9.171605812122092E-4</v>
      </c>
      <c r="AE77" s="61">
        <v>4.8250325239333682E-4</v>
      </c>
      <c r="AF77" s="61">
        <v>1.3034328600276248E-2</v>
      </c>
      <c r="AG77" s="61">
        <v>4.6963403660826538E-4</v>
      </c>
      <c r="AH77" s="61">
        <v>0</v>
      </c>
      <c r="AI77" s="61">
        <v>0</v>
      </c>
      <c r="AJ77" s="61">
        <v>1.0173268904919743E-5</v>
      </c>
      <c r="AK77" s="61">
        <v>0</v>
      </c>
      <c r="AL77" s="61">
        <v>6.1148295151593869E-6</v>
      </c>
      <c r="AM77" s="61">
        <v>0</v>
      </c>
      <c r="AN77" s="61">
        <v>1.1464847315072866E-5</v>
      </c>
      <c r="AO77" s="61">
        <v>0</v>
      </c>
      <c r="AP77" s="61">
        <v>0</v>
      </c>
      <c r="AQ77" s="61">
        <v>4.4783922078999279E-4</v>
      </c>
      <c r="AR77" s="61">
        <v>0</v>
      </c>
      <c r="AS77" s="61">
        <v>0</v>
      </c>
      <c r="AT77" s="61">
        <v>0</v>
      </c>
      <c r="AU77" s="61">
        <v>0</v>
      </c>
      <c r="AV77" s="61">
        <v>5.3552727574753814E-4</v>
      </c>
      <c r="AW77" s="61">
        <v>7.169741756655162E-4</v>
      </c>
      <c r="AX77" s="61">
        <v>3.1494012527376433E-4</v>
      </c>
      <c r="AY77" s="61">
        <v>6.5899207947528633E-4</v>
      </c>
      <c r="AZ77" s="61">
        <v>0</v>
      </c>
      <c r="BA77" s="61">
        <v>0</v>
      </c>
      <c r="BB77" s="61">
        <v>1.4560973130023263E-4</v>
      </c>
      <c r="BC77" s="61">
        <v>5.6542714434147856E-3</v>
      </c>
      <c r="BD77" s="61">
        <v>1.6366244029452602E-3</v>
      </c>
      <c r="BE77" s="61">
        <v>1.4398560561210929E-5</v>
      </c>
      <c r="BF77" s="61">
        <v>5.6613501636813173E-4</v>
      </c>
      <c r="BG77" s="61">
        <v>4.7015594293671698E-5</v>
      </c>
      <c r="BH77" s="61">
        <v>5.6457804116789509E-4</v>
      </c>
      <c r="BI77" s="61">
        <v>2.357206910016341E-2</v>
      </c>
      <c r="BJ77" s="61">
        <v>2.2739824640182892E-2</v>
      </c>
      <c r="BK77" s="61">
        <v>1.0513405791223459E-4</v>
      </c>
      <c r="BL77" s="61">
        <v>2.6598216136532716E-3</v>
      </c>
      <c r="BM77" s="61">
        <v>2.2719263701776009E-3</v>
      </c>
      <c r="BN77" s="61">
        <v>3.0902503526335375E-3</v>
      </c>
      <c r="BO77" s="61">
        <v>1.4261015593220235E-3</v>
      </c>
      <c r="BP77" s="61">
        <v>3.0637859914791891E-5</v>
      </c>
      <c r="BQ77" s="61">
        <v>0</v>
      </c>
      <c r="BR77" s="61">
        <v>0</v>
      </c>
      <c r="BS77" s="61">
        <v>0</v>
      </c>
      <c r="BT77" s="61">
        <v>0</v>
      </c>
      <c r="BU77" s="61">
        <v>3.5029050817924241E-3</v>
      </c>
      <c r="BV77" s="61">
        <v>0.45978577309934954</v>
      </c>
      <c r="BW77" s="61">
        <v>0.28086426694590633</v>
      </c>
      <c r="BX77" s="61">
        <v>3.5774007463852231E-2</v>
      </c>
      <c r="BY77" s="61">
        <v>0.14445508556581887</v>
      </c>
      <c r="BZ77" s="61">
        <v>0.62999301475001046</v>
      </c>
      <c r="CA77" s="61">
        <v>1.3645958472195954E-3</v>
      </c>
      <c r="CB77" s="61">
        <v>1.2151362711577164E-2</v>
      </c>
      <c r="CC77" s="61">
        <v>0.27933377790222896</v>
      </c>
      <c r="CD77" s="61">
        <v>0</v>
      </c>
      <c r="CE77" s="61">
        <v>0</v>
      </c>
      <c r="CF77" s="61">
        <v>0</v>
      </c>
      <c r="CG77" s="61">
        <v>0</v>
      </c>
      <c r="CH77" s="61">
        <v>0</v>
      </c>
      <c r="CI77" s="61">
        <v>1.6837702502712542E-5</v>
      </c>
      <c r="CJ77" s="61">
        <v>2.9370923908279125E-5</v>
      </c>
      <c r="CK77" s="61">
        <v>0</v>
      </c>
      <c r="CL77" s="61">
        <v>1.0612745861421974E-4</v>
      </c>
      <c r="CM77" s="61">
        <v>0</v>
      </c>
      <c r="CN77" s="61">
        <v>3.9962214086027607E-5</v>
      </c>
      <c r="CO77" s="61">
        <v>0</v>
      </c>
      <c r="CP77" s="61">
        <v>1.0772555182746319E-5</v>
      </c>
      <c r="CQ77" s="61">
        <v>8.6206812402380979E-4</v>
      </c>
      <c r="CR77" s="61">
        <v>0</v>
      </c>
      <c r="CS77" s="61">
        <v>0</v>
      </c>
      <c r="CT77" s="61">
        <v>0</v>
      </c>
      <c r="CU77" s="61">
        <v>0</v>
      </c>
      <c r="CV77" s="61">
        <v>1.1461633573687351E-5</v>
      </c>
      <c r="CW77" s="61">
        <v>8.3722501642178259E-4</v>
      </c>
      <c r="CX77" s="61">
        <v>0</v>
      </c>
      <c r="CY77" s="61">
        <v>0</v>
      </c>
      <c r="CZ77" s="61">
        <v>2.0718096591113956E-3</v>
      </c>
      <c r="DA77" s="61">
        <v>0</v>
      </c>
      <c r="DB77" s="61">
        <v>1.0977409203184951E-3</v>
      </c>
      <c r="DC77" s="61">
        <v>3.7362004196309197E-3</v>
      </c>
      <c r="DD77" s="61">
        <v>1.984286545087593E-5</v>
      </c>
      <c r="DE77" s="61">
        <v>2.8182805848986924E-5</v>
      </c>
      <c r="DF77" s="61">
        <v>1.3843863018964602E-4</v>
      </c>
      <c r="DG77" s="61">
        <v>0</v>
      </c>
      <c r="DH77" s="61">
        <v>3.5392241548125701E-5</v>
      </c>
      <c r="DI77" s="61">
        <v>7.1706979818141615E-5</v>
      </c>
      <c r="DJ77" s="61">
        <v>1.2488561155630524E-3</v>
      </c>
      <c r="DK77" s="61">
        <v>1.2411807640443264E-3</v>
      </c>
      <c r="DL77" s="61">
        <v>0</v>
      </c>
      <c r="DM77" s="61">
        <v>0</v>
      </c>
      <c r="DN77" s="61">
        <v>1.7416096614204613E-5</v>
      </c>
      <c r="DO77" s="61">
        <v>0</v>
      </c>
      <c r="DP77" s="61">
        <v>0</v>
      </c>
      <c r="DQ77" s="61">
        <v>3.7340756131480591E-4</v>
      </c>
      <c r="DR77" s="61">
        <v>3.7983541616782428E-5</v>
      </c>
      <c r="DS77" s="61">
        <v>0</v>
      </c>
      <c r="DT77" s="61">
        <v>1.0795541022162728E-4</v>
      </c>
      <c r="DU77" s="61">
        <v>1.6535609450000005E-4</v>
      </c>
      <c r="DV77" s="61">
        <v>0</v>
      </c>
      <c r="DW77" s="61">
        <v>7.8648569872853161E-6</v>
      </c>
      <c r="DX77" s="61">
        <v>3.3101578119184936E-3</v>
      </c>
      <c r="DY77" s="61">
        <v>1.4596945916857179E-4</v>
      </c>
      <c r="DZ77" s="61">
        <v>0</v>
      </c>
      <c r="EA77" s="61">
        <v>0</v>
      </c>
      <c r="EB77" s="61">
        <v>0</v>
      </c>
      <c r="EC77" s="61">
        <v>0</v>
      </c>
      <c r="ED77" s="61">
        <v>0</v>
      </c>
      <c r="EE77" s="61">
        <v>0</v>
      </c>
      <c r="EF77" s="61">
        <v>0</v>
      </c>
      <c r="EG77" s="61">
        <v>0</v>
      </c>
      <c r="EH77" s="61">
        <v>0</v>
      </c>
      <c r="EI77" s="61">
        <v>0</v>
      </c>
      <c r="EJ77" s="61">
        <v>0</v>
      </c>
      <c r="EK77" s="61">
        <v>7.2370014635989857E-4</v>
      </c>
      <c r="EL77" s="61">
        <v>0</v>
      </c>
      <c r="EM77" s="61">
        <v>0</v>
      </c>
      <c r="EN77" s="61">
        <v>0</v>
      </c>
      <c r="EO77" s="61">
        <v>2.2673767792577115E-4</v>
      </c>
      <c r="EP77" s="61">
        <v>1.2884556598825902E-5</v>
      </c>
      <c r="EQ77" s="61">
        <v>0</v>
      </c>
      <c r="ER77" s="61">
        <v>0</v>
      </c>
      <c r="ES77" s="61">
        <v>8.6152667039364822E-5</v>
      </c>
      <c r="ET77" s="61">
        <v>1.3360015586785434E-3</v>
      </c>
      <c r="EU77" s="61">
        <v>1.2417008633169857E-4</v>
      </c>
      <c r="EV77" s="61">
        <v>0</v>
      </c>
      <c r="EW77" s="61">
        <v>0</v>
      </c>
      <c r="EX77" s="61">
        <v>0.12680574383674842</v>
      </c>
      <c r="EY77" s="61">
        <v>0.13041254120718621</v>
      </c>
      <c r="EZ77" s="61">
        <v>7.3646621873678167E-2</v>
      </c>
      <c r="FA77" s="61">
        <v>8.0944146892717533E-2</v>
      </c>
      <c r="FB77" s="61">
        <v>0.31510343787955691</v>
      </c>
      <c r="FC77" s="61">
        <v>0.21594794281829263</v>
      </c>
      <c r="FD77" s="61">
        <v>9.6676820057164256E-2</v>
      </c>
      <c r="FE77" s="61">
        <v>0.37758505235124074</v>
      </c>
      <c r="FF77" s="61">
        <v>0.3145369438626936</v>
      </c>
      <c r="FG77" s="61">
        <v>0.4562175450180101</v>
      </c>
      <c r="FH77" s="61">
        <v>0.43272933573273015</v>
      </c>
      <c r="FI77" s="61">
        <v>0.22835792935217794</v>
      </c>
      <c r="FJ77" s="61">
        <v>0.26764818884834307</v>
      </c>
      <c r="FK77" s="61">
        <v>0.30905371929158038</v>
      </c>
      <c r="FL77" s="61">
        <v>2.1504435284644863E-3</v>
      </c>
      <c r="FM77" s="61">
        <v>1.9539009898972477E-4</v>
      </c>
      <c r="FN77" s="61">
        <v>2.468395112123154E-3</v>
      </c>
      <c r="FO77" s="61">
        <v>2.0968031199560442E-3</v>
      </c>
      <c r="FP77" s="61">
        <v>0</v>
      </c>
      <c r="FQ77" s="61">
        <v>6.6476161659234244E-4</v>
      </c>
      <c r="FR77" s="61">
        <v>1.2583679461626708E-3</v>
      </c>
      <c r="FS77" s="61">
        <v>0</v>
      </c>
      <c r="FT77" s="61">
        <v>3.399317341082634E-4</v>
      </c>
      <c r="FU77" s="61">
        <v>4.0597376340335405E-4</v>
      </c>
      <c r="FV77" s="61">
        <v>0</v>
      </c>
      <c r="FW77" s="61">
        <v>0</v>
      </c>
      <c r="FX77" s="61">
        <v>1.9856529117400264E-3</v>
      </c>
      <c r="FY77" s="61">
        <v>0</v>
      </c>
      <c r="FZ77" s="61">
        <v>0.84094849722499831</v>
      </c>
      <c r="GA77" s="61">
        <v>2.3346941303285469E-2</v>
      </c>
      <c r="GB77" s="61">
        <v>0.92928211914987435</v>
      </c>
      <c r="GC77" s="61">
        <v>0.92752706073563584</v>
      </c>
      <c r="GD77" s="61">
        <v>0.84809012144253537</v>
      </c>
      <c r="GE77" s="61">
        <v>0.81892826496210691</v>
      </c>
      <c r="GF77" s="61">
        <v>0.90211129715697191</v>
      </c>
      <c r="GG77" s="61">
        <v>1.2133582938992497E-4</v>
      </c>
      <c r="GH77" s="61">
        <v>4.3111845490123342E-5</v>
      </c>
      <c r="GI77" s="61">
        <v>8.5145580770254373E-6</v>
      </c>
      <c r="GJ77" s="61">
        <v>0</v>
      </c>
      <c r="GK77" s="61">
        <v>1.0344558582467128E-5</v>
      </c>
      <c r="GL77" s="61">
        <v>3.7816781373212682E-4</v>
      </c>
      <c r="GM77" s="61">
        <v>0</v>
      </c>
      <c r="GN77" s="61">
        <v>2.1025613148209737E-3</v>
      </c>
      <c r="GO77" s="61">
        <v>2.577854559489447E-3</v>
      </c>
      <c r="GP77" s="61">
        <v>0.16724749647562676</v>
      </c>
      <c r="GQ77" s="61">
        <v>9.1930270157866395E-2</v>
      </c>
      <c r="GR77" s="61">
        <v>2.7574240935875988E-4</v>
      </c>
      <c r="GS77" s="61">
        <v>1.3481992633368852E-4</v>
      </c>
      <c r="GT77" s="61">
        <v>4.0206941270775447E-3</v>
      </c>
      <c r="GU77" s="61">
        <v>5.056329589130981E-3</v>
      </c>
      <c r="GV77" s="61">
        <v>3.2724828431091126E-2</v>
      </c>
      <c r="GW77" s="61">
        <v>3.5253360226798465E-4</v>
      </c>
      <c r="GX77" s="61">
        <v>0</v>
      </c>
      <c r="GY77" s="61">
        <v>2.433766223979342E-4</v>
      </c>
      <c r="GZ77" s="61">
        <v>0</v>
      </c>
      <c r="HA77" s="61">
        <v>0</v>
      </c>
      <c r="HB77" s="61">
        <v>0</v>
      </c>
      <c r="HC77" s="61">
        <v>0</v>
      </c>
      <c r="HD77" s="61">
        <v>0</v>
      </c>
      <c r="HE77" s="61">
        <v>1.9419582807929229E-3</v>
      </c>
      <c r="HF77" s="61">
        <v>0</v>
      </c>
      <c r="HG77" s="61">
        <v>0</v>
      </c>
      <c r="HH77" s="61">
        <v>0</v>
      </c>
      <c r="HI77" s="61">
        <v>2.1404518506947992E-4</v>
      </c>
      <c r="HJ77" s="61">
        <v>0</v>
      </c>
      <c r="HK77" s="61">
        <v>2.2240432200250409E-3</v>
      </c>
      <c r="HL77" s="61">
        <v>1.345940760263328E-4</v>
      </c>
      <c r="HM77" s="61">
        <v>6.7218297888389728E-3</v>
      </c>
      <c r="HN77" s="61">
        <v>2.1096962438173041E-4</v>
      </c>
      <c r="HO77" s="61">
        <v>4.7538755216061059E-5</v>
      </c>
      <c r="HP77" s="61">
        <v>0</v>
      </c>
      <c r="HQ77" s="61">
        <v>1.0712686268977132E-5</v>
      </c>
      <c r="HR77" s="61">
        <v>1.1714656684835259E-3</v>
      </c>
      <c r="HS77" s="61">
        <v>1.5367913625996438E-5</v>
      </c>
      <c r="HT77" s="61">
        <v>0</v>
      </c>
      <c r="HU77" s="61">
        <v>0</v>
      </c>
      <c r="HV77" s="61">
        <v>6.3576184902078433E-4</v>
      </c>
      <c r="HW77" s="61">
        <v>4.265564839634183E-5</v>
      </c>
      <c r="HX77" s="61">
        <v>7.1257415152543974E-5</v>
      </c>
      <c r="HY77" s="61">
        <v>7.3302261089477287E-4</v>
      </c>
      <c r="HZ77" s="61">
        <v>3.4137295571848095E-3</v>
      </c>
      <c r="IA77" s="61">
        <v>1.7365021759539756E-4</v>
      </c>
      <c r="IB77" s="61">
        <v>2.561946210549328E-4</v>
      </c>
      <c r="IC77" s="61">
        <v>2.0369579839969727E-5</v>
      </c>
      <c r="ID77" s="61">
        <v>0</v>
      </c>
      <c r="IE77" s="61">
        <v>3.6999589590461463E-4</v>
      </c>
      <c r="IF77" s="61">
        <v>0</v>
      </c>
      <c r="IG77" s="61">
        <v>3.1120110892947009E-4</v>
      </c>
      <c r="IH77" s="61">
        <v>1.1112039874187096E-4</v>
      </c>
      <c r="II77" s="61">
        <v>4.5816220340624017E-4</v>
      </c>
      <c r="IJ77" s="61">
        <v>1.0368269642476467E-4</v>
      </c>
      <c r="IK77" s="61">
        <v>7.1031542014497523E-4</v>
      </c>
      <c r="IL77" s="61">
        <v>1.2167660450944643E-4</v>
      </c>
      <c r="IM77" s="61">
        <v>1.2703014188753809E-3</v>
      </c>
      <c r="IN77" s="61">
        <v>4.6940387112709447E-4</v>
      </c>
      <c r="IO77" s="61">
        <v>0</v>
      </c>
      <c r="IP77" s="61">
        <v>0</v>
      </c>
      <c r="IQ77" s="61">
        <v>0</v>
      </c>
      <c r="IR77" s="61">
        <v>1.4942315775400439E-4</v>
      </c>
      <c r="IS77" s="61">
        <v>0</v>
      </c>
      <c r="IT77" s="61">
        <v>0</v>
      </c>
      <c r="IU77" s="61">
        <v>5.1321289425381722E-6</v>
      </c>
      <c r="IV77" s="61">
        <v>2.5014784701737447E-4</v>
      </c>
      <c r="IW77" s="61">
        <v>0</v>
      </c>
      <c r="IX77" s="61">
        <v>4.3308439410522971E-4</v>
      </c>
      <c r="IY77" s="61">
        <v>2.1760502231478718E-3</v>
      </c>
      <c r="IZ77" s="61">
        <v>7.2983201176069308E-3</v>
      </c>
      <c r="JA77" s="61">
        <v>7.1555641062101046E-3</v>
      </c>
      <c r="JB77" s="61">
        <v>3.3586766615375202E-3</v>
      </c>
      <c r="JC77" s="61">
        <v>9.6610861679087388E-5</v>
      </c>
      <c r="JD77" s="61">
        <v>0</v>
      </c>
      <c r="JE77" s="61">
        <v>5.3611501322659439E-4</v>
      </c>
      <c r="JF77" s="61">
        <v>2.6956224550047557E-5</v>
      </c>
      <c r="JG77" s="61">
        <v>6.5447739086036674E-4</v>
      </c>
      <c r="JH77" s="61">
        <v>3.4120164113407114E-3</v>
      </c>
      <c r="JI77" s="61">
        <v>4.367858957119487E-4</v>
      </c>
      <c r="JJ77" s="61">
        <v>2.9940317332964677E-3</v>
      </c>
      <c r="JK77" s="61">
        <v>1.7973586272755919E-3</v>
      </c>
      <c r="JL77" s="61">
        <v>3.3085291305684147E-3</v>
      </c>
      <c r="JM77" s="61">
        <v>2.7781556686963082E-4</v>
      </c>
      <c r="JN77" s="61">
        <v>1.9867562837744157E-4</v>
      </c>
      <c r="JO77" s="61">
        <v>2.2567142455016736E-4</v>
      </c>
      <c r="JP77" s="61">
        <v>1.248713416078466E-3</v>
      </c>
      <c r="JQ77" s="61">
        <v>6.5266037042168974E-4</v>
      </c>
      <c r="JR77" s="61">
        <v>1.8960410577863178E-3</v>
      </c>
      <c r="JS77" s="61">
        <v>0</v>
      </c>
      <c r="JT77" s="61">
        <v>0</v>
      </c>
      <c r="JU77" s="61">
        <v>3.839220560573538E-5</v>
      </c>
      <c r="JV77" s="61">
        <v>3.8843928546568795E-4</v>
      </c>
      <c r="JW77" s="61">
        <v>5.4466476421618937E-6</v>
      </c>
      <c r="JX77" s="61">
        <v>9.7019267342621782E-4</v>
      </c>
      <c r="JY77" s="61">
        <v>1.4045522776018838E-5</v>
      </c>
      <c r="JZ77" s="61">
        <v>0</v>
      </c>
      <c r="KA77" s="61">
        <v>0</v>
      </c>
      <c r="KB77" s="61">
        <v>6.6152579477380422E-4</v>
      </c>
      <c r="KC77" s="61">
        <v>5.316220440628979E-4</v>
      </c>
      <c r="KD77" s="61">
        <v>9.4859919499615567E-4</v>
      </c>
      <c r="KE77" s="61">
        <v>1.6513007450657331E-3</v>
      </c>
      <c r="KF77" s="61">
        <v>7.9659428865282936E-4</v>
      </c>
      <c r="KG77" s="61">
        <v>5.6331777326868013E-4</v>
      </c>
      <c r="KH77" s="61">
        <v>1.851225425714523E-5</v>
      </c>
      <c r="KI77" s="61">
        <v>1.8787482234192788E-4</v>
      </c>
      <c r="KJ77" s="61">
        <v>2.0421387868739516E-4</v>
      </c>
      <c r="KK77" s="61">
        <v>9.4321506579065142E-4</v>
      </c>
      <c r="KL77" s="61">
        <v>1.152180169260881E-3</v>
      </c>
      <c r="KM77" s="61">
        <v>0</v>
      </c>
      <c r="KN77" s="61">
        <v>5.9922451961564169E-5</v>
      </c>
      <c r="KO77" s="61">
        <v>4.7827322703636468E-6</v>
      </c>
      <c r="KP77" s="61">
        <v>2.0759896798210392E-5</v>
      </c>
      <c r="KQ77" s="61">
        <v>1.6622613032121196E-3</v>
      </c>
      <c r="KR77" s="61">
        <v>0</v>
      </c>
      <c r="KS77" s="61">
        <v>0</v>
      </c>
      <c r="KT77" s="61">
        <v>7.7518893284256535E-4</v>
      </c>
      <c r="KU77" s="61">
        <v>0</v>
      </c>
      <c r="KV77" s="61">
        <v>0</v>
      </c>
      <c r="KW77" s="61">
        <v>2.0555604959395257E-5</v>
      </c>
      <c r="KX77" s="61">
        <v>1.1665903933589485E-5</v>
      </c>
      <c r="KY77" s="61">
        <v>1.2393941861730439E-4</v>
      </c>
      <c r="KZ77" s="61">
        <v>1.4092879246690998E-4</v>
      </c>
    </row>
    <row r="78" spans="1:312" ht="13" x14ac:dyDescent="0.3">
      <c r="A78" s="102">
        <v>1.0725362234146223</v>
      </c>
      <c r="B78" s="50" t="s">
        <v>855</v>
      </c>
      <c r="C78" s="60" t="s">
        <v>62</v>
      </c>
      <c r="D78" s="61">
        <v>2.6685311149940833E-3</v>
      </c>
      <c r="E78" s="61">
        <v>0</v>
      </c>
      <c r="F78" s="61">
        <v>0</v>
      </c>
      <c r="G78" s="61">
        <v>3.4200411352718047E-4</v>
      </c>
      <c r="H78" s="61">
        <v>2.780860106293428E-5</v>
      </c>
      <c r="I78" s="61">
        <v>0</v>
      </c>
      <c r="J78" s="61">
        <v>1.2248717696204127E-3</v>
      </c>
      <c r="K78" s="61">
        <v>0</v>
      </c>
      <c r="L78" s="61">
        <v>1.1988456296032452E-4</v>
      </c>
      <c r="M78" s="61">
        <v>1.4272598997984872E-3</v>
      </c>
      <c r="N78" s="61">
        <v>7.8622270582683884E-5</v>
      </c>
      <c r="O78" s="61">
        <v>1.1992819319679955E-5</v>
      </c>
      <c r="P78" s="61">
        <v>2.8741261745090043E-3</v>
      </c>
      <c r="Q78" s="61">
        <v>1.3187348651820909E-3</v>
      </c>
      <c r="R78" s="61">
        <v>5.0402620204964891E-4</v>
      </c>
      <c r="S78" s="61">
        <v>1.2634290273960008E-3</v>
      </c>
      <c r="T78" s="61">
        <v>1.2070356757756967E-2</v>
      </c>
      <c r="U78" s="61">
        <v>1.5239984330794453E-3</v>
      </c>
      <c r="V78" s="61">
        <v>2.3595290451973163E-3</v>
      </c>
      <c r="W78" s="61">
        <v>8.4574167009025239E-4</v>
      </c>
      <c r="X78" s="61">
        <v>4.1815497309267763E-4</v>
      </c>
      <c r="Y78" s="61">
        <v>7.8587999386103401E-3</v>
      </c>
      <c r="Z78" s="61">
        <v>2.3834193632137897E-3</v>
      </c>
      <c r="AA78" s="61">
        <v>2.1916926989777106E-3</v>
      </c>
      <c r="AB78" s="61">
        <v>4.1738294219037667E-3</v>
      </c>
      <c r="AC78" s="61">
        <v>2.1072384272802498E-3</v>
      </c>
      <c r="AD78" s="61">
        <v>1.7084005004262603E-2</v>
      </c>
      <c r="AE78" s="61">
        <v>0.43219211695839072</v>
      </c>
      <c r="AF78" s="61">
        <v>1.5117979273968164E-4</v>
      </c>
      <c r="AG78" s="61">
        <v>1.9118704155467785E-2</v>
      </c>
      <c r="AH78" s="61">
        <v>9.4204614860055838E-4</v>
      </c>
      <c r="AI78" s="61">
        <v>9.0803171949125339E-5</v>
      </c>
      <c r="AJ78" s="61">
        <v>1.2139708859720416E-3</v>
      </c>
      <c r="AK78" s="61">
        <v>0.14287061394687581</v>
      </c>
      <c r="AL78" s="61">
        <v>0.39147816894471277</v>
      </c>
      <c r="AM78" s="61">
        <v>0.42709512146082423</v>
      </c>
      <c r="AN78" s="61">
        <v>0.36373788772320298</v>
      </c>
      <c r="AO78" s="61">
        <v>0.29392523461125158</v>
      </c>
      <c r="AP78" s="61">
        <v>0.38112732504641056</v>
      </c>
      <c r="AQ78" s="61">
        <v>0.64351423063092295</v>
      </c>
      <c r="AR78" s="61">
        <v>7.096555782069553E-4</v>
      </c>
      <c r="AS78" s="61">
        <v>1.6261110556969945E-2</v>
      </c>
      <c r="AT78" s="61">
        <v>2.2998340114865424E-3</v>
      </c>
      <c r="AU78" s="61">
        <v>4.6870701330733707E-3</v>
      </c>
      <c r="AV78" s="61">
        <v>3.3941640088821508E-4</v>
      </c>
      <c r="AW78" s="61">
        <v>9.8916753299088125E-4</v>
      </c>
      <c r="AX78" s="61">
        <v>1.4365200977833973E-4</v>
      </c>
      <c r="AY78" s="61">
        <v>2.1238851685720906E-3</v>
      </c>
      <c r="AZ78" s="61">
        <v>8.2186956070711779E-3</v>
      </c>
      <c r="BA78" s="61">
        <v>0</v>
      </c>
      <c r="BB78" s="61">
        <v>0.10022554917913838</v>
      </c>
      <c r="BC78" s="61">
        <v>2.587658817553215E-2</v>
      </c>
      <c r="BD78" s="61">
        <v>6.6707258630911731E-2</v>
      </c>
      <c r="BE78" s="61">
        <v>7.214487749063372E-4</v>
      </c>
      <c r="BF78" s="61">
        <v>5.9916338901449106E-3</v>
      </c>
      <c r="BG78" s="61">
        <v>9.1529381710892706E-3</v>
      </c>
      <c r="BH78" s="61">
        <v>0.46583187635401901</v>
      </c>
      <c r="BI78" s="61">
        <v>0.15948425279158118</v>
      </c>
      <c r="BJ78" s="61">
        <v>0.39115736522845879</v>
      </c>
      <c r="BK78" s="61">
        <v>1.2094866215124932E-3</v>
      </c>
      <c r="BL78" s="61">
        <v>3.4421965543748258E-3</v>
      </c>
      <c r="BM78" s="61">
        <v>7.7238654404663783E-4</v>
      </c>
      <c r="BN78" s="61">
        <v>1.1171076049664036E-3</v>
      </c>
      <c r="BO78" s="61">
        <v>1.0967822761823753E-3</v>
      </c>
      <c r="BP78" s="61">
        <v>5.2544067762246092E-4</v>
      </c>
      <c r="BQ78" s="61">
        <v>0</v>
      </c>
      <c r="BR78" s="61">
        <v>1.3162670068232424E-3</v>
      </c>
      <c r="BS78" s="61">
        <v>0</v>
      </c>
      <c r="BT78" s="61">
        <v>5.4749717443055407E-4</v>
      </c>
      <c r="BU78" s="61">
        <v>8.5250896904710978E-4</v>
      </c>
      <c r="BV78" s="61">
        <v>1.082681139971807E-4</v>
      </c>
      <c r="BW78" s="61">
        <v>7.6521068268509316E-5</v>
      </c>
      <c r="BX78" s="61">
        <v>5.3838906311125576E-5</v>
      </c>
      <c r="BY78" s="61">
        <v>6.0343217326189632E-5</v>
      </c>
      <c r="BZ78" s="61">
        <v>3.7852736912137334E-3</v>
      </c>
      <c r="CA78" s="61">
        <v>3.4134149640066827E-3</v>
      </c>
      <c r="CB78" s="61">
        <v>0</v>
      </c>
      <c r="CC78" s="61">
        <v>8.2729059480597562E-3</v>
      </c>
      <c r="CD78" s="61">
        <v>8.6243845455291936E-3</v>
      </c>
      <c r="CE78" s="61">
        <v>1.680525498458555E-3</v>
      </c>
      <c r="CF78" s="61">
        <v>2.9327178910406189E-3</v>
      </c>
      <c r="CG78" s="61">
        <v>5.2107790480290387E-3</v>
      </c>
      <c r="CH78" s="61">
        <v>1.9417930847220103E-2</v>
      </c>
      <c r="CI78" s="61">
        <v>2.1614730104494093E-2</v>
      </c>
      <c r="CJ78" s="61">
        <v>2.8886842130730842E-3</v>
      </c>
      <c r="CK78" s="61">
        <v>6.371636315653335E-3</v>
      </c>
      <c r="CL78" s="61">
        <v>2.0701006632341513E-3</v>
      </c>
      <c r="CM78" s="61">
        <v>1.9308189355688149E-4</v>
      </c>
      <c r="CN78" s="61">
        <v>1.0927478147125945E-3</v>
      </c>
      <c r="CO78" s="61">
        <v>0</v>
      </c>
      <c r="CP78" s="61">
        <v>1.8252629301458597E-3</v>
      </c>
      <c r="CQ78" s="61">
        <v>1.1759952780494411E-3</v>
      </c>
      <c r="CR78" s="61">
        <v>1.4580026281622873E-3</v>
      </c>
      <c r="CS78" s="61">
        <v>4.5568840830483475E-3</v>
      </c>
      <c r="CT78" s="61">
        <v>3.8853308129022024E-3</v>
      </c>
      <c r="CU78" s="61">
        <v>5.2379696696150174E-4</v>
      </c>
      <c r="CV78" s="61">
        <v>4.0492069655101432E-4</v>
      </c>
      <c r="CW78" s="61">
        <v>2.5634812020972791E-4</v>
      </c>
      <c r="CX78" s="61">
        <v>3.9515566977578511E-5</v>
      </c>
      <c r="CY78" s="61">
        <v>5.9545176252330462E-3</v>
      </c>
      <c r="CZ78" s="61">
        <v>6.1645379698170241E-5</v>
      </c>
      <c r="DA78" s="61">
        <v>9.7037938216932695E-4</v>
      </c>
      <c r="DB78" s="61">
        <v>1.1799999496439424E-3</v>
      </c>
      <c r="DC78" s="61">
        <v>8.0246519691044196E-2</v>
      </c>
      <c r="DD78" s="61">
        <v>0.24405209419121612</v>
      </c>
      <c r="DE78" s="61">
        <v>7.9553031441163144E-2</v>
      </c>
      <c r="DF78" s="61">
        <v>8.0092516272809375E-2</v>
      </c>
      <c r="DG78" s="61">
        <v>4.9866406429906349E-2</v>
      </c>
      <c r="DH78" s="61">
        <v>7.0747681919285918E-2</v>
      </c>
      <c r="DI78" s="61">
        <v>7.1246544120884964E-2</v>
      </c>
      <c r="DJ78" s="61">
        <v>1.2071278488900166E-2</v>
      </c>
      <c r="DK78" s="61">
        <v>4.7188624942207493E-3</v>
      </c>
      <c r="DL78" s="61">
        <v>1.0756211317367982E-2</v>
      </c>
      <c r="DM78" s="61">
        <v>1.4732171708171336E-2</v>
      </c>
      <c r="DN78" s="61">
        <v>2.7105425858206585E-2</v>
      </c>
      <c r="DO78" s="61">
        <v>3.0640324377261188E-3</v>
      </c>
      <c r="DP78" s="61">
        <v>6.5674201508174419E-3</v>
      </c>
      <c r="DQ78" s="61">
        <v>1.4706309957636261E-2</v>
      </c>
      <c r="DR78" s="61">
        <v>1.2709584745418898E-2</v>
      </c>
      <c r="DS78" s="61">
        <v>1.6674564125111164E-2</v>
      </c>
      <c r="DT78" s="61">
        <v>3.6272448285539936E-3</v>
      </c>
      <c r="DU78" s="61">
        <v>8.8246793080152056E-2</v>
      </c>
      <c r="DV78" s="61">
        <v>2.8847373963028144E-3</v>
      </c>
      <c r="DW78" s="61">
        <v>1.9371859849585517E-3</v>
      </c>
      <c r="DX78" s="61">
        <v>7.2258059373843143E-3</v>
      </c>
      <c r="DY78" s="61">
        <v>8.5308550635288232E-3</v>
      </c>
      <c r="DZ78" s="61">
        <v>5.3129150756100975E-5</v>
      </c>
      <c r="EA78" s="61">
        <v>5.0363732752764024E-4</v>
      </c>
      <c r="EB78" s="61">
        <v>2.9587688720793212E-3</v>
      </c>
      <c r="EC78" s="61">
        <v>1.7360815563478426E-3</v>
      </c>
      <c r="ED78" s="61">
        <v>0</v>
      </c>
      <c r="EE78" s="61">
        <v>1.247209265721656E-5</v>
      </c>
      <c r="EF78" s="61">
        <v>9.6203172850876442E-3</v>
      </c>
      <c r="EG78" s="61">
        <v>1.6744220885711811E-4</v>
      </c>
      <c r="EH78" s="61">
        <v>2.1556680028590658E-3</v>
      </c>
      <c r="EI78" s="61">
        <v>9.8499999747347526E-6</v>
      </c>
      <c r="EJ78" s="61">
        <v>3.2046554175004542E-3</v>
      </c>
      <c r="EK78" s="61">
        <v>1.6305943546566766E-3</v>
      </c>
      <c r="EL78" s="61">
        <v>0</v>
      </c>
      <c r="EM78" s="61">
        <v>0</v>
      </c>
      <c r="EN78" s="61">
        <v>1.4204394818276956E-5</v>
      </c>
      <c r="EO78" s="61">
        <v>0</v>
      </c>
      <c r="EP78" s="61">
        <v>0</v>
      </c>
      <c r="EQ78" s="61">
        <v>0</v>
      </c>
      <c r="ER78" s="61">
        <v>8.8987903618153942E-4</v>
      </c>
      <c r="ES78" s="61">
        <v>2.250256228640126E-5</v>
      </c>
      <c r="ET78" s="61">
        <v>0</v>
      </c>
      <c r="EU78" s="61">
        <v>7.0141848326634045E-4</v>
      </c>
      <c r="EV78" s="61">
        <v>7.8633881787011802E-4</v>
      </c>
      <c r="EW78" s="61">
        <v>5.3203094922379577E-4</v>
      </c>
      <c r="EX78" s="61">
        <v>2.2345673321440972E-3</v>
      </c>
      <c r="EY78" s="61">
        <v>7.4439510747893864E-4</v>
      </c>
      <c r="EZ78" s="61">
        <v>2.2441514460696987E-2</v>
      </c>
      <c r="FA78" s="61">
        <v>1.0490652804345411E-3</v>
      </c>
      <c r="FB78" s="61">
        <v>2.1787831558751762E-4</v>
      </c>
      <c r="FC78" s="61">
        <v>8.6367133770989696E-5</v>
      </c>
      <c r="FD78" s="61">
        <v>4.0414321316018494E-3</v>
      </c>
      <c r="FE78" s="61">
        <v>1.8651108546389707E-2</v>
      </c>
      <c r="FF78" s="61">
        <v>5.5165322122529845E-3</v>
      </c>
      <c r="FG78" s="61">
        <v>3.9550874451276382E-3</v>
      </c>
      <c r="FH78" s="61">
        <v>1.1421122956395842E-3</v>
      </c>
      <c r="FI78" s="61">
        <v>3.8667812100040607E-3</v>
      </c>
      <c r="FJ78" s="61">
        <v>2.1911698362361643E-3</v>
      </c>
      <c r="FK78" s="61">
        <v>1.8870267049622086E-3</v>
      </c>
      <c r="FL78" s="61">
        <v>5.0819742343686223E-4</v>
      </c>
      <c r="FM78" s="61">
        <v>7.5360740113879874E-5</v>
      </c>
      <c r="FN78" s="61">
        <v>7.0273164896950054E-5</v>
      </c>
      <c r="FO78" s="61">
        <v>3.2272047242029367E-4</v>
      </c>
      <c r="FP78" s="61">
        <v>8.7512618961558885E-5</v>
      </c>
      <c r="FQ78" s="61">
        <v>6.9784638474591537E-4</v>
      </c>
      <c r="FR78" s="61">
        <v>4.4951540277348573E-5</v>
      </c>
      <c r="FS78" s="61">
        <v>0</v>
      </c>
      <c r="FT78" s="61">
        <v>1.3646308067260041E-3</v>
      </c>
      <c r="FU78" s="61">
        <v>7.4609793184727961E-4</v>
      </c>
      <c r="FV78" s="61">
        <v>2.6043311885459757E-4</v>
      </c>
      <c r="FW78" s="61">
        <v>7.3814254523438261E-4</v>
      </c>
      <c r="FX78" s="61">
        <v>2.4280261140125774E-3</v>
      </c>
      <c r="FY78" s="61">
        <v>1.6849232934092006E-3</v>
      </c>
      <c r="FZ78" s="61">
        <v>4.1977426655746955E-4</v>
      </c>
      <c r="GA78" s="61">
        <v>2.4774140686858214E-5</v>
      </c>
      <c r="GB78" s="61">
        <v>3.383633077514709E-4</v>
      </c>
      <c r="GC78" s="61">
        <v>6.6825264092993525E-5</v>
      </c>
      <c r="GD78" s="61">
        <v>6.3907328495574204E-4</v>
      </c>
      <c r="GE78" s="61">
        <v>4.1889270084601153E-5</v>
      </c>
      <c r="GF78" s="61">
        <v>2.4568512184979787E-3</v>
      </c>
      <c r="GG78" s="61">
        <v>0.94369730769847771</v>
      </c>
      <c r="GH78" s="61">
        <v>0.9226471680279652</v>
      </c>
      <c r="GI78" s="61">
        <v>0.83690747349195671</v>
      </c>
      <c r="GJ78" s="61">
        <v>0.89847657653058077</v>
      </c>
      <c r="GK78" s="61">
        <v>0.93173646043453073</v>
      </c>
      <c r="GL78" s="61">
        <v>4.6754881029979836E-3</v>
      </c>
      <c r="GM78" s="61">
        <v>4.4566855564765716E-3</v>
      </c>
      <c r="GN78" s="61">
        <v>4.0719854624786033E-3</v>
      </c>
      <c r="GO78" s="61">
        <v>1.9222639104002587E-3</v>
      </c>
      <c r="GP78" s="61">
        <v>1.720378099783405E-5</v>
      </c>
      <c r="GQ78" s="61">
        <v>9.4641620393242493E-5</v>
      </c>
      <c r="GR78" s="61">
        <v>1.3014431503400171E-4</v>
      </c>
      <c r="GS78" s="61">
        <v>1.0023689306008188E-4</v>
      </c>
      <c r="GT78" s="61">
        <v>8.2801899989824669E-4</v>
      </c>
      <c r="GU78" s="61">
        <v>2.9710182906189268E-4</v>
      </c>
      <c r="GV78" s="61">
        <v>1.8089032497786482E-3</v>
      </c>
      <c r="GW78" s="61">
        <v>8.353874864260155E-4</v>
      </c>
      <c r="GX78" s="61">
        <v>4.4108405642347693E-5</v>
      </c>
      <c r="GY78" s="61">
        <v>9.152794112286278E-5</v>
      </c>
      <c r="GZ78" s="61">
        <v>3.3753799775615282E-3</v>
      </c>
      <c r="HA78" s="61">
        <v>3.1583451897353575E-3</v>
      </c>
      <c r="HB78" s="61">
        <v>2.7737565180131806E-3</v>
      </c>
      <c r="HC78" s="61">
        <v>4.350378581164948E-3</v>
      </c>
      <c r="HD78" s="61">
        <v>3.3126258500009659E-3</v>
      </c>
      <c r="HE78" s="61">
        <v>9.7832933751652758E-3</v>
      </c>
      <c r="HF78" s="61">
        <v>8.3269759696560901E-3</v>
      </c>
      <c r="HG78" s="61">
        <v>1.2759595640127255E-2</v>
      </c>
      <c r="HH78" s="61">
        <v>3.1761054344848735E-4</v>
      </c>
      <c r="HI78" s="61">
        <v>1.3248871998825689E-2</v>
      </c>
      <c r="HJ78" s="61">
        <v>6.9911058995074073E-5</v>
      </c>
      <c r="HK78" s="61">
        <v>5.7696168735437234E-3</v>
      </c>
      <c r="HL78" s="61">
        <v>1.395793314256941E-2</v>
      </c>
      <c r="HM78" s="61">
        <v>1.1193527940187464E-2</v>
      </c>
      <c r="HN78" s="61">
        <v>7.4693899211029577E-2</v>
      </c>
      <c r="HO78" s="61">
        <v>1.0490685447221664E-2</v>
      </c>
      <c r="HP78" s="61">
        <v>7.7248870566970607E-5</v>
      </c>
      <c r="HQ78" s="61">
        <v>3.1623933558881968E-3</v>
      </c>
      <c r="HR78" s="61">
        <v>4.8321080627162479E-3</v>
      </c>
      <c r="HS78" s="61">
        <v>8.6955551386666259E-4</v>
      </c>
      <c r="HT78" s="61">
        <v>3.6267753837001988E-3</v>
      </c>
      <c r="HU78" s="61">
        <v>1.4774345583077671E-3</v>
      </c>
      <c r="HV78" s="61">
        <v>9.18098592390597E-3</v>
      </c>
      <c r="HW78" s="61">
        <v>1.8772869296884726E-3</v>
      </c>
      <c r="HX78" s="61">
        <v>7.4911251457262301E-3</v>
      </c>
      <c r="HY78" s="61">
        <v>3.3218598064428911E-3</v>
      </c>
      <c r="HZ78" s="61">
        <v>5.1717894292065362E-3</v>
      </c>
      <c r="IA78" s="61">
        <v>2.5506889915829674E-2</v>
      </c>
      <c r="IB78" s="61">
        <v>4.8790498387208444E-3</v>
      </c>
      <c r="IC78" s="61">
        <v>5.8082204714419994E-3</v>
      </c>
      <c r="ID78" s="61">
        <v>1.4465827823438024E-3</v>
      </c>
      <c r="IE78" s="61">
        <v>2.0731942194733917E-3</v>
      </c>
      <c r="IF78" s="61">
        <v>2.9141104717223761E-3</v>
      </c>
      <c r="IG78" s="61">
        <v>9.3213613744066266E-4</v>
      </c>
      <c r="IH78" s="61">
        <v>2.1513337170451634E-4</v>
      </c>
      <c r="II78" s="61">
        <v>2.9733760393625755E-3</v>
      </c>
      <c r="IJ78" s="61">
        <v>4.9576432989124138E-4</v>
      </c>
      <c r="IK78" s="61">
        <v>3.0706002832896976E-4</v>
      </c>
      <c r="IL78" s="61">
        <v>1.9410798474720094E-4</v>
      </c>
      <c r="IM78" s="61">
        <v>0</v>
      </c>
      <c r="IN78" s="61">
        <v>9.4269564217055405E-4</v>
      </c>
      <c r="IO78" s="61">
        <v>1.0498477394300784E-5</v>
      </c>
      <c r="IP78" s="61">
        <v>5.318547958106291E-4</v>
      </c>
      <c r="IQ78" s="61">
        <v>6.8866108710165491E-5</v>
      </c>
      <c r="IR78" s="61">
        <v>4.3251758800712963E-4</v>
      </c>
      <c r="IS78" s="61">
        <v>2.7147743905143069E-4</v>
      </c>
      <c r="IT78" s="61">
        <v>1.8194023193650758E-4</v>
      </c>
      <c r="IU78" s="61">
        <v>2.2576633400643375E-4</v>
      </c>
      <c r="IV78" s="61">
        <v>0</v>
      </c>
      <c r="IW78" s="61">
        <v>0</v>
      </c>
      <c r="IX78" s="61">
        <v>8.6336492724657394E-4</v>
      </c>
      <c r="IY78" s="61">
        <v>3.1515842055194295E-5</v>
      </c>
      <c r="IZ78" s="61">
        <v>2.2852190913734689E-3</v>
      </c>
      <c r="JA78" s="61">
        <v>3.7813488523164615E-5</v>
      </c>
      <c r="JB78" s="61">
        <v>1.5679297436746006E-4</v>
      </c>
      <c r="JC78" s="61">
        <v>4.6585151732591723E-5</v>
      </c>
      <c r="JD78" s="61">
        <v>0</v>
      </c>
      <c r="JE78" s="61">
        <v>2.7207476305769914E-4</v>
      </c>
      <c r="JF78" s="61">
        <v>5.2485977042096219E-4</v>
      </c>
      <c r="JG78" s="61">
        <v>1.0156484668981829E-3</v>
      </c>
      <c r="JH78" s="61">
        <v>6.2884496029265964E-3</v>
      </c>
      <c r="JI78" s="61">
        <v>8.1084960405161677E-4</v>
      </c>
      <c r="JJ78" s="61">
        <v>2.9559098910710881E-4</v>
      </c>
      <c r="JK78" s="61">
        <v>3.463520008218382E-3</v>
      </c>
      <c r="JL78" s="61">
        <v>7.0012412657842883E-4</v>
      </c>
      <c r="JM78" s="61">
        <v>3.43960835006082E-4</v>
      </c>
      <c r="JN78" s="61">
        <v>1.2121401870052813E-3</v>
      </c>
      <c r="JO78" s="61">
        <v>1.529306447971434E-4</v>
      </c>
      <c r="JP78" s="61">
        <v>6.2215106824006821E-5</v>
      </c>
      <c r="JQ78" s="61">
        <v>4.7188818688148723E-4</v>
      </c>
      <c r="JR78" s="61">
        <v>1.2324214991238868E-3</v>
      </c>
      <c r="JS78" s="61">
        <v>0</v>
      </c>
      <c r="JT78" s="61">
        <v>0</v>
      </c>
      <c r="JU78" s="61">
        <v>5.8659990795492981E-4</v>
      </c>
      <c r="JV78" s="61">
        <v>1.7483129925989201E-3</v>
      </c>
      <c r="JW78" s="61">
        <v>2.1900081505570306E-3</v>
      </c>
      <c r="JX78" s="61">
        <v>1.6793830909608281E-3</v>
      </c>
      <c r="JY78" s="61">
        <v>9.4048298693134478E-4</v>
      </c>
      <c r="JZ78" s="61">
        <v>1.5036261703713495E-3</v>
      </c>
      <c r="KA78" s="61">
        <v>3.3265149676927361E-4</v>
      </c>
      <c r="KB78" s="61">
        <v>1.4516482465737599E-3</v>
      </c>
      <c r="KC78" s="61">
        <v>9.6004261838883507E-4</v>
      </c>
      <c r="KD78" s="61">
        <v>2.3297470441528261E-4</v>
      </c>
      <c r="KE78" s="61">
        <v>2.4853211590247274E-3</v>
      </c>
      <c r="KF78" s="61">
        <v>6.4424338296917693E-3</v>
      </c>
      <c r="KG78" s="61">
        <v>2.1459395578275076E-3</v>
      </c>
      <c r="KH78" s="61">
        <v>2.9638334459842815E-3</v>
      </c>
      <c r="KI78" s="61">
        <v>1.1858447611054152E-3</v>
      </c>
      <c r="KJ78" s="61">
        <v>1.0383683960590728E-2</v>
      </c>
      <c r="KK78" s="61">
        <v>7.987939085250308E-3</v>
      </c>
      <c r="KL78" s="61">
        <v>8.0765042110083631E-4</v>
      </c>
      <c r="KM78" s="61">
        <v>2.3442062148042574E-3</v>
      </c>
      <c r="KN78" s="61">
        <v>5.8520213400055322E-4</v>
      </c>
      <c r="KO78" s="61">
        <v>5.8164099770235652E-4</v>
      </c>
      <c r="KP78" s="61">
        <v>4.8992297265368454E-4</v>
      </c>
      <c r="KQ78" s="61">
        <v>7.8981526969839841E-4</v>
      </c>
      <c r="KR78" s="61">
        <v>0</v>
      </c>
      <c r="KS78" s="61">
        <v>2.3940232755039533E-4</v>
      </c>
      <c r="KT78" s="61">
        <v>5.8176368468545103E-4</v>
      </c>
      <c r="KU78" s="61">
        <v>2.0346740371830502E-3</v>
      </c>
      <c r="KV78" s="61">
        <v>9.5780346366161455E-4</v>
      </c>
      <c r="KW78" s="61">
        <v>1.7464429916387212E-4</v>
      </c>
      <c r="KX78" s="61">
        <v>6.2185159053732638E-4</v>
      </c>
      <c r="KY78" s="61">
        <v>9.7171291971239263E-4</v>
      </c>
      <c r="KZ78" s="61">
        <v>3.9554826544017805E-4</v>
      </c>
    </row>
    <row r="79" spans="1:312" ht="13" x14ac:dyDescent="0.3">
      <c r="A79" s="102">
        <v>1.0396416754351363</v>
      </c>
      <c r="B79" s="50" t="s">
        <v>854</v>
      </c>
      <c r="C79" s="60" t="s">
        <v>129</v>
      </c>
      <c r="D79" s="61">
        <v>0</v>
      </c>
      <c r="E79" s="61">
        <v>0</v>
      </c>
      <c r="F79" s="61">
        <v>0</v>
      </c>
      <c r="G79" s="61">
        <v>0</v>
      </c>
      <c r="H79" s="61">
        <v>0</v>
      </c>
      <c r="I79" s="61">
        <v>2.3091465230524257E-5</v>
      </c>
      <c r="J79" s="61">
        <v>0</v>
      </c>
      <c r="K79" s="61">
        <v>0</v>
      </c>
      <c r="L79" s="61">
        <v>0</v>
      </c>
      <c r="M79" s="61">
        <v>0</v>
      </c>
      <c r="N79" s="61">
        <v>0</v>
      </c>
      <c r="O79" s="61">
        <v>0</v>
      </c>
      <c r="P79" s="61">
        <v>0</v>
      </c>
      <c r="Q79" s="61">
        <v>0</v>
      </c>
      <c r="R79" s="61">
        <v>0</v>
      </c>
      <c r="S79" s="61">
        <v>0</v>
      </c>
      <c r="T79" s="61">
        <v>0</v>
      </c>
      <c r="U79" s="61">
        <v>0</v>
      </c>
      <c r="V79" s="61">
        <v>2.2942588245684234E-5</v>
      </c>
      <c r="W79" s="61">
        <v>0</v>
      </c>
      <c r="X79" s="61">
        <v>0</v>
      </c>
      <c r="Y79" s="61">
        <v>5.9854718817886274E-4</v>
      </c>
      <c r="Z79" s="61">
        <v>1.0421661644184626E-4</v>
      </c>
      <c r="AA79" s="61">
        <v>4.7445600478136741E-4</v>
      </c>
      <c r="AB79" s="61">
        <v>0</v>
      </c>
      <c r="AC79" s="61">
        <v>0</v>
      </c>
      <c r="AD79" s="61">
        <v>0</v>
      </c>
      <c r="AE79" s="61">
        <v>2.6032459033642388E-4</v>
      </c>
      <c r="AF79" s="61">
        <v>0</v>
      </c>
      <c r="AG79" s="61">
        <v>0</v>
      </c>
      <c r="AH79" s="61">
        <v>0</v>
      </c>
      <c r="AI79" s="61">
        <v>0</v>
      </c>
      <c r="AJ79" s="61">
        <v>3.7576409423374084E-5</v>
      </c>
      <c r="AK79" s="61">
        <v>1.5849257812605551E-4</v>
      </c>
      <c r="AL79" s="61">
        <v>2.1477319533744822E-3</v>
      </c>
      <c r="AM79" s="61">
        <v>4.560122262579111E-3</v>
      </c>
      <c r="AN79" s="61">
        <v>2.1348165422142168E-4</v>
      </c>
      <c r="AO79" s="61">
        <v>4.4705248811062692E-4</v>
      </c>
      <c r="AP79" s="61">
        <v>2.1833170173199013E-3</v>
      </c>
      <c r="AQ79" s="61">
        <v>4.6969910081684835E-5</v>
      </c>
      <c r="AR79" s="61">
        <v>1.5589928382420139E-3</v>
      </c>
      <c r="AS79" s="61">
        <v>0.42524585011152949</v>
      </c>
      <c r="AT79" s="61">
        <v>6.6443167939785009E-3</v>
      </c>
      <c r="AU79" s="61">
        <v>0.19176795591684365</v>
      </c>
      <c r="AV79" s="61">
        <v>9.7563025093587047E-6</v>
      </c>
      <c r="AW79" s="61">
        <v>1.9826535052808208E-4</v>
      </c>
      <c r="AX79" s="61">
        <v>5.9878124554339033E-6</v>
      </c>
      <c r="AY79" s="61">
        <v>0</v>
      </c>
      <c r="AZ79" s="61">
        <v>9.2341229723550501E-5</v>
      </c>
      <c r="BA79" s="61">
        <v>0</v>
      </c>
      <c r="BB79" s="61">
        <v>3.4270403185565801E-3</v>
      </c>
      <c r="BC79" s="61">
        <v>0</v>
      </c>
      <c r="BD79" s="61">
        <v>8.2655269905041656E-6</v>
      </c>
      <c r="BE79" s="61">
        <v>0</v>
      </c>
      <c r="BF79" s="61">
        <v>1.111406625445282E-3</v>
      </c>
      <c r="BG79" s="61">
        <v>2.9854448405433527E-3</v>
      </c>
      <c r="BH79" s="61">
        <v>1.0556709463734477E-5</v>
      </c>
      <c r="BI79" s="61">
        <v>0</v>
      </c>
      <c r="BJ79" s="61">
        <v>0</v>
      </c>
      <c r="BK79" s="61">
        <v>1.163603758654506E-5</v>
      </c>
      <c r="BL79" s="61">
        <v>0</v>
      </c>
      <c r="BM79" s="61">
        <v>0</v>
      </c>
      <c r="BN79" s="61">
        <v>1.1464732648774399E-5</v>
      </c>
      <c r="BO79" s="61">
        <v>0</v>
      </c>
      <c r="BP79" s="61">
        <v>0</v>
      </c>
      <c r="BQ79" s="61">
        <v>0</v>
      </c>
      <c r="BR79" s="61">
        <v>0</v>
      </c>
      <c r="BS79" s="61">
        <v>0</v>
      </c>
      <c r="BT79" s="61">
        <v>0</v>
      </c>
      <c r="BU79" s="61">
        <v>0</v>
      </c>
      <c r="BV79" s="61">
        <v>8.5717967658963004E-4</v>
      </c>
      <c r="BW79" s="61">
        <v>0</v>
      </c>
      <c r="BX79" s="61">
        <v>0</v>
      </c>
      <c r="BY79" s="61">
        <v>3.3310851182954393E-5</v>
      </c>
      <c r="BZ79" s="61">
        <v>0</v>
      </c>
      <c r="CA79" s="61">
        <v>0</v>
      </c>
      <c r="CB79" s="61">
        <v>0</v>
      </c>
      <c r="CC79" s="61">
        <v>0</v>
      </c>
      <c r="CD79" s="61">
        <v>1.0022431564892922E-5</v>
      </c>
      <c r="CE79" s="61">
        <v>0</v>
      </c>
      <c r="CF79" s="61">
        <v>0</v>
      </c>
      <c r="CG79" s="61">
        <v>3.4866526425067215E-5</v>
      </c>
      <c r="CH79" s="61">
        <v>0</v>
      </c>
      <c r="CI79" s="61">
        <v>4.5215179869170357E-4</v>
      </c>
      <c r="CJ79" s="61">
        <v>1.2564228560763848E-4</v>
      </c>
      <c r="CK79" s="61">
        <v>4.4705365992933767E-5</v>
      </c>
      <c r="CL79" s="61">
        <v>4.3617371909178216E-3</v>
      </c>
      <c r="CM79" s="61">
        <v>0</v>
      </c>
      <c r="CN79" s="61">
        <v>6.5481943783069795E-5</v>
      </c>
      <c r="CO79" s="61">
        <v>0</v>
      </c>
      <c r="CP79" s="61">
        <v>6.7243065851076058E-4</v>
      </c>
      <c r="CQ79" s="61">
        <v>0</v>
      </c>
      <c r="CR79" s="61">
        <v>4.5930367598511656E-4</v>
      </c>
      <c r="CS79" s="61">
        <v>3.8501271089848665E-5</v>
      </c>
      <c r="CT79" s="61">
        <v>1.7984999354359938E-4</v>
      </c>
      <c r="CU79" s="61">
        <v>1.0460290273394325E-4</v>
      </c>
      <c r="CV79" s="61">
        <v>0</v>
      </c>
      <c r="CW79" s="61">
        <v>0</v>
      </c>
      <c r="CX79" s="61">
        <v>0</v>
      </c>
      <c r="CY79" s="61">
        <v>0</v>
      </c>
      <c r="CZ79" s="61">
        <v>0</v>
      </c>
      <c r="DA79" s="61">
        <v>0</v>
      </c>
      <c r="DB79" s="61">
        <v>0</v>
      </c>
      <c r="DC79" s="61">
        <v>0</v>
      </c>
      <c r="DD79" s="61">
        <v>4.8022490344654594E-4</v>
      </c>
      <c r="DE79" s="61">
        <v>0</v>
      </c>
      <c r="DF79" s="61">
        <v>0</v>
      </c>
      <c r="DG79" s="61">
        <v>0</v>
      </c>
      <c r="DH79" s="61">
        <v>0</v>
      </c>
      <c r="DI79" s="61">
        <v>1.9337477950342193E-2</v>
      </c>
      <c r="DJ79" s="61">
        <v>0.19529119574104284</v>
      </c>
      <c r="DK79" s="61">
        <v>1.3636913824981613E-2</v>
      </c>
      <c r="DL79" s="61">
        <v>0.4131273816641558</v>
      </c>
      <c r="DM79" s="61">
        <v>0.46809119114667253</v>
      </c>
      <c r="DN79" s="61">
        <v>5.2333662865232484E-3</v>
      </c>
      <c r="DO79" s="61">
        <v>0.4827465564446603</v>
      </c>
      <c r="DP79" s="61">
        <v>5.9009975286061066E-3</v>
      </c>
      <c r="DQ79" s="61">
        <v>8.1828573760935551E-4</v>
      </c>
      <c r="DR79" s="61">
        <v>1.1408750247779514E-2</v>
      </c>
      <c r="DS79" s="61">
        <v>8.5002799817882946E-2</v>
      </c>
      <c r="DT79" s="61">
        <v>0</v>
      </c>
      <c r="DU79" s="61">
        <v>1.7743465684726799E-5</v>
      </c>
      <c r="DV79" s="61">
        <v>0</v>
      </c>
      <c r="DW79" s="61">
        <v>3.6779772381716631E-5</v>
      </c>
      <c r="DX79" s="61">
        <v>3.7518246999428176E-5</v>
      </c>
      <c r="DY79" s="61">
        <v>0</v>
      </c>
      <c r="DZ79" s="61">
        <v>6.4862387523577372E-5</v>
      </c>
      <c r="EA79" s="61">
        <v>3.1311911550962993E-5</v>
      </c>
      <c r="EB79" s="61">
        <v>8.0946530895684762E-4</v>
      </c>
      <c r="EC79" s="61">
        <v>0</v>
      </c>
      <c r="ED79" s="61">
        <v>0</v>
      </c>
      <c r="EE79" s="61">
        <v>0</v>
      </c>
      <c r="EF79" s="61">
        <v>1.9827742473358984E-3</v>
      </c>
      <c r="EG79" s="61">
        <v>0</v>
      </c>
      <c r="EH79" s="61">
        <v>1.7135741913621678E-5</v>
      </c>
      <c r="EI79" s="61">
        <v>0</v>
      </c>
      <c r="EJ79" s="61">
        <v>0</v>
      </c>
      <c r="EK79" s="61">
        <v>0</v>
      </c>
      <c r="EL79" s="61">
        <v>0</v>
      </c>
      <c r="EM79" s="61">
        <v>0</v>
      </c>
      <c r="EN79" s="61">
        <v>0</v>
      </c>
      <c r="EO79" s="61">
        <v>3.4353416003919182E-3</v>
      </c>
      <c r="EP79" s="61">
        <v>3.2645331824904315E-4</v>
      </c>
      <c r="EQ79" s="61">
        <v>0</v>
      </c>
      <c r="ER79" s="61">
        <v>0</v>
      </c>
      <c r="ES79" s="61">
        <v>0</v>
      </c>
      <c r="ET79" s="61">
        <v>0</v>
      </c>
      <c r="EU79" s="61">
        <v>1.2338804939888872E-5</v>
      </c>
      <c r="EV79" s="61">
        <v>0</v>
      </c>
      <c r="EW79" s="61">
        <v>5.7801732780345284E-6</v>
      </c>
      <c r="EX79" s="61">
        <v>0</v>
      </c>
      <c r="EY79" s="61">
        <v>0</v>
      </c>
      <c r="EZ79" s="61">
        <v>0</v>
      </c>
      <c r="FA79" s="61">
        <v>0</v>
      </c>
      <c r="FB79" s="61">
        <v>0</v>
      </c>
      <c r="FC79" s="61">
        <v>0</v>
      </c>
      <c r="FD79" s="61">
        <v>0</v>
      </c>
      <c r="FE79" s="61">
        <v>0</v>
      </c>
      <c r="FF79" s="61">
        <v>0</v>
      </c>
      <c r="FG79" s="61">
        <v>2.4613756384732571E-5</v>
      </c>
      <c r="FH79" s="61">
        <v>0</v>
      </c>
      <c r="FI79" s="61">
        <v>0</v>
      </c>
      <c r="FJ79" s="61">
        <v>0</v>
      </c>
      <c r="FK79" s="61">
        <v>0</v>
      </c>
      <c r="FL79" s="61">
        <v>0</v>
      </c>
      <c r="FM79" s="61">
        <v>0</v>
      </c>
      <c r="FN79" s="61">
        <v>0</v>
      </c>
      <c r="FO79" s="61">
        <v>0</v>
      </c>
      <c r="FP79" s="61">
        <v>0</v>
      </c>
      <c r="FQ79" s="61">
        <v>0</v>
      </c>
      <c r="FR79" s="61">
        <v>0</v>
      </c>
      <c r="FS79" s="61">
        <v>0</v>
      </c>
      <c r="FT79" s="61">
        <v>0</v>
      </c>
      <c r="FU79" s="61">
        <v>0</v>
      </c>
      <c r="FV79" s="61">
        <v>0</v>
      </c>
      <c r="FW79" s="61">
        <v>0</v>
      </c>
      <c r="FX79" s="61">
        <v>0</v>
      </c>
      <c r="FY79" s="61">
        <v>0</v>
      </c>
      <c r="FZ79" s="61">
        <v>0</v>
      </c>
      <c r="GA79" s="61">
        <v>0</v>
      </c>
      <c r="GB79" s="61">
        <v>0</v>
      </c>
      <c r="GC79" s="61">
        <v>0</v>
      </c>
      <c r="GD79" s="61">
        <v>0</v>
      </c>
      <c r="GE79" s="61">
        <v>0</v>
      </c>
      <c r="GF79" s="61">
        <v>0</v>
      </c>
      <c r="GG79" s="61">
        <v>0</v>
      </c>
      <c r="GH79" s="61">
        <v>0</v>
      </c>
      <c r="GI79" s="61">
        <v>2.2557224756298734E-5</v>
      </c>
      <c r="GJ79" s="61">
        <v>5.4481522885023163E-6</v>
      </c>
      <c r="GK79" s="61">
        <v>0</v>
      </c>
      <c r="GL79" s="61">
        <v>0</v>
      </c>
      <c r="GM79" s="61">
        <v>0</v>
      </c>
      <c r="GN79" s="61">
        <v>7.3511268823823724E-4</v>
      </c>
      <c r="GO79" s="61">
        <v>0</v>
      </c>
      <c r="GP79" s="61">
        <v>0</v>
      </c>
      <c r="GQ79" s="61">
        <v>3.2442528714295756E-4</v>
      </c>
      <c r="GR79" s="61">
        <v>0</v>
      </c>
      <c r="GS79" s="61">
        <v>0</v>
      </c>
      <c r="GT79" s="61">
        <v>0</v>
      </c>
      <c r="GU79" s="61">
        <v>0</v>
      </c>
      <c r="GV79" s="61">
        <v>0</v>
      </c>
      <c r="GW79" s="61">
        <v>0</v>
      </c>
      <c r="GX79" s="61">
        <v>1.2618641820362355E-5</v>
      </c>
      <c r="GY79" s="61">
        <v>3.0456161593147721E-5</v>
      </c>
      <c r="GZ79" s="61">
        <v>9.1897587690019584E-4</v>
      </c>
      <c r="HA79" s="61">
        <v>1.2262924508504771E-3</v>
      </c>
      <c r="HB79" s="61">
        <v>2.9113359350068646E-3</v>
      </c>
      <c r="HC79" s="61">
        <v>9.9922383571145152E-5</v>
      </c>
      <c r="HD79" s="61">
        <v>8.4741272692155916E-4</v>
      </c>
      <c r="HE79" s="61">
        <v>1.0125462061173099E-3</v>
      </c>
      <c r="HF79" s="61">
        <v>5.3735434231969676E-4</v>
      </c>
      <c r="HG79" s="61">
        <v>7.8992064316876706E-3</v>
      </c>
      <c r="HH79" s="61">
        <v>0</v>
      </c>
      <c r="HI79" s="61">
        <v>3.0458338282204232E-3</v>
      </c>
      <c r="HJ79" s="61">
        <v>2.2107249601757101E-3</v>
      </c>
      <c r="HK79" s="61">
        <v>0</v>
      </c>
      <c r="HL79" s="61">
        <v>7.8090979875188417E-4</v>
      </c>
      <c r="HM79" s="61">
        <v>0</v>
      </c>
      <c r="HN79" s="61">
        <v>0</v>
      </c>
      <c r="HO79" s="61">
        <v>0</v>
      </c>
      <c r="HP79" s="61">
        <v>4.0004674469408123E-4</v>
      </c>
      <c r="HQ79" s="61">
        <v>8.5970442183743112E-2</v>
      </c>
      <c r="HR79" s="61">
        <v>0.14115343446409839</v>
      </c>
      <c r="HS79" s="61">
        <v>8.5090406151240746E-4</v>
      </c>
      <c r="HT79" s="61">
        <v>1.2223382424496651E-2</v>
      </c>
      <c r="HU79" s="61">
        <v>1.397155917447385E-3</v>
      </c>
      <c r="HV79" s="61">
        <v>6.8803705739560036E-3</v>
      </c>
      <c r="HW79" s="61">
        <v>0</v>
      </c>
      <c r="HX79" s="61">
        <v>0</v>
      </c>
      <c r="HY79" s="61">
        <v>0</v>
      </c>
      <c r="HZ79" s="61">
        <v>0</v>
      </c>
      <c r="IA79" s="61">
        <v>0</v>
      </c>
      <c r="IB79" s="61">
        <v>3.9149206152526237E-5</v>
      </c>
      <c r="IC79" s="61">
        <v>0</v>
      </c>
      <c r="ID79" s="61">
        <v>4.4360133198522967E-5</v>
      </c>
      <c r="IE79" s="61">
        <v>0</v>
      </c>
      <c r="IF79" s="61">
        <v>0</v>
      </c>
      <c r="IG79" s="61">
        <v>7.1951043448524176E-4</v>
      </c>
      <c r="IH79" s="61">
        <v>0</v>
      </c>
      <c r="II79" s="61">
        <v>1.4827255773664732E-5</v>
      </c>
      <c r="IJ79" s="61">
        <v>0</v>
      </c>
      <c r="IK79" s="61">
        <v>0</v>
      </c>
      <c r="IL79" s="61">
        <v>0</v>
      </c>
      <c r="IM79" s="61">
        <v>0</v>
      </c>
      <c r="IN79" s="61">
        <v>0</v>
      </c>
      <c r="IO79" s="61">
        <v>0</v>
      </c>
      <c r="IP79" s="61">
        <v>0</v>
      </c>
      <c r="IQ79" s="61">
        <v>0</v>
      </c>
      <c r="IR79" s="61">
        <v>0</v>
      </c>
      <c r="IS79" s="61">
        <v>2.5109536893107683E-4</v>
      </c>
      <c r="IT79" s="61">
        <v>0</v>
      </c>
      <c r="IU79" s="61">
        <v>0</v>
      </c>
      <c r="IV79" s="61">
        <v>0</v>
      </c>
      <c r="IW79" s="61">
        <v>0</v>
      </c>
      <c r="IX79" s="61">
        <v>0</v>
      </c>
      <c r="IY79" s="61">
        <v>0</v>
      </c>
      <c r="IZ79" s="61">
        <v>0</v>
      </c>
      <c r="JA79" s="61">
        <v>0</v>
      </c>
      <c r="JB79" s="61">
        <v>0</v>
      </c>
      <c r="JC79" s="61">
        <v>0</v>
      </c>
      <c r="JD79" s="61">
        <v>1.5700286792327458E-5</v>
      </c>
      <c r="JE79" s="61">
        <v>0</v>
      </c>
      <c r="JF79" s="61">
        <v>0</v>
      </c>
      <c r="JG79" s="61">
        <v>3.2353742137994423E-5</v>
      </c>
      <c r="JH79" s="61">
        <v>0</v>
      </c>
      <c r="JI79" s="61">
        <v>0</v>
      </c>
      <c r="JJ79" s="61">
        <v>0</v>
      </c>
      <c r="JK79" s="61">
        <v>0</v>
      </c>
      <c r="JL79" s="61">
        <v>0</v>
      </c>
      <c r="JM79" s="61">
        <v>2.1784840396040116E-4</v>
      </c>
      <c r="JN79" s="61">
        <v>0</v>
      </c>
      <c r="JO79" s="61">
        <v>0</v>
      </c>
      <c r="JP79" s="61">
        <v>2.1715744795547357E-4</v>
      </c>
      <c r="JQ79" s="61">
        <v>0</v>
      </c>
      <c r="JR79" s="61">
        <v>0</v>
      </c>
      <c r="JS79" s="61">
        <v>0</v>
      </c>
      <c r="JT79" s="61">
        <v>0</v>
      </c>
      <c r="JU79" s="61">
        <v>0</v>
      </c>
      <c r="JV79" s="61">
        <v>0</v>
      </c>
      <c r="JW79" s="61">
        <v>2.4331680012280407E-4</v>
      </c>
      <c r="JX79" s="61">
        <v>0</v>
      </c>
      <c r="JY79" s="61">
        <v>1.3828099822829692E-5</v>
      </c>
      <c r="JZ79" s="61">
        <v>0</v>
      </c>
      <c r="KA79" s="61">
        <v>7.4451585125811951E-4</v>
      </c>
      <c r="KB79" s="61">
        <v>8.6717156102316034E-6</v>
      </c>
      <c r="KC79" s="61">
        <v>0</v>
      </c>
      <c r="KD79" s="61">
        <v>0</v>
      </c>
      <c r="KE79" s="61">
        <v>6.6459359684437652E-5</v>
      </c>
      <c r="KF79" s="61">
        <v>0</v>
      </c>
      <c r="KG79" s="61">
        <v>1.9439780911574983E-5</v>
      </c>
      <c r="KH79" s="61">
        <v>0</v>
      </c>
      <c r="KI79" s="61">
        <v>0</v>
      </c>
      <c r="KJ79" s="61">
        <v>1.0369888405996123E-4</v>
      </c>
      <c r="KK79" s="61">
        <v>1.8458849377014835E-4</v>
      </c>
      <c r="KL79" s="61">
        <v>0</v>
      </c>
      <c r="KM79" s="61">
        <v>1.3580396249790708E-5</v>
      </c>
      <c r="KN79" s="61">
        <v>0</v>
      </c>
      <c r="KO79" s="61">
        <v>0</v>
      </c>
      <c r="KP79" s="61">
        <v>1.0326989478701598E-5</v>
      </c>
      <c r="KQ79" s="61">
        <v>0</v>
      </c>
      <c r="KR79" s="61">
        <v>0</v>
      </c>
      <c r="KS79" s="61">
        <v>2.1194572025128383E-4</v>
      </c>
      <c r="KT79" s="61">
        <v>6.8363143467851538E-4</v>
      </c>
      <c r="KU79" s="61">
        <v>8.9875562493501432E-6</v>
      </c>
      <c r="KV79" s="61">
        <v>1.6012478847587787E-5</v>
      </c>
      <c r="KW79" s="61">
        <v>2.781295870739306E-4</v>
      </c>
      <c r="KX79" s="61">
        <v>0</v>
      </c>
      <c r="KY79" s="61">
        <v>3.6296282014684947E-5</v>
      </c>
      <c r="KZ79" s="61">
        <v>0</v>
      </c>
    </row>
    <row r="80" spans="1:312" ht="13" x14ac:dyDescent="0.3">
      <c r="A80" s="102">
        <v>1.0753395536007431</v>
      </c>
      <c r="B80" s="50" t="s">
        <v>853</v>
      </c>
      <c r="C80" s="60" t="s">
        <v>110</v>
      </c>
      <c r="D80" s="61">
        <v>0</v>
      </c>
      <c r="E80" s="61">
        <v>0</v>
      </c>
      <c r="F80" s="61">
        <v>0</v>
      </c>
      <c r="G80" s="61">
        <v>0</v>
      </c>
      <c r="H80" s="61">
        <v>0</v>
      </c>
      <c r="I80" s="61">
        <v>0</v>
      </c>
      <c r="J80" s="61">
        <v>0</v>
      </c>
      <c r="K80" s="61">
        <v>0</v>
      </c>
      <c r="L80" s="61">
        <v>3.5281554519232448E-4</v>
      </c>
      <c r="M80" s="61">
        <v>0</v>
      </c>
      <c r="N80" s="61">
        <v>3.1144492030811309E-5</v>
      </c>
      <c r="O80" s="61">
        <v>1.1930518959577723E-4</v>
      </c>
      <c r="P80" s="61">
        <v>0</v>
      </c>
      <c r="Q80" s="61">
        <v>0</v>
      </c>
      <c r="R80" s="61">
        <v>0</v>
      </c>
      <c r="S80" s="61">
        <v>1.1538241817080861E-4</v>
      </c>
      <c r="T80" s="61">
        <v>0</v>
      </c>
      <c r="U80" s="61">
        <v>0</v>
      </c>
      <c r="V80" s="61">
        <v>0</v>
      </c>
      <c r="W80" s="61">
        <v>0</v>
      </c>
      <c r="X80" s="61">
        <v>0</v>
      </c>
      <c r="Y80" s="61">
        <v>0</v>
      </c>
      <c r="Z80" s="61">
        <v>0</v>
      </c>
      <c r="AA80" s="61">
        <v>0</v>
      </c>
      <c r="AB80" s="61">
        <v>9.3841840518479712E-5</v>
      </c>
      <c r="AC80" s="61">
        <v>1.4329798970387072E-4</v>
      </c>
      <c r="AD80" s="61">
        <v>0</v>
      </c>
      <c r="AE80" s="61">
        <v>1.0219015648857163E-5</v>
      </c>
      <c r="AF80" s="61">
        <v>0</v>
      </c>
      <c r="AG80" s="61">
        <v>0</v>
      </c>
      <c r="AH80" s="61">
        <v>1.41177554780751E-5</v>
      </c>
      <c r="AI80" s="61">
        <v>4.2982256917204002E-4</v>
      </c>
      <c r="AJ80" s="61">
        <v>2.1263867347498359E-2</v>
      </c>
      <c r="AK80" s="61">
        <v>2.4974174746024755E-4</v>
      </c>
      <c r="AL80" s="61">
        <v>0</v>
      </c>
      <c r="AM80" s="61">
        <v>2.3542915938570637E-4</v>
      </c>
      <c r="AN80" s="61">
        <v>0</v>
      </c>
      <c r="AO80" s="61">
        <v>1.6331424383127878E-4</v>
      </c>
      <c r="AP80" s="61">
        <v>0</v>
      </c>
      <c r="AQ80" s="61">
        <v>0</v>
      </c>
      <c r="AR80" s="61">
        <v>3.5885366520720303E-3</v>
      </c>
      <c r="AS80" s="61">
        <v>1.7961737316230964E-4</v>
      </c>
      <c r="AT80" s="61">
        <v>0</v>
      </c>
      <c r="AU80" s="61">
        <v>0</v>
      </c>
      <c r="AV80" s="61">
        <v>8.7707371755010014E-5</v>
      </c>
      <c r="AW80" s="61">
        <v>0</v>
      </c>
      <c r="AX80" s="61">
        <v>0</v>
      </c>
      <c r="AY80" s="61">
        <v>1.7661813029300067E-4</v>
      </c>
      <c r="AZ80" s="61">
        <v>3.5321270911749253E-4</v>
      </c>
      <c r="BA80" s="61">
        <v>0</v>
      </c>
      <c r="BB80" s="61">
        <v>0</v>
      </c>
      <c r="BC80" s="61">
        <v>0</v>
      </c>
      <c r="BD80" s="61">
        <v>1.3678865089918864E-5</v>
      </c>
      <c r="BE80" s="61">
        <v>0</v>
      </c>
      <c r="BF80" s="61">
        <v>2.0856837267787146E-4</v>
      </c>
      <c r="BG80" s="61">
        <v>0</v>
      </c>
      <c r="BH80" s="61">
        <v>1.6771812030645498E-4</v>
      </c>
      <c r="BI80" s="61">
        <v>4.4566931176657036E-5</v>
      </c>
      <c r="BJ80" s="61">
        <v>0</v>
      </c>
      <c r="BK80" s="61">
        <v>0</v>
      </c>
      <c r="BL80" s="61">
        <v>0</v>
      </c>
      <c r="BM80" s="61">
        <v>0</v>
      </c>
      <c r="BN80" s="61">
        <v>0</v>
      </c>
      <c r="BO80" s="61">
        <v>0</v>
      </c>
      <c r="BP80" s="61">
        <v>0</v>
      </c>
      <c r="BQ80" s="61">
        <v>0</v>
      </c>
      <c r="BR80" s="61">
        <v>0</v>
      </c>
      <c r="BS80" s="61">
        <v>0</v>
      </c>
      <c r="BT80" s="61">
        <v>0</v>
      </c>
      <c r="BU80" s="61">
        <v>0</v>
      </c>
      <c r="BV80" s="61">
        <v>0</v>
      </c>
      <c r="BW80" s="61">
        <v>0</v>
      </c>
      <c r="BX80" s="61">
        <v>0</v>
      </c>
      <c r="BY80" s="61">
        <v>0</v>
      </c>
      <c r="BZ80" s="61">
        <v>0</v>
      </c>
      <c r="CA80" s="61">
        <v>0</v>
      </c>
      <c r="CB80" s="61">
        <v>0</v>
      </c>
      <c r="CC80" s="61">
        <v>0</v>
      </c>
      <c r="CD80" s="61">
        <v>0</v>
      </c>
      <c r="CE80" s="61">
        <v>1.6863782878557673E-4</v>
      </c>
      <c r="CF80" s="61">
        <v>0</v>
      </c>
      <c r="CG80" s="61">
        <v>0</v>
      </c>
      <c r="CH80" s="61">
        <v>0</v>
      </c>
      <c r="CI80" s="61">
        <v>0</v>
      </c>
      <c r="CJ80" s="61">
        <v>0</v>
      </c>
      <c r="CK80" s="61">
        <v>4.2158368384471486E-4</v>
      </c>
      <c r="CL80" s="61">
        <v>6.2915582069235114E-3</v>
      </c>
      <c r="CM80" s="61">
        <v>2.1713216127067243E-3</v>
      </c>
      <c r="CN80" s="61">
        <v>5.1936856482332015E-4</v>
      </c>
      <c r="CO80" s="61">
        <v>1.05265137475268E-2</v>
      </c>
      <c r="CP80" s="61">
        <v>2.3829624792087379E-2</v>
      </c>
      <c r="CQ80" s="61">
        <v>7.7219439871909087E-4</v>
      </c>
      <c r="CR80" s="61">
        <v>1.7961113856909991E-5</v>
      </c>
      <c r="CS80" s="61">
        <v>0</v>
      </c>
      <c r="CT80" s="61">
        <v>1.4145344730294204E-3</v>
      </c>
      <c r="CU80" s="61">
        <v>0</v>
      </c>
      <c r="CV80" s="61">
        <v>0</v>
      </c>
      <c r="CW80" s="61">
        <v>0</v>
      </c>
      <c r="CX80" s="61">
        <v>0</v>
      </c>
      <c r="CY80" s="61">
        <v>0</v>
      </c>
      <c r="CZ80" s="61">
        <v>0</v>
      </c>
      <c r="DA80" s="61">
        <v>7.6799643259830853E-6</v>
      </c>
      <c r="DB80" s="61">
        <v>2.1979700554561794E-5</v>
      </c>
      <c r="DC80" s="61">
        <v>0</v>
      </c>
      <c r="DD80" s="61">
        <v>2.0394056157844706E-5</v>
      </c>
      <c r="DE80" s="61">
        <v>2.1837985684031755E-5</v>
      </c>
      <c r="DF80" s="61">
        <v>0</v>
      </c>
      <c r="DG80" s="61">
        <v>1.5783714177719555E-5</v>
      </c>
      <c r="DH80" s="61">
        <v>7.8897141334473688E-4</v>
      </c>
      <c r="DI80" s="61">
        <v>0</v>
      </c>
      <c r="DJ80" s="61">
        <v>1.291472358250686E-3</v>
      </c>
      <c r="DK80" s="61">
        <v>0</v>
      </c>
      <c r="DL80" s="61">
        <v>0</v>
      </c>
      <c r="DM80" s="61">
        <v>6.4968092460849163E-5</v>
      </c>
      <c r="DN80" s="61">
        <v>0</v>
      </c>
      <c r="DO80" s="61">
        <v>2.5541387822499806E-4</v>
      </c>
      <c r="DP80" s="61">
        <v>3.6458198591579673E-5</v>
      </c>
      <c r="DQ80" s="61">
        <v>1.3013890480825711E-3</v>
      </c>
      <c r="DR80" s="61">
        <v>0</v>
      </c>
      <c r="DS80" s="61">
        <v>0</v>
      </c>
      <c r="DT80" s="61">
        <v>0</v>
      </c>
      <c r="DU80" s="61">
        <v>0</v>
      </c>
      <c r="DV80" s="61">
        <v>0</v>
      </c>
      <c r="DW80" s="61">
        <v>0</v>
      </c>
      <c r="DX80" s="61">
        <v>1.9884670909696932E-4</v>
      </c>
      <c r="DY80" s="61">
        <v>0</v>
      </c>
      <c r="DZ80" s="61">
        <v>1.0292553493375471E-3</v>
      </c>
      <c r="EA80" s="61">
        <v>2.2199948359371436E-3</v>
      </c>
      <c r="EB80" s="61">
        <v>1.7925494093157544E-2</v>
      </c>
      <c r="EC80" s="61">
        <v>5.5226709532556944E-4</v>
      </c>
      <c r="ED80" s="61">
        <v>1.1405758095298304E-2</v>
      </c>
      <c r="EE80" s="61">
        <v>8.8943732879033684E-3</v>
      </c>
      <c r="EF80" s="61">
        <v>3.5639451207176723E-2</v>
      </c>
      <c r="EG80" s="61">
        <v>1.5371356190666352E-3</v>
      </c>
      <c r="EH80" s="61">
        <v>1.0600924396403401E-2</v>
      </c>
      <c r="EI80" s="61">
        <v>1.4342368263211829E-3</v>
      </c>
      <c r="EJ80" s="61">
        <v>1.0892189400268317E-2</v>
      </c>
      <c r="EK80" s="61">
        <v>8.5551946645606412E-3</v>
      </c>
      <c r="EL80" s="61">
        <v>0</v>
      </c>
      <c r="EM80" s="61">
        <v>0</v>
      </c>
      <c r="EN80" s="61">
        <v>0</v>
      </c>
      <c r="EO80" s="61">
        <v>0</v>
      </c>
      <c r="EP80" s="61">
        <v>2.7355644420641557E-4</v>
      </c>
      <c r="EQ80" s="61">
        <v>0</v>
      </c>
      <c r="ER80" s="61">
        <v>0</v>
      </c>
      <c r="ES80" s="61">
        <v>0</v>
      </c>
      <c r="ET80" s="61">
        <v>0</v>
      </c>
      <c r="EU80" s="61">
        <v>0</v>
      </c>
      <c r="EV80" s="61">
        <v>0</v>
      </c>
      <c r="EW80" s="61">
        <v>0</v>
      </c>
      <c r="EX80" s="61">
        <v>0</v>
      </c>
      <c r="EY80" s="61">
        <v>2.0953661793685457E-4</v>
      </c>
      <c r="EZ80" s="61">
        <v>4.2652767413657941E-5</v>
      </c>
      <c r="FA80" s="61">
        <v>0</v>
      </c>
      <c r="FB80" s="61">
        <v>0</v>
      </c>
      <c r="FC80" s="61">
        <v>0</v>
      </c>
      <c r="FD80" s="61">
        <v>0</v>
      </c>
      <c r="FE80" s="61">
        <v>1.7979171964990833E-3</v>
      </c>
      <c r="FF80" s="61">
        <v>0</v>
      </c>
      <c r="FG80" s="61">
        <v>0</v>
      </c>
      <c r="FH80" s="61">
        <v>0</v>
      </c>
      <c r="FI80" s="61">
        <v>0</v>
      </c>
      <c r="FJ80" s="61">
        <v>0</v>
      </c>
      <c r="FK80" s="61">
        <v>0</v>
      </c>
      <c r="FL80" s="61">
        <v>0</v>
      </c>
      <c r="FM80" s="61">
        <v>0</v>
      </c>
      <c r="FN80" s="61">
        <v>4.2326693914765283E-5</v>
      </c>
      <c r="FO80" s="61">
        <v>0</v>
      </c>
      <c r="FP80" s="61">
        <v>0</v>
      </c>
      <c r="FQ80" s="61">
        <v>0</v>
      </c>
      <c r="FR80" s="61">
        <v>0</v>
      </c>
      <c r="FS80" s="61">
        <v>0</v>
      </c>
      <c r="FT80" s="61">
        <v>0</v>
      </c>
      <c r="FU80" s="61">
        <v>0</v>
      </c>
      <c r="FV80" s="61">
        <v>0</v>
      </c>
      <c r="FW80" s="61">
        <v>0</v>
      </c>
      <c r="FX80" s="61">
        <v>0</v>
      </c>
      <c r="FY80" s="61">
        <v>0</v>
      </c>
      <c r="FZ80" s="61">
        <v>0</v>
      </c>
      <c r="GA80" s="61">
        <v>0</v>
      </c>
      <c r="GB80" s="61">
        <v>0</v>
      </c>
      <c r="GC80" s="61">
        <v>0</v>
      </c>
      <c r="GD80" s="61">
        <v>0</v>
      </c>
      <c r="GE80" s="61">
        <v>0</v>
      </c>
      <c r="GF80" s="61">
        <v>1.4395200372522885E-5</v>
      </c>
      <c r="GG80" s="61">
        <v>0</v>
      </c>
      <c r="GH80" s="61">
        <v>0</v>
      </c>
      <c r="GI80" s="61">
        <v>0</v>
      </c>
      <c r="GJ80" s="61">
        <v>0</v>
      </c>
      <c r="GK80" s="61">
        <v>0</v>
      </c>
      <c r="GL80" s="61">
        <v>6.136056236923398E-5</v>
      </c>
      <c r="GM80" s="61">
        <v>0</v>
      </c>
      <c r="GN80" s="61">
        <v>0</v>
      </c>
      <c r="GO80" s="61">
        <v>0</v>
      </c>
      <c r="GP80" s="61">
        <v>0</v>
      </c>
      <c r="GQ80" s="61">
        <v>0</v>
      </c>
      <c r="GR80" s="61">
        <v>0</v>
      </c>
      <c r="GS80" s="61">
        <v>0</v>
      </c>
      <c r="GT80" s="61">
        <v>0</v>
      </c>
      <c r="GU80" s="61">
        <v>0</v>
      </c>
      <c r="GV80" s="61">
        <v>0</v>
      </c>
      <c r="GW80" s="61">
        <v>0</v>
      </c>
      <c r="GX80" s="61">
        <v>0</v>
      </c>
      <c r="GY80" s="61">
        <v>0</v>
      </c>
      <c r="GZ80" s="61">
        <v>3.347585319512561E-4</v>
      </c>
      <c r="HA80" s="61">
        <v>4.4428370707291553E-4</v>
      </c>
      <c r="HB80" s="61">
        <v>2.5766048297566282E-4</v>
      </c>
      <c r="HC80" s="61">
        <v>6.7185905942801173E-3</v>
      </c>
      <c r="HD80" s="61">
        <v>8.9473552759740047E-3</v>
      </c>
      <c r="HE80" s="61">
        <v>2.2267369012634163E-4</v>
      </c>
      <c r="HF80" s="61">
        <v>0</v>
      </c>
      <c r="HG80" s="61">
        <v>1.4778206987868036E-5</v>
      </c>
      <c r="HH80" s="61">
        <v>1.9050470683896304E-2</v>
      </c>
      <c r="HI80" s="61">
        <v>1.5439318216235306E-4</v>
      </c>
      <c r="HJ80" s="61">
        <v>5.4996652569337494E-4</v>
      </c>
      <c r="HK80" s="61">
        <v>0</v>
      </c>
      <c r="HL80" s="61">
        <v>2.6876395704672495E-4</v>
      </c>
      <c r="HM80" s="61">
        <v>0</v>
      </c>
      <c r="HN80" s="61">
        <v>0</v>
      </c>
      <c r="HO80" s="61">
        <v>2.9783316520905724E-5</v>
      </c>
      <c r="HP80" s="61">
        <v>3.4327884269241696E-4</v>
      </c>
      <c r="HQ80" s="61">
        <v>2.906556832284113E-3</v>
      </c>
      <c r="HR80" s="61">
        <v>1.8781977829746151E-5</v>
      </c>
      <c r="HS80" s="61">
        <v>2.339679893134039E-2</v>
      </c>
      <c r="HT80" s="61">
        <v>7.2532334019705588E-3</v>
      </c>
      <c r="HU80" s="61">
        <v>2.1572940104274185E-2</v>
      </c>
      <c r="HV80" s="61">
        <v>1.1967857422418217E-3</v>
      </c>
      <c r="HW80" s="61">
        <v>0</v>
      </c>
      <c r="HX80" s="61">
        <v>0</v>
      </c>
      <c r="HY80" s="61">
        <v>0</v>
      </c>
      <c r="HZ80" s="61">
        <v>0</v>
      </c>
      <c r="IA80" s="61">
        <v>0</v>
      </c>
      <c r="IB80" s="61">
        <v>0</v>
      </c>
      <c r="IC80" s="61">
        <v>2.749893278395913E-5</v>
      </c>
      <c r="ID80" s="61">
        <v>0</v>
      </c>
      <c r="IE80" s="61">
        <v>0</v>
      </c>
      <c r="IF80" s="61">
        <v>2.7405486882454265E-5</v>
      </c>
      <c r="IG80" s="61">
        <v>0</v>
      </c>
      <c r="IH80" s="61">
        <v>0</v>
      </c>
      <c r="II80" s="61">
        <v>0</v>
      </c>
      <c r="IJ80" s="61">
        <v>0</v>
      </c>
      <c r="IK80" s="61">
        <v>0</v>
      </c>
      <c r="IL80" s="61">
        <v>0</v>
      </c>
      <c r="IM80" s="61">
        <v>0</v>
      </c>
      <c r="IN80" s="61">
        <v>0</v>
      </c>
      <c r="IO80" s="61">
        <v>0</v>
      </c>
      <c r="IP80" s="61">
        <v>0</v>
      </c>
      <c r="IQ80" s="61">
        <v>0</v>
      </c>
      <c r="IR80" s="61">
        <v>0</v>
      </c>
      <c r="IS80" s="61">
        <v>1.5305814505906927E-4</v>
      </c>
      <c r="IT80" s="61">
        <v>0</v>
      </c>
      <c r="IU80" s="61">
        <v>0</v>
      </c>
      <c r="IV80" s="61">
        <v>0</v>
      </c>
      <c r="IW80" s="61">
        <v>0</v>
      </c>
      <c r="IX80" s="61">
        <v>8.4278757974162055E-5</v>
      </c>
      <c r="IY80" s="61">
        <v>0</v>
      </c>
      <c r="IZ80" s="61">
        <v>0</v>
      </c>
      <c r="JA80" s="61">
        <v>0</v>
      </c>
      <c r="JB80" s="61">
        <v>2.3842237728627766E-6</v>
      </c>
      <c r="JC80" s="61">
        <v>0</v>
      </c>
      <c r="JD80" s="61">
        <v>0</v>
      </c>
      <c r="JE80" s="61">
        <v>0</v>
      </c>
      <c r="JF80" s="61">
        <v>1.9455359834156516E-4</v>
      </c>
      <c r="JG80" s="61">
        <v>2.2170943998533449E-5</v>
      </c>
      <c r="JH80" s="61">
        <v>2.8605264680176505E-4</v>
      </c>
      <c r="JI80" s="61">
        <v>0</v>
      </c>
      <c r="JJ80" s="61">
        <v>0</v>
      </c>
      <c r="JK80" s="61">
        <v>6.5582006104043435E-6</v>
      </c>
      <c r="JL80" s="61">
        <v>5.6736032733346016E-5</v>
      </c>
      <c r="JM80" s="61">
        <v>0</v>
      </c>
      <c r="JN80" s="61">
        <v>0</v>
      </c>
      <c r="JO80" s="61">
        <v>0</v>
      </c>
      <c r="JP80" s="61">
        <v>0</v>
      </c>
      <c r="JQ80" s="61">
        <v>8.5011458907660275E-5</v>
      </c>
      <c r="JR80" s="61">
        <v>0</v>
      </c>
      <c r="JS80" s="61">
        <v>0</v>
      </c>
      <c r="JT80" s="61">
        <v>0</v>
      </c>
      <c r="JU80" s="61">
        <v>7.9675190561323921E-6</v>
      </c>
      <c r="JV80" s="61">
        <v>4.7985771746201955E-6</v>
      </c>
      <c r="JW80" s="61">
        <v>4.6632892783412669E-3</v>
      </c>
      <c r="JX80" s="61">
        <v>1.1162004725270959E-4</v>
      </c>
      <c r="JY80" s="61">
        <v>2.2728482349989939E-4</v>
      </c>
      <c r="JZ80" s="61">
        <v>0</v>
      </c>
      <c r="KA80" s="61">
        <v>1.1552803249578682E-3</v>
      </c>
      <c r="KB80" s="61">
        <v>5.8778354048224778E-5</v>
      </c>
      <c r="KC80" s="61">
        <v>0</v>
      </c>
      <c r="KD80" s="61">
        <v>4.6194662196275904E-4</v>
      </c>
      <c r="KE80" s="61">
        <v>4.6901224208092089E-4</v>
      </c>
      <c r="KF80" s="61">
        <v>0</v>
      </c>
      <c r="KG80" s="61">
        <v>0</v>
      </c>
      <c r="KH80" s="61">
        <v>0</v>
      </c>
      <c r="KI80" s="61">
        <v>0</v>
      </c>
      <c r="KJ80" s="61">
        <v>0</v>
      </c>
      <c r="KK80" s="61">
        <v>1.2542983412163737E-5</v>
      </c>
      <c r="KL80" s="61">
        <v>1.0160807138383051E-4</v>
      </c>
      <c r="KM80" s="61">
        <v>0</v>
      </c>
      <c r="KN80" s="61">
        <v>6.8671484518674204E-4</v>
      </c>
      <c r="KO80" s="61">
        <v>3.1919351944913421E-4</v>
      </c>
      <c r="KP80" s="61">
        <v>1.9139565669541906E-4</v>
      </c>
      <c r="KQ80" s="61">
        <v>1.779810331091623E-3</v>
      </c>
      <c r="KR80" s="61">
        <v>8.8479745094232072E-5</v>
      </c>
      <c r="KS80" s="61">
        <v>1.608627361254582E-5</v>
      </c>
      <c r="KT80" s="61">
        <v>0</v>
      </c>
      <c r="KU80" s="61">
        <v>0</v>
      </c>
      <c r="KV80" s="61">
        <v>5.3870351729075024E-4</v>
      </c>
      <c r="KW80" s="61">
        <v>6.310963162887346E-6</v>
      </c>
      <c r="KX80" s="61">
        <v>2.0673493299401663E-4</v>
      </c>
      <c r="KY80" s="61">
        <v>7.1619239676764783E-5</v>
      </c>
      <c r="KZ80" s="61">
        <v>0</v>
      </c>
    </row>
    <row r="81" spans="1:312" ht="13" x14ac:dyDescent="0.3">
      <c r="A81" s="102">
        <v>1.1008918347525318</v>
      </c>
      <c r="B81" s="50" t="s">
        <v>852</v>
      </c>
      <c r="C81" s="60" t="s">
        <v>36</v>
      </c>
      <c r="D81" s="61">
        <v>4.172423768221063E-4</v>
      </c>
      <c r="E81" s="61">
        <v>0</v>
      </c>
      <c r="F81" s="61">
        <v>0</v>
      </c>
      <c r="G81" s="61">
        <v>0</v>
      </c>
      <c r="H81" s="61">
        <v>0</v>
      </c>
      <c r="I81" s="61">
        <v>0</v>
      </c>
      <c r="J81" s="61">
        <v>0</v>
      </c>
      <c r="K81" s="61">
        <v>0</v>
      </c>
      <c r="L81" s="61">
        <v>0</v>
      </c>
      <c r="M81" s="61">
        <v>0</v>
      </c>
      <c r="N81" s="61">
        <v>0</v>
      </c>
      <c r="O81" s="61">
        <v>0</v>
      </c>
      <c r="P81" s="61">
        <v>0</v>
      </c>
      <c r="Q81" s="61">
        <v>6.5944513037255478E-5</v>
      </c>
      <c r="R81" s="61">
        <v>0</v>
      </c>
      <c r="S81" s="61">
        <v>0</v>
      </c>
      <c r="T81" s="61">
        <v>0</v>
      </c>
      <c r="U81" s="61">
        <v>6.3077430528294038E-5</v>
      </c>
      <c r="V81" s="61">
        <v>2.3159027757435971E-5</v>
      </c>
      <c r="W81" s="61">
        <v>0</v>
      </c>
      <c r="X81" s="61">
        <v>0</v>
      </c>
      <c r="Y81" s="61">
        <v>0</v>
      </c>
      <c r="Z81" s="61">
        <v>1.4824290563128221E-4</v>
      </c>
      <c r="AA81" s="61">
        <v>0</v>
      </c>
      <c r="AB81" s="61">
        <v>1.7917728469295067E-5</v>
      </c>
      <c r="AC81" s="61">
        <v>9.5376286966640195E-6</v>
      </c>
      <c r="AD81" s="61">
        <v>0</v>
      </c>
      <c r="AE81" s="61">
        <v>5.4616495798959555E-4</v>
      </c>
      <c r="AF81" s="61">
        <v>0</v>
      </c>
      <c r="AG81" s="61">
        <v>0</v>
      </c>
      <c r="AH81" s="61">
        <v>0</v>
      </c>
      <c r="AI81" s="61">
        <v>0</v>
      </c>
      <c r="AJ81" s="61">
        <v>2.3458793629451498E-4</v>
      </c>
      <c r="AK81" s="61">
        <v>9.19025734010262E-2</v>
      </c>
      <c r="AL81" s="61">
        <v>0.20962012251464512</v>
      </c>
      <c r="AM81" s="61">
        <v>0.28554078157704987</v>
      </c>
      <c r="AN81" s="61">
        <v>3.084209806536475E-2</v>
      </c>
      <c r="AO81" s="61">
        <v>6.6020442935092946E-2</v>
      </c>
      <c r="AP81" s="61">
        <v>0.30941167513514251</v>
      </c>
      <c r="AQ81" s="61">
        <v>2.2918799874679252E-4</v>
      </c>
      <c r="AR81" s="61">
        <v>0</v>
      </c>
      <c r="AS81" s="61">
        <v>0</v>
      </c>
      <c r="AT81" s="61">
        <v>1.2273744216518426E-5</v>
      </c>
      <c r="AU81" s="61">
        <v>0</v>
      </c>
      <c r="AV81" s="61">
        <v>0</v>
      </c>
      <c r="AW81" s="61">
        <v>0</v>
      </c>
      <c r="AX81" s="61">
        <v>5.9878124554339033E-6</v>
      </c>
      <c r="AY81" s="61">
        <v>1.0540327737738784E-5</v>
      </c>
      <c r="AZ81" s="61">
        <v>1.4984081504419117E-4</v>
      </c>
      <c r="BA81" s="61">
        <v>0</v>
      </c>
      <c r="BB81" s="61">
        <v>5.7527586153473676E-4</v>
      </c>
      <c r="BC81" s="61">
        <v>0</v>
      </c>
      <c r="BD81" s="61">
        <v>2.9802463515057273E-5</v>
      </c>
      <c r="BE81" s="61">
        <v>0</v>
      </c>
      <c r="BF81" s="61">
        <v>5.6425091289845147E-4</v>
      </c>
      <c r="BG81" s="61">
        <v>4.0269474243984196E-4</v>
      </c>
      <c r="BH81" s="61">
        <v>4.4452633456625772E-3</v>
      </c>
      <c r="BI81" s="61">
        <v>2.3913963070401337E-5</v>
      </c>
      <c r="BJ81" s="61">
        <v>0</v>
      </c>
      <c r="BK81" s="61">
        <v>1.8601271353138934E-5</v>
      </c>
      <c r="BL81" s="61">
        <v>0</v>
      </c>
      <c r="BM81" s="61">
        <v>0</v>
      </c>
      <c r="BN81" s="61">
        <v>6.043660389685047E-5</v>
      </c>
      <c r="BO81" s="61">
        <v>0</v>
      </c>
      <c r="BP81" s="61">
        <v>1.4490879689428598E-5</v>
      </c>
      <c r="BQ81" s="61">
        <v>0</v>
      </c>
      <c r="BR81" s="61">
        <v>1.140513826205045E-5</v>
      </c>
      <c r="BS81" s="61">
        <v>0</v>
      </c>
      <c r="BT81" s="61">
        <v>0</v>
      </c>
      <c r="BU81" s="61">
        <v>1.6350255573502247E-4</v>
      </c>
      <c r="BV81" s="61">
        <v>0</v>
      </c>
      <c r="BW81" s="61">
        <v>0</v>
      </c>
      <c r="BX81" s="61">
        <v>0</v>
      </c>
      <c r="BY81" s="61">
        <v>0</v>
      </c>
      <c r="BZ81" s="61">
        <v>3.638499347893071E-5</v>
      </c>
      <c r="CA81" s="61">
        <v>0</v>
      </c>
      <c r="CB81" s="61">
        <v>2.4132019908156869E-4</v>
      </c>
      <c r="CC81" s="61">
        <v>0</v>
      </c>
      <c r="CD81" s="61">
        <v>0</v>
      </c>
      <c r="CE81" s="61">
        <v>0</v>
      </c>
      <c r="CF81" s="61">
        <v>1.7252853129366466E-4</v>
      </c>
      <c r="CG81" s="61">
        <v>0</v>
      </c>
      <c r="CH81" s="61">
        <v>0</v>
      </c>
      <c r="CI81" s="61">
        <v>0</v>
      </c>
      <c r="CJ81" s="61">
        <v>0</v>
      </c>
      <c r="CK81" s="61">
        <v>0</v>
      </c>
      <c r="CL81" s="61">
        <v>0</v>
      </c>
      <c r="CM81" s="61">
        <v>0</v>
      </c>
      <c r="CN81" s="61">
        <v>0</v>
      </c>
      <c r="CO81" s="61">
        <v>0</v>
      </c>
      <c r="CP81" s="61">
        <v>0</v>
      </c>
      <c r="CQ81" s="61">
        <v>4.8649808599938039E-4</v>
      </c>
      <c r="CR81" s="61">
        <v>0</v>
      </c>
      <c r="CS81" s="61">
        <v>0</v>
      </c>
      <c r="CT81" s="61">
        <v>0</v>
      </c>
      <c r="CU81" s="61">
        <v>0</v>
      </c>
      <c r="CV81" s="61">
        <v>0</v>
      </c>
      <c r="CW81" s="61">
        <v>0</v>
      </c>
      <c r="CX81" s="61">
        <v>0</v>
      </c>
      <c r="CY81" s="61">
        <v>0</v>
      </c>
      <c r="CZ81" s="61">
        <v>0</v>
      </c>
      <c r="DA81" s="61">
        <v>0</v>
      </c>
      <c r="DB81" s="61">
        <v>0</v>
      </c>
      <c r="DC81" s="61">
        <v>4.3567079126834531E-4</v>
      </c>
      <c r="DD81" s="61">
        <v>6.3841663634658452E-4</v>
      </c>
      <c r="DE81" s="61">
        <v>0</v>
      </c>
      <c r="DF81" s="61">
        <v>3.7725651241282847E-5</v>
      </c>
      <c r="DG81" s="61">
        <v>4.9164136729248074E-5</v>
      </c>
      <c r="DH81" s="61">
        <v>2.5801214258366446E-5</v>
      </c>
      <c r="DI81" s="61">
        <v>2.9330138921727696E-3</v>
      </c>
      <c r="DJ81" s="61">
        <v>3.2284225152768952E-5</v>
      </c>
      <c r="DK81" s="61">
        <v>2.5778507790677458E-4</v>
      </c>
      <c r="DL81" s="61">
        <v>0</v>
      </c>
      <c r="DM81" s="61">
        <v>0</v>
      </c>
      <c r="DN81" s="61">
        <v>2.3916398556388628E-3</v>
      </c>
      <c r="DO81" s="61">
        <v>2.7325938936735599E-5</v>
      </c>
      <c r="DP81" s="61">
        <v>2.889140265747823E-5</v>
      </c>
      <c r="DQ81" s="61">
        <v>8.2617659986113123E-4</v>
      </c>
      <c r="DR81" s="61">
        <v>1.6262773111149414E-4</v>
      </c>
      <c r="DS81" s="61">
        <v>0</v>
      </c>
      <c r="DT81" s="61">
        <v>0</v>
      </c>
      <c r="DU81" s="61">
        <v>5.6993869733864438E-4</v>
      </c>
      <c r="DV81" s="61">
        <v>2.3275846210907789E-5</v>
      </c>
      <c r="DW81" s="61">
        <v>2.9898022517841976E-4</v>
      </c>
      <c r="DX81" s="61">
        <v>0</v>
      </c>
      <c r="DY81" s="61">
        <v>2.835380897910488E-5</v>
      </c>
      <c r="DZ81" s="61">
        <v>0</v>
      </c>
      <c r="EA81" s="61">
        <v>0</v>
      </c>
      <c r="EB81" s="61">
        <v>0</v>
      </c>
      <c r="EC81" s="61">
        <v>0</v>
      </c>
      <c r="ED81" s="61">
        <v>0</v>
      </c>
      <c r="EE81" s="61">
        <v>0</v>
      </c>
      <c r="EF81" s="61">
        <v>0</v>
      </c>
      <c r="EG81" s="61">
        <v>0</v>
      </c>
      <c r="EH81" s="61">
        <v>0</v>
      </c>
      <c r="EI81" s="61">
        <v>0</v>
      </c>
      <c r="EJ81" s="61">
        <v>2.4506476043508939E-5</v>
      </c>
      <c r="EK81" s="61">
        <v>0</v>
      </c>
      <c r="EL81" s="61">
        <v>0</v>
      </c>
      <c r="EM81" s="61">
        <v>0</v>
      </c>
      <c r="EN81" s="61">
        <v>0</v>
      </c>
      <c r="EO81" s="61">
        <v>0</v>
      </c>
      <c r="EP81" s="61">
        <v>0</v>
      </c>
      <c r="EQ81" s="61">
        <v>0</v>
      </c>
      <c r="ER81" s="61">
        <v>0</v>
      </c>
      <c r="ES81" s="61">
        <v>0</v>
      </c>
      <c r="ET81" s="61">
        <v>7.9231452476170232E-4</v>
      </c>
      <c r="EU81" s="61">
        <v>0</v>
      </c>
      <c r="EV81" s="61">
        <v>0</v>
      </c>
      <c r="EW81" s="61">
        <v>0</v>
      </c>
      <c r="EX81" s="61">
        <v>0</v>
      </c>
      <c r="EY81" s="61">
        <v>1.5896744610502111E-5</v>
      </c>
      <c r="EZ81" s="61">
        <v>0</v>
      </c>
      <c r="FA81" s="61">
        <v>0</v>
      </c>
      <c r="FB81" s="61">
        <v>0</v>
      </c>
      <c r="FC81" s="61">
        <v>0</v>
      </c>
      <c r="FD81" s="61">
        <v>0</v>
      </c>
      <c r="FE81" s="61">
        <v>0</v>
      </c>
      <c r="FF81" s="61">
        <v>0</v>
      </c>
      <c r="FG81" s="61">
        <v>0</v>
      </c>
      <c r="FH81" s="61">
        <v>0</v>
      </c>
      <c r="FI81" s="61">
        <v>0</v>
      </c>
      <c r="FJ81" s="61">
        <v>0</v>
      </c>
      <c r="FK81" s="61">
        <v>0</v>
      </c>
      <c r="FL81" s="61">
        <v>1.5685207046202984E-5</v>
      </c>
      <c r="FM81" s="61">
        <v>0</v>
      </c>
      <c r="FN81" s="61">
        <v>0</v>
      </c>
      <c r="FO81" s="61">
        <v>0</v>
      </c>
      <c r="FP81" s="61">
        <v>0</v>
      </c>
      <c r="FQ81" s="61">
        <v>2.2970067215955253E-5</v>
      </c>
      <c r="FR81" s="61">
        <v>0</v>
      </c>
      <c r="FS81" s="61">
        <v>1.3580973556905377E-4</v>
      </c>
      <c r="FT81" s="61">
        <v>0</v>
      </c>
      <c r="FU81" s="61">
        <v>0</v>
      </c>
      <c r="FV81" s="61">
        <v>0</v>
      </c>
      <c r="FW81" s="61">
        <v>0</v>
      </c>
      <c r="FX81" s="61">
        <v>3.7734297746815358E-4</v>
      </c>
      <c r="FY81" s="61">
        <v>0</v>
      </c>
      <c r="FZ81" s="61">
        <v>0</v>
      </c>
      <c r="GA81" s="61">
        <v>0</v>
      </c>
      <c r="GB81" s="61">
        <v>0</v>
      </c>
      <c r="GC81" s="61">
        <v>0</v>
      </c>
      <c r="GD81" s="61">
        <v>0</v>
      </c>
      <c r="GE81" s="61">
        <v>0</v>
      </c>
      <c r="GF81" s="61">
        <v>0</v>
      </c>
      <c r="GG81" s="61">
        <v>1.2638661893323719E-4</v>
      </c>
      <c r="GH81" s="61">
        <v>3.0166624225903626E-4</v>
      </c>
      <c r="GI81" s="61">
        <v>5.5745008073453138E-2</v>
      </c>
      <c r="GJ81" s="61">
        <v>1.2753909650673953E-3</v>
      </c>
      <c r="GK81" s="61">
        <v>1.3702897671563851E-3</v>
      </c>
      <c r="GL81" s="61">
        <v>0</v>
      </c>
      <c r="GM81" s="61">
        <v>1.0868423959739476E-4</v>
      </c>
      <c r="GN81" s="61">
        <v>0</v>
      </c>
      <c r="GO81" s="61">
        <v>0</v>
      </c>
      <c r="GP81" s="61">
        <v>0</v>
      </c>
      <c r="GQ81" s="61">
        <v>0</v>
      </c>
      <c r="GR81" s="61">
        <v>0</v>
      </c>
      <c r="GS81" s="61">
        <v>0</v>
      </c>
      <c r="GT81" s="61">
        <v>0</v>
      </c>
      <c r="GU81" s="61">
        <v>0</v>
      </c>
      <c r="GV81" s="61">
        <v>0</v>
      </c>
      <c r="GW81" s="61">
        <v>0</v>
      </c>
      <c r="GX81" s="61">
        <v>0</v>
      </c>
      <c r="GY81" s="61">
        <v>0</v>
      </c>
      <c r="GZ81" s="61">
        <v>8.0034752992165004E-4</v>
      </c>
      <c r="HA81" s="61">
        <v>0</v>
      </c>
      <c r="HB81" s="61">
        <v>3.3282821464642972E-4</v>
      </c>
      <c r="HC81" s="61">
        <v>0</v>
      </c>
      <c r="HD81" s="61">
        <v>0</v>
      </c>
      <c r="HE81" s="61">
        <v>4.1580823142127179E-3</v>
      </c>
      <c r="HF81" s="61">
        <v>2.2601707125163508E-3</v>
      </c>
      <c r="HG81" s="61">
        <v>4.9260689959560117E-4</v>
      </c>
      <c r="HH81" s="61">
        <v>0</v>
      </c>
      <c r="HI81" s="61">
        <v>4.8575400654212906E-5</v>
      </c>
      <c r="HJ81" s="61">
        <v>7.0760181169103313E-5</v>
      </c>
      <c r="HK81" s="61">
        <v>0</v>
      </c>
      <c r="HL81" s="61">
        <v>0</v>
      </c>
      <c r="HM81" s="61">
        <v>0</v>
      </c>
      <c r="HN81" s="61">
        <v>2.1853677923952224E-5</v>
      </c>
      <c r="HO81" s="61">
        <v>0</v>
      </c>
      <c r="HP81" s="61">
        <v>0</v>
      </c>
      <c r="HQ81" s="61">
        <v>0</v>
      </c>
      <c r="HR81" s="61">
        <v>3.5035612490103401E-5</v>
      </c>
      <c r="HS81" s="61">
        <v>0</v>
      </c>
      <c r="HT81" s="61">
        <v>0</v>
      </c>
      <c r="HU81" s="61">
        <v>1.7237440450949348E-5</v>
      </c>
      <c r="HV81" s="61">
        <v>0</v>
      </c>
      <c r="HW81" s="61">
        <v>0</v>
      </c>
      <c r="HX81" s="61">
        <v>0</v>
      </c>
      <c r="HY81" s="61">
        <v>0</v>
      </c>
      <c r="HZ81" s="61">
        <v>0</v>
      </c>
      <c r="IA81" s="61">
        <v>0</v>
      </c>
      <c r="IB81" s="61">
        <v>0</v>
      </c>
      <c r="IC81" s="61">
        <v>1.4337920920689802E-4</v>
      </c>
      <c r="ID81" s="61">
        <v>0</v>
      </c>
      <c r="IE81" s="61">
        <v>0</v>
      </c>
      <c r="IF81" s="61">
        <v>0</v>
      </c>
      <c r="IG81" s="61">
        <v>0</v>
      </c>
      <c r="IH81" s="61">
        <v>0</v>
      </c>
      <c r="II81" s="61">
        <v>0</v>
      </c>
      <c r="IJ81" s="61">
        <v>0</v>
      </c>
      <c r="IK81" s="61">
        <v>0</v>
      </c>
      <c r="IL81" s="61">
        <v>0</v>
      </c>
      <c r="IM81" s="61">
        <v>0</v>
      </c>
      <c r="IN81" s="61">
        <v>0</v>
      </c>
      <c r="IO81" s="61">
        <v>0</v>
      </c>
      <c r="IP81" s="61">
        <v>0</v>
      </c>
      <c r="IQ81" s="61">
        <v>4.3671763348860572E-5</v>
      </c>
      <c r="IR81" s="61">
        <v>0</v>
      </c>
      <c r="IS81" s="61">
        <v>0</v>
      </c>
      <c r="IT81" s="61">
        <v>0</v>
      </c>
      <c r="IU81" s="61">
        <v>3.9818241795554786E-6</v>
      </c>
      <c r="IV81" s="61">
        <v>0</v>
      </c>
      <c r="IW81" s="61">
        <v>0</v>
      </c>
      <c r="IX81" s="61">
        <v>0</v>
      </c>
      <c r="IY81" s="61">
        <v>0</v>
      </c>
      <c r="IZ81" s="61">
        <v>0</v>
      </c>
      <c r="JA81" s="61">
        <v>0</v>
      </c>
      <c r="JB81" s="61">
        <v>7.2710419155166779E-5</v>
      </c>
      <c r="JC81" s="61">
        <v>0</v>
      </c>
      <c r="JD81" s="61">
        <v>0</v>
      </c>
      <c r="JE81" s="61">
        <v>0</v>
      </c>
      <c r="JF81" s="61">
        <v>0</v>
      </c>
      <c r="JG81" s="61">
        <v>1.891601515197647E-6</v>
      </c>
      <c r="JH81" s="61">
        <v>0</v>
      </c>
      <c r="JI81" s="61">
        <v>0</v>
      </c>
      <c r="JJ81" s="61">
        <v>0</v>
      </c>
      <c r="JK81" s="61">
        <v>0</v>
      </c>
      <c r="JL81" s="61">
        <v>4.942163130082405E-6</v>
      </c>
      <c r="JM81" s="61">
        <v>0</v>
      </c>
      <c r="JN81" s="61">
        <v>0</v>
      </c>
      <c r="JO81" s="61">
        <v>0</v>
      </c>
      <c r="JP81" s="61">
        <v>0</v>
      </c>
      <c r="JQ81" s="61">
        <v>1.6042107259434514E-6</v>
      </c>
      <c r="JR81" s="61">
        <v>0</v>
      </c>
      <c r="JS81" s="61">
        <v>0</v>
      </c>
      <c r="JT81" s="61">
        <v>0</v>
      </c>
      <c r="JU81" s="61">
        <v>0</v>
      </c>
      <c r="JV81" s="61">
        <v>0</v>
      </c>
      <c r="JW81" s="61">
        <v>0</v>
      </c>
      <c r="JX81" s="61">
        <v>1.3580120445458224E-5</v>
      </c>
      <c r="JY81" s="61">
        <v>1.4415141796440386E-4</v>
      </c>
      <c r="JZ81" s="61">
        <v>1.6332441773331906E-4</v>
      </c>
      <c r="KA81" s="61">
        <v>9.8552929802825226E-6</v>
      </c>
      <c r="KB81" s="61">
        <v>0</v>
      </c>
      <c r="KC81" s="61">
        <v>0</v>
      </c>
      <c r="KD81" s="61">
        <v>0</v>
      </c>
      <c r="KE81" s="61">
        <v>2.7900138087092098E-4</v>
      </c>
      <c r="KF81" s="61">
        <v>4.7976747190397122E-5</v>
      </c>
      <c r="KG81" s="61">
        <v>4.0584093761116873E-6</v>
      </c>
      <c r="KH81" s="61">
        <v>8.2082636800549599E-6</v>
      </c>
      <c r="KI81" s="61">
        <v>0</v>
      </c>
      <c r="KJ81" s="61">
        <v>7.9189271042943976E-4</v>
      </c>
      <c r="KK81" s="61">
        <v>2.152006096324118E-4</v>
      </c>
      <c r="KL81" s="61">
        <v>6.5648416419639768E-6</v>
      </c>
      <c r="KM81" s="61">
        <v>2.1101846480444024E-5</v>
      </c>
      <c r="KN81" s="61">
        <v>0</v>
      </c>
      <c r="KO81" s="61">
        <v>0</v>
      </c>
      <c r="KP81" s="61">
        <v>1.3451565782513876E-5</v>
      </c>
      <c r="KQ81" s="61">
        <v>2.2679528815565281E-4</v>
      </c>
      <c r="KR81" s="61">
        <v>1.1954960681094039E-4</v>
      </c>
      <c r="KS81" s="61">
        <v>0</v>
      </c>
      <c r="KT81" s="61">
        <v>3.8261319791345584E-5</v>
      </c>
      <c r="KU81" s="61">
        <v>0</v>
      </c>
      <c r="KV81" s="61">
        <v>0</v>
      </c>
      <c r="KW81" s="61">
        <v>0</v>
      </c>
      <c r="KX81" s="61">
        <v>1.3798438924080827E-4</v>
      </c>
      <c r="KY81" s="61">
        <v>1.6161542421987995E-5</v>
      </c>
      <c r="KZ81" s="61">
        <v>2.427970282654879E-4</v>
      </c>
    </row>
    <row r="82" spans="1:312" ht="13" x14ac:dyDescent="0.3">
      <c r="A82" s="102">
        <v>1.0274114602385473</v>
      </c>
      <c r="B82" s="50" t="s">
        <v>851</v>
      </c>
      <c r="C82" s="60" t="s">
        <v>28</v>
      </c>
      <c r="D82" s="61">
        <v>0</v>
      </c>
      <c r="E82" s="61">
        <v>0</v>
      </c>
      <c r="F82" s="61">
        <v>0</v>
      </c>
      <c r="G82" s="61">
        <v>0</v>
      </c>
      <c r="H82" s="61">
        <v>0</v>
      </c>
      <c r="I82" s="61">
        <v>0</v>
      </c>
      <c r="J82" s="61">
        <v>0</v>
      </c>
      <c r="K82" s="61">
        <v>0</v>
      </c>
      <c r="L82" s="61">
        <v>0</v>
      </c>
      <c r="M82" s="61">
        <v>0</v>
      </c>
      <c r="N82" s="61">
        <v>0</v>
      </c>
      <c r="O82" s="61">
        <v>0</v>
      </c>
      <c r="P82" s="61">
        <v>0</v>
      </c>
      <c r="Q82" s="61">
        <v>1.291841967060331E-4</v>
      </c>
      <c r="R82" s="61">
        <v>0</v>
      </c>
      <c r="S82" s="61">
        <v>0</v>
      </c>
      <c r="T82" s="61">
        <v>0</v>
      </c>
      <c r="U82" s="61">
        <v>0</v>
      </c>
      <c r="V82" s="61">
        <v>3.3452674496836881E-4</v>
      </c>
      <c r="W82" s="61">
        <v>0</v>
      </c>
      <c r="X82" s="61">
        <v>3.2176584880650577E-4</v>
      </c>
      <c r="Y82" s="61">
        <v>2.3282012905914596E-5</v>
      </c>
      <c r="Z82" s="61">
        <v>1.5152242236779209E-5</v>
      </c>
      <c r="AA82" s="61">
        <v>6.8413728726113902E-6</v>
      </c>
      <c r="AB82" s="61">
        <v>9.9090468049889375E-6</v>
      </c>
      <c r="AC82" s="61">
        <v>2.0334367070220945E-3</v>
      </c>
      <c r="AD82" s="61">
        <v>4.1697881990358511E-4</v>
      </c>
      <c r="AE82" s="61">
        <v>5.2630692487735695E-5</v>
      </c>
      <c r="AF82" s="61">
        <v>0</v>
      </c>
      <c r="AG82" s="61">
        <v>0</v>
      </c>
      <c r="AH82" s="61">
        <v>0</v>
      </c>
      <c r="AI82" s="61">
        <v>0</v>
      </c>
      <c r="AJ82" s="61">
        <v>0</v>
      </c>
      <c r="AK82" s="61">
        <v>0</v>
      </c>
      <c r="AL82" s="61">
        <v>1.5388987613151124E-5</v>
      </c>
      <c r="AM82" s="61">
        <v>0</v>
      </c>
      <c r="AN82" s="61">
        <v>0</v>
      </c>
      <c r="AO82" s="61">
        <v>0</v>
      </c>
      <c r="AP82" s="61">
        <v>8.8780845382057045E-4</v>
      </c>
      <c r="AQ82" s="61">
        <v>0</v>
      </c>
      <c r="AR82" s="61">
        <v>2.9030817413247436E-4</v>
      </c>
      <c r="AS82" s="61">
        <v>4.9769101487993439E-4</v>
      </c>
      <c r="AT82" s="61">
        <v>0</v>
      </c>
      <c r="AU82" s="61">
        <v>3.6831022162880282E-4</v>
      </c>
      <c r="AV82" s="61">
        <v>0</v>
      </c>
      <c r="AW82" s="61">
        <v>7.7879343085993257E-6</v>
      </c>
      <c r="AX82" s="61">
        <v>2.1721338303646535E-4</v>
      </c>
      <c r="AY82" s="61">
        <v>9.087920372302337E-6</v>
      </c>
      <c r="AZ82" s="61">
        <v>0.35075504094842674</v>
      </c>
      <c r="BA82" s="61">
        <v>0.33691048327820972</v>
      </c>
      <c r="BB82" s="61">
        <v>0</v>
      </c>
      <c r="BC82" s="61">
        <v>4.6609354542698472E-4</v>
      </c>
      <c r="BD82" s="61">
        <v>0</v>
      </c>
      <c r="BE82" s="61">
        <v>7.4419526496146373E-6</v>
      </c>
      <c r="BF82" s="61">
        <v>0</v>
      </c>
      <c r="BG82" s="61">
        <v>5.6950980421643167E-4</v>
      </c>
      <c r="BH82" s="61">
        <v>2.8748007488699109E-4</v>
      </c>
      <c r="BI82" s="61">
        <v>0</v>
      </c>
      <c r="BJ82" s="61">
        <v>0</v>
      </c>
      <c r="BK82" s="61">
        <v>0</v>
      </c>
      <c r="BL82" s="61">
        <v>0</v>
      </c>
      <c r="BM82" s="61">
        <v>0</v>
      </c>
      <c r="BN82" s="61">
        <v>0</v>
      </c>
      <c r="BO82" s="61">
        <v>0</v>
      </c>
      <c r="BP82" s="61">
        <v>0</v>
      </c>
      <c r="BQ82" s="61">
        <v>0</v>
      </c>
      <c r="BR82" s="61">
        <v>0</v>
      </c>
      <c r="BS82" s="61">
        <v>0</v>
      </c>
      <c r="BT82" s="61">
        <v>0</v>
      </c>
      <c r="BU82" s="61">
        <v>0</v>
      </c>
      <c r="BV82" s="61">
        <v>8.0376511909975297E-5</v>
      </c>
      <c r="BW82" s="61">
        <v>0</v>
      </c>
      <c r="BX82" s="61">
        <v>0</v>
      </c>
      <c r="BY82" s="61">
        <v>6.6935626617894745E-4</v>
      </c>
      <c r="BZ82" s="61">
        <v>0</v>
      </c>
      <c r="CA82" s="61">
        <v>0</v>
      </c>
      <c r="CB82" s="61">
        <v>0</v>
      </c>
      <c r="CC82" s="61">
        <v>0</v>
      </c>
      <c r="CD82" s="61">
        <v>3.2292274502084998E-4</v>
      </c>
      <c r="CE82" s="61">
        <v>4.3912432015852609E-4</v>
      </c>
      <c r="CF82" s="61">
        <v>7.6437294924299175E-4</v>
      </c>
      <c r="CG82" s="61">
        <v>9.3646456429901563E-4</v>
      </c>
      <c r="CH82" s="61">
        <v>5.2341506819255875E-4</v>
      </c>
      <c r="CI82" s="61">
        <v>1.0995886825537896E-3</v>
      </c>
      <c r="CJ82" s="61">
        <v>5.5755803885883205E-4</v>
      </c>
      <c r="CK82" s="61">
        <v>4.07020206058188E-3</v>
      </c>
      <c r="CL82" s="61">
        <v>0</v>
      </c>
      <c r="CM82" s="61">
        <v>1.5407708521890289E-4</v>
      </c>
      <c r="CN82" s="61">
        <v>0</v>
      </c>
      <c r="CO82" s="61">
        <v>0</v>
      </c>
      <c r="CP82" s="61">
        <v>0</v>
      </c>
      <c r="CQ82" s="61">
        <v>0</v>
      </c>
      <c r="CR82" s="61">
        <v>0</v>
      </c>
      <c r="CS82" s="61">
        <v>8.8543841155523044E-4</v>
      </c>
      <c r="CT82" s="61">
        <v>0</v>
      </c>
      <c r="CU82" s="61">
        <v>4.5617819938084252E-4</v>
      </c>
      <c r="CV82" s="61">
        <v>0</v>
      </c>
      <c r="CW82" s="61">
        <v>0</v>
      </c>
      <c r="CX82" s="61">
        <v>2.1512335690496407E-5</v>
      </c>
      <c r="CY82" s="61">
        <v>8.2559192633153327E-4</v>
      </c>
      <c r="CZ82" s="61">
        <v>4.8980611096813487E-5</v>
      </c>
      <c r="DA82" s="61">
        <v>0</v>
      </c>
      <c r="DB82" s="61">
        <v>0</v>
      </c>
      <c r="DC82" s="61">
        <v>6.8691472569789701E-4</v>
      </c>
      <c r="DD82" s="61">
        <v>9.3702420184691879E-6</v>
      </c>
      <c r="DE82" s="61">
        <v>0</v>
      </c>
      <c r="DF82" s="61">
        <v>0</v>
      </c>
      <c r="DG82" s="61">
        <v>1.9814960096083061E-4</v>
      </c>
      <c r="DH82" s="61">
        <v>0</v>
      </c>
      <c r="DI82" s="61">
        <v>0</v>
      </c>
      <c r="DJ82" s="61">
        <v>3.9422981209651855E-5</v>
      </c>
      <c r="DK82" s="61">
        <v>2.5664600355195774E-4</v>
      </c>
      <c r="DL82" s="61">
        <v>0</v>
      </c>
      <c r="DM82" s="61">
        <v>0</v>
      </c>
      <c r="DN82" s="61">
        <v>0</v>
      </c>
      <c r="DO82" s="61">
        <v>0</v>
      </c>
      <c r="DP82" s="61">
        <v>2.333095413014611E-4</v>
      </c>
      <c r="DQ82" s="61">
        <v>0</v>
      </c>
      <c r="DR82" s="61">
        <v>0</v>
      </c>
      <c r="DS82" s="61">
        <v>7.1819720789977986E-6</v>
      </c>
      <c r="DT82" s="61">
        <v>0</v>
      </c>
      <c r="DU82" s="61">
        <v>0</v>
      </c>
      <c r="DV82" s="61">
        <v>0</v>
      </c>
      <c r="DW82" s="61">
        <v>0</v>
      </c>
      <c r="DX82" s="61">
        <v>0</v>
      </c>
      <c r="DY82" s="61">
        <v>0</v>
      </c>
      <c r="DZ82" s="61">
        <v>0</v>
      </c>
      <c r="EA82" s="61">
        <v>0</v>
      </c>
      <c r="EB82" s="61">
        <v>0</v>
      </c>
      <c r="EC82" s="61">
        <v>0</v>
      </c>
      <c r="ED82" s="61">
        <v>0</v>
      </c>
      <c r="EE82" s="61">
        <v>0</v>
      </c>
      <c r="EF82" s="61">
        <v>0</v>
      </c>
      <c r="EG82" s="61">
        <v>0</v>
      </c>
      <c r="EH82" s="61">
        <v>0</v>
      </c>
      <c r="EI82" s="61">
        <v>0</v>
      </c>
      <c r="EJ82" s="61">
        <v>1.9810470686480524E-4</v>
      </c>
      <c r="EK82" s="61">
        <v>0</v>
      </c>
      <c r="EL82" s="61">
        <v>0</v>
      </c>
      <c r="EM82" s="61">
        <v>0</v>
      </c>
      <c r="EN82" s="61">
        <v>0</v>
      </c>
      <c r="EO82" s="61">
        <v>0</v>
      </c>
      <c r="EP82" s="61">
        <v>0</v>
      </c>
      <c r="EQ82" s="61">
        <v>0</v>
      </c>
      <c r="ER82" s="61">
        <v>0</v>
      </c>
      <c r="ES82" s="61">
        <v>0</v>
      </c>
      <c r="ET82" s="61">
        <v>0</v>
      </c>
      <c r="EU82" s="61">
        <v>0</v>
      </c>
      <c r="EV82" s="61">
        <v>0</v>
      </c>
      <c r="EW82" s="61">
        <v>0</v>
      </c>
      <c r="EX82" s="61">
        <v>0</v>
      </c>
      <c r="EY82" s="61">
        <v>3.6775679187396468E-4</v>
      </c>
      <c r="EZ82" s="61">
        <v>0</v>
      </c>
      <c r="FA82" s="61">
        <v>0</v>
      </c>
      <c r="FB82" s="61">
        <v>0</v>
      </c>
      <c r="FC82" s="61">
        <v>0</v>
      </c>
      <c r="FD82" s="61">
        <v>1.7728931865069195E-3</v>
      </c>
      <c r="FE82" s="61">
        <v>0</v>
      </c>
      <c r="FF82" s="61">
        <v>0</v>
      </c>
      <c r="FG82" s="61">
        <v>0</v>
      </c>
      <c r="FH82" s="61">
        <v>0</v>
      </c>
      <c r="FI82" s="61">
        <v>0</v>
      </c>
      <c r="FJ82" s="61">
        <v>0</v>
      </c>
      <c r="FK82" s="61">
        <v>3.2505020267503844E-4</v>
      </c>
      <c r="FL82" s="61">
        <v>0</v>
      </c>
      <c r="FM82" s="61">
        <v>0</v>
      </c>
      <c r="FN82" s="61">
        <v>0</v>
      </c>
      <c r="FO82" s="61">
        <v>0</v>
      </c>
      <c r="FP82" s="61">
        <v>0</v>
      </c>
      <c r="FQ82" s="61">
        <v>0</v>
      </c>
      <c r="FR82" s="61">
        <v>0</v>
      </c>
      <c r="FS82" s="61">
        <v>9.0182961960728512E-4</v>
      </c>
      <c r="FT82" s="61">
        <v>0</v>
      </c>
      <c r="FU82" s="61">
        <v>0</v>
      </c>
      <c r="FV82" s="61">
        <v>0</v>
      </c>
      <c r="FW82" s="61">
        <v>0</v>
      </c>
      <c r="FX82" s="61">
        <v>0</v>
      </c>
      <c r="FY82" s="61">
        <v>0</v>
      </c>
      <c r="FZ82" s="61">
        <v>0</v>
      </c>
      <c r="GA82" s="61">
        <v>0</v>
      </c>
      <c r="GB82" s="61">
        <v>0</v>
      </c>
      <c r="GC82" s="61">
        <v>0</v>
      </c>
      <c r="GD82" s="61">
        <v>0</v>
      </c>
      <c r="GE82" s="61">
        <v>0</v>
      </c>
      <c r="GF82" s="61">
        <v>0</v>
      </c>
      <c r="GG82" s="61">
        <v>0</v>
      </c>
      <c r="GH82" s="61">
        <v>0</v>
      </c>
      <c r="GI82" s="61">
        <v>0</v>
      </c>
      <c r="GJ82" s="61">
        <v>0</v>
      </c>
      <c r="GK82" s="61">
        <v>2.2203283715191858E-4</v>
      </c>
      <c r="GL82" s="61">
        <v>1.8674953764549473E-5</v>
      </c>
      <c r="GM82" s="61">
        <v>4.1377202089062844E-4</v>
      </c>
      <c r="GN82" s="61">
        <v>0</v>
      </c>
      <c r="GO82" s="61">
        <v>8.2901162312649641E-4</v>
      </c>
      <c r="GP82" s="61">
        <v>6.9344307826315027E-4</v>
      </c>
      <c r="GQ82" s="61">
        <v>1.9315046896005729E-3</v>
      </c>
      <c r="GR82" s="61">
        <v>0</v>
      </c>
      <c r="GS82" s="61">
        <v>0</v>
      </c>
      <c r="GT82" s="61">
        <v>5.4686239523037266E-5</v>
      </c>
      <c r="GU82" s="61">
        <v>0</v>
      </c>
      <c r="GV82" s="61">
        <v>0</v>
      </c>
      <c r="GW82" s="61">
        <v>0</v>
      </c>
      <c r="GX82" s="61">
        <v>0</v>
      </c>
      <c r="GY82" s="61">
        <v>0</v>
      </c>
      <c r="GZ82" s="61">
        <v>5.4340507370701538E-4</v>
      </c>
      <c r="HA82" s="61">
        <v>0</v>
      </c>
      <c r="HB82" s="61">
        <v>1.6835110500281811E-4</v>
      </c>
      <c r="HC82" s="61">
        <v>1.5641053667732978E-3</v>
      </c>
      <c r="HD82" s="61">
        <v>0</v>
      </c>
      <c r="HE82" s="61">
        <v>0</v>
      </c>
      <c r="HF82" s="61">
        <v>0</v>
      </c>
      <c r="HG82" s="61">
        <v>0</v>
      </c>
      <c r="HH82" s="61">
        <v>0</v>
      </c>
      <c r="HI82" s="61">
        <v>1.5555314660536132E-4</v>
      </c>
      <c r="HJ82" s="61">
        <v>0</v>
      </c>
      <c r="HK82" s="61">
        <v>0</v>
      </c>
      <c r="HL82" s="61">
        <v>0</v>
      </c>
      <c r="HM82" s="61">
        <v>4.5431282618018905E-4</v>
      </c>
      <c r="HN82" s="61">
        <v>0</v>
      </c>
      <c r="HO82" s="61">
        <v>0</v>
      </c>
      <c r="HP82" s="61">
        <v>0</v>
      </c>
      <c r="HQ82" s="61">
        <v>0</v>
      </c>
      <c r="HR82" s="61">
        <v>0</v>
      </c>
      <c r="HS82" s="61">
        <v>0</v>
      </c>
      <c r="HT82" s="61">
        <v>0</v>
      </c>
      <c r="HU82" s="61">
        <v>0</v>
      </c>
      <c r="HV82" s="61">
        <v>0</v>
      </c>
      <c r="HW82" s="61">
        <v>2.1015377036273992E-5</v>
      </c>
      <c r="HX82" s="61">
        <v>0</v>
      </c>
      <c r="HY82" s="61">
        <v>1.2037460187044411E-3</v>
      </c>
      <c r="HZ82" s="61">
        <v>0</v>
      </c>
      <c r="IA82" s="61">
        <v>8.1044324791585681E-5</v>
      </c>
      <c r="IB82" s="61">
        <v>0</v>
      </c>
      <c r="IC82" s="61">
        <v>0</v>
      </c>
      <c r="ID82" s="61">
        <v>0</v>
      </c>
      <c r="IE82" s="61">
        <v>0</v>
      </c>
      <c r="IF82" s="61">
        <v>0</v>
      </c>
      <c r="IG82" s="61">
        <v>0</v>
      </c>
      <c r="IH82" s="61">
        <v>0</v>
      </c>
      <c r="II82" s="61">
        <v>2.3075423193113199E-4</v>
      </c>
      <c r="IJ82" s="61">
        <v>0</v>
      </c>
      <c r="IK82" s="61">
        <v>2.5006669824359593E-4</v>
      </c>
      <c r="IL82" s="61">
        <v>0</v>
      </c>
      <c r="IM82" s="61">
        <v>9.5056955519682481E-5</v>
      </c>
      <c r="IN82" s="61">
        <v>0</v>
      </c>
      <c r="IO82" s="61">
        <v>0</v>
      </c>
      <c r="IP82" s="61">
        <v>0</v>
      </c>
      <c r="IQ82" s="61">
        <v>0</v>
      </c>
      <c r="IR82" s="61">
        <v>6.278633353977812E-6</v>
      </c>
      <c r="IS82" s="61">
        <v>0</v>
      </c>
      <c r="IT82" s="61">
        <v>0</v>
      </c>
      <c r="IU82" s="61">
        <v>2.2268720411588046E-6</v>
      </c>
      <c r="IV82" s="61">
        <v>0</v>
      </c>
      <c r="IW82" s="61">
        <v>1.2321627625784065E-4</v>
      </c>
      <c r="IX82" s="61">
        <v>0</v>
      </c>
      <c r="IY82" s="61">
        <v>6.9256549271876736E-5</v>
      </c>
      <c r="IZ82" s="61">
        <v>1.6053342802277345E-4</v>
      </c>
      <c r="JA82" s="61">
        <v>0</v>
      </c>
      <c r="JB82" s="61">
        <v>0</v>
      </c>
      <c r="JC82" s="61">
        <v>0</v>
      </c>
      <c r="JD82" s="61">
        <v>0</v>
      </c>
      <c r="JE82" s="61">
        <v>0</v>
      </c>
      <c r="JF82" s="61">
        <v>0</v>
      </c>
      <c r="JG82" s="61">
        <v>0</v>
      </c>
      <c r="JH82" s="61">
        <v>0</v>
      </c>
      <c r="JI82" s="61">
        <v>1.2380842512143434E-3</v>
      </c>
      <c r="JJ82" s="61">
        <v>0</v>
      </c>
      <c r="JK82" s="61">
        <v>0</v>
      </c>
      <c r="JL82" s="61">
        <v>0</v>
      </c>
      <c r="JM82" s="61">
        <v>0</v>
      </c>
      <c r="JN82" s="61">
        <v>0</v>
      </c>
      <c r="JO82" s="61">
        <v>0</v>
      </c>
      <c r="JP82" s="61">
        <v>0</v>
      </c>
      <c r="JQ82" s="61">
        <v>0</v>
      </c>
      <c r="JR82" s="61">
        <v>0</v>
      </c>
      <c r="JS82" s="61">
        <v>0</v>
      </c>
      <c r="JT82" s="61">
        <v>0</v>
      </c>
      <c r="JU82" s="61">
        <v>0</v>
      </c>
      <c r="JV82" s="61">
        <v>6.7364641105245051E-6</v>
      </c>
      <c r="JW82" s="61">
        <v>0</v>
      </c>
      <c r="JX82" s="61">
        <v>4.1535726308234477E-6</v>
      </c>
      <c r="JY82" s="61">
        <v>0</v>
      </c>
      <c r="JZ82" s="61">
        <v>0</v>
      </c>
      <c r="KA82" s="61">
        <v>0</v>
      </c>
      <c r="KB82" s="61">
        <v>4.6106656941724373E-6</v>
      </c>
      <c r="KC82" s="61">
        <v>0</v>
      </c>
      <c r="KD82" s="61">
        <v>0</v>
      </c>
      <c r="KE82" s="61">
        <v>0</v>
      </c>
      <c r="KF82" s="61">
        <v>0</v>
      </c>
      <c r="KG82" s="61">
        <v>0</v>
      </c>
      <c r="KH82" s="61">
        <v>0</v>
      </c>
      <c r="KI82" s="61">
        <v>0</v>
      </c>
      <c r="KJ82" s="61">
        <v>2.1855624545761497E-4</v>
      </c>
      <c r="KK82" s="61">
        <v>0</v>
      </c>
      <c r="KL82" s="61">
        <v>0</v>
      </c>
      <c r="KM82" s="61">
        <v>0</v>
      </c>
      <c r="KN82" s="61">
        <v>0</v>
      </c>
      <c r="KO82" s="61">
        <v>2.7394585603402632E-4</v>
      </c>
      <c r="KP82" s="61">
        <v>0</v>
      </c>
      <c r="KQ82" s="61">
        <v>0</v>
      </c>
      <c r="KR82" s="61">
        <v>3.7429957738137383E-5</v>
      </c>
      <c r="KS82" s="61">
        <v>0</v>
      </c>
      <c r="KT82" s="61">
        <v>0</v>
      </c>
      <c r="KU82" s="61">
        <v>1.0305103762343882E-5</v>
      </c>
      <c r="KV82" s="61">
        <v>0</v>
      </c>
      <c r="KW82" s="61">
        <v>0</v>
      </c>
      <c r="KX82" s="61">
        <v>0</v>
      </c>
      <c r="KY82" s="61">
        <v>0</v>
      </c>
      <c r="KZ82" s="61">
        <v>0</v>
      </c>
    </row>
    <row r="83" spans="1:312" ht="13" x14ac:dyDescent="0.3">
      <c r="A83" s="102">
        <v>1.0151387932103233</v>
      </c>
      <c r="B83" s="50" t="s">
        <v>7407</v>
      </c>
      <c r="C83" s="60" t="s">
        <v>128</v>
      </c>
      <c r="D83" s="61">
        <v>0</v>
      </c>
      <c r="E83" s="61">
        <v>0</v>
      </c>
      <c r="F83" s="61">
        <v>0</v>
      </c>
      <c r="G83" s="61">
        <v>0</v>
      </c>
      <c r="H83" s="61">
        <v>0</v>
      </c>
      <c r="I83" s="61">
        <v>0</v>
      </c>
      <c r="J83" s="61">
        <v>0</v>
      </c>
      <c r="K83" s="61">
        <v>9.9782876637054523E-4</v>
      </c>
      <c r="L83" s="61">
        <v>0</v>
      </c>
      <c r="M83" s="61">
        <v>0</v>
      </c>
      <c r="N83" s="61">
        <v>0</v>
      </c>
      <c r="O83" s="61">
        <v>0</v>
      </c>
      <c r="P83" s="61">
        <v>0</v>
      </c>
      <c r="Q83" s="61">
        <v>0</v>
      </c>
      <c r="R83" s="61">
        <v>0</v>
      </c>
      <c r="S83" s="61">
        <v>1.5110207576385233E-5</v>
      </c>
      <c r="T83" s="61">
        <v>0</v>
      </c>
      <c r="U83" s="61">
        <v>0</v>
      </c>
      <c r="V83" s="61">
        <v>0</v>
      </c>
      <c r="W83" s="61">
        <v>0</v>
      </c>
      <c r="X83" s="61">
        <v>0</v>
      </c>
      <c r="Y83" s="61">
        <v>8.1307171675353213E-5</v>
      </c>
      <c r="Z83" s="61">
        <v>5.560201427842696E-4</v>
      </c>
      <c r="AA83" s="61">
        <v>1.6371767740999991E-4</v>
      </c>
      <c r="AB83" s="61">
        <v>7.6825201853391754E-4</v>
      </c>
      <c r="AC83" s="61">
        <v>1.1127546894431599E-2</v>
      </c>
      <c r="AD83" s="61">
        <v>0.13169754055942376</v>
      </c>
      <c r="AE83" s="61">
        <v>2.7544735254867185E-4</v>
      </c>
      <c r="AF83" s="61">
        <v>0</v>
      </c>
      <c r="AG83" s="61">
        <v>0</v>
      </c>
      <c r="AH83" s="61">
        <v>0</v>
      </c>
      <c r="AI83" s="61">
        <v>0</v>
      </c>
      <c r="AJ83" s="61">
        <v>8.8879616460658646E-4</v>
      </c>
      <c r="AK83" s="61">
        <v>0</v>
      </c>
      <c r="AL83" s="61">
        <v>0</v>
      </c>
      <c r="AM83" s="61">
        <v>1.1030822430934241E-3</v>
      </c>
      <c r="AN83" s="61">
        <v>0</v>
      </c>
      <c r="AO83" s="61">
        <v>0</v>
      </c>
      <c r="AP83" s="61">
        <v>0</v>
      </c>
      <c r="AQ83" s="61">
        <v>0</v>
      </c>
      <c r="AR83" s="61">
        <v>0</v>
      </c>
      <c r="AS83" s="61">
        <v>0</v>
      </c>
      <c r="AT83" s="61">
        <v>3.9253866638414791E-6</v>
      </c>
      <c r="AU83" s="61">
        <v>2.9636543496357889E-5</v>
      </c>
      <c r="AV83" s="61">
        <v>0</v>
      </c>
      <c r="AW83" s="61">
        <v>4.3992911361553446E-6</v>
      </c>
      <c r="AX83" s="61">
        <v>0</v>
      </c>
      <c r="AY83" s="61">
        <v>0</v>
      </c>
      <c r="AZ83" s="61">
        <v>2.1968811128327003E-2</v>
      </c>
      <c r="BA83" s="61">
        <v>0</v>
      </c>
      <c r="BB83" s="61">
        <v>2.6320228310427541E-4</v>
      </c>
      <c r="BC83" s="61">
        <v>0</v>
      </c>
      <c r="BD83" s="61">
        <v>0</v>
      </c>
      <c r="BE83" s="61">
        <v>0</v>
      </c>
      <c r="BF83" s="61">
        <v>1.9553404393517619E-4</v>
      </c>
      <c r="BG83" s="61">
        <v>3.8373779368619429E-3</v>
      </c>
      <c r="BH83" s="61">
        <v>7.1880516123854975E-6</v>
      </c>
      <c r="BI83" s="61">
        <v>0</v>
      </c>
      <c r="BJ83" s="61">
        <v>2.7904851405592706E-4</v>
      </c>
      <c r="BK83" s="61">
        <v>0</v>
      </c>
      <c r="BL83" s="61">
        <v>0</v>
      </c>
      <c r="BM83" s="61">
        <v>0</v>
      </c>
      <c r="BN83" s="61">
        <v>1.197343270670015E-4</v>
      </c>
      <c r="BO83" s="61">
        <v>0</v>
      </c>
      <c r="BP83" s="61">
        <v>0</v>
      </c>
      <c r="BQ83" s="61">
        <v>0</v>
      </c>
      <c r="BR83" s="61">
        <v>0</v>
      </c>
      <c r="BS83" s="61">
        <v>0</v>
      </c>
      <c r="BT83" s="61">
        <v>0</v>
      </c>
      <c r="BU83" s="61">
        <v>0</v>
      </c>
      <c r="BV83" s="61">
        <v>0</v>
      </c>
      <c r="BW83" s="61">
        <v>0</v>
      </c>
      <c r="BX83" s="61">
        <v>0</v>
      </c>
      <c r="BY83" s="61">
        <v>0</v>
      </c>
      <c r="BZ83" s="61">
        <v>0</v>
      </c>
      <c r="CA83" s="61">
        <v>0</v>
      </c>
      <c r="CB83" s="61">
        <v>0</v>
      </c>
      <c r="CC83" s="61">
        <v>0</v>
      </c>
      <c r="CD83" s="61">
        <v>0.55307264680142154</v>
      </c>
      <c r="CE83" s="61">
        <v>0.55734463266668044</v>
      </c>
      <c r="CF83" s="61">
        <v>0.53342325986820938</v>
      </c>
      <c r="CG83" s="61">
        <v>0.50336798675243866</v>
      </c>
      <c r="CH83" s="61">
        <v>5.3975235803651718E-2</v>
      </c>
      <c r="CI83" s="61">
        <v>0.24254052978163282</v>
      </c>
      <c r="CJ83" s="61">
        <v>0.45888814471488892</v>
      </c>
      <c r="CK83" s="61">
        <v>0.13998738257498769</v>
      </c>
      <c r="CL83" s="61">
        <v>0</v>
      </c>
      <c r="CM83" s="61">
        <v>0</v>
      </c>
      <c r="CN83" s="61">
        <v>0</v>
      </c>
      <c r="CO83" s="61">
        <v>2.752801909354333E-4</v>
      </c>
      <c r="CP83" s="61">
        <v>0</v>
      </c>
      <c r="CQ83" s="61">
        <v>0</v>
      </c>
      <c r="CR83" s="61">
        <v>0</v>
      </c>
      <c r="CS83" s="61">
        <v>0</v>
      </c>
      <c r="CT83" s="61">
        <v>0</v>
      </c>
      <c r="CU83" s="61">
        <v>3.6303013087348995E-5</v>
      </c>
      <c r="CV83" s="61">
        <v>0</v>
      </c>
      <c r="CW83" s="61">
        <v>0</v>
      </c>
      <c r="CX83" s="61">
        <v>1.0734563967703704E-3</v>
      </c>
      <c r="CY83" s="61">
        <v>0</v>
      </c>
      <c r="CZ83" s="61">
        <v>0</v>
      </c>
      <c r="DA83" s="61">
        <v>0</v>
      </c>
      <c r="DB83" s="61">
        <v>0</v>
      </c>
      <c r="DC83" s="61">
        <v>0</v>
      </c>
      <c r="DD83" s="61">
        <v>0</v>
      </c>
      <c r="DE83" s="61">
        <v>2.5585929977053703E-3</v>
      </c>
      <c r="DF83" s="61">
        <v>4.6535212657516482E-5</v>
      </c>
      <c r="DG83" s="61">
        <v>0</v>
      </c>
      <c r="DH83" s="61">
        <v>2.5673829205771472E-4</v>
      </c>
      <c r="DI83" s="61">
        <v>0</v>
      </c>
      <c r="DJ83" s="61">
        <v>0</v>
      </c>
      <c r="DK83" s="61">
        <v>0</v>
      </c>
      <c r="DL83" s="61">
        <v>0</v>
      </c>
      <c r="DM83" s="61">
        <v>0</v>
      </c>
      <c r="DN83" s="61">
        <v>0</v>
      </c>
      <c r="DO83" s="61">
        <v>0</v>
      </c>
      <c r="DP83" s="61">
        <v>0</v>
      </c>
      <c r="DQ83" s="61">
        <v>0</v>
      </c>
      <c r="DR83" s="61">
        <v>0</v>
      </c>
      <c r="DS83" s="61">
        <v>0</v>
      </c>
      <c r="DT83" s="61">
        <v>0</v>
      </c>
      <c r="DU83" s="61">
        <v>0</v>
      </c>
      <c r="DV83" s="61">
        <v>0</v>
      </c>
      <c r="DW83" s="61">
        <v>0</v>
      </c>
      <c r="DX83" s="61">
        <v>0</v>
      </c>
      <c r="DY83" s="61">
        <v>0</v>
      </c>
      <c r="DZ83" s="61">
        <v>0</v>
      </c>
      <c r="EA83" s="61">
        <v>1.5076980807180671E-4</v>
      </c>
      <c r="EB83" s="61">
        <v>0</v>
      </c>
      <c r="EC83" s="61">
        <v>1.8762238103196846E-4</v>
      </c>
      <c r="ED83" s="61">
        <v>0</v>
      </c>
      <c r="EE83" s="61">
        <v>1.405437306895299E-5</v>
      </c>
      <c r="EF83" s="61">
        <v>0</v>
      </c>
      <c r="EG83" s="61">
        <v>0</v>
      </c>
      <c r="EH83" s="61">
        <v>0</v>
      </c>
      <c r="EI83" s="61">
        <v>0</v>
      </c>
      <c r="EJ83" s="61">
        <v>0</v>
      </c>
      <c r="EK83" s="61">
        <v>0</v>
      </c>
      <c r="EL83" s="61">
        <v>6.6632032070781559E-5</v>
      </c>
      <c r="EM83" s="61">
        <v>0</v>
      </c>
      <c r="EN83" s="61">
        <v>0</v>
      </c>
      <c r="EO83" s="61">
        <v>0</v>
      </c>
      <c r="EP83" s="61">
        <v>3.0865243792709805E-5</v>
      </c>
      <c r="EQ83" s="61">
        <v>0</v>
      </c>
      <c r="ER83" s="61">
        <v>0</v>
      </c>
      <c r="ES83" s="61">
        <v>0</v>
      </c>
      <c r="ET83" s="61">
        <v>0</v>
      </c>
      <c r="EU83" s="61">
        <v>0</v>
      </c>
      <c r="EV83" s="61">
        <v>0</v>
      </c>
      <c r="EW83" s="61">
        <v>0</v>
      </c>
      <c r="EX83" s="61">
        <v>0</v>
      </c>
      <c r="EY83" s="61">
        <v>0</v>
      </c>
      <c r="EZ83" s="61">
        <v>0</v>
      </c>
      <c r="FA83" s="61">
        <v>0</v>
      </c>
      <c r="FB83" s="61">
        <v>0</v>
      </c>
      <c r="FC83" s="61">
        <v>0</v>
      </c>
      <c r="FD83" s="61">
        <v>0</v>
      </c>
      <c r="FE83" s="61">
        <v>0</v>
      </c>
      <c r="FF83" s="61">
        <v>0</v>
      </c>
      <c r="FG83" s="61">
        <v>0</v>
      </c>
      <c r="FH83" s="61">
        <v>0</v>
      </c>
      <c r="FI83" s="61">
        <v>0</v>
      </c>
      <c r="FJ83" s="61">
        <v>0</v>
      </c>
      <c r="FK83" s="61">
        <v>0</v>
      </c>
      <c r="FL83" s="61">
        <v>0</v>
      </c>
      <c r="FM83" s="61">
        <v>0</v>
      </c>
      <c r="FN83" s="61">
        <v>0</v>
      </c>
      <c r="FO83" s="61">
        <v>0</v>
      </c>
      <c r="FP83" s="61">
        <v>0</v>
      </c>
      <c r="FQ83" s="61">
        <v>3.1771681756648386E-5</v>
      </c>
      <c r="FR83" s="61">
        <v>0</v>
      </c>
      <c r="FS83" s="61">
        <v>0</v>
      </c>
      <c r="FT83" s="61">
        <v>0</v>
      </c>
      <c r="FU83" s="61">
        <v>3.7733423185976159E-4</v>
      </c>
      <c r="FV83" s="61">
        <v>0</v>
      </c>
      <c r="FW83" s="61">
        <v>0</v>
      </c>
      <c r="FX83" s="61">
        <v>0</v>
      </c>
      <c r="FY83" s="61">
        <v>0</v>
      </c>
      <c r="FZ83" s="61">
        <v>0</v>
      </c>
      <c r="GA83" s="61">
        <v>0</v>
      </c>
      <c r="GB83" s="61">
        <v>0</v>
      </c>
      <c r="GC83" s="61">
        <v>0</v>
      </c>
      <c r="GD83" s="61">
        <v>0</v>
      </c>
      <c r="GE83" s="61">
        <v>0</v>
      </c>
      <c r="GF83" s="61">
        <v>7.1984755700678799E-5</v>
      </c>
      <c r="GG83" s="61">
        <v>0</v>
      </c>
      <c r="GH83" s="61">
        <v>0</v>
      </c>
      <c r="GI83" s="61">
        <v>0</v>
      </c>
      <c r="GJ83" s="61">
        <v>0</v>
      </c>
      <c r="GK83" s="61">
        <v>0</v>
      </c>
      <c r="GL83" s="61">
        <v>1.1329696939222034E-2</v>
      </c>
      <c r="GM83" s="61">
        <v>3.3895111763531369E-2</v>
      </c>
      <c r="GN83" s="61">
        <v>3.3122947882564528E-2</v>
      </c>
      <c r="GO83" s="61">
        <v>0</v>
      </c>
      <c r="GP83" s="61">
        <v>0</v>
      </c>
      <c r="GQ83" s="61">
        <v>0</v>
      </c>
      <c r="GR83" s="61">
        <v>0</v>
      </c>
      <c r="GS83" s="61">
        <v>0</v>
      </c>
      <c r="GT83" s="61">
        <v>0</v>
      </c>
      <c r="GU83" s="61">
        <v>0</v>
      </c>
      <c r="GV83" s="61">
        <v>2.7393125765080499E-5</v>
      </c>
      <c r="GW83" s="61">
        <v>0</v>
      </c>
      <c r="GX83" s="61">
        <v>0</v>
      </c>
      <c r="GY83" s="61">
        <v>0</v>
      </c>
      <c r="GZ83" s="61">
        <v>0</v>
      </c>
      <c r="HA83" s="61">
        <v>0</v>
      </c>
      <c r="HB83" s="61">
        <v>5.4793017266898986E-4</v>
      </c>
      <c r="HC83" s="61">
        <v>0</v>
      </c>
      <c r="HD83" s="61">
        <v>0</v>
      </c>
      <c r="HE83" s="61">
        <v>0</v>
      </c>
      <c r="HF83" s="61">
        <v>0</v>
      </c>
      <c r="HG83" s="61">
        <v>0</v>
      </c>
      <c r="HH83" s="61">
        <v>0</v>
      </c>
      <c r="HI83" s="61">
        <v>3.2732967079851353E-4</v>
      </c>
      <c r="HJ83" s="61">
        <v>0</v>
      </c>
      <c r="HK83" s="61">
        <v>0</v>
      </c>
      <c r="HL83" s="61">
        <v>0</v>
      </c>
      <c r="HM83" s="61">
        <v>0</v>
      </c>
      <c r="HN83" s="61">
        <v>0</v>
      </c>
      <c r="HO83" s="61">
        <v>0</v>
      </c>
      <c r="HP83" s="61">
        <v>0</v>
      </c>
      <c r="HQ83" s="61">
        <v>5.556067779115809E-4</v>
      </c>
      <c r="HR83" s="61">
        <v>0</v>
      </c>
      <c r="HS83" s="61">
        <v>0</v>
      </c>
      <c r="HT83" s="61">
        <v>0</v>
      </c>
      <c r="HU83" s="61">
        <v>5.809423549676889E-4</v>
      </c>
      <c r="HV83" s="61">
        <v>7.6060581139691008E-4</v>
      </c>
      <c r="HW83" s="61">
        <v>0</v>
      </c>
      <c r="HX83" s="61">
        <v>0</v>
      </c>
      <c r="HY83" s="61">
        <v>0</v>
      </c>
      <c r="HZ83" s="61">
        <v>2.0176591083749002E-5</v>
      </c>
      <c r="IA83" s="61">
        <v>0</v>
      </c>
      <c r="IB83" s="61">
        <v>8.8410972342099054E-4</v>
      </c>
      <c r="IC83" s="61">
        <v>0</v>
      </c>
      <c r="ID83" s="61">
        <v>0</v>
      </c>
      <c r="IE83" s="61">
        <v>0</v>
      </c>
      <c r="IF83" s="61">
        <v>0</v>
      </c>
      <c r="IG83" s="61">
        <v>2.4695157716945906E-4</v>
      </c>
      <c r="IH83" s="61">
        <v>0</v>
      </c>
      <c r="II83" s="61">
        <v>6.6228739697251959E-2</v>
      </c>
      <c r="IJ83" s="61">
        <v>0</v>
      </c>
      <c r="IK83" s="61">
        <v>0</v>
      </c>
      <c r="IL83" s="61">
        <v>0</v>
      </c>
      <c r="IM83" s="61">
        <v>0</v>
      </c>
      <c r="IN83" s="61">
        <v>4.043122249146934E-5</v>
      </c>
      <c r="IO83" s="61">
        <v>0</v>
      </c>
      <c r="IP83" s="61">
        <v>1.3324774715405972E-4</v>
      </c>
      <c r="IQ83" s="61">
        <v>0</v>
      </c>
      <c r="IR83" s="61">
        <v>0</v>
      </c>
      <c r="IS83" s="61">
        <v>0</v>
      </c>
      <c r="IT83" s="61">
        <v>0</v>
      </c>
      <c r="IU83" s="61">
        <v>0</v>
      </c>
      <c r="IV83" s="61">
        <v>0</v>
      </c>
      <c r="IW83" s="61">
        <v>0</v>
      </c>
      <c r="IX83" s="61">
        <v>0</v>
      </c>
      <c r="IY83" s="61">
        <v>0</v>
      </c>
      <c r="IZ83" s="61">
        <v>0</v>
      </c>
      <c r="JA83" s="61">
        <v>0</v>
      </c>
      <c r="JB83" s="61">
        <v>0</v>
      </c>
      <c r="JC83" s="61">
        <v>0</v>
      </c>
      <c r="JD83" s="61">
        <v>0</v>
      </c>
      <c r="JE83" s="61">
        <v>0</v>
      </c>
      <c r="JF83" s="61">
        <v>0</v>
      </c>
      <c r="JG83" s="61">
        <v>0</v>
      </c>
      <c r="JH83" s="61">
        <v>3.7364895936168767E-6</v>
      </c>
      <c r="JI83" s="61">
        <v>0</v>
      </c>
      <c r="JJ83" s="61">
        <v>0</v>
      </c>
      <c r="JK83" s="61">
        <v>0</v>
      </c>
      <c r="JL83" s="61">
        <v>0</v>
      </c>
      <c r="JM83" s="61">
        <v>0</v>
      </c>
      <c r="JN83" s="61">
        <v>0</v>
      </c>
      <c r="JO83" s="61">
        <v>0</v>
      </c>
      <c r="JP83" s="61">
        <v>0</v>
      </c>
      <c r="JQ83" s="61">
        <v>4.4581952839355925E-5</v>
      </c>
      <c r="JR83" s="61">
        <v>0</v>
      </c>
      <c r="JS83" s="61">
        <v>0</v>
      </c>
      <c r="JT83" s="61">
        <v>0</v>
      </c>
      <c r="JU83" s="61">
        <v>0</v>
      </c>
      <c r="JV83" s="61">
        <v>1.8074825251729966E-4</v>
      </c>
      <c r="JW83" s="61">
        <v>0</v>
      </c>
      <c r="JX83" s="61">
        <v>0</v>
      </c>
      <c r="JY83" s="61">
        <v>5.0789306111534318E-4</v>
      </c>
      <c r="JZ83" s="61">
        <v>0</v>
      </c>
      <c r="KA83" s="61">
        <v>1.7178076589608935E-4</v>
      </c>
      <c r="KB83" s="61">
        <v>0</v>
      </c>
      <c r="KC83" s="61">
        <v>0</v>
      </c>
      <c r="KD83" s="61">
        <v>0</v>
      </c>
      <c r="KE83" s="61">
        <v>0</v>
      </c>
      <c r="KF83" s="61">
        <v>0</v>
      </c>
      <c r="KG83" s="61">
        <v>6.4686175363968976E-5</v>
      </c>
      <c r="KH83" s="61">
        <v>0</v>
      </c>
      <c r="KI83" s="61">
        <v>0</v>
      </c>
      <c r="KJ83" s="61">
        <v>0</v>
      </c>
      <c r="KK83" s="61">
        <v>0</v>
      </c>
      <c r="KL83" s="61">
        <v>0</v>
      </c>
      <c r="KM83" s="61">
        <v>0</v>
      </c>
      <c r="KN83" s="61">
        <v>0</v>
      </c>
      <c r="KO83" s="61">
        <v>1.0088031900862163E-4</v>
      </c>
      <c r="KP83" s="61">
        <v>1.5204506047872968E-4</v>
      </c>
      <c r="KQ83" s="61">
        <v>0</v>
      </c>
      <c r="KR83" s="61">
        <v>9.0503180439691665E-6</v>
      </c>
      <c r="KS83" s="61">
        <v>0</v>
      </c>
      <c r="KT83" s="61">
        <v>0</v>
      </c>
      <c r="KU83" s="61">
        <v>0</v>
      </c>
      <c r="KV83" s="61">
        <v>1.0249787062487237E-4</v>
      </c>
      <c r="KW83" s="61">
        <v>0</v>
      </c>
      <c r="KX83" s="61">
        <v>0</v>
      </c>
      <c r="KY83" s="61">
        <v>5.5966150274794384E-5</v>
      </c>
      <c r="KZ83" s="61">
        <v>8.4476780407859259E-6</v>
      </c>
    </row>
    <row r="84" spans="1:312" ht="13" x14ac:dyDescent="0.3">
      <c r="A84" s="102">
        <v>1.1480840525445801</v>
      </c>
      <c r="B84" s="50" t="s">
        <v>850</v>
      </c>
      <c r="C84" s="60" t="s">
        <v>18</v>
      </c>
      <c r="D84" s="61">
        <v>0</v>
      </c>
      <c r="E84" s="61">
        <v>8.1691602117718465E-5</v>
      </c>
      <c r="F84" s="61">
        <v>1.1698346506860325E-5</v>
      </c>
      <c r="G84" s="61">
        <v>6.6309362267738046E-6</v>
      </c>
      <c r="H84" s="61">
        <v>0</v>
      </c>
      <c r="I84" s="61">
        <v>0</v>
      </c>
      <c r="J84" s="61">
        <v>1.5922090856133327E-5</v>
      </c>
      <c r="K84" s="61">
        <v>0</v>
      </c>
      <c r="L84" s="61">
        <v>2.7522633301827119E-5</v>
      </c>
      <c r="M84" s="61">
        <v>1.4694781338104041E-5</v>
      </c>
      <c r="N84" s="61">
        <v>1.4905729648987513E-5</v>
      </c>
      <c r="O84" s="61">
        <v>7.9277208230092179E-5</v>
      </c>
      <c r="P84" s="61">
        <v>5.6818502151232797E-5</v>
      </c>
      <c r="Q84" s="61">
        <v>1.5468563405030859E-4</v>
      </c>
      <c r="R84" s="61">
        <v>2.2502430919797123E-4</v>
      </c>
      <c r="S84" s="61">
        <v>2.9810132522592236E-4</v>
      </c>
      <c r="T84" s="61">
        <v>2.6104584342280276E-3</v>
      </c>
      <c r="U84" s="61">
        <v>1.6993578997877374E-4</v>
      </c>
      <c r="V84" s="61">
        <v>6.4354681494183447E-5</v>
      </c>
      <c r="W84" s="61">
        <v>1.0312825355175447E-3</v>
      </c>
      <c r="X84" s="61">
        <v>3.6952314908972957E-4</v>
      </c>
      <c r="Y84" s="61">
        <v>5.3945874495708542E-4</v>
      </c>
      <c r="Z84" s="61">
        <v>1.3872421649186539E-3</v>
      </c>
      <c r="AA84" s="61">
        <v>2.1158418089467015E-5</v>
      </c>
      <c r="AB84" s="61">
        <v>4.1830656489553759E-4</v>
      </c>
      <c r="AC84" s="61">
        <v>1.1197326288760671E-4</v>
      </c>
      <c r="AD84" s="61">
        <v>9.2149908916496328E-4</v>
      </c>
      <c r="AE84" s="61">
        <v>2.8953592275829422E-3</v>
      </c>
      <c r="AF84" s="61">
        <v>5.1103020418043071E-3</v>
      </c>
      <c r="AG84" s="61">
        <v>2.8257524804634032E-2</v>
      </c>
      <c r="AH84" s="61">
        <v>2.9950637249871221E-3</v>
      </c>
      <c r="AI84" s="61">
        <v>7.8861657154327067E-3</v>
      </c>
      <c r="AJ84" s="61">
        <v>1.6987059794833417E-3</v>
      </c>
      <c r="AK84" s="61">
        <v>3.0226798828326303E-3</v>
      </c>
      <c r="AL84" s="61">
        <v>8.909795789948439E-4</v>
      </c>
      <c r="AM84" s="61">
        <v>8.9406273033084814E-4</v>
      </c>
      <c r="AN84" s="61">
        <v>2.9000011094047293E-3</v>
      </c>
      <c r="AO84" s="61">
        <v>2.0603243160773632E-3</v>
      </c>
      <c r="AP84" s="61">
        <v>5.0995723660130193E-4</v>
      </c>
      <c r="AQ84" s="61">
        <v>1.3973228476475905E-3</v>
      </c>
      <c r="AR84" s="61">
        <v>1.5506562984718968E-3</v>
      </c>
      <c r="AS84" s="61">
        <v>5.0709551537422533E-4</v>
      </c>
      <c r="AT84" s="61">
        <v>4.1741787763384736E-5</v>
      </c>
      <c r="AU84" s="61">
        <v>3.2101639170354013E-4</v>
      </c>
      <c r="AV84" s="61">
        <v>1.5911456710289196E-5</v>
      </c>
      <c r="AW84" s="61">
        <v>9.7497803558037362E-6</v>
      </c>
      <c r="AX84" s="61">
        <v>1.9580773725337493E-4</v>
      </c>
      <c r="AY84" s="61">
        <v>1.5623753516766346E-4</v>
      </c>
      <c r="AZ84" s="61">
        <v>1.5317655944946241E-4</v>
      </c>
      <c r="BA84" s="61">
        <v>0</v>
      </c>
      <c r="BB84" s="61">
        <v>6.0463228844526314E-4</v>
      </c>
      <c r="BC84" s="61">
        <v>1.7940581659389632E-3</v>
      </c>
      <c r="BD84" s="61">
        <v>1.9412605865691879E-2</v>
      </c>
      <c r="BE84" s="61">
        <v>0</v>
      </c>
      <c r="BF84" s="61">
        <v>1.1608624750405268E-3</v>
      </c>
      <c r="BG84" s="61">
        <v>8.4319884039017626E-4</v>
      </c>
      <c r="BH84" s="61">
        <v>5.0748745127978953E-3</v>
      </c>
      <c r="BI84" s="61">
        <v>1.3059706393010826E-3</v>
      </c>
      <c r="BJ84" s="61">
        <v>7.1283426995269591E-4</v>
      </c>
      <c r="BK84" s="61">
        <v>4.2768829756833029E-4</v>
      </c>
      <c r="BL84" s="61">
        <v>2.0972404668652208E-4</v>
      </c>
      <c r="BM84" s="61">
        <v>7.1212943777349588E-5</v>
      </c>
      <c r="BN84" s="61">
        <v>3.5905113043744458E-4</v>
      </c>
      <c r="BO84" s="61">
        <v>6.3246025874514819E-4</v>
      </c>
      <c r="BP84" s="61">
        <v>0</v>
      </c>
      <c r="BQ84" s="61">
        <v>0</v>
      </c>
      <c r="BR84" s="61">
        <v>4.9725148257331138E-4</v>
      </c>
      <c r="BS84" s="61">
        <v>0</v>
      </c>
      <c r="BT84" s="61">
        <v>0</v>
      </c>
      <c r="BU84" s="61">
        <v>2.0176387615157024E-5</v>
      </c>
      <c r="BV84" s="61">
        <v>5.2998605321066278E-5</v>
      </c>
      <c r="BW84" s="61">
        <v>2.1994079502326034E-5</v>
      </c>
      <c r="BX84" s="61">
        <v>0</v>
      </c>
      <c r="BY84" s="61">
        <v>3.8227951383227774E-4</v>
      </c>
      <c r="BZ84" s="61">
        <v>1.6322240065314711E-5</v>
      </c>
      <c r="CA84" s="61">
        <v>0</v>
      </c>
      <c r="CB84" s="61">
        <v>0</v>
      </c>
      <c r="CC84" s="61">
        <v>0</v>
      </c>
      <c r="CD84" s="61">
        <v>6.5629988840703983E-4</v>
      </c>
      <c r="CE84" s="61">
        <v>2.3771549397885402E-4</v>
      </c>
      <c r="CF84" s="61">
        <v>1.828643419241607E-4</v>
      </c>
      <c r="CG84" s="61">
        <v>0</v>
      </c>
      <c r="CH84" s="61">
        <v>1.4077310764472762E-4</v>
      </c>
      <c r="CI84" s="61">
        <v>1.0957966706308733E-3</v>
      </c>
      <c r="CJ84" s="61">
        <v>3.9652215822372234E-3</v>
      </c>
      <c r="CK84" s="61">
        <v>1.7882549148218489E-4</v>
      </c>
      <c r="CL84" s="61">
        <v>6.149059681016389E-4</v>
      </c>
      <c r="CM84" s="61">
        <v>3.8117861654767822E-3</v>
      </c>
      <c r="CN84" s="61">
        <v>7.4648995257814454E-4</v>
      </c>
      <c r="CO84" s="61">
        <v>5.0922188786212148E-3</v>
      </c>
      <c r="CP84" s="61">
        <v>1.9128476857834551E-3</v>
      </c>
      <c r="CQ84" s="61">
        <v>6.0964906659112892E-3</v>
      </c>
      <c r="CR84" s="61">
        <v>1.7118189572777585E-2</v>
      </c>
      <c r="CS84" s="61">
        <v>8.796454510743271E-3</v>
      </c>
      <c r="CT84" s="61">
        <v>4.4079306453319667E-3</v>
      </c>
      <c r="CU84" s="61">
        <v>2.5065396882197135E-2</v>
      </c>
      <c r="CV84" s="61">
        <v>1.4284385017261923E-2</v>
      </c>
      <c r="CW84" s="61">
        <v>3.4559761933144806E-2</v>
      </c>
      <c r="CX84" s="61">
        <v>3.2727152635456259E-2</v>
      </c>
      <c r="CY84" s="61">
        <v>2.3012793459293884E-2</v>
      </c>
      <c r="CZ84" s="61">
        <v>5.2931301738841294E-3</v>
      </c>
      <c r="DA84" s="61">
        <v>1.8871889828295255E-2</v>
      </c>
      <c r="DB84" s="61">
        <v>1.3788763662315925E-2</v>
      </c>
      <c r="DC84" s="61">
        <v>0</v>
      </c>
      <c r="DD84" s="61">
        <v>2.5974862065903558E-4</v>
      </c>
      <c r="DE84" s="61">
        <v>4.5594172813282514E-5</v>
      </c>
      <c r="DF84" s="61">
        <v>2.1169655916336758E-3</v>
      </c>
      <c r="DG84" s="61">
        <v>1.0494036993835163E-4</v>
      </c>
      <c r="DH84" s="61">
        <v>1.2409006192381929E-3</v>
      </c>
      <c r="DI84" s="61">
        <v>5.8237476624950707E-4</v>
      </c>
      <c r="DJ84" s="61">
        <v>8.5238878291139146E-4</v>
      </c>
      <c r="DK84" s="61">
        <v>1.3448905148992355E-4</v>
      </c>
      <c r="DL84" s="61">
        <v>2.2608754470634586E-3</v>
      </c>
      <c r="DM84" s="61">
        <v>2.0832160082554893E-3</v>
      </c>
      <c r="DN84" s="61">
        <v>2.3467336457414531E-3</v>
      </c>
      <c r="DO84" s="61">
        <v>1.1091189654790635E-3</v>
      </c>
      <c r="DP84" s="61">
        <v>1.4697927859875828E-4</v>
      </c>
      <c r="DQ84" s="61">
        <v>6.4831922238628064E-3</v>
      </c>
      <c r="DR84" s="61">
        <v>2.4415546796012852E-4</v>
      </c>
      <c r="DS84" s="61">
        <v>9.3721039027645314E-4</v>
      </c>
      <c r="DT84" s="61">
        <v>0.10910155624325424</v>
      </c>
      <c r="DU84" s="61">
        <v>3.4683680033019713E-2</v>
      </c>
      <c r="DV84" s="61">
        <v>0.20106569353292031</v>
      </c>
      <c r="DW84" s="61">
        <v>2.3396279411660635E-2</v>
      </c>
      <c r="DX84" s="61">
        <v>4.5853254897185912E-2</v>
      </c>
      <c r="DY84" s="61">
        <v>2.4454682280269455E-2</v>
      </c>
      <c r="DZ84" s="61">
        <v>3.6623518809044293E-4</v>
      </c>
      <c r="EA84" s="61">
        <v>2.8313648322262292E-3</v>
      </c>
      <c r="EB84" s="61">
        <v>9.4375016586439073E-4</v>
      </c>
      <c r="EC84" s="61">
        <v>1.8158352716338762E-3</v>
      </c>
      <c r="ED84" s="61">
        <v>9.942368978581109E-4</v>
      </c>
      <c r="EE84" s="61">
        <v>4.1921123379181632E-4</v>
      </c>
      <c r="EF84" s="61">
        <v>5.0153152085971717E-4</v>
      </c>
      <c r="EG84" s="61">
        <v>6.8324475788043295E-4</v>
      </c>
      <c r="EH84" s="61">
        <v>9.0201117454811704E-4</v>
      </c>
      <c r="EI84" s="61">
        <v>3.8327866801689033E-3</v>
      </c>
      <c r="EJ84" s="61">
        <v>5.5586846362228471E-4</v>
      </c>
      <c r="EK84" s="61">
        <v>5.7075567633921222E-4</v>
      </c>
      <c r="EL84" s="61">
        <v>0</v>
      </c>
      <c r="EM84" s="61">
        <v>0</v>
      </c>
      <c r="EN84" s="61">
        <v>5.6817579273107822E-5</v>
      </c>
      <c r="EO84" s="61">
        <v>3.739430369736182E-3</v>
      </c>
      <c r="EP84" s="61">
        <v>1.557685200753579E-5</v>
      </c>
      <c r="EQ84" s="61">
        <v>1.5209817578228195E-5</v>
      </c>
      <c r="ER84" s="61">
        <v>2.4314424771191997E-5</v>
      </c>
      <c r="ES84" s="61">
        <v>0</v>
      </c>
      <c r="ET84" s="61">
        <v>0</v>
      </c>
      <c r="EU84" s="61">
        <v>7.9072623206330082E-6</v>
      </c>
      <c r="EV84" s="61">
        <v>1.587158755378264E-5</v>
      </c>
      <c r="EW84" s="61">
        <v>5.4401630852089679E-6</v>
      </c>
      <c r="EX84" s="61">
        <v>4.7936925208849993E-5</v>
      </c>
      <c r="EY84" s="61">
        <v>8.2112318618026645E-5</v>
      </c>
      <c r="EZ84" s="61">
        <v>3.7311865428605901E-4</v>
      </c>
      <c r="FA84" s="61">
        <v>1.0030021319736164E-5</v>
      </c>
      <c r="FB84" s="61">
        <v>0</v>
      </c>
      <c r="FC84" s="61">
        <v>4.3323763345370897E-4</v>
      </c>
      <c r="FD84" s="61">
        <v>6.1835575105292687E-5</v>
      </c>
      <c r="FE84" s="61">
        <v>1.212559928640358E-3</v>
      </c>
      <c r="FF84" s="61">
        <v>1.5259750136976632E-4</v>
      </c>
      <c r="FG84" s="61">
        <v>4.4859437692737952E-4</v>
      </c>
      <c r="FH84" s="61">
        <v>3.0461135611422111E-4</v>
      </c>
      <c r="FI84" s="61">
        <v>1.2220528800915671E-4</v>
      </c>
      <c r="FJ84" s="61">
        <v>3.8880225807651657E-3</v>
      </c>
      <c r="FK84" s="61">
        <v>1.7481843492033491E-4</v>
      </c>
      <c r="FL84" s="61">
        <v>4.6454245373167362E-4</v>
      </c>
      <c r="FM84" s="61">
        <v>8.9357630344133083E-5</v>
      </c>
      <c r="FN84" s="61">
        <v>2.9774577171861145E-3</v>
      </c>
      <c r="FO84" s="61">
        <v>8.027338887686299E-4</v>
      </c>
      <c r="FP84" s="61">
        <v>1.2278010629474989E-3</v>
      </c>
      <c r="FQ84" s="61">
        <v>1.1628149291566132E-4</v>
      </c>
      <c r="FR84" s="61">
        <v>1.0527306755951174E-3</v>
      </c>
      <c r="FS84" s="61">
        <v>4.0690426836755044E-4</v>
      </c>
      <c r="FT84" s="61">
        <v>0</v>
      </c>
      <c r="FU84" s="61">
        <v>1.0081736499818216E-3</v>
      </c>
      <c r="FV84" s="61">
        <v>0</v>
      </c>
      <c r="FW84" s="61">
        <v>0</v>
      </c>
      <c r="FX84" s="61">
        <v>2.0982199807438834E-4</v>
      </c>
      <c r="FY84" s="61">
        <v>3.6619927760535706E-3</v>
      </c>
      <c r="FZ84" s="61">
        <v>5.6047746299745588E-5</v>
      </c>
      <c r="GA84" s="61">
        <v>3.8089391212981719E-3</v>
      </c>
      <c r="GB84" s="61">
        <v>7.0443138649623889E-5</v>
      </c>
      <c r="GC84" s="61">
        <v>0</v>
      </c>
      <c r="GD84" s="61">
        <v>5.6104027244332072E-5</v>
      </c>
      <c r="GE84" s="61">
        <v>7.7363066372461588E-5</v>
      </c>
      <c r="GF84" s="61">
        <v>1.595143825063347E-5</v>
      </c>
      <c r="GG84" s="61">
        <v>9.7504185671058871E-5</v>
      </c>
      <c r="GH84" s="61">
        <v>1.1502981270456012E-3</v>
      </c>
      <c r="GI84" s="61">
        <v>3.889952107262895E-4</v>
      </c>
      <c r="GJ84" s="61">
        <v>9.5738998944144263E-4</v>
      </c>
      <c r="GK84" s="61">
        <v>9.95117396031697E-5</v>
      </c>
      <c r="GL84" s="61">
        <v>1.9555344442021089E-4</v>
      </c>
      <c r="GM84" s="61">
        <v>6.2238782091027434E-5</v>
      </c>
      <c r="GN84" s="61">
        <v>3.068251442935674E-3</v>
      </c>
      <c r="GO84" s="61">
        <v>1.5645828798193378E-5</v>
      </c>
      <c r="GP84" s="61">
        <v>0</v>
      </c>
      <c r="GQ84" s="61">
        <v>0</v>
      </c>
      <c r="GR84" s="61">
        <v>2.084912638766096E-5</v>
      </c>
      <c r="GS84" s="61">
        <v>1.8794417448765354E-5</v>
      </c>
      <c r="GT84" s="61">
        <v>5.4188335316632621E-4</v>
      </c>
      <c r="GU84" s="61">
        <v>3.0232242111430555E-5</v>
      </c>
      <c r="GV84" s="61">
        <v>0</v>
      </c>
      <c r="GW84" s="61">
        <v>1.4036137941007964E-3</v>
      </c>
      <c r="GX84" s="61">
        <v>3.9674828786544702E-4</v>
      </c>
      <c r="GY84" s="61">
        <v>2.9688777940440792E-3</v>
      </c>
      <c r="GZ84" s="61">
        <v>1.1042408805221654E-3</v>
      </c>
      <c r="HA84" s="61">
        <v>5.0953787654925008E-4</v>
      </c>
      <c r="HB84" s="61">
        <v>2.4300794110071826E-3</v>
      </c>
      <c r="HC84" s="61">
        <v>7.1477603542926724E-4</v>
      </c>
      <c r="HD84" s="61">
        <v>2.2792284297202046E-3</v>
      </c>
      <c r="HE84" s="61">
        <v>1.1229613039548032E-3</v>
      </c>
      <c r="HF84" s="61">
        <v>3.4871293150927976E-3</v>
      </c>
      <c r="HG84" s="61">
        <v>1.0246223511588505E-3</v>
      </c>
      <c r="HH84" s="61">
        <v>5.2568954049584022E-4</v>
      </c>
      <c r="HI84" s="61">
        <v>8.6991790389446709E-4</v>
      </c>
      <c r="HJ84" s="61">
        <v>2.1975112039441919E-3</v>
      </c>
      <c r="HK84" s="61">
        <v>4.2166941531859115E-4</v>
      </c>
      <c r="HL84" s="61">
        <v>1.5425272943295494E-5</v>
      </c>
      <c r="HM84" s="61">
        <v>2.6454356222486568E-4</v>
      </c>
      <c r="HN84" s="61">
        <v>2.5263531950218699E-4</v>
      </c>
      <c r="HO84" s="61">
        <v>2.9306019781788641E-4</v>
      </c>
      <c r="HP84" s="61">
        <v>2.9252165972622299E-4</v>
      </c>
      <c r="HQ84" s="61">
        <v>1.8785021774811157E-3</v>
      </c>
      <c r="HR84" s="61">
        <v>9.2402153838718512E-4</v>
      </c>
      <c r="HS84" s="61">
        <v>3.8506363860067131E-4</v>
      </c>
      <c r="HT84" s="61">
        <v>1.9485822535358329E-3</v>
      </c>
      <c r="HU84" s="61">
        <v>9.7766069322059832E-4</v>
      </c>
      <c r="HV84" s="61">
        <v>1.373380972791831E-3</v>
      </c>
      <c r="HW84" s="61">
        <v>4.1474055343110265E-5</v>
      </c>
      <c r="HX84" s="61">
        <v>6.6335731823689574E-5</v>
      </c>
      <c r="HY84" s="61">
        <v>1.8567223858880131E-4</v>
      </c>
      <c r="HZ84" s="61">
        <v>4.3827297188540879E-5</v>
      </c>
      <c r="IA84" s="61">
        <v>5.9601469984910127E-4</v>
      </c>
      <c r="IB84" s="61">
        <v>2.4388231883067446E-4</v>
      </c>
      <c r="IC84" s="61">
        <v>5.2757011484653164E-2</v>
      </c>
      <c r="ID84" s="61">
        <v>8.1987559437541518E-2</v>
      </c>
      <c r="IE84" s="61">
        <v>3.6019845713729563E-2</v>
      </c>
      <c r="IF84" s="61">
        <v>3.1537019957754438E-2</v>
      </c>
      <c r="IG84" s="61">
        <v>3.0362011173291612E-3</v>
      </c>
      <c r="IH84" s="61">
        <v>2.3874836703549168E-4</v>
      </c>
      <c r="II84" s="61">
        <v>1.219777565057702E-3</v>
      </c>
      <c r="IJ84" s="61">
        <v>1.6627244047384831E-4</v>
      </c>
      <c r="IK84" s="61">
        <v>1.6461519179203372E-3</v>
      </c>
      <c r="IL84" s="61">
        <v>3.447271683099306E-5</v>
      </c>
      <c r="IM84" s="61">
        <v>0</v>
      </c>
      <c r="IN84" s="61">
        <v>4.3000781378735222E-5</v>
      </c>
      <c r="IO84" s="61">
        <v>5.6119909648396466E-5</v>
      </c>
      <c r="IP84" s="61">
        <v>0</v>
      </c>
      <c r="IQ84" s="61">
        <v>0</v>
      </c>
      <c r="IR84" s="61">
        <v>2.7276711789466521E-5</v>
      </c>
      <c r="IS84" s="61">
        <v>0</v>
      </c>
      <c r="IT84" s="61">
        <v>1.4947254011258952E-4</v>
      </c>
      <c r="IU84" s="61">
        <v>2.1770653196713502E-4</v>
      </c>
      <c r="IV84" s="61">
        <v>0</v>
      </c>
      <c r="IW84" s="61">
        <v>4.2309447549703727E-6</v>
      </c>
      <c r="IX84" s="61">
        <v>1.0000081956278316E-4</v>
      </c>
      <c r="IY84" s="61">
        <v>7.0035204567098429E-6</v>
      </c>
      <c r="IZ84" s="61">
        <v>5.6309991379595173E-4</v>
      </c>
      <c r="JA84" s="61">
        <v>8.223154699748468E-5</v>
      </c>
      <c r="JB84" s="61">
        <v>2.0250618583610124E-5</v>
      </c>
      <c r="JC84" s="61">
        <v>1.818668762838132E-5</v>
      </c>
      <c r="JD84" s="61">
        <v>1.7523545903694517E-5</v>
      </c>
      <c r="JE84" s="61">
        <v>0</v>
      </c>
      <c r="JF84" s="61">
        <v>9.3448245106831533E-6</v>
      </c>
      <c r="JG84" s="61">
        <v>9.0668502507002717E-5</v>
      </c>
      <c r="JH84" s="61">
        <v>5.494589175448261E-4</v>
      </c>
      <c r="JI84" s="61">
        <v>1.6561377797720591E-4</v>
      </c>
      <c r="JJ84" s="61">
        <v>1.409429923545947E-4</v>
      </c>
      <c r="JK84" s="61">
        <v>3.6601849352662079E-5</v>
      </c>
      <c r="JL84" s="61">
        <v>5.5797021738630354E-5</v>
      </c>
      <c r="JM84" s="61">
        <v>1.4427561349935366E-4</v>
      </c>
      <c r="JN84" s="61">
        <v>4.3245088522559248E-5</v>
      </c>
      <c r="JO84" s="61">
        <v>3.7732406496722535E-4</v>
      </c>
      <c r="JP84" s="61">
        <v>2.8005278542474385E-5</v>
      </c>
      <c r="JQ84" s="61">
        <v>5.7290931754704285E-5</v>
      </c>
      <c r="JR84" s="61">
        <v>8.8760868140652997E-6</v>
      </c>
      <c r="JS84" s="61">
        <v>6.9346940560375728E-5</v>
      </c>
      <c r="JT84" s="61">
        <v>4.804528837080913E-3</v>
      </c>
      <c r="JU84" s="61">
        <v>7.4272676365945076E-3</v>
      </c>
      <c r="JV84" s="61">
        <v>0.29792960586147826</v>
      </c>
      <c r="JW84" s="61">
        <v>2.6348071969258544E-3</v>
      </c>
      <c r="JX84" s="61">
        <v>7.4447332320064494E-2</v>
      </c>
      <c r="JY84" s="61">
        <v>1.1927040489325075E-3</v>
      </c>
      <c r="JZ84" s="61">
        <v>0.1738152852099939</v>
      </c>
      <c r="KA84" s="61">
        <v>1.3086655470406852E-3</v>
      </c>
      <c r="KB84" s="61">
        <v>9.5728918994466318E-3</v>
      </c>
      <c r="KC84" s="61">
        <v>0.15738447144309617</v>
      </c>
      <c r="KD84" s="61">
        <v>1.9585617381112281E-3</v>
      </c>
      <c r="KE84" s="61">
        <v>2.0029531234417149E-2</v>
      </c>
      <c r="KF84" s="61">
        <v>7.377547814533883E-3</v>
      </c>
      <c r="KG84" s="61">
        <v>0.11040415860923088</v>
      </c>
      <c r="KH84" s="61">
        <v>4.1193327293580377E-2</v>
      </c>
      <c r="KI84" s="61">
        <v>8.0185967406820671E-3</v>
      </c>
      <c r="KJ84" s="61">
        <v>1.5219794648323117E-2</v>
      </c>
      <c r="KK84" s="61">
        <v>3.9950648425708737E-3</v>
      </c>
      <c r="KL84" s="61">
        <v>6.997113144202069E-2</v>
      </c>
      <c r="KM84" s="61">
        <v>7.6043561122512687E-3</v>
      </c>
      <c r="KN84" s="61">
        <v>1.2207710390137701E-3</v>
      </c>
      <c r="KO84" s="61">
        <v>3.4656203700727944E-3</v>
      </c>
      <c r="KP84" s="61">
        <v>2.9829180763923059E-3</v>
      </c>
      <c r="KQ84" s="61">
        <v>1.8978475492217243E-3</v>
      </c>
      <c r="KR84" s="61">
        <v>5.3990966906329527E-3</v>
      </c>
      <c r="KS84" s="61">
        <v>5.1619116093852419E-3</v>
      </c>
      <c r="KT84" s="61">
        <v>1.5489673364331214E-3</v>
      </c>
      <c r="KU84" s="61">
        <v>4.1789172077573928E-3</v>
      </c>
      <c r="KV84" s="61">
        <v>5.1593621604095101E-4</v>
      </c>
      <c r="KW84" s="61">
        <v>5.5065964513692804E-3</v>
      </c>
      <c r="KX84" s="61">
        <v>1.1806457534696599E-2</v>
      </c>
      <c r="KY84" s="61">
        <v>1.4224271043189794E-3</v>
      </c>
      <c r="KZ84" s="61">
        <v>1.9044332380728141E-2</v>
      </c>
    </row>
    <row r="85" spans="1:312" ht="13" x14ac:dyDescent="0.3">
      <c r="A85" s="102">
        <v>1.1280594792864067</v>
      </c>
      <c r="B85" s="50" t="s">
        <v>849</v>
      </c>
      <c r="C85" s="60" t="s">
        <v>84</v>
      </c>
      <c r="D85" s="61">
        <v>4.0281827500163563E-3</v>
      </c>
      <c r="E85" s="61">
        <v>0</v>
      </c>
      <c r="F85" s="61">
        <v>5.3933935193966433E-6</v>
      </c>
      <c r="G85" s="61">
        <v>0</v>
      </c>
      <c r="H85" s="61">
        <v>0</v>
      </c>
      <c r="I85" s="61">
        <v>0</v>
      </c>
      <c r="J85" s="61">
        <v>0</v>
      </c>
      <c r="K85" s="61">
        <v>0</v>
      </c>
      <c r="L85" s="61">
        <v>0</v>
      </c>
      <c r="M85" s="61">
        <v>3.5315026506039452E-4</v>
      </c>
      <c r="N85" s="61">
        <v>9.5375977449962642E-4</v>
      </c>
      <c r="O85" s="61">
        <v>0</v>
      </c>
      <c r="P85" s="61">
        <v>7.3314196324171348E-6</v>
      </c>
      <c r="Q85" s="61">
        <v>2.48026858133689E-3</v>
      </c>
      <c r="R85" s="61">
        <v>1.527836073211949E-5</v>
      </c>
      <c r="S85" s="61">
        <v>2.5335211362118634E-3</v>
      </c>
      <c r="T85" s="61">
        <v>7.6815231270734681E-4</v>
      </c>
      <c r="U85" s="61">
        <v>3.1328223282406327E-5</v>
      </c>
      <c r="V85" s="61">
        <v>7.7735693575715063E-5</v>
      </c>
      <c r="W85" s="61">
        <v>2.2653847471248148E-3</v>
      </c>
      <c r="X85" s="61">
        <v>0</v>
      </c>
      <c r="Y85" s="61">
        <v>3.9455889465346543E-3</v>
      </c>
      <c r="Z85" s="61">
        <v>2.0713233909618652E-3</v>
      </c>
      <c r="AA85" s="61">
        <v>1.780569231083627E-5</v>
      </c>
      <c r="AB85" s="61">
        <v>1.3763236167633529E-3</v>
      </c>
      <c r="AC85" s="61">
        <v>1.6113598384698193E-4</v>
      </c>
      <c r="AD85" s="61">
        <v>1.7354031811016258E-5</v>
      </c>
      <c r="AE85" s="61">
        <v>3.1930550343368491E-3</v>
      </c>
      <c r="AF85" s="61">
        <v>8.6386406717668294E-4</v>
      </c>
      <c r="AG85" s="61">
        <v>2.7588124873661194E-2</v>
      </c>
      <c r="AH85" s="61">
        <v>1.3822279000777919E-2</v>
      </c>
      <c r="AI85" s="61">
        <v>2.0230115132728176E-2</v>
      </c>
      <c r="AJ85" s="61">
        <v>1.6630030392740823E-2</v>
      </c>
      <c r="AK85" s="61">
        <v>8.9463522659669597E-3</v>
      </c>
      <c r="AL85" s="61">
        <v>7.3031151625960388E-3</v>
      </c>
      <c r="AM85" s="61">
        <v>2.3660220566990931E-3</v>
      </c>
      <c r="AN85" s="61">
        <v>4.4987193254278843E-3</v>
      </c>
      <c r="AO85" s="61">
        <v>7.9597571529986446E-3</v>
      </c>
      <c r="AP85" s="61">
        <v>1.591905788368348E-4</v>
      </c>
      <c r="AQ85" s="61">
        <v>6.8458355624295099E-3</v>
      </c>
      <c r="AR85" s="61">
        <v>2.923142948538605E-3</v>
      </c>
      <c r="AS85" s="61">
        <v>2.6724754407445265E-3</v>
      </c>
      <c r="AT85" s="61">
        <v>5.3600408518417902E-4</v>
      </c>
      <c r="AU85" s="61">
        <v>5.417541685998087E-3</v>
      </c>
      <c r="AV85" s="61">
        <v>5.4400325510298541E-6</v>
      </c>
      <c r="AW85" s="61">
        <v>0</v>
      </c>
      <c r="AX85" s="61">
        <v>2.2258360436429691E-6</v>
      </c>
      <c r="AY85" s="61">
        <v>0</v>
      </c>
      <c r="AZ85" s="61">
        <v>3.123366619034173E-4</v>
      </c>
      <c r="BA85" s="61">
        <v>0</v>
      </c>
      <c r="BB85" s="61">
        <v>3.9688229167885187E-3</v>
      </c>
      <c r="BC85" s="61">
        <v>1.7440224676259591E-2</v>
      </c>
      <c r="BD85" s="61">
        <v>2.4749026833586919E-2</v>
      </c>
      <c r="BE85" s="61">
        <v>6.404230593994439E-4</v>
      </c>
      <c r="BF85" s="61">
        <v>9.5893131897600826E-4</v>
      </c>
      <c r="BG85" s="61">
        <v>1.5850838408545242E-3</v>
      </c>
      <c r="BH85" s="61">
        <v>8.800446170856395E-3</v>
      </c>
      <c r="BI85" s="61">
        <v>2.4071539005633088E-3</v>
      </c>
      <c r="BJ85" s="61">
        <v>3.7972018437580127E-3</v>
      </c>
      <c r="BK85" s="61">
        <v>1.1277811516732803E-3</v>
      </c>
      <c r="BL85" s="61">
        <v>4.3688506618471643E-4</v>
      </c>
      <c r="BM85" s="61">
        <v>2.1768623073003175E-3</v>
      </c>
      <c r="BN85" s="61">
        <v>8.5667291590768167E-4</v>
      </c>
      <c r="BO85" s="61">
        <v>2.8232054511100704E-3</v>
      </c>
      <c r="BP85" s="61">
        <v>0</v>
      </c>
      <c r="BQ85" s="61">
        <v>0</v>
      </c>
      <c r="BR85" s="61">
        <v>1.140513826205045E-5</v>
      </c>
      <c r="BS85" s="61">
        <v>0</v>
      </c>
      <c r="BT85" s="61">
        <v>0</v>
      </c>
      <c r="BU85" s="61">
        <v>0</v>
      </c>
      <c r="BV85" s="61">
        <v>0</v>
      </c>
      <c r="BW85" s="61">
        <v>1.1601831116478019E-3</v>
      </c>
      <c r="BX85" s="61">
        <v>0</v>
      </c>
      <c r="BY85" s="61">
        <v>0</v>
      </c>
      <c r="BZ85" s="61">
        <v>2.2669777868492654E-5</v>
      </c>
      <c r="CA85" s="61">
        <v>0</v>
      </c>
      <c r="CB85" s="61">
        <v>0</v>
      </c>
      <c r="CC85" s="61">
        <v>2.7221898831945375E-5</v>
      </c>
      <c r="CD85" s="61">
        <v>0</v>
      </c>
      <c r="CE85" s="61">
        <v>3.502872989233722E-3</v>
      </c>
      <c r="CF85" s="61">
        <v>0</v>
      </c>
      <c r="CG85" s="61">
        <v>4.9107783697277764E-5</v>
      </c>
      <c r="CH85" s="61">
        <v>2.8320215634978065E-4</v>
      </c>
      <c r="CI85" s="61">
        <v>7.1585441777999428E-6</v>
      </c>
      <c r="CJ85" s="61">
        <v>1.9265661731476303E-3</v>
      </c>
      <c r="CK85" s="61">
        <v>1.4570203728978082E-3</v>
      </c>
      <c r="CL85" s="61">
        <v>6.5302840953573469E-3</v>
      </c>
      <c r="CM85" s="61">
        <v>7.8633531763687057E-4</v>
      </c>
      <c r="CN85" s="61">
        <v>1.4929626583059992E-2</v>
      </c>
      <c r="CO85" s="61">
        <v>1.67655330978316E-2</v>
      </c>
      <c r="CP85" s="61">
        <v>5.9720144136749522E-3</v>
      </c>
      <c r="CQ85" s="61">
        <v>7.9836542683699458E-3</v>
      </c>
      <c r="CR85" s="61">
        <v>1.8230429245659832E-2</v>
      </c>
      <c r="CS85" s="61">
        <v>2.6144791611722139E-3</v>
      </c>
      <c r="CT85" s="61">
        <v>1.1896896866070331E-2</v>
      </c>
      <c r="CU85" s="61">
        <v>6.250996438406548E-3</v>
      </c>
      <c r="CV85" s="61">
        <v>6.2348275823681625E-3</v>
      </c>
      <c r="CW85" s="61">
        <v>1.1454951915390687E-2</v>
      </c>
      <c r="CX85" s="61">
        <v>9.1925627968040564E-3</v>
      </c>
      <c r="CY85" s="61">
        <v>1.280917503447326E-2</v>
      </c>
      <c r="CZ85" s="61">
        <v>2.4567818509874249E-2</v>
      </c>
      <c r="DA85" s="61">
        <v>1.0588551311927609E-2</v>
      </c>
      <c r="DB85" s="61">
        <v>1.6809342327443709E-3</v>
      </c>
      <c r="DC85" s="61">
        <v>4.839538944243733E-5</v>
      </c>
      <c r="DD85" s="61">
        <v>6.0243490699566293E-4</v>
      </c>
      <c r="DE85" s="61">
        <v>5.4308857086827111E-4</v>
      </c>
      <c r="DF85" s="61">
        <v>6.0079654230228165E-4</v>
      </c>
      <c r="DG85" s="61">
        <v>3.2546605191403517E-3</v>
      </c>
      <c r="DH85" s="61">
        <v>1.3467963673084474E-4</v>
      </c>
      <c r="DI85" s="61">
        <v>1.281129092666811E-4</v>
      </c>
      <c r="DJ85" s="61">
        <v>4.2453180713462706E-3</v>
      </c>
      <c r="DK85" s="61">
        <v>4.8248706379977592E-5</v>
      </c>
      <c r="DL85" s="61">
        <v>1.5667645754481864E-4</v>
      </c>
      <c r="DM85" s="61">
        <v>9.5051143969894541E-5</v>
      </c>
      <c r="DN85" s="61">
        <v>8.0825150479941002E-3</v>
      </c>
      <c r="DO85" s="61">
        <v>5.6160102401112046E-4</v>
      </c>
      <c r="DP85" s="61">
        <v>5.3609373412029783E-4</v>
      </c>
      <c r="DQ85" s="61">
        <v>5.670501602408045E-3</v>
      </c>
      <c r="DR85" s="61">
        <v>6.9959609713395239E-4</v>
      </c>
      <c r="DS85" s="61">
        <v>8.2029844655401459E-4</v>
      </c>
      <c r="DT85" s="61">
        <v>2.8949516969438444E-2</v>
      </c>
      <c r="DU85" s="61">
        <v>5.4726578103443183E-2</v>
      </c>
      <c r="DV85" s="61">
        <v>2.8320917241737513E-2</v>
      </c>
      <c r="DW85" s="61">
        <v>3.2066537078728904E-2</v>
      </c>
      <c r="DX85" s="61">
        <v>4.5733492484069632E-2</v>
      </c>
      <c r="DY85" s="61">
        <v>7.0548955118494489E-2</v>
      </c>
      <c r="DZ85" s="61">
        <v>1.3586028230404962E-2</v>
      </c>
      <c r="EA85" s="61">
        <v>1.0801659296571332E-2</v>
      </c>
      <c r="EB85" s="61">
        <v>1.1829510740348465E-2</v>
      </c>
      <c r="EC85" s="61">
        <v>1.8899946594389937E-3</v>
      </c>
      <c r="ED85" s="61">
        <v>9.4224065692664043E-3</v>
      </c>
      <c r="EE85" s="61">
        <v>1.8899253329226651E-2</v>
      </c>
      <c r="EF85" s="61">
        <v>1.9479311082019383E-2</v>
      </c>
      <c r="EG85" s="61">
        <v>2.1088924590436375E-2</v>
      </c>
      <c r="EH85" s="61">
        <v>8.1146246332851578E-3</v>
      </c>
      <c r="EI85" s="61">
        <v>2.3235655470400553E-2</v>
      </c>
      <c r="EJ85" s="61">
        <v>6.072777898091174E-3</v>
      </c>
      <c r="EK85" s="61">
        <v>1.810927601288485E-2</v>
      </c>
      <c r="EL85" s="61">
        <v>0</v>
      </c>
      <c r="EM85" s="61">
        <v>0</v>
      </c>
      <c r="EN85" s="61">
        <v>0</v>
      </c>
      <c r="EO85" s="61">
        <v>0</v>
      </c>
      <c r="EP85" s="61">
        <v>0</v>
      </c>
      <c r="EQ85" s="61">
        <v>2.3734001056136305E-5</v>
      </c>
      <c r="ER85" s="61">
        <v>0</v>
      </c>
      <c r="ES85" s="61">
        <v>0</v>
      </c>
      <c r="ET85" s="61">
        <v>0</v>
      </c>
      <c r="EU85" s="61">
        <v>0</v>
      </c>
      <c r="EV85" s="61">
        <v>0</v>
      </c>
      <c r="EW85" s="61">
        <v>0</v>
      </c>
      <c r="EX85" s="61">
        <v>3.4063651182929785E-3</v>
      </c>
      <c r="EY85" s="61">
        <v>2.319003334946133E-4</v>
      </c>
      <c r="EZ85" s="61">
        <v>3.6707230137814715E-5</v>
      </c>
      <c r="FA85" s="61">
        <v>1.8847622479943782E-5</v>
      </c>
      <c r="FB85" s="61">
        <v>2.0714668930690985E-4</v>
      </c>
      <c r="FC85" s="61">
        <v>2.7406005785737566E-5</v>
      </c>
      <c r="FD85" s="61">
        <v>0</v>
      </c>
      <c r="FE85" s="61">
        <v>8.6081951155694901E-5</v>
      </c>
      <c r="FF85" s="61">
        <v>3.5910562235490783E-5</v>
      </c>
      <c r="FG85" s="61">
        <v>8.0993160078038154E-3</v>
      </c>
      <c r="FH85" s="61">
        <v>5.1525285240746847E-3</v>
      </c>
      <c r="FI85" s="61">
        <v>1.8152566046788514E-3</v>
      </c>
      <c r="FJ85" s="61">
        <v>4.8849279541764408E-3</v>
      </c>
      <c r="FK85" s="61">
        <v>1.6993725835068751E-5</v>
      </c>
      <c r="FL85" s="61">
        <v>8.8444858579898511E-5</v>
      </c>
      <c r="FM85" s="61">
        <v>5.1282214282005771E-3</v>
      </c>
      <c r="FN85" s="61">
        <v>3.3397999929677996E-3</v>
      </c>
      <c r="FO85" s="61">
        <v>3.9137164733244639E-4</v>
      </c>
      <c r="FP85" s="61">
        <v>2.1710850627031934E-3</v>
      </c>
      <c r="FQ85" s="61">
        <v>1.0120382630256144E-3</v>
      </c>
      <c r="FR85" s="61">
        <v>1.6213825136560163E-4</v>
      </c>
      <c r="FS85" s="61">
        <v>1.3677292518301869E-4</v>
      </c>
      <c r="FT85" s="61">
        <v>0</v>
      </c>
      <c r="FU85" s="61">
        <v>0</v>
      </c>
      <c r="FV85" s="61">
        <v>4.540699866650265E-3</v>
      </c>
      <c r="FW85" s="61">
        <v>0</v>
      </c>
      <c r="FX85" s="61">
        <v>0</v>
      </c>
      <c r="FY85" s="61">
        <v>0</v>
      </c>
      <c r="FZ85" s="61">
        <v>0</v>
      </c>
      <c r="GA85" s="61">
        <v>2.7081536142987164E-5</v>
      </c>
      <c r="GB85" s="61">
        <v>0</v>
      </c>
      <c r="GC85" s="61">
        <v>7.1026852553930235E-6</v>
      </c>
      <c r="GD85" s="61">
        <v>1.0034846054685846E-3</v>
      </c>
      <c r="GE85" s="61">
        <v>4.7801569465911227E-5</v>
      </c>
      <c r="GF85" s="61">
        <v>3.9975432528549099E-3</v>
      </c>
      <c r="GG85" s="61">
        <v>2.8622699150108384E-5</v>
      </c>
      <c r="GH85" s="61">
        <v>3.2917935864716147E-3</v>
      </c>
      <c r="GI85" s="61">
        <v>1.9972554402243837E-3</v>
      </c>
      <c r="GJ85" s="61">
        <v>2.4708521646447126E-5</v>
      </c>
      <c r="GK85" s="61">
        <v>8.4058200229133132E-3</v>
      </c>
      <c r="GL85" s="61">
        <v>2.1351821637159993E-3</v>
      </c>
      <c r="GM85" s="61">
        <v>2.7957128241028386E-3</v>
      </c>
      <c r="GN85" s="61">
        <v>9.7722521105390848E-4</v>
      </c>
      <c r="GO85" s="61">
        <v>0</v>
      </c>
      <c r="GP85" s="61">
        <v>2.0040394030931466E-4</v>
      </c>
      <c r="GQ85" s="61">
        <v>1.1984244794294627E-3</v>
      </c>
      <c r="GR85" s="61">
        <v>1.5954666839338112E-5</v>
      </c>
      <c r="GS85" s="61">
        <v>3.2179697142345763E-4</v>
      </c>
      <c r="GT85" s="61">
        <v>7.2597877011651728E-4</v>
      </c>
      <c r="GU85" s="61">
        <v>0</v>
      </c>
      <c r="GV85" s="61">
        <v>3.7858229001475133E-3</v>
      </c>
      <c r="GW85" s="61">
        <v>9.0219871059187221E-3</v>
      </c>
      <c r="GX85" s="61">
        <v>9.8719124981450409E-3</v>
      </c>
      <c r="GY85" s="61">
        <v>9.9008420887901436E-3</v>
      </c>
      <c r="GZ85" s="61">
        <v>5.5970053716975464E-3</v>
      </c>
      <c r="HA85" s="61">
        <v>1.4933125123476377E-2</v>
      </c>
      <c r="HB85" s="61">
        <v>1.5963947570290443E-2</v>
      </c>
      <c r="HC85" s="61">
        <v>1.863530595580451E-3</v>
      </c>
      <c r="HD85" s="61">
        <v>6.0854514330943863E-3</v>
      </c>
      <c r="HE85" s="61">
        <v>8.6238513206709742E-3</v>
      </c>
      <c r="HF85" s="61">
        <v>1.3623710345446597E-2</v>
      </c>
      <c r="HG85" s="61">
        <v>1.2316833764192804E-2</v>
      </c>
      <c r="HH85" s="61">
        <v>3.9415050736907441E-3</v>
      </c>
      <c r="HI85" s="61">
        <v>1.2940448438323296E-2</v>
      </c>
      <c r="HJ85" s="61">
        <v>3.0995918542843743E-2</v>
      </c>
      <c r="HK85" s="61">
        <v>6.6426000521164932E-4</v>
      </c>
      <c r="HL85" s="61">
        <v>1.3315009908691875E-4</v>
      </c>
      <c r="HM85" s="61">
        <v>4.5430054778700561E-5</v>
      </c>
      <c r="HN85" s="61">
        <v>3.0612155846781326E-5</v>
      </c>
      <c r="HO85" s="61">
        <v>1.355522739092504E-5</v>
      </c>
      <c r="HP85" s="61">
        <v>3.4995741939849507E-4</v>
      </c>
      <c r="HQ85" s="61">
        <v>3.7715392942148356E-3</v>
      </c>
      <c r="HR85" s="61">
        <v>3.8388159413524953E-3</v>
      </c>
      <c r="HS85" s="61">
        <v>9.0950451356218421E-4</v>
      </c>
      <c r="HT85" s="61">
        <v>2.8227248814928453E-3</v>
      </c>
      <c r="HU85" s="61">
        <v>1.445091795367406E-2</v>
      </c>
      <c r="HV85" s="61">
        <v>1.0694120183007306E-3</v>
      </c>
      <c r="HW85" s="61">
        <v>1.5040440912964814E-3</v>
      </c>
      <c r="HX85" s="61">
        <v>0</v>
      </c>
      <c r="HY85" s="61">
        <v>0</v>
      </c>
      <c r="HZ85" s="61">
        <v>0</v>
      </c>
      <c r="IA85" s="61">
        <v>3.1737637680620965E-5</v>
      </c>
      <c r="IB85" s="61">
        <v>0</v>
      </c>
      <c r="IC85" s="61">
        <v>3.2317806157503771E-2</v>
      </c>
      <c r="ID85" s="61">
        <v>3.426273916741137E-2</v>
      </c>
      <c r="IE85" s="61">
        <v>2.2868005233894668E-2</v>
      </c>
      <c r="IF85" s="61">
        <v>2.3711134324048505E-2</v>
      </c>
      <c r="IG85" s="61">
        <v>7.9738757375903636E-4</v>
      </c>
      <c r="IH85" s="61">
        <v>9.0582995197233433E-4</v>
      </c>
      <c r="II85" s="61">
        <v>8.2805767216859871E-5</v>
      </c>
      <c r="IJ85" s="61">
        <v>3.2225485602427678E-5</v>
      </c>
      <c r="IK85" s="61">
        <v>4.4506450022674216E-6</v>
      </c>
      <c r="IL85" s="61">
        <v>5.8847512154582558E-4</v>
      </c>
      <c r="IM85" s="61">
        <v>3.6041225478601599E-6</v>
      </c>
      <c r="IN85" s="61">
        <v>0</v>
      </c>
      <c r="IO85" s="61">
        <v>7.6818127275371586E-6</v>
      </c>
      <c r="IP85" s="61">
        <v>1.0989084130250307E-5</v>
      </c>
      <c r="IQ85" s="61">
        <v>3.7873399264310499E-6</v>
      </c>
      <c r="IR85" s="61">
        <v>1.3545095320232352E-3</v>
      </c>
      <c r="IS85" s="61">
        <v>0</v>
      </c>
      <c r="IT85" s="61">
        <v>3.660509915836733E-6</v>
      </c>
      <c r="IU85" s="61">
        <v>0</v>
      </c>
      <c r="IV85" s="61">
        <v>0</v>
      </c>
      <c r="IW85" s="61">
        <v>0</v>
      </c>
      <c r="IX85" s="61">
        <v>5.9395047359646725E-5</v>
      </c>
      <c r="IY85" s="61">
        <v>0</v>
      </c>
      <c r="IZ85" s="61">
        <v>1.1868143615624773E-5</v>
      </c>
      <c r="JA85" s="61">
        <v>0</v>
      </c>
      <c r="JB85" s="61">
        <v>6.3292123912929866E-4</v>
      </c>
      <c r="JC85" s="61">
        <v>4.8303323647572485E-6</v>
      </c>
      <c r="JD85" s="61">
        <v>3.5958721363072564E-6</v>
      </c>
      <c r="JE85" s="61">
        <v>0</v>
      </c>
      <c r="JF85" s="61">
        <v>0</v>
      </c>
      <c r="JG85" s="61">
        <v>8.899889740552454E-4</v>
      </c>
      <c r="JH85" s="61">
        <v>1.9743383574174576E-3</v>
      </c>
      <c r="JI85" s="61">
        <v>6.4428164921377784E-5</v>
      </c>
      <c r="JJ85" s="61">
        <v>2.2311200984966075E-4</v>
      </c>
      <c r="JK85" s="61">
        <v>1.0723544241336833E-5</v>
      </c>
      <c r="JL85" s="61">
        <v>0</v>
      </c>
      <c r="JM85" s="61">
        <v>0</v>
      </c>
      <c r="JN85" s="61">
        <v>1.0292497076386461E-5</v>
      </c>
      <c r="JO85" s="61">
        <v>2.8432360621675156E-4</v>
      </c>
      <c r="JP85" s="61">
        <v>2.5459344129522166E-6</v>
      </c>
      <c r="JQ85" s="61">
        <v>4.1568964066417899E-6</v>
      </c>
      <c r="JR85" s="61">
        <v>1.2006301004532773E-5</v>
      </c>
      <c r="JS85" s="61">
        <v>0</v>
      </c>
      <c r="JT85" s="61">
        <v>2.4274088931306546E-4</v>
      </c>
      <c r="JU85" s="61">
        <v>1.6238578115813782E-2</v>
      </c>
      <c r="JV85" s="61">
        <v>2.0087517391770091E-2</v>
      </c>
      <c r="JW85" s="61">
        <v>2.9129524420636304E-3</v>
      </c>
      <c r="JX85" s="61">
        <v>1.4480879229739176E-2</v>
      </c>
      <c r="JY85" s="61">
        <v>6.60271198328746E-3</v>
      </c>
      <c r="JZ85" s="61">
        <v>1.1272628171442931E-2</v>
      </c>
      <c r="KA85" s="61">
        <v>2.5601636239837603E-3</v>
      </c>
      <c r="KB85" s="61">
        <v>1.3251785110062772E-2</v>
      </c>
      <c r="KC85" s="61">
        <v>2.8879926115548793E-2</v>
      </c>
      <c r="KD85" s="61">
        <v>1.0757212639325652E-2</v>
      </c>
      <c r="KE85" s="61">
        <v>8.1016527585467801E-3</v>
      </c>
      <c r="KF85" s="61">
        <v>7.6451055911711295E-3</v>
      </c>
      <c r="KG85" s="61">
        <v>1.548522704307987E-2</v>
      </c>
      <c r="KH85" s="61">
        <v>2.408267713863519E-2</v>
      </c>
      <c r="KI85" s="61">
        <v>1.2532289428532663E-2</v>
      </c>
      <c r="KJ85" s="61">
        <v>1.8513689824415407E-2</v>
      </c>
      <c r="KK85" s="61">
        <v>1.4564026288991698E-2</v>
      </c>
      <c r="KL85" s="61">
        <v>1.1640692444485444E-2</v>
      </c>
      <c r="KM85" s="61">
        <v>8.5165088460845174E-3</v>
      </c>
      <c r="KN85" s="61">
        <v>1.761728065511224E-3</v>
      </c>
      <c r="KO85" s="61">
        <v>7.9233069525462183E-4</v>
      </c>
      <c r="KP85" s="61">
        <v>6.9771116285839048E-3</v>
      </c>
      <c r="KQ85" s="61">
        <v>2.3755331705191166E-3</v>
      </c>
      <c r="KR85" s="61">
        <v>5.4163132724748741E-3</v>
      </c>
      <c r="KS85" s="61">
        <v>5.2009792658321719E-3</v>
      </c>
      <c r="KT85" s="61">
        <v>9.0741332817097821E-3</v>
      </c>
      <c r="KU85" s="61">
        <v>5.4882973378286197E-3</v>
      </c>
      <c r="KV85" s="61">
        <v>2.1766733535399968E-3</v>
      </c>
      <c r="KW85" s="61">
        <v>3.5773745466691448E-3</v>
      </c>
      <c r="KX85" s="61">
        <v>1.9946940027274593E-3</v>
      </c>
      <c r="KY85" s="61">
        <v>2.3585926206790273E-3</v>
      </c>
      <c r="KZ85" s="61">
        <v>1.7376407224364083E-2</v>
      </c>
    </row>
    <row r="86" spans="1:312" ht="13" x14ac:dyDescent="0.3">
      <c r="A86" s="102">
        <v>1.0804193220484677</v>
      </c>
      <c r="B86" s="50" t="s">
        <v>848</v>
      </c>
      <c r="C86" s="60" t="s">
        <v>95</v>
      </c>
      <c r="D86" s="61">
        <v>0</v>
      </c>
      <c r="E86" s="61">
        <v>0</v>
      </c>
      <c r="F86" s="61">
        <v>0</v>
      </c>
      <c r="G86" s="61">
        <v>0</v>
      </c>
      <c r="H86" s="61">
        <v>1.476775759447125E-3</v>
      </c>
      <c r="I86" s="61">
        <v>1.1050371149920848E-5</v>
      </c>
      <c r="J86" s="61">
        <v>7.0739252453306105E-5</v>
      </c>
      <c r="K86" s="61">
        <v>0</v>
      </c>
      <c r="L86" s="61">
        <v>5.2913940732110315E-4</v>
      </c>
      <c r="M86" s="61">
        <v>1.8384380115636658E-5</v>
      </c>
      <c r="N86" s="61">
        <v>3.4645823688399698E-5</v>
      </c>
      <c r="O86" s="61">
        <v>4.8128040559827068E-4</v>
      </c>
      <c r="P86" s="61">
        <v>1.0972202621875485E-3</v>
      </c>
      <c r="Q86" s="61">
        <v>2.0035773099835994E-5</v>
      </c>
      <c r="R86" s="61">
        <v>4.8846072344414847E-4</v>
      </c>
      <c r="S86" s="61">
        <v>6.2760882784098563E-4</v>
      </c>
      <c r="T86" s="61">
        <v>9.4082903024033965E-2</v>
      </c>
      <c r="U86" s="61">
        <v>4.601347704452136E-4</v>
      </c>
      <c r="V86" s="61">
        <v>1.095905394502967E-4</v>
      </c>
      <c r="W86" s="61">
        <v>2.7073392856894998E-3</v>
      </c>
      <c r="X86" s="61">
        <v>0</v>
      </c>
      <c r="Y86" s="61">
        <v>7.2529635220917746E-6</v>
      </c>
      <c r="Z86" s="61">
        <v>6.8440861325615053E-6</v>
      </c>
      <c r="AA86" s="61">
        <v>0</v>
      </c>
      <c r="AB86" s="61">
        <v>0</v>
      </c>
      <c r="AC86" s="61">
        <v>1.1084677130926058E-4</v>
      </c>
      <c r="AD86" s="61">
        <v>1.9282257567795843E-5</v>
      </c>
      <c r="AE86" s="61">
        <v>1.0507689031456771E-3</v>
      </c>
      <c r="AF86" s="61">
        <v>0.26026881443983674</v>
      </c>
      <c r="AG86" s="61">
        <v>1.1759358070430713E-2</v>
      </c>
      <c r="AH86" s="61">
        <v>3.5261836408998883E-3</v>
      </c>
      <c r="AI86" s="61">
        <v>3.6875508141850691E-3</v>
      </c>
      <c r="AJ86" s="61">
        <v>6.0288379266163839E-4</v>
      </c>
      <c r="AK86" s="61">
        <v>3.2437483860814666E-3</v>
      </c>
      <c r="AL86" s="61">
        <v>5.3983753236332122E-4</v>
      </c>
      <c r="AM86" s="61">
        <v>2.4772769756257161E-4</v>
      </c>
      <c r="AN86" s="61">
        <v>5.6663200333774541E-4</v>
      </c>
      <c r="AO86" s="61">
        <v>1.158763596896867E-4</v>
      </c>
      <c r="AP86" s="61">
        <v>0</v>
      </c>
      <c r="AQ86" s="61">
        <v>9.0858143234749198E-3</v>
      </c>
      <c r="AR86" s="61">
        <v>1.0683173312825858E-3</v>
      </c>
      <c r="AS86" s="61">
        <v>8.0812034322585699E-6</v>
      </c>
      <c r="AT86" s="61">
        <v>1.1057427222088672E-5</v>
      </c>
      <c r="AU86" s="61">
        <v>6.8597980740790995E-5</v>
      </c>
      <c r="AV86" s="61">
        <v>3.0890701269815061E-4</v>
      </c>
      <c r="AW86" s="61">
        <v>3.7657842950669423E-4</v>
      </c>
      <c r="AX86" s="61">
        <v>1.0533533953014615E-5</v>
      </c>
      <c r="AY86" s="61">
        <v>1.1062605126879071E-3</v>
      </c>
      <c r="AZ86" s="61">
        <v>3.1741049387195365E-4</v>
      </c>
      <c r="BA86" s="61">
        <v>0</v>
      </c>
      <c r="BB86" s="61">
        <v>4.168014341724171E-4</v>
      </c>
      <c r="BC86" s="61">
        <v>0.16786504176096231</v>
      </c>
      <c r="BD86" s="61">
        <v>8.1316664898532676E-2</v>
      </c>
      <c r="BE86" s="61">
        <v>9.128195579806537E-4</v>
      </c>
      <c r="BF86" s="61">
        <v>6.6870890621461882E-4</v>
      </c>
      <c r="BG86" s="61">
        <v>1.9024886348054059E-3</v>
      </c>
      <c r="BH86" s="61">
        <v>1.1255174573974811E-3</v>
      </c>
      <c r="BI86" s="61">
        <v>1.7993318471328082E-2</v>
      </c>
      <c r="BJ86" s="61">
        <v>3.0472827758300188E-3</v>
      </c>
      <c r="BK86" s="61">
        <v>0.21593839955123448</v>
      </c>
      <c r="BL86" s="61">
        <v>0.25123282319576329</v>
      </c>
      <c r="BM86" s="61">
        <v>0.30804230024861873</v>
      </c>
      <c r="BN86" s="61">
        <v>0.27854935690024785</v>
      </c>
      <c r="BO86" s="61">
        <v>0.24753889871230861</v>
      </c>
      <c r="BP86" s="61">
        <v>0</v>
      </c>
      <c r="BQ86" s="61">
        <v>0</v>
      </c>
      <c r="BR86" s="61">
        <v>0</v>
      </c>
      <c r="BS86" s="61">
        <v>0</v>
      </c>
      <c r="BT86" s="61">
        <v>0</v>
      </c>
      <c r="BU86" s="61">
        <v>0</v>
      </c>
      <c r="BV86" s="61">
        <v>1.8637480858910214E-3</v>
      </c>
      <c r="BW86" s="61">
        <v>9.324573289006974E-4</v>
      </c>
      <c r="BX86" s="61">
        <v>1.9248715775798051E-4</v>
      </c>
      <c r="BY86" s="61">
        <v>0</v>
      </c>
      <c r="BZ86" s="61">
        <v>1.2917647485468748E-3</v>
      </c>
      <c r="CA86" s="61">
        <v>2.6284586453160967E-5</v>
      </c>
      <c r="CB86" s="61">
        <v>5.2896297695649423E-4</v>
      </c>
      <c r="CC86" s="61">
        <v>6.9809047226811031E-4</v>
      </c>
      <c r="CD86" s="61">
        <v>3.687252572724106E-4</v>
      </c>
      <c r="CE86" s="61">
        <v>0</v>
      </c>
      <c r="CF86" s="61">
        <v>0</v>
      </c>
      <c r="CG86" s="61">
        <v>0</v>
      </c>
      <c r="CH86" s="61">
        <v>0</v>
      </c>
      <c r="CI86" s="61">
        <v>2.3502206307678402E-4</v>
      </c>
      <c r="CJ86" s="61">
        <v>1.0598008376904052E-3</v>
      </c>
      <c r="CK86" s="61">
        <v>2.9199450761150434E-5</v>
      </c>
      <c r="CL86" s="61">
        <v>2.0114480939690719E-5</v>
      </c>
      <c r="CM86" s="61">
        <v>6.7959000087623245E-4</v>
      </c>
      <c r="CN86" s="61">
        <v>1.9055918688689498E-3</v>
      </c>
      <c r="CO86" s="61">
        <v>7.3816907070714261E-4</v>
      </c>
      <c r="CP86" s="61">
        <v>9.3653295057208991E-4</v>
      </c>
      <c r="CQ86" s="61">
        <v>3.1667497909484994E-3</v>
      </c>
      <c r="CR86" s="61">
        <v>3.0356445811314879E-2</v>
      </c>
      <c r="CS86" s="61">
        <v>5.2571373039338809E-3</v>
      </c>
      <c r="CT86" s="61">
        <v>3.641070256194675E-3</v>
      </c>
      <c r="CU86" s="61">
        <v>1.8655636441410037E-2</v>
      </c>
      <c r="CV86" s="61">
        <v>2.9771356276869318E-2</v>
      </c>
      <c r="CW86" s="61">
        <v>4.9853306606281751E-3</v>
      </c>
      <c r="CX86" s="61">
        <v>9.9454991230641301E-3</v>
      </c>
      <c r="CY86" s="61">
        <v>8.9724193956054691E-3</v>
      </c>
      <c r="CZ86" s="61">
        <v>8.0712967024137751E-3</v>
      </c>
      <c r="DA86" s="61">
        <v>3.3020495665568479E-2</v>
      </c>
      <c r="DB86" s="61">
        <v>0.1921363583200556</v>
      </c>
      <c r="DC86" s="61">
        <v>3.1416243215617661E-4</v>
      </c>
      <c r="DD86" s="61">
        <v>7.7469853864461436E-4</v>
      </c>
      <c r="DE86" s="61">
        <v>1.3089511554259844E-3</v>
      </c>
      <c r="DF86" s="61">
        <v>3.3476333381687805E-5</v>
      </c>
      <c r="DG86" s="61">
        <v>1.5463774025468483E-5</v>
      </c>
      <c r="DH86" s="61">
        <v>5.26598730466517E-4</v>
      </c>
      <c r="DI86" s="61">
        <v>1.4690534644131711E-5</v>
      </c>
      <c r="DJ86" s="61">
        <v>2.1309719572784786E-5</v>
      </c>
      <c r="DK86" s="61">
        <v>0</v>
      </c>
      <c r="DL86" s="61">
        <v>1.1888671221301846E-3</v>
      </c>
      <c r="DM86" s="61">
        <v>0</v>
      </c>
      <c r="DN86" s="61">
        <v>0</v>
      </c>
      <c r="DO86" s="61">
        <v>9.2945370533114288E-6</v>
      </c>
      <c r="DP86" s="61">
        <v>2.6858953626350367E-4</v>
      </c>
      <c r="DQ86" s="61">
        <v>0</v>
      </c>
      <c r="DR86" s="61">
        <v>6.1004647583170156E-4</v>
      </c>
      <c r="DS86" s="61">
        <v>1.8446050347014199E-3</v>
      </c>
      <c r="DT86" s="61">
        <v>9.6742868774969386E-3</v>
      </c>
      <c r="DU86" s="61">
        <v>1.3953238459926521E-4</v>
      </c>
      <c r="DV86" s="61">
        <v>7.4311440566792743E-4</v>
      </c>
      <c r="DW86" s="61">
        <v>6.4232438529315858E-2</v>
      </c>
      <c r="DX86" s="61">
        <v>4.5547214387717467E-3</v>
      </c>
      <c r="DY86" s="61">
        <v>2.0252720699360628E-5</v>
      </c>
      <c r="DZ86" s="61">
        <v>4.6077739127089632E-4</v>
      </c>
      <c r="EA86" s="61">
        <v>9.8465130663405643E-6</v>
      </c>
      <c r="EB86" s="61">
        <v>1.5036627603097515E-4</v>
      </c>
      <c r="EC86" s="61">
        <v>2.3246298871248973E-3</v>
      </c>
      <c r="ED86" s="61">
        <v>4.7477592979436475E-4</v>
      </c>
      <c r="EE86" s="61">
        <v>1.8305858152438605E-3</v>
      </c>
      <c r="EF86" s="61">
        <v>0</v>
      </c>
      <c r="EG86" s="61">
        <v>2.8180140315956875E-4</v>
      </c>
      <c r="EH86" s="61">
        <v>5.0383841154357076E-4</v>
      </c>
      <c r="EI86" s="61">
        <v>0</v>
      </c>
      <c r="EJ86" s="61">
        <v>2.4506476043508939E-5</v>
      </c>
      <c r="EK86" s="61">
        <v>8.0048261790511607E-3</v>
      </c>
      <c r="EL86" s="61">
        <v>2.0688171247782985E-5</v>
      </c>
      <c r="EM86" s="61">
        <v>8.1056872350790397E-6</v>
      </c>
      <c r="EN86" s="61">
        <v>5.3463263404069836E-4</v>
      </c>
      <c r="EO86" s="61">
        <v>0</v>
      </c>
      <c r="EP86" s="61">
        <v>0</v>
      </c>
      <c r="EQ86" s="61">
        <v>0</v>
      </c>
      <c r="ER86" s="61">
        <v>9.0031941296438904E-4</v>
      </c>
      <c r="ES86" s="61">
        <v>0</v>
      </c>
      <c r="ET86" s="61">
        <v>0</v>
      </c>
      <c r="EU86" s="61">
        <v>1.5593972847615131E-3</v>
      </c>
      <c r="EV86" s="61">
        <v>0</v>
      </c>
      <c r="EW86" s="61">
        <v>0</v>
      </c>
      <c r="EX86" s="61">
        <v>2.1002184463070014E-3</v>
      </c>
      <c r="EY86" s="61">
        <v>1.3990937722772497E-3</v>
      </c>
      <c r="EZ86" s="61">
        <v>2.2617599302169706E-3</v>
      </c>
      <c r="FA86" s="61">
        <v>1.2025003582233137E-3</v>
      </c>
      <c r="FB86" s="61">
        <v>7.3802399380473458E-3</v>
      </c>
      <c r="FC86" s="61">
        <v>1.1868656688883161E-4</v>
      </c>
      <c r="FD86" s="61">
        <v>4.7119905576912787E-3</v>
      </c>
      <c r="FE86" s="61">
        <v>1.3453812707586922E-2</v>
      </c>
      <c r="FF86" s="61">
        <v>3.4809576636259379E-3</v>
      </c>
      <c r="FG86" s="61">
        <v>4.0872702503661547E-4</v>
      </c>
      <c r="FH86" s="61">
        <v>1.6480446362901291E-3</v>
      </c>
      <c r="FI86" s="61">
        <v>0.13631629854622102</v>
      </c>
      <c r="FJ86" s="61">
        <v>0.1413984533228709</v>
      </c>
      <c r="FK86" s="61">
        <v>8.3956236997935398E-4</v>
      </c>
      <c r="FL86" s="61">
        <v>0.15693512240151694</v>
      </c>
      <c r="FM86" s="61">
        <v>0.10199771209056969</v>
      </c>
      <c r="FN86" s="61">
        <v>0.1226002904625958</v>
      </c>
      <c r="FO86" s="61">
        <v>0.30988907524982001</v>
      </c>
      <c r="FP86" s="61">
        <v>0.11344244117572949</v>
      </c>
      <c r="FQ86" s="61">
        <v>8.9314825063567443E-2</v>
      </c>
      <c r="FR86" s="61">
        <v>0.10695691707883492</v>
      </c>
      <c r="FS86" s="61">
        <v>0</v>
      </c>
      <c r="FT86" s="61">
        <v>0</v>
      </c>
      <c r="FU86" s="61">
        <v>9.7468055558584752E-4</v>
      </c>
      <c r="FV86" s="61">
        <v>2.3482006299700483E-4</v>
      </c>
      <c r="FW86" s="61">
        <v>6.4952524143755785E-4</v>
      </c>
      <c r="FX86" s="61">
        <v>2.5846758662106534E-3</v>
      </c>
      <c r="FY86" s="61">
        <v>0</v>
      </c>
      <c r="FZ86" s="61">
        <v>2.4556561061335721E-3</v>
      </c>
      <c r="GA86" s="61">
        <v>2.2700435813688682E-3</v>
      </c>
      <c r="GB86" s="61">
        <v>1.6599506829733973E-3</v>
      </c>
      <c r="GC86" s="61">
        <v>1.4505483972281528E-5</v>
      </c>
      <c r="GD86" s="61">
        <v>0</v>
      </c>
      <c r="GE86" s="61">
        <v>1.2579360385766112E-5</v>
      </c>
      <c r="GF86" s="61">
        <v>7.8951089211766277E-3</v>
      </c>
      <c r="GG86" s="61">
        <v>3.7651991928463265E-4</v>
      </c>
      <c r="GH86" s="61">
        <v>3.4944513462224469E-5</v>
      </c>
      <c r="GI86" s="61">
        <v>6.3541478186756997E-6</v>
      </c>
      <c r="GJ86" s="61">
        <v>3.7576903882811046E-4</v>
      </c>
      <c r="GK86" s="61">
        <v>0</v>
      </c>
      <c r="GL86" s="61">
        <v>0</v>
      </c>
      <c r="GM86" s="61">
        <v>0</v>
      </c>
      <c r="GN86" s="61">
        <v>1.1928305706641047E-5</v>
      </c>
      <c r="GO86" s="61">
        <v>3.0359883300501013E-3</v>
      </c>
      <c r="GP86" s="61">
        <v>0</v>
      </c>
      <c r="GQ86" s="61">
        <v>5.010521448159331E-4</v>
      </c>
      <c r="GR86" s="61">
        <v>1.0297434374393523E-5</v>
      </c>
      <c r="GS86" s="61">
        <v>3.0266843099782534E-4</v>
      </c>
      <c r="GT86" s="61">
        <v>2.4751722076311735E-5</v>
      </c>
      <c r="GU86" s="61">
        <v>0</v>
      </c>
      <c r="GV86" s="61">
        <v>6.1408509515228503E-4</v>
      </c>
      <c r="GW86" s="61">
        <v>0.29819764608975047</v>
      </c>
      <c r="GX86" s="61">
        <v>0.17192821835808003</v>
      </c>
      <c r="GY86" s="61">
        <v>0.22100162856112121</v>
      </c>
      <c r="GZ86" s="61">
        <v>0</v>
      </c>
      <c r="HA86" s="61">
        <v>0</v>
      </c>
      <c r="HB86" s="61">
        <v>1.4211281581828766E-5</v>
      </c>
      <c r="HC86" s="61">
        <v>2.5558272172806969E-4</v>
      </c>
      <c r="HD86" s="61">
        <v>1.0798508764285781E-4</v>
      </c>
      <c r="HE86" s="61">
        <v>0</v>
      </c>
      <c r="HF86" s="61">
        <v>0</v>
      </c>
      <c r="HG86" s="61">
        <v>5.9656394185508669E-4</v>
      </c>
      <c r="HH86" s="61">
        <v>0</v>
      </c>
      <c r="HI86" s="61">
        <v>1.0077883953156205E-5</v>
      </c>
      <c r="HJ86" s="61">
        <v>1.8977880589553508E-4</v>
      </c>
      <c r="HK86" s="61">
        <v>4.70115183367288E-4</v>
      </c>
      <c r="HL86" s="61">
        <v>1.6357473604835318E-3</v>
      </c>
      <c r="HM86" s="61">
        <v>3.5034196000327481E-3</v>
      </c>
      <c r="HN86" s="61">
        <v>3.772564705830051E-3</v>
      </c>
      <c r="HO86" s="61">
        <v>1.5263949716964184E-3</v>
      </c>
      <c r="HP86" s="61">
        <v>4.294324822008251E-4</v>
      </c>
      <c r="HQ86" s="61">
        <v>1.6847373015196069E-4</v>
      </c>
      <c r="HR86" s="61">
        <v>4.208041934107735E-4</v>
      </c>
      <c r="HS86" s="61">
        <v>0</v>
      </c>
      <c r="HT86" s="61">
        <v>2.0738430698392131E-3</v>
      </c>
      <c r="HU86" s="61">
        <v>9.8099988325559898E-5</v>
      </c>
      <c r="HV86" s="61">
        <v>1.2454034515931595E-4</v>
      </c>
      <c r="HW86" s="61">
        <v>4.1014778891324146E-4</v>
      </c>
      <c r="HX86" s="61">
        <v>2.5107004564108061E-3</v>
      </c>
      <c r="HY86" s="61">
        <v>1.7256131134943875E-4</v>
      </c>
      <c r="HZ86" s="61">
        <v>0</v>
      </c>
      <c r="IA86" s="61">
        <v>6.6535690423301808E-5</v>
      </c>
      <c r="IB86" s="61">
        <v>0</v>
      </c>
      <c r="IC86" s="61">
        <v>2.3509188446437239E-3</v>
      </c>
      <c r="ID86" s="61">
        <v>2.4583928282169064E-2</v>
      </c>
      <c r="IE86" s="61">
        <v>6.7076583297789899E-2</v>
      </c>
      <c r="IF86" s="61">
        <v>3.4883530736446615E-2</v>
      </c>
      <c r="IG86" s="61">
        <v>0.15745705686287162</v>
      </c>
      <c r="IH86" s="61">
        <v>0.31961080118552621</v>
      </c>
      <c r="II86" s="61">
        <v>0</v>
      </c>
      <c r="IJ86" s="61">
        <v>1.5019407549113055E-4</v>
      </c>
      <c r="IK86" s="61">
        <v>0</v>
      </c>
      <c r="IL86" s="61">
        <v>0</v>
      </c>
      <c r="IM86" s="61">
        <v>0</v>
      </c>
      <c r="IN86" s="61">
        <v>0</v>
      </c>
      <c r="IO86" s="61">
        <v>0</v>
      </c>
      <c r="IP86" s="61">
        <v>0</v>
      </c>
      <c r="IQ86" s="61">
        <v>0</v>
      </c>
      <c r="IR86" s="61">
        <v>1.0345191910395228E-4</v>
      </c>
      <c r="IS86" s="61">
        <v>6.2656492715937849E-4</v>
      </c>
      <c r="IT86" s="61">
        <v>0</v>
      </c>
      <c r="IU86" s="61">
        <v>1.8876796110485231E-6</v>
      </c>
      <c r="IV86" s="61">
        <v>0</v>
      </c>
      <c r="IW86" s="61">
        <v>0</v>
      </c>
      <c r="IX86" s="61">
        <v>0</v>
      </c>
      <c r="IY86" s="61">
        <v>3.378225909187956E-4</v>
      </c>
      <c r="IZ86" s="61">
        <v>5.3997689279057732E-4</v>
      </c>
      <c r="JA86" s="61">
        <v>0</v>
      </c>
      <c r="JB86" s="61">
        <v>1.2675572853567717E-4</v>
      </c>
      <c r="JC86" s="61">
        <v>2.6619118785388716E-4</v>
      </c>
      <c r="JD86" s="61">
        <v>0</v>
      </c>
      <c r="JE86" s="61">
        <v>2.3261012686881305E-3</v>
      </c>
      <c r="JF86" s="61">
        <v>6.0279252612868249E-5</v>
      </c>
      <c r="JG86" s="61">
        <v>7.9921586760120565E-4</v>
      </c>
      <c r="JH86" s="61">
        <v>1.2874494031465712E-3</v>
      </c>
      <c r="JI86" s="61">
        <v>1.6212021293585582E-4</v>
      </c>
      <c r="JJ86" s="61">
        <v>1.2778665296224884E-4</v>
      </c>
      <c r="JK86" s="61">
        <v>1.3369866811967558E-3</v>
      </c>
      <c r="JL86" s="61">
        <v>4.3664011254278051E-4</v>
      </c>
      <c r="JM86" s="61">
        <v>1.1954959084912772E-4</v>
      </c>
      <c r="JN86" s="61">
        <v>8.9865673398126954E-5</v>
      </c>
      <c r="JO86" s="61">
        <v>0</v>
      </c>
      <c r="JP86" s="61">
        <v>0</v>
      </c>
      <c r="JQ86" s="61">
        <v>7.9297190044445645E-5</v>
      </c>
      <c r="JR86" s="61">
        <v>1.1941981534865634E-4</v>
      </c>
      <c r="JS86" s="61">
        <v>0</v>
      </c>
      <c r="JT86" s="61">
        <v>0</v>
      </c>
      <c r="JU86" s="61">
        <v>2.6180450437009384E-4</v>
      </c>
      <c r="JV86" s="61">
        <v>3.2307343631433276E-4</v>
      </c>
      <c r="JW86" s="61">
        <v>3.64941875300606E-4</v>
      </c>
      <c r="JX86" s="61">
        <v>6.9514309381308909E-4</v>
      </c>
      <c r="JY86" s="61">
        <v>7.6267623519688671E-4</v>
      </c>
      <c r="JZ86" s="61">
        <v>2.4866347606849862E-5</v>
      </c>
      <c r="KA86" s="61">
        <v>4.8619056674632468E-4</v>
      </c>
      <c r="KB86" s="61">
        <v>4.3633385940214656E-5</v>
      </c>
      <c r="KC86" s="61">
        <v>9.3801947095643044E-4</v>
      </c>
      <c r="KD86" s="61">
        <v>4.4718634538772364E-5</v>
      </c>
      <c r="KE86" s="61">
        <v>1.0101774134981622E-4</v>
      </c>
      <c r="KF86" s="61">
        <v>4.9665369762315865E-6</v>
      </c>
      <c r="KG86" s="61">
        <v>1.7634689706086781E-3</v>
      </c>
      <c r="KH86" s="61">
        <v>0</v>
      </c>
      <c r="KI86" s="61">
        <v>4.0311034945772007E-3</v>
      </c>
      <c r="KJ86" s="61">
        <v>1.6546331745073348E-4</v>
      </c>
      <c r="KK86" s="61">
        <v>1.5357114305918421E-5</v>
      </c>
      <c r="KL86" s="61">
        <v>4.8991355537044603E-6</v>
      </c>
      <c r="KM86" s="61">
        <v>1.0418942681591353E-3</v>
      </c>
      <c r="KN86" s="61">
        <v>0</v>
      </c>
      <c r="KO86" s="61">
        <v>9.4362015063931411E-4</v>
      </c>
      <c r="KP86" s="61">
        <v>1.1980155138020309E-4</v>
      </c>
      <c r="KQ86" s="61">
        <v>2.9685971691969728E-4</v>
      </c>
      <c r="KR86" s="61">
        <v>5.4697964566030556E-4</v>
      </c>
      <c r="KS86" s="61">
        <v>5.1581002812487451E-4</v>
      </c>
      <c r="KT86" s="61">
        <v>6.3451608277521696E-6</v>
      </c>
      <c r="KU86" s="61">
        <v>1.2243780817177525E-4</v>
      </c>
      <c r="KV86" s="61">
        <v>8.83580158095808E-5</v>
      </c>
      <c r="KW86" s="61">
        <v>8.3996308264997659E-4</v>
      </c>
      <c r="KX86" s="61">
        <v>2.8685140029395073E-4</v>
      </c>
      <c r="KY86" s="61">
        <v>2.9356043563736147E-4</v>
      </c>
      <c r="KZ86" s="61">
        <v>7.5526922882011838E-4</v>
      </c>
    </row>
    <row r="87" spans="1:312" ht="13" x14ac:dyDescent="0.3">
      <c r="A87" s="102">
        <v>1.0894298628144787</v>
      </c>
      <c r="B87" s="50" t="s">
        <v>847</v>
      </c>
      <c r="C87" s="60" t="s">
        <v>15</v>
      </c>
      <c r="D87" s="61">
        <v>0</v>
      </c>
      <c r="E87" s="61">
        <v>0</v>
      </c>
      <c r="F87" s="61">
        <v>0</v>
      </c>
      <c r="G87" s="61">
        <v>0</v>
      </c>
      <c r="H87" s="61">
        <v>0</v>
      </c>
      <c r="I87" s="61">
        <v>0</v>
      </c>
      <c r="J87" s="61">
        <v>0</v>
      </c>
      <c r="K87" s="61">
        <v>0</v>
      </c>
      <c r="L87" s="61">
        <v>0</v>
      </c>
      <c r="M87" s="61">
        <v>0</v>
      </c>
      <c r="N87" s="61">
        <v>0</v>
      </c>
      <c r="O87" s="61">
        <v>0</v>
      </c>
      <c r="P87" s="61">
        <v>0</v>
      </c>
      <c r="Q87" s="61">
        <v>0</v>
      </c>
      <c r="R87" s="61">
        <v>0</v>
      </c>
      <c r="S87" s="61">
        <v>0</v>
      </c>
      <c r="T87" s="61">
        <v>0</v>
      </c>
      <c r="U87" s="61">
        <v>3.9101937742068785E-4</v>
      </c>
      <c r="V87" s="61">
        <v>5.4160957662707917E-4</v>
      </c>
      <c r="W87" s="61">
        <v>0</v>
      </c>
      <c r="X87" s="61">
        <v>0</v>
      </c>
      <c r="Y87" s="61">
        <v>1.2576638747307137E-4</v>
      </c>
      <c r="Z87" s="61">
        <v>1.5734342345991913E-5</v>
      </c>
      <c r="AA87" s="61">
        <v>0</v>
      </c>
      <c r="AB87" s="61">
        <v>3.9093225751189233E-5</v>
      </c>
      <c r="AC87" s="61">
        <v>1.6672075359522932E-5</v>
      </c>
      <c r="AD87" s="61">
        <v>3.6645930507595996E-4</v>
      </c>
      <c r="AE87" s="61">
        <v>8.9071149912336073E-5</v>
      </c>
      <c r="AF87" s="61">
        <v>2.4755496442440145E-5</v>
      </c>
      <c r="AG87" s="61">
        <v>2.1934175729975029E-5</v>
      </c>
      <c r="AH87" s="61">
        <v>1.4039881576864309E-3</v>
      </c>
      <c r="AI87" s="61">
        <v>2.6219238083668683E-5</v>
      </c>
      <c r="AJ87" s="61">
        <v>1.0973017211896094E-4</v>
      </c>
      <c r="AK87" s="61">
        <v>0.10636998461881363</v>
      </c>
      <c r="AL87" s="61">
        <v>1.157262977115917E-2</v>
      </c>
      <c r="AM87" s="61">
        <v>1.3748008747710091E-4</v>
      </c>
      <c r="AN87" s="61">
        <v>4.188594172686036E-3</v>
      </c>
      <c r="AO87" s="61">
        <v>2.7442627290394317E-2</v>
      </c>
      <c r="AP87" s="61">
        <v>3.776369866828258E-3</v>
      </c>
      <c r="AQ87" s="61">
        <v>1.0458144041625138E-4</v>
      </c>
      <c r="AR87" s="61">
        <v>2.0428315040385708E-2</v>
      </c>
      <c r="AS87" s="61">
        <v>4.0942659576716271E-4</v>
      </c>
      <c r="AT87" s="61">
        <v>2.7864716599663455E-5</v>
      </c>
      <c r="AU87" s="61">
        <v>1.0183522578343536E-3</v>
      </c>
      <c r="AV87" s="61">
        <v>1.8031281601066088E-5</v>
      </c>
      <c r="AW87" s="61">
        <v>0</v>
      </c>
      <c r="AX87" s="61">
        <v>0</v>
      </c>
      <c r="AY87" s="61">
        <v>0</v>
      </c>
      <c r="AZ87" s="61">
        <v>6.4264557338590162E-5</v>
      </c>
      <c r="BA87" s="61">
        <v>0</v>
      </c>
      <c r="BB87" s="61">
        <v>2.5751300953519242E-4</v>
      </c>
      <c r="BC87" s="61">
        <v>0</v>
      </c>
      <c r="BD87" s="61">
        <v>0</v>
      </c>
      <c r="BE87" s="61">
        <v>0</v>
      </c>
      <c r="BF87" s="61">
        <v>2.2878612587130202E-4</v>
      </c>
      <c r="BG87" s="61">
        <v>8.5570785639303498E-4</v>
      </c>
      <c r="BH87" s="61">
        <v>3.0295051745459823E-4</v>
      </c>
      <c r="BI87" s="61">
        <v>2.8999562359723697E-5</v>
      </c>
      <c r="BJ87" s="61">
        <v>6.1876314322697876E-5</v>
      </c>
      <c r="BK87" s="61">
        <v>0</v>
      </c>
      <c r="BL87" s="61">
        <v>1.5655636897288681E-3</v>
      </c>
      <c r="BM87" s="61">
        <v>0</v>
      </c>
      <c r="BN87" s="61">
        <v>1.0705478830974769E-5</v>
      </c>
      <c r="BO87" s="61">
        <v>0</v>
      </c>
      <c r="BP87" s="61">
        <v>0</v>
      </c>
      <c r="BQ87" s="61">
        <v>0</v>
      </c>
      <c r="BR87" s="61">
        <v>0</v>
      </c>
      <c r="BS87" s="61">
        <v>0</v>
      </c>
      <c r="BT87" s="61">
        <v>0</v>
      </c>
      <c r="BU87" s="61">
        <v>7.3819496999679509E-4</v>
      </c>
      <c r="BV87" s="61">
        <v>0</v>
      </c>
      <c r="BW87" s="61">
        <v>0</v>
      </c>
      <c r="BX87" s="61">
        <v>0</v>
      </c>
      <c r="BY87" s="61">
        <v>2.726311790868114E-3</v>
      </c>
      <c r="BZ87" s="61">
        <v>0</v>
      </c>
      <c r="CA87" s="61">
        <v>0</v>
      </c>
      <c r="CB87" s="61">
        <v>0</v>
      </c>
      <c r="CC87" s="61">
        <v>2.3819161477952203E-4</v>
      </c>
      <c r="CD87" s="61">
        <v>1.4342099569361773E-4</v>
      </c>
      <c r="CE87" s="61">
        <v>1.3946744717449459E-4</v>
      </c>
      <c r="CF87" s="61">
        <v>2.2282417594637078E-3</v>
      </c>
      <c r="CG87" s="61">
        <v>1.5554890486112731E-4</v>
      </c>
      <c r="CH87" s="61">
        <v>2.2954894129455588E-4</v>
      </c>
      <c r="CI87" s="61">
        <v>5.1097889990267759E-4</v>
      </c>
      <c r="CJ87" s="61">
        <v>0</v>
      </c>
      <c r="CK87" s="61">
        <v>0</v>
      </c>
      <c r="CL87" s="61">
        <v>1.6207497591055189E-2</v>
      </c>
      <c r="CM87" s="61">
        <v>2.9238991588783021E-2</v>
      </c>
      <c r="CN87" s="61">
        <v>2.6716232039168668E-2</v>
      </c>
      <c r="CO87" s="61">
        <v>2.7664125978431299E-2</v>
      </c>
      <c r="CP87" s="61">
        <v>1.6841558501583264E-2</v>
      </c>
      <c r="CQ87" s="61">
        <v>0</v>
      </c>
      <c r="CR87" s="61">
        <v>3.2468167356721907E-5</v>
      </c>
      <c r="CS87" s="61">
        <v>0</v>
      </c>
      <c r="CT87" s="61">
        <v>2.5692856220514198E-5</v>
      </c>
      <c r="CU87" s="61">
        <v>3.9210778698714328E-5</v>
      </c>
      <c r="CV87" s="61">
        <v>5.0037728661247018E-5</v>
      </c>
      <c r="CW87" s="61">
        <v>9.9598714605074676E-5</v>
      </c>
      <c r="CX87" s="61">
        <v>0</v>
      </c>
      <c r="CY87" s="61">
        <v>0</v>
      </c>
      <c r="CZ87" s="61">
        <v>8.6059391459821831E-5</v>
      </c>
      <c r="DA87" s="61">
        <v>0</v>
      </c>
      <c r="DB87" s="61">
        <v>0</v>
      </c>
      <c r="DC87" s="61">
        <v>0</v>
      </c>
      <c r="DD87" s="61">
        <v>1.597764061825739E-3</v>
      </c>
      <c r="DE87" s="61">
        <v>2.12477698547336E-5</v>
      </c>
      <c r="DF87" s="61">
        <v>0</v>
      </c>
      <c r="DG87" s="61">
        <v>1.6095015945859848E-3</v>
      </c>
      <c r="DH87" s="61">
        <v>1.5967034164078082E-4</v>
      </c>
      <c r="DI87" s="61">
        <v>6.535800738488598E-2</v>
      </c>
      <c r="DJ87" s="61">
        <v>0.1332470010533309</v>
      </c>
      <c r="DK87" s="61">
        <v>2.0241513238794515E-3</v>
      </c>
      <c r="DL87" s="61">
        <v>3.5496288529649042E-4</v>
      </c>
      <c r="DM87" s="61">
        <v>2.0464949125167486E-4</v>
      </c>
      <c r="DN87" s="61">
        <v>0.18341028794985295</v>
      </c>
      <c r="DO87" s="61">
        <v>1.8331476012190329E-3</v>
      </c>
      <c r="DP87" s="61">
        <v>6.8166130846751213E-4</v>
      </c>
      <c r="DQ87" s="61">
        <v>0.1679938293841855</v>
      </c>
      <c r="DR87" s="61">
        <v>2.1879888747541156E-3</v>
      </c>
      <c r="DS87" s="61">
        <v>1.0678525747381521E-2</v>
      </c>
      <c r="DT87" s="61">
        <v>0</v>
      </c>
      <c r="DU87" s="61">
        <v>0</v>
      </c>
      <c r="DV87" s="61">
        <v>0</v>
      </c>
      <c r="DW87" s="61">
        <v>0</v>
      </c>
      <c r="DX87" s="61">
        <v>0</v>
      </c>
      <c r="DY87" s="61">
        <v>0</v>
      </c>
      <c r="DZ87" s="61">
        <v>3.7968226843069678E-5</v>
      </c>
      <c r="EA87" s="61">
        <v>4.1650750270620583E-5</v>
      </c>
      <c r="EB87" s="61">
        <v>7.8919874497370644E-5</v>
      </c>
      <c r="EC87" s="61">
        <v>9.289756978831404E-5</v>
      </c>
      <c r="ED87" s="61">
        <v>2.668045901326599E-5</v>
      </c>
      <c r="EE87" s="61">
        <v>0</v>
      </c>
      <c r="EF87" s="61">
        <v>1.0391575993046961E-2</v>
      </c>
      <c r="EG87" s="61">
        <v>1.9158147466489488E-5</v>
      </c>
      <c r="EH87" s="61">
        <v>1.4151290663307449E-3</v>
      </c>
      <c r="EI87" s="61">
        <v>8.5399499780950308E-5</v>
      </c>
      <c r="EJ87" s="61">
        <v>1.1742579515716953E-3</v>
      </c>
      <c r="EK87" s="61">
        <v>3.7402777503333523E-4</v>
      </c>
      <c r="EL87" s="61">
        <v>0</v>
      </c>
      <c r="EM87" s="61">
        <v>0</v>
      </c>
      <c r="EN87" s="61">
        <v>0</v>
      </c>
      <c r="EO87" s="61">
        <v>0</v>
      </c>
      <c r="EP87" s="61">
        <v>0</v>
      </c>
      <c r="EQ87" s="61">
        <v>0</v>
      </c>
      <c r="ER87" s="61">
        <v>0</v>
      </c>
      <c r="ES87" s="61">
        <v>0</v>
      </c>
      <c r="ET87" s="61">
        <v>0</v>
      </c>
      <c r="EU87" s="61">
        <v>0</v>
      </c>
      <c r="EV87" s="61">
        <v>1.3729410092535902E-5</v>
      </c>
      <c r="EW87" s="61">
        <v>0</v>
      </c>
      <c r="EX87" s="61">
        <v>0</v>
      </c>
      <c r="EY87" s="61">
        <v>0</v>
      </c>
      <c r="EZ87" s="61">
        <v>0</v>
      </c>
      <c r="FA87" s="61">
        <v>0</v>
      </c>
      <c r="FB87" s="61">
        <v>0</v>
      </c>
      <c r="FC87" s="61">
        <v>0</v>
      </c>
      <c r="FD87" s="61">
        <v>0</v>
      </c>
      <c r="FE87" s="61">
        <v>0</v>
      </c>
      <c r="FF87" s="61">
        <v>1.0495555845385337E-4</v>
      </c>
      <c r="FG87" s="61">
        <v>0</v>
      </c>
      <c r="FH87" s="61">
        <v>0</v>
      </c>
      <c r="FI87" s="61">
        <v>0</v>
      </c>
      <c r="FJ87" s="61">
        <v>0</v>
      </c>
      <c r="FK87" s="61">
        <v>0</v>
      </c>
      <c r="FL87" s="61">
        <v>0</v>
      </c>
      <c r="FM87" s="61">
        <v>0</v>
      </c>
      <c r="FN87" s="61">
        <v>0</v>
      </c>
      <c r="FO87" s="61">
        <v>0</v>
      </c>
      <c r="FP87" s="61">
        <v>0</v>
      </c>
      <c r="FQ87" s="61">
        <v>0</v>
      </c>
      <c r="FR87" s="61">
        <v>0</v>
      </c>
      <c r="FS87" s="61">
        <v>0</v>
      </c>
      <c r="FT87" s="61">
        <v>0</v>
      </c>
      <c r="FU87" s="61">
        <v>0</v>
      </c>
      <c r="FV87" s="61">
        <v>0</v>
      </c>
      <c r="FW87" s="61">
        <v>0</v>
      </c>
      <c r="FX87" s="61">
        <v>0</v>
      </c>
      <c r="FY87" s="61">
        <v>0</v>
      </c>
      <c r="FZ87" s="61">
        <v>0</v>
      </c>
      <c r="GA87" s="61">
        <v>0</v>
      </c>
      <c r="GB87" s="61">
        <v>3.414774099173841E-5</v>
      </c>
      <c r="GC87" s="61">
        <v>0</v>
      </c>
      <c r="GD87" s="61">
        <v>0</v>
      </c>
      <c r="GE87" s="61">
        <v>0</v>
      </c>
      <c r="GF87" s="61">
        <v>0</v>
      </c>
      <c r="GG87" s="61">
        <v>3.7401712138072663E-5</v>
      </c>
      <c r="GH87" s="61">
        <v>3.3602737486212515E-5</v>
      </c>
      <c r="GI87" s="61">
        <v>2.2817744816864437E-4</v>
      </c>
      <c r="GJ87" s="61">
        <v>3.5221153527078353E-5</v>
      </c>
      <c r="GK87" s="61">
        <v>7.4961625220835746E-5</v>
      </c>
      <c r="GL87" s="61">
        <v>1.7287671484897226E-4</v>
      </c>
      <c r="GM87" s="61">
        <v>1.3176679091343646E-5</v>
      </c>
      <c r="GN87" s="61">
        <v>8.9552783394823753E-4</v>
      </c>
      <c r="GO87" s="61">
        <v>0</v>
      </c>
      <c r="GP87" s="61">
        <v>5.4705789315839825E-4</v>
      </c>
      <c r="GQ87" s="61">
        <v>0</v>
      </c>
      <c r="GR87" s="61">
        <v>0</v>
      </c>
      <c r="GS87" s="61">
        <v>0</v>
      </c>
      <c r="GT87" s="61">
        <v>0</v>
      </c>
      <c r="GU87" s="61">
        <v>0</v>
      </c>
      <c r="GV87" s="61">
        <v>0</v>
      </c>
      <c r="GW87" s="61">
        <v>0</v>
      </c>
      <c r="GX87" s="61">
        <v>6.4116342222381693E-5</v>
      </c>
      <c r="GY87" s="61">
        <v>1.8321533858914519E-4</v>
      </c>
      <c r="GZ87" s="61">
        <v>0.10156827837966244</v>
      </c>
      <c r="HA87" s="61">
        <v>6.3317977609944238E-3</v>
      </c>
      <c r="HB87" s="61">
        <v>0.37803400292131378</v>
      </c>
      <c r="HC87" s="61">
        <v>8.7097431510587062E-2</v>
      </c>
      <c r="HD87" s="61">
        <v>7.8878960968639056E-2</v>
      </c>
      <c r="HE87" s="61">
        <v>0.17231692933665257</v>
      </c>
      <c r="HF87" s="61">
        <v>0.16092909310236256</v>
      </c>
      <c r="HG87" s="61">
        <v>0.19865281491396802</v>
      </c>
      <c r="HH87" s="61">
        <v>0.13092381547058868</v>
      </c>
      <c r="HI87" s="61">
        <v>0.3386864906303218</v>
      </c>
      <c r="HJ87" s="61">
        <v>0.22602150271423957</v>
      </c>
      <c r="HK87" s="61">
        <v>0</v>
      </c>
      <c r="HL87" s="61">
        <v>4.531173927093051E-5</v>
      </c>
      <c r="HM87" s="61">
        <v>0</v>
      </c>
      <c r="HN87" s="61">
        <v>1.1989761039989352E-5</v>
      </c>
      <c r="HO87" s="61">
        <v>0</v>
      </c>
      <c r="HP87" s="61">
        <v>7.5144433237347499E-2</v>
      </c>
      <c r="HQ87" s="61">
        <v>4.2121073047769748E-2</v>
      </c>
      <c r="HR87" s="61">
        <v>4.98855772413275E-2</v>
      </c>
      <c r="HS87" s="61">
        <v>0.13675726249800471</v>
      </c>
      <c r="HT87" s="61">
        <v>0.11830643119927362</v>
      </c>
      <c r="HU87" s="61">
        <v>5.585348465855481E-2</v>
      </c>
      <c r="HV87" s="61">
        <v>5.6811522276585952E-2</v>
      </c>
      <c r="HW87" s="61">
        <v>1.7633432254939835E-4</v>
      </c>
      <c r="HX87" s="61">
        <v>0</v>
      </c>
      <c r="HY87" s="61">
        <v>0</v>
      </c>
      <c r="HZ87" s="61">
        <v>2.1045119839009719E-4</v>
      </c>
      <c r="IA87" s="61">
        <v>0</v>
      </c>
      <c r="IB87" s="61">
        <v>1.5598127105424762E-4</v>
      </c>
      <c r="IC87" s="61">
        <v>8.4646920668318644E-5</v>
      </c>
      <c r="ID87" s="61">
        <v>0</v>
      </c>
      <c r="IE87" s="61">
        <v>0</v>
      </c>
      <c r="IF87" s="61">
        <v>0</v>
      </c>
      <c r="IG87" s="61">
        <v>1.8485807431833982E-5</v>
      </c>
      <c r="IH87" s="61">
        <v>2.1551549137006613E-5</v>
      </c>
      <c r="II87" s="61">
        <v>0</v>
      </c>
      <c r="IJ87" s="61">
        <v>0</v>
      </c>
      <c r="IK87" s="61">
        <v>0</v>
      </c>
      <c r="IL87" s="61">
        <v>3.3431469720671802E-5</v>
      </c>
      <c r="IM87" s="61">
        <v>0</v>
      </c>
      <c r="IN87" s="61">
        <v>0</v>
      </c>
      <c r="IO87" s="61">
        <v>0</v>
      </c>
      <c r="IP87" s="61">
        <v>0</v>
      </c>
      <c r="IQ87" s="61">
        <v>0</v>
      </c>
      <c r="IR87" s="61">
        <v>0</v>
      </c>
      <c r="IS87" s="61">
        <v>5.0784781431748298E-4</v>
      </c>
      <c r="IT87" s="61">
        <v>0</v>
      </c>
      <c r="IU87" s="61">
        <v>1.5484871809382416E-6</v>
      </c>
      <c r="IV87" s="61">
        <v>0</v>
      </c>
      <c r="IW87" s="61">
        <v>0</v>
      </c>
      <c r="IX87" s="61">
        <v>0</v>
      </c>
      <c r="IY87" s="61">
        <v>7.0035204567098429E-6</v>
      </c>
      <c r="IZ87" s="61">
        <v>0</v>
      </c>
      <c r="JA87" s="61">
        <v>0</v>
      </c>
      <c r="JB87" s="61">
        <v>0</v>
      </c>
      <c r="JC87" s="61">
        <v>0</v>
      </c>
      <c r="JD87" s="61">
        <v>0</v>
      </c>
      <c r="JE87" s="61">
        <v>0</v>
      </c>
      <c r="JF87" s="61">
        <v>0</v>
      </c>
      <c r="JG87" s="61">
        <v>7.994845720215696E-6</v>
      </c>
      <c r="JH87" s="61">
        <v>5.1466082750340283E-5</v>
      </c>
      <c r="JI87" s="61">
        <v>0</v>
      </c>
      <c r="JJ87" s="61">
        <v>0</v>
      </c>
      <c r="JK87" s="61">
        <v>0</v>
      </c>
      <c r="JL87" s="61">
        <v>5.226831726375152E-4</v>
      </c>
      <c r="JM87" s="61">
        <v>0</v>
      </c>
      <c r="JN87" s="61">
        <v>0</v>
      </c>
      <c r="JO87" s="61">
        <v>0</v>
      </c>
      <c r="JP87" s="61">
        <v>0</v>
      </c>
      <c r="JQ87" s="61">
        <v>0</v>
      </c>
      <c r="JR87" s="61">
        <v>0</v>
      </c>
      <c r="JS87" s="61">
        <v>0</v>
      </c>
      <c r="JT87" s="61">
        <v>0</v>
      </c>
      <c r="JU87" s="61">
        <v>0</v>
      </c>
      <c r="JV87" s="61">
        <v>9.3203133583969178E-6</v>
      </c>
      <c r="JW87" s="61">
        <v>3.0314894113611591E-5</v>
      </c>
      <c r="JX87" s="61">
        <v>2.1386480354452647E-5</v>
      </c>
      <c r="JY87" s="61">
        <v>1.6628507459905893E-4</v>
      </c>
      <c r="JZ87" s="61">
        <v>0</v>
      </c>
      <c r="KA87" s="61">
        <v>1.4649065471504603E-3</v>
      </c>
      <c r="KB87" s="61">
        <v>1.0626445499038377E-3</v>
      </c>
      <c r="KC87" s="61">
        <v>7.7284821940727503E-5</v>
      </c>
      <c r="KD87" s="61">
        <v>0</v>
      </c>
      <c r="KE87" s="61">
        <v>6.2924822153553471E-5</v>
      </c>
      <c r="KF87" s="61">
        <v>1.5048607037981705E-5</v>
      </c>
      <c r="KG87" s="61">
        <v>2.9464052070570852E-5</v>
      </c>
      <c r="KH87" s="61">
        <v>9.3434490826157523E-5</v>
      </c>
      <c r="KI87" s="61">
        <v>0</v>
      </c>
      <c r="KJ87" s="61">
        <v>2.0712582409675542E-5</v>
      </c>
      <c r="KK87" s="61">
        <v>3.9310887928509534E-3</v>
      </c>
      <c r="KL87" s="61">
        <v>4.2475505250617666E-5</v>
      </c>
      <c r="KM87" s="61">
        <v>5.7949988304876142E-4</v>
      </c>
      <c r="KN87" s="61">
        <v>1.9672611893125848E-3</v>
      </c>
      <c r="KO87" s="61">
        <v>3.0656882976249863E-4</v>
      </c>
      <c r="KP87" s="61">
        <v>0</v>
      </c>
      <c r="KQ87" s="61">
        <v>3.191885025347123E-3</v>
      </c>
      <c r="KR87" s="61">
        <v>0</v>
      </c>
      <c r="KS87" s="61">
        <v>0</v>
      </c>
      <c r="KT87" s="61">
        <v>2.1536427623515026E-3</v>
      </c>
      <c r="KU87" s="61">
        <v>5.052841767599307E-5</v>
      </c>
      <c r="KV87" s="61">
        <v>1.1021350606508294E-3</v>
      </c>
      <c r="KW87" s="61">
        <v>0</v>
      </c>
      <c r="KX87" s="61">
        <v>3.3602454187448781E-5</v>
      </c>
      <c r="KY87" s="61">
        <v>1.8511321735926474E-4</v>
      </c>
      <c r="KZ87" s="61">
        <v>0</v>
      </c>
    </row>
    <row r="88" spans="1:312" ht="13" x14ac:dyDescent="0.3">
      <c r="A88" s="102">
        <v>1.0406383706159643</v>
      </c>
      <c r="B88" s="50" t="s">
        <v>846</v>
      </c>
      <c r="C88" s="60" t="s">
        <v>93</v>
      </c>
      <c r="D88" s="61">
        <v>0</v>
      </c>
      <c r="E88" s="61">
        <v>0</v>
      </c>
      <c r="F88" s="61">
        <v>0</v>
      </c>
      <c r="G88" s="61">
        <v>0</v>
      </c>
      <c r="H88" s="61">
        <v>1.5433773589928524E-5</v>
      </c>
      <c r="I88" s="61">
        <v>0</v>
      </c>
      <c r="J88" s="61">
        <v>0</v>
      </c>
      <c r="K88" s="61">
        <v>0</v>
      </c>
      <c r="L88" s="61">
        <v>0</v>
      </c>
      <c r="M88" s="61">
        <v>0</v>
      </c>
      <c r="N88" s="61">
        <v>0</v>
      </c>
      <c r="O88" s="61">
        <v>0</v>
      </c>
      <c r="P88" s="61">
        <v>7.4780480250654776E-6</v>
      </c>
      <c r="Q88" s="61">
        <v>0</v>
      </c>
      <c r="R88" s="61">
        <v>0</v>
      </c>
      <c r="S88" s="61">
        <v>0</v>
      </c>
      <c r="T88" s="61">
        <v>1.8630606167917408E-5</v>
      </c>
      <c r="U88" s="61">
        <v>1.0629845077904946E-5</v>
      </c>
      <c r="V88" s="61">
        <v>1.4024558896473453E-3</v>
      </c>
      <c r="W88" s="61">
        <v>2.445900536403632E-5</v>
      </c>
      <c r="X88" s="61">
        <v>0</v>
      </c>
      <c r="Y88" s="61">
        <v>0.30325545002946552</v>
      </c>
      <c r="Z88" s="61">
        <v>2.8473649098544819E-3</v>
      </c>
      <c r="AA88" s="61">
        <v>2.4435213690632801E-3</v>
      </c>
      <c r="AB88" s="61">
        <v>1.8759182100580193E-2</v>
      </c>
      <c r="AC88" s="61">
        <v>4.3707873239830387E-5</v>
      </c>
      <c r="AD88" s="61">
        <v>1.4712362524228227E-4</v>
      </c>
      <c r="AE88" s="61">
        <v>2.9679529052355266E-3</v>
      </c>
      <c r="AF88" s="61">
        <v>2.8889197263489113E-4</v>
      </c>
      <c r="AG88" s="61">
        <v>0</v>
      </c>
      <c r="AH88" s="61">
        <v>3.4961625958694918E-4</v>
      </c>
      <c r="AI88" s="61">
        <v>0</v>
      </c>
      <c r="AJ88" s="61">
        <v>1.8899934254573445E-4</v>
      </c>
      <c r="AK88" s="61">
        <v>0</v>
      </c>
      <c r="AL88" s="61">
        <v>4.1998687386619725E-4</v>
      </c>
      <c r="AM88" s="61">
        <v>0</v>
      </c>
      <c r="AN88" s="61">
        <v>0</v>
      </c>
      <c r="AO88" s="61">
        <v>8.3362753705000002E-5</v>
      </c>
      <c r="AP88" s="61">
        <v>0</v>
      </c>
      <c r="AQ88" s="61">
        <v>5.5671924672711267E-5</v>
      </c>
      <c r="AR88" s="61">
        <v>1.9961371830315138E-4</v>
      </c>
      <c r="AS88" s="61">
        <v>0</v>
      </c>
      <c r="AT88" s="61">
        <v>8.5418625290634999E-5</v>
      </c>
      <c r="AU88" s="61">
        <v>1.0839034911129022E-4</v>
      </c>
      <c r="AV88" s="61">
        <v>0</v>
      </c>
      <c r="AW88" s="61">
        <v>0</v>
      </c>
      <c r="AX88" s="61">
        <v>1.9719026358470811E-5</v>
      </c>
      <c r="AY88" s="61">
        <v>3.1607247589274652E-4</v>
      </c>
      <c r="AZ88" s="61">
        <v>7.3339964768501806E-4</v>
      </c>
      <c r="BA88" s="61">
        <v>0</v>
      </c>
      <c r="BB88" s="61">
        <v>0.13079306050380313</v>
      </c>
      <c r="BC88" s="61">
        <v>4.3180296097589139E-5</v>
      </c>
      <c r="BD88" s="61">
        <v>1.1117715881593631E-5</v>
      </c>
      <c r="BE88" s="61">
        <v>3.0091373757137445E-6</v>
      </c>
      <c r="BF88" s="61">
        <v>2.8424309437972229E-4</v>
      </c>
      <c r="BG88" s="61">
        <v>1.3202018430120313E-3</v>
      </c>
      <c r="BH88" s="61">
        <v>8.9055926577211747E-5</v>
      </c>
      <c r="BI88" s="61">
        <v>3.8405979976539027E-4</v>
      </c>
      <c r="BJ88" s="61">
        <v>1.8801030269912489E-4</v>
      </c>
      <c r="BK88" s="61">
        <v>1.4208093556731513E-4</v>
      </c>
      <c r="BL88" s="61">
        <v>0</v>
      </c>
      <c r="BM88" s="61">
        <v>1.3042663695485273E-5</v>
      </c>
      <c r="BN88" s="61">
        <v>0</v>
      </c>
      <c r="BO88" s="61">
        <v>0</v>
      </c>
      <c r="BP88" s="61">
        <v>0</v>
      </c>
      <c r="BQ88" s="61">
        <v>0</v>
      </c>
      <c r="BR88" s="61">
        <v>6.8658932337543709E-5</v>
      </c>
      <c r="BS88" s="61">
        <v>1.7463004160943808E-5</v>
      </c>
      <c r="BT88" s="61">
        <v>7.9750109686652429E-4</v>
      </c>
      <c r="BU88" s="61">
        <v>3.6871118099161956E-4</v>
      </c>
      <c r="BV88" s="61">
        <v>0</v>
      </c>
      <c r="BW88" s="61">
        <v>0</v>
      </c>
      <c r="BX88" s="61">
        <v>0</v>
      </c>
      <c r="BY88" s="61">
        <v>0</v>
      </c>
      <c r="BZ88" s="61">
        <v>0</v>
      </c>
      <c r="CA88" s="61">
        <v>1.4587945481504337E-5</v>
      </c>
      <c r="CB88" s="61">
        <v>0</v>
      </c>
      <c r="CC88" s="61">
        <v>2.8885459316119815E-5</v>
      </c>
      <c r="CD88" s="61">
        <v>1.517391127709006E-3</v>
      </c>
      <c r="CE88" s="61">
        <v>6.5208351668706935E-4</v>
      </c>
      <c r="CF88" s="61">
        <v>3.3726545149664769E-4</v>
      </c>
      <c r="CG88" s="61">
        <v>3.4891080316915848E-4</v>
      </c>
      <c r="CH88" s="61">
        <v>1.3696842905973499E-4</v>
      </c>
      <c r="CI88" s="61">
        <v>1.3923872548650312E-4</v>
      </c>
      <c r="CJ88" s="61">
        <v>2.1552906113653592E-3</v>
      </c>
      <c r="CK88" s="61">
        <v>3.8462724795722299E-5</v>
      </c>
      <c r="CL88" s="61">
        <v>1.4614427557744037E-5</v>
      </c>
      <c r="CM88" s="61">
        <v>9.2737573351293448E-5</v>
      </c>
      <c r="CN88" s="61">
        <v>1.3040301438598482E-5</v>
      </c>
      <c r="CO88" s="61">
        <v>0</v>
      </c>
      <c r="CP88" s="61">
        <v>1.0772555182746319E-5</v>
      </c>
      <c r="CQ88" s="61">
        <v>0</v>
      </c>
      <c r="CR88" s="61">
        <v>1.2641860906978955E-4</v>
      </c>
      <c r="CS88" s="61">
        <v>0</v>
      </c>
      <c r="CT88" s="61">
        <v>0</v>
      </c>
      <c r="CU88" s="61">
        <v>6.3354044683990114E-5</v>
      </c>
      <c r="CV88" s="61">
        <v>6.6973575285053695E-5</v>
      </c>
      <c r="CW88" s="61">
        <v>0</v>
      </c>
      <c r="CX88" s="61">
        <v>0</v>
      </c>
      <c r="CY88" s="61">
        <v>0</v>
      </c>
      <c r="CZ88" s="61">
        <v>0</v>
      </c>
      <c r="DA88" s="61">
        <v>0</v>
      </c>
      <c r="DB88" s="61">
        <v>7.1715817835076625E-5</v>
      </c>
      <c r="DC88" s="61">
        <v>2.0562302683800344E-3</v>
      </c>
      <c r="DD88" s="61">
        <v>2.8134082761615371E-3</v>
      </c>
      <c r="DE88" s="61">
        <v>6.2710431862929023E-4</v>
      </c>
      <c r="DF88" s="61">
        <v>1.0876657635318493E-3</v>
      </c>
      <c r="DG88" s="61">
        <v>1.7865458101699863E-3</v>
      </c>
      <c r="DH88" s="61">
        <v>5.7667740140820078E-4</v>
      </c>
      <c r="DI88" s="61">
        <v>9.0955682104484654E-4</v>
      </c>
      <c r="DJ88" s="61">
        <v>9.9090196013449251E-6</v>
      </c>
      <c r="DK88" s="61">
        <v>1.9920305067649491E-4</v>
      </c>
      <c r="DL88" s="61">
        <v>0</v>
      </c>
      <c r="DM88" s="61">
        <v>3.3048986164866747E-5</v>
      </c>
      <c r="DN88" s="61">
        <v>1.1866850143992358E-4</v>
      </c>
      <c r="DO88" s="61">
        <v>3.5040404690984083E-5</v>
      </c>
      <c r="DP88" s="61">
        <v>1.132726421650337E-4</v>
      </c>
      <c r="DQ88" s="61">
        <v>3.3395849547732246E-5</v>
      </c>
      <c r="DR88" s="61">
        <v>4.8172370009932848E-4</v>
      </c>
      <c r="DS88" s="61">
        <v>3.0206529626373094E-5</v>
      </c>
      <c r="DT88" s="61">
        <v>3.6114579678458047E-5</v>
      </c>
      <c r="DU88" s="61">
        <v>9.2804828371948023E-5</v>
      </c>
      <c r="DV88" s="61">
        <v>0</v>
      </c>
      <c r="DW88" s="61">
        <v>0</v>
      </c>
      <c r="DX88" s="61">
        <v>0</v>
      </c>
      <c r="DY88" s="61">
        <v>0</v>
      </c>
      <c r="DZ88" s="61">
        <v>0</v>
      </c>
      <c r="EA88" s="61">
        <v>0</v>
      </c>
      <c r="EB88" s="61">
        <v>1.9595446110994873E-4</v>
      </c>
      <c r="EC88" s="61">
        <v>4.818901485162406E-4</v>
      </c>
      <c r="ED88" s="61">
        <v>1.6203648272719857E-3</v>
      </c>
      <c r="EE88" s="61">
        <v>0</v>
      </c>
      <c r="EF88" s="61">
        <v>3.3209278348133639E-5</v>
      </c>
      <c r="EG88" s="61">
        <v>0</v>
      </c>
      <c r="EH88" s="61">
        <v>4.4267333276855998E-5</v>
      </c>
      <c r="EI88" s="61">
        <v>2.7776999928752E-4</v>
      </c>
      <c r="EJ88" s="61">
        <v>0</v>
      </c>
      <c r="EK88" s="61">
        <v>2.0192910553946933E-4</v>
      </c>
      <c r="EL88" s="61">
        <v>0</v>
      </c>
      <c r="EM88" s="61">
        <v>0</v>
      </c>
      <c r="EN88" s="61">
        <v>0</v>
      </c>
      <c r="EO88" s="61">
        <v>0</v>
      </c>
      <c r="EP88" s="61">
        <v>0</v>
      </c>
      <c r="EQ88" s="61">
        <v>0</v>
      </c>
      <c r="ER88" s="61">
        <v>1.4005849961644737E-4</v>
      </c>
      <c r="ES88" s="61">
        <v>0</v>
      </c>
      <c r="ET88" s="61">
        <v>0</v>
      </c>
      <c r="EU88" s="61">
        <v>4.6678915589495082E-4</v>
      </c>
      <c r="EV88" s="61">
        <v>0</v>
      </c>
      <c r="EW88" s="61">
        <v>0</v>
      </c>
      <c r="EX88" s="61">
        <v>0</v>
      </c>
      <c r="EY88" s="61">
        <v>3.9366347874038687E-5</v>
      </c>
      <c r="EZ88" s="61">
        <v>1.2873380710304034E-4</v>
      </c>
      <c r="FA88" s="61">
        <v>3.4057984481301922E-4</v>
      </c>
      <c r="FB88" s="61">
        <v>0</v>
      </c>
      <c r="FC88" s="61">
        <v>0</v>
      </c>
      <c r="FD88" s="61">
        <v>0</v>
      </c>
      <c r="FE88" s="61">
        <v>0</v>
      </c>
      <c r="FF88" s="61">
        <v>9.9403301948615396E-6</v>
      </c>
      <c r="FG88" s="61">
        <v>0</v>
      </c>
      <c r="FH88" s="61">
        <v>2.915991365787191E-5</v>
      </c>
      <c r="FI88" s="61">
        <v>1.8777990491676105E-4</v>
      </c>
      <c r="FJ88" s="61">
        <v>9.6830396489966835E-6</v>
      </c>
      <c r="FK88" s="61">
        <v>0</v>
      </c>
      <c r="FL88" s="61">
        <v>0</v>
      </c>
      <c r="FM88" s="61">
        <v>4.7181570378800561E-5</v>
      </c>
      <c r="FN88" s="61">
        <v>0</v>
      </c>
      <c r="FO88" s="61">
        <v>9.9738479165641399E-6</v>
      </c>
      <c r="FP88" s="61">
        <v>0</v>
      </c>
      <c r="FQ88" s="61">
        <v>0</v>
      </c>
      <c r="FR88" s="61">
        <v>2.2288146318386222E-4</v>
      </c>
      <c r="FS88" s="61">
        <v>0</v>
      </c>
      <c r="FT88" s="61">
        <v>0</v>
      </c>
      <c r="FU88" s="61">
        <v>3.6950270539831467E-5</v>
      </c>
      <c r="FV88" s="61">
        <v>5.1288798023881359E-5</v>
      </c>
      <c r="FW88" s="61">
        <v>1.0049592174736319E-4</v>
      </c>
      <c r="FX88" s="61">
        <v>5.5699538578673677E-4</v>
      </c>
      <c r="FY88" s="61">
        <v>0</v>
      </c>
      <c r="FZ88" s="61">
        <v>0</v>
      </c>
      <c r="GA88" s="61">
        <v>2.2588187096841314E-5</v>
      </c>
      <c r="GB88" s="61">
        <v>1.1919494497116239E-5</v>
      </c>
      <c r="GC88" s="61">
        <v>0</v>
      </c>
      <c r="GD88" s="61">
        <v>8.6932763027067845E-4</v>
      </c>
      <c r="GE88" s="61">
        <v>5.4342836866509605E-5</v>
      </c>
      <c r="GF88" s="61">
        <v>5.8553450163910658E-5</v>
      </c>
      <c r="GG88" s="61">
        <v>2.1609878124219758E-5</v>
      </c>
      <c r="GH88" s="61">
        <v>9.7626453252911796E-5</v>
      </c>
      <c r="GI88" s="61">
        <v>3.2342612397059309E-5</v>
      </c>
      <c r="GJ88" s="61">
        <v>1.3628054175183259E-4</v>
      </c>
      <c r="GK88" s="61">
        <v>2.6124599907987917E-4</v>
      </c>
      <c r="GL88" s="61">
        <v>0.1982012540647638</v>
      </c>
      <c r="GM88" s="61">
        <v>1.7221844811086337E-3</v>
      </c>
      <c r="GN88" s="61">
        <v>6.9580752244384108E-3</v>
      </c>
      <c r="GO88" s="61">
        <v>2.020919553099978E-5</v>
      </c>
      <c r="GP88" s="61">
        <v>0</v>
      </c>
      <c r="GQ88" s="61">
        <v>8.4657140381473969E-5</v>
      </c>
      <c r="GR88" s="61">
        <v>0</v>
      </c>
      <c r="GS88" s="61">
        <v>0</v>
      </c>
      <c r="GT88" s="61">
        <v>1.463580087990607E-5</v>
      </c>
      <c r="GU88" s="61">
        <v>5.54872248508573E-5</v>
      </c>
      <c r="GV88" s="61">
        <v>1.1222734344284082E-5</v>
      </c>
      <c r="GW88" s="61">
        <v>1.9996672862525902E-4</v>
      </c>
      <c r="GX88" s="61">
        <v>0</v>
      </c>
      <c r="GY88" s="61">
        <v>0</v>
      </c>
      <c r="GZ88" s="61">
        <v>2.0357060564244844E-4</v>
      </c>
      <c r="HA88" s="61">
        <v>3.3147729707393312E-5</v>
      </c>
      <c r="HB88" s="61">
        <v>2.327395795937679E-4</v>
      </c>
      <c r="HC88" s="61">
        <v>9.6914875954378006E-4</v>
      </c>
      <c r="HD88" s="61">
        <v>0</v>
      </c>
      <c r="HE88" s="61">
        <v>1.6980588549793393E-4</v>
      </c>
      <c r="HF88" s="61">
        <v>1.4041058904689589E-4</v>
      </c>
      <c r="HG88" s="61">
        <v>0</v>
      </c>
      <c r="HH88" s="61">
        <v>0</v>
      </c>
      <c r="HI88" s="61">
        <v>5.3463174371493668E-4</v>
      </c>
      <c r="HJ88" s="61">
        <v>0</v>
      </c>
      <c r="HK88" s="61">
        <v>1.5054681782211636E-4</v>
      </c>
      <c r="HL88" s="61">
        <v>1.1890314560456943E-5</v>
      </c>
      <c r="HM88" s="61">
        <v>0</v>
      </c>
      <c r="HN88" s="61">
        <v>1.5595192728610265E-4</v>
      </c>
      <c r="HO88" s="61">
        <v>7.0258079998034012E-5</v>
      </c>
      <c r="HP88" s="61">
        <v>4.2520271695364225E-5</v>
      </c>
      <c r="HQ88" s="61">
        <v>5.173398908587338E-4</v>
      </c>
      <c r="HR88" s="61">
        <v>1.166649776732309E-4</v>
      </c>
      <c r="HS88" s="61">
        <v>3.4956592261949643E-5</v>
      </c>
      <c r="HT88" s="61">
        <v>0</v>
      </c>
      <c r="HU88" s="61">
        <v>6.2722623630417774E-5</v>
      </c>
      <c r="HV88" s="61">
        <v>0</v>
      </c>
      <c r="HW88" s="61">
        <v>0</v>
      </c>
      <c r="HX88" s="61">
        <v>1.1405466149040821E-4</v>
      </c>
      <c r="HY88" s="61">
        <v>0</v>
      </c>
      <c r="HZ88" s="61">
        <v>1.3228361041663252E-4</v>
      </c>
      <c r="IA88" s="61">
        <v>1.99380373857901E-4</v>
      </c>
      <c r="IB88" s="61">
        <v>4.2645550349795878E-4</v>
      </c>
      <c r="IC88" s="61">
        <v>1.2561240901314664E-5</v>
      </c>
      <c r="ID88" s="61">
        <v>0</v>
      </c>
      <c r="IE88" s="61">
        <v>0</v>
      </c>
      <c r="IF88" s="61">
        <v>0</v>
      </c>
      <c r="IG88" s="61">
        <v>7.1997355260827087E-6</v>
      </c>
      <c r="IH88" s="61">
        <v>3.4161498100148781E-5</v>
      </c>
      <c r="II88" s="61">
        <v>1.0648886482692655E-3</v>
      </c>
      <c r="IJ88" s="61">
        <v>1.7249221210327864E-5</v>
      </c>
      <c r="IK88" s="61">
        <v>0</v>
      </c>
      <c r="IL88" s="61">
        <v>1.0356690008016794E-5</v>
      </c>
      <c r="IM88" s="61">
        <v>0</v>
      </c>
      <c r="IN88" s="61">
        <v>1.0016035662607838E-5</v>
      </c>
      <c r="IO88" s="61">
        <v>0</v>
      </c>
      <c r="IP88" s="61">
        <v>7.496125245992173E-6</v>
      </c>
      <c r="IQ88" s="61">
        <v>0</v>
      </c>
      <c r="IR88" s="61">
        <v>5.8212494672641958E-6</v>
      </c>
      <c r="IS88" s="61">
        <v>2.6411049716146271E-5</v>
      </c>
      <c r="IT88" s="61">
        <v>0</v>
      </c>
      <c r="IU88" s="61">
        <v>0</v>
      </c>
      <c r="IV88" s="61">
        <v>0</v>
      </c>
      <c r="IW88" s="61">
        <v>0</v>
      </c>
      <c r="IX88" s="61">
        <v>1.7388973965143454E-5</v>
      </c>
      <c r="IY88" s="61">
        <v>0</v>
      </c>
      <c r="IZ88" s="61">
        <v>0</v>
      </c>
      <c r="JA88" s="61">
        <v>0</v>
      </c>
      <c r="JB88" s="61">
        <v>1.5283485723479339E-6</v>
      </c>
      <c r="JC88" s="61">
        <v>6.6133409557750253E-6</v>
      </c>
      <c r="JD88" s="61">
        <v>2.3398491929210598E-5</v>
      </c>
      <c r="JE88" s="61">
        <v>0</v>
      </c>
      <c r="JF88" s="61">
        <v>1.0844104047561989E-4</v>
      </c>
      <c r="JG88" s="61">
        <v>3.9933809765283658E-6</v>
      </c>
      <c r="JH88" s="61">
        <v>1.0494662075984794E-5</v>
      </c>
      <c r="JI88" s="61">
        <v>2.2793080083371876E-5</v>
      </c>
      <c r="JJ88" s="61">
        <v>0</v>
      </c>
      <c r="JK88" s="61">
        <v>2.1379911238583307E-4</v>
      </c>
      <c r="JL88" s="61">
        <v>8.144684838375804E-5</v>
      </c>
      <c r="JM88" s="61">
        <v>3.2304135682515212E-5</v>
      </c>
      <c r="JN88" s="61">
        <v>0</v>
      </c>
      <c r="JO88" s="61">
        <v>0</v>
      </c>
      <c r="JP88" s="61">
        <v>0</v>
      </c>
      <c r="JQ88" s="61">
        <v>7.049159540277064E-6</v>
      </c>
      <c r="JR88" s="61">
        <v>0</v>
      </c>
      <c r="JS88" s="61">
        <v>2.497885313411114E-5</v>
      </c>
      <c r="JT88" s="61">
        <v>0</v>
      </c>
      <c r="JU88" s="61">
        <v>0</v>
      </c>
      <c r="JV88" s="61">
        <v>6.8287444408056628E-6</v>
      </c>
      <c r="JW88" s="61">
        <v>0</v>
      </c>
      <c r="JX88" s="61">
        <v>1.499410261765344E-5</v>
      </c>
      <c r="JY88" s="61">
        <v>5.948474576301848E-5</v>
      </c>
      <c r="JZ88" s="61">
        <v>1.6364813979456635E-4</v>
      </c>
      <c r="KA88" s="61">
        <v>1.1397533484830552E-5</v>
      </c>
      <c r="KB88" s="61">
        <v>0</v>
      </c>
      <c r="KC88" s="61">
        <v>0</v>
      </c>
      <c r="KD88" s="61">
        <v>3.9152259050729375E-5</v>
      </c>
      <c r="KE88" s="61">
        <v>0</v>
      </c>
      <c r="KF88" s="61">
        <v>0</v>
      </c>
      <c r="KG88" s="61">
        <v>0</v>
      </c>
      <c r="KH88" s="61">
        <v>1.1118995481492888E-5</v>
      </c>
      <c r="KI88" s="61">
        <v>1.9543989381247379E-4</v>
      </c>
      <c r="KJ88" s="61">
        <v>2.2618139991365693E-4</v>
      </c>
      <c r="KK88" s="61">
        <v>2.3305868226547992E-4</v>
      </c>
      <c r="KL88" s="61">
        <v>0</v>
      </c>
      <c r="KM88" s="61">
        <v>9.3321697306254096E-6</v>
      </c>
      <c r="KN88" s="61">
        <v>0</v>
      </c>
      <c r="KO88" s="61">
        <v>2.0010908731523384E-4</v>
      </c>
      <c r="KP88" s="61">
        <v>3.2763724573651109E-4</v>
      </c>
      <c r="KQ88" s="61">
        <v>0</v>
      </c>
      <c r="KR88" s="61">
        <v>4.0157040327545308E-6</v>
      </c>
      <c r="KS88" s="61">
        <v>0</v>
      </c>
      <c r="KT88" s="61">
        <v>6.5989672608622561E-5</v>
      </c>
      <c r="KU88" s="61">
        <v>4.3008515245581314E-5</v>
      </c>
      <c r="KV88" s="61">
        <v>0</v>
      </c>
      <c r="KW88" s="61">
        <v>0</v>
      </c>
      <c r="KX88" s="61">
        <v>7.4026167817793743E-6</v>
      </c>
      <c r="KY88" s="61">
        <v>4.8375673047388787E-5</v>
      </c>
      <c r="KZ88" s="61">
        <v>0</v>
      </c>
    </row>
    <row r="89" spans="1:312" ht="13" x14ac:dyDescent="0.3">
      <c r="A89" s="102">
        <v>1.021677685757252</v>
      </c>
      <c r="B89" s="50" t="s">
        <v>845</v>
      </c>
      <c r="C89" s="60" t="s">
        <v>141</v>
      </c>
      <c r="D89" s="61">
        <v>0</v>
      </c>
      <c r="E89" s="61">
        <v>0</v>
      </c>
      <c r="F89" s="61">
        <v>0</v>
      </c>
      <c r="G89" s="61">
        <v>0</v>
      </c>
      <c r="H89" s="61">
        <v>0</v>
      </c>
      <c r="I89" s="61">
        <v>0</v>
      </c>
      <c r="J89" s="61">
        <v>0</v>
      </c>
      <c r="K89" s="61">
        <v>3.5084866023591494E-5</v>
      </c>
      <c r="L89" s="61">
        <v>0</v>
      </c>
      <c r="M89" s="61">
        <v>0</v>
      </c>
      <c r="N89" s="61">
        <v>0</v>
      </c>
      <c r="O89" s="61">
        <v>0</v>
      </c>
      <c r="P89" s="61">
        <v>0</v>
      </c>
      <c r="Q89" s="61">
        <v>1.2305435447143367E-5</v>
      </c>
      <c r="R89" s="61">
        <v>0</v>
      </c>
      <c r="S89" s="61">
        <v>0</v>
      </c>
      <c r="T89" s="61">
        <v>0</v>
      </c>
      <c r="U89" s="61">
        <v>2.1049198174069203E-6</v>
      </c>
      <c r="V89" s="61">
        <v>1.1832026642428347E-5</v>
      </c>
      <c r="W89" s="61">
        <v>0</v>
      </c>
      <c r="X89" s="61">
        <v>0</v>
      </c>
      <c r="Y89" s="61">
        <v>5.4120090679509185E-4</v>
      </c>
      <c r="Z89" s="61">
        <v>0</v>
      </c>
      <c r="AA89" s="61">
        <v>0</v>
      </c>
      <c r="AB89" s="61">
        <v>1.646983121925102E-5</v>
      </c>
      <c r="AC89" s="61">
        <v>7.5099438556409602E-6</v>
      </c>
      <c r="AD89" s="61">
        <v>0</v>
      </c>
      <c r="AE89" s="61">
        <v>4.2208677473962045E-4</v>
      </c>
      <c r="AF89" s="61">
        <v>0</v>
      </c>
      <c r="AG89" s="61">
        <v>0</v>
      </c>
      <c r="AH89" s="61">
        <v>0</v>
      </c>
      <c r="AI89" s="61">
        <v>0</v>
      </c>
      <c r="AJ89" s="61">
        <v>0</v>
      </c>
      <c r="AK89" s="61">
        <v>7.5018001694776703E-5</v>
      </c>
      <c r="AL89" s="61">
        <v>1.212209917914712E-3</v>
      </c>
      <c r="AM89" s="61">
        <v>0</v>
      </c>
      <c r="AN89" s="61">
        <v>0</v>
      </c>
      <c r="AO89" s="61">
        <v>1.7269521867276213E-5</v>
      </c>
      <c r="AP89" s="61">
        <v>0</v>
      </c>
      <c r="AQ89" s="61">
        <v>0</v>
      </c>
      <c r="AR89" s="61">
        <v>3.7264270018753497E-4</v>
      </c>
      <c r="AS89" s="61">
        <v>3.118122242832679E-3</v>
      </c>
      <c r="AT89" s="61">
        <v>1.2901806082733062E-3</v>
      </c>
      <c r="AU89" s="61">
        <v>3.0252217297932539E-3</v>
      </c>
      <c r="AV89" s="61">
        <v>3.6777684852032817E-6</v>
      </c>
      <c r="AW89" s="61">
        <v>0</v>
      </c>
      <c r="AX89" s="61">
        <v>0</v>
      </c>
      <c r="AY89" s="61">
        <v>0</v>
      </c>
      <c r="AZ89" s="61">
        <v>2.1575265357056959E-4</v>
      </c>
      <c r="BA89" s="61">
        <v>0</v>
      </c>
      <c r="BB89" s="61">
        <v>6.6817489313664422E-2</v>
      </c>
      <c r="BC89" s="61">
        <v>0</v>
      </c>
      <c r="BD89" s="61">
        <v>0</v>
      </c>
      <c r="BE89" s="61">
        <v>0</v>
      </c>
      <c r="BF89" s="61">
        <v>3.1844030401609285E-3</v>
      </c>
      <c r="BG89" s="61">
        <v>1.7973728700598313E-2</v>
      </c>
      <c r="BH89" s="61">
        <v>3.7719478758062512E-6</v>
      </c>
      <c r="BI89" s="61">
        <v>0</v>
      </c>
      <c r="BJ89" s="61">
        <v>0</v>
      </c>
      <c r="BK89" s="61">
        <v>0</v>
      </c>
      <c r="BL89" s="61">
        <v>0</v>
      </c>
      <c r="BM89" s="61">
        <v>0</v>
      </c>
      <c r="BN89" s="61">
        <v>0</v>
      </c>
      <c r="BO89" s="61">
        <v>0</v>
      </c>
      <c r="BP89" s="61">
        <v>0</v>
      </c>
      <c r="BQ89" s="61">
        <v>0</v>
      </c>
      <c r="BR89" s="61">
        <v>0</v>
      </c>
      <c r="BS89" s="61">
        <v>0</v>
      </c>
      <c r="BT89" s="61">
        <v>0</v>
      </c>
      <c r="BU89" s="61">
        <v>0</v>
      </c>
      <c r="BV89" s="61">
        <v>0</v>
      </c>
      <c r="BW89" s="61">
        <v>0</v>
      </c>
      <c r="BX89" s="61">
        <v>0</v>
      </c>
      <c r="BY89" s="61">
        <v>0</v>
      </c>
      <c r="BZ89" s="61">
        <v>0</v>
      </c>
      <c r="CA89" s="61">
        <v>0</v>
      </c>
      <c r="CB89" s="61">
        <v>0</v>
      </c>
      <c r="CC89" s="61">
        <v>0</v>
      </c>
      <c r="CD89" s="61">
        <v>0</v>
      </c>
      <c r="CE89" s="61">
        <v>7.0449223513556856E-6</v>
      </c>
      <c r="CF89" s="61">
        <v>0</v>
      </c>
      <c r="CG89" s="61">
        <v>0</v>
      </c>
      <c r="CH89" s="61">
        <v>0</v>
      </c>
      <c r="CI89" s="61">
        <v>0</v>
      </c>
      <c r="CJ89" s="61">
        <v>0</v>
      </c>
      <c r="CK89" s="61">
        <v>0</v>
      </c>
      <c r="CL89" s="61">
        <v>0</v>
      </c>
      <c r="CM89" s="61">
        <v>0</v>
      </c>
      <c r="CN89" s="61">
        <v>0</v>
      </c>
      <c r="CO89" s="61">
        <v>0</v>
      </c>
      <c r="CP89" s="61">
        <v>0</v>
      </c>
      <c r="CQ89" s="61">
        <v>0</v>
      </c>
      <c r="CR89" s="61">
        <v>0</v>
      </c>
      <c r="CS89" s="61">
        <v>0</v>
      </c>
      <c r="CT89" s="61">
        <v>0</v>
      </c>
      <c r="CU89" s="61">
        <v>0</v>
      </c>
      <c r="CV89" s="61">
        <v>0</v>
      </c>
      <c r="CW89" s="61">
        <v>0</v>
      </c>
      <c r="CX89" s="61">
        <v>0</v>
      </c>
      <c r="CY89" s="61">
        <v>0</v>
      </c>
      <c r="CZ89" s="61">
        <v>0</v>
      </c>
      <c r="DA89" s="61">
        <v>8.2332572041715548E-4</v>
      </c>
      <c r="DB89" s="61">
        <v>0</v>
      </c>
      <c r="DC89" s="61">
        <v>8.8355496190943756E-4</v>
      </c>
      <c r="DD89" s="61">
        <v>2.9350905146087312E-5</v>
      </c>
      <c r="DE89" s="61">
        <v>1.047633097004226E-5</v>
      </c>
      <c r="DF89" s="61">
        <v>0</v>
      </c>
      <c r="DG89" s="61">
        <v>0</v>
      </c>
      <c r="DH89" s="61">
        <v>4.9170900471441815E-5</v>
      </c>
      <c r="DI89" s="61">
        <v>6.7602597067502566E-3</v>
      </c>
      <c r="DJ89" s="61">
        <v>1.9609246570315708E-3</v>
      </c>
      <c r="DK89" s="61">
        <v>5.5383117753074673E-3</v>
      </c>
      <c r="DL89" s="61">
        <v>2.0308309215183104E-3</v>
      </c>
      <c r="DM89" s="61">
        <v>5.4954532122861762E-4</v>
      </c>
      <c r="DN89" s="61">
        <v>7.120110086395415E-5</v>
      </c>
      <c r="DO89" s="61">
        <v>1.2504386835598424E-3</v>
      </c>
      <c r="DP89" s="61">
        <v>8.9788892259616247E-3</v>
      </c>
      <c r="DQ89" s="61">
        <v>7.6618121841969997E-4</v>
      </c>
      <c r="DR89" s="61">
        <v>6.3008544603858612E-3</v>
      </c>
      <c r="DS89" s="61">
        <v>2.9354694929185727E-3</v>
      </c>
      <c r="DT89" s="61">
        <v>0</v>
      </c>
      <c r="DU89" s="61">
        <v>0</v>
      </c>
      <c r="DV89" s="61">
        <v>0</v>
      </c>
      <c r="DW89" s="61">
        <v>0</v>
      </c>
      <c r="DX89" s="61">
        <v>0</v>
      </c>
      <c r="DY89" s="61">
        <v>0</v>
      </c>
      <c r="DZ89" s="61">
        <v>0</v>
      </c>
      <c r="EA89" s="61">
        <v>0</v>
      </c>
      <c r="EB89" s="61">
        <v>0</v>
      </c>
      <c r="EC89" s="61">
        <v>0</v>
      </c>
      <c r="ED89" s="61">
        <v>0</v>
      </c>
      <c r="EE89" s="61">
        <v>0</v>
      </c>
      <c r="EF89" s="61">
        <v>0</v>
      </c>
      <c r="EG89" s="61">
        <v>0</v>
      </c>
      <c r="EH89" s="61">
        <v>0</v>
      </c>
      <c r="EI89" s="61">
        <v>0</v>
      </c>
      <c r="EJ89" s="61">
        <v>0</v>
      </c>
      <c r="EK89" s="61">
        <v>0</v>
      </c>
      <c r="EL89" s="61">
        <v>0</v>
      </c>
      <c r="EM89" s="61">
        <v>0</v>
      </c>
      <c r="EN89" s="61">
        <v>0</v>
      </c>
      <c r="EO89" s="61">
        <v>8.4224707362079096E-4</v>
      </c>
      <c r="EP89" s="61">
        <v>0</v>
      </c>
      <c r="EQ89" s="61">
        <v>0</v>
      </c>
      <c r="ER89" s="61">
        <v>0</v>
      </c>
      <c r="ES89" s="61">
        <v>0</v>
      </c>
      <c r="ET89" s="61">
        <v>0</v>
      </c>
      <c r="EU89" s="61">
        <v>0</v>
      </c>
      <c r="EV89" s="61">
        <v>0</v>
      </c>
      <c r="EW89" s="61">
        <v>0</v>
      </c>
      <c r="EX89" s="61">
        <v>0</v>
      </c>
      <c r="EY89" s="61">
        <v>0</v>
      </c>
      <c r="EZ89" s="61">
        <v>0</v>
      </c>
      <c r="FA89" s="61">
        <v>0</v>
      </c>
      <c r="FB89" s="61">
        <v>0</v>
      </c>
      <c r="FC89" s="61">
        <v>0</v>
      </c>
      <c r="FD89" s="61">
        <v>0</v>
      </c>
      <c r="FE89" s="61">
        <v>0</v>
      </c>
      <c r="FF89" s="61">
        <v>0</v>
      </c>
      <c r="FG89" s="61">
        <v>0</v>
      </c>
      <c r="FH89" s="61">
        <v>0</v>
      </c>
      <c r="FI89" s="61">
        <v>0</v>
      </c>
      <c r="FJ89" s="61">
        <v>0</v>
      </c>
      <c r="FK89" s="61">
        <v>0</v>
      </c>
      <c r="FL89" s="61">
        <v>0</v>
      </c>
      <c r="FM89" s="61">
        <v>0</v>
      </c>
      <c r="FN89" s="61">
        <v>0</v>
      </c>
      <c r="FO89" s="61">
        <v>0</v>
      </c>
      <c r="FP89" s="61">
        <v>0</v>
      </c>
      <c r="FQ89" s="61">
        <v>4.5797018748321999E-6</v>
      </c>
      <c r="FR89" s="61">
        <v>0</v>
      </c>
      <c r="FS89" s="61">
        <v>0</v>
      </c>
      <c r="FT89" s="61">
        <v>4.6185681600708728E-5</v>
      </c>
      <c r="FU89" s="61">
        <v>0</v>
      </c>
      <c r="FV89" s="61">
        <v>6.1261619861858289E-5</v>
      </c>
      <c r="FW89" s="61">
        <v>0</v>
      </c>
      <c r="FX89" s="61">
        <v>0</v>
      </c>
      <c r="FY89" s="61">
        <v>0</v>
      </c>
      <c r="FZ89" s="61">
        <v>1.7981985271168376E-5</v>
      </c>
      <c r="GA89" s="61">
        <v>0</v>
      </c>
      <c r="GB89" s="61">
        <v>0</v>
      </c>
      <c r="GC89" s="61">
        <v>0</v>
      </c>
      <c r="GD89" s="61">
        <v>0</v>
      </c>
      <c r="GE89" s="61">
        <v>0</v>
      </c>
      <c r="GF89" s="61">
        <v>0</v>
      </c>
      <c r="GG89" s="61">
        <v>0</v>
      </c>
      <c r="GH89" s="61">
        <v>0</v>
      </c>
      <c r="GI89" s="61">
        <v>0</v>
      </c>
      <c r="GJ89" s="61">
        <v>5.6016213670516775E-6</v>
      </c>
      <c r="GK89" s="61">
        <v>0</v>
      </c>
      <c r="GL89" s="61">
        <v>1.8162726461293259E-3</v>
      </c>
      <c r="GM89" s="61">
        <v>1.0345094861076182E-4</v>
      </c>
      <c r="GN89" s="61">
        <v>3.1545515007605626E-4</v>
      </c>
      <c r="GO89" s="61">
        <v>0</v>
      </c>
      <c r="GP89" s="61">
        <v>0</v>
      </c>
      <c r="GQ89" s="61">
        <v>0</v>
      </c>
      <c r="GR89" s="61">
        <v>0</v>
      </c>
      <c r="GS89" s="61">
        <v>0</v>
      </c>
      <c r="GT89" s="61">
        <v>0</v>
      </c>
      <c r="GU89" s="61">
        <v>0</v>
      </c>
      <c r="GV89" s="61">
        <v>0</v>
      </c>
      <c r="GW89" s="61">
        <v>0</v>
      </c>
      <c r="GX89" s="61">
        <v>6.8208874704661372E-5</v>
      </c>
      <c r="GY89" s="61">
        <v>0</v>
      </c>
      <c r="GZ89" s="61">
        <v>3.4413126191937715E-5</v>
      </c>
      <c r="HA89" s="61">
        <v>0</v>
      </c>
      <c r="HB89" s="61">
        <v>1.1252634869307834E-4</v>
      </c>
      <c r="HC89" s="61">
        <v>0</v>
      </c>
      <c r="HD89" s="61">
        <v>0</v>
      </c>
      <c r="HE89" s="61">
        <v>0</v>
      </c>
      <c r="HF89" s="61">
        <v>4.5184328757772845E-4</v>
      </c>
      <c r="HG89" s="61">
        <v>2.3881208790608845E-3</v>
      </c>
      <c r="HH89" s="61">
        <v>0</v>
      </c>
      <c r="HI89" s="61">
        <v>4.4342689393887296E-5</v>
      </c>
      <c r="HJ89" s="61">
        <v>0</v>
      </c>
      <c r="HK89" s="61">
        <v>0</v>
      </c>
      <c r="HL89" s="61">
        <v>0</v>
      </c>
      <c r="HM89" s="61">
        <v>0</v>
      </c>
      <c r="HN89" s="61">
        <v>0</v>
      </c>
      <c r="HO89" s="61">
        <v>0</v>
      </c>
      <c r="HP89" s="61">
        <v>6.9434935820859172E-4</v>
      </c>
      <c r="HQ89" s="61">
        <v>1.0315982105579072E-3</v>
      </c>
      <c r="HR89" s="61">
        <v>8.8178977964782569E-4</v>
      </c>
      <c r="HS89" s="61">
        <v>0</v>
      </c>
      <c r="HT89" s="61">
        <v>2.5928548189480427E-4</v>
      </c>
      <c r="HU89" s="61">
        <v>0</v>
      </c>
      <c r="HV89" s="61">
        <v>1.856075061251995E-5</v>
      </c>
      <c r="HW89" s="61">
        <v>0</v>
      </c>
      <c r="HX89" s="61">
        <v>0</v>
      </c>
      <c r="HY89" s="61">
        <v>0</v>
      </c>
      <c r="HZ89" s="61">
        <v>0</v>
      </c>
      <c r="IA89" s="61">
        <v>0</v>
      </c>
      <c r="IB89" s="61">
        <v>0</v>
      </c>
      <c r="IC89" s="61">
        <v>7.242517276433681E-6</v>
      </c>
      <c r="ID89" s="61">
        <v>0</v>
      </c>
      <c r="IE89" s="61">
        <v>0</v>
      </c>
      <c r="IF89" s="61">
        <v>0</v>
      </c>
      <c r="IG89" s="61">
        <v>0</v>
      </c>
      <c r="IH89" s="61">
        <v>0</v>
      </c>
      <c r="II89" s="61">
        <v>7.1948650967291149E-5</v>
      </c>
      <c r="IJ89" s="61">
        <v>0</v>
      </c>
      <c r="IK89" s="61">
        <v>4.0118490161283799E-6</v>
      </c>
      <c r="IL89" s="61">
        <v>0</v>
      </c>
      <c r="IM89" s="61">
        <v>0</v>
      </c>
      <c r="IN89" s="61">
        <v>0</v>
      </c>
      <c r="IO89" s="61">
        <v>1.2290900364059454E-5</v>
      </c>
      <c r="IP89" s="61">
        <v>0</v>
      </c>
      <c r="IQ89" s="61">
        <v>0</v>
      </c>
      <c r="IR89" s="61">
        <v>0</v>
      </c>
      <c r="IS89" s="61">
        <v>0</v>
      </c>
      <c r="IT89" s="61">
        <v>0</v>
      </c>
      <c r="IU89" s="61">
        <v>0</v>
      </c>
      <c r="IV89" s="61">
        <v>0</v>
      </c>
      <c r="IW89" s="61">
        <v>0</v>
      </c>
      <c r="IX89" s="61">
        <v>0</v>
      </c>
      <c r="IY89" s="61">
        <v>0</v>
      </c>
      <c r="IZ89" s="61">
        <v>0</v>
      </c>
      <c r="JA89" s="61">
        <v>0</v>
      </c>
      <c r="JB89" s="61">
        <v>0</v>
      </c>
      <c r="JC89" s="61">
        <v>0</v>
      </c>
      <c r="JD89" s="61">
        <v>4.3170724070257824E-4</v>
      </c>
      <c r="JE89" s="61">
        <v>0</v>
      </c>
      <c r="JF89" s="61">
        <v>0</v>
      </c>
      <c r="JG89" s="61">
        <v>0</v>
      </c>
      <c r="JH89" s="61">
        <v>0</v>
      </c>
      <c r="JI89" s="61">
        <v>0</v>
      </c>
      <c r="JJ89" s="61">
        <v>0</v>
      </c>
      <c r="JK89" s="61">
        <v>0</v>
      </c>
      <c r="JL89" s="61">
        <v>0</v>
      </c>
      <c r="JM89" s="61">
        <v>0</v>
      </c>
      <c r="JN89" s="61">
        <v>0</v>
      </c>
      <c r="JO89" s="61">
        <v>0</v>
      </c>
      <c r="JP89" s="61">
        <v>0</v>
      </c>
      <c r="JQ89" s="61">
        <v>0</v>
      </c>
      <c r="JR89" s="61">
        <v>0</v>
      </c>
      <c r="JS89" s="61">
        <v>1.5071375328514174E-5</v>
      </c>
      <c r="JT89" s="61">
        <v>0</v>
      </c>
      <c r="JU89" s="61">
        <v>0</v>
      </c>
      <c r="JV89" s="61">
        <v>0</v>
      </c>
      <c r="JW89" s="61">
        <v>0</v>
      </c>
      <c r="JX89" s="61">
        <v>0</v>
      </c>
      <c r="JY89" s="61">
        <v>0</v>
      </c>
      <c r="JZ89" s="61">
        <v>0</v>
      </c>
      <c r="KA89" s="61">
        <v>0</v>
      </c>
      <c r="KB89" s="61">
        <v>0</v>
      </c>
      <c r="KC89" s="61">
        <v>0</v>
      </c>
      <c r="KD89" s="61">
        <v>0</v>
      </c>
      <c r="KE89" s="61">
        <v>0</v>
      </c>
      <c r="KF89" s="61">
        <v>2.279640472090298E-5</v>
      </c>
      <c r="KG89" s="61">
        <v>0</v>
      </c>
      <c r="KH89" s="61">
        <v>0</v>
      </c>
      <c r="KI89" s="61">
        <v>0</v>
      </c>
      <c r="KJ89" s="61">
        <v>1.5322437434357625E-4</v>
      </c>
      <c r="KK89" s="61">
        <v>0</v>
      </c>
      <c r="KL89" s="61">
        <v>0</v>
      </c>
      <c r="KM89" s="61">
        <v>0</v>
      </c>
      <c r="KN89" s="61">
        <v>2.8720228454950872E-5</v>
      </c>
      <c r="KO89" s="61">
        <v>0</v>
      </c>
      <c r="KP89" s="61">
        <v>0</v>
      </c>
      <c r="KQ89" s="61">
        <v>0</v>
      </c>
      <c r="KR89" s="61">
        <v>1.9179481947484328E-6</v>
      </c>
      <c r="KS89" s="61">
        <v>0</v>
      </c>
      <c r="KT89" s="61">
        <v>3.8070964966513019E-5</v>
      </c>
      <c r="KU89" s="61">
        <v>0</v>
      </c>
      <c r="KV89" s="61">
        <v>0</v>
      </c>
      <c r="KW89" s="61">
        <v>0</v>
      </c>
      <c r="KX89" s="61">
        <v>0</v>
      </c>
      <c r="KY89" s="61">
        <v>5.0845302001759987E-6</v>
      </c>
      <c r="KZ89" s="61">
        <v>0</v>
      </c>
    </row>
    <row r="90" spans="1:312" ht="13" x14ac:dyDescent="0.3">
      <c r="A90" s="102">
        <v>1.0337891756996624</v>
      </c>
      <c r="B90" s="50" t="s">
        <v>844</v>
      </c>
      <c r="C90" s="60" t="s">
        <v>77</v>
      </c>
      <c r="D90" s="61">
        <v>0</v>
      </c>
      <c r="E90" s="61">
        <v>0</v>
      </c>
      <c r="F90" s="61">
        <v>0</v>
      </c>
      <c r="G90" s="61">
        <v>0</v>
      </c>
      <c r="H90" s="61">
        <v>3.2841957855325385E-4</v>
      </c>
      <c r="I90" s="61">
        <v>0</v>
      </c>
      <c r="J90" s="61">
        <v>0</v>
      </c>
      <c r="K90" s="61">
        <v>4.0325277310066865E-4</v>
      </c>
      <c r="L90" s="61">
        <v>0</v>
      </c>
      <c r="M90" s="61">
        <v>0</v>
      </c>
      <c r="N90" s="61">
        <v>0</v>
      </c>
      <c r="O90" s="61">
        <v>5.0207860206390008E-5</v>
      </c>
      <c r="P90" s="61">
        <v>0</v>
      </c>
      <c r="Q90" s="61">
        <v>0</v>
      </c>
      <c r="R90" s="61">
        <v>5.5561344292617181E-4</v>
      </c>
      <c r="S90" s="61">
        <v>9.954429492359681E-5</v>
      </c>
      <c r="T90" s="61">
        <v>0</v>
      </c>
      <c r="U90" s="61">
        <v>6.5552535577588923E-4</v>
      </c>
      <c r="V90" s="61">
        <v>3.1081615718848549E-3</v>
      </c>
      <c r="W90" s="61">
        <v>1.0014368696378097E-2</v>
      </c>
      <c r="X90" s="61">
        <v>7.8070672402545617E-4</v>
      </c>
      <c r="Y90" s="61">
        <v>0</v>
      </c>
      <c r="Z90" s="61">
        <v>5.7857222976293135E-6</v>
      </c>
      <c r="AA90" s="61">
        <v>6.7054515572614951E-6</v>
      </c>
      <c r="AB90" s="61">
        <v>0</v>
      </c>
      <c r="AC90" s="61">
        <v>1.0262338278733371E-4</v>
      </c>
      <c r="AD90" s="61">
        <v>8.3877820419911911E-6</v>
      </c>
      <c r="AE90" s="61">
        <v>1.0978537082218167E-5</v>
      </c>
      <c r="AF90" s="61">
        <v>2.2085328115472544E-4</v>
      </c>
      <c r="AG90" s="61">
        <v>0</v>
      </c>
      <c r="AH90" s="61">
        <v>0</v>
      </c>
      <c r="AI90" s="61">
        <v>0</v>
      </c>
      <c r="AJ90" s="61">
        <v>0</v>
      </c>
      <c r="AK90" s="61">
        <v>0</v>
      </c>
      <c r="AL90" s="61">
        <v>0</v>
      </c>
      <c r="AM90" s="61">
        <v>0</v>
      </c>
      <c r="AN90" s="61">
        <v>1.5286463086763823E-5</v>
      </c>
      <c r="AO90" s="61">
        <v>0</v>
      </c>
      <c r="AP90" s="61">
        <v>0</v>
      </c>
      <c r="AQ90" s="61">
        <v>3.5406348078126116E-4</v>
      </c>
      <c r="AR90" s="61">
        <v>0</v>
      </c>
      <c r="AS90" s="61">
        <v>0</v>
      </c>
      <c r="AT90" s="61">
        <v>0</v>
      </c>
      <c r="AU90" s="61">
        <v>0</v>
      </c>
      <c r="AV90" s="61">
        <v>0</v>
      </c>
      <c r="AW90" s="61">
        <v>3.1231994572692031E-4</v>
      </c>
      <c r="AX90" s="61">
        <v>1.3919312723626456E-5</v>
      </c>
      <c r="AY90" s="61">
        <v>2.9327760624987425E-3</v>
      </c>
      <c r="AZ90" s="61">
        <v>0</v>
      </c>
      <c r="BA90" s="61">
        <v>0</v>
      </c>
      <c r="BB90" s="61">
        <v>2.4436771192802943E-6</v>
      </c>
      <c r="BC90" s="61">
        <v>7.2787218176289744E-5</v>
      </c>
      <c r="BD90" s="61">
        <v>2.5844323829463728E-5</v>
      </c>
      <c r="BE90" s="61">
        <v>0</v>
      </c>
      <c r="BF90" s="61">
        <v>3.0580471595380926E-5</v>
      </c>
      <c r="BG90" s="61">
        <v>0</v>
      </c>
      <c r="BH90" s="61">
        <v>0</v>
      </c>
      <c r="BI90" s="61">
        <v>1.6301092683866105E-4</v>
      </c>
      <c r="BJ90" s="61">
        <v>1.7584819104985466E-4</v>
      </c>
      <c r="BK90" s="61">
        <v>2.4427484539078044E-4</v>
      </c>
      <c r="BL90" s="61">
        <v>0</v>
      </c>
      <c r="BM90" s="61">
        <v>0</v>
      </c>
      <c r="BN90" s="61">
        <v>0</v>
      </c>
      <c r="BO90" s="61">
        <v>0</v>
      </c>
      <c r="BP90" s="61">
        <v>0</v>
      </c>
      <c r="BQ90" s="61">
        <v>0</v>
      </c>
      <c r="BR90" s="61">
        <v>0</v>
      </c>
      <c r="BS90" s="61">
        <v>0</v>
      </c>
      <c r="BT90" s="61">
        <v>0</v>
      </c>
      <c r="BU90" s="61">
        <v>2.1652708660168516E-4</v>
      </c>
      <c r="BV90" s="61">
        <v>1.3977296116436948E-4</v>
      </c>
      <c r="BW90" s="61">
        <v>9.7107984892676115E-4</v>
      </c>
      <c r="BX90" s="61">
        <v>0</v>
      </c>
      <c r="BY90" s="61">
        <v>0</v>
      </c>
      <c r="BZ90" s="61">
        <v>0</v>
      </c>
      <c r="CA90" s="61">
        <v>0</v>
      </c>
      <c r="CB90" s="61">
        <v>0</v>
      </c>
      <c r="CC90" s="61">
        <v>1.8767986916913451E-4</v>
      </c>
      <c r="CD90" s="61">
        <v>0</v>
      </c>
      <c r="CE90" s="61">
        <v>5.9661686163043468E-5</v>
      </c>
      <c r="CF90" s="61">
        <v>0</v>
      </c>
      <c r="CG90" s="61">
        <v>0</v>
      </c>
      <c r="CH90" s="61">
        <v>1.0055221974623402E-4</v>
      </c>
      <c r="CI90" s="61">
        <v>0</v>
      </c>
      <c r="CJ90" s="61">
        <v>0</v>
      </c>
      <c r="CK90" s="61">
        <v>0</v>
      </c>
      <c r="CL90" s="61">
        <v>0</v>
      </c>
      <c r="CM90" s="61">
        <v>0</v>
      </c>
      <c r="CN90" s="61">
        <v>0</v>
      </c>
      <c r="CO90" s="61">
        <v>0</v>
      </c>
      <c r="CP90" s="61">
        <v>0</v>
      </c>
      <c r="CQ90" s="61">
        <v>0</v>
      </c>
      <c r="CR90" s="61">
        <v>0</v>
      </c>
      <c r="CS90" s="61">
        <v>0</v>
      </c>
      <c r="CT90" s="61">
        <v>0</v>
      </c>
      <c r="CU90" s="61">
        <v>0</v>
      </c>
      <c r="CV90" s="61">
        <v>1.5208048129862768E-4</v>
      </c>
      <c r="CW90" s="61">
        <v>0</v>
      </c>
      <c r="CX90" s="61">
        <v>0</v>
      </c>
      <c r="CY90" s="61">
        <v>0</v>
      </c>
      <c r="CZ90" s="61">
        <v>0</v>
      </c>
      <c r="DA90" s="61">
        <v>0</v>
      </c>
      <c r="DB90" s="61">
        <v>7.3322026721756137E-4</v>
      </c>
      <c r="DC90" s="61">
        <v>2.0997535558551695E-5</v>
      </c>
      <c r="DD90" s="61">
        <v>1.1313189260534123E-4</v>
      </c>
      <c r="DE90" s="61">
        <v>4.9342043329325799E-4</v>
      </c>
      <c r="DF90" s="61">
        <v>0</v>
      </c>
      <c r="DG90" s="61">
        <v>0</v>
      </c>
      <c r="DH90" s="61">
        <v>4.1471061661353395E-5</v>
      </c>
      <c r="DI90" s="61">
        <v>1.4118176151503202E-5</v>
      </c>
      <c r="DJ90" s="61">
        <v>0</v>
      </c>
      <c r="DK90" s="61">
        <v>0</v>
      </c>
      <c r="DL90" s="61">
        <v>0</v>
      </c>
      <c r="DM90" s="61">
        <v>0</v>
      </c>
      <c r="DN90" s="61">
        <v>6.6249465552072447E-5</v>
      </c>
      <c r="DO90" s="61">
        <v>0</v>
      </c>
      <c r="DP90" s="61">
        <v>0</v>
      </c>
      <c r="DQ90" s="61">
        <v>0</v>
      </c>
      <c r="DR90" s="61">
        <v>0</v>
      </c>
      <c r="DS90" s="61">
        <v>0</v>
      </c>
      <c r="DT90" s="61">
        <v>1.4419943283800095E-4</v>
      </c>
      <c r="DU90" s="61">
        <v>1.374886346251082E-5</v>
      </c>
      <c r="DV90" s="61">
        <v>1.2215692337639549E-5</v>
      </c>
      <c r="DW90" s="61">
        <v>0</v>
      </c>
      <c r="DX90" s="61">
        <v>0</v>
      </c>
      <c r="DY90" s="61">
        <v>0</v>
      </c>
      <c r="DZ90" s="61">
        <v>0</v>
      </c>
      <c r="EA90" s="61">
        <v>0</v>
      </c>
      <c r="EB90" s="61">
        <v>0</v>
      </c>
      <c r="EC90" s="61">
        <v>0</v>
      </c>
      <c r="ED90" s="61">
        <v>0</v>
      </c>
      <c r="EE90" s="61">
        <v>0</v>
      </c>
      <c r="EF90" s="61">
        <v>0</v>
      </c>
      <c r="EG90" s="61">
        <v>0</v>
      </c>
      <c r="EH90" s="61">
        <v>0</v>
      </c>
      <c r="EI90" s="61">
        <v>0</v>
      </c>
      <c r="EJ90" s="61">
        <v>1.4755208089023707E-5</v>
      </c>
      <c r="EK90" s="61">
        <v>0</v>
      </c>
      <c r="EL90" s="61">
        <v>0</v>
      </c>
      <c r="EM90" s="61">
        <v>0</v>
      </c>
      <c r="EN90" s="61">
        <v>0</v>
      </c>
      <c r="EO90" s="61">
        <v>0</v>
      </c>
      <c r="EP90" s="61">
        <v>2.362950757498707E-4</v>
      </c>
      <c r="EQ90" s="61">
        <v>1.9221198038420245E-5</v>
      </c>
      <c r="ER90" s="61">
        <v>0</v>
      </c>
      <c r="ES90" s="61">
        <v>0</v>
      </c>
      <c r="ET90" s="61">
        <v>0</v>
      </c>
      <c r="EU90" s="61">
        <v>0</v>
      </c>
      <c r="EV90" s="61">
        <v>0</v>
      </c>
      <c r="EW90" s="61">
        <v>0</v>
      </c>
      <c r="EX90" s="61">
        <v>3.0299754613141033E-5</v>
      </c>
      <c r="EY90" s="61">
        <v>0</v>
      </c>
      <c r="EZ90" s="61">
        <v>0</v>
      </c>
      <c r="FA90" s="61">
        <v>1.0082926926697411E-3</v>
      </c>
      <c r="FB90" s="61">
        <v>1.6228949876809961E-5</v>
      </c>
      <c r="FC90" s="61">
        <v>2.4383494584302471E-3</v>
      </c>
      <c r="FD90" s="61">
        <v>0</v>
      </c>
      <c r="FE90" s="61">
        <v>0</v>
      </c>
      <c r="FF90" s="61">
        <v>0</v>
      </c>
      <c r="FG90" s="61">
        <v>1.5080259193462913E-5</v>
      </c>
      <c r="FH90" s="61">
        <v>0</v>
      </c>
      <c r="FI90" s="61">
        <v>0</v>
      </c>
      <c r="FJ90" s="61">
        <v>0</v>
      </c>
      <c r="FK90" s="61">
        <v>0</v>
      </c>
      <c r="FL90" s="61">
        <v>0</v>
      </c>
      <c r="FM90" s="61">
        <v>0</v>
      </c>
      <c r="FN90" s="61">
        <v>0</v>
      </c>
      <c r="FO90" s="61">
        <v>0</v>
      </c>
      <c r="FP90" s="61">
        <v>0</v>
      </c>
      <c r="FQ90" s="61">
        <v>0</v>
      </c>
      <c r="FR90" s="61">
        <v>0</v>
      </c>
      <c r="FS90" s="61">
        <v>0</v>
      </c>
      <c r="FT90" s="61">
        <v>0</v>
      </c>
      <c r="FU90" s="61">
        <v>0</v>
      </c>
      <c r="FV90" s="61">
        <v>0</v>
      </c>
      <c r="FW90" s="61">
        <v>0</v>
      </c>
      <c r="FX90" s="61">
        <v>0</v>
      </c>
      <c r="FY90" s="61">
        <v>0</v>
      </c>
      <c r="FZ90" s="61">
        <v>2.6389147216130214E-5</v>
      </c>
      <c r="GA90" s="61">
        <v>1.930925671181596E-5</v>
      </c>
      <c r="GB90" s="61">
        <v>0</v>
      </c>
      <c r="GC90" s="61">
        <v>7.0326587810440788E-5</v>
      </c>
      <c r="GD90" s="61">
        <v>0</v>
      </c>
      <c r="GE90" s="61">
        <v>0</v>
      </c>
      <c r="GF90" s="61">
        <v>0</v>
      </c>
      <c r="GG90" s="61">
        <v>5.1427354189849908E-5</v>
      </c>
      <c r="GH90" s="61">
        <v>0</v>
      </c>
      <c r="GI90" s="61">
        <v>0</v>
      </c>
      <c r="GJ90" s="61">
        <v>0</v>
      </c>
      <c r="GK90" s="61">
        <v>1.5662535881904454E-5</v>
      </c>
      <c r="GL90" s="61">
        <v>0</v>
      </c>
      <c r="GM90" s="61">
        <v>0</v>
      </c>
      <c r="GN90" s="61">
        <v>2.2046799512964143E-5</v>
      </c>
      <c r="GO90" s="61">
        <v>2.8705749781129798E-3</v>
      </c>
      <c r="GP90" s="61">
        <v>1.1068510527697387E-3</v>
      </c>
      <c r="GQ90" s="61">
        <v>8.5275896889245532E-3</v>
      </c>
      <c r="GR90" s="61">
        <v>1.8558659160747249E-3</v>
      </c>
      <c r="GS90" s="61">
        <v>8.3206083706986265E-3</v>
      </c>
      <c r="GT90" s="61">
        <v>7.3509027360547843E-4</v>
      </c>
      <c r="GU90" s="61">
        <v>6.9008687306664461E-4</v>
      </c>
      <c r="GV90" s="61">
        <v>1.5902531300402183E-2</v>
      </c>
      <c r="GW90" s="61">
        <v>0</v>
      </c>
      <c r="GX90" s="61">
        <v>0</v>
      </c>
      <c r="GY90" s="61">
        <v>0</v>
      </c>
      <c r="GZ90" s="61">
        <v>1.6237179259576245E-5</v>
      </c>
      <c r="HA90" s="61">
        <v>0</v>
      </c>
      <c r="HB90" s="61">
        <v>0</v>
      </c>
      <c r="HC90" s="61">
        <v>0</v>
      </c>
      <c r="HD90" s="61">
        <v>0</v>
      </c>
      <c r="HE90" s="61">
        <v>0</v>
      </c>
      <c r="HF90" s="61">
        <v>0</v>
      </c>
      <c r="HG90" s="61">
        <v>0</v>
      </c>
      <c r="HH90" s="61">
        <v>0</v>
      </c>
      <c r="HI90" s="61">
        <v>3.8598295540588264E-5</v>
      </c>
      <c r="HJ90" s="61">
        <v>0</v>
      </c>
      <c r="HK90" s="61">
        <v>6.1177124658599383E-3</v>
      </c>
      <c r="HL90" s="61">
        <v>2.2246671422663945E-3</v>
      </c>
      <c r="HM90" s="61">
        <v>2.6178650484640401E-3</v>
      </c>
      <c r="HN90" s="61">
        <v>3.6031357769324033E-3</v>
      </c>
      <c r="HO90" s="61">
        <v>4.4618224199077568E-3</v>
      </c>
      <c r="HP90" s="61">
        <v>0</v>
      </c>
      <c r="HQ90" s="61">
        <v>0</v>
      </c>
      <c r="HR90" s="61">
        <v>0</v>
      </c>
      <c r="HS90" s="61">
        <v>0</v>
      </c>
      <c r="HT90" s="61">
        <v>0</v>
      </c>
      <c r="HU90" s="61">
        <v>0</v>
      </c>
      <c r="HV90" s="61">
        <v>0</v>
      </c>
      <c r="HW90" s="61">
        <v>2.0729272858254065E-2</v>
      </c>
      <c r="HX90" s="61">
        <v>2.6887370011763213E-3</v>
      </c>
      <c r="HY90" s="61">
        <v>9.0271074715184123E-3</v>
      </c>
      <c r="HZ90" s="61">
        <v>9.8317455095513345E-3</v>
      </c>
      <c r="IA90" s="61">
        <v>8.456925418571324E-3</v>
      </c>
      <c r="IB90" s="61">
        <v>9.707323895726129E-3</v>
      </c>
      <c r="IC90" s="61">
        <v>0</v>
      </c>
      <c r="ID90" s="61">
        <v>0</v>
      </c>
      <c r="IE90" s="61">
        <v>0</v>
      </c>
      <c r="IF90" s="61">
        <v>0</v>
      </c>
      <c r="IG90" s="61">
        <v>0</v>
      </c>
      <c r="IH90" s="61">
        <v>0</v>
      </c>
      <c r="II90" s="61">
        <v>0</v>
      </c>
      <c r="IJ90" s="61">
        <v>0</v>
      </c>
      <c r="IK90" s="61">
        <v>0</v>
      </c>
      <c r="IL90" s="61">
        <v>8.7446163568587036E-5</v>
      </c>
      <c r="IM90" s="61">
        <v>0</v>
      </c>
      <c r="IN90" s="61">
        <v>0</v>
      </c>
      <c r="IO90" s="61">
        <v>9.9863565457983066E-6</v>
      </c>
      <c r="IP90" s="61">
        <v>0</v>
      </c>
      <c r="IQ90" s="61">
        <v>0</v>
      </c>
      <c r="IR90" s="61">
        <v>0</v>
      </c>
      <c r="IS90" s="61">
        <v>1.0508856668261847E-4</v>
      </c>
      <c r="IT90" s="61">
        <v>0</v>
      </c>
      <c r="IU90" s="61">
        <v>1.5397183192450428E-4</v>
      </c>
      <c r="IV90" s="61">
        <v>0</v>
      </c>
      <c r="IW90" s="61">
        <v>1.3176278466288079E-4</v>
      </c>
      <c r="IX90" s="61">
        <v>0</v>
      </c>
      <c r="IY90" s="61">
        <v>0</v>
      </c>
      <c r="IZ90" s="61">
        <v>0</v>
      </c>
      <c r="JA90" s="61">
        <v>0</v>
      </c>
      <c r="JB90" s="61">
        <v>5.7437326201979408E-5</v>
      </c>
      <c r="JC90" s="61">
        <v>0</v>
      </c>
      <c r="JD90" s="61">
        <v>0</v>
      </c>
      <c r="JE90" s="61">
        <v>0</v>
      </c>
      <c r="JF90" s="61">
        <v>0</v>
      </c>
      <c r="JG90" s="61">
        <v>6.1801628743727931E-2</v>
      </c>
      <c r="JH90" s="61">
        <v>2.6757814260236893E-3</v>
      </c>
      <c r="JI90" s="61">
        <v>2.4778634750006009E-2</v>
      </c>
      <c r="JJ90" s="61">
        <v>0.20064231647766484</v>
      </c>
      <c r="JK90" s="61">
        <v>2.7813814006945659E-2</v>
      </c>
      <c r="JL90" s="61">
        <v>3.7629556434216796E-2</v>
      </c>
      <c r="JM90" s="61">
        <v>8.0577259767851545E-3</v>
      </c>
      <c r="JN90" s="61">
        <v>4.0948644282397752E-6</v>
      </c>
      <c r="JO90" s="61">
        <v>4.3526341550547505E-4</v>
      </c>
      <c r="JP90" s="61">
        <v>5.9883246051129604E-6</v>
      </c>
      <c r="JQ90" s="61">
        <v>2.0844200826656479E-4</v>
      </c>
      <c r="JR90" s="61">
        <v>1.7795053274575362E-5</v>
      </c>
      <c r="JS90" s="61">
        <v>0</v>
      </c>
      <c r="JT90" s="61">
        <v>0</v>
      </c>
      <c r="JU90" s="61">
        <v>2.039286502417086E-4</v>
      </c>
      <c r="JV90" s="61">
        <v>0</v>
      </c>
      <c r="JW90" s="61">
        <v>3.5224043633191719E-4</v>
      </c>
      <c r="JX90" s="61">
        <v>1.0693240177226323E-4</v>
      </c>
      <c r="JY90" s="61">
        <v>0</v>
      </c>
      <c r="JZ90" s="61">
        <v>0</v>
      </c>
      <c r="KA90" s="61">
        <v>5.5671120651977615E-6</v>
      </c>
      <c r="KB90" s="61">
        <v>8.1831682519086969E-6</v>
      </c>
      <c r="KC90" s="61">
        <v>3.7330788665886651E-6</v>
      </c>
      <c r="KD90" s="61">
        <v>9.2564446318018317E-6</v>
      </c>
      <c r="KE90" s="61">
        <v>0</v>
      </c>
      <c r="KF90" s="61">
        <v>0</v>
      </c>
      <c r="KG90" s="61">
        <v>2.7171050773067747E-4</v>
      </c>
      <c r="KH90" s="61">
        <v>0</v>
      </c>
      <c r="KI90" s="61">
        <v>0</v>
      </c>
      <c r="KJ90" s="61">
        <v>0</v>
      </c>
      <c r="KK90" s="61">
        <v>6.4367213914151789E-5</v>
      </c>
      <c r="KL90" s="61">
        <v>2.4427089870770438E-4</v>
      </c>
      <c r="KM90" s="61">
        <v>0</v>
      </c>
      <c r="KN90" s="61">
        <v>1.3119116701644226E-5</v>
      </c>
      <c r="KO90" s="61">
        <v>2.6464451896012181E-4</v>
      </c>
      <c r="KP90" s="61">
        <v>1.0199888069732962E-4</v>
      </c>
      <c r="KQ90" s="61">
        <v>0</v>
      </c>
      <c r="KR90" s="61">
        <v>8.0314080655090615E-6</v>
      </c>
      <c r="KS90" s="61">
        <v>1.5507630676842733E-5</v>
      </c>
      <c r="KT90" s="61">
        <v>1.7005031018375816E-5</v>
      </c>
      <c r="KU90" s="61">
        <v>2.5172968672721721E-4</v>
      </c>
      <c r="KV90" s="61">
        <v>0</v>
      </c>
      <c r="KW90" s="61">
        <v>0</v>
      </c>
      <c r="KX90" s="61">
        <v>2.3479085059696045E-4</v>
      </c>
      <c r="KY90" s="61">
        <v>7.0457061345295978E-6</v>
      </c>
      <c r="KZ90" s="61">
        <v>8.5068655939379303E-5</v>
      </c>
    </row>
    <row r="91" spans="1:312" ht="13" x14ac:dyDescent="0.3">
      <c r="A91" s="102">
        <v>1.020011967996886</v>
      </c>
      <c r="B91" s="50" t="s">
        <v>843</v>
      </c>
      <c r="C91" s="60" t="s">
        <v>142</v>
      </c>
      <c r="D91" s="61">
        <v>3.1802411083763694E-5</v>
      </c>
      <c r="E91" s="61">
        <v>0</v>
      </c>
      <c r="F91" s="61">
        <v>2.2864949990681542E-5</v>
      </c>
      <c r="G91" s="61">
        <v>2.7695589217800124E-4</v>
      </c>
      <c r="H91" s="61">
        <v>5.3948686062092505E-5</v>
      </c>
      <c r="I91" s="61">
        <v>0</v>
      </c>
      <c r="J91" s="61">
        <v>3.9332645933007659E-5</v>
      </c>
      <c r="K91" s="61">
        <v>5.5991964469390143E-4</v>
      </c>
      <c r="L91" s="61">
        <v>9.8188392812057976E-4</v>
      </c>
      <c r="M91" s="61">
        <v>1.6470412200270578E-2</v>
      </c>
      <c r="N91" s="61">
        <v>2.1874031318817575E-2</v>
      </c>
      <c r="O91" s="61">
        <v>0.17237904236538723</v>
      </c>
      <c r="P91" s="61">
        <v>0.13844821236565474</v>
      </c>
      <c r="Q91" s="61">
        <v>1.7017023396191898E-2</v>
      </c>
      <c r="R91" s="61">
        <v>5.6081298618136507E-3</v>
      </c>
      <c r="S91" s="61">
        <v>7.7682931626191568E-4</v>
      </c>
      <c r="T91" s="61">
        <v>2.3722971853814835E-4</v>
      </c>
      <c r="U91" s="61">
        <v>1.2812997748525492E-3</v>
      </c>
      <c r="V91" s="61">
        <v>0</v>
      </c>
      <c r="W91" s="61">
        <v>2.118013560470885E-4</v>
      </c>
      <c r="X91" s="61">
        <v>3.8922813322948267E-5</v>
      </c>
      <c r="Y91" s="61">
        <v>0</v>
      </c>
      <c r="Z91" s="61">
        <v>5.8327606902929665E-6</v>
      </c>
      <c r="AA91" s="61">
        <v>0</v>
      </c>
      <c r="AB91" s="61">
        <v>0</v>
      </c>
      <c r="AC91" s="61">
        <v>2.3731422583825433E-5</v>
      </c>
      <c r="AD91" s="61">
        <v>1.5232983478558716E-5</v>
      </c>
      <c r="AE91" s="61">
        <v>0</v>
      </c>
      <c r="AF91" s="61">
        <v>2.591185837720522E-3</v>
      </c>
      <c r="AG91" s="61">
        <v>0</v>
      </c>
      <c r="AH91" s="61">
        <v>0</v>
      </c>
      <c r="AI91" s="61">
        <v>4.1014791324691551E-4</v>
      </c>
      <c r="AJ91" s="61">
        <v>5.8805022571790432E-6</v>
      </c>
      <c r="AK91" s="61">
        <v>0</v>
      </c>
      <c r="AL91" s="61">
        <v>0</v>
      </c>
      <c r="AM91" s="61">
        <v>1.4714322461606648E-5</v>
      </c>
      <c r="AN91" s="61">
        <v>8.1418077999097325E-4</v>
      </c>
      <c r="AO91" s="61">
        <v>2.156451591685991E-4</v>
      </c>
      <c r="AP91" s="61">
        <v>0</v>
      </c>
      <c r="AQ91" s="61">
        <v>2.1021131632539752E-5</v>
      </c>
      <c r="AR91" s="61">
        <v>1.3691709743571401E-5</v>
      </c>
      <c r="AS91" s="61">
        <v>0</v>
      </c>
      <c r="AT91" s="61">
        <v>0</v>
      </c>
      <c r="AU91" s="61">
        <v>6.7865838093046085E-4</v>
      </c>
      <c r="AV91" s="61">
        <v>4.0976010818245909E-4</v>
      </c>
      <c r="AW91" s="61">
        <v>5.0014738353567159E-4</v>
      </c>
      <c r="AX91" s="61">
        <v>8.8203267601046802E-4</v>
      </c>
      <c r="AY91" s="61">
        <v>7.7846959919728625E-5</v>
      </c>
      <c r="AZ91" s="61">
        <v>4.5506142812651159E-6</v>
      </c>
      <c r="BA91" s="61">
        <v>0</v>
      </c>
      <c r="BB91" s="61">
        <v>3.2301479162900444E-6</v>
      </c>
      <c r="BC91" s="61">
        <v>4.9797315931797296E-5</v>
      </c>
      <c r="BD91" s="61">
        <v>4.3857992162409603E-4</v>
      </c>
      <c r="BE91" s="61">
        <v>2.1438874261957448E-4</v>
      </c>
      <c r="BF91" s="61">
        <v>1.7325330345872912E-4</v>
      </c>
      <c r="BG91" s="61">
        <v>0</v>
      </c>
      <c r="BH91" s="61">
        <v>1.4375415259435155E-4</v>
      </c>
      <c r="BI91" s="61">
        <v>3.0366520980914338E-3</v>
      </c>
      <c r="BJ91" s="61">
        <v>2.9458509052143677E-3</v>
      </c>
      <c r="BK91" s="61">
        <v>3.1220636059673717E-5</v>
      </c>
      <c r="BL91" s="61">
        <v>3.3230505001825661E-5</v>
      </c>
      <c r="BM91" s="61">
        <v>2.5731871204822895E-4</v>
      </c>
      <c r="BN91" s="61">
        <v>3.6899735545061972E-5</v>
      </c>
      <c r="BO91" s="61">
        <v>0</v>
      </c>
      <c r="BP91" s="61">
        <v>2.3875449393058547E-5</v>
      </c>
      <c r="BQ91" s="61">
        <v>4.1359433714078285E-5</v>
      </c>
      <c r="BR91" s="61">
        <v>1.2172578610565562E-3</v>
      </c>
      <c r="BS91" s="61">
        <v>6.4969886448242549E-5</v>
      </c>
      <c r="BT91" s="61">
        <v>0</v>
      </c>
      <c r="BU91" s="61">
        <v>3.5795372164363579E-4</v>
      </c>
      <c r="BV91" s="61">
        <v>6.4561565176619977E-3</v>
      </c>
      <c r="BW91" s="61">
        <v>0.11121529754089436</v>
      </c>
      <c r="BX91" s="61">
        <v>0.15405888045206365</v>
      </c>
      <c r="BY91" s="61">
        <v>8.8059514541014086E-2</v>
      </c>
      <c r="BZ91" s="61">
        <v>4.6742520279932712E-3</v>
      </c>
      <c r="CA91" s="61">
        <v>2.8063395841378635E-2</v>
      </c>
      <c r="CB91" s="61">
        <v>0.18126142761627109</v>
      </c>
      <c r="CC91" s="61">
        <v>3.389781242476879E-3</v>
      </c>
      <c r="CD91" s="61">
        <v>0</v>
      </c>
      <c r="CE91" s="61">
        <v>0</v>
      </c>
      <c r="CF91" s="61">
        <v>0</v>
      </c>
      <c r="CG91" s="61">
        <v>0</v>
      </c>
      <c r="CH91" s="61">
        <v>4.8228830444049542E-4</v>
      </c>
      <c r="CI91" s="61">
        <v>0</v>
      </c>
      <c r="CJ91" s="61">
        <v>0</v>
      </c>
      <c r="CK91" s="61">
        <v>6.3634665107058873E-5</v>
      </c>
      <c r="CL91" s="61">
        <v>2.3257368586517394E-5</v>
      </c>
      <c r="CM91" s="61">
        <v>7.5096394476440066E-5</v>
      </c>
      <c r="CN91" s="61">
        <v>0</v>
      </c>
      <c r="CO91" s="61">
        <v>0</v>
      </c>
      <c r="CP91" s="61">
        <v>0</v>
      </c>
      <c r="CQ91" s="61">
        <v>0</v>
      </c>
      <c r="CR91" s="61">
        <v>8.4854749439376047E-5</v>
      </c>
      <c r="CS91" s="61">
        <v>0</v>
      </c>
      <c r="CT91" s="61">
        <v>2.7477082346938792E-5</v>
      </c>
      <c r="CU91" s="61">
        <v>8.2868764614738336E-4</v>
      </c>
      <c r="CV91" s="61">
        <v>3.0193706354564439E-5</v>
      </c>
      <c r="CW91" s="61">
        <v>0</v>
      </c>
      <c r="CX91" s="61">
        <v>0</v>
      </c>
      <c r="CY91" s="61">
        <v>0</v>
      </c>
      <c r="CZ91" s="61">
        <v>0</v>
      </c>
      <c r="DA91" s="61">
        <v>0</v>
      </c>
      <c r="DB91" s="61">
        <v>0</v>
      </c>
      <c r="DC91" s="61">
        <v>3.3236740777172735E-5</v>
      </c>
      <c r="DD91" s="61">
        <v>0</v>
      </c>
      <c r="DE91" s="61">
        <v>6.7455132648469697E-3</v>
      </c>
      <c r="DF91" s="61">
        <v>0</v>
      </c>
      <c r="DG91" s="61">
        <v>0</v>
      </c>
      <c r="DH91" s="61">
        <v>2.7361714923877697E-4</v>
      </c>
      <c r="DI91" s="61">
        <v>0</v>
      </c>
      <c r="DJ91" s="61">
        <v>0</v>
      </c>
      <c r="DK91" s="61">
        <v>0</v>
      </c>
      <c r="DL91" s="61">
        <v>0</v>
      </c>
      <c r="DM91" s="61">
        <v>0</v>
      </c>
      <c r="DN91" s="61">
        <v>0</v>
      </c>
      <c r="DO91" s="61">
        <v>0</v>
      </c>
      <c r="DP91" s="61">
        <v>0</v>
      </c>
      <c r="DQ91" s="61">
        <v>0</v>
      </c>
      <c r="DR91" s="61">
        <v>0</v>
      </c>
      <c r="DS91" s="61">
        <v>0</v>
      </c>
      <c r="DT91" s="61">
        <v>0</v>
      </c>
      <c r="DU91" s="61">
        <v>2.8148011007707961E-5</v>
      </c>
      <c r="DV91" s="61">
        <v>0</v>
      </c>
      <c r="DW91" s="61">
        <v>1.4827337294941222E-4</v>
      </c>
      <c r="DX91" s="61">
        <v>0</v>
      </c>
      <c r="DY91" s="61">
        <v>0</v>
      </c>
      <c r="DZ91" s="61">
        <v>3.6913553875206635E-5</v>
      </c>
      <c r="EA91" s="61">
        <v>1.2753814207334413E-3</v>
      </c>
      <c r="EB91" s="61">
        <v>1.2959151588629798E-3</v>
      </c>
      <c r="EC91" s="61">
        <v>0</v>
      </c>
      <c r="ED91" s="61">
        <v>0</v>
      </c>
      <c r="EE91" s="61">
        <v>0</v>
      </c>
      <c r="EF91" s="61">
        <v>0</v>
      </c>
      <c r="EG91" s="61">
        <v>0</v>
      </c>
      <c r="EH91" s="61">
        <v>2.0598934853468488E-3</v>
      </c>
      <c r="EI91" s="61">
        <v>0</v>
      </c>
      <c r="EJ91" s="61">
        <v>6.7104120265733909E-5</v>
      </c>
      <c r="EK91" s="61">
        <v>0</v>
      </c>
      <c r="EL91" s="61">
        <v>5.3735509734501258E-5</v>
      </c>
      <c r="EM91" s="61">
        <v>1.3248178387630235E-4</v>
      </c>
      <c r="EN91" s="61">
        <v>6.4809837919505703E-3</v>
      </c>
      <c r="EO91" s="61">
        <v>1.691826004248074E-4</v>
      </c>
      <c r="EP91" s="61">
        <v>1.1273381257505704E-3</v>
      </c>
      <c r="EQ91" s="61">
        <v>1.5767951027008166E-3</v>
      </c>
      <c r="ER91" s="61">
        <v>3.3951239467091265E-5</v>
      </c>
      <c r="ES91" s="61">
        <v>1.5839960782620172E-3</v>
      </c>
      <c r="ET91" s="61">
        <v>0</v>
      </c>
      <c r="EU91" s="61">
        <v>0</v>
      </c>
      <c r="EV91" s="61">
        <v>0</v>
      </c>
      <c r="EW91" s="61">
        <v>2.7533685404821062E-4</v>
      </c>
      <c r="EX91" s="61">
        <v>4.7798733454881177E-3</v>
      </c>
      <c r="EY91" s="61">
        <v>1.1117619910106851E-3</v>
      </c>
      <c r="EZ91" s="61">
        <v>1.2040436788120464E-3</v>
      </c>
      <c r="FA91" s="61">
        <v>9.038041189212807E-5</v>
      </c>
      <c r="FB91" s="61">
        <v>1.1211126460588701E-3</v>
      </c>
      <c r="FC91" s="61">
        <v>1.372557190241425E-3</v>
      </c>
      <c r="FD91" s="61">
        <v>8.2195881324245734E-4</v>
      </c>
      <c r="FE91" s="61">
        <v>3.2116279289198565E-2</v>
      </c>
      <c r="FF91" s="61">
        <v>6.608693663952131E-2</v>
      </c>
      <c r="FG91" s="61">
        <v>2.1549078510275134E-2</v>
      </c>
      <c r="FH91" s="61">
        <v>3.2326564268557088E-2</v>
      </c>
      <c r="FI91" s="61">
        <v>7.485685657639002E-3</v>
      </c>
      <c r="FJ91" s="61">
        <v>1.0021796105775065E-2</v>
      </c>
      <c r="FK91" s="61">
        <v>6.8369347603181849E-2</v>
      </c>
      <c r="FL91" s="61">
        <v>0</v>
      </c>
      <c r="FM91" s="61">
        <v>0</v>
      </c>
      <c r="FN91" s="61">
        <v>1.3566248049604259E-5</v>
      </c>
      <c r="FO91" s="61">
        <v>4.4614201433233141E-5</v>
      </c>
      <c r="FP91" s="61">
        <v>1.7659497099866141E-5</v>
      </c>
      <c r="FQ91" s="61">
        <v>0</v>
      </c>
      <c r="FR91" s="61">
        <v>2.51728625553152E-5</v>
      </c>
      <c r="FS91" s="61">
        <v>4.2139545610965268E-4</v>
      </c>
      <c r="FT91" s="61">
        <v>9.1667447356079217E-4</v>
      </c>
      <c r="FU91" s="61">
        <v>7.0841725714727612E-3</v>
      </c>
      <c r="FV91" s="61">
        <v>3.9264424264949174E-4</v>
      </c>
      <c r="FW91" s="61">
        <v>1.0960660564919433E-2</v>
      </c>
      <c r="FX91" s="61">
        <v>2.2706132455445494E-3</v>
      </c>
      <c r="FY91" s="61">
        <v>2.2957033186854707E-2</v>
      </c>
      <c r="FZ91" s="61">
        <v>1.9077754908831221E-2</v>
      </c>
      <c r="GA91" s="61">
        <v>0.19680879387561187</v>
      </c>
      <c r="GB91" s="61">
        <v>1.2614121830931517E-3</v>
      </c>
      <c r="GC91" s="61">
        <v>1.2488601465647305E-3</v>
      </c>
      <c r="GD91" s="61">
        <v>1.1700013583297622E-2</v>
      </c>
      <c r="GE91" s="61">
        <v>1.3313762314127715E-2</v>
      </c>
      <c r="GF91" s="61">
        <v>3.9216999998651909E-4</v>
      </c>
      <c r="GG91" s="61">
        <v>0</v>
      </c>
      <c r="GH91" s="61">
        <v>0</v>
      </c>
      <c r="GI91" s="61">
        <v>2.2747849190859003E-5</v>
      </c>
      <c r="GJ91" s="61">
        <v>0</v>
      </c>
      <c r="GK91" s="61">
        <v>0</v>
      </c>
      <c r="GL91" s="61">
        <v>0</v>
      </c>
      <c r="GM91" s="61">
        <v>0</v>
      </c>
      <c r="GN91" s="61">
        <v>0</v>
      </c>
      <c r="GO91" s="61">
        <v>2.1751244071286165E-3</v>
      </c>
      <c r="GP91" s="61">
        <v>2.7727088065909165E-3</v>
      </c>
      <c r="GQ91" s="61">
        <v>2.5325703863090382E-4</v>
      </c>
      <c r="GR91" s="61">
        <v>2.9577918259021874E-4</v>
      </c>
      <c r="GS91" s="61">
        <v>0</v>
      </c>
      <c r="GT91" s="61">
        <v>4.8547525471624118E-4</v>
      </c>
      <c r="GU91" s="61">
        <v>7.2900443278222195E-4</v>
      </c>
      <c r="GV91" s="61">
        <v>4.7044495625610449E-3</v>
      </c>
      <c r="GW91" s="61">
        <v>3.608530697920401E-5</v>
      </c>
      <c r="GX91" s="61">
        <v>1.9931997366196146E-4</v>
      </c>
      <c r="GY91" s="61">
        <v>0</v>
      </c>
      <c r="GZ91" s="61">
        <v>0</v>
      </c>
      <c r="HA91" s="61">
        <v>0</v>
      </c>
      <c r="HB91" s="61">
        <v>0</v>
      </c>
      <c r="HC91" s="61">
        <v>0</v>
      </c>
      <c r="HD91" s="61">
        <v>0</v>
      </c>
      <c r="HE91" s="61">
        <v>0</v>
      </c>
      <c r="HF91" s="61">
        <v>0</v>
      </c>
      <c r="HG91" s="61">
        <v>0</v>
      </c>
      <c r="HH91" s="61">
        <v>0</v>
      </c>
      <c r="HI91" s="61">
        <v>0</v>
      </c>
      <c r="HJ91" s="61">
        <v>2.4483022684509747E-5</v>
      </c>
      <c r="HK91" s="61">
        <v>0</v>
      </c>
      <c r="HL91" s="61">
        <v>2.9040304410734466E-3</v>
      </c>
      <c r="HM91" s="61">
        <v>8.9855513751483913E-5</v>
      </c>
      <c r="HN91" s="61">
        <v>0</v>
      </c>
      <c r="HO91" s="61">
        <v>9.9116681816574298E-4</v>
      </c>
      <c r="HP91" s="61">
        <v>0</v>
      </c>
      <c r="HQ91" s="61">
        <v>1.6989650879705919E-5</v>
      </c>
      <c r="HR91" s="61">
        <v>0</v>
      </c>
      <c r="HS91" s="61">
        <v>0</v>
      </c>
      <c r="HT91" s="61">
        <v>2.1053981129858106E-5</v>
      </c>
      <c r="HU91" s="61">
        <v>0</v>
      </c>
      <c r="HV91" s="61">
        <v>0</v>
      </c>
      <c r="HW91" s="61">
        <v>0</v>
      </c>
      <c r="HX91" s="61">
        <v>0</v>
      </c>
      <c r="HY91" s="61">
        <v>5.5802573525720166E-4</v>
      </c>
      <c r="HZ91" s="61">
        <v>7.2831614540759819E-4</v>
      </c>
      <c r="IA91" s="61">
        <v>0</v>
      </c>
      <c r="IB91" s="61">
        <v>0</v>
      </c>
      <c r="IC91" s="61">
        <v>3.3609806735950046E-5</v>
      </c>
      <c r="ID91" s="61">
        <v>0</v>
      </c>
      <c r="IE91" s="61">
        <v>3.1330243385486659E-4</v>
      </c>
      <c r="IF91" s="61">
        <v>1.3702743441227132E-5</v>
      </c>
      <c r="IG91" s="61">
        <v>1.9199294736220554E-5</v>
      </c>
      <c r="IH91" s="61">
        <v>6.6049460614209579E-4</v>
      </c>
      <c r="II91" s="61">
        <v>0</v>
      </c>
      <c r="IJ91" s="61">
        <v>7.3408182177972265E-4</v>
      </c>
      <c r="IK91" s="61">
        <v>3.0143967859793739E-3</v>
      </c>
      <c r="IL91" s="61">
        <v>6.7653599278347015E-4</v>
      </c>
      <c r="IM91" s="61">
        <v>5.2506024809883156E-4</v>
      </c>
      <c r="IN91" s="61">
        <v>5.477953443800746E-4</v>
      </c>
      <c r="IO91" s="61">
        <v>3.6921365375807307E-3</v>
      </c>
      <c r="IP91" s="61">
        <v>1.8192075557068056E-4</v>
      </c>
      <c r="IQ91" s="61">
        <v>1.2795298567339079E-3</v>
      </c>
      <c r="IR91" s="61">
        <v>1.6468106841123722E-4</v>
      </c>
      <c r="IS91" s="61">
        <v>3.7790359760677008E-4</v>
      </c>
      <c r="IT91" s="61">
        <v>2.0249167507243489E-4</v>
      </c>
      <c r="IU91" s="61">
        <v>3.593965009472852E-5</v>
      </c>
      <c r="IV91" s="61">
        <v>4.7794063139066175E-4</v>
      </c>
      <c r="IW91" s="61">
        <v>4.7078633116940088E-4</v>
      </c>
      <c r="IX91" s="61">
        <v>5.263660193327934E-4</v>
      </c>
      <c r="IY91" s="61">
        <v>0.20382354485469903</v>
      </c>
      <c r="IZ91" s="61">
        <v>0.16935681641584832</v>
      </c>
      <c r="JA91" s="61">
        <v>0.21497476405216873</v>
      </c>
      <c r="JB91" s="61">
        <v>0.23816172064679575</v>
      </c>
      <c r="JC91" s="61">
        <v>2.3470876725397637E-5</v>
      </c>
      <c r="JD91" s="61">
        <v>0</v>
      </c>
      <c r="JE91" s="61">
        <v>0</v>
      </c>
      <c r="JF91" s="61">
        <v>2.4645691017186338E-5</v>
      </c>
      <c r="JG91" s="61">
        <v>4.8182227093741749E-4</v>
      </c>
      <c r="JH91" s="61">
        <v>3.5144023995364469E-4</v>
      </c>
      <c r="JI91" s="61">
        <v>2.4506517935353526E-4</v>
      </c>
      <c r="JJ91" s="61">
        <v>1.070768316474836E-5</v>
      </c>
      <c r="JK91" s="61">
        <v>2.6925180039844183E-4</v>
      </c>
      <c r="JL91" s="61">
        <v>6.1034133164316077E-3</v>
      </c>
      <c r="JM91" s="61">
        <v>4.8577647642880013E-6</v>
      </c>
      <c r="JN91" s="61">
        <v>7.8931832014668881E-3</v>
      </c>
      <c r="JO91" s="61">
        <v>1.1679081214792551E-2</v>
      </c>
      <c r="JP91" s="61">
        <v>2.5880302910069843E-2</v>
      </c>
      <c r="JQ91" s="61">
        <v>2.4798121251067254E-3</v>
      </c>
      <c r="JR91" s="61">
        <v>3.6514523547861902E-2</v>
      </c>
      <c r="JS91" s="61">
        <v>0</v>
      </c>
      <c r="JT91" s="61">
        <v>0</v>
      </c>
      <c r="JU91" s="61">
        <v>3.0284335636998811E-4</v>
      </c>
      <c r="JV91" s="61">
        <v>0</v>
      </c>
      <c r="JW91" s="61">
        <v>0</v>
      </c>
      <c r="JX91" s="61">
        <v>6.9226210513724131E-6</v>
      </c>
      <c r="JY91" s="61">
        <v>1.2871438828797448E-5</v>
      </c>
      <c r="JZ91" s="61">
        <v>6.1782917051926768E-6</v>
      </c>
      <c r="KA91" s="61">
        <v>4.8317868388780859E-4</v>
      </c>
      <c r="KB91" s="61">
        <v>0</v>
      </c>
      <c r="KC91" s="61">
        <v>3.3631341140438428E-6</v>
      </c>
      <c r="KD91" s="61">
        <v>0</v>
      </c>
      <c r="KE91" s="61">
        <v>0</v>
      </c>
      <c r="KF91" s="61">
        <v>0</v>
      </c>
      <c r="KG91" s="61">
        <v>0</v>
      </c>
      <c r="KH91" s="61">
        <v>6.5502235240018727E-4</v>
      </c>
      <c r="KI91" s="61">
        <v>5.6065024066641366E-6</v>
      </c>
      <c r="KJ91" s="61">
        <v>0</v>
      </c>
      <c r="KK91" s="61">
        <v>7.7308597857131368E-5</v>
      </c>
      <c r="KL91" s="61">
        <v>1.2804184717739829E-4</v>
      </c>
      <c r="KM91" s="61">
        <v>0</v>
      </c>
      <c r="KN91" s="61">
        <v>0</v>
      </c>
      <c r="KO91" s="61">
        <v>1.2753952720969725E-5</v>
      </c>
      <c r="KP91" s="61">
        <v>1.7264608051572928E-5</v>
      </c>
      <c r="KQ91" s="61">
        <v>0</v>
      </c>
      <c r="KR91" s="61">
        <v>1.3335733541610197E-5</v>
      </c>
      <c r="KS91" s="61">
        <v>6.9437152284370443E-6</v>
      </c>
      <c r="KT91" s="61">
        <v>3.7415256046573105E-4</v>
      </c>
      <c r="KU91" s="61">
        <v>2.5974508113305126E-5</v>
      </c>
      <c r="KV91" s="61">
        <v>7.5522245566780107E-4</v>
      </c>
      <c r="KW91" s="61">
        <v>4.4769319819264598E-4</v>
      </c>
      <c r="KX91" s="61">
        <v>0</v>
      </c>
      <c r="KY91" s="61">
        <v>7.3725687902551983E-6</v>
      </c>
      <c r="KZ91" s="61">
        <v>0</v>
      </c>
    </row>
    <row r="92" spans="1:312" ht="13" x14ac:dyDescent="0.3">
      <c r="A92" s="102">
        <v>1.0194040329226424</v>
      </c>
      <c r="B92" s="50" t="s">
        <v>842</v>
      </c>
      <c r="C92" s="60" t="s">
        <v>35</v>
      </c>
      <c r="D92" s="61">
        <v>5.9230282249526037E-3</v>
      </c>
      <c r="E92" s="61">
        <v>4.7522110470723982E-3</v>
      </c>
      <c r="F92" s="61">
        <v>6.0229499118909019E-3</v>
      </c>
      <c r="G92" s="61">
        <v>6.9720164298533883E-3</v>
      </c>
      <c r="H92" s="61">
        <v>5.6241213229420274E-3</v>
      </c>
      <c r="I92" s="61">
        <v>5.2597015512254189E-3</v>
      </c>
      <c r="J92" s="61">
        <v>3.1834611519358448E-3</v>
      </c>
      <c r="K92" s="61">
        <v>2.4628263613877903E-3</v>
      </c>
      <c r="L92" s="61">
        <v>3.3861974014129854E-3</v>
      </c>
      <c r="M92" s="61">
        <v>1.548957816717939E-2</v>
      </c>
      <c r="N92" s="61">
        <v>2.3592066627045827E-2</v>
      </c>
      <c r="O92" s="61">
        <v>2.5704203417834037E-2</v>
      </c>
      <c r="P92" s="61">
        <v>6.2948110022702397E-2</v>
      </c>
      <c r="Q92" s="61">
        <v>1.2167260394461274E-2</v>
      </c>
      <c r="R92" s="61">
        <v>1.7466347098554429E-2</v>
      </c>
      <c r="S92" s="61">
        <v>7.2416320358641602E-3</v>
      </c>
      <c r="T92" s="61">
        <v>8.7381672711899869E-3</v>
      </c>
      <c r="U92" s="61">
        <v>1.0397609274450442E-2</v>
      </c>
      <c r="V92" s="61">
        <v>2.4916971115834761E-3</v>
      </c>
      <c r="W92" s="61">
        <v>3.3616063205062496E-3</v>
      </c>
      <c r="X92" s="61">
        <v>2.2586387947689185E-3</v>
      </c>
      <c r="Y92" s="61">
        <v>1.1262590334155682E-3</v>
      </c>
      <c r="Z92" s="61">
        <v>1.0808390141388482E-3</v>
      </c>
      <c r="AA92" s="61">
        <v>1.0371901854561848E-3</v>
      </c>
      <c r="AB92" s="61">
        <v>5.5000729875954394E-4</v>
      </c>
      <c r="AC92" s="61">
        <v>2.1140491953629303E-5</v>
      </c>
      <c r="AD92" s="61">
        <v>3.8820651003993499E-3</v>
      </c>
      <c r="AE92" s="61">
        <v>1.5240446605977078E-3</v>
      </c>
      <c r="AF92" s="61">
        <v>9.6546436125516562E-4</v>
      </c>
      <c r="AG92" s="61">
        <v>1.1044868629987426E-5</v>
      </c>
      <c r="AH92" s="61">
        <v>0</v>
      </c>
      <c r="AI92" s="61">
        <v>1.0049517838996856E-3</v>
      </c>
      <c r="AJ92" s="61">
        <v>1.9866929926246227E-3</v>
      </c>
      <c r="AK92" s="61">
        <v>4.2693658620154432E-3</v>
      </c>
      <c r="AL92" s="61">
        <v>4.56291635835951E-4</v>
      </c>
      <c r="AM92" s="61">
        <v>1.0395192982826587E-5</v>
      </c>
      <c r="AN92" s="61">
        <v>1.1269345846622687E-3</v>
      </c>
      <c r="AO92" s="61">
        <v>4.7114869461283215E-3</v>
      </c>
      <c r="AP92" s="61">
        <v>5.4904998693715602E-3</v>
      </c>
      <c r="AQ92" s="61">
        <v>1.0273121388016538E-3</v>
      </c>
      <c r="AR92" s="61">
        <v>1.0143274968362479E-4</v>
      </c>
      <c r="AS92" s="61">
        <v>2.9155466757945376E-4</v>
      </c>
      <c r="AT92" s="61">
        <v>6.202884948775082E-4</v>
      </c>
      <c r="AU92" s="61">
        <v>1.8397479876004507E-3</v>
      </c>
      <c r="AV92" s="61">
        <v>4.3960818762677802E-3</v>
      </c>
      <c r="AW92" s="61">
        <v>4.3921205888528122E-3</v>
      </c>
      <c r="AX92" s="61">
        <v>5.2812672010885209E-3</v>
      </c>
      <c r="AY92" s="61">
        <v>2.2059183814925401E-3</v>
      </c>
      <c r="AZ92" s="61">
        <v>5.341840499586551E-4</v>
      </c>
      <c r="BA92" s="61">
        <v>0</v>
      </c>
      <c r="BB92" s="61">
        <v>3.0359795118054369E-4</v>
      </c>
      <c r="BC92" s="61">
        <v>1.1832470033943411E-3</v>
      </c>
      <c r="BD92" s="61">
        <v>6.2282492111545469E-6</v>
      </c>
      <c r="BE92" s="61">
        <v>2.7531497355986175E-3</v>
      </c>
      <c r="BF92" s="61">
        <v>5.5749782496694416E-4</v>
      </c>
      <c r="BG92" s="61">
        <v>1.2608264734001073E-5</v>
      </c>
      <c r="BH92" s="61">
        <v>3.0953840234176347E-3</v>
      </c>
      <c r="BI92" s="61">
        <v>3.3669241152053594E-3</v>
      </c>
      <c r="BJ92" s="61">
        <v>3.3309936799298325E-3</v>
      </c>
      <c r="BK92" s="61">
        <v>7.0881496565925898E-5</v>
      </c>
      <c r="BL92" s="61">
        <v>6.6312603020428882E-4</v>
      </c>
      <c r="BM92" s="61">
        <v>3.9049735104282909E-4</v>
      </c>
      <c r="BN92" s="61">
        <v>1.0542785922896664E-3</v>
      </c>
      <c r="BO92" s="61">
        <v>1.0468160029215427E-3</v>
      </c>
      <c r="BP92" s="61">
        <v>3.0129216236855147E-3</v>
      </c>
      <c r="BQ92" s="61">
        <v>3.5622880257935624E-3</v>
      </c>
      <c r="BR92" s="61">
        <v>1.2327494603578994E-3</v>
      </c>
      <c r="BS92" s="61">
        <v>2.8103644476954932E-3</v>
      </c>
      <c r="BT92" s="61">
        <v>3.2877228155963215E-5</v>
      </c>
      <c r="BU92" s="61">
        <v>4.0619804799330505E-3</v>
      </c>
      <c r="BV92" s="61">
        <v>4.4917040224204875E-2</v>
      </c>
      <c r="BW92" s="61">
        <v>0.45842380415925427</v>
      </c>
      <c r="BX92" s="61">
        <v>0.70729592071479852</v>
      </c>
      <c r="BY92" s="61">
        <v>0.44765228425787301</v>
      </c>
      <c r="BZ92" s="61">
        <v>9.6707413465204461E-3</v>
      </c>
      <c r="CA92" s="61">
        <v>0.1035384516617249</v>
      </c>
      <c r="CB92" s="61">
        <v>0.74158610175357653</v>
      </c>
      <c r="CC92" s="61">
        <v>1.4146984899838802E-2</v>
      </c>
      <c r="CD92" s="61">
        <v>0</v>
      </c>
      <c r="CE92" s="61">
        <v>8.3409679101816529E-5</v>
      </c>
      <c r="CF92" s="61">
        <v>1.7122987644106065E-3</v>
      </c>
      <c r="CG92" s="61">
        <v>2.6272664278043605E-5</v>
      </c>
      <c r="CH92" s="61">
        <v>1.9385743266391063E-5</v>
      </c>
      <c r="CI92" s="61">
        <v>4.0221439945476649E-4</v>
      </c>
      <c r="CJ92" s="61">
        <v>1.5239315993149961E-3</v>
      </c>
      <c r="CK92" s="61">
        <v>0</v>
      </c>
      <c r="CL92" s="61">
        <v>0</v>
      </c>
      <c r="CM92" s="61">
        <v>4.2355013867423206E-4</v>
      </c>
      <c r="CN92" s="61">
        <v>3.5601425110324246E-4</v>
      </c>
      <c r="CO92" s="61">
        <v>0</v>
      </c>
      <c r="CP92" s="61">
        <v>0</v>
      </c>
      <c r="CQ92" s="61">
        <v>0</v>
      </c>
      <c r="CR92" s="61">
        <v>1.3799938263506799E-3</v>
      </c>
      <c r="CS92" s="61">
        <v>0</v>
      </c>
      <c r="CT92" s="61">
        <v>2.5336010995229276E-5</v>
      </c>
      <c r="CU92" s="61">
        <v>3.3124701914373478E-3</v>
      </c>
      <c r="CV92" s="61">
        <v>5.2005023976133654E-5</v>
      </c>
      <c r="CW92" s="61">
        <v>1.0679906929823041E-3</v>
      </c>
      <c r="CX92" s="61">
        <v>0</v>
      </c>
      <c r="CY92" s="61">
        <v>0</v>
      </c>
      <c r="CZ92" s="61">
        <v>6.0633724085796799E-4</v>
      </c>
      <c r="DA92" s="61">
        <v>2.0057550969085169E-3</v>
      </c>
      <c r="DB92" s="61">
        <v>3.339223738096888E-5</v>
      </c>
      <c r="DC92" s="61">
        <v>2.2728731836525397E-3</v>
      </c>
      <c r="DD92" s="61">
        <v>2.4798345501878704E-4</v>
      </c>
      <c r="DE92" s="61">
        <v>4.2097144024690942E-4</v>
      </c>
      <c r="DF92" s="61">
        <v>4.0213056817631169E-5</v>
      </c>
      <c r="DG92" s="61">
        <v>1.5037187155800386E-5</v>
      </c>
      <c r="DH92" s="61">
        <v>1.0131366855379495E-4</v>
      </c>
      <c r="DI92" s="61">
        <v>0</v>
      </c>
      <c r="DJ92" s="61">
        <v>2.3033079214075038E-3</v>
      </c>
      <c r="DK92" s="61">
        <v>0</v>
      </c>
      <c r="DL92" s="61">
        <v>0</v>
      </c>
      <c r="DM92" s="61">
        <v>0</v>
      </c>
      <c r="DN92" s="61">
        <v>0</v>
      </c>
      <c r="DO92" s="61">
        <v>7.17383041746852E-4</v>
      </c>
      <c r="DP92" s="61">
        <v>4.5018614193795441E-5</v>
      </c>
      <c r="DQ92" s="61">
        <v>1.8898763713275624E-3</v>
      </c>
      <c r="DR92" s="61">
        <v>0</v>
      </c>
      <c r="DS92" s="61">
        <v>0</v>
      </c>
      <c r="DT92" s="61">
        <v>2.3312673118603205E-4</v>
      </c>
      <c r="DU92" s="61">
        <v>1.6993938961249934E-3</v>
      </c>
      <c r="DV92" s="61">
        <v>1.1869559044483298E-3</v>
      </c>
      <c r="DW92" s="61">
        <v>6.6892343571785284E-4</v>
      </c>
      <c r="DX92" s="61">
        <v>0</v>
      </c>
      <c r="DY92" s="61">
        <v>0</v>
      </c>
      <c r="DZ92" s="61">
        <v>0</v>
      </c>
      <c r="EA92" s="61">
        <v>5.0477459978680262E-4</v>
      </c>
      <c r="EB92" s="61">
        <v>0</v>
      </c>
      <c r="EC92" s="61">
        <v>0</v>
      </c>
      <c r="ED92" s="61">
        <v>8.4857862172589972E-4</v>
      </c>
      <c r="EE92" s="61">
        <v>7.5268148433118567E-4</v>
      </c>
      <c r="EF92" s="61">
        <v>0</v>
      </c>
      <c r="EG92" s="61">
        <v>0</v>
      </c>
      <c r="EH92" s="61">
        <v>0</v>
      </c>
      <c r="EI92" s="61">
        <v>7.9868724795136738E-5</v>
      </c>
      <c r="EJ92" s="61">
        <v>0</v>
      </c>
      <c r="EK92" s="61">
        <v>6.9084230349715416E-4</v>
      </c>
      <c r="EL92" s="61">
        <v>6.666135822521917E-3</v>
      </c>
      <c r="EM92" s="61">
        <v>6.3140207188741911E-3</v>
      </c>
      <c r="EN92" s="61">
        <v>2.8582845440375919E-3</v>
      </c>
      <c r="EO92" s="61">
        <v>7.3179356430011187E-3</v>
      </c>
      <c r="EP92" s="61">
        <v>4.1245504125079734E-3</v>
      </c>
      <c r="EQ92" s="61">
        <v>1.0699013565108132E-2</v>
      </c>
      <c r="ER92" s="61">
        <v>5.6213348877169507E-3</v>
      </c>
      <c r="ES92" s="61">
        <v>4.2427081020190481E-3</v>
      </c>
      <c r="ET92" s="61">
        <v>5.1747015537806189E-3</v>
      </c>
      <c r="EU92" s="61">
        <v>9.0692614554777149E-3</v>
      </c>
      <c r="EV92" s="61">
        <v>2.9594317947507559E-3</v>
      </c>
      <c r="EW92" s="61">
        <v>5.0006761102684332E-3</v>
      </c>
      <c r="EX92" s="61">
        <v>1.322601812975416E-2</v>
      </c>
      <c r="EY92" s="61">
        <v>1.0735471557511684E-2</v>
      </c>
      <c r="EZ92" s="61">
        <v>1.0763030349356929E-2</v>
      </c>
      <c r="FA92" s="61">
        <v>9.2786735248748722E-3</v>
      </c>
      <c r="FB92" s="61">
        <v>1.2218082434738245E-2</v>
      </c>
      <c r="FC92" s="61">
        <v>1.5259940265302013E-2</v>
      </c>
      <c r="FD92" s="61">
        <v>4.7439088678119419E-3</v>
      </c>
      <c r="FE92" s="61">
        <v>2.8680920782477089E-2</v>
      </c>
      <c r="FF92" s="61">
        <v>3.849050150449719E-2</v>
      </c>
      <c r="FG92" s="61">
        <v>4.7003346141378799E-2</v>
      </c>
      <c r="FH92" s="61">
        <v>3.942357617052545E-2</v>
      </c>
      <c r="FI92" s="61">
        <v>8.9368727121096302E-3</v>
      </c>
      <c r="FJ92" s="61">
        <v>1.8058246315517511E-2</v>
      </c>
      <c r="FK92" s="61">
        <v>5.6265325934012012E-2</v>
      </c>
      <c r="FL92" s="61">
        <v>1.8168101412264343E-3</v>
      </c>
      <c r="FM92" s="61">
        <v>1.1709307085052217E-3</v>
      </c>
      <c r="FN92" s="61">
        <v>1.7128364932484947E-3</v>
      </c>
      <c r="FO92" s="61">
        <v>3.0352017170684857E-3</v>
      </c>
      <c r="FP92" s="61">
        <v>1.6908036444108227E-3</v>
      </c>
      <c r="FQ92" s="61">
        <v>4.1471204096175804E-4</v>
      </c>
      <c r="FR92" s="61">
        <v>3.8931942709773197E-5</v>
      </c>
      <c r="FS92" s="61">
        <v>6.554890598876869E-3</v>
      </c>
      <c r="FT92" s="61">
        <v>1.0940103471919057E-2</v>
      </c>
      <c r="FU92" s="61">
        <v>1.0825603372574943E-2</v>
      </c>
      <c r="FV92" s="61">
        <v>3.3478278515885001E-3</v>
      </c>
      <c r="FW92" s="61">
        <v>2.8934283309892072E-2</v>
      </c>
      <c r="FX92" s="61">
        <v>1.2806510194077556E-2</v>
      </c>
      <c r="FY92" s="61">
        <v>1.5519614862660982E-2</v>
      </c>
      <c r="FZ92" s="61">
        <v>2.428403239793735E-2</v>
      </c>
      <c r="GA92" s="61">
        <v>0.63873906244914425</v>
      </c>
      <c r="GB92" s="61">
        <v>9.7256309977970141E-3</v>
      </c>
      <c r="GC92" s="61">
        <v>9.8814247912194179E-3</v>
      </c>
      <c r="GD92" s="61">
        <v>2.8882556851673929E-2</v>
      </c>
      <c r="GE92" s="61">
        <v>3.8981564768727738E-2</v>
      </c>
      <c r="GF92" s="61">
        <v>1.0070748927748696E-2</v>
      </c>
      <c r="GG92" s="61">
        <v>1.6899942850859167E-3</v>
      </c>
      <c r="GH92" s="61">
        <v>8.3183868337548641E-4</v>
      </c>
      <c r="GI92" s="61">
        <v>3.4025298759957552E-3</v>
      </c>
      <c r="GJ92" s="61">
        <v>2.6396681510490097E-5</v>
      </c>
      <c r="GK92" s="61">
        <v>2.4473819620338057E-3</v>
      </c>
      <c r="GL92" s="61">
        <v>5.321361378944927E-4</v>
      </c>
      <c r="GM92" s="61">
        <v>1.382894339669011E-3</v>
      </c>
      <c r="GN92" s="61">
        <v>2.1224157740092346E-5</v>
      </c>
      <c r="GO92" s="61">
        <v>3.8980626316716693E-3</v>
      </c>
      <c r="GP92" s="61">
        <v>1.1390204475427339E-2</v>
      </c>
      <c r="GQ92" s="61">
        <v>3.8831372471459973E-3</v>
      </c>
      <c r="GR92" s="61">
        <v>3.8813521881950154E-3</v>
      </c>
      <c r="GS92" s="61">
        <v>5.2099195405637833E-3</v>
      </c>
      <c r="GT92" s="61">
        <v>2.9468438932822483E-3</v>
      </c>
      <c r="GU92" s="61">
        <v>4.6997817705880917E-3</v>
      </c>
      <c r="GV92" s="61">
        <v>4.811592886671363E-3</v>
      </c>
      <c r="GW92" s="61">
        <v>1.8042653489602005E-5</v>
      </c>
      <c r="GX92" s="61">
        <v>2.8768422979747674E-3</v>
      </c>
      <c r="GY92" s="61">
        <v>7.8399007413602201E-3</v>
      </c>
      <c r="GZ92" s="61">
        <v>0</v>
      </c>
      <c r="HA92" s="61">
        <v>1.9510528092951702E-3</v>
      </c>
      <c r="HB92" s="61">
        <v>7.5461905199510754E-5</v>
      </c>
      <c r="HC92" s="61">
        <v>1.6875516652392311E-3</v>
      </c>
      <c r="HD92" s="61">
        <v>1.4305292199237833E-5</v>
      </c>
      <c r="HE92" s="61">
        <v>2.1242873503463291E-3</v>
      </c>
      <c r="HF92" s="61">
        <v>1.2779921749106866E-3</v>
      </c>
      <c r="HG92" s="61">
        <v>0</v>
      </c>
      <c r="HH92" s="61">
        <v>1.6721692319447315E-3</v>
      </c>
      <c r="HI92" s="61">
        <v>1.0892902584215853E-3</v>
      </c>
      <c r="HJ92" s="61">
        <v>1.5296539708122205E-3</v>
      </c>
      <c r="HK92" s="61">
        <v>4.7782985320688467E-3</v>
      </c>
      <c r="HL92" s="61">
        <v>7.1365925079744964E-3</v>
      </c>
      <c r="HM92" s="61">
        <v>3.8284253189455227E-4</v>
      </c>
      <c r="HN92" s="61">
        <v>4.9730084926343076E-3</v>
      </c>
      <c r="HO92" s="61">
        <v>6.1642157911862066E-3</v>
      </c>
      <c r="HP92" s="61">
        <v>6.2778621037134615E-5</v>
      </c>
      <c r="HQ92" s="61">
        <v>4.8960323963684545E-5</v>
      </c>
      <c r="HR92" s="61">
        <v>9.7362883534353321E-4</v>
      </c>
      <c r="HS92" s="61">
        <v>1.1697709532928183E-3</v>
      </c>
      <c r="HT92" s="61">
        <v>2.1157695322616027E-5</v>
      </c>
      <c r="HU92" s="61">
        <v>0</v>
      </c>
      <c r="HV92" s="61">
        <v>2.2112499186520679E-5</v>
      </c>
      <c r="HW92" s="61">
        <v>5.9655738424268601E-3</v>
      </c>
      <c r="HX92" s="61">
        <v>8.8271802812132615E-3</v>
      </c>
      <c r="HY92" s="61">
        <v>2.3160002230787108E-3</v>
      </c>
      <c r="HZ92" s="61">
        <v>3.9524365219323976E-3</v>
      </c>
      <c r="IA92" s="61">
        <v>4.9191887541525665E-3</v>
      </c>
      <c r="IB92" s="61">
        <v>2.1277224211764495E-3</v>
      </c>
      <c r="IC92" s="61">
        <v>4.6623704967041818E-5</v>
      </c>
      <c r="ID92" s="61">
        <v>3.3079246812735752E-3</v>
      </c>
      <c r="IE92" s="61">
        <v>2.8006849851746848E-3</v>
      </c>
      <c r="IF92" s="61">
        <v>0</v>
      </c>
      <c r="IG92" s="61">
        <v>1.3163127278627919E-4</v>
      </c>
      <c r="IH92" s="61">
        <v>1.3341876255322804E-3</v>
      </c>
      <c r="II92" s="61">
        <v>7.1343650317772281E-4</v>
      </c>
      <c r="IJ92" s="61">
        <v>6.0282674784993455E-3</v>
      </c>
      <c r="IK92" s="61">
        <v>4.2868813254290615E-3</v>
      </c>
      <c r="IL92" s="61">
        <v>4.673673540514873E-3</v>
      </c>
      <c r="IM92" s="61">
        <v>5.9192880278651624E-3</v>
      </c>
      <c r="IN92" s="61">
        <v>5.3698096250318645E-3</v>
      </c>
      <c r="IO92" s="61">
        <v>4.0835052647495568E-3</v>
      </c>
      <c r="IP92" s="61">
        <v>6.565706180459624E-3</v>
      </c>
      <c r="IQ92" s="61">
        <v>9.3408882244239832E-3</v>
      </c>
      <c r="IR92" s="61">
        <v>1.4833870055860642E-3</v>
      </c>
      <c r="IS92" s="61">
        <v>4.1416648745707541E-3</v>
      </c>
      <c r="IT92" s="61">
        <v>4.3771727961956783E-3</v>
      </c>
      <c r="IU92" s="61">
        <v>2.3233099056130333E-3</v>
      </c>
      <c r="IV92" s="61">
        <v>3.2495474411809058E-3</v>
      </c>
      <c r="IW92" s="61">
        <v>3.1999067090784663E-3</v>
      </c>
      <c r="IX92" s="61">
        <v>2.4224899564263534E-3</v>
      </c>
      <c r="IY92" s="61">
        <v>0.69500683629681537</v>
      </c>
      <c r="IZ92" s="61">
        <v>0.66929004037672024</v>
      </c>
      <c r="JA92" s="61">
        <v>0.69218998305740376</v>
      </c>
      <c r="JB92" s="61">
        <v>0.70612631792850189</v>
      </c>
      <c r="JC92" s="61">
        <v>8.0964507436174127E-4</v>
      </c>
      <c r="JD92" s="61">
        <v>2.4643985551228648E-3</v>
      </c>
      <c r="JE92" s="61">
        <v>1.1401323185544279E-3</v>
      </c>
      <c r="JF92" s="61">
        <v>4.3253367443325695E-3</v>
      </c>
      <c r="JG92" s="61">
        <v>3.9444334430301506E-3</v>
      </c>
      <c r="JH92" s="61">
        <v>4.6580807806605208E-3</v>
      </c>
      <c r="JI92" s="61">
        <v>4.1020430071186213E-3</v>
      </c>
      <c r="JJ92" s="61">
        <v>5.5966756505179812E-3</v>
      </c>
      <c r="JK92" s="61">
        <v>1.6643893374129926E-3</v>
      </c>
      <c r="JL92" s="61">
        <v>6.5959265600252217E-3</v>
      </c>
      <c r="JM92" s="61">
        <v>5.511032112024688E-3</v>
      </c>
      <c r="JN92" s="61">
        <v>1.160510614553875E-2</v>
      </c>
      <c r="JO92" s="61">
        <v>1.4248927627397523E-2</v>
      </c>
      <c r="JP92" s="61">
        <v>5.5053457865188345E-2</v>
      </c>
      <c r="JQ92" s="61">
        <v>9.409417685389344E-3</v>
      </c>
      <c r="JR92" s="61">
        <v>6.4647784540887585E-2</v>
      </c>
      <c r="JS92" s="61">
        <v>4.3917147072809829E-4</v>
      </c>
      <c r="JT92" s="61">
        <v>0</v>
      </c>
      <c r="JU92" s="61">
        <v>3.9420475228537391E-4</v>
      </c>
      <c r="JV92" s="61">
        <v>3.2913317800279544E-6</v>
      </c>
      <c r="JW92" s="61">
        <v>0</v>
      </c>
      <c r="JX92" s="61">
        <v>0</v>
      </c>
      <c r="JY92" s="61">
        <v>5.789277489976755E-5</v>
      </c>
      <c r="JZ92" s="61">
        <v>0</v>
      </c>
      <c r="KA92" s="61">
        <v>5.224994220980328E-4</v>
      </c>
      <c r="KB92" s="61">
        <v>3.6881966790291027E-5</v>
      </c>
      <c r="KC92" s="61">
        <v>2.0576629818613301E-4</v>
      </c>
      <c r="KD92" s="61">
        <v>2.9332922515642293E-5</v>
      </c>
      <c r="KE92" s="61">
        <v>5.8374473444102296E-5</v>
      </c>
      <c r="KF92" s="61">
        <v>5.9311377877552848E-4</v>
      </c>
      <c r="KG92" s="61">
        <v>0</v>
      </c>
      <c r="KH92" s="61">
        <v>0</v>
      </c>
      <c r="KI92" s="61">
        <v>2.0711624593213794E-5</v>
      </c>
      <c r="KJ92" s="61">
        <v>4.963202606043278E-4</v>
      </c>
      <c r="KK92" s="61">
        <v>8.4199359167318915E-4</v>
      </c>
      <c r="KL92" s="61">
        <v>7.3721995846722562E-4</v>
      </c>
      <c r="KM92" s="61">
        <v>2.6984609492234127E-3</v>
      </c>
      <c r="KN92" s="61">
        <v>2.9596257472703164E-3</v>
      </c>
      <c r="KO92" s="61">
        <v>0</v>
      </c>
      <c r="KP92" s="61">
        <v>0</v>
      </c>
      <c r="KQ92" s="61">
        <v>6.365152865431998E-4</v>
      </c>
      <c r="KR92" s="61">
        <v>1.0235849771848041E-3</v>
      </c>
      <c r="KS92" s="61">
        <v>5.6658208811324895E-4</v>
      </c>
      <c r="KT92" s="61">
        <v>2.1000026762619342E-3</v>
      </c>
      <c r="KU92" s="61">
        <v>1.2281425031834489E-5</v>
      </c>
      <c r="KV92" s="61">
        <v>8.6973611614276096E-4</v>
      </c>
      <c r="KW92" s="61">
        <v>9.1599277920921616E-5</v>
      </c>
      <c r="KX92" s="61">
        <v>5.2474476122275123E-5</v>
      </c>
      <c r="KY92" s="61">
        <v>1.0365472170177511E-3</v>
      </c>
      <c r="KZ92" s="61">
        <v>1.5173536353513574E-5</v>
      </c>
    </row>
    <row r="93" spans="1:312" ht="13" x14ac:dyDescent="0.3">
      <c r="A93" s="102">
        <v>1.0204392116365806</v>
      </c>
      <c r="B93" s="50" t="s">
        <v>841</v>
      </c>
      <c r="C93" s="60" t="s">
        <v>45</v>
      </c>
      <c r="D93" s="61">
        <v>0</v>
      </c>
      <c r="E93" s="61">
        <v>0</v>
      </c>
      <c r="F93" s="61">
        <v>0</v>
      </c>
      <c r="G93" s="61">
        <v>0</v>
      </c>
      <c r="H93" s="61">
        <v>0</v>
      </c>
      <c r="I93" s="61">
        <v>0</v>
      </c>
      <c r="J93" s="61">
        <v>0</v>
      </c>
      <c r="K93" s="61">
        <v>0</v>
      </c>
      <c r="L93" s="61">
        <v>0</v>
      </c>
      <c r="M93" s="61">
        <v>0</v>
      </c>
      <c r="N93" s="61">
        <v>0</v>
      </c>
      <c r="O93" s="61">
        <v>0</v>
      </c>
      <c r="P93" s="61">
        <v>0</v>
      </c>
      <c r="Q93" s="61">
        <v>0</v>
      </c>
      <c r="R93" s="61">
        <v>0</v>
      </c>
      <c r="S93" s="61">
        <v>0</v>
      </c>
      <c r="T93" s="61">
        <v>0</v>
      </c>
      <c r="U93" s="61">
        <v>2.6767563678024668E-4</v>
      </c>
      <c r="V93" s="61">
        <v>0</v>
      </c>
      <c r="W93" s="61">
        <v>0</v>
      </c>
      <c r="X93" s="61">
        <v>0</v>
      </c>
      <c r="Y93" s="61">
        <v>0</v>
      </c>
      <c r="Z93" s="61">
        <v>0</v>
      </c>
      <c r="AA93" s="61">
        <v>0</v>
      </c>
      <c r="AB93" s="61">
        <v>0</v>
      </c>
      <c r="AC93" s="61">
        <v>5.7826567688435394E-6</v>
      </c>
      <c r="AD93" s="61">
        <v>0</v>
      </c>
      <c r="AE93" s="61">
        <v>0</v>
      </c>
      <c r="AF93" s="61">
        <v>0</v>
      </c>
      <c r="AG93" s="61">
        <v>0</v>
      </c>
      <c r="AH93" s="61">
        <v>0</v>
      </c>
      <c r="AI93" s="61">
        <v>0</v>
      </c>
      <c r="AJ93" s="61">
        <v>0</v>
      </c>
      <c r="AK93" s="61">
        <v>0</v>
      </c>
      <c r="AL93" s="61">
        <v>0</v>
      </c>
      <c r="AM93" s="61">
        <v>0</v>
      </c>
      <c r="AN93" s="61">
        <v>0</v>
      </c>
      <c r="AO93" s="61">
        <v>0</v>
      </c>
      <c r="AP93" s="61">
        <v>0</v>
      </c>
      <c r="AQ93" s="61">
        <v>0</v>
      </c>
      <c r="AR93" s="61">
        <v>0</v>
      </c>
      <c r="AS93" s="61">
        <v>0</v>
      </c>
      <c r="AT93" s="61">
        <v>0</v>
      </c>
      <c r="AU93" s="61">
        <v>0</v>
      </c>
      <c r="AV93" s="61">
        <v>0</v>
      </c>
      <c r="AW93" s="61">
        <v>0</v>
      </c>
      <c r="AX93" s="61">
        <v>0</v>
      </c>
      <c r="AY93" s="61">
        <v>0</v>
      </c>
      <c r="AZ93" s="61">
        <v>0</v>
      </c>
      <c r="BA93" s="61">
        <v>0</v>
      </c>
      <c r="BB93" s="61">
        <v>0</v>
      </c>
      <c r="BC93" s="61">
        <v>0</v>
      </c>
      <c r="BD93" s="61">
        <v>0</v>
      </c>
      <c r="BE93" s="61">
        <v>0</v>
      </c>
      <c r="BF93" s="61">
        <v>0</v>
      </c>
      <c r="BG93" s="61">
        <v>0</v>
      </c>
      <c r="BH93" s="61">
        <v>0</v>
      </c>
      <c r="BI93" s="61">
        <v>0</v>
      </c>
      <c r="BJ93" s="61">
        <v>0</v>
      </c>
      <c r="BK93" s="61">
        <v>0</v>
      </c>
      <c r="BL93" s="61">
        <v>0</v>
      </c>
      <c r="BM93" s="61">
        <v>0</v>
      </c>
      <c r="BN93" s="61">
        <v>0</v>
      </c>
      <c r="BO93" s="61">
        <v>4.4336434211017629E-5</v>
      </c>
      <c r="BP93" s="61">
        <v>0</v>
      </c>
      <c r="BQ93" s="61">
        <v>0</v>
      </c>
      <c r="BR93" s="61">
        <v>0</v>
      </c>
      <c r="BS93" s="61">
        <v>0</v>
      </c>
      <c r="BT93" s="61">
        <v>0</v>
      </c>
      <c r="BU93" s="61">
        <v>0</v>
      </c>
      <c r="BV93" s="61">
        <v>4.2235978707710403E-3</v>
      </c>
      <c r="BW93" s="61">
        <v>7.9639950931269729E-3</v>
      </c>
      <c r="BX93" s="61">
        <v>0</v>
      </c>
      <c r="BY93" s="61">
        <v>0</v>
      </c>
      <c r="BZ93" s="61">
        <v>0</v>
      </c>
      <c r="CA93" s="61">
        <v>0</v>
      </c>
      <c r="CB93" s="61">
        <v>0</v>
      </c>
      <c r="CC93" s="61">
        <v>0</v>
      </c>
      <c r="CD93" s="61">
        <v>0</v>
      </c>
      <c r="CE93" s="61">
        <v>0</v>
      </c>
      <c r="CF93" s="61">
        <v>0</v>
      </c>
      <c r="CG93" s="61">
        <v>0</v>
      </c>
      <c r="CH93" s="61">
        <v>0</v>
      </c>
      <c r="CI93" s="61">
        <v>0</v>
      </c>
      <c r="CJ93" s="61">
        <v>0</v>
      </c>
      <c r="CK93" s="61">
        <v>0</v>
      </c>
      <c r="CL93" s="61">
        <v>0</v>
      </c>
      <c r="CM93" s="61">
        <v>0</v>
      </c>
      <c r="CN93" s="61">
        <v>0</v>
      </c>
      <c r="CO93" s="61">
        <v>0</v>
      </c>
      <c r="CP93" s="61">
        <v>0</v>
      </c>
      <c r="CQ93" s="61">
        <v>0</v>
      </c>
      <c r="CR93" s="61">
        <v>0</v>
      </c>
      <c r="CS93" s="61">
        <v>0</v>
      </c>
      <c r="CT93" s="61">
        <v>0</v>
      </c>
      <c r="CU93" s="61">
        <v>0</v>
      </c>
      <c r="CV93" s="61">
        <v>0</v>
      </c>
      <c r="CW93" s="61">
        <v>0</v>
      </c>
      <c r="CX93" s="61">
        <v>0</v>
      </c>
      <c r="CY93" s="61">
        <v>0</v>
      </c>
      <c r="CZ93" s="61">
        <v>0</v>
      </c>
      <c r="DA93" s="61">
        <v>0</v>
      </c>
      <c r="DB93" s="61">
        <v>0</v>
      </c>
      <c r="DC93" s="61">
        <v>0</v>
      </c>
      <c r="DD93" s="61">
        <v>0</v>
      </c>
      <c r="DE93" s="61">
        <v>0</v>
      </c>
      <c r="DF93" s="61">
        <v>0</v>
      </c>
      <c r="DG93" s="61">
        <v>0</v>
      </c>
      <c r="DH93" s="61">
        <v>0</v>
      </c>
      <c r="DI93" s="61">
        <v>0</v>
      </c>
      <c r="DJ93" s="61">
        <v>0</v>
      </c>
      <c r="DK93" s="61">
        <v>0</v>
      </c>
      <c r="DL93" s="61">
        <v>0</v>
      </c>
      <c r="DM93" s="61">
        <v>0</v>
      </c>
      <c r="DN93" s="61">
        <v>0</v>
      </c>
      <c r="DO93" s="61">
        <v>0</v>
      </c>
      <c r="DP93" s="61">
        <v>0</v>
      </c>
      <c r="DQ93" s="61">
        <v>0</v>
      </c>
      <c r="DR93" s="61">
        <v>0</v>
      </c>
      <c r="DS93" s="61">
        <v>0</v>
      </c>
      <c r="DT93" s="61">
        <v>0</v>
      </c>
      <c r="DU93" s="61">
        <v>0</v>
      </c>
      <c r="DV93" s="61">
        <v>0</v>
      </c>
      <c r="DW93" s="61">
        <v>0</v>
      </c>
      <c r="DX93" s="61">
        <v>0</v>
      </c>
      <c r="DY93" s="61">
        <v>0</v>
      </c>
      <c r="DZ93" s="61">
        <v>0</v>
      </c>
      <c r="EA93" s="61">
        <v>0</v>
      </c>
      <c r="EB93" s="61">
        <v>0</v>
      </c>
      <c r="EC93" s="61">
        <v>0</v>
      </c>
      <c r="ED93" s="61">
        <v>0</v>
      </c>
      <c r="EE93" s="61">
        <v>0</v>
      </c>
      <c r="EF93" s="61">
        <v>0</v>
      </c>
      <c r="EG93" s="61">
        <v>0</v>
      </c>
      <c r="EH93" s="61">
        <v>0</v>
      </c>
      <c r="EI93" s="61">
        <v>0</v>
      </c>
      <c r="EJ93" s="61">
        <v>0</v>
      </c>
      <c r="EK93" s="61">
        <v>0</v>
      </c>
      <c r="EL93" s="61">
        <v>0</v>
      </c>
      <c r="EM93" s="61">
        <v>0</v>
      </c>
      <c r="EN93" s="61">
        <v>0</v>
      </c>
      <c r="EO93" s="61">
        <v>0</v>
      </c>
      <c r="EP93" s="61">
        <v>0</v>
      </c>
      <c r="EQ93" s="61">
        <v>0</v>
      </c>
      <c r="ER93" s="61">
        <v>0</v>
      </c>
      <c r="ES93" s="61">
        <v>0</v>
      </c>
      <c r="ET93" s="61">
        <v>0</v>
      </c>
      <c r="EU93" s="61">
        <v>0</v>
      </c>
      <c r="EV93" s="61">
        <v>0</v>
      </c>
      <c r="EW93" s="61">
        <v>0</v>
      </c>
      <c r="EX93" s="61">
        <v>0</v>
      </c>
      <c r="EY93" s="61">
        <v>0</v>
      </c>
      <c r="EZ93" s="61">
        <v>0</v>
      </c>
      <c r="FA93" s="61">
        <v>0</v>
      </c>
      <c r="FB93" s="61">
        <v>0</v>
      </c>
      <c r="FC93" s="61">
        <v>0</v>
      </c>
      <c r="FD93" s="61">
        <v>0</v>
      </c>
      <c r="FE93" s="61">
        <v>0</v>
      </c>
      <c r="FF93" s="61">
        <v>3.8238927866719616E-4</v>
      </c>
      <c r="FG93" s="61">
        <v>0</v>
      </c>
      <c r="FH93" s="61">
        <v>1.1758029700754803E-4</v>
      </c>
      <c r="FI93" s="61">
        <v>0</v>
      </c>
      <c r="FJ93" s="61">
        <v>0</v>
      </c>
      <c r="FK93" s="61">
        <v>0</v>
      </c>
      <c r="FL93" s="61">
        <v>0</v>
      </c>
      <c r="FM93" s="61">
        <v>0</v>
      </c>
      <c r="FN93" s="61">
        <v>0</v>
      </c>
      <c r="FO93" s="61">
        <v>0</v>
      </c>
      <c r="FP93" s="61">
        <v>0</v>
      </c>
      <c r="FQ93" s="61">
        <v>0</v>
      </c>
      <c r="FR93" s="61">
        <v>0</v>
      </c>
      <c r="FS93" s="61">
        <v>0</v>
      </c>
      <c r="FT93" s="61">
        <v>0</v>
      </c>
      <c r="FU93" s="61">
        <v>0</v>
      </c>
      <c r="FV93" s="61">
        <v>2.5929336778740022E-5</v>
      </c>
      <c r="FW93" s="61">
        <v>0</v>
      </c>
      <c r="FX93" s="61">
        <v>0</v>
      </c>
      <c r="FY93" s="61">
        <v>0</v>
      </c>
      <c r="FZ93" s="61">
        <v>2.1287401109195872E-2</v>
      </c>
      <c r="GA93" s="61">
        <v>0</v>
      </c>
      <c r="GB93" s="61">
        <v>6.9691458816472426E-5</v>
      </c>
      <c r="GC93" s="61">
        <v>2.2063341310942695E-3</v>
      </c>
      <c r="GD93" s="61">
        <v>3.4127705271225543E-2</v>
      </c>
      <c r="GE93" s="61">
        <v>2.4533380639779175E-2</v>
      </c>
      <c r="GF93" s="61">
        <v>1.7118616659216404E-4</v>
      </c>
      <c r="GG93" s="61">
        <v>0</v>
      </c>
      <c r="GH93" s="61">
        <v>0</v>
      </c>
      <c r="GI93" s="61">
        <v>0</v>
      </c>
      <c r="GJ93" s="61">
        <v>0</v>
      </c>
      <c r="GK93" s="61">
        <v>0</v>
      </c>
      <c r="GL93" s="61">
        <v>0</v>
      </c>
      <c r="GM93" s="61">
        <v>0</v>
      </c>
      <c r="GN93" s="61">
        <v>0</v>
      </c>
      <c r="GO93" s="61">
        <v>0</v>
      </c>
      <c r="GP93" s="61">
        <v>0</v>
      </c>
      <c r="GQ93" s="61">
        <v>0</v>
      </c>
      <c r="GR93" s="61">
        <v>0</v>
      </c>
      <c r="GS93" s="61">
        <v>0</v>
      </c>
      <c r="GT93" s="61">
        <v>0</v>
      </c>
      <c r="GU93" s="61">
        <v>0</v>
      </c>
      <c r="GV93" s="61">
        <v>0</v>
      </c>
      <c r="GW93" s="61">
        <v>0</v>
      </c>
      <c r="GX93" s="61">
        <v>0</v>
      </c>
      <c r="GY93" s="61">
        <v>0</v>
      </c>
      <c r="GZ93" s="61">
        <v>0</v>
      </c>
      <c r="HA93" s="61">
        <v>0</v>
      </c>
      <c r="HB93" s="61">
        <v>0</v>
      </c>
      <c r="HC93" s="61">
        <v>0</v>
      </c>
      <c r="HD93" s="61">
        <v>0</v>
      </c>
      <c r="HE93" s="61">
        <v>0</v>
      </c>
      <c r="HF93" s="61">
        <v>0</v>
      </c>
      <c r="HG93" s="61">
        <v>0</v>
      </c>
      <c r="HH93" s="61">
        <v>0</v>
      </c>
      <c r="HI93" s="61">
        <v>0</v>
      </c>
      <c r="HJ93" s="61">
        <v>0</v>
      </c>
      <c r="HK93" s="61">
        <v>0</v>
      </c>
      <c r="HL93" s="61">
        <v>0</v>
      </c>
      <c r="HM93" s="61">
        <v>0</v>
      </c>
      <c r="HN93" s="61">
        <v>0</v>
      </c>
      <c r="HO93" s="61">
        <v>0</v>
      </c>
      <c r="HP93" s="61">
        <v>0</v>
      </c>
      <c r="HQ93" s="61">
        <v>0</v>
      </c>
      <c r="HR93" s="61">
        <v>0</v>
      </c>
      <c r="HS93" s="61">
        <v>0</v>
      </c>
      <c r="HT93" s="61">
        <v>0</v>
      </c>
      <c r="HU93" s="61">
        <v>0</v>
      </c>
      <c r="HV93" s="61">
        <v>0</v>
      </c>
      <c r="HW93" s="61">
        <v>0</v>
      </c>
      <c r="HX93" s="61">
        <v>0</v>
      </c>
      <c r="HY93" s="61">
        <v>0</v>
      </c>
      <c r="HZ93" s="61">
        <v>0</v>
      </c>
      <c r="IA93" s="61">
        <v>0</v>
      </c>
      <c r="IB93" s="61">
        <v>0</v>
      </c>
      <c r="IC93" s="61">
        <v>0</v>
      </c>
      <c r="ID93" s="61">
        <v>0</v>
      </c>
      <c r="IE93" s="61">
        <v>0</v>
      </c>
      <c r="IF93" s="61">
        <v>0</v>
      </c>
      <c r="IG93" s="61">
        <v>0</v>
      </c>
      <c r="IH93" s="61">
        <v>0</v>
      </c>
      <c r="II93" s="61">
        <v>0</v>
      </c>
      <c r="IJ93" s="61">
        <v>0</v>
      </c>
      <c r="IK93" s="61">
        <v>0</v>
      </c>
      <c r="IL93" s="61">
        <v>0</v>
      </c>
      <c r="IM93" s="61">
        <v>0</v>
      </c>
      <c r="IN93" s="61">
        <v>0</v>
      </c>
      <c r="IO93" s="61">
        <v>0</v>
      </c>
      <c r="IP93" s="61">
        <v>0</v>
      </c>
      <c r="IQ93" s="61">
        <v>0</v>
      </c>
      <c r="IR93" s="61">
        <v>0</v>
      </c>
      <c r="IS93" s="61">
        <v>0</v>
      </c>
      <c r="IT93" s="61">
        <v>0</v>
      </c>
      <c r="IU93" s="61">
        <v>0</v>
      </c>
      <c r="IV93" s="61">
        <v>0</v>
      </c>
      <c r="IW93" s="61">
        <v>0</v>
      </c>
      <c r="IX93" s="61">
        <v>0</v>
      </c>
      <c r="IY93" s="61">
        <v>0</v>
      </c>
      <c r="IZ93" s="61">
        <v>0</v>
      </c>
      <c r="JA93" s="61">
        <v>0</v>
      </c>
      <c r="JB93" s="61">
        <v>0</v>
      </c>
      <c r="JC93" s="61">
        <v>0</v>
      </c>
      <c r="JD93" s="61">
        <v>0</v>
      </c>
      <c r="JE93" s="61">
        <v>0</v>
      </c>
      <c r="JF93" s="61">
        <v>0</v>
      </c>
      <c r="JG93" s="61">
        <v>0</v>
      </c>
      <c r="JH93" s="61">
        <v>0</v>
      </c>
      <c r="JI93" s="61">
        <v>0</v>
      </c>
      <c r="JJ93" s="61">
        <v>0</v>
      </c>
      <c r="JK93" s="61">
        <v>0</v>
      </c>
      <c r="JL93" s="61">
        <v>0</v>
      </c>
      <c r="JM93" s="61">
        <v>0</v>
      </c>
      <c r="JN93" s="61">
        <v>0</v>
      </c>
      <c r="JO93" s="61">
        <v>0</v>
      </c>
      <c r="JP93" s="61">
        <v>0</v>
      </c>
      <c r="JQ93" s="61">
        <v>0</v>
      </c>
      <c r="JR93" s="61">
        <v>0</v>
      </c>
      <c r="JS93" s="61">
        <v>0</v>
      </c>
      <c r="JT93" s="61">
        <v>0</v>
      </c>
      <c r="JU93" s="61">
        <v>0</v>
      </c>
      <c r="JV93" s="61">
        <v>0</v>
      </c>
      <c r="JW93" s="61">
        <v>0</v>
      </c>
      <c r="JX93" s="61">
        <v>0</v>
      </c>
      <c r="JY93" s="61">
        <v>0</v>
      </c>
      <c r="JZ93" s="61">
        <v>0</v>
      </c>
      <c r="KA93" s="61">
        <v>0</v>
      </c>
      <c r="KB93" s="61">
        <v>0</v>
      </c>
      <c r="KC93" s="61">
        <v>0</v>
      </c>
      <c r="KD93" s="61">
        <v>0</v>
      </c>
      <c r="KE93" s="61">
        <v>0</v>
      </c>
      <c r="KF93" s="61">
        <v>0</v>
      </c>
      <c r="KG93" s="61">
        <v>0</v>
      </c>
      <c r="KH93" s="61">
        <v>0</v>
      </c>
      <c r="KI93" s="61">
        <v>0</v>
      </c>
      <c r="KJ93" s="61">
        <v>0</v>
      </c>
      <c r="KK93" s="61">
        <v>0</v>
      </c>
      <c r="KL93" s="61">
        <v>0</v>
      </c>
      <c r="KM93" s="61">
        <v>0</v>
      </c>
      <c r="KN93" s="61">
        <v>0</v>
      </c>
      <c r="KO93" s="61">
        <v>0</v>
      </c>
      <c r="KP93" s="61">
        <v>0</v>
      </c>
      <c r="KQ93" s="61">
        <v>0</v>
      </c>
      <c r="KR93" s="61">
        <v>0</v>
      </c>
      <c r="KS93" s="61">
        <v>0</v>
      </c>
      <c r="KT93" s="61">
        <v>0</v>
      </c>
      <c r="KU93" s="61">
        <v>0</v>
      </c>
      <c r="KV93" s="61">
        <v>0</v>
      </c>
      <c r="KW93" s="61">
        <v>0</v>
      </c>
      <c r="KX93" s="61">
        <v>0</v>
      </c>
      <c r="KY93" s="61">
        <v>0</v>
      </c>
      <c r="KZ93" s="61">
        <v>0</v>
      </c>
    </row>
    <row r="94" spans="1:312" ht="13" x14ac:dyDescent="0.3">
      <c r="A94" s="102">
        <v>1.0235314381503084</v>
      </c>
      <c r="B94" s="50" t="s">
        <v>839</v>
      </c>
      <c r="C94" s="60" t="s">
        <v>156</v>
      </c>
      <c r="D94" s="61">
        <v>0</v>
      </c>
      <c r="E94" s="61">
        <v>0</v>
      </c>
      <c r="F94" s="61">
        <v>0</v>
      </c>
      <c r="G94" s="61">
        <v>0</v>
      </c>
      <c r="H94" s="61">
        <v>0</v>
      </c>
      <c r="I94" s="61">
        <v>0</v>
      </c>
      <c r="J94" s="61">
        <v>0</v>
      </c>
      <c r="K94" s="61">
        <v>0</v>
      </c>
      <c r="L94" s="61">
        <v>0</v>
      </c>
      <c r="M94" s="61">
        <v>0</v>
      </c>
      <c r="N94" s="61">
        <v>0</v>
      </c>
      <c r="O94" s="61">
        <v>0</v>
      </c>
      <c r="P94" s="61">
        <v>0</v>
      </c>
      <c r="Q94" s="61">
        <v>0</v>
      </c>
      <c r="R94" s="61">
        <v>0</v>
      </c>
      <c r="S94" s="61">
        <v>1.4614042970727113E-4</v>
      </c>
      <c r="T94" s="61">
        <v>0</v>
      </c>
      <c r="U94" s="61">
        <v>2.5272649623702277E-4</v>
      </c>
      <c r="V94" s="61">
        <v>0</v>
      </c>
      <c r="W94" s="61">
        <v>0</v>
      </c>
      <c r="X94" s="61">
        <v>1.6269488052983952E-5</v>
      </c>
      <c r="Y94" s="61">
        <v>8.8620624913219237E-4</v>
      </c>
      <c r="Z94" s="61">
        <v>4.3495084621085305E-4</v>
      </c>
      <c r="AA94" s="61">
        <v>1.6551800053891438E-3</v>
      </c>
      <c r="AB94" s="61">
        <v>9.4922333841325092E-5</v>
      </c>
      <c r="AC94" s="61">
        <v>3.9616981523347093E-4</v>
      </c>
      <c r="AD94" s="61">
        <v>7.8006469401805919E-4</v>
      </c>
      <c r="AE94" s="61">
        <v>6.3688495988635529E-4</v>
      </c>
      <c r="AF94" s="61">
        <v>0</v>
      </c>
      <c r="AG94" s="61">
        <v>0</v>
      </c>
      <c r="AH94" s="61">
        <v>0</v>
      </c>
      <c r="AI94" s="61">
        <v>0</v>
      </c>
      <c r="AJ94" s="61">
        <v>0</v>
      </c>
      <c r="AK94" s="61">
        <v>4.9361845115163073E-4</v>
      </c>
      <c r="AL94" s="61">
        <v>0</v>
      </c>
      <c r="AM94" s="61">
        <v>0</v>
      </c>
      <c r="AN94" s="61">
        <v>5.5935957181113029E-4</v>
      </c>
      <c r="AO94" s="61">
        <v>0</v>
      </c>
      <c r="AP94" s="61">
        <v>0</v>
      </c>
      <c r="AQ94" s="61">
        <v>3.4800929002754043E-4</v>
      </c>
      <c r="AR94" s="61">
        <v>0</v>
      </c>
      <c r="AS94" s="61">
        <v>9.0913538612908924E-6</v>
      </c>
      <c r="AT94" s="61">
        <v>0</v>
      </c>
      <c r="AU94" s="61">
        <v>0</v>
      </c>
      <c r="AV94" s="61">
        <v>0</v>
      </c>
      <c r="AW94" s="61">
        <v>6.5097618839055441E-6</v>
      </c>
      <c r="AX94" s="61">
        <v>0</v>
      </c>
      <c r="AY94" s="61">
        <v>0</v>
      </c>
      <c r="AZ94" s="61">
        <v>2.9396618209720244E-4</v>
      </c>
      <c r="BA94" s="61">
        <v>0</v>
      </c>
      <c r="BB94" s="61">
        <v>2.4745938480756028E-4</v>
      </c>
      <c r="BC94" s="61">
        <v>0</v>
      </c>
      <c r="BD94" s="61">
        <v>0</v>
      </c>
      <c r="BE94" s="61">
        <v>0</v>
      </c>
      <c r="BF94" s="61">
        <v>1.7022332821647585E-5</v>
      </c>
      <c r="BG94" s="61">
        <v>2.6104746430074783E-2</v>
      </c>
      <c r="BH94" s="61">
        <v>0</v>
      </c>
      <c r="BI94" s="61">
        <v>0</v>
      </c>
      <c r="BJ94" s="61">
        <v>0</v>
      </c>
      <c r="BK94" s="61">
        <v>1.577420588316848E-4</v>
      </c>
      <c r="BL94" s="61">
        <v>0</v>
      </c>
      <c r="BM94" s="61">
        <v>0</v>
      </c>
      <c r="BN94" s="61">
        <v>0</v>
      </c>
      <c r="BO94" s="61">
        <v>0</v>
      </c>
      <c r="BP94" s="61">
        <v>0</v>
      </c>
      <c r="BQ94" s="61">
        <v>0</v>
      </c>
      <c r="BR94" s="61">
        <v>0</v>
      </c>
      <c r="BS94" s="61">
        <v>0</v>
      </c>
      <c r="BT94" s="61">
        <v>0</v>
      </c>
      <c r="BU94" s="61">
        <v>8.3658192550651077E-6</v>
      </c>
      <c r="BV94" s="61">
        <v>0</v>
      </c>
      <c r="BW94" s="61">
        <v>0</v>
      </c>
      <c r="BX94" s="61">
        <v>0</v>
      </c>
      <c r="BY94" s="61">
        <v>0</v>
      </c>
      <c r="BZ94" s="61">
        <v>0</v>
      </c>
      <c r="CA94" s="61">
        <v>0</v>
      </c>
      <c r="CB94" s="61">
        <v>0</v>
      </c>
      <c r="CC94" s="61">
        <v>0</v>
      </c>
      <c r="CD94" s="61">
        <v>2.3118392105633736E-3</v>
      </c>
      <c r="CE94" s="61">
        <v>8.0769374296822498E-4</v>
      </c>
      <c r="CF94" s="61">
        <v>4.0661489272547216E-2</v>
      </c>
      <c r="CG94" s="61">
        <v>6.621904717210832E-3</v>
      </c>
      <c r="CH94" s="61">
        <v>1.1388435703356037E-3</v>
      </c>
      <c r="CI94" s="61">
        <v>1.2019306581548576E-3</v>
      </c>
      <c r="CJ94" s="61">
        <v>4.678205655264684E-3</v>
      </c>
      <c r="CK94" s="61">
        <v>0</v>
      </c>
      <c r="CL94" s="61">
        <v>0</v>
      </c>
      <c r="CM94" s="61">
        <v>0</v>
      </c>
      <c r="CN94" s="61">
        <v>0</v>
      </c>
      <c r="CO94" s="61">
        <v>0</v>
      </c>
      <c r="CP94" s="61">
        <v>4.3090220730985277E-5</v>
      </c>
      <c r="CQ94" s="61">
        <v>0</v>
      </c>
      <c r="CR94" s="61">
        <v>0</v>
      </c>
      <c r="CS94" s="61">
        <v>0</v>
      </c>
      <c r="CT94" s="61">
        <v>1.2721532281407375E-4</v>
      </c>
      <c r="CU94" s="61">
        <v>0</v>
      </c>
      <c r="CV94" s="61">
        <v>0</v>
      </c>
      <c r="CW94" s="61">
        <v>0</v>
      </c>
      <c r="CX94" s="61">
        <v>0</v>
      </c>
      <c r="CY94" s="61">
        <v>1.0753412771742127E-3</v>
      </c>
      <c r="CZ94" s="61">
        <v>0</v>
      </c>
      <c r="DA94" s="61">
        <v>0</v>
      </c>
      <c r="DB94" s="61">
        <v>0</v>
      </c>
      <c r="DC94" s="61">
        <v>0</v>
      </c>
      <c r="DD94" s="61">
        <v>3.128007262047803E-5</v>
      </c>
      <c r="DE94" s="61">
        <v>5.8862962425691669E-4</v>
      </c>
      <c r="DF94" s="61">
        <v>3.1460913013451578E-4</v>
      </c>
      <c r="DG94" s="61">
        <v>0</v>
      </c>
      <c r="DH94" s="61">
        <v>3.80939393762269E-5</v>
      </c>
      <c r="DI94" s="61">
        <v>0</v>
      </c>
      <c r="DJ94" s="61">
        <v>0</v>
      </c>
      <c r="DK94" s="61">
        <v>0</v>
      </c>
      <c r="DL94" s="61">
        <v>0</v>
      </c>
      <c r="DM94" s="61">
        <v>0</v>
      </c>
      <c r="DN94" s="61">
        <v>0</v>
      </c>
      <c r="DO94" s="61">
        <v>0</v>
      </c>
      <c r="DP94" s="61">
        <v>1.5262227399082606E-4</v>
      </c>
      <c r="DQ94" s="61">
        <v>0</v>
      </c>
      <c r="DR94" s="61">
        <v>2.9044833704816787E-4</v>
      </c>
      <c r="DS94" s="61">
        <v>1.0561723645584998E-5</v>
      </c>
      <c r="DT94" s="61">
        <v>0</v>
      </c>
      <c r="DU94" s="61">
        <v>0</v>
      </c>
      <c r="DV94" s="61">
        <v>0</v>
      </c>
      <c r="DW94" s="61">
        <v>0</v>
      </c>
      <c r="DX94" s="61">
        <v>0</v>
      </c>
      <c r="DY94" s="61">
        <v>0</v>
      </c>
      <c r="DZ94" s="61">
        <v>0</v>
      </c>
      <c r="EA94" s="61">
        <v>0</v>
      </c>
      <c r="EB94" s="61">
        <v>0</v>
      </c>
      <c r="EC94" s="61">
        <v>0</v>
      </c>
      <c r="ED94" s="61">
        <v>0</v>
      </c>
      <c r="EE94" s="61">
        <v>0</v>
      </c>
      <c r="EF94" s="61">
        <v>0</v>
      </c>
      <c r="EG94" s="61">
        <v>0</v>
      </c>
      <c r="EH94" s="61">
        <v>0</v>
      </c>
      <c r="EI94" s="61">
        <v>0</v>
      </c>
      <c r="EJ94" s="61">
        <v>0</v>
      </c>
      <c r="EK94" s="61">
        <v>0</v>
      </c>
      <c r="EL94" s="61">
        <v>0</v>
      </c>
      <c r="EM94" s="61">
        <v>0</v>
      </c>
      <c r="EN94" s="61">
        <v>0</v>
      </c>
      <c r="EO94" s="61">
        <v>0</v>
      </c>
      <c r="EP94" s="61">
        <v>0</v>
      </c>
      <c r="EQ94" s="61">
        <v>0</v>
      </c>
      <c r="ER94" s="61">
        <v>0</v>
      </c>
      <c r="ES94" s="61">
        <v>0</v>
      </c>
      <c r="ET94" s="61">
        <v>0</v>
      </c>
      <c r="EU94" s="61">
        <v>0</v>
      </c>
      <c r="EV94" s="61">
        <v>0</v>
      </c>
      <c r="EW94" s="61">
        <v>0</v>
      </c>
      <c r="EX94" s="61">
        <v>0</v>
      </c>
      <c r="EY94" s="61">
        <v>6.258560870276421E-6</v>
      </c>
      <c r="EZ94" s="61">
        <v>0</v>
      </c>
      <c r="FA94" s="61">
        <v>0</v>
      </c>
      <c r="FB94" s="61">
        <v>0</v>
      </c>
      <c r="FC94" s="61">
        <v>0</v>
      </c>
      <c r="FD94" s="61">
        <v>0</v>
      </c>
      <c r="FE94" s="61">
        <v>0</v>
      </c>
      <c r="FF94" s="61">
        <v>0</v>
      </c>
      <c r="FG94" s="61">
        <v>0</v>
      </c>
      <c r="FH94" s="61">
        <v>0</v>
      </c>
      <c r="FI94" s="61">
        <v>1.2196013679502925E-3</v>
      </c>
      <c r="FJ94" s="61">
        <v>0</v>
      </c>
      <c r="FK94" s="61">
        <v>0</v>
      </c>
      <c r="FL94" s="61">
        <v>0</v>
      </c>
      <c r="FM94" s="61">
        <v>0</v>
      </c>
      <c r="FN94" s="61">
        <v>0</v>
      </c>
      <c r="FO94" s="61">
        <v>0</v>
      </c>
      <c r="FP94" s="61">
        <v>0</v>
      </c>
      <c r="FQ94" s="61">
        <v>0</v>
      </c>
      <c r="FR94" s="61">
        <v>0</v>
      </c>
      <c r="FS94" s="61">
        <v>0</v>
      </c>
      <c r="FT94" s="61">
        <v>0</v>
      </c>
      <c r="FU94" s="61">
        <v>0</v>
      </c>
      <c r="FV94" s="61">
        <v>0</v>
      </c>
      <c r="FW94" s="61">
        <v>0</v>
      </c>
      <c r="FX94" s="61">
        <v>0</v>
      </c>
      <c r="FY94" s="61">
        <v>0</v>
      </c>
      <c r="FZ94" s="61">
        <v>0</v>
      </c>
      <c r="GA94" s="61">
        <v>0</v>
      </c>
      <c r="GB94" s="61">
        <v>0</v>
      </c>
      <c r="GC94" s="61">
        <v>0</v>
      </c>
      <c r="GD94" s="61">
        <v>0</v>
      </c>
      <c r="GE94" s="61">
        <v>0</v>
      </c>
      <c r="GF94" s="61">
        <v>0</v>
      </c>
      <c r="GG94" s="61">
        <v>0</v>
      </c>
      <c r="GH94" s="61">
        <v>4.1046677248783201E-4</v>
      </c>
      <c r="GI94" s="61">
        <v>4.8482147856495586E-4</v>
      </c>
      <c r="GJ94" s="61">
        <v>0</v>
      </c>
      <c r="GK94" s="61">
        <v>0</v>
      </c>
      <c r="GL94" s="61">
        <v>0.16601309175085888</v>
      </c>
      <c r="GM94" s="61">
        <v>0.30958794241458171</v>
      </c>
      <c r="GN94" s="61">
        <v>0.3940452504357283</v>
      </c>
      <c r="GO94" s="61">
        <v>0</v>
      </c>
      <c r="GP94" s="61">
        <v>0</v>
      </c>
      <c r="GQ94" s="61">
        <v>0</v>
      </c>
      <c r="GR94" s="61">
        <v>0</v>
      </c>
      <c r="GS94" s="61">
        <v>0</v>
      </c>
      <c r="GT94" s="61">
        <v>2.0231842392811333E-5</v>
      </c>
      <c r="GU94" s="61">
        <v>0</v>
      </c>
      <c r="GV94" s="61">
        <v>0</v>
      </c>
      <c r="GW94" s="61">
        <v>0</v>
      </c>
      <c r="GX94" s="61">
        <v>0</v>
      </c>
      <c r="GY94" s="61">
        <v>0</v>
      </c>
      <c r="GZ94" s="61">
        <v>1.3934892648143793E-5</v>
      </c>
      <c r="HA94" s="61">
        <v>0</v>
      </c>
      <c r="HB94" s="61">
        <v>0</v>
      </c>
      <c r="HC94" s="61">
        <v>0</v>
      </c>
      <c r="HD94" s="61">
        <v>1.0997094035857144E-4</v>
      </c>
      <c r="HE94" s="61">
        <v>0</v>
      </c>
      <c r="HF94" s="61">
        <v>0</v>
      </c>
      <c r="HG94" s="61">
        <v>0</v>
      </c>
      <c r="HH94" s="61">
        <v>0</v>
      </c>
      <c r="HI94" s="61">
        <v>5.4577687557873212E-4</v>
      </c>
      <c r="HJ94" s="61">
        <v>0</v>
      </c>
      <c r="HK94" s="61">
        <v>0</v>
      </c>
      <c r="HL94" s="61">
        <v>0</v>
      </c>
      <c r="HM94" s="61">
        <v>0</v>
      </c>
      <c r="HN94" s="61">
        <v>0</v>
      </c>
      <c r="HO94" s="61">
        <v>0</v>
      </c>
      <c r="HP94" s="61">
        <v>0</v>
      </c>
      <c r="HQ94" s="61">
        <v>0</v>
      </c>
      <c r="HR94" s="61">
        <v>0</v>
      </c>
      <c r="HS94" s="61">
        <v>0</v>
      </c>
      <c r="HT94" s="61">
        <v>0</v>
      </c>
      <c r="HU94" s="61">
        <v>0</v>
      </c>
      <c r="HV94" s="61">
        <v>0</v>
      </c>
      <c r="HW94" s="61">
        <v>0</v>
      </c>
      <c r="HX94" s="61">
        <v>4.4295149959689491E-5</v>
      </c>
      <c r="HY94" s="61">
        <v>6.632421125045251E-4</v>
      </c>
      <c r="HZ94" s="61">
        <v>0</v>
      </c>
      <c r="IA94" s="61">
        <v>2.0380097339198748E-4</v>
      </c>
      <c r="IB94" s="61">
        <v>0</v>
      </c>
      <c r="IC94" s="61">
        <v>0</v>
      </c>
      <c r="ID94" s="61">
        <v>0</v>
      </c>
      <c r="IE94" s="61">
        <v>0</v>
      </c>
      <c r="IF94" s="61">
        <v>0</v>
      </c>
      <c r="IG94" s="61">
        <v>0</v>
      </c>
      <c r="IH94" s="61">
        <v>0</v>
      </c>
      <c r="II94" s="61">
        <v>0.42470920091202269</v>
      </c>
      <c r="IJ94" s="61">
        <v>0</v>
      </c>
      <c r="IK94" s="61">
        <v>0</v>
      </c>
      <c r="IL94" s="61">
        <v>0</v>
      </c>
      <c r="IM94" s="61">
        <v>0</v>
      </c>
      <c r="IN94" s="61">
        <v>0</v>
      </c>
      <c r="IO94" s="61">
        <v>0</v>
      </c>
      <c r="IP94" s="61">
        <v>0</v>
      </c>
      <c r="IQ94" s="61">
        <v>0</v>
      </c>
      <c r="IR94" s="61">
        <v>0</v>
      </c>
      <c r="IS94" s="61">
        <v>0</v>
      </c>
      <c r="IT94" s="61">
        <v>0</v>
      </c>
      <c r="IU94" s="61">
        <v>0</v>
      </c>
      <c r="IV94" s="61">
        <v>0</v>
      </c>
      <c r="IW94" s="61">
        <v>1.487567856130705E-4</v>
      </c>
      <c r="IX94" s="61">
        <v>0</v>
      </c>
      <c r="IY94" s="61">
        <v>0</v>
      </c>
      <c r="IZ94" s="61">
        <v>0</v>
      </c>
      <c r="JA94" s="61">
        <v>0</v>
      </c>
      <c r="JB94" s="61">
        <v>5.8188968029860114E-5</v>
      </c>
      <c r="JC94" s="61">
        <v>0</v>
      </c>
      <c r="JD94" s="61">
        <v>1.5345764187339418E-5</v>
      </c>
      <c r="JE94" s="61">
        <v>0</v>
      </c>
      <c r="JF94" s="61">
        <v>0</v>
      </c>
      <c r="JG94" s="61">
        <v>3.077740754199638E-5</v>
      </c>
      <c r="JH94" s="61">
        <v>0</v>
      </c>
      <c r="JI94" s="61">
        <v>0</v>
      </c>
      <c r="JJ94" s="61">
        <v>5.950836421456827E-4</v>
      </c>
      <c r="JK94" s="61">
        <v>0</v>
      </c>
      <c r="JL94" s="61">
        <v>0</v>
      </c>
      <c r="JM94" s="61">
        <v>7.3352247940748824E-6</v>
      </c>
      <c r="JN94" s="61">
        <v>0</v>
      </c>
      <c r="JO94" s="61">
        <v>0</v>
      </c>
      <c r="JP94" s="61">
        <v>5.7153717494595482E-5</v>
      </c>
      <c r="JQ94" s="61">
        <v>0</v>
      </c>
      <c r="JR94" s="61">
        <v>0</v>
      </c>
      <c r="JS94" s="61">
        <v>0</v>
      </c>
      <c r="JT94" s="61">
        <v>0</v>
      </c>
      <c r="JU94" s="61">
        <v>0</v>
      </c>
      <c r="JV94" s="61">
        <v>0</v>
      </c>
      <c r="JW94" s="61">
        <v>0</v>
      </c>
      <c r="JX94" s="61">
        <v>2.2454036894460034E-5</v>
      </c>
      <c r="JY94" s="61">
        <v>0</v>
      </c>
      <c r="JZ94" s="61">
        <v>0</v>
      </c>
      <c r="KA94" s="61">
        <v>0</v>
      </c>
      <c r="KB94" s="61">
        <v>0</v>
      </c>
      <c r="KC94" s="61">
        <v>0</v>
      </c>
      <c r="KD94" s="61">
        <v>0</v>
      </c>
      <c r="KE94" s="61">
        <v>0</v>
      </c>
      <c r="KF94" s="61">
        <v>0</v>
      </c>
      <c r="KG94" s="61">
        <v>0</v>
      </c>
      <c r="KH94" s="61">
        <v>0</v>
      </c>
      <c r="KI94" s="61">
        <v>0</v>
      </c>
      <c r="KJ94" s="61">
        <v>0</v>
      </c>
      <c r="KK94" s="61">
        <v>0</v>
      </c>
      <c r="KL94" s="61">
        <v>0</v>
      </c>
      <c r="KM94" s="61">
        <v>0</v>
      </c>
      <c r="KN94" s="61">
        <v>0</v>
      </c>
      <c r="KO94" s="61">
        <v>8.3590095536085357E-6</v>
      </c>
      <c r="KP94" s="61">
        <v>0</v>
      </c>
      <c r="KQ94" s="61">
        <v>0</v>
      </c>
      <c r="KR94" s="61">
        <v>1.1954960681094039E-4</v>
      </c>
      <c r="KS94" s="61">
        <v>0</v>
      </c>
      <c r="KT94" s="61">
        <v>0</v>
      </c>
      <c r="KU94" s="61">
        <v>0</v>
      </c>
      <c r="KV94" s="61">
        <v>0</v>
      </c>
      <c r="KW94" s="61">
        <v>0</v>
      </c>
      <c r="KX94" s="61">
        <v>0</v>
      </c>
      <c r="KY94" s="61">
        <v>0</v>
      </c>
      <c r="KZ94" s="61">
        <v>2.3890248726808609E-5</v>
      </c>
    </row>
    <row r="95" spans="1:312" ht="13" x14ac:dyDescent="0.3">
      <c r="A95" s="102">
        <v>1.0069805954916478</v>
      </c>
      <c r="B95" s="50" t="s">
        <v>838</v>
      </c>
      <c r="C95" s="60" t="s">
        <v>65</v>
      </c>
      <c r="D95" s="61">
        <v>0.66817213148040855</v>
      </c>
      <c r="E95" s="61">
        <v>0.83434196727829468</v>
      </c>
      <c r="F95" s="61">
        <v>0.83821667020925261</v>
      </c>
      <c r="G95" s="61">
        <v>0.71237144671825303</v>
      </c>
      <c r="H95" s="61">
        <v>0.6437495345709201</v>
      </c>
      <c r="I95" s="61">
        <v>3.4827721486302258E-5</v>
      </c>
      <c r="J95" s="61">
        <v>5.2226659999405928E-4</v>
      </c>
      <c r="K95" s="61">
        <v>0</v>
      </c>
      <c r="L95" s="61">
        <v>5.10375908007894E-4</v>
      </c>
      <c r="M95" s="61">
        <v>8.3341611393487143E-4</v>
      </c>
      <c r="N95" s="61">
        <v>7.2342747228872333E-4</v>
      </c>
      <c r="O95" s="61">
        <v>2.2921914503429364E-3</v>
      </c>
      <c r="P95" s="61">
        <v>9.7846592698165556E-5</v>
      </c>
      <c r="Q95" s="61">
        <v>7.510267560679902E-3</v>
      </c>
      <c r="R95" s="61">
        <v>0</v>
      </c>
      <c r="S95" s="61">
        <v>1.324927257680813E-5</v>
      </c>
      <c r="T95" s="61">
        <v>4.378192449460591E-5</v>
      </c>
      <c r="U95" s="61">
        <v>0</v>
      </c>
      <c r="V95" s="61">
        <v>2.9075041078650144E-5</v>
      </c>
      <c r="W95" s="61">
        <v>0</v>
      </c>
      <c r="X95" s="61">
        <v>3.9666561348227536E-6</v>
      </c>
      <c r="Y95" s="61">
        <v>0</v>
      </c>
      <c r="Z95" s="61">
        <v>0</v>
      </c>
      <c r="AA95" s="61">
        <v>0</v>
      </c>
      <c r="AB95" s="61">
        <v>0</v>
      </c>
      <c r="AC95" s="61">
        <v>0</v>
      </c>
      <c r="AD95" s="61">
        <v>0</v>
      </c>
      <c r="AE95" s="61">
        <v>0</v>
      </c>
      <c r="AF95" s="61">
        <v>2.5144733807887316E-5</v>
      </c>
      <c r="AG95" s="61">
        <v>0</v>
      </c>
      <c r="AH95" s="61">
        <v>0</v>
      </c>
      <c r="AI95" s="61">
        <v>0</v>
      </c>
      <c r="AJ95" s="61">
        <v>0</v>
      </c>
      <c r="AK95" s="61">
        <v>2.0595851374384151E-5</v>
      </c>
      <c r="AL95" s="61">
        <v>0</v>
      </c>
      <c r="AM95" s="61">
        <v>2.4377459600572207E-5</v>
      </c>
      <c r="AN95" s="61">
        <v>0</v>
      </c>
      <c r="AO95" s="61">
        <v>0</v>
      </c>
      <c r="AP95" s="61">
        <v>0</v>
      </c>
      <c r="AQ95" s="61">
        <v>5.8852825536379299E-4</v>
      </c>
      <c r="AR95" s="61">
        <v>0</v>
      </c>
      <c r="AS95" s="61">
        <v>2.8031674405646918E-5</v>
      </c>
      <c r="AT95" s="61">
        <v>3.3926674638493013E-5</v>
      </c>
      <c r="AU95" s="61">
        <v>0</v>
      </c>
      <c r="AV95" s="61">
        <v>0.36551311280412585</v>
      </c>
      <c r="AW95" s="61">
        <v>9.7200554156945789E-6</v>
      </c>
      <c r="AX95" s="61">
        <v>1.4138761347647593E-5</v>
      </c>
      <c r="AY95" s="61">
        <v>6.6602422096519653E-4</v>
      </c>
      <c r="AZ95" s="61">
        <v>5.4978009642433752E-6</v>
      </c>
      <c r="BA95" s="61">
        <v>0</v>
      </c>
      <c r="BB95" s="61">
        <v>1.3285738820914704E-5</v>
      </c>
      <c r="BC95" s="61">
        <v>1.9257224389298103E-5</v>
      </c>
      <c r="BD95" s="61">
        <v>1.0419220642959475E-4</v>
      </c>
      <c r="BE95" s="61">
        <v>2.2551716358312334E-2</v>
      </c>
      <c r="BF95" s="61">
        <v>0</v>
      </c>
      <c r="BG95" s="61">
        <v>3.4696584472766414E-4</v>
      </c>
      <c r="BH95" s="61">
        <v>2.2778745776108719E-4</v>
      </c>
      <c r="BI95" s="61">
        <v>8.5372809339964142E-4</v>
      </c>
      <c r="BJ95" s="61">
        <v>2.1364076036816215E-4</v>
      </c>
      <c r="BK95" s="61">
        <v>0</v>
      </c>
      <c r="BL95" s="61">
        <v>0</v>
      </c>
      <c r="BM95" s="61">
        <v>0</v>
      </c>
      <c r="BN95" s="61">
        <v>1.4003981117023477E-4</v>
      </c>
      <c r="BO95" s="61">
        <v>0</v>
      </c>
      <c r="BP95" s="61">
        <v>7.0302762269013469E-2</v>
      </c>
      <c r="BQ95" s="61">
        <v>2.9141856994939559E-3</v>
      </c>
      <c r="BR95" s="61">
        <v>4.1532924122751093E-2</v>
      </c>
      <c r="BS95" s="61">
        <v>7.5268375813696456E-2</v>
      </c>
      <c r="BT95" s="61">
        <v>5.8675217388342221E-2</v>
      </c>
      <c r="BU95" s="61">
        <v>2.4688701375857767E-3</v>
      </c>
      <c r="BV95" s="61">
        <v>4.969336033266191E-4</v>
      </c>
      <c r="BW95" s="61">
        <v>0</v>
      </c>
      <c r="BX95" s="61">
        <v>5.0179951513282088E-5</v>
      </c>
      <c r="BY95" s="61">
        <v>0</v>
      </c>
      <c r="BZ95" s="61">
        <v>0</v>
      </c>
      <c r="CA95" s="61">
        <v>4.1923915392791744E-5</v>
      </c>
      <c r="CB95" s="61">
        <v>1.2950038903557979E-3</v>
      </c>
      <c r="CC95" s="61">
        <v>0</v>
      </c>
      <c r="CD95" s="61">
        <v>0</v>
      </c>
      <c r="CE95" s="61">
        <v>0</v>
      </c>
      <c r="CF95" s="61">
        <v>0</v>
      </c>
      <c r="CG95" s="61">
        <v>4.3708751188139801E-4</v>
      </c>
      <c r="CH95" s="61">
        <v>0</v>
      </c>
      <c r="CI95" s="61">
        <v>0</v>
      </c>
      <c r="CJ95" s="61">
        <v>0</v>
      </c>
      <c r="CK95" s="61">
        <v>0</v>
      </c>
      <c r="CL95" s="61">
        <v>0</v>
      </c>
      <c r="CM95" s="61">
        <v>0</v>
      </c>
      <c r="CN95" s="61">
        <v>0</v>
      </c>
      <c r="CO95" s="61">
        <v>0</v>
      </c>
      <c r="CP95" s="61">
        <v>0</v>
      </c>
      <c r="CQ95" s="61">
        <v>0</v>
      </c>
      <c r="CR95" s="61">
        <v>0</v>
      </c>
      <c r="CS95" s="61">
        <v>0</v>
      </c>
      <c r="CT95" s="61">
        <v>0</v>
      </c>
      <c r="CU95" s="61">
        <v>1.251220353981446E-5</v>
      </c>
      <c r="CV95" s="61">
        <v>0</v>
      </c>
      <c r="CW95" s="61">
        <v>0</v>
      </c>
      <c r="CX95" s="61">
        <v>6.8420517657772164E-4</v>
      </c>
      <c r="CY95" s="61">
        <v>0</v>
      </c>
      <c r="CZ95" s="61">
        <v>2.1471116266387398E-3</v>
      </c>
      <c r="DA95" s="61">
        <v>2.9219174619544843E-5</v>
      </c>
      <c r="DB95" s="61">
        <v>0</v>
      </c>
      <c r="DC95" s="61">
        <v>1.4372644660399021E-5</v>
      </c>
      <c r="DD95" s="61">
        <v>0</v>
      </c>
      <c r="DE95" s="61">
        <v>0</v>
      </c>
      <c r="DF95" s="61">
        <v>0</v>
      </c>
      <c r="DG95" s="61">
        <v>0</v>
      </c>
      <c r="DH95" s="61">
        <v>0</v>
      </c>
      <c r="DI95" s="61">
        <v>0</v>
      </c>
      <c r="DJ95" s="61">
        <v>0</v>
      </c>
      <c r="DK95" s="61">
        <v>0</v>
      </c>
      <c r="DL95" s="61">
        <v>0</v>
      </c>
      <c r="DM95" s="61">
        <v>0</v>
      </c>
      <c r="DN95" s="61">
        <v>0</v>
      </c>
      <c r="DO95" s="61">
        <v>0</v>
      </c>
      <c r="DP95" s="61">
        <v>0</v>
      </c>
      <c r="DQ95" s="61">
        <v>5.2978756088810837E-5</v>
      </c>
      <c r="DR95" s="61">
        <v>0</v>
      </c>
      <c r="DS95" s="61">
        <v>0</v>
      </c>
      <c r="DT95" s="61">
        <v>7.7665762749372153E-6</v>
      </c>
      <c r="DU95" s="61">
        <v>0</v>
      </c>
      <c r="DV95" s="61">
        <v>0</v>
      </c>
      <c r="DW95" s="61">
        <v>1.4804436681948832E-5</v>
      </c>
      <c r="DX95" s="61">
        <v>0</v>
      </c>
      <c r="DY95" s="61">
        <v>0</v>
      </c>
      <c r="DZ95" s="61">
        <v>0</v>
      </c>
      <c r="EA95" s="61">
        <v>0</v>
      </c>
      <c r="EB95" s="61">
        <v>8.8485919890991333E-5</v>
      </c>
      <c r="EC95" s="61">
        <v>0</v>
      </c>
      <c r="ED95" s="61">
        <v>0</v>
      </c>
      <c r="EE95" s="61">
        <v>0</v>
      </c>
      <c r="EF95" s="61">
        <v>0</v>
      </c>
      <c r="EG95" s="61">
        <v>7.6037600307406476E-4</v>
      </c>
      <c r="EH95" s="61">
        <v>0</v>
      </c>
      <c r="EI95" s="61">
        <v>0</v>
      </c>
      <c r="EJ95" s="61">
        <v>0</v>
      </c>
      <c r="EK95" s="61">
        <v>1.95810041735243E-5</v>
      </c>
      <c r="EL95" s="61">
        <v>0</v>
      </c>
      <c r="EM95" s="61">
        <v>9.348783535137996E-4</v>
      </c>
      <c r="EN95" s="61">
        <v>0</v>
      </c>
      <c r="EO95" s="61">
        <v>0</v>
      </c>
      <c r="EP95" s="61">
        <v>3.0028709147860663E-3</v>
      </c>
      <c r="EQ95" s="61">
        <v>3.5778388170971199E-3</v>
      </c>
      <c r="ER95" s="61">
        <v>4.1984414068249078E-4</v>
      </c>
      <c r="ES95" s="61">
        <v>8.5493663429548781E-4</v>
      </c>
      <c r="ET95" s="61">
        <v>0</v>
      </c>
      <c r="EU95" s="61">
        <v>0</v>
      </c>
      <c r="EV95" s="61">
        <v>1.2463577956344649E-5</v>
      </c>
      <c r="EW95" s="61">
        <v>5.4198049749135373E-4</v>
      </c>
      <c r="EX95" s="61">
        <v>0</v>
      </c>
      <c r="EY95" s="61">
        <v>0</v>
      </c>
      <c r="EZ95" s="61">
        <v>4.6271790103301644E-5</v>
      </c>
      <c r="FA95" s="61">
        <v>0</v>
      </c>
      <c r="FB95" s="61">
        <v>3.8605687122470796E-4</v>
      </c>
      <c r="FC95" s="61">
        <v>1.5395405640593612E-5</v>
      </c>
      <c r="FD95" s="61">
        <v>6.7084218085052276E-4</v>
      </c>
      <c r="FE95" s="61">
        <v>0</v>
      </c>
      <c r="FF95" s="61">
        <v>4.0160187722580509E-4</v>
      </c>
      <c r="FG95" s="61">
        <v>1.6120277068874149E-5</v>
      </c>
      <c r="FH95" s="61">
        <v>5.0167593389887163E-5</v>
      </c>
      <c r="FI95" s="61">
        <v>0</v>
      </c>
      <c r="FJ95" s="61">
        <v>0</v>
      </c>
      <c r="FK95" s="61">
        <v>1.4238735543864536E-3</v>
      </c>
      <c r="FL95" s="61">
        <v>0</v>
      </c>
      <c r="FM95" s="61">
        <v>0</v>
      </c>
      <c r="FN95" s="61">
        <v>0</v>
      </c>
      <c r="FO95" s="61">
        <v>8.5474804188189445E-5</v>
      </c>
      <c r="FP95" s="61">
        <v>1.5768518150412476E-3</v>
      </c>
      <c r="FQ95" s="61">
        <v>1.2132989865424588E-4</v>
      </c>
      <c r="FR95" s="61">
        <v>0</v>
      </c>
      <c r="FS95" s="61">
        <v>3.6297800602268023E-3</v>
      </c>
      <c r="FT95" s="61">
        <v>0.71089063041888145</v>
      </c>
      <c r="FU95" s="61">
        <v>5.2905529888404607E-2</v>
      </c>
      <c r="FV95" s="61">
        <v>0.75680665890898891</v>
      </c>
      <c r="FW95" s="61">
        <v>8.1221974733707278E-2</v>
      </c>
      <c r="FX95" s="61">
        <v>0.1953151948785333</v>
      </c>
      <c r="FY95" s="61">
        <v>7.2380109736843905E-3</v>
      </c>
      <c r="FZ95" s="61">
        <v>1.7710971064581482E-4</v>
      </c>
      <c r="GA95" s="61">
        <v>1.3446650625256742E-4</v>
      </c>
      <c r="GB95" s="61">
        <v>0</v>
      </c>
      <c r="GC95" s="61">
        <v>0</v>
      </c>
      <c r="GD95" s="61">
        <v>0</v>
      </c>
      <c r="GE95" s="61">
        <v>0</v>
      </c>
      <c r="GF95" s="61">
        <v>3.6492611063284572E-4</v>
      </c>
      <c r="GG95" s="61">
        <v>0</v>
      </c>
      <c r="GH95" s="61">
        <v>6.1254990209241556E-6</v>
      </c>
      <c r="GI95" s="61">
        <v>0</v>
      </c>
      <c r="GJ95" s="61">
        <v>0</v>
      </c>
      <c r="GK95" s="61">
        <v>0</v>
      </c>
      <c r="GL95" s="61">
        <v>0</v>
      </c>
      <c r="GM95" s="61">
        <v>0</v>
      </c>
      <c r="GN95" s="61">
        <v>3.3406001641132478E-4</v>
      </c>
      <c r="GO95" s="61">
        <v>0</v>
      </c>
      <c r="GP95" s="61">
        <v>0</v>
      </c>
      <c r="GQ95" s="61">
        <v>1.1147587557252135E-3</v>
      </c>
      <c r="GR95" s="61">
        <v>1.2140802256229401E-5</v>
      </c>
      <c r="GS95" s="61">
        <v>0</v>
      </c>
      <c r="GT95" s="61">
        <v>9.1832476109214551E-6</v>
      </c>
      <c r="GU95" s="61">
        <v>0</v>
      </c>
      <c r="GV95" s="61">
        <v>0</v>
      </c>
      <c r="GW95" s="61">
        <v>0</v>
      </c>
      <c r="GX95" s="61">
        <v>0</v>
      </c>
      <c r="GY95" s="61">
        <v>0</v>
      </c>
      <c r="GZ95" s="61">
        <v>0</v>
      </c>
      <c r="HA95" s="61">
        <v>0</v>
      </c>
      <c r="HB95" s="61">
        <v>0</v>
      </c>
      <c r="HC95" s="61">
        <v>0</v>
      </c>
      <c r="HD95" s="61">
        <v>0</v>
      </c>
      <c r="HE95" s="61">
        <v>0</v>
      </c>
      <c r="HF95" s="61">
        <v>0</v>
      </c>
      <c r="HG95" s="61">
        <v>7.1173203769157558E-5</v>
      </c>
      <c r="HH95" s="61">
        <v>0</v>
      </c>
      <c r="HI95" s="61">
        <v>1.2899691460039941E-5</v>
      </c>
      <c r="HJ95" s="61">
        <v>0</v>
      </c>
      <c r="HK95" s="61">
        <v>0</v>
      </c>
      <c r="HL95" s="61">
        <v>0</v>
      </c>
      <c r="HM95" s="61">
        <v>0</v>
      </c>
      <c r="HN95" s="61">
        <v>0</v>
      </c>
      <c r="HO95" s="61">
        <v>1.5643725186344861E-3</v>
      </c>
      <c r="HP95" s="61">
        <v>2.8495260612600108E-5</v>
      </c>
      <c r="HQ95" s="61">
        <v>0</v>
      </c>
      <c r="HR95" s="61">
        <v>1.6342584181002224E-3</v>
      </c>
      <c r="HS95" s="61">
        <v>1.7329313948597732E-3</v>
      </c>
      <c r="HT95" s="61">
        <v>0</v>
      </c>
      <c r="HU95" s="61">
        <v>0</v>
      </c>
      <c r="HV95" s="61">
        <v>0</v>
      </c>
      <c r="HW95" s="61">
        <v>0</v>
      </c>
      <c r="HX95" s="61">
        <v>3.0172058668194294E-5</v>
      </c>
      <c r="HY95" s="61">
        <v>0</v>
      </c>
      <c r="HZ95" s="61">
        <v>0</v>
      </c>
      <c r="IA95" s="61">
        <v>2.4909171584929364E-4</v>
      </c>
      <c r="IB95" s="61">
        <v>0</v>
      </c>
      <c r="IC95" s="61">
        <v>0</v>
      </c>
      <c r="ID95" s="61">
        <v>0</v>
      </c>
      <c r="IE95" s="61">
        <v>1.0457376901650667E-3</v>
      </c>
      <c r="IF95" s="61">
        <v>0</v>
      </c>
      <c r="IG95" s="61">
        <v>4.2726603460850073E-4</v>
      </c>
      <c r="IH95" s="61">
        <v>0</v>
      </c>
      <c r="II95" s="61">
        <v>9.3837974721766777E-4</v>
      </c>
      <c r="IJ95" s="61">
        <v>8.8859624416840517E-6</v>
      </c>
      <c r="IK95" s="61">
        <v>1.3775498503708195E-4</v>
      </c>
      <c r="IL95" s="61">
        <v>2.1829001919949219E-5</v>
      </c>
      <c r="IM95" s="61">
        <v>0</v>
      </c>
      <c r="IN95" s="61">
        <v>4.3582393166871261E-4</v>
      </c>
      <c r="IO95" s="61">
        <v>6.1191186350692246E-5</v>
      </c>
      <c r="IP95" s="61">
        <v>0</v>
      </c>
      <c r="IQ95" s="61">
        <v>0</v>
      </c>
      <c r="IR95" s="61">
        <v>3.5320431142625515E-5</v>
      </c>
      <c r="IS95" s="61">
        <v>6.5821892214456168E-4</v>
      </c>
      <c r="IT95" s="61">
        <v>0</v>
      </c>
      <c r="IU95" s="61">
        <v>5.1586744370685422E-5</v>
      </c>
      <c r="IV95" s="61">
        <v>9.9258554934127256E-6</v>
      </c>
      <c r="IW95" s="61">
        <v>0</v>
      </c>
      <c r="IX95" s="61">
        <v>3.2109169966880143E-5</v>
      </c>
      <c r="IY95" s="61">
        <v>9.211574822922529E-5</v>
      </c>
      <c r="IZ95" s="61">
        <v>4.8106172567875073E-4</v>
      </c>
      <c r="JA95" s="61">
        <v>1.1023120270590422E-5</v>
      </c>
      <c r="JB95" s="61">
        <v>1.8197037740889097E-4</v>
      </c>
      <c r="JC95" s="61">
        <v>1.0627645075414688E-2</v>
      </c>
      <c r="JD95" s="61">
        <v>2.1411464139234497E-2</v>
      </c>
      <c r="JE95" s="61">
        <v>6.0319653648224794E-2</v>
      </c>
      <c r="JF95" s="61">
        <v>0.11730932822764023</v>
      </c>
      <c r="JG95" s="61">
        <v>9.598260936196265E-6</v>
      </c>
      <c r="JH95" s="61">
        <v>3.7559843219313998E-5</v>
      </c>
      <c r="JI95" s="61">
        <v>1.2107535758572312E-4</v>
      </c>
      <c r="JJ95" s="61">
        <v>0</v>
      </c>
      <c r="JK95" s="61">
        <v>0</v>
      </c>
      <c r="JL95" s="61">
        <v>0</v>
      </c>
      <c r="JM95" s="61">
        <v>1.1027126014933764E-5</v>
      </c>
      <c r="JN95" s="61">
        <v>1.6172794332146301E-3</v>
      </c>
      <c r="JO95" s="61">
        <v>1.6328924489776754E-4</v>
      </c>
      <c r="JP95" s="61">
        <v>2.5177892873081857E-4</v>
      </c>
      <c r="JQ95" s="61">
        <v>7.870679365902908E-4</v>
      </c>
      <c r="JR95" s="61">
        <v>9.9098507703787933E-4</v>
      </c>
      <c r="JS95" s="61">
        <v>2.8043814856267411E-2</v>
      </c>
      <c r="JT95" s="61">
        <v>0</v>
      </c>
      <c r="JU95" s="61">
        <v>1.0572284901406443E-5</v>
      </c>
      <c r="JV95" s="61">
        <v>1.9915171878527092E-4</v>
      </c>
      <c r="JW95" s="61">
        <v>1.7494961892139185E-3</v>
      </c>
      <c r="JX95" s="61">
        <v>4.1830305927441816E-6</v>
      </c>
      <c r="JY95" s="61">
        <v>7.8272263148092592E-6</v>
      </c>
      <c r="JZ95" s="61">
        <v>3.8295196519789318E-6</v>
      </c>
      <c r="KA95" s="61">
        <v>0</v>
      </c>
      <c r="KB95" s="61">
        <v>8.5978228222852637E-4</v>
      </c>
      <c r="KC95" s="61">
        <v>5.1792265356275173E-6</v>
      </c>
      <c r="KD95" s="61">
        <v>2.0201564973459406E-5</v>
      </c>
      <c r="KE95" s="61">
        <v>0</v>
      </c>
      <c r="KF95" s="61">
        <v>0</v>
      </c>
      <c r="KG95" s="61">
        <v>5.7629413140785963E-6</v>
      </c>
      <c r="KH95" s="61">
        <v>1.763903471671385E-5</v>
      </c>
      <c r="KI95" s="61">
        <v>0</v>
      </c>
      <c r="KJ95" s="61">
        <v>0</v>
      </c>
      <c r="KK95" s="61">
        <v>4.3016000804535894E-6</v>
      </c>
      <c r="KL95" s="61">
        <v>0</v>
      </c>
      <c r="KM95" s="61">
        <v>4.9780857637694354E-4</v>
      </c>
      <c r="KN95" s="61">
        <v>0</v>
      </c>
      <c r="KO95" s="61">
        <v>0</v>
      </c>
      <c r="KP95" s="61">
        <v>0</v>
      </c>
      <c r="KQ95" s="61">
        <v>0</v>
      </c>
      <c r="KR95" s="61">
        <v>0</v>
      </c>
      <c r="KS95" s="61">
        <v>0</v>
      </c>
      <c r="KT95" s="61">
        <v>0</v>
      </c>
      <c r="KU95" s="61">
        <v>1.3490745427689456E-4</v>
      </c>
      <c r="KV95" s="61">
        <v>4.8899731036206354E-4</v>
      </c>
      <c r="KW95" s="61">
        <v>1.4728119606630255E-4</v>
      </c>
      <c r="KX95" s="61">
        <v>0</v>
      </c>
      <c r="KY95" s="61">
        <v>0</v>
      </c>
      <c r="KZ95" s="61">
        <v>1.3810985073087957E-4</v>
      </c>
    </row>
    <row r="96" spans="1:312" ht="13" x14ac:dyDescent="0.3">
      <c r="A96" s="102">
        <v>1.0124997723678979</v>
      </c>
      <c r="B96" s="50" t="s">
        <v>837</v>
      </c>
      <c r="C96" s="60" t="s">
        <v>176</v>
      </c>
      <c r="D96" s="61">
        <v>2.2897111759431148E-2</v>
      </c>
      <c r="E96" s="61">
        <v>8.4434467210494485E-4</v>
      </c>
      <c r="F96" s="61">
        <v>2.1248831017087687E-3</v>
      </c>
      <c r="G96" s="61">
        <v>5.2878546189486959E-3</v>
      </c>
      <c r="H96" s="61">
        <v>1.0686678536879267E-2</v>
      </c>
      <c r="I96" s="61">
        <v>0</v>
      </c>
      <c r="J96" s="61">
        <v>0</v>
      </c>
      <c r="K96" s="61">
        <v>0</v>
      </c>
      <c r="L96" s="61">
        <v>0</v>
      </c>
      <c r="M96" s="61">
        <v>0</v>
      </c>
      <c r="N96" s="61">
        <v>8.5950315069466612E-5</v>
      </c>
      <c r="O96" s="61">
        <v>0</v>
      </c>
      <c r="P96" s="61">
        <v>0</v>
      </c>
      <c r="Q96" s="61">
        <v>8.9372168984701501E-5</v>
      </c>
      <c r="R96" s="61">
        <v>0</v>
      </c>
      <c r="S96" s="61">
        <v>0</v>
      </c>
      <c r="T96" s="61">
        <v>0</v>
      </c>
      <c r="U96" s="61">
        <v>0</v>
      </c>
      <c r="V96" s="61">
        <v>0</v>
      </c>
      <c r="W96" s="61">
        <v>0</v>
      </c>
      <c r="X96" s="61">
        <v>0</v>
      </c>
      <c r="Y96" s="61">
        <v>0</v>
      </c>
      <c r="Z96" s="61">
        <v>0</v>
      </c>
      <c r="AA96" s="61">
        <v>0</v>
      </c>
      <c r="AB96" s="61">
        <v>0</v>
      </c>
      <c r="AC96" s="61">
        <v>0</v>
      </c>
      <c r="AD96" s="61">
        <v>0</v>
      </c>
      <c r="AE96" s="61">
        <v>0</v>
      </c>
      <c r="AF96" s="61">
        <v>0</v>
      </c>
      <c r="AG96" s="61">
        <v>0</v>
      </c>
      <c r="AH96" s="61">
        <v>0</v>
      </c>
      <c r="AI96" s="61">
        <v>0</v>
      </c>
      <c r="AJ96" s="61">
        <v>0</v>
      </c>
      <c r="AK96" s="61">
        <v>0</v>
      </c>
      <c r="AL96" s="61">
        <v>0</v>
      </c>
      <c r="AM96" s="61">
        <v>0</v>
      </c>
      <c r="AN96" s="61">
        <v>0</v>
      </c>
      <c r="AO96" s="61">
        <v>0</v>
      </c>
      <c r="AP96" s="61">
        <v>0</v>
      </c>
      <c r="AQ96" s="61">
        <v>0</v>
      </c>
      <c r="AR96" s="61">
        <v>0</v>
      </c>
      <c r="AS96" s="61">
        <v>0</v>
      </c>
      <c r="AT96" s="61">
        <v>0</v>
      </c>
      <c r="AU96" s="61">
        <v>0</v>
      </c>
      <c r="AV96" s="61">
        <v>8.3517506699517588E-2</v>
      </c>
      <c r="AW96" s="61">
        <v>0</v>
      </c>
      <c r="AX96" s="61">
        <v>0</v>
      </c>
      <c r="AY96" s="61">
        <v>1.634995719948457E-5</v>
      </c>
      <c r="AZ96" s="61">
        <v>0</v>
      </c>
      <c r="BA96" s="61">
        <v>0</v>
      </c>
      <c r="BB96" s="61">
        <v>0</v>
      </c>
      <c r="BC96" s="61">
        <v>0</v>
      </c>
      <c r="BD96" s="61">
        <v>0</v>
      </c>
      <c r="BE96" s="61">
        <v>2.3791615235817251E-3</v>
      </c>
      <c r="BF96" s="61">
        <v>0</v>
      </c>
      <c r="BG96" s="61">
        <v>0</v>
      </c>
      <c r="BH96" s="61">
        <v>0</v>
      </c>
      <c r="BI96" s="61">
        <v>0</v>
      </c>
      <c r="BJ96" s="61">
        <v>0</v>
      </c>
      <c r="BK96" s="61">
        <v>0</v>
      </c>
      <c r="BL96" s="61">
        <v>0</v>
      </c>
      <c r="BM96" s="61">
        <v>0</v>
      </c>
      <c r="BN96" s="61">
        <v>0</v>
      </c>
      <c r="BO96" s="61">
        <v>0</v>
      </c>
      <c r="BP96" s="61">
        <v>1.0844909495630705E-2</v>
      </c>
      <c r="BQ96" s="61">
        <v>0</v>
      </c>
      <c r="BR96" s="61">
        <v>1.1039185012177516E-2</v>
      </c>
      <c r="BS96" s="61">
        <v>1.4154912173040907E-2</v>
      </c>
      <c r="BT96" s="61">
        <v>8.0818779421580333E-3</v>
      </c>
      <c r="BU96" s="61">
        <v>1.5292225491244014E-4</v>
      </c>
      <c r="BV96" s="61">
        <v>0</v>
      </c>
      <c r="BW96" s="61">
        <v>0</v>
      </c>
      <c r="BX96" s="61">
        <v>0</v>
      </c>
      <c r="BY96" s="61">
        <v>0</v>
      </c>
      <c r="BZ96" s="61">
        <v>0</v>
      </c>
      <c r="CA96" s="61">
        <v>0</v>
      </c>
      <c r="CB96" s="61">
        <v>0</v>
      </c>
      <c r="CC96" s="61">
        <v>0</v>
      </c>
      <c r="CD96" s="61">
        <v>0</v>
      </c>
      <c r="CE96" s="61">
        <v>0</v>
      </c>
      <c r="CF96" s="61">
        <v>0</v>
      </c>
      <c r="CG96" s="61">
        <v>0</v>
      </c>
      <c r="CH96" s="61">
        <v>0</v>
      </c>
      <c r="CI96" s="61">
        <v>0</v>
      </c>
      <c r="CJ96" s="61">
        <v>0</v>
      </c>
      <c r="CK96" s="61">
        <v>0</v>
      </c>
      <c r="CL96" s="61">
        <v>0</v>
      </c>
      <c r="CM96" s="61">
        <v>0</v>
      </c>
      <c r="CN96" s="61">
        <v>0</v>
      </c>
      <c r="CO96" s="61">
        <v>0</v>
      </c>
      <c r="CP96" s="61">
        <v>0</v>
      </c>
      <c r="CQ96" s="61">
        <v>0</v>
      </c>
      <c r="CR96" s="61">
        <v>0</v>
      </c>
      <c r="CS96" s="61">
        <v>0</v>
      </c>
      <c r="CT96" s="61">
        <v>0</v>
      </c>
      <c r="CU96" s="61">
        <v>0</v>
      </c>
      <c r="CV96" s="61">
        <v>0</v>
      </c>
      <c r="CW96" s="61">
        <v>0</v>
      </c>
      <c r="CX96" s="61">
        <v>0</v>
      </c>
      <c r="CY96" s="61">
        <v>0</v>
      </c>
      <c r="CZ96" s="61">
        <v>0</v>
      </c>
      <c r="DA96" s="61">
        <v>0</v>
      </c>
      <c r="DB96" s="61">
        <v>0</v>
      </c>
      <c r="DC96" s="61">
        <v>0</v>
      </c>
      <c r="DD96" s="61">
        <v>0</v>
      </c>
      <c r="DE96" s="61">
        <v>0</v>
      </c>
      <c r="DF96" s="61">
        <v>0</v>
      </c>
      <c r="DG96" s="61">
        <v>0</v>
      </c>
      <c r="DH96" s="61">
        <v>0</v>
      </c>
      <c r="DI96" s="61">
        <v>0</v>
      </c>
      <c r="DJ96" s="61">
        <v>0</v>
      </c>
      <c r="DK96" s="61">
        <v>0</v>
      </c>
      <c r="DL96" s="61">
        <v>0</v>
      </c>
      <c r="DM96" s="61">
        <v>0</v>
      </c>
      <c r="DN96" s="61">
        <v>0</v>
      </c>
      <c r="DO96" s="61">
        <v>0</v>
      </c>
      <c r="DP96" s="61">
        <v>0</v>
      </c>
      <c r="DQ96" s="61">
        <v>0</v>
      </c>
      <c r="DR96" s="61">
        <v>0</v>
      </c>
      <c r="DS96" s="61">
        <v>0</v>
      </c>
      <c r="DT96" s="61">
        <v>0</v>
      </c>
      <c r="DU96" s="61">
        <v>0</v>
      </c>
      <c r="DV96" s="61">
        <v>0</v>
      </c>
      <c r="DW96" s="61">
        <v>0</v>
      </c>
      <c r="DX96" s="61">
        <v>0</v>
      </c>
      <c r="DY96" s="61">
        <v>0</v>
      </c>
      <c r="DZ96" s="61">
        <v>0</v>
      </c>
      <c r="EA96" s="61">
        <v>0</v>
      </c>
      <c r="EB96" s="61">
        <v>0</v>
      </c>
      <c r="EC96" s="61">
        <v>0</v>
      </c>
      <c r="ED96" s="61">
        <v>0</v>
      </c>
      <c r="EE96" s="61">
        <v>0</v>
      </c>
      <c r="EF96" s="61">
        <v>0</v>
      </c>
      <c r="EG96" s="61">
        <v>0</v>
      </c>
      <c r="EH96" s="61">
        <v>0</v>
      </c>
      <c r="EI96" s="61">
        <v>1.7710299954573085E-4</v>
      </c>
      <c r="EJ96" s="61">
        <v>0</v>
      </c>
      <c r="EK96" s="61">
        <v>0</v>
      </c>
      <c r="EL96" s="61">
        <v>0</v>
      </c>
      <c r="EM96" s="61">
        <v>0</v>
      </c>
      <c r="EN96" s="61">
        <v>0</v>
      </c>
      <c r="EO96" s="61">
        <v>0</v>
      </c>
      <c r="EP96" s="61">
        <v>0</v>
      </c>
      <c r="EQ96" s="61">
        <v>0</v>
      </c>
      <c r="ER96" s="61">
        <v>0</v>
      </c>
      <c r="ES96" s="61">
        <v>0</v>
      </c>
      <c r="ET96" s="61">
        <v>0</v>
      </c>
      <c r="EU96" s="61">
        <v>0</v>
      </c>
      <c r="EV96" s="61">
        <v>0</v>
      </c>
      <c r="EW96" s="61">
        <v>0</v>
      </c>
      <c r="EX96" s="61">
        <v>0</v>
      </c>
      <c r="EY96" s="61">
        <v>0</v>
      </c>
      <c r="EZ96" s="61">
        <v>0</v>
      </c>
      <c r="FA96" s="61">
        <v>0</v>
      </c>
      <c r="FB96" s="61">
        <v>0</v>
      </c>
      <c r="FC96" s="61">
        <v>0</v>
      </c>
      <c r="FD96" s="61">
        <v>0</v>
      </c>
      <c r="FE96" s="61">
        <v>0</v>
      </c>
      <c r="FF96" s="61">
        <v>0</v>
      </c>
      <c r="FG96" s="61">
        <v>0</v>
      </c>
      <c r="FH96" s="61">
        <v>0</v>
      </c>
      <c r="FI96" s="61">
        <v>0</v>
      </c>
      <c r="FJ96" s="61">
        <v>0</v>
      </c>
      <c r="FK96" s="61">
        <v>0</v>
      </c>
      <c r="FL96" s="61">
        <v>0</v>
      </c>
      <c r="FM96" s="61">
        <v>0</v>
      </c>
      <c r="FN96" s="61">
        <v>0</v>
      </c>
      <c r="FO96" s="61">
        <v>0</v>
      </c>
      <c r="FP96" s="61">
        <v>0</v>
      </c>
      <c r="FQ96" s="61">
        <v>0</v>
      </c>
      <c r="FR96" s="61">
        <v>0</v>
      </c>
      <c r="FS96" s="61">
        <v>0</v>
      </c>
      <c r="FT96" s="61">
        <v>7.6801287160402907E-4</v>
      </c>
      <c r="FU96" s="61">
        <v>0</v>
      </c>
      <c r="FV96" s="61">
        <v>0</v>
      </c>
      <c r="FW96" s="61">
        <v>0</v>
      </c>
      <c r="FX96" s="61">
        <v>4.1759418105698932E-5</v>
      </c>
      <c r="FY96" s="61">
        <v>0</v>
      </c>
      <c r="FZ96" s="61">
        <v>0</v>
      </c>
      <c r="GA96" s="61">
        <v>0</v>
      </c>
      <c r="GB96" s="61">
        <v>0</v>
      </c>
      <c r="GC96" s="61">
        <v>0</v>
      </c>
      <c r="GD96" s="61">
        <v>0</v>
      </c>
      <c r="GE96" s="61">
        <v>0</v>
      </c>
      <c r="GF96" s="61">
        <v>0</v>
      </c>
      <c r="GG96" s="61">
        <v>0</v>
      </c>
      <c r="GH96" s="61">
        <v>0</v>
      </c>
      <c r="GI96" s="61">
        <v>0</v>
      </c>
      <c r="GJ96" s="61">
        <v>0</v>
      </c>
      <c r="GK96" s="61">
        <v>0</v>
      </c>
      <c r="GL96" s="61">
        <v>0</v>
      </c>
      <c r="GM96" s="61">
        <v>0</v>
      </c>
      <c r="GN96" s="61">
        <v>0</v>
      </c>
      <c r="GO96" s="61">
        <v>0</v>
      </c>
      <c r="GP96" s="61">
        <v>0</v>
      </c>
      <c r="GQ96" s="61">
        <v>0</v>
      </c>
      <c r="GR96" s="61">
        <v>0</v>
      </c>
      <c r="GS96" s="61">
        <v>0</v>
      </c>
      <c r="GT96" s="61">
        <v>0</v>
      </c>
      <c r="GU96" s="61">
        <v>0</v>
      </c>
      <c r="GV96" s="61">
        <v>0</v>
      </c>
      <c r="GW96" s="61">
        <v>0</v>
      </c>
      <c r="GX96" s="61">
        <v>0</v>
      </c>
      <c r="GY96" s="61">
        <v>0</v>
      </c>
      <c r="GZ96" s="61">
        <v>0</v>
      </c>
      <c r="HA96" s="61">
        <v>0</v>
      </c>
      <c r="HB96" s="61">
        <v>0</v>
      </c>
      <c r="HC96" s="61">
        <v>0</v>
      </c>
      <c r="HD96" s="61">
        <v>0</v>
      </c>
      <c r="HE96" s="61">
        <v>0</v>
      </c>
      <c r="HF96" s="61">
        <v>0</v>
      </c>
      <c r="HG96" s="61">
        <v>0</v>
      </c>
      <c r="HH96" s="61">
        <v>0</v>
      </c>
      <c r="HI96" s="61">
        <v>0</v>
      </c>
      <c r="HJ96" s="61">
        <v>0</v>
      </c>
      <c r="HK96" s="61">
        <v>0</v>
      </c>
      <c r="HL96" s="61">
        <v>0</v>
      </c>
      <c r="HM96" s="61">
        <v>0</v>
      </c>
      <c r="HN96" s="61">
        <v>0</v>
      </c>
      <c r="HO96" s="61">
        <v>0</v>
      </c>
      <c r="HP96" s="61">
        <v>0</v>
      </c>
      <c r="HQ96" s="61">
        <v>0</v>
      </c>
      <c r="HR96" s="61">
        <v>0</v>
      </c>
      <c r="HS96" s="61">
        <v>0</v>
      </c>
      <c r="HT96" s="61">
        <v>0</v>
      </c>
      <c r="HU96" s="61">
        <v>0</v>
      </c>
      <c r="HV96" s="61">
        <v>0</v>
      </c>
      <c r="HW96" s="61">
        <v>0</v>
      </c>
      <c r="HX96" s="61">
        <v>0</v>
      </c>
      <c r="HY96" s="61">
        <v>0</v>
      </c>
      <c r="HZ96" s="61">
        <v>0</v>
      </c>
      <c r="IA96" s="61">
        <v>0</v>
      </c>
      <c r="IB96" s="61">
        <v>0</v>
      </c>
      <c r="IC96" s="61">
        <v>0</v>
      </c>
      <c r="ID96" s="61">
        <v>0</v>
      </c>
      <c r="IE96" s="61">
        <v>0</v>
      </c>
      <c r="IF96" s="61">
        <v>0</v>
      </c>
      <c r="IG96" s="61">
        <v>0</v>
      </c>
      <c r="IH96" s="61">
        <v>0</v>
      </c>
      <c r="II96" s="61">
        <v>0</v>
      </c>
      <c r="IJ96" s="61">
        <v>0</v>
      </c>
      <c r="IK96" s="61">
        <v>0</v>
      </c>
      <c r="IL96" s="61">
        <v>5.4851410275851957E-6</v>
      </c>
      <c r="IM96" s="61">
        <v>0</v>
      </c>
      <c r="IN96" s="61">
        <v>0</v>
      </c>
      <c r="IO96" s="61">
        <v>0</v>
      </c>
      <c r="IP96" s="61">
        <v>0</v>
      </c>
      <c r="IQ96" s="61">
        <v>0</v>
      </c>
      <c r="IR96" s="61">
        <v>8.6071331408834897E-6</v>
      </c>
      <c r="IS96" s="61">
        <v>0</v>
      </c>
      <c r="IT96" s="61">
        <v>0</v>
      </c>
      <c r="IU96" s="61">
        <v>0</v>
      </c>
      <c r="IV96" s="61">
        <v>0</v>
      </c>
      <c r="IW96" s="61">
        <v>0</v>
      </c>
      <c r="IX96" s="61">
        <v>0</v>
      </c>
      <c r="IY96" s="61">
        <v>0</v>
      </c>
      <c r="IZ96" s="61">
        <v>0</v>
      </c>
      <c r="JA96" s="61">
        <v>1.5939338889161764E-4</v>
      </c>
      <c r="JB96" s="61">
        <v>0</v>
      </c>
      <c r="JC96" s="61">
        <v>1.3637658908112044E-3</v>
      </c>
      <c r="JD96" s="61">
        <v>2.8398567328571768E-3</v>
      </c>
      <c r="JE96" s="61">
        <v>0.20987097286319228</v>
      </c>
      <c r="JF96" s="61">
        <v>0.2435114584546326</v>
      </c>
      <c r="JG96" s="61">
        <v>0</v>
      </c>
      <c r="JH96" s="61">
        <v>0</v>
      </c>
      <c r="JI96" s="61">
        <v>0</v>
      </c>
      <c r="JJ96" s="61">
        <v>0</v>
      </c>
      <c r="JK96" s="61">
        <v>0</v>
      </c>
      <c r="JL96" s="61">
        <v>0</v>
      </c>
      <c r="JM96" s="61">
        <v>0</v>
      </c>
      <c r="JN96" s="61">
        <v>0</v>
      </c>
      <c r="JO96" s="61">
        <v>3.0768119110764696E-5</v>
      </c>
      <c r="JP96" s="61">
        <v>1.5022339790971307E-4</v>
      </c>
      <c r="JQ96" s="61">
        <v>0</v>
      </c>
      <c r="JR96" s="61">
        <v>0</v>
      </c>
      <c r="JS96" s="61">
        <v>1.0845447551206448E-2</v>
      </c>
      <c r="JT96" s="61">
        <v>0</v>
      </c>
      <c r="JU96" s="61">
        <v>0</v>
      </c>
      <c r="JV96" s="61">
        <v>0</v>
      </c>
      <c r="JW96" s="61">
        <v>0</v>
      </c>
      <c r="JX96" s="61">
        <v>0</v>
      </c>
      <c r="JY96" s="61">
        <v>0</v>
      </c>
      <c r="JZ96" s="61">
        <v>0</v>
      </c>
      <c r="KA96" s="61">
        <v>0</v>
      </c>
      <c r="KB96" s="61">
        <v>0</v>
      </c>
      <c r="KC96" s="61">
        <v>0</v>
      </c>
      <c r="KD96" s="61">
        <v>0</v>
      </c>
      <c r="KE96" s="61">
        <v>0</v>
      </c>
      <c r="KF96" s="61">
        <v>0</v>
      </c>
      <c r="KG96" s="61">
        <v>0</v>
      </c>
      <c r="KH96" s="61">
        <v>0</v>
      </c>
      <c r="KI96" s="61">
        <v>0</v>
      </c>
      <c r="KJ96" s="61">
        <v>9.9420395566442605E-5</v>
      </c>
      <c r="KK96" s="61">
        <v>0</v>
      </c>
      <c r="KL96" s="61">
        <v>0</v>
      </c>
      <c r="KM96" s="61">
        <v>1.2682000805573783E-4</v>
      </c>
      <c r="KN96" s="61">
        <v>0</v>
      </c>
      <c r="KO96" s="61">
        <v>0</v>
      </c>
      <c r="KP96" s="61">
        <v>0</v>
      </c>
      <c r="KQ96" s="61">
        <v>0</v>
      </c>
      <c r="KR96" s="61">
        <v>0</v>
      </c>
      <c r="KS96" s="61">
        <v>0</v>
      </c>
      <c r="KT96" s="61">
        <v>0</v>
      </c>
      <c r="KU96" s="61">
        <v>0</v>
      </c>
      <c r="KV96" s="61">
        <v>0</v>
      </c>
      <c r="KW96" s="61">
        <v>0</v>
      </c>
      <c r="KX96" s="61">
        <v>0</v>
      </c>
      <c r="KY96" s="61">
        <v>0</v>
      </c>
      <c r="KZ96" s="61">
        <v>0</v>
      </c>
    </row>
    <row r="97" spans="1:312" ht="13" x14ac:dyDescent="0.3">
      <c r="A97" s="102">
        <v>1.0562326832310986</v>
      </c>
      <c r="B97" s="50" t="s">
        <v>13539</v>
      </c>
      <c r="C97" s="60" t="s">
        <v>39</v>
      </c>
      <c r="D97" s="61">
        <v>0</v>
      </c>
      <c r="E97" s="61">
        <v>0</v>
      </c>
      <c r="F97" s="61">
        <v>0</v>
      </c>
      <c r="G97" s="61">
        <v>0</v>
      </c>
      <c r="H97" s="61">
        <v>0</v>
      </c>
      <c r="I97" s="61">
        <v>0</v>
      </c>
      <c r="J97" s="61">
        <v>0</v>
      </c>
      <c r="K97" s="61">
        <v>0</v>
      </c>
      <c r="L97" s="61">
        <v>0</v>
      </c>
      <c r="M97" s="61">
        <v>0</v>
      </c>
      <c r="N97" s="61">
        <v>0</v>
      </c>
      <c r="O97" s="61">
        <v>0</v>
      </c>
      <c r="P97" s="61">
        <v>0</v>
      </c>
      <c r="Q97" s="61">
        <v>0</v>
      </c>
      <c r="R97" s="61">
        <v>0</v>
      </c>
      <c r="S97" s="61">
        <v>0</v>
      </c>
      <c r="T97" s="61">
        <v>0</v>
      </c>
      <c r="U97" s="61">
        <v>0</v>
      </c>
      <c r="V97" s="61">
        <v>4.4045440641478692E-4</v>
      </c>
      <c r="W97" s="61">
        <v>0</v>
      </c>
      <c r="X97" s="61">
        <v>0</v>
      </c>
      <c r="Y97" s="61">
        <v>1.0226678566149402E-5</v>
      </c>
      <c r="Z97" s="61">
        <v>0</v>
      </c>
      <c r="AA97" s="61">
        <v>0</v>
      </c>
      <c r="AB97" s="61">
        <v>0</v>
      </c>
      <c r="AC97" s="61">
        <v>1.0589020836453754E-5</v>
      </c>
      <c r="AD97" s="61">
        <v>0</v>
      </c>
      <c r="AE97" s="61">
        <v>0</v>
      </c>
      <c r="AF97" s="61">
        <v>0</v>
      </c>
      <c r="AG97" s="61">
        <v>0</v>
      </c>
      <c r="AH97" s="61">
        <v>0</v>
      </c>
      <c r="AI97" s="61">
        <v>0</v>
      </c>
      <c r="AJ97" s="61">
        <v>0</v>
      </c>
      <c r="AK97" s="61">
        <v>0</v>
      </c>
      <c r="AL97" s="61">
        <v>0</v>
      </c>
      <c r="AM97" s="61">
        <v>0</v>
      </c>
      <c r="AN97" s="61">
        <v>0</v>
      </c>
      <c r="AO97" s="61">
        <v>0</v>
      </c>
      <c r="AP97" s="61">
        <v>0</v>
      </c>
      <c r="AQ97" s="61">
        <v>0</v>
      </c>
      <c r="AR97" s="61">
        <v>0</v>
      </c>
      <c r="AS97" s="61">
        <v>0</v>
      </c>
      <c r="AT97" s="61">
        <v>0</v>
      </c>
      <c r="AU97" s="61">
        <v>0</v>
      </c>
      <c r="AV97" s="61">
        <v>0</v>
      </c>
      <c r="AW97" s="61">
        <v>0</v>
      </c>
      <c r="AX97" s="61">
        <v>0</v>
      </c>
      <c r="AY97" s="61">
        <v>0</v>
      </c>
      <c r="AZ97" s="61">
        <v>0</v>
      </c>
      <c r="BA97" s="61">
        <v>0</v>
      </c>
      <c r="BB97" s="61">
        <v>0</v>
      </c>
      <c r="BC97" s="61">
        <v>0</v>
      </c>
      <c r="BD97" s="61">
        <v>0</v>
      </c>
      <c r="BE97" s="61">
        <v>0</v>
      </c>
      <c r="BF97" s="61">
        <v>1.6843150370893398E-5</v>
      </c>
      <c r="BG97" s="61">
        <v>0</v>
      </c>
      <c r="BH97" s="61">
        <v>2.3414544361136916E-5</v>
      </c>
      <c r="BI97" s="61">
        <v>0</v>
      </c>
      <c r="BJ97" s="61">
        <v>6.7693078255872625E-5</v>
      </c>
      <c r="BK97" s="61">
        <v>0</v>
      </c>
      <c r="BL97" s="61">
        <v>0</v>
      </c>
      <c r="BM97" s="61">
        <v>0</v>
      </c>
      <c r="BN97" s="61">
        <v>0</v>
      </c>
      <c r="BO97" s="61">
        <v>0</v>
      </c>
      <c r="BP97" s="61">
        <v>0</v>
      </c>
      <c r="BQ97" s="61">
        <v>0</v>
      </c>
      <c r="BR97" s="61">
        <v>0</v>
      </c>
      <c r="BS97" s="61">
        <v>0</v>
      </c>
      <c r="BT97" s="61">
        <v>0</v>
      </c>
      <c r="BU97" s="61">
        <v>0</v>
      </c>
      <c r="BV97" s="61">
        <v>0</v>
      </c>
      <c r="BW97" s="61">
        <v>0</v>
      </c>
      <c r="BX97" s="61">
        <v>0</v>
      </c>
      <c r="BY97" s="61">
        <v>0</v>
      </c>
      <c r="BZ97" s="61">
        <v>0</v>
      </c>
      <c r="CA97" s="61">
        <v>0</v>
      </c>
      <c r="CB97" s="61">
        <v>0</v>
      </c>
      <c r="CC97" s="61">
        <v>0</v>
      </c>
      <c r="CD97" s="61">
        <v>0</v>
      </c>
      <c r="CE97" s="61">
        <v>0</v>
      </c>
      <c r="CF97" s="61">
        <v>0</v>
      </c>
      <c r="CG97" s="61">
        <v>0</v>
      </c>
      <c r="CH97" s="61">
        <v>0</v>
      </c>
      <c r="CI97" s="61">
        <v>0</v>
      </c>
      <c r="CJ97" s="61">
        <v>0</v>
      </c>
      <c r="CK97" s="61">
        <v>0</v>
      </c>
      <c r="CL97" s="61">
        <v>0</v>
      </c>
      <c r="CM97" s="61">
        <v>0</v>
      </c>
      <c r="CN97" s="61">
        <v>0</v>
      </c>
      <c r="CO97" s="61">
        <v>0</v>
      </c>
      <c r="CP97" s="61">
        <v>0</v>
      </c>
      <c r="CQ97" s="61">
        <v>0</v>
      </c>
      <c r="CR97" s="61">
        <v>0</v>
      </c>
      <c r="CS97" s="61">
        <v>0</v>
      </c>
      <c r="CT97" s="61">
        <v>0</v>
      </c>
      <c r="CU97" s="61">
        <v>0</v>
      </c>
      <c r="CV97" s="61">
        <v>0</v>
      </c>
      <c r="CW97" s="61">
        <v>0</v>
      </c>
      <c r="CX97" s="61">
        <v>0</v>
      </c>
      <c r="CY97" s="61">
        <v>0</v>
      </c>
      <c r="CZ97" s="61">
        <v>0</v>
      </c>
      <c r="DA97" s="61">
        <v>0</v>
      </c>
      <c r="DB97" s="61">
        <v>0</v>
      </c>
      <c r="DC97" s="61">
        <v>0</v>
      </c>
      <c r="DD97" s="61">
        <v>5.6565946302670621E-4</v>
      </c>
      <c r="DE97" s="61">
        <v>0</v>
      </c>
      <c r="DF97" s="61">
        <v>0</v>
      </c>
      <c r="DG97" s="61">
        <v>0</v>
      </c>
      <c r="DH97" s="61">
        <v>1.904696968811345E-5</v>
      </c>
      <c r="DI97" s="61">
        <v>0</v>
      </c>
      <c r="DJ97" s="61">
        <v>0</v>
      </c>
      <c r="DK97" s="61">
        <v>0</v>
      </c>
      <c r="DL97" s="61">
        <v>0</v>
      </c>
      <c r="DM97" s="61">
        <v>0</v>
      </c>
      <c r="DN97" s="61">
        <v>0</v>
      </c>
      <c r="DO97" s="61">
        <v>0</v>
      </c>
      <c r="DP97" s="61">
        <v>0</v>
      </c>
      <c r="DQ97" s="61">
        <v>0</v>
      </c>
      <c r="DR97" s="61">
        <v>0</v>
      </c>
      <c r="DS97" s="61">
        <v>0</v>
      </c>
      <c r="DT97" s="61">
        <v>0</v>
      </c>
      <c r="DU97" s="61">
        <v>0</v>
      </c>
      <c r="DV97" s="61">
        <v>0</v>
      </c>
      <c r="DW97" s="61">
        <v>0</v>
      </c>
      <c r="DX97" s="61">
        <v>0</v>
      </c>
      <c r="DY97" s="61">
        <v>0</v>
      </c>
      <c r="DZ97" s="61">
        <v>0</v>
      </c>
      <c r="EA97" s="61">
        <v>0</v>
      </c>
      <c r="EB97" s="61">
        <v>0</v>
      </c>
      <c r="EC97" s="61">
        <v>0</v>
      </c>
      <c r="ED97" s="61">
        <v>0</v>
      </c>
      <c r="EE97" s="61">
        <v>0</v>
      </c>
      <c r="EF97" s="61">
        <v>0</v>
      </c>
      <c r="EG97" s="61">
        <v>0</v>
      </c>
      <c r="EH97" s="61">
        <v>0</v>
      </c>
      <c r="EI97" s="61">
        <v>0</v>
      </c>
      <c r="EJ97" s="61">
        <v>0</v>
      </c>
      <c r="EK97" s="61">
        <v>0</v>
      </c>
      <c r="EL97" s="61">
        <v>0</v>
      </c>
      <c r="EM97" s="61">
        <v>0</v>
      </c>
      <c r="EN97" s="61">
        <v>0</v>
      </c>
      <c r="EO97" s="61">
        <v>0</v>
      </c>
      <c r="EP97" s="61">
        <v>0</v>
      </c>
      <c r="EQ97" s="61">
        <v>0</v>
      </c>
      <c r="ER97" s="61">
        <v>0</v>
      </c>
      <c r="ES97" s="61">
        <v>0</v>
      </c>
      <c r="ET97" s="61">
        <v>0</v>
      </c>
      <c r="EU97" s="61">
        <v>0</v>
      </c>
      <c r="EV97" s="61">
        <v>0</v>
      </c>
      <c r="EW97" s="61">
        <v>0</v>
      </c>
      <c r="EX97" s="61">
        <v>0</v>
      </c>
      <c r="EY97" s="61">
        <v>0</v>
      </c>
      <c r="EZ97" s="61">
        <v>0</v>
      </c>
      <c r="FA97" s="61">
        <v>0</v>
      </c>
      <c r="FB97" s="61">
        <v>0</v>
      </c>
      <c r="FC97" s="61">
        <v>7.6977028202968069E-5</v>
      </c>
      <c r="FD97" s="61">
        <v>0</v>
      </c>
      <c r="FE97" s="61">
        <v>0</v>
      </c>
      <c r="FF97" s="61">
        <v>9.7612251463054758E-6</v>
      </c>
      <c r="FG97" s="61">
        <v>0</v>
      </c>
      <c r="FH97" s="61">
        <v>0</v>
      </c>
      <c r="FI97" s="61">
        <v>0</v>
      </c>
      <c r="FJ97" s="61">
        <v>0</v>
      </c>
      <c r="FK97" s="61">
        <v>0</v>
      </c>
      <c r="FL97" s="61">
        <v>0</v>
      </c>
      <c r="FM97" s="61">
        <v>0</v>
      </c>
      <c r="FN97" s="61">
        <v>0</v>
      </c>
      <c r="FO97" s="61">
        <v>0</v>
      </c>
      <c r="FP97" s="61">
        <v>0</v>
      </c>
      <c r="FQ97" s="61">
        <v>0</v>
      </c>
      <c r="FR97" s="61">
        <v>0</v>
      </c>
      <c r="FS97" s="61">
        <v>0</v>
      </c>
      <c r="FT97" s="61">
        <v>0</v>
      </c>
      <c r="FU97" s="61">
        <v>0</v>
      </c>
      <c r="FV97" s="61">
        <v>0</v>
      </c>
      <c r="FW97" s="61">
        <v>0</v>
      </c>
      <c r="FX97" s="61">
        <v>0</v>
      </c>
      <c r="FY97" s="61">
        <v>0</v>
      </c>
      <c r="FZ97" s="61">
        <v>0</v>
      </c>
      <c r="GA97" s="61">
        <v>0</v>
      </c>
      <c r="GB97" s="61">
        <v>0</v>
      </c>
      <c r="GC97" s="61">
        <v>0</v>
      </c>
      <c r="GD97" s="61">
        <v>0</v>
      </c>
      <c r="GE97" s="61">
        <v>0</v>
      </c>
      <c r="GF97" s="61">
        <v>0</v>
      </c>
      <c r="GG97" s="61">
        <v>7.3245019603725626E-6</v>
      </c>
      <c r="GH97" s="61">
        <v>0</v>
      </c>
      <c r="GI97" s="61">
        <v>0</v>
      </c>
      <c r="GJ97" s="61">
        <v>0</v>
      </c>
      <c r="GK97" s="61">
        <v>1.0271709578365247E-5</v>
      </c>
      <c r="GL97" s="61">
        <v>0</v>
      </c>
      <c r="GM97" s="61">
        <v>0</v>
      </c>
      <c r="GN97" s="61">
        <v>0</v>
      </c>
      <c r="GO97" s="61">
        <v>0</v>
      </c>
      <c r="GP97" s="61">
        <v>0</v>
      </c>
      <c r="GQ97" s="61">
        <v>0</v>
      </c>
      <c r="GR97" s="61">
        <v>0</v>
      </c>
      <c r="GS97" s="61">
        <v>0</v>
      </c>
      <c r="GT97" s="61">
        <v>0</v>
      </c>
      <c r="GU97" s="61">
        <v>0</v>
      </c>
      <c r="GV97" s="61">
        <v>0</v>
      </c>
      <c r="GW97" s="61">
        <v>0</v>
      </c>
      <c r="GX97" s="61">
        <v>0</v>
      </c>
      <c r="GY97" s="61">
        <v>0</v>
      </c>
      <c r="GZ97" s="61">
        <v>0</v>
      </c>
      <c r="HA97" s="61">
        <v>0</v>
      </c>
      <c r="HB97" s="61">
        <v>0</v>
      </c>
      <c r="HC97" s="61">
        <v>0</v>
      </c>
      <c r="HD97" s="61">
        <v>0</v>
      </c>
      <c r="HE97" s="61">
        <v>0</v>
      </c>
      <c r="HF97" s="61">
        <v>0</v>
      </c>
      <c r="HG97" s="61">
        <v>0</v>
      </c>
      <c r="HH97" s="61">
        <v>0</v>
      </c>
      <c r="HI97" s="61">
        <v>0</v>
      </c>
      <c r="HJ97" s="61">
        <v>0</v>
      </c>
      <c r="HK97" s="61">
        <v>2.2804570420291155E-4</v>
      </c>
      <c r="HL97" s="61">
        <v>4.8557473786082274E-4</v>
      </c>
      <c r="HM97" s="61">
        <v>9.4532465336809595E-4</v>
      </c>
      <c r="HN97" s="61">
        <v>9.9558952728590722E-2</v>
      </c>
      <c r="HO97" s="61">
        <v>9.0447566918014713E-2</v>
      </c>
      <c r="HP97" s="61">
        <v>0</v>
      </c>
      <c r="HQ97" s="61">
        <v>0</v>
      </c>
      <c r="HR97" s="61">
        <v>0</v>
      </c>
      <c r="HS97" s="61">
        <v>0</v>
      </c>
      <c r="HT97" s="61">
        <v>0</v>
      </c>
      <c r="HU97" s="61">
        <v>0</v>
      </c>
      <c r="HV97" s="61">
        <v>0</v>
      </c>
      <c r="HW97" s="61">
        <v>1.5698904170143751E-4</v>
      </c>
      <c r="HX97" s="61">
        <v>0</v>
      </c>
      <c r="HY97" s="61">
        <v>9.4670700186760186E-4</v>
      </c>
      <c r="HZ97" s="61">
        <v>1.8840392998732511E-5</v>
      </c>
      <c r="IA97" s="61">
        <v>8.0092195661167042E-4</v>
      </c>
      <c r="IB97" s="61">
        <v>0</v>
      </c>
      <c r="IC97" s="61">
        <v>0</v>
      </c>
      <c r="ID97" s="61">
        <v>0</v>
      </c>
      <c r="IE97" s="61">
        <v>0</v>
      </c>
      <c r="IF97" s="61">
        <v>0</v>
      </c>
      <c r="IG97" s="61">
        <v>0</v>
      </c>
      <c r="IH97" s="61">
        <v>0</v>
      </c>
      <c r="II97" s="61">
        <v>0</v>
      </c>
      <c r="IJ97" s="61">
        <v>0</v>
      </c>
      <c r="IK97" s="61">
        <v>0</v>
      </c>
      <c r="IL97" s="61">
        <v>0</v>
      </c>
      <c r="IM97" s="61">
        <v>0</v>
      </c>
      <c r="IN97" s="61">
        <v>0</v>
      </c>
      <c r="IO97" s="61">
        <v>0</v>
      </c>
      <c r="IP97" s="61">
        <v>0</v>
      </c>
      <c r="IQ97" s="61">
        <v>0</v>
      </c>
      <c r="IR97" s="61">
        <v>0</v>
      </c>
      <c r="IS97" s="61">
        <v>0</v>
      </c>
      <c r="IT97" s="61">
        <v>0</v>
      </c>
      <c r="IU97" s="61">
        <v>0</v>
      </c>
      <c r="IV97" s="61">
        <v>0</v>
      </c>
      <c r="IW97" s="61">
        <v>0</v>
      </c>
      <c r="IX97" s="61">
        <v>0</v>
      </c>
      <c r="IY97" s="61">
        <v>0</v>
      </c>
      <c r="IZ97" s="61">
        <v>0</v>
      </c>
      <c r="JA97" s="61">
        <v>0</v>
      </c>
      <c r="JB97" s="61">
        <v>0</v>
      </c>
      <c r="JC97" s="61">
        <v>0</v>
      </c>
      <c r="JD97" s="61">
        <v>0</v>
      </c>
      <c r="JE97" s="61">
        <v>0</v>
      </c>
      <c r="JF97" s="61">
        <v>0</v>
      </c>
      <c r="JG97" s="61">
        <v>3.1114419794853604E-5</v>
      </c>
      <c r="JH97" s="61">
        <v>1.0050832094690824E-3</v>
      </c>
      <c r="JI97" s="61">
        <v>0</v>
      </c>
      <c r="JJ97" s="61">
        <v>0</v>
      </c>
      <c r="JK97" s="61">
        <v>2.4053973225309391E-3</v>
      </c>
      <c r="JL97" s="61">
        <v>0</v>
      </c>
      <c r="JM97" s="61">
        <v>0</v>
      </c>
      <c r="JN97" s="61">
        <v>0</v>
      </c>
      <c r="JO97" s="61">
        <v>0</v>
      </c>
      <c r="JP97" s="61">
        <v>0</v>
      </c>
      <c r="JQ97" s="61">
        <v>0</v>
      </c>
      <c r="JR97" s="61">
        <v>6.0460301487111467E-6</v>
      </c>
      <c r="JS97" s="61">
        <v>0</v>
      </c>
      <c r="JT97" s="61">
        <v>0</v>
      </c>
      <c r="JU97" s="61">
        <v>0</v>
      </c>
      <c r="JV97" s="61">
        <v>0</v>
      </c>
      <c r="JW97" s="61">
        <v>0</v>
      </c>
      <c r="JX97" s="61">
        <v>0</v>
      </c>
      <c r="JY97" s="61">
        <v>0</v>
      </c>
      <c r="JZ97" s="61">
        <v>0</v>
      </c>
      <c r="KA97" s="61">
        <v>0</v>
      </c>
      <c r="KB97" s="61">
        <v>0</v>
      </c>
      <c r="KC97" s="61">
        <v>0</v>
      </c>
      <c r="KD97" s="61">
        <v>0</v>
      </c>
      <c r="KE97" s="61">
        <v>0</v>
      </c>
      <c r="KF97" s="61">
        <v>7.002817136486536E-5</v>
      </c>
      <c r="KG97" s="61">
        <v>0</v>
      </c>
      <c r="KH97" s="61">
        <v>3.5540035295557115E-4</v>
      </c>
      <c r="KI97" s="61">
        <v>0</v>
      </c>
      <c r="KJ97" s="61">
        <v>0</v>
      </c>
      <c r="KK97" s="61">
        <v>0</v>
      </c>
      <c r="KL97" s="61">
        <v>0</v>
      </c>
      <c r="KM97" s="61">
        <v>0</v>
      </c>
      <c r="KN97" s="61">
        <v>0</v>
      </c>
      <c r="KO97" s="61">
        <v>0</v>
      </c>
      <c r="KP97" s="61">
        <v>0</v>
      </c>
      <c r="KQ97" s="61">
        <v>0</v>
      </c>
      <c r="KR97" s="61">
        <v>0</v>
      </c>
      <c r="KS97" s="61">
        <v>0</v>
      </c>
      <c r="KT97" s="61">
        <v>0</v>
      </c>
      <c r="KU97" s="61">
        <v>0</v>
      </c>
      <c r="KV97" s="61">
        <v>0</v>
      </c>
      <c r="KW97" s="61">
        <v>0</v>
      </c>
      <c r="KX97" s="61">
        <v>0</v>
      </c>
      <c r="KY97" s="61">
        <v>0</v>
      </c>
      <c r="KZ97" s="61">
        <v>0</v>
      </c>
    </row>
    <row r="98" spans="1:312" ht="13" x14ac:dyDescent="0.3">
      <c r="A98" s="102">
        <v>1.144487062837469</v>
      </c>
      <c r="B98" s="50" t="s">
        <v>833</v>
      </c>
      <c r="C98" s="60" t="s">
        <v>38</v>
      </c>
      <c r="D98" s="61">
        <v>0</v>
      </c>
      <c r="E98" s="61">
        <v>1.2076699693873241E-5</v>
      </c>
      <c r="F98" s="61">
        <v>2.5675591683888243E-5</v>
      </c>
      <c r="G98" s="61">
        <v>5.8099631701256195E-6</v>
      </c>
      <c r="H98" s="61">
        <v>8.1187210803236631E-4</v>
      </c>
      <c r="I98" s="61">
        <v>6.2966539001373123E-4</v>
      </c>
      <c r="J98" s="61">
        <v>1.936623107678628E-5</v>
      </c>
      <c r="K98" s="61">
        <v>3.2424486869639776E-4</v>
      </c>
      <c r="L98" s="61">
        <v>1.5831108179709502E-5</v>
      </c>
      <c r="M98" s="61">
        <v>1.3746936134910318E-4</v>
      </c>
      <c r="N98" s="61">
        <v>4.2354085466025494E-5</v>
      </c>
      <c r="O98" s="61">
        <v>1.4874210974408257E-5</v>
      </c>
      <c r="P98" s="61">
        <v>3.4835093755037364E-4</v>
      </c>
      <c r="Q98" s="61">
        <v>7.8433820087137887E-4</v>
      </c>
      <c r="R98" s="61">
        <v>1.8195662819082685E-4</v>
      </c>
      <c r="S98" s="61">
        <v>1.1921168035535756E-4</v>
      </c>
      <c r="T98" s="61">
        <v>6.1387847323287866E-4</v>
      </c>
      <c r="U98" s="61">
        <v>4.9926102001117347E-4</v>
      </c>
      <c r="V98" s="61">
        <v>3.1080930327061332E-4</v>
      </c>
      <c r="W98" s="61">
        <v>3.3773115765821046E-4</v>
      </c>
      <c r="X98" s="61">
        <v>8.0893041210975173E-4</v>
      </c>
      <c r="Y98" s="61">
        <v>8.2453720148925483E-4</v>
      </c>
      <c r="Z98" s="61">
        <v>3.6479425951283125E-4</v>
      </c>
      <c r="AA98" s="61">
        <v>8.6822775755788346E-4</v>
      </c>
      <c r="AB98" s="61">
        <v>7.4625891177363909E-4</v>
      </c>
      <c r="AC98" s="61">
        <v>1.6532427953527289E-4</v>
      </c>
      <c r="AD98" s="61">
        <v>4.4199176442052984E-4</v>
      </c>
      <c r="AE98" s="61">
        <v>7.8955705368028133E-4</v>
      </c>
      <c r="AF98" s="61">
        <v>5.0133772669595767E-4</v>
      </c>
      <c r="AG98" s="61">
        <v>8.8479898129474263E-4</v>
      </c>
      <c r="AH98" s="61">
        <v>2.2428869078174657E-3</v>
      </c>
      <c r="AI98" s="61">
        <v>4.0210530142878245E-3</v>
      </c>
      <c r="AJ98" s="61">
        <v>1.6058320906695168E-2</v>
      </c>
      <c r="AK98" s="61">
        <v>9.8024204650996385E-2</v>
      </c>
      <c r="AL98" s="61">
        <v>4.9813205105195338E-3</v>
      </c>
      <c r="AM98" s="61">
        <v>8.4604272199135574E-3</v>
      </c>
      <c r="AN98" s="61">
        <v>4.0929091767159141E-3</v>
      </c>
      <c r="AO98" s="61">
        <v>2.6623871796527671E-2</v>
      </c>
      <c r="AP98" s="61">
        <v>1.6025912743723281E-2</v>
      </c>
      <c r="AQ98" s="61">
        <v>3.2048361217530694E-3</v>
      </c>
      <c r="AR98" s="61">
        <v>7.1308170037512157E-3</v>
      </c>
      <c r="AS98" s="61">
        <v>5.6088293213450748E-3</v>
      </c>
      <c r="AT98" s="61">
        <v>6.9104497167165376E-4</v>
      </c>
      <c r="AU98" s="61">
        <v>3.4803540982710907E-3</v>
      </c>
      <c r="AV98" s="61">
        <v>6.9976696647491439E-5</v>
      </c>
      <c r="AW98" s="61">
        <v>5.9842249427756347E-4</v>
      </c>
      <c r="AX98" s="61">
        <v>1.0585229778873307E-4</v>
      </c>
      <c r="AY98" s="61">
        <v>7.5296117612489252E-5</v>
      </c>
      <c r="AZ98" s="61">
        <v>1.7466822528623913E-4</v>
      </c>
      <c r="BA98" s="61">
        <v>0</v>
      </c>
      <c r="BB98" s="61">
        <v>1.9469505903617615E-3</v>
      </c>
      <c r="BC98" s="61">
        <v>2.9696150046157276E-3</v>
      </c>
      <c r="BD98" s="61">
        <v>5.4376730914493486E-3</v>
      </c>
      <c r="BE98" s="61">
        <v>1.557103372989454E-3</v>
      </c>
      <c r="BF98" s="61">
        <v>2.4296145859665813E-3</v>
      </c>
      <c r="BG98" s="61">
        <v>2.4877561968240872E-3</v>
      </c>
      <c r="BH98" s="61">
        <v>2.6151154224685154E-3</v>
      </c>
      <c r="BI98" s="61">
        <v>2.7670202234042281E-3</v>
      </c>
      <c r="BJ98" s="61">
        <v>2.0764676080910408E-4</v>
      </c>
      <c r="BK98" s="61">
        <v>1.3348354266939165E-3</v>
      </c>
      <c r="BL98" s="61">
        <v>7.6294526789905844E-5</v>
      </c>
      <c r="BM98" s="61">
        <v>1.0453394970666452E-3</v>
      </c>
      <c r="BN98" s="61">
        <v>9.7059439574560921E-4</v>
      </c>
      <c r="BO98" s="61">
        <v>1.2895173328025874E-3</v>
      </c>
      <c r="BP98" s="61">
        <v>4.4852722848231375E-5</v>
      </c>
      <c r="BQ98" s="61">
        <v>0</v>
      </c>
      <c r="BR98" s="61">
        <v>8.9416283974475525E-5</v>
      </c>
      <c r="BS98" s="61">
        <v>3.8681493087681983E-4</v>
      </c>
      <c r="BT98" s="61">
        <v>2.6325070561381041E-4</v>
      </c>
      <c r="BU98" s="61">
        <v>1.6756243860880407E-4</v>
      </c>
      <c r="BV98" s="61">
        <v>5.0655914920695946E-4</v>
      </c>
      <c r="BW98" s="61">
        <v>0</v>
      </c>
      <c r="BX98" s="61">
        <v>3.7661099026374735E-4</v>
      </c>
      <c r="BY98" s="61">
        <v>8.9991618902641185E-5</v>
      </c>
      <c r="BZ98" s="61">
        <v>5.274123821104816E-4</v>
      </c>
      <c r="CA98" s="61">
        <v>6.1795982711907284E-4</v>
      </c>
      <c r="CB98" s="61">
        <v>1.2040464414302686E-4</v>
      </c>
      <c r="CC98" s="61">
        <v>2.8522500665027208E-4</v>
      </c>
      <c r="CD98" s="61">
        <v>2.27465899618709E-3</v>
      </c>
      <c r="CE98" s="61">
        <v>1.1557536355825398E-3</v>
      </c>
      <c r="CF98" s="61">
        <v>1.0494823101734441E-4</v>
      </c>
      <c r="CG98" s="61">
        <v>8.7838356082565268E-4</v>
      </c>
      <c r="CH98" s="61">
        <v>1.9239172553283491E-4</v>
      </c>
      <c r="CI98" s="61">
        <v>1.9257492083940692E-5</v>
      </c>
      <c r="CJ98" s="61">
        <v>3.290077049511596E-3</v>
      </c>
      <c r="CK98" s="61">
        <v>1.3089408961895022E-4</v>
      </c>
      <c r="CL98" s="61">
        <v>6.8142989947819581E-3</v>
      </c>
      <c r="CM98" s="61">
        <v>7.7322258082548872E-3</v>
      </c>
      <c r="CN98" s="61">
        <v>1.2809841453238786E-2</v>
      </c>
      <c r="CO98" s="61">
        <v>1.2460283653045115E-2</v>
      </c>
      <c r="CP98" s="61">
        <v>1.8516836407570354E-2</v>
      </c>
      <c r="CQ98" s="61">
        <v>2.2210704228105972E-3</v>
      </c>
      <c r="CR98" s="61">
        <v>7.673390813380277E-4</v>
      </c>
      <c r="CS98" s="61">
        <v>1.1195300886298271E-3</v>
      </c>
      <c r="CT98" s="61">
        <v>1.7038913450823296E-3</v>
      </c>
      <c r="CU98" s="61">
        <v>2.5447619147246727E-3</v>
      </c>
      <c r="CV98" s="61">
        <v>2.3901012918873359E-3</v>
      </c>
      <c r="CW98" s="61">
        <v>5.523219052114804E-3</v>
      </c>
      <c r="CX98" s="61">
        <v>3.422475295576975E-4</v>
      </c>
      <c r="CY98" s="61">
        <v>1.0703685425334158E-2</v>
      </c>
      <c r="CZ98" s="61">
        <v>1.2551548621812098E-3</v>
      </c>
      <c r="DA98" s="61">
        <v>1.4162277939282521E-3</v>
      </c>
      <c r="DB98" s="61">
        <v>5.2342684333459661E-4</v>
      </c>
      <c r="DC98" s="61">
        <v>2.2761429603127803E-3</v>
      </c>
      <c r="DD98" s="61">
        <v>4.6341358688399824E-4</v>
      </c>
      <c r="DE98" s="61">
        <v>8.3367985888364466E-5</v>
      </c>
      <c r="DF98" s="61">
        <v>1.8343382786970587E-3</v>
      </c>
      <c r="DG98" s="61">
        <v>7.5943127472662803E-4</v>
      </c>
      <c r="DH98" s="61">
        <v>1.7393530617315516E-3</v>
      </c>
      <c r="DI98" s="61">
        <v>1.0151770908751304E-2</v>
      </c>
      <c r="DJ98" s="61">
        <v>7.6373091993769585E-2</v>
      </c>
      <c r="DK98" s="61">
        <v>8.2191502616521279E-5</v>
      </c>
      <c r="DL98" s="61">
        <v>5.239992826950448E-3</v>
      </c>
      <c r="DM98" s="61">
        <v>1.5041525754522687E-3</v>
      </c>
      <c r="DN98" s="61">
        <v>0.1414198467983841</v>
      </c>
      <c r="DO98" s="61">
        <v>5.2284345511640551E-3</v>
      </c>
      <c r="DP98" s="61">
        <v>4.9827083713070415E-4</v>
      </c>
      <c r="DQ98" s="61">
        <v>0.15016882266366419</v>
      </c>
      <c r="DR98" s="61">
        <v>6.7581532033522901E-4</v>
      </c>
      <c r="DS98" s="61">
        <v>6.2294471894352469E-3</v>
      </c>
      <c r="DT98" s="61">
        <v>9.1495187350401185E-4</v>
      </c>
      <c r="DU98" s="61">
        <v>1.1771238089790395E-3</v>
      </c>
      <c r="DV98" s="61">
        <v>1.8448897922151263E-3</v>
      </c>
      <c r="DW98" s="61">
        <v>1.4511123780187719E-3</v>
      </c>
      <c r="DX98" s="61">
        <v>1.7354065149585501E-3</v>
      </c>
      <c r="DY98" s="61">
        <v>1.1370971047538823E-3</v>
      </c>
      <c r="DZ98" s="61">
        <v>2.8878560828072258E-2</v>
      </c>
      <c r="EA98" s="61">
        <v>2.3346697887360122E-2</v>
      </c>
      <c r="EB98" s="61">
        <v>1.3610996868697038E-2</v>
      </c>
      <c r="EC98" s="61">
        <v>1.4687741735215436E-2</v>
      </c>
      <c r="ED98" s="61">
        <v>1.4982209290167997E-2</v>
      </c>
      <c r="EE98" s="61">
        <v>1.6031438027936759E-2</v>
      </c>
      <c r="EF98" s="61">
        <v>3.1636717247980374E-2</v>
      </c>
      <c r="EG98" s="61">
        <v>2.1252781100629378E-2</v>
      </c>
      <c r="EH98" s="61">
        <v>1.0273328280423504E-2</v>
      </c>
      <c r="EI98" s="61">
        <v>3.1418850269410659E-2</v>
      </c>
      <c r="EJ98" s="61">
        <v>1.2514728536446576E-2</v>
      </c>
      <c r="EK98" s="61">
        <v>1.6715564385983334E-2</v>
      </c>
      <c r="EL98" s="61">
        <v>5.6355115834058199E-4</v>
      </c>
      <c r="EM98" s="61">
        <v>0</v>
      </c>
      <c r="EN98" s="61">
        <v>0</v>
      </c>
      <c r="EO98" s="61">
        <v>0</v>
      </c>
      <c r="EP98" s="61">
        <v>1.9374546219017488E-3</v>
      </c>
      <c r="EQ98" s="61">
        <v>0</v>
      </c>
      <c r="ER98" s="61">
        <v>1.8899202076190939E-4</v>
      </c>
      <c r="ES98" s="61">
        <v>9.8937122759678925E-4</v>
      </c>
      <c r="ET98" s="61">
        <v>0</v>
      </c>
      <c r="EU98" s="61">
        <v>1.9898495290384167E-5</v>
      </c>
      <c r="EV98" s="61">
        <v>4.4635188556159269E-4</v>
      </c>
      <c r="EW98" s="61">
        <v>9.8101440884994836E-4</v>
      </c>
      <c r="EX98" s="61">
        <v>2.193340445876627E-4</v>
      </c>
      <c r="EY98" s="61">
        <v>5.6486578549071133E-4</v>
      </c>
      <c r="EZ98" s="61">
        <v>1.565227313270902E-4</v>
      </c>
      <c r="FA98" s="61">
        <v>6.1392548077945534E-5</v>
      </c>
      <c r="FB98" s="61">
        <v>0</v>
      </c>
      <c r="FC98" s="61">
        <v>1.7031107436905957E-3</v>
      </c>
      <c r="FD98" s="61">
        <v>6.4623916688289967E-5</v>
      </c>
      <c r="FE98" s="61">
        <v>9.5168379333240472E-5</v>
      </c>
      <c r="FF98" s="61">
        <v>1.379108873881691E-5</v>
      </c>
      <c r="FG98" s="61">
        <v>1.1925538304715499E-4</v>
      </c>
      <c r="FH98" s="61">
        <v>7.0799016171478255E-4</v>
      </c>
      <c r="FI98" s="61">
        <v>7.3515738713872088E-4</v>
      </c>
      <c r="FJ98" s="61">
        <v>1.2074823325392997E-3</v>
      </c>
      <c r="FK98" s="61">
        <v>4.0702142786798391E-4</v>
      </c>
      <c r="FL98" s="61">
        <v>4.254715063161134E-4</v>
      </c>
      <c r="FM98" s="61">
        <v>0</v>
      </c>
      <c r="FN98" s="61">
        <v>2.4556672582030155E-4</v>
      </c>
      <c r="FO98" s="61">
        <v>1.181739037141302E-3</v>
      </c>
      <c r="FP98" s="61">
        <v>7.0647799231186718E-4</v>
      </c>
      <c r="FQ98" s="61">
        <v>6.772384418875883E-4</v>
      </c>
      <c r="FR98" s="61">
        <v>9.8691067590622912E-4</v>
      </c>
      <c r="FS98" s="61">
        <v>6.4533704135649663E-5</v>
      </c>
      <c r="FT98" s="61">
        <v>6.6016098908492249E-5</v>
      </c>
      <c r="FU98" s="61">
        <v>5.3538396744173865E-5</v>
      </c>
      <c r="FV98" s="61">
        <v>1.2169692019999849E-3</v>
      </c>
      <c r="FW98" s="61">
        <v>0</v>
      </c>
      <c r="FX98" s="61">
        <v>2.807501577501763E-3</v>
      </c>
      <c r="FY98" s="61">
        <v>2.6628223074501349E-5</v>
      </c>
      <c r="FZ98" s="61">
        <v>4.4954963177920942E-5</v>
      </c>
      <c r="GA98" s="61">
        <v>2.3910081809470977E-4</v>
      </c>
      <c r="GB98" s="61">
        <v>5.5409541986594403E-5</v>
      </c>
      <c r="GC98" s="61">
        <v>2.7446076318505126E-4</v>
      </c>
      <c r="GD98" s="61">
        <v>5.9948719466659402E-5</v>
      </c>
      <c r="GE98" s="61">
        <v>1.3409598171226675E-4</v>
      </c>
      <c r="GF98" s="61">
        <v>3.1611081899121199E-5</v>
      </c>
      <c r="GG98" s="61">
        <v>5.6061010749177797E-4</v>
      </c>
      <c r="GH98" s="61">
        <v>1.2469182483165039E-3</v>
      </c>
      <c r="GI98" s="61">
        <v>3.3474629247547661E-3</v>
      </c>
      <c r="GJ98" s="61">
        <v>2.7854791225787577E-4</v>
      </c>
      <c r="GK98" s="61">
        <v>6.8019770770963385E-4</v>
      </c>
      <c r="GL98" s="61">
        <v>1.359710044344158E-3</v>
      </c>
      <c r="GM98" s="61">
        <v>1.7849260329408771E-5</v>
      </c>
      <c r="GN98" s="61">
        <v>1.0482274224704732E-3</v>
      </c>
      <c r="GO98" s="61">
        <v>2.1032296507691407E-3</v>
      </c>
      <c r="GP98" s="61">
        <v>4.7715245161810842E-4</v>
      </c>
      <c r="GQ98" s="61">
        <v>7.557702925640522E-4</v>
      </c>
      <c r="GR98" s="61">
        <v>7.7739273085699259E-5</v>
      </c>
      <c r="GS98" s="61">
        <v>0</v>
      </c>
      <c r="GT98" s="61">
        <v>1.3259676876585099E-4</v>
      </c>
      <c r="GU98" s="61">
        <v>1.3272691658676829E-5</v>
      </c>
      <c r="GV98" s="61">
        <v>1.2453614885270077E-4</v>
      </c>
      <c r="GW98" s="61">
        <v>1.6415206144839904E-3</v>
      </c>
      <c r="GX98" s="61">
        <v>4.1118583301126701E-4</v>
      </c>
      <c r="GY98" s="61">
        <v>2.1822350041789283E-3</v>
      </c>
      <c r="GZ98" s="61">
        <v>0.38709590698589547</v>
      </c>
      <c r="HA98" s="61">
        <v>0.48353346523896767</v>
      </c>
      <c r="HB98" s="61">
        <v>0.31242902131003708</v>
      </c>
      <c r="HC98" s="61">
        <v>0.43221451369779834</v>
      </c>
      <c r="HD98" s="61">
        <v>0.3578702457008342</v>
      </c>
      <c r="HE98" s="61">
        <v>0.23018642331743291</v>
      </c>
      <c r="HF98" s="61">
        <v>0.24272326110385081</v>
      </c>
      <c r="HG98" s="61">
        <v>0.20604660157073718</v>
      </c>
      <c r="HH98" s="61">
        <v>0.300084881843177</v>
      </c>
      <c r="HI98" s="61">
        <v>0.25581843329528486</v>
      </c>
      <c r="HJ98" s="61">
        <v>0.28869216910675111</v>
      </c>
      <c r="HK98" s="61">
        <v>9.3704314515242486E-5</v>
      </c>
      <c r="HL98" s="61">
        <v>2.4405566915019347E-3</v>
      </c>
      <c r="HM98" s="61">
        <v>7.3447115588169451E-5</v>
      </c>
      <c r="HN98" s="61">
        <v>6.3494713252198933E-4</v>
      </c>
      <c r="HO98" s="61">
        <v>3.0518353499146025E-4</v>
      </c>
      <c r="HP98" s="61">
        <v>1.242896036916109E-2</v>
      </c>
      <c r="HQ98" s="61">
        <v>3.1490017448162218E-2</v>
      </c>
      <c r="HR98" s="61">
        <v>4.3713518333238464E-2</v>
      </c>
      <c r="HS98" s="61">
        <v>0.28854183479042417</v>
      </c>
      <c r="HT98" s="61">
        <v>0.14179042238260478</v>
      </c>
      <c r="HU98" s="61">
        <v>7.0712200744011425E-2</v>
      </c>
      <c r="HV98" s="61">
        <v>2.4436968538183775E-2</v>
      </c>
      <c r="HW98" s="61">
        <v>6.7082196897245462E-5</v>
      </c>
      <c r="HX98" s="61">
        <v>1.1622426789350624E-3</v>
      </c>
      <c r="HY98" s="61">
        <v>8.864726502586319E-4</v>
      </c>
      <c r="HZ98" s="61">
        <v>1.6141272866999201E-4</v>
      </c>
      <c r="IA98" s="61">
        <v>4.8671594311234286E-4</v>
      </c>
      <c r="IB98" s="61">
        <v>1.1412362925594914E-4</v>
      </c>
      <c r="IC98" s="61">
        <v>1.2287462431832227E-3</v>
      </c>
      <c r="ID98" s="61">
        <v>2.2746389891362415E-3</v>
      </c>
      <c r="IE98" s="61">
        <v>1.4733373221133309E-3</v>
      </c>
      <c r="IF98" s="61">
        <v>1.2549255948512523E-3</v>
      </c>
      <c r="IG98" s="61">
        <v>4.8718210393159663E-4</v>
      </c>
      <c r="IH98" s="61">
        <v>1.9610381236013819E-4</v>
      </c>
      <c r="II98" s="61">
        <v>8.8539701991977244E-4</v>
      </c>
      <c r="IJ98" s="61">
        <v>4.7196080670073746E-4</v>
      </c>
      <c r="IK98" s="61">
        <v>4.1579053943718039E-4</v>
      </c>
      <c r="IL98" s="61">
        <v>3.7460724163647098E-4</v>
      </c>
      <c r="IM98" s="61">
        <v>2.168057380550809E-4</v>
      </c>
      <c r="IN98" s="61">
        <v>1.6938112665038387E-5</v>
      </c>
      <c r="IO98" s="61">
        <v>1.79028913288991E-4</v>
      </c>
      <c r="IP98" s="61">
        <v>2.0263243188516981E-4</v>
      </c>
      <c r="IQ98" s="61">
        <v>2.430298690819699E-4</v>
      </c>
      <c r="IR98" s="61">
        <v>4.1580353337601401E-6</v>
      </c>
      <c r="IS98" s="61">
        <v>2.7120703138954025E-4</v>
      </c>
      <c r="IT98" s="61">
        <v>2.4659463278094498E-4</v>
      </c>
      <c r="IU98" s="61">
        <v>3.7400079971310746E-4</v>
      </c>
      <c r="IV98" s="61">
        <v>6.5154333495221991E-5</v>
      </c>
      <c r="IW98" s="61">
        <v>5.5119808057808471E-4</v>
      </c>
      <c r="IX98" s="61">
        <v>7.4420572415316512E-4</v>
      </c>
      <c r="IY98" s="61">
        <v>1.398238268514502E-4</v>
      </c>
      <c r="IZ98" s="61">
        <v>2.8606481623318674E-5</v>
      </c>
      <c r="JA98" s="61">
        <v>3.4930779783709243E-4</v>
      </c>
      <c r="JB98" s="61">
        <v>2.2873264733759178E-4</v>
      </c>
      <c r="JC98" s="61">
        <v>1.0171091461615858E-4</v>
      </c>
      <c r="JD98" s="61">
        <v>0</v>
      </c>
      <c r="JE98" s="61">
        <v>9.9459271913419673E-4</v>
      </c>
      <c r="JF98" s="61">
        <v>7.9071592013472827E-6</v>
      </c>
      <c r="JG98" s="61">
        <v>3.8173561382652023E-4</v>
      </c>
      <c r="JH98" s="61">
        <v>1.8068074854373582E-3</v>
      </c>
      <c r="JI98" s="61">
        <v>1.0939029754298184E-4</v>
      </c>
      <c r="JJ98" s="61">
        <v>1.4318413534256528E-5</v>
      </c>
      <c r="JK98" s="61">
        <v>1.8062658158208444E-4</v>
      </c>
      <c r="JL98" s="61">
        <v>0</v>
      </c>
      <c r="JM98" s="61">
        <v>6.5288358432030746E-4</v>
      </c>
      <c r="JN98" s="61">
        <v>1.2555739713075744E-4</v>
      </c>
      <c r="JO98" s="61">
        <v>6.1463500351291174E-4</v>
      </c>
      <c r="JP98" s="61">
        <v>2.4986015478100065E-4</v>
      </c>
      <c r="JQ98" s="61">
        <v>3.554015280524493E-4</v>
      </c>
      <c r="JR98" s="61">
        <v>7.5609509057459354E-4</v>
      </c>
      <c r="JS98" s="61">
        <v>2.4258309293704089E-5</v>
      </c>
      <c r="JT98" s="61">
        <v>3.0901688885694469E-2</v>
      </c>
      <c r="JU98" s="61">
        <v>2.0291600921397823E-3</v>
      </c>
      <c r="JV98" s="61">
        <v>1.5135496791559486E-3</v>
      </c>
      <c r="JW98" s="61">
        <v>2.1781862018497182E-2</v>
      </c>
      <c r="JX98" s="61">
        <v>4.1610850002724731E-3</v>
      </c>
      <c r="JY98" s="61">
        <v>3.0998488769585265E-2</v>
      </c>
      <c r="JZ98" s="61">
        <v>3.0987114820843612E-3</v>
      </c>
      <c r="KA98" s="61">
        <v>0.40228562435127579</v>
      </c>
      <c r="KB98" s="61">
        <v>4.8706003695891294E-3</v>
      </c>
      <c r="KC98" s="61">
        <v>9.0831862465507503E-4</v>
      </c>
      <c r="KD98" s="61">
        <v>1.6089289376109744E-2</v>
      </c>
      <c r="KE98" s="61">
        <v>8.0585678901329771E-4</v>
      </c>
      <c r="KF98" s="61">
        <v>1.4384674415154697E-2</v>
      </c>
      <c r="KG98" s="61">
        <v>2.7472659582672239E-3</v>
      </c>
      <c r="KH98" s="61">
        <v>2.865504268560826E-3</v>
      </c>
      <c r="KI98" s="61">
        <v>3.4161230021590673E-3</v>
      </c>
      <c r="KJ98" s="61">
        <v>4.4108462813103738E-3</v>
      </c>
      <c r="KK98" s="61">
        <v>2.1185019785460828E-2</v>
      </c>
      <c r="KL98" s="61">
        <v>2.6225082417251082E-3</v>
      </c>
      <c r="KM98" s="61">
        <v>1.1412139041659894E-2</v>
      </c>
      <c r="KN98" s="61">
        <v>0.48082903432067386</v>
      </c>
      <c r="KO98" s="61">
        <v>0.16050255018645496</v>
      </c>
      <c r="KP98" s="61">
        <v>2.214375469631432E-2</v>
      </c>
      <c r="KQ98" s="61">
        <v>0.74077672155962049</v>
      </c>
      <c r="KR98" s="61">
        <v>9.5515258559618007E-4</v>
      </c>
      <c r="KS98" s="61">
        <v>3.1555590411805859E-3</v>
      </c>
      <c r="KT98" s="61">
        <v>0.25343322407503616</v>
      </c>
      <c r="KU98" s="61">
        <v>2.3461217061025139E-2</v>
      </c>
      <c r="KV98" s="61">
        <v>0.52989850661339455</v>
      </c>
      <c r="KW98" s="61">
        <v>4.0202540033044435E-3</v>
      </c>
      <c r="KX98" s="61">
        <v>2.6962989060136974E-3</v>
      </c>
      <c r="KY98" s="61">
        <v>0.63782433086385015</v>
      </c>
      <c r="KZ98" s="61">
        <v>6.8207547928335853E-3</v>
      </c>
    </row>
    <row r="99" spans="1:312" ht="13" x14ac:dyDescent="0.3">
      <c r="A99" s="102">
        <v>1.0359735674763133</v>
      </c>
      <c r="B99" s="50" t="s">
        <v>832</v>
      </c>
      <c r="C99" s="60" t="s">
        <v>117</v>
      </c>
      <c r="D99" s="61">
        <v>0</v>
      </c>
      <c r="E99" s="61">
        <v>0</v>
      </c>
      <c r="F99" s="61">
        <v>0</v>
      </c>
      <c r="G99" s="61">
        <v>0</v>
      </c>
      <c r="H99" s="61">
        <v>0</v>
      </c>
      <c r="I99" s="61">
        <v>0</v>
      </c>
      <c r="J99" s="61">
        <v>5.3864094598408484E-5</v>
      </c>
      <c r="K99" s="61">
        <v>1.4229278945975066E-4</v>
      </c>
      <c r="L99" s="61">
        <v>0</v>
      </c>
      <c r="M99" s="61">
        <v>0</v>
      </c>
      <c r="N99" s="61">
        <v>0</v>
      </c>
      <c r="O99" s="61">
        <v>0</v>
      </c>
      <c r="P99" s="61">
        <v>0</v>
      </c>
      <c r="Q99" s="61">
        <v>0</v>
      </c>
      <c r="R99" s="61">
        <v>0</v>
      </c>
      <c r="S99" s="61">
        <v>0</v>
      </c>
      <c r="T99" s="61">
        <v>0</v>
      </c>
      <c r="U99" s="61">
        <v>4.8062335830791343E-6</v>
      </c>
      <c r="V99" s="61">
        <v>0</v>
      </c>
      <c r="W99" s="61">
        <v>0</v>
      </c>
      <c r="X99" s="61">
        <v>2.2123404801952841E-4</v>
      </c>
      <c r="Y99" s="61">
        <v>0</v>
      </c>
      <c r="Z99" s="61">
        <v>0</v>
      </c>
      <c r="AA99" s="61">
        <v>0</v>
      </c>
      <c r="AB99" s="61">
        <v>0</v>
      </c>
      <c r="AC99" s="61">
        <v>0</v>
      </c>
      <c r="AD99" s="61">
        <v>0</v>
      </c>
      <c r="AE99" s="61">
        <v>0</v>
      </c>
      <c r="AF99" s="61">
        <v>0</v>
      </c>
      <c r="AG99" s="61">
        <v>0</v>
      </c>
      <c r="AH99" s="61">
        <v>0</v>
      </c>
      <c r="AI99" s="61">
        <v>0</v>
      </c>
      <c r="AJ99" s="61">
        <v>0</v>
      </c>
      <c r="AK99" s="61">
        <v>0</v>
      </c>
      <c r="AL99" s="61">
        <v>0</v>
      </c>
      <c r="AM99" s="61">
        <v>0</v>
      </c>
      <c r="AN99" s="61">
        <v>0</v>
      </c>
      <c r="AO99" s="61">
        <v>0</v>
      </c>
      <c r="AP99" s="61">
        <v>0</v>
      </c>
      <c r="AQ99" s="61">
        <v>0</v>
      </c>
      <c r="AR99" s="61">
        <v>0</v>
      </c>
      <c r="AS99" s="61">
        <v>0</v>
      </c>
      <c r="AT99" s="61">
        <v>0</v>
      </c>
      <c r="AU99" s="61">
        <v>0</v>
      </c>
      <c r="AV99" s="61">
        <v>0</v>
      </c>
      <c r="AW99" s="61">
        <v>2.997421315966373E-2</v>
      </c>
      <c r="AX99" s="61">
        <v>7.9803746117424034E-3</v>
      </c>
      <c r="AY99" s="61">
        <v>3.0197623995088633E-4</v>
      </c>
      <c r="AZ99" s="61">
        <v>0</v>
      </c>
      <c r="BA99" s="61">
        <v>0</v>
      </c>
      <c r="BB99" s="61">
        <v>0</v>
      </c>
      <c r="BC99" s="61">
        <v>0</v>
      </c>
      <c r="BD99" s="61">
        <v>0</v>
      </c>
      <c r="BE99" s="61">
        <v>0</v>
      </c>
      <c r="BF99" s="61">
        <v>0</v>
      </c>
      <c r="BG99" s="61">
        <v>0</v>
      </c>
      <c r="BH99" s="61">
        <v>0</v>
      </c>
      <c r="BI99" s="61">
        <v>0</v>
      </c>
      <c r="BJ99" s="61">
        <v>0</v>
      </c>
      <c r="BK99" s="61">
        <v>0</v>
      </c>
      <c r="BL99" s="61">
        <v>0</v>
      </c>
      <c r="BM99" s="61">
        <v>0</v>
      </c>
      <c r="BN99" s="61">
        <v>0</v>
      </c>
      <c r="BO99" s="61">
        <v>0</v>
      </c>
      <c r="BP99" s="61">
        <v>0</v>
      </c>
      <c r="BQ99" s="61">
        <v>0</v>
      </c>
      <c r="BR99" s="61">
        <v>0</v>
      </c>
      <c r="BS99" s="61">
        <v>0</v>
      </c>
      <c r="BT99" s="61">
        <v>0</v>
      </c>
      <c r="BU99" s="61">
        <v>0</v>
      </c>
      <c r="BV99" s="61">
        <v>0</v>
      </c>
      <c r="BW99" s="61">
        <v>0</v>
      </c>
      <c r="BX99" s="61">
        <v>0</v>
      </c>
      <c r="BY99" s="61">
        <v>1.2417448189666768E-4</v>
      </c>
      <c r="BZ99" s="61">
        <v>0</v>
      </c>
      <c r="CA99" s="61">
        <v>6.8098205150048635E-2</v>
      </c>
      <c r="CB99" s="61">
        <v>0</v>
      </c>
      <c r="CC99" s="61">
        <v>0</v>
      </c>
      <c r="CD99" s="61">
        <v>0</v>
      </c>
      <c r="CE99" s="61">
        <v>0</v>
      </c>
      <c r="CF99" s="61">
        <v>0</v>
      </c>
      <c r="CG99" s="61">
        <v>0</v>
      </c>
      <c r="CH99" s="61">
        <v>0</v>
      </c>
      <c r="CI99" s="61">
        <v>0</v>
      </c>
      <c r="CJ99" s="61">
        <v>0</v>
      </c>
      <c r="CK99" s="61">
        <v>0</v>
      </c>
      <c r="CL99" s="61">
        <v>0</v>
      </c>
      <c r="CM99" s="61">
        <v>0</v>
      </c>
      <c r="CN99" s="61">
        <v>0</v>
      </c>
      <c r="CO99" s="61">
        <v>0</v>
      </c>
      <c r="CP99" s="61">
        <v>0</v>
      </c>
      <c r="CQ99" s="61">
        <v>0</v>
      </c>
      <c r="CR99" s="61">
        <v>0</v>
      </c>
      <c r="CS99" s="61">
        <v>0</v>
      </c>
      <c r="CT99" s="61">
        <v>0</v>
      </c>
      <c r="CU99" s="61">
        <v>0</v>
      </c>
      <c r="CV99" s="61">
        <v>0</v>
      </c>
      <c r="CW99" s="61">
        <v>0</v>
      </c>
      <c r="CX99" s="61">
        <v>0</v>
      </c>
      <c r="CY99" s="61">
        <v>0</v>
      </c>
      <c r="CZ99" s="61">
        <v>0</v>
      </c>
      <c r="DA99" s="61">
        <v>0</v>
      </c>
      <c r="DB99" s="61">
        <v>0</v>
      </c>
      <c r="DC99" s="61">
        <v>0</v>
      </c>
      <c r="DD99" s="61">
        <v>0</v>
      </c>
      <c r="DE99" s="61">
        <v>0</v>
      </c>
      <c r="DF99" s="61">
        <v>0</v>
      </c>
      <c r="DG99" s="61">
        <v>0</v>
      </c>
      <c r="DH99" s="61">
        <v>0</v>
      </c>
      <c r="DI99" s="61">
        <v>0</v>
      </c>
      <c r="DJ99" s="61">
        <v>0</v>
      </c>
      <c r="DK99" s="61">
        <v>0</v>
      </c>
      <c r="DL99" s="61">
        <v>0</v>
      </c>
      <c r="DM99" s="61">
        <v>0</v>
      </c>
      <c r="DN99" s="61">
        <v>0</v>
      </c>
      <c r="DO99" s="61">
        <v>0</v>
      </c>
      <c r="DP99" s="61">
        <v>0</v>
      </c>
      <c r="DQ99" s="61">
        <v>0</v>
      </c>
      <c r="DR99" s="61">
        <v>0</v>
      </c>
      <c r="DS99" s="61">
        <v>0</v>
      </c>
      <c r="DT99" s="61">
        <v>0</v>
      </c>
      <c r="DU99" s="61">
        <v>0</v>
      </c>
      <c r="DV99" s="61">
        <v>0</v>
      </c>
      <c r="DW99" s="61">
        <v>0</v>
      </c>
      <c r="DX99" s="61">
        <v>0</v>
      </c>
      <c r="DY99" s="61">
        <v>0</v>
      </c>
      <c r="DZ99" s="61">
        <v>0</v>
      </c>
      <c r="EA99" s="61">
        <v>0</v>
      </c>
      <c r="EB99" s="61">
        <v>0</v>
      </c>
      <c r="EC99" s="61">
        <v>0</v>
      </c>
      <c r="ED99" s="61">
        <v>0</v>
      </c>
      <c r="EE99" s="61">
        <v>0</v>
      </c>
      <c r="EF99" s="61">
        <v>0</v>
      </c>
      <c r="EG99" s="61">
        <v>0</v>
      </c>
      <c r="EH99" s="61">
        <v>0</v>
      </c>
      <c r="EI99" s="61">
        <v>0</v>
      </c>
      <c r="EJ99" s="61">
        <v>0</v>
      </c>
      <c r="EK99" s="61">
        <v>0</v>
      </c>
      <c r="EL99" s="61">
        <v>1.5650467210173491E-4</v>
      </c>
      <c r="EM99" s="61">
        <v>0</v>
      </c>
      <c r="EN99" s="61">
        <v>0</v>
      </c>
      <c r="EO99" s="61">
        <v>2.9215250613769453E-4</v>
      </c>
      <c r="EP99" s="61">
        <v>0</v>
      </c>
      <c r="EQ99" s="61">
        <v>6.6187777593168843E-4</v>
      </c>
      <c r="ER99" s="61">
        <v>0</v>
      </c>
      <c r="ES99" s="61">
        <v>0</v>
      </c>
      <c r="ET99" s="61">
        <v>0</v>
      </c>
      <c r="EU99" s="61">
        <v>0</v>
      </c>
      <c r="EV99" s="61">
        <v>0</v>
      </c>
      <c r="EW99" s="61">
        <v>0</v>
      </c>
      <c r="EX99" s="61">
        <v>0</v>
      </c>
      <c r="EY99" s="61">
        <v>0</v>
      </c>
      <c r="EZ99" s="61">
        <v>0</v>
      </c>
      <c r="FA99" s="61">
        <v>0</v>
      </c>
      <c r="FB99" s="61">
        <v>0</v>
      </c>
      <c r="FC99" s="61">
        <v>0</v>
      </c>
      <c r="FD99" s="61">
        <v>0</v>
      </c>
      <c r="FE99" s="61">
        <v>0</v>
      </c>
      <c r="FF99" s="61">
        <v>0</v>
      </c>
      <c r="FG99" s="61">
        <v>0</v>
      </c>
      <c r="FH99" s="61">
        <v>0</v>
      </c>
      <c r="FI99" s="61">
        <v>0</v>
      </c>
      <c r="FJ99" s="61">
        <v>0</v>
      </c>
      <c r="FK99" s="61">
        <v>0</v>
      </c>
      <c r="FL99" s="61">
        <v>0</v>
      </c>
      <c r="FM99" s="61">
        <v>0</v>
      </c>
      <c r="FN99" s="61">
        <v>0</v>
      </c>
      <c r="FO99" s="61">
        <v>0</v>
      </c>
      <c r="FP99" s="61">
        <v>0</v>
      </c>
      <c r="FQ99" s="61">
        <v>0</v>
      </c>
      <c r="FR99" s="61">
        <v>0</v>
      </c>
      <c r="FS99" s="61">
        <v>0</v>
      </c>
      <c r="FT99" s="61">
        <v>0</v>
      </c>
      <c r="FU99" s="61">
        <v>0</v>
      </c>
      <c r="FV99" s="61">
        <v>0</v>
      </c>
      <c r="FW99" s="61">
        <v>0</v>
      </c>
      <c r="FX99" s="61">
        <v>0</v>
      </c>
      <c r="FY99" s="61">
        <v>0</v>
      </c>
      <c r="FZ99" s="61">
        <v>0</v>
      </c>
      <c r="GA99" s="61">
        <v>0</v>
      </c>
      <c r="GB99" s="61">
        <v>0</v>
      </c>
      <c r="GC99" s="61">
        <v>0</v>
      </c>
      <c r="GD99" s="61">
        <v>0</v>
      </c>
      <c r="GE99" s="61">
        <v>0</v>
      </c>
      <c r="GF99" s="61">
        <v>0</v>
      </c>
      <c r="GG99" s="61">
        <v>0</v>
      </c>
      <c r="GH99" s="61">
        <v>0</v>
      </c>
      <c r="GI99" s="61">
        <v>0</v>
      </c>
      <c r="GJ99" s="61">
        <v>0</v>
      </c>
      <c r="GK99" s="61">
        <v>0</v>
      </c>
      <c r="GL99" s="61">
        <v>0</v>
      </c>
      <c r="GM99" s="61">
        <v>0</v>
      </c>
      <c r="GN99" s="61">
        <v>0</v>
      </c>
      <c r="GO99" s="61">
        <v>0</v>
      </c>
      <c r="GP99" s="61">
        <v>0</v>
      </c>
      <c r="GQ99" s="61">
        <v>0</v>
      </c>
      <c r="GR99" s="61">
        <v>2.0213482290476176E-5</v>
      </c>
      <c r="GS99" s="61">
        <v>0</v>
      </c>
      <c r="GT99" s="61">
        <v>0</v>
      </c>
      <c r="GU99" s="61">
        <v>1.3873649642111364E-3</v>
      </c>
      <c r="GV99" s="61">
        <v>0</v>
      </c>
      <c r="GW99" s="61">
        <v>0</v>
      </c>
      <c r="GX99" s="61">
        <v>0</v>
      </c>
      <c r="GY99" s="61">
        <v>0</v>
      </c>
      <c r="GZ99" s="61">
        <v>0</v>
      </c>
      <c r="HA99" s="61">
        <v>0</v>
      </c>
      <c r="HB99" s="61">
        <v>0</v>
      </c>
      <c r="HC99" s="61">
        <v>0</v>
      </c>
      <c r="HD99" s="61">
        <v>0</v>
      </c>
      <c r="HE99" s="61">
        <v>0</v>
      </c>
      <c r="HF99" s="61">
        <v>0</v>
      </c>
      <c r="HG99" s="61">
        <v>0</v>
      </c>
      <c r="HH99" s="61">
        <v>0</v>
      </c>
      <c r="HI99" s="61">
        <v>0</v>
      </c>
      <c r="HJ99" s="61">
        <v>0</v>
      </c>
      <c r="HK99" s="61">
        <v>0</v>
      </c>
      <c r="HL99" s="61">
        <v>0</v>
      </c>
      <c r="HM99" s="61">
        <v>0</v>
      </c>
      <c r="HN99" s="61">
        <v>0</v>
      </c>
      <c r="HO99" s="61">
        <v>0</v>
      </c>
      <c r="HP99" s="61">
        <v>0</v>
      </c>
      <c r="HQ99" s="61">
        <v>0</v>
      </c>
      <c r="HR99" s="61">
        <v>0</v>
      </c>
      <c r="HS99" s="61">
        <v>0</v>
      </c>
      <c r="HT99" s="61">
        <v>0</v>
      </c>
      <c r="HU99" s="61">
        <v>0</v>
      </c>
      <c r="HV99" s="61">
        <v>0</v>
      </c>
      <c r="HW99" s="61">
        <v>0</v>
      </c>
      <c r="HX99" s="61">
        <v>0</v>
      </c>
      <c r="HY99" s="61">
        <v>0</v>
      </c>
      <c r="HZ99" s="61">
        <v>0</v>
      </c>
      <c r="IA99" s="61">
        <v>0</v>
      </c>
      <c r="IB99" s="61">
        <v>0</v>
      </c>
      <c r="IC99" s="61">
        <v>0</v>
      </c>
      <c r="ID99" s="61">
        <v>0</v>
      </c>
      <c r="IE99" s="61">
        <v>0</v>
      </c>
      <c r="IF99" s="61">
        <v>0</v>
      </c>
      <c r="IG99" s="61">
        <v>0</v>
      </c>
      <c r="IH99" s="61">
        <v>0</v>
      </c>
      <c r="II99" s="61">
        <v>0</v>
      </c>
      <c r="IJ99" s="61">
        <v>7.360327127194083E-4</v>
      </c>
      <c r="IK99" s="61">
        <v>2.9438885395209179E-4</v>
      </c>
      <c r="IL99" s="61">
        <v>1.5046245727892795E-3</v>
      </c>
      <c r="IM99" s="61">
        <v>4.6655620193496801E-4</v>
      </c>
      <c r="IN99" s="61">
        <v>2.2545152356939001E-4</v>
      </c>
      <c r="IO99" s="61">
        <v>1.3059764464611173E-4</v>
      </c>
      <c r="IP99" s="61">
        <v>9.9054443824298663E-2</v>
      </c>
      <c r="IQ99" s="61">
        <v>3.3323329617236289E-2</v>
      </c>
      <c r="IR99" s="61">
        <v>3.4777765951216473E-4</v>
      </c>
      <c r="IS99" s="61">
        <v>2.5266447421295053E-4</v>
      </c>
      <c r="IT99" s="61">
        <v>0</v>
      </c>
      <c r="IU99" s="61">
        <v>0</v>
      </c>
      <c r="IV99" s="61">
        <v>0</v>
      </c>
      <c r="IW99" s="61">
        <v>0</v>
      </c>
      <c r="IX99" s="61">
        <v>1.1671645216808383E-5</v>
      </c>
      <c r="IY99" s="61">
        <v>0</v>
      </c>
      <c r="IZ99" s="61">
        <v>1.503613414250469E-5</v>
      </c>
      <c r="JA99" s="61">
        <v>0</v>
      </c>
      <c r="JB99" s="61">
        <v>0</v>
      </c>
      <c r="JC99" s="61">
        <v>0</v>
      </c>
      <c r="JD99" s="61">
        <v>0</v>
      </c>
      <c r="JE99" s="61">
        <v>0</v>
      </c>
      <c r="JF99" s="61">
        <v>0</v>
      </c>
      <c r="JG99" s="61">
        <v>2.095393285275137E-6</v>
      </c>
      <c r="JH99" s="61">
        <v>0</v>
      </c>
      <c r="JI99" s="61">
        <v>0</v>
      </c>
      <c r="JJ99" s="61">
        <v>0</v>
      </c>
      <c r="JK99" s="61">
        <v>0</v>
      </c>
      <c r="JL99" s="61">
        <v>0</v>
      </c>
      <c r="JM99" s="61">
        <v>0</v>
      </c>
      <c r="JN99" s="61">
        <v>0</v>
      </c>
      <c r="JO99" s="61">
        <v>0</v>
      </c>
      <c r="JP99" s="61">
        <v>0</v>
      </c>
      <c r="JQ99" s="61">
        <v>0</v>
      </c>
      <c r="JR99" s="61">
        <v>6.8345010875373922E-5</v>
      </c>
      <c r="JS99" s="61">
        <v>0</v>
      </c>
      <c r="JT99" s="61">
        <v>0</v>
      </c>
      <c r="JU99" s="61">
        <v>0</v>
      </c>
      <c r="JV99" s="61">
        <v>0</v>
      </c>
      <c r="JW99" s="61">
        <v>0</v>
      </c>
      <c r="JX99" s="61">
        <v>0</v>
      </c>
      <c r="JY99" s="61">
        <v>0</v>
      </c>
      <c r="JZ99" s="61">
        <v>0</v>
      </c>
      <c r="KA99" s="61">
        <v>0</v>
      </c>
      <c r="KB99" s="61">
        <v>0</v>
      </c>
      <c r="KC99" s="61">
        <v>0</v>
      </c>
      <c r="KD99" s="61">
        <v>0</v>
      </c>
      <c r="KE99" s="61">
        <v>0</v>
      </c>
      <c r="KF99" s="61">
        <v>0</v>
      </c>
      <c r="KG99" s="61">
        <v>0</v>
      </c>
      <c r="KH99" s="61">
        <v>0</v>
      </c>
      <c r="KI99" s="61">
        <v>0</v>
      </c>
      <c r="KJ99" s="61">
        <v>0</v>
      </c>
      <c r="KK99" s="61">
        <v>0</v>
      </c>
      <c r="KL99" s="61">
        <v>0</v>
      </c>
      <c r="KM99" s="61">
        <v>0</v>
      </c>
      <c r="KN99" s="61">
        <v>0</v>
      </c>
      <c r="KO99" s="61">
        <v>0</v>
      </c>
      <c r="KP99" s="61">
        <v>0</v>
      </c>
      <c r="KQ99" s="61">
        <v>0</v>
      </c>
      <c r="KR99" s="61">
        <v>0</v>
      </c>
      <c r="KS99" s="61">
        <v>0</v>
      </c>
      <c r="KT99" s="61">
        <v>0</v>
      </c>
      <c r="KU99" s="61">
        <v>0</v>
      </c>
      <c r="KV99" s="61">
        <v>0</v>
      </c>
      <c r="KW99" s="61">
        <v>0</v>
      </c>
      <c r="KX99" s="61">
        <v>0</v>
      </c>
      <c r="KY99" s="61">
        <v>0</v>
      </c>
      <c r="KZ99" s="61">
        <v>0</v>
      </c>
    </row>
    <row r="100" spans="1:312" ht="13" x14ac:dyDescent="0.3">
      <c r="A100" s="102">
        <v>1.0989977664349477</v>
      </c>
      <c r="B100" s="50" t="s">
        <v>831</v>
      </c>
      <c r="C100" s="60" t="s">
        <v>64</v>
      </c>
      <c r="D100" s="61">
        <v>0</v>
      </c>
      <c r="E100" s="61">
        <v>0</v>
      </c>
      <c r="F100" s="61">
        <v>0</v>
      </c>
      <c r="G100" s="61">
        <v>0</v>
      </c>
      <c r="H100" s="61">
        <v>0</v>
      </c>
      <c r="I100" s="61">
        <v>0</v>
      </c>
      <c r="J100" s="61">
        <v>0</v>
      </c>
      <c r="K100" s="61">
        <v>0</v>
      </c>
      <c r="L100" s="61">
        <v>0</v>
      </c>
      <c r="M100" s="61">
        <v>0</v>
      </c>
      <c r="N100" s="61">
        <v>0</v>
      </c>
      <c r="O100" s="61">
        <v>0</v>
      </c>
      <c r="P100" s="61">
        <v>0</v>
      </c>
      <c r="Q100" s="61">
        <v>0</v>
      </c>
      <c r="R100" s="61">
        <v>0</v>
      </c>
      <c r="S100" s="61">
        <v>0</v>
      </c>
      <c r="T100" s="61">
        <v>0</v>
      </c>
      <c r="U100" s="61">
        <v>1.3370520844162669E-4</v>
      </c>
      <c r="V100" s="61">
        <v>0</v>
      </c>
      <c r="W100" s="61">
        <v>0</v>
      </c>
      <c r="X100" s="61">
        <v>0</v>
      </c>
      <c r="Y100" s="61">
        <v>1.5187705615260177E-4</v>
      </c>
      <c r="Z100" s="61">
        <v>4.4921664993788572E-6</v>
      </c>
      <c r="AA100" s="61">
        <v>0</v>
      </c>
      <c r="AB100" s="61">
        <v>0</v>
      </c>
      <c r="AC100" s="61">
        <v>0</v>
      </c>
      <c r="AD100" s="61">
        <v>0</v>
      </c>
      <c r="AE100" s="61">
        <v>0</v>
      </c>
      <c r="AF100" s="61">
        <v>1.5569494617886883E-5</v>
      </c>
      <c r="AG100" s="61">
        <v>7.7780764999911451E-6</v>
      </c>
      <c r="AH100" s="61">
        <v>0</v>
      </c>
      <c r="AI100" s="61">
        <v>0</v>
      </c>
      <c r="AJ100" s="61">
        <v>5.8805022571790432E-6</v>
      </c>
      <c r="AK100" s="61">
        <v>0</v>
      </c>
      <c r="AL100" s="61">
        <v>1.3656452583855964E-5</v>
      </c>
      <c r="AM100" s="61">
        <v>3.4827190743766438E-4</v>
      </c>
      <c r="AN100" s="61">
        <v>0</v>
      </c>
      <c r="AO100" s="61">
        <v>5.0635943746643217E-5</v>
      </c>
      <c r="AP100" s="61">
        <v>0</v>
      </c>
      <c r="AQ100" s="61">
        <v>0</v>
      </c>
      <c r="AR100" s="61">
        <v>1.276048521999957E-3</v>
      </c>
      <c r="AS100" s="61">
        <v>1.2557432520908044E-4</v>
      </c>
      <c r="AT100" s="61">
        <v>4.4060530251856734E-5</v>
      </c>
      <c r="AU100" s="61">
        <v>2.6866773076137526E-5</v>
      </c>
      <c r="AV100" s="61">
        <v>0</v>
      </c>
      <c r="AW100" s="61">
        <v>0</v>
      </c>
      <c r="AX100" s="61">
        <v>0</v>
      </c>
      <c r="AY100" s="61">
        <v>0</v>
      </c>
      <c r="AZ100" s="61">
        <v>1.7069951308456023E-5</v>
      </c>
      <c r="BA100" s="61">
        <v>0</v>
      </c>
      <c r="BB100" s="61">
        <v>5.3648543653165087E-6</v>
      </c>
      <c r="BC100" s="61">
        <v>0</v>
      </c>
      <c r="BD100" s="61">
        <v>0</v>
      </c>
      <c r="BE100" s="61">
        <v>0</v>
      </c>
      <c r="BF100" s="61">
        <v>0</v>
      </c>
      <c r="BG100" s="61">
        <v>7.0209287585836882E-6</v>
      </c>
      <c r="BH100" s="61">
        <v>8.9672723085205208E-6</v>
      </c>
      <c r="BI100" s="61">
        <v>0</v>
      </c>
      <c r="BJ100" s="61">
        <v>0</v>
      </c>
      <c r="BK100" s="61">
        <v>3.7348320951816343E-4</v>
      </c>
      <c r="BL100" s="61">
        <v>0</v>
      </c>
      <c r="BM100" s="61">
        <v>0</v>
      </c>
      <c r="BN100" s="61">
        <v>0</v>
      </c>
      <c r="BO100" s="61">
        <v>0</v>
      </c>
      <c r="BP100" s="61">
        <v>0</v>
      </c>
      <c r="BQ100" s="61">
        <v>0</v>
      </c>
      <c r="BR100" s="61">
        <v>0</v>
      </c>
      <c r="BS100" s="61">
        <v>0</v>
      </c>
      <c r="BT100" s="61">
        <v>0</v>
      </c>
      <c r="BU100" s="61">
        <v>0</v>
      </c>
      <c r="BV100" s="61">
        <v>0</v>
      </c>
      <c r="BW100" s="61">
        <v>0</v>
      </c>
      <c r="BX100" s="61">
        <v>0</v>
      </c>
      <c r="BY100" s="61">
        <v>0</v>
      </c>
      <c r="BZ100" s="61">
        <v>0</v>
      </c>
      <c r="CA100" s="61">
        <v>0</v>
      </c>
      <c r="CB100" s="61">
        <v>0</v>
      </c>
      <c r="CC100" s="61">
        <v>0</v>
      </c>
      <c r="CD100" s="61">
        <v>0</v>
      </c>
      <c r="CE100" s="61">
        <v>2.1354920877546922E-5</v>
      </c>
      <c r="CF100" s="61">
        <v>0</v>
      </c>
      <c r="CG100" s="61">
        <v>6.0893651784624429E-5</v>
      </c>
      <c r="CH100" s="61">
        <v>0</v>
      </c>
      <c r="CI100" s="61">
        <v>0</v>
      </c>
      <c r="CJ100" s="61">
        <v>0</v>
      </c>
      <c r="CK100" s="61">
        <v>0</v>
      </c>
      <c r="CL100" s="61">
        <v>6.0029154054389489E-5</v>
      </c>
      <c r="CM100" s="61">
        <v>0</v>
      </c>
      <c r="CN100" s="61">
        <v>2.7678951222343028E-4</v>
      </c>
      <c r="CO100" s="61">
        <v>3.4299357137702812E-5</v>
      </c>
      <c r="CP100" s="61">
        <v>2.106820643605106E-3</v>
      </c>
      <c r="CQ100" s="61">
        <v>0</v>
      </c>
      <c r="CR100" s="61">
        <v>0</v>
      </c>
      <c r="CS100" s="61">
        <v>0</v>
      </c>
      <c r="CT100" s="61">
        <v>0</v>
      </c>
      <c r="CU100" s="61">
        <v>8.8114109435313103E-6</v>
      </c>
      <c r="CV100" s="61">
        <v>0</v>
      </c>
      <c r="CW100" s="61">
        <v>0</v>
      </c>
      <c r="CX100" s="61">
        <v>0</v>
      </c>
      <c r="CY100" s="61">
        <v>0</v>
      </c>
      <c r="CZ100" s="61">
        <v>0</v>
      </c>
      <c r="DA100" s="61">
        <v>0</v>
      </c>
      <c r="DB100" s="61">
        <v>0</v>
      </c>
      <c r="DC100" s="61">
        <v>0</v>
      </c>
      <c r="DD100" s="61">
        <v>0</v>
      </c>
      <c r="DE100" s="61">
        <v>0</v>
      </c>
      <c r="DF100" s="61">
        <v>0</v>
      </c>
      <c r="DG100" s="61">
        <v>0</v>
      </c>
      <c r="DH100" s="61">
        <v>0</v>
      </c>
      <c r="DI100" s="61">
        <v>2.7759386892482647E-5</v>
      </c>
      <c r="DJ100" s="61">
        <v>0</v>
      </c>
      <c r="DK100" s="61">
        <v>0</v>
      </c>
      <c r="DL100" s="61">
        <v>0</v>
      </c>
      <c r="DM100" s="61">
        <v>0</v>
      </c>
      <c r="DN100" s="61">
        <v>0</v>
      </c>
      <c r="DO100" s="61">
        <v>5.0691754471166798E-4</v>
      </c>
      <c r="DP100" s="61">
        <v>7.2992829465321979E-6</v>
      </c>
      <c r="DQ100" s="61">
        <v>2.4478633176348241E-5</v>
      </c>
      <c r="DR100" s="61">
        <v>5.1094536258910453E-4</v>
      </c>
      <c r="DS100" s="61">
        <v>0</v>
      </c>
      <c r="DT100" s="61">
        <v>0</v>
      </c>
      <c r="DU100" s="61">
        <v>0</v>
      </c>
      <c r="DV100" s="61">
        <v>0</v>
      </c>
      <c r="DW100" s="61">
        <v>0</v>
      </c>
      <c r="DX100" s="61">
        <v>0</v>
      </c>
      <c r="DY100" s="61">
        <v>0</v>
      </c>
      <c r="DZ100" s="61">
        <v>9.3206723534896752E-5</v>
      </c>
      <c r="EA100" s="61">
        <v>1.9102235348700693E-5</v>
      </c>
      <c r="EB100" s="61">
        <v>1.4897023128134361E-4</v>
      </c>
      <c r="EC100" s="61">
        <v>0</v>
      </c>
      <c r="ED100" s="61">
        <v>1.0396315228033768E-3</v>
      </c>
      <c r="EE100" s="61">
        <v>3.4101679735016878E-4</v>
      </c>
      <c r="EF100" s="61">
        <v>1.4173639653955176E-2</v>
      </c>
      <c r="EG100" s="61">
        <v>0</v>
      </c>
      <c r="EH100" s="61">
        <v>2.10255553280138E-4</v>
      </c>
      <c r="EI100" s="61">
        <v>4.8855999874684377E-5</v>
      </c>
      <c r="EJ100" s="61">
        <v>1.4832191783401222E-4</v>
      </c>
      <c r="EK100" s="61">
        <v>1.6608210000836038E-4</v>
      </c>
      <c r="EL100" s="61">
        <v>0</v>
      </c>
      <c r="EM100" s="61">
        <v>0</v>
      </c>
      <c r="EN100" s="61">
        <v>0</v>
      </c>
      <c r="EO100" s="61">
        <v>0</v>
      </c>
      <c r="EP100" s="61">
        <v>0</v>
      </c>
      <c r="EQ100" s="61">
        <v>0</v>
      </c>
      <c r="ER100" s="61">
        <v>0</v>
      </c>
      <c r="ES100" s="61">
        <v>0</v>
      </c>
      <c r="ET100" s="61">
        <v>0</v>
      </c>
      <c r="EU100" s="61">
        <v>0</v>
      </c>
      <c r="EV100" s="61">
        <v>0</v>
      </c>
      <c r="EW100" s="61">
        <v>0</v>
      </c>
      <c r="EX100" s="61">
        <v>0</v>
      </c>
      <c r="EY100" s="61">
        <v>0</v>
      </c>
      <c r="EZ100" s="61">
        <v>0</v>
      </c>
      <c r="FA100" s="61">
        <v>0</v>
      </c>
      <c r="FB100" s="61">
        <v>0</v>
      </c>
      <c r="FC100" s="61">
        <v>0</v>
      </c>
      <c r="FD100" s="61">
        <v>0</v>
      </c>
      <c r="FE100" s="61">
        <v>0</v>
      </c>
      <c r="FF100" s="61">
        <v>1.2000038253256272E-5</v>
      </c>
      <c r="FG100" s="61">
        <v>0</v>
      </c>
      <c r="FH100" s="61">
        <v>0</v>
      </c>
      <c r="FI100" s="61">
        <v>0</v>
      </c>
      <c r="FJ100" s="61">
        <v>1.3951906591027479E-5</v>
      </c>
      <c r="FK100" s="61">
        <v>0</v>
      </c>
      <c r="FL100" s="61">
        <v>0</v>
      </c>
      <c r="FM100" s="61">
        <v>0</v>
      </c>
      <c r="FN100" s="61">
        <v>0</v>
      </c>
      <c r="FO100" s="61">
        <v>0</v>
      </c>
      <c r="FP100" s="61">
        <v>0</v>
      </c>
      <c r="FQ100" s="61">
        <v>0</v>
      </c>
      <c r="FR100" s="61">
        <v>0</v>
      </c>
      <c r="FS100" s="61">
        <v>0</v>
      </c>
      <c r="FT100" s="61">
        <v>0</v>
      </c>
      <c r="FU100" s="61">
        <v>0</v>
      </c>
      <c r="FV100" s="61">
        <v>0</v>
      </c>
      <c r="FW100" s="61">
        <v>0</v>
      </c>
      <c r="FX100" s="61">
        <v>0</v>
      </c>
      <c r="FY100" s="61">
        <v>0</v>
      </c>
      <c r="FZ100" s="61">
        <v>0</v>
      </c>
      <c r="GA100" s="61">
        <v>0</v>
      </c>
      <c r="GB100" s="61">
        <v>0</v>
      </c>
      <c r="GC100" s="61">
        <v>0</v>
      </c>
      <c r="GD100" s="61">
        <v>0</v>
      </c>
      <c r="GE100" s="61">
        <v>0</v>
      </c>
      <c r="GF100" s="61">
        <v>0</v>
      </c>
      <c r="GG100" s="61">
        <v>1.1582323259535238E-4</v>
      </c>
      <c r="GH100" s="61">
        <v>1.89598779219081E-5</v>
      </c>
      <c r="GI100" s="61">
        <v>0</v>
      </c>
      <c r="GJ100" s="61">
        <v>0</v>
      </c>
      <c r="GK100" s="61">
        <v>0</v>
      </c>
      <c r="GL100" s="61">
        <v>1.3339252688963909E-5</v>
      </c>
      <c r="GM100" s="61">
        <v>0</v>
      </c>
      <c r="GN100" s="61">
        <v>0</v>
      </c>
      <c r="GO100" s="61">
        <v>0</v>
      </c>
      <c r="GP100" s="61">
        <v>0</v>
      </c>
      <c r="GQ100" s="61">
        <v>0</v>
      </c>
      <c r="GR100" s="61">
        <v>0</v>
      </c>
      <c r="GS100" s="61">
        <v>0</v>
      </c>
      <c r="GT100" s="61">
        <v>0</v>
      </c>
      <c r="GU100" s="61">
        <v>0</v>
      </c>
      <c r="GV100" s="61">
        <v>0</v>
      </c>
      <c r="GW100" s="61">
        <v>0</v>
      </c>
      <c r="GX100" s="61">
        <v>0</v>
      </c>
      <c r="GY100" s="61">
        <v>0</v>
      </c>
      <c r="GZ100" s="61">
        <v>9.2236872032756996E-4</v>
      </c>
      <c r="HA100" s="61">
        <v>6.9835845205523911E-4</v>
      </c>
      <c r="HB100" s="61">
        <v>3.0611100527259163E-4</v>
      </c>
      <c r="HC100" s="61">
        <v>5.8433312482706501E-2</v>
      </c>
      <c r="HD100" s="61">
        <v>0.14636255962578656</v>
      </c>
      <c r="HE100" s="61">
        <v>1.0752269828092729E-3</v>
      </c>
      <c r="HF100" s="61">
        <v>3.8960561133141448E-4</v>
      </c>
      <c r="HG100" s="61">
        <v>2.378102273909799E-5</v>
      </c>
      <c r="HH100" s="61">
        <v>0.19061616137564916</v>
      </c>
      <c r="HI100" s="61">
        <v>1.2597354941445255E-4</v>
      </c>
      <c r="HJ100" s="61">
        <v>1.1335781023290351E-4</v>
      </c>
      <c r="HK100" s="61">
        <v>0</v>
      </c>
      <c r="HL100" s="61">
        <v>0</v>
      </c>
      <c r="HM100" s="61">
        <v>0</v>
      </c>
      <c r="HN100" s="61">
        <v>0</v>
      </c>
      <c r="HO100" s="61">
        <v>0</v>
      </c>
      <c r="HP100" s="61">
        <v>1.8420026579577672E-3</v>
      </c>
      <c r="HQ100" s="61">
        <v>4.4867743037489379E-4</v>
      </c>
      <c r="HR100" s="61">
        <v>3.9923742617588613E-4</v>
      </c>
      <c r="HS100" s="61">
        <v>0.22933778520579026</v>
      </c>
      <c r="HT100" s="61">
        <v>0.1128981156408935</v>
      </c>
      <c r="HU100" s="61">
        <v>4.6957930236954097E-2</v>
      </c>
      <c r="HV100" s="61">
        <v>9.4293196012987146E-5</v>
      </c>
      <c r="HW100" s="61">
        <v>0</v>
      </c>
      <c r="HX100" s="61">
        <v>0</v>
      </c>
      <c r="HY100" s="61">
        <v>0</v>
      </c>
      <c r="HZ100" s="61">
        <v>0</v>
      </c>
      <c r="IA100" s="61">
        <v>0</v>
      </c>
      <c r="IB100" s="61">
        <v>0</v>
      </c>
      <c r="IC100" s="61">
        <v>0</v>
      </c>
      <c r="ID100" s="61">
        <v>0</v>
      </c>
      <c r="IE100" s="61">
        <v>0</v>
      </c>
      <c r="IF100" s="61">
        <v>2.2050391744503431E-5</v>
      </c>
      <c r="IG100" s="61">
        <v>0</v>
      </c>
      <c r="IH100" s="61">
        <v>0</v>
      </c>
      <c r="II100" s="61">
        <v>2.9980468104583304E-4</v>
      </c>
      <c r="IJ100" s="61">
        <v>0</v>
      </c>
      <c r="IK100" s="61">
        <v>0</v>
      </c>
      <c r="IL100" s="61">
        <v>0</v>
      </c>
      <c r="IM100" s="61">
        <v>0</v>
      </c>
      <c r="IN100" s="61">
        <v>0</v>
      </c>
      <c r="IO100" s="61">
        <v>7.5111057780363332E-5</v>
      </c>
      <c r="IP100" s="61">
        <v>0</v>
      </c>
      <c r="IQ100" s="61">
        <v>0</v>
      </c>
      <c r="IR100" s="61">
        <v>0</v>
      </c>
      <c r="IS100" s="61">
        <v>0</v>
      </c>
      <c r="IT100" s="61">
        <v>0</v>
      </c>
      <c r="IU100" s="61">
        <v>0</v>
      </c>
      <c r="IV100" s="61">
        <v>0</v>
      </c>
      <c r="IW100" s="61">
        <v>0</v>
      </c>
      <c r="IX100" s="61">
        <v>0</v>
      </c>
      <c r="IY100" s="61">
        <v>0</v>
      </c>
      <c r="IZ100" s="61">
        <v>0</v>
      </c>
      <c r="JA100" s="61">
        <v>0</v>
      </c>
      <c r="JB100" s="61">
        <v>0</v>
      </c>
      <c r="JC100" s="61">
        <v>0</v>
      </c>
      <c r="JD100" s="61">
        <v>0</v>
      </c>
      <c r="JE100" s="61">
        <v>0</v>
      </c>
      <c r="JF100" s="61">
        <v>0</v>
      </c>
      <c r="JG100" s="61">
        <v>2.3523762432586123E-6</v>
      </c>
      <c r="JH100" s="61">
        <v>0</v>
      </c>
      <c r="JI100" s="61">
        <v>0</v>
      </c>
      <c r="JJ100" s="61">
        <v>0</v>
      </c>
      <c r="JK100" s="61">
        <v>0</v>
      </c>
      <c r="JL100" s="61">
        <v>0</v>
      </c>
      <c r="JM100" s="61">
        <v>0</v>
      </c>
      <c r="JN100" s="61">
        <v>0</v>
      </c>
      <c r="JO100" s="61">
        <v>0</v>
      </c>
      <c r="JP100" s="61">
        <v>0</v>
      </c>
      <c r="JQ100" s="61">
        <v>0</v>
      </c>
      <c r="JR100" s="61">
        <v>0</v>
      </c>
      <c r="JS100" s="61">
        <v>0</v>
      </c>
      <c r="JT100" s="61">
        <v>0</v>
      </c>
      <c r="JU100" s="61">
        <v>0</v>
      </c>
      <c r="JV100" s="61">
        <v>0</v>
      </c>
      <c r="JW100" s="61">
        <v>3.3324883600069484E-5</v>
      </c>
      <c r="JX100" s="61">
        <v>0</v>
      </c>
      <c r="JY100" s="61">
        <v>1.2606139341316051E-4</v>
      </c>
      <c r="JZ100" s="61">
        <v>2.7652144442747443E-4</v>
      </c>
      <c r="KA100" s="61">
        <v>4.995133429995401E-3</v>
      </c>
      <c r="KB100" s="61">
        <v>5.7278513658173453E-5</v>
      </c>
      <c r="KC100" s="61">
        <v>0</v>
      </c>
      <c r="KD100" s="61">
        <v>2.4165699930573349E-4</v>
      </c>
      <c r="KE100" s="61">
        <v>1.7307186311416002E-4</v>
      </c>
      <c r="KF100" s="61">
        <v>0</v>
      </c>
      <c r="KG100" s="61">
        <v>0</v>
      </c>
      <c r="KH100" s="61">
        <v>0</v>
      </c>
      <c r="KI100" s="61">
        <v>1.0367303309804027E-4</v>
      </c>
      <c r="KJ100" s="61">
        <v>9.7470976045531968E-6</v>
      </c>
      <c r="KK100" s="61">
        <v>4.6316614526080939E-4</v>
      </c>
      <c r="KL100" s="61">
        <v>0</v>
      </c>
      <c r="KM100" s="61">
        <v>9.3321697306254096E-6</v>
      </c>
      <c r="KN100" s="61">
        <v>6.6925223714468853E-5</v>
      </c>
      <c r="KO100" s="61">
        <v>1.6847282141551224E-5</v>
      </c>
      <c r="KP100" s="61">
        <v>1.2021674931616732E-5</v>
      </c>
      <c r="KQ100" s="61">
        <v>1.2637590805587588E-4</v>
      </c>
      <c r="KR100" s="61">
        <v>0</v>
      </c>
      <c r="KS100" s="61">
        <v>7.9119777408468762E-5</v>
      </c>
      <c r="KT100" s="61">
        <v>4.6572655604793314E-4</v>
      </c>
      <c r="KU100" s="61">
        <v>0</v>
      </c>
      <c r="KV100" s="61">
        <v>9.6756464504424639E-4</v>
      </c>
      <c r="KW100" s="61">
        <v>6.9597591919547534E-5</v>
      </c>
      <c r="KX100" s="61">
        <v>7.4297467909272563E-5</v>
      </c>
      <c r="KY100" s="61">
        <v>2.2371932880774396E-5</v>
      </c>
      <c r="KZ100" s="61">
        <v>1.094431664647043E-4</v>
      </c>
    </row>
    <row r="101" spans="1:312" ht="13" x14ac:dyDescent="0.3">
      <c r="A101" s="102">
        <v>1.0358002962233188</v>
      </c>
      <c r="B101" s="50" t="s">
        <v>829</v>
      </c>
      <c r="C101" s="60" t="s">
        <v>49</v>
      </c>
      <c r="D101" s="61">
        <v>0</v>
      </c>
      <c r="E101" s="61">
        <v>0</v>
      </c>
      <c r="F101" s="61">
        <v>0</v>
      </c>
      <c r="G101" s="61">
        <v>0</v>
      </c>
      <c r="H101" s="61">
        <v>0</v>
      </c>
      <c r="I101" s="61">
        <v>0</v>
      </c>
      <c r="J101" s="61">
        <v>0</v>
      </c>
      <c r="K101" s="61">
        <v>0</v>
      </c>
      <c r="L101" s="61">
        <v>0</v>
      </c>
      <c r="M101" s="61">
        <v>0</v>
      </c>
      <c r="N101" s="61">
        <v>0</v>
      </c>
      <c r="O101" s="61">
        <v>0</v>
      </c>
      <c r="P101" s="61">
        <v>0</v>
      </c>
      <c r="Q101" s="61">
        <v>0</v>
      </c>
      <c r="R101" s="61">
        <v>0</v>
      </c>
      <c r="S101" s="61">
        <v>0</v>
      </c>
      <c r="T101" s="61">
        <v>0</v>
      </c>
      <c r="U101" s="61">
        <v>0</v>
      </c>
      <c r="V101" s="61">
        <v>0</v>
      </c>
      <c r="W101" s="61">
        <v>0</v>
      </c>
      <c r="X101" s="61">
        <v>0</v>
      </c>
      <c r="Y101" s="61">
        <v>0</v>
      </c>
      <c r="Z101" s="61">
        <v>0</v>
      </c>
      <c r="AA101" s="61">
        <v>0</v>
      </c>
      <c r="AB101" s="61">
        <v>0</v>
      </c>
      <c r="AC101" s="61">
        <v>0</v>
      </c>
      <c r="AD101" s="61">
        <v>0</v>
      </c>
      <c r="AE101" s="61">
        <v>0</v>
      </c>
      <c r="AF101" s="61">
        <v>0</v>
      </c>
      <c r="AG101" s="61">
        <v>0</v>
      </c>
      <c r="AH101" s="61">
        <v>0</v>
      </c>
      <c r="AI101" s="61">
        <v>0</v>
      </c>
      <c r="AJ101" s="61">
        <v>0</v>
      </c>
      <c r="AK101" s="61">
        <v>0</v>
      </c>
      <c r="AL101" s="61">
        <v>0</v>
      </c>
      <c r="AM101" s="61">
        <v>0</v>
      </c>
      <c r="AN101" s="61">
        <v>1.6462694449142649E-4</v>
      </c>
      <c r="AO101" s="61">
        <v>0</v>
      </c>
      <c r="AP101" s="61">
        <v>0</v>
      </c>
      <c r="AQ101" s="61">
        <v>0</v>
      </c>
      <c r="AR101" s="61">
        <v>0</v>
      </c>
      <c r="AS101" s="61">
        <v>0</v>
      </c>
      <c r="AT101" s="61">
        <v>0</v>
      </c>
      <c r="AU101" s="61">
        <v>0</v>
      </c>
      <c r="AV101" s="61">
        <v>0</v>
      </c>
      <c r="AW101" s="61">
        <v>0</v>
      </c>
      <c r="AX101" s="61">
        <v>0</v>
      </c>
      <c r="AY101" s="61">
        <v>0</v>
      </c>
      <c r="AZ101" s="61">
        <v>0</v>
      </c>
      <c r="BA101" s="61">
        <v>0</v>
      </c>
      <c r="BB101" s="61">
        <v>0</v>
      </c>
      <c r="BC101" s="61">
        <v>0</v>
      </c>
      <c r="BD101" s="61">
        <v>0</v>
      </c>
      <c r="BE101" s="61">
        <v>0</v>
      </c>
      <c r="BF101" s="61">
        <v>0</v>
      </c>
      <c r="BG101" s="61">
        <v>0</v>
      </c>
      <c r="BH101" s="61">
        <v>0</v>
      </c>
      <c r="BI101" s="61">
        <v>0</v>
      </c>
      <c r="BJ101" s="61">
        <v>0</v>
      </c>
      <c r="BK101" s="61">
        <v>0</v>
      </c>
      <c r="BL101" s="61">
        <v>0</v>
      </c>
      <c r="BM101" s="61">
        <v>0</v>
      </c>
      <c r="BN101" s="61">
        <v>0</v>
      </c>
      <c r="BO101" s="61">
        <v>0</v>
      </c>
      <c r="BP101" s="61">
        <v>0</v>
      </c>
      <c r="BQ101" s="61">
        <v>0</v>
      </c>
      <c r="BR101" s="61">
        <v>0</v>
      </c>
      <c r="BS101" s="61">
        <v>0</v>
      </c>
      <c r="BT101" s="61">
        <v>0</v>
      </c>
      <c r="BU101" s="61">
        <v>0</v>
      </c>
      <c r="BV101" s="61">
        <v>0</v>
      </c>
      <c r="BW101" s="61">
        <v>0</v>
      </c>
      <c r="BX101" s="61">
        <v>0</v>
      </c>
      <c r="BY101" s="61">
        <v>0</v>
      </c>
      <c r="BZ101" s="61">
        <v>0</v>
      </c>
      <c r="CA101" s="61">
        <v>9.7539708430313104E-3</v>
      </c>
      <c r="CB101" s="61">
        <v>0</v>
      </c>
      <c r="CC101" s="61">
        <v>0</v>
      </c>
      <c r="CD101" s="61">
        <v>0</v>
      </c>
      <c r="CE101" s="61">
        <v>0</v>
      </c>
      <c r="CF101" s="61">
        <v>0</v>
      </c>
      <c r="CG101" s="61">
        <v>0</v>
      </c>
      <c r="CH101" s="61">
        <v>0</v>
      </c>
      <c r="CI101" s="61">
        <v>0</v>
      </c>
      <c r="CJ101" s="61">
        <v>0</v>
      </c>
      <c r="CK101" s="61">
        <v>0</v>
      </c>
      <c r="CL101" s="61">
        <v>0</v>
      </c>
      <c r="CM101" s="61">
        <v>0</v>
      </c>
      <c r="CN101" s="61">
        <v>0</v>
      </c>
      <c r="CO101" s="61">
        <v>0</v>
      </c>
      <c r="CP101" s="61">
        <v>0</v>
      </c>
      <c r="CQ101" s="61">
        <v>0</v>
      </c>
      <c r="CR101" s="61">
        <v>0</v>
      </c>
      <c r="CS101" s="61">
        <v>0</v>
      </c>
      <c r="CT101" s="61">
        <v>0</v>
      </c>
      <c r="CU101" s="61">
        <v>0</v>
      </c>
      <c r="CV101" s="61">
        <v>0</v>
      </c>
      <c r="CW101" s="61">
        <v>0</v>
      </c>
      <c r="CX101" s="61">
        <v>0</v>
      </c>
      <c r="CY101" s="61">
        <v>0</v>
      </c>
      <c r="CZ101" s="61">
        <v>0</v>
      </c>
      <c r="DA101" s="61">
        <v>0</v>
      </c>
      <c r="DB101" s="61">
        <v>0</v>
      </c>
      <c r="DC101" s="61">
        <v>0</v>
      </c>
      <c r="DD101" s="61">
        <v>0</v>
      </c>
      <c r="DE101" s="61">
        <v>0</v>
      </c>
      <c r="DF101" s="61">
        <v>0</v>
      </c>
      <c r="DG101" s="61">
        <v>0</v>
      </c>
      <c r="DH101" s="61">
        <v>0</v>
      </c>
      <c r="DI101" s="61">
        <v>0</v>
      </c>
      <c r="DJ101" s="61">
        <v>0</v>
      </c>
      <c r="DK101" s="61">
        <v>0</v>
      </c>
      <c r="DL101" s="61">
        <v>0</v>
      </c>
      <c r="DM101" s="61">
        <v>0</v>
      </c>
      <c r="DN101" s="61">
        <v>0</v>
      </c>
      <c r="DO101" s="61">
        <v>0</v>
      </c>
      <c r="DP101" s="61">
        <v>0</v>
      </c>
      <c r="DQ101" s="61">
        <v>0</v>
      </c>
      <c r="DR101" s="61">
        <v>0</v>
      </c>
      <c r="DS101" s="61">
        <v>0</v>
      </c>
      <c r="DT101" s="61">
        <v>0</v>
      </c>
      <c r="DU101" s="61">
        <v>0</v>
      </c>
      <c r="DV101" s="61">
        <v>0</v>
      </c>
      <c r="DW101" s="61">
        <v>0</v>
      </c>
      <c r="DX101" s="61">
        <v>0</v>
      </c>
      <c r="DY101" s="61">
        <v>0</v>
      </c>
      <c r="DZ101" s="61">
        <v>0</v>
      </c>
      <c r="EA101" s="61">
        <v>0</v>
      </c>
      <c r="EB101" s="61">
        <v>0</v>
      </c>
      <c r="EC101" s="61">
        <v>0</v>
      </c>
      <c r="ED101" s="61">
        <v>0</v>
      </c>
      <c r="EE101" s="61">
        <v>0</v>
      </c>
      <c r="EF101" s="61">
        <v>0</v>
      </c>
      <c r="EG101" s="61">
        <v>0</v>
      </c>
      <c r="EH101" s="61">
        <v>0</v>
      </c>
      <c r="EI101" s="61">
        <v>0</v>
      </c>
      <c r="EJ101" s="61">
        <v>0</v>
      </c>
      <c r="EK101" s="61">
        <v>0</v>
      </c>
      <c r="EL101" s="61">
        <v>0</v>
      </c>
      <c r="EM101" s="61">
        <v>0</v>
      </c>
      <c r="EN101" s="61">
        <v>0</v>
      </c>
      <c r="EO101" s="61">
        <v>0</v>
      </c>
      <c r="EP101" s="61">
        <v>0</v>
      </c>
      <c r="EQ101" s="61">
        <v>0</v>
      </c>
      <c r="ER101" s="61">
        <v>0</v>
      </c>
      <c r="ES101" s="61">
        <v>0</v>
      </c>
      <c r="ET101" s="61">
        <v>0</v>
      </c>
      <c r="EU101" s="61">
        <v>0</v>
      </c>
      <c r="EV101" s="61">
        <v>0</v>
      </c>
      <c r="EW101" s="61">
        <v>0</v>
      </c>
      <c r="EX101" s="61">
        <v>0</v>
      </c>
      <c r="EY101" s="61">
        <v>0</v>
      </c>
      <c r="EZ101" s="61">
        <v>0</v>
      </c>
      <c r="FA101" s="61">
        <v>0</v>
      </c>
      <c r="FB101" s="61">
        <v>0</v>
      </c>
      <c r="FC101" s="61">
        <v>0</v>
      </c>
      <c r="FD101" s="61">
        <v>0</v>
      </c>
      <c r="FE101" s="61">
        <v>0</v>
      </c>
      <c r="FF101" s="61">
        <v>0</v>
      </c>
      <c r="FG101" s="61">
        <v>0</v>
      </c>
      <c r="FH101" s="61">
        <v>0</v>
      </c>
      <c r="FI101" s="61">
        <v>0</v>
      </c>
      <c r="FJ101" s="61">
        <v>0</v>
      </c>
      <c r="FK101" s="61">
        <v>0</v>
      </c>
      <c r="FL101" s="61">
        <v>0</v>
      </c>
      <c r="FM101" s="61">
        <v>0</v>
      </c>
      <c r="FN101" s="61">
        <v>0</v>
      </c>
      <c r="FO101" s="61">
        <v>0</v>
      </c>
      <c r="FP101" s="61">
        <v>0</v>
      </c>
      <c r="FQ101" s="61">
        <v>0</v>
      </c>
      <c r="FR101" s="61">
        <v>0</v>
      </c>
      <c r="FS101" s="61">
        <v>0</v>
      </c>
      <c r="FT101" s="61">
        <v>0</v>
      </c>
      <c r="FU101" s="61">
        <v>0</v>
      </c>
      <c r="FV101" s="61">
        <v>0</v>
      </c>
      <c r="FW101" s="61">
        <v>0</v>
      </c>
      <c r="FX101" s="61">
        <v>0</v>
      </c>
      <c r="FY101" s="61">
        <v>0</v>
      </c>
      <c r="FZ101" s="61">
        <v>0</v>
      </c>
      <c r="GA101" s="61">
        <v>0</v>
      </c>
      <c r="GB101" s="61">
        <v>0</v>
      </c>
      <c r="GC101" s="61">
        <v>0</v>
      </c>
      <c r="GD101" s="61">
        <v>0</v>
      </c>
      <c r="GE101" s="61">
        <v>0</v>
      </c>
      <c r="GF101" s="61">
        <v>0</v>
      </c>
      <c r="GG101" s="61">
        <v>0</v>
      </c>
      <c r="GH101" s="61">
        <v>0</v>
      </c>
      <c r="GI101" s="61">
        <v>0</v>
      </c>
      <c r="GJ101" s="61">
        <v>0</v>
      </c>
      <c r="GK101" s="61">
        <v>0</v>
      </c>
      <c r="GL101" s="61">
        <v>0</v>
      </c>
      <c r="GM101" s="61">
        <v>0</v>
      </c>
      <c r="GN101" s="61">
        <v>0</v>
      </c>
      <c r="GO101" s="61">
        <v>0</v>
      </c>
      <c r="GP101" s="61">
        <v>0</v>
      </c>
      <c r="GQ101" s="61">
        <v>0</v>
      </c>
      <c r="GR101" s="61">
        <v>0</v>
      </c>
      <c r="GS101" s="61">
        <v>0</v>
      </c>
      <c r="GT101" s="61">
        <v>0</v>
      </c>
      <c r="GU101" s="61">
        <v>0</v>
      </c>
      <c r="GV101" s="61">
        <v>0</v>
      </c>
      <c r="GW101" s="61">
        <v>0</v>
      </c>
      <c r="GX101" s="61">
        <v>0</v>
      </c>
      <c r="GY101" s="61">
        <v>0</v>
      </c>
      <c r="GZ101" s="61">
        <v>0</v>
      </c>
      <c r="HA101" s="61">
        <v>0</v>
      </c>
      <c r="HB101" s="61">
        <v>0</v>
      </c>
      <c r="HC101" s="61">
        <v>0</v>
      </c>
      <c r="HD101" s="61">
        <v>0</v>
      </c>
      <c r="HE101" s="61">
        <v>0</v>
      </c>
      <c r="HF101" s="61">
        <v>0</v>
      </c>
      <c r="HG101" s="61">
        <v>0</v>
      </c>
      <c r="HH101" s="61">
        <v>0</v>
      </c>
      <c r="HI101" s="61">
        <v>0</v>
      </c>
      <c r="HJ101" s="61">
        <v>0</v>
      </c>
      <c r="HK101" s="61">
        <v>0</v>
      </c>
      <c r="HL101" s="61">
        <v>0</v>
      </c>
      <c r="HM101" s="61">
        <v>0</v>
      </c>
      <c r="HN101" s="61">
        <v>0</v>
      </c>
      <c r="HO101" s="61">
        <v>0</v>
      </c>
      <c r="HP101" s="61">
        <v>0</v>
      </c>
      <c r="HQ101" s="61">
        <v>0</v>
      </c>
      <c r="HR101" s="61">
        <v>0</v>
      </c>
      <c r="HS101" s="61">
        <v>0</v>
      </c>
      <c r="HT101" s="61">
        <v>0</v>
      </c>
      <c r="HU101" s="61">
        <v>0</v>
      </c>
      <c r="HV101" s="61">
        <v>0</v>
      </c>
      <c r="HW101" s="61">
        <v>0</v>
      </c>
      <c r="HX101" s="61">
        <v>0</v>
      </c>
      <c r="HY101" s="61">
        <v>0</v>
      </c>
      <c r="HZ101" s="61">
        <v>0</v>
      </c>
      <c r="IA101" s="61">
        <v>0</v>
      </c>
      <c r="IB101" s="61">
        <v>0</v>
      </c>
      <c r="IC101" s="61">
        <v>0</v>
      </c>
      <c r="ID101" s="61">
        <v>0</v>
      </c>
      <c r="IE101" s="61">
        <v>0</v>
      </c>
      <c r="IF101" s="61">
        <v>0</v>
      </c>
      <c r="IG101" s="61">
        <v>0</v>
      </c>
      <c r="IH101" s="61">
        <v>0</v>
      </c>
      <c r="II101" s="61">
        <v>0</v>
      </c>
      <c r="IJ101" s="61">
        <v>7.2905099996658476E-5</v>
      </c>
      <c r="IK101" s="61">
        <v>0</v>
      </c>
      <c r="IL101" s="61">
        <v>4.4415213613482776E-4</v>
      </c>
      <c r="IM101" s="61">
        <v>4.9445109520961756E-4</v>
      </c>
      <c r="IN101" s="61">
        <v>1.1311145781767135E-4</v>
      </c>
      <c r="IO101" s="61">
        <v>9.5297581326209737E-5</v>
      </c>
      <c r="IP101" s="61">
        <v>7.8169397831561198E-4</v>
      </c>
      <c r="IQ101" s="61">
        <v>3.5008143786353904E-2</v>
      </c>
      <c r="IR101" s="61">
        <v>0</v>
      </c>
      <c r="IS101" s="61">
        <v>0</v>
      </c>
      <c r="IT101" s="61">
        <v>0</v>
      </c>
      <c r="IU101" s="61">
        <v>0</v>
      </c>
      <c r="IV101" s="61">
        <v>0</v>
      </c>
      <c r="IW101" s="61">
        <v>0</v>
      </c>
      <c r="IX101" s="61">
        <v>0</v>
      </c>
      <c r="IY101" s="61">
        <v>0</v>
      </c>
      <c r="IZ101" s="61">
        <v>0</v>
      </c>
      <c r="JA101" s="61">
        <v>0</v>
      </c>
      <c r="JB101" s="61">
        <v>1.9452148155472667E-4</v>
      </c>
      <c r="JC101" s="61">
        <v>0</v>
      </c>
      <c r="JD101" s="61">
        <v>0</v>
      </c>
      <c r="JE101" s="61">
        <v>0</v>
      </c>
      <c r="JF101" s="61">
        <v>0</v>
      </c>
      <c r="JG101" s="61">
        <v>0</v>
      </c>
      <c r="JH101" s="61">
        <v>0</v>
      </c>
      <c r="JI101" s="61">
        <v>0</v>
      </c>
      <c r="JJ101" s="61">
        <v>0</v>
      </c>
      <c r="JK101" s="61">
        <v>0</v>
      </c>
      <c r="JL101" s="61">
        <v>0</v>
      </c>
      <c r="JM101" s="61">
        <v>0</v>
      </c>
      <c r="JN101" s="61">
        <v>0</v>
      </c>
      <c r="JO101" s="61">
        <v>1.6217999237663476E-4</v>
      </c>
      <c r="JP101" s="61">
        <v>1.2150561631392375E-4</v>
      </c>
      <c r="JQ101" s="61">
        <v>0</v>
      </c>
      <c r="JR101" s="61">
        <v>6.0460301487111467E-6</v>
      </c>
      <c r="JS101" s="61">
        <v>0</v>
      </c>
      <c r="JT101" s="61">
        <v>0</v>
      </c>
      <c r="JU101" s="61">
        <v>0</v>
      </c>
      <c r="JV101" s="61">
        <v>0</v>
      </c>
      <c r="JW101" s="61">
        <v>0</v>
      </c>
      <c r="JX101" s="61">
        <v>0</v>
      </c>
      <c r="JY101" s="61">
        <v>0</v>
      </c>
      <c r="JZ101" s="61">
        <v>0</v>
      </c>
      <c r="KA101" s="61">
        <v>0</v>
      </c>
      <c r="KB101" s="61">
        <v>0</v>
      </c>
      <c r="KC101" s="61">
        <v>0</v>
      </c>
      <c r="KD101" s="61">
        <v>0</v>
      </c>
      <c r="KE101" s="61">
        <v>0</v>
      </c>
      <c r="KF101" s="61">
        <v>0</v>
      </c>
      <c r="KG101" s="61">
        <v>0</v>
      </c>
      <c r="KH101" s="61">
        <v>0</v>
      </c>
      <c r="KI101" s="61">
        <v>0</v>
      </c>
      <c r="KJ101" s="61">
        <v>0</v>
      </c>
      <c r="KK101" s="61">
        <v>0</v>
      </c>
      <c r="KL101" s="61">
        <v>0</v>
      </c>
      <c r="KM101" s="61">
        <v>0</v>
      </c>
      <c r="KN101" s="61">
        <v>0</v>
      </c>
      <c r="KO101" s="61">
        <v>0</v>
      </c>
      <c r="KP101" s="61">
        <v>0</v>
      </c>
      <c r="KQ101" s="61">
        <v>0</v>
      </c>
      <c r="KR101" s="61">
        <v>0</v>
      </c>
      <c r="KS101" s="61">
        <v>0</v>
      </c>
      <c r="KT101" s="61">
        <v>0</v>
      </c>
      <c r="KU101" s="61">
        <v>0</v>
      </c>
      <c r="KV101" s="61">
        <v>0</v>
      </c>
      <c r="KW101" s="61">
        <v>0</v>
      </c>
      <c r="KX101" s="61">
        <v>0</v>
      </c>
      <c r="KY101" s="61">
        <v>0</v>
      </c>
      <c r="KZ101" s="61">
        <v>0</v>
      </c>
    </row>
    <row r="102" spans="1:312" ht="13" x14ac:dyDescent="0.3">
      <c r="A102" s="102">
        <v>1.0378619386209122</v>
      </c>
      <c r="B102" s="50" t="s">
        <v>828</v>
      </c>
      <c r="C102" s="60" t="s">
        <v>21</v>
      </c>
      <c r="D102" s="61">
        <v>9.7258869499928407E-5</v>
      </c>
      <c r="E102" s="61">
        <v>3.5547228104165107E-4</v>
      </c>
      <c r="F102" s="61">
        <v>1.3104199096486714E-4</v>
      </c>
      <c r="G102" s="61">
        <v>3.0742283382795125E-4</v>
      </c>
      <c r="H102" s="61">
        <v>1.1053918922516376E-3</v>
      </c>
      <c r="I102" s="61">
        <v>4.8783761056785122E-3</v>
      </c>
      <c r="J102" s="61">
        <v>1.4450198009916723E-2</v>
      </c>
      <c r="K102" s="61">
        <v>1.835706432009751E-2</v>
      </c>
      <c r="L102" s="61">
        <v>7.1210573392859224E-3</v>
      </c>
      <c r="M102" s="61">
        <v>9.9563823011717664E-5</v>
      </c>
      <c r="N102" s="61">
        <v>6.9946287633415897E-4</v>
      </c>
      <c r="O102" s="61">
        <v>1.7054723577986431E-4</v>
      </c>
      <c r="P102" s="61">
        <v>1.1832911286721256E-4</v>
      </c>
      <c r="Q102" s="61">
        <v>3.7003075437531751E-4</v>
      </c>
      <c r="R102" s="61">
        <v>2.5055842812055236E-3</v>
      </c>
      <c r="S102" s="61">
        <v>1.233796409707669E-4</v>
      </c>
      <c r="T102" s="61">
        <v>0</v>
      </c>
      <c r="U102" s="61">
        <v>2.4567922468834438E-4</v>
      </c>
      <c r="V102" s="61">
        <v>1.2373125421807693E-4</v>
      </c>
      <c r="W102" s="61">
        <v>3.4872513980920812E-3</v>
      </c>
      <c r="X102" s="61">
        <v>1.951334506523947E-3</v>
      </c>
      <c r="Y102" s="61">
        <v>4.4895844201748088E-5</v>
      </c>
      <c r="Z102" s="61">
        <v>3.6407715921667387E-5</v>
      </c>
      <c r="AA102" s="61">
        <v>2.0931882563883856E-5</v>
      </c>
      <c r="AB102" s="61">
        <v>8.9317161612092062E-5</v>
      </c>
      <c r="AC102" s="61">
        <v>3.942720524211504E-6</v>
      </c>
      <c r="AD102" s="61">
        <v>1.8936815923468781E-4</v>
      </c>
      <c r="AE102" s="61">
        <v>0</v>
      </c>
      <c r="AF102" s="61">
        <v>6.095457142902715E-5</v>
      </c>
      <c r="AG102" s="61">
        <v>0</v>
      </c>
      <c r="AH102" s="61">
        <v>0</v>
      </c>
      <c r="AI102" s="61">
        <v>0</v>
      </c>
      <c r="AJ102" s="61">
        <v>0</v>
      </c>
      <c r="AK102" s="61">
        <v>1.4321618505366463E-5</v>
      </c>
      <c r="AL102" s="61">
        <v>0</v>
      </c>
      <c r="AM102" s="61">
        <v>1.0541604151598792E-4</v>
      </c>
      <c r="AN102" s="61">
        <v>0</v>
      </c>
      <c r="AO102" s="61">
        <v>5.6234360289258935E-4</v>
      </c>
      <c r="AP102" s="61">
        <v>1.5181691558938905E-5</v>
      </c>
      <c r="AQ102" s="61">
        <v>5.3470210137632285E-5</v>
      </c>
      <c r="AR102" s="61">
        <v>8.956660123919625E-6</v>
      </c>
      <c r="AS102" s="61">
        <v>0</v>
      </c>
      <c r="AT102" s="61">
        <v>2.3038702488582853E-5</v>
      </c>
      <c r="AU102" s="61">
        <v>1.3211804904451134E-4</v>
      </c>
      <c r="AV102" s="61">
        <v>1.3181454271734587E-4</v>
      </c>
      <c r="AW102" s="61">
        <v>0.14161395095429058</v>
      </c>
      <c r="AX102" s="61">
        <v>3.7333534769614297E-2</v>
      </c>
      <c r="AY102" s="61">
        <v>4.0049398598756636E-3</v>
      </c>
      <c r="AZ102" s="61">
        <v>3.0481249916804588E-4</v>
      </c>
      <c r="BA102" s="61">
        <v>0</v>
      </c>
      <c r="BB102" s="61">
        <v>1.0263471989219987E-4</v>
      </c>
      <c r="BC102" s="61">
        <v>6.1589184610706709E-5</v>
      </c>
      <c r="BD102" s="61">
        <v>1.1210848580078185E-4</v>
      </c>
      <c r="BE102" s="61">
        <v>4.6570121865495005E-4</v>
      </c>
      <c r="BF102" s="61">
        <v>0</v>
      </c>
      <c r="BG102" s="61">
        <v>9.5422141174907833E-5</v>
      </c>
      <c r="BH102" s="61">
        <v>3.9071686487125127E-5</v>
      </c>
      <c r="BI102" s="61">
        <v>2.7219757893935355E-4</v>
      </c>
      <c r="BJ102" s="61">
        <v>7.5117455200914064E-5</v>
      </c>
      <c r="BK102" s="61">
        <v>1.1472149733213439E-5</v>
      </c>
      <c r="BL102" s="61">
        <v>4.8828497145539742E-5</v>
      </c>
      <c r="BM102" s="61">
        <v>0</v>
      </c>
      <c r="BN102" s="61">
        <v>0</v>
      </c>
      <c r="BO102" s="61">
        <v>0</v>
      </c>
      <c r="BP102" s="61">
        <v>7.8343767969682758E-4</v>
      </c>
      <c r="BQ102" s="61">
        <v>1.1759791895046135E-2</v>
      </c>
      <c r="BR102" s="61">
        <v>6.6993782151284344E-4</v>
      </c>
      <c r="BS102" s="61">
        <v>2.6273258756954417E-3</v>
      </c>
      <c r="BT102" s="61">
        <v>2.4934181159116265E-3</v>
      </c>
      <c r="BU102" s="61">
        <v>2.247901785173682E-2</v>
      </c>
      <c r="BV102" s="61">
        <v>9.6277179543289464E-4</v>
      </c>
      <c r="BW102" s="61">
        <v>4.2246961044051256E-4</v>
      </c>
      <c r="BX102" s="61">
        <v>2.4697944885443526E-4</v>
      </c>
      <c r="BY102" s="61">
        <v>3.5284213911410565E-3</v>
      </c>
      <c r="BZ102" s="61">
        <v>5.0258897534448215E-4</v>
      </c>
      <c r="CA102" s="61">
        <v>0.13302832909489778</v>
      </c>
      <c r="CB102" s="61">
        <v>3.7883183969442163E-4</v>
      </c>
      <c r="CC102" s="61">
        <v>2.0053465472866428E-4</v>
      </c>
      <c r="CD102" s="61">
        <v>6.2239300017985049E-5</v>
      </c>
      <c r="CE102" s="61">
        <v>0</v>
      </c>
      <c r="CF102" s="61">
        <v>0</v>
      </c>
      <c r="CG102" s="61">
        <v>0</v>
      </c>
      <c r="CH102" s="61">
        <v>4.1922122751497464E-4</v>
      </c>
      <c r="CI102" s="61">
        <v>2.8432527579430756E-5</v>
      </c>
      <c r="CJ102" s="61">
        <v>0</v>
      </c>
      <c r="CK102" s="61">
        <v>0</v>
      </c>
      <c r="CL102" s="61">
        <v>1.7113023236971244E-4</v>
      </c>
      <c r="CM102" s="61">
        <v>2.3305777596136574E-5</v>
      </c>
      <c r="CN102" s="61">
        <v>0</v>
      </c>
      <c r="CO102" s="61">
        <v>0</v>
      </c>
      <c r="CP102" s="61">
        <v>0</v>
      </c>
      <c r="CQ102" s="61">
        <v>0</v>
      </c>
      <c r="CR102" s="61">
        <v>0</v>
      </c>
      <c r="CS102" s="61">
        <v>0</v>
      </c>
      <c r="CT102" s="61">
        <v>0</v>
      </c>
      <c r="CU102" s="61">
        <v>0</v>
      </c>
      <c r="CV102" s="61">
        <v>9.3147156430936761E-5</v>
      </c>
      <c r="CW102" s="61">
        <v>0</v>
      </c>
      <c r="CX102" s="61">
        <v>0</v>
      </c>
      <c r="CY102" s="61">
        <v>0</v>
      </c>
      <c r="CZ102" s="61">
        <v>0</v>
      </c>
      <c r="DA102" s="61">
        <v>0</v>
      </c>
      <c r="DB102" s="61">
        <v>0</v>
      </c>
      <c r="DC102" s="61">
        <v>0</v>
      </c>
      <c r="DD102" s="61">
        <v>0</v>
      </c>
      <c r="DE102" s="61">
        <v>0</v>
      </c>
      <c r="DF102" s="61">
        <v>3.0470718310266917E-5</v>
      </c>
      <c r="DG102" s="61">
        <v>4.804434619636932E-4</v>
      </c>
      <c r="DH102" s="61">
        <v>2.2059362766446285E-4</v>
      </c>
      <c r="DI102" s="61">
        <v>8.528141540164773E-5</v>
      </c>
      <c r="DJ102" s="61">
        <v>0</v>
      </c>
      <c r="DK102" s="61">
        <v>0</v>
      </c>
      <c r="DL102" s="61">
        <v>0</v>
      </c>
      <c r="DM102" s="61">
        <v>0</v>
      </c>
      <c r="DN102" s="61">
        <v>0</v>
      </c>
      <c r="DO102" s="61">
        <v>6.5061759373179998E-5</v>
      </c>
      <c r="DP102" s="61">
        <v>0</v>
      </c>
      <c r="DQ102" s="61">
        <v>0</v>
      </c>
      <c r="DR102" s="61">
        <v>0</v>
      </c>
      <c r="DS102" s="61">
        <v>2.592797537754661E-4</v>
      </c>
      <c r="DT102" s="61">
        <v>0</v>
      </c>
      <c r="DU102" s="61">
        <v>2.1495604841826883E-4</v>
      </c>
      <c r="DV102" s="61">
        <v>0</v>
      </c>
      <c r="DW102" s="61">
        <v>1.630801228245926E-5</v>
      </c>
      <c r="DX102" s="61">
        <v>1.4217331265727754E-3</v>
      </c>
      <c r="DY102" s="61">
        <v>0</v>
      </c>
      <c r="DZ102" s="61">
        <v>0</v>
      </c>
      <c r="EA102" s="61">
        <v>2.983493459101191E-5</v>
      </c>
      <c r="EB102" s="61">
        <v>6.6364439918243506E-5</v>
      </c>
      <c r="EC102" s="61">
        <v>5.770909638364963E-5</v>
      </c>
      <c r="ED102" s="61">
        <v>0</v>
      </c>
      <c r="EE102" s="61">
        <v>0</v>
      </c>
      <c r="EF102" s="61">
        <v>0</v>
      </c>
      <c r="EG102" s="61">
        <v>1.4655303444933019E-4</v>
      </c>
      <c r="EH102" s="61">
        <v>0</v>
      </c>
      <c r="EI102" s="61">
        <v>0</v>
      </c>
      <c r="EJ102" s="61">
        <v>0</v>
      </c>
      <c r="EK102" s="61">
        <v>0</v>
      </c>
      <c r="EL102" s="61">
        <v>1.4632246470091861E-2</v>
      </c>
      <c r="EM102" s="61">
        <v>1.2439551786783855E-2</v>
      </c>
      <c r="EN102" s="61">
        <v>9.2463496521285361E-3</v>
      </c>
      <c r="EO102" s="61">
        <v>1.6015603966019209E-2</v>
      </c>
      <c r="EP102" s="61">
        <v>1.3235707881313558E-2</v>
      </c>
      <c r="EQ102" s="61">
        <v>8.5488250537933633E-3</v>
      </c>
      <c r="ER102" s="61">
        <v>6.5561355649567049E-3</v>
      </c>
      <c r="ES102" s="61">
        <v>1.443076889440126E-2</v>
      </c>
      <c r="ET102" s="61">
        <v>4.1464650890734575E-2</v>
      </c>
      <c r="EU102" s="61">
        <v>9.8300521826829804E-3</v>
      </c>
      <c r="EV102" s="61">
        <v>2.6274807543295843E-2</v>
      </c>
      <c r="EW102" s="61">
        <v>7.8134002301120976E-3</v>
      </c>
      <c r="EX102" s="61">
        <v>0</v>
      </c>
      <c r="EY102" s="61">
        <v>1.0165029394285557E-4</v>
      </c>
      <c r="EZ102" s="61">
        <v>1.6805280836548469E-3</v>
      </c>
      <c r="FA102" s="61">
        <v>0</v>
      </c>
      <c r="FB102" s="61">
        <v>0</v>
      </c>
      <c r="FC102" s="61">
        <v>5.9287051998281723E-4</v>
      </c>
      <c r="FD102" s="61">
        <v>1.0185647782595958E-4</v>
      </c>
      <c r="FE102" s="61">
        <v>0</v>
      </c>
      <c r="FF102" s="61">
        <v>3.7791165245329455E-4</v>
      </c>
      <c r="FG102" s="61">
        <v>3.9064284754633982E-4</v>
      </c>
      <c r="FH102" s="61">
        <v>9.1712631665887462E-5</v>
      </c>
      <c r="FI102" s="61">
        <v>3.5030997541650287E-4</v>
      </c>
      <c r="FJ102" s="61">
        <v>0</v>
      </c>
      <c r="FK102" s="61">
        <v>2.6394510339574869E-4</v>
      </c>
      <c r="FL102" s="61">
        <v>3.4737395709653727E-5</v>
      </c>
      <c r="FM102" s="61">
        <v>0</v>
      </c>
      <c r="FN102" s="61">
        <v>0</v>
      </c>
      <c r="FO102" s="61">
        <v>0</v>
      </c>
      <c r="FP102" s="61">
        <v>0</v>
      </c>
      <c r="FQ102" s="61">
        <v>2.1682026063658695E-5</v>
      </c>
      <c r="FR102" s="61">
        <v>6.2228567062207765E-5</v>
      </c>
      <c r="FS102" s="61">
        <v>1.652351782756821E-3</v>
      </c>
      <c r="FT102" s="61">
        <v>1.8423097369811791E-5</v>
      </c>
      <c r="FU102" s="61">
        <v>5.0389724640571832E-4</v>
      </c>
      <c r="FV102" s="61">
        <v>1.5301158077124605E-4</v>
      </c>
      <c r="FW102" s="61">
        <v>4.0851592190303137E-4</v>
      </c>
      <c r="FX102" s="61">
        <v>1.1255964981789915E-4</v>
      </c>
      <c r="FY102" s="61">
        <v>2.7394043853702432E-4</v>
      </c>
      <c r="FZ102" s="61">
        <v>6.5856101902201061E-5</v>
      </c>
      <c r="GA102" s="61">
        <v>2.3861286467667157E-3</v>
      </c>
      <c r="GB102" s="61">
        <v>3.414774099173841E-5</v>
      </c>
      <c r="GC102" s="61">
        <v>4.6217473070303899E-5</v>
      </c>
      <c r="GD102" s="61">
        <v>1.5435727292603037E-4</v>
      </c>
      <c r="GE102" s="61">
        <v>2.3221499272124243E-4</v>
      </c>
      <c r="GF102" s="61">
        <v>5.9526098837729768E-5</v>
      </c>
      <c r="GG102" s="61">
        <v>0</v>
      </c>
      <c r="GH102" s="61">
        <v>5.6471267164329358E-5</v>
      </c>
      <c r="GI102" s="61">
        <v>1.3343710419218969E-5</v>
      </c>
      <c r="GJ102" s="61">
        <v>1.0819570037729953E-5</v>
      </c>
      <c r="GK102" s="61">
        <v>0</v>
      </c>
      <c r="GL102" s="61">
        <v>0</v>
      </c>
      <c r="GM102" s="61">
        <v>3.6446133656907959E-5</v>
      </c>
      <c r="GN102" s="61">
        <v>0</v>
      </c>
      <c r="GO102" s="61">
        <v>9.0734941870633968E-4</v>
      </c>
      <c r="GP102" s="61">
        <v>1.4715935524965448E-3</v>
      </c>
      <c r="GQ102" s="61">
        <v>3.6675385733369453E-4</v>
      </c>
      <c r="GR102" s="61">
        <v>5.9218752570783092E-3</v>
      </c>
      <c r="GS102" s="61">
        <v>8.0398210791819496E-4</v>
      </c>
      <c r="GT102" s="61">
        <v>2.3093988045472099E-3</v>
      </c>
      <c r="GU102" s="61">
        <v>7.757484563458655E-3</v>
      </c>
      <c r="GV102" s="61">
        <v>6.127781896367087E-4</v>
      </c>
      <c r="GW102" s="61">
        <v>0</v>
      </c>
      <c r="GX102" s="61">
        <v>1.6029085555595423E-5</v>
      </c>
      <c r="GY102" s="61">
        <v>0</v>
      </c>
      <c r="GZ102" s="61">
        <v>3.4897818110134021E-5</v>
      </c>
      <c r="HA102" s="61">
        <v>0</v>
      </c>
      <c r="HB102" s="61">
        <v>4.1781167850576569E-5</v>
      </c>
      <c r="HC102" s="61">
        <v>0</v>
      </c>
      <c r="HD102" s="61">
        <v>0</v>
      </c>
      <c r="HE102" s="61">
        <v>0</v>
      </c>
      <c r="HF102" s="61">
        <v>0</v>
      </c>
      <c r="HG102" s="61">
        <v>0</v>
      </c>
      <c r="HH102" s="61">
        <v>4.9196372536102764E-5</v>
      </c>
      <c r="HI102" s="61">
        <v>2.2241889884615741E-4</v>
      </c>
      <c r="HJ102" s="61">
        <v>0</v>
      </c>
      <c r="HK102" s="61">
        <v>1.6823749121384606E-3</v>
      </c>
      <c r="HL102" s="61">
        <v>1.9153047237925239E-4</v>
      </c>
      <c r="HM102" s="61">
        <v>2.3440568804734934E-5</v>
      </c>
      <c r="HN102" s="61">
        <v>2.7040737664656838E-5</v>
      </c>
      <c r="HO102" s="61">
        <v>2.1927871329169017E-4</v>
      </c>
      <c r="HP102" s="61">
        <v>0</v>
      </c>
      <c r="HQ102" s="61">
        <v>0</v>
      </c>
      <c r="HR102" s="61">
        <v>0</v>
      </c>
      <c r="HS102" s="61">
        <v>0</v>
      </c>
      <c r="HT102" s="61">
        <v>0</v>
      </c>
      <c r="HU102" s="61">
        <v>0</v>
      </c>
      <c r="HV102" s="61">
        <v>3.4715477997491017E-5</v>
      </c>
      <c r="HW102" s="61">
        <v>1.0855625224035573E-4</v>
      </c>
      <c r="HX102" s="61">
        <v>1.6690926071767057E-4</v>
      </c>
      <c r="HY102" s="61">
        <v>3.4541836979100793E-4</v>
      </c>
      <c r="HZ102" s="61">
        <v>2.5588193328065785E-4</v>
      </c>
      <c r="IA102" s="61">
        <v>1.2810670752370647E-3</v>
      </c>
      <c r="IB102" s="61">
        <v>3.9149206152526237E-5</v>
      </c>
      <c r="IC102" s="61">
        <v>3.3270313738617217E-5</v>
      </c>
      <c r="ID102" s="61">
        <v>0</v>
      </c>
      <c r="IE102" s="61">
        <v>0</v>
      </c>
      <c r="IF102" s="61">
        <v>7.7491376702112057E-5</v>
      </c>
      <c r="IG102" s="61">
        <v>8.8761063789800752E-5</v>
      </c>
      <c r="IH102" s="61">
        <v>0</v>
      </c>
      <c r="II102" s="61">
        <v>8.6873134647668445E-4</v>
      </c>
      <c r="IJ102" s="61">
        <v>9.9149923558648809E-2</v>
      </c>
      <c r="IK102" s="61">
        <v>0.10919116728352773</v>
      </c>
      <c r="IL102" s="61">
        <v>8.2805988249170084E-2</v>
      </c>
      <c r="IM102" s="61">
        <v>8.0926985456453326E-2</v>
      </c>
      <c r="IN102" s="61">
        <v>8.6393510160139658E-2</v>
      </c>
      <c r="IO102" s="61">
        <v>9.8576206311434517E-2</v>
      </c>
      <c r="IP102" s="61">
        <v>0.14901674614403379</v>
      </c>
      <c r="IQ102" s="61">
        <v>0.14030140906824423</v>
      </c>
      <c r="IR102" s="61">
        <v>9.9415973666876156E-2</v>
      </c>
      <c r="IS102" s="61">
        <v>0.12979158195737647</v>
      </c>
      <c r="IT102" s="61">
        <v>1.684522324697253E-3</v>
      </c>
      <c r="IU102" s="61">
        <v>1.4355824088519765E-3</v>
      </c>
      <c r="IV102" s="61">
        <v>3.5007749158650248E-3</v>
      </c>
      <c r="IW102" s="61">
        <v>2.5597057107142446E-3</v>
      </c>
      <c r="IX102" s="61">
        <v>4.157322124836378E-3</v>
      </c>
      <c r="IY102" s="61">
        <v>4.9068852919851886E-4</v>
      </c>
      <c r="IZ102" s="61">
        <v>1.5749102231439193E-3</v>
      </c>
      <c r="JA102" s="61">
        <v>5.0697051033517133E-5</v>
      </c>
      <c r="JB102" s="61">
        <v>8.3123210813430479E-4</v>
      </c>
      <c r="JC102" s="61">
        <v>1.1172818106387663E-4</v>
      </c>
      <c r="JD102" s="61">
        <v>1.4757763123923542E-4</v>
      </c>
      <c r="JE102" s="61">
        <v>4.3628062107746262E-4</v>
      </c>
      <c r="JF102" s="61">
        <v>2.8188509100906873E-5</v>
      </c>
      <c r="JG102" s="61">
        <v>1.0513496970167046E-4</v>
      </c>
      <c r="JH102" s="61">
        <v>2.4264795912161855E-4</v>
      </c>
      <c r="JI102" s="61">
        <v>1.8877822451907902E-4</v>
      </c>
      <c r="JJ102" s="61">
        <v>1.5692151180586646E-4</v>
      </c>
      <c r="JK102" s="61">
        <v>1.8619972273593955E-4</v>
      </c>
      <c r="JL102" s="61">
        <v>8.6883227826848683E-5</v>
      </c>
      <c r="JM102" s="61">
        <v>2.2772278239676939E-4</v>
      </c>
      <c r="JN102" s="61">
        <v>7.205577993557329E-4</v>
      </c>
      <c r="JO102" s="61">
        <v>1.7925375265765082E-3</v>
      </c>
      <c r="JP102" s="61">
        <v>1.7480425123384204E-3</v>
      </c>
      <c r="JQ102" s="61">
        <v>4.0912186143735843E-4</v>
      </c>
      <c r="JR102" s="61">
        <v>9.6380667073179725E-4</v>
      </c>
      <c r="JS102" s="61">
        <v>5.6764683928547705E-4</v>
      </c>
      <c r="JT102" s="61">
        <v>0</v>
      </c>
      <c r="JU102" s="61">
        <v>7.3546329748914389E-6</v>
      </c>
      <c r="JV102" s="61">
        <v>0</v>
      </c>
      <c r="JW102" s="61">
        <v>0</v>
      </c>
      <c r="JX102" s="61">
        <v>4.2419465165856493E-6</v>
      </c>
      <c r="JY102" s="61">
        <v>2.0089880874677098E-5</v>
      </c>
      <c r="JZ102" s="61">
        <v>0</v>
      </c>
      <c r="KA102" s="61">
        <v>0</v>
      </c>
      <c r="KB102" s="61">
        <v>9.7098787466677811E-6</v>
      </c>
      <c r="KC102" s="61">
        <v>5.2801205590488325E-6</v>
      </c>
      <c r="KD102" s="61">
        <v>0</v>
      </c>
      <c r="KE102" s="61">
        <v>1.3911066054607896E-5</v>
      </c>
      <c r="KF102" s="61">
        <v>5.2148638250431659E-6</v>
      </c>
      <c r="KG102" s="61">
        <v>9.9836870652347524E-6</v>
      </c>
      <c r="KH102" s="61">
        <v>2.5680513464546419E-4</v>
      </c>
      <c r="KI102" s="61">
        <v>3.4751047975190931E-5</v>
      </c>
      <c r="KJ102" s="61">
        <v>2.0566375945607245E-5</v>
      </c>
      <c r="KK102" s="61">
        <v>0</v>
      </c>
      <c r="KL102" s="61">
        <v>1.4109510394668846E-5</v>
      </c>
      <c r="KM102" s="61">
        <v>0</v>
      </c>
      <c r="KN102" s="61">
        <v>0</v>
      </c>
      <c r="KO102" s="61">
        <v>3.4264786615228505E-3</v>
      </c>
      <c r="KP102" s="61">
        <v>2.6701887667494081E-4</v>
      </c>
      <c r="KQ102" s="61">
        <v>2.5145625694249302E-5</v>
      </c>
      <c r="KR102" s="61">
        <v>0</v>
      </c>
      <c r="KS102" s="61">
        <v>1.2267230236905444E-5</v>
      </c>
      <c r="KT102" s="61">
        <v>0</v>
      </c>
      <c r="KU102" s="61">
        <v>6.6347928332898963E-6</v>
      </c>
      <c r="KV102" s="61">
        <v>0</v>
      </c>
      <c r="KW102" s="61">
        <v>0</v>
      </c>
      <c r="KX102" s="61">
        <v>0</v>
      </c>
      <c r="KY102" s="61">
        <v>9.2393177351769577E-5</v>
      </c>
      <c r="KZ102" s="61">
        <v>4.1323673473398676E-5</v>
      </c>
    </row>
    <row r="103" spans="1:312" ht="13" x14ac:dyDescent="0.3">
      <c r="A103" s="102">
        <v>1.0217511865126325</v>
      </c>
      <c r="B103" s="50" t="s">
        <v>827</v>
      </c>
      <c r="C103" s="60" t="s">
        <v>143</v>
      </c>
      <c r="D103" s="61">
        <v>0</v>
      </c>
      <c r="E103" s="61">
        <v>2.7125152715558219E-5</v>
      </c>
      <c r="F103" s="61">
        <v>0</v>
      </c>
      <c r="G103" s="61">
        <v>7.5074828441797135E-4</v>
      </c>
      <c r="H103" s="61">
        <v>4.0044385530625367E-5</v>
      </c>
      <c r="I103" s="61">
        <v>0.12814891138133594</v>
      </c>
      <c r="J103" s="61">
        <v>0.12945238989745297</v>
      </c>
      <c r="K103" s="61">
        <v>3.8912955222297862E-3</v>
      </c>
      <c r="L103" s="61">
        <v>5.4530615737034707E-4</v>
      </c>
      <c r="M103" s="61">
        <v>0</v>
      </c>
      <c r="N103" s="61">
        <v>8.5435279695416239E-6</v>
      </c>
      <c r="O103" s="61">
        <v>0</v>
      </c>
      <c r="P103" s="61">
        <v>3.1011905045124482E-5</v>
      </c>
      <c r="Q103" s="61">
        <v>1.8994543946616172E-4</v>
      </c>
      <c r="R103" s="61">
        <v>0</v>
      </c>
      <c r="S103" s="61">
        <v>2.4687493506426658E-5</v>
      </c>
      <c r="T103" s="61">
        <v>0</v>
      </c>
      <c r="U103" s="61">
        <v>1.557640664881121E-5</v>
      </c>
      <c r="V103" s="61">
        <v>0</v>
      </c>
      <c r="W103" s="61">
        <v>3.8445315861675665E-4</v>
      </c>
      <c r="X103" s="61">
        <v>1.9715520570111217E-4</v>
      </c>
      <c r="Y103" s="61">
        <v>2.0670946037961558E-5</v>
      </c>
      <c r="Z103" s="61">
        <v>2.8787496310155609E-5</v>
      </c>
      <c r="AA103" s="61">
        <v>2.6504656493229559E-5</v>
      </c>
      <c r="AB103" s="61">
        <v>2.6469371602367709E-5</v>
      </c>
      <c r="AC103" s="61">
        <v>2.7486394511645914E-5</v>
      </c>
      <c r="AD103" s="61">
        <v>8.358858655639498E-5</v>
      </c>
      <c r="AE103" s="61">
        <v>9.7356838276274317E-6</v>
      </c>
      <c r="AF103" s="61">
        <v>1.0976493705610253E-5</v>
      </c>
      <c r="AG103" s="61">
        <v>3.4534659659960687E-5</v>
      </c>
      <c r="AH103" s="61">
        <v>0</v>
      </c>
      <c r="AI103" s="61">
        <v>0</v>
      </c>
      <c r="AJ103" s="61">
        <v>3.3166032730489801E-5</v>
      </c>
      <c r="AK103" s="61">
        <v>1.9231887707206394E-5</v>
      </c>
      <c r="AL103" s="61">
        <v>2.873969872124912E-5</v>
      </c>
      <c r="AM103" s="61">
        <v>0</v>
      </c>
      <c r="AN103" s="61">
        <v>6.0422843957816459E-5</v>
      </c>
      <c r="AO103" s="61">
        <v>1.5030880143740409E-5</v>
      </c>
      <c r="AP103" s="61">
        <v>0</v>
      </c>
      <c r="AQ103" s="61">
        <v>0</v>
      </c>
      <c r="AR103" s="61">
        <v>4.8263276846089187E-5</v>
      </c>
      <c r="AS103" s="61">
        <v>2.8031674405646918E-5</v>
      </c>
      <c r="AT103" s="61">
        <v>0</v>
      </c>
      <c r="AU103" s="61">
        <v>0</v>
      </c>
      <c r="AV103" s="61">
        <v>1.4404593233712853E-5</v>
      </c>
      <c r="AW103" s="61">
        <v>4.5848936621969254E-3</v>
      </c>
      <c r="AX103" s="61">
        <v>0.13230570301604397</v>
      </c>
      <c r="AY103" s="61">
        <v>6.2930736276696324E-4</v>
      </c>
      <c r="AZ103" s="61">
        <v>3.8917018061498044E-5</v>
      </c>
      <c r="BA103" s="61">
        <v>0</v>
      </c>
      <c r="BB103" s="61">
        <v>7.7776344175714196E-5</v>
      </c>
      <c r="BC103" s="61">
        <v>0</v>
      </c>
      <c r="BD103" s="61">
        <v>1.6414638107902637E-5</v>
      </c>
      <c r="BE103" s="61">
        <v>9.124481074744903E-6</v>
      </c>
      <c r="BF103" s="61">
        <v>3.0908972755096928E-5</v>
      </c>
      <c r="BG103" s="61">
        <v>0</v>
      </c>
      <c r="BH103" s="61">
        <v>3.3449349087338456E-6</v>
      </c>
      <c r="BI103" s="61">
        <v>7.5585204704661359E-5</v>
      </c>
      <c r="BJ103" s="61">
        <v>1.6513363380757853E-5</v>
      </c>
      <c r="BK103" s="61">
        <v>2.31081873197585E-5</v>
      </c>
      <c r="BL103" s="61">
        <v>1.5937078929447E-5</v>
      </c>
      <c r="BM103" s="61">
        <v>5.9865826362277404E-5</v>
      </c>
      <c r="BN103" s="61">
        <v>4.2821915323899075E-5</v>
      </c>
      <c r="BO103" s="61">
        <v>3.033185946023394E-5</v>
      </c>
      <c r="BP103" s="61">
        <v>9.2700227498944659E-4</v>
      </c>
      <c r="BQ103" s="61">
        <v>1.0403965550776391E-3</v>
      </c>
      <c r="BR103" s="61">
        <v>1.9879155990753933E-4</v>
      </c>
      <c r="BS103" s="61">
        <v>6.6303083540099556E-4</v>
      </c>
      <c r="BT103" s="61">
        <v>5.0617232515118358E-4</v>
      </c>
      <c r="BU103" s="61">
        <v>3.6692187988506563E-3</v>
      </c>
      <c r="BV103" s="61">
        <v>1.5313121619406444E-5</v>
      </c>
      <c r="BW103" s="61">
        <v>0</v>
      </c>
      <c r="BX103" s="61">
        <v>1.8425450946283265E-5</v>
      </c>
      <c r="BY103" s="61">
        <v>0</v>
      </c>
      <c r="BZ103" s="61">
        <v>6.3928773589149284E-5</v>
      </c>
      <c r="CA103" s="61">
        <v>9.3086862923869561E-4</v>
      </c>
      <c r="CB103" s="61">
        <v>9.7583961943358401E-5</v>
      </c>
      <c r="CC103" s="61">
        <v>0</v>
      </c>
      <c r="CD103" s="61">
        <v>2.8263257012998042E-5</v>
      </c>
      <c r="CE103" s="61">
        <v>1.7700367407781162E-4</v>
      </c>
      <c r="CF103" s="61">
        <v>0</v>
      </c>
      <c r="CG103" s="61">
        <v>0</v>
      </c>
      <c r="CH103" s="61">
        <v>2.5056526109737236E-4</v>
      </c>
      <c r="CI103" s="61">
        <v>5.8982371042436148E-5</v>
      </c>
      <c r="CJ103" s="61">
        <v>1.2091030342241573E-4</v>
      </c>
      <c r="CK103" s="61">
        <v>2.8393948671187665E-5</v>
      </c>
      <c r="CL103" s="61">
        <v>1.9988765433817652E-4</v>
      </c>
      <c r="CM103" s="61">
        <v>0</v>
      </c>
      <c r="CN103" s="61">
        <v>5.9312338801367289E-5</v>
      </c>
      <c r="CO103" s="61">
        <v>0</v>
      </c>
      <c r="CP103" s="61">
        <v>1.1151050364842812E-4</v>
      </c>
      <c r="CQ103" s="61">
        <v>1.1673847803785637E-5</v>
      </c>
      <c r="CR103" s="61">
        <v>0</v>
      </c>
      <c r="CS103" s="61">
        <v>0</v>
      </c>
      <c r="CT103" s="61">
        <v>2.5157588382586817E-5</v>
      </c>
      <c r="CU103" s="61">
        <v>1.136672011715539E-4</v>
      </c>
      <c r="CV103" s="61">
        <v>2.4120751252088305E-5</v>
      </c>
      <c r="CW103" s="61">
        <v>0</v>
      </c>
      <c r="CX103" s="61">
        <v>2.1512335690496407E-5</v>
      </c>
      <c r="CY103" s="61">
        <v>0</v>
      </c>
      <c r="CZ103" s="61">
        <v>7.0037696241237969E-5</v>
      </c>
      <c r="DA103" s="61">
        <v>1.1519946488974629E-4</v>
      </c>
      <c r="DB103" s="61">
        <v>0</v>
      </c>
      <c r="DC103" s="61">
        <v>7.9947835923469554E-4</v>
      </c>
      <c r="DD103" s="61">
        <v>3.8858944841298692E-5</v>
      </c>
      <c r="DE103" s="61">
        <v>1.2837194287234884E-4</v>
      </c>
      <c r="DF103" s="61">
        <v>6.2620435384568951E-4</v>
      </c>
      <c r="DG103" s="61">
        <v>1.5037187155800386E-5</v>
      </c>
      <c r="DH103" s="61">
        <v>0</v>
      </c>
      <c r="DI103" s="61">
        <v>4.0351273730309829E-5</v>
      </c>
      <c r="DJ103" s="61">
        <v>1.5023352298813274E-5</v>
      </c>
      <c r="DK103" s="61">
        <v>0</v>
      </c>
      <c r="DL103" s="61">
        <v>4.3155400074381639E-5</v>
      </c>
      <c r="DM103" s="61">
        <v>2.0337837639918001E-5</v>
      </c>
      <c r="DN103" s="61">
        <v>1.7894185540869053E-4</v>
      </c>
      <c r="DO103" s="61">
        <v>0</v>
      </c>
      <c r="DP103" s="61">
        <v>1.0776951784932355E-5</v>
      </c>
      <c r="DQ103" s="61">
        <v>0</v>
      </c>
      <c r="DR103" s="61">
        <v>0</v>
      </c>
      <c r="DS103" s="61">
        <v>2.637262394302574E-4</v>
      </c>
      <c r="DT103" s="61">
        <v>1.8639783059849316E-5</v>
      </c>
      <c r="DU103" s="61">
        <v>1.3098579379824496E-5</v>
      </c>
      <c r="DV103" s="61">
        <v>0</v>
      </c>
      <c r="DW103" s="61">
        <v>0</v>
      </c>
      <c r="DX103" s="61">
        <v>2.9389293482885403E-5</v>
      </c>
      <c r="DY103" s="61">
        <v>0</v>
      </c>
      <c r="DZ103" s="61">
        <v>0</v>
      </c>
      <c r="EA103" s="61">
        <v>1.3883583423540196E-5</v>
      </c>
      <c r="EB103" s="61">
        <v>0</v>
      </c>
      <c r="EC103" s="61">
        <v>1.804209000020975E-5</v>
      </c>
      <c r="ED103" s="61">
        <v>2.668045901326599E-5</v>
      </c>
      <c r="EE103" s="61">
        <v>0</v>
      </c>
      <c r="EF103" s="61">
        <v>5.0349551043944546E-5</v>
      </c>
      <c r="EG103" s="61">
        <v>0</v>
      </c>
      <c r="EH103" s="61">
        <v>0</v>
      </c>
      <c r="EI103" s="61">
        <v>1.3888499964376001E-5</v>
      </c>
      <c r="EJ103" s="61">
        <v>0</v>
      </c>
      <c r="EK103" s="61">
        <v>0</v>
      </c>
      <c r="EL103" s="61">
        <v>1.1698220469200924E-3</v>
      </c>
      <c r="EM103" s="61">
        <v>1.6532359684667207E-3</v>
      </c>
      <c r="EN103" s="61">
        <v>2.5366970453518014E-3</v>
      </c>
      <c r="EO103" s="61">
        <v>1.7251859536276137E-3</v>
      </c>
      <c r="EP103" s="61">
        <v>2.2145091270713382E-3</v>
      </c>
      <c r="EQ103" s="61">
        <v>8.990506456405435E-4</v>
      </c>
      <c r="ER103" s="61">
        <v>3.1645816874456903E-4</v>
      </c>
      <c r="ES103" s="61">
        <v>5.9535350506307325E-4</v>
      </c>
      <c r="ET103" s="61">
        <v>1.1676687210754868E-3</v>
      </c>
      <c r="EU103" s="61">
        <v>3.8480561743871738E-3</v>
      </c>
      <c r="EV103" s="61">
        <v>9.203182691866682E-2</v>
      </c>
      <c r="EW103" s="61">
        <v>3.0737762956657912E-3</v>
      </c>
      <c r="EX103" s="61">
        <v>1.5941288807660023E-5</v>
      </c>
      <c r="EY103" s="61">
        <v>8.8245708270897545E-6</v>
      </c>
      <c r="EZ103" s="61">
        <v>7.5611724051484532E-5</v>
      </c>
      <c r="FA103" s="61">
        <v>0</v>
      </c>
      <c r="FB103" s="61">
        <v>3.1786357000096748E-4</v>
      </c>
      <c r="FC103" s="61">
        <v>1.4478232538600802E-4</v>
      </c>
      <c r="FD103" s="61">
        <v>4.6253666259131401E-5</v>
      </c>
      <c r="FE103" s="61">
        <v>3.3715430869313838E-5</v>
      </c>
      <c r="FF103" s="61">
        <v>0</v>
      </c>
      <c r="FG103" s="61">
        <v>5.5120947396795476E-5</v>
      </c>
      <c r="FH103" s="61">
        <v>2.2105095837419031E-5</v>
      </c>
      <c r="FI103" s="61">
        <v>2.0885994677928599E-5</v>
      </c>
      <c r="FJ103" s="61">
        <v>2.9361475064699621E-5</v>
      </c>
      <c r="FK103" s="61">
        <v>0</v>
      </c>
      <c r="FL103" s="61">
        <v>0</v>
      </c>
      <c r="FM103" s="61">
        <v>0</v>
      </c>
      <c r="FN103" s="61">
        <v>0</v>
      </c>
      <c r="FO103" s="61">
        <v>0</v>
      </c>
      <c r="FP103" s="61">
        <v>1.7011982206204383E-4</v>
      </c>
      <c r="FQ103" s="61">
        <v>0</v>
      </c>
      <c r="FR103" s="61">
        <v>1.1022899441923738E-5</v>
      </c>
      <c r="FS103" s="61">
        <v>1.1168183573923253E-3</v>
      </c>
      <c r="FT103" s="61">
        <v>3.6078565682548088E-5</v>
      </c>
      <c r="FU103" s="61">
        <v>0</v>
      </c>
      <c r="FV103" s="61">
        <v>1.6412415367642036E-4</v>
      </c>
      <c r="FW103" s="61">
        <v>7.2357063658101494E-5</v>
      </c>
      <c r="FX103" s="61">
        <v>5.8420789999647849E-4</v>
      </c>
      <c r="FY103" s="61">
        <v>2.4380386061718767E-5</v>
      </c>
      <c r="FZ103" s="61">
        <v>0</v>
      </c>
      <c r="GA103" s="61">
        <v>1.7123303121799059E-5</v>
      </c>
      <c r="GB103" s="61">
        <v>1.5140979496336844E-5</v>
      </c>
      <c r="GC103" s="61">
        <v>1.4105332690287555E-5</v>
      </c>
      <c r="GD103" s="61">
        <v>6.3223827656049342E-5</v>
      </c>
      <c r="GE103" s="61">
        <v>6.2059771288761685E-4</v>
      </c>
      <c r="GF103" s="61">
        <v>1.3714346300849505E-5</v>
      </c>
      <c r="GG103" s="61">
        <v>0</v>
      </c>
      <c r="GH103" s="61">
        <v>3.5002851548138035E-5</v>
      </c>
      <c r="GI103" s="61">
        <v>4.6131113163585581E-5</v>
      </c>
      <c r="GJ103" s="61">
        <v>2.1639140075459906E-5</v>
      </c>
      <c r="GK103" s="61">
        <v>0</v>
      </c>
      <c r="GL103" s="61">
        <v>2.0969305227051265E-4</v>
      </c>
      <c r="GM103" s="61">
        <v>0</v>
      </c>
      <c r="GN103" s="61">
        <v>1.1599248997492328E-5</v>
      </c>
      <c r="GO103" s="61">
        <v>1.8401233092097435E-3</v>
      </c>
      <c r="GP103" s="61">
        <v>0</v>
      </c>
      <c r="GQ103" s="61">
        <v>0</v>
      </c>
      <c r="GR103" s="61">
        <v>3.3593790536215907E-3</v>
      </c>
      <c r="GS103" s="61">
        <v>7.6352320885609239E-5</v>
      </c>
      <c r="GT103" s="61">
        <v>1.1536454811220078E-4</v>
      </c>
      <c r="GU103" s="61">
        <v>2.9725299027244984E-4</v>
      </c>
      <c r="GV103" s="61">
        <v>0</v>
      </c>
      <c r="GW103" s="61">
        <v>0</v>
      </c>
      <c r="GX103" s="61">
        <v>8.253273839264026E-5</v>
      </c>
      <c r="GY103" s="61">
        <v>4.0039487832666979E-4</v>
      </c>
      <c r="GZ103" s="61">
        <v>0</v>
      </c>
      <c r="HA103" s="61">
        <v>0</v>
      </c>
      <c r="HB103" s="61">
        <v>0</v>
      </c>
      <c r="HC103" s="61">
        <v>1.1194429534454855E-4</v>
      </c>
      <c r="HD103" s="61">
        <v>0</v>
      </c>
      <c r="HE103" s="61">
        <v>0</v>
      </c>
      <c r="HF103" s="61">
        <v>0</v>
      </c>
      <c r="HG103" s="61">
        <v>0</v>
      </c>
      <c r="HH103" s="61">
        <v>2.181348593581915E-5</v>
      </c>
      <c r="HI103" s="61">
        <v>4.4745804752013549E-5</v>
      </c>
      <c r="HJ103" s="61">
        <v>0</v>
      </c>
      <c r="HK103" s="61">
        <v>2.2469912154165288E-5</v>
      </c>
      <c r="HL103" s="61">
        <v>0</v>
      </c>
      <c r="HM103" s="61">
        <v>8.2711721353850406E-5</v>
      </c>
      <c r="HN103" s="61">
        <v>8.7499745462049956E-5</v>
      </c>
      <c r="HO103" s="61">
        <v>5.5843718476698228E-5</v>
      </c>
      <c r="HP103" s="61">
        <v>9.8842935249956622E-5</v>
      </c>
      <c r="HQ103" s="61">
        <v>4.7202773872680489E-5</v>
      </c>
      <c r="HR103" s="61">
        <v>0</v>
      </c>
      <c r="HS103" s="61">
        <v>1.525968888215139E-5</v>
      </c>
      <c r="HT103" s="61">
        <v>1.4623701178866959E-5</v>
      </c>
      <c r="HU103" s="61">
        <v>1.2725021484732239E-5</v>
      </c>
      <c r="HV103" s="61">
        <v>0</v>
      </c>
      <c r="HW103" s="61">
        <v>0</v>
      </c>
      <c r="HX103" s="61">
        <v>5.7733485309778869E-4</v>
      </c>
      <c r="HY103" s="61">
        <v>0</v>
      </c>
      <c r="HZ103" s="61">
        <v>1.7838244434970144E-4</v>
      </c>
      <c r="IA103" s="61">
        <v>0</v>
      </c>
      <c r="IB103" s="61">
        <v>1.7358610275176729E-5</v>
      </c>
      <c r="IC103" s="61">
        <v>0</v>
      </c>
      <c r="ID103" s="61">
        <v>3.2747532884773495E-5</v>
      </c>
      <c r="IE103" s="61">
        <v>2.964171666054015E-5</v>
      </c>
      <c r="IF103" s="61">
        <v>0</v>
      </c>
      <c r="IG103" s="61">
        <v>2.5315826809280009E-4</v>
      </c>
      <c r="IH103" s="61">
        <v>5.8235037029783822E-5</v>
      </c>
      <c r="II103" s="61">
        <v>2.284855807745057E-5</v>
      </c>
      <c r="IJ103" s="61">
        <v>1.5813796508209671E-4</v>
      </c>
      <c r="IK103" s="61">
        <v>6.904141416193434E-4</v>
      </c>
      <c r="IL103" s="61">
        <v>1.489913052679328E-4</v>
      </c>
      <c r="IM103" s="61">
        <v>3.8680864527738619E-5</v>
      </c>
      <c r="IN103" s="61">
        <v>1.4247941830002877E-4</v>
      </c>
      <c r="IO103" s="61">
        <v>9.1281273571829048E-4</v>
      </c>
      <c r="IP103" s="61">
        <v>3.4250620430248012E-4</v>
      </c>
      <c r="IQ103" s="61">
        <v>2.4063264293698667E-4</v>
      </c>
      <c r="IR103" s="61">
        <v>2.2815139876341888E-4</v>
      </c>
      <c r="IS103" s="61">
        <v>7.0777927545798286E-3</v>
      </c>
      <c r="IT103" s="61">
        <v>0.11045580989122165</v>
      </c>
      <c r="IU103" s="61">
        <v>0.11488698433263553</v>
      </c>
      <c r="IV103" s="61">
        <v>0.1147529456680115</v>
      </c>
      <c r="IW103" s="61">
        <v>0.11271974128127747</v>
      </c>
      <c r="IX103" s="61">
        <v>0.19872748442398652</v>
      </c>
      <c r="IY103" s="61">
        <v>4.2021122740259061E-5</v>
      </c>
      <c r="IZ103" s="61">
        <v>6.6669651386577408E-6</v>
      </c>
      <c r="JA103" s="61">
        <v>6.5580588951613907E-6</v>
      </c>
      <c r="JB103" s="61">
        <v>8.8032877767240986E-6</v>
      </c>
      <c r="JC103" s="61">
        <v>1.381021199588314E-5</v>
      </c>
      <c r="JD103" s="61">
        <v>3.038765185611766E-5</v>
      </c>
      <c r="JE103" s="61">
        <v>7.7892943625747343E-5</v>
      </c>
      <c r="JF103" s="61">
        <v>1.6050429257158173E-3</v>
      </c>
      <c r="JG103" s="61">
        <v>8.3424477080511614E-6</v>
      </c>
      <c r="JH103" s="61">
        <v>6.59896553446598E-5</v>
      </c>
      <c r="JI103" s="61">
        <v>7.4190857414230333E-5</v>
      </c>
      <c r="JJ103" s="61">
        <v>1.9900519680220304E-4</v>
      </c>
      <c r="JK103" s="61">
        <v>4.732539359399891E-5</v>
      </c>
      <c r="JL103" s="61">
        <v>4.9817004351230647E-5</v>
      </c>
      <c r="JM103" s="61">
        <v>2.0694077895866886E-5</v>
      </c>
      <c r="JN103" s="61">
        <v>6.7399255048595223E-5</v>
      </c>
      <c r="JO103" s="61">
        <v>1.27218535046637E-4</v>
      </c>
      <c r="JP103" s="61">
        <v>8.7243076432573844E-5</v>
      </c>
      <c r="JQ103" s="61">
        <v>5.3653237564035727E-5</v>
      </c>
      <c r="JR103" s="61">
        <v>2.0029082854347352E-4</v>
      </c>
      <c r="JS103" s="61">
        <v>0</v>
      </c>
      <c r="JT103" s="61">
        <v>0</v>
      </c>
      <c r="JU103" s="61">
        <v>2.9878196460496472E-5</v>
      </c>
      <c r="JV103" s="61">
        <v>8.6743510464288155E-6</v>
      </c>
      <c r="JW103" s="61">
        <v>0</v>
      </c>
      <c r="JX103" s="61">
        <v>0</v>
      </c>
      <c r="JY103" s="61">
        <v>0</v>
      </c>
      <c r="JZ103" s="61">
        <v>0</v>
      </c>
      <c r="KA103" s="61">
        <v>1.5911408132288196E-5</v>
      </c>
      <c r="KB103" s="61">
        <v>0</v>
      </c>
      <c r="KC103" s="61">
        <v>0</v>
      </c>
      <c r="KD103" s="61">
        <v>2.7769333895405497E-5</v>
      </c>
      <c r="KE103" s="61">
        <v>0</v>
      </c>
      <c r="KF103" s="61">
        <v>7.0028171364865362E-6</v>
      </c>
      <c r="KG103" s="61">
        <v>7.8976646459133441E-5</v>
      </c>
      <c r="KH103" s="61">
        <v>0</v>
      </c>
      <c r="KI103" s="61">
        <v>6.5331970193358942E-6</v>
      </c>
      <c r="KJ103" s="61">
        <v>2.0615111433630012E-5</v>
      </c>
      <c r="KK103" s="61">
        <v>0</v>
      </c>
      <c r="KL103" s="61">
        <v>3.5861672253116646E-5</v>
      </c>
      <c r="KM103" s="61">
        <v>0</v>
      </c>
      <c r="KN103" s="61">
        <v>2.499723587745724E-5</v>
      </c>
      <c r="KO103" s="61">
        <v>1.1439778538572507E-4</v>
      </c>
      <c r="KP103" s="61">
        <v>4.6762726716376973E-5</v>
      </c>
      <c r="KQ103" s="61">
        <v>0</v>
      </c>
      <c r="KR103" s="61">
        <v>0</v>
      </c>
      <c r="KS103" s="61">
        <v>1.0878487191218036E-5</v>
      </c>
      <c r="KT103" s="61">
        <v>1.7893353534261117E-5</v>
      </c>
      <c r="KU103" s="61">
        <v>0</v>
      </c>
      <c r="KV103" s="61">
        <v>0</v>
      </c>
      <c r="KW103" s="61">
        <v>3.8409827525848848E-5</v>
      </c>
      <c r="KX103" s="61">
        <v>2.267293621644468E-5</v>
      </c>
      <c r="KY103" s="61">
        <v>1.1004376076095197E-5</v>
      </c>
      <c r="KZ103" s="61">
        <v>7.5867681767567872E-6</v>
      </c>
    </row>
    <row r="104" spans="1:312" ht="13" x14ac:dyDescent="0.3">
      <c r="A104" s="102">
        <v>1.0209621581840116</v>
      </c>
      <c r="B104" s="50" t="s">
        <v>826</v>
      </c>
      <c r="C104" s="60" t="s">
        <v>140</v>
      </c>
      <c r="D104" s="61">
        <v>0</v>
      </c>
      <c r="E104" s="61">
        <v>0</v>
      </c>
      <c r="F104" s="61">
        <v>0</v>
      </c>
      <c r="G104" s="61">
        <v>0</v>
      </c>
      <c r="H104" s="61">
        <v>0</v>
      </c>
      <c r="I104" s="61">
        <v>0</v>
      </c>
      <c r="J104" s="61">
        <v>7.9610454280666637E-6</v>
      </c>
      <c r="K104" s="61">
        <v>0</v>
      </c>
      <c r="L104" s="61">
        <v>0</v>
      </c>
      <c r="M104" s="61">
        <v>0</v>
      </c>
      <c r="N104" s="61">
        <v>0</v>
      </c>
      <c r="O104" s="61">
        <v>0</v>
      </c>
      <c r="P104" s="61">
        <v>0</v>
      </c>
      <c r="Q104" s="61">
        <v>0</v>
      </c>
      <c r="R104" s="61">
        <v>0</v>
      </c>
      <c r="S104" s="61">
        <v>0</v>
      </c>
      <c r="T104" s="61">
        <v>0</v>
      </c>
      <c r="U104" s="61">
        <v>0</v>
      </c>
      <c r="V104" s="61">
        <v>8.032791746146171E-4</v>
      </c>
      <c r="W104" s="61">
        <v>5.9330126014620608E-4</v>
      </c>
      <c r="X104" s="61">
        <v>1.5098084913169106E-4</v>
      </c>
      <c r="Y104" s="61">
        <v>0</v>
      </c>
      <c r="Z104" s="61">
        <v>0</v>
      </c>
      <c r="AA104" s="61">
        <v>0</v>
      </c>
      <c r="AB104" s="61">
        <v>0</v>
      </c>
      <c r="AC104" s="61">
        <v>0</v>
      </c>
      <c r="AD104" s="61">
        <v>0</v>
      </c>
      <c r="AE104" s="61">
        <v>0</v>
      </c>
      <c r="AF104" s="61">
        <v>0</v>
      </c>
      <c r="AG104" s="61">
        <v>0</v>
      </c>
      <c r="AH104" s="61">
        <v>0</v>
      </c>
      <c r="AI104" s="61">
        <v>0</v>
      </c>
      <c r="AJ104" s="61">
        <v>0</v>
      </c>
      <c r="AK104" s="61">
        <v>0</v>
      </c>
      <c r="AL104" s="61">
        <v>0</v>
      </c>
      <c r="AM104" s="61">
        <v>0</v>
      </c>
      <c r="AN104" s="61">
        <v>0</v>
      </c>
      <c r="AO104" s="61">
        <v>0</v>
      </c>
      <c r="AP104" s="61">
        <v>0</v>
      </c>
      <c r="AQ104" s="61">
        <v>0</v>
      </c>
      <c r="AR104" s="61">
        <v>0</v>
      </c>
      <c r="AS104" s="61">
        <v>0</v>
      </c>
      <c r="AT104" s="61">
        <v>0</v>
      </c>
      <c r="AU104" s="61">
        <v>0</v>
      </c>
      <c r="AV104" s="61">
        <v>0</v>
      </c>
      <c r="AW104" s="61">
        <v>1.2692549426610353E-4</v>
      </c>
      <c r="AX104" s="61">
        <v>0</v>
      </c>
      <c r="AY104" s="61">
        <v>1.5533301735782294E-3</v>
      </c>
      <c r="AZ104" s="61">
        <v>0</v>
      </c>
      <c r="BA104" s="61">
        <v>0</v>
      </c>
      <c r="BB104" s="61">
        <v>0</v>
      </c>
      <c r="BC104" s="61">
        <v>0</v>
      </c>
      <c r="BD104" s="61">
        <v>2.3099179333694946E-4</v>
      </c>
      <c r="BE104" s="61">
        <v>0</v>
      </c>
      <c r="BF104" s="61">
        <v>0</v>
      </c>
      <c r="BG104" s="61">
        <v>0</v>
      </c>
      <c r="BH104" s="61">
        <v>0</v>
      </c>
      <c r="BI104" s="61">
        <v>0</v>
      </c>
      <c r="BJ104" s="61">
        <v>0</v>
      </c>
      <c r="BK104" s="61">
        <v>0</v>
      </c>
      <c r="BL104" s="61">
        <v>0</v>
      </c>
      <c r="BM104" s="61">
        <v>0</v>
      </c>
      <c r="BN104" s="61">
        <v>0</v>
      </c>
      <c r="BO104" s="61">
        <v>0</v>
      </c>
      <c r="BP104" s="61">
        <v>0</v>
      </c>
      <c r="BQ104" s="61">
        <v>0</v>
      </c>
      <c r="BR104" s="61">
        <v>0</v>
      </c>
      <c r="BS104" s="61">
        <v>0</v>
      </c>
      <c r="BT104" s="61">
        <v>0</v>
      </c>
      <c r="BU104" s="61">
        <v>0</v>
      </c>
      <c r="BV104" s="61">
        <v>0</v>
      </c>
      <c r="BW104" s="61">
        <v>0</v>
      </c>
      <c r="BX104" s="61">
        <v>0</v>
      </c>
      <c r="BY104" s="61">
        <v>0</v>
      </c>
      <c r="BZ104" s="61">
        <v>0</v>
      </c>
      <c r="CA104" s="61">
        <v>0</v>
      </c>
      <c r="CB104" s="61">
        <v>0</v>
      </c>
      <c r="CC104" s="61">
        <v>0</v>
      </c>
      <c r="CD104" s="61">
        <v>0</v>
      </c>
      <c r="CE104" s="61">
        <v>0</v>
      </c>
      <c r="CF104" s="61">
        <v>0</v>
      </c>
      <c r="CG104" s="61">
        <v>0</v>
      </c>
      <c r="CH104" s="61">
        <v>1.6486940534968102E-5</v>
      </c>
      <c r="CI104" s="61">
        <v>0</v>
      </c>
      <c r="CJ104" s="61">
        <v>0</v>
      </c>
      <c r="CK104" s="61">
        <v>0</v>
      </c>
      <c r="CL104" s="61">
        <v>0</v>
      </c>
      <c r="CM104" s="61">
        <v>0</v>
      </c>
      <c r="CN104" s="61">
        <v>0</v>
      </c>
      <c r="CO104" s="61">
        <v>0</v>
      </c>
      <c r="CP104" s="61">
        <v>0</v>
      </c>
      <c r="CQ104" s="61">
        <v>0</v>
      </c>
      <c r="CR104" s="61">
        <v>0</v>
      </c>
      <c r="CS104" s="61">
        <v>0</v>
      </c>
      <c r="CT104" s="61">
        <v>0</v>
      </c>
      <c r="CU104" s="61">
        <v>0</v>
      </c>
      <c r="CV104" s="61">
        <v>0</v>
      </c>
      <c r="CW104" s="61">
        <v>0</v>
      </c>
      <c r="CX104" s="61">
        <v>0</v>
      </c>
      <c r="CY104" s="61">
        <v>0</v>
      </c>
      <c r="CZ104" s="61">
        <v>0</v>
      </c>
      <c r="DA104" s="61">
        <v>0</v>
      </c>
      <c r="DB104" s="61">
        <v>0</v>
      </c>
      <c r="DC104" s="61">
        <v>0</v>
      </c>
      <c r="DD104" s="61">
        <v>0</v>
      </c>
      <c r="DE104" s="61">
        <v>0</v>
      </c>
      <c r="DF104" s="61">
        <v>0</v>
      </c>
      <c r="DG104" s="61">
        <v>0</v>
      </c>
      <c r="DH104" s="61">
        <v>0</v>
      </c>
      <c r="DI104" s="61">
        <v>0</v>
      </c>
      <c r="DJ104" s="61">
        <v>0</v>
      </c>
      <c r="DK104" s="61">
        <v>0</v>
      </c>
      <c r="DL104" s="61">
        <v>0</v>
      </c>
      <c r="DM104" s="61">
        <v>0</v>
      </c>
      <c r="DN104" s="61">
        <v>0</v>
      </c>
      <c r="DO104" s="61">
        <v>0</v>
      </c>
      <c r="DP104" s="61">
        <v>0</v>
      </c>
      <c r="DQ104" s="61">
        <v>0</v>
      </c>
      <c r="DR104" s="61">
        <v>0</v>
      </c>
      <c r="DS104" s="61">
        <v>0</v>
      </c>
      <c r="DT104" s="61">
        <v>0</v>
      </c>
      <c r="DU104" s="61">
        <v>0</v>
      </c>
      <c r="DV104" s="61">
        <v>0</v>
      </c>
      <c r="DW104" s="61">
        <v>5.3099350630333661E-4</v>
      </c>
      <c r="DX104" s="61">
        <v>0</v>
      </c>
      <c r="DY104" s="61">
        <v>0</v>
      </c>
      <c r="DZ104" s="61">
        <v>0</v>
      </c>
      <c r="EA104" s="61">
        <v>0</v>
      </c>
      <c r="EB104" s="61">
        <v>0</v>
      </c>
      <c r="EC104" s="61">
        <v>0</v>
      </c>
      <c r="ED104" s="61">
        <v>0</v>
      </c>
      <c r="EE104" s="61">
        <v>0</v>
      </c>
      <c r="EF104" s="61">
        <v>0</v>
      </c>
      <c r="EG104" s="61">
        <v>0</v>
      </c>
      <c r="EH104" s="61">
        <v>0</v>
      </c>
      <c r="EI104" s="61">
        <v>0</v>
      </c>
      <c r="EJ104" s="61">
        <v>0</v>
      </c>
      <c r="EK104" s="61">
        <v>0</v>
      </c>
      <c r="EL104" s="61">
        <v>0</v>
      </c>
      <c r="EM104" s="61">
        <v>3.6386429998269806E-4</v>
      </c>
      <c r="EN104" s="61">
        <v>0</v>
      </c>
      <c r="EO104" s="61">
        <v>0</v>
      </c>
      <c r="EP104" s="61">
        <v>0</v>
      </c>
      <c r="EQ104" s="61">
        <v>0</v>
      </c>
      <c r="ER104" s="61">
        <v>0</v>
      </c>
      <c r="ES104" s="61">
        <v>0</v>
      </c>
      <c r="ET104" s="61">
        <v>0</v>
      </c>
      <c r="EU104" s="61">
        <v>0</v>
      </c>
      <c r="EV104" s="61">
        <v>0</v>
      </c>
      <c r="EW104" s="61">
        <v>0</v>
      </c>
      <c r="EX104" s="61">
        <v>0</v>
      </c>
      <c r="EY104" s="61">
        <v>0</v>
      </c>
      <c r="EZ104" s="61">
        <v>0</v>
      </c>
      <c r="FA104" s="61">
        <v>0</v>
      </c>
      <c r="FB104" s="61">
        <v>0</v>
      </c>
      <c r="FC104" s="61">
        <v>0</v>
      </c>
      <c r="FD104" s="61">
        <v>0</v>
      </c>
      <c r="FE104" s="61">
        <v>0</v>
      </c>
      <c r="FF104" s="61">
        <v>0</v>
      </c>
      <c r="FG104" s="61">
        <v>0</v>
      </c>
      <c r="FH104" s="61">
        <v>3.8723111147819154E-5</v>
      </c>
      <c r="FI104" s="61">
        <v>0</v>
      </c>
      <c r="FJ104" s="61">
        <v>0</v>
      </c>
      <c r="FK104" s="61">
        <v>0</v>
      </c>
      <c r="FL104" s="61">
        <v>0</v>
      </c>
      <c r="FM104" s="61">
        <v>0</v>
      </c>
      <c r="FN104" s="61">
        <v>0</v>
      </c>
      <c r="FO104" s="61">
        <v>0</v>
      </c>
      <c r="FP104" s="61">
        <v>0</v>
      </c>
      <c r="FQ104" s="61">
        <v>0</v>
      </c>
      <c r="FR104" s="61">
        <v>0</v>
      </c>
      <c r="FS104" s="61">
        <v>0</v>
      </c>
      <c r="FT104" s="61">
        <v>0</v>
      </c>
      <c r="FU104" s="61">
        <v>0</v>
      </c>
      <c r="FV104" s="61">
        <v>0</v>
      </c>
      <c r="FW104" s="61">
        <v>0</v>
      </c>
      <c r="FX104" s="61">
        <v>0</v>
      </c>
      <c r="FY104" s="61">
        <v>0</v>
      </c>
      <c r="FZ104" s="61">
        <v>0</v>
      </c>
      <c r="GA104" s="61">
        <v>0</v>
      </c>
      <c r="GB104" s="61">
        <v>4.8204153871670986E-4</v>
      </c>
      <c r="GC104" s="61">
        <v>0</v>
      </c>
      <c r="GD104" s="61">
        <v>0</v>
      </c>
      <c r="GE104" s="61">
        <v>0</v>
      </c>
      <c r="GF104" s="61">
        <v>0</v>
      </c>
      <c r="GG104" s="61">
        <v>0</v>
      </c>
      <c r="GH104" s="61">
        <v>0</v>
      </c>
      <c r="GI104" s="61">
        <v>0</v>
      </c>
      <c r="GJ104" s="61">
        <v>0</v>
      </c>
      <c r="GK104" s="61">
        <v>1.289427372603297E-5</v>
      </c>
      <c r="GL104" s="61">
        <v>0</v>
      </c>
      <c r="GM104" s="61">
        <v>3.4016391413114093E-5</v>
      </c>
      <c r="GN104" s="61">
        <v>0</v>
      </c>
      <c r="GO104" s="61">
        <v>6.1276486477245531E-3</v>
      </c>
      <c r="GP104" s="61">
        <v>0</v>
      </c>
      <c r="GQ104" s="61">
        <v>5.5069329191669773E-4</v>
      </c>
      <c r="GR104" s="61">
        <v>2.8534063522625016E-4</v>
      </c>
      <c r="GS104" s="61">
        <v>2.1842617451218807E-2</v>
      </c>
      <c r="GT104" s="61">
        <v>3.8806395568339181E-4</v>
      </c>
      <c r="GU104" s="61">
        <v>4.1375772816527976E-4</v>
      </c>
      <c r="GV104" s="61">
        <v>1.0099254164227256E-3</v>
      </c>
      <c r="GW104" s="61">
        <v>0</v>
      </c>
      <c r="GX104" s="61">
        <v>0</v>
      </c>
      <c r="GY104" s="61">
        <v>2.3918451512943235E-5</v>
      </c>
      <c r="GZ104" s="61">
        <v>0</v>
      </c>
      <c r="HA104" s="61">
        <v>0</v>
      </c>
      <c r="HB104" s="61">
        <v>0</v>
      </c>
      <c r="HC104" s="61">
        <v>0</v>
      </c>
      <c r="HD104" s="61">
        <v>0</v>
      </c>
      <c r="HE104" s="61">
        <v>0</v>
      </c>
      <c r="HF104" s="61">
        <v>0</v>
      </c>
      <c r="HG104" s="61">
        <v>0</v>
      </c>
      <c r="HH104" s="61">
        <v>0</v>
      </c>
      <c r="HI104" s="61">
        <v>0</v>
      </c>
      <c r="HJ104" s="61">
        <v>0</v>
      </c>
      <c r="HK104" s="61">
        <v>0</v>
      </c>
      <c r="HL104" s="61">
        <v>1.0926235001500974E-5</v>
      </c>
      <c r="HM104" s="61">
        <v>0</v>
      </c>
      <c r="HN104" s="61">
        <v>0</v>
      </c>
      <c r="HO104" s="61">
        <v>5.4001353063706304E-4</v>
      </c>
      <c r="HP104" s="61">
        <v>0</v>
      </c>
      <c r="HQ104" s="61">
        <v>0</v>
      </c>
      <c r="HR104" s="61">
        <v>0</v>
      </c>
      <c r="HS104" s="61">
        <v>0</v>
      </c>
      <c r="HT104" s="61">
        <v>0</v>
      </c>
      <c r="HU104" s="61">
        <v>0</v>
      </c>
      <c r="HV104" s="61">
        <v>7.3383708440240909E-4</v>
      </c>
      <c r="HW104" s="61">
        <v>4.1223902769037422E-3</v>
      </c>
      <c r="HX104" s="61">
        <v>1.8011221121290168E-3</v>
      </c>
      <c r="HY104" s="61">
        <v>1.0510883285018513E-3</v>
      </c>
      <c r="HZ104" s="61">
        <v>1.0375578130153045E-3</v>
      </c>
      <c r="IA104" s="61">
        <v>2.1484204414625153E-3</v>
      </c>
      <c r="IB104" s="61">
        <v>1.4173366845037385E-2</v>
      </c>
      <c r="IC104" s="61">
        <v>0</v>
      </c>
      <c r="ID104" s="61">
        <v>0</v>
      </c>
      <c r="IE104" s="61">
        <v>0</v>
      </c>
      <c r="IF104" s="61">
        <v>0</v>
      </c>
      <c r="IG104" s="61">
        <v>3.3793353235036856E-5</v>
      </c>
      <c r="IH104" s="61">
        <v>0</v>
      </c>
      <c r="II104" s="61">
        <v>0</v>
      </c>
      <c r="IJ104" s="61">
        <v>0</v>
      </c>
      <c r="IK104" s="61">
        <v>0</v>
      </c>
      <c r="IL104" s="61">
        <v>0</v>
      </c>
      <c r="IM104" s="61">
        <v>0</v>
      </c>
      <c r="IN104" s="61">
        <v>0</v>
      </c>
      <c r="IO104" s="61">
        <v>0</v>
      </c>
      <c r="IP104" s="61">
        <v>0</v>
      </c>
      <c r="IQ104" s="61">
        <v>0</v>
      </c>
      <c r="IR104" s="61">
        <v>0</v>
      </c>
      <c r="IS104" s="61">
        <v>0</v>
      </c>
      <c r="IT104" s="61">
        <v>0</v>
      </c>
      <c r="IU104" s="61">
        <v>0</v>
      </c>
      <c r="IV104" s="61">
        <v>0</v>
      </c>
      <c r="IW104" s="61">
        <v>0</v>
      </c>
      <c r="IX104" s="61">
        <v>0</v>
      </c>
      <c r="IY104" s="61">
        <v>0</v>
      </c>
      <c r="IZ104" s="61">
        <v>0</v>
      </c>
      <c r="JA104" s="61">
        <v>0</v>
      </c>
      <c r="JB104" s="61">
        <v>0</v>
      </c>
      <c r="JC104" s="61">
        <v>0</v>
      </c>
      <c r="JD104" s="61">
        <v>0</v>
      </c>
      <c r="JE104" s="61">
        <v>0</v>
      </c>
      <c r="JF104" s="61">
        <v>0</v>
      </c>
      <c r="JG104" s="61">
        <v>1.9721554465600106E-4</v>
      </c>
      <c r="JH104" s="61">
        <v>4.2157349980155633E-4</v>
      </c>
      <c r="JI104" s="61">
        <v>0.10302816772999634</v>
      </c>
      <c r="JJ104" s="61">
        <v>1.3868311922161538E-2</v>
      </c>
      <c r="JK104" s="61">
        <v>0</v>
      </c>
      <c r="JL104" s="61">
        <v>7.7183318383882895E-3</v>
      </c>
      <c r="JM104" s="61">
        <v>1.0136789059617343E-2</v>
      </c>
      <c r="JN104" s="61">
        <v>0</v>
      </c>
      <c r="JO104" s="61">
        <v>0</v>
      </c>
      <c r="JP104" s="61">
        <v>0</v>
      </c>
      <c r="JQ104" s="61">
        <v>0</v>
      </c>
      <c r="JR104" s="61">
        <v>0</v>
      </c>
      <c r="JS104" s="61">
        <v>0</v>
      </c>
      <c r="JT104" s="61">
        <v>0</v>
      </c>
      <c r="JU104" s="61">
        <v>0</v>
      </c>
      <c r="JV104" s="61">
        <v>0</v>
      </c>
      <c r="JW104" s="61">
        <v>0</v>
      </c>
      <c r="JX104" s="61">
        <v>0</v>
      </c>
      <c r="JY104" s="61">
        <v>0</v>
      </c>
      <c r="JZ104" s="61">
        <v>0</v>
      </c>
      <c r="KA104" s="61">
        <v>0</v>
      </c>
      <c r="KB104" s="61">
        <v>0</v>
      </c>
      <c r="KC104" s="61">
        <v>0</v>
      </c>
      <c r="KD104" s="61">
        <v>0</v>
      </c>
      <c r="KE104" s="61">
        <v>0</v>
      </c>
      <c r="KF104" s="61">
        <v>0</v>
      </c>
      <c r="KG104" s="61">
        <v>0</v>
      </c>
      <c r="KH104" s="61">
        <v>0</v>
      </c>
      <c r="KI104" s="61">
        <v>0</v>
      </c>
      <c r="KJ104" s="61">
        <v>0</v>
      </c>
      <c r="KK104" s="61">
        <v>0</v>
      </c>
      <c r="KL104" s="61">
        <v>0</v>
      </c>
      <c r="KM104" s="61">
        <v>0</v>
      </c>
      <c r="KN104" s="61">
        <v>0</v>
      </c>
      <c r="KO104" s="61">
        <v>0</v>
      </c>
      <c r="KP104" s="61">
        <v>0</v>
      </c>
      <c r="KQ104" s="61">
        <v>0</v>
      </c>
      <c r="KR104" s="61">
        <v>0</v>
      </c>
      <c r="KS104" s="61">
        <v>0</v>
      </c>
      <c r="KT104" s="61">
        <v>0</v>
      </c>
      <c r="KU104" s="61">
        <v>0</v>
      </c>
      <c r="KV104" s="61">
        <v>0</v>
      </c>
      <c r="KW104" s="61">
        <v>0</v>
      </c>
      <c r="KX104" s="61">
        <v>0</v>
      </c>
      <c r="KY104" s="61">
        <v>0</v>
      </c>
      <c r="KZ104" s="61">
        <v>1.6464901149557285E-5</v>
      </c>
    </row>
    <row r="105" spans="1:312" ht="13" x14ac:dyDescent="0.3">
      <c r="A105" s="102">
        <v>1.1149656374525359</v>
      </c>
      <c r="B105" s="50" t="s">
        <v>825</v>
      </c>
      <c r="C105" s="60" t="s">
        <v>86</v>
      </c>
      <c r="D105" s="61">
        <v>0</v>
      </c>
      <c r="E105" s="61">
        <v>0</v>
      </c>
      <c r="F105" s="61">
        <v>0</v>
      </c>
      <c r="G105" s="61">
        <v>0</v>
      </c>
      <c r="H105" s="61">
        <v>0</v>
      </c>
      <c r="I105" s="61">
        <v>0</v>
      </c>
      <c r="J105" s="61">
        <v>0</v>
      </c>
      <c r="K105" s="61">
        <v>0</v>
      </c>
      <c r="L105" s="61">
        <v>0</v>
      </c>
      <c r="M105" s="61">
        <v>0</v>
      </c>
      <c r="N105" s="61">
        <v>0</v>
      </c>
      <c r="O105" s="61">
        <v>0</v>
      </c>
      <c r="P105" s="61">
        <v>0</v>
      </c>
      <c r="Q105" s="61">
        <v>0</v>
      </c>
      <c r="R105" s="61">
        <v>2.545432552162549E-4</v>
      </c>
      <c r="S105" s="61">
        <v>0</v>
      </c>
      <c r="T105" s="61">
        <v>0</v>
      </c>
      <c r="U105" s="61">
        <v>0</v>
      </c>
      <c r="V105" s="61">
        <v>0</v>
      </c>
      <c r="W105" s="61">
        <v>0</v>
      </c>
      <c r="X105" s="61">
        <v>0</v>
      </c>
      <c r="Y105" s="61">
        <v>0</v>
      </c>
      <c r="Z105" s="61">
        <v>0</v>
      </c>
      <c r="AA105" s="61">
        <v>0</v>
      </c>
      <c r="AB105" s="61">
        <v>0</v>
      </c>
      <c r="AC105" s="61">
        <v>0</v>
      </c>
      <c r="AD105" s="61">
        <v>0</v>
      </c>
      <c r="AE105" s="61">
        <v>0</v>
      </c>
      <c r="AF105" s="61">
        <v>0</v>
      </c>
      <c r="AG105" s="61">
        <v>0</v>
      </c>
      <c r="AH105" s="61">
        <v>0</v>
      </c>
      <c r="AI105" s="61">
        <v>0</v>
      </c>
      <c r="AJ105" s="61">
        <v>0</v>
      </c>
      <c r="AK105" s="61">
        <v>0</v>
      </c>
      <c r="AL105" s="61">
        <v>0</v>
      </c>
      <c r="AM105" s="61">
        <v>0</v>
      </c>
      <c r="AN105" s="61">
        <v>5.0827489763489704E-4</v>
      </c>
      <c r="AO105" s="61">
        <v>0</v>
      </c>
      <c r="AP105" s="61">
        <v>0</v>
      </c>
      <c r="AQ105" s="61">
        <v>8.2092499093658979E-5</v>
      </c>
      <c r="AR105" s="61">
        <v>0</v>
      </c>
      <c r="AS105" s="61">
        <v>0</v>
      </c>
      <c r="AT105" s="61">
        <v>0</v>
      </c>
      <c r="AU105" s="61">
        <v>0</v>
      </c>
      <c r="AV105" s="61">
        <v>0</v>
      </c>
      <c r="AW105" s="61">
        <v>0</v>
      </c>
      <c r="AX105" s="61">
        <v>0</v>
      </c>
      <c r="AY105" s="61">
        <v>0</v>
      </c>
      <c r="AZ105" s="61">
        <v>0</v>
      </c>
      <c r="BA105" s="61">
        <v>0</v>
      </c>
      <c r="BB105" s="61">
        <v>0</v>
      </c>
      <c r="BC105" s="61">
        <v>0</v>
      </c>
      <c r="BD105" s="61">
        <v>0</v>
      </c>
      <c r="BE105" s="61">
        <v>0</v>
      </c>
      <c r="BF105" s="61">
        <v>0</v>
      </c>
      <c r="BG105" s="61">
        <v>0</v>
      </c>
      <c r="BH105" s="61">
        <v>3.5652308984464998E-4</v>
      </c>
      <c r="BI105" s="61">
        <v>0</v>
      </c>
      <c r="BJ105" s="61">
        <v>1.1008908920505236E-5</v>
      </c>
      <c r="BK105" s="61">
        <v>0</v>
      </c>
      <c r="BL105" s="61">
        <v>0</v>
      </c>
      <c r="BM105" s="61">
        <v>1.8390155810634236E-5</v>
      </c>
      <c r="BN105" s="61">
        <v>0</v>
      </c>
      <c r="BO105" s="61">
        <v>0</v>
      </c>
      <c r="BP105" s="61">
        <v>0</v>
      </c>
      <c r="BQ105" s="61">
        <v>0</v>
      </c>
      <c r="BR105" s="61">
        <v>0</v>
      </c>
      <c r="BS105" s="61">
        <v>0</v>
      </c>
      <c r="BT105" s="61">
        <v>0</v>
      </c>
      <c r="BU105" s="61">
        <v>0</v>
      </c>
      <c r="BV105" s="61">
        <v>0</v>
      </c>
      <c r="BW105" s="61">
        <v>0</v>
      </c>
      <c r="BX105" s="61">
        <v>0</v>
      </c>
      <c r="BY105" s="61">
        <v>0</v>
      </c>
      <c r="BZ105" s="61">
        <v>0</v>
      </c>
      <c r="CA105" s="61">
        <v>0</v>
      </c>
      <c r="CB105" s="61">
        <v>0</v>
      </c>
      <c r="CC105" s="61">
        <v>0</v>
      </c>
      <c r="CD105" s="61">
        <v>0</v>
      </c>
      <c r="CE105" s="61">
        <v>0</v>
      </c>
      <c r="CF105" s="61">
        <v>0</v>
      </c>
      <c r="CG105" s="61">
        <v>0</v>
      </c>
      <c r="CH105" s="61">
        <v>6.1237207701310086E-5</v>
      </c>
      <c r="CI105" s="61">
        <v>0</v>
      </c>
      <c r="CJ105" s="61">
        <v>0</v>
      </c>
      <c r="CK105" s="61">
        <v>0</v>
      </c>
      <c r="CL105" s="61">
        <v>0</v>
      </c>
      <c r="CM105" s="61">
        <v>0</v>
      </c>
      <c r="CN105" s="61">
        <v>0</v>
      </c>
      <c r="CO105" s="61">
        <v>0</v>
      </c>
      <c r="CP105" s="61">
        <v>0</v>
      </c>
      <c r="CQ105" s="61">
        <v>0</v>
      </c>
      <c r="CR105" s="61">
        <v>0</v>
      </c>
      <c r="CS105" s="61">
        <v>0</v>
      </c>
      <c r="CT105" s="61">
        <v>0</v>
      </c>
      <c r="CU105" s="61">
        <v>0</v>
      </c>
      <c r="CV105" s="61">
        <v>0</v>
      </c>
      <c r="CW105" s="61">
        <v>0</v>
      </c>
      <c r="CX105" s="61">
        <v>0</v>
      </c>
      <c r="CY105" s="61">
        <v>0</v>
      </c>
      <c r="CZ105" s="61">
        <v>0</v>
      </c>
      <c r="DA105" s="61">
        <v>0</v>
      </c>
      <c r="DB105" s="61">
        <v>0</v>
      </c>
      <c r="DC105" s="61">
        <v>0</v>
      </c>
      <c r="DD105" s="61">
        <v>4.1063707669173799E-5</v>
      </c>
      <c r="DE105" s="61">
        <v>0</v>
      </c>
      <c r="DF105" s="61">
        <v>0</v>
      </c>
      <c r="DG105" s="61">
        <v>0</v>
      </c>
      <c r="DH105" s="61">
        <v>0</v>
      </c>
      <c r="DI105" s="61">
        <v>0</v>
      </c>
      <c r="DJ105" s="61">
        <v>0</v>
      </c>
      <c r="DK105" s="61">
        <v>0</v>
      </c>
      <c r="DL105" s="61">
        <v>0</v>
      </c>
      <c r="DM105" s="61">
        <v>0</v>
      </c>
      <c r="DN105" s="61">
        <v>0</v>
      </c>
      <c r="DO105" s="61">
        <v>0</v>
      </c>
      <c r="DP105" s="61">
        <v>0</v>
      </c>
      <c r="DQ105" s="61">
        <v>4.9306961112358603E-5</v>
      </c>
      <c r="DR105" s="61">
        <v>0</v>
      </c>
      <c r="DS105" s="61">
        <v>0</v>
      </c>
      <c r="DT105" s="61">
        <v>0</v>
      </c>
      <c r="DU105" s="61">
        <v>2.6197158759648992E-5</v>
      </c>
      <c r="DV105" s="61">
        <v>2.0205415434149739E-4</v>
      </c>
      <c r="DW105" s="61">
        <v>0</v>
      </c>
      <c r="DX105" s="61">
        <v>3.8018490292753883E-4</v>
      </c>
      <c r="DY105" s="61">
        <v>0</v>
      </c>
      <c r="DZ105" s="61">
        <v>0</v>
      </c>
      <c r="EA105" s="61">
        <v>0</v>
      </c>
      <c r="EB105" s="61">
        <v>0</v>
      </c>
      <c r="EC105" s="61">
        <v>0</v>
      </c>
      <c r="ED105" s="61">
        <v>0</v>
      </c>
      <c r="EE105" s="61">
        <v>0</v>
      </c>
      <c r="EF105" s="61">
        <v>0</v>
      </c>
      <c r="EG105" s="61">
        <v>0</v>
      </c>
      <c r="EH105" s="61">
        <v>0</v>
      </c>
      <c r="EI105" s="61">
        <v>0</v>
      </c>
      <c r="EJ105" s="61">
        <v>0</v>
      </c>
      <c r="EK105" s="61">
        <v>0</v>
      </c>
      <c r="EL105" s="61">
        <v>0</v>
      </c>
      <c r="EM105" s="61">
        <v>0</v>
      </c>
      <c r="EN105" s="61">
        <v>0</v>
      </c>
      <c r="EO105" s="61">
        <v>0</v>
      </c>
      <c r="EP105" s="61">
        <v>0</v>
      </c>
      <c r="EQ105" s="61">
        <v>0</v>
      </c>
      <c r="ER105" s="61">
        <v>0</v>
      </c>
      <c r="ES105" s="61">
        <v>0</v>
      </c>
      <c r="ET105" s="61">
        <v>0</v>
      </c>
      <c r="EU105" s="61">
        <v>0</v>
      </c>
      <c r="EV105" s="61">
        <v>0</v>
      </c>
      <c r="EW105" s="61">
        <v>0</v>
      </c>
      <c r="EX105" s="61">
        <v>0</v>
      </c>
      <c r="EY105" s="61">
        <v>0</v>
      </c>
      <c r="EZ105" s="61">
        <v>0</v>
      </c>
      <c r="FA105" s="61">
        <v>0</v>
      </c>
      <c r="FB105" s="61">
        <v>0</v>
      </c>
      <c r="FC105" s="61">
        <v>0</v>
      </c>
      <c r="FD105" s="61">
        <v>0</v>
      </c>
      <c r="FE105" s="61">
        <v>0</v>
      </c>
      <c r="FF105" s="61">
        <v>0</v>
      </c>
      <c r="FG105" s="61">
        <v>0</v>
      </c>
      <c r="FH105" s="61">
        <v>0</v>
      </c>
      <c r="FI105" s="61">
        <v>0</v>
      </c>
      <c r="FJ105" s="61">
        <v>0</v>
      </c>
      <c r="FK105" s="61">
        <v>0</v>
      </c>
      <c r="FL105" s="61">
        <v>0</v>
      </c>
      <c r="FM105" s="61">
        <v>0</v>
      </c>
      <c r="FN105" s="61">
        <v>0</v>
      </c>
      <c r="FO105" s="61">
        <v>0</v>
      </c>
      <c r="FP105" s="61">
        <v>0</v>
      </c>
      <c r="FQ105" s="61">
        <v>0</v>
      </c>
      <c r="FR105" s="61">
        <v>0</v>
      </c>
      <c r="FS105" s="61">
        <v>0</v>
      </c>
      <c r="FT105" s="61">
        <v>0</v>
      </c>
      <c r="FU105" s="61">
        <v>0</v>
      </c>
      <c r="FV105" s="61">
        <v>0</v>
      </c>
      <c r="FW105" s="61">
        <v>0</v>
      </c>
      <c r="FX105" s="61">
        <v>0</v>
      </c>
      <c r="FY105" s="61">
        <v>0</v>
      </c>
      <c r="FZ105" s="61">
        <v>0</v>
      </c>
      <c r="GA105" s="61">
        <v>0</v>
      </c>
      <c r="GB105" s="61">
        <v>0</v>
      </c>
      <c r="GC105" s="61">
        <v>0</v>
      </c>
      <c r="GD105" s="61">
        <v>0</v>
      </c>
      <c r="GE105" s="61">
        <v>0</v>
      </c>
      <c r="GF105" s="61">
        <v>0</v>
      </c>
      <c r="GG105" s="61">
        <v>0</v>
      </c>
      <c r="GH105" s="61">
        <v>0</v>
      </c>
      <c r="GI105" s="61">
        <v>0</v>
      </c>
      <c r="GJ105" s="61">
        <v>0</v>
      </c>
      <c r="GK105" s="61">
        <v>0</v>
      </c>
      <c r="GL105" s="61">
        <v>0</v>
      </c>
      <c r="GM105" s="61">
        <v>0</v>
      </c>
      <c r="GN105" s="61">
        <v>0</v>
      </c>
      <c r="GO105" s="61">
        <v>0</v>
      </c>
      <c r="GP105" s="61">
        <v>0</v>
      </c>
      <c r="GQ105" s="61">
        <v>0</v>
      </c>
      <c r="GR105" s="61">
        <v>0</v>
      </c>
      <c r="GS105" s="61">
        <v>0</v>
      </c>
      <c r="GT105" s="61">
        <v>0</v>
      </c>
      <c r="GU105" s="61">
        <v>0</v>
      </c>
      <c r="GV105" s="61">
        <v>0</v>
      </c>
      <c r="GW105" s="61">
        <v>0</v>
      </c>
      <c r="GX105" s="61">
        <v>0</v>
      </c>
      <c r="GY105" s="61">
        <v>0</v>
      </c>
      <c r="GZ105" s="61">
        <v>0</v>
      </c>
      <c r="HA105" s="61">
        <v>0</v>
      </c>
      <c r="HB105" s="61">
        <v>2.3874953057472326E-5</v>
      </c>
      <c r="HC105" s="61">
        <v>0</v>
      </c>
      <c r="HD105" s="61">
        <v>0</v>
      </c>
      <c r="HE105" s="61">
        <v>0</v>
      </c>
      <c r="HF105" s="61">
        <v>0</v>
      </c>
      <c r="HG105" s="61">
        <v>2.3950887187234403E-5</v>
      </c>
      <c r="HH105" s="61">
        <v>0</v>
      </c>
      <c r="HI105" s="61">
        <v>0</v>
      </c>
      <c r="HJ105" s="61">
        <v>0</v>
      </c>
      <c r="HK105" s="61">
        <v>0</v>
      </c>
      <c r="HL105" s="61">
        <v>0</v>
      </c>
      <c r="HM105" s="61">
        <v>0</v>
      </c>
      <c r="HN105" s="61">
        <v>0</v>
      </c>
      <c r="HO105" s="61">
        <v>0</v>
      </c>
      <c r="HP105" s="61">
        <v>0</v>
      </c>
      <c r="HQ105" s="61">
        <v>0</v>
      </c>
      <c r="HR105" s="61">
        <v>0</v>
      </c>
      <c r="HS105" s="61">
        <v>0</v>
      </c>
      <c r="HT105" s="61">
        <v>0</v>
      </c>
      <c r="HU105" s="61">
        <v>0</v>
      </c>
      <c r="HV105" s="61">
        <v>0</v>
      </c>
      <c r="HW105" s="61">
        <v>0</v>
      </c>
      <c r="HX105" s="61">
        <v>0</v>
      </c>
      <c r="HY105" s="61">
        <v>0</v>
      </c>
      <c r="HZ105" s="61">
        <v>0</v>
      </c>
      <c r="IA105" s="61">
        <v>0</v>
      </c>
      <c r="IB105" s="61">
        <v>0</v>
      </c>
      <c r="IC105" s="61">
        <v>3.9833845020385242E-4</v>
      </c>
      <c r="ID105" s="61">
        <v>0</v>
      </c>
      <c r="IE105" s="61">
        <v>0</v>
      </c>
      <c r="IF105" s="61">
        <v>0</v>
      </c>
      <c r="IG105" s="61">
        <v>2.8798942104330835E-5</v>
      </c>
      <c r="IH105" s="61">
        <v>0</v>
      </c>
      <c r="II105" s="61">
        <v>0</v>
      </c>
      <c r="IJ105" s="61">
        <v>0</v>
      </c>
      <c r="IK105" s="61">
        <v>0</v>
      </c>
      <c r="IL105" s="61">
        <v>0</v>
      </c>
      <c r="IM105" s="61">
        <v>0</v>
      </c>
      <c r="IN105" s="61">
        <v>0</v>
      </c>
      <c r="IO105" s="61">
        <v>0</v>
      </c>
      <c r="IP105" s="61">
        <v>0</v>
      </c>
      <c r="IQ105" s="61">
        <v>0</v>
      </c>
      <c r="IR105" s="61">
        <v>0</v>
      </c>
      <c r="IS105" s="61">
        <v>0</v>
      </c>
      <c r="IT105" s="61">
        <v>0</v>
      </c>
      <c r="IU105" s="61">
        <v>0</v>
      </c>
      <c r="IV105" s="61">
        <v>0</v>
      </c>
      <c r="IW105" s="61">
        <v>0</v>
      </c>
      <c r="IX105" s="61">
        <v>0</v>
      </c>
      <c r="IY105" s="61">
        <v>0</v>
      </c>
      <c r="IZ105" s="61">
        <v>0</v>
      </c>
      <c r="JA105" s="61">
        <v>0</v>
      </c>
      <c r="JB105" s="61">
        <v>0</v>
      </c>
      <c r="JC105" s="61">
        <v>0</v>
      </c>
      <c r="JD105" s="61">
        <v>0</v>
      </c>
      <c r="JE105" s="61">
        <v>0</v>
      </c>
      <c r="JF105" s="61">
        <v>0</v>
      </c>
      <c r="JG105" s="61">
        <v>0</v>
      </c>
      <c r="JH105" s="61">
        <v>0</v>
      </c>
      <c r="JI105" s="61">
        <v>0</v>
      </c>
      <c r="JJ105" s="61">
        <v>0</v>
      </c>
      <c r="JK105" s="61">
        <v>0</v>
      </c>
      <c r="JL105" s="61">
        <v>0</v>
      </c>
      <c r="JM105" s="61">
        <v>0</v>
      </c>
      <c r="JN105" s="61">
        <v>0</v>
      </c>
      <c r="JO105" s="61">
        <v>0</v>
      </c>
      <c r="JP105" s="61">
        <v>0</v>
      </c>
      <c r="JQ105" s="61">
        <v>0</v>
      </c>
      <c r="JR105" s="61">
        <v>0</v>
      </c>
      <c r="JS105" s="61">
        <v>0</v>
      </c>
      <c r="JT105" s="61">
        <v>0</v>
      </c>
      <c r="JU105" s="61">
        <v>0</v>
      </c>
      <c r="JV105" s="61">
        <v>1.0446133387827041E-4</v>
      </c>
      <c r="JW105" s="61">
        <v>0</v>
      </c>
      <c r="JX105" s="61">
        <v>0</v>
      </c>
      <c r="JY105" s="61">
        <v>0</v>
      </c>
      <c r="JZ105" s="61">
        <v>0</v>
      </c>
      <c r="KA105" s="61">
        <v>0</v>
      </c>
      <c r="KB105" s="61">
        <v>1.3726815889691379E-3</v>
      </c>
      <c r="KC105" s="61">
        <v>0</v>
      </c>
      <c r="KD105" s="61">
        <v>9.0062704525639457E-6</v>
      </c>
      <c r="KE105" s="61">
        <v>0</v>
      </c>
      <c r="KF105" s="61">
        <v>1.0257339151641332E-4</v>
      </c>
      <c r="KG105" s="61">
        <v>0</v>
      </c>
      <c r="KH105" s="61">
        <v>7.908458304506853E-4</v>
      </c>
      <c r="KI105" s="61">
        <v>0</v>
      </c>
      <c r="KJ105" s="61">
        <v>3.0840897773930662E-2</v>
      </c>
      <c r="KK105" s="61">
        <v>1.546808352743315E-3</v>
      </c>
      <c r="KL105" s="61">
        <v>0</v>
      </c>
      <c r="KM105" s="61">
        <v>9.8196711344640503E-6</v>
      </c>
      <c r="KN105" s="61">
        <v>0</v>
      </c>
      <c r="KO105" s="61">
        <v>1.3357180214529104E-5</v>
      </c>
      <c r="KP105" s="61">
        <v>0</v>
      </c>
      <c r="KQ105" s="61">
        <v>0</v>
      </c>
      <c r="KR105" s="61">
        <v>0</v>
      </c>
      <c r="KS105" s="61">
        <v>0</v>
      </c>
      <c r="KT105" s="61">
        <v>5.0244029111338995E-4</v>
      </c>
      <c r="KU105" s="61">
        <v>0</v>
      </c>
      <c r="KV105" s="61">
        <v>1.4835658113006032E-4</v>
      </c>
      <c r="KW105" s="61">
        <v>0</v>
      </c>
      <c r="KX105" s="61">
        <v>1.7060318681086671E-4</v>
      </c>
      <c r="KY105" s="61">
        <v>3.7625523481302393E-5</v>
      </c>
      <c r="KZ105" s="61">
        <v>3.4444250363674828E-4</v>
      </c>
    </row>
    <row r="106" spans="1:312" ht="13" x14ac:dyDescent="0.3">
      <c r="A106" s="102">
        <v>1.0220170180509829</v>
      </c>
      <c r="B106" s="50" t="s">
        <v>824</v>
      </c>
      <c r="C106" s="60" t="s">
        <v>59</v>
      </c>
      <c r="D106" s="61">
        <v>0.18578545399086446</v>
      </c>
      <c r="E106" s="61">
        <v>0.12853680345399376</v>
      </c>
      <c r="F106" s="61">
        <v>0.13442180963030201</v>
      </c>
      <c r="G106" s="61">
        <v>0.18236643755746312</v>
      </c>
      <c r="H106" s="61">
        <v>0.26517881668801829</v>
      </c>
      <c r="I106" s="61">
        <v>0</v>
      </c>
      <c r="J106" s="61">
        <v>1.0467357558898837E-3</v>
      </c>
      <c r="K106" s="61">
        <v>8.7451215788274012E-4</v>
      </c>
      <c r="L106" s="61">
        <v>3.7581820131775396E-4</v>
      </c>
      <c r="M106" s="61">
        <v>5.0283410677629144E-4</v>
      </c>
      <c r="N106" s="61">
        <v>1.0262397938037827E-3</v>
      </c>
      <c r="O106" s="61">
        <v>4.6682049201854223E-4</v>
      </c>
      <c r="P106" s="61">
        <v>2.6941625499340236E-3</v>
      </c>
      <c r="Q106" s="61">
        <v>4.7243690369043042E-3</v>
      </c>
      <c r="R106" s="61">
        <v>5.2234697446416072E-5</v>
      </c>
      <c r="S106" s="61">
        <v>9.5636236105977157E-6</v>
      </c>
      <c r="T106" s="61">
        <v>0</v>
      </c>
      <c r="U106" s="61">
        <v>2.2812419341117066E-4</v>
      </c>
      <c r="V106" s="61">
        <v>3.3532670540380323E-3</v>
      </c>
      <c r="W106" s="61">
        <v>7.5724474811257957E-6</v>
      </c>
      <c r="X106" s="61">
        <v>1.123753682995286E-4</v>
      </c>
      <c r="Y106" s="61">
        <v>6.3760802322708791E-4</v>
      </c>
      <c r="Z106" s="61">
        <v>3.3867642717830129E-6</v>
      </c>
      <c r="AA106" s="61">
        <v>1.3592131534989518E-5</v>
      </c>
      <c r="AB106" s="61">
        <v>0</v>
      </c>
      <c r="AC106" s="61">
        <v>6.1524464042953005E-5</v>
      </c>
      <c r="AD106" s="61">
        <v>2.950185407872764E-5</v>
      </c>
      <c r="AE106" s="61">
        <v>0</v>
      </c>
      <c r="AF106" s="61">
        <v>3.3921180076517066E-4</v>
      </c>
      <c r="AG106" s="61">
        <v>3.2901263594962544E-5</v>
      </c>
      <c r="AH106" s="61">
        <v>2.6878034467873748E-5</v>
      </c>
      <c r="AI106" s="61">
        <v>1.3202595063407635E-5</v>
      </c>
      <c r="AJ106" s="61">
        <v>3.6233067487744105E-4</v>
      </c>
      <c r="AK106" s="61">
        <v>2.6051706043095183E-5</v>
      </c>
      <c r="AL106" s="61">
        <v>1.0191382525265645E-5</v>
      </c>
      <c r="AM106" s="61">
        <v>0</v>
      </c>
      <c r="AN106" s="61">
        <v>0</v>
      </c>
      <c r="AO106" s="61">
        <v>0</v>
      </c>
      <c r="AP106" s="61">
        <v>2.0136826998314798E-5</v>
      </c>
      <c r="AQ106" s="61">
        <v>0</v>
      </c>
      <c r="AR106" s="61">
        <v>3.266687913081521E-4</v>
      </c>
      <c r="AS106" s="61">
        <v>0</v>
      </c>
      <c r="AT106" s="61">
        <v>0</v>
      </c>
      <c r="AU106" s="61">
        <v>0</v>
      </c>
      <c r="AV106" s="61">
        <v>0.47905747655103098</v>
      </c>
      <c r="AW106" s="61">
        <v>1.8874653295692653E-4</v>
      </c>
      <c r="AX106" s="61">
        <v>2.3154525917325154E-4</v>
      </c>
      <c r="AY106" s="61">
        <v>7.3325823277891464E-5</v>
      </c>
      <c r="AZ106" s="61">
        <v>2.4486217126027321E-5</v>
      </c>
      <c r="BA106" s="61">
        <v>0</v>
      </c>
      <c r="BB106" s="61">
        <v>4.0323368939428885E-4</v>
      </c>
      <c r="BC106" s="61">
        <v>9.7906443469995331E-4</v>
      </c>
      <c r="BD106" s="61">
        <v>0</v>
      </c>
      <c r="BE106" s="61">
        <v>0.86916327734581511</v>
      </c>
      <c r="BF106" s="61">
        <v>5.058559494724985E-5</v>
      </c>
      <c r="BG106" s="61">
        <v>7.4252754410152094E-6</v>
      </c>
      <c r="BH106" s="61">
        <v>7.9536146935184755E-5</v>
      </c>
      <c r="BI106" s="61">
        <v>3.3347555645251216E-5</v>
      </c>
      <c r="BJ106" s="61">
        <v>3.9038684115266799E-6</v>
      </c>
      <c r="BK106" s="61">
        <v>1.1576111992974353E-3</v>
      </c>
      <c r="BL106" s="61">
        <v>1.1302892857763829E-5</v>
      </c>
      <c r="BM106" s="61">
        <v>0</v>
      </c>
      <c r="BN106" s="61">
        <v>5.3147767245974034E-5</v>
      </c>
      <c r="BO106" s="61">
        <v>8.5273309137531611E-4</v>
      </c>
      <c r="BP106" s="61">
        <v>0.71718104153352347</v>
      </c>
      <c r="BQ106" s="61">
        <v>8.6088834087179652E-3</v>
      </c>
      <c r="BR106" s="61">
        <v>0.73282199475621845</v>
      </c>
      <c r="BS106" s="61">
        <v>0.61801639512080153</v>
      </c>
      <c r="BT106" s="61">
        <v>0.64191125619669531</v>
      </c>
      <c r="BU106" s="61">
        <v>1.6001574378288821E-2</v>
      </c>
      <c r="BV106" s="61">
        <v>4.4423148610499242E-4</v>
      </c>
      <c r="BW106" s="61">
        <v>5.9109088662501216E-5</v>
      </c>
      <c r="BX106" s="61">
        <v>7.1102090265873861E-3</v>
      </c>
      <c r="BY106" s="61">
        <v>2.4416330710018928E-5</v>
      </c>
      <c r="BZ106" s="61">
        <v>0</v>
      </c>
      <c r="CA106" s="61">
        <v>0</v>
      </c>
      <c r="CB106" s="61">
        <v>4.9558347164951648E-5</v>
      </c>
      <c r="CC106" s="61">
        <v>1.5123277128858543E-5</v>
      </c>
      <c r="CD106" s="61">
        <v>0</v>
      </c>
      <c r="CE106" s="61">
        <v>2.966179796816272E-3</v>
      </c>
      <c r="CF106" s="61">
        <v>0</v>
      </c>
      <c r="CG106" s="61">
        <v>7.0715208524079978E-5</v>
      </c>
      <c r="CH106" s="61">
        <v>0</v>
      </c>
      <c r="CI106" s="61">
        <v>0</v>
      </c>
      <c r="CJ106" s="61">
        <v>0</v>
      </c>
      <c r="CK106" s="61">
        <v>0</v>
      </c>
      <c r="CL106" s="61">
        <v>0</v>
      </c>
      <c r="CM106" s="61">
        <v>0</v>
      </c>
      <c r="CN106" s="61">
        <v>0</v>
      </c>
      <c r="CO106" s="61">
        <v>8.208393161159648E-5</v>
      </c>
      <c r="CP106" s="61">
        <v>0</v>
      </c>
      <c r="CQ106" s="61">
        <v>3.5594721059198099E-4</v>
      </c>
      <c r="CR106" s="61">
        <v>0</v>
      </c>
      <c r="CS106" s="61">
        <v>0</v>
      </c>
      <c r="CT106" s="61">
        <v>0</v>
      </c>
      <c r="CU106" s="61">
        <v>9.9875580762738697E-5</v>
      </c>
      <c r="CV106" s="61">
        <v>0</v>
      </c>
      <c r="CW106" s="61">
        <v>9.880824861614551E-6</v>
      </c>
      <c r="CX106" s="61">
        <v>0</v>
      </c>
      <c r="CY106" s="61">
        <v>0</v>
      </c>
      <c r="CZ106" s="61">
        <v>3.0517514702064477E-5</v>
      </c>
      <c r="DA106" s="61">
        <v>0</v>
      </c>
      <c r="DB106" s="61">
        <v>0</v>
      </c>
      <c r="DC106" s="61">
        <v>3.3685885922810203E-5</v>
      </c>
      <c r="DD106" s="61">
        <v>1.56190910633742E-4</v>
      </c>
      <c r="DE106" s="61">
        <v>3.6460582854893557E-4</v>
      </c>
      <c r="DF106" s="61">
        <v>1.1953455509319682E-3</v>
      </c>
      <c r="DG106" s="61">
        <v>3.7968684274961143E-4</v>
      </c>
      <c r="DH106" s="61">
        <v>0</v>
      </c>
      <c r="DI106" s="61">
        <v>0</v>
      </c>
      <c r="DJ106" s="61">
        <v>9.7278869849762545E-5</v>
      </c>
      <c r="DK106" s="61">
        <v>1.3496141644748977E-5</v>
      </c>
      <c r="DL106" s="61">
        <v>3.3046927984886839E-5</v>
      </c>
      <c r="DM106" s="61">
        <v>0</v>
      </c>
      <c r="DN106" s="61">
        <v>9.7598439457640754E-3</v>
      </c>
      <c r="DO106" s="61">
        <v>0</v>
      </c>
      <c r="DP106" s="61">
        <v>0</v>
      </c>
      <c r="DQ106" s="61">
        <v>2.4478633176348241E-5</v>
      </c>
      <c r="DR106" s="61">
        <v>8.7210297100649616E-4</v>
      </c>
      <c r="DS106" s="61">
        <v>0</v>
      </c>
      <c r="DT106" s="61">
        <v>0</v>
      </c>
      <c r="DU106" s="61">
        <v>1.8988295214440617E-4</v>
      </c>
      <c r="DV106" s="61">
        <v>0</v>
      </c>
      <c r="DW106" s="61">
        <v>0</v>
      </c>
      <c r="DX106" s="61">
        <v>0</v>
      </c>
      <c r="DY106" s="61">
        <v>0</v>
      </c>
      <c r="DZ106" s="61">
        <v>2.5180317107730238E-5</v>
      </c>
      <c r="EA106" s="61">
        <v>8.9997129426352759E-5</v>
      </c>
      <c r="EB106" s="61">
        <v>0</v>
      </c>
      <c r="EC106" s="61">
        <v>0</v>
      </c>
      <c r="ED106" s="61">
        <v>0</v>
      </c>
      <c r="EE106" s="61">
        <v>0</v>
      </c>
      <c r="EF106" s="61">
        <v>0</v>
      </c>
      <c r="EG106" s="61">
        <v>2.1467995033371199E-5</v>
      </c>
      <c r="EH106" s="61">
        <v>0</v>
      </c>
      <c r="EI106" s="61">
        <v>0</v>
      </c>
      <c r="EJ106" s="61">
        <v>0</v>
      </c>
      <c r="EK106" s="61">
        <v>0</v>
      </c>
      <c r="EL106" s="61">
        <v>1.3433877433625314E-5</v>
      </c>
      <c r="EM106" s="61">
        <v>0</v>
      </c>
      <c r="EN106" s="61">
        <v>4.6193153880575467E-5</v>
      </c>
      <c r="EO106" s="61">
        <v>0</v>
      </c>
      <c r="EP106" s="61">
        <v>1.154643770399336E-3</v>
      </c>
      <c r="EQ106" s="61">
        <v>1.7827744751061031E-3</v>
      </c>
      <c r="ER106" s="61">
        <v>3.9510940253186995E-5</v>
      </c>
      <c r="ES106" s="61">
        <v>4.0933232349548953E-5</v>
      </c>
      <c r="ET106" s="61">
        <v>0</v>
      </c>
      <c r="EU106" s="61">
        <v>8.2200770937569526E-5</v>
      </c>
      <c r="EV106" s="61">
        <v>3.2522148729836814E-5</v>
      </c>
      <c r="EW106" s="61">
        <v>7.9781436687909025E-4</v>
      </c>
      <c r="EX106" s="61">
        <v>0</v>
      </c>
      <c r="EY106" s="61">
        <v>4.4936467048584701E-5</v>
      </c>
      <c r="EZ106" s="61">
        <v>0</v>
      </c>
      <c r="FA106" s="61">
        <v>1.8934310521350074E-3</v>
      </c>
      <c r="FB106" s="61">
        <v>0</v>
      </c>
      <c r="FC106" s="61">
        <v>1.1997388484984294E-4</v>
      </c>
      <c r="FD106" s="61">
        <v>1.3105205440087231E-4</v>
      </c>
      <c r="FE106" s="61">
        <v>0</v>
      </c>
      <c r="FF106" s="61">
        <v>2.0812078284234035E-3</v>
      </c>
      <c r="FG106" s="61">
        <v>7.2614914742775299E-4</v>
      </c>
      <c r="FH106" s="61">
        <v>2.4514222058866085E-3</v>
      </c>
      <c r="FI106" s="61">
        <v>0</v>
      </c>
      <c r="FJ106" s="61">
        <v>7.881786036871494E-5</v>
      </c>
      <c r="FK106" s="61">
        <v>7.0686668101190223E-5</v>
      </c>
      <c r="FL106" s="61">
        <v>0</v>
      </c>
      <c r="FM106" s="61">
        <v>0</v>
      </c>
      <c r="FN106" s="61">
        <v>0</v>
      </c>
      <c r="FO106" s="61">
        <v>0</v>
      </c>
      <c r="FP106" s="61">
        <v>0</v>
      </c>
      <c r="FQ106" s="61">
        <v>1.6959208505237989E-5</v>
      </c>
      <c r="FR106" s="61">
        <v>2.5477829439875092E-4</v>
      </c>
      <c r="FS106" s="61">
        <v>1.4925051687764656E-2</v>
      </c>
      <c r="FT106" s="61">
        <v>0.10046635832073594</v>
      </c>
      <c r="FU106" s="61">
        <v>6.0250926829735815E-3</v>
      </c>
      <c r="FV106" s="61">
        <v>0.12982705804821709</v>
      </c>
      <c r="FW106" s="61">
        <v>7.4365474654222554E-3</v>
      </c>
      <c r="FX106" s="61">
        <v>2.8303315785661941E-2</v>
      </c>
      <c r="FY106" s="61">
        <v>4.5173120504712868E-3</v>
      </c>
      <c r="FZ106" s="61">
        <v>7.0059682874681987E-5</v>
      </c>
      <c r="GA106" s="61">
        <v>6.2889034691723464E-4</v>
      </c>
      <c r="GB106" s="61">
        <v>2.0510121161704518E-5</v>
      </c>
      <c r="GC106" s="61">
        <v>4.4231022068665321E-4</v>
      </c>
      <c r="GD106" s="61">
        <v>3.3639120359652106E-3</v>
      </c>
      <c r="GE106" s="61">
        <v>0</v>
      </c>
      <c r="GF106" s="61">
        <v>4.8068297460140611E-4</v>
      </c>
      <c r="GG106" s="61">
        <v>0</v>
      </c>
      <c r="GH106" s="61">
        <v>5.3087658181342685E-6</v>
      </c>
      <c r="GI106" s="61">
        <v>0</v>
      </c>
      <c r="GJ106" s="61">
        <v>0</v>
      </c>
      <c r="GK106" s="61">
        <v>1.5810565058239478E-4</v>
      </c>
      <c r="GL106" s="61">
        <v>4.0017758066891723E-5</v>
      </c>
      <c r="GM106" s="61">
        <v>0</v>
      </c>
      <c r="GN106" s="61">
        <v>1.6625590229739004E-4</v>
      </c>
      <c r="GO106" s="61">
        <v>4.6924230900737218E-4</v>
      </c>
      <c r="GP106" s="61">
        <v>8.4901776352947254E-5</v>
      </c>
      <c r="GQ106" s="61">
        <v>0</v>
      </c>
      <c r="GR106" s="61">
        <v>1.1651356301397117E-4</v>
      </c>
      <c r="GS106" s="61">
        <v>0</v>
      </c>
      <c r="GT106" s="61">
        <v>4.3369178236771856E-4</v>
      </c>
      <c r="GU106" s="61">
        <v>0</v>
      </c>
      <c r="GV106" s="61">
        <v>7.4336978805280922E-4</v>
      </c>
      <c r="GW106" s="61">
        <v>0</v>
      </c>
      <c r="GX106" s="61">
        <v>2.5220879406358237E-3</v>
      </c>
      <c r="GY106" s="61">
        <v>0</v>
      </c>
      <c r="GZ106" s="61">
        <v>6.2036082128883829E-4</v>
      </c>
      <c r="HA106" s="61">
        <v>4.408127406114084E-5</v>
      </c>
      <c r="HB106" s="61">
        <v>0</v>
      </c>
      <c r="HC106" s="61">
        <v>2.8071944634518593E-4</v>
      </c>
      <c r="HD106" s="61">
        <v>2.4686563274379174E-4</v>
      </c>
      <c r="HE106" s="61">
        <v>0</v>
      </c>
      <c r="HF106" s="61">
        <v>0</v>
      </c>
      <c r="HG106" s="61">
        <v>0</v>
      </c>
      <c r="HH106" s="61">
        <v>0</v>
      </c>
      <c r="HI106" s="61">
        <v>1.9891566100596466E-3</v>
      </c>
      <c r="HJ106" s="61">
        <v>2.3610761931238209E-3</v>
      </c>
      <c r="HK106" s="61">
        <v>0</v>
      </c>
      <c r="HL106" s="61">
        <v>0</v>
      </c>
      <c r="HM106" s="61">
        <v>0</v>
      </c>
      <c r="HN106" s="61">
        <v>0</v>
      </c>
      <c r="HO106" s="61">
        <v>1.5464414347393357E-5</v>
      </c>
      <c r="HP106" s="61">
        <v>0</v>
      </c>
      <c r="HQ106" s="61">
        <v>0</v>
      </c>
      <c r="HR106" s="61">
        <v>0</v>
      </c>
      <c r="HS106" s="61">
        <v>0</v>
      </c>
      <c r="HT106" s="61">
        <v>4.9220266742283452E-4</v>
      </c>
      <c r="HU106" s="61">
        <v>3.3989525117892379E-4</v>
      </c>
      <c r="HV106" s="61">
        <v>0</v>
      </c>
      <c r="HW106" s="61">
        <v>8.4896556239252556E-5</v>
      </c>
      <c r="HX106" s="61">
        <v>1.2127455694760592E-4</v>
      </c>
      <c r="HY106" s="61">
        <v>1.4036236069270124E-3</v>
      </c>
      <c r="HZ106" s="61">
        <v>0</v>
      </c>
      <c r="IA106" s="61">
        <v>0</v>
      </c>
      <c r="IB106" s="61">
        <v>0</v>
      </c>
      <c r="IC106" s="61">
        <v>2.4349343083370032E-4</v>
      </c>
      <c r="ID106" s="61">
        <v>0</v>
      </c>
      <c r="IE106" s="61">
        <v>0</v>
      </c>
      <c r="IF106" s="61">
        <v>0</v>
      </c>
      <c r="IG106" s="61">
        <v>9.3401974392424324E-6</v>
      </c>
      <c r="IH106" s="61">
        <v>7.6423933109952522E-6</v>
      </c>
      <c r="II106" s="61">
        <v>0</v>
      </c>
      <c r="IJ106" s="61">
        <v>9.117077881117535E-5</v>
      </c>
      <c r="IK106" s="61">
        <v>0</v>
      </c>
      <c r="IL106" s="61">
        <v>3.8259918508215459E-4</v>
      </c>
      <c r="IM106" s="61">
        <v>1.0305414811735835E-3</v>
      </c>
      <c r="IN106" s="61">
        <v>5.0874643968999971E-4</v>
      </c>
      <c r="IO106" s="61">
        <v>3.0346958503398171E-4</v>
      </c>
      <c r="IP106" s="61">
        <v>6.6396124808430421E-4</v>
      </c>
      <c r="IQ106" s="61">
        <v>2.3152862455326853E-4</v>
      </c>
      <c r="IR106" s="61">
        <v>5.9044101739393986E-6</v>
      </c>
      <c r="IS106" s="61">
        <v>3.704214546444077E-6</v>
      </c>
      <c r="IT106" s="61">
        <v>8.7277228584429101E-4</v>
      </c>
      <c r="IU106" s="61">
        <v>2.6647591451833049E-4</v>
      </c>
      <c r="IV106" s="61">
        <v>1.9747005936825707E-4</v>
      </c>
      <c r="IW106" s="61">
        <v>9.5783888202801487E-6</v>
      </c>
      <c r="IX106" s="61">
        <v>3.0215934317625766E-6</v>
      </c>
      <c r="IY106" s="61">
        <v>3.2484321936128067E-4</v>
      </c>
      <c r="IZ106" s="61">
        <v>1.1489871361683101E-3</v>
      </c>
      <c r="JA106" s="61">
        <v>7.6372642296025878E-4</v>
      </c>
      <c r="JB106" s="61">
        <v>3.4866139563544796E-4</v>
      </c>
      <c r="JC106" s="61">
        <v>0.96862002685934512</v>
      </c>
      <c r="JD106" s="61">
        <v>0.8980665985654066</v>
      </c>
      <c r="JE106" s="61">
        <v>0.68355123289964881</v>
      </c>
      <c r="JF106" s="61">
        <v>0.57875305184832049</v>
      </c>
      <c r="JG106" s="61">
        <v>2.3667192713287626E-4</v>
      </c>
      <c r="JH106" s="61">
        <v>4.5487699400553284E-6</v>
      </c>
      <c r="JI106" s="61">
        <v>3.4787268698672447E-5</v>
      </c>
      <c r="JJ106" s="61">
        <v>2.9342372083244537E-5</v>
      </c>
      <c r="JK106" s="61">
        <v>8.5576054342015968E-4</v>
      </c>
      <c r="JL106" s="61">
        <v>8.2593430229937166E-5</v>
      </c>
      <c r="JM106" s="61">
        <v>1.7099331970293767E-5</v>
      </c>
      <c r="JN106" s="61">
        <v>9.9033355484880593E-4</v>
      </c>
      <c r="JO106" s="61">
        <v>3.0545810357955642E-3</v>
      </c>
      <c r="JP106" s="61">
        <v>6.0397596519008289E-4</v>
      </c>
      <c r="JQ106" s="61">
        <v>1.2458888317957444E-3</v>
      </c>
      <c r="JR106" s="61">
        <v>2.2953603380819311E-3</v>
      </c>
      <c r="JS106" s="61">
        <v>0.89771913930891745</v>
      </c>
      <c r="JT106" s="61">
        <v>0</v>
      </c>
      <c r="JU106" s="61">
        <v>0</v>
      </c>
      <c r="JV106" s="61">
        <v>6.3702157836826277E-4</v>
      </c>
      <c r="JW106" s="61">
        <v>4.2999849806541268E-6</v>
      </c>
      <c r="JX106" s="61">
        <v>7.5176718821712331E-5</v>
      </c>
      <c r="JY106" s="61">
        <v>4.3484590637829221E-6</v>
      </c>
      <c r="JZ106" s="61">
        <v>2.7878903066406624E-5</v>
      </c>
      <c r="KA106" s="61">
        <v>0</v>
      </c>
      <c r="KB106" s="61">
        <v>4.3358578051158017E-6</v>
      </c>
      <c r="KC106" s="61">
        <v>6.6051953999821071E-5</v>
      </c>
      <c r="KD106" s="61">
        <v>1.7135574082872921E-3</v>
      </c>
      <c r="KE106" s="61">
        <v>1.3044332967093385E-5</v>
      </c>
      <c r="KF106" s="61">
        <v>7.1518132457734838E-6</v>
      </c>
      <c r="KG106" s="61">
        <v>0</v>
      </c>
      <c r="KH106" s="61">
        <v>1.6525871910962739E-3</v>
      </c>
      <c r="KI106" s="61">
        <v>1.1275501098006856E-3</v>
      </c>
      <c r="KJ106" s="61">
        <v>7.5052651555059614E-6</v>
      </c>
      <c r="KK106" s="61">
        <v>0</v>
      </c>
      <c r="KL106" s="61">
        <v>1.7338040724560085E-4</v>
      </c>
      <c r="KM106" s="61">
        <v>2.5246513772822455E-4</v>
      </c>
      <c r="KN106" s="61">
        <v>9.5813873262211107E-4</v>
      </c>
      <c r="KO106" s="61">
        <v>9.151822830858005E-5</v>
      </c>
      <c r="KP106" s="61">
        <v>3.9194367401498796E-5</v>
      </c>
      <c r="KQ106" s="61">
        <v>8.7897388505519094E-4</v>
      </c>
      <c r="KR106" s="61">
        <v>0</v>
      </c>
      <c r="KS106" s="61">
        <v>0</v>
      </c>
      <c r="KT106" s="61">
        <v>8.3819574534606161E-5</v>
      </c>
      <c r="KU106" s="61">
        <v>4.7478765736095783E-5</v>
      </c>
      <c r="KV106" s="61">
        <v>0</v>
      </c>
      <c r="KW106" s="61">
        <v>4.34441626346712E-4</v>
      </c>
      <c r="KX106" s="61">
        <v>0</v>
      </c>
      <c r="KY106" s="61">
        <v>4.757667544450399E-6</v>
      </c>
      <c r="KZ106" s="61">
        <v>0</v>
      </c>
    </row>
    <row r="107" spans="1:312" ht="13" x14ac:dyDescent="0.3">
      <c r="A107" s="102">
        <v>1.0978566978758353</v>
      </c>
      <c r="B107" s="50" t="s">
        <v>823</v>
      </c>
      <c r="C107" s="60" t="s">
        <v>111</v>
      </c>
      <c r="D107" s="61">
        <v>0</v>
      </c>
      <c r="E107" s="61">
        <v>0</v>
      </c>
      <c r="F107" s="61">
        <v>0</v>
      </c>
      <c r="G107" s="61">
        <v>0</v>
      </c>
      <c r="H107" s="61">
        <v>0</v>
      </c>
      <c r="I107" s="61">
        <v>0</v>
      </c>
      <c r="J107" s="61">
        <v>0</v>
      </c>
      <c r="K107" s="61">
        <v>0</v>
      </c>
      <c r="L107" s="61">
        <v>0</v>
      </c>
      <c r="M107" s="61">
        <v>0</v>
      </c>
      <c r="N107" s="61">
        <v>0</v>
      </c>
      <c r="O107" s="61">
        <v>0</v>
      </c>
      <c r="P107" s="61">
        <v>0</v>
      </c>
      <c r="Q107" s="61">
        <v>0</v>
      </c>
      <c r="R107" s="61">
        <v>0</v>
      </c>
      <c r="S107" s="61">
        <v>0</v>
      </c>
      <c r="T107" s="61">
        <v>0</v>
      </c>
      <c r="U107" s="61">
        <v>0</v>
      </c>
      <c r="V107" s="61">
        <v>0</v>
      </c>
      <c r="W107" s="61">
        <v>0</v>
      </c>
      <c r="X107" s="61">
        <v>0</v>
      </c>
      <c r="Y107" s="61">
        <v>0</v>
      </c>
      <c r="Z107" s="61">
        <v>0</v>
      </c>
      <c r="AA107" s="61">
        <v>0</v>
      </c>
      <c r="AB107" s="61">
        <v>0</v>
      </c>
      <c r="AC107" s="61">
        <v>0</v>
      </c>
      <c r="AD107" s="61">
        <v>0</v>
      </c>
      <c r="AE107" s="61">
        <v>0</v>
      </c>
      <c r="AF107" s="61">
        <v>0</v>
      </c>
      <c r="AG107" s="61">
        <v>0</v>
      </c>
      <c r="AH107" s="61">
        <v>0</v>
      </c>
      <c r="AI107" s="61">
        <v>6.9732016179969896E-5</v>
      </c>
      <c r="AJ107" s="61">
        <v>0</v>
      </c>
      <c r="AK107" s="61">
        <v>0</v>
      </c>
      <c r="AL107" s="61">
        <v>0</v>
      </c>
      <c r="AM107" s="61">
        <v>0</v>
      </c>
      <c r="AN107" s="61">
        <v>0</v>
      </c>
      <c r="AO107" s="61">
        <v>0</v>
      </c>
      <c r="AP107" s="61">
        <v>0</v>
      </c>
      <c r="AQ107" s="61">
        <v>0</v>
      </c>
      <c r="AR107" s="61">
        <v>0</v>
      </c>
      <c r="AS107" s="61">
        <v>0</v>
      </c>
      <c r="AT107" s="61">
        <v>0</v>
      </c>
      <c r="AU107" s="61">
        <v>0</v>
      </c>
      <c r="AV107" s="61">
        <v>0</v>
      </c>
      <c r="AW107" s="61">
        <v>0</v>
      </c>
      <c r="AX107" s="61">
        <v>0</v>
      </c>
      <c r="AY107" s="61">
        <v>0</v>
      </c>
      <c r="AZ107" s="61">
        <v>0</v>
      </c>
      <c r="BA107" s="61">
        <v>0</v>
      </c>
      <c r="BB107" s="61">
        <v>0</v>
      </c>
      <c r="BC107" s="61">
        <v>0</v>
      </c>
      <c r="BD107" s="61">
        <v>5.2969222263090069E-6</v>
      </c>
      <c r="BE107" s="61">
        <v>0</v>
      </c>
      <c r="BF107" s="61">
        <v>0</v>
      </c>
      <c r="BG107" s="61">
        <v>0</v>
      </c>
      <c r="BH107" s="61">
        <v>0</v>
      </c>
      <c r="BI107" s="61">
        <v>0</v>
      </c>
      <c r="BJ107" s="61">
        <v>0</v>
      </c>
      <c r="BK107" s="61">
        <v>0</v>
      </c>
      <c r="BL107" s="61">
        <v>1.5937078929447E-5</v>
      </c>
      <c r="BM107" s="61">
        <v>0</v>
      </c>
      <c r="BN107" s="61">
        <v>0</v>
      </c>
      <c r="BO107" s="61">
        <v>1.9415122654501093E-4</v>
      </c>
      <c r="BP107" s="61">
        <v>0</v>
      </c>
      <c r="BQ107" s="61">
        <v>0</v>
      </c>
      <c r="BR107" s="61">
        <v>0</v>
      </c>
      <c r="BS107" s="61">
        <v>0</v>
      </c>
      <c r="BT107" s="61">
        <v>0</v>
      </c>
      <c r="BU107" s="61">
        <v>0</v>
      </c>
      <c r="BV107" s="61">
        <v>0</v>
      </c>
      <c r="BW107" s="61">
        <v>0</v>
      </c>
      <c r="BX107" s="61">
        <v>0</v>
      </c>
      <c r="BY107" s="61">
        <v>0</v>
      </c>
      <c r="BZ107" s="61">
        <v>0</v>
      </c>
      <c r="CA107" s="61">
        <v>0</v>
      </c>
      <c r="CB107" s="61">
        <v>0</v>
      </c>
      <c r="CC107" s="61">
        <v>0</v>
      </c>
      <c r="CD107" s="61">
        <v>0</v>
      </c>
      <c r="CE107" s="61">
        <v>0</v>
      </c>
      <c r="CF107" s="61">
        <v>0</v>
      </c>
      <c r="CG107" s="61">
        <v>0</v>
      </c>
      <c r="CH107" s="61">
        <v>0</v>
      </c>
      <c r="CI107" s="61">
        <v>0</v>
      </c>
      <c r="CJ107" s="61">
        <v>0</v>
      </c>
      <c r="CK107" s="61">
        <v>0</v>
      </c>
      <c r="CL107" s="61">
        <v>1.3739683353441005E-3</v>
      </c>
      <c r="CM107" s="61">
        <v>0</v>
      </c>
      <c r="CN107" s="61">
        <v>0</v>
      </c>
      <c r="CO107" s="61">
        <v>0</v>
      </c>
      <c r="CP107" s="61">
        <v>0</v>
      </c>
      <c r="CQ107" s="61">
        <v>0</v>
      </c>
      <c r="CR107" s="61">
        <v>6.8355854466970909E-4</v>
      </c>
      <c r="CS107" s="61">
        <v>3.9370017719568329E-4</v>
      </c>
      <c r="CT107" s="61">
        <v>0</v>
      </c>
      <c r="CU107" s="61">
        <v>7.0050717001073919E-5</v>
      </c>
      <c r="CV107" s="61">
        <v>0</v>
      </c>
      <c r="CW107" s="61">
        <v>6.770867349102172E-2</v>
      </c>
      <c r="CX107" s="61">
        <v>0.1156167620055242</v>
      </c>
      <c r="CY107" s="61">
        <v>0</v>
      </c>
      <c r="CZ107" s="61">
        <v>1.0150125389906644E-3</v>
      </c>
      <c r="DA107" s="61">
        <v>0</v>
      </c>
      <c r="DB107" s="61">
        <v>3.9128060037687325E-2</v>
      </c>
      <c r="DC107" s="61">
        <v>0</v>
      </c>
      <c r="DD107" s="61">
        <v>0</v>
      </c>
      <c r="DE107" s="61">
        <v>0</v>
      </c>
      <c r="DF107" s="61">
        <v>0</v>
      </c>
      <c r="DG107" s="61">
        <v>0</v>
      </c>
      <c r="DH107" s="61">
        <v>0</v>
      </c>
      <c r="DI107" s="61">
        <v>0</v>
      </c>
      <c r="DJ107" s="61">
        <v>0</v>
      </c>
      <c r="DK107" s="61">
        <v>0</v>
      </c>
      <c r="DL107" s="61">
        <v>0</v>
      </c>
      <c r="DM107" s="61">
        <v>0</v>
      </c>
      <c r="DN107" s="61">
        <v>0</v>
      </c>
      <c r="DO107" s="61">
        <v>0</v>
      </c>
      <c r="DP107" s="61">
        <v>0</v>
      </c>
      <c r="DQ107" s="61">
        <v>0</v>
      </c>
      <c r="DR107" s="61">
        <v>0</v>
      </c>
      <c r="DS107" s="61">
        <v>0</v>
      </c>
      <c r="DT107" s="61">
        <v>5.085519324678589E-2</v>
      </c>
      <c r="DU107" s="61">
        <v>0</v>
      </c>
      <c r="DV107" s="61">
        <v>0</v>
      </c>
      <c r="DW107" s="61">
        <v>2.189437393666339E-4</v>
      </c>
      <c r="DX107" s="61">
        <v>0</v>
      </c>
      <c r="DY107" s="61">
        <v>0</v>
      </c>
      <c r="DZ107" s="61">
        <v>0</v>
      </c>
      <c r="EA107" s="61">
        <v>0</v>
      </c>
      <c r="EB107" s="61">
        <v>0</v>
      </c>
      <c r="EC107" s="61">
        <v>0</v>
      </c>
      <c r="ED107" s="61">
        <v>0</v>
      </c>
      <c r="EE107" s="61">
        <v>0</v>
      </c>
      <c r="EF107" s="61">
        <v>0</v>
      </c>
      <c r="EG107" s="61">
        <v>1.9565767625350965E-5</v>
      </c>
      <c r="EH107" s="61">
        <v>0</v>
      </c>
      <c r="EI107" s="61">
        <v>0</v>
      </c>
      <c r="EJ107" s="61">
        <v>0</v>
      </c>
      <c r="EK107" s="61">
        <v>0</v>
      </c>
      <c r="EL107" s="61">
        <v>0</v>
      </c>
      <c r="EM107" s="61">
        <v>0</v>
      </c>
      <c r="EN107" s="61">
        <v>0</v>
      </c>
      <c r="EO107" s="61">
        <v>0</v>
      </c>
      <c r="EP107" s="61">
        <v>0</v>
      </c>
      <c r="EQ107" s="61">
        <v>0</v>
      </c>
      <c r="ER107" s="61">
        <v>0</v>
      </c>
      <c r="ES107" s="61">
        <v>0</v>
      </c>
      <c r="ET107" s="61">
        <v>0</v>
      </c>
      <c r="EU107" s="61">
        <v>0</v>
      </c>
      <c r="EV107" s="61">
        <v>0</v>
      </c>
      <c r="EW107" s="61">
        <v>0</v>
      </c>
      <c r="EX107" s="61">
        <v>0</v>
      </c>
      <c r="EY107" s="61">
        <v>0</v>
      </c>
      <c r="EZ107" s="61">
        <v>0</v>
      </c>
      <c r="FA107" s="61">
        <v>0</v>
      </c>
      <c r="FB107" s="61">
        <v>0</v>
      </c>
      <c r="FC107" s="61">
        <v>0</v>
      </c>
      <c r="FD107" s="61">
        <v>0</v>
      </c>
      <c r="FE107" s="61">
        <v>0</v>
      </c>
      <c r="FF107" s="61">
        <v>0</v>
      </c>
      <c r="FG107" s="61">
        <v>0</v>
      </c>
      <c r="FH107" s="61">
        <v>0</v>
      </c>
      <c r="FI107" s="61">
        <v>0</v>
      </c>
      <c r="FJ107" s="61">
        <v>0</v>
      </c>
      <c r="FK107" s="61">
        <v>0</v>
      </c>
      <c r="FL107" s="61">
        <v>0</v>
      </c>
      <c r="FM107" s="61">
        <v>0</v>
      </c>
      <c r="FN107" s="61">
        <v>0</v>
      </c>
      <c r="FO107" s="61">
        <v>0</v>
      </c>
      <c r="FP107" s="61">
        <v>0</v>
      </c>
      <c r="FQ107" s="61">
        <v>0</v>
      </c>
      <c r="FR107" s="61">
        <v>1.1022899441923738E-5</v>
      </c>
      <c r="FS107" s="61">
        <v>0</v>
      </c>
      <c r="FT107" s="61">
        <v>0</v>
      </c>
      <c r="FU107" s="61">
        <v>0</v>
      </c>
      <c r="FV107" s="61">
        <v>0</v>
      </c>
      <c r="FW107" s="61">
        <v>0</v>
      </c>
      <c r="FX107" s="61">
        <v>0</v>
      </c>
      <c r="FY107" s="61">
        <v>0</v>
      </c>
      <c r="FZ107" s="61">
        <v>0</v>
      </c>
      <c r="GA107" s="61">
        <v>0</v>
      </c>
      <c r="GB107" s="61">
        <v>0</v>
      </c>
      <c r="GC107" s="61">
        <v>0</v>
      </c>
      <c r="GD107" s="61">
        <v>0</v>
      </c>
      <c r="GE107" s="61">
        <v>0</v>
      </c>
      <c r="GF107" s="61">
        <v>0</v>
      </c>
      <c r="GG107" s="61">
        <v>0</v>
      </c>
      <c r="GH107" s="61">
        <v>0</v>
      </c>
      <c r="GI107" s="61">
        <v>0</v>
      </c>
      <c r="GJ107" s="61">
        <v>0</v>
      </c>
      <c r="GK107" s="61">
        <v>0</v>
      </c>
      <c r="GL107" s="61">
        <v>0</v>
      </c>
      <c r="GM107" s="61">
        <v>0</v>
      </c>
      <c r="GN107" s="61">
        <v>0</v>
      </c>
      <c r="GO107" s="61">
        <v>0</v>
      </c>
      <c r="GP107" s="61">
        <v>0</v>
      </c>
      <c r="GQ107" s="61">
        <v>0</v>
      </c>
      <c r="GR107" s="61">
        <v>0</v>
      </c>
      <c r="GS107" s="61">
        <v>0</v>
      </c>
      <c r="GT107" s="61">
        <v>0</v>
      </c>
      <c r="GU107" s="61">
        <v>0</v>
      </c>
      <c r="GV107" s="61">
        <v>0</v>
      </c>
      <c r="GW107" s="61">
        <v>2.5981421025026885E-5</v>
      </c>
      <c r="GX107" s="61">
        <v>3.2740259858237462E-5</v>
      </c>
      <c r="GY107" s="61">
        <v>2.2961713452425508E-5</v>
      </c>
      <c r="GZ107" s="61">
        <v>0</v>
      </c>
      <c r="HA107" s="61">
        <v>0</v>
      </c>
      <c r="HB107" s="61">
        <v>0</v>
      </c>
      <c r="HC107" s="61">
        <v>0</v>
      </c>
      <c r="HD107" s="61">
        <v>1.4305292199237833E-5</v>
      </c>
      <c r="HE107" s="61">
        <v>0</v>
      </c>
      <c r="HF107" s="61">
        <v>0</v>
      </c>
      <c r="HG107" s="61">
        <v>0</v>
      </c>
      <c r="HH107" s="61">
        <v>0</v>
      </c>
      <c r="HI107" s="61">
        <v>0</v>
      </c>
      <c r="HJ107" s="61">
        <v>0</v>
      </c>
      <c r="HK107" s="61">
        <v>0</v>
      </c>
      <c r="HL107" s="61">
        <v>0</v>
      </c>
      <c r="HM107" s="61">
        <v>0</v>
      </c>
      <c r="HN107" s="61">
        <v>0</v>
      </c>
      <c r="HO107" s="61">
        <v>0</v>
      </c>
      <c r="HP107" s="61">
        <v>0</v>
      </c>
      <c r="HQ107" s="61">
        <v>0</v>
      </c>
      <c r="HR107" s="61">
        <v>0</v>
      </c>
      <c r="HS107" s="61">
        <v>0</v>
      </c>
      <c r="HT107" s="61">
        <v>0</v>
      </c>
      <c r="HU107" s="61">
        <v>0</v>
      </c>
      <c r="HV107" s="61">
        <v>0</v>
      </c>
      <c r="HW107" s="61">
        <v>0</v>
      </c>
      <c r="HX107" s="61">
        <v>0</v>
      </c>
      <c r="HY107" s="61">
        <v>0</v>
      </c>
      <c r="HZ107" s="61">
        <v>0</v>
      </c>
      <c r="IA107" s="61">
        <v>0</v>
      </c>
      <c r="IB107" s="61">
        <v>0</v>
      </c>
      <c r="IC107" s="61">
        <v>0</v>
      </c>
      <c r="ID107" s="61">
        <v>3.1261120044613567E-4</v>
      </c>
      <c r="IE107" s="61">
        <v>6.6254523893569742E-2</v>
      </c>
      <c r="IF107" s="61">
        <v>0</v>
      </c>
      <c r="IG107" s="61">
        <v>0</v>
      </c>
      <c r="IH107" s="61">
        <v>1.0019177630714776E-4</v>
      </c>
      <c r="II107" s="61">
        <v>0</v>
      </c>
      <c r="IJ107" s="61">
        <v>0</v>
      </c>
      <c r="IK107" s="61">
        <v>0</v>
      </c>
      <c r="IL107" s="61">
        <v>0</v>
      </c>
      <c r="IM107" s="61">
        <v>0</v>
      </c>
      <c r="IN107" s="61">
        <v>0</v>
      </c>
      <c r="IO107" s="61">
        <v>0</v>
      </c>
      <c r="IP107" s="61">
        <v>0</v>
      </c>
      <c r="IQ107" s="61">
        <v>0</v>
      </c>
      <c r="IR107" s="61">
        <v>0</v>
      </c>
      <c r="IS107" s="61">
        <v>0</v>
      </c>
      <c r="IT107" s="61">
        <v>0</v>
      </c>
      <c r="IU107" s="61">
        <v>0</v>
      </c>
      <c r="IV107" s="61">
        <v>0</v>
      </c>
      <c r="IW107" s="61">
        <v>0</v>
      </c>
      <c r="IX107" s="61">
        <v>0</v>
      </c>
      <c r="IY107" s="61">
        <v>0</v>
      </c>
      <c r="IZ107" s="61">
        <v>0</v>
      </c>
      <c r="JA107" s="61">
        <v>0</v>
      </c>
      <c r="JB107" s="61">
        <v>0</v>
      </c>
      <c r="JC107" s="61">
        <v>0</v>
      </c>
      <c r="JD107" s="61">
        <v>0</v>
      </c>
      <c r="JE107" s="61">
        <v>0</v>
      </c>
      <c r="JF107" s="61">
        <v>0</v>
      </c>
      <c r="JG107" s="61">
        <v>0</v>
      </c>
      <c r="JH107" s="61">
        <v>0</v>
      </c>
      <c r="JI107" s="61">
        <v>0</v>
      </c>
      <c r="JJ107" s="61">
        <v>0</v>
      </c>
      <c r="JK107" s="61">
        <v>0</v>
      </c>
      <c r="JL107" s="61">
        <v>0</v>
      </c>
      <c r="JM107" s="61">
        <v>0</v>
      </c>
      <c r="JN107" s="61">
        <v>0</v>
      </c>
      <c r="JO107" s="61">
        <v>0</v>
      </c>
      <c r="JP107" s="61">
        <v>0</v>
      </c>
      <c r="JQ107" s="61">
        <v>0</v>
      </c>
      <c r="JR107" s="61">
        <v>0</v>
      </c>
      <c r="JS107" s="61">
        <v>0</v>
      </c>
      <c r="JT107" s="61">
        <v>0</v>
      </c>
      <c r="JU107" s="61">
        <v>9.4436551828012283E-5</v>
      </c>
      <c r="JV107" s="61">
        <v>0</v>
      </c>
      <c r="JW107" s="61">
        <v>0</v>
      </c>
      <c r="JX107" s="61">
        <v>0</v>
      </c>
      <c r="JY107" s="61">
        <v>0</v>
      </c>
      <c r="JZ107" s="61">
        <v>0</v>
      </c>
      <c r="KA107" s="61">
        <v>0</v>
      </c>
      <c r="KB107" s="61">
        <v>0</v>
      </c>
      <c r="KC107" s="61">
        <v>1.9270825736153501E-4</v>
      </c>
      <c r="KD107" s="61">
        <v>0</v>
      </c>
      <c r="KE107" s="61">
        <v>0</v>
      </c>
      <c r="KF107" s="61">
        <v>0</v>
      </c>
      <c r="KG107" s="61">
        <v>5.9658617828841808E-5</v>
      </c>
      <c r="KH107" s="61">
        <v>0</v>
      </c>
      <c r="KI107" s="61">
        <v>2.478908088896953E-5</v>
      </c>
      <c r="KJ107" s="61">
        <v>0</v>
      </c>
      <c r="KK107" s="61">
        <v>0</v>
      </c>
      <c r="KL107" s="61">
        <v>0</v>
      </c>
      <c r="KM107" s="61">
        <v>0</v>
      </c>
      <c r="KN107" s="61">
        <v>0</v>
      </c>
      <c r="KO107" s="61">
        <v>0</v>
      </c>
      <c r="KP107" s="61">
        <v>0</v>
      </c>
      <c r="KQ107" s="61">
        <v>0</v>
      </c>
      <c r="KR107" s="61">
        <v>0</v>
      </c>
      <c r="KS107" s="61">
        <v>7.7464935764749363E-4</v>
      </c>
      <c r="KT107" s="61">
        <v>0</v>
      </c>
      <c r="KU107" s="61">
        <v>0</v>
      </c>
      <c r="KV107" s="61">
        <v>0</v>
      </c>
      <c r="KW107" s="61">
        <v>0</v>
      </c>
      <c r="KX107" s="61">
        <v>3.0203451612778359E-4</v>
      </c>
      <c r="KY107" s="61">
        <v>0</v>
      </c>
      <c r="KZ107" s="61">
        <v>6.9733698986360266E-5</v>
      </c>
    </row>
    <row r="108" spans="1:312" ht="13" x14ac:dyDescent="0.3">
      <c r="A108" s="102">
        <v>1.0084358751484868</v>
      </c>
      <c r="B108" s="50" t="s">
        <v>822</v>
      </c>
      <c r="C108" s="60" t="s">
        <v>25</v>
      </c>
      <c r="D108" s="61">
        <v>0</v>
      </c>
      <c r="E108" s="61">
        <v>0</v>
      </c>
      <c r="F108" s="61">
        <v>0</v>
      </c>
      <c r="G108" s="61">
        <v>0</v>
      </c>
      <c r="H108" s="61">
        <v>0</v>
      </c>
      <c r="I108" s="61">
        <v>0</v>
      </c>
      <c r="J108" s="61">
        <v>0</v>
      </c>
      <c r="K108" s="61">
        <v>0</v>
      </c>
      <c r="L108" s="61">
        <v>0</v>
      </c>
      <c r="M108" s="61">
        <v>0</v>
      </c>
      <c r="N108" s="61">
        <v>0</v>
      </c>
      <c r="O108" s="61">
        <v>0</v>
      </c>
      <c r="P108" s="61">
        <v>0</v>
      </c>
      <c r="Q108" s="61">
        <v>0</v>
      </c>
      <c r="R108" s="61">
        <v>0</v>
      </c>
      <c r="S108" s="61">
        <v>0</v>
      </c>
      <c r="T108" s="61">
        <v>0</v>
      </c>
      <c r="U108" s="61">
        <v>0</v>
      </c>
      <c r="V108" s="61">
        <v>0</v>
      </c>
      <c r="W108" s="61">
        <v>0</v>
      </c>
      <c r="X108" s="61">
        <v>0</v>
      </c>
      <c r="Y108" s="61">
        <v>0</v>
      </c>
      <c r="Z108" s="61">
        <v>0</v>
      </c>
      <c r="AA108" s="61">
        <v>0</v>
      </c>
      <c r="AB108" s="61">
        <v>0</v>
      </c>
      <c r="AC108" s="61">
        <v>0</v>
      </c>
      <c r="AD108" s="61">
        <v>0</v>
      </c>
      <c r="AE108" s="61">
        <v>0</v>
      </c>
      <c r="AF108" s="61">
        <v>2.0722997336407442E-4</v>
      </c>
      <c r="AG108" s="61">
        <v>0</v>
      </c>
      <c r="AH108" s="61">
        <v>0</v>
      </c>
      <c r="AI108" s="61">
        <v>0</v>
      </c>
      <c r="AJ108" s="61">
        <v>0</v>
      </c>
      <c r="AK108" s="61">
        <v>0</v>
      </c>
      <c r="AL108" s="61">
        <v>0</v>
      </c>
      <c r="AM108" s="61">
        <v>0</v>
      </c>
      <c r="AN108" s="61">
        <v>0</v>
      </c>
      <c r="AO108" s="61">
        <v>0</v>
      </c>
      <c r="AP108" s="61">
        <v>0</v>
      </c>
      <c r="AQ108" s="61">
        <v>0</v>
      </c>
      <c r="AR108" s="61">
        <v>0</v>
      </c>
      <c r="AS108" s="61">
        <v>0</v>
      </c>
      <c r="AT108" s="61">
        <v>0</v>
      </c>
      <c r="AU108" s="61">
        <v>0</v>
      </c>
      <c r="AV108" s="61">
        <v>0</v>
      </c>
      <c r="AW108" s="61">
        <v>0</v>
      </c>
      <c r="AX108" s="61">
        <v>0</v>
      </c>
      <c r="AY108" s="61">
        <v>0</v>
      </c>
      <c r="AZ108" s="61">
        <v>0</v>
      </c>
      <c r="BA108" s="61">
        <v>0</v>
      </c>
      <c r="BB108" s="61">
        <v>0</v>
      </c>
      <c r="BC108" s="61">
        <v>0</v>
      </c>
      <c r="BD108" s="61">
        <v>0</v>
      </c>
      <c r="BE108" s="61">
        <v>0</v>
      </c>
      <c r="BF108" s="61">
        <v>0</v>
      </c>
      <c r="BG108" s="61">
        <v>0</v>
      </c>
      <c r="BH108" s="61">
        <v>0</v>
      </c>
      <c r="BI108" s="61">
        <v>2.3525749384193523E-5</v>
      </c>
      <c r="BJ108" s="61">
        <v>0</v>
      </c>
      <c r="BK108" s="61">
        <v>0</v>
      </c>
      <c r="BL108" s="61">
        <v>7.2643918454705293E-4</v>
      </c>
      <c r="BM108" s="61">
        <v>1.4756095380623977E-2</v>
      </c>
      <c r="BN108" s="61">
        <v>0</v>
      </c>
      <c r="BO108" s="61">
        <v>0</v>
      </c>
      <c r="BP108" s="61">
        <v>0</v>
      </c>
      <c r="BQ108" s="61">
        <v>0</v>
      </c>
      <c r="BR108" s="61">
        <v>0</v>
      </c>
      <c r="BS108" s="61">
        <v>0</v>
      </c>
      <c r="BT108" s="61">
        <v>0</v>
      </c>
      <c r="BU108" s="61">
        <v>0</v>
      </c>
      <c r="BV108" s="61">
        <v>0</v>
      </c>
      <c r="BW108" s="61">
        <v>0</v>
      </c>
      <c r="BX108" s="61">
        <v>0</v>
      </c>
      <c r="BY108" s="61">
        <v>0</v>
      </c>
      <c r="BZ108" s="61">
        <v>0</v>
      </c>
      <c r="CA108" s="61">
        <v>0</v>
      </c>
      <c r="CB108" s="61">
        <v>0</v>
      </c>
      <c r="CC108" s="61">
        <v>0</v>
      </c>
      <c r="CD108" s="61">
        <v>0</v>
      </c>
      <c r="CE108" s="61">
        <v>0</v>
      </c>
      <c r="CF108" s="61">
        <v>0</v>
      </c>
      <c r="CG108" s="61">
        <v>0</v>
      </c>
      <c r="CH108" s="61">
        <v>0</v>
      </c>
      <c r="CI108" s="61">
        <v>0</v>
      </c>
      <c r="CJ108" s="61">
        <v>0</v>
      </c>
      <c r="CK108" s="61">
        <v>0</v>
      </c>
      <c r="CL108" s="61">
        <v>0</v>
      </c>
      <c r="CM108" s="61">
        <v>0</v>
      </c>
      <c r="CN108" s="61">
        <v>0</v>
      </c>
      <c r="CO108" s="61">
        <v>0</v>
      </c>
      <c r="CP108" s="61">
        <v>0</v>
      </c>
      <c r="CQ108" s="61">
        <v>0</v>
      </c>
      <c r="CR108" s="61">
        <v>2.0701335073541131E-4</v>
      </c>
      <c r="CS108" s="61">
        <v>0</v>
      </c>
      <c r="CT108" s="61">
        <v>0</v>
      </c>
      <c r="CU108" s="61">
        <v>0</v>
      </c>
      <c r="CV108" s="61">
        <v>0</v>
      </c>
      <c r="CW108" s="61">
        <v>0</v>
      </c>
      <c r="CX108" s="61">
        <v>0</v>
      </c>
      <c r="CY108" s="61">
        <v>0</v>
      </c>
      <c r="CZ108" s="61">
        <v>0</v>
      </c>
      <c r="DA108" s="61">
        <v>0</v>
      </c>
      <c r="DB108" s="61">
        <v>0</v>
      </c>
      <c r="DC108" s="61">
        <v>0</v>
      </c>
      <c r="DD108" s="61">
        <v>0</v>
      </c>
      <c r="DE108" s="61">
        <v>0</v>
      </c>
      <c r="DF108" s="61">
        <v>0</v>
      </c>
      <c r="DG108" s="61">
        <v>0</v>
      </c>
      <c r="DH108" s="61">
        <v>0</v>
      </c>
      <c r="DI108" s="61">
        <v>0</v>
      </c>
      <c r="DJ108" s="61">
        <v>0</v>
      </c>
      <c r="DK108" s="61">
        <v>0</v>
      </c>
      <c r="DL108" s="61">
        <v>0</v>
      </c>
      <c r="DM108" s="61">
        <v>0</v>
      </c>
      <c r="DN108" s="61">
        <v>0</v>
      </c>
      <c r="DO108" s="61">
        <v>0</v>
      </c>
      <c r="DP108" s="61">
        <v>0</v>
      </c>
      <c r="DQ108" s="61">
        <v>0</v>
      </c>
      <c r="DR108" s="61">
        <v>0</v>
      </c>
      <c r="DS108" s="61">
        <v>0</v>
      </c>
      <c r="DT108" s="61">
        <v>0</v>
      </c>
      <c r="DU108" s="61">
        <v>0</v>
      </c>
      <c r="DV108" s="61">
        <v>0</v>
      </c>
      <c r="DW108" s="61">
        <v>0</v>
      </c>
      <c r="DX108" s="61">
        <v>0</v>
      </c>
      <c r="DY108" s="61">
        <v>0</v>
      </c>
      <c r="DZ108" s="61">
        <v>0</v>
      </c>
      <c r="EA108" s="61">
        <v>0</v>
      </c>
      <c r="EB108" s="61">
        <v>0</v>
      </c>
      <c r="EC108" s="61">
        <v>0</v>
      </c>
      <c r="ED108" s="61">
        <v>0</v>
      </c>
      <c r="EE108" s="61">
        <v>0</v>
      </c>
      <c r="EF108" s="61">
        <v>0</v>
      </c>
      <c r="EG108" s="61">
        <v>0</v>
      </c>
      <c r="EH108" s="61">
        <v>0</v>
      </c>
      <c r="EI108" s="61">
        <v>0</v>
      </c>
      <c r="EJ108" s="61">
        <v>0</v>
      </c>
      <c r="EK108" s="61">
        <v>0</v>
      </c>
      <c r="EL108" s="61">
        <v>0</v>
      </c>
      <c r="EM108" s="61">
        <v>0</v>
      </c>
      <c r="EN108" s="61">
        <v>0</v>
      </c>
      <c r="EO108" s="61">
        <v>0</v>
      </c>
      <c r="EP108" s="61">
        <v>0</v>
      </c>
      <c r="EQ108" s="61">
        <v>0</v>
      </c>
      <c r="ER108" s="61">
        <v>0</v>
      </c>
      <c r="ES108" s="61">
        <v>0</v>
      </c>
      <c r="ET108" s="61">
        <v>0</v>
      </c>
      <c r="EU108" s="61">
        <v>0</v>
      </c>
      <c r="EV108" s="61">
        <v>0</v>
      </c>
      <c r="EW108" s="61">
        <v>0</v>
      </c>
      <c r="EX108" s="61">
        <v>0</v>
      </c>
      <c r="EY108" s="61">
        <v>0</v>
      </c>
      <c r="EZ108" s="61">
        <v>0</v>
      </c>
      <c r="FA108" s="61">
        <v>0</v>
      </c>
      <c r="FB108" s="61">
        <v>0</v>
      </c>
      <c r="FC108" s="61">
        <v>0</v>
      </c>
      <c r="FD108" s="61">
        <v>0</v>
      </c>
      <c r="FE108" s="61">
        <v>1.1118918690943924E-4</v>
      </c>
      <c r="FF108" s="61">
        <v>1.2895563496036591E-5</v>
      </c>
      <c r="FG108" s="61">
        <v>0</v>
      </c>
      <c r="FH108" s="61">
        <v>5.0324367119230558E-5</v>
      </c>
      <c r="FI108" s="61">
        <v>8.2620758495901211E-3</v>
      </c>
      <c r="FJ108" s="61">
        <v>0</v>
      </c>
      <c r="FK108" s="61">
        <v>0</v>
      </c>
      <c r="FL108" s="61">
        <v>6.6092141019314064E-3</v>
      </c>
      <c r="FM108" s="61">
        <v>0</v>
      </c>
      <c r="FN108" s="61">
        <v>0</v>
      </c>
      <c r="FO108" s="61">
        <v>5.7903928016719064E-2</v>
      </c>
      <c r="FP108" s="61">
        <v>1.6466499962452964E-3</v>
      </c>
      <c r="FQ108" s="61">
        <v>2.0396131646615968E-4</v>
      </c>
      <c r="FR108" s="61">
        <v>0</v>
      </c>
      <c r="FS108" s="61">
        <v>0</v>
      </c>
      <c r="FT108" s="61">
        <v>0</v>
      </c>
      <c r="FU108" s="61">
        <v>0</v>
      </c>
      <c r="FV108" s="61">
        <v>0</v>
      </c>
      <c r="FW108" s="61">
        <v>0</v>
      </c>
      <c r="FX108" s="61">
        <v>0</v>
      </c>
      <c r="FY108" s="61">
        <v>0</v>
      </c>
      <c r="FZ108" s="61">
        <v>0</v>
      </c>
      <c r="GA108" s="61">
        <v>0</v>
      </c>
      <c r="GB108" s="61">
        <v>0</v>
      </c>
      <c r="GC108" s="61">
        <v>0</v>
      </c>
      <c r="GD108" s="61">
        <v>0</v>
      </c>
      <c r="GE108" s="61">
        <v>0</v>
      </c>
      <c r="GF108" s="61">
        <v>0</v>
      </c>
      <c r="GG108" s="61">
        <v>0</v>
      </c>
      <c r="GH108" s="61">
        <v>0</v>
      </c>
      <c r="GI108" s="61">
        <v>0</v>
      </c>
      <c r="GJ108" s="61">
        <v>0</v>
      </c>
      <c r="GK108" s="61">
        <v>0</v>
      </c>
      <c r="GL108" s="61">
        <v>0</v>
      </c>
      <c r="GM108" s="61">
        <v>0</v>
      </c>
      <c r="GN108" s="61">
        <v>0</v>
      </c>
      <c r="GO108" s="61">
        <v>0</v>
      </c>
      <c r="GP108" s="61">
        <v>0</v>
      </c>
      <c r="GQ108" s="61">
        <v>0</v>
      </c>
      <c r="GR108" s="61">
        <v>0</v>
      </c>
      <c r="GS108" s="61">
        <v>0</v>
      </c>
      <c r="GT108" s="61">
        <v>0</v>
      </c>
      <c r="GU108" s="61">
        <v>0</v>
      </c>
      <c r="GV108" s="61">
        <v>0</v>
      </c>
      <c r="GW108" s="61">
        <v>0</v>
      </c>
      <c r="GX108" s="61">
        <v>0</v>
      </c>
      <c r="GY108" s="61">
        <v>0</v>
      </c>
      <c r="GZ108" s="61">
        <v>0</v>
      </c>
      <c r="HA108" s="61">
        <v>0</v>
      </c>
      <c r="HB108" s="61">
        <v>0</v>
      </c>
      <c r="HC108" s="61">
        <v>0</v>
      </c>
      <c r="HD108" s="61">
        <v>0</v>
      </c>
      <c r="HE108" s="61">
        <v>0</v>
      </c>
      <c r="HF108" s="61">
        <v>0</v>
      </c>
      <c r="HG108" s="61">
        <v>0</v>
      </c>
      <c r="HH108" s="61">
        <v>0</v>
      </c>
      <c r="HI108" s="61">
        <v>0</v>
      </c>
      <c r="HJ108" s="61">
        <v>0</v>
      </c>
      <c r="HK108" s="61">
        <v>0</v>
      </c>
      <c r="HL108" s="61">
        <v>0</v>
      </c>
      <c r="HM108" s="61">
        <v>0</v>
      </c>
      <c r="HN108" s="61">
        <v>0</v>
      </c>
      <c r="HO108" s="61">
        <v>0</v>
      </c>
      <c r="HP108" s="61">
        <v>0</v>
      </c>
      <c r="HQ108" s="61">
        <v>0</v>
      </c>
      <c r="HR108" s="61">
        <v>0</v>
      </c>
      <c r="HS108" s="61">
        <v>0</v>
      </c>
      <c r="HT108" s="61">
        <v>0</v>
      </c>
      <c r="HU108" s="61">
        <v>0</v>
      </c>
      <c r="HV108" s="61">
        <v>0</v>
      </c>
      <c r="HW108" s="61">
        <v>0</v>
      </c>
      <c r="HX108" s="61">
        <v>0</v>
      </c>
      <c r="HY108" s="61">
        <v>0</v>
      </c>
      <c r="HZ108" s="61">
        <v>0</v>
      </c>
      <c r="IA108" s="61">
        <v>0</v>
      </c>
      <c r="IB108" s="61">
        <v>0</v>
      </c>
      <c r="IC108" s="61">
        <v>0</v>
      </c>
      <c r="ID108" s="61">
        <v>0</v>
      </c>
      <c r="IE108" s="61">
        <v>0</v>
      </c>
      <c r="IF108" s="61">
        <v>0</v>
      </c>
      <c r="IG108" s="61">
        <v>0</v>
      </c>
      <c r="IH108" s="61">
        <v>4.8834893257259664E-5</v>
      </c>
      <c r="II108" s="61">
        <v>0</v>
      </c>
      <c r="IJ108" s="61">
        <v>0</v>
      </c>
      <c r="IK108" s="61">
        <v>0</v>
      </c>
      <c r="IL108" s="61">
        <v>0</v>
      </c>
      <c r="IM108" s="61">
        <v>0</v>
      </c>
      <c r="IN108" s="61">
        <v>0</v>
      </c>
      <c r="IO108" s="61">
        <v>0</v>
      </c>
      <c r="IP108" s="61">
        <v>0</v>
      </c>
      <c r="IQ108" s="61">
        <v>0</v>
      </c>
      <c r="IR108" s="61">
        <v>0</v>
      </c>
      <c r="IS108" s="61">
        <v>0</v>
      </c>
      <c r="IT108" s="61">
        <v>0</v>
      </c>
      <c r="IU108" s="61">
        <v>0</v>
      </c>
      <c r="IV108" s="61">
        <v>0</v>
      </c>
      <c r="IW108" s="61">
        <v>0</v>
      </c>
      <c r="IX108" s="61">
        <v>0</v>
      </c>
      <c r="IY108" s="61">
        <v>0</v>
      </c>
      <c r="IZ108" s="61">
        <v>0</v>
      </c>
      <c r="JA108" s="61">
        <v>0</v>
      </c>
      <c r="JB108" s="61">
        <v>0</v>
      </c>
      <c r="JC108" s="61">
        <v>0</v>
      </c>
      <c r="JD108" s="61">
        <v>0</v>
      </c>
      <c r="JE108" s="61">
        <v>0</v>
      </c>
      <c r="JF108" s="61">
        <v>0</v>
      </c>
      <c r="JG108" s="61">
        <v>0</v>
      </c>
      <c r="JH108" s="61">
        <v>0</v>
      </c>
      <c r="JI108" s="61">
        <v>0</v>
      </c>
      <c r="JJ108" s="61">
        <v>0</v>
      </c>
      <c r="JK108" s="61">
        <v>0</v>
      </c>
      <c r="JL108" s="61">
        <v>0</v>
      </c>
      <c r="JM108" s="61">
        <v>0</v>
      </c>
      <c r="JN108" s="61">
        <v>0</v>
      </c>
      <c r="JO108" s="61">
        <v>0</v>
      </c>
      <c r="JP108" s="61">
        <v>0</v>
      </c>
      <c r="JQ108" s="61">
        <v>0</v>
      </c>
      <c r="JR108" s="61">
        <v>0</v>
      </c>
      <c r="JS108" s="61">
        <v>0</v>
      </c>
      <c r="JT108" s="61">
        <v>0</v>
      </c>
      <c r="JU108" s="61">
        <v>0</v>
      </c>
      <c r="JV108" s="61">
        <v>0</v>
      </c>
      <c r="JW108" s="61">
        <v>0</v>
      </c>
      <c r="JX108" s="61">
        <v>0</v>
      </c>
      <c r="JY108" s="61">
        <v>0</v>
      </c>
      <c r="JZ108" s="61">
        <v>0</v>
      </c>
      <c r="KA108" s="61">
        <v>0</v>
      </c>
      <c r="KB108" s="61">
        <v>0</v>
      </c>
      <c r="KC108" s="61">
        <v>0</v>
      </c>
      <c r="KD108" s="61">
        <v>0</v>
      </c>
      <c r="KE108" s="61">
        <v>0</v>
      </c>
      <c r="KF108" s="61">
        <v>0</v>
      </c>
      <c r="KG108" s="61">
        <v>0</v>
      </c>
      <c r="KH108" s="61">
        <v>0</v>
      </c>
      <c r="KI108" s="61">
        <v>0</v>
      </c>
      <c r="KJ108" s="61">
        <v>0</v>
      </c>
      <c r="KK108" s="61">
        <v>0</v>
      </c>
      <c r="KL108" s="61">
        <v>0</v>
      </c>
      <c r="KM108" s="61">
        <v>0</v>
      </c>
      <c r="KN108" s="61">
        <v>0</v>
      </c>
      <c r="KO108" s="61">
        <v>0</v>
      </c>
      <c r="KP108" s="61">
        <v>0</v>
      </c>
      <c r="KQ108" s="61">
        <v>0</v>
      </c>
      <c r="KR108" s="61">
        <v>0</v>
      </c>
      <c r="KS108" s="61">
        <v>0</v>
      </c>
      <c r="KT108" s="61">
        <v>0</v>
      </c>
      <c r="KU108" s="61">
        <v>0</v>
      </c>
      <c r="KV108" s="61">
        <v>0</v>
      </c>
      <c r="KW108" s="61">
        <v>0</v>
      </c>
      <c r="KX108" s="61">
        <v>0</v>
      </c>
      <c r="KY108" s="61">
        <v>0</v>
      </c>
      <c r="KZ108" s="61">
        <v>0</v>
      </c>
    </row>
    <row r="109" spans="1:312" ht="13" x14ac:dyDescent="0.3">
      <c r="A109" s="102">
        <v>1.0342900374938426</v>
      </c>
      <c r="B109" s="50" t="s">
        <v>821</v>
      </c>
      <c r="C109" s="60" t="s">
        <v>101</v>
      </c>
      <c r="D109" s="61">
        <v>0</v>
      </c>
      <c r="E109" s="61">
        <v>0</v>
      </c>
      <c r="F109" s="61">
        <v>0</v>
      </c>
      <c r="G109" s="61">
        <v>1.1367319245897951E-5</v>
      </c>
      <c r="H109" s="61">
        <v>0</v>
      </c>
      <c r="I109" s="61">
        <v>6.0549175050507681E-4</v>
      </c>
      <c r="J109" s="61">
        <v>2.1387303373449017E-3</v>
      </c>
      <c r="K109" s="61">
        <v>8.8024625697865681E-5</v>
      </c>
      <c r="L109" s="61">
        <v>5.0010638560637083E-5</v>
      </c>
      <c r="M109" s="61">
        <v>0</v>
      </c>
      <c r="N109" s="61">
        <v>0</v>
      </c>
      <c r="O109" s="61">
        <v>0</v>
      </c>
      <c r="P109" s="61">
        <v>0</v>
      </c>
      <c r="Q109" s="61">
        <v>1.2514280773360397E-3</v>
      </c>
      <c r="R109" s="61">
        <v>2.5828501224083814E-4</v>
      </c>
      <c r="S109" s="61">
        <v>0</v>
      </c>
      <c r="T109" s="61">
        <v>0</v>
      </c>
      <c r="U109" s="61">
        <v>3.4133449923064532E-4</v>
      </c>
      <c r="V109" s="61">
        <v>2.1531659470616846E-2</v>
      </c>
      <c r="W109" s="61">
        <v>7.7251559559378472E-2</v>
      </c>
      <c r="X109" s="61">
        <v>2.020350914424747E-3</v>
      </c>
      <c r="Y109" s="61">
        <v>2.2702624420879339E-3</v>
      </c>
      <c r="Z109" s="61">
        <v>0</v>
      </c>
      <c r="AA109" s="61">
        <v>4.1705190259859503E-4</v>
      </c>
      <c r="AB109" s="61">
        <v>0</v>
      </c>
      <c r="AC109" s="61">
        <v>1.0814319152122983E-5</v>
      </c>
      <c r="AD109" s="61">
        <v>1.3883225448813007E-5</v>
      </c>
      <c r="AE109" s="61">
        <v>0</v>
      </c>
      <c r="AF109" s="61">
        <v>0</v>
      </c>
      <c r="AG109" s="61">
        <v>0</v>
      </c>
      <c r="AH109" s="61">
        <v>0</v>
      </c>
      <c r="AI109" s="61">
        <v>0</v>
      </c>
      <c r="AJ109" s="61">
        <v>0</v>
      </c>
      <c r="AK109" s="61">
        <v>0</v>
      </c>
      <c r="AL109" s="61">
        <v>0</v>
      </c>
      <c r="AM109" s="61">
        <v>0</v>
      </c>
      <c r="AN109" s="61">
        <v>0</v>
      </c>
      <c r="AO109" s="61">
        <v>1.0660198683503836E-5</v>
      </c>
      <c r="AP109" s="61">
        <v>0</v>
      </c>
      <c r="AQ109" s="61">
        <v>1.6223857769475885E-4</v>
      </c>
      <c r="AR109" s="61">
        <v>1.7171685970062466E-5</v>
      </c>
      <c r="AS109" s="61">
        <v>0</v>
      </c>
      <c r="AT109" s="61">
        <v>0</v>
      </c>
      <c r="AU109" s="61">
        <v>0</v>
      </c>
      <c r="AV109" s="61">
        <v>0</v>
      </c>
      <c r="AW109" s="61">
        <v>9.5722674722128649E-3</v>
      </c>
      <c r="AX109" s="61">
        <v>7.9060288664024193E-3</v>
      </c>
      <c r="AY109" s="61">
        <v>7.8718446666290853E-2</v>
      </c>
      <c r="AZ109" s="61">
        <v>2.2252462653356717E-4</v>
      </c>
      <c r="BA109" s="61">
        <v>0</v>
      </c>
      <c r="BB109" s="61">
        <v>1.9942652352747232E-6</v>
      </c>
      <c r="BC109" s="61">
        <v>0</v>
      </c>
      <c r="BD109" s="61">
        <v>0</v>
      </c>
      <c r="BE109" s="61">
        <v>0</v>
      </c>
      <c r="BF109" s="61">
        <v>0</v>
      </c>
      <c r="BG109" s="61">
        <v>0</v>
      </c>
      <c r="BH109" s="61">
        <v>0</v>
      </c>
      <c r="BI109" s="61">
        <v>5.9195909871288842E-4</v>
      </c>
      <c r="BJ109" s="61">
        <v>1.7012668150592116E-3</v>
      </c>
      <c r="BK109" s="61">
        <v>0</v>
      </c>
      <c r="BL109" s="61">
        <v>0</v>
      </c>
      <c r="BM109" s="61">
        <v>0</v>
      </c>
      <c r="BN109" s="61">
        <v>2.3765532824095215E-3</v>
      </c>
      <c r="BO109" s="61">
        <v>1.2296699781175921E-5</v>
      </c>
      <c r="BP109" s="61">
        <v>0</v>
      </c>
      <c r="BQ109" s="61">
        <v>0</v>
      </c>
      <c r="BR109" s="61">
        <v>0</v>
      </c>
      <c r="BS109" s="61">
        <v>0</v>
      </c>
      <c r="BT109" s="61">
        <v>7.1360936968855812E-4</v>
      </c>
      <c r="BU109" s="61">
        <v>3.8508813337068573E-3</v>
      </c>
      <c r="BV109" s="61">
        <v>0</v>
      </c>
      <c r="BW109" s="61">
        <v>6.5982238506978103E-5</v>
      </c>
      <c r="BX109" s="61">
        <v>0</v>
      </c>
      <c r="BY109" s="61">
        <v>5.0611565514624944E-4</v>
      </c>
      <c r="BZ109" s="61">
        <v>0</v>
      </c>
      <c r="CA109" s="61">
        <v>0</v>
      </c>
      <c r="CB109" s="61">
        <v>0</v>
      </c>
      <c r="CC109" s="61">
        <v>6.6542419366977587E-5</v>
      </c>
      <c r="CD109" s="61">
        <v>0</v>
      </c>
      <c r="CE109" s="61">
        <v>0</v>
      </c>
      <c r="CF109" s="61">
        <v>0</v>
      </c>
      <c r="CG109" s="61">
        <v>0</v>
      </c>
      <c r="CH109" s="61">
        <v>0</v>
      </c>
      <c r="CI109" s="61">
        <v>0</v>
      </c>
      <c r="CJ109" s="61">
        <v>0</v>
      </c>
      <c r="CK109" s="61">
        <v>0</v>
      </c>
      <c r="CL109" s="61">
        <v>0</v>
      </c>
      <c r="CM109" s="61">
        <v>0</v>
      </c>
      <c r="CN109" s="61">
        <v>0</v>
      </c>
      <c r="CO109" s="61">
        <v>0</v>
      </c>
      <c r="CP109" s="61">
        <v>0</v>
      </c>
      <c r="CQ109" s="61">
        <v>0</v>
      </c>
      <c r="CR109" s="61">
        <v>0</v>
      </c>
      <c r="CS109" s="61">
        <v>0</v>
      </c>
      <c r="CT109" s="61">
        <v>0</v>
      </c>
      <c r="CU109" s="61">
        <v>0</v>
      </c>
      <c r="CV109" s="61">
        <v>0</v>
      </c>
      <c r="CW109" s="61">
        <v>0</v>
      </c>
      <c r="CX109" s="61">
        <v>0</v>
      </c>
      <c r="CY109" s="61">
        <v>0</v>
      </c>
      <c r="CZ109" s="61">
        <v>0</v>
      </c>
      <c r="DA109" s="61">
        <v>0</v>
      </c>
      <c r="DB109" s="61">
        <v>0</v>
      </c>
      <c r="DC109" s="61">
        <v>0</v>
      </c>
      <c r="DD109" s="61">
        <v>6.3662526654893606E-5</v>
      </c>
      <c r="DE109" s="61">
        <v>2.0132807887002185E-3</v>
      </c>
      <c r="DF109" s="61">
        <v>0</v>
      </c>
      <c r="DG109" s="61">
        <v>0</v>
      </c>
      <c r="DH109" s="61">
        <v>2.3896517289555101E-4</v>
      </c>
      <c r="DI109" s="61">
        <v>1.0887336471622009E-3</v>
      </c>
      <c r="DJ109" s="61">
        <v>0</v>
      </c>
      <c r="DK109" s="61">
        <v>0</v>
      </c>
      <c r="DL109" s="61">
        <v>0</v>
      </c>
      <c r="DM109" s="61">
        <v>0</v>
      </c>
      <c r="DN109" s="61">
        <v>0</v>
      </c>
      <c r="DO109" s="61">
        <v>0</v>
      </c>
      <c r="DP109" s="61">
        <v>0</v>
      </c>
      <c r="DQ109" s="61">
        <v>0</v>
      </c>
      <c r="DR109" s="61">
        <v>0</v>
      </c>
      <c r="DS109" s="61">
        <v>0</v>
      </c>
      <c r="DT109" s="61">
        <v>0</v>
      </c>
      <c r="DU109" s="61">
        <v>0</v>
      </c>
      <c r="DV109" s="61">
        <v>0</v>
      </c>
      <c r="DW109" s="61">
        <v>0</v>
      </c>
      <c r="DX109" s="61">
        <v>0</v>
      </c>
      <c r="DY109" s="61">
        <v>0</v>
      </c>
      <c r="DZ109" s="61">
        <v>0</v>
      </c>
      <c r="EA109" s="61">
        <v>0</v>
      </c>
      <c r="EB109" s="61">
        <v>0</v>
      </c>
      <c r="EC109" s="61">
        <v>0</v>
      </c>
      <c r="ED109" s="61">
        <v>0</v>
      </c>
      <c r="EE109" s="61">
        <v>0</v>
      </c>
      <c r="EF109" s="61">
        <v>0</v>
      </c>
      <c r="EG109" s="61">
        <v>0</v>
      </c>
      <c r="EH109" s="61">
        <v>0</v>
      </c>
      <c r="EI109" s="61">
        <v>0</v>
      </c>
      <c r="EJ109" s="61">
        <v>0</v>
      </c>
      <c r="EK109" s="61">
        <v>0</v>
      </c>
      <c r="EL109" s="61">
        <v>2.8654460565922797E-4</v>
      </c>
      <c r="EM109" s="61">
        <v>5.9333630560778569E-5</v>
      </c>
      <c r="EN109" s="61">
        <v>0</v>
      </c>
      <c r="EO109" s="61">
        <v>0</v>
      </c>
      <c r="EP109" s="61">
        <v>5.3857061969462454E-4</v>
      </c>
      <c r="EQ109" s="61">
        <v>4.8136565522304619E-5</v>
      </c>
      <c r="ER109" s="61">
        <v>3.4247756842349703E-5</v>
      </c>
      <c r="ES109" s="61">
        <v>1.5387466401558194E-4</v>
      </c>
      <c r="ET109" s="61">
        <v>2.1101694585110383E-4</v>
      </c>
      <c r="EU109" s="61">
        <v>0</v>
      </c>
      <c r="EV109" s="61">
        <v>1.6592138154383814E-4</v>
      </c>
      <c r="EW109" s="61">
        <v>1.2121363374231231E-4</v>
      </c>
      <c r="EX109" s="61">
        <v>0</v>
      </c>
      <c r="EY109" s="61">
        <v>2.4283216176672515E-5</v>
      </c>
      <c r="EZ109" s="61">
        <v>2.9598435568871722E-5</v>
      </c>
      <c r="FA109" s="61">
        <v>5.9298367802396226E-5</v>
      </c>
      <c r="FB109" s="61">
        <v>0</v>
      </c>
      <c r="FC109" s="61">
        <v>0</v>
      </c>
      <c r="FD109" s="61">
        <v>0</v>
      </c>
      <c r="FE109" s="61">
        <v>6.4322346835783142E-5</v>
      </c>
      <c r="FF109" s="61">
        <v>0</v>
      </c>
      <c r="FG109" s="61">
        <v>0</v>
      </c>
      <c r="FH109" s="61">
        <v>0</v>
      </c>
      <c r="FI109" s="61">
        <v>0</v>
      </c>
      <c r="FJ109" s="61">
        <v>3.4626310311788562E-3</v>
      </c>
      <c r="FK109" s="61">
        <v>0</v>
      </c>
      <c r="FL109" s="61">
        <v>0</v>
      </c>
      <c r="FM109" s="61">
        <v>0</v>
      </c>
      <c r="FN109" s="61">
        <v>0</v>
      </c>
      <c r="FO109" s="61">
        <v>0</v>
      </c>
      <c r="FP109" s="61">
        <v>0</v>
      </c>
      <c r="FQ109" s="61">
        <v>0</v>
      </c>
      <c r="FR109" s="61">
        <v>0</v>
      </c>
      <c r="FS109" s="61">
        <v>6.9349652205474269E-5</v>
      </c>
      <c r="FT109" s="61">
        <v>0</v>
      </c>
      <c r="FU109" s="61">
        <v>1.2638572346165633E-5</v>
      </c>
      <c r="FV109" s="61">
        <v>0</v>
      </c>
      <c r="FW109" s="61">
        <v>3.6178531829050747E-5</v>
      </c>
      <c r="FX109" s="61">
        <v>0</v>
      </c>
      <c r="FY109" s="61">
        <v>0</v>
      </c>
      <c r="FZ109" s="61">
        <v>0</v>
      </c>
      <c r="GA109" s="61">
        <v>0</v>
      </c>
      <c r="GB109" s="61">
        <v>0</v>
      </c>
      <c r="GC109" s="61">
        <v>1.4405446151783034E-5</v>
      </c>
      <c r="GD109" s="61">
        <v>0</v>
      </c>
      <c r="GE109" s="61">
        <v>0</v>
      </c>
      <c r="GF109" s="61">
        <v>0</v>
      </c>
      <c r="GG109" s="61">
        <v>0</v>
      </c>
      <c r="GH109" s="61">
        <v>0</v>
      </c>
      <c r="GI109" s="61">
        <v>0</v>
      </c>
      <c r="GJ109" s="61">
        <v>0</v>
      </c>
      <c r="GK109" s="61">
        <v>0</v>
      </c>
      <c r="GL109" s="61">
        <v>0</v>
      </c>
      <c r="GM109" s="61">
        <v>0</v>
      </c>
      <c r="GN109" s="61">
        <v>0</v>
      </c>
      <c r="GO109" s="61">
        <v>5.3801485330889779E-3</v>
      </c>
      <c r="GP109" s="61">
        <v>4.0183117044940953E-4</v>
      </c>
      <c r="GQ109" s="61">
        <v>9.3727435778305796E-3</v>
      </c>
      <c r="GR109" s="61">
        <v>5.5517155448119157E-4</v>
      </c>
      <c r="GS109" s="61">
        <v>1.0647421204081818E-2</v>
      </c>
      <c r="GT109" s="61">
        <v>3.5698339763247208E-3</v>
      </c>
      <c r="GU109" s="61">
        <v>4.8202203868142014E-3</v>
      </c>
      <c r="GV109" s="61">
        <v>9.2883211019305996E-4</v>
      </c>
      <c r="GW109" s="61">
        <v>0</v>
      </c>
      <c r="GX109" s="61">
        <v>0</v>
      </c>
      <c r="GY109" s="61">
        <v>0</v>
      </c>
      <c r="GZ109" s="61">
        <v>0</v>
      </c>
      <c r="HA109" s="61">
        <v>0</v>
      </c>
      <c r="HB109" s="61">
        <v>0</v>
      </c>
      <c r="HC109" s="61">
        <v>0</v>
      </c>
      <c r="HD109" s="61">
        <v>0</v>
      </c>
      <c r="HE109" s="61">
        <v>0</v>
      </c>
      <c r="HF109" s="61">
        <v>0</v>
      </c>
      <c r="HG109" s="61">
        <v>0</v>
      </c>
      <c r="HH109" s="61">
        <v>0</v>
      </c>
      <c r="HI109" s="61">
        <v>0</v>
      </c>
      <c r="HJ109" s="61">
        <v>0</v>
      </c>
      <c r="HK109" s="61">
        <v>1.3695336558256563E-2</v>
      </c>
      <c r="HL109" s="61">
        <v>5.8892406658090255E-3</v>
      </c>
      <c r="HM109" s="61">
        <v>3.3684097372404099E-3</v>
      </c>
      <c r="HN109" s="61">
        <v>3.7704847799077948E-3</v>
      </c>
      <c r="HO109" s="61">
        <v>6.4720483230797663E-3</v>
      </c>
      <c r="HP109" s="61">
        <v>0</v>
      </c>
      <c r="HQ109" s="61">
        <v>0</v>
      </c>
      <c r="HR109" s="61">
        <v>0</v>
      </c>
      <c r="HS109" s="61">
        <v>0</v>
      </c>
      <c r="HT109" s="61">
        <v>0</v>
      </c>
      <c r="HU109" s="61">
        <v>0</v>
      </c>
      <c r="HV109" s="61">
        <v>0</v>
      </c>
      <c r="HW109" s="61">
        <v>9.1833022408046566E-3</v>
      </c>
      <c r="HX109" s="61">
        <v>1.710309779179776E-2</v>
      </c>
      <c r="HY109" s="61">
        <v>6.8273295295059313E-3</v>
      </c>
      <c r="HZ109" s="61">
        <v>8.3727508205218293E-3</v>
      </c>
      <c r="IA109" s="61">
        <v>2.2749856065845914E-3</v>
      </c>
      <c r="IB109" s="61">
        <v>6.9142127028101385E-3</v>
      </c>
      <c r="IC109" s="61">
        <v>0</v>
      </c>
      <c r="ID109" s="61">
        <v>0</v>
      </c>
      <c r="IE109" s="61">
        <v>0</v>
      </c>
      <c r="IF109" s="61">
        <v>0</v>
      </c>
      <c r="IG109" s="61">
        <v>0</v>
      </c>
      <c r="IH109" s="61">
        <v>0</v>
      </c>
      <c r="II109" s="61">
        <v>0</v>
      </c>
      <c r="IJ109" s="61">
        <v>1.7309533172601738E-4</v>
      </c>
      <c r="IK109" s="61">
        <v>2.2645445937804535E-4</v>
      </c>
      <c r="IL109" s="61">
        <v>4.3226834567733444E-4</v>
      </c>
      <c r="IM109" s="61">
        <v>1.3416473090132962E-4</v>
      </c>
      <c r="IN109" s="61">
        <v>3.979921588515651E-4</v>
      </c>
      <c r="IO109" s="61">
        <v>2.0062334240084545E-4</v>
      </c>
      <c r="IP109" s="61">
        <v>7.8177050943723349E-4</v>
      </c>
      <c r="IQ109" s="61">
        <v>1.5312364682445157E-3</v>
      </c>
      <c r="IR109" s="61">
        <v>2.7375552447385333E-3</v>
      </c>
      <c r="IS109" s="61">
        <v>3.4876450500360414E-3</v>
      </c>
      <c r="IT109" s="61">
        <v>1.0455653675094217E-4</v>
      </c>
      <c r="IU109" s="61">
        <v>2.7462936316333358E-4</v>
      </c>
      <c r="IV109" s="61">
        <v>8.4480126846365696E-4</v>
      </c>
      <c r="IW109" s="61">
        <v>1.1188498352032763E-4</v>
      </c>
      <c r="IX109" s="61">
        <v>1.760572293398189E-3</v>
      </c>
      <c r="IY109" s="61">
        <v>0</v>
      </c>
      <c r="IZ109" s="61">
        <v>0</v>
      </c>
      <c r="JA109" s="61">
        <v>0</v>
      </c>
      <c r="JB109" s="61">
        <v>2.972637973216731E-5</v>
      </c>
      <c r="JC109" s="61">
        <v>0</v>
      </c>
      <c r="JD109" s="61">
        <v>0</v>
      </c>
      <c r="JE109" s="61">
        <v>0</v>
      </c>
      <c r="JF109" s="61">
        <v>0</v>
      </c>
      <c r="JG109" s="61">
        <v>4.6433010628151956E-3</v>
      </c>
      <c r="JH109" s="61">
        <v>1.0063709337478981E-2</v>
      </c>
      <c r="JI109" s="61">
        <v>1.5667795907709215E-2</v>
      </c>
      <c r="JJ109" s="61">
        <v>2.6258729492653504E-3</v>
      </c>
      <c r="JK109" s="61">
        <v>3.8681733932868908E-3</v>
      </c>
      <c r="JL109" s="61">
        <v>1.3768307027543256E-2</v>
      </c>
      <c r="JM109" s="61">
        <v>1.0381657322749666E-2</v>
      </c>
      <c r="JN109" s="61">
        <v>1.3148139323028728E-4</v>
      </c>
      <c r="JO109" s="61">
        <v>0</v>
      </c>
      <c r="JP109" s="61">
        <v>0</v>
      </c>
      <c r="JQ109" s="61">
        <v>5.4098201123056539E-6</v>
      </c>
      <c r="JR109" s="61">
        <v>0</v>
      </c>
      <c r="JS109" s="61">
        <v>7.5897284522876161E-5</v>
      </c>
      <c r="JT109" s="61">
        <v>0</v>
      </c>
      <c r="JU109" s="61">
        <v>0</v>
      </c>
      <c r="JV109" s="61">
        <v>0</v>
      </c>
      <c r="JW109" s="61">
        <v>0</v>
      </c>
      <c r="JX109" s="61">
        <v>0</v>
      </c>
      <c r="JY109" s="61">
        <v>0</v>
      </c>
      <c r="JZ109" s="61">
        <v>0</v>
      </c>
      <c r="KA109" s="61">
        <v>0</v>
      </c>
      <c r="KB109" s="61">
        <v>0</v>
      </c>
      <c r="KC109" s="61">
        <v>0</v>
      </c>
      <c r="KD109" s="61">
        <v>0</v>
      </c>
      <c r="KE109" s="61">
        <v>0</v>
      </c>
      <c r="KF109" s="61">
        <v>0</v>
      </c>
      <c r="KG109" s="61">
        <v>0</v>
      </c>
      <c r="KH109" s="61">
        <v>0</v>
      </c>
      <c r="KI109" s="61">
        <v>0</v>
      </c>
      <c r="KJ109" s="61">
        <v>0</v>
      </c>
      <c r="KK109" s="61">
        <v>0</v>
      </c>
      <c r="KL109" s="61">
        <v>0</v>
      </c>
      <c r="KM109" s="61">
        <v>0</v>
      </c>
      <c r="KN109" s="61">
        <v>0</v>
      </c>
      <c r="KO109" s="61">
        <v>1.2409251296078652E-5</v>
      </c>
      <c r="KP109" s="61">
        <v>0</v>
      </c>
      <c r="KQ109" s="61">
        <v>0</v>
      </c>
      <c r="KR109" s="61">
        <v>0</v>
      </c>
      <c r="KS109" s="61">
        <v>0</v>
      </c>
      <c r="KT109" s="61">
        <v>2.0177611432251899E-5</v>
      </c>
      <c r="KU109" s="61">
        <v>1.4728849531176504E-3</v>
      </c>
      <c r="KV109" s="61">
        <v>0</v>
      </c>
      <c r="KW109" s="61">
        <v>0</v>
      </c>
      <c r="KX109" s="61">
        <v>0</v>
      </c>
      <c r="KY109" s="61">
        <v>0</v>
      </c>
      <c r="KZ109" s="61">
        <v>7.7481887762622504E-6</v>
      </c>
    </row>
    <row r="110" spans="1:312" ht="13" x14ac:dyDescent="0.3">
      <c r="A110" s="102">
        <v>1.0169670250265321</v>
      </c>
      <c r="B110" s="50" t="s">
        <v>820</v>
      </c>
      <c r="C110" s="60" t="s">
        <v>127</v>
      </c>
      <c r="D110" s="61">
        <v>0</v>
      </c>
      <c r="E110" s="61">
        <v>0</v>
      </c>
      <c r="F110" s="61">
        <v>0</v>
      </c>
      <c r="G110" s="61">
        <v>0</v>
      </c>
      <c r="H110" s="61">
        <v>0</v>
      </c>
      <c r="I110" s="61">
        <v>0</v>
      </c>
      <c r="J110" s="61">
        <v>0</v>
      </c>
      <c r="K110" s="61">
        <v>0</v>
      </c>
      <c r="L110" s="61">
        <v>0</v>
      </c>
      <c r="M110" s="61">
        <v>0</v>
      </c>
      <c r="N110" s="61">
        <v>5.1806499389773673E-6</v>
      </c>
      <c r="O110" s="61">
        <v>0</v>
      </c>
      <c r="P110" s="61">
        <v>2.0527974970767977E-5</v>
      </c>
      <c r="Q110" s="61">
        <v>0</v>
      </c>
      <c r="R110" s="61">
        <v>0</v>
      </c>
      <c r="S110" s="61">
        <v>0</v>
      </c>
      <c r="T110" s="61">
        <v>0</v>
      </c>
      <c r="U110" s="61">
        <v>0</v>
      </c>
      <c r="V110" s="61">
        <v>0</v>
      </c>
      <c r="W110" s="61">
        <v>0</v>
      </c>
      <c r="X110" s="61">
        <v>0</v>
      </c>
      <c r="Y110" s="61">
        <v>0</v>
      </c>
      <c r="Z110" s="61">
        <v>0</v>
      </c>
      <c r="AA110" s="61">
        <v>0</v>
      </c>
      <c r="AB110" s="61">
        <v>0</v>
      </c>
      <c r="AC110" s="61">
        <v>0</v>
      </c>
      <c r="AD110" s="61">
        <v>0</v>
      </c>
      <c r="AE110" s="61">
        <v>0</v>
      </c>
      <c r="AF110" s="61">
        <v>0</v>
      </c>
      <c r="AG110" s="61">
        <v>0</v>
      </c>
      <c r="AH110" s="61">
        <v>0</v>
      </c>
      <c r="AI110" s="61">
        <v>0</v>
      </c>
      <c r="AJ110" s="61">
        <v>0</v>
      </c>
      <c r="AK110" s="61">
        <v>0</v>
      </c>
      <c r="AL110" s="61">
        <v>0</v>
      </c>
      <c r="AM110" s="61">
        <v>0</v>
      </c>
      <c r="AN110" s="61">
        <v>0</v>
      </c>
      <c r="AO110" s="61">
        <v>0</v>
      </c>
      <c r="AP110" s="61">
        <v>0</v>
      </c>
      <c r="AQ110" s="61">
        <v>0</v>
      </c>
      <c r="AR110" s="61">
        <v>0</v>
      </c>
      <c r="AS110" s="61">
        <v>0</v>
      </c>
      <c r="AT110" s="61">
        <v>0</v>
      </c>
      <c r="AU110" s="61">
        <v>0</v>
      </c>
      <c r="AV110" s="61">
        <v>0</v>
      </c>
      <c r="AW110" s="61">
        <v>0</v>
      </c>
      <c r="AX110" s="61">
        <v>0</v>
      </c>
      <c r="AY110" s="61">
        <v>0</v>
      </c>
      <c r="AZ110" s="61">
        <v>0</v>
      </c>
      <c r="BA110" s="61">
        <v>0</v>
      </c>
      <c r="BB110" s="61">
        <v>0</v>
      </c>
      <c r="BC110" s="61">
        <v>0</v>
      </c>
      <c r="BD110" s="61">
        <v>0</v>
      </c>
      <c r="BE110" s="61">
        <v>0</v>
      </c>
      <c r="BF110" s="61">
        <v>0</v>
      </c>
      <c r="BG110" s="61">
        <v>0</v>
      </c>
      <c r="BH110" s="61">
        <v>0</v>
      </c>
      <c r="BI110" s="61">
        <v>0</v>
      </c>
      <c r="BJ110" s="61">
        <v>0</v>
      </c>
      <c r="BK110" s="61">
        <v>0</v>
      </c>
      <c r="BL110" s="61">
        <v>0</v>
      </c>
      <c r="BM110" s="61">
        <v>0</v>
      </c>
      <c r="BN110" s="61">
        <v>0</v>
      </c>
      <c r="BO110" s="61">
        <v>0</v>
      </c>
      <c r="BP110" s="61">
        <v>0</v>
      </c>
      <c r="BQ110" s="61">
        <v>0</v>
      </c>
      <c r="BR110" s="61">
        <v>0</v>
      </c>
      <c r="BS110" s="61">
        <v>0</v>
      </c>
      <c r="BT110" s="61">
        <v>0</v>
      </c>
      <c r="BU110" s="61">
        <v>0</v>
      </c>
      <c r="BV110" s="61">
        <v>0</v>
      </c>
      <c r="BW110" s="61">
        <v>1.5455422950280356E-3</v>
      </c>
      <c r="BX110" s="61">
        <v>1.3934083931930387E-3</v>
      </c>
      <c r="BY110" s="61">
        <v>6.1389631499476156E-4</v>
      </c>
      <c r="BZ110" s="61">
        <v>0</v>
      </c>
      <c r="CA110" s="61">
        <v>0</v>
      </c>
      <c r="CB110" s="61">
        <v>4.8706829172426709E-4</v>
      </c>
      <c r="CC110" s="61">
        <v>0</v>
      </c>
      <c r="CD110" s="61">
        <v>0</v>
      </c>
      <c r="CE110" s="61">
        <v>0</v>
      </c>
      <c r="CF110" s="61">
        <v>0</v>
      </c>
      <c r="CG110" s="61">
        <v>0</v>
      </c>
      <c r="CH110" s="61">
        <v>0</v>
      </c>
      <c r="CI110" s="61">
        <v>0</v>
      </c>
      <c r="CJ110" s="61">
        <v>0</v>
      </c>
      <c r="CK110" s="61">
        <v>0</v>
      </c>
      <c r="CL110" s="61">
        <v>0</v>
      </c>
      <c r="CM110" s="61">
        <v>0</v>
      </c>
      <c r="CN110" s="61">
        <v>0</v>
      </c>
      <c r="CO110" s="61">
        <v>0</v>
      </c>
      <c r="CP110" s="61">
        <v>0</v>
      </c>
      <c r="CQ110" s="61">
        <v>0</v>
      </c>
      <c r="CR110" s="61">
        <v>0</v>
      </c>
      <c r="CS110" s="61">
        <v>0</v>
      </c>
      <c r="CT110" s="61">
        <v>0</v>
      </c>
      <c r="CU110" s="61">
        <v>0</v>
      </c>
      <c r="CV110" s="61">
        <v>0</v>
      </c>
      <c r="CW110" s="61">
        <v>0</v>
      </c>
      <c r="CX110" s="61">
        <v>0</v>
      </c>
      <c r="CY110" s="61">
        <v>0</v>
      </c>
      <c r="CZ110" s="61">
        <v>0</v>
      </c>
      <c r="DA110" s="61">
        <v>0</v>
      </c>
      <c r="DB110" s="61">
        <v>0</v>
      </c>
      <c r="DC110" s="61">
        <v>0</v>
      </c>
      <c r="DD110" s="61">
        <v>0</v>
      </c>
      <c r="DE110" s="61">
        <v>0</v>
      </c>
      <c r="DF110" s="61">
        <v>0</v>
      </c>
      <c r="DG110" s="61">
        <v>0</v>
      </c>
      <c r="DH110" s="61">
        <v>0</v>
      </c>
      <c r="DI110" s="61">
        <v>0</v>
      </c>
      <c r="DJ110" s="61">
        <v>0</v>
      </c>
      <c r="DK110" s="61">
        <v>0</v>
      </c>
      <c r="DL110" s="61">
        <v>0</v>
      </c>
      <c r="DM110" s="61">
        <v>0</v>
      </c>
      <c r="DN110" s="61">
        <v>0</v>
      </c>
      <c r="DO110" s="61">
        <v>0</v>
      </c>
      <c r="DP110" s="61">
        <v>0</v>
      </c>
      <c r="DQ110" s="61">
        <v>0</v>
      </c>
      <c r="DR110" s="61">
        <v>0</v>
      </c>
      <c r="DS110" s="61">
        <v>0</v>
      </c>
      <c r="DT110" s="61">
        <v>0</v>
      </c>
      <c r="DU110" s="61">
        <v>0</v>
      </c>
      <c r="DV110" s="61">
        <v>0</v>
      </c>
      <c r="DW110" s="61">
        <v>0</v>
      </c>
      <c r="DX110" s="61">
        <v>0</v>
      </c>
      <c r="DY110" s="61">
        <v>0</v>
      </c>
      <c r="DZ110" s="61">
        <v>0</v>
      </c>
      <c r="EA110" s="61">
        <v>0</v>
      </c>
      <c r="EB110" s="61">
        <v>0</v>
      </c>
      <c r="EC110" s="61">
        <v>0</v>
      </c>
      <c r="ED110" s="61">
        <v>0</v>
      </c>
      <c r="EE110" s="61">
        <v>0</v>
      </c>
      <c r="EF110" s="61">
        <v>0</v>
      </c>
      <c r="EG110" s="61">
        <v>0</v>
      </c>
      <c r="EH110" s="61">
        <v>0</v>
      </c>
      <c r="EI110" s="61">
        <v>0</v>
      </c>
      <c r="EJ110" s="61">
        <v>0</v>
      </c>
      <c r="EK110" s="61">
        <v>0</v>
      </c>
      <c r="EL110" s="61">
        <v>0</v>
      </c>
      <c r="EM110" s="61">
        <v>0</v>
      </c>
      <c r="EN110" s="61">
        <v>0</v>
      </c>
      <c r="EO110" s="61">
        <v>0</v>
      </c>
      <c r="EP110" s="61">
        <v>0</v>
      </c>
      <c r="EQ110" s="61">
        <v>0</v>
      </c>
      <c r="ER110" s="61">
        <v>0</v>
      </c>
      <c r="ES110" s="61">
        <v>0</v>
      </c>
      <c r="ET110" s="61">
        <v>0</v>
      </c>
      <c r="EU110" s="61">
        <v>0</v>
      </c>
      <c r="EV110" s="61">
        <v>0</v>
      </c>
      <c r="EW110" s="61">
        <v>0</v>
      </c>
      <c r="EX110" s="61">
        <v>0</v>
      </c>
      <c r="EY110" s="61">
        <v>0</v>
      </c>
      <c r="EZ110" s="61">
        <v>0</v>
      </c>
      <c r="FA110" s="61">
        <v>0</v>
      </c>
      <c r="FB110" s="61">
        <v>0</v>
      </c>
      <c r="FC110" s="61">
        <v>0</v>
      </c>
      <c r="FD110" s="61">
        <v>0</v>
      </c>
      <c r="FE110" s="61">
        <v>0</v>
      </c>
      <c r="FF110" s="61">
        <v>0</v>
      </c>
      <c r="FG110" s="61">
        <v>0</v>
      </c>
      <c r="FH110" s="61">
        <v>0</v>
      </c>
      <c r="FI110" s="61">
        <v>0</v>
      </c>
      <c r="FJ110" s="61">
        <v>0</v>
      </c>
      <c r="FK110" s="61">
        <v>2.5309804435208778E-5</v>
      </c>
      <c r="FL110" s="61">
        <v>0</v>
      </c>
      <c r="FM110" s="61">
        <v>0</v>
      </c>
      <c r="FN110" s="61">
        <v>0</v>
      </c>
      <c r="FO110" s="61">
        <v>0</v>
      </c>
      <c r="FP110" s="61">
        <v>0</v>
      </c>
      <c r="FQ110" s="61">
        <v>0</v>
      </c>
      <c r="FR110" s="61">
        <v>0</v>
      </c>
      <c r="FS110" s="61">
        <v>0</v>
      </c>
      <c r="FT110" s="61">
        <v>0</v>
      </c>
      <c r="FU110" s="61">
        <v>1.2287500892105477E-5</v>
      </c>
      <c r="FV110" s="61">
        <v>0</v>
      </c>
      <c r="FW110" s="61">
        <v>0</v>
      </c>
      <c r="FX110" s="61">
        <v>0</v>
      </c>
      <c r="FY110" s="61">
        <v>0</v>
      </c>
      <c r="FZ110" s="61">
        <v>0</v>
      </c>
      <c r="GA110" s="61">
        <v>1.0614019098193176E-4</v>
      </c>
      <c r="GB110" s="61">
        <v>0</v>
      </c>
      <c r="GC110" s="61">
        <v>0</v>
      </c>
      <c r="GD110" s="61">
        <v>0</v>
      </c>
      <c r="GE110" s="61">
        <v>0</v>
      </c>
      <c r="GF110" s="61">
        <v>0</v>
      </c>
      <c r="GG110" s="61">
        <v>0</v>
      </c>
      <c r="GH110" s="61">
        <v>0</v>
      </c>
      <c r="GI110" s="61">
        <v>0</v>
      </c>
      <c r="GJ110" s="61">
        <v>0</v>
      </c>
      <c r="GK110" s="61">
        <v>0</v>
      </c>
      <c r="GL110" s="61">
        <v>0</v>
      </c>
      <c r="GM110" s="61">
        <v>0</v>
      </c>
      <c r="GN110" s="61">
        <v>0</v>
      </c>
      <c r="GO110" s="61">
        <v>0</v>
      </c>
      <c r="GP110" s="61">
        <v>0</v>
      </c>
      <c r="GQ110" s="61">
        <v>0</v>
      </c>
      <c r="GR110" s="61">
        <v>0</v>
      </c>
      <c r="GS110" s="61">
        <v>0</v>
      </c>
      <c r="GT110" s="61">
        <v>0</v>
      </c>
      <c r="GU110" s="61">
        <v>0</v>
      </c>
      <c r="GV110" s="61">
        <v>0</v>
      </c>
      <c r="GW110" s="61">
        <v>0</v>
      </c>
      <c r="GX110" s="61">
        <v>0</v>
      </c>
      <c r="GY110" s="61">
        <v>0</v>
      </c>
      <c r="GZ110" s="61">
        <v>0</v>
      </c>
      <c r="HA110" s="61">
        <v>0</v>
      </c>
      <c r="HB110" s="61">
        <v>0</v>
      </c>
      <c r="HC110" s="61">
        <v>0</v>
      </c>
      <c r="HD110" s="61">
        <v>0</v>
      </c>
      <c r="HE110" s="61">
        <v>0</v>
      </c>
      <c r="HF110" s="61">
        <v>0</v>
      </c>
      <c r="HG110" s="61">
        <v>0</v>
      </c>
      <c r="HH110" s="61">
        <v>0</v>
      </c>
      <c r="HI110" s="61">
        <v>0</v>
      </c>
      <c r="HJ110" s="61">
        <v>0</v>
      </c>
      <c r="HK110" s="61">
        <v>0</v>
      </c>
      <c r="HL110" s="61">
        <v>0</v>
      </c>
      <c r="HM110" s="61">
        <v>0</v>
      </c>
      <c r="HN110" s="61">
        <v>0</v>
      </c>
      <c r="HO110" s="61">
        <v>0</v>
      </c>
      <c r="HP110" s="61">
        <v>0</v>
      </c>
      <c r="HQ110" s="61">
        <v>0</v>
      </c>
      <c r="HR110" s="61">
        <v>0</v>
      </c>
      <c r="HS110" s="61">
        <v>0</v>
      </c>
      <c r="HT110" s="61">
        <v>0</v>
      </c>
      <c r="HU110" s="61">
        <v>0</v>
      </c>
      <c r="HV110" s="61">
        <v>0</v>
      </c>
      <c r="HW110" s="61">
        <v>0</v>
      </c>
      <c r="HX110" s="61">
        <v>0</v>
      </c>
      <c r="HY110" s="61">
        <v>0</v>
      </c>
      <c r="HZ110" s="61">
        <v>0</v>
      </c>
      <c r="IA110" s="61">
        <v>0</v>
      </c>
      <c r="IB110" s="61">
        <v>0</v>
      </c>
      <c r="IC110" s="61">
        <v>0</v>
      </c>
      <c r="ID110" s="61">
        <v>0</v>
      </c>
      <c r="IE110" s="61">
        <v>0</v>
      </c>
      <c r="IF110" s="61">
        <v>0</v>
      </c>
      <c r="IG110" s="61">
        <v>0</v>
      </c>
      <c r="IH110" s="61">
        <v>0</v>
      </c>
      <c r="II110" s="61">
        <v>0</v>
      </c>
      <c r="IJ110" s="61">
        <v>0</v>
      </c>
      <c r="IK110" s="61">
        <v>0</v>
      </c>
      <c r="IL110" s="61">
        <v>0</v>
      </c>
      <c r="IM110" s="61">
        <v>0</v>
      </c>
      <c r="IN110" s="61">
        <v>0</v>
      </c>
      <c r="IO110" s="61">
        <v>0</v>
      </c>
      <c r="IP110" s="61">
        <v>0</v>
      </c>
      <c r="IQ110" s="61">
        <v>0</v>
      </c>
      <c r="IR110" s="61">
        <v>0</v>
      </c>
      <c r="IS110" s="61">
        <v>0</v>
      </c>
      <c r="IT110" s="61">
        <v>0</v>
      </c>
      <c r="IU110" s="61">
        <v>0</v>
      </c>
      <c r="IV110" s="61">
        <v>0</v>
      </c>
      <c r="IW110" s="61">
        <v>0</v>
      </c>
      <c r="IX110" s="61">
        <v>0</v>
      </c>
      <c r="IY110" s="61">
        <v>2.5645530116827082E-4</v>
      </c>
      <c r="IZ110" s="61">
        <v>5.0895895569157384E-4</v>
      </c>
      <c r="JA110" s="61">
        <v>1.0645938862006654E-2</v>
      </c>
      <c r="JB110" s="61">
        <v>1.1557371904095075E-4</v>
      </c>
      <c r="JC110" s="61">
        <v>0</v>
      </c>
      <c r="JD110" s="61">
        <v>0</v>
      </c>
      <c r="JE110" s="61">
        <v>0</v>
      </c>
      <c r="JF110" s="61">
        <v>0</v>
      </c>
      <c r="JG110" s="61">
        <v>8.3020288722563393E-6</v>
      </c>
      <c r="JH110" s="61">
        <v>0</v>
      </c>
      <c r="JI110" s="61">
        <v>0</v>
      </c>
      <c r="JJ110" s="61">
        <v>0</v>
      </c>
      <c r="JK110" s="61">
        <v>0</v>
      </c>
      <c r="JL110" s="61">
        <v>0</v>
      </c>
      <c r="JM110" s="61">
        <v>0</v>
      </c>
      <c r="JN110" s="61">
        <v>0</v>
      </c>
      <c r="JO110" s="61">
        <v>1.0183301833350017E-5</v>
      </c>
      <c r="JP110" s="61">
        <v>0</v>
      </c>
      <c r="JQ110" s="61">
        <v>0</v>
      </c>
      <c r="JR110" s="61">
        <v>0</v>
      </c>
      <c r="JS110" s="61">
        <v>0</v>
      </c>
      <c r="JT110" s="61">
        <v>0</v>
      </c>
      <c r="JU110" s="61">
        <v>0</v>
      </c>
      <c r="JV110" s="61">
        <v>0</v>
      </c>
      <c r="JW110" s="61">
        <v>0</v>
      </c>
      <c r="JX110" s="61">
        <v>0</v>
      </c>
      <c r="JY110" s="61">
        <v>0</v>
      </c>
      <c r="JZ110" s="61">
        <v>0</v>
      </c>
      <c r="KA110" s="61">
        <v>0</v>
      </c>
      <c r="KB110" s="61">
        <v>0</v>
      </c>
      <c r="KC110" s="61">
        <v>0</v>
      </c>
      <c r="KD110" s="61">
        <v>0</v>
      </c>
      <c r="KE110" s="61">
        <v>0</v>
      </c>
      <c r="KF110" s="61">
        <v>0</v>
      </c>
      <c r="KG110" s="61">
        <v>0</v>
      </c>
      <c r="KH110" s="61">
        <v>0</v>
      </c>
      <c r="KI110" s="61">
        <v>0</v>
      </c>
      <c r="KJ110" s="61">
        <v>0</v>
      </c>
      <c r="KK110" s="61">
        <v>0</v>
      </c>
      <c r="KL110" s="61">
        <v>0</v>
      </c>
      <c r="KM110" s="61">
        <v>0</v>
      </c>
      <c r="KN110" s="61">
        <v>0</v>
      </c>
      <c r="KO110" s="61">
        <v>0</v>
      </c>
      <c r="KP110" s="61">
        <v>0</v>
      </c>
      <c r="KQ110" s="61">
        <v>0</v>
      </c>
      <c r="KR110" s="61">
        <v>0</v>
      </c>
      <c r="KS110" s="61">
        <v>0</v>
      </c>
      <c r="KT110" s="61">
        <v>0</v>
      </c>
      <c r="KU110" s="61">
        <v>0</v>
      </c>
      <c r="KV110" s="61">
        <v>0</v>
      </c>
      <c r="KW110" s="61">
        <v>0</v>
      </c>
      <c r="KX110" s="61">
        <v>0</v>
      </c>
      <c r="KY110" s="61">
        <v>0</v>
      </c>
      <c r="KZ110" s="61">
        <v>0</v>
      </c>
    </row>
    <row r="111" spans="1:312" ht="13" x14ac:dyDescent="0.3">
      <c r="A111" s="102">
        <v>1.1441906172621976</v>
      </c>
      <c r="B111" s="50" t="s">
        <v>819</v>
      </c>
      <c r="C111" s="60" t="s">
        <v>135</v>
      </c>
      <c r="D111" s="61">
        <v>9.4618743720288677E-5</v>
      </c>
      <c r="E111" s="61">
        <v>3.7178530994751128E-5</v>
      </c>
      <c r="F111" s="61">
        <v>1.0710823749787699E-5</v>
      </c>
      <c r="G111" s="61">
        <v>2.3985043608844677E-4</v>
      </c>
      <c r="H111" s="61">
        <v>5.5881383835966437E-4</v>
      </c>
      <c r="I111" s="61">
        <v>1.3992056159485984E-4</v>
      </c>
      <c r="J111" s="61">
        <v>4.8105040458956004E-5</v>
      </c>
      <c r="K111" s="61">
        <v>2.5621772388729667E-5</v>
      </c>
      <c r="L111" s="61">
        <v>1.6110809737654898E-5</v>
      </c>
      <c r="M111" s="61">
        <v>5.0286686786888501E-5</v>
      </c>
      <c r="N111" s="61">
        <v>1.7087055939083248E-5</v>
      </c>
      <c r="O111" s="61">
        <v>1.8853646475938424E-4</v>
      </c>
      <c r="P111" s="61">
        <v>3.4794917575451723E-4</v>
      </c>
      <c r="Q111" s="61">
        <v>1.6557121156124312E-4</v>
      </c>
      <c r="R111" s="61">
        <v>1.3404599510255779E-4</v>
      </c>
      <c r="S111" s="61">
        <v>1.1114138003279337E-4</v>
      </c>
      <c r="T111" s="61">
        <v>1.6897959794301091E-3</v>
      </c>
      <c r="U111" s="61">
        <v>1.6092112004075906E-4</v>
      </c>
      <c r="V111" s="61">
        <v>6.1122518118690821E-4</v>
      </c>
      <c r="W111" s="61">
        <v>2.5731176540865451E-4</v>
      </c>
      <c r="X111" s="61">
        <v>1.3759338467666426E-5</v>
      </c>
      <c r="Y111" s="61">
        <v>5.3178728543976897E-4</v>
      </c>
      <c r="Z111" s="61">
        <v>2.1357782188931624E-4</v>
      </c>
      <c r="AA111" s="61">
        <v>3.2240536000995138E-4</v>
      </c>
      <c r="AB111" s="61">
        <v>3.1396746931423852E-4</v>
      </c>
      <c r="AC111" s="61">
        <v>4.7072328087157539E-4</v>
      </c>
      <c r="AD111" s="61">
        <v>5.0982289009252209E-4</v>
      </c>
      <c r="AE111" s="61">
        <v>7.7429757761002845E-4</v>
      </c>
      <c r="AF111" s="61">
        <v>3.363010837463567E-5</v>
      </c>
      <c r="AG111" s="61">
        <v>5.7332201881434735E-4</v>
      </c>
      <c r="AH111" s="61">
        <v>2.7544102931454728E-3</v>
      </c>
      <c r="AI111" s="61">
        <v>1.3833018977685348E-3</v>
      </c>
      <c r="AJ111" s="61">
        <v>6.2252596391111298E-3</v>
      </c>
      <c r="AK111" s="61">
        <v>4.2082821131445552E-3</v>
      </c>
      <c r="AL111" s="61">
        <v>1.5935245716505362E-3</v>
      </c>
      <c r="AM111" s="61">
        <v>1.695948649081935E-3</v>
      </c>
      <c r="AN111" s="61">
        <v>1.6163492920293072E-3</v>
      </c>
      <c r="AO111" s="61">
        <v>5.4534506327584779E-3</v>
      </c>
      <c r="AP111" s="61">
        <v>2.1180715892770894E-3</v>
      </c>
      <c r="AQ111" s="61">
        <v>1.0913909434741415E-3</v>
      </c>
      <c r="AR111" s="61">
        <v>6.1419332675217717E-3</v>
      </c>
      <c r="AS111" s="61">
        <v>9.4682662401235763E-4</v>
      </c>
      <c r="AT111" s="61">
        <v>3.9677283170316618E-4</v>
      </c>
      <c r="AU111" s="61">
        <v>7.3343520727435225E-4</v>
      </c>
      <c r="AV111" s="61">
        <v>1.0527050407598042E-4</v>
      </c>
      <c r="AW111" s="61">
        <v>8.0346513115053355E-5</v>
      </c>
      <c r="AX111" s="61">
        <v>2.9155317191379737E-5</v>
      </c>
      <c r="AY111" s="61">
        <v>3.6359980959868983E-4</v>
      </c>
      <c r="AZ111" s="61">
        <v>5.80625436665673E-4</v>
      </c>
      <c r="BA111" s="61">
        <v>1.2826327605071671E-3</v>
      </c>
      <c r="BB111" s="61">
        <v>1.5169988026984863E-3</v>
      </c>
      <c r="BC111" s="61">
        <v>1.0256440126533979E-3</v>
      </c>
      <c r="BD111" s="61">
        <v>1.9839732793719834E-3</v>
      </c>
      <c r="BE111" s="61">
        <v>4.7854991168608905E-5</v>
      </c>
      <c r="BF111" s="61">
        <v>1.4344451095126289E-3</v>
      </c>
      <c r="BG111" s="61">
        <v>1.1974175618369824E-3</v>
      </c>
      <c r="BH111" s="61">
        <v>1.7505792758274947E-3</v>
      </c>
      <c r="BI111" s="61">
        <v>5.5266100368544385E-4</v>
      </c>
      <c r="BJ111" s="61">
        <v>7.2213914031156988E-4</v>
      </c>
      <c r="BK111" s="61">
        <v>5.1673840155459967E-4</v>
      </c>
      <c r="BL111" s="61">
        <v>4.2351939538041067E-4</v>
      </c>
      <c r="BM111" s="61">
        <v>7.7629934315528342E-4</v>
      </c>
      <c r="BN111" s="61">
        <v>2.2777614533988871E-4</v>
      </c>
      <c r="BO111" s="61">
        <v>3.7880666825900269E-4</v>
      </c>
      <c r="BP111" s="61">
        <v>4.3431236554887428E-4</v>
      </c>
      <c r="BQ111" s="61">
        <v>0</v>
      </c>
      <c r="BR111" s="61">
        <v>1.6081244949491135E-5</v>
      </c>
      <c r="BS111" s="61">
        <v>0</v>
      </c>
      <c r="BT111" s="61">
        <v>2.60962998487958E-4</v>
      </c>
      <c r="BU111" s="61">
        <v>3.838434717029873E-4</v>
      </c>
      <c r="BV111" s="61">
        <v>4.7622722199359762E-4</v>
      </c>
      <c r="BW111" s="61">
        <v>4.8570258900969989E-5</v>
      </c>
      <c r="BX111" s="61">
        <v>7.8798205110700776E-5</v>
      </c>
      <c r="BY111" s="61">
        <v>1.0005463520241327E-3</v>
      </c>
      <c r="BZ111" s="61">
        <v>9.8840231506627977E-5</v>
      </c>
      <c r="CA111" s="61">
        <v>3.9821148476538861E-5</v>
      </c>
      <c r="CB111" s="61">
        <v>0</v>
      </c>
      <c r="CC111" s="61">
        <v>4.3842380396560916E-4</v>
      </c>
      <c r="CD111" s="61">
        <v>6.7471009294859156E-4</v>
      </c>
      <c r="CE111" s="61">
        <v>8.6520452627587017E-4</v>
      </c>
      <c r="CF111" s="61">
        <v>7.4640453999305254E-4</v>
      </c>
      <c r="CG111" s="61">
        <v>9.9848401202490018E-4</v>
      </c>
      <c r="CH111" s="61">
        <v>4.0057830244851069E-4</v>
      </c>
      <c r="CI111" s="61">
        <v>3.3332601481417761E-4</v>
      </c>
      <c r="CJ111" s="61">
        <v>1.8050064459632427E-3</v>
      </c>
      <c r="CK111" s="61">
        <v>6.3916590838545846E-4</v>
      </c>
      <c r="CL111" s="61">
        <v>7.2653395153095233E-3</v>
      </c>
      <c r="CM111" s="61">
        <v>9.4007770599418439E-3</v>
      </c>
      <c r="CN111" s="61">
        <v>5.0843279977495744E-3</v>
      </c>
      <c r="CO111" s="61">
        <v>9.1427237732200958E-3</v>
      </c>
      <c r="CP111" s="61">
        <v>1.1232721861135499E-2</v>
      </c>
      <c r="CQ111" s="61">
        <v>1.4473087479289128E-3</v>
      </c>
      <c r="CR111" s="61">
        <v>1.5526001305155848E-3</v>
      </c>
      <c r="CS111" s="61">
        <v>2.4368342963636525E-3</v>
      </c>
      <c r="CT111" s="61">
        <v>2.8752804027332378E-3</v>
      </c>
      <c r="CU111" s="61">
        <v>3.6829054320677815E-3</v>
      </c>
      <c r="CV111" s="61">
        <v>2.2450260926012828E-3</v>
      </c>
      <c r="CW111" s="61">
        <v>1.540717020671557E-3</v>
      </c>
      <c r="CX111" s="61">
        <v>9.4974673527191585E-4</v>
      </c>
      <c r="CY111" s="61">
        <v>1.4929234195004723E-3</v>
      </c>
      <c r="CZ111" s="61">
        <v>5.4336434927025796E-4</v>
      </c>
      <c r="DA111" s="61">
        <v>1.3275745229708003E-3</v>
      </c>
      <c r="DB111" s="61">
        <v>1.4577050124198482E-3</v>
      </c>
      <c r="DC111" s="61">
        <v>4.3870252100139824E-4</v>
      </c>
      <c r="DD111" s="61">
        <v>1.2099159649136249E-3</v>
      </c>
      <c r="DE111" s="61">
        <v>8.3663093803013549E-5</v>
      </c>
      <c r="DF111" s="61">
        <v>5.0297413591743312E-4</v>
      </c>
      <c r="DG111" s="61">
        <v>6.52997850744438E-4</v>
      </c>
      <c r="DH111" s="61">
        <v>1.1509232747711105E-4</v>
      </c>
      <c r="DI111" s="61">
        <v>1.6585212962279862E-3</v>
      </c>
      <c r="DJ111" s="61">
        <v>4.6532969145111503E-3</v>
      </c>
      <c r="DK111" s="61">
        <v>3.1176087199370138E-4</v>
      </c>
      <c r="DL111" s="61">
        <v>1.7764667728816963E-3</v>
      </c>
      <c r="DM111" s="61">
        <v>1.0779053949156539E-3</v>
      </c>
      <c r="DN111" s="61">
        <v>4.548503899076438E-3</v>
      </c>
      <c r="DO111" s="61">
        <v>1.0905280324650299E-3</v>
      </c>
      <c r="DP111" s="61">
        <v>5.662485624019245E-4</v>
      </c>
      <c r="DQ111" s="61">
        <v>6.1284845898209326E-3</v>
      </c>
      <c r="DR111" s="61">
        <v>6.4956989075727254E-4</v>
      </c>
      <c r="DS111" s="61">
        <v>2.0544664835391939E-3</v>
      </c>
      <c r="DT111" s="61">
        <v>8.1393719361342004E-4</v>
      </c>
      <c r="DU111" s="61">
        <v>1.4283954364835564E-3</v>
      </c>
      <c r="DV111" s="61">
        <v>2.3144610056739902E-3</v>
      </c>
      <c r="DW111" s="61">
        <v>2.9132355558197437E-3</v>
      </c>
      <c r="DX111" s="61">
        <v>4.8006681382823874E-3</v>
      </c>
      <c r="DY111" s="61">
        <v>2.2045876337361318E-3</v>
      </c>
      <c r="DZ111" s="61">
        <v>7.0575999226502838E-3</v>
      </c>
      <c r="EA111" s="61">
        <v>5.9559539003115466E-3</v>
      </c>
      <c r="EB111" s="61">
        <v>7.7796028580025423E-3</v>
      </c>
      <c r="EC111" s="61">
        <v>4.5494780594826784E-3</v>
      </c>
      <c r="ED111" s="61">
        <v>7.6773304645343246E-3</v>
      </c>
      <c r="EE111" s="61">
        <v>5.7412746898837658E-3</v>
      </c>
      <c r="EF111" s="61">
        <v>8.8039135984706637E-3</v>
      </c>
      <c r="EG111" s="61">
        <v>5.4056289207981018E-3</v>
      </c>
      <c r="EH111" s="61">
        <v>5.0330791753349481E-3</v>
      </c>
      <c r="EI111" s="61">
        <v>5.1344326568301818E-3</v>
      </c>
      <c r="EJ111" s="61">
        <v>4.913869212116782E-3</v>
      </c>
      <c r="EK111" s="61">
        <v>7.7337837776089054E-3</v>
      </c>
      <c r="EL111" s="61">
        <v>7.5767068725646777E-5</v>
      </c>
      <c r="EM111" s="61">
        <v>4.7418270325212382E-5</v>
      </c>
      <c r="EN111" s="61">
        <v>1.6629535397007168E-5</v>
      </c>
      <c r="EO111" s="61">
        <v>0</v>
      </c>
      <c r="EP111" s="61">
        <v>1.1105718560928295E-4</v>
      </c>
      <c r="EQ111" s="61">
        <v>0</v>
      </c>
      <c r="ER111" s="61">
        <v>0</v>
      </c>
      <c r="ES111" s="61">
        <v>3.0217726498881689E-5</v>
      </c>
      <c r="ET111" s="61">
        <v>0</v>
      </c>
      <c r="EU111" s="61">
        <v>0</v>
      </c>
      <c r="EV111" s="61">
        <v>0</v>
      </c>
      <c r="EW111" s="61">
        <v>6.1966857642458404E-5</v>
      </c>
      <c r="EX111" s="61">
        <v>1.6280465165269808E-5</v>
      </c>
      <c r="EY111" s="61">
        <v>1.9658139693538238E-4</v>
      </c>
      <c r="EZ111" s="61">
        <v>3.5750774141266018E-4</v>
      </c>
      <c r="FA111" s="61">
        <v>4.0241327294897512E-4</v>
      </c>
      <c r="FB111" s="61">
        <v>5.0925325475507119E-4</v>
      </c>
      <c r="FC111" s="61">
        <v>5.6281235531048383E-4</v>
      </c>
      <c r="FD111" s="61">
        <v>3.9807676599614155E-4</v>
      </c>
      <c r="FE111" s="61">
        <v>5.8822666623058184E-4</v>
      </c>
      <c r="FF111" s="61">
        <v>3.9519528963895468E-4</v>
      </c>
      <c r="FG111" s="61">
        <v>2.2620388790194369E-4</v>
      </c>
      <c r="FH111" s="61">
        <v>1.0144828025811243E-3</v>
      </c>
      <c r="FI111" s="61">
        <v>1.9730599227660208E-4</v>
      </c>
      <c r="FJ111" s="61">
        <v>9.0395860465149679E-4</v>
      </c>
      <c r="FK111" s="61">
        <v>2.6575294656969216E-4</v>
      </c>
      <c r="FL111" s="61">
        <v>3.2421569329010147E-4</v>
      </c>
      <c r="FM111" s="61">
        <v>6.0010508179244562E-4</v>
      </c>
      <c r="FN111" s="61">
        <v>8.176377699496486E-4</v>
      </c>
      <c r="FO111" s="61">
        <v>1.7245104784768963E-4</v>
      </c>
      <c r="FP111" s="61">
        <v>7.9428493622509043E-4</v>
      </c>
      <c r="FQ111" s="61">
        <v>1.3400637032809782E-3</v>
      </c>
      <c r="FR111" s="61">
        <v>8.189779755573977E-4</v>
      </c>
      <c r="FS111" s="61">
        <v>6.7904867784526887E-5</v>
      </c>
      <c r="FT111" s="61">
        <v>7.3692389479247165E-5</v>
      </c>
      <c r="FU111" s="61">
        <v>2.277576058215265E-4</v>
      </c>
      <c r="FV111" s="61">
        <v>2.2150492115447163E-4</v>
      </c>
      <c r="FW111" s="61">
        <v>4.9217877675771123E-4</v>
      </c>
      <c r="FX111" s="61">
        <v>5.9777441146228929E-5</v>
      </c>
      <c r="FY111" s="61">
        <v>4.8760772123437535E-5</v>
      </c>
      <c r="FZ111" s="61">
        <v>0</v>
      </c>
      <c r="GA111" s="61">
        <v>7.1961835067088609E-4</v>
      </c>
      <c r="GB111" s="61">
        <v>4.6067235488854651E-5</v>
      </c>
      <c r="GC111" s="61">
        <v>3.7184057879289959E-4</v>
      </c>
      <c r="GD111" s="61">
        <v>8.1165724693576862E-5</v>
      </c>
      <c r="GE111" s="61">
        <v>9.1074569192946657E-5</v>
      </c>
      <c r="GF111" s="61">
        <v>2.9179460214573416E-4</v>
      </c>
      <c r="GG111" s="61">
        <v>1.1184670333956146E-3</v>
      </c>
      <c r="GH111" s="61">
        <v>4.0323284983455012E-4</v>
      </c>
      <c r="GI111" s="61">
        <v>7.800987276988156E-4</v>
      </c>
      <c r="GJ111" s="61">
        <v>1.1613005173830148E-3</v>
      </c>
      <c r="GK111" s="61">
        <v>6.1608402768960921E-4</v>
      </c>
      <c r="GL111" s="61">
        <v>5.5784754745247071E-4</v>
      </c>
      <c r="GM111" s="61">
        <v>6.2070569166457093E-4</v>
      </c>
      <c r="GN111" s="61">
        <v>7.8702138410644755E-4</v>
      </c>
      <c r="GO111" s="61">
        <v>1.271223589853212E-4</v>
      </c>
      <c r="GP111" s="61">
        <v>0</v>
      </c>
      <c r="GQ111" s="61">
        <v>1.6115794497868633E-4</v>
      </c>
      <c r="GR111" s="61">
        <v>5.5491729684231767E-5</v>
      </c>
      <c r="GS111" s="61">
        <v>2.6233874355568304E-4</v>
      </c>
      <c r="GT111" s="61">
        <v>8.4371087425340875E-5</v>
      </c>
      <c r="GU111" s="61">
        <v>8.2124779638062878E-5</v>
      </c>
      <c r="GV111" s="61">
        <v>1.2043321371608079E-4</v>
      </c>
      <c r="GW111" s="61">
        <v>7.7511239391330215E-4</v>
      </c>
      <c r="GX111" s="61">
        <v>7.3904315742500597E-4</v>
      </c>
      <c r="GY111" s="61">
        <v>1.6356569284588863E-3</v>
      </c>
      <c r="GZ111" s="61">
        <v>9.3153664372565725E-2</v>
      </c>
      <c r="HA111" s="61">
        <v>0.19610488629624973</v>
      </c>
      <c r="HB111" s="61">
        <v>1.0978963956502085E-2</v>
      </c>
      <c r="HC111" s="61">
        <v>0.12349760392603538</v>
      </c>
      <c r="HD111" s="61">
        <v>9.3626146624180548E-2</v>
      </c>
      <c r="HE111" s="61">
        <v>1.9585090481950496E-2</v>
      </c>
      <c r="HF111" s="61">
        <v>1.3448659874845992E-2</v>
      </c>
      <c r="HG111" s="61">
        <v>1.1345183641185296E-2</v>
      </c>
      <c r="HH111" s="61">
        <v>4.1050194283823664E-2</v>
      </c>
      <c r="HI111" s="61">
        <v>1.2730050439456462E-2</v>
      </c>
      <c r="HJ111" s="61">
        <v>9.4187391190388853E-3</v>
      </c>
      <c r="HK111" s="61">
        <v>2.2947995391487956E-5</v>
      </c>
      <c r="HL111" s="61">
        <v>1.2115266457546669E-4</v>
      </c>
      <c r="HM111" s="61">
        <v>7.9329582140595797E-4</v>
      </c>
      <c r="HN111" s="61">
        <v>1.7880900365169936E-3</v>
      </c>
      <c r="HO111" s="61">
        <v>1.3247848290933641E-3</v>
      </c>
      <c r="HP111" s="61">
        <v>5.2015293246084945E-3</v>
      </c>
      <c r="HQ111" s="61">
        <v>5.2731959504690078E-3</v>
      </c>
      <c r="HR111" s="61">
        <v>6.4817195437193486E-3</v>
      </c>
      <c r="HS111" s="61">
        <v>1.273514326944728E-2</v>
      </c>
      <c r="HT111" s="61">
        <v>1.0669688848460823E-2</v>
      </c>
      <c r="HU111" s="61">
        <v>1.286142830014581E-2</v>
      </c>
      <c r="HV111" s="61">
        <v>4.4659743855752507E-3</v>
      </c>
      <c r="HW111" s="61">
        <v>4.596939758331987E-4</v>
      </c>
      <c r="HX111" s="61">
        <v>1.2830614452091701E-3</v>
      </c>
      <c r="HY111" s="61">
        <v>2.3770474838072261E-4</v>
      </c>
      <c r="HZ111" s="61">
        <v>6.6342234921068738E-4</v>
      </c>
      <c r="IA111" s="61">
        <v>7.6000307374486989E-4</v>
      </c>
      <c r="IB111" s="61">
        <v>2.8438574280608683E-4</v>
      </c>
      <c r="IC111" s="61">
        <v>2.7201310589630686E-3</v>
      </c>
      <c r="ID111" s="61">
        <v>1.4053568899699605E-3</v>
      </c>
      <c r="IE111" s="61">
        <v>1.8166588263975722E-3</v>
      </c>
      <c r="IF111" s="61">
        <v>4.7628846168127411E-4</v>
      </c>
      <c r="IG111" s="61">
        <v>1.5442459766214155E-3</v>
      </c>
      <c r="IH111" s="61">
        <v>6.5953854273889027E-4</v>
      </c>
      <c r="II111" s="61">
        <v>1.0332895785876849E-3</v>
      </c>
      <c r="IJ111" s="61">
        <v>1.2183016379322478E-5</v>
      </c>
      <c r="IK111" s="61">
        <v>1.9933874798887891E-5</v>
      </c>
      <c r="IL111" s="61">
        <v>3.4621466418181813E-5</v>
      </c>
      <c r="IM111" s="61">
        <v>0</v>
      </c>
      <c r="IN111" s="61">
        <v>0</v>
      </c>
      <c r="IO111" s="61">
        <v>2.9242100449491449E-4</v>
      </c>
      <c r="IP111" s="61">
        <v>1.1185317775433348E-5</v>
      </c>
      <c r="IQ111" s="61">
        <v>0</v>
      </c>
      <c r="IR111" s="61">
        <v>3.0364053024783423E-4</v>
      </c>
      <c r="IS111" s="61">
        <v>1.1223770075725554E-5</v>
      </c>
      <c r="IT111" s="61">
        <v>4.3616780123913748E-5</v>
      </c>
      <c r="IU111" s="61">
        <v>1.468850697347132E-5</v>
      </c>
      <c r="IV111" s="61">
        <v>0</v>
      </c>
      <c r="IW111" s="61">
        <v>0</v>
      </c>
      <c r="IX111" s="61">
        <v>6.8919583832002636E-5</v>
      </c>
      <c r="IY111" s="61">
        <v>2.1842229424363823E-4</v>
      </c>
      <c r="IZ111" s="61">
        <v>2.988786286628055E-4</v>
      </c>
      <c r="JA111" s="61">
        <v>1.4790515806108668E-5</v>
      </c>
      <c r="JB111" s="61">
        <v>1.0380543503387166E-4</v>
      </c>
      <c r="JC111" s="61">
        <v>5.1253392407256447E-5</v>
      </c>
      <c r="JD111" s="61">
        <v>7.2930364454682384E-6</v>
      </c>
      <c r="JE111" s="61">
        <v>4.5437550448352615E-5</v>
      </c>
      <c r="JF111" s="61">
        <v>9.6426266104741542E-5</v>
      </c>
      <c r="JG111" s="61">
        <v>4.8041828225724856E-5</v>
      </c>
      <c r="JH111" s="61">
        <v>2.3081758324395037E-4</v>
      </c>
      <c r="JI111" s="61">
        <v>3.2013354974240389E-4</v>
      </c>
      <c r="JJ111" s="61">
        <v>2.2784953711034301E-4</v>
      </c>
      <c r="JK111" s="61">
        <v>2.1894641362167475E-4</v>
      </c>
      <c r="JL111" s="61">
        <v>3.4926266840292359E-4</v>
      </c>
      <c r="JM111" s="61">
        <v>2.5314638006714707E-4</v>
      </c>
      <c r="JN111" s="61">
        <v>3.2952591446172784E-5</v>
      </c>
      <c r="JO111" s="61">
        <v>4.1242372425067567E-5</v>
      </c>
      <c r="JP111" s="61">
        <v>8.2187065837837749E-5</v>
      </c>
      <c r="JQ111" s="61">
        <v>7.6018511188502826E-5</v>
      </c>
      <c r="JR111" s="61">
        <v>6.1875329819788545E-5</v>
      </c>
      <c r="JS111" s="61">
        <v>0</v>
      </c>
      <c r="JT111" s="61">
        <v>3.5047529198029849E-3</v>
      </c>
      <c r="JU111" s="61">
        <v>1.0715291653696001E-3</v>
      </c>
      <c r="JV111" s="61">
        <v>2.9024624682231566E-3</v>
      </c>
      <c r="JW111" s="61">
        <v>4.5877700754543655E-3</v>
      </c>
      <c r="JX111" s="61">
        <v>2.8191696698589975E-3</v>
      </c>
      <c r="JY111" s="61">
        <v>8.5674427589417079E-3</v>
      </c>
      <c r="JZ111" s="61">
        <v>2.7373406472345403E-3</v>
      </c>
      <c r="KA111" s="61">
        <v>0.13611854716162775</v>
      </c>
      <c r="KB111" s="61">
        <v>8.1272802661691481E-3</v>
      </c>
      <c r="KC111" s="61">
        <v>1.2739552023998076E-3</v>
      </c>
      <c r="KD111" s="61">
        <v>5.7904934010778071E-3</v>
      </c>
      <c r="KE111" s="61">
        <v>1.9371484505949312E-3</v>
      </c>
      <c r="KF111" s="61">
        <v>1.9883785567690035E-2</v>
      </c>
      <c r="KG111" s="61">
        <v>1.6245812732575086E-3</v>
      </c>
      <c r="KH111" s="61">
        <v>4.2702764112535572E-3</v>
      </c>
      <c r="KI111" s="61">
        <v>3.1582679094466189E-3</v>
      </c>
      <c r="KJ111" s="61">
        <v>4.1121542728969254E-3</v>
      </c>
      <c r="KK111" s="61">
        <v>1.6829547189233296E-2</v>
      </c>
      <c r="KL111" s="61">
        <v>2.4024380928255934E-3</v>
      </c>
      <c r="KM111" s="61">
        <v>4.8083173695369165E-2</v>
      </c>
      <c r="KN111" s="61">
        <v>0.15023269798346436</v>
      </c>
      <c r="KO111" s="61">
        <v>1.5161252248640357E-2</v>
      </c>
      <c r="KP111" s="61">
        <v>6.2409778686710569E-3</v>
      </c>
      <c r="KQ111" s="61">
        <v>6.6019913871567984E-2</v>
      </c>
      <c r="KR111" s="61">
        <v>8.0553764243553093E-4</v>
      </c>
      <c r="KS111" s="61">
        <v>2.2337268379315697E-3</v>
      </c>
      <c r="KT111" s="61">
        <v>8.3399151157836221E-2</v>
      </c>
      <c r="KU111" s="61">
        <v>6.1941169515930296E-3</v>
      </c>
      <c r="KV111" s="61">
        <v>0.16989101346781108</v>
      </c>
      <c r="KW111" s="61">
        <v>1.0673507123991311E-3</v>
      </c>
      <c r="KX111" s="61">
        <v>1.4273097812700995E-3</v>
      </c>
      <c r="KY111" s="61">
        <v>4.7238325382333274E-2</v>
      </c>
      <c r="KZ111" s="61">
        <v>2.2586153226150568E-2</v>
      </c>
    </row>
    <row r="112" spans="1:312" ht="13" x14ac:dyDescent="0.3">
      <c r="A112" s="102">
        <v>1.0420515013180687</v>
      </c>
      <c r="B112" s="50" t="s">
        <v>818</v>
      </c>
      <c r="C112" s="60" t="s">
        <v>113</v>
      </c>
      <c r="D112" s="61">
        <v>0</v>
      </c>
      <c r="E112" s="61">
        <v>0</v>
      </c>
      <c r="F112" s="61">
        <v>0</v>
      </c>
      <c r="G112" s="61">
        <v>2.6713200227860184E-5</v>
      </c>
      <c r="H112" s="61">
        <v>0</v>
      </c>
      <c r="I112" s="61">
        <v>2.2253161212254399E-4</v>
      </c>
      <c r="J112" s="61">
        <v>1.0904509291003845E-3</v>
      </c>
      <c r="K112" s="61">
        <v>1.1581264305876443E-3</v>
      </c>
      <c r="L112" s="61">
        <v>8.3056706348146731E-4</v>
      </c>
      <c r="M112" s="61">
        <v>1.1622077114797676E-3</v>
      </c>
      <c r="N112" s="61">
        <v>8.9561167484536886E-4</v>
      </c>
      <c r="O112" s="61">
        <v>3.217813599280362E-4</v>
      </c>
      <c r="P112" s="61">
        <v>3.690636642958786E-4</v>
      </c>
      <c r="Q112" s="61">
        <v>1.380972760195877E-3</v>
      </c>
      <c r="R112" s="61">
        <v>8.9942210621009962E-4</v>
      </c>
      <c r="S112" s="61">
        <v>1.0644268596624977E-3</v>
      </c>
      <c r="T112" s="61">
        <v>6.4741356433512995E-4</v>
      </c>
      <c r="U112" s="61">
        <v>6.8030341940649483E-4</v>
      </c>
      <c r="V112" s="61">
        <v>1.2564035171683273E-2</v>
      </c>
      <c r="W112" s="61">
        <v>3.2108873548209143E-3</v>
      </c>
      <c r="X112" s="61">
        <v>2.7123681655957352E-3</v>
      </c>
      <c r="Y112" s="61">
        <v>9.1532399648798203E-5</v>
      </c>
      <c r="Z112" s="61">
        <v>9.1495741683458615E-4</v>
      </c>
      <c r="AA112" s="61">
        <v>2.0931882563883856E-5</v>
      </c>
      <c r="AB112" s="61">
        <v>2.7908219494598979E-4</v>
      </c>
      <c r="AC112" s="61">
        <v>3.2321333915626843E-4</v>
      </c>
      <c r="AD112" s="61">
        <v>3.2645469453391742E-3</v>
      </c>
      <c r="AE112" s="61">
        <v>3.0657046946571483E-5</v>
      </c>
      <c r="AF112" s="61">
        <v>2.0103635055760591E-3</v>
      </c>
      <c r="AG112" s="61">
        <v>2.3567571794973169E-5</v>
      </c>
      <c r="AH112" s="61">
        <v>0</v>
      </c>
      <c r="AI112" s="61">
        <v>0</v>
      </c>
      <c r="AJ112" s="61">
        <v>0</v>
      </c>
      <c r="AK112" s="61">
        <v>0</v>
      </c>
      <c r="AL112" s="61">
        <v>3.0879889051554903E-5</v>
      </c>
      <c r="AM112" s="61">
        <v>0</v>
      </c>
      <c r="AN112" s="61">
        <v>0</v>
      </c>
      <c r="AO112" s="61">
        <v>0</v>
      </c>
      <c r="AP112" s="61">
        <v>0</v>
      </c>
      <c r="AQ112" s="61">
        <v>0</v>
      </c>
      <c r="AR112" s="61">
        <v>0</v>
      </c>
      <c r="AS112" s="61">
        <v>0</v>
      </c>
      <c r="AT112" s="61">
        <v>0</v>
      </c>
      <c r="AU112" s="61">
        <v>0</v>
      </c>
      <c r="AV112" s="61">
        <v>3.6011483084282133E-6</v>
      </c>
      <c r="AW112" s="61">
        <v>2.4990628090514103E-3</v>
      </c>
      <c r="AX112" s="61">
        <v>5.2883074264451532E-4</v>
      </c>
      <c r="AY112" s="61">
        <v>1.8663754175478732E-3</v>
      </c>
      <c r="AZ112" s="61">
        <v>7.5425505116301166E-4</v>
      </c>
      <c r="BA112" s="61">
        <v>1.2559112446632677E-3</v>
      </c>
      <c r="BB112" s="61">
        <v>2.5301804804785414E-4</v>
      </c>
      <c r="BC112" s="61">
        <v>1.1711616105022733E-3</v>
      </c>
      <c r="BD112" s="61">
        <v>6.8103285766830089E-5</v>
      </c>
      <c r="BE112" s="61">
        <v>0</v>
      </c>
      <c r="BF112" s="61">
        <v>4.2107875927233495E-6</v>
      </c>
      <c r="BG112" s="61">
        <v>1.6320902454508678E-5</v>
      </c>
      <c r="BH112" s="61">
        <v>3.7467849505743789E-4</v>
      </c>
      <c r="BI112" s="61">
        <v>1.0475872561717479E-3</v>
      </c>
      <c r="BJ112" s="61">
        <v>1.8398998189288235E-3</v>
      </c>
      <c r="BK112" s="61">
        <v>1.4807087271873252E-3</v>
      </c>
      <c r="BL112" s="61">
        <v>5.3267606589390776E-3</v>
      </c>
      <c r="BM112" s="61">
        <v>3.6199221825643515E-3</v>
      </c>
      <c r="BN112" s="61">
        <v>3.8192873869923763E-3</v>
      </c>
      <c r="BO112" s="61">
        <v>1.375741791668193E-3</v>
      </c>
      <c r="BP112" s="61">
        <v>0</v>
      </c>
      <c r="BQ112" s="61">
        <v>1.7495040461055114E-4</v>
      </c>
      <c r="BR112" s="61">
        <v>1.6081244949491135E-5</v>
      </c>
      <c r="BS112" s="61">
        <v>0</v>
      </c>
      <c r="BT112" s="61">
        <v>7.3288821097667987E-5</v>
      </c>
      <c r="BU112" s="61">
        <v>3.2515971016378059E-4</v>
      </c>
      <c r="BV112" s="61">
        <v>1.651003213043706E-3</v>
      </c>
      <c r="BW112" s="61">
        <v>4.6683227974335696E-3</v>
      </c>
      <c r="BX112" s="61">
        <v>1.3157261692956805E-3</v>
      </c>
      <c r="BY112" s="61">
        <v>4.3635471026048109E-4</v>
      </c>
      <c r="BZ112" s="61">
        <v>3.0377502343780156E-4</v>
      </c>
      <c r="CA112" s="61">
        <v>1.8530633449478481E-4</v>
      </c>
      <c r="CB112" s="61">
        <v>3.2647199833406293E-4</v>
      </c>
      <c r="CC112" s="61">
        <v>2.8211823182969068E-3</v>
      </c>
      <c r="CD112" s="61">
        <v>3.2863553101283893E-4</v>
      </c>
      <c r="CE112" s="61">
        <v>1.0725211803086243E-3</v>
      </c>
      <c r="CF112" s="61">
        <v>4.5860182582476419E-3</v>
      </c>
      <c r="CG112" s="61">
        <v>3.4179017453305323E-4</v>
      </c>
      <c r="CH112" s="61">
        <v>3.3289705627524732E-3</v>
      </c>
      <c r="CI112" s="61">
        <v>4.0168507048387285E-4</v>
      </c>
      <c r="CJ112" s="61">
        <v>2.3349884507081905E-4</v>
      </c>
      <c r="CK112" s="61">
        <v>8.9410731985867535E-5</v>
      </c>
      <c r="CL112" s="61">
        <v>0</v>
      </c>
      <c r="CM112" s="61">
        <v>0</v>
      </c>
      <c r="CN112" s="61">
        <v>0</v>
      </c>
      <c r="CO112" s="61">
        <v>0</v>
      </c>
      <c r="CP112" s="61">
        <v>0</v>
      </c>
      <c r="CQ112" s="61">
        <v>1.1673847803785637E-5</v>
      </c>
      <c r="CR112" s="61">
        <v>3.4886009606690563E-5</v>
      </c>
      <c r="CS112" s="61">
        <v>0</v>
      </c>
      <c r="CT112" s="61">
        <v>0</v>
      </c>
      <c r="CU112" s="61">
        <v>0</v>
      </c>
      <c r="CV112" s="61">
        <v>0</v>
      </c>
      <c r="CW112" s="61">
        <v>0</v>
      </c>
      <c r="CX112" s="61">
        <v>0</v>
      </c>
      <c r="CY112" s="61">
        <v>0</v>
      </c>
      <c r="CZ112" s="61">
        <v>0</v>
      </c>
      <c r="DA112" s="61">
        <v>1.2446838735213966E-5</v>
      </c>
      <c r="DB112" s="61">
        <v>4.2973555181044943E-3</v>
      </c>
      <c r="DC112" s="61">
        <v>4.4256112694756973E-3</v>
      </c>
      <c r="DD112" s="61">
        <v>1.3862446280264711E-3</v>
      </c>
      <c r="DE112" s="61">
        <v>3.8749838236596581E-3</v>
      </c>
      <c r="DF112" s="61">
        <v>3.2829411012229113E-3</v>
      </c>
      <c r="DG112" s="61">
        <v>5.9674309371428426E-3</v>
      </c>
      <c r="DH112" s="61">
        <v>9.4737992701490296E-3</v>
      </c>
      <c r="DI112" s="61">
        <v>1.3450424576769943E-5</v>
      </c>
      <c r="DJ112" s="61">
        <v>1.5023352298813274E-5</v>
      </c>
      <c r="DK112" s="61">
        <v>0</v>
      </c>
      <c r="DL112" s="61">
        <v>0</v>
      </c>
      <c r="DM112" s="61">
        <v>0</v>
      </c>
      <c r="DN112" s="61">
        <v>0</v>
      </c>
      <c r="DO112" s="61">
        <v>0</v>
      </c>
      <c r="DP112" s="61">
        <v>0</v>
      </c>
      <c r="DQ112" s="61">
        <v>2.4653480556179301E-5</v>
      </c>
      <c r="DR112" s="61">
        <v>2.4124681837686136E-5</v>
      </c>
      <c r="DS112" s="61">
        <v>1.4892030340274847E-5</v>
      </c>
      <c r="DT112" s="61">
        <v>0</v>
      </c>
      <c r="DU112" s="61">
        <v>0</v>
      </c>
      <c r="DV112" s="61">
        <v>0</v>
      </c>
      <c r="DW112" s="61">
        <v>1.3618103967179948E-3</v>
      </c>
      <c r="DX112" s="61">
        <v>0</v>
      </c>
      <c r="DY112" s="61">
        <v>0</v>
      </c>
      <c r="DZ112" s="61">
        <v>0</v>
      </c>
      <c r="EA112" s="61">
        <v>0</v>
      </c>
      <c r="EB112" s="61">
        <v>2.8773827515039077E-3</v>
      </c>
      <c r="EC112" s="61">
        <v>0</v>
      </c>
      <c r="ED112" s="61">
        <v>2.6869682126835254E-5</v>
      </c>
      <c r="EE112" s="61">
        <v>0</v>
      </c>
      <c r="EF112" s="61">
        <v>0</v>
      </c>
      <c r="EG112" s="61">
        <v>0</v>
      </c>
      <c r="EH112" s="61">
        <v>0</v>
      </c>
      <c r="EI112" s="61">
        <v>0</v>
      </c>
      <c r="EJ112" s="61">
        <v>0</v>
      </c>
      <c r="EK112" s="61">
        <v>0</v>
      </c>
      <c r="EL112" s="61">
        <v>4.9461521628993367E-4</v>
      </c>
      <c r="EM112" s="61">
        <v>2.1950201032594038E-4</v>
      </c>
      <c r="EN112" s="61">
        <v>1.1883188835778038E-4</v>
      </c>
      <c r="EO112" s="61">
        <v>1.8511105977141171E-3</v>
      </c>
      <c r="EP112" s="61">
        <v>1.8164311356098667E-3</v>
      </c>
      <c r="EQ112" s="61">
        <v>2.1912165763799079E-4</v>
      </c>
      <c r="ER112" s="61">
        <v>3.3636338014566804E-4</v>
      </c>
      <c r="ES112" s="61">
        <v>3.5446893354007313E-4</v>
      </c>
      <c r="ET112" s="61">
        <v>1.9715017743903041E-3</v>
      </c>
      <c r="EU112" s="61">
        <v>4.9356175582473364E-4</v>
      </c>
      <c r="EV112" s="61">
        <v>8.237646055521541E-5</v>
      </c>
      <c r="EW112" s="61">
        <v>1.5676237942261033E-3</v>
      </c>
      <c r="EX112" s="61">
        <v>2.0883947584807239E-3</v>
      </c>
      <c r="EY112" s="61">
        <v>5.3940095302173064E-4</v>
      </c>
      <c r="EZ112" s="61">
        <v>2.9392603653398239E-3</v>
      </c>
      <c r="FA112" s="61">
        <v>1.872477125177919E-3</v>
      </c>
      <c r="FB112" s="61">
        <v>1.8512549664130879E-3</v>
      </c>
      <c r="FC112" s="61">
        <v>1.1141938949010119E-3</v>
      </c>
      <c r="FD112" s="61">
        <v>4.6620579207435221E-4</v>
      </c>
      <c r="FE112" s="61">
        <v>5.5451123536126795E-4</v>
      </c>
      <c r="FF112" s="61">
        <v>2.5038214144205628E-3</v>
      </c>
      <c r="FG112" s="61">
        <v>6.3169247061084111E-3</v>
      </c>
      <c r="FH112" s="61">
        <v>4.5782835986000487E-3</v>
      </c>
      <c r="FI112" s="61">
        <v>2.7704131357584203E-3</v>
      </c>
      <c r="FJ112" s="61">
        <v>5.2770213004278508E-3</v>
      </c>
      <c r="FK112" s="61">
        <v>6.182823654886715E-4</v>
      </c>
      <c r="FL112" s="61">
        <v>7.1199342979361187E-5</v>
      </c>
      <c r="FM112" s="61">
        <v>6.9242894052974488E-5</v>
      </c>
      <c r="FN112" s="61">
        <v>4.3927511184618589E-4</v>
      </c>
      <c r="FO112" s="61">
        <v>3.2052601138729655E-3</v>
      </c>
      <c r="FP112" s="61">
        <v>8.7120185692672969E-5</v>
      </c>
      <c r="FQ112" s="61">
        <v>7.3633019206286468E-5</v>
      </c>
      <c r="FR112" s="61">
        <v>1.006209349354692E-3</v>
      </c>
      <c r="FS112" s="61">
        <v>2.0371460335358066E-4</v>
      </c>
      <c r="FT112" s="61">
        <v>3.8765267382312308E-5</v>
      </c>
      <c r="FU112" s="61">
        <v>1.4073752450363553E-4</v>
      </c>
      <c r="FV112" s="61">
        <v>0</v>
      </c>
      <c r="FW112" s="61">
        <v>1.0627443724783658E-4</v>
      </c>
      <c r="FX112" s="61">
        <v>2.1887414686157978E-3</v>
      </c>
      <c r="FY112" s="61">
        <v>2.1942347455546893E-4</v>
      </c>
      <c r="FZ112" s="61">
        <v>2.2618243168469518E-3</v>
      </c>
      <c r="GA112" s="61">
        <v>1.9943486857586143E-3</v>
      </c>
      <c r="GB112" s="61">
        <v>4.0640407765434265E-3</v>
      </c>
      <c r="GC112" s="61">
        <v>4.1865827878619441E-4</v>
      </c>
      <c r="GD112" s="61">
        <v>1.6284136949264089E-3</v>
      </c>
      <c r="GE112" s="61">
        <v>1.2087821878692302E-3</v>
      </c>
      <c r="GF112" s="61">
        <v>1.6211670403313771E-3</v>
      </c>
      <c r="GG112" s="61">
        <v>9.9792962666619254E-5</v>
      </c>
      <c r="GH112" s="61">
        <v>1.6451340227624874E-5</v>
      </c>
      <c r="GI112" s="61">
        <v>8.959348424332736E-6</v>
      </c>
      <c r="GJ112" s="61">
        <v>1.0819570037729953E-5</v>
      </c>
      <c r="GK112" s="61">
        <v>1.8489077241057444E-4</v>
      </c>
      <c r="GL112" s="61">
        <v>4.0417935647560646E-5</v>
      </c>
      <c r="GM112" s="61">
        <v>6.8761705499366355E-4</v>
      </c>
      <c r="GN112" s="61">
        <v>2.326720503585491E-3</v>
      </c>
      <c r="GO112" s="61">
        <v>4.099103926117233E-3</v>
      </c>
      <c r="GP112" s="61">
        <v>2.411590272160018E-3</v>
      </c>
      <c r="GQ112" s="61">
        <v>1.7596146942475469E-2</v>
      </c>
      <c r="GR112" s="61">
        <v>1.825808849295245E-3</v>
      </c>
      <c r="GS112" s="61">
        <v>1.361972438923922E-2</v>
      </c>
      <c r="GT112" s="61">
        <v>5.0094314392264304E-3</v>
      </c>
      <c r="GU112" s="61">
        <v>1.6693276293498508E-3</v>
      </c>
      <c r="GV112" s="61">
        <v>6.519207942128776E-3</v>
      </c>
      <c r="GW112" s="61">
        <v>2.0340890605800529E-3</v>
      </c>
      <c r="GX112" s="61">
        <v>5.047456728144942E-5</v>
      </c>
      <c r="GY112" s="61">
        <v>8.9933377688666564E-5</v>
      </c>
      <c r="GZ112" s="61">
        <v>0</v>
      </c>
      <c r="HA112" s="61">
        <v>0</v>
      </c>
      <c r="HB112" s="61">
        <v>2.08829098332341E-4</v>
      </c>
      <c r="HC112" s="61">
        <v>0</v>
      </c>
      <c r="HD112" s="61">
        <v>0</v>
      </c>
      <c r="HE112" s="61">
        <v>0</v>
      </c>
      <c r="HF112" s="61">
        <v>0</v>
      </c>
      <c r="HG112" s="61">
        <v>0</v>
      </c>
      <c r="HH112" s="61">
        <v>0</v>
      </c>
      <c r="HI112" s="61">
        <v>0</v>
      </c>
      <c r="HJ112" s="61">
        <v>0</v>
      </c>
      <c r="HK112" s="61">
        <v>1.4842895688910068E-2</v>
      </c>
      <c r="HL112" s="61">
        <v>7.0035913056194611E-3</v>
      </c>
      <c r="HM112" s="61">
        <v>5.4040579377324432E-3</v>
      </c>
      <c r="HN112" s="61">
        <v>1.2998266609634289E-2</v>
      </c>
      <c r="HO112" s="61">
        <v>1.1260721640747942E-2</v>
      </c>
      <c r="HP112" s="61">
        <v>0</v>
      </c>
      <c r="HQ112" s="61">
        <v>0</v>
      </c>
      <c r="HR112" s="61">
        <v>0</v>
      </c>
      <c r="HS112" s="61">
        <v>0</v>
      </c>
      <c r="HT112" s="61">
        <v>0</v>
      </c>
      <c r="HU112" s="61">
        <v>0</v>
      </c>
      <c r="HV112" s="61">
        <v>0</v>
      </c>
      <c r="HW112" s="61">
        <v>2.9639255507360334E-2</v>
      </c>
      <c r="HX112" s="61">
        <v>2.6210756246473163E-2</v>
      </c>
      <c r="HY112" s="61">
        <v>1.1751703653101138E-2</v>
      </c>
      <c r="HZ112" s="61">
        <v>2.1050046401349175E-2</v>
      </c>
      <c r="IA112" s="61">
        <v>2.4480523050414895E-2</v>
      </c>
      <c r="IB112" s="61">
        <v>3.7741915302054098E-2</v>
      </c>
      <c r="IC112" s="61">
        <v>3.428879273061571E-5</v>
      </c>
      <c r="ID112" s="61">
        <v>0</v>
      </c>
      <c r="IE112" s="61">
        <v>0</v>
      </c>
      <c r="IF112" s="61">
        <v>0</v>
      </c>
      <c r="IG112" s="61">
        <v>5.784202659172631E-4</v>
      </c>
      <c r="IH112" s="61">
        <v>2.3190995350081314E-4</v>
      </c>
      <c r="II112" s="61">
        <v>2.9233595734519694E-4</v>
      </c>
      <c r="IJ112" s="61">
        <v>1.5381210969199054E-3</v>
      </c>
      <c r="IK112" s="61">
        <v>8.7940984136351634E-4</v>
      </c>
      <c r="IL112" s="61">
        <v>2.7098716357888306E-4</v>
      </c>
      <c r="IM112" s="61">
        <v>5.6044613242119557E-4</v>
      </c>
      <c r="IN112" s="61">
        <v>1.2845277317419452E-4</v>
      </c>
      <c r="IO112" s="61">
        <v>4.272624239056168E-4</v>
      </c>
      <c r="IP112" s="61">
        <v>9.359665906818732E-4</v>
      </c>
      <c r="IQ112" s="61">
        <v>1.6835200724047217E-3</v>
      </c>
      <c r="IR112" s="61">
        <v>1.2650281958371837E-4</v>
      </c>
      <c r="IS112" s="61">
        <v>7.0951710771244715E-4</v>
      </c>
      <c r="IT112" s="61">
        <v>8.8934924011526255E-5</v>
      </c>
      <c r="IU112" s="61">
        <v>3.2241346544254357E-4</v>
      </c>
      <c r="IV112" s="61">
        <v>1.3611946640357997E-3</v>
      </c>
      <c r="IW112" s="61">
        <v>2.9616613284792608E-5</v>
      </c>
      <c r="IX112" s="61">
        <v>4.0831621500428183E-4</v>
      </c>
      <c r="IY112" s="61">
        <v>6.7701427281576052E-4</v>
      </c>
      <c r="IZ112" s="61">
        <v>9.2618236241284529E-4</v>
      </c>
      <c r="JA112" s="61">
        <v>2.2275079587777183E-3</v>
      </c>
      <c r="JB112" s="61">
        <v>3.6250976204949258E-4</v>
      </c>
      <c r="JC112" s="61">
        <v>0</v>
      </c>
      <c r="JD112" s="61">
        <v>7.8698953698702048E-4</v>
      </c>
      <c r="JE112" s="61">
        <v>0</v>
      </c>
      <c r="JF112" s="61">
        <v>1.5557592454598876E-5</v>
      </c>
      <c r="JG112" s="61">
        <v>1.4893275145691819E-2</v>
      </c>
      <c r="JH112" s="61">
        <v>1.3956584666898544E-2</v>
      </c>
      <c r="JI112" s="61">
        <v>2.4762496589832695E-2</v>
      </c>
      <c r="JJ112" s="61">
        <v>2.0422359034280795E-2</v>
      </c>
      <c r="JK112" s="61">
        <v>1.344107823567664E-2</v>
      </c>
      <c r="JL112" s="61">
        <v>1.5107775570093735E-2</v>
      </c>
      <c r="JM112" s="61">
        <v>1.262610689319385E-2</v>
      </c>
      <c r="JN112" s="61">
        <v>7.8313092465961281E-4</v>
      </c>
      <c r="JO112" s="61">
        <v>7.8955139696825784E-4</v>
      </c>
      <c r="JP112" s="61">
        <v>8.0120340826219251E-4</v>
      </c>
      <c r="JQ112" s="61">
        <v>1.8634673384588457E-3</v>
      </c>
      <c r="JR112" s="61">
        <v>5.3578118232727506E-4</v>
      </c>
      <c r="JS112" s="61">
        <v>4.0670316482615621E-4</v>
      </c>
      <c r="JT112" s="61">
        <v>0</v>
      </c>
      <c r="JU112" s="61">
        <v>0</v>
      </c>
      <c r="JV112" s="61">
        <v>0</v>
      </c>
      <c r="JW112" s="61">
        <v>0</v>
      </c>
      <c r="JX112" s="61">
        <v>0</v>
      </c>
      <c r="JY112" s="61">
        <v>6.1313272799339195E-6</v>
      </c>
      <c r="JZ112" s="61">
        <v>7.1994969457203919E-6</v>
      </c>
      <c r="KA112" s="61">
        <v>0</v>
      </c>
      <c r="KB112" s="61">
        <v>0</v>
      </c>
      <c r="KC112" s="61">
        <v>0</v>
      </c>
      <c r="KD112" s="61">
        <v>1.7471851960250008E-4</v>
      </c>
      <c r="KE112" s="61">
        <v>0</v>
      </c>
      <c r="KF112" s="61">
        <v>7.0028171364865362E-6</v>
      </c>
      <c r="KG112" s="61">
        <v>0</v>
      </c>
      <c r="KH112" s="61">
        <v>0</v>
      </c>
      <c r="KI112" s="61">
        <v>0</v>
      </c>
      <c r="KJ112" s="61">
        <v>0</v>
      </c>
      <c r="KK112" s="61">
        <v>0</v>
      </c>
      <c r="KL112" s="61">
        <v>0</v>
      </c>
      <c r="KM112" s="61">
        <v>0</v>
      </c>
      <c r="KN112" s="61">
        <v>0</v>
      </c>
      <c r="KO112" s="61">
        <v>3.0376813068525866E-5</v>
      </c>
      <c r="KP112" s="61">
        <v>0</v>
      </c>
      <c r="KQ112" s="61">
        <v>0</v>
      </c>
      <c r="KR112" s="61">
        <v>0</v>
      </c>
      <c r="KS112" s="61">
        <v>0</v>
      </c>
      <c r="KT112" s="61">
        <v>0</v>
      </c>
      <c r="KU112" s="61">
        <v>0</v>
      </c>
      <c r="KV112" s="61">
        <v>0</v>
      </c>
      <c r="KW112" s="61">
        <v>0</v>
      </c>
      <c r="KX112" s="61">
        <v>2.8951595476383207E-5</v>
      </c>
      <c r="KY112" s="61">
        <v>1.6778949660580796E-5</v>
      </c>
      <c r="KZ112" s="61">
        <v>1.5173536353513574E-5</v>
      </c>
    </row>
    <row r="113" spans="1:312" ht="13" x14ac:dyDescent="0.3">
      <c r="A113" s="102">
        <v>1.0126467384810502</v>
      </c>
      <c r="B113" s="50" t="s">
        <v>817</v>
      </c>
      <c r="C113" s="60" t="s">
        <v>47</v>
      </c>
      <c r="D113" s="61">
        <v>7.6877729272734543E-5</v>
      </c>
      <c r="E113" s="61">
        <v>0</v>
      </c>
      <c r="F113" s="61">
        <v>1.0710823749787699E-5</v>
      </c>
      <c r="G113" s="61">
        <v>0</v>
      </c>
      <c r="H113" s="61">
        <v>0</v>
      </c>
      <c r="I113" s="61">
        <v>0</v>
      </c>
      <c r="J113" s="61">
        <v>1.0038821823476969E-4</v>
      </c>
      <c r="K113" s="61">
        <v>0</v>
      </c>
      <c r="L113" s="61">
        <v>0</v>
      </c>
      <c r="M113" s="61">
        <v>1.2399214760758489E-4</v>
      </c>
      <c r="N113" s="61">
        <v>0</v>
      </c>
      <c r="O113" s="61">
        <v>4.2174150895756864E-4</v>
      </c>
      <c r="P113" s="61">
        <v>2.8968711707766148E-4</v>
      </c>
      <c r="Q113" s="61">
        <v>0</v>
      </c>
      <c r="R113" s="61">
        <v>2.578134009548429E-3</v>
      </c>
      <c r="S113" s="61">
        <v>1.5759326614141084E-5</v>
      </c>
      <c r="T113" s="61">
        <v>4.378192449460591E-5</v>
      </c>
      <c r="U113" s="61">
        <v>5.815795225903842E-4</v>
      </c>
      <c r="V113" s="61">
        <v>2.5918814062925542E-2</v>
      </c>
      <c r="W113" s="61">
        <v>5.7088269619064401E-2</v>
      </c>
      <c r="X113" s="61">
        <v>9.153926737132997E-5</v>
      </c>
      <c r="Y113" s="61">
        <v>0</v>
      </c>
      <c r="Z113" s="61">
        <v>3.8312770824545335E-5</v>
      </c>
      <c r="AA113" s="61">
        <v>0</v>
      </c>
      <c r="AB113" s="61">
        <v>0</v>
      </c>
      <c r="AC113" s="61">
        <v>0</v>
      </c>
      <c r="AD113" s="61">
        <v>0</v>
      </c>
      <c r="AE113" s="61">
        <v>0</v>
      </c>
      <c r="AF113" s="61">
        <v>0</v>
      </c>
      <c r="AG113" s="61">
        <v>0</v>
      </c>
      <c r="AH113" s="61">
        <v>0</v>
      </c>
      <c r="AI113" s="61">
        <v>0</v>
      </c>
      <c r="AJ113" s="61">
        <v>0</v>
      </c>
      <c r="AK113" s="61">
        <v>0</v>
      </c>
      <c r="AL113" s="61">
        <v>0</v>
      </c>
      <c r="AM113" s="61">
        <v>0</v>
      </c>
      <c r="AN113" s="61">
        <v>2.1191169314764593E-4</v>
      </c>
      <c r="AO113" s="61">
        <v>0</v>
      </c>
      <c r="AP113" s="61">
        <v>0</v>
      </c>
      <c r="AQ113" s="61">
        <v>7.3914702249079929E-6</v>
      </c>
      <c r="AR113" s="61">
        <v>0</v>
      </c>
      <c r="AS113" s="61">
        <v>0</v>
      </c>
      <c r="AT113" s="61">
        <v>0</v>
      </c>
      <c r="AU113" s="61">
        <v>0</v>
      </c>
      <c r="AV113" s="61">
        <v>9.0057567977290602E-5</v>
      </c>
      <c r="AW113" s="61">
        <v>1.1269111219603116E-4</v>
      </c>
      <c r="AX113" s="61">
        <v>6.2651986511769652E-4</v>
      </c>
      <c r="AY113" s="61">
        <v>7.0810977849770584E-2</v>
      </c>
      <c r="AZ113" s="61">
        <v>1.710979492218565E-3</v>
      </c>
      <c r="BA113" s="61">
        <v>0</v>
      </c>
      <c r="BB113" s="61">
        <v>0</v>
      </c>
      <c r="BC113" s="61">
        <v>0</v>
      </c>
      <c r="BD113" s="61">
        <v>0</v>
      </c>
      <c r="BE113" s="61">
        <v>1.5463083353264501E-4</v>
      </c>
      <c r="BF113" s="61">
        <v>0</v>
      </c>
      <c r="BG113" s="61">
        <v>0</v>
      </c>
      <c r="BH113" s="61">
        <v>0</v>
      </c>
      <c r="BI113" s="61">
        <v>0</v>
      </c>
      <c r="BJ113" s="61">
        <v>0</v>
      </c>
      <c r="BK113" s="61">
        <v>9.0957758599049412E-6</v>
      </c>
      <c r="BL113" s="61">
        <v>0</v>
      </c>
      <c r="BM113" s="61">
        <v>0</v>
      </c>
      <c r="BN113" s="61">
        <v>0</v>
      </c>
      <c r="BO113" s="61">
        <v>0</v>
      </c>
      <c r="BP113" s="61">
        <v>0</v>
      </c>
      <c r="BQ113" s="61">
        <v>0</v>
      </c>
      <c r="BR113" s="61">
        <v>0</v>
      </c>
      <c r="BS113" s="61">
        <v>0</v>
      </c>
      <c r="BT113" s="61">
        <v>8.6157972779883423E-4</v>
      </c>
      <c r="BU113" s="61">
        <v>0</v>
      </c>
      <c r="BV113" s="61">
        <v>1.3074897117516309E-3</v>
      </c>
      <c r="BW113" s="61">
        <v>2.1994079502326034E-5</v>
      </c>
      <c r="BX113" s="61">
        <v>0</v>
      </c>
      <c r="BY113" s="61">
        <v>3.6939763215203402E-3</v>
      </c>
      <c r="BZ113" s="61">
        <v>0</v>
      </c>
      <c r="CA113" s="61">
        <v>0</v>
      </c>
      <c r="CB113" s="61">
        <v>0</v>
      </c>
      <c r="CC113" s="61">
        <v>6.7150828805871557E-4</v>
      </c>
      <c r="CD113" s="61">
        <v>0</v>
      </c>
      <c r="CE113" s="61">
        <v>0</v>
      </c>
      <c r="CF113" s="61">
        <v>0</v>
      </c>
      <c r="CG113" s="61">
        <v>0</v>
      </c>
      <c r="CH113" s="61">
        <v>0</v>
      </c>
      <c r="CI113" s="61">
        <v>0</v>
      </c>
      <c r="CJ113" s="61">
        <v>0</v>
      </c>
      <c r="CK113" s="61">
        <v>0</v>
      </c>
      <c r="CL113" s="61">
        <v>0</v>
      </c>
      <c r="CM113" s="61">
        <v>0</v>
      </c>
      <c r="CN113" s="61">
        <v>0</v>
      </c>
      <c r="CO113" s="61">
        <v>1.9201776859141318E-5</v>
      </c>
      <c r="CP113" s="61">
        <v>0</v>
      </c>
      <c r="CQ113" s="61">
        <v>0</v>
      </c>
      <c r="CR113" s="61">
        <v>0</v>
      </c>
      <c r="CS113" s="61">
        <v>0</v>
      </c>
      <c r="CT113" s="61">
        <v>0</v>
      </c>
      <c r="CU113" s="61">
        <v>0</v>
      </c>
      <c r="CV113" s="61">
        <v>0</v>
      </c>
      <c r="CW113" s="61">
        <v>0</v>
      </c>
      <c r="CX113" s="61">
        <v>0</v>
      </c>
      <c r="CY113" s="61">
        <v>0</v>
      </c>
      <c r="CZ113" s="61">
        <v>4.6318568289352403E-4</v>
      </c>
      <c r="DA113" s="61">
        <v>0</v>
      </c>
      <c r="DB113" s="61">
        <v>0</v>
      </c>
      <c r="DC113" s="61">
        <v>0</v>
      </c>
      <c r="DD113" s="61">
        <v>3.0591084236767056E-5</v>
      </c>
      <c r="DE113" s="61">
        <v>4.2938201581440811E-5</v>
      </c>
      <c r="DF113" s="61">
        <v>0</v>
      </c>
      <c r="DG113" s="61">
        <v>4.5058238108692649E-4</v>
      </c>
      <c r="DH113" s="61">
        <v>3.80939393762269E-5</v>
      </c>
      <c r="DI113" s="61">
        <v>0</v>
      </c>
      <c r="DJ113" s="61">
        <v>0</v>
      </c>
      <c r="DK113" s="61">
        <v>0</v>
      </c>
      <c r="DL113" s="61">
        <v>0</v>
      </c>
      <c r="DM113" s="61">
        <v>0</v>
      </c>
      <c r="DN113" s="61">
        <v>0</v>
      </c>
      <c r="DO113" s="61">
        <v>0</v>
      </c>
      <c r="DP113" s="61">
        <v>0</v>
      </c>
      <c r="DQ113" s="61">
        <v>0</v>
      </c>
      <c r="DR113" s="61">
        <v>0</v>
      </c>
      <c r="DS113" s="61">
        <v>0</v>
      </c>
      <c r="DT113" s="61">
        <v>0</v>
      </c>
      <c r="DU113" s="61">
        <v>0</v>
      </c>
      <c r="DV113" s="61">
        <v>8.2538461740807761E-6</v>
      </c>
      <c r="DW113" s="61">
        <v>0</v>
      </c>
      <c r="DX113" s="61">
        <v>0</v>
      </c>
      <c r="DY113" s="61">
        <v>0</v>
      </c>
      <c r="DZ113" s="61">
        <v>0</v>
      </c>
      <c r="EA113" s="61">
        <v>0</v>
      </c>
      <c r="EB113" s="61">
        <v>0</v>
      </c>
      <c r="EC113" s="61">
        <v>0</v>
      </c>
      <c r="ED113" s="61">
        <v>0</v>
      </c>
      <c r="EE113" s="61">
        <v>0</v>
      </c>
      <c r="EF113" s="61">
        <v>0</v>
      </c>
      <c r="EG113" s="61">
        <v>0</v>
      </c>
      <c r="EH113" s="61">
        <v>0</v>
      </c>
      <c r="EI113" s="61">
        <v>0</v>
      </c>
      <c r="EJ113" s="61">
        <v>0</v>
      </c>
      <c r="EK113" s="61">
        <v>0</v>
      </c>
      <c r="EL113" s="61">
        <v>0</v>
      </c>
      <c r="EM113" s="61">
        <v>2.4605137829571827E-4</v>
      </c>
      <c r="EN113" s="61">
        <v>0</v>
      </c>
      <c r="EO113" s="61">
        <v>0</v>
      </c>
      <c r="EP113" s="61">
        <v>0</v>
      </c>
      <c r="EQ113" s="61">
        <v>0</v>
      </c>
      <c r="ER113" s="61">
        <v>0</v>
      </c>
      <c r="ES113" s="61">
        <v>6.1099814360504752E-4</v>
      </c>
      <c r="ET113" s="61">
        <v>0</v>
      </c>
      <c r="EU113" s="61">
        <v>0</v>
      </c>
      <c r="EV113" s="61">
        <v>0</v>
      </c>
      <c r="EW113" s="61">
        <v>0</v>
      </c>
      <c r="EX113" s="61">
        <v>0</v>
      </c>
      <c r="EY113" s="61">
        <v>4.4758974262303666E-4</v>
      </c>
      <c r="EZ113" s="61">
        <v>4.3882330372464393E-4</v>
      </c>
      <c r="FA113" s="61">
        <v>0</v>
      </c>
      <c r="FB113" s="61">
        <v>0</v>
      </c>
      <c r="FC113" s="61">
        <v>1.3284597258721588E-4</v>
      </c>
      <c r="FD113" s="61">
        <v>0</v>
      </c>
      <c r="FE113" s="61">
        <v>0</v>
      </c>
      <c r="FF113" s="61">
        <v>3.4192317952168186E-4</v>
      </c>
      <c r="FG113" s="61">
        <v>0</v>
      </c>
      <c r="FH113" s="61">
        <v>0</v>
      </c>
      <c r="FI113" s="61">
        <v>6.6428424519828313E-4</v>
      </c>
      <c r="FJ113" s="61">
        <v>0</v>
      </c>
      <c r="FK113" s="61">
        <v>1.2001620008268172E-3</v>
      </c>
      <c r="FL113" s="61">
        <v>0</v>
      </c>
      <c r="FM113" s="61">
        <v>0</v>
      </c>
      <c r="FN113" s="61">
        <v>0</v>
      </c>
      <c r="FO113" s="61">
        <v>0</v>
      </c>
      <c r="FP113" s="61">
        <v>0</v>
      </c>
      <c r="FQ113" s="61">
        <v>0</v>
      </c>
      <c r="FR113" s="61">
        <v>0</v>
      </c>
      <c r="FS113" s="61">
        <v>0</v>
      </c>
      <c r="FT113" s="61">
        <v>0</v>
      </c>
      <c r="FU113" s="61">
        <v>0</v>
      </c>
      <c r="FV113" s="61">
        <v>0</v>
      </c>
      <c r="FW113" s="61">
        <v>0</v>
      </c>
      <c r="FX113" s="61">
        <v>0</v>
      </c>
      <c r="FY113" s="61">
        <v>0</v>
      </c>
      <c r="FZ113" s="61">
        <v>0</v>
      </c>
      <c r="GA113" s="61">
        <v>5.9846551620018271E-4</v>
      </c>
      <c r="GB113" s="61">
        <v>0</v>
      </c>
      <c r="GC113" s="61">
        <v>3.4964518755889885E-4</v>
      </c>
      <c r="GD113" s="61">
        <v>0</v>
      </c>
      <c r="GE113" s="61">
        <v>0</v>
      </c>
      <c r="GF113" s="61">
        <v>0</v>
      </c>
      <c r="GG113" s="61">
        <v>0</v>
      </c>
      <c r="GH113" s="61">
        <v>7.8173035124174946E-6</v>
      </c>
      <c r="GI113" s="61">
        <v>0</v>
      </c>
      <c r="GJ113" s="61">
        <v>2.4363216219711062E-4</v>
      </c>
      <c r="GK113" s="61">
        <v>0</v>
      </c>
      <c r="GL113" s="61">
        <v>0</v>
      </c>
      <c r="GM113" s="61">
        <v>0</v>
      </c>
      <c r="GN113" s="61">
        <v>1.7568502229804657E-4</v>
      </c>
      <c r="GO113" s="61">
        <v>0.31453766310248205</v>
      </c>
      <c r="GP113" s="61">
        <v>2.0762651208108716E-3</v>
      </c>
      <c r="GQ113" s="61">
        <v>6.2406784332104212E-2</v>
      </c>
      <c r="GR113" s="61">
        <v>1.3678298198499961E-4</v>
      </c>
      <c r="GS113" s="61">
        <v>0.48313361373847169</v>
      </c>
      <c r="GT113" s="61">
        <v>1.9404948340745423E-2</v>
      </c>
      <c r="GU113" s="61">
        <v>5.1668837369301703E-4</v>
      </c>
      <c r="GV113" s="61">
        <v>3.9035542104015669E-3</v>
      </c>
      <c r="GW113" s="61">
        <v>0</v>
      </c>
      <c r="GX113" s="61">
        <v>0</v>
      </c>
      <c r="GY113" s="61">
        <v>0</v>
      </c>
      <c r="GZ113" s="61">
        <v>0</v>
      </c>
      <c r="HA113" s="61">
        <v>0</v>
      </c>
      <c r="HB113" s="61">
        <v>0</v>
      </c>
      <c r="HC113" s="61">
        <v>0</v>
      </c>
      <c r="HD113" s="61">
        <v>0</v>
      </c>
      <c r="HE113" s="61">
        <v>0</v>
      </c>
      <c r="HF113" s="61">
        <v>2.5552715181717593E-4</v>
      </c>
      <c r="HG113" s="61">
        <v>0</v>
      </c>
      <c r="HH113" s="61">
        <v>0</v>
      </c>
      <c r="HI113" s="61">
        <v>0</v>
      </c>
      <c r="HJ113" s="61">
        <v>0</v>
      </c>
      <c r="HK113" s="61">
        <v>2.6586750655182407E-3</v>
      </c>
      <c r="HL113" s="61">
        <v>0</v>
      </c>
      <c r="HM113" s="61">
        <v>5.1296224554719797E-4</v>
      </c>
      <c r="HN113" s="61">
        <v>8.9540666395731498E-3</v>
      </c>
      <c r="HO113" s="61">
        <v>9.7109649028586981E-4</v>
      </c>
      <c r="HP113" s="61">
        <v>0</v>
      </c>
      <c r="HQ113" s="61">
        <v>0</v>
      </c>
      <c r="HR113" s="61">
        <v>0</v>
      </c>
      <c r="HS113" s="61">
        <v>0</v>
      </c>
      <c r="HT113" s="61">
        <v>0</v>
      </c>
      <c r="HU113" s="61">
        <v>0</v>
      </c>
      <c r="HV113" s="61">
        <v>8.128921333075866E-4</v>
      </c>
      <c r="HW113" s="61">
        <v>3.1818214695037456E-2</v>
      </c>
      <c r="HX113" s="61">
        <v>5.0875273661107091E-2</v>
      </c>
      <c r="HY113" s="61">
        <v>5.259489107526262E-2</v>
      </c>
      <c r="HZ113" s="61">
        <v>5.5981731777710847E-2</v>
      </c>
      <c r="IA113" s="61">
        <v>4.2938559581011677E-2</v>
      </c>
      <c r="IB113" s="61">
        <v>0.11401048435684699</v>
      </c>
      <c r="IC113" s="61">
        <v>0</v>
      </c>
      <c r="ID113" s="61">
        <v>0</v>
      </c>
      <c r="IE113" s="61">
        <v>0</v>
      </c>
      <c r="IF113" s="61">
        <v>0</v>
      </c>
      <c r="IG113" s="61">
        <v>0</v>
      </c>
      <c r="IH113" s="61">
        <v>0</v>
      </c>
      <c r="II113" s="61">
        <v>0</v>
      </c>
      <c r="IJ113" s="61">
        <v>0</v>
      </c>
      <c r="IK113" s="61">
        <v>3.4288772059722253E-5</v>
      </c>
      <c r="IL113" s="61">
        <v>2.9635268693424484E-4</v>
      </c>
      <c r="IM113" s="61">
        <v>0</v>
      </c>
      <c r="IN113" s="61">
        <v>1.7804054010046991E-4</v>
      </c>
      <c r="IO113" s="61">
        <v>0</v>
      </c>
      <c r="IP113" s="61">
        <v>0</v>
      </c>
      <c r="IQ113" s="61">
        <v>0</v>
      </c>
      <c r="IR113" s="61">
        <v>0</v>
      </c>
      <c r="IS113" s="61">
        <v>0</v>
      </c>
      <c r="IT113" s="61">
        <v>0</v>
      </c>
      <c r="IU113" s="61">
        <v>2.8610144104954179E-6</v>
      </c>
      <c r="IV113" s="61">
        <v>0</v>
      </c>
      <c r="IW113" s="61">
        <v>0</v>
      </c>
      <c r="IX113" s="61">
        <v>0</v>
      </c>
      <c r="IY113" s="61">
        <v>1.123481406597204E-5</v>
      </c>
      <c r="IZ113" s="61">
        <v>0</v>
      </c>
      <c r="JA113" s="61">
        <v>0</v>
      </c>
      <c r="JB113" s="61">
        <v>2.1198194698465842E-5</v>
      </c>
      <c r="JC113" s="61">
        <v>0</v>
      </c>
      <c r="JD113" s="61">
        <v>0</v>
      </c>
      <c r="JE113" s="61">
        <v>0</v>
      </c>
      <c r="JF113" s="61">
        <v>0</v>
      </c>
      <c r="JG113" s="61">
        <v>1.5766177218590149E-2</v>
      </c>
      <c r="JH113" s="61">
        <v>3.2564059159006657E-4</v>
      </c>
      <c r="JI113" s="61">
        <v>0.28052923477691183</v>
      </c>
      <c r="JJ113" s="61">
        <v>0.13561693056960936</v>
      </c>
      <c r="JK113" s="61">
        <v>2.8525092959701985E-3</v>
      </c>
      <c r="JL113" s="61">
        <v>0.34546380107475511</v>
      </c>
      <c r="JM113" s="61">
        <v>0.58071869358896389</v>
      </c>
      <c r="JN113" s="61">
        <v>6.8936323281341386E-4</v>
      </c>
      <c r="JO113" s="61">
        <v>0</v>
      </c>
      <c r="JP113" s="61">
        <v>0</v>
      </c>
      <c r="JQ113" s="61">
        <v>1.7847055098333065E-4</v>
      </c>
      <c r="JR113" s="61">
        <v>0</v>
      </c>
      <c r="JS113" s="61">
        <v>0</v>
      </c>
      <c r="JT113" s="61">
        <v>0</v>
      </c>
      <c r="JU113" s="61">
        <v>4.2051390879944392E-4</v>
      </c>
      <c r="JV113" s="61">
        <v>7.1518178771199967E-5</v>
      </c>
      <c r="JW113" s="61">
        <v>1.6268276510141445E-5</v>
      </c>
      <c r="JX113" s="61">
        <v>3.9473668973783122E-6</v>
      </c>
      <c r="JY113" s="61">
        <v>6.1313272799339195E-6</v>
      </c>
      <c r="JZ113" s="61">
        <v>0</v>
      </c>
      <c r="KA113" s="61">
        <v>0</v>
      </c>
      <c r="KB113" s="61">
        <v>0</v>
      </c>
      <c r="KC113" s="61">
        <v>0</v>
      </c>
      <c r="KD113" s="61">
        <v>0</v>
      </c>
      <c r="KE113" s="61">
        <v>6.141198288595127E-4</v>
      </c>
      <c r="KF113" s="61">
        <v>0</v>
      </c>
      <c r="KG113" s="61">
        <v>0</v>
      </c>
      <c r="KH113" s="61">
        <v>2.2164116589865282E-4</v>
      </c>
      <c r="KI113" s="61">
        <v>6.5331970193358942E-6</v>
      </c>
      <c r="KJ113" s="61">
        <v>0</v>
      </c>
      <c r="KK113" s="61">
        <v>5.2664449583123382E-6</v>
      </c>
      <c r="KL113" s="61">
        <v>0</v>
      </c>
      <c r="KM113" s="61">
        <v>0</v>
      </c>
      <c r="KN113" s="61">
        <v>0</v>
      </c>
      <c r="KO113" s="61">
        <v>0</v>
      </c>
      <c r="KP113" s="61">
        <v>0</v>
      </c>
      <c r="KQ113" s="61">
        <v>6.5366848994418564E-6</v>
      </c>
      <c r="KR113" s="61">
        <v>0</v>
      </c>
      <c r="KS113" s="61">
        <v>1.4687153570211466E-4</v>
      </c>
      <c r="KT113" s="61">
        <v>0</v>
      </c>
      <c r="KU113" s="61">
        <v>0</v>
      </c>
      <c r="KV113" s="61">
        <v>0</v>
      </c>
      <c r="KW113" s="61">
        <v>0</v>
      </c>
      <c r="KX113" s="61">
        <v>2.2773937364786655E-4</v>
      </c>
      <c r="KY113" s="61">
        <v>0</v>
      </c>
      <c r="KZ113" s="61">
        <v>0</v>
      </c>
    </row>
    <row r="114" spans="1:312" ht="13" x14ac:dyDescent="0.3">
      <c r="A114" s="102">
        <v>1.0162849506226022</v>
      </c>
      <c r="B114" s="50" t="s">
        <v>7409</v>
      </c>
      <c r="C114" s="60" t="s">
        <v>121</v>
      </c>
      <c r="D114" s="61">
        <v>0</v>
      </c>
      <c r="E114" s="61">
        <v>0</v>
      </c>
      <c r="F114" s="61">
        <v>0</v>
      </c>
      <c r="G114" s="61">
        <v>0</v>
      </c>
      <c r="H114" s="61">
        <v>0</v>
      </c>
      <c r="I114" s="61">
        <v>0</v>
      </c>
      <c r="J114" s="61">
        <v>0</v>
      </c>
      <c r="K114" s="61">
        <v>0</v>
      </c>
      <c r="L114" s="61">
        <v>0</v>
      </c>
      <c r="M114" s="61">
        <v>0</v>
      </c>
      <c r="N114" s="61">
        <v>0</v>
      </c>
      <c r="O114" s="61">
        <v>0</v>
      </c>
      <c r="P114" s="61">
        <v>0</v>
      </c>
      <c r="Q114" s="61">
        <v>0</v>
      </c>
      <c r="R114" s="61">
        <v>0</v>
      </c>
      <c r="S114" s="61">
        <v>0</v>
      </c>
      <c r="T114" s="61">
        <v>0</v>
      </c>
      <c r="U114" s="61">
        <v>0</v>
      </c>
      <c r="V114" s="61">
        <v>6.1064800915557028E-4</v>
      </c>
      <c r="W114" s="61">
        <v>0.22118497242981297</v>
      </c>
      <c r="X114" s="61">
        <v>1.210995326360544E-4</v>
      </c>
      <c r="Y114" s="61">
        <v>0</v>
      </c>
      <c r="Z114" s="61">
        <v>4.8684736406880806E-6</v>
      </c>
      <c r="AA114" s="61">
        <v>0</v>
      </c>
      <c r="AB114" s="61">
        <v>0</v>
      </c>
      <c r="AC114" s="61">
        <v>6.8715986279114784E-6</v>
      </c>
      <c r="AD114" s="61">
        <v>0</v>
      </c>
      <c r="AE114" s="61">
        <v>0</v>
      </c>
      <c r="AF114" s="61">
        <v>0</v>
      </c>
      <c r="AG114" s="61">
        <v>0</v>
      </c>
      <c r="AH114" s="61">
        <v>0</v>
      </c>
      <c r="AI114" s="61">
        <v>0</v>
      </c>
      <c r="AJ114" s="61">
        <v>0</v>
      </c>
      <c r="AK114" s="61">
        <v>0</v>
      </c>
      <c r="AL114" s="61">
        <v>0</v>
      </c>
      <c r="AM114" s="61">
        <v>0</v>
      </c>
      <c r="AN114" s="61">
        <v>0</v>
      </c>
      <c r="AO114" s="61">
        <v>0</v>
      </c>
      <c r="AP114" s="61">
        <v>0</v>
      </c>
      <c r="AQ114" s="61">
        <v>0</v>
      </c>
      <c r="AR114" s="61">
        <v>0</v>
      </c>
      <c r="AS114" s="61">
        <v>0</v>
      </c>
      <c r="AT114" s="61">
        <v>0</v>
      </c>
      <c r="AU114" s="61">
        <v>0</v>
      </c>
      <c r="AV114" s="61">
        <v>0</v>
      </c>
      <c r="AW114" s="61">
        <v>3.4199583968489794E-4</v>
      </c>
      <c r="AX114" s="61">
        <v>4.9313240797892822E-5</v>
      </c>
      <c r="AY114" s="61">
        <v>0.21343987305169521</v>
      </c>
      <c r="AZ114" s="61">
        <v>0</v>
      </c>
      <c r="BA114" s="61">
        <v>0</v>
      </c>
      <c r="BB114" s="61">
        <v>0</v>
      </c>
      <c r="BC114" s="61">
        <v>0</v>
      </c>
      <c r="BD114" s="61">
        <v>0</v>
      </c>
      <c r="BE114" s="61">
        <v>0</v>
      </c>
      <c r="BF114" s="61">
        <v>2.2763338543811676E-5</v>
      </c>
      <c r="BG114" s="61">
        <v>0</v>
      </c>
      <c r="BH114" s="61">
        <v>0</v>
      </c>
      <c r="BI114" s="61">
        <v>0</v>
      </c>
      <c r="BJ114" s="61">
        <v>0</v>
      </c>
      <c r="BK114" s="61">
        <v>0</v>
      </c>
      <c r="BL114" s="61">
        <v>0</v>
      </c>
      <c r="BM114" s="61">
        <v>0</v>
      </c>
      <c r="BN114" s="61">
        <v>0</v>
      </c>
      <c r="BO114" s="61">
        <v>0</v>
      </c>
      <c r="BP114" s="61">
        <v>0</v>
      </c>
      <c r="BQ114" s="61">
        <v>0</v>
      </c>
      <c r="BR114" s="61">
        <v>0</v>
      </c>
      <c r="BS114" s="61">
        <v>0</v>
      </c>
      <c r="BT114" s="61">
        <v>0</v>
      </c>
      <c r="BU114" s="61">
        <v>0</v>
      </c>
      <c r="BV114" s="61">
        <v>0</v>
      </c>
      <c r="BW114" s="61">
        <v>0</v>
      </c>
      <c r="BX114" s="61">
        <v>0</v>
      </c>
      <c r="BY114" s="61">
        <v>0</v>
      </c>
      <c r="BZ114" s="61">
        <v>0</v>
      </c>
      <c r="CA114" s="61">
        <v>0</v>
      </c>
      <c r="CB114" s="61">
        <v>0</v>
      </c>
      <c r="CC114" s="61">
        <v>0</v>
      </c>
      <c r="CD114" s="61">
        <v>0</v>
      </c>
      <c r="CE114" s="61">
        <v>0</v>
      </c>
      <c r="CF114" s="61">
        <v>0</v>
      </c>
      <c r="CG114" s="61">
        <v>0</v>
      </c>
      <c r="CH114" s="61">
        <v>0</v>
      </c>
      <c r="CI114" s="61">
        <v>2.8432527579430756E-5</v>
      </c>
      <c r="CJ114" s="61">
        <v>0</v>
      </c>
      <c r="CK114" s="61">
        <v>0</v>
      </c>
      <c r="CL114" s="61">
        <v>0</v>
      </c>
      <c r="CM114" s="61">
        <v>0</v>
      </c>
      <c r="CN114" s="61">
        <v>0</v>
      </c>
      <c r="CO114" s="61">
        <v>0</v>
      </c>
      <c r="CP114" s="61">
        <v>0</v>
      </c>
      <c r="CQ114" s="61">
        <v>0</v>
      </c>
      <c r="CR114" s="61">
        <v>0</v>
      </c>
      <c r="CS114" s="61">
        <v>0</v>
      </c>
      <c r="CT114" s="61">
        <v>0</v>
      </c>
      <c r="CU114" s="61">
        <v>0</v>
      </c>
      <c r="CV114" s="61">
        <v>0</v>
      </c>
      <c r="CW114" s="61">
        <v>0</v>
      </c>
      <c r="CX114" s="61">
        <v>0</v>
      </c>
      <c r="CY114" s="61">
        <v>0</v>
      </c>
      <c r="CZ114" s="61">
        <v>0</v>
      </c>
      <c r="DA114" s="61">
        <v>0</v>
      </c>
      <c r="DB114" s="61">
        <v>0</v>
      </c>
      <c r="DC114" s="61">
        <v>1.5720080097311428E-5</v>
      </c>
      <c r="DD114" s="61">
        <v>0</v>
      </c>
      <c r="DE114" s="61">
        <v>0</v>
      </c>
      <c r="DF114" s="61">
        <v>0</v>
      </c>
      <c r="DG114" s="61">
        <v>0</v>
      </c>
      <c r="DH114" s="61">
        <v>0</v>
      </c>
      <c r="DI114" s="61">
        <v>0</v>
      </c>
      <c r="DJ114" s="61">
        <v>0</v>
      </c>
      <c r="DK114" s="61">
        <v>0</v>
      </c>
      <c r="DL114" s="61">
        <v>0</v>
      </c>
      <c r="DM114" s="61">
        <v>0</v>
      </c>
      <c r="DN114" s="61">
        <v>0</v>
      </c>
      <c r="DO114" s="61">
        <v>0</v>
      </c>
      <c r="DP114" s="61">
        <v>0</v>
      </c>
      <c r="DQ114" s="61">
        <v>0</v>
      </c>
      <c r="DR114" s="61">
        <v>0</v>
      </c>
      <c r="DS114" s="61">
        <v>0</v>
      </c>
      <c r="DT114" s="61">
        <v>0</v>
      </c>
      <c r="DU114" s="61">
        <v>0</v>
      </c>
      <c r="DV114" s="61">
        <v>0</v>
      </c>
      <c r="DW114" s="61">
        <v>0</v>
      </c>
      <c r="DX114" s="61">
        <v>0</v>
      </c>
      <c r="DY114" s="61">
        <v>0</v>
      </c>
      <c r="DZ114" s="61">
        <v>0</v>
      </c>
      <c r="EA114" s="61">
        <v>0</v>
      </c>
      <c r="EB114" s="61">
        <v>0</v>
      </c>
      <c r="EC114" s="61">
        <v>0</v>
      </c>
      <c r="ED114" s="61">
        <v>0</v>
      </c>
      <c r="EE114" s="61">
        <v>0</v>
      </c>
      <c r="EF114" s="61">
        <v>0</v>
      </c>
      <c r="EG114" s="61">
        <v>0</v>
      </c>
      <c r="EH114" s="61">
        <v>0</v>
      </c>
      <c r="EI114" s="61">
        <v>0</v>
      </c>
      <c r="EJ114" s="61">
        <v>0</v>
      </c>
      <c r="EK114" s="61">
        <v>0</v>
      </c>
      <c r="EL114" s="61">
        <v>0</v>
      </c>
      <c r="EM114" s="61">
        <v>0</v>
      </c>
      <c r="EN114" s="61">
        <v>0</v>
      </c>
      <c r="EO114" s="61">
        <v>0</v>
      </c>
      <c r="EP114" s="61">
        <v>0</v>
      </c>
      <c r="EQ114" s="61">
        <v>0</v>
      </c>
      <c r="ER114" s="61">
        <v>4.1742233502006749E-4</v>
      </c>
      <c r="ES114" s="61">
        <v>0</v>
      </c>
      <c r="ET114" s="61">
        <v>0</v>
      </c>
      <c r="EU114" s="61">
        <v>0</v>
      </c>
      <c r="EV114" s="61">
        <v>0</v>
      </c>
      <c r="EW114" s="61">
        <v>1.1985359297101008E-5</v>
      </c>
      <c r="EX114" s="61">
        <v>0</v>
      </c>
      <c r="EY114" s="61">
        <v>0</v>
      </c>
      <c r="EZ114" s="61">
        <v>0</v>
      </c>
      <c r="FA114" s="61">
        <v>0</v>
      </c>
      <c r="FB114" s="61">
        <v>0</v>
      </c>
      <c r="FC114" s="61">
        <v>0</v>
      </c>
      <c r="FD114" s="61">
        <v>0</v>
      </c>
      <c r="FE114" s="61">
        <v>0</v>
      </c>
      <c r="FF114" s="61">
        <v>0</v>
      </c>
      <c r="FG114" s="61">
        <v>0</v>
      </c>
      <c r="FH114" s="61">
        <v>0</v>
      </c>
      <c r="FI114" s="61">
        <v>0</v>
      </c>
      <c r="FJ114" s="61">
        <v>0</v>
      </c>
      <c r="FK114" s="61">
        <v>0</v>
      </c>
      <c r="FL114" s="61">
        <v>0</v>
      </c>
      <c r="FM114" s="61">
        <v>0</v>
      </c>
      <c r="FN114" s="61">
        <v>0</v>
      </c>
      <c r="FO114" s="61">
        <v>0</v>
      </c>
      <c r="FP114" s="61">
        <v>0</v>
      </c>
      <c r="FQ114" s="61">
        <v>0</v>
      </c>
      <c r="FR114" s="61">
        <v>0</v>
      </c>
      <c r="FS114" s="61">
        <v>0</v>
      </c>
      <c r="FT114" s="61">
        <v>0</v>
      </c>
      <c r="FU114" s="61">
        <v>0</v>
      </c>
      <c r="FV114" s="61">
        <v>0</v>
      </c>
      <c r="FW114" s="61">
        <v>0</v>
      </c>
      <c r="FX114" s="61">
        <v>0</v>
      </c>
      <c r="FY114" s="61">
        <v>0</v>
      </c>
      <c r="FZ114" s="61">
        <v>0</v>
      </c>
      <c r="GA114" s="61">
        <v>0</v>
      </c>
      <c r="GB114" s="61">
        <v>0</v>
      </c>
      <c r="GC114" s="61">
        <v>0</v>
      </c>
      <c r="GD114" s="61">
        <v>0</v>
      </c>
      <c r="GE114" s="61">
        <v>0</v>
      </c>
      <c r="GF114" s="61">
        <v>0</v>
      </c>
      <c r="GG114" s="61">
        <v>0</v>
      </c>
      <c r="GH114" s="61">
        <v>0</v>
      </c>
      <c r="GI114" s="61">
        <v>0</v>
      </c>
      <c r="GJ114" s="61">
        <v>0</v>
      </c>
      <c r="GK114" s="61">
        <v>0</v>
      </c>
      <c r="GL114" s="61">
        <v>4.7220954518932236E-5</v>
      </c>
      <c r="GM114" s="61">
        <v>0</v>
      </c>
      <c r="GN114" s="61">
        <v>0</v>
      </c>
      <c r="GO114" s="61">
        <v>5.9758373881988601E-5</v>
      </c>
      <c r="GP114" s="61">
        <v>1.4306954731244212E-4</v>
      </c>
      <c r="GQ114" s="61">
        <v>6.2438156693313029E-5</v>
      </c>
      <c r="GR114" s="61">
        <v>1.7251380797595075E-4</v>
      </c>
      <c r="GS114" s="61">
        <v>3.739829343896506E-3</v>
      </c>
      <c r="GT114" s="61">
        <v>1.8958542065083896E-3</v>
      </c>
      <c r="GU114" s="61">
        <v>0</v>
      </c>
      <c r="GV114" s="61">
        <v>0</v>
      </c>
      <c r="GW114" s="61">
        <v>0</v>
      </c>
      <c r="GX114" s="61">
        <v>0</v>
      </c>
      <c r="GY114" s="61">
        <v>0</v>
      </c>
      <c r="GZ114" s="61">
        <v>0</v>
      </c>
      <c r="HA114" s="61">
        <v>0</v>
      </c>
      <c r="HB114" s="61">
        <v>0</v>
      </c>
      <c r="HC114" s="61">
        <v>0</v>
      </c>
      <c r="HD114" s="61">
        <v>0</v>
      </c>
      <c r="HE114" s="61">
        <v>0</v>
      </c>
      <c r="HF114" s="61">
        <v>0</v>
      </c>
      <c r="HG114" s="61">
        <v>0</v>
      </c>
      <c r="HH114" s="61">
        <v>0</v>
      </c>
      <c r="HI114" s="61">
        <v>0</v>
      </c>
      <c r="HJ114" s="61">
        <v>0</v>
      </c>
      <c r="HK114" s="61">
        <v>0</v>
      </c>
      <c r="HL114" s="61">
        <v>0</v>
      </c>
      <c r="HM114" s="61">
        <v>1.5738667626036314E-5</v>
      </c>
      <c r="HN114" s="61">
        <v>4.9744753251019654E-5</v>
      </c>
      <c r="HO114" s="61">
        <v>0</v>
      </c>
      <c r="HP114" s="61">
        <v>0</v>
      </c>
      <c r="HQ114" s="61">
        <v>0</v>
      </c>
      <c r="HR114" s="61">
        <v>0</v>
      </c>
      <c r="HS114" s="61">
        <v>0</v>
      </c>
      <c r="HT114" s="61">
        <v>0</v>
      </c>
      <c r="HU114" s="61">
        <v>0</v>
      </c>
      <c r="HV114" s="61">
        <v>0</v>
      </c>
      <c r="HW114" s="61">
        <v>2.5051442824697475E-5</v>
      </c>
      <c r="HX114" s="61">
        <v>2.3431492369980673E-4</v>
      </c>
      <c r="HY114" s="61">
        <v>0</v>
      </c>
      <c r="HZ114" s="61">
        <v>0</v>
      </c>
      <c r="IA114" s="61">
        <v>5.7241096531119954E-5</v>
      </c>
      <c r="IB114" s="61">
        <v>7.3250873147022368E-5</v>
      </c>
      <c r="IC114" s="61">
        <v>0</v>
      </c>
      <c r="ID114" s="61">
        <v>0</v>
      </c>
      <c r="IE114" s="61">
        <v>0</v>
      </c>
      <c r="IF114" s="61">
        <v>0</v>
      </c>
      <c r="IG114" s="61">
        <v>9.1456099925915483E-6</v>
      </c>
      <c r="IH114" s="61">
        <v>0</v>
      </c>
      <c r="II114" s="61">
        <v>0</v>
      </c>
      <c r="IJ114" s="61">
        <v>0</v>
      </c>
      <c r="IK114" s="61">
        <v>0</v>
      </c>
      <c r="IL114" s="61">
        <v>0</v>
      </c>
      <c r="IM114" s="61">
        <v>0</v>
      </c>
      <c r="IN114" s="61">
        <v>0</v>
      </c>
      <c r="IO114" s="61">
        <v>1.2931051424687551E-5</v>
      </c>
      <c r="IP114" s="61">
        <v>0</v>
      </c>
      <c r="IQ114" s="61">
        <v>1.5042674073993747E-5</v>
      </c>
      <c r="IR114" s="61">
        <v>0</v>
      </c>
      <c r="IS114" s="61">
        <v>1.1038559348403349E-5</v>
      </c>
      <c r="IT114" s="61">
        <v>0</v>
      </c>
      <c r="IU114" s="61">
        <v>0</v>
      </c>
      <c r="IV114" s="61">
        <v>0</v>
      </c>
      <c r="IW114" s="61">
        <v>0</v>
      </c>
      <c r="IX114" s="61">
        <v>0</v>
      </c>
      <c r="IY114" s="61">
        <v>0</v>
      </c>
      <c r="IZ114" s="61">
        <v>0</v>
      </c>
      <c r="JA114" s="61">
        <v>0</v>
      </c>
      <c r="JB114" s="61">
        <v>0</v>
      </c>
      <c r="JC114" s="61">
        <v>0</v>
      </c>
      <c r="JD114" s="61">
        <v>0</v>
      </c>
      <c r="JE114" s="61">
        <v>0</v>
      </c>
      <c r="JF114" s="61">
        <v>0</v>
      </c>
      <c r="JG114" s="61">
        <v>0</v>
      </c>
      <c r="JH114" s="61">
        <v>0</v>
      </c>
      <c r="JI114" s="61">
        <v>8.9977023186258234E-5</v>
      </c>
      <c r="JJ114" s="61">
        <v>1.0873693756449885E-5</v>
      </c>
      <c r="JK114" s="61">
        <v>0</v>
      </c>
      <c r="JL114" s="61">
        <v>2.3771804655696369E-5</v>
      </c>
      <c r="JM114" s="61">
        <v>1.3698896635292165E-5</v>
      </c>
      <c r="JN114" s="61">
        <v>0</v>
      </c>
      <c r="JO114" s="61">
        <v>0</v>
      </c>
      <c r="JP114" s="61">
        <v>0</v>
      </c>
      <c r="JQ114" s="61">
        <v>0</v>
      </c>
      <c r="JR114" s="61">
        <v>0</v>
      </c>
      <c r="JS114" s="61">
        <v>0</v>
      </c>
      <c r="JT114" s="61">
        <v>0</v>
      </c>
      <c r="JU114" s="61">
        <v>0</v>
      </c>
      <c r="JV114" s="61">
        <v>0</v>
      </c>
      <c r="JW114" s="61">
        <v>0</v>
      </c>
      <c r="JX114" s="61">
        <v>0</v>
      </c>
      <c r="JY114" s="61">
        <v>0</v>
      </c>
      <c r="JZ114" s="61">
        <v>0</v>
      </c>
      <c r="KA114" s="61">
        <v>0</v>
      </c>
      <c r="KB114" s="61">
        <v>0</v>
      </c>
      <c r="KC114" s="61">
        <v>0</v>
      </c>
      <c r="KD114" s="61">
        <v>0</v>
      </c>
      <c r="KE114" s="61">
        <v>0</v>
      </c>
      <c r="KF114" s="61">
        <v>0</v>
      </c>
      <c r="KG114" s="61">
        <v>0</v>
      </c>
      <c r="KH114" s="61">
        <v>0</v>
      </c>
      <c r="KI114" s="61">
        <v>0</v>
      </c>
      <c r="KJ114" s="61">
        <v>0</v>
      </c>
      <c r="KK114" s="61">
        <v>0</v>
      </c>
      <c r="KL114" s="61">
        <v>0</v>
      </c>
      <c r="KM114" s="61">
        <v>0</v>
      </c>
      <c r="KN114" s="61">
        <v>0</v>
      </c>
      <c r="KO114" s="61">
        <v>0</v>
      </c>
      <c r="KP114" s="61">
        <v>0</v>
      </c>
      <c r="KQ114" s="61">
        <v>0</v>
      </c>
      <c r="KR114" s="61">
        <v>0</v>
      </c>
      <c r="KS114" s="61">
        <v>0</v>
      </c>
      <c r="KT114" s="61">
        <v>0</v>
      </c>
      <c r="KU114" s="61">
        <v>0</v>
      </c>
      <c r="KV114" s="61">
        <v>0</v>
      </c>
      <c r="KW114" s="61">
        <v>0</v>
      </c>
      <c r="KX114" s="61">
        <v>0</v>
      </c>
      <c r="KY114" s="61">
        <v>0</v>
      </c>
      <c r="KZ114" s="61">
        <v>0</v>
      </c>
    </row>
    <row r="115" spans="1:312" ht="13" x14ac:dyDescent="0.3">
      <c r="A115" s="102">
        <v>1.0222303173707794</v>
      </c>
      <c r="B115" s="50" t="s">
        <v>816</v>
      </c>
      <c r="C115" s="60" t="s">
        <v>145</v>
      </c>
      <c r="D115" s="61">
        <v>5.5895497193073193E-4</v>
      </c>
      <c r="E115" s="61">
        <v>3.4004002923911894E-4</v>
      </c>
      <c r="F115" s="61">
        <v>6.8953548622729E-4</v>
      </c>
      <c r="G115" s="61">
        <v>1.1619926340251239E-5</v>
      </c>
      <c r="H115" s="61">
        <v>0</v>
      </c>
      <c r="I115" s="61">
        <v>0.18106498768922732</v>
      </c>
      <c r="J115" s="61">
        <v>0.16766175208202072</v>
      </c>
      <c r="K115" s="61">
        <v>8.8665161080137105E-3</v>
      </c>
      <c r="L115" s="61">
        <v>5.134291861547376E-3</v>
      </c>
      <c r="M115" s="61">
        <v>2.1666182807593881E-4</v>
      </c>
      <c r="N115" s="61">
        <v>1.3854906004932366E-4</v>
      </c>
      <c r="O115" s="61">
        <v>6.0106842298484025E-4</v>
      </c>
      <c r="P115" s="61">
        <v>2.5146769339190772E-5</v>
      </c>
      <c r="Q115" s="61">
        <v>9.3671419934545448E-4</v>
      </c>
      <c r="R115" s="61">
        <v>1.3646747114312013E-4</v>
      </c>
      <c r="S115" s="61">
        <v>2.5238212071351877E-4</v>
      </c>
      <c r="T115" s="61">
        <v>0</v>
      </c>
      <c r="U115" s="61">
        <v>9.0862372118065388E-6</v>
      </c>
      <c r="V115" s="61">
        <v>1.1832055501029915E-3</v>
      </c>
      <c r="W115" s="61">
        <v>2.4492967790989166E-3</v>
      </c>
      <c r="X115" s="61">
        <v>2.4199893507430657E-3</v>
      </c>
      <c r="Y115" s="61">
        <v>0</v>
      </c>
      <c r="Z115" s="61">
        <v>0</v>
      </c>
      <c r="AA115" s="61">
        <v>1.7411520496321572E-4</v>
      </c>
      <c r="AB115" s="61">
        <v>0</v>
      </c>
      <c r="AC115" s="61">
        <v>0</v>
      </c>
      <c r="AD115" s="61">
        <v>1.831814468940605E-4</v>
      </c>
      <c r="AE115" s="61">
        <v>0</v>
      </c>
      <c r="AF115" s="61">
        <v>0</v>
      </c>
      <c r="AG115" s="61">
        <v>0</v>
      </c>
      <c r="AH115" s="61">
        <v>0</v>
      </c>
      <c r="AI115" s="61">
        <v>0</v>
      </c>
      <c r="AJ115" s="61">
        <v>6.0383878622820427E-4</v>
      </c>
      <c r="AK115" s="61">
        <v>0</v>
      </c>
      <c r="AL115" s="61">
        <v>0</v>
      </c>
      <c r="AM115" s="61">
        <v>0</v>
      </c>
      <c r="AN115" s="61">
        <v>0</v>
      </c>
      <c r="AO115" s="61">
        <v>0</v>
      </c>
      <c r="AP115" s="61">
        <v>0</v>
      </c>
      <c r="AQ115" s="61">
        <v>0</v>
      </c>
      <c r="AR115" s="61">
        <v>0</v>
      </c>
      <c r="AS115" s="61">
        <v>0</v>
      </c>
      <c r="AT115" s="61">
        <v>1.481695247759882E-5</v>
      </c>
      <c r="AU115" s="61">
        <v>0</v>
      </c>
      <c r="AV115" s="61">
        <v>0</v>
      </c>
      <c r="AW115" s="61">
        <v>9.3792678948251187E-3</v>
      </c>
      <c r="AX115" s="61">
        <v>0.11679621132760039</v>
      </c>
      <c r="AY115" s="61">
        <v>1.634858654190513E-2</v>
      </c>
      <c r="AZ115" s="61">
        <v>1.9069791852460683E-4</v>
      </c>
      <c r="BA115" s="61">
        <v>0</v>
      </c>
      <c r="BB115" s="61">
        <v>0</v>
      </c>
      <c r="BC115" s="61">
        <v>5.5990167827915194E-4</v>
      </c>
      <c r="BD115" s="61">
        <v>4.0861971460098055E-5</v>
      </c>
      <c r="BE115" s="61">
        <v>0</v>
      </c>
      <c r="BF115" s="61">
        <v>0</v>
      </c>
      <c r="BG115" s="61">
        <v>0</v>
      </c>
      <c r="BH115" s="61">
        <v>2.9967010894977751E-4</v>
      </c>
      <c r="BI115" s="61">
        <v>7.1431318262237754E-6</v>
      </c>
      <c r="BJ115" s="61">
        <v>7.5696125615554654E-4</v>
      </c>
      <c r="BK115" s="61">
        <v>1.2156791240506284E-4</v>
      </c>
      <c r="BL115" s="61">
        <v>0</v>
      </c>
      <c r="BM115" s="61">
        <v>0</v>
      </c>
      <c r="BN115" s="61">
        <v>0</v>
      </c>
      <c r="BO115" s="61">
        <v>0</v>
      </c>
      <c r="BP115" s="61">
        <v>1.5744754807698153E-3</v>
      </c>
      <c r="BQ115" s="61">
        <v>8.646692135047691E-3</v>
      </c>
      <c r="BR115" s="61">
        <v>1.5892124946829814E-3</v>
      </c>
      <c r="BS115" s="61">
        <v>2.2752792227803465E-3</v>
      </c>
      <c r="BT115" s="61">
        <v>3.9624228990186349E-3</v>
      </c>
      <c r="BU115" s="61">
        <v>1.0808039337253354E-2</v>
      </c>
      <c r="BV115" s="61">
        <v>0</v>
      </c>
      <c r="BW115" s="61">
        <v>2.0900484993738155E-3</v>
      </c>
      <c r="BX115" s="61">
        <v>0</v>
      </c>
      <c r="BY115" s="61">
        <v>1.410357022755579E-3</v>
      </c>
      <c r="BZ115" s="61">
        <v>0</v>
      </c>
      <c r="CA115" s="61">
        <v>1.197262912941482E-4</v>
      </c>
      <c r="CB115" s="61">
        <v>0</v>
      </c>
      <c r="CC115" s="61">
        <v>0</v>
      </c>
      <c r="CD115" s="61">
        <v>0</v>
      </c>
      <c r="CE115" s="61">
        <v>0</v>
      </c>
      <c r="CF115" s="61">
        <v>8.8887971422265942E-5</v>
      </c>
      <c r="CG115" s="61">
        <v>0</v>
      </c>
      <c r="CH115" s="61">
        <v>0</v>
      </c>
      <c r="CI115" s="61">
        <v>7.7819727160336101E-4</v>
      </c>
      <c r="CJ115" s="61">
        <v>1.4210224088123658E-3</v>
      </c>
      <c r="CK115" s="61">
        <v>0</v>
      </c>
      <c r="CL115" s="61">
        <v>0</v>
      </c>
      <c r="CM115" s="61">
        <v>1.8678609669236959E-3</v>
      </c>
      <c r="CN115" s="61">
        <v>8.9570044687766926E-5</v>
      </c>
      <c r="CO115" s="61">
        <v>8.7957330075304828E-5</v>
      </c>
      <c r="CP115" s="61">
        <v>0</v>
      </c>
      <c r="CQ115" s="61">
        <v>0</v>
      </c>
      <c r="CR115" s="61">
        <v>0</v>
      </c>
      <c r="CS115" s="61">
        <v>0</v>
      </c>
      <c r="CT115" s="61">
        <v>0</v>
      </c>
      <c r="CU115" s="61">
        <v>0</v>
      </c>
      <c r="CV115" s="61">
        <v>0</v>
      </c>
      <c r="CW115" s="61">
        <v>0</v>
      </c>
      <c r="CX115" s="61">
        <v>0</v>
      </c>
      <c r="CY115" s="61">
        <v>0</v>
      </c>
      <c r="CZ115" s="61">
        <v>0</v>
      </c>
      <c r="DA115" s="61">
        <v>0</v>
      </c>
      <c r="DB115" s="61">
        <v>0</v>
      </c>
      <c r="DC115" s="61">
        <v>0</v>
      </c>
      <c r="DD115" s="61">
        <v>9.2429031853917272E-4</v>
      </c>
      <c r="DE115" s="61">
        <v>3.6156916810719657E-4</v>
      </c>
      <c r="DF115" s="61">
        <v>0</v>
      </c>
      <c r="DG115" s="61">
        <v>6.0440960628924189E-5</v>
      </c>
      <c r="DH115" s="61">
        <v>1.0924044998144387E-3</v>
      </c>
      <c r="DI115" s="61">
        <v>1.3545817658874695E-5</v>
      </c>
      <c r="DJ115" s="61">
        <v>0</v>
      </c>
      <c r="DK115" s="61">
        <v>0</v>
      </c>
      <c r="DL115" s="61">
        <v>6.4545024212599644E-4</v>
      </c>
      <c r="DM115" s="61">
        <v>0</v>
      </c>
      <c r="DN115" s="61">
        <v>0</v>
      </c>
      <c r="DO115" s="61">
        <v>3.5718905895875823E-4</v>
      </c>
      <c r="DP115" s="61">
        <v>9.0190092951916165E-6</v>
      </c>
      <c r="DQ115" s="61">
        <v>0</v>
      </c>
      <c r="DR115" s="61">
        <v>0</v>
      </c>
      <c r="DS115" s="61">
        <v>0</v>
      </c>
      <c r="DT115" s="61">
        <v>0</v>
      </c>
      <c r="DU115" s="61">
        <v>0</v>
      </c>
      <c r="DV115" s="61">
        <v>0</v>
      </c>
      <c r="DW115" s="61">
        <v>0</v>
      </c>
      <c r="DX115" s="61">
        <v>0</v>
      </c>
      <c r="DY115" s="61">
        <v>0</v>
      </c>
      <c r="DZ115" s="61">
        <v>0</v>
      </c>
      <c r="EA115" s="61">
        <v>0</v>
      </c>
      <c r="EB115" s="61">
        <v>0</v>
      </c>
      <c r="EC115" s="61">
        <v>0</v>
      </c>
      <c r="ED115" s="61">
        <v>5.3739364253670509E-5</v>
      </c>
      <c r="EE115" s="61">
        <v>0</v>
      </c>
      <c r="EF115" s="61">
        <v>0</v>
      </c>
      <c r="EG115" s="61">
        <v>0</v>
      </c>
      <c r="EH115" s="61">
        <v>0</v>
      </c>
      <c r="EI115" s="61">
        <v>0</v>
      </c>
      <c r="EJ115" s="61">
        <v>0</v>
      </c>
      <c r="EK115" s="61">
        <v>0</v>
      </c>
      <c r="EL115" s="61">
        <v>7.1015224165947395E-3</v>
      </c>
      <c r="EM115" s="61">
        <v>1.1047003636053236E-2</v>
      </c>
      <c r="EN115" s="61">
        <v>7.5046552623229913E-3</v>
      </c>
      <c r="EO115" s="61">
        <v>8.3013191310326324E-3</v>
      </c>
      <c r="EP115" s="61">
        <v>1.4881175373868124E-2</v>
      </c>
      <c r="EQ115" s="61">
        <v>5.2512346469134616E-3</v>
      </c>
      <c r="ER115" s="61">
        <v>4.7231259371709631E-3</v>
      </c>
      <c r="ES115" s="61">
        <v>1.2087512790483193E-2</v>
      </c>
      <c r="ET115" s="61">
        <v>5.5768282649698913E-3</v>
      </c>
      <c r="EU115" s="61">
        <v>4.2319746143721143E-3</v>
      </c>
      <c r="EV115" s="61">
        <v>0.12167242661022462</v>
      </c>
      <c r="EW115" s="61">
        <v>8.7731317009421307E-3</v>
      </c>
      <c r="EX115" s="61">
        <v>2.080281660006698E-5</v>
      </c>
      <c r="EY115" s="61">
        <v>6.5020188881301751E-5</v>
      </c>
      <c r="EZ115" s="61">
        <v>0</v>
      </c>
      <c r="FA115" s="61">
        <v>0</v>
      </c>
      <c r="FB115" s="61">
        <v>1.3990474031732724E-5</v>
      </c>
      <c r="FC115" s="61">
        <v>7.4672084847840882E-4</v>
      </c>
      <c r="FD115" s="61">
        <v>1.8813104680575786E-4</v>
      </c>
      <c r="FE115" s="61">
        <v>0</v>
      </c>
      <c r="FF115" s="61">
        <v>9.9940617094283586E-5</v>
      </c>
      <c r="FG115" s="61">
        <v>0</v>
      </c>
      <c r="FH115" s="61">
        <v>4.4523739133524853E-5</v>
      </c>
      <c r="FI115" s="61">
        <v>0</v>
      </c>
      <c r="FJ115" s="61">
        <v>1.9806407717128547E-3</v>
      </c>
      <c r="FK115" s="61">
        <v>1.7700990241578919E-3</v>
      </c>
      <c r="FL115" s="61">
        <v>0</v>
      </c>
      <c r="FM115" s="61">
        <v>0</v>
      </c>
      <c r="FN115" s="61">
        <v>0</v>
      </c>
      <c r="FO115" s="61">
        <v>0</v>
      </c>
      <c r="FP115" s="61">
        <v>0</v>
      </c>
      <c r="FQ115" s="61">
        <v>0</v>
      </c>
      <c r="FR115" s="61">
        <v>0</v>
      </c>
      <c r="FS115" s="61">
        <v>1.3785901779172554E-2</v>
      </c>
      <c r="FT115" s="61">
        <v>1.0206050509800049E-3</v>
      </c>
      <c r="FU115" s="61">
        <v>5.4734672723883847E-4</v>
      </c>
      <c r="FV115" s="61">
        <v>0</v>
      </c>
      <c r="FW115" s="61">
        <v>0</v>
      </c>
      <c r="FX115" s="61">
        <v>2.3368104023117488E-4</v>
      </c>
      <c r="FY115" s="61">
        <v>1.3711805777973747E-4</v>
      </c>
      <c r="FZ115" s="61">
        <v>9.0123958687024031E-4</v>
      </c>
      <c r="GA115" s="61">
        <v>4.7048886327264323E-4</v>
      </c>
      <c r="GB115" s="61">
        <v>3.3997405025108118E-4</v>
      </c>
      <c r="GC115" s="61">
        <v>8.7936545466252053E-4</v>
      </c>
      <c r="GD115" s="61">
        <v>0</v>
      </c>
      <c r="GE115" s="61">
        <v>2.3146023109809647E-5</v>
      </c>
      <c r="GF115" s="61">
        <v>0</v>
      </c>
      <c r="GG115" s="61">
        <v>0</v>
      </c>
      <c r="GH115" s="61">
        <v>4.3170183576036908E-5</v>
      </c>
      <c r="GI115" s="61">
        <v>0</v>
      </c>
      <c r="GJ115" s="61">
        <v>0</v>
      </c>
      <c r="GK115" s="61">
        <v>0</v>
      </c>
      <c r="GL115" s="61">
        <v>0</v>
      </c>
      <c r="GM115" s="61">
        <v>0</v>
      </c>
      <c r="GN115" s="61">
        <v>0</v>
      </c>
      <c r="GO115" s="61">
        <v>1.0273692233268143E-3</v>
      </c>
      <c r="GP115" s="61">
        <v>2.531625744122178E-4</v>
      </c>
      <c r="GQ115" s="61">
        <v>1.6876161870032469E-4</v>
      </c>
      <c r="GR115" s="61">
        <v>4.1234232584377026E-4</v>
      </c>
      <c r="GS115" s="61">
        <v>1.2726691982146595E-3</v>
      </c>
      <c r="GT115" s="61">
        <v>1.3316885639436259E-3</v>
      </c>
      <c r="GU115" s="61">
        <v>2.7432515280384441E-3</v>
      </c>
      <c r="GV115" s="61">
        <v>1.6591738724414723E-3</v>
      </c>
      <c r="GW115" s="61">
        <v>0</v>
      </c>
      <c r="GX115" s="61">
        <v>0</v>
      </c>
      <c r="GY115" s="61">
        <v>0</v>
      </c>
      <c r="GZ115" s="61">
        <v>0</v>
      </c>
      <c r="HA115" s="61">
        <v>0</v>
      </c>
      <c r="HB115" s="61">
        <v>0</v>
      </c>
      <c r="HC115" s="61">
        <v>0</v>
      </c>
      <c r="HD115" s="61">
        <v>0</v>
      </c>
      <c r="HE115" s="61">
        <v>0</v>
      </c>
      <c r="HF115" s="61">
        <v>0</v>
      </c>
      <c r="HG115" s="61">
        <v>0</v>
      </c>
      <c r="HH115" s="61">
        <v>0</v>
      </c>
      <c r="HI115" s="61">
        <v>0</v>
      </c>
      <c r="HJ115" s="61">
        <v>4.8616490074044125E-4</v>
      </c>
      <c r="HK115" s="61">
        <v>0</v>
      </c>
      <c r="HL115" s="61">
        <v>0</v>
      </c>
      <c r="HM115" s="61">
        <v>2.8910034859173083E-5</v>
      </c>
      <c r="HN115" s="61">
        <v>1.3790708181961994E-3</v>
      </c>
      <c r="HO115" s="61">
        <v>0</v>
      </c>
      <c r="HP115" s="61">
        <v>0</v>
      </c>
      <c r="HQ115" s="61">
        <v>0</v>
      </c>
      <c r="HR115" s="61">
        <v>0</v>
      </c>
      <c r="HS115" s="61">
        <v>0</v>
      </c>
      <c r="HT115" s="61">
        <v>0</v>
      </c>
      <c r="HU115" s="61">
        <v>0</v>
      </c>
      <c r="HV115" s="61">
        <v>0</v>
      </c>
      <c r="HW115" s="61">
        <v>8.7943090036100488E-4</v>
      </c>
      <c r="HX115" s="61">
        <v>2.7039278837639462E-3</v>
      </c>
      <c r="HY115" s="61">
        <v>8.4770289509026835E-5</v>
      </c>
      <c r="HZ115" s="61">
        <v>1.2506814075754348E-3</v>
      </c>
      <c r="IA115" s="61">
        <v>0</v>
      </c>
      <c r="IB115" s="61">
        <v>2.2652370855549774E-5</v>
      </c>
      <c r="IC115" s="61">
        <v>1.6974649866641437E-5</v>
      </c>
      <c r="ID115" s="61">
        <v>8.9629881379621923E-4</v>
      </c>
      <c r="IE115" s="61">
        <v>0</v>
      </c>
      <c r="IF115" s="61">
        <v>0</v>
      </c>
      <c r="IG115" s="61">
        <v>0</v>
      </c>
      <c r="IH115" s="61">
        <v>9.6523427517870034E-5</v>
      </c>
      <c r="II115" s="61">
        <v>2.7790976668672145E-5</v>
      </c>
      <c r="IJ115" s="61">
        <v>3.3520254766928222E-3</v>
      </c>
      <c r="IK115" s="61">
        <v>2.5938233702932781E-3</v>
      </c>
      <c r="IL115" s="61">
        <v>2.3411087654330058E-3</v>
      </c>
      <c r="IM115" s="61">
        <v>4.5985405686463029E-4</v>
      </c>
      <c r="IN115" s="61">
        <v>2.1244488844184574E-3</v>
      </c>
      <c r="IO115" s="61">
        <v>1.1494595121375477E-3</v>
      </c>
      <c r="IP115" s="61">
        <v>1.797130093221842E-3</v>
      </c>
      <c r="IQ115" s="61">
        <v>1.4600547478976406E-3</v>
      </c>
      <c r="IR115" s="61">
        <v>3.3789280369357008E-3</v>
      </c>
      <c r="IS115" s="61">
        <v>2.3011530523120317E-2</v>
      </c>
      <c r="IT115" s="61">
        <v>0.14769760113071201</v>
      </c>
      <c r="IU115" s="61">
        <v>0.13052482676637375</v>
      </c>
      <c r="IV115" s="61">
        <v>0.14230823984881394</v>
      </c>
      <c r="IW115" s="61">
        <v>0.15692234415960721</v>
      </c>
      <c r="IX115" s="61">
        <v>0.14051395978327985</v>
      </c>
      <c r="IY115" s="61">
        <v>1.412729719592844E-3</v>
      </c>
      <c r="IZ115" s="61">
        <v>8.2931986996747427E-4</v>
      </c>
      <c r="JA115" s="61">
        <v>2.2593824505610025E-3</v>
      </c>
      <c r="JB115" s="61">
        <v>5.8178559976082426E-4</v>
      </c>
      <c r="JC115" s="61">
        <v>1.5949822305104471E-5</v>
      </c>
      <c r="JD115" s="61">
        <v>0</v>
      </c>
      <c r="JE115" s="61">
        <v>0</v>
      </c>
      <c r="JF115" s="61">
        <v>5.8135796327027714E-4</v>
      </c>
      <c r="JG115" s="61">
        <v>1.3696900644901506E-4</v>
      </c>
      <c r="JH115" s="61">
        <v>2.5086823622757565E-4</v>
      </c>
      <c r="JI115" s="61">
        <v>1.3734071386236094E-3</v>
      </c>
      <c r="JJ115" s="61">
        <v>1.71732146744518E-4</v>
      </c>
      <c r="JK115" s="61">
        <v>1.2361277595120172E-4</v>
      </c>
      <c r="JL115" s="61">
        <v>2.5943771681615595E-3</v>
      </c>
      <c r="JM115" s="61">
        <v>9.1423132863900189E-5</v>
      </c>
      <c r="JN115" s="61">
        <v>8.9267408171560551E-4</v>
      </c>
      <c r="JO115" s="61">
        <v>4.6775091239293059E-3</v>
      </c>
      <c r="JP115" s="61">
        <v>2.3753962513387034E-3</v>
      </c>
      <c r="JQ115" s="61">
        <v>5.2385793994866965E-4</v>
      </c>
      <c r="JR115" s="61">
        <v>1.0048750809107305E-3</v>
      </c>
      <c r="JS115" s="61">
        <v>0</v>
      </c>
      <c r="JT115" s="61">
        <v>0</v>
      </c>
      <c r="JU115" s="61">
        <v>0</v>
      </c>
      <c r="JV115" s="61">
        <v>2.8420188518889981E-5</v>
      </c>
      <c r="JW115" s="61">
        <v>0</v>
      </c>
      <c r="JX115" s="61">
        <v>0</v>
      </c>
      <c r="JY115" s="61">
        <v>4.7681897264555047E-4</v>
      </c>
      <c r="JZ115" s="61">
        <v>0</v>
      </c>
      <c r="KA115" s="61">
        <v>0</v>
      </c>
      <c r="KB115" s="61">
        <v>0</v>
      </c>
      <c r="KC115" s="61">
        <v>0</v>
      </c>
      <c r="KD115" s="61">
        <v>0</v>
      </c>
      <c r="KE115" s="61">
        <v>0</v>
      </c>
      <c r="KF115" s="61">
        <v>0</v>
      </c>
      <c r="KG115" s="61">
        <v>0</v>
      </c>
      <c r="KH115" s="61">
        <v>0</v>
      </c>
      <c r="KI115" s="61">
        <v>0</v>
      </c>
      <c r="KJ115" s="61">
        <v>0</v>
      </c>
      <c r="KK115" s="61">
        <v>0</v>
      </c>
      <c r="KL115" s="61">
        <v>0</v>
      </c>
      <c r="KM115" s="61">
        <v>0</v>
      </c>
      <c r="KN115" s="61">
        <v>0</v>
      </c>
      <c r="KO115" s="61">
        <v>3.327441633383834E-4</v>
      </c>
      <c r="KP115" s="61">
        <v>0</v>
      </c>
      <c r="KQ115" s="61">
        <v>0</v>
      </c>
      <c r="KR115" s="61">
        <v>0</v>
      </c>
      <c r="KS115" s="61">
        <v>0</v>
      </c>
      <c r="KT115" s="61">
        <v>0</v>
      </c>
      <c r="KU115" s="61">
        <v>0</v>
      </c>
      <c r="KV115" s="61">
        <v>0</v>
      </c>
      <c r="KW115" s="61">
        <v>2.2266855263925072E-4</v>
      </c>
      <c r="KX115" s="61">
        <v>0</v>
      </c>
      <c r="KY115" s="61">
        <v>0</v>
      </c>
      <c r="KZ115" s="61">
        <v>0</v>
      </c>
    </row>
    <row r="116" spans="1:312" ht="13" x14ac:dyDescent="0.3">
      <c r="A116" s="102">
        <v>1.010413717503494</v>
      </c>
      <c r="B116" s="50" t="s">
        <v>815</v>
      </c>
      <c r="C116" s="60" t="s">
        <v>16</v>
      </c>
      <c r="D116" s="61">
        <v>0</v>
      </c>
      <c r="E116" s="61">
        <v>0</v>
      </c>
      <c r="F116" s="61">
        <v>1.0634860460782113E-5</v>
      </c>
      <c r="G116" s="61">
        <v>0</v>
      </c>
      <c r="H116" s="61">
        <v>0</v>
      </c>
      <c r="I116" s="61">
        <v>0</v>
      </c>
      <c r="J116" s="61">
        <v>0</v>
      </c>
      <c r="K116" s="61">
        <v>0</v>
      </c>
      <c r="L116" s="61">
        <v>0</v>
      </c>
      <c r="M116" s="61">
        <v>0</v>
      </c>
      <c r="N116" s="61">
        <v>0</v>
      </c>
      <c r="O116" s="61">
        <v>0</v>
      </c>
      <c r="P116" s="61">
        <v>0</v>
      </c>
      <c r="Q116" s="61">
        <v>0</v>
      </c>
      <c r="R116" s="61">
        <v>0</v>
      </c>
      <c r="S116" s="61">
        <v>0</v>
      </c>
      <c r="T116" s="61">
        <v>0</v>
      </c>
      <c r="U116" s="61">
        <v>0</v>
      </c>
      <c r="V116" s="61">
        <v>0</v>
      </c>
      <c r="W116" s="61">
        <v>0</v>
      </c>
      <c r="X116" s="61">
        <v>1.2995943098719365E-4</v>
      </c>
      <c r="Y116" s="61">
        <v>3.2526205033361449E-4</v>
      </c>
      <c r="Z116" s="61">
        <v>1.8932953047120315E-5</v>
      </c>
      <c r="AA116" s="61">
        <v>9.3785707591427672E-6</v>
      </c>
      <c r="AB116" s="61">
        <v>0</v>
      </c>
      <c r="AC116" s="61">
        <v>6.900887408948478E-4</v>
      </c>
      <c r="AD116" s="61">
        <v>0.33601732331903111</v>
      </c>
      <c r="AE116" s="61">
        <v>0</v>
      </c>
      <c r="AF116" s="61">
        <v>0</v>
      </c>
      <c r="AG116" s="61">
        <v>0</v>
      </c>
      <c r="AH116" s="61">
        <v>0</v>
      </c>
      <c r="AI116" s="61">
        <v>0</v>
      </c>
      <c r="AJ116" s="61">
        <v>0</v>
      </c>
      <c r="AK116" s="61">
        <v>2.1482427758049693E-4</v>
      </c>
      <c r="AL116" s="61">
        <v>2.1096161827299885E-5</v>
      </c>
      <c r="AM116" s="61">
        <v>1.5153555967923265E-5</v>
      </c>
      <c r="AN116" s="61">
        <v>2.138039093891967E-5</v>
      </c>
      <c r="AO116" s="61">
        <v>0</v>
      </c>
      <c r="AP116" s="61">
        <v>0</v>
      </c>
      <c r="AQ116" s="61">
        <v>0</v>
      </c>
      <c r="AR116" s="61">
        <v>0</v>
      </c>
      <c r="AS116" s="61">
        <v>0</v>
      </c>
      <c r="AT116" s="61">
        <v>0</v>
      </c>
      <c r="AU116" s="61">
        <v>0</v>
      </c>
      <c r="AV116" s="61">
        <v>0</v>
      </c>
      <c r="AW116" s="61">
        <v>0</v>
      </c>
      <c r="AX116" s="61">
        <v>0</v>
      </c>
      <c r="AY116" s="61">
        <v>1.5799328818570963E-4</v>
      </c>
      <c r="AZ116" s="61">
        <v>2.7363173129484698E-4</v>
      </c>
      <c r="BA116" s="61">
        <v>0</v>
      </c>
      <c r="BB116" s="61">
        <v>8.6230905243569012E-6</v>
      </c>
      <c r="BC116" s="61">
        <v>0</v>
      </c>
      <c r="BD116" s="61">
        <v>0</v>
      </c>
      <c r="BE116" s="61">
        <v>0</v>
      </c>
      <c r="BF116" s="61">
        <v>0</v>
      </c>
      <c r="BG116" s="61">
        <v>0</v>
      </c>
      <c r="BH116" s="61">
        <v>0</v>
      </c>
      <c r="BI116" s="61">
        <v>0</v>
      </c>
      <c r="BJ116" s="61">
        <v>0</v>
      </c>
      <c r="BK116" s="61">
        <v>0</v>
      </c>
      <c r="BL116" s="61">
        <v>0</v>
      </c>
      <c r="BM116" s="61">
        <v>0</v>
      </c>
      <c r="BN116" s="61">
        <v>0</v>
      </c>
      <c r="BO116" s="61">
        <v>0</v>
      </c>
      <c r="BP116" s="61">
        <v>0</v>
      </c>
      <c r="BQ116" s="61">
        <v>4.2807013894071019E-5</v>
      </c>
      <c r="BR116" s="61">
        <v>0</v>
      </c>
      <c r="BS116" s="61">
        <v>0</v>
      </c>
      <c r="BT116" s="61">
        <v>0</v>
      </c>
      <c r="BU116" s="61">
        <v>0</v>
      </c>
      <c r="BV116" s="61">
        <v>0</v>
      </c>
      <c r="BW116" s="61">
        <v>0</v>
      </c>
      <c r="BX116" s="61">
        <v>0</v>
      </c>
      <c r="BY116" s="61">
        <v>0</v>
      </c>
      <c r="BZ116" s="61">
        <v>0</v>
      </c>
      <c r="CA116" s="61">
        <v>0</v>
      </c>
      <c r="CB116" s="61">
        <v>0</v>
      </c>
      <c r="CC116" s="61">
        <v>0</v>
      </c>
      <c r="CD116" s="61">
        <v>5.7338330982752411E-4</v>
      </c>
      <c r="CE116" s="61">
        <v>8.0741414761240559E-4</v>
      </c>
      <c r="CF116" s="61">
        <v>3.2797769206408395E-3</v>
      </c>
      <c r="CG116" s="61">
        <v>1.1637317041662397E-3</v>
      </c>
      <c r="CH116" s="61">
        <v>0.11137375109341933</v>
      </c>
      <c r="CI116" s="61">
        <v>0.25026499115704026</v>
      </c>
      <c r="CJ116" s="61">
        <v>0</v>
      </c>
      <c r="CK116" s="61">
        <v>1.1208783094906693E-3</v>
      </c>
      <c r="CL116" s="61">
        <v>0</v>
      </c>
      <c r="CM116" s="61">
        <v>0</v>
      </c>
      <c r="CN116" s="61">
        <v>0</v>
      </c>
      <c r="CO116" s="61">
        <v>0</v>
      </c>
      <c r="CP116" s="61">
        <v>0</v>
      </c>
      <c r="CQ116" s="61">
        <v>0</v>
      </c>
      <c r="CR116" s="61">
        <v>0</v>
      </c>
      <c r="CS116" s="61">
        <v>0</v>
      </c>
      <c r="CT116" s="61">
        <v>0</v>
      </c>
      <c r="CU116" s="61">
        <v>0</v>
      </c>
      <c r="CV116" s="61">
        <v>0</v>
      </c>
      <c r="CW116" s="61">
        <v>0</v>
      </c>
      <c r="CX116" s="61">
        <v>0</v>
      </c>
      <c r="CY116" s="61">
        <v>0</v>
      </c>
      <c r="CZ116" s="61">
        <v>0</v>
      </c>
      <c r="DA116" s="61">
        <v>0</v>
      </c>
      <c r="DB116" s="61">
        <v>0</v>
      </c>
      <c r="DC116" s="61">
        <v>0</v>
      </c>
      <c r="DD116" s="61">
        <v>0</v>
      </c>
      <c r="DE116" s="61">
        <v>1.201123150031931E-3</v>
      </c>
      <c r="DF116" s="61">
        <v>0</v>
      </c>
      <c r="DG116" s="61">
        <v>0</v>
      </c>
      <c r="DH116" s="61">
        <v>0</v>
      </c>
      <c r="DI116" s="61">
        <v>0</v>
      </c>
      <c r="DJ116" s="61">
        <v>0</v>
      </c>
      <c r="DK116" s="61">
        <v>0</v>
      </c>
      <c r="DL116" s="61">
        <v>0</v>
      </c>
      <c r="DM116" s="61">
        <v>0</v>
      </c>
      <c r="DN116" s="61">
        <v>6.3685201444698683E-4</v>
      </c>
      <c r="DO116" s="61">
        <v>0</v>
      </c>
      <c r="DP116" s="61">
        <v>0</v>
      </c>
      <c r="DQ116" s="61">
        <v>0</v>
      </c>
      <c r="DR116" s="61">
        <v>0</v>
      </c>
      <c r="DS116" s="61">
        <v>0</v>
      </c>
      <c r="DT116" s="61">
        <v>0</v>
      </c>
      <c r="DU116" s="61">
        <v>0</v>
      </c>
      <c r="DV116" s="61">
        <v>0</v>
      </c>
      <c r="DW116" s="61">
        <v>0</v>
      </c>
      <c r="DX116" s="61">
        <v>0</v>
      </c>
      <c r="DY116" s="61">
        <v>0</v>
      </c>
      <c r="DZ116" s="61">
        <v>0</v>
      </c>
      <c r="EA116" s="61">
        <v>0</v>
      </c>
      <c r="EB116" s="61">
        <v>0</v>
      </c>
      <c r="EC116" s="61">
        <v>0</v>
      </c>
      <c r="ED116" s="61">
        <v>0</v>
      </c>
      <c r="EE116" s="61">
        <v>1.9266590895849464E-5</v>
      </c>
      <c r="EF116" s="61">
        <v>0</v>
      </c>
      <c r="EG116" s="61">
        <v>0</v>
      </c>
      <c r="EH116" s="61">
        <v>0</v>
      </c>
      <c r="EI116" s="61">
        <v>0</v>
      </c>
      <c r="EJ116" s="61">
        <v>0</v>
      </c>
      <c r="EK116" s="61">
        <v>0</v>
      </c>
      <c r="EL116" s="61">
        <v>0</v>
      </c>
      <c r="EM116" s="61">
        <v>0</v>
      </c>
      <c r="EN116" s="61">
        <v>0</v>
      </c>
      <c r="EO116" s="61">
        <v>0</v>
      </c>
      <c r="EP116" s="61">
        <v>0</v>
      </c>
      <c r="EQ116" s="61">
        <v>0</v>
      </c>
      <c r="ER116" s="61">
        <v>0</v>
      </c>
      <c r="ES116" s="61">
        <v>0</v>
      </c>
      <c r="ET116" s="61">
        <v>0</v>
      </c>
      <c r="EU116" s="61">
        <v>0</v>
      </c>
      <c r="EV116" s="61">
        <v>0</v>
      </c>
      <c r="EW116" s="61">
        <v>0</v>
      </c>
      <c r="EX116" s="61">
        <v>0</v>
      </c>
      <c r="EY116" s="61">
        <v>0</v>
      </c>
      <c r="EZ116" s="61">
        <v>0</v>
      </c>
      <c r="FA116" s="61">
        <v>0</v>
      </c>
      <c r="FB116" s="61">
        <v>0</v>
      </c>
      <c r="FC116" s="61">
        <v>0</v>
      </c>
      <c r="FD116" s="61">
        <v>0</v>
      </c>
      <c r="FE116" s="61">
        <v>0</v>
      </c>
      <c r="FF116" s="61">
        <v>0</v>
      </c>
      <c r="FG116" s="61">
        <v>0</v>
      </c>
      <c r="FH116" s="61">
        <v>0</v>
      </c>
      <c r="FI116" s="61">
        <v>0</v>
      </c>
      <c r="FJ116" s="61">
        <v>0</v>
      </c>
      <c r="FK116" s="61">
        <v>0</v>
      </c>
      <c r="FL116" s="61">
        <v>0</v>
      </c>
      <c r="FM116" s="61">
        <v>0</v>
      </c>
      <c r="FN116" s="61">
        <v>0</v>
      </c>
      <c r="FO116" s="61">
        <v>0</v>
      </c>
      <c r="FP116" s="61">
        <v>0</v>
      </c>
      <c r="FQ116" s="61">
        <v>0</v>
      </c>
      <c r="FR116" s="61">
        <v>0</v>
      </c>
      <c r="FS116" s="61">
        <v>0</v>
      </c>
      <c r="FT116" s="61">
        <v>0</v>
      </c>
      <c r="FU116" s="61">
        <v>0</v>
      </c>
      <c r="FV116" s="61">
        <v>0</v>
      </c>
      <c r="FW116" s="61">
        <v>0</v>
      </c>
      <c r="FX116" s="61">
        <v>0</v>
      </c>
      <c r="FY116" s="61">
        <v>0</v>
      </c>
      <c r="FZ116" s="61">
        <v>0</v>
      </c>
      <c r="GA116" s="61">
        <v>0</v>
      </c>
      <c r="GB116" s="61">
        <v>0</v>
      </c>
      <c r="GC116" s="61">
        <v>0</v>
      </c>
      <c r="GD116" s="61">
        <v>0</v>
      </c>
      <c r="GE116" s="61">
        <v>0</v>
      </c>
      <c r="GF116" s="61">
        <v>0</v>
      </c>
      <c r="GG116" s="61">
        <v>0</v>
      </c>
      <c r="GH116" s="61">
        <v>0</v>
      </c>
      <c r="GI116" s="61">
        <v>0</v>
      </c>
      <c r="GJ116" s="61">
        <v>0</v>
      </c>
      <c r="GK116" s="61">
        <v>0</v>
      </c>
      <c r="GL116" s="61">
        <v>0</v>
      </c>
      <c r="GM116" s="61">
        <v>2.9343810175048973E-5</v>
      </c>
      <c r="GN116" s="61">
        <v>0</v>
      </c>
      <c r="GO116" s="61">
        <v>0</v>
      </c>
      <c r="GP116" s="61">
        <v>0</v>
      </c>
      <c r="GQ116" s="61">
        <v>0</v>
      </c>
      <c r="GR116" s="61">
        <v>0</v>
      </c>
      <c r="GS116" s="61">
        <v>0</v>
      </c>
      <c r="GT116" s="61">
        <v>0</v>
      </c>
      <c r="GU116" s="61">
        <v>0</v>
      </c>
      <c r="GV116" s="61">
        <v>0</v>
      </c>
      <c r="GW116" s="61">
        <v>0</v>
      </c>
      <c r="GX116" s="61">
        <v>0</v>
      </c>
      <c r="GY116" s="61">
        <v>0</v>
      </c>
      <c r="GZ116" s="61">
        <v>0</v>
      </c>
      <c r="HA116" s="61">
        <v>0</v>
      </c>
      <c r="HB116" s="61">
        <v>0</v>
      </c>
      <c r="HC116" s="61">
        <v>0</v>
      </c>
      <c r="HD116" s="61">
        <v>0</v>
      </c>
      <c r="HE116" s="61">
        <v>0</v>
      </c>
      <c r="HF116" s="61">
        <v>0</v>
      </c>
      <c r="HG116" s="61">
        <v>0</v>
      </c>
      <c r="HH116" s="61">
        <v>0</v>
      </c>
      <c r="HI116" s="61">
        <v>0</v>
      </c>
      <c r="HJ116" s="61">
        <v>0</v>
      </c>
      <c r="HK116" s="61">
        <v>0</v>
      </c>
      <c r="HL116" s="61">
        <v>0</v>
      </c>
      <c r="HM116" s="61">
        <v>0</v>
      </c>
      <c r="HN116" s="61">
        <v>1.7601989611899263E-5</v>
      </c>
      <c r="HO116" s="61">
        <v>0</v>
      </c>
      <c r="HP116" s="61">
        <v>0</v>
      </c>
      <c r="HQ116" s="61">
        <v>0</v>
      </c>
      <c r="HR116" s="61">
        <v>0</v>
      </c>
      <c r="HS116" s="61">
        <v>0</v>
      </c>
      <c r="HT116" s="61">
        <v>0</v>
      </c>
      <c r="HU116" s="61">
        <v>0</v>
      </c>
      <c r="HV116" s="61">
        <v>0</v>
      </c>
      <c r="HW116" s="61">
        <v>0</v>
      </c>
      <c r="HX116" s="61">
        <v>0</v>
      </c>
      <c r="HY116" s="61">
        <v>0</v>
      </c>
      <c r="HZ116" s="61">
        <v>0</v>
      </c>
      <c r="IA116" s="61">
        <v>0</v>
      </c>
      <c r="IB116" s="61">
        <v>0</v>
      </c>
      <c r="IC116" s="61">
        <v>0</v>
      </c>
      <c r="ID116" s="61">
        <v>0</v>
      </c>
      <c r="IE116" s="61">
        <v>0</v>
      </c>
      <c r="IF116" s="61">
        <v>0</v>
      </c>
      <c r="IG116" s="61">
        <v>0</v>
      </c>
      <c r="IH116" s="61">
        <v>0</v>
      </c>
      <c r="II116" s="61">
        <v>0</v>
      </c>
      <c r="IJ116" s="61">
        <v>0</v>
      </c>
      <c r="IK116" s="61">
        <v>0</v>
      </c>
      <c r="IL116" s="61">
        <v>0</v>
      </c>
      <c r="IM116" s="61">
        <v>0</v>
      </c>
      <c r="IN116" s="61">
        <v>0</v>
      </c>
      <c r="IO116" s="61">
        <v>0</v>
      </c>
      <c r="IP116" s="61">
        <v>0</v>
      </c>
      <c r="IQ116" s="61">
        <v>0</v>
      </c>
      <c r="IR116" s="61">
        <v>0</v>
      </c>
      <c r="IS116" s="61">
        <v>0</v>
      </c>
      <c r="IT116" s="61">
        <v>0</v>
      </c>
      <c r="IU116" s="61">
        <v>0</v>
      </c>
      <c r="IV116" s="61">
        <v>0</v>
      </c>
      <c r="IW116" s="61">
        <v>0</v>
      </c>
      <c r="IX116" s="61">
        <v>0</v>
      </c>
      <c r="IY116" s="61">
        <v>0</v>
      </c>
      <c r="IZ116" s="61">
        <v>0</v>
      </c>
      <c r="JA116" s="61">
        <v>0</v>
      </c>
      <c r="JB116" s="61">
        <v>0</v>
      </c>
      <c r="JC116" s="61">
        <v>0</v>
      </c>
      <c r="JD116" s="61">
        <v>0</v>
      </c>
      <c r="JE116" s="61">
        <v>0</v>
      </c>
      <c r="JF116" s="61">
        <v>0</v>
      </c>
      <c r="JG116" s="61">
        <v>0</v>
      </c>
      <c r="JH116" s="61">
        <v>1.2118637927012261E-4</v>
      </c>
      <c r="JI116" s="61">
        <v>1.6442548774428799E-4</v>
      </c>
      <c r="JJ116" s="61">
        <v>1.740479944987543E-4</v>
      </c>
      <c r="JK116" s="61">
        <v>0</v>
      </c>
      <c r="JL116" s="61">
        <v>0</v>
      </c>
      <c r="JM116" s="61">
        <v>2.5725604905773474E-4</v>
      </c>
      <c r="JN116" s="61">
        <v>2.1110686207749651E-4</v>
      </c>
      <c r="JO116" s="61">
        <v>0</v>
      </c>
      <c r="JP116" s="61">
        <v>0</v>
      </c>
      <c r="JQ116" s="61">
        <v>0</v>
      </c>
      <c r="JR116" s="61">
        <v>0</v>
      </c>
      <c r="JS116" s="61">
        <v>0</v>
      </c>
      <c r="JT116" s="61">
        <v>0</v>
      </c>
      <c r="JU116" s="61">
        <v>2.8061040303457147E-4</v>
      </c>
      <c r="JV116" s="61">
        <v>0</v>
      </c>
      <c r="JW116" s="61">
        <v>0</v>
      </c>
      <c r="JX116" s="61">
        <v>0</v>
      </c>
      <c r="JY116" s="61">
        <v>9.0013102620306489E-6</v>
      </c>
      <c r="JZ116" s="61">
        <v>6.5357135393773769E-6</v>
      </c>
      <c r="KA116" s="61">
        <v>0</v>
      </c>
      <c r="KB116" s="61">
        <v>0</v>
      </c>
      <c r="KC116" s="61">
        <v>0</v>
      </c>
      <c r="KD116" s="61">
        <v>0</v>
      </c>
      <c r="KE116" s="61">
        <v>0</v>
      </c>
      <c r="KF116" s="61">
        <v>1.0280731540799384E-5</v>
      </c>
      <c r="KG116" s="61">
        <v>0</v>
      </c>
      <c r="KH116" s="61">
        <v>0</v>
      </c>
      <c r="KI116" s="61">
        <v>0</v>
      </c>
      <c r="KJ116" s="61">
        <v>0</v>
      </c>
      <c r="KK116" s="61">
        <v>0</v>
      </c>
      <c r="KL116" s="61">
        <v>0</v>
      </c>
      <c r="KM116" s="61">
        <v>0</v>
      </c>
      <c r="KN116" s="61">
        <v>0</v>
      </c>
      <c r="KO116" s="61">
        <v>0</v>
      </c>
      <c r="KP116" s="61">
        <v>0</v>
      </c>
      <c r="KQ116" s="61">
        <v>0</v>
      </c>
      <c r="KR116" s="61">
        <v>0</v>
      </c>
      <c r="KS116" s="61">
        <v>0</v>
      </c>
      <c r="KT116" s="61">
        <v>0</v>
      </c>
      <c r="KU116" s="61">
        <v>0</v>
      </c>
      <c r="KV116" s="61">
        <v>0</v>
      </c>
      <c r="KW116" s="61">
        <v>0</v>
      </c>
      <c r="KX116" s="61">
        <v>0</v>
      </c>
      <c r="KY116" s="61">
        <v>0</v>
      </c>
      <c r="KZ116" s="61">
        <v>0</v>
      </c>
    </row>
    <row r="117" spans="1:312" ht="13" x14ac:dyDescent="0.3">
      <c r="A117" s="102">
        <v>1.0101828802334563</v>
      </c>
      <c r="B117" s="50" t="s">
        <v>814</v>
      </c>
      <c r="C117" s="60" t="s">
        <v>70</v>
      </c>
      <c r="D117" s="61">
        <v>0</v>
      </c>
      <c r="E117" s="61">
        <v>0</v>
      </c>
      <c r="F117" s="61">
        <v>2.7044678041635928E-4</v>
      </c>
      <c r="G117" s="61">
        <v>0</v>
      </c>
      <c r="H117" s="61">
        <v>0</v>
      </c>
      <c r="I117" s="61">
        <v>0</v>
      </c>
      <c r="J117" s="61">
        <v>0</v>
      </c>
      <c r="K117" s="61">
        <v>0</v>
      </c>
      <c r="L117" s="61">
        <v>0</v>
      </c>
      <c r="M117" s="61">
        <v>0</v>
      </c>
      <c r="N117" s="61">
        <v>2.3115999435320068E-4</v>
      </c>
      <c r="O117" s="61">
        <v>9.0858300044946493E-4</v>
      </c>
      <c r="P117" s="61">
        <v>5.6773421251913063E-3</v>
      </c>
      <c r="Q117" s="61">
        <v>3.1467601511228638E-4</v>
      </c>
      <c r="R117" s="61">
        <v>1.1934417628485791E-5</v>
      </c>
      <c r="S117" s="61">
        <v>1.68173620501308E-4</v>
      </c>
      <c r="T117" s="61">
        <v>4.1144700089516643E-3</v>
      </c>
      <c r="U117" s="61">
        <v>3.2537008569549205E-4</v>
      </c>
      <c r="V117" s="61">
        <v>0</v>
      </c>
      <c r="W117" s="61">
        <v>0</v>
      </c>
      <c r="X117" s="61">
        <v>5.6176651887389329E-4</v>
      </c>
      <c r="Y117" s="61">
        <v>0</v>
      </c>
      <c r="Z117" s="61">
        <v>0</v>
      </c>
      <c r="AA117" s="61">
        <v>0</v>
      </c>
      <c r="AB117" s="61">
        <v>0</v>
      </c>
      <c r="AC117" s="61">
        <v>2.6660300687525407E-6</v>
      </c>
      <c r="AD117" s="61">
        <v>0</v>
      </c>
      <c r="AE117" s="61">
        <v>0</v>
      </c>
      <c r="AF117" s="61">
        <v>9.4422212127325152E-4</v>
      </c>
      <c r="AG117" s="61">
        <v>3.4881095187270291E-4</v>
      </c>
      <c r="AH117" s="61">
        <v>0</v>
      </c>
      <c r="AI117" s="61">
        <v>3.5398853669621494E-4</v>
      </c>
      <c r="AJ117" s="61">
        <v>0</v>
      </c>
      <c r="AK117" s="61">
        <v>0</v>
      </c>
      <c r="AL117" s="61">
        <v>0</v>
      </c>
      <c r="AM117" s="61">
        <v>0</v>
      </c>
      <c r="AN117" s="61">
        <v>0</v>
      </c>
      <c r="AO117" s="61">
        <v>2.2066611274852942E-5</v>
      </c>
      <c r="AP117" s="61">
        <v>0</v>
      </c>
      <c r="AQ117" s="61">
        <v>5.6809477182502067E-4</v>
      </c>
      <c r="AR117" s="61">
        <v>0</v>
      </c>
      <c r="AS117" s="61">
        <v>0</v>
      </c>
      <c r="AT117" s="61">
        <v>0</v>
      </c>
      <c r="AU117" s="61">
        <v>0</v>
      </c>
      <c r="AV117" s="61">
        <v>1.5592205973726411E-4</v>
      </c>
      <c r="AW117" s="61">
        <v>0</v>
      </c>
      <c r="AX117" s="61">
        <v>0</v>
      </c>
      <c r="AY117" s="61">
        <v>0</v>
      </c>
      <c r="AZ117" s="61">
        <v>0</v>
      </c>
      <c r="BA117" s="61">
        <v>0</v>
      </c>
      <c r="BB117" s="61">
        <v>0</v>
      </c>
      <c r="BC117" s="61">
        <v>0</v>
      </c>
      <c r="BD117" s="61">
        <v>2.6103581978870107E-4</v>
      </c>
      <c r="BE117" s="61">
        <v>0</v>
      </c>
      <c r="BF117" s="61">
        <v>0</v>
      </c>
      <c r="BG117" s="61">
        <v>0</v>
      </c>
      <c r="BH117" s="61">
        <v>0</v>
      </c>
      <c r="BI117" s="61">
        <v>1.6173486845209598E-4</v>
      </c>
      <c r="BJ117" s="61">
        <v>2.2837630207431076E-5</v>
      </c>
      <c r="BK117" s="61">
        <v>0</v>
      </c>
      <c r="BL117" s="61">
        <v>0</v>
      </c>
      <c r="BM117" s="61">
        <v>5.6574640605358648E-4</v>
      </c>
      <c r="BN117" s="61">
        <v>1.7994315481851208E-5</v>
      </c>
      <c r="BO117" s="61">
        <v>0</v>
      </c>
      <c r="BP117" s="61">
        <v>0</v>
      </c>
      <c r="BQ117" s="61">
        <v>0</v>
      </c>
      <c r="BR117" s="61">
        <v>0</v>
      </c>
      <c r="BS117" s="61">
        <v>0</v>
      </c>
      <c r="BT117" s="61">
        <v>0</v>
      </c>
      <c r="BU117" s="61">
        <v>0</v>
      </c>
      <c r="BV117" s="61">
        <v>4.2464046476510071E-5</v>
      </c>
      <c r="BW117" s="61">
        <v>3.5048482106935798E-3</v>
      </c>
      <c r="BX117" s="61">
        <v>7.8144820325371585E-5</v>
      </c>
      <c r="BY117" s="61">
        <v>0</v>
      </c>
      <c r="BZ117" s="61">
        <v>5.4266234168261662E-4</v>
      </c>
      <c r="CA117" s="61">
        <v>0</v>
      </c>
      <c r="CB117" s="61">
        <v>6.7938363033602533E-4</v>
      </c>
      <c r="CC117" s="61">
        <v>5.9711386320643474E-4</v>
      </c>
      <c r="CD117" s="61">
        <v>0</v>
      </c>
      <c r="CE117" s="61">
        <v>0</v>
      </c>
      <c r="CF117" s="61">
        <v>0</v>
      </c>
      <c r="CG117" s="61">
        <v>0</v>
      </c>
      <c r="CH117" s="61">
        <v>0</v>
      </c>
      <c r="CI117" s="61">
        <v>0</v>
      </c>
      <c r="CJ117" s="61">
        <v>0</v>
      </c>
      <c r="CK117" s="61">
        <v>0</v>
      </c>
      <c r="CL117" s="61">
        <v>0</v>
      </c>
      <c r="CM117" s="61">
        <v>0</v>
      </c>
      <c r="CN117" s="61">
        <v>0</v>
      </c>
      <c r="CO117" s="61">
        <v>0</v>
      </c>
      <c r="CP117" s="61">
        <v>3.6949961326866569E-4</v>
      </c>
      <c r="CQ117" s="61">
        <v>0</v>
      </c>
      <c r="CR117" s="61">
        <v>0</v>
      </c>
      <c r="CS117" s="61">
        <v>0</v>
      </c>
      <c r="CT117" s="61">
        <v>0</v>
      </c>
      <c r="CU117" s="61">
        <v>0</v>
      </c>
      <c r="CV117" s="61">
        <v>0</v>
      </c>
      <c r="CW117" s="61">
        <v>0</v>
      </c>
      <c r="CX117" s="61">
        <v>0</v>
      </c>
      <c r="CY117" s="61">
        <v>0</v>
      </c>
      <c r="CZ117" s="61">
        <v>0</v>
      </c>
      <c r="DA117" s="61">
        <v>0</v>
      </c>
      <c r="DB117" s="61">
        <v>1.1858752926767965E-4</v>
      </c>
      <c r="DC117" s="61">
        <v>0</v>
      </c>
      <c r="DD117" s="61">
        <v>0</v>
      </c>
      <c r="DE117" s="61">
        <v>0</v>
      </c>
      <c r="DF117" s="61">
        <v>0</v>
      </c>
      <c r="DG117" s="61">
        <v>0</v>
      </c>
      <c r="DH117" s="61">
        <v>9.5910272897592553E-6</v>
      </c>
      <c r="DI117" s="61">
        <v>0</v>
      </c>
      <c r="DJ117" s="61">
        <v>0</v>
      </c>
      <c r="DK117" s="61">
        <v>0</v>
      </c>
      <c r="DL117" s="61">
        <v>0</v>
      </c>
      <c r="DM117" s="61">
        <v>2.1326482525191792E-5</v>
      </c>
      <c r="DN117" s="61">
        <v>0</v>
      </c>
      <c r="DO117" s="61">
        <v>0</v>
      </c>
      <c r="DP117" s="61">
        <v>0</v>
      </c>
      <c r="DQ117" s="61">
        <v>0</v>
      </c>
      <c r="DR117" s="61">
        <v>0</v>
      </c>
      <c r="DS117" s="61">
        <v>0</v>
      </c>
      <c r="DT117" s="61">
        <v>0</v>
      </c>
      <c r="DU117" s="61">
        <v>0</v>
      </c>
      <c r="DV117" s="61">
        <v>0</v>
      </c>
      <c r="DW117" s="61">
        <v>0</v>
      </c>
      <c r="DX117" s="61">
        <v>0</v>
      </c>
      <c r="DY117" s="61">
        <v>0</v>
      </c>
      <c r="DZ117" s="61">
        <v>0</v>
      </c>
      <c r="EA117" s="61">
        <v>0</v>
      </c>
      <c r="EB117" s="61">
        <v>0</v>
      </c>
      <c r="EC117" s="61">
        <v>0</v>
      </c>
      <c r="ED117" s="61">
        <v>0</v>
      </c>
      <c r="EE117" s="61">
        <v>0</v>
      </c>
      <c r="EF117" s="61">
        <v>0</v>
      </c>
      <c r="EG117" s="61">
        <v>0</v>
      </c>
      <c r="EH117" s="61">
        <v>0</v>
      </c>
      <c r="EI117" s="61">
        <v>8.0641949793153431E-5</v>
      </c>
      <c r="EJ117" s="61">
        <v>0</v>
      </c>
      <c r="EK117" s="61">
        <v>0</v>
      </c>
      <c r="EL117" s="61">
        <v>0</v>
      </c>
      <c r="EM117" s="61">
        <v>0</v>
      </c>
      <c r="EN117" s="61">
        <v>0</v>
      </c>
      <c r="EO117" s="61">
        <v>0</v>
      </c>
      <c r="EP117" s="61">
        <v>0</v>
      </c>
      <c r="EQ117" s="61">
        <v>0</v>
      </c>
      <c r="ER117" s="61">
        <v>0</v>
      </c>
      <c r="ES117" s="61">
        <v>0</v>
      </c>
      <c r="ET117" s="61">
        <v>0</v>
      </c>
      <c r="EU117" s="61">
        <v>0</v>
      </c>
      <c r="EV117" s="61">
        <v>0</v>
      </c>
      <c r="EW117" s="61">
        <v>0</v>
      </c>
      <c r="EX117" s="61">
        <v>1.294150004217319E-4</v>
      </c>
      <c r="EY117" s="61">
        <v>7.7389796342142169E-4</v>
      </c>
      <c r="EZ117" s="61">
        <v>1.2757054980994058E-4</v>
      </c>
      <c r="FA117" s="61">
        <v>6.21640881794637E-5</v>
      </c>
      <c r="FB117" s="61">
        <v>1.9244792420986395E-2</v>
      </c>
      <c r="FC117" s="61">
        <v>0</v>
      </c>
      <c r="FD117" s="61">
        <v>2.3126833129565701E-5</v>
      </c>
      <c r="FE117" s="61">
        <v>0.3137558020609999</v>
      </c>
      <c r="FF117" s="61">
        <v>0.21297478488290386</v>
      </c>
      <c r="FG117" s="61">
        <v>0.23229263961963939</v>
      </c>
      <c r="FH117" s="61">
        <v>0.236367446022268</v>
      </c>
      <c r="FI117" s="61">
        <v>0.13800900472553182</v>
      </c>
      <c r="FJ117" s="61">
        <v>9.3390556002323113E-2</v>
      </c>
      <c r="FK117" s="61">
        <v>0.21338357148729406</v>
      </c>
      <c r="FL117" s="61">
        <v>4.5165348385784343E-4</v>
      </c>
      <c r="FM117" s="61">
        <v>3.6390524179099053E-4</v>
      </c>
      <c r="FN117" s="61">
        <v>0</v>
      </c>
      <c r="FO117" s="61">
        <v>1.5968881234154842E-4</v>
      </c>
      <c r="FP117" s="61">
        <v>0</v>
      </c>
      <c r="FQ117" s="61">
        <v>0</v>
      </c>
      <c r="FR117" s="61">
        <v>0</v>
      </c>
      <c r="FS117" s="61">
        <v>0</v>
      </c>
      <c r="FT117" s="61">
        <v>0</v>
      </c>
      <c r="FU117" s="61">
        <v>0</v>
      </c>
      <c r="FV117" s="61">
        <v>0</v>
      </c>
      <c r="FW117" s="61">
        <v>0</v>
      </c>
      <c r="FX117" s="61">
        <v>3.9531754527664465E-4</v>
      </c>
      <c r="FY117" s="61">
        <v>0</v>
      </c>
      <c r="FZ117" s="61">
        <v>7.3796899891493772E-4</v>
      </c>
      <c r="GA117" s="61">
        <v>8.8702997068792876E-3</v>
      </c>
      <c r="GB117" s="61">
        <v>4.95142244380207E-4</v>
      </c>
      <c r="GC117" s="61">
        <v>1.43744344274285E-3</v>
      </c>
      <c r="GD117" s="61">
        <v>9.3073021298141056E-4</v>
      </c>
      <c r="GE117" s="61">
        <v>1.74050445534654E-2</v>
      </c>
      <c r="GF117" s="61">
        <v>1.3159936556772611E-4</v>
      </c>
      <c r="GG117" s="61">
        <v>2.0722886131500882E-4</v>
      </c>
      <c r="GH117" s="61">
        <v>0</v>
      </c>
      <c r="GI117" s="61">
        <v>0</v>
      </c>
      <c r="GJ117" s="61">
        <v>8.8167985626607902E-5</v>
      </c>
      <c r="GK117" s="61">
        <v>1.3112820738338614E-5</v>
      </c>
      <c r="GL117" s="61">
        <v>0</v>
      </c>
      <c r="GM117" s="61">
        <v>0</v>
      </c>
      <c r="GN117" s="61">
        <v>6.2767567270118063E-4</v>
      </c>
      <c r="GO117" s="61">
        <v>0</v>
      </c>
      <c r="GP117" s="61">
        <v>0</v>
      </c>
      <c r="GQ117" s="61">
        <v>0</v>
      </c>
      <c r="GR117" s="61">
        <v>0</v>
      </c>
      <c r="GS117" s="61">
        <v>4.6466978356679079E-4</v>
      </c>
      <c r="GT117" s="61">
        <v>0</v>
      </c>
      <c r="GU117" s="61">
        <v>0</v>
      </c>
      <c r="GV117" s="61">
        <v>3.656439254105459E-5</v>
      </c>
      <c r="GW117" s="61">
        <v>0</v>
      </c>
      <c r="GX117" s="61">
        <v>0</v>
      </c>
      <c r="GY117" s="61">
        <v>2.2483344422166641E-5</v>
      </c>
      <c r="GZ117" s="61">
        <v>0</v>
      </c>
      <c r="HA117" s="61">
        <v>0</v>
      </c>
      <c r="HB117" s="61">
        <v>0</v>
      </c>
      <c r="HC117" s="61">
        <v>0</v>
      </c>
      <c r="HD117" s="61">
        <v>0</v>
      </c>
      <c r="HE117" s="61">
        <v>0</v>
      </c>
      <c r="HF117" s="61">
        <v>0</v>
      </c>
      <c r="HG117" s="61">
        <v>0</v>
      </c>
      <c r="HH117" s="61">
        <v>1.8714160877716878E-3</v>
      </c>
      <c r="HI117" s="61">
        <v>0</v>
      </c>
      <c r="HJ117" s="61">
        <v>0</v>
      </c>
      <c r="HK117" s="61">
        <v>0</v>
      </c>
      <c r="HL117" s="61">
        <v>4.1883900839087067E-5</v>
      </c>
      <c r="HM117" s="61">
        <v>3.7897037317152245E-4</v>
      </c>
      <c r="HN117" s="61">
        <v>0</v>
      </c>
      <c r="HO117" s="61">
        <v>0</v>
      </c>
      <c r="HP117" s="61">
        <v>0</v>
      </c>
      <c r="HQ117" s="61">
        <v>3.2723908837266084E-5</v>
      </c>
      <c r="HR117" s="61">
        <v>0</v>
      </c>
      <c r="HS117" s="61">
        <v>0</v>
      </c>
      <c r="HT117" s="61">
        <v>0</v>
      </c>
      <c r="HU117" s="61">
        <v>0</v>
      </c>
      <c r="HV117" s="61">
        <v>0</v>
      </c>
      <c r="HW117" s="61">
        <v>0</v>
      </c>
      <c r="HX117" s="61">
        <v>0</v>
      </c>
      <c r="HY117" s="61">
        <v>0</v>
      </c>
      <c r="HZ117" s="61">
        <v>0</v>
      </c>
      <c r="IA117" s="61">
        <v>0</v>
      </c>
      <c r="IB117" s="61">
        <v>0</v>
      </c>
      <c r="IC117" s="61">
        <v>3.5986257717279853E-5</v>
      </c>
      <c r="ID117" s="61">
        <v>0</v>
      </c>
      <c r="IE117" s="61">
        <v>9.2210230019889466E-4</v>
      </c>
      <c r="IF117" s="61">
        <v>0</v>
      </c>
      <c r="IG117" s="61">
        <v>1.3426533818910997E-5</v>
      </c>
      <c r="IH117" s="61">
        <v>2.9096960476885335E-4</v>
      </c>
      <c r="II117" s="61">
        <v>0</v>
      </c>
      <c r="IJ117" s="61">
        <v>0</v>
      </c>
      <c r="IK117" s="61">
        <v>0</v>
      </c>
      <c r="IL117" s="61">
        <v>0</v>
      </c>
      <c r="IM117" s="61">
        <v>0</v>
      </c>
      <c r="IN117" s="61">
        <v>0</v>
      </c>
      <c r="IO117" s="61">
        <v>0</v>
      </c>
      <c r="IP117" s="61">
        <v>0</v>
      </c>
      <c r="IQ117" s="61">
        <v>0</v>
      </c>
      <c r="IR117" s="61">
        <v>0</v>
      </c>
      <c r="IS117" s="61">
        <v>0</v>
      </c>
      <c r="IT117" s="61">
        <v>0</v>
      </c>
      <c r="IU117" s="61">
        <v>0</v>
      </c>
      <c r="IV117" s="61">
        <v>0</v>
      </c>
      <c r="IW117" s="61">
        <v>0</v>
      </c>
      <c r="IX117" s="61">
        <v>0</v>
      </c>
      <c r="IY117" s="61">
        <v>5.6911288129046366E-4</v>
      </c>
      <c r="IZ117" s="61">
        <v>2.1494201040151155E-4</v>
      </c>
      <c r="JA117" s="61">
        <v>2.7398825887088384E-4</v>
      </c>
      <c r="JB117" s="61">
        <v>0</v>
      </c>
      <c r="JC117" s="61">
        <v>0</v>
      </c>
      <c r="JD117" s="61">
        <v>0</v>
      </c>
      <c r="JE117" s="61">
        <v>0</v>
      </c>
      <c r="JF117" s="61">
        <v>0</v>
      </c>
      <c r="JG117" s="61">
        <v>0</v>
      </c>
      <c r="JH117" s="61">
        <v>0</v>
      </c>
      <c r="JI117" s="61">
        <v>1.5373252433374701E-4</v>
      </c>
      <c r="JJ117" s="61">
        <v>0</v>
      </c>
      <c r="JK117" s="61">
        <v>0</v>
      </c>
      <c r="JL117" s="61">
        <v>1.9715524266681236E-4</v>
      </c>
      <c r="JM117" s="61">
        <v>1.8495016364721351E-4</v>
      </c>
      <c r="JN117" s="61">
        <v>1.081818913136319E-5</v>
      </c>
      <c r="JO117" s="61">
        <v>0</v>
      </c>
      <c r="JP117" s="61">
        <v>0</v>
      </c>
      <c r="JQ117" s="61">
        <v>1.6510489953140632E-6</v>
      </c>
      <c r="JR117" s="61">
        <v>6.3295760987917664E-4</v>
      </c>
      <c r="JS117" s="61">
        <v>1.3487379786019339E-3</v>
      </c>
      <c r="JT117" s="61">
        <v>0</v>
      </c>
      <c r="JU117" s="61">
        <v>1.7340232675029982E-4</v>
      </c>
      <c r="JV117" s="61">
        <v>0</v>
      </c>
      <c r="JW117" s="61">
        <v>7.7464229426484088E-4</v>
      </c>
      <c r="JX117" s="61">
        <v>0</v>
      </c>
      <c r="JY117" s="61">
        <v>0</v>
      </c>
      <c r="JZ117" s="61">
        <v>0</v>
      </c>
      <c r="KA117" s="61">
        <v>0</v>
      </c>
      <c r="KB117" s="61">
        <v>0</v>
      </c>
      <c r="KC117" s="61">
        <v>0</v>
      </c>
      <c r="KD117" s="61">
        <v>0</v>
      </c>
      <c r="KE117" s="61">
        <v>0</v>
      </c>
      <c r="KF117" s="61">
        <v>0</v>
      </c>
      <c r="KG117" s="61">
        <v>0</v>
      </c>
      <c r="KH117" s="61">
        <v>0</v>
      </c>
      <c r="KI117" s="61">
        <v>0</v>
      </c>
      <c r="KJ117" s="61">
        <v>3.8418380150298515E-4</v>
      </c>
      <c r="KK117" s="61">
        <v>0</v>
      </c>
      <c r="KL117" s="61">
        <v>0</v>
      </c>
      <c r="KM117" s="61">
        <v>0</v>
      </c>
      <c r="KN117" s="61">
        <v>0</v>
      </c>
      <c r="KO117" s="61">
        <v>0</v>
      </c>
      <c r="KP117" s="61">
        <v>0</v>
      </c>
      <c r="KQ117" s="61">
        <v>0</v>
      </c>
      <c r="KR117" s="61">
        <v>0</v>
      </c>
      <c r="KS117" s="61">
        <v>0</v>
      </c>
      <c r="KT117" s="61">
        <v>0</v>
      </c>
      <c r="KU117" s="61">
        <v>0</v>
      </c>
      <c r="KV117" s="61">
        <v>0</v>
      </c>
      <c r="KW117" s="61">
        <v>0</v>
      </c>
      <c r="KX117" s="61">
        <v>0</v>
      </c>
      <c r="KY117" s="61">
        <v>0</v>
      </c>
      <c r="KZ117" s="61">
        <v>0</v>
      </c>
    </row>
    <row r="118" spans="1:312" ht="13" x14ac:dyDescent="0.3">
      <c r="A118" s="102">
        <v>1.1753346418580413</v>
      </c>
      <c r="B118" s="50" t="s">
        <v>813</v>
      </c>
      <c r="C118" s="60" t="s">
        <v>58</v>
      </c>
      <c r="D118" s="61">
        <v>4.2836927825376861E-4</v>
      </c>
      <c r="E118" s="61">
        <v>1.0719556854976406E-4</v>
      </c>
      <c r="F118" s="61">
        <v>8.5867914369157936E-4</v>
      </c>
      <c r="G118" s="61">
        <v>3.0477045933724174E-4</v>
      </c>
      <c r="H118" s="61">
        <v>4.1056618609316173E-4</v>
      </c>
      <c r="I118" s="61">
        <v>2.347251251155601E-5</v>
      </c>
      <c r="J118" s="61">
        <v>1.0553957923987974E-3</v>
      </c>
      <c r="K118" s="61">
        <v>3.560877324053665E-3</v>
      </c>
      <c r="L118" s="61">
        <v>1.5837597255853836E-4</v>
      </c>
      <c r="M118" s="61">
        <v>7.1426020334559544E-4</v>
      </c>
      <c r="N118" s="61">
        <v>6.2719062835913464E-3</v>
      </c>
      <c r="O118" s="61">
        <v>3.3625279907438352E-3</v>
      </c>
      <c r="P118" s="61">
        <v>1.7802886293398531E-4</v>
      </c>
      <c r="Q118" s="61">
        <v>1.7878661818350344E-3</v>
      </c>
      <c r="R118" s="61">
        <v>1.2017987378980914E-3</v>
      </c>
      <c r="S118" s="61">
        <v>3.6462176059257104E-3</v>
      </c>
      <c r="T118" s="61">
        <v>8.5040147077705738E-3</v>
      </c>
      <c r="U118" s="61">
        <v>7.7204319226844935E-4</v>
      </c>
      <c r="V118" s="61">
        <v>1.4693393061038281E-3</v>
      </c>
      <c r="W118" s="61">
        <v>3.0337753806848628E-3</v>
      </c>
      <c r="X118" s="61">
        <v>3.2990028293798722E-4</v>
      </c>
      <c r="Y118" s="61">
        <v>2.8613760679530044E-3</v>
      </c>
      <c r="Z118" s="61">
        <v>2.6900101971803233E-3</v>
      </c>
      <c r="AA118" s="61">
        <v>2.0298067878275761E-3</v>
      </c>
      <c r="AB118" s="61">
        <v>1.8272562838491798E-3</v>
      </c>
      <c r="AC118" s="61">
        <v>1.4833141692395624E-3</v>
      </c>
      <c r="AD118" s="61">
        <v>1.0182914908247701E-2</v>
      </c>
      <c r="AE118" s="61">
        <v>9.5220856863454072E-3</v>
      </c>
      <c r="AF118" s="61">
        <v>8.0695063592320145E-3</v>
      </c>
      <c r="AG118" s="61">
        <v>0.10347064252567331</v>
      </c>
      <c r="AH118" s="61">
        <v>3.5122167463088765E-2</v>
      </c>
      <c r="AI118" s="61">
        <v>6.9479258076042258E-2</v>
      </c>
      <c r="AJ118" s="61">
        <v>2.2792441575928125E-2</v>
      </c>
      <c r="AK118" s="61">
        <v>2.179657859780141E-2</v>
      </c>
      <c r="AL118" s="61">
        <v>8.1093737786583492E-3</v>
      </c>
      <c r="AM118" s="61">
        <v>1.0776736096311891E-2</v>
      </c>
      <c r="AN118" s="61">
        <v>1.4813631093238539E-2</v>
      </c>
      <c r="AO118" s="61">
        <v>3.1444368868373637E-2</v>
      </c>
      <c r="AP118" s="61">
        <v>8.5542400801390892E-3</v>
      </c>
      <c r="AQ118" s="61">
        <v>1.9341262234387729E-2</v>
      </c>
      <c r="AR118" s="61">
        <v>1.6357686442387658E-2</v>
      </c>
      <c r="AS118" s="61">
        <v>5.9646775383563628E-3</v>
      </c>
      <c r="AT118" s="61">
        <v>5.935748564516642E-3</v>
      </c>
      <c r="AU118" s="61">
        <v>7.2409784955938597E-3</v>
      </c>
      <c r="AV118" s="61">
        <v>1.986827587930728E-3</v>
      </c>
      <c r="AW118" s="61">
        <v>6.8827385424192111E-4</v>
      </c>
      <c r="AX118" s="61">
        <v>1.0697236356573697E-3</v>
      </c>
      <c r="AY118" s="61">
        <v>2.0954258687066627E-3</v>
      </c>
      <c r="AZ118" s="61">
        <v>3.3534467066456794E-3</v>
      </c>
      <c r="BA118" s="61">
        <v>1.4336716752288339E-2</v>
      </c>
      <c r="BB118" s="61">
        <v>5.5777388085929552E-3</v>
      </c>
      <c r="BC118" s="61">
        <v>7.0566503054799792E-2</v>
      </c>
      <c r="BD118" s="61">
        <v>7.8012910477253533E-2</v>
      </c>
      <c r="BE118" s="61">
        <v>1.0848707084134118E-3</v>
      </c>
      <c r="BF118" s="61">
        <v>4.9293017543121844E-3</v>
      </c>
      <c r="BG118" s="61">
        <v>4.611873864852286E-3</v>
      </c>
      <c r="BH118" s="61">
        <v>2.388466381277643E-2</v>
      </c>
      <c r="BI118" s="61">
        <v>3.7290960391286672E-3</v>
      </c>
      <c r="BJ118" s="61">
        <v>8.4673352106385893E-3</v>
      </c>
      <c r="BK118" s="61">
        <v>4.29787782913435E-3</v>
      </c>
      <c r="BL118" s="61">
        <v>2.9398722597008E-3</v>
      </c>
      <c r="BM118" s="61">
        <v>5.357602788045702E-3</v>
      </c>
      <c r="BN118" s="61">
        <v>7.8328146781924315E-3</v>
      </c>
      <c r="BO118" s="61">
        <v>4.5543690038034089E-3</v>
      </c>
      <c r="BP118" s="61">
        <v>2.3391564418134029E-3</v>
      </c>
      <c r="BQ118" s="61">
        <v>2.2387861469430571E-4</v>
      </c>
      <c r="BR118" s="61">
        <v>6.9297620080218533E-5</v>
      </c>
      <c r="BS118" s="61">
        <v>2.9237124888966994E-3</v>
      </c>
      <c r="BT118" s="61">
        <v>1.1392872812378919E-4</v>
      </c>
      <c r="BU118" s="61">
        <v>2.1036713704137471E-4</v>
      </c>
      <c r="BV118" s="61">
        <v>2.1089252814986445E-3</v>
      </c>
      <c r="BW118" s="61">
        <v>6.6413689033215399E-3</v>
      </c>
      <c r="BX118" s="61">
        <v>1.8655442390719143E-4</v>
      </c>
      <c r="BY118" s="61">
        <v>0</v>
      </c>
      <c r="BZ118" s="61">
        <v>2.5559449113833677E-3</v>
      </c>
      <c r="CA118" s="61">
        <v>4.470679598352016E-4</v>
      </c>
      <c r="CB118" s="61">
        <v>4.340527815096642E-5</v>
      </c>
      <c r="CC118" s="61">
        <v>9.1506564156355668E-4</v>
      </c>
      <c r="CD118" s="61">
        <v>4.5407277662799107E-3</v>
      </c>
      <c r="CE118" s="61">
        <v>4.7031219140797774E-3</v>
      </c>
      <c r="CF118" s="61">
        <v>2.0585945341488831E-3</v>
      </c>
      <c r="CG118" s="61">
        <v>3.1525895777384343E-3</v>
      </c>
      <c r="CH118" s="61">
        <v>6.0473246358960639E-3</v>
      </c>
      <c r="CI118" s="61">
        <v>3.7301862991159004E-3</v>
      </c>
      <c r="CJ118" s="61">
        <v>2.0943247319217461E-3</v>
      </c>
      <c r="CK118" s="61">
        <v>5.4722489295949538E-3</v>
      </c>
      <c r="CL118" s="61">
        <v>2.6540572023780469E-2</v>
      </c>
      <c r="CM118" s="61">
        <v>2.7659947470719443E-2</v>
      </c>
      <c r="CN118" s="61">
        <v>2.2403379491990182E-2</v>
      </c>
      <c r="CO118" s="61">
        <v>1.1609460249339029E-2</v>
      </c>
      <c r="CP118" s="61">
        <v>1.7063974887089231E-2</v>
      </c>
      <c r="CQ118" s="61">
        <v>4.9190727515014764E-2</v>
      </c>
      <c r="CR118" s="61">
        <v>3.5858559019257594E-2</v>
      </c>
      <c r="CS118" s="61">
        <v>3.7965655227415802E-2</v>
      </c>
      <c r="CT118" s="61">
        <v>3.8183905739362298E-2</v>
      </c>
      <c r="CU118" s="61">
        <v>4.5915555751583986E-2</v>
      </c>
      <c r="CV118" s="61">
        <v>2.6970386213813702E-2</v>
      </c>
      <c r="CW118" s="61">
        <v>0.18675859909957582</v>
      </c>
      <c r="CX118" s="61">
        <v>0.19365893422085237</v>
      </c>
      <c r="CY118" s="61">
        <v>8.2037717312226532E-2</v>
      </c>
      <c r="CZ118" s="61">
        <v>4.6887977811545134E-2</v>
      </c>
      <c r="DA118" s="61">
        <v>2.3187971517699416E-2</v>
      </c>
      <c r="DB118" s="61">
        <v>5.1611756436293524E-2</v>
      </c>
      <c r="DC118" s="61">
        <v>6.472566690598318E-3</v>
      </c>
      <c r="DD118" s="61">
        <v>2.0036691662981498E-3</v>
      </c>
      <c r="DE118" s="61">
        <v>1.8619184637371333E-3</v>
      </c>
      <c r="DF118" s="61">
        <v>1.086155701063208E-3</v>
      </c>
      <c r="DG118" s="61">
        <v>2.640819077162748E-3</v>
      </c>
      <c r="DH118" s="61">
        <v>5.6388702355040414E-3</v>
      </c>
      <c r="DI118" s="61">
        <v>1.3657899760693674E-2</v>
      </c>
      <c r="DJ118" s="61">
        <v>2.0020992971901054E-2</v>
      </c>
      <c r="DK118" s="61">
        <v>3.8378492134073456E-3</v>
      </c>
      <c r="DL118" s="61">
        <v>7.8877272766266337E-3</v>
      </c>
      <c r="DM118" s="61">
        <v>4.6192031269696532E-3</v>
      </c>
      <c r="DN118" s="61">
        <v>2.0484208396627325E-2</v>
      </c>
      <c r="DO118" s="61">
        <v>9.3054869474139355E-3</v>
      </c>
      <c r="DP118" s="61">
        <v>6.4318674984019985E-3</v>
      </c>
      <c r="DQ118" s="61">
        <v>1.2234156841995306E-2</v>
      </c>
      <c r="DR118" s="61">
        <v>7.6926424304940072E-3</v>
      </c>
      <c r="DS118" s="61">
        <v>8.9171460388349482E-3</v>
      </c>
      <c r="DT118" s="61">
        <v>0.20004815665619274</v>
      </c>
      <c r="DU118" s="61">
        <v>0.1467244345850271</v>
      </c>
      <c r="DV118" s="61">
        <v>0.21813608854246136</v>
      </c>
      <c r="DW118" s="61">
        <v>9.1731027345544516E-2</v>
      </c>
      <c r="DX118" s="61">
        <v>0.13989327876279298</v>
      </c>
      <c r="DY118" s="61">
        <v>0.16850231014987718</v>
      </c>
      <c r="DZ118" s="61">
        <v>2.2927339215534508E-2</v>
      </c>
      <c r="EA118" s="61">
        <v>6.0646301604201404E-2</v>
      </c>
      <c r="EB118" s="61">
        <v>2.0449795603877507E-2</v>
      </c>
      <c r="EC118" s="61">
        <v>1.4259650284001947E-2</v>
      </c>
      <c r="ED118" s="61">
        <v>3.5641416636626712E-2</v>
      </c>
      <c r="EE118" s="61">
        <v>1.4354693614113298E-2</v>
      </c>
      <c r="EF118" s="61">
        <v>2.5322042602440597E-2</v>
      </c>
      <c r="EG118" s="61">
        <v>2.0393578948773208E-2</v>
      </c>
      <c r="EH118" s="61">
        <v>2.4175430746826654E-2</v>
      </c>
      <c r="EI118" s="61">
        <v>1.4457878227915546E-2</v>
      </c>
      <c r="EJ118" s="61">
        <v>3.4081578360965384E-2</v>
      </c>
      <c r="EK118" s="61">
        <v>1.7440391969849159E-2</v>
      </c>
      <c r="EL118" s="61">
        <v>1.6499891280301622E-4</v>
      </c>
      <c r="EM118" s="61">
        <v>0</v>
      </c>
      <c r="EN118" s="61">
        <v>1.0207532178760164E-3</v>
      </c>
      <c r="EO118" s="61">
        <v>0</v>
      </c>
      <c r="EP118" s="61">
        <v>7.8487718822859787E-4</v>
      </c>
      <c r="EQ118" s="61">
        <v>0</v>
      </c>
      <c r="ER118" s="61">
        <v>6.0033278441542625E-4</v>
      </c>
      <c r="ES118" s="61">
        <v>3.8370661987385283E-3</v>
      </c>
      <c r="ET118" s="61">
        <v>0</v>
      </c>
      <c r="EU118" s="61">
        <v>2.0394836753040075E-3</v>
      </c>
      <c r="EV118" s="61">
        <v>2.3077093559794389E-5</v>
      </c>
      <c r="EW118" s="61">
        <v>3.9101852195325105E-4</v>
      </c>
      <c r="EX118" s="61">
        <v>2.9072444963130018E-3</v>
      </c>
      <c r="EY118" s="61">
        <v>5.6543343696164542E-3</v>
      </c>
      <c r="EZ118" s="61">
        <v>7.4386684871040137E-4</v>
      </c>
      <c r="FA118" s="61">
        <v>5.0189675583887255E-4</v>
      </c>
      <c r="FB118" s="61">
        <v>3.0070845074325683E-3</v>
      </c>
      <c r="FC118" s="61">
        <v>3.5282764816743661E-3</v>
      </c>
      <c r="FD118" s="61">
        <v>1.1710868988294541E-2</v>
      </c>
      <c r="FE118" s="61">
        <v>5.0167628579068134E-3</v>
      </c>
      <c r="FF118" s="61">
        <v>3.6861072728177816E-4</v>
      </c>
      <c r="FG118" s="61">
        <v>2.2391186184084989E-3</v>
      </c>
      <c r="FH118" s="61">
        <v>8.3090766356409725E-3</v>
      </c>
      <c r="FI118" s="61">
        <v>3.3702751969469304E-3</v>
      </c>
      <c r="FJ118" s="61">
        <v>5.6379800300530311E-3</v>
      </c>
      <c r="FK118" s="61">
        <v>3.173712080093961E-3</v>
      </c>
      <c r="FL118" s="61">
        <v>5.5510465101980379E-3</v>
      </c>
      <c r="FM118" s="61">
        <v>1.2801500187807215E-2</v>
      </c>
      <c r="FN118" s="61">
        <v>4.7346083596886421E-3</v>
      </c>
      <c r="FO118" s="61">
        <v>9.3946161625812954E-3</v>
      </c>
      <c r="FP118" s="61">
        <v>8.1606233372369368E-3</v>
      </c>
      <c r="FQ118" s="61">
        <v>8.3791699593470902E-3</v>
      </c>
      <c r="FR118" s="61">
        <v>8.8106801369895946E-3</v>
      </c>
      <c r="FS118" s="61">
        <v>1.6917847655525447E-3</v>
      </c>
      <c r="FT118" s="61">
        <v>1.001615187489719E-4</v>
      </c>
      <c r="FU118" s="61">
        <v>1.9287716480697022E-3</v>
      </c>
      <c r="FV118" s="61">
        <v>1.3506050146288757E-4</v>
      </c>
      <c r="FW118" s="61">
        <v>7.5654209230730293E-3</v>
      </c>
      <c r="FX118" s="61">
        <v>9.0002356831605504E-4</v>
      </c>
      <c r="FY118" s="61">
        <v>5.839309954428979E-4</v>
      </c>
      <c r="FZ118" s="61">
        <v>2.0096339793871025E-3</v>
      </c>
      <c r="GA118" s="61">
        <v>1.143110426176827E-3</v>
      </c>
      <c r="GB118" s="61">
        <v>1.9114144328708922E-4</v>
      </c>
      <c r="GC118" s="61">
        <v>2.3708963458142911E-5</v>
      </c>
      <c r="GD118" s="61">
        <v>1.2244775144079593E-4</v>
      </c>
      <c r="GE118" s="61">
        <v>2.5064954219216722E-3</v>
      </c>
      <c r="GF118" s="61">
        <v>6.5426477487718661E-4</v>
      </c>
      <c r="GG118" s="61">
        <v>4.8629430803763278E-3</v>
      </c>
      <c r="GH118" s="61">
        <v>1.2204775609617276E-2</v>
      </c>
      <c r="GI118" s="61">
        <v>6.0323254816145406E-3</v>
      </c>
      <c r="GJ118" s="61">
        <v>2.6068319070025885E-3</v>
      </c>
      <c r="GK118" s="61">
        <v>1.7111233032175695E-3</v>
      </c>
      <c r="GL118" s="61">
        <v>1.1962955283901025E-2</v>
      </c>
      <c r="GM118" s="61">
        <v>3.3844823575214823E-3</v>
      </c>
      <c r="GN118" s="61">
        <v>2.9390448581631114E-3</v>
      </c>
      <c r="GO118" s="61">
        <v>0</v>
      </c>
      <c r="GP118" s="61">
        <v>5.8267776315009548E-3</v>
      </c>
      <c r="GQ118" s="61">
        <v>8.7424247609524245E-4</v>
      </c>
      <c r="GR118" s="61">
        <v>1.1422003198250901E-3</v>
      </c>
      <c r="GS118" s="61">
        <v>1.1502783855868455E-3</v>
      </c>
      <c r="GT118" s="61">
        <v>1.4763706300536933E-3</v>
      </c>
      <c r="GU118" s="61">
        <v>5.1941664920063398E-4</v>
      </c>
      <c r="GV118" s="61">
        <v>4.8707897934733898E-3</v>
      </c>
      <c r="GW118" s="61">
        <v>1.8812984580340562E-2</v>
      </c>
      <c r="GX118" s="61">
        <v>8.9809363459445596E-3</v>
      </c>
      <c r="GY118" s="61">
        <v>4.5558590791106917E-3</v>
      </c>
      <c r="GZ118" s="61">
        <v>3.4261796892968259E-2</v>
      </c>
      <c r="HA118" s="61">
        <v>1.0774102038371739E-2</v>
      </c>
      <c r="HB118" s="61">
        <v>3.2752780453229186E-2</v>
      </c>
      <c r="HC118" s="61">
        <v>1.5762343828515917E-2</v>
      </c>
      <c r="HD118" s="61">
        <v>2.0258558758718983E-2</v>
      </c>
      <c r="HE118" s="61">
        <v>3.6886873546339287E-2</v>
      </c>
      <c r="HF118" s="61">
        <v>6.898628198173988E-2</v>
      </c>
      <c r="HG118" s="61">
        <v>1.4371400319670619E-2</v>
      </c>
      <c r="HH118" s="61">
        <v>1.1990604031221005E-2</v>
      </c>
      <c r="HI118" s="61">
        <v>4.2770777335256221E-2</v>
      </c>
      <c r="HJ118" s="61">
        <v>4.1788150988872758E-2</v>
      </c>
      <c r="HK118" s="61">
        <v>4.1014697185479849E-3</v>
      </c>
      <c r="HL118" s="61">
        <v>2.7523218104766258E-3</v>
      </c>
      <c r="HM118" s="61">
        <v>4.6527028750059677E-3</v>
      </c>
      <c r="HN118" s="61">
        <v>4.3064849213563629E-3</v>
      </c>
      <c r="HO118" s="61">
        <v>2.0459601554362276E-3</v>
      </c>
      <c r="HP118" s="61">
        <v>1.0517585108765054E-2</v>
      </c>
      <c r="HQ118" s="61">
        <v>2.2113769757598736E-2</v>
      </c>
      <c r="HR118" s="61">
        <v>1.3151167363792887E-2</v>
      </c>
      <c r="HS118" s="61">
        <v>2.1411330507955396E-2</v>
      </c>
      <c r="HT118" s="61">
        <v>1.4347714600512347E-2</v>
      </c>
      <c r="HU118" s="61">
        <v>1.4983007958429689E-2</v>
      </c>
      <c r="HV118" s="61">
        <v>1.7115806488863392E-2</v>
      </c>
      <c r="HW118" s="61">
        <v>1.5861599373821924E-3</v>
      </c>
      <c r="HX118" s="61">
        <v>4.9769345738765716E-4</v>
      </c>
      <c r="HY118" s="61">
        <v>7.7863883216919196E-4</v>
      </c>
      <c r="HZ118" s="61">
        <v>6.9080238417076022E-4</v>
      </c>
      <c r="IA118" s="61">
        <v>2.2480074810690034E-3</v>
      </c>
      <c r="IB118" s="61">
        <v>1.6189784872243712E-3</v>
      </c>
      <c r="IC118" s="61">
        <v>0.20714517965486776</v>
      </c>
      <c r="ID118" s="61">
        <v>0.14643195893606159</v>
      </c>
      <c r="IE118" s="61">
        <v>0.13407552211592444</v>
      </c>
      <c r="IF118" s="61">
        <v>9.0262689545659622E-2</v>
      </c>
      <c r="IG118" s="61">
        <v>6.492298594037332E-3</v>
      </c>
      <c r="IH118" s="61">
        <v>6.4175255363407725E-3</v>
      </c>
      <c r="II118" s="61">
        <v>1.112262378652169E-2</v>
      </c>
      <c r="IJ118" s="61">
        <v>8.3828400523953966E-5</v>
      </c>
      <c r="IK118" s="61">
        <v>7.0762121279008156E-5</v>
      </c>
      <c r="IL118" s="61">
        <v>3.3337441387870111E-4</v>
      </c>
      <c r="IM118" s="61">
        <v>8.8924414098774923E-4</v>
      </c>
      <c r="IN118" s="61">
        <v>7.7618245787822269E-4</v>
      </c>
      <c r="IO118" s="61">
        <v>5.0177856796696971E-4</v>
      </c>
      <c r="IP118" s="61">
        <v>7.5414905400855888E-4</v>
      </c>
      <c r="IQ118" s="61">
        <v>2.9849252844968004E-4</v>
      </c>
      <c r="IR118" s="61">
        <v>3.9792398144084543E-5</v>
      </c>
      <c r="IS118" s="61">
        <v>1.5419793187501011E-4</v>
      </c>
      <c r="IT118" s="61">
        <v>1.2218885212018391E-5</v>
      </c>
      <c r="IU118" s="61">
        <v>1.8509583436148447E-4</v>
      </c>
      <c r="IV118" s="61">
        <v>1.2063732061224697E-5</v>
      </c>
      <c r="IW118" s="61">
        <v>3.3635922657332065E-4</v>
      </c>
      <c r="IX118" s="61">
        <v>2.0171417163821531E-4</v>
      </c>
      <c r="IY118" s="61">
        <v>3.1627460662473104E-4</v>
      </c>
      <c r="IZ118" s="61">
        <v>3.3168392710369826E-3</v>
      </c>
      <c r="JA118" s="61">
        <v>1.1645903310350785E-4</v>
      </c>
      <c r="JB118" s="61">
        <v>5.3045295626137417E-4</v>
      </c>
      <c r="JC118" s="61">
        <v>7.1973962171840153E-4</v>
      </c>
      <c r="JD118" s="61">
        <v>1.3803818763030368E-3</v>
      </c>
      <c r="JE118" s="61">
        <v>5.7063553105135079E-4</v>
      </c>
      <c r="JF118" s="61">
        <v>9.3345452037214014E-4</v>
      </c>
      <c r="JG118" s="61">
        <v>1.6678361307107732E-3</v>
      </c>
      <c r="JH118" s="61">
        <v>2.760029194083454E-3</v>
      </c>
      <c r="JI118" s="61">
        <v>3.3961829462510322E-3</v>
      </c>
      <c r="JJ118" s="61">
        <v>1.0084657864886915E-3</v>
      </c>
      <c r="JK118" s="61">
        <v>2.6530775172594425E-3</v>
      </c>
      <c r="JL118" s="61">
        <v>1.8238934419653996E-3</v>
      </c>
      <c r="JM118" s="61">
        <v>3.4965258082510294E-3</v>
      </c>
      <c r="JN118" s="61">
        <v>1.0426393609589324E-3</v>
      </c>
      <c r="JO118" s="61">
        <v>1.0802599334345199E-3</v>
      </c>
      <c r="JP118" s="61">
        <v>5.3007645373987205E-4</v>
      </c>
      <c r="JQ118" s="61">
        <v>1.2859226715835406E-3</v>
      </c>
      <c r="JR118" s="61">
        <v>1.2536310586448583E-3</v>
      </c>
      <c r="JS118" s="61">
        <v>1.0903497565255642E-3</v>
      </c>
      <c r="JT118" s="61">
        <v>0.26258025693185055</v>
      </c>
      <c r="JU118" s="61">
        <v>0.10434863737492117</v>
      </c>
      <c r="JV118" s="61">
        <v>0.2711427754973515</v>
      </c>
      <c r="JW118" s="61">
        <v>3.0625150929920728E-2</v>
      </c>
      <c r="JX118" s="61">
        <v>0.12169208735549929</v>
      </c>
      <c r="JY118" s="61">
        <v>2.5307797804118973E-2</v>
      </c>
      <c r="JZ118" s="61">
        <v>0.43972997476889319</v>
      </c>
      <c r="KA118" s="61">
        <v>1.7339131260874004E-2</v>
      </c>
      <c r="KB118" s="61">
        <v>4.694035934459722E-2</v>
      </c>
      <c r="KC118" s="61">
        <v>0.26139252398882196</v>
      </c>
      <c r="KD118" s="61">
        <v>4.1489137309861375E-2</v>
      </c>
      <c r="KE118" s="61">
        <v>0.13846453616459645</v>
      </c>
      <c r="KF118" s="61">
        <v>3.5994692152669684E-2</v>
      </c>
      <c r="KG118" s="61">
        <v>0.30553102119698727</v>
      </c>
      <c r="KH118" s="61">
        <v>0.12066240170952076</v>
      </c>
      <c r="KI118" s="61">
        <v>8.9895444962137E-2</v>
      </c>
      <c r="KJ118" s="61">
        <v>5.3085558713737567E-2</v>
      </c>
      <c r="KK118" s="61">
        <v>3.3727903899005887E-2</v>
      </c>
      <c r="KL118" s="61">
        <v>0.48037665657422213</v>
      </c>
      <c r="KM118" s="61">
        <v>4.1998218083475827E-2</v>
      </c>
      <c r="KN118" s="61">
        <v>3.1099475116462098E-2</v>
      </c>
      <c r="KO118" s="61">
        <v>3.0142915916666027E-2</v>
      </c>
      <c r="KP118" s="61">
        <v>2.2080888750670821E-2</v>
      </c>
      <c r="KQ118" s="61">
        <v>1.6137526823514679E-2</v>
      </c>
      <c r="KR118" s="61">
        <v>6.4471129714095105E-2</v>
      </c>
      <c r="KS118" s="61">
        <v>8.0022630894950625E-2</v>
      </c>
      <c r="KT118" s="61">
        <v>3.5783614437134792E-2</v>
      </c>
      <c r="KU118" s="61">
        <v>2.9625719779500216E-2</v>
      </c>
      <c r="KV118" s="61">
        <v>1.2225469723703706E-2</v>
      </c>
      <c r="KW118" s="61">
        <v>5.5535826964839774E-2</v>
      </c>
      <c r="KX118" s="61">
        <v>9.3617719840521876E-2</v>
      </c>
      <c r="KY118" s="61">
        <v>2.2677109288834787E-2</v>
      </c>
      <c r="KZ118" s="61">
        <v>0.11573062149509772</v>
      </c>
    </row>
    <row r="119" spans="1:312" ht="13" x14ac:dyDescent="0.3">
      <c r="A119" s="102">
        <v>1.0575861225327201</v>
      </c>
      <c r="B119" s="50" t="s">
        <v>812</v>
      </c>
      <c r="C119" s="60" t="s">
        <v>34</v>
      </c>
      <c r="D119" s="61">
        <v>4.6520882329141934E-5</v>
      </c>
      <c r="E119" s="61">
        <v>0</v>
      </c>
      <c r="F119" s="61">
        <v>3.6006598988648009E-5</v>
      </c>
      <c r="G119" s="61">
        <v>8.0269693337172506E-4</v>
      </c>
      <c r="H119" s="61">
        <v>8.1896330130341456E-5</v>
      </c>
      <c r="I119" s="61">
        <v>1.5241891241270136E-5</v>
      </c>
      <c r="J119" s="61">
        <v>0</v>
      </c>
      <c r="K119" s="61">
        <v>1.0204875191579439E-4</v>
      </c>
      <c r="L119" s="61">
        <v>0</v>
      </c>
      <c r="M119" s="61">
        <v>3.2443023733476452E-6</v>
      </c>
      <c r="N119" s="61">
        <v>7.6507050597657451E-4</v>
      </c>
      <c r="O119" s="61">
        <v>0</v>
      </c>
      <c r="P119" s="61">
        <v>2.0967860148713008E-4</v>
      </c>
      <c r="Q119" s="61">
        <v>2.5005275876566968E-5</v>
      </c>
      <c r="R119" s="61">
        <v>0</v>
      </c>
      <c r="S119" s="61">
        <v>5.0642087709167729E-5</v>
      </c>
      <c r="T119" s="61">
        <v>6.781540645121937E-4</v>
      </c>
      <c r="U119" s="61">
        <v>1.0979426652980193E-3</v>
      </c>
      <c r="V119" s="61">
        <v>1.2454254165462635E-3</v>
      </c>
      <c r="W119" s="61">
        <v>1.5917648082805515E-3</v>
      </c>
      <c r="X119" s="61">
        <v>8.6532603581158379E-5</v>
      </c>
      <c r="Y119" s="61">
        <v>3.0160063490585923E-3</v>
      </c>
      <c r="Z119" s="61">
        <v>9.627425439817746E-4</v>
      </c>
      <c r="AA119" s="61">
        <v>3.7129172643079696E-4</v>
      </c>
      <c r="AB119" s="61">
        <v>3.7640803822238799E-4</v>
      </c>
      <c r="AC119" s="61">
        <v>1.189410038167581E-2</v>
      </c>
      <c r="AD119" s="61">
        <v>4.8796519779268363E-3</v>
      </c>
      <c r="AE119" s="61">
        <v>8.1835658739046399E-3</v>
      </c>
      <c r="AF119" s="61">
        <v>1.5477696877619824E-3</v>
      </c>
      <c r="AG119" s="61">
        <v>9.5670340949891086E-6</v>
      </c>
      <c r="AH119" s="61">
        <v>6.9005054820719643E-4</v>
      </c>
      <c r="AI119" s="61">
        <v>7.6051596366306646E-5</v>
      </c>
      <c r="AJ119" s="61">
        <v>1.2662661925451349E-4</v>
      </c>
      <c r="AK119" s="61">
        <v>0.12160912375156289</v>
      </c>
      <c r="AL119" s="61">
        <v>0.12157139292459314</v>
      </c>
      <c r="AM119" s="61">
        <v>6.9297028427352123E-2</v>
      </c>
      <c r="AN119" s="61">
        <v>8.9006474520501103E-3</v>
      </c>
      <c r="AO119" s="61">
        <v>2.3331493951584483E-2</v>
      </c>
      <c r="AP119" s="61">
        <v>5.0689930655040814E-2</v>
      </c>
      <c r="AQ119" s="61">
        <v>4.2521326991718893E-2</v>
      </c>
      <c r="AR119" s="61">
        <v>1.4733340791587954E-3</v>
      </c>
      <c r="AS119" s="61">
        <v>0.49316749117954162</v>
      </c>
      <c r="AT119" s="61">
        <v>0.97352105021466673</v>
      </c>
      <c r="AU119" s="61">
        <v>0.73211630538170613</v>
      </c>
      <c r="AV119" s="61">
        <v>7.3555369704065633E-6</v>
      </c>
      <c r="AW119" s="61">
        <v>2.0539933615427993E-5</v>
      </c>
      <c r="AX119" s="61">
        <v>4.7703616490501208E-4</v>
      </c>
      <c r="AY119" s="61">
        <v>3.2300460876120816E-4</v>
      </c>
      <c r="AZ119" s="61">
        <v>4.0283083641313045E-3</v>
      </c>
      <c r="BA119" s="61">
        <v>0</v>
      </c>
      <c r="BB119" s="61">
        <v>0.26615541381614682</v>
      </c>
      <c r="BC119" s="61">
        <v>6.3351772060647011E-4</v>
      </c>
      <c r="BD119" s="61">
        <v>5.4232328665493185E-3</v>
      </c>
      <c r="BE119" s="61">
        <v>0</v>
      </c>
      <c r="BF119" s="61">
        <v>0.42738644651734203</v>
      </c>
      <c r="BG119" s="61">
        <v>0.46690706035116325</v>
      </c>
      <c r="BH119" s="61">
        <v>1.3787332289494761E-2</v>
      </c>
      <c r="BI119" s="61">
        <v>9.8554139198727027E-4</v>
      </c>
      <c r="BJ119" s="61">
        <v>5.5991685541057143E-3</v>
      </c>
      <c r="BK119" s="61">
        <v>8.0467297107292382E-5</v>
      </c>
      <c r="BL119" s="61">
        <v>0</v>
      </c>
      <c r="BM119" s="61">
        <v>1.6061257781168386E-4</v>
      </c>
      <c r="BN119" s="61">
        <v>9.378728339598985E-4</v>
      </c>
      <c r="BO119" s="61">
        <v>1.7504215508506356E-4</v>
      </c>
      <c r="BP119" s="61">
        <v>2.4214259961035186E-4</v>
      </c>
      <c r="BQ119" s="61">
        <v>0</v>
      </c>
      <c r="BR119" s="61">
        <v>1.9462936875018666E-3</v>
      </c>
      <c r="BS119" s="61">
        <v>2.5161747930822258E-5</v>
      </c>
      <c r="BT119" s="61">
        <v>0</v>
      </c>
      <c r="BU119" s="61">
        <v>9.0756836242081329E-4</v>
      </c>
      <c r="BV119" s="61">
        <v>1.8913757809886156E-3</v>
      </c>
      <c r="BW119" s="61">
        <v>0</v>
      </c>
      <c r="BX119" s="61">
        <v>9.3407888910661556E-4</v>
      </c>
      <c r="BY119" s="61">
        <v>0</v>
      </c>
      <c r="BZ119" s="61">
        <v>3.185103790523218E-5</v>
      </c>
      <c r="CA119" s="61">
        <v>0</v>
      </c>
      <c r="CB119" s="61">
        <v>0</v>
      </c>
      <c r="CC119" s="61">
        <v>7.1835566362078078E-5</v>
      </c>
      <c r="CD119" s="61">
        <v>8.2148228908456248E-3</v>
      </c>
      <c r="CE119" s="61">
        <v>6.7721165394523759E-3</v>
      </c>
      <c r="CF119" s="61">
        <v>2.8636889871513165E-3</v>
      </c>
      <c r="CG119" s="61">
        <v>1.6000543623165527E-3</v>
      </c>
      <c r="CH119" s="61">
        <v>1.1403545712593579E-3</v>
      </c>
      <c r="CI119" s="61">
        <v>4.3472084444332662E-3</v>
      </c>
      <c r="CJ119" s="61">
        <v>1.5557337830356829E-3</v>
      </c>
      <c r="CK119" s="61">
        <v>1.0694999628089615E-2</v>
      </c>
      <c r="CL119" s="61">
        <v>4.6719229157775564E-3</v>
      </c>
      <c r="CM119" s="61">
        <v>9.1928344962538709E-5</v>
      </c>
      <c r="CN119" s="61">
        <v>3.3052410746645341E-3</v>
      </c>
      <c r="CO119" s="61">
        <v>3.7067491152854598E-4</v>
      </c>
      <c r="CP119" s="61">
        <v>2.6820692673609576E-3</v>
      </c>
      <c r="CQ119" s="61">
        <v>1.2416130658288048E-3</v>
      </c>
      <c r="CR119" s="61">
        <v>0</v>
      </c>
      <c r="CS119" s="61">
        <v>3.250893325742462E-3</v>
      </c>
      <c r="CT119" s="61">
        <v>2.7209448427975103E-4</v>
      </c>
      <c r="CU119" s="61">
        <v>0</v>
      </c>
      <c r="CV119" s="61">
        <v>1.1974841047136038E-5</v>
      </c>
      <c r="CW119" s="61">
        <v>0</v>
      </c>
      <c r="CX119" s="61">
        <v>1.391436180832108E-4</v>
      </c>
      <c r="CY119" s="61">
        <v>0</v>
      </c>
      <c r="CZ119" s="61">
        <v>0</v>
      </c>
      <c r="DA119" s="61">
        <v>1.3657810213607857E-3</v>
      </c>
      <c r="DB119" s="61">
        <v>0</v>
      </c>
      <c r="DC119" s="61">
        <v>5.2370323981328938E-4</v>
      </c>
      <c r="DD119" s="61">
        <v>2.635889041121638E-3</v>
      </c>
      <c r="DE119" s="61">
        <v>1.9683697907093488E-4</v>
      </c>
      <c r="DF119" s="61">
        <v>5.7821815460196982E-4</v>
      </c>
      <c r="DG119" s="61">
        <v>2.5957811019303645E-4</v>
      </c>
      <c r="DH119" s="61">
        <v>5.7365690323638377E-4</v>
      </c>
      <c r="DI119" s="61">
        <v>0.49885172389884969</v>
      </c>
      <c r="DJ119" s="61">
        <v>0.36982962806748509</v>
      </c>
      <c r="DK119" s="61">
        <v>0.8972501264547984</v>
      </c>
      <c r="DL119" s="61">
        <v>0.52251226716060339</v>
      </c>
      <c r="DM119" s="61">
        <v>0.48014470580508573</v>
      </c>
      <c r="DN119" s="61">
        <v>0.20522593132072942</v>
      </c>
      <c r="DO119" s="61">
        <v>0.43722647478687299</v>
      </c>
      <c r="DP119" s="61">
        <v>0.86383271089080182</v>
      </c>
      <c r="DQ119" s="61">
        <v>0.19117583985202535</v>
      </c>
      <c r="DR119" s="61">
        <v>0.83492261105335941</v>
      </c>
      <c r="DS119" s="61">
        <v>0.70646734705726955</v>
      </c>
      <c r="DT119" s="61">
        <v>0</v>
      </c>
      <c r="DU119" s="61">
        <v>4.1767402909355933E-3</v>
      </c>
      <c r="DV119" s="61">
        <v>8.2538461740807761E-6</v>
      </c>
      <c r="DW119" s="61">
        <v>1.3348281542685271E-3</v>
      </c>
      <c r="DX119" s="61">
        <v>2.4545270925848122E-4</v>
      </c>
      <c r="DY119" s="61">
        <v>7.1228818699651327E-4</v>
      </c>
      <c r="DZ119" s="61">
        <v>7.7782131379899684E-5</v>
      </c>
      <c r="EA119" s="61">
        <v>4.2458164342060515E-4</v>
      </c>
      <c r="EB119" s="61">
        <v>0</v>
      </c>
      <c r="EC119" s="61">
        <v>2.056898067330296E-3</v>
      </c>
      <c r="ED119" s="61">
        <v>0</v>
      </c>
      <c r="EE119" s="61">
        <v>1.247209265721656E-5</v>
      </c>
      <c r="EF119" s="61">
        <v>2.2598824643651318E-3</v>
      </c>
      <c r="EG119" s="61">
        <v>0</v>
      </c>
      <c r="EH119" s="61">
        <v>5.7023941145885467E-4</v>
      </c>
      <c r="EI119" s="61">
        <v>4.2483049891030989E-4</v>
      </c>
      <c r="EJ119" s="61">
        <v>2.9324320927505499E-3</v>
      </c>
      <c r="EK119" s="61">
        <v>2.2521091950178972E-3</v>
      </c>
      <c r="EL119" s="61">
        <v>1.6673040526543619E-3</v>
      </c>
      <c r="EM119" s="61">
        <v>5.6502638237054858E-4</v>
      </c>
      <c r="EN119" s="61">
        <v>1.1271822444168621E-4</v>
      </c>
      <c r="EO119" s="61">
        <v>0</v>
      </c>
      <c r="EP119" s="61">
        <v>0</v>
      </c>
      <c r="EQ119" s="61">
        <v>6.294524505451361E-4</v>
      </c>
      <c r="ER119" s="61">
        <v>6.4270141087266645E-5</v>
      </c>
      <c r="ES119" s="61">
        <v>0</v>
      </c>
      <c r="ET119" s="61">
        <v>0</v>
      </c>
      <c r="EU119" s="61">
        <v>0</v>
      </c>
      <c r="EV119" s="61">
        <v>0</v>
      </c>
      <c r="EW119" s="61">
        <v>1.8728611446313936E-3</v>
      </c>
      <c r="EX119" s="61">
        <v>5.0232018562009558E-4</v>
      </c>
      <c r="EY119" s="61">
        <v>2.5660099568133325E-5</v>
      </c>
      <c r="EZ119" s="61">
        <v>3.2881535402430286E-4</v>
      </c>
      <c r="FA119" s="61">
        <v>0</v>
      </c>
      <c r="FB119" s="61">
        <v>0</v>
      </c>
      <c r="FC119" s="61">
        <v>1.9997540054390636E-4</v>
      </c>
      <c r="FD119" s="61">
        <v>6.6019219218431124E-3</v>
      </c>
      <c r="FE119" s="61">
        <v>0</v>
      </c>
      <c r="FF119" s="61">
        <v>6.620456925331196E-4</v>
      </c>
      <c r="FG119" s="61">
        <v>0</v>
      </c>
      <c r="FH119" s="61">
        <v>5.8545581485998314E-3</v>
      </c>
      <c r="FI119" s="61">
        <v>0</v>
      </c>
      <c r="FJ119" s="61">
        <v>0</v>
      </c>
      <c r="FK119" s="61">
        <v>0</v>
      </c>
      <c r="FL119" s="61">
        <v>3.5255221058085864E-3</v>
      </c>
      <c r="FM119" s="61">
        <v>1.9558568467439918E-5</v>
      </c>
      <c r="FN119" s="61">
        <v>2.2281992639056913E-3</v>
      </c>
      <c r="FO119" s="61">
        <v>0</v>
      </c>
      <c r="FP119" s="61">
        <v>0</v>
      </c>
      <c r="FQ119" s="61">
        <v>0</v>
      </c>
      <c r="FR119" s="61">
        <v>7.8176591786693175E-6</v>
      </c>
      <c r="FS119" s="61">
        <v>0</v>
      </c>
      <c r="FT119" s="61">
        <v>0</v>
      </c>
      <c r="FU119" s="61">
        <v>1.2287500892105477E-5</v>
      </c>
      <c r="FV119" s="61">
        <v>4.1271525894283735E-4</v>
      </c>
      <c r="FW119" s="61">
        <v>0</v>
      </c>
      <c r="FX119" s="61">
        <v>0</v>
      </c>
      <c r="FY119" s="61">
        <v>0</v>
      </c>
      <c r="FZ119" s="61">
        <v>6.4762470252527284E-4</v>
      </c>
      <c r="GA119" s="61">
        <v>0</v>
      </c>
      <c r="GB119" s="61">
        <v>1.073828333073535E-5</v>
      </c>
      <c r="GC119" s="61">
        <v>7.8748771918208944E-5</v>
      </c>
      <c r="GD119" s="61">
        <v>0</v>
      </c>
      <c r="GE119" s="61">
        <v>0</v>
      </c>
      <c r="GF119" s="61">
        <v>0</v>
      </c>
      <c r="GG119" s="61">
        <v>1.1543106005953796E-2</v>
      </c>
      <c r="GH119" s="61">
        <v>1.3936335173137273E-2</v>
      </c>
      <c r="GI119" s="61">
        <v>1.4962083274970485E-2</v>
      </c>
      <c r="GJ119" s="61">
        <v>4.8811597035181523E-2</v>
      </c>
      <c r="GK119" s="61">
        <v>2.4178156837760287E-2</v>
      </c>
      <c r="GL119" s="61">
        <v>3.8099720261998296E-3</v>
      </c>
      <c r="GM119" s="61">
        <v>1.896133466406827E-4</v>
      </c>
      <c r="GN119" s="61">
        <v>4.2258762362879572E-2</v>
      </c>
      <c r="GO119" s="61">
        <v>4.017935756647161E-4</v>
      </c>
      <c r="GP119" s="61">
        <v>2.044345404288072E-5</v>
      </c>
      <c r="GQ119" s="61">
        <v>1.3529532921862508E-4</v>
      </c>
      <c r="GR119" s="61">
        <v>4.6891465049321617E-4</v>
      </c>
      <c r="GS119" s="61">
        <v>0</v>
      </c>
      <c r="GT119" s="61">
        <v>1.1097882993676618E-4</v>
      </c>
      <c r="GU119" s="61">
        <v>0</v>
      </c>
      <c r="GV119" s="61">
        <v>1.2067456284176432E-5</v>
      </c>
      <c r="GW119" s="61">
        <v>0</v>
      </c>
      <c r="GX119" s="61">
        <v>2.0199830880869785E-4</v>
      </c>
      <c r="GY119" s="61">
        <v>0</v>
      </c>
      <c r="GZ119" s="61">
        <v>1.4640313265886695E-3</v>
      </c>
      <c r="HA119" s="61">
        <v>2.3814995085692876E-4</v>
      </c>
      <c r="HB119" s="61">
        <v>1.3884829969228102E-2</v>
      </c>
      <c r="HC119" s="61">
        <v>2.8052803252915748E-3</v>
      </c>
      <c r="HD119" s="61">
        <v>4.4836252798923538E-3</v>
      </c>
      <c r="HE119" s="61">
        <v>5.4889064616143214E-3</v>
      </c>
      <c r="HF119" s="61">
        <v>2.1737183175919291E-3</v>
      </c>
      <c r="HG119" s="61">
        <v>7.6959065450378769E-2</v>
      </c>
      <c r="HH119" s="61">
        <v>4.5900540457889305E-3</v>
      </c>
      <c r="HI119" s="61">
        <v>4.5115889845483328E-2</v>
      </c>
      <c r="HJ119" s="61">
        <v>1.9041356717673062E-2</v>
      </c>
      <c r="HK119" s="61">
        <v>2.3423465107113256E-3</v>
      </c>
      <c r="HL119" s="61">
        <v>1.1128691708881729E-4</v>
      </c>
      <c r="HM119" s="61">
        <v>0</v>
      </c>
      <c r="HN119" s="61">
        <v>2.1668363837183085E-3</v>
      </c>
      <c r="HO119" s="61">
        <v>5.0306599006200994E-4</v>
      </c>
      <c r="HP119" s="61">
        <v>2.3983138499437708E-2</v>
      </c>
      <c r="HQ119" s="61">
        <v>0.20080606185052272</v>
      </c>
      <c r="HR119" s="61">
        <v>0.3502454533006451</v>
      </c>
      <c r="HS119" s="61">
        <v>1.6930018756181435E-3</v>
      </c>
      <c r="HT119" s="61">
        <v>4.7498017897319375E-2</v>
      </c>
      <c r="HU119" s="61">
        <v>8.3180460174663157E-3</v>
      </c>
      <c r="HV119" s="61">
        <v>6.2824062041146655E-2</v>
      </c>
      <c r="HW119" s="61">
        <v>1.1203909866640048E-3</v>
      </c>
      <c r="HX119" s="61">
        <v>1.8366181482416411E-3</v>
      </c>
      <c r="HY119" s="61">
        <v>1.5815352520340827E-5</v>
      </c>
      <c r="HZ119" s="61">
        <v>3.1133415380884218E-5</v>
      </c>
      <c r="IA119" s="61">
        <v>0</v>
      </c>
      <c r="IB119" s="61">
        <v>2.6688592454519643E-3</v>
      </c>
      <c r="IC119" s="61">
        <v>1.4371870220423086E-5</v>
      </c>
      <c r="ID119" s="61">
        <v>1.3186874087883227E-3</v>
      </c>
      <c r="IE119" s="61">
        <v>1.0511247042744734E-5</v>
      </c>
      <c r="IF119" s="61">
        <v>0</v>
      </c>
      <c r="IG119" s="61">
        <v>3.5025740397159121E-5</v>
      </c>
      <c r="IH119" s="61">
        <v>2.3677571247405758E-3</v>
      </c>
      <c r="II119" s="61">
        <v>1.8285538982872503E-3</v>
      </c>
      <c r="IJ119" s="61">
        <v>0</v>
      </c>
      <c r="IK119" s="61">
        <v>0</v>
      </c>
      <c r="IL119" s="61">
        <v>6.4427164951127801E-5</v>
      </c>
      <c r="IM119" s="61">
        <v>0</v>
      </c>
      <c r="IN119" s="61">
        <v>3.0677386715317203E-5</v>
      </c>
      <c r="IO119" s="61">
        <v>0</v>
      </c>
      <c r="IP119" s="61">
        <v>4.6346462319330666E-4</v>
      </c>
      <c r="IQ119" s="61">
        <v>0</v>
      </c>
      <c r="IR119" s="61">
        <v>0</v>
      </c>
      <c r="IS119" s="61">
        <v>4.4502433560979145E-4</v>
      </c>
      <c r="IT119" s="61">
        <v>5.356202466989834E-5</v>
      </c>
      <c r="IU119" s="61">
        <v>1.3949613133218473E-4</v>
      </c>
      <c r="IV119" s="61">
        <v>0</v>
      </c>
      <c r="IW119" s="61">
        <v>0</v>
      </c>
      <c r="IX119" s="61">
        <v>1.7786106137165114E-4</v>
      </c>
      <c r="IY119" s="61">
        <v>0</v>
      </c>
      <c r="IZ119" s="61">
        <v>6.6073880033761185E-4</v>
      </c>
      <c r="JA119" s="61">
        <v>5.7208598872684472E-6</v>
      </c>
      <c r="JB119" s="61">
        <v>9.5368950914511062E-6</v>
      </c>
      <c r="JC119" s="61">
        <v>0</v>
      </c>
      <c r="JD119" s="61">
        <v>0</v>
      </c>
      <c r="JE119" s="61">
        <v>2.0995834598709673E-5</v>
      </c>
      <c r="JF119" s="61">
        <v>0</v>
      </c>
      <c r="JG119" s="61">
        <v>2.3798125489961374E-4</v>
      </c>
      <c r="JH119" s="61">
        <v>3.1569113208261127E-5</v>
      </c>
      <c r="JI119" s="61">
        <v>5.1556051160008818E-5</v>
      </c>
      <c r="JJ119" s="61">
        <v>0</v>
      </c>
      <c r="JK119" s="61">
        <v>1.1172134025521747E-3</v>
      </c>
      <c r="JL119" s="61">
        <v>1.5468970597157928E-5</v>
      </c>
      <c r="JM119" s="61">
        <v>1.1979247908734213E-4</v>
      </c>
      <c r="JN119" s="61">
        <v>0</v>
      </c>
      <c r="JO119" s="61">
        <v>0</v>
      </c>
      <c r="JP119" s="61">
        <v>1.6935842580807493E-4</v>
      </c>
      <c r="JQ119" s="61">
        <v>4.8985159995050412E-4</v>
      </c>
      <c r="JR119" s="61">
        <v>5.0636574486616977E-4</v>
      </c>
      <c r="JS119" s="61">
        <v>1.771631163068836E-4</v>
      </c>
      <c r="JT119" s="61">
        <v>0</v>
      </c>
      <c r="JU119" s="61">
        <v>9.2954388988211242E-6</v>
      </c>
      <c r="JV119" s="61">
        <v>5.2180804800673283E-4</v>
      </c>
      <c r="JW119" s="61">
        <v>1.8302097739574503E-4</v>
      </c>
      <c r="JX119" s="61">
        <v>2.6040838337928569E-5</v>
      </c>
      <c r="JY119" s="61">
        <v>5.450297712118621E-4</v>
      </c>
      <c r="JZ119" s="61">
        <v>5.1627950019595109E-4</v>
      </c>
      <c r="KA119" s="61">
        <v>2.3284070056469014E-5</v>
      </c>
      <c r="KB119" s="61">
        <v>3.8636462490868168E-5</v>
      </c>
      <c r="KC119" s="61">
        <v>9.0804621079183756E-6</v>
      </c>
      <c r="KD119" s="61">
        <v>3.6292768182040323E-4</v>
      </c>
      <c r="KE119" s="61">
        <v>1.5687868884012642E-5</v>
      </c>
      <c r="KF119" s="61">
        <v>2.7334826209783402E-4</v>
      </c>
      <c r="KG119" s="61">
        <v>0</v>
      </c>
      <c r="KH119" s="61">
        <v>6.351216790737561E-5</v>
      </c>
      <c r="KI119" s="61">
        <v>3.1563218507600079E-4</v>
      </c>
      <c r="KJ119" s="61">
        <v>7.5840704396387747E-4</v>
      </c>
      <c r="KK119" s="61">
        <v>5.0653913867015302E-4</v>
      </c>
      <c r="KL119" s="61">
        <v>2.3164861889307361E-3</v>
      </c>
      <c r="KM119" s="61">
        <v>1.0221992114440542E-3</v>
      </c>
      <c r="KN119" s="61">
        <v>2.4650784825317332E-3</v>
      </c>
      <c r="KO119" s="61">
        <v>2.5920987011993288E-3</v>
      </c>
      <c r="KP119" s="61">
        <v>1.3761650853261022E-3</v>
      </c>
      <c r="KQ119" s="61">
        <v>5.0713191454304922E-4</v>
      </c>
      <c r="KR119" s="61">
        <v>7.2083475688792609E-4</v>
      </c>
      <c r="KS119" s="61">
        <v>4.1068989480548028E-5</v>
      </c>
      <c r="KT119" s="61">
        <v>1.6636491387178314E-3</v>
      </c>
      <c r="KU119" s="61">
        <v>1.4022469959719072E-5</v>
      </c>
      <c r="KV119" s="61">
        <v>7.5845131736634489E-5</v>
      </c>
      <c r="KW119" s="61">
        <v>0</v>
      </c>
      <c r="KX119" s="61">
        <v>0</v>
      </c>
      <c r="KY119" s="61">
        <v>1.3684715225576261E-3</v>
      </c>
      <c r="KZ119" s="61">
        <v>1.65436690214293E-3</v>
      </c>
    </row>
    <row r="120" spans="1:312" ht="13" x14ac:dyDescent="0.3">
      <c r="A120" s="102">
        <v>1.0413774444286927</v>
      </c>
      <c r="B120" s="50" t="s">
        <v>811</v>
      </c>
      <c r="C120" s="60" t="s">
        <v>54</v>
      </c>
      <c r="D120" s="61">
        <v>1.7215354760219191E-5</v>
      </c>
      <c r="E120" s="61">
        <v>3.9738203302066106E-3</v>
      </c>
      <c r="F120" s="61">
        <v>1.0288551422534544E-3</v>
      </c>
      <c r="G120" s="61">
        <v>4.824795502147797E-5</v>
      </c>
      <c r="H120" s="61">
        <v>2.2664009866291437E-5</v>
      </c>
      <c r="I120" s="61">
        <v>1.0097752947341465E-3</v>
      </c>
      <c r="J120" s="61">
        <v>7.0584887217842738E-4</v>
      </c>
      <c r="K120" s="61">
        <v>1.9778347778989791E-3</v>
      </c>
      <c r="L120" s="61">
        <v>1.3514893984332508E-3</v>
      </c>
      <c r="M120" s="61">
        <v>6.6337777358367936E-4</v>
      </c>
      <c r="N120" s="61">
        <v>5.1932440686828227E-4</v>
      </c>
      <c r="O120" s="61">
        <v>3.4056881227136602E-4</v>
      </c>
      <c r="P120" s="61">
        <v>3.4759726761216122E-3</v>
      </c>
      <c r="Q120" s="61">
        <v>4.7207515544068297E-4</v>
      </c>
      <c r="R120" s="61">
        <v>6.3783742928465509E-3</v>
      </c>
      <c r="S120" s="61">
        <v>5.6543898335058912E-3</v>
      </c>
      <c r="T120" s="61">
        <v>3.0039678875047231E-3</v>
      </c>
      <c r="U120" s="61">
        <v>2.5662280806503378E-3</v>
      </c>
      <c r="V120" s="61">
        <v>0.39715985432117323</v>
      </c>
      <c r="W120" s="61">
        <v>0.1049893203387853</v>
      </c>
      <c r="X120" s="61">
        <v>1.3547528017022198E-2</v>
      </c>
      <c r="Y120" s="61">
        <v>2.0713593463471459E-3</v>
      </c>
      <c r="Z120" s="61">
        <v>2.4311351087317992E-3</v>
      </c>
      <c r="AA120" s="61">
        <v>9.3130113780390007E-4</v>
      </c>
      <c r="AB120" s="61">
        <v>1.5042181907313058E-3</v>
      </c>
      <c r="AC120" s="61">
        <v>1.1772340159955533E-3</v>
      </c>
      <c r="AD120" s="61">
        <v>1.5452193823718204E-3</v>
      </c>
      <c r="AE120" s="61">
        <v>5.2793989595908315E-3</v>
      </c>
      <c r="AF120" s="61">
        <v>4.181086577918506E-4</v>
      </c>
      <c r="AG120" s="61">
        <v>2.2867544909973968E-5</v>
      </c>
      <c r="AH120" s="61">
        <v>0</v>
      </c>
      <c r="AI120" s="61">
        <v>3.0124230989746998E-5</v>
      </c>
      <c r="AJ120" s="61">
        <v>8.405983920062955E-4</v>
      </c>
      <c r="AK120" s="61">
        <v>2.2232607774997461E-5</v>
      </c>
      <c r="AL120" s="61">
        <v>2.6435264070166151E-3</v>
      </c>
      <c r="AM120" s="61">
        <v>2.8003983724916911E-3</v>
      </c>
      <c r="AN120" s="61">
        <v>1.5059231878717332E-4</v>
      </c>
      <c r="AO120" s="61">
        <v>8.6241007349546037E-5</v>
      </c>
      <c r="AP120" s="61">
        <v>3.3392341440713329E-3</v>
      </c>
      <c r="AQ120" s="61">
        <v>4.8804672194250649E-4</v>
      </c>
      <c r="AR120" s="61">
        <v>1.176003198903681E-3</v>
      </c>
      <c r="AS120" s="61">
        <v>2.0920070176135199E-3</v>
      </c>
      <c r="AT120" s="61">
        <v>2.8859885049651435E-5</v>
      </c>
      <c r="AU120" s="61">
        <v>1.9757695664238594E-5</v>
      </c>
      <c r="AV120" s="61">
        <v>7.1124262575110561E-4</v>
      </c>
      <c r="AW120" s="61">
        <v>6.7569479463664758E-3</v>
      </c>
      <c r="AX120" s="61">
        <v>2.520030122997844E-3</v>
      </c>
      <c r="AY120" s="61">
        <v>9.7852345935908441E-2</v>
      </c>
      <c r="AZ120" s="61">
        <v>3.2034356039087005E-3</v>
      </c>
      <c r="BA120" s="61">
        <v>0</v>
      </c>
      <c r="BB120" s="61">
        <v>2.0509588253244536E-3</v>
      </c>
      <c r="BC120" s="61">
        <v>3.2961581467468911E-3</v>
      </c>
      <c r="BD120" s="61">
        <v>2.3760479700871834E-4</v>
      </c>
      <c r="BE120" s="61">
        <v>2.2196432685372353E-5</v>
      </c>
      <c r="BF120" s="61">
        <v>1.9563737248177776E-4</v>
      </c>
      <c r="BG120" s="61">
        <v>3.7291791756979852E-4</v>
      </c>
      <c r="BH120" s="61">
        <v>9.8245174459782075E-4</v>
      </c>
      <c r="BI120" s="61">
        <v>1.0689531398913555E-2</v>
      </c>
      <c r="BJ120" s="61">
        <v>1.2017922269490479E-2</v>
      </c>
      <c r="BK120" s="61">
        <v>2.025394924370566E-3</v>
      </c>
      <c r="BL120" s="61">
        <v>0</v>
      </c>
      <c r="BM120" s="61">
        <v>1.7790193280641913E-4</v>
      </c>
      <c r="BN120" s="61">
        <v>3.6567561999774632E-4</v>
      </c>
      <c r="BO120" s="61">
        <v>2.0180182325886588E-4</v>
      </c>
      <c r="BP120" s="61">
        <v>6.4325704983263514E-4</v>
      </c>
      <c r="BQ120" s="61">
        <v>3.3066867254405587E-4</v>
      </c>
      <c r="BR120" s="61">
        <v>5.0638813883504E-5</v>
      </c>
      <c r="BS120" s="61">
        <v>3.0607200841224091E-5</v>
      </c>
      <c r="BT120" s="61">
        <v>5.1042353340301715E-4</v>
      </c>
      <c r="BU120" s="61">
        <v>2.0184273630072464E-3</v>
      </c>
      <c r="BV120" s="61">
        <v>7.1649455295376132E-3</v>
      </c>
      <c r="BW120" s="61">
        <v>8.5293422151678372E-3</v>
      </c>
      <c r="BX120" s="61">
        <v>3.3080283634910287E-3</v>
      </c>
      <c r="BY120" s="61">
        <v>9.7216498360916895E-3</v>
      </c>
      <c r="BZ120" s="61">
        <v>3.7143694269744488E-3</v>
      </c>
      <c r="CA120" s="61">
        <v>4.6523718022094908E-5</v>
      </c>
      <c r="CB120" s="61">
        <v>3.1029315647608904E-4</v>
      </c>
      <c r="CC120" s="61">
        <v>1.477796885450303E-2</v>
      </c>
      <c r="CD120" s="61">
        <v>1.3431020450386747E-2</v>
      </c>
      <c r="CE120" s="61">
        <v>1.5300690731850632E-4</v>
      </c>
      <c r="CF120" s="61">
        <v>2.3963179415626974E-4</v>
      </c>
      <c r="CG120" s="61">
        <v>1.7013391661921881E-3</v>
      </c>
      <c r="CH120" s="61">
        <v>6.5755172933403493E-4</v>
      </c>
      <c r="CI120" s="61">
        <v>2.8422445122842308E-4</v>
      </c>
      <c r="CJ120" s="61">
        <v>2.4948968142088211E-4</v>
      </c>
      <c r="CK120" s="61">
        <v>2.7407208610983268E-4</v>
      </c>
      <c r="CL120" s="61">
        <v>0</v>
      </c>
      <c r="CM120" s="61">
        <v>0</v>
      </c>
      <c r="CN120" s="61">
        <v>0</v>
      </c>
      <c r="CO120" s="61">
        <v>0</v>
      </c>
      <c r="CP120" s="61">
        <v>0</v>
      </c>
      <c r="CQ120" s="61">
        <v>2.513602973921503E-4</v>
      </c>
      <c r="CR120" s="61">
        <v>1.2294727841090597E-4</v>
      </c>
      <c r="CS120" s="61">
        <v>0</v>
      </c>
      <c r="CT120" s="61">
        <v>0</v>
      </c>
      <c r="CU120" s="61">
        <v>3.1370649583488478E-4</v>
      </c>
      <c r="CV120" s="61">
        <v>1.2511305372589843E-3</v>
      </c>
      <c r="CW120" s="61">
        <v>3.990865161606117E-4</v>
      </c>
      <c r="CX120" s="61">
        <v>0</v>
      </c>
      <c r="CY120" s="61">
        <v>0</v>
      </c>
      <c r="CZ120" s="61">
        <v>4.8553365890984581E-4</v>
      </c>
      <c r="DA120" s="61">
        <v>1.7066293139566782E-3</v>
      </c>
      <c r="DB120" s="61">
        <v>1.3398740920751045E-4</v>
      </c>
      <c r="DC120" s="61">
        <v>5.3604431115094095E-2</v>
      </c>
      <c r="DD120" s="61">
        <v>3.7900009430872995E-2</v>
      </c>
      <c r="DE120" s="61">
        <v>4.1233212653476618E-2</v>
      </c>
      <c r="DF120" s="61">
        <v>4.2067214536676771E-2</v>
      </c>
      <c r="DG120" s="61">
        <v>1.7718527719712905E-2</v>
      </c>
      <c r="DH120" s="61">
        <v>5.7033925882894285E-2</v>
      </c>
      <c r="DI120" s="61">
        <v>2.1327412938487681E-4</v>
      </c>
      <c r="DJ120" s="61">
        <v>1.5481511269628147E-4</v>
      </c>
      <c r="DK120" s="61">
        <v>1.7966873525988525E-4</v>
      </c>
      <c r="DL120" s="61">
        <v>1.3704755429026601E-5</v>
      </c>
      <c r="DM120" s="61">
        <v>6.1295982886975085E-5</v>
      </c>
      <c r="DN120" s="61">
        <v>1.289132641541616E-4</v>
      </c>
      <c r="DO120" s="61">
        <v>1.3105297245169114E-5</v>
      </c>
      <c r="DP120" s="61">
        <v>1.0391847731255889E-4</v>
      </c>
      <c r="DQ120" s="61">
        <v>6.8355708908053299E-4</v>
      </c>
      <c r="DR120" s="61">
        <v>9.495885404195607E-6</v>
      </c>
      <c r="DS120" s="61">
        <v>1.7162800924075622E-4</v>
      </c>
      <c r="DT120" s="61">
        <v>1.8639783059849316E-5</v>
      </c>
      <c r="DU120" s="61">
        <v>2.6382954211845087E-5</v>
      </c>
      <c r="DV120" s="61">
        <v>0</v>
      </c>
      <c r="DW120" s="61">
        <v>5.4475700603108591E-5</v>
      </c>
      <c r="DX120" s="61">
        <v>0</v>
      </c>
      <c r="DY120" s="61">
        <v>4.809510797536525E-3</v>
      </c>
      <c r="DZ120" s="61">
        <v>0</v>
      </c>
      <c r="EA120" s="61">
        <v>4.3029262099908262E-5</v>
      </c>
      <c r="EB120" s="61">
        <v>2.4363521861877683E-5</v>
      </c>
      <c r="EC120" s="61">
        <v>0</v>
      </c>
      <c r="ED120" s="61">
        <v>0</v>
      </c>
      <c r="EE120" s="61">
        <v>4.0673914113459977E-5</v>
      </c>
      <c r="EF120" s="61">
        <v>1.9818440304531366E-5</v>
      </c>
      <c r="EG120" s="61">
        <v>6.2499311971140194E-4</v>
      </c>
      <c r="EH120" s="61">
        <v>0</v>
      </c>
      <c r="EI120" s="61">
        <v>0</v>
      </c>
      <c r="EJ120" s="61">
        <v>0</v>
      </c>
      <c r="EK120" s="61">
        <v>4.9812238898304549E-3</v>
      </c>
      <c r="EL120" s="61">
        <v>2.2943584930114341E-4</v>
      </c>
      <c r="EM120" s="61">
        <v>8.340752164896332E-5</v>
      </c>
      <c r="EN120" s="61">
        <v>2.8878042790249736E-3</v>
      </c>
      <c r="EO120" s="61">
        <v>3.9789987974233151E-4</v>
      </c>
      <c r="EP120" s="61">
        <v>1.3144170798951499E-4</v>
      </c>
      <c r="EQ120" s="61">
        <v>1.089758358352174E-4</v>
      </c>
      <c r="ER120" s="61">
        <v>4.3083974625051188E-4</v>
      </c>
      <c r="ES120" s="61">
        <v>1.1787056435733992E-4</v>
      </c>
      <c r="ET120" s="61">
        <v>6.904874026962155E-4</v>
      </c>
      <c r="EU120" s="61">
        <v>3.9543871293515537E-4</v>
      </c>
      <c r="EV120" s="61">
        <v>4.9747202952316256E-4</v>
      </c>
      <c r="EW120" s="61">
        <v>1.2188404884001611E-3</v>
      </c>
      <c r="EX120" s="61">
        <v>6.8263911296826199E-3</v>
      </c>
      <c r="EY120" s="61">
        <v>5.2231182739422349E-3</v>
      </c>
      <c r="EZ120" s="61">
        <v>6.1597601539242729E-3</v>
      </c>
      <c r="FA120" s="61">
        <v>1.175520372413325E-2</v>
      </c>
      <c r="FB120" s="61">
        <v>6.5475418468509145E-4</v>
      </c>
      <c r="FC120" s="61">
        <v>9.0632447281807256E-3</v>
      </c>
      <c r="FD120" s="61">
        <v>3.2626663696809508E-3</v>
      </c>
      <c r="FE120" s="61">
        <v>9.3685856841114622E-4</v>
      </c>
      <c r="FF120" s="61">
        <v>2.7229483816017218E-3</v>
      </c>
      <c r="FG120" s="61">
        <v>3.6962287293009072E-3</v>
      </c>
      <c r="FH120" s="61">
        <v>9.3468497434533518E-4</v>
      </c>
      <c r="FI120" s="61">
        <v>2.2502067032086053E-3</v>
      </c>
      <c r="FJ120" s="61">
        <v>1.5620700385502631E-3</v>
      </c>
      <c r="FK120" s="61">
        <v>2.7638053345203631E-3</v>
      </c>
      <c r="FL120" s="61">
        <v>1.9873403692047761E-5</v>
      </c>
      <c r="FM120" s="61">
        <v>5.119144769317489E-4</v>
      </c>
      <c r="FN120" s="61">
        <v>0</v>
      </c>
      <c r="FO120" s="61">
        <v>5.7912665321985321E-5</v>
      </c>
      <c r="FP120" s="61">
        <v>1.3842298693412855E-4</v>
      </c>
      <c r="FQ120" s="61">
        <v>1.9086272508356341E-3</v>
      </c>
      <c r="FR120" s="61">
        <v>0</v>
      </c>
      <c r="FS120" s="61">
        <v>1.7034634396218694E-3</v>
      </c>
      <c r="FT120" s="61">
        <v>3.3647740335142371E-5</v>
      </c>
      <c r="FU120" s="61">
        <v>2.5873966164233534E-4</v>
      </c>
      <c r="FV120" s="61">
        <v>9.6679384275016368E-4</v>
      </c>
      <c r="FW120" s="61">
        <v>5.3011598721734081E-5</v>
      </c>
      <c r="FX120" s="61">
        <v>1.8046904871580258E-3</v>
      </c>
      <c r="FY120" s="61">
        <v>3.9665677748640323E-4</v>
      </c>
      <c r="FZ120" s="61">
        <v>1.3407683486756077E-3</v>
      </c>
      <c r="GA120" s="61">
        <v>1.784237255523512E-3</v>
      </c>
      <c r="GB120" s="61">
        <v>2.3806022464407119E-3</v>
      </c>
      <c r="GC120" s="61">
        <v>3.8877838233278145E-3</v>
      </c>
      <c r="GD120" s="61">
        <v>9.0558920095557913E-3</v>
      </c>
      <c r="GE120" s="61">
        <v>7.437119129831098E-3</v>
      </c>
      <c r="GF120" s="61">
        <v>1.2342911670764555E-3</v>
      </c>
      <c r="GG120" s="61">
        <v>3.5196839650075348E-3</v>
      </c>
      <c r="GH120" s="61">
        <v>1.1959190936108666E-3</v>
      </c>
      <c r="GI120" s="61">
        <v>1.6031514946518791E-4</v>
      </c>
      <c r="GJ120" s="61">
        <v>9.0277341376729598E-4</v>
      </c>
      <c r="GK120" s="61">
        <v>7.4451682192122571E-5</v>
      </c>
      <c r="GL120" s="61">
        <v>3.4161826136436572E-4</v>
      </c>
      <c r="GM120" s="61">
        <v>1.1007414561246961E-3</v>
      </c>
      <c r="GN120" s="61">
        <v>1.8641185969540837E-3</v>
      </c>
      <c r="GO120" s="61">
        <v>0.12521962954408503</v>
      </c>
      <c r="GP120" s="61">
        <v>3.4901279230704123E-2</v>
      </c>
      <c r="GQ120" s="61">
        <v>0.26142394390133</v>
      </c>
      <c r="GR120" s="61">
        <v>1.3596014070119389E-2</v>
      </c>
      <c r="GS120" s="61">
        <v>0.16721490569690262</v>
      </c>
      <c r="GT120" s="61">
        <v>2.9049895204365468E-2</v>
      </c>
      <c r="GU120" s="61">
        <v>1.3801457260064544E-2</v>
      </c>
      <c r="GV120" s="61">
        <v>0.59959232995133427</v>
      </c>
      <c r="GW120" s="61">
        <v>0</v>
      </c>
      <c r="GX120" s="61">
        <v>0</v>
      </c>
      <c r="GY120" s="61">
        <v>6.3611121798672532E-4</v>
      </c>
      <c r="GZ120" s="61">
        <v>7.0643847077111574E-5</v>
      </c>
      <c r="HA120" s="61">
        <v>0</v>
      </c>
      <c r="HB120" s="61">
        <v>4.6613003588398353E-5</v>
      </c>
      <c r="HC120" s="61">
        <v>0</v>
      </c>
      <c r="HD120" s="61">
        <v>5.4638268816533385E-5</v>
      </c>
      <c r="HE120" s="61">
        <v>0</v>
      </c>
      <c r="HF120" s="61">
        <v>0</v>
      </c>
      <c r="HG120" s="61">
        <v>0</v>
      </c>
      <c r="HH120" s="61">
        <v>1.5857011925174405E-4</v>
      </c>
      <c r="HI120" s="61">
        <v>1.192213671658379E-4</v>
      </c>
      <c r="HJ120" s="61">
        <v>1.1289079303718741E-3</v>
      </c>
      <c r="HK120" s="61">
        <v>0.17855684617897022</v>
      </c>
      <c r="HL120" s="61">
        <v>3.6694638706654105E-2</v>
      </c>
      <c r="HM120" s="61">
        <v>4.4690817373828566E-2</v>
      </c>
      <c r="HN120" s="61">
        <v>0.11736923765292344</v>
      </c>
      <c r="HO120" s="61">
        <v>0.10744818277590638</v>
      </c>
      <c r="HP120" s="61">
        <v>0</v>
      </c>
      <c r="HQ120" s="61">
        <v>4.09258092619517E-5</v>
      </c>
      <c r="HR120" s="61">
        <v>7.6886554589235257E-4</v>
      </c>
      <c r="HS120" s="61">
        <v>4.2036979678524041E-4</v>
      </c>
      <c r="HT120" s="61">
        <v>1.1325589849165051E-4</v>
      </c>
      <c r="HU120" s="61">
        <v>0</v>
      </c>
      <c r="HV120" s="61">
        <v>6.9774673598917584E-5</v>
      </c>
      <c r="HW120" s="61">
        <v>0.49679704290653426</v>
      </c>
      <c r="HX120" s="61">
        <v>0.2255293038245122</v>
      </c>
      <c r="HY120" s="61">
        <v>0.27852825675974308</v>
      </c>
      <c r="HZ120" s="61">
        <v>0.21326213692237705</v>
      </c>
      <c r="IA120" s="61">
        <v>0.22849251092744433</v>
      </c>
      <c r="IB120" s="61">
        <v>0.24314718168552071</v>
      </c>
      <c r="IC120" s="61">
        <v>3.00677631304442E-4</v>
      </c>
      <c r="ID120" s="61">
        <v>4.9469677336572731E-5</v>
      </c>
      <c r="IE120" s="61">
        <v>0</v>
      </c>
      <c r="IF120" s="61">
        <v>0</v>
      </c>
      <c r="IG120" s="61">
        <v>0</v>
      </c>
      <c r="IH120" s="61">
        <v>2.193680218381388E-4</v>
      </c>
      <c r="II120" s="61">
        <v>7.2626977663122416E-4</v>
      </c>
      <c r="IJ120" s="61">
        <v>8.5853796841035195E-4</v>
      </c>
      <c r="IK120" s="61">
        <v>6.2246344890866897E-5</v>
      </c>
      <c r="IL120" s="61">
        <v>3.3309271934796244E-4</v>
      </c>
      <c r="IM120" s="61">
        <v>8.5839031386359578E-5</v>
      </c>
      <c r="IN120" s="61">
        <v>9.8954237148382151E-5</v>
      </c>
      <c r="IO120" s="61">
        <v>1.4775015090174256E-3</v>
      </c>
      <c r="IP120" s="61">
        <v>1.1796781813823705E-3</v>
      </c>
      <c r="IQ120" s="61">
        <v>1.0092460761700769E-4</v>
      </c>
      <c r="IR120" s="61">
        <v>6.1538922939650072E-5</v>
      </c>
      <c r="IS120" s="61">
        <v>1.9380450506995412E-4</v>
      </c>
      <c r="IT120" s="61">
        <v>3.9796445127244709E-4</v>
      </c>
      <c r="IU120" s="61">
        <v>1.2398108614401948E-3</v>
      </c>
      <c r="IV120" s="61">
        <v>4.1122055781863271E-4</v>
      </c>
      <c r="IW120" s="61">
        <v>1.5623445159938625E-3</v>
      </c>
      <c r="IX120" s="61">
        <v>1.0164841744011426E-3</v>
      </c>
      <c r="IY120" s="61">
        <v>1.3519712614973626E-3</v>
      </c>
      <c r="IZ120" s="61">
        <v>7.9001172721059239E-4</v>
      </c>
      <c r="JA120" s="61">
        <v>4.6121344506983852E-3</v>
      </c>
      <c r="JB120" s="61">
        <v>3.5531305900853493E-3</v>
      </c>
      <c r="JC120" s="61">
        <v>1.7797667572159257E-5</v>
      </c>
      <c r="JD120" s="61">
        <v>0</v>
      </c>
      <c r="JE120" s="61">
        <v>4.1581128507918631E-4</v>
      </c>
      <c r="JF120" s="61">
        <v>5.1206557607166526E-5</v>
      </c>
      <c r="JG120" s="61">
        <v>0.6222074625136792</v>
      </c>
      <c r="JH120" s="61">
        <v>3.2089250754772362E-2</v>
      </c>
      <c r="JI120" s="61">
        <v>0.30010842585761371</v>
      </c>
      <c r="JJ120" s="61">
        <v>0.37753341542534957</v>
      </c>
      <c r="JK120" s="61">
        <v>0.70985317867378162</v>
      </c>
      <c r="JL120" s="61">
        <v>0.26544586746717364</v>
      </c>
      <c r="JM120" s="61">
        <v>0.14732939339723441</v>
      </c>
      <c r="JN120" s="61">
        <v>7.807578400514363E-5</v>
      </c>
      <c r="JO120" s="61">
        <v>5.8143962167229784E-4</v>
      </c>
      <c r="JP120" s="61">
        <v>6.6753252844209735E-4</v>
      </c>
      <c r="JQ120" s="61">
        <v>7.3059058557455405E-4</v>
      </c>
      <c r="JR120" s="61">
        <v>1.9081442667918159E-5</v>
      </c>
      <c r="JS120" s="61">
        <v>8.5408403170929216E-4</v>
      </c>
      <c r="JT120" s="61">
        <v>1.5780962381361237E-2</v>
      </c>
      <c r="JU120" s="61">
        <v>0</v>
      </c>
      <c r="JV120" s="61">
        <v>5.0209358584656723E-4</v>
      </c>
      <c r="JW120" s="61">
        <v>5.8780794685541914E-4</v>
      </c>
      <c r="JX120" s="61">
        <v>1.7160558969151875E-4</v>
      </c>
      <c r="JY120" s="61">
        <v>3.8970890129622548E-4</v>
      </c>
      <c r="JZ120" s="61">
        <v>5.1621924908676001E-5</v>
      </c>
      <c r="KA120" s="61">
        <v>4.0867454973797583E-4</v>
      </c>
      <c r="KB120" s="61">
        <v>2.3574669570612517E-4</v>
      </c>
      <c r="KC120" s="61">
        <v>6.821781236926531E-5</v>
      </c>
      <c r="KD120" s="61">
        <v>2.6886344129785372E-4</v>
      </c>
      <c r="KE120" s="61">
        <v>1.4301095943989426E-5</v>
      </c>
      <c r="KF120" s="61">
        <v>1.1977603530635642E-3</v>
      </c>
      <c r="KG120" s="61">
        <v>4.8161144066317398E-4</v>
      </c>
      <c r="KH120" s="61">
        <v>1.8473931562247496E-3</v>
      </c>
      <c r="KI120" s="61">
        <v>0</v>
      </c>
      <c r="KJ120" s="61">
        <v>1.1905066025810855E-3</v>
      </c>
      <c r="KK120" s="61">
        <v>1.4891697257961309E-4</v>
      </c>
      <c r="KL120" s="61">
        <v>8.4527137293128826E-4</v>
      </c>
      <c r="KM120" s="61">
        <v>1.9569699211236865E-5</v>
      </c>
      <c r="KN120" s="61">
        <v>0</v>
      </c>
      <c r="KO120" s="61">
        <v>1.2180886602088315E-4</v>
      </c>
      <c r="KP120" s="61">
        <v>2.9762913266822038E-5</v>
      </c>
      <c r="KQ120" s="61">
        <v>3.5657321681189586E-4</v>
      </c>
      <c r="KR120" s="61">
        <v>4.2674347333152628E-5</v>
      </c>
      <c r="KS120" s="61">
        <v>7.7773776787631963E-4</v>
      </c>
      <c r="KT120" s="61">
        <v>0</v>
      </c>
      <c r="KU120" s="61">
        <v>7.5307674918671276E-4</v>
      </c>
      <c r="KV120" s="61">
        <v>2.1161005254238989E-3</v>
      </c>
      <c r="KW120" s="61">
        <v>4.3198216420834763E-4</v>
      </c>
      <c r="KX120" s="61">
        <v>5.3984842488693667E-5</v>
      </c>
      <c r="KY120" s="61">
        <v>3.5264848745506392E-5</v>
      </c>
      <c r="KZ120" s="61">
        <v>1.2662563598592987E-3</v>
      </c>
    </row>
    <row r="121" spans="1:312" ht="13" x14ac:dyDescent="0.3">
      <c r="A121" s="102">
        <v>1.0516578881177503</v>
      </c>
      <c r="B121" s="50" t="s">
        <v>810</v>
      </c>
      <c r="C121" s="60" t="s">
        <v>138</v>
      </c>
      <c r="D121" s="61">
        <v>0</v>
      </c>
      <c r="E121" s="61">
        <v>0</v>
      </c>
      <c r="F121" s="61">
        <v>0</v>
      </c>
      <c r="G121" s="61">
        <v>1.2882961812017678E-5</v>
      </c>
      <c r="H121" s="61">
        <v>6.2323663401211103E-4</v>
      </c>
      <c r="I121" s="61">
        <v>1.1473326010920475E-3</v>
      </c>
      <c r="J121" s="61">
        <v>0</v>
      </c>
      <c r="K121" s="61">
        <v>0</v>
      </c>
      <c r="L121" s="61">
        <v>0</v>
      </c>
      <c r="M121" s="61">
        <v>0</v>
      </c>
      <c r="N121" s="61">
        <v>0</v>
      </c>
      <c r="O121" s="61">
        <v>0</v>
      </c>
      <c r="P121" s="61">
        <v>6.7449060618237644E-6</v>
      </c>
      <c r="Q121" s="61">
        <v>0</v>
      </c>
      <c r="R121" s="61">
        <v>4.73917453652914E-5</v>
      </c>
      <c r="S121" s="61">
        <v>1.9794476775423179E-5</v>
      </c>
      <c r="T121" s="61">
        <v>0</v>
      </c>
      <c r="U121" s="61">
        <v>1.1745452581130615E-4</v>
      </c>
      <c r="V121" s="61">
        <v>1.3397304205046211E-2</v>
      </c>
      <c r="W121" s="61">
        <v>3.356865968383065E-4</v>
      </c>
      <c r="X121" s="61">
        <v>4.0596246379826619E-6</v>
      </c>
      <c r="Y121" s="61">
        <v>0.45218421567633998</v>
      </c>
      <c r="Z121" s="61">
        <v>0.74995183527302411</v>
      </c>
      <c r="AA121" s="61">
        <v>0.78216231951373794</v>
      </c>
      <c r="AB121" s="61">
        <v>0.6650160862741884</v>
      </c>
      <c r="AC121" s="61">
        <v>5.6773085155773444E-2</v>
      </c>
      <c r="AD121" s="61">
        <v>0.11503033697829511</v>
      </c>
      <c r="AE121" s="61">
        <v>0.18342078597759487</v>
      </c>
      <c r="AF121" s="61">
        <v>0</v>
      </c>
      <c r="AG121" s="61">
        <v>5.0457937870742556E-4</v>
      </c>
      <c r="AH121" s="61">
        <v>0</v>
      </c>
      <c r="AI121" s="61">
        <v>0</v>
      </c>
      <c r="AJ121" s="61">
        <v>4.0602339469850704E-4</v>
      </c>
      <c r="AK121" s="61">
        <v>9.6792999659436028E-4</v>
      </c>
      <c r="AL121" s="61">
        <v>8.1749064065723114E-3</v>
      </c>
      <c r="AM121" s="61">
        <v>8.9305102915463212E-4</v>
      </c>
      <c r="AN121" s="61">
        <v>1.3943733221034568E-5</v>
      </c>
      <c r="AO121" s="61">
        <v>6.6282983374290152E-4</v>
      </c>
      <c r="AP121" s="61">
        <v>2.8068016782579852E-3</v>
      </c>
      <c r="AQ121" s="61">
        <v>1.1965411601452885E-3</v>
      </c>
      <c r="AR121" s="61">
        <v>2.8064764603015391E-3</v>
      </c>
      <c r="AS121" s="61">
        <v>5.8543583786577257E-4</v>
      </c>
      <c r="AT121" s="61">
        <v>1.2025090321861708E-4</v>
      </c>
      <c r="AU121" s="61">
        <v>1.5166893518404014E-4</v>
      </c>
      <c r="AV121" s="61">
        <v>0</v>
      </c>
      <c r="AW121" s="61">
        <v>3.7481871305223208E-4</v>
      </c>
      <c r="AX121" s="61">
        <v>5.6429646176864007E-6</v>
      </c>
      <c r="AY121" s="61">
        <v>1.5520010133520888E-5</v>
      </c>
      <c r="AZ121" s="61">
        <v>8.3027070711944678E-2</v>
      </c>
      <c r="BA121" s="61">
        <v>1.9534140655646234E-2</v>
      </c>
      <c r="BB121" s="61">
        <v>0.20062622293417662</v>
      </c>
      <c r="BC121" s="61">
        <v>3.56193329339549E-4</v>
      </c>
      <c r="BD121" s="61">
        <v>3.5504862227393405E-4</v>
      </c>
      <c r="BE121" s="61">
        <v>4.6593094849761205E-6</v>
      </c>
      <c r="BF121" s="61">
        <v>5.0085526590936704E-4</v>
      </c>
      <c r="BG121" s="61">
        <v>2.6584038402507094E-2</v>
      </c>
      <c r="BH121" s="61">
        <v>5.4758126447243028E-4</v>
      </c>
      <c r="BI121" s="61">
        <v>4.4740268587548825E-4</v>
      </c>
      <c r="BJ121" s="61">
        <v>9.7987097129319662E-6</v>
      </c>
      <c r="BK121" s="61">
        <v>4.1135851186236761E-5</v>
      </c>
      <c r="BL121" s="61">
        <v>1.582405000086936E-5</v>
      </c>
      <c r="BM121" s="61">
        <v>8.018264445400872E-4</v>
      </c>
      <c r="BN121" s="61">
        <v>0</v>
      </c>
      <c r="BO121" s="61">
        <v>1.2296699781175921E-5</v>
      </c>
      <c r="BP121" s="61">
        <v>0</v>
      </c>
      <c r="BQ121" s="61">
        <v>5.3457068075446175E-4</v>
      </c>
      <c r="BR121" s="61">
        <v>0</v>
      </c>
      <c r="BS121" s="61">
        <v>3.5945997984277361E-4</v>
      </c>
      <c r="BT121" s="61">
        <v>0</v>
      </c>
      <c r="BU121" s="61">
        <v>1.0146471580830343E-3</v>
      </c>
      <c r="BV121" s="61">
        <v>5.1152342430783233E-5</v>
      </c>
      <c r="BW121" s="61">
        <v>0</v>
      </c>
      <c r="BX121" s="61">
        <v>0</v>
      </c>
      <c r="BY121" s="61">
        <v>0</v>
      </c>
      <c r="BZ121" s="61">
        <v>0</v>
      </c>
      <c r="CA121" s="61">
        <v>0</v>
      </c>
      <c r="CB121" s="61">
        <v>8.6701732302488146E-4</v>
      </c>
      <c r="CC121" s="61">
        <v>0</v>
      </c>
      <c r="CD121" s="61">
        <v>0.12558407924879358</v>
      </c>
      <c r="CE121" s="61">
        <v>0.11994631077885264</v>
      </c>
      <c r="CF121" s="61">
        <v>0.10795296088623475</v>
      </c>
      <c r="CG121" s="61">
        <v>0.13166239884218578</v>
      </c>
      <c r="CH121" s="61">
        <v>6.3975900499118027E-2</v>
      </c>
      <c r="CI121" s="61">
        <v>0.10227644870745405</v>
      </c>
      <c r="CJ121" s="61">
        <v>0.11400922465987275</v>
      </c>
      <c r="CK121" s="61">
        <v>2.9539690816440256E-2</v>
      </c>
      <c r="CL121" s="61">
        <v>2.5246030745046974E-4</v>
      </c>
      <c r="CM121" s="61">
        <v>0</v>
      </c>
      <c r="CN121" s="61">
        <v>0</v>
      </c>
      <c r="CO121" s="61">
        <v>0</v>
      </c>
      <c r="CP121" s="61">
        <v>1.8536558918058984E-5</v>
      </c>
      <c r="CQ121" s="61">
        <v>1.2583952569623323E-3</v>
      </c>
      <c r="CR121" s="61">
        <v>0</v>
      </c>
      <c r="CS121" s="61">
        <v>0</v>
      </c>
      <c r="CT121" s="61">
        <v>0</v>
      </c>
      <c r="CU121" s="61">
        <v>5.2701048853260766E-4</v>
      </c>
      <c r="CV121" s="61">
        <v>6.1109752228007911E-4</v>
      </c>
      <c r="CW121" s="61">
        <v>0</v>
      </c>
      <c r="CX121" s="61">
        <v>2.3495742527208842E-5</v>
      </c>
      <c r="CY121" s="61">
        <v>0</v>
      </c>
      <c r="CZ121" s="61">
        <v>0</v>
      </c>
      <c r="DA121" s="61">
        <v>3.4219890701184106E-4</v>
      </c>
      <c r="DB121" s="61">
        <v>3.1023685123837009E-3</v>
      </c>
      <c r="DC121" s="61">
        <v>0.18009552787256439</v>
      </c>
      <c r="DD121" s="61">
        <v>0.13159690530670429</v>
      </c>
      <c r="DE121" s="61">
        <v>0.21641451780789164</v>
      </c>
      <c r="DF121" s="61">
        <v>0.25254288767593824</v>
      </c>
      <c r="DG121" s="61">
        <v>0.26191859185107658</v>
      </c>
      <c r="DH121" s="61">
        <v>0.18750345150340347</v>
      </c>
      <c r="DI121" s="61">
        <v>2.2510954908161332E-3</v>
      </c>
      <c r="DJ121" s="61">
        <v>8.8833721434470074E-4</v>
      </c>
      <c r="DK121" s="61">
        <v>1.2231532928423533E-3</v>
      </c>
      <c r="DL121" s="61">
        <v>1.8885347374892684E-4</v>
      </c>
      <c r="DM121" s="61">
        <v>2.6975881869613458E-5</v>
      </c>
      <c r="DN121" s="61">
        <v>1.0293049695831115E-3</v>
      </c>
      <c r="DO121" s="61">
        <v>4.8788883900242349E-4</v>
      </c>
      <c r="DP121" s="61">
        <v>4.8308985724756045E-4</v>
      </c>
      <c r="DQ121" s="61">
        <v>6.7965449556270385E-4</v>
      </c>
      <c r="DR121" s="61">
        <v>2.5446663073281045E-3</v>
      </c>
      <c r="DS121" s="61">
        <v>8.9960854175344135E-4</v>
      </c>
      <c r="DT121" s="61">
        <v>1.7345353680693111E-5</v>
      </c>
      <c r="DU121" s="61">
        <v>3.8276464288725727E-4</v>
      </c>
      <c r="DV121" s="61">
        <v>0</v>
      </c>
      <c r="DW121" s="61">
        <v>6.8611948288190587E-3</v>
      </c>
      <c r="DX121" s="61">
        <v>2.0843470555237875E-5</v>
      </c>
      <c r="DY121" s="61">
        <v>0</v>
      </c>
      <c r="DZ121" s="61">
        <v>0</v>
      </c>
      <c r="EA121" s="61">
        <v>2.3493780176288585E-4</v>
      </c>
      <c r="EB121" s="61">
        <v>1.8384743490864752E-5</v>
      </c>
      <c r="EC121" s="61">
        <v>0</v>
      </c>
      <c r="ED121" s="61">
        <v>2.649123589969673E-5</v>
      </c>
      <c r="EE121" s="61">
        <v>9.6880330426389778E-4</v>
      </c>
      <c r="EF121" s="61">
        <v>0</v>
      </c>
      <c r="EG121" s="61">
        <v>0</v>
      </c>
      <c r="EH121" s="61">
        <v>6.0247959588008752E-4</v>
      </c>
      <c r="EI121" s="61">
        <v>8.0829493792672379E-4</v>
      </c>
      <c r="EJ121" s="61">
        <v>2.0582026932763442E-3</v>
      </c>
      <c r="EK121" s="61">
        <v>7.3277227035604461E-3</v>
      </c>
      <c r="EL121" s="61">
        <v>0</v>
      </c>
      <c r="EM121" s="61">
        <v>2.3329951113749191E-4</v>
      </c>
      <c r="EN121" s="61">
        <v>1.559018943469422E-5</v>
      </c>
      <c r="EO121" s="61">
        <v>0</v>
      </c>
      <c r="EP121" s="61">
        <v>9.6153407453924634E-6</v>
      </c>
      <c r="EQ121" s="61">
        <v>0</v>
      </c>
      <c r="ER121" s="61">
        <v>1.6281420667524956E-3</v>
      </c>
      <c r="ES121" s="61">
        <v>4.0933232349548953E-5</v>
      </c>
      <c r="ET121" s="61">
        <v>0</v>
      </c>
      <c r="EU121" s="61">
        <v>0</v>
      </c>
      <c r="EV121" s="61">
        <v>5.3025708185051605E-5</v>
      </c>
      <c r="EW121" s="61">
        <v>0</v>
      </c>
      <c r="EX121" s="61">
        <v>0</v>
      </c>
      <c r="EY121" s="61">
        <v>1.8068465232488028E-4</v>
      </c>
      <c r="EZ121" s="61">
        <v>2.9339933948182888E-5</v>
      </c>
      <c r="FA121" s="61">
        <v>1.12589744814401E-3</v>
      </c>
      <c r="FB121" s="61">
        <v>0</v>
      </c>
      <c r="FC121" s="61">
        <v>0</v>
      </c>
      <c r="FD121" s="61">
        <v>0</v>
      </c>
      <c r="FE121" s="61">
        <v>9.1342514837431808E-5</v>
      </c>
      <c r="FF121" s="61">
        <v>0</v>
      </c>
      <c r="FG121" s="61">
        <v>0</v>
      </c>
      <c r="FH121" s="61">
        <v>0</v>
      </c>
      <c r="FI121" s="61">
        <v>0</v>
      </c>
      <c r="FJ121" s="61">
        <v>1.0810707705151774E-3</v>
      </c>
      <c r="FK121" s="61">
        <v>0</v>
      </c>
      <c r="FL121" s="61">
        <v>0</v>
      </c>
      <c r="FM121" s="61">
        <v>1.6685034711560121E-5</v>
      </c>
      <c r="FN121" s="61">
        <v>0</v>
      </c>
      <c r="FO121" s="61">
        <v>7.419942274135196E-4</v>
      </c>
      <c r="FP121" s="61">
        <v>0</v>
      </c>
      <c r="FQ121" s="61">
        <v>0</v>
      </c>
      <c r="FR121" s="61">
        <v>1.1257429217283817E-5</v>
      </c>
      <c r="FS121" s="61">
        <v>0</v>
      </c>
      <c r="FT121" s="61">
        <v>0</v>
      </c>
      <c r="FU121" s="61">
        <v>0</v>
      </c>
      <c r="FV121" s="61">
        <v>5.2143611324279384E-5</v>
      </c>
      <c r="FW121" s="61">
        <v>0</v>
      </c>
      <c r="FX121" s="61">
        <v>1.0598837082664704E-5</v>
      </c>
      <c r="FY121" s="61">
        <v>0</v>
      </c>
      <c r="FZ121" s="61">
        <v>0</v>
      </c>
      <c r="GA121" s="61">
        <v>0</v>
      </c>
      <c r="GB121" s="61">
        <v>1.0673853630750938E-4</v>
      </c>
      <c r="GC121" s="61">
        <v>0</v>
      </c>
      <c r="GD121" s="61">
        <v>2.5631281482182166E-5</v>
      </c>
      <c r="GE121" s="61">
        <v>1.2755471431166837E-4</v>
      </c>
      <c r="GF121" s="61">
        <v>7.3622501537655427E-4</v>
      </c>
      <c r="GG121" s="61">
        <v>7.902161014980612E-4</v>
      </c>
      <c r="GH121" s="61">
        <v>2.0908171641929015E-3</v>
      </c>
      <c r="GI121" s="61">
        <v>9.9818451830183921E-4</v>
      </c>
      <c r="GJ121" s="61">
        <v>4.0847590844131461E-3</v>
      </c>
      <c r="GK121" s="61">
        <v>5.6177218117149273E-4</v>
      </c>
      <c r="GL121" s="61">
        <v>0.45031311121122791</v>
      </c>
      <c r="GM121" s="61">
        <v>0.51741339120458518</v>
      </c>
      <c r="GN121" s="61">
        <v>0.35134141830768073</v>
      </c>
      <c r="GO121" s="61">
        <v>0</v>
      </c>
      <c r="GP121" s="61">
        <v>3.3848997677556602E-5</v>
      </c>
      <c r="GQ121" s="61">
        <v>3.529724623878732E-5</v>
      </c>
      <c r="GR121" s="61">
        <v>8.5683553012314706E-5</v>
      </c>
      <c r="GS121" s="61">
        <v>2.7842532920715995E-3</v>
      </c>
      <c r="GT121" s="61">
        <v>1.6117245254264795E-4</v>
      </c>
      <c r="GU121" s="61">
        <v>0</v>
      </c>
      <c r="GV121" s="61">
        <v>1.9443206239627909E-4</v>
      </c>
      <c r="GW121" s="61">
        <v>0</v>
      </c>
      <c r="GX121" s="61">
        <v>0</v>
      </c>
      <c r="GY121" s="61">
        <v>1.5945634341962158E-5</v>
      </c>
      <c r="GZ121" s="61">
        <v>1.4904276484536404E-5</v>
      </c>
      <c r="HA121" s="61">
        <v>5.6576753322566594E-5</v>
      </c>
      <c r="HB121" s="61">
        <v>3.3538624533115886E-5</v>
      </c>
      <c r="HC121" s="61">
        <v>0</v>
      </c>
      <c r="HD121" s="61">
        <v>0</v>
      </c>
      <c r="HE121" s="61">
        <v>0</v>
      </c>
      <c r="HF121" s="61">
        <v>0</v>
      </c>
      <c r="HG121" s="61">
        <v>6.3145240085782481E-4</v>
      </c>
      <c r="HH121" s="61">
        <v>4.0037802554538976E-4</v>
      </c>
      <c r="HI121" s="61">
        <v>6.2180543990973786E-5</v>
      </c>
      <c r="HJ121" s="61">
        <v>0</v>
      </c>
      <c r="HK121" s="61">
        <v>0</v>
      </c>
      <c r="HL121" s="61">
        <v>0</v>
      </c>
      <c r="HM121" s="61">
        <v>1.0821952508365054E-4</v>
      </c>
      <c r="HN121" s="61">
        <v>2.2677425527659239E-3</v>
      </c>
      <c r="HO121" s="61">
        <v>1.016642054319378E-4</v>
      </c>
      <c r="HP121" s="61">
        <v>0</v>
      </c>
      <c r="HQ121" s="61">
        <v>1.7324422325611455E-5</v>
      </c>
      <c r="HR121" s="61">
        <v>3.1149813912798967E-3</v>
      </c>
      <c r="HS121" s="61">
        <v>4.9675157424875803E-5</v>
      </c>
      <c r="HT121" s="61">
        <v>1.1139111730586307E-4</v>
      </c>
      <c r="HU121" s="61">
        <v>0</v>
      </c>
      <c r="HV121" s="61">
        <v>4.147525754155692E-5</v>
      </c>
      <c r="HW121" s="61">
        <v>1.9340187054586472E-3</v>
      </c>
      <c r="HX121" s="61">
        <v>1.4388601128050677E-2</v>
      </c>
      <c r="HY121" s="61">
        <v>9.9162260302536982E-5</v>
      </c>
      <c r="HZ121" s="61">
        <v>9.3361002004895728E-3</v>
      </c>
      <c r="IA121" s="61">
        <v>2.5305363850967152E-2</v>
      </c>
      <c r="IB121" s="61">
        <v>6.8695776833678119E-5</v>
      </c>
      <c r="IC121" s="61">
        <v>0</v>
      </c>
      <c r="ID121" s="61">
        <v>0</v>
      </c>
      <c r="IE121" s="61">
        <v>0</v>
      </c>
      <c r="IF121" s="61">
        <v>0</v>
      </c>
      <c r="IG121" s="61">
        <v>0</v>
      </c>
      <c r="IH121" s="61">
        <v>3.3122132609853422E-4</v>
      </c>
      <c r="II121" s="61">
        <v>0.35632437890807112</v>
      </c>
      <c r="IJ121" s="61">
        <v>0</v>
      </c>
      <c r="IK121" s="61">
        <v>0</v>
      </c>
      <c r="IL121" s="61">
        <v>6.842481010682549E-6</v>
      </c>
      <c r="IM121" s="61">
        <v>1.8438335618826732E-4</v>
      </c>
      <c r="IN121" s="61">
        <v>0</v>
      </c>
      <c r="IO121" s="61">
        <v>1.651589736420489E-5</v>
      </c>
      <c r="IP121" s="61">
        <v>0</v>
      </c>
      <c r="IQ121" s="61">
        <v>5.3342815865226056E-6</v>
      </c>
      <c r="IR121" s="61">
        <v>4.1580353337601401E-6</v>
      </c>
      <c r="IS121" s="61">
        <v>0</v>
      </c>
      <c r="IT121" s="61">
        <v>0</v>
      </c>
      <c r="IU121" s="61">
        <v>0</v>
      </c>
      <c r="IV121" s="61">
        <v>2.8566474675119609E-3</v>
      </c>
      <c r="IW121" s="61">
        <v>0</v>
      </c>
      <c r="IX121" s="61">
        <v>0</v>
      </c>
      <c r="IY121" s="61">
        <v>0</v>
      </c>
      <c r="IZ121" s="61">
        <v>6.8088154607568414E-6</v>
      </c>
      <c r="JA121" s="61">
        <v>5.0126220843302132E-4</v>
      </c>
      <c r="JB121" s="61">
        <v>1.0942975778011206E-5</v>
      </c>
      <c r="JC121" s="61">
        <v>5.9325558573864198E-6</v>
      </c>
      <c r="JD121" s="61">
        <v>0</v>
      </c>
      <c r="JE121" s="61">
        <v>0</v>
      </c>
      <c r="JF121" s="61">
        <v>0</v>
      </c>
      <c r="JG121" s="61">
        <v>4.4198910407326292E-4</v>
      </c>
      <c r="JH121" s="61">
        <v>7.6601188316890154E-4</v>
      </c>
      <c r="JI121" s="61">
        <v>1.5442946500486769E-3</v>
      </c>
      <c r="JJ121" s="61">
        <v>3.1835726662657668E-4</v>
      </c>
      <c r="JK121" s="61">
        <v>2.0048818075502656E-4</v>
      </c>
      <c r="JL121" s="61">
        <v>8.2298877307384241E-5</v>
      </c>
      <c r="JM121" s="61">
        <v>0</v>
      </c>
      <c r="JN121" s="61">
        <v>0</v>
      </c>
      <c r="JO121" s="61">
        <v>2.4367186529801827E-5</v>
      </c>
      <c r="JP121" s="61">
        <v>2.8425142571224487E-4</v>
      </c>
      <c r="JQ121" s="61">
        <v>2.2365273624467095E-6</v>
      </c>
      <c r="JR121" s="61">
        <v>4.0907182708300949E-5</v>
      </c>
      <c r="JS121" s="61">
        <v>6.124622643459943E-6</v>
      </c>
      <c r="JT121" s="61">
        <v>0</v>
      </c>
      <c r="JU121" s="61">
        <v>1.6291273039602079E-3</v>
      </c>
      <c r="JV121" s="61">
        <v>8.612830826241377E-6</v>
      </c>
      <c r="JW121" s="61">
        <v>0</v>
      </c>
      <c r="JX121" s="61">
        <v>2.9457961920733674E-6</v>
      </c>
      <c r="JY121" s="61">
        <v>1.3480223097727058E-5</v>
      </c>
      <c r="JZ121" s="61">
        <v>2.9376449491378488E-4</v>
      </c>
      <c r="KA121" s="61">
        <v>0</v>
      </c>
      <c r="KB121" s="61">
        <v>2.5236646615207263E-4</v>
      </c>
      <c r="KC121" s="61">
        <v>0</v>
      </c>
      <c r="KD121" s="61">
        <v>9.0062704525639457E-6</v>
      </c>
      <c r="KE121" s="61">
        <v>8.6062261924753337E-4</v>
      </c>
      <c r="KF121" s="61">
        <v>4.4932905673774064E-4</v>
      </c>
      <c r="KG121" s="61">
        <v>4.0584093761116873E-6</v>
      </c>
      <c r="KH121" s="61">
        <v>0</v>
      </c>
      <c r="KI121" s="61">
        <v>0</v>
      </c>
      <c r="KJ121" s="61">
        <v>4.1469221700523668E-4</v>
      </c>
      <c r="KK121" s="61">
        <v>0</v>
      </c>
      <c r="KL121" s="61">
        <v>2.8219020789337691E-5</v>
      </c>
      <c r="KM121" s="61">
        <v>9.7500280767728164E-6</v>
      </c>
      <c r="KN121" s="61">
        <v>1.2764545979978166E-5</v>
      </c>
      <c r="KO121" s="61">
        <v>1.5994146114945817E-4</v>
      </c>
      <c r="KP121" s="61">
        <v>2.0809201553106141E-4</v>
      </c>
      <c r="KQ121" s="61">
        <v>9.5989156631443474E-6</v>
      </c>
      <c r="KR121" s="61">
        <v>5.3942292977299669E-6</v>
      </c>
      <c r="KS121" s="61">
        <v>1.0610884121553215E-4</v>
      </c>
      <c r="KT121" s="61">
        <v>1.6053256894212989E-4</v>
      </c>
      <c r="KU121" s="61">
        <v>2.8280216261044168E-5</v>
      </c>
      <c r="KV121" s="61">
        <v>5.5369737097791303E-5</v>
      </c>
      <c r="KW121" s="61">
        <v>8.7047767763963383E-6</v>
      </c>
      <c r="KX121" s="61">
        <v>1.6234326174001423E-4</v>
      </c>
      <c r="KY121" s="61">
        <v>2.8649221229765966E-4</v>
      </c>
      <c r="KZ121" s="61">
        <v>6.2973942347736459E-5</v>
      </c>
    </row>
    <row r="122" spans="1:312" ht="13" x14ac:dyDescent="0.3">
      <c r="A122" s="102">
        <v>1.0484480543576749</v>
      </c>
      <c r="B122" s="50" t="s">
        <v>809</v>
      </c>
      <c r="C122" s="60" t="s">
        <v>46</v>
      </c>
      <c r="D122" s="61">
        <v>0</v>
      </c>
      <c r="E122" s="61">
        <v>0</v>
      </c>
      <c r="F122" s="61">
        <v>1.0710823749787699E-5</v>
      </c>
      <c r="G122" s="61">
        <v>0</v>
      </c>
      <c r="H122" s="61">
        <v>0</v>
      </c>
      <c r="I122" s="61">
        <v>0</v>
      </c>
      <c r="J122" s="61">
        <v>8.017506743159334E-6</v>
      </c>
      <c r="K122" s="61">
        <v>0</v>
      </c>
      <c r="L122" s="61">
        <v>2.138586923988192E-4</v>
      </c>
      <c r="M122" s="61">
        <v>1.7068211172409935E-5</v>
      </c>
      <c r="N122" s="61">
        <v>9.6341911145894906E-6</v>
      </c>
      <c r="O122" s="61">
        <v>0</v>
      </c>
      <c r="P122" s="61">
        <v>0</v>
      </c>
      <c r="Q122" s="61">
        <v>0</v>
      </c>
      <c r="R122" s="61">
        <v>5.9842283315565627E-4</v>
      </c>
      <c r="S122" s="61">
        <v>2.2116696161390251E-3</v>
      </c>
      <c r="T122" s="61">
        <v>1.1154414056521589E-2</v>
      </c>
      <c r="U122" s="61">
        <v>6.1570693840997206E-4</v>
      </c>
      <c r="V122" s="61">
        <v>7.912649059032939E-3</v>
      </c>
      <c r="W122" s="61">
        <v>3.2636794296803307E-4</v>
      </c>
      <c r="X122" s="61">
        <v>0</v>
      </c>
      <c r="Y122" s="61">
        <v>1.7923886103969299E-4</v>
      </c>
      <c r="Z122" s="61">
        <v>4.0898236077303018E-5</v>
      </c>
      <c r="AA122" s="61">
        <v>0</v>
      </c>
      <c r="AB122" s="61">
        <v>0</v>
      </c>
      <c r="AC122" s="61">
        <v>3.2404656742705178E-5</v>
      </c>
      <c r="AD122" s="61">
        <v>9.0928377899576466E-5</v>
      </c>
      <c r="AE122" s="61">
        <v>0</v>
      </c>
      <c r="AF122" s="61">
        <v>1.5380551015951518E-3</v>
      </c>
      <c r="AG122" s="61">
        <v>5.4135412439938372E-5</v>
      </c>
      <c r="AH122" s="61">
        <v>0</v>
      </c>
      <c r="AI122" s="61">
        <v>0</v>
      </c>
      <c r="AJ122" s="61">
        <v>6.4680938037208868E-4</v>
      </c>
      <c r="AK122" s="61">
        <v>0</v>
      </c>
      <c r="AL122" s="61">
        <v>0</v>
      </c>
      <c r="AM122" s="61">
        <v>0</v>
      </c>
      <c r="AN122" s="61">
        <v>0</v>
      </c>
      <c r="AO122" s="61">
        <v>0</v>
      </c>
      <c r="AP122" s="61">
        <v>0</v>
      </c>
      <c r="AQ122" s="61">
        <v>4.669710192425615E-3</v>
      </c>
      <c r="AR122" s="61">
        <v>2.4447175283843321E-4</v>
      </c>
      <c r="AS122" s="61">
        <v>1.4746744172630156E-4</v>
      </c>
      <c r="AT122" s="61">
        <v>0</v>
      </c>
      <c r="AU122" s="61">
        <v>1.8262019637319595E-4</v>
      </c>
      <c r="AV122" s="61">
        <v>1.1330208640613235E-4</v>
      </c>
      <c r="AW122" s="61">
        <v>9.0004116431578599E-4</v>
      </c>
      <c r="AX122" s="61">
        <v>1.8653133041796715E-5</v>
      </c>
      <c r="AY122" s="61">
        <v>3.0935480134612987E-3</v>
      </c>
      <c r="AZ122" s="61">
        <v>0</v>
      </c>
      <c r="BA122" s="61">
        <v>0</v>
      </c>
      <c r="BB122" s="61">
        <v>1.8105568923903456E-4</v>
      </c>
      <c r="BC122" s="61">
        <v>1.8380537128135617E-3</v>
      </c>
      <c r="BD122" s="61">
        <v>6.4610809573659319E-6</v>
      </c>
      <c r="BE122" s="61">
        <v>0</v>
      </c>
      <c r="BF122" s="61">
        <v>0</v>
      </c>
      <c r="BG122" s="61">
        <v>1.6600269253279549E-4</v>
      </c>
      <c r="BH122" s="61">
        <v>2.9530840872055906E-4</v>
      </c>
      <c r="BI122" s="61">
        <v>3.4984343741895345E-2</v>
      </c>
      <c r="BJ122" s="61">
        <v>7.6594298771052477E-2</v>
      </c>
      <c r="BK122" s="61">
        <v>8.3311243026156E-4</v>
      </c>
      <c r="BL122" s="61">
        <v>0</v>
      </c>
      <c r="BM122" s="61">
        <v>5.8900669248811491E-4</v>
      </c>
      <c r="BN122" s="61">
        <v>0</v>
      </c>
      <c r="BO122" s="61">
        <v>3.4403023497786149E-4</v>
      </c>
      <c r="BP122" s="61">
        <v>1.5642973628927169E-4</v>
      </c>
      <c r="BQ122" s="61">
        <v>0</v>
      </c>
      <c r="BR122" s="61">
        <v>0</v>
      </c>
      <c r="BS122" s="61">
        <v>0</v>
      </c>
      <c r="BT122" s="61">
        <v>0</v>
      </c>
      <c r="BU122" s="61">
        <v>0</v>
      </c>
      <c r="BV122" s="61">
        <v>1.5313121619406444E-5</v>
      </c>
      <c r="BW122" s="61">
        <v>0</v>
      </c>
      <c r="BX122" s="61">
        <v>5.2130305097489735E-4</v>
      </c>
      <c r="BY122" s="61">
        <v>7.8760106776032477E-4</v>
      </c>
      <c r="BZ122" s="61">
        <v>1.45086578358353E-5</v>
      </c>
      <c r="CA122" s="61">
        <v>0</v>
      </c>
      <c r="CB122" s="61">
        <v>0</v>
      </c>
      <c r="CC122" s="61">
        <v>1.5423610289360544E-3</v>
      </c>
      <c r="CD122" s="61">
        <v>3.5965295221986954E-4</v>
      </c>
      <c r="CE122" s="61">
        <v>1.7637194268133615E-3</v>
      </c>
      <c r="CF122" s="61">
        <v>1.7650384307462469E-5</v>
      </c>
      <c r="CG122" s="61">
        <v>0</v>
      </c>
      <c r="CH122" s="61">
        <v>0</v>
      </c>
      <c r="CI122" s="61">
        <v>1.4216263789715378E-5</v>
      </c>
      <c r="CJ122" s="61">
        <v>1.344454041901477E-3</v>
      </c>
      <c r="CK122" s="61">
        <v>0</v>
      </c>
      <c r="CL122" s="61">
        <v>0</v>
      </c>
      <c r="CM122" s="61">
        <v>0</v>
      </c>
      <c r="CN122" s="61">
        <v>0</v>
      </c>
      <c r="CO122" s="61">
        <v>0</v>
      </c>
      <c r="CP122" s="61">
        <v>0</v>
      </c>
      <c r="CQ122" s="61">
        <v>0</v>
      </c>
      <c r="CR122" s="61">
        <v>0</v>
      </c>
      <c r="CS122" s="61">
        <v>0</v>
      </c>
      <c r="CT122" s="61">
        <v>0</v>
      </c>
      <c r="CU122" s="61">
        <v>1.5134479436609378E-3</v>
      </c>
      <c r="CV122" s="61">
        <v>7.3814630906124702E-5</v>
      </c>
      <c r="CW122" s="61">
        <v>0</v>
      </c>
      <c r="CX122" s="61">
        <v>1.763706387107365E-4</v>
      </c>
      <c r="CY122" s="61">
        <v>0</v>
      </c>
      <c r="CZ122" s="61">
        <v>0</v>
      </c>
      <c r="DA122" s="61">
        <v>3.589279879246808E-4</v>
      </c>
      <c r="DB122" s="61">
        <v>0</v>
      </c>
      <c r="DC122" s="61">
        <v>0</v>
      </c>
      <c r="DD122" s="61">
        <v>1.272817021606841E-2</v>
      </c>
      <c r="DE122" s="61">
        <v>1.028451082552036E-4</v>
      </c>
      <c r="DF122" s="61">
        <v>4.2341135930096174E-3</v>
      </c>
      <c r="DG122" s="61">
        <v>0</v>
      </c>
      <c r="DH122" s="61">
        <v>6.1463625589302262E-5</v>
      </c>
      <c r="DI122" s="61">
        <v>0</v>
      </c>
      <c r="DJ122" s="61">
        <v>3.6174634106574409E-4</v>
      </c>
      <c r="DK122" s="61">
        <v>0</v>
      </c>
      <c r="DL122" s="61">
        <v>0</v>
      </c>
      <c r="DM122" s="61">
        <v>4.9434080318476524E-4</v>
      </c>
      <c r="DN122" s="61">
        <v>0</v>
      </c>
      <c r="DO122" s="61">
        <v>0</v>
      </c>
      <c r="DP122" s="61">
        <v>0</v>
      </c>
      <c r="DQ122" s="61">
        <v>0</v>
      </c>
      <c r="DR122" s="61">
        <v>9.0721635987273114E-5</v>
      </c>
      <c r="DS122" s="61">
        <v>0</v>
      </c>
      <c r="DT122" s="61">
        <v>0</v>
      </c>
      <c r="DU122" s="61">
        <v>5.5365929981722288E-4</v>
      </c>
      <c r="DV122" s="61">
        <v>7.6830927111430901E-5</v>
      </c>
      <c r="DW122" s="61">
        <v>0</v>
      </c>
      <c r="DX122" s="61">
        <v>0</v>
      </c>
      <c r="DY122" s="61">
        <v>0</v>
      </c>
      <c r="DZ122" s="61">
        <v>0</v>
      </c>
      <c r="EA122" s="61">
        <v>0</v>
      </c>
      <c r="EB122" s="61">
        <v>0</v>
      </c>
      <c r="EC122" s="61">
        <v>0</v>
      </c>
      <c r="ED122" s="61">
        <v>0</v>
      </c>
      <c r="EE122" s="61">
        <v>7.0365871416285764E-5</v>
      </c>
      <c r="EF122" s="61">
        <v>0</v>
      </c>
      <c r="EG122" s="61">
        <v>1.3859085401290266E-5</v>
      </c>
      <c r="EH122" s="61">
        <v>1.8099627396262898E-4</v>
      </c>
      <c r="EI122" s="61">
        <v>8.322363478653139E-5</v>
      </c>
      <c r="EJ122" s="61">
        <v>0</v>
      </c>
      <c r="EK122" s="61">
        <v>0</v>
      </c>
      <c r="EL122" s="61">
        <v>0</v>
      </c>
      <c r="EM122" s="61">
        <v>1.2725928959074091E-5</v>
      </c>
      <c r="EN122" s="61">
        <v>1.9285641745140257E-5</v>
      </c>
      <c r="EO122" s="61">
        <v>0</v>
      </c>
      <c r="EP122" s="61">
        <v>1.8365300823699604E-5</v>
      </c>
      <c r="EQ122" s="61">
        <v>0</v>
      </c>
      <c r="ER122" s="61">
        <v>0</v>
      </c>
      <c r="ES122" s="61">
        <v>0</v>
      </c>
      <c r="ET122" s="61">
        <v>0</v>
      </c>
      <c r="EU122" s="61">
        <v>1.9640075530586777E-4</v>
      </c>
      <c r="EV122" s="61">
        <v>0</v>
      </c>
      <c r="EW122" s="61">
        <v>0</v>
      </c>
      <c r="EX122" s="61">
        <v>1.4369302490106647E-2</v>
      </c>
      <c r="EY122" s="61">
        <v>6.1581109683084842E-4</v>
      </c>
      <c r="EZ122" s="61">
        <v>5.3316489195394834E-2</v>
      </c>
      <c r="FA122" s="61">
        <v>0.14139101165503137</v>
      </c>
      <c r="FB122" s="61">
        <v>1.0035833372096275E-4</v>
      </c>
      <c r="FC122" s="61">
        <v>7.1663746154577062E-3</v>
      </c>
      <c r="FD122" s="61">
        <v>7.8590834491588553E-3</v>
      </c>
      <c r="FE122" s="61">
        <v>6.5446672764488904E-4</v>
      </c>
      <c r="FF122" s="61">
        <v>1.3035856480570556E-3</v>
      </c>
      <c r="FG122" s="61">
        <v>0</v>
      </c>
      <c r="FH122" s="61">
        <v>1.7831757522976705E-4</v>
      </c>
      <c r="FI122" s="61">
        <v>4.4882669414272097E-5</v>
      </c>
      <c r="FJ122" s="61">
        <v>3.1756205300472991E-5</v>
      </c>
      <c r="FK122" s="61">
        <v>0</v>
      </c>
      <c r="FL122" s="61">
        <v>2.6525245423683581E-5</v>
      </c>
      <c r="FM122" s="61">
        <v>0</v>
      </c>
      <c r="FN122" s="61">
        <v>0</v>
      </c>
      <c r="FO122" s="61">
        <v>1.5112170596392591E-3</v>
      </c>
      <c r="FP122" s="61">
        <v>0</v>
      </c>
      <c r="FQ122" s="61">
        <v>0</v>
      </c>
      <c r="FR122" s="61">
        <v>0</v>
      </c>
      <c r="FS122" s="61">
        <v>0</v>
      </c>
      <c r="FT122" s="61">
        <v>0</v>
      </c>
      <c r="FU122" s="61">
        <v>0</v>
      </c>
      <c r="FV122" s="61">
        <v>0</v>
      </c>
      <c r="FW122" s="61">
        <v>0</v>
      </c>
      <c r="FX122" s="61">
        <v>0</v>
      </c>
      <c r="FY122" s="61">
        <v>0</v>
      </c>
      <c r="FZ122" s="61">
        <v>0</v>
      </c>
      <c r="GA122" s="61">
        <v>6.8493212487196237E-5</v>
      </c>
      <c r="GB122" s="61">
        <v>1.3949674343625062E-4</v>
      </c>
      <c r="GC122" s="61">
        <v>3.4984526319989585E-4</v>
      </c>
      <c r="GD122" s="61">
        <v>0</v>
      </c>
      <c r="GE122" s="61">
        <v>1.12204120832918E-4</v>
      </c>
      <c r="GF122" s="61">
        <v>2.6067577774043283E-3</v>
      </c>
      <c r="GG122" s="61">
        <v>1.7502577937683864E-3</v>
      </c>
      <c r="GH122" s="61">
        <v>6.8126925039429761E-4</v>
      </c>
      <c r="GI122" s="61">
        <v>5.5511106173514646E-5</v>
      </c>
      <c r="GJ122" s="61">
        <v>7.8269230060174127E-6</v>
      </c>
      <c r="GK122" s="61">
        <v>4.8555391062989951E-4</v>
      </c>
      <c r="GL122" s="61">
        <v>1.973395703552632E-4</v>
      </c>
      <c r="GM122" s="61">
        <v>5.7052216916775149E-4</v>
      </c>
      <c r="GN122" s="61">
        <v>0</v>
      </c>
      <c r="GO122" s="61">
        <v>8.2389847935397567E-4</v>
      </c>
      <c r="GP122" s="61">
        <v>1.6069672006340468E-4</v>
      </c>
      <c r="GQ122" s="61">
        <v>5.8048965217491685E-3</v>
      </c>
      <c r="GR122" s="61">
        <v>1.2204239537128443E-4</v>
      </c>
      <c r="GS122" s="61">
        <v>3.329671201938405E-3</v>
      </c>
      <c r="GT122" s="61">
        <v>4.0320196541702015E-5</v>
      </c>
      <c r="GU122" s="61">
        <v>0</v>
      </c>
      <c r="GV122" s="61">
        <v>4.2593544703719843E-2</v>
      </c>
      <c r="GW122" s="61">
        <v>0</v>
      </c>
      <c r="GX122" s="61">
        <v>7.072339487064871E-4</v>
      </c>
      <c r="GY122" s="61">
        <v>1.0585732596792366E-3</v>
      </c>
      <c r="GZ122" s="61">
        <v>0</v>
      </c>
      <c r="HA122" s="61">
        <v>6.9232764782837044E-4</v>
      </c>
      <c r="HB122" s="61">
        <v>0</v>
      </c>
      <c r="HC122" s="61">
        <v>0</v>
      </c>
      <c r="HD122" s="61">
        <v>0</v>
      </c>
      <c r="HE122" s="61">
        <v>3.1838603530862618E-5</v>
      </c>
      <c r="HF122" s="61">
        <v>0</v>
      </c>
      <c r="HG122" s="61">
        <v>8.1314111322901479E-4</v>
      </c>
      <c r="HH122" s="61">
        <v>2.181348593581915E-5</v>
      </c>
      <c r="HI122" s="61">
        <v>0</v>
      </c>
      <c r="HJ122" s="61">
        <v>0</v>
      </c>
      <c r="HK122" s="61">
        <v>0.50916274173476128</v>
      </c>
      <c r="HL122" s="61">
        <v>0.67177038816223245</v>
      </c>
      <c r="HM122" s="61">
        <v>0.78785011739098243</v>
      </c>
      <c r="HN122" s="61">
        <v>0.51040280179593112</v>
      </c>
      <c r="HO122" s="61">
        <v>0.5758017556165399</v>
      </c>
      <c r="HP122" s="61">
        <v>0</v>
      </c>
      <c r="HQ122" s="61">
        <v>1.3558243559174183E-5</v>
      </c>
      <c r="HR122" s="61">
        <v>0</v>
      </c>
      <c r="HS122" s="61">
        <v>0</v>
      </c>
      <c r="HT122" s="61">
        <v>0</v>
      </c>
      <c r="HU122" s="61">
        <v>2.9150226521762509E-5</v>
      </c>
      <c r="HV122" s="61">
        <v>0</v>
      </c>
      <c r="HW122" s="61">
        <v>5.5296688558746775E-2</v>
      </c>
      <c r="HX122" s="61">
        <v>0.1195786347467</v>
      </c>
      <c r="HY122" s="61">
        <v>9.9923043601710712E-2</v>
      </c>
      <c r="HZ122" s="61">
        <v>9.9262457139575724E-2</v>
      </c>
      <c r="IA122" s="61">
        <v>8.4785007780153174E-2</v>
      </c>
      <c r="IB122" s="61">
        <v>0.11550465443619284</v>
      </c>
      <c r="IC122" s="61">
        <v>0</v>
      </c>
      <c r="ID122" s="61">
        <v>0</v>
      </c>
      <c r="IE122" s="61">
        <v>0</v>
      </c>
      <c r="IF122" s="61">
        <v>0</v>
      </c>
      <c r="IG122" s="61">
        <v>0</v>
      </c>
      <c r="IH122" s="61">
        <v>7.0879835306424121E-4</v>
      </c>
      <c r="II122" s="61">
        <v>0</v>
      </c>
      <c r="IJ122" s="61">
        <v>0</v>
      </c>
      <c r="IK122" s="61">
        <v>0</v>
      </c>
      <c r="IL122" s="61">
        <v>2.6217114742017376E-6</v>
      </c>
      <c r="IM122" s="61">
        <v>0</v>
      </c>
      <c r="IN122" s="61">
        <v>0</v>
      </c>
      <c r="IO122" s="61">
        <v>0</v>
      </c>
      <c r="IP122" s="61">
        <v>0</v>
      </c>
      <c r="IQ122" s="61">
        <v>2.9585739334593786E-4</v>
      </c>
      <c r="IR122" s="61">
        <v>1.8906586662607356E-4</v>
      </c>
      <c r="IS122" s="61">
        <v>0</v>
      </c>
      <c r="IT122" s="61">
        <v>0</v>
      </c>
      <c r="IU122" s="61">
        <v>3.1539173971435188E-4</v>
      </c>
      <c r="IV122" s="61">
        <v>0</v>
      </c>
      <c r="IW122" s="61">
        <v>0</v>
      </c>
      <c r="IX122" s="61">
        <v>0</v>
      </c>
      <c r="IY122" s="61">
        <v>1.1175546774107132E-3</v>
      </c>
      <c r="IZ122" s="61">
        <v>1.1614014035240163E-3</v>
      </c>
      <c r="JA122" s="61">
        <v>0</v>
      </c>
      <c r="JB122" s="61">
        <v>5.8752531282427688E-4</v>
      </c>
      <c r="JC122" s="61">
        <v>0</v>
      </c>
      <c r="JD122" s="61">
        <v>2.7427843919245371E-4</v>
      </c>
      <c r="JE122" s="61">
        <v>2.2758843610815066E-5</v>
      </c>
      <c r="JF122" s="61">
        <v>9.3294517609111838E-4</v>
      </c>
      <c r="JG122" s="61">
        <v>1.0135621435996603E-2</v>
      </c>
      <c r="JH122" s="61">
        <v>0.75173178543509633</v>
      </c>
      <c r="JI122" s="61">
        <v>3.396712586538684E-3</v>
      </c>
      <c r="JJ122" s="61">
        <v>2.3545630843269856E-3</v>
      </c>
      <c r="JK122" s="61">
        <v>5.7240247004310109E-2</v>
      </c>
      <c r="JL122" s="61">
        <v>3.7433485502140723E-3</v>
      </c>
      <c r="JM122" s="61">
        <v>5.4947634578290873E-4</v>
      </c>
      <c r="JN122" s="61">
        <v>3.9011884079851916E-6</v>
      </c>
      <c r="JO122" s="61">
        <v>1.2357182192224414E-3</v>
      </c>
      <c r="JP122" s="61">
        <v>0</v>
      </c>
      <c r="JQ122" s="61">
        <v>1.8032733707685512E-6</v>
      </c>
      <c r="JR122" s="61">
        <v>1.0937508665038555E-3</v>
      </c>
      <c r="JS122" s="61">
        <v>0</v>
      </c>
      <c r="JT122" s="61">
        <v>0</v>
      </c>
      <c r="JU122" s="61">
        <v>0</v>
      </c>
      <c r="JV122" s="61">
        <v>0</v>
      </c>
      <c r="JW122" s="61">
        <v>4.5888006385213956E-4</v>
      </c>
      <c r="JX122" s="61">
        <v>4.6259281044262203E-4</v>
      </c>
      <c r="JY122" s="61">
        <v>0</v>
      </c>
      <c r="JZ122" s="61">
        <v>0</v>
      </c>
      <c r="KA122" s="61">
        <v>8.3944263509415384E-4</v>
      </c>
      <c r="KB122" s="61">
        <v>5.1536799761063698E-4</v>
      </c>
      <c r="KC122" s="61">
        <v>0</v>
      </c>
      <c r="KD122" s="61">
        <v>7.2300337799749445E-5</v>
      </c>
      <c r="KE122" s="61">
        <v>0</v>
      </c>
      <c r="KF122" s="61">
        <v>4.5756556165912313E-4</v>
      </c>
      <c r="KG122" s="61">
        <v>7.2158518707265802E-5</v>
      </c>
      <c r="KH122" s="61">
        <v>6.5985125645877274E-5</v>
      </c>
      <c r="KI122" s="61">
        <v>0</v>
      </c>
      <c r="KJ122" s="61">
        <v>2.1415250675987783E-4</v>
      </c>
      <c r="KK122" s="61">
        <v>3.4693409695605967E-5</v>
      </c>
      <c r="KL122" s="61">
        <v>2.9982709588671295E-5</v>
      </c>
      <c r="KM122" s="61">
        <v>2.7258292780349142E-4</v>
      </c>
      <c r="KN122" s="61">
        <v>0</v>
      </c>
      <c r="KO122" s="61">
        <v>0</v>
      </c>
      <c r="KP122" s="61">
        <v>2.8418815866978724E-5</v>
      </c>
      <c r="KQ122" s="61">
        <v>0</v>
      </c>
      <c r="KR122" s="61">
        <v>9.6796447953709966E-6</v>
      </c>
      <c r="KS122" s="61">
        <v>5.4778197913225567E-6</v>
      </c>
      <c r="KT122" s="61">
        <v>4.5700640152235332E-4</v>
      </c>
      <c r="KU122" s="61">
        <v>2.5234267570763756E-3</v>
      </c>
      <c r="KV122" s="61">
        <v>0</v>
      </c>
      <c r="KW122" s="61">
        <v>1.0917240873730408E-5</v>
      </c>
      <c r="KX122" s="61">
        <v>5.2244646187636633E-5</v>
      </c>
      <c r="KY122" s="61">
        <v>0</v>
      </c>
      <c r="KZ122" s="61">
        <v>3.1477016903565397E-5</v>
      </c>
    </row>
    <row r="123" spans="1:312" ht="13" x14ac:dyDescent="0.3">
      <c r="A123" s="102">
        <v>1.0315870505777656</v>
      </c>
      <c r="B123" s="50" t="s">
        <v>808</v>
      </c>
      <c r="C123" s="60" t="s">
        <v>175</v>
      </c>
      <c r="D123" s="61">
        <v>0</v>
      </c>
      <c r="E123" s="61">
        <v>0</v>
      </c>
      <c r="F123" s="61">
        <v>0</v>
      </c>
      <c r="G123" s="61">
        <v>0</v>
      </c>
      <c r="H123" s="61">
        <v>0</v>
      </c>
      <c r="I123" s="61">
        <v>0</v>
      </c>
      <c r="J123" s="61">
        <v>0</v>
      </c>
      <c r="K123" s="61">
        <v>0</v>
      </c>
      <c r="L123" s="61">
        <v>0</v>
      </c>
      <c r="M123" s="61">
        <v>0</v>
      </c>
      <c r="N123" s="61">
        <v>0</v>
      </c>
      <c r="O123" s="61">
        <v>0</v>
      </c>
      <c r="P123" s="61">
        <v>1.033730168170816E-5</v>
      </c>
      <c r="Q123" s="61">
        <v>0</v>
      </c>
      <c r="R123" s="61">
        <v>0</v>
      </c>
      <c r="S123" s="61">
        <v>0</v>
      </c>
      <c r="T123" s="61">
        <v>0</v>
      </c>
      <c r="U123" s="61">
        <v>3.1453115191572474E-4</v>
      </c>
      <c r="V123" s="61">
        <v>0</v>
      </c>
      <c r="W123" s="61">
        <v>3.1756270103698001E-4</v>
      </c>
      <c r="X123" s="61">
        <v>0</v>
      </c>
      <c r="Y123" s="61">
        <v>1.2924780996367543E-4</v>
      </c>
      <c r="Z123" s="61">
        <v>6.162029438938537E-6</v>
      </c>
      <c r="AA123" s="61">
        <v>0</v>
      </c>
      <c r="AB123" s="61">
        <v>0</v>
      </c>
      <c r="AC123" s="61">
        <v>8.0191931484919734E-5</v>
      </c>
      <c r="AD123" s="61">
        <v>0</v>
      </c>
      <c r="AE123" s="61">
        <v>0</v>
      </c>
      <c r="AF123" s="61">
        <v>0</v>
      </c>
      <c r="AG123" s="61">
        <v>1.8499999393698939E-4</v>
      </c>
      <c r="AH123" s="61">
        <v>0</v>
      </c>
      <c r="AI123" s="61">
        <v>3.9700761211796195E-4</v>
      </c>
      <c r="AJ123" s="61">
        <v>0</v>
      </c>
      <c r="AK123" s="61">
        <v>1.5112717432329563E-4</v>
      </c>
      <c r="AL123" s="61">
        <v>4.5703662589854796E-4</v>
      </c>
      <c r="AM123" s="61">
        <v>5.0104098121380284E-5</v>
      </c>
      <c r="AN123" s="61">
        <v>0</v>
      </c>
      <c r="AO123" s="61">
        <v>5.5230489379233375E-4</v>
      </c>
      <c r="AP123" s="61">
        <v>0</v>
      </c>
      <c r="AQ123" s="61">
        <v>1.6670124337026536E-5</v>
      </c>
      <c r="AR123" s="61">
        <v>1.0896319004258907E-5</v>
      </c>
      <c r="AS123" s="61">
        <v>0</v>
      </c>
      <c r="AT123" s="61">
        <v>4.1423859087181631E-4</v>
      </c>
      <c r="AU123" s="61">
        <v>1.7652217749035812E-3</v>
      </c>
      <c r="AV123" s="61">
        <v>6.6706828443379687E-4</v>
      </c>
      <c r="AW123" s="61">
        <v>0</v>
      </c>
      <c r="AX123" s="61">
        <v>0</v>
      </c>
      <c r="AY123" s="61">
        <v>3.2994545607386249E-4</v>
      </c>
      <c r="AZ123" s="61">
        <v>4.6577616861248042E-4</v>
      </c>
      <c r="BA123" s="61">
        <v>0</v>
      </c>
      <c r="BB123" s="61">
        <v>3.2690418183794229E-2</v>
      </c>
      <c r="BC123" s="61">
        <v>0</v>
      </c>
      <c r="BD123" s="61">
        <v>0</v>
      </c>
      <c r="BE123" s="61">
        <v>0</v>
      </c>
      <c r="BF123" s="61">
        <v>0.51575937039434283</v>
      </c>
      <c r="BG123" s="61">
        <v>0.28622351793066281</v>
      </c>
      <c r="BH123" s="61">
        <v>2.3573488076658312E-4</v>
      </c>
      <c r="BI123" s="61">
        <v>0</v>
      </c>
      <c r="BJ123" s="61">
        <v>4.0990618321030135E-6</v>
      </c>
      <c r="BK123" s="61">
        <v>2.4599239009369584E-4</v>
      </c>
      <c r="BL123" s="61">
        <v>0</v>
      </c>
      <c r="BM123" s="61">
        <v>0</v>
      </c>
      <c r="BN123" s="61">
        <v>0</v>
      </c>
      <c r="BO123" s="61">
        <v>0</v>
      </c>
      <c r="BP123" s="61">
        <v>5.2544067762246092E-4</v>
      </c>
      <c r="BQ123" s="61">
        <v>0</v>
      </c>
      <c r="BR123" s="61">
        <v>0</v>
      </c>
      <c r="BS123" s="61">
        <v>0</v>
      </c>
      <c r="BT123" s="61">
        <v>0</v>
      </c>
      <c r="BU123" s="61">
        <v>0</v>
      </c>
      <c r="BV123" s="61">
        <v>0</v>
      </c>
      <c r="BW123" s="61">
        <v>0</v>
      </c>
      <c r="BX123" s="61">
        <v>4.6524002285451116E-4</v>
      </c>
      <c r="BY123" s="61">
        <v>0</v>
      </c>
      <c r="BZ123" s="61">
        <v>0</v>
      </c>
      <c r="CA123" s="61">
        <v>0</v>
      </c>
      <c r="CB123" s="61">
        <v>0</v>
      </c>
      <c r="CC123" s="61">
        <v>0</v>
      </c>
      <c r="CD123" s="61">
        <v>3.1360188366549955E-4</v>
      </c>
      <c r="CE123" s="61">
        <v>2.8840150875862339E-5</v>
      </c>
      <c r="CF123" s="61">
        <v>3.037138200653452E-5</v>
      </c>
      <c r="CG123" s="61">
        <v>0</v>
      </c>
      <c r="CH123" s="61">
        <v>1.6363741418882625E-3</v>
      </c>
      <c r="CI123" s="61">
        <v>0</v>
      </c>
      <c r="CJ123" s="61">
        <v>2.300722372815198E-5</v>
      </c>
      <c r="CK123" s="61">
        <v>0</v>
      </c>
      <c r="CL123" s="61">
        <v>0</v>
      </c>
      <c r="CM123" s="61">
        <v>1.9907018363366657E-4</v>
      </c>
      <c r="CN123" s="61">
        <v>2.2855582091307017E-5</v>
      </c>
      <c r="CO123" s="61">
        <v>0</v>
      </c>
      <c r="CP123" s="61">
        <v>9.7050046691408278E-6</v>
      </c>
      <c r="CQ123" s="61">
        <v>0</v>
      </c>
      <c r="CR123" s="61">
        <v>0</v>
      </c>
      <c r="CS123" s="61">
        <v>0</v>
      </c>
      <c r="CT123" s="61">
        <v>0</v>
      </c>
      <c r="CU123" s="61">
        <v>2.5376863517370173E-5</v>
      </c>
      <c r="CV123" s="61">
        <v>0</v>
      </c>
      <c r="CW123" s="61">
        <v>0</v>
      </c>
      <c r="CX123" s="61">
        <v>0</v>
      </c>
      <c r="CY123" s="61">
        <v>0</v>
      </c>
      <c r="CZ123" s="61">
        <v>0</v>
      </c>
      <c r="DA123" s="61">
        <v>0</v>
      </c>
      <c r="DB123" s="61">
        <v>0</v>
      </c>
      <c r="DC123" s="61">
        <v>0</v>
      </c>
      <c r="DD123" s="61">
        <v>9.147891687277985E-4</v>
      </c>
      <c r="DE123" s="61">
        <v>2.12477698547336E-5</v>
      </c>
      <c r="DF123" s="61">
        <v>0</v>
      </c>
      <c r="DG123" s="61">
        <v>4.0603711368900969E-4</v>
      </c>
      <c r="DH123" s="61">
        <v>0</v>
      </c>
      <c r="DI123" s="61">
        <v>4.4348243870498909E-4</v>
      </c>
      <c r="DJ123" s="61">
        <v>5.0610583985363869E-5</v>
      </c>
      <c r="DK123" s="61">
        <v>1.0382284852189204E-3</v>
      </c>
      <c r="DL123" s="61">
        <v>3.0908597350570629E-5</v>
      </c>
      <c r="DM123" s="61">
        <v>0</v>
      </c>
      <c r="DN123" s="61">
        <v>1.2650574491631565E-3</v>
      </c>
      <c r="DO123" s="61">
        <v>3.9727175000116375E-4</v>
      </c>
      <c r="DP123" s="61">
        <v>8.8481007123418026E-2</v>
      </c>
      <c r="DQ123" s="61">
        <v>0</v>
      </c>
      <c r="DR123" s="61">
        <v>2.635580427478976E-3</v>
      </c>
      <c r="DS123" s="61">
        <v>1.3650901071234861E-3</v>
      </c>
      <c r="DT123" s="61">
        <v>0</v>
      </c>
      <c r="DU123" s="61">
        <v>0</v>
      </c>
      <c r="DV123" s="61">
        <v>0</v>
      </c>
      <c r="DW123" s="61">
        <v>0</v>
      </c>
      <c r="DX123" s="61">
        <v>0</v>
      </c>
      <c r="DY123" s="61">
        <v>0</v>
      </c>
      <c r="DZ123" s="61">
        <v>0</v>
      </c>
      <c r="EA123" s="61">
        <v>0</v>
      </c>
      <c r="EB123" s="61">
        <v>0</v>
      </c>
      <c r="EC123" s="61">
        <v>8.4946766212051392E-4</v>
      </c>
      <c r="ED123" s="61">
        <v>0</v>
      </c>
      <c r="EE123" s="61">
        <v>0</v>
      </c>
      <c r="EF123" s="61">
        <v>0</v>
      </c>
      <c r="EG123" s="61">
        <v>0</v>
      </c>
      <c r="EH123" s="61">
        <v>0</v>
      </c>
      <c r="EI123" s="61">
        <v>0</v>
      </c>
      <c r="EJ123" s="61">
        <v>0</v>
      </c>
      <c r="EK123" s="61">
        <v>0</v>
      </c>
      <c r="EL123" s="61">
        <v>0</v>
      </c>
      <c r="EM123" s="61">
        <v>0</v>
      </c>
      <c r="EN123" s="61">
        <v>0</v>
      </c>
      <c r="EO123" s="61">
        <v>6.8366267249886804E-4</v>
      </c>
      <c r="EP123" s="61">
        <v>0</v>
      </c>
      <c r="EQ123" s="61">
        <v>0</v>
      </c>
      <c r="ER123" s="61">
        <v>0</v>
      </c>
      <c r="ES123" s="61">
        <v>0</v>
      </c>
      <c r="ET123" s="61">
        <v>0</v>
      </c>
      <c r="EU123" s="61">
        <v>0</v>
      </c>
      <c r="EV123" s="61">
        <v>0</v>
      </c>
      <c r="EW123" s="61">
        <v>0</v>
      </c>
      <c r="EX123" s="61">
        <v>0</v>
      </c>
      <c r="EY123" s="61">
        <v>0</v>
      </c>
      <c r="EZ123" s="61">
        <v>0</v>
      </c>
      <c r="FA123" s="61">
        <v>0</v>
      </c>
      <c r="FB123" s="61">
        <v>0</v>
      </c>
      <c r="FC123" s="61">
        <v>4.8854863086757779E-4</v>
      </c>
      <c r="FD123" s="61">
        <v>0</v>
      </c>
      <c r="FE123" s="61">
        <v>0</v>
      </c>
      <c r="FF123" s="61">
        <v>0</v>
      </c>
      <c r="FG123" s="61">
        <v>0</v>
      </c>
      <c r="FH123" s="61">
        <v>0</v>
      </c>
      <c r="FI123" s="61">
        <v>0</v>
      </c>
      <c r="FJ123" s="61">
        <v>0</v>
      </c>
      <c r="FK123" s="61">
        <v>0</v>
      </c>
      <c r="FL123" s="61">
        <v>0</v>
      </c>
      <c r="FM123" s="61">
        <v>0</v>
      </c>
      <c r="FN123" s="61">
        <v>9.653904907074985E-4</v>
      </c>
      <c r="FO123" s="61">
        <v>0</v>
      </c>
      <c r="FP123" s="61">
        <v>0</v>
      </c>
      <c r="FQ123" s="61">
        <v>0</v>
      </c>
      <c r="FR123" s="61">
        <v>0</v>
      </c>
      <c r="FS123" s="61">
        <v>0</v>
      </c>
      <c r="FT123" s="61">
        <v>0</v>
      </c>
      <c r="FU123" s="61">
        <v>0</v>
      </c>
      <c r="FV123" s="61">
        <v>0</v>
      </c>
      <c r="FW123" s="61">
        <v>0</v>
      </c>
      <c r="FX123" s="61">
        <v>0</v>
      </c>
      <c r="FY123" s="61">
        <v>0</v>
      </c>
      <c r="FZ123" s="61">
        <v>0</v>
      </c>
      <c r="GA123" s="61">
        <v>0</v>
      </c>
      <c r="GB123" s="61">
        <v>0</v>
      </c>
      <c r="GC123" s="61">
        <v>0</v>
      </c>
      <c r="GD123" s="61">
        <v>0</v>
      </c>
      <c r="GE123" s="61">
        <v>0</v>
      </c>
      <c r="GF123" s="61">
        <v>0</v>
      </c>
      <c r="GG123" s="61">
        <v>6.4984955371677114E-5</v>
      </c>
      <c r="GH123" s="61">
        <v>0</v>
      </c>
      <c r="GI123" s="61">
        <v>0</v>
      </c>
      <c r="GJ123" s="61">
        <v>0</v>
      </c>
      <c r="GK123" s="61">
        <v>6.0200741462700276E-4</v>
      </c>
      <c r="GL123" s="61">
        <v>1.1640765644078135E-3</v>
      </c>
      <c r="GM123" s="61">
        <v>1.1376333540317155E-3</v>
      </c>
      <c r="GN123" s="61">
        <v>2.4380362750816378E-3</v>
      </c>
      <c r="GO123" s="61">
        <v>0</v>
      </c>
      <c r="GP123" s="61">
        <v>0</v>
      </c>
      <c r="GQ123" s="61">
        <v>0</v>
      </c>
      <c r="GR123" s="61">
        <v>0</v>
      </c>
      <c r="GS123" s="61">
        <v>0</v>
      </c>
      <c r="GT123" s="61">
        <v>0</v>
      </c>
      <c r="GU123" s="61">
        <v>0</v>
      </c>
      <c r="GV123" s="61">
        <v>9.2074691448266175E-4</v>
      </c>
      <c r="GW123" s="61">
        <v>0</v>
      </c>
      <c r="GX123" s="61">
        <v>0</v>
      </c>
      <c r="GY123" s="61">
        <v>0</v>
      </c>
      <c r="GZ123" s="61">
        <v>1.6641654665311065E-4</v>
      </c>
      <c r="HA123" s="61">
        <v>0</v>
      </c>
      <c r="HB123" s="61">
        <v>0</v>
      </c>
      <c r="HC123" s="61">
        <v>0</v>
      </c>
      <c r="HD123" s="61">
        <v>3.0796115151136999E-5</v>
      </c>
      <c r="HE123" s="61">
        <v>7.3303864334248149E-4</v>
      </c>
      <c r="HF123" s="61">
        <v>0</v>
      </c>
      <c r="HG123" s="61">
        <v>4.9430554407696536E-5</v>
      </c>
      <c r="HH123" s="61">
        <v>0</v>
      </c>
      <c r="HI123" s="61">
        <v>9.3966895431105168E-4</v>
      </c>
      <c r="HJ123" s="61">
        <v>6.0146153993737815E-5</v>
      </c>
      <c r="HK123" s="61">
        <v>0</v>
      </c>
      <c r="HL123" s="61">
        <v>0</v>
      </c>
      <c r="HM123" s="61">
        <v>4.2497862864740644E-4</v>
      </c>
      <c r="HN123" s="61">
        <v>0</v>
      </c>
      <c r="HO123" s="61">
        <v>0</v>
      </c>
      <c r="HP123" s="61">
        <v>0</v>
      </c>
      <c r="HQ123" s="61">
        <v>2.7066271401462533E-4</v>
      </c>
      <c r="HR123" s="61">
        <v>1.3896845594876068E-3</v>
      </c>
      <c r="HS123" s="61">
        <v>1.525968888215139E-5</v>
      </c>
      <c r="HT123" s="61">
        <v>0</v>
      </c>
      <c r="HU123" s="61">
        <v>0</v>
      </c>
      <c r="HV123" s="61">
        <v>0</v>
      </c>
      <c r="HW123" s="61">
        <v>0</v>
      </c>
      <c r="HX123" s="61">
        <v>0</v>
      </c>
      <c r="HY123" s="61">
        <v>0</v>
      </c>
      <c r="HZ123" s="61">
        <v>0</v>
      </c>
      <c r="IA123" s="61">
        <v>0</v>
      </c>
      <c r="IB123" s="61">
        <v>0</v>
      </c>
      <c r="IC123" s="61">
        <v>0</v>
      </c>
      <c r="ID123" s="61">
        <v>4.6325565801625063E-4</v>
      </c>
      <c r="IE123" s="61">
        <v>0</v>
      </c>
      <c r="IF123" s="61">
        <v>0</v>
      </c>
      <c r="IG123" s="61">
        <v>0</v>
      </c>
      <c r="IH123" s="61">
        <v>0</v>
      </c>
      <c r="II123" s="61">
        <v>5.6270651009891564E-4</v>
      </c>
      <c r="IJ123" s="61">
        <v>5.6953550966615273E-4</v>
      </c>
      <c r="IK123" s="61">
        <v>0</v>
      </c>
      <c r="IL123" s="61">
        <v>0</v>
      </c>
      <c r="IM123" s="61">
        <v>0</v>
      </c>
      <c r="IN123" s="61">
        <v>0</v>
      </c>
      <c r="IO123" s="61">
        <v>0</v>
      </c>
      <c r="IP123" s="61">
        <v>4.2421789415669845E-4</v>
      </c>
      <c r="IQ123" s="61">
        <v>0</v>
      </c>
      <c r="IR123" s="61">
        <v>0</v>
      </c>
      <c r="IS123" s="61">
        <v>2.2177651079597192E-4</v>
      </c>
      <c r="IT123" s="61">
        <v>0</v>
      </c>
      <c r="IU123" s="61">
        <v>0</v>
      </c>
      <c r="IV123" s="61">
        <v>0</v>
      </c>
      <c r="IW123" s="61">
        <v>0</v>
      </c>
      <c r="IX123" s="61">
        <v>0</v>
      </c>
      <c r="IY123" s="61">
        <v>0</v>
      </c>
      <c r="IZ123" s="61">
        <v>7.1397995456547431E-6</v>
      </c>
      <c r="JA123" s="61">
        <v>0</v>
      </c>
      <c r="JB123" s="61">
        <v>0</v>
      </c>
      <c r="JC123" s="61">
        <v>0</v>
      </c>
      <c r="JD123" s="61">
        <v>0</v>
      </c>
      <c r="JE123" s="61">
        <v>5.4493005828712135E-6</v>
      </c>
      <c r="JF123" s="61">
        <v>7.2396717362984871E-6</v>
      </c>
      <c r="JG123" s="61">
        <v>1.543999527362182E-6</v>
      </c>
      <c r="JH123" s="61">
        <v>0</v>
      </c>
      <c r="JI123" s="61">
        <v>0</v>
      </c>
      <c r="JJ123" s="61">
        <v>0</v>
      </c>
      <c r="JK123" s="61">
        <v>0</v>
      </c>
      <c r="JL123" s="61">
        <v>2.2476957915614781E-4</v>
      </c>
      <c r="JM123" s="61">
        <v>0</v>
      </c>
      <c r="JN123" s="61">
        <v>0</v>
      </c>
      <c r="JO123" s="61">
        <v>0</v>
      </c>
      <c r="JP123" s="61">
        <v>0</v>
      </c>
      <c r="JQ123" s="61">
        <v>0</v>
      </c>
      <c r="JR123" s="61">
        <v>0</v>
      </c>
      <c r="JS123" s="61">
        <v>0</v>
      </c>
      <c r="JT123" s="61">
        <v>0</v>
      </c>
      <c r="JU123" s="61">
        <v>0</v>
      </c>
      <c r="JV123" s="61">
        <v>1.1472967382975575E-4</v>
      </c>
      <c r="JW123" s="61">
        <v>0</v>
      </c>
      <c r="JX123" s="61">
        <v>0</v>
      </c>
      <c r="JY123" s="61">
        <v>4.939849496457399E-5</v>
      </c>
      <c r="JZ123" s="61">
        <v>1.8167905012394394E-4</v>
      </c>
      <c r="KA123" s="61">
        <v>1.5005812031142007E-4</v>
      </c>
      <c r="KB123" s="61">
        <v>4.9770762129146176E-6</v>
      </c>
      <c r="KC123" s="61">
        <v>4.3727099806045494E-4</v>
      </c>
      <c r="KD123" s="61">
        <v>0</v>
      </c>
      <c r="KE123" s="61">
        <v>0</v>
      </c>
      <c r="KF123" s="61">
        <v>0</v>
      </c>
      <c r="KG123" s="61">
        <v>0</v>
      </c>
      <c r="KH123" s="61">
        <v>0</v>
      </c>
      <c r="KI123" s="61">
        <v>3.2062382560715721E-4</v>
      </c>
      <c r="KJ123" s="61">
        <v>9.1261587516551352E-5</v>
      </c>
      <c r="KK123" s="61">
        <v>1.1698744144037332E-5</v>
      </c>
      <c r="KL123" s="61">
        <v>0</v>
      </c>
      <c r="KM123" s="61">
        <v>0</v>
      </c>
      <c r="KN123" s="61">
        <v>0</v>
      </c>
      <c r="KO123" s="61">
        <v>4.3087678111384208E-6</v>
      </c>
      <c r="KP123" s="61">
        <v>7.3141353133727484E-4</v>
      </c>
      <c r="KQ123" s="61">
        <v>1.0588251756032844E-4</v>
      </c>
      <c r="KR123" s="61">
        <v>0</v>
      </c>
      <c r="KS123" s="61">
        <v>0</v>
      </c>
      <c r="KT123" s="61">
        <v>0</v>
      </c>
      <c r="KU123" s="61">
        <v>0</v>
      </c>
      <c r="KV123" s="61">
        <v>1.9921452900718194E-4</v>
      </c>
      <c r="KW123" s="61">
        <v>1.6265383185341849E-4</v>
      </c>
      <c r="KX123" s="61">
        <v>0</v>
      </c>
      <c r="KY123" s="61">
        <v>3.6318072858399989E-6</v>
      </c>
      <c r="KZ123" s="61">
        <v>7.7481887762622504E-6</v>
      </c>
    </row>
    <row r="124" spans="1:312" ht="13" x14ac:dyDescent="0.3">
      <c r="A124" s="102">
        <v>1.031786189552075</v>
      </c>
      <c r="B124" s="50" t="s">
        <v>807</v>
      </c>
      <c r="C124" s="60" t="s">
        <v>41</v>
      </c>
      <c r="D124" s="61">
        <v>0</v>
      </c>
      <c r="E124" s="61">
        <v>0</v>
      </c>
      <c r="F124" s="61">
        <v>2.5790524140153695E-4</v>
      </c>
      <c r="G124" s="61">
        <v>0</v>
      </c>
      <c r="H124" s="61">
        <v>0</v>
      </c>
      <c r="I124" s="61">
        <v>7.7733645330477701E-6</v>
      </c>
      <c r="J124" s="61">
        <v>1.7107778473079426E-5</v>
      </c>
      <c r="K124" s="61">
        <v>0</v>
      </c>
      <c r="L124" s="61">
        <v>0</v>
      </c>
      <c r="M124" s="61">
        <v>1.2109867518696298E-4</v>
      </c>
      <c r="N124" s="61">
        <v>1.3451512122257025E-5</v>
      </c>
      <c r="O124" s="61">
        <v>4.5557138324758275E-5</v>
      </c>
      <c r="P124" s="61">
        <v>5.4523181292715644E-4</v>
      </c>
      <c r="Q124" s="61">
        <v>0</v>
      </c>
      <c r="R124" s="61">
        <v>0.42884446473800236</v>
      </c>
      <c r="S124" s="61">
        <v>2.4710014092523642E-3</v>
      </c>
      <c r="T124" s="61">
        <v>9.5016091456378793E-5</v>
      </c>
      <c r="U124" s="61">
        <v>3.5986095100355226E-4</v>
      </c>
      <c r="V124" s="61">
        <v>0</v>
      </c>
      <c r="W124" s="61">
        <v>5.6793356108443464E-5</v>
      </c>
      <c r="X124" s="61">
        <v>6.1833351451655002E-4</v>
      </c>
      <c r="Y124" s="61">
        <v>0</v>
      </c>
      <c r="Z124" s="61">
        <v>3.3162066827875335E-6</v>
      </c>
      <c r="AA124" s="61">
        <v>0</v>
      </c>
      <c r="AB124" s="61">
        <v>0</v>
      </c>
      <c r="AC124" s="61">
        <v>0</v>
      </c>
      <c r="AD124" s="61">
        <v>0</v>
      </c>
      <c r="AE124" s="61">
        <v>0</v>
      </c>
      <c r="AF124" s="61">
        <v>1.1210036124878555E-5</v>
      </c>
      <c r="AG124" s="61">
        <v>0</v>
      </c>
      <c r="AH124" s="61">
        <v>3.6102087205712241E-4</v>
      </c>
      <c r="AI124" s="61">
        <v>3.4678382478450044E-4</v>
      </c>
      <c r="AJ124" s="61">
        <v>1.5429379432431518E-4</v>
      </c>
      <c r="AK124" s="61">
        <v>1.3912429405213135E-5</v>
      </c>
      <c r="AL124" s="61">
        <v>0</v>
      </c>
      <c r="AM124" s="61">
        <v>0</v>
      </c>
      <c r="AN124" s="61">
        <v>0</v>
      </c>
      <c r="AO124" s="61">
        <v>0</v>
      </c>
      <c r="AP124" s="61">
        <v>0</v>
      </c>
      <c r="AQ124" s="61">
        <v>1.5883797717355473E-5</v>
      </c>
      <c r="AR124" s="61">
        <v>0</v>
      </c>
      <c r="AS124" s="61">
        <v>0</v>
      </c>
      <c r="AT124" s="61">
        <v>1.8351569663411688E-4</v>
      </c>
      <c r="AU124" s="61">
        <v>0</v>
      </c>
      <c r="AV124" s="61">
        <v>0</v>
      </c>
      <c r="AW124" s="61">
        <v>3.8107373219940216E-5</v>
      </c>
      <c r="AX124" s="61">
        <v>0</v>
      </c>
      <c r="AY124" s="61">
        <v>3.6849649728787555E-5</v>
      </c>
      <c r="AZ124" s="61">
        <v>0</v>
      </c>
      <c r="BA124" s="61">
        <v>0</v>
      </c>
      <c r="BB124" s="61">
        <v>0</v>
      </c>
      <c r="BC124" s="61">
        <v>0</v>
      </c>
      <c r="BD124" s="61">
        <v>2.5844323829463728E-5</v>
      </c>
      <c r="BE124" s="61">
        <v>0</v>
      </c>
      <c r="BF124" s="61">
        <v>0</v>
      </c>
      <c r="BG124" s="61">
        <v>0</v>
      </c>
      <c r="BH124" s="61">
        <v>5.2641209662981583E-5</v>
      </c>
      <c r="BI124" s="61">
        <v>1.2536922314615934E-3</v>
      </c>
      <c r="BJ124" s="61">
        <v>1.7721899540387813E-3</v>
      </c>
      <c r="BK124" s="61">
        <v>3.0609580198526768E-4</v>
      </c>
      <c r="BL124" s="61">
        <v>0</v>
      </c>
      <c r="BM124" s="61">
        <v>0</v>
      </c>
      <c r="BN124" s="61">
        <v>0</v>
      </c>
      <c r="BO124" s="61">
        <v>0</v>
      </c>
      <c r="BP124" s="61">
        <v>0</v>
      </c>
      <c r="BQ124" s="61">
        <v>8.3339258933867738E-5</v>
      </c>
      <c r="BR124" s="61">
        <v>0</v>
      </c>
      <c r="BS124" s="61">
        <v>0</v>
      </c>
      <c r="BT124" s="61">
        <v>0</v>
      </c>
      <c r="BU124" s="61">
        <v>4.1769182246248823E-4</v>
      </c>
      <c r="BV124" s="61">
        <v>0.34995881155827518</v>
      </c>
      <c r="BW124" s="61">
        <v>1.5740285991367911E-2</v>
      </c>
      <c r="BX124" s="61">
        <v>6.0212727162794692E-3</v>
      </c>
      <c r="BY124" s="61">
        <v>0.17825831472984791</v>
      </c>
      <c r="BZ124" s="61">
        <v>0.24487086442709202</v>
      </c>
      <c r="CA124" s="61">
        <v>2.4140224178845959E-3</v>
      </c>
      <c r="CB124" s="61">
        <v>1.673813249975217E-2</v>
      </c>
      <c r="CC124" s="61">
        <v>0.40939029532803634</v>
      </c>
      <c r="CD124" s="61">
        <v>0</v>
      </c>
      <c r="CE124" s="61">
        <v>0</v>
      </c>
      <c r="CF124" s="61">
        <v>0</v>
      </c>
      <c r="CG124" s="61">
        <v>0</v>
      </c>
      <c r="CH124" s="61">
        <v>0</v>
      </c>
      <c r="CI124" s="61">
        <v>0</v>
      </c>
      <c r="CJ124" s="61">
        <v>0</v>
      </c>
      <c r="CK124" s="61">
        <v>0</v>
      </c>
      <c r="CL124" s="61">
        <v>0</v>
      </c>
      <c r="CM124" s="61">
        <v>0</v>
      </c>
      <c r="CN124" s="61">
        <v>0</v>
      </c>
      <c r="CO124" s="61">
        <v>0</v>
      </c>
      <c r="CP124" s="61">
        <v>0</v>
      </c>
      <c r="CQ124" s="61">
        <v>0</v>
      </c>
      <c r="CR124" s="61">
        <v>0</v>
      </c>
      <c r="CS124" s="61">
        <v>0</v>
      </c>
      <c r="CT124" s="61">
        <v>0</v>
      </c>
      <c r="CU124" s="61">
        <v>0</v>
      </c>
      <c r="CV124" s="61">
        <v>0</v>
      </c>
      <c r="CW124" s="61">
        <v>0</v>
      </c>
      <c r="CX124" s="61">
        <v>0</v>
      </c>
      <c r="CY124" s="61">
        <v>0</v>
      </c>
      <c r="CZ124" s="61">
        <v>0</v>
      </c>
      <c r="DA124" s="61">
        <v>0</v>
      </c>
      <c r="DB124" s="61">
        <v>0</v>
      </c>
      <c r="DC124" s="61">
        <v>3.4022744782038309E-5</v>
      </c>
      <c r="DD124" s="61">
        <v>0</v>
      </c>
      <c r="DE124" s="61">
        <v>0</v>
      </c>
      <c r="DF124" s="61">
        <v>0</v>
      </c>
      <c r="DG124" s="61">
        <v>7.5034924027139423E-4</v>
      </c>
      <c r="DH124" s="61">
        <v>1.3994794749564208E-4</v>
      </c>
      <c r="DI124" s="61">
        <v>0</v>
      </c>
      <c r="DJ124" s="61">
        <v>0</v>
      </c>
      <c r="DK124" s="61">
        <v>0</v>
      </c>
      <c r="DL124" s="61">
        <v>0</v>
      </c>
      <c r="DM124" s="61">
        <v>0</v>
      </c>
      <c r="DN124" s="61">
        <v>8.796033744213087E-4</v>
      </c>
      <c r="DO124" s="61">
        <v>0</v>
      </c>
      <c r="DP124" s="61">
        <v>0</v>
      </c>
      <c r="DQ124" s="61">
        <v>0</v>
      </c>
      <c r="DR124" s="61">
        <v>0</v>
      </c>
      <c r="DS124" s="61">
        <v>0</v>
      </c>
      <c r="DT124" s="61">
        <v>0</v>
      </c>
      <c r="DU124" s="61">
        <v>0</v>
      </c>
      <c r="DV124" s="61">
        <v>0</v>
      </c>
      <c r="DW124" s="61">
        <v>0</v>
      </c>
      <c r="DX124" s="61">
        <v>0</v>
      </c>
      <c r="DY124" s="61">
        <v>0</v>
      </c>
      <c r="DZ124" s="61">
        <v>0</v>
      </c>
      <c r="EA124" s="61">
        <v>3.678096030340053E-4</v>
      </c>
      <c r="EB124" s="61">
        <v>0</v>
      </c>
      <c r="EC124" s="61">
        <v>0</v>
      </c>
      <c r="ED124" s="61">
        <v>0</v>
      </c>
      <c r="EE124" s="61">
        <v>0</v>
      </c>
      <c r="EF124" s="61">
        <v>0</v>
      </c>
      <c r="EG124" s="61">
        <v>1.9565767625350965E-5</v>
      </c>
      <c r="EH124" s="61">
        <v>0</v>
      </c>
      <c r="EI124" s="61">
        <v>0</v>
      </c>
      <c r="EJ124" s="61">
        <v>0</v>
      </c>
      <c r="EK124" s="61">
        <v>0</v>
      </c>
      <c r="EL124" s="61">
        <v>0</v>
      </c>
      <c r="EM124" s="61">
        <v>0</v>
      </c>
      <c r="EN124" s="61">
        <v>0</v>
      </c>
      <c r="EO124" s="61">
        <v>0</v>
      </c>
      <c r="EP124" s="61">
        <v>0</v>
      </c>
      <c r="EQ124" s="61">
        <v>0</v>
      </c>
      <c r="ER124" s="61">
        <v>0</v>
      </c>
      <c r="ES124" s="61">
        <v>0</v>
      </c>
      <c r="ET124" s="61">
        <v>0</v>
      </c>
      <c r="EU124" s="61">
        <v>0</v>
      </c>
      <c r="EV124" s="61">
        <v>3.7390733869033943E-4</v>
      </c>
      <c r="EW124" s="61">
        <v>0</v>
      </c>
      <c r="EX124" s="61">
        <v>2.7725473894154268E-3</v>
      </c>
      <c r="EY124" s="61">
        <v>4.954729904717823E-3</v>
      </c>
      <c r="EZ124" s="61">
        <v>1.357133508616389E-4</v>
      </c>
      <c r="FA124" s="61">
        <v>1.1131482990664949E-3</v>
      </c>
      <c r="FB124" s="61">
        <v>3.4702717946924876E-3</v>
      </c>
      <c r="FC124" s="61">
        <v>0.1210232378820513</v>
      </c>
      <c r="FD124" s="61">
        <v>4.9698088214598635E-5</v>
      </c>
      <c r="FE124" s="61">
        <v>0</v>
      </c>
      <c r="FF124" s="61">
        <v>2.3264698042898633E-3</v>
      </c>
      <c r="FG124" s="61">
        <v>3.3609911007039753E-4</v>
      </c>
      <c r="FH124" s="61">
        <v>3.8159039269641609E-4</v>
      </c>
      <c r="FI124" s="61">
        <v>1.5109017426586647E-5</v>
      </c>
      <c r="FJ124" s="61">
        <v>6.0909442953366229E-5</v>
      </c>
      <c r="FK124" s="61">
        <v>1.3934168204350276E-3</v>
      </c>
      <c r="FL124" s="61">
        <v>0</v>
      </c>
      <c r="FM124" s="61">
        <v>0</v>
      </c>
      <c r="FN124" s="61">
        <v>0</v>
      </c>
      <c r="FO124" s="61">
        <v>0</v>
      </c>
      <c r="FP124" s="61">
        <v>0</v>
      </c>
      <c r="FQ124" s="61">
        <v>2.1538910380070191E-5</v>
      </c>
      <c r="FR124" s="61">
        <v>0</v>
      </c>
      <c r="FS124" s="61">
        <v>1.9212020837547793E-3</v>
      </c>
      <c r="FT124" s="61">
        <v>0</v>
      </c>
      <c r="FU124" s="61">
        <v>3.7915717038496902E-5</v>
      </c>
      <c r="FV124" s="61">
        <v>0</v>
      </c>
      <c r="FW124" s="61">
        <v>0</v>
      </c>
      <c r="FX124" s="61">
        <v>2.9888720573114464E-5</v>
      </c>
      <c r="FY124" s="61">
        <v>5.2391893451778632E-5</v>
      </c>
      <c r="FZ124" s="61">
        <v>6.2250959064221872E-3</v>
      </c>
      <c r="GA124" s="61">
        <v>8.7559585466788094E-5</v>
      </c>
      <c r="GB124" s="61">
        <v>1.5179142281465946E-2</v>
      </c>
      <c r="GC124" s="61">
        <v>1.1263638353643253E-3</v>
      </c>
      <c r="GD124" s="61">
        <v>1.1636886584927171E-3</v>
      </c>
      <c r="GE124" s="61">
        <v>1.8578671202864529E-3</v>
      </c>
      <c r="GF124" s="61">
        <v>2.4786570291163296E-3</v>
      </c>
      <c r="GG124" s="61">
        <v>0</v>
      </c>
      <c r="GH124" s="61">
        <v>0</v>
      </c>
      <c r="GI124" s="61">
        <v>0</v>
      </c>
      <c r="GJ124" s="61">
        <v>7.8269230060174127E-6</v>
      </c>
      <c r="GK124" s="61">
        <v>0</v>
      </c>
      <c r="GL124" s="61">
        <v>0</v>
      </c>
      <c r="GM124" s="61">
        <v>0</v>
      </c>
      <c r="GN124" s="61">
        <v>1.6781892166584646E-5</v>
      </c>
      <c r="GO124" s="61">
        <v>2.2154732611737355E-2</v>
      </c>
      <c r="GP124" s="61">
        <v>0.43748451631781993</v>
      </c>
      <c r="GQ124" s="61">
        <v>0.24712013283599712</v>
      </c>
      <c r="GR124" s="61">
        <v>1.3215040780471688E-4</v>
      </c>
      <c r="GS124" s="61">
        <v>7.8897398248462891E-4</v>
      </c>
      <c r="GT124" s="61">
        <v>3.5817463703350131E-4</v>
      </c>
      <c r="GU124" s="61">
        <v>2.5330139355944003E-3</v>
      </c>
      <c r="GV124" s="61">
        <v>0.10592933559463788</v>
      </c>
      <c r="GW124" s="61">
        <v>0</v>
      </c>
      <c r="GX124" s="61">
        <v>0</v>
      </c>
      <c r="GY124" s="61">
        <v>0</v>
      </c>
      <c r="GZ124" s="61">
        <v>0</v>
      </c>
      <c r="HA124" s="61">
        <v>0</v>
      </c>
      <c r="HB124" s="61">
        <v>0</v>
      </c>
      <c r="HC124" s="61">
        <v>1.0192083124256806E-3</v>
      </c>
      <c r="HD124" s="61">
        <v>0</v>
      </c>
      <c r="HE124" s="61">
        <v>0</v>
      </c>
      <c r="HF124" s="61">
        <v>0</v>
      </c>
      <c r="HG124" s="61">
        <v>0</v>
      </c>
      <c r="HH124" s="61">
        <v>6.1715921113096833E-4</v>
      </c>
      <c r="HI124" s="61">
        <v>0</v>
      </c>
      <c r="HJ124" s="61">
        <v>0</v>
      </c>
      <c r="HK124" s="61">
        <v>4.1069947671606441E-3</v>
      </c>
      <c r="HL124" s="61">
        <v>8.0725595069913085E-4</v>
      </c>
      <c r="HM124" s="61">
        <v>6.5633592653257809E-5</v>
      </c>
      <c r="HN124" s="61">
        <v>0</v>
      </c>
      <c r="HO124" s="61">
        <v>6.6535165432920793E-5</v>
      </c>
      <c r="HP124" s="61">
        <v>0</v>
      </c>
      <c r="HQ124" s="61">
        <v>0</v>
      </c>
      <c r="HR124" s="61">
        <v>0</v>
      </c>
      <c r="HS124" s="61">
        <v>0</v>
      </c>
      <c r="HT124" s="61">
        <v>0</v>
      </c>
      <c r="HU124" s="61">
        <v>0</v>
      </c>
      <c r="HV124" s="61">
        <v>0</v>
      </c>
      <c r="HW124" s="61">
        <v>0</v>
      </c>
      <c r="HX124" s="61">
        <v>1.947274708372823E-5</v>
      </c>
      <c r="HY124" s="61">
        <v>7.0924580991569251E-4</v>
      </c>
      <c r="HZ124" s="61">
        <v>1.8840392998732511E-5</v>
      </c>
      <c r="IA124" s="61">
        <v>1.5982167546312701E-5</v>
      </c>
      <c r="IB124" s="61">
        <v>1.2850296032077637E-3</v>
      </c>
      <c r="IC124" s="61">
        <v>0</v>
      </c>
      <c r="ID124" s="61">
        <v>0</v>
      </c>
      <c r="IE124" s="61">
        <v>1.5136195741552416E-5</v>
      </c>
      <c r="IF124" s="61">
        <v>0</v>
      </c>
      <c r="IG124" s="61">
        <v>0</v>
      </c>
      <c r="IH124" s="61">
        <v>0</v>
      </c>
      <c r="II124" s="61">
        <v>0</v>
      </c>
      <c r="IJ124" s="61">
        <v>1.736984513487561E-4</v>
      </c>
      <c r="IK124" s="61">
        <v>2.6515814590973515E-5</v>
      </c>
      <c r="IL124" s="61">
        <v>2.8913201009813489E-5</v>
      </c>
      <c r="IM124" s="61">
        <v>2.1215743521412942E-4</v>
      </c>
      <c r="IN124" s="61">
        <v>7.3940367980508132E-6</v>
      </c>
      <c r="IO124" s="61">
        <v>1.8052259909712323E-5</v>
      </c>
      <c r="IP124" s="61">
        <v>1.7405217886613092E-4</v>
      </c>
      <c r="IQ124" s="61">
        <v>5.3769558392147861E-5</v>
      </c>
      <c r="IR124" s="61">
        <v>2.4324506702496821E-5</v>
      </c>
      <c r="IS124" s="61">
        <v>2.7670482661937257E-5</v>
      </c>
      <c r="IT124" s="61">
        <v>0</v>
      </c>
      <c r="IU124" s="61">
        <v>0</v>
      </c>
      <c r="IV124" s="61">
        <v>7.1771570490830474E-6</v>
      </c>
      <c r="IW124" s="61">
        <v>8.9026129219168258E-6</v>
      </c>
      <c r="IX124" s="61">
        <v>0</v>
      </c>
      <c r="IY124" s="61">
        <v>3.1165666032358802E-4</v>
      </c>
      <c r="IZ124" s="61">
        <v>2.9818687192536891E-4</v>
      </c>
      <c r="JA124" s="61">
        <v>0</v>
      </c>
      <c r="JB124" s="61">
        <v>1.0904965749016913E-4</v>
      </c>
      <c r="JC124" s="61">
        <v>4.5709856606092081E-6</v>
      </c>
      <c r="JD124" s="61">
        <v>0</v>
      </c>
      <c r="JE124" s="61">
        <v>0</v>
      </c>
      <c r="JF124" s="61">
        <v>0</v>
      </c>
      <c r="JG124" s="61">
        <v>1.491181809498941E-4</v>
      </c>
      <c r="JH124" s="61">
        <v>5.6339764828970993E-5</v>
      </c>
      <c r="JI124" s="61">
        <v>1.8300411495510149E-5</v>
      </c>
      <c r="JJ124" s="61">
        <v>2.0764729317970516E-4</v>
      </c>
      <c r="JK124" s="61">
        <v>4.0375783618785776E-4</v>
      </c>
      <c r="JL124" s="61">
        <v>1.2887085734740278E-3</v>
      </c>
      <c r="JM124" s="61">
        <v>0</v>
      </c>
      <c r="JN124" s="61">
        <v>0</v>
      </c>
      <c r="JO124" s="61">
        <v>0</v>
      </c>
      <c r="JP124" s="61">
        <v>1.0865044044007347E-5</v>
      </c>
      <c r="JQ124" s="61">
        <v>7.1311265116756345E-6</v>
      </c>
      <c r="JR124" s="61">
        <v>2.0490725127971635E-4</v>
      </c>
      <c r="JS124" s="61">
        <v>0</v>
      </c>
      <c r="JT124" s="61">
        <v>0</v>
      </c>
      <c r="JU124" s="61">
        <v>0</v>
      </c>
      <c r="JV124" s="61">
        <v>0</v>
      </c>
      <c r="JW124" s="61">
        <v>0</v>
      </c>
      <c r="JX124" s="61">
        <v>0</v>
      </c>
      <c r="JY124" s="61">
        <v>0</v>
      </c>
      <c r="JZ124" s="61">
        <v>0</v>
      </c>
      <c r="KA124" s="61">
        <v>0</v>
      </c>
      <c r="KB124" s="61">
        <v>0</v>
      </c>
      <c r="KC124" s="61">
        <v>0</v>
      </c>
      <c r="KD124" s="61">
        <v>6.3794415705661281E-6</v>
      </c>
      <c r="KE124" s="61">
        <v>0</v>
      </c>
      <c r="KF124" s="61">
        <v>0</v>
      </c>
      <c r="KG124" s="61">
        <v>0</v>
      </c>
      <c r="KH124" s="61">
        <v>0</v>
      </c>
      <c r="KI124" s="61">
        <v>0</v>
      </c>
      <c r="KJ124" s="61">
        <v>4.9710197783221299E-6</v>
      </c>
      <c r="KK124" s="61">
        <v>0</v>
      </c>
      <c r="KL124" s="61">
        <v>0</v>
      </c>
      <c r="KM124" s="61">
        <v>0</v>
      </c>
      <c r="KN124" s="61">
        <v>0</v>
      </c>
      <c r="KO124" s="61">
        <v>0</v>
      </c>
      <c r="KP124" s="61">
        <v>0</v>
      </c>
      <c r="KQ124" s="61">
        <v>0</v>
      </c>
      <c r="KR124" s="61">
        <v>0</v>
      </c>
      <c r="KS124" s="61">
        <v>1.161143490977528E-5</v>
      </c>
      <c r="KT124" s="61">
        <v>0</v>
      </c>
      <c r="KU124" s="61">
        <v>0</v>
      </c>
      <c r="KV124" s="61">
        <v>0</v>
      </c>
      <c r="KW124" s="61">
        <v>0</v>
      </c>
      <c r="KX124" s="61">
        <v>0</v>
      </c>
      <c r="KY124" s="61">
        <v>0</v>
      </c>
      <c r="KZ124" s="61">
        <v>1.6303480550051821E-5</v>
      </c>
    </row>
    <row r="125" spans="1:312" ht="13" x14ac:dyDescent="0.3">
      <c r="A125" s="102">
        <v>1.0283434207701221</v>
      </c>
      <c r="B125" s="50" t="s">
        <v>806</v>
      </c>
      <c r="C125" s="60" t="s">
        <v>71</v>
      </c>
      <c r="D125" s="61">
        <v>0</v>
      </c>
      <c r="E125" s="61">
        <v>0</v>
      </c>
      <c r="F125" s="61">
        <v>2.4581720322207795E-4</v>
      </c>
      <c r="G125" s="61">
        <v>0</v>
      </c>
      <c r="H125" s="61">
        <v>7.5083222869922562E-5</v>
      </c>
      <c r="I125" s="61">
        <v>0</v>
      </c>
      <c r="J125" s="61">
        <v>1.0784111182700232E-5</v>
      </c>
      <c r="K125" s="61">
        <v>0</v>
      </c>
      <c r="L125" s="61">
        <v>2.1369199027028373E-5</v>
      </c>
      <c r="M125" s="61">
        <v>5.2960373625159119E-5</v>
      </c>
      <c r="N125" s="61">
        <v>1.7450610320765871E-5</v>
      </c>
      <c r="O125" s="61">
        <v>3.2599107313559424E-3</v>
      </c>
      <c r="P125" s="61">
        <v>2.2670384410011812E-3</v>
      </c>
      <c r="Q125" s="61">
        <v>7.3359326704123919E-5</v>
      </c>
      <c r="R125" s="61">
        <v>0.13323426963386623</v>
      </c>
      <c r="S125" s="61">
        <v>0.83984204674762775</v>
      </c>
      <c r="T125" s="61">
        <v>0.53322847324359124</v>
      </c>
      <c r="U125" s="61">
        <v>2.770299250062009E-2</v>
      </c>
      <c r="V125" s="61">
        <v>9.5096306813321975E-4</v>
      </c>
      <c r="W125" s="61">
        <v>1.3593951703852292E-3</v>
      </c>
      <c r="X125" s="61">
        <v>9.7886846872077956E-4</v>
      </c>
      <c r="Y125" s="61">
        <v>1.6573021647979706E-4</v>
      </c>
      <c r="Z125" s="61">
        <v>6.776068616769863E-5</v>
      </c>
      <c r="AA125" s="61">
        <v>0</v>
      </c>
      <c r="AB125" s="61">
        <v>2.0542042234999898E-5</v>
      </c>
      <c r="AC125" s="61">
        <v>3.1053617843075369E-5</v>
      </c>
      <c r="AD125" s="61">
        <v>3.0311708896575067E-4</v>
      </c>
      <c r="AE125" s="61">
        <v>3.1071331364768396E-5</v>
      </c>
      <c r="AF125" s="61">
        <v>0.10572647327668171</v>
      </c>
      <c r="AG125" s="61">
        <v>0</v>
      </c>
      <c r="AH125" s="61">
        <v>0</v>
      </c>
      <c r="AI125" s="61">
        <v>3.9741410328428045E-3</v>
      </c>
      <c r="AJ125" s="61">
        <v>8.7031433406249831E-6</v>
      </c>
      <c r="AK125" s="61">
        <v>0</v>
      </c>
      <c r="AL125" s="61">
        <v>1.9465540623257381E-5</v>
      </c>
      <c r="AM125" s="61">
        <v>2.3682006548904233E-4</v>
      </c>
      <c r="AN125" s="61">
        <v>1.1031021624147018E-3</v>
      </c>
      <c r="AO125" s="61">
        <v>0</v>
      </c>
      <c r="AP125" s="61">
        <v>6.3257048162245442E-6</v>
      </c>
      <c r="AQ125" s="61">
        <v>2.4306797412835287E-3</v>
      </c>
      <c r="AR125" s="61">
        <v>1.0896319004258907E-5</v>
      </c>
      <c r="AS125" s="61">
        <v>5.5933544481163186E-4</v>
      </c>
      <c r="AT125" s="61">
        <v>0</v>
      </c>
      <c r="AU125" s="61">
        <v>1.7634205008736313E-5</v>
      </c>
      <c r="AV125" s="61">
        <v>6.3710136709529996E-4</v>
      </c>
      <c r="AW125" s="61">
        <v>3.4745125794313162E-4</v>
      </c>
      <c r="AX125" s="61">
        <v>5.9878124554339033E-6</v>
      </c>
      <c r="AY125" s="61">
        <v>2.0082922160923333E-3</v>
      </c>
      <c r="AZ125" s="61">
        <v>3.1309585262083916E-4</v>
      </c>
      <c r="BA125" s="61">
        <v>0</v>
      </c>
      <c r="BB125" s="61">
        <v>5.0461314571797566E-4</v>
      </c>
      <c r="BC125" s="61">
        <v>1.6912771845244343E-3</v>
      </c>
      <c r="BD125" s="61">
        <v>4.4903814158454592E-4</v>
      </c>
      <c r="BE125" s="61">
        <v>0</v>
      </c>
      <c r="BF125" s="61">
        <v>7.8380227389530076E-4</v>
      </c>
      <c r="BG125" s="61">
        <v>2.1062786275751064E-5</v>
      </c>
      <c r="BH125" s="61">
        <v>4.2143736386957096E-4</v>
      </c>
      <c r="BI125" s="61">
        <v>0.30740942172457197</v>
      </c>
      <c r="BJ125" s="61">
        <v>0.19450473641714866</v>
      </c>
      <c r="BK125" s="61">
        <v>7.4979020674923076E-4</v>
      </c>
      <c r="BL125" s="61">
        <v>1.2205880968170582E-3</v>
      </c>
      <c r="BM125" s="61">
        <v>3.5793484122072505E-2</v>
      </c>
      <c r="BN125" s="61">
        <v>1.1404679468055536E-2</v>
      </c>
      <c r="BO125" s="61">
        <v>9.8988433238466174E-5</v>
      </c>
      <c r="BP125" s="61">
        <v>2.6359600196960592E-5</v>
      </c>
      <c r="BQ125" s="61">
        <v>0</v>
      </c>
      <c r="BR125" s="61">
        <v>0</v>
      </c>
      <c r="BS125" s="61">
        <v>0</v>
      </c>
      <c r="BT125" s="61">
        <v>9.3364021912234203E-4</v>
      </c>
      <c r="BU125" s="61">
        <v>2.3498109966432876E-5</v>
      </c>
      <c r="BV125" s="61">
        <v>8.6321808571932973E-2</v>
      </c>
      <c r="BW125" s="61">
        <v>1.65422130405222E-2</v>
      </c>
      <c r="BX125" s="61">
        <v>1.2479649399787601E-4</v>
      </c>
      <c r="BY125" s="61">
        <v>5.730864936010753E-2</v>
      </c>
      <c r="BZ125" s="61">
        <v>7.2535290148055612E-2</v>
      </c>
      <c r="CA125" s="61">
        <v>4.3632413512247201E-5</v>
      </c>
      <c r="CB125" s="61">
        <v>4.4010247623935683E-3</v>
      </c>
      <c r="CC125" s="61">
        <v>0.15086915023795458</v>
      </c>
      <c r="CD125" s="61">
        <v>0</v>
      </c>
      <c r="CE125" s="61">
        <v>2.1024690142327124E-5</v>
      </c>
      <c r="CF125" s="61">
        <v>5.0247940911334593E-5</v>
      </c>
      <c r="CG125" s="61">
        <v>2.3448966715450132E-5</v>
      </c>
      <c r="CH125" s="61">
        <v>1.0381337281908485E-4</v>
      </c>
      <c r="CI125" s="61">
        <v>1.9257492083940692E-5</v>
      </c>
      <c r="CJ125" s="61">
        <v>2.300722372815198E-5</v>
      </c>
      <c r="CK125" s="61">
        <v>3.0776019726730065E-3</v>
      </c>
      <c r="CL125" s="61">
        <v>5.6393257336843344E-3</v>
      </c>
      <c r="CM125" s="61">
        <v>0</v>
      </c>
      <c r="CN125" s="61">
        <v>0</v>
      </c>
      <c r="CO125" s="61">
        <v>3.0948280629659384E-3</v>
      </c>
      <c r="CP125" s="61">
        <v>0</v>
      </c>
      <c r="CQ125" s="61">
        <v>2.1319261060104974E-4</v>
      </c>
      <c r="CR125" s="61">
        <v>0</v>
      </c>
      <c r="CS125" s="61">
        <v>1.6660191049032976E-3</v>
      </c>
      <c r="CT125" s="61">
        <v>0</v>
      </c>
      <c r="CU125" s="61">
        <v>0</v>
      </c>
      <c r="CV125" s="61">
        <v>2.7627668987321003E-5</v>
      </c>
      <c r="CW125" s="61">
        <v>0</v>
      </c>
      <c r="CX125" s="61">
        <v>2.3800882040549217E-5</v>
      </c>
      <c r="CY125" s="61">
        <v>1.0315702779780007E-3</v>
      </c>
      <c r="CZ125" s="61">
        <v>0</v>
      </c>
      <c r="DA125" s="61">
        <v>2.5335054730541904E-5</v>
      </c>
      <c r="DB125" s="61">
        <v>0</v>
      </c>
      <c r="DC125" s="61">
        <v>1.5832366383720797E-5</v>
      </c>
      <c r="DD125" s="61">
        <v>6.2229430816774785E-4</v>
      </c>
      <c r="DE125" s="61">
        <v>8.6899542302969982E-4</v>
      </c>
      <c r="DF125" s="61">
        <v>0</v>
      </c>
      <c r="DG125" s="61">
        <v>6.0468688775452619E-5</v>
      </c>
      <c r="DH125" s="61">
        <v>1.4183913597531292E-5</v>
      </c>
      <c r="DI125" s="61">
        <v>0</v>
      </c>
      <c r="DJ125" s="61">
        <v>6.2257730863662984E-4</v>
      </c>
      <c r="DK125" s="61">
        <v>0</v>
      </c>
      <c r="DL125" s="61">
        <v>0</v>
      </c>
      <c r="DM125" s="61">
        <v>1.440596832827525E-5</v>
      </c>
      <c r="DN125" s="61">
        <v>0</v>
      </c>
      <c r="DO125" s="61">
        <v>0</v>
      </c>
      <c r="DP125" s="61">
        <v>7.2992829465321979E-6</v>
      </c>
      <c r="DQ125" s="61">
        <v>1.4922262207991805E-3</v>
      </c>
      <c r="DR125" s="61">
        <v>1.6339766776588838E-5</v>
      </c>
      <c r="DS125" s="61">
        <v>0</v>
      </c>
      <c r="DT125" s="61">
        <v>0</v>
      </c>
      <c r="DU125" s="61">
        <v>0</v>
      </c>
      <c r="DV125" s="61">
        <v>5.0385108738905653E-4</v>
      </c>
      <c r="DW125" s="61">
        <v>4.2065418915818674E-4</v>
      </c>
      <c r="DX125" s="61">
        <v>0</v>
      </c>
      <c r="DY125" s="61">
        <v>0</v>
      </c>
      <c r="DZ125" s="61">
        <v>1.1271817344036311E-4</v>
      </c>
      <c r="EA125" s="61">
        <v>0</v>
      </c>
      <c r="EB125" s="61">
        <v>0</v>
      </c>
      <c r="EC125" s="61">
        <v>0</v>
      </c>
      <c r="ED125" s="61">
        <v>0</v>
      </c>
      <c r="EE125" s="61">
        <v>0</v>
      </c>
      <c r="EF125" s="61">
        <v>3.4102000884373791E-5</v>
      </c>
      <c r="EG125" s="61">
        <v>1.3262057741944487E-4</v>
      </c>
      <c r="EH125" s="61">
        <v>2.2728657677095418E-5</v>
      </c>
      <c r="EI125" s="61">
        <v>3.2606159416365208E-4</v>
      </c>
      <c r="EJ125" s="61">
        <v>0</v>
      </c>
      <c r="EK125" s="61">
        <v>0</v>
      </c>
      <c r="EL125" s="61">
        <v>0</v>
      </c>
      <c r="EM125" s="61">
        <v>0</v>
      </c>
      <c r="EN125" s="61">
        <v>2.2057230977974783E-5</v>
      </c>
      <c r="EO125" s="61">
        <v>0</v>
      </c>
      <c r="EP125" s="61">
        <v>1.8365300823699604E-5</v>
      </c>
      <c r="EQ125" s="61">
        <v>0</v>
      </c>
      <c r="ER125" s="61">
        <v>4.2815552271098484E-4</v>
      </c>
      <c r="ES125" s="61">
        <v>0</v>
      </c>
      <c r="ET125" s="61">
        <v>0</v>
      </c>
      <c r="EU125" s="61">
        <v>1.6596561574075875E-5</v>
      </c>
      <c r="EV125" s="61">
        <v>1.3310517027159382E-4</v>
      </c>
      <c r="EW125" s="61">
        <v>1.6235486707420514E-5</v>
      </c>
      <c r="EX125" s="61">
        <v>0.78688209139470566</v>
      </c>
      <c r="EY125" s="61">
        <v>0.81344598167112225</v>
      </c>
      <c r="EZ125" s="61">
        <v>0.722261952772426</v>
      </c>
      <c r="FA125" s="61">
        <v>0.70285808885348333</v>
      </c>
      <c r="FB125" s="61">
        <v>0.61434223409529709</v>
      </c>
      <c r="FC125" s="61">
        <v>0.56333375730023927</v>
      </c>
      <c r="FD125" s="61">
        <v>0.83022816343093286</v>
      </c>
      <c r="FE125" s="61">
        <v>0.14735519637308808</v>
      </c>
      <c r="FF125" s="61">
        <v>0.10940774637770853</v>
      </c>
      <c r="FG125" s="61">
        <v>0.1620992886310666</v>
      </c>
      <c r="FH125" s="61">
        <v>0.17196887882817519</v>
      </c>
      <c r="FI125" s="61">
        <v>0.10154356891961115</v>
      </c>
      <c r="FJ125" s="61">
        <v>0.10212539596734299</v>
      </c>
      <c r="FK125" s="61">
        <v>0.14169638873834828</v>
      </c>
      <c r="FL125" s="61">
        <v>5.2557761830208955E-5</v>
      </c>
      <c r="FM125" s="61">
        <v>2.488162289986013E-3</v>
      </c>
      <c r="FN125" s="61">
        <v>0</v>
      </c>
      <c r="FO125" s="61">
        <v>6.291354194278293E-3</v>
      </c>
      <c r="FP125" s="61">
        <v>2.9138170214779135E-5</v>
      </c>
      <c r="FQ125" s="61">
        <v>0</v>
      </c>
      <c r="FR125" s="61">
        <v>9.27174378590181E-5</v>
      </c>
      <c r="FS125" s="61">
        <v>0</v>
      </c>
      <c r="FT125" s="61">
        <v>2.4436191650236474E-5</v>
      </c>
      <c r="FU125" s="61">
        <v>3.3527323862744944E-5</v>
      </c>
      <c r="FV125" s="61">
        <v>2.3200487786102734E-4</v>
      </c>
      <c r="FW125" s="61">
        <v>0</v>
      </c>
      <c r="FX125" s="61">
        <v>2.5191983704813676E-3</v>
      </c>
      <c r="FY125" s="61">
        <v>0</v>
      </c>
      <c r="FZ125" s="61">
        <v>5.7766053435157665E-2</v>
      </c>
      <c r="GA125" s="61">
        <v>7.4133944284368739E-3</v>
      </c>
      <c r="GB125" s="61">
        <v>1.6139916893805163E-2</v>
      </c>
      <c r="GC125" s="61">
        <v>3.5508517421113259E-2</v>
      </c>
      <c r="GD125" s="61">
        <v>3.6358061068000505E-2</v>
      </c>
      <c r="GE125" s="61">
        <v>4.4792022906290689E-2</v>
      </c>
      <c r="GF125" s="61">
        <v>3.356664555351159E-2</v>
      </c>
      <c r="GG125" s="61">
        <v>2.0165756461110843E-4</v>
      </c>
      <c r="GH125" s="61">
        <v>2.7795822752462324E-4</v>
      </c>
      <c r="GI125" s="61">
        <v>0</v>
      </c>
      <c r="GJ125" s="61">
        <v>0</v>
      </c>
      <c r="GK125" s="61">
        <v>4.2252422379091089E-5</v>
      </c>
      <c r="GL125" s="61">
        <v>0</v>
      </c>
      <c r="GM125" s="61">
        <v>0</v>
      </c>
      <c r="GN125" s="61">
        <v>9.8634748567328381E-5</v>
      </c>
      <c r="GO125" s="61">
        <v>7.4605015918202035E-3</v>
      </c>
      <c r="GP125" s="61">
        <v>0.12885388991899324</v>
      </c>
      <c r="GQ125" s="61">
        <v>8.0681967322591322E-2</v>
      </c>
      <c r="GR125" s="61">
        <v>4.0400973093818468E-3</v>
      </c>
      <c r="GS125" s="61">
        <v>9.0121842002586637E-4</v>
      </c>
      <c r="GT125" s="61">
        <v>1.0785473214600389E-3</v>
      </c>
      <c r="GU125" s="61">
        <v>2.0060641121627683E-3</v>
      </c>
      <c r="GV125" s="61">
        <v>3.6173898102918038E-2</v>
      </c>
      <c r="GW125" s="61">
        <v>6.2066728004230899E-5</v>
      </c>
      <c r="GX125" s="61">
        <v>2.8534045918116675E-5</v>
      </c>
      <c r="GY125" s="61">
        <v>3.0456161593147721E-5</v>
      </c>
      <c r="GZ125" s="61">
        <v>0</v>
      </c>
      <c r="HA125" s="61">
        <v>0</v>
      </c>
      <c r="HB125" s="61">
        <v>1.2151441584232177E-3</v>
      </c>
      <c r="HC125" s="61">
        <v>0</v>
      </c>
      <c r="HD125" s="61">
        <v>1.1424365298002435E-5</v>
      </c>
      <c r="HE125" s="61">
        <v>0</v>
      </c>
      <c r="HF125" s="61">
        <v>5.1737781020350589E-5</v>
      </c>
      <c r="HG125" s="61">
        <v>1.8400226615480795E-3</v>
      </c>
      <c r="HH125" s="61">
        <v>0</v>
      </c>
      <c r="HI125" s="61">
        <v>0</v>
      </c>
      <c r="HJ125" s="61">
        <v>0</v>
      </c>
      <c r="HK125" s="61">
        <v>3.4092609672824528E-2</v>
      </c>
      <c r="HL125" s="61">
        <v>4.2636678796308621E-2</v>
      </c>
      <c r="HM125" s="61">
        <v>1.4466704227462046E-2</v>
      </c>
      <c r="HN125" s="61">
        <v>3.1408429040615852E-3</v>
      </c>
      <c r="HO125" s="61">
        <v>5.899676937311E-3</v>
      </c>
      <c r="HP125" s="61">
        <v>0</v>
      </c>
      <c r="HQ125" s="61">
        <v>0</v>
      </c>
      <c r="HR125" s="61">
        <v>8.5482078584101072E-6</v>
      </c>
      <c r="HS125" s="61">
        <v>8.0096050672279605E-5</v>
      </c>
      <c r="HT125" s="61">
        <v>1.9809410816763044E-5</v>
      </c>
      <c r="HU125" s="61">
        <v>0</v>
      </c>
      <c r="HV125" s="61">
        <v>0</v>
      </c>
      <c r="HW125" s="61">
        <v>1.2735875182711479E-3</v>
      </c>
      <c r="HX125" s="61">
        <v>1.2280669836650146E-3</v>
      </c>
      <c r="HY125" s="61">
        <v>4.191527063113409E-4</v>
      </c>
      <c r="HZ125" s="61">
        <v>3.2889821039676697E-3</v>
      </c>
      <c r="IA125" s="61">
        <v>7.6183365534680564E-4</v>
      </c>
      <c r="IB125" s="61">
        <v>3.6412652020322419E-3</v>
      </c>
      <c r="IC125" s="61">
        <v>2.6521159002340852E-3</v>
      </c>
      <c r="ID125" s="61">
        <v>2.2180066599261483E-5</v>
      </c>
      <c r="IE125" s="61">
        <v>8.2828626696828506E-5</v>
      </c>
      <c r="IF125" s="61">
        <v>0</v>
      </c>
      <c r="IG125" s="61">
        <v>0</v>
      </c>
      <c r="IH125" s="61">
        <v>1.4596971224000933E-5</v>
      </c>
      <c r="II125" s="61">
        <v>0</v>
      </c>
      <c r="IJ125" s="61">
        <v>9.3431271157200138E-4</v>
      </c>
      <c r="IK125" s="61">
        <v>9.512407442944774E-4</v>
      </c>
      <c r="IL125" s="61">
        <v>2.1507330937653544E-4</v>
      </c>
      <c r="IM125" s="61">
        <v>7.4184872697551432E-4</v>
      </c>
      <c r="IN125" s="61">
        <v>4.9027288448987667E-4</v>
      </c>
      <c r="IO125" s="61">
        <v>1.1083148696341112E-4</v>
      </c>
      <c r="IP125" s="61">
        <v>7.3569288721180351E-4</v>
      </c>
      <c r="IQ125" s="61">
        <v>0</v>
      </c>
      <c r="IR125" s="61">
        <v>2.7567774262829729E-5</v>
      </c>
      <c r="IS125" s="61">
        <v>7.0750497837081872E-6</v>
      </c>
      <c r="IT125" s="61">
        <v>2.6242247143111227E-5</v>
      </c>
      <c r="IU125" s="61">
        <v>7.5802134381167259E-6</v>
      </c>
      <c r="IV125" s="61">
        <v>5.2123466796177594E-5</v>
      </c>
      <c r="IW125" s="61">
        <v>0</v>
      </c>
      <c r="IX125" s="61">
        <v>5.332223703110429E-6</v>
      </c>
      <c r="IY125" s="61">
        <v>3.2943733423864742E-4</v>
      </c>
      <c r="IZ125" s="61">
        <v>1.5307947729710988E-3</v>
      </c>
      <c r="JA125" s="61">
        <v>7.6353247185676366E-4</v>
      </c>
      <c r="JB125" s="61">
        <v>2.3752065162859238E-4</v>
      </c>
      <c r="JC125" s="61">
        <v>4.6982730230050665E-4</v>
      </c>
      <c r="JD125" s="61">
        <v>0</v>
      </c>
      <c r="JE125" s="61">
        <v>0</v>
      </c>
      <c r="JF125" s="61">
        <v>0</v>
      </c>
      <c r="JG125" s="61">
        <v>1.2061669338136684E-3</v>
      </c>
      <c r="JH125" s="61">
        <v>1.4857650504324103E-2</v>
      </c>
      <c r="JI125" s="61">
        <v>4.2714058964238265E-3</v>
      </c>
      <c r="JJ125" s="61">
        <v>4.9678669566681347E-4</v>
      </c>
      <c r="JK125" s="61">
        <v>2.1185558077250647E-4</v>
      </c>
      <c r="JL125" s="61">
        <v>4.8443508027096929E-3</v>
      </c>
      <c r="JM125" s="61">
        <v>2.0637193470477076E-4</v>
      </c>
      <c r="JN125" s="61">
        <v>3.8762872053810307E-5</v>
      </c>
      <c r="JO125" s="61">
        <v>1.040290473738621E-3</v>
      </c>
      <c r="JP125" s="61">
        <v>5.0826819470791036E-4</v>
      </c>
      <c r="JQ125" s="61">
        <v>3.8998550100762788E-4</v>
      </c>
      <c r="JR125" s="61">
        <v>1.9364448334453573E-4</v>
      </c>
      <c r="JS125" s="61">
        <v>0</v>
      </c>
      <c r="JT125" s="61">
        <v>0</v>
      </c>
      <c r="JU125" s="61">
        <v>0</v>
      </c>
      <c r="JV125" s="61">
        <v>3.7245048784007365E-4</v>
      </c>
      <c r="JW125" s="61">
        <v>0</v>
      </c>
      <c r="JX125" s="61">
        <v>6.4449955483820217E-4</v>
      </c>
      <c r="JY125" s="61">
        <v>0</v>
      </c>
      <c r="JZ125" s="61">
        <v>3.2678567696886885E-6</v>
      </c>
      <c r="KA125" s="61">
        <v>5.2060020934011495E-5</v>
      </c>
      <c r="KB125" s="61">
        <v>9.2391633669236607E-5</v>
      </c>
      <c r="KC125" s="61">
        <v>1.5453601254031456E-4</v>
      </c>
      <c r="KD125" s="61">
        <v>6.4239850831794337E-4</v>
      </c>
      <c r="KE125" s="61">
        <v>5.0097172458338719E-5</v>
      </c>
      <c r="KF125" s="61">
        <v>4.123218997667463E-4</v>
      </c>
      <c r="KG125" s="61">
        <v>0</v>
      </c>
      <c r="KH125" s="61">
        <v>1.7553575631023633E-4</v>
      </c>
      <c r="KI125" s="61">
        <v>8.014870501644514E-4</v>
      </c>
      <c r="KJ125" s="61">
        <v>0</v>
      </c>
      <c r="KK125" s="61">
        <v>1.7449139212335655E-4</v>
      </c>
      <c r="KL125" s="61">
        <v>1.4301051897412029E-3</v>
      </c>
      <c r="KM125" s="61">
        <v>0</v>
      </c>
      <c r="KN125" s="61">
        <v>2.9340727217866478E-5</v>
      </c>
      <c r="KO125" s="61">
        <v>1.9708303968147135E-4</v>
      </c>
      <c r="KP125" s="61">
        <v>6.4768759653600279E-5</v>
      </c>
      <c r="KQ125" s="61">
        <v>1.1236031340662218E-4</v>
      </c>
      <c r="KR125" s="61">
        <v>1.0792330453378081E-3</v>
      </c>
      <c r="KS125" s="61">
        <v>9.040705654566318E-4</v>
      </c>
      <c r="KT125" s="61">
        <v>0</v>
      </c>
      <c r="KU125" s="61">
        <v>5.3842049671172331E-5</v>
      </c>
      <c r="KV125" s="61">
        <v>0</v>
      </c>
      <c r="KW125" s="61">
        <v>1.2690839141921162E-4</v>
      </c>
      <c r="KX125" s="61">
        <v>7.4026167817793743E-6</v>
      </c>
      <c r="KY125" s="61">
        <v>0</v>
      </c>
      <c r="KZ125" s="61">
        <v>4.3177642865585428E-4</v>
      </c>
    </row>
    <row r="126" spans="1:312" ht="13" x14ac:dyDescent="0.3">
      <c r="A126" s="102">
        <v>1.0202997836964318</v>
      </c>
      <c r="B126" s="50" t="s">
        <v>805</v>
      </c>
      <c r="C126" s="60" t="s">
        <v>66</v>
      </c>
      <c r="D126" s="61">
        <v>0</v>
      </c>
      <c r="E126" s="61">
        <v>8.8520311892264581E-6</v>
      </c>
      <c r="F126" s="61">
        <v>0</v>
      </c>
      <c r="G126" s="61">
        <v>0</v>
      </c>
      <c r="H126" s="61">
        <v>0</v>
      </c>
      <c r="I126" s="61">
        <v>0</v>
      </c>
      <c r="J126" s="61">
        <v>8.8644264695494046E-6</v>
      </c>
      <c r="K126" s="61">
        <v>2.8389280904585483E-5</v>
      </c>
      <c r="L126" s="61">
        <v>1.8286216574731024E-4</v>
      </c>
      <c r="M126" s="61">
        <v>0</v>
      </c>
      <c r="N126" s="61">
        <v>0</v>
      </c>
      <c r="O126" s="61">
        <v>0</v>
      </c>
      <c r="P126" s="61">
        <v>0</v>
      </c>
      <c r="Q126" s="61">
        <v>4.5116774733000768E-5</v>
      </c>
      <c r="R126" s="61">
        <v>0</v>
      </c>
      <c r="S126" s="61">
        <v>0</v>
      </c>
      <c r="T126" s="61">
        <v>0</v>
      </c>
      <c r="U126" s="61">
        <v>0</v>
      </c>
      <c r="V126" s="61">
        <v>0</v>
      </c>
      <c r="W126" s="61">
        <v>0</v>
      </c>
      <c r="X126" s="61">
        <v>0</v>
      </c>
      <c r="Y126" s="61">
        <v>0</v>
      </c>
      <c r="Z126" s="61">
        <v>0</v>
      </c>
      <c r="AA126" s="61">
        <v>0</v>
      </c>
      <c r="AB126" s="61">
        <v>0</v>
      </c>
      <c r="AC126" s="61">
        <v>0</v>
      </c>
      <c r="AD126" s="61">
        <v>0</v>
      </c>
      <c r="AE126" s="61">
        <v>0</v>
      </c>
      <c r="AF126" s="61">
        <v>0</v>
      </c>
      <c r="AG126" s="61">
        <v>0</v>
      </c>
      <c r="AH126" s="61">
        <v>0</v>
      </c>
      <c r="AI126" s="61">
        <v>0</v>
      </c>
      <c r="AJ126" s="61">
        <v>0</v>
      </c>
      <c r="AK126" s="61">
        <v>0</v>
      </c>
      <c r="AL126" s="61">
        <v>0</v>
      </c>
      <c r="AM126" s="61">
        <v>0</v>
      </c>
      <c r="AN126" s="61">
        <v>0</v>
      </c>
      <c r="AO126" s="61">
        <v>0</v>
      </c>
      <c r="AP126" s="61">
        <v>0</v>
      </c>
      <c r="AQ126" s="61">
        <v>0</v>
      </c>
      <c r="AR126" s="61">
        <v>0</v>
      </c>
      <c r="AS126" s="61">
        <v>0</v>
      </c>
      <c r="AT126" s="61">
        <v>0</v>
      </c>
      <c r="AU126" s="61">
        <v>0</v>
      </c>
      <c r="AV126" s="61">
        <v>0</v>
      </c>
      <c r="AW126" s="61">
        <v>4.7377987541184336E-5</v>
      </c>
      <c r="AX126" s="61">
        <v>0</v>
      </c>
      <c r="AY126" s="61">
        <v>0</v>
      </c>
      <c r="AZ126" s="61">
        <v>0</v>
      </c>
      <c r="BA126" s="61">
        <v>0</v>
      </c>
      <c r="BB126" s="61">
        <v>0</v>
      </c>
      <c r="BC126" s="61">
        <v>0</v>
      </c>
      <c r="BD126" s="61">
        <v>0</v>
      </c>
      <c r="BE126" s="61">
        <v>0</v>
      </c>
      <c r="BF126" s="61">
        <v>0</v>
      </c>
      <c r="BG126" s="61">
        <v>0</v>
      </c>
      <c r="BH126" s="61">
        <v>0</v>
      </c>
      <c r="BI126" s="61">
        <v>0</v>
      </c>
      <c r="BJ126" s="61">
        <v>0</v>
      </c>
      <c r="BK126" s="61">
        <v>0</v>
      </c>
      <c r="BL126" s="61">
        <v>0</v>
      </c>
      <c r="BM126" s="61">
        <v>0</v>
      </c>
      <c r="BN126" s="61">
        <v>0</v>
      </c>
      <c r="BO126" s="61">
        <v>0</v>
      </c>
      <c r="BP126" s="61">
        <v>2.5835168360581272E-4</v>
      </c>
      <c r="BQ126" s="61">
        <v>0.17290147894407254</v>
      </c>
      <c r="BR126" s="61">
        <v>2.1239332779886071E-4</v>
      </c>
      <c r="BS126" s="61">
        <v>1.6275007254329097E-2</v>
      </c>
      <c r="BT126" s="61">
        <v>6.8051912449183447E-3</v>
      </c>
      <c r="BU126" s="61">
        <v>0.15204262223499357</v>
      </c>
      <c r="BV126" s="61">
        <v>0</v>
      </c>
      <c r="BW126" s="61">
        <v>0</v>
      </c>
      <c r="BX126" s="61">
        <v>0</v>
      </c>
      <c r="BY126" s="61">
        <v>0</v>
      </c>
      <c r="BZ126" s="61">
        <v>0</v>
      </c>
      <c r="CA126" s="61">
        <v>0</v>
      </c>
      <c r="CB126" s="61">
        <v>0</v>
      </c>
      <c r="CC126" s="61">
        <v>0</v>
      </c>
      <c r="CD126" s="61">
        <v>0</v>
      </c>
      <c r="CE126" s="61">
        <v>0</v>
      </c>
      <c r="CF126" s="61">
        <v>0</v>
      </c>
      <c r="CG126" s="61">
        <v>0</v>
      </c>
      <c r="CH126" s="61">
        <v>0</v>
      </c>
      <c r="CI126" s="61">
        <v>0</v>
      </c>
      <c r="CJ126" s="61">
        <v>0</v>
      </c>
      <c r="CK126" s="61">
        <v>0</v>
      </c>
      <c r="CL126" s="61">
        <v>0</v>
      </c>
      <c r="CM126" s="61">
        <v>0</v>
      </c>
      <c r="CN126" s="61">
        <v>0</v>
      </c>
      <c r="CO126" s="61">
        <v>0</v>
      </c>
      <c r="CP126" s="61">
        <v>0</v>
      </c>
      <c r="CQ126" s="61">
        <v>0</v>
      </c>
      <c r="CR126" s="61">
        <v>0</v>
      </c>
      <c r="CS126" s="61">
        <v>0</v>
      </c>
      <c r="CT126" s="61">
        <v>0</v>
      </c>
      <c r="CU126" s="61">
        <v>0</v>
      </c>
      <c r="CV126" s="61">
        <v>0</v>
      </c>
      <c r="CW126" s="61">
        <v>0</v>
      </c>
      <c r="CX126" s="61">
        <v>0</v>
      </c>
      <c r="CY126" s="61">
        <v>0</v>
      </c>
      <c r="CZ126" s="61">
        <v>0</v>
      </c>
      <c r="DA126" s="61">
        <v>0</v>
      </c>
      <c r="DB126" s="61">
        <v>0</v>
      </c>
      <c r="DC126" s="61">
        <v>8.5589098952676168E-5</v>
      </c>
      <c r="DD126" s="61">
        <v>0</v>
      </c>
      <c r="DE126" s="61">
        <v>0</v>
      </c>
      <c r="DF126" s="61">
        <v>0</v>
      </c>
      <c r="DG126" s="61">
        <v>0</v>
      </c>
      <c r="DH126" s="61">
        <v>0</v>
      </c>
      <c r="DI126" s="61">
        <v>0</v>
      </c>
      <c r="DJ126" s="61">
        <v>0</v>
      </c>
      <c r="DK126" s="61">
        <v>0</v>
      </c>
      <c r="DL126" s="61">
        <v>0</v>
      </c>
      <c r="DM126" s="61">
        <v>0</v>
      </c>
      <c r="DN126" s="61">
        <v>0</v>
      </c>
      <c r="DO126" s="61">
        <v>0</v>
      </c>
      <c r="DP126" s="61">
        <v>0</v>
      </c>
      <c r="DQ126" s="61">
        <v>0</v>
      </c>
      <c r="DR126" s="61">
        <v>0</v>
      </c>
      <c r="DS126" s="61">
        <v>0</v>
      </c>
      <c r="DT126" s="61">
        <v>0</v>
      </c>
      <c r="DU126" s="61">
        <v>0</v>
      </c>
      <c r="DV126" s="61">
        <v>0</v>
      </c>
      <c r="DW126" s="61">
        <v>0</v>
      </c>
      <c r="DX126" s="61">
        <v>0</v>
      </c>
      <c r="DY126" s="61">
        <v>0</v>
      </c>
      <c r="DZ126" s="61">
        <v>0</v>
      </c>
      <c r="EA126" s="61">
        <v>0</v>
      </c>
      <c r="EB126" s="61">
        <v>0</v>
      </c>
      <c r="EC126" s="61">
        <v>0</v>
      </c>
      <c r="ED126" s="61">
        <v>0</v>
      </c>
      <c r="EE126" s="61">
        <v>0</v>
      </c>
      <c r="EF126" s="61">
        <v>0</v>
      </c>
      <c r="EG126" s="61">
        <v>0</v>
      </c>
      <c r="EH126" s="61">
        <v>0</v>
      </c>
      <c r="EI126" s="61">
        <v>0</v>
      </c>
      <c r="EJ126" s="61">
        <v>0</v>
      </c>
      <c r="EK126" s="61">
        <v>0</v>
      </c>
      <c r="EL126" s="61">
        <v>0</v>
      </c>
      <c r="EM126" s="61">
        <v>1.1672189618513817E-5</v>
      </c>
      <c r="EN126" s="61">
        <v>2.055595347685608E-4</v>
      </c>
      <c r="EO126" s="61">
        <v>0</v>
      </c>
      <c r="EP126" s="61">
        <v>0.16190409304334472</v>
      </c>
      <c r="EQ126" s="61">
        <v>0</v>
      </c>
      <c r="ER126" s="61">
        <v>2.3914126314593105E-4</v>
      </c>
      <c r="ES126" s="61">
        <v>4.8648396562029389E-5</v>
      </c>
      <c r="ET126" s="61">
        <v>1.4873156923055613E-3</v>
      </c>
      <c r="EU126" s="61">
        <v>1.7911078765136715E-4</v>
      </c>
      <c r="EV126" s="61">
        <v>4.4985726686181461E-5</v>
      </c>
      <c r="EW126" s="61">
        <v>1.1761093674066161E-2</v>
      </c>
      <c r="EX126" s="61">
        <v>0</v>
      </c>
      <c r="EY126" s="61">
        <v>0</v>
      </c>
      <c r="EZ126" s="61">
        <v>0</v>
      </c>
      <c r="FA126" s="61">
        <v>0</v>
      </c>
      <c r="FB126" s="61">
        <v>0</v>
      </c>
      <c r="FC126" s="61">
        <v>0</v>
      </c>
      <c r="FD126" s="61">
        <v>0</v>
      </c>
      <c r="FE126" s="61">
        <v>0</v>
      </c>
      <c r="FF126" s="61">
        <v>2.7134414856243662E-5</v>
      </c>
      <c r="FG126" s="61">
        <v>0</v>
      </c>
      <c r="FH126" s="61">
        <v>0</v>
      </c>
      <c r="FI126" s="61">
        <v>0</v>
      </c>
      <c r="FJ126" s="61">
        <v>0</v>
      </c>
      <c r="FK126" s="61">
        <v>0</v>
      </c>
      <c r="FL126" s="61">
        <v>0</v>
      </c>
      <c r="FM126" s="61">
        <v>0</v>
      </c>
      <c r="FN126" s="61">
        <v>0</v>
      </c>
      <c r="FO126" s="61">
        <v>0</v>
      </c>
      <c r="FP126" s="61">
        <v>0</v>
      </c>
      <c r="FQ126" s="61">
        <v>0</v>
      </c>
      <c r="FR126" s="61">
        <v>0</v>
      </c>
      <c r="FS126" s="61">
        <v>4.1791896767648842E-2</v>
      </c>
      <c r="FT126" s="61">
        <v>1.8167221017453295E-5</v>
      </c>
      <c r="FU126" s="61">
        <v>0</v>
      </c>
      <c r="FV126" s="61">
        <v>1.229409584898444E-3</v>
      </c>
      <c r="FW126" s="61">
        <v>0</v>
      </c>
      <c r="FX126" s="61">
        <v>0</v>
      </c>
      <c r="FY126" s="61">
        <v>0</v>
      </c>
      <c r="FZ126" s="61">
        <v>0</v>
      </c>
      <c r="GA126" s="61">
        <v>0</v>
      </c>
      <c r="GB126" s="61">
        <v>0</v>
      </c>
      <c r="GC126" s="61">
        <v>0</v>
      </c>
      <c r="GD126" s="61">
        <v>0</v>
      </c>
      <c r="GE126" s="61">
        <v>0</v>
      </c>
      <c r="GF126" s="61">
        <v>0</v>
      </c>
      <c r="GG126" s="61">
        <v>0</v>
      </c>
      <c r="GH126" s="61">
        <v>0</v>
      </c>
      <c r="GI126" s="61">
        <v>0</v>
      </c>
      <c r="GJ126" s="61">
        <v>0</v>
      </c>
      <c r="GK126" s="61">
        <v>0</v>
      </c>
      <c r="GL126" s="61">
        <v>0</v>
      </c>
      <c r="GM126" s="61">
        <v>0</v>
      </c>
      <c r="GN126" s="61">
        <v>0</v>
      </c>
      <c r="GO126" s="61">
        <v>0</v>
      </c>
      <c r="GP126" s="61">
        <v>0</v>
      </c>
      <c r="GQ126" s="61">
        <v>0</v>
      </c>
      <c r="GR126" s="61">
        <v>0</v>
      </c>
      <c r="GS126" s="61">
        <v>0</v>
      </c>
      <c r="GT126" s="61">
        <v>0</v>
      </c>
      <c r="GU126" s="61">
        <v>0</v>
      </c>
      <c r="GV126" s="61">
        <v>0</v>
      </c>
      <c r="GW126" s="61">
        <v>0</v>
      </c>
      <c r="GX126" s="61">
        <v>0</v>
      </c>
      <c r="GY126" s="61">
        <v>0</v>
      </c>
      <c r="GZ126" s="61">
        <v>0</v>
      </c>
      <c r="HA126" s="61">
        <v>0</v>
      </c>
      <c r="HB126" s="61">
        <v>0</v>
      </c>
      <c r="HC126" s="61">
        <v>0</v>
      </c>
      <c r="HD126" s="61">
        <v>0</v>
      </c>
      <c r="HE126" s="61">
        <v>0</v>
      </c>
      <c r="HF126" s="61">
        <v>0</v>
      </c>
      <c r="HG126" s="61">
        <v>0</v>
      </c>
      <c r="HH126" s="61">
        <v>0</v>
      </c>
      <c r="HI126" s="61">
        <v>0</v>
      </c>
      <c r="HJ126" s="61">
        <v>0</v>
      </c>
      <c r="HK126" s="61">
        <v>0</v>
      </c>
      <c r="HL126" s="61">
        <v>0</v>
      </c>
      <c r="HM126" s="61">
        <v>0</v>
      </c>
      <c r="HN126" s="61">
        <v>0</v>
      </c>
      <c r="HO126" s="61">
        <v>0</v>
      </c>
      <c r="HP126" s="61">
        <v>0</v>
      </c>
      <c r="HQ126" s="61">
        <v>0</v>
      </c>
      <c r="HR126" s="61">
        <v>0</v>
      </c>
      <c r="HS126" s="61">
        <v>0</v>
      </c>
      <c r="HT126" s="61">
        <v>0</v>
      </c>
      <c r="HU126" s="61">
        <v>0</v>
      </c>
      <c r="HV126" s="61">
        <v>0</v>
      </c>
      <c r="HW126" s="61">
        <v>0</v>
      </c>
      <c r="HX126" s="61">
        <v>0</v>
      </c>
      <c r="HY126" s="61">
        <v>0</v>
      </c>
      <c r="HZ126" s="61">
        <v>0</v>
      </c>
      <c r="IA126" s="61">
        <v>0</v>
      </c>
      <c r="IB126" s="61">
        <v>0</v>
      </c>
      <c r="IC126" s="61">
        <v>0</v>
      </c>
      <c r="ID126" s="61">
        <v>0</v>
      </c>
      <c r="IE126" s="61">
        <v>0</v>
      </c>
      <c r="IF126" s="61">
        <v>0</v>
      </c>
      <c r="IG126" s="61">
        <v>0</v>
      </c>
      <c r="IH126" s="61">
        <v>0</v>
      </c>
      <c r="II126" s="61">
        <v>0</v>
      </c>
      <c r="IJ126" s="61">
        <v>0</v>
      </c>
      <c r="IK126" s="61">
        <v>0</v>
      </c>
      <c r="IL126" s="61">
        <v>0</v>
      </c>
      <c r="IM126" s="61">
        <v>0</v>
      </c>
      <c r="IN126" s="61">
        <v>0</v>
      </c>
      <c r="IO126" s="61">
        <v>4.4663339500022295E-5</v>
      </c>
      <c r="IP126" s="61">
        <v>1.257684980015533E-4</v>
      </c>
      <c r="IQ126" s="61">
        <v>0</v>
      </c>
      <c r="IR126" s="61">
        <v>0</v>
      </c>
      <c r="IS126" s="61">
        <v>7.3121195146806084E-5</v>
      </c>
      <c r="IT126" s="61">
        <v>0</v>
      </c>
      <c r="IU126" s="61">
        <v>1.9227934013134177E-5</v>
      </c>
      <c r="IV126" s="61">
        <v>0</v>
      </c>
      <c r="IW126" s="61">
        <v>3.2525093988226759E-5</v>
      </c>
      <c r="IX126" s="61">
        <v>0</v>
      </c>
      <c r="IY126" s="61">
        <v>0</v>
      </c>
      <c r="IZ126" s="61">
        <v>0</v>
      </c>
      <c r="JA126" s="61">
        <v>0</v>
      </c>
      <c r="JB126" s="61">
        <v>0</v>
      </c>
      <c r="JC126" s="61">
        <v>0</v>
      </c>
      <c r="JD126" s="61">
        <v>0</v>
      </c>
      <c r="JE126" s="61">
        <v>0</v>
      </c>
      <c r="JF126" s="61">
        <v>0</v>
      </c>
      <c r="JG126" s="61">
        <v>0</v>
      </c>
      <c r="JH126" s="61">
        <v>0</v>
      </c>
      <c r="JI126" s="61">
        <v>0</v>
      </c>
      <c r="JJ126" s="61">
        <v>0</v>
      </c>
      <c r="JK126" s="61">
        <v>0</v>
      </c>
      <c r="JL126" s="61">
        <v>0</v>
      </c>
      <c r="JM126" s="61">
        <v>0</v>
      </c>
      <c r="JN126" s="61">
        <v>0</v>
      </c>
      <c r="JO126" s="61">
        <v>0</v>
      </c>
      <c r="JP126" s="61">
        <v>1.3124112607612835E-5</v>
      </c>
      <c r="JQ126" s="61">
        <v>1.0970108164964398E-5</v>
      </c>
      <c r="JR126" s="61">
        <v>0</v>
      </c>
      <c r="JS126" s="61">
        <v>0</v>
      </c>
      <c r="JT126" s="61">
        <v>0</v>
      </c>
      <c r="JU126" s="61">
        <v>0</v>
      </c>
      <c r="JV126" s="61">
        <v>0</v>
      </c>
      <c r="JW126" s="61">
        <v>0</v>
      </c>
      <c r="JX126" s="61">
        <v>0</v>
      </c>
      <c r="JY126" s="61">
        <v>0</v>
      </c>
      <c r="JZ126" s="61">
        <v>0</v>
      </c>
      <c r="KA126" s="61">
        <v>0</v>
      </c>
      <c r="KB126" s="61">
        <v>0</v>
      </c>
      <c r="KC126" s="61">
        <v>0</v>
      </c>
      <c r="KD126" s="61">
        <v>0</v>
      </c>
      <c r="KE126" s="61">
        <v>0</v>
      </c>
      <c r="KF126" s="61">
        <v>0</v>
      </c>
      <c r="KG126" s="61">
        <v>0</v>
      </c>
      <c r="KH126" s="61">
        <v>0</v>
      </c>
      <c r="KI126" s="61">
        <v>0</v>
      </c>
      <c r="KJ126" s="61">
        <v>0</v>
      </c>
      <c r="KK126" s="61">
        <v>0</v>
      </c>
      <c r="KL126" s="61">
        <v>0</v>
      </c>
      <c r="KM126" s="61">
        <v>0</v>
      </c>
      <c r="KN126" s="61">
        <v>0</v>
      </c>
      <c r="KO126" s="61">
        <v>0</v>
      </c>
      <c r="KP126" s="61">
        <v>0</v>
      </c>
      <c r="KQ126" s="61">
        <v>0</v>
      </c>
      <c r="KR126" s="61">
        <v>0</v>
      </c>
      <c r="KS126" s="61">
        <v>0</v>
      </c>
      <c r="KT126" s="61">
        <v>0</v>
      </c>
      <c r="KU126" s="61">
        <v>0</v>
      </c>
      <c r="KV126" s="61">
        <v>0</v>
      </c>
      <c r="KW126" s="61">
        <v>0</v>
      </c>
      <c r="KX126" s="61">
        <v>0</v>
      </c>
      <c r="KY126" s="61">
        <v>0</v>
      </c>
      <c r="KZ126" s="61">
        <v>0</v>
      </c>
    </row>
    <row r="127" spans="1:312" ht="13" x14ac:dyDescent="0.3">
      <c r="A127" s="102">
        <v>1.0253787096171063</v>
      </c>
      <c r="B127" s="50" t="s">
        <v>804</v>
      </c>
      <c r="C127" s="60" t="s">
        <v>40</v>
      </c>
      <c r="D127" s="61">
        <v>0</v>
      </c>
      <c r="E127" s="61">
        <v>7.6513163872020981E-4</v>
      </c>
      <c r="F127" s="61">
        <v>0</v>
      </c>
      <c r="G127" s="61">
        <v>0</v>
      </c>
      <c r="H127" s="61">
        <v>0</v>
      </c>
      <c r="I127" s="61">
        <v>2.2779006460078217E-4</v>
      </c>
      <c r="J127" s="61">
        <v>7.5172871574826607E-3</v>
      </c>
      <c r="K127" s="61">
        <v>6.801082543630434E-3</v>
      </c>
      <c r="L127" s="61">
        <v>7.8875839340602114E-6</v>
      </c>
      <c r="M127" s="61">
        <v>0</v>
      </c>
      <c r="N127" s="61">
        <v>1.9928506097719202E-4</v>
      </c>
      <c r="O127" s="61">
        <v>8.4586522793454646E-4</v>
      </c>
      <c r="P127" s="61">
        <v>4.6613166022908142E-4</v>
      </c>
      <c r="Q127" s="61">
        <v>3.5890853387501483E-5</v>
      </c>
      <c r="R127" s="61">
        <v>7.9604819860885617E-3</v>
      </c>
      <c r="S127" s="61">
        <v>1.1193284137545115E-4</v>
      </c>
      <c r="T127" s="61">
        <v>9.4177714178822502E-4</v>
      </c>
      <c r="U127" s="61">
        <v>4.883413976384055E-5</v>
      </c>
      <c r="V127" s="61">
        <v>4.6345534675283941E-2</v>
      </c>
      <c r="W127" s="61">
        <v>0.35734599567307479</v>
      </c>
      <c r="X127" s="61">
        <v>0.8778800652164378</v>
      </c>
      <c r="Y127" s="61">
        <v>1.0226678566149402E-5</v>
      </c>
      <c r="Z127" s="61">
        <v>9.596420083293499E-5</v>
      </c>
      <c r="AA127" s="61">
        <v>0</v>
      </c>
      <c r="AB127" s="61">
        <v>1.6108897582888478E-4</v>
      </c>
      <c r="AC127" s="61">
        <v>0</v>
      </c>
      <c r="AD127" s="61">
        <v>0</v>
      </c>
      <c r="AE127" s="61">
        <v>1.3933765932022806E-4</v>
      </c>
      <c r="AF127" s="61">
        <v>2.1952987411220505E-5</v>
      </c>
      <c r="AG127" s="61">
        <v>1.4000537699984062E-5</v>
      </c>
      <c r="AH127" s="61">
        <v>0</v>
      </c>
      <c r="AI127" s="61">
        <v>0</v>
      </c>
      <c r="AJ127" s="61">
        <v>1.0980073814604709E-3</v>
      </c>
      <c r="AK127" s="61">
        <v>0</v>
      </c>
      <c r="AL127" s="61">
        <v>3.1771227367214636E-4</v>
      </c>
      <c r="AM127" s="61">
        <v>1.317700518949849E-5</v>
      </c>
      <c r="AN127" s="61">
        <v>2.9230196307798389E-5</v>
      </c>
      <c r="AO127" s="61">
        <v>1.7524279295414588E-3</v>
      </c>
      <c r="AP127" s="61">
        <v>2.9519955809047872E-5</v>
      </c>
      <c r="AQ127" s="61">
        <v>2.4900919595771421E-4</v>
      </c>
      <c r="AR127" s="61">
        <v>0</v>
      </c>
      <c r="AS127" s="61">
        <v>0</v>
      </c>
      <c r="AT127" s="61">
        <v>3.2462947709969029E-5</v>
      </c>
      <c r="AU127" s="61">
        <v>0</v>
      </c>
      <c r="AV127" s="61">
        <v>1.6939112061255338E-4</v>
      </c>
      <c r="AW127" s="61">
        <v>0.23383281500701872</v>
      </c>
      <c r="AX127" s="61">
        <v>9.5866417940837417E-2</v>
      </c>
      <c r="AY127" s="61">
        <v>0.34992925973156547</v>
      </c>
      <c r="AZ127" s="61">
        <v>3.3508335009514018E-4</v>
      </c>
      <c r="BA127" s="61">
        <v>0</v>
      </c>
      <c r="BB127" s="61">
        <v>3.2967395222025696E-4</v>
      </c>
      <c r="BC127" s="61">
        <v>0</v>
      </c>
      <c r="BD127" s="61">
        <v>0</v>
      </c>
      <c r="BE127" s="61">
        <v>2.9054677396730261E-5</v>
      </c>
      <c r="BF127" s="61">
        <v>2.120325667257857E-6</v>
      </c>
      <c r="BG127" s="61">
        <v>9.9616319035402076E-5</v>
      </c>
      <c r="BH127" s="61">
        <v>2.3154683247730742E-4</v>
      </c>
      <c r="BI127" s="61">
        <v>2.0102519920581639E-4</v>
      </c>
      <c r="BJ127" s="61">
        <v>4.9798916617957785E-5</v>
      </c>
      <c r="BK127" s="61">
        <v>8.6041122999100795E-6</v>
      </c>
      <c r="BL127" s="61">
        <v>1.7493442064389648E-3</v>
      </c>
      <c r="BM127" s="61">
        <v>0</v>
      </c>
      <c r="BN127" s="61">
        <v>0</v>
      </c>
      <c r="BO127" s="61">
        <v>0</v>
      </c>
      <c r="BP127" s="61">
        <v>1.1794610008548916E-4</v>
      </c>
      <c r="BQ127" s="61">
        <v>0</v>
      </c>
      <c r="BR127" s="61">
        <v>3.9689881151935568E-5</v>
      </c>
      <c r="BS127" s="61">
        <v>0</v>
      </c>
      <c r="BT127" s="61">
        <v>0</v>
      </c>
      <c r="BU127" s="61">
        <v>1.3492971520311637E-3</v>
      </c>
      <c r="BV127" s="61">
        <v>7.6154564815435572E-3</v>
      </c>
      <c r="BW127" s="61">
        <v>4.2893296781759535E-3</v>
      </c>
      <c r="BX127" s="61">
        <v>2.5189015822401246E-3</v>
      </c>
      <c r="BY127" s="61">
        <v>3.01600771789052E-2</v>
      </c>
      <c r="BZ127" s="61">
        <v>3.1231280182974393E-3</v>
      </c>
      <c r="CA127" s="61">
        <v>1.666936142818131E-2</v>
      </c>
      <c r="CB127" s="61">
        <v>0</v>
      </c>
      <c r="CC127" s="61">
        <v>2.4011760949171356E-2</v>
      </c>
      <c r="CD127" s="61">
        <v>1.3990933612191055E-3</v>
      </c>
      <c r="CE127" s="61">
        <v>1.6191433101650165E-4</v>
      </c>
      <c r="CF127" s="61">
        <v>0</v>
      </c>
      <c r="CG127" s="61">
        <v>0</v>
      </c>
      <c r="CH127" s="61">
        <v>0</v>
      </c>
      <c r="CI127" s="61">
        <v>1.8148421859211121E-5</v>
      </c>
      <c r="CJ127" s="61">
        <v>0</v>
      </c>
      <c r="CK127" s="61">
        <v>4.9337003010219697E-5</v>
      </c>
      <c r="CL127" s="61">
        <v>0</v>
      </c>
      <c r="CM127" s="61">
        <v>0</v>
      </c>
      <c r="CN127" s="61">
        <v>0</v>
      </c>
      <c r="CO127" s="61">
        <v>0</v>
      </c>
      <c r="CP127" s="61">
        <v>0</v>
      </c>
      <c r="CQ127" s="61">
        <v>1.7564694947342326E-3</v>
      </c>
      <c r="CR127" s="61">
        <v>0</v>
      </c>
      <c r="CS127" s="61">
        <v>0</v>
      </c>
      <c r="CT127" s="61">
        <v>0</v>
      </c>
      <c r="CU127" s="61">
        <v>1.8074803211411059E-3</v>
      </c>
      <c r="CV127" s="61">
        <v>2.7011820019182581E-4</v>
      </c>
      <c r="CW127" s="61">
        <v>0</v>
      </c>
      <c r="CX127" s="61">
        <v>0</v>
      </c>
      <c r="CY127" s="61">
        <v>2.6616527395527214E-5</v>
      </c>
      <c r="CZ127" s="61">
        <v>0</v>
      </c>
      <c r="DA127" s="61">
        <v>1.2082402359083063E-3</v>
      </c>
      <c r="DB127" s="61">
        <v>0</v>
      </c>
      <c r="DC127" s="61">
        <v>0</v>
      </c>
      <c r="DD127" s="61">
        <v>1.9532958475882735E-4</v>
      </c>
      <c r="DE127" s="61">
        <v>3.4970287885915714E-5</v>
      </c>
      <c r="DF127" s="61">
        <v>0</v>
      </c>
      <c r="DG127" s="61">
        <v>2.2502457374992066E-5</v>
      </c>
      <c r="DH127" s="61">
        <v>1.904696968811345E-5</v>
      </c>
      <c r="DI127" s="61">
        <v>7.8241405942317075E-4</v>
      </c>
      <c r="DJ127" s="61">
        <v>1.8545902218493531E-3</v>
      </c>
      <c r="DK127" s="61">
        <v>0</v>
      </c>
      <c r="DL127" s="61">
        <v>0</v>
      </c>
      <c r="DM127" s="61">
        <v>3.1354166361540251E-5</v>
      </c>
      <c r="DN127" s="61">
        <v>0</v>
      </c>
      <c r="DO127" s="61">
        <v>1.2454679651437314E-5</v>
      </c>
      <c r="DP127" s="61">
        <v>2.1553903569864711E-5</v>
      </c>
      <c r="DQ127" s="61">
        <v>0</v>
      </c>
      <c r="DR127" s="61">
        <v>0</v>
      </c>
      <c r="DS127" s="61">
        <v>0</v>
      </c>
      <c r="DT127" s="61">
        <v>0</v>
      </c>
      <c r="DU127" s="61">
        <v>0</v>
      </c>
      <c r="DV127" s="61">
        <v>9.9396942551367747E-5</v>
      </c>
      <c r="DW127" s="61">
        <v>0</v>
      </c>
      <c r="DX127" s="61">
        <v>0</v>
      </c>
      <c r="DY127" s="61">
        <v>0</v>
      </c>
      <c r="DZ127" s="61">
        <v>1.8588611058586196E-5</v>
      </c>
      <c r="EA127" s="61">
        <v>0</v>
      </c>
      <c r="EB127" s="61">
        <v>0</v>
      </c>
      <c r="EC127" s="61">
        <v>5.7383315098964987E-4</v>
      </c>
      <c r="ED127" s="61">
        <v>0</v>
      </c>
      <c r="EE127" s="61">
        <v>0</v>
      </c>
      <c r="EF127" s="61">
        <v>0</v>
      </c>
      <c r="EG127" s="61">
        <v>2.2754716001510599E-4</v>
      </c>
      <c r="EH127" s="61">
        <v>2.9868550141104451E-5</v>
      </c>
      <c r="EI127" s="61">
        <v>0</v>
      </c>
      <c r="EJ127" s="61">
        <v>1.1121577714404999E-3</v>
      </c>
      <c r="EK127" s="61">
        <v>0</v>
      </c>
      <c r="EL127" s="61">
        <v>9.3258648838098618E-3</v>
      </c>
      <c r="EM127" s="61">
        <v>3.5097625727892243E-5</v>
      </c>
      <c r="EN127" s="61">
        <v>1.1548288470143867E-5</v>
      </c>
      <c r="EO127" s="61">
        <v>6.348847443168013E-3</v>
      </c>
      <c r="EP127" s="61">
        <v>4.6351644289853696E-3</v>
      </c>
      <c r="EQ127" s="61">
        <v>1.9570903501305689E-2</v>
      </c>
      <c r="ER127" s="61">
        <v>7.9345899868187649E-4</v>
      </c>
      <c r="ES127" s="61">
        <v>7.3786737546566077E-3</v>
      </c>
      <c r="ET127" s="61">
        <v>3.3516941106344115E-3</v>
      </c>
      <c r="EU127" s="61">
        <v>2.8411488661974677E-4</v>
      </c>
      <c r="EV127" s="61">
        <v>4.1446031597898473E-3</v>
      </c>
      <c r="EW127" s="61">
        <v>9.2546439357159033E-4</v>
      </c>
      <c r="EX127" s="61">
        <v>3.7987752052296225E-5</v>
      </c>
      <c r="EY127" s="61">
        <v>3.7739122047766816E-5</v>
      </c>
      <c r="EZ127" s="61">
        <v>3.3605210689548681E-5</v>
      </c>
      <c r="FA127" s="61">
        <v>7.9467528256226114E-4</v>
      </c>
      <c r="FB127" s="61">
        <v>7.0325449466176492E-5</v>
      </c>
      <c r="FC127" s="61">
        <v>6.7658331112173007E-3</v>
      </c>
      <c r="FD127" s="61">
        <v>1.4134152690241162E-3</v>
      </c>
      <c r="FE127" s="61">
        <v>2.5406131417479396E-4</v>
      </c>
      <c r="FF127" s="61">
        <v>3.308276217636337E-4</v>
      </c>
      <c r="FG127" s="61">
        <v>1.2688218080017072E-4</v>
      </c>
      <c r="FH127" s="61">
        <v>2.2612917301508165E-3</v>
      </c>
      <c r="FI127" s="61">
        <v>0</v>
      </c>
      <c r="FJ127" s="61">
        <v>3.0579663923766947E-4</v>
      </c>
      <c r="FK127" s="61">
        <v>0</v>
      </c>
      <c r="FL127" s="61">
        <v>9.1154868174268649E-6</v>
      </c>
      <c r="FM127" s="61">
        <v>0</v>
      </c>
      <c r="FN127" s="61">
        <v>0</v>
      </c>
      <c r="FO127" s="61">
        <v>0</v>
      </c>
      <c r="FP127" s="61">
        <v>0</v>
      </c>
      <c r="FQ127" s="61">
        <v>0</v>
      </c>
      <c r="FR127" s="61">
        <v>2.243668184278094E-5</v>
      </c>
      <c r="FS127" s="61">
        <v>0</v>
      </c>
      <c r="FT127" s="61">
        <v>0</v>
      </c>
      <c r="FU127" s="61">
        <v>0</v>
      </c>
      <c r="FV127" s="61">
        <v>0</v>
      </c>
      <c r="FW127" s="61">
        <v>0</v>
      </c>
      <c r="FX127" s="61">
        <v>2.3529418323515643E-5</v>
      </c>
      <c r="FY127" s="61">
        <v>1.9193069878374348E-5</v>
      </c>
      <c r="FZ127" s="61">
        <v>1.5539821492295086E-4</v>
      </c>
      <c r="GA127" s="61">
        <v>1.2948981857929562E-4</v>
      </c>
      <c r="GB127" s="61">
        <v>6.700688798378858E-5</v>
      </c>
      <c r="GC127" s="61">
        <v>1.5334807507996087E-3</v>
      </c>
      <c r="GD127" s="61">
        <v>6.094022287199515E-4</v>
      </c>
      <c r="GE127" s="61">
        <v>1.5612483182621652E-3</v>
      </c>
      <c r="GF127" s="61">
        <v>5.0772260773357743E-5</v>
      </c>
      <c r="GG127" s="61">
        <v>0</v>
      </c>
      <c r="GH127" s="61">
        <v>2.3510248623166044E-5</v>
      </c>
      <c r="GI127" s="61">
        <v>0</v>
      </c>
      <c r="GJ127" s="61">
        <v>0</v>
      </c>
      <c r="GK127" s="61">
        <v>0</v>
      </c>
      <c r="GL127" s="61">
        <v>2.4010654840135037E-5</v>
      </c>
      <c r="GM127" s="61">
        <v>3.6822369898196968E-4</v>
      </c>
      <c r="GN127" s="61">
        <v>0</v>
      </c>
      <c r="GO127" s="61">
        <v>0.37374283850622264</v>
      </c>
      <c r="GP127" s="61">
        <v>0.12271082300810437</v>
      </c>
      <c r="GQ127" s="61">
        <v>5.5154160708885257E-2</v>
      </c>
      <c r="GR127" s="61">
        <v>0.8950386626835376</v>
      </c>
      <c r="GS127" s="61">
        <v>0.1539076815682891</v>
      </c>
      <c r="GT127" s="61">
        <v>0.83642998804085744</v>
      </c>
      <c r="GU127" s="61">
        <v>0.87440596708952401</v>
      </c>
      <c r="GV127" s="61">
        <v>1.074299744668916E-2</v>
      </c>
      <c r="GW127" s="61">
        <v>0</v>
      </c>
      <c r="GX127" s="61">
        <v>1.5233315350707708E-5</v>
      </c>
      <c r="GY127" s="61">
        <v>0</v>
      </c>
      <c r="GZ127" s="61">
        <v>0</v>
      </c>
      <c r="HA127" s="61">
        <v>5.2585141891833365E-5</v>
      </c>
      <c r="HB127" s="61">
        <v>5.1160613694583559E-5</v>
      </c>
      <c r="HC127" s="61">
        <v>0</v>
      </c>
      <c r="HD127" s="61">
        <v>0</v>
      </c>
      <c r="HE127" s="61">
        <v>0</v>
      </c>
      <c r="HF127" s="61">
        <v>0</v>
      </c>
      <c r="HG127" s="61">
        <v>0</v>
      </c>
      <c r="HH127" s="61">
        <v>0</v>
      </c>
      <c r="HI127" s="61">
        <v>0</v>
      </c>
      <c r="HJ127" s="61">
        <v>0</v>
      </c>
      <c r="HK127" s="61">
        <v>4.8877955295236484E-4</v>
      </c>
      <c r="HL127" s="61">
        <v>1.392486521369722E-3</v>
      </c>
      <c r="HM127" s="61">
        <v>1.7669031953633097E-3</v>
      </c>
      <c r="HN127" s="61">
        <v>2.2096432319817201E-3</v>
      </c>
      <c r="HO127" s="61">
        <v>2.1118662437669918E-3</v>
      </c>
      <c r="HP127" s="61">
        <v>0</v>
      </c>
      <c r="HQ127" s="61">
        <v>0</v>
      </c>
      <c r="HR127" s="61">
        <v>7.4735054949379078E-4</v>
      </c>
      <c r="HS127" s="61">
        <v>0</v>
      </c>
      <c r="HT127" s="61">
        <v>0</v>
      </c>
      <c r="HU127" s="61">
        <v>0</v>
      </c>
      <c r="HV127" s="61">
        <v>0</v>
      </c>
      <c r="HW127" s="61">
        <v>1.2102630377976069E-3</v>
      </c>
      <c r="HX127" s="61">
        <v>1.2639683097004587E-2</v>
      </c>
      <c r="HY127" s="61">
        <v>1.4459866101879976E-3</v>
      </c>
      <c r="HZ127" s="61">
        <v>4.0148062399467128E-3</v>
      </c>
      <c r="IA127" s="61">
        <v>3.5609969523774728E-4</v>
      </c>
      <c r="IB127" s="61">
        <v>4.7122594472257412E-4</v>
      </c>
      <c r="IC127" s="61">
        <v>5.1942428591922801E-5</v>
      </c>
      <c r="ID127" s="61">
        <v>0</v>
      </c>
      <c r="IE127" s="61">
        <v>2.823825495539287E-4</v>
      </c>
      <c r="IF127" s="61">
        <v>2.0002855368228114E-5</v>
      </c>
      <c r="IG127" s="61">
        <v>0</v>
      </c>
      <c r="IH127" s="61">
        <v>1.283251838353828E-3</v>
      </c>
      <c r="II127" s="61">
        <v>0</v>
      </c>
      <c r="IJ127" s="61">
        <v>7.9132350309410763E-4</v>
      </c>
      <c r="IK127" s="61">
        <v>8.0302630470608094E-3</v>
      </c>
      <c r="IL127" s="61">
        <v>1.3073829920509632E-3</v>
      </c>
      <c r="IM127" s="61">
        <v>7.756095073648191E-3</v>
      </c>
      <c r="IN127" s="61">
        <v>7.0411870692505523E-3</v>
      </c>
      <c r="IO127" s="61">
        <v>9.7014253087127403E-4</v>
      </c>
      <c r="IP127" s="61">
        <v>4.0783085416148208E-3</v>
      </c>
      <c r="IQ127" s="61">
        <v>2.0505842572209913E-3</v>
      </c>
      <c r="IR127" s="61">
        <v>7.4531120143517E-4</v>
      </c>
      <c r="IS127" s="61">
        <v>2.7095170358506841E-2</v>
      </c>
      <c r="IT127" s="61">
        <v>1.0959509975889722E-3</v>
      </c>
      <c r="IU127" s="61">
        <v>1.0320181868303355E-3</v>
      </c>
      <c r="IV127" s="61">
        <v>3.5577035147564755E-3</v>
      </c>
      <c r="IW127" s="61">
        <v>7.4647968626860616E-4</v>
      </c>
      <c r="IX127" s="61">
        <v>6.5742526455829378E-4</v>
      </c>
      <c r="IY127" s="61">
        <v>5.8853889615726254E-4</v>
      </c>
      <c r="IZ127" s="61">
        <v>0</v>
      </c>
      <c r="JA127" s="61">
        <v>1.6038091163248335E-3</v>
      </c>
      <c r="JB127" s="61">
        <v>3.1815326560852462E-5</v>
      </c>
      <c r="JC127" s="61">
        <v>5.2193524209793092E-6</v>
      </c>
      <c r="JD127" s="61">
        <v>0</v>
      </c>
      <c r="JE127" s="61">
        <v>5.3689233992738631E-5</v>
      </c>
      <c r="JF127" s="61">
        <v>6.3807694043495426E-5</v>
      </c>
      <c r="JG127" s="61">
        <v>1.6455385949185302E-3</v>
      </c>
      <c r="JH127" s="61">
        <v>5.2563928375372641E-4</v>
      </c>
      <c r="JI127" s="61">
        <v>5.6359604170721977E-3</v>
      </c>
      <c r="JJ127" s="61">
        <v>3.8485409571470813E-3</v>
      </c>
      <c r="JK127" s="61">
        <v>1.344468790474234E-3</v>
      </c>
      <c r="JL127" s="61">
        <v>2.2983893873870911E-2</v>
      </c>
      <c r="JM127" s="61">
        <v>4.4497999638535665E-2</v>
      </c>
      <c r="JN127" s="61">
        <v>1.2430572434785785E-3</v>
      </c>
      <c r="JO127" s="61">
        <v>1.2816078141770285E-3</v>
      </c>
      <c r="JP127" s="61">
        <v>7.0526686226516605E-5</v>
      </c>
      <c r="JQ127" s="61">
        <v>1.0983574167408449E-5</v>
      </c>
      <c r="JR127" s="61">
        <v>2.5985065745524502E-5</v>
      </c>
      <c r="JS127" s="61">
        <v>3.0555682322901627E-4</v>
      </c>
      <c r="JT127" s="61">
        <v>0</v>
      </c>
      <c r="JU127" s="61">
        <v>0</v>
      </c>
      <c r="JV127" s="61">
        <v>0</v>
      </c>
      <c r="JW127" s="61">
        <v>2.6023007438004365E-4</v>
      </c>
      <c r="JX127" s="61">
        <v>0</v>
      </c>
      <c r="JY127" s="61">
        <v>0</v>
      </c>
      <c r="JZ127" s="61">
        <v>0</v>
      </c>
      <c r="KA127" s="61">
        <v>0</v>
      </c>
      <c r="KB127" s="61">
        <v>3.6057848465220077E-5</v>
      </c>
      <c r="KC127" s="61">
        <v>6.0536414052789162E-6</v>
      </c>
      <c r="KD127" s="61">
        <v>7.0877472155333961E-5</v>
      </c>
      <c r="KE127" s="61">
        <v>0</v>
      </c>
      <c r="KF127" s="61">
        <v>0</v>
      </c>
      <c r="KG127" s="61">
        <v>0</v>
      </c>
      <c r="KH127" s="61">
        <v>5.8214636028758583E-6</v>
      </c>
      <c r="KI127" s="61">
        <v>0</v>
      </c>
      <c r="KJ127" s="61">
        <v>0</v>
      </c>
      <c r="KK127" s="61">
        <v>0</v>
      </c>
      <c r="KL127" s="61">
        <v>0</v>
      </c>
      <c r="KM127" s="61">
        <v>0</v>
      </c>
      <c r="KN127" s="61">
        <v>0</v>
      </c>
      <c r="KO127" s="61">
        <v>3.630438494630899E-5</v>
      </c>
      <c r="KP127" s="61">
        <v>0</v>
      </c>
      <c r="KQ127" s="61">
        <v>1.2304820544058164E-3</v>
      </c>
      <c r="KR127" s="61">
        <v>0</v>
      </c>
      <c r="KS127" s="61">
        <v>0</v>
      </c>
      <c r="KT127" s="61">
        <v>8.5025155091879081E-6</v>
      </c>
      <c r="KU127" s="61">
        <v>4.0361185849830326E-5</v>
      </c>
      <c r="KV127" s="61">
        <v>6.241754284791271E-4</v>
      </c>
      <c r="KW127" s="61">
        <v>4.9243647622138791E-4</v>
      </c>
      <c r="KX127" s="61">
        <v>0</v>
      </c>
      <c r="KY127" s="61">
        <v>0</v>
      </c>
      <c r="KZ127" s="61">
        <v>0</v>
      </c>
    </row>
    <row r="128" spans="1:312" ht="13" x14ac:dyDescent="0.3">
      <c r="A128" s="102">
        <v>1</v>
      </c>
      <c r="B128" s="50" t="s">
        <v>803</v>
      </c>
      <c r="C128" s="60" t="s">
        <v>131</v>
      </c>
      <c r="D128" s="61">
        <v>0</v>
      </c>
      <c r="E128" s="61">
        <v>0</v>
      </c>
      <c r="F128" s="61">
        <v>8.7669231841347407E-4</v>
      </c>
      <c r="G128" s="61">
        <v>0</v>
      </c>
      <c r="H128" s="61">
        <v>0</v>
      </c>
      <c r="I128" s="61">
        <v>0</v>
      </c>
      <c r="J128" s="61">
        <v>0</v>
      </c>
      <c r="K128" s="61">
        <v>0</v>
      </c>
      <c r="L128" s="61">
        <v>0</v>
      </c>
      <c r="M128" s="61">
        <v>0</v>
      </c>
      <c r="N128" s="61">
        <v>3.0296198473551858E-6</v>
      </c>
      <c r="O128" s="61">
        <v>0</v>
      </c>
      <c r="P128" s="61">
        <v>8.4611913977726159E-4</v>
      </c>
      <c r="Q128" s="61">
        <v>0</v>
      </c>
      <c r="R128" s="61">
        <v>4.6253075084312688E-5</v>
      </c>
      <c r="S128" s="61">
        <v>3.6702327862241622E-4</v>
      </c>
      <c r="T128" s="61">
        <v>0</v>
      </c>
      <c r="U128" s="61">
        <v>4.7009875922087888E-6</v>
      </c>
      <c r="V128" s="61">
        <v>1.3853744833798982E-3</v>
      </c>
      <c r="W128" s="61">
        <v>3.7006550840261763E-4</v>
      </c>
      <c r="X128" s="61">
        <v>3.2397354086154306E-5</v>
      </c>
      <c r="Y128" s="61">
        <v>3.729901767907394E-4</v>
      </c>
      <c r="Z128" s="61">
        <v>6.5084483855492757E-4</v>
      </c>
      <c r="AA128" s="61">
        <v>2.6645856086325542E-3</v>
      </c>
      <c r="AB128" s="61">
        <v>1.7147469755666165E-3</v>
      </c>
      <c r="AC128" s="61">
        <v>0.89651541402552337</v>
      </c>
      <c r="AD128" s="61">
        <v>0.34491863912158377</v>
      </c>
      <c r="AE128" s="61">
        <v>0</v>
      </c>
      <c r="AF128" s="61">
        <v>0</v>
      </c>
      <c r="AG128" s="61">
        <v>3.9357067089955197E-5</v>
      </c>
      <c r="AH128" s="61">
        <v>0</v>
      </c>
      <c r="AI128" s="61">
        <v>0</v>
      </c>
      <c r="AJ128" s="61">
        <v>1.3812358921752425E-4</v>
      </c>
      <c r="AK128" s="61">
        <v>0</v>
      </c>
      <c r="AL128" s="61">
        <v>1.6035793896499633E-3</v>
      </c>
      <c r="AM128" s="61">
        <v>0</v>
      </c>
      <c r="AN128" s="61">
        <v>0</v>
      </c>
      <c r="AO128" s="61">
        <v>0</v>
      </c>
      <c r="AP128" s="61">
        <v>8.469591606856645E-5</v>
      </c>
      <c r="AQ128" s="61">
        <v>1.5049819704532344E-4</v>
      </c>
      <c r="AR128" s="61">
        <v>7.3022451965714137E-6</v>
      </c>
      <c r="AS128" s="61">
        <v>2.2872015417355263E-4</v>
      </c>
      <c r="AT128" s="61">
        <v>5.6264059805514892E-5</v>
      </c>
      <c r="AU128" s="61">
        <v>1.0655306806587738E-3</v>
      </c>
      <c r="AV128" s="61">
        <v>0</v>
      </c>
      <c r="AW128" s="61">
        <v>1.5855283054224736E-5</v>
      </c>
      <c r="AX128" s="61">
        <v>6.9517562113484671E-5</v>
      </c>
      <c r="AY128" s="61">
        <v>7.3708387377947415E-4</v>
      </c>
      <c r="AZ128" s="61">
        <v>0.48084102146129049</v>
      </c>
      <c r="BA128" s="61">
        <v>0.60459923604967636</v>
      </c>
      <c r="BB128" s="61">
        <v>2.4551932988079372E-4</v>
      </c>
      <c r="BC128" s="61">
        <v>8.4833587618053316E-6</v>
      </c>
      <c r="BD128" s="61">
        <v>7.4506158787643181E-6</v>
      </c>
      <c r="BE128" s="61">
        <v>8.6876708105283922E-5</v>
      </c>
      <c r="BF128" s="61">
        <v>1.0386878169060394E-4</v>
      </c>
      <c r="BG128" s="61">
        <v>1.9324963048723285E-3</v>
      </c>
      <c r="BH128" s="61">
        <v>1.8489447967751633E-4</v>
      </c>
      <c r="BI128" s="61">
        <v>2.9116026465586041E-6</v>
      </c>
      <c r="BJ128" s="61">
        <v>8.5182018352670985E-5</v>
      </c>
      <c r="BK128" s="61">
        <v>0</v>
      </c>
      <c r="BL128" s="61">
        <v>0</v>
      </c>
      <c r="BM128" s="61">
        <v>0</v>
      </c>
      <c r="BN128" s="61">
        <v>0</v>
      </c>
      <c r="BO128" s="61">
        <v>0</v>
      </c>
      <c r="BP128" s="61">
        <v>0</v>
      </c>
      <c r="BQ128" s="61">
        <v>0</v>
      </c>
      <c r="BR128" s="61">
        <v>2.2125968228377874E-5</v>
      </c>
      <c r="BS128" s="61">
        <v>0</v>
      </c>
      <c r="BT128" s="61">
        <v>0</v>
      </c>
      <c r="BU128" s="61">
        <v>6.6626245734614775E-4</v>
      </c>
      <c r="BV128" s="61">
        <v>0</v>
      </c>
      <c r="BW128" s="61">
        <v>0</v>
      </c>
      <c r="BX128" s="61">
        <v>0</v>
      </c>
      <c r="BY128" s="61">
        <v>0</v>
      </c>
      <c r="BZ128" s="61">
        <v>0</v>
      </c>
      <c r="CA128" s="61">
        <v>0</v>
      </c>
      <c r="CB128" s="61">
        <v>0</v>
      </c>
      <c r="CC128" s="61">
        <v>0</v>
      </c>
      <c r="CD128" s="61">
        <v>0.24267855160276999</v>
      </c>
      <c r="CE128" s="61">
        <v>0.24732718755662322</v>
      </c>
      <c r="CF128" s="61">
        <v>0.24468821105755839</v>
      </c>
      <c r="CG128" s="61">
        <v>0.29586186692508815</v>
      </c>
      <c r="CH128" s="61">
        <v>0.6880813888581313</v>
      </c>
      <c r="CI128" s="61">
        <v>0.34725543775517986</v>
      </c>
      <c r="CJ128" s="61">
        <v>0.35984773147068894</v>
      </c>
      <c r="CK128" s="61">
        <v>0.77300290593135335</v>
      </c>
      <c r="CL128" s="61">
        <v>1.2760123846116301E-3</v>
      </c>
      <c r="CM128" s="61">
        <v>0</v>
      </c>
      <c r="CN128" s="61">
        <v>0</v>
      </c>
      <c r="CO128" s="61">
        <v>0</v>
      </c>
      <c r="CP128" s="61">
        <v>0</v>
      </c>
      <c r="CQ128" s="61">
        <v>1.2169249475549693E-3</v>
      </c>
      <c r="CR128" s="61">
        <v>0</v>
      </c>
      <c r="CS128" s="61">
        <v>0</v>
      </c>
      <c r="CT128" s="61">
        <v>2.0637073068677461E-4</v>
      </c>
      <c r="CU128" s="61">
        <v>0</v>
      </c>
      <c r="CV128" s="61">
        <v>0</v>
      </c>
      <c r="CW128" s="61">
        <v>0</v>
      </c>
      <c r="CX128" s="61">
        <v>0</v>
      </c>
      <c r="CY128" s="61">
        <v>0</v>
      </c>
      <c r="CZ128" s="61">
        <v>0</v>
      </c>
      <c r="DA128" s="61">
        <v>0</v>
      </c>
      <c r="DB128" s="61">
        <v>0</v>
      </c>
      <c r="DC128" s="61">
        <v>4.3289619713116984E-4</v>
      </c>
      <c r="DD128" s="61">
        <v>3.072888191350925E-5</v>
      </c>
      <c r="DE128" s="61">
        <v>0</v>
      </c>
      <c r="DF128" s="61">
        <v>1.2486112685114873E-3</v>
      </c>
      <c r="DG128" s="61">
        <v>4.9752719962672628E-4</v>
      </c>
      <c r="DH128" s="61">
        <v>8.6454330499238345E-6</v>
      </c>
      <c r="DI128" s="61">
        <v>2.3943663608292592E-5</v>
      </c>
      <c r="DJ128" s="61">
        <v>5.5618368084968289E-5</v>
      </c>
      <c r="DK128" s="61">
        <v>0</v>
      </c>
      <c r="DL128" s="61">
        <v>3.5768439701289282E-5</v>
      </c>
      <c r="DM128" s="61">
        <v>0</v>
      </c>
      <c r="DN128" s="61">
        <v>3.3124732776036224E-5</v>
      </c>
      <c r="DO128" s="61">
        <v>0</v>
      </c>
      <c r="DP128" s="61">
        <v>3.1544940413459713E-4</v>
      </c>
      <c r="DQ128" s="61">
        <v>0</v>
      </c>
      <c r="DR128" s="61">
        <v>1.3345568676166799E-5</v>
      </c>
      <c r="DS128" s="61">
        <v>2.7249247005609295E-5</v>
      </c>
      <c r="DT128" s="61">
        <v>0</v>
      </c>
      <c r="DU128" s="61">
        <v>4.6051353679049499E-4</v>
      </c>
      <c r="DV128" s="61">
        <v>0</v>
      </c>
      <c r="DW128" s="61">
        <v>0</v>
      </c>
      <c r="DX128" s="61">
        <v>0</v>
      </c>
      <c r="DY128" s="61">
        <v>0</v>
      </c>
      <c r="DZ128" s="61">
        <v>0</v>
      </c>
      <c r="EA128" s="61">
        <v>0</v>
      </c>
      <c r="EB128" s="61">
        <v>0</v>
      </c>
      <c r="EC128" s="61">
        <v>0</v>
      </c>
      <c r="ED128" s="61">
        <v>0</v>
      </c>
      <c r="EE128" s="61">
        <v>3.8998558383386114E-5</v>
      </c>
      <c r="EF128" s="61">
        <v>0</v>
      </c>
      <c r="EG128" s="61">
        <v>1.7391793444756414E-5</v>
      </c>
      <c r="EH128" s="61">
        <v>0</v>
      </c>
      <c r="EI128" s="61">
        <v>1.2516848067894288E-3</v>
      </c>
      <c r="EJ128" s="61">
        <v>0</v>
      </c>
      <c r="EK128" s="61">
        <v>1.2798021946539397E-3</v>
      </c>
      <c r="EL128" s="61">
        <v>6.8056023078745846E-4</v>
      </c>
      <c r="EM128" s="61">
        <v>0</v>
      </c>
      <c r="EN128" s="61">
        <v>0</v>
      </c>
      <c r="EO128" s="61">
        <v>0</v>
      </c>
      <c r="EP128" s="61">
        <v>0</v>
      </c>
      <c r="EQ128" s="61">
        <v>0</v>
      </c>
      <c r="ER128" s="61">
        <v>0</v>
      </c>
      <c r="ES128" s="61">
        <v>0</v>
      </c>
      <c r="ET128" s="61">
        <v>0</v>
      </c>
      <c r="EU128" s="61">
        <v>0</v>
      </c>
      <c r="EV128" s="61">
        <v>0</v>
      </c>
      <c r="EW128" s="61">
        <v>1.2750722241151344E-3</v>
      </c>
      <c r="EX128" s="61">
        <v>2.0350581456587262E-5</v>
      </c>
      <c r="EY128" s="61">
        <v>0</v>
      </c>
      <c r="EZ128" s="61">
        <v>1.29250810344418E-5</v>
      </c>
      <c r="FA128" s="61">
        <v>1.2768360426042992E-3</v>
      </c>
      <c r="FB128" s="61">
        <v>0</v>
      </c>
      <c r="FC128" s="61">
        <v>0</v>
      </c>
      <c r="FD128" s="61">
        <v>0</v>
      </c>
      <c r="FE128" s="61">
        <v>0</v>
      </c>
      <c r="FF128" s="61">
        <v>2.6955309807687597E-5</v>
      </c>
      <c r="FG128" s="61">
        <v>0</v>
      </c>
      <c r="FH128" s="61">
        <v>0</v>
      </c>
      <c r="FI128" s="61">
        <v>0</v>
      </c>
      <c r="FJ128" s="61">
        <v>1.2228127707964852E-3</v>
      </c>
      <c r="FK128" s="61">
        <v>0</v>
      </c>
      <c r="FL128" s="61">
        <v>0</v>
      </c>
      <c r="FM128" s="61">
        <v>0</v>
      </c>
      <c r="FN128" s="61">
        <v>0</v>
      </c>
      <c r="FO128" s="61">
        <v>0</v>
      </c>
      <c r="FP128" s="61">
        <v>0</v>
      </c>
      <c r="FQ128" s="61">
        <v>0</v>
      </c>
      <c r="FR128" s="61">
        <v>0</v>
      </c>
      <c r="FS128" s="61">
        <v>0</v>
      </c>
      <c r="FT128" s="61">
        <v>0</v>
      </c>
      <c r="FU128" s="61">
        <v>0</v>
      </c>
      <c r="FV128" s="61">
        <v>0</v>
      </c>
      <c r="FW128" s="61">
        <v>0</v>
      </c>
      <c r="FX128" s="61">
        <v>5.4762071438711995E-4</v>
      </c>
      <c r="FY128" s="61">
        <v>0</v>
      </c>
      <c r="FZ128" s="61">
        <v>1.0015849029902661E-4</v>
      </c>
      <c r="GA128" s="61">
        <v>0</v>
      </c>
      <c r="GB128" s="61">
        <v>0</v>
      </c>
      <c r="GC128" s="61">
        <v>0</v>
      </c>
      <c r="GD128" s="61">
        <v>0</v>
      </c>
      <c r="GE128" s="61">
        <v>0</v>
      </c>
      <c r="GF128" s="61">
        <v>3.015210888839253E-5</v>
      </c>
      <c r="GG128" s="61">
        <v>0</v>
      </c>
      <c r="GH128" s="61">
        <v>0</v>
      </c>
      <c r="GI128" s="61">
        <v>4.1722224158119263E-4</v>
      </c>
      <c r="GJ128" s="61">
        <v>8.4310310133651903E-4</v>
      </c>
      <c r="GK128" s="61">
        <v>6.7811495468236106E-5</v>
      </c>
      <c r="GL128" s="61">
        <v>3.6400606272236138E-3</v>
      </c>
      <c r="GM128" s="61">
        <v>1.8796158917302667E-3</v>
      </c>
      <c r="GN128" s="61">
        <v>7.4408532431912726E-3</v>
      </c>
      <c r="GO128" s="61">
        <v>0</v>
      </c>
      <c r="GP128" s="61">
        <v>0</v>
      </c>
      <c r="GQ128" s="61">
        <v>4.8717793639394609E-4</v>
      </c>
      <c r="GR128" s="61">
        <v>0</v>
      </c>
      <c r="GS128" s="61">
        <v>0</v>
      </c>
      <c r="GT128" s="61">
        <v>0</v>
      </c>
      <c r="GU128" s="61">
        <v>6.1189320661776637E-4</v>
      </c>
      <c r="GV128" s="61">
        <v>0</v>
      </c>
      <c r="GW128" s="61">
        <v>0</v>
      </c>
      <c r="GX128" s="61">
        <v>0</v>
      </c>
      <c r="GY128" s="61">
        <v>0</v>
      </c>
      <c r="GZ128" s="61">
        <v>3.1191766765221425E-3</v>
      </c>
      <c r="HA128" s="61">
        <v>5.2585141891833365E-5</v>
      </c>
      <c r="HB128" s="61">
        <v>2.0382715355398472E-3</v>
      </c>
      <c r="HC128" s="61">
        <v>0</v>
      </c>
      <c r="HD128" s="61">
        <v>1.788161524904729E-5</v>
      </c>
      <c r="HE128" s="61">
        <v>0</v>
      </c>
      <c r="HF128" s="61">
        <v>0</v>
      </c>
      <c r="HG128" s="61">
        <v>9.9546002270279091E-4</v>
      </c>
      <c r="HH128" s="61">
        <v>0</v>
      </c>
      <c r="HI128" s="61">
        <v>2.5295488722422074E-5</v>
      </c>
      <c r="HJ128" s="61">
        <v>1.6730891036528632E-3</v>
      </c>
      <c r="HK128" s="61">
        <v>3.7768575748490592E-5</v>
      </c>
      <c r="HL128" s="61">
        <v>0</v>
      </c>
      <c r="HM128" s="61">
        <v>2.0091916118344228E-5</v>
      </c>
      <c r="HN128" s="61">
        <v>1.9903641079629135E-3</v>
      </c>
      <c r="HO128" s="61">
        <v>0</v>
      </c>
      <c r="HP128" s="61">
        <v>0</v>
      </c>
      <c r="HQ128" s="61">
        <v>1.5064715065749092E-5</v>
      </c>
      <c r="HR128" s="61">
        <v>1.3660722422313902E-3</v>
      </c>
      <c r="HS128" s="61">
        <v>0</v>
      </c>
      <c r="HT128" s="61">
        <v>1.5660843106446178E-5</v>
      </c>
      <c r="HU128" s="61">
        <v>5.4419772732578305E-5</v>
      </c>
      <c r="HV128" s="61">
        <v>0</v>
      </c>
      <c r="HW128" s="61">
        <v>3.8500309905136317E-4</v>
      </c>
      <c r="HX128" s="61">
        <v>2.0542678242174836E-5</v>
      </c>
      <c r="HY128" s="61">
        <v>1.2174231355640318E-3</v>
      </c>
      <c r="HZ128" s="61">
        <v>0</v>
      </c>
      <c r="IA128" s="61">
        <v>2.8450525206556651E-5</v>
      </c>
      <c r="IB128" s="61">
        <v>8.1728769161134218E-4</v>
      </c>
      <c r="IC128" s="61">
        <v>6.9646309416835153E-4</v>
      </c>
      <c r="ID128" s="61">
        <v>0</v>
      </c>
      <c r="IE128" s="61">
        <v>0</v>
      </c>
      <c r="IF128" s="61">
        <v>0</v>
      </c>
      <c r="IG128" s="61">
        <v>4.3845740729021527E-5</v>
      </c>
      <c r="IH128" s="61">
        <v>0</v>
      </c>
      <c r="II128" s="61">
        <v>9.14857237700188E-3</v>
      </c>
      <c r="IJ128" s="61">
        <v>0</v>
      </c>
      <c r="IK128" s="61">
        <v>0</v>
      </c>
      <c r="IL128" s="61">
        <v>0</v>
      </c>
      <c r="IM128" s="61">
        <v>0</v>
      </c>
      <c r="IN128" s="61">
        <v>4.9988408352779701E-5</v>
      </c>
      <c r="IO128" s="61">
        <v>0</v>
      </c>
      <c r="IP128" s="61">
        <v>1.3324774715405972E-4</v>
      </c>
      <c r="IQ128" s="61">
        <v>3.1206614137474544E-5</v>
      </c>
      <c r="IR128" s="61">
        <v>1.2598847061293224E-5</v>
      </c>
      <c r="IS128" s="61">
        <v>7.1042760364796315E-5</v>
      </c>
      <c r="IT128" s="61">
        <v>0</v>
      </c>
      <c r="IU128" s="61">
        <v>0</v>
      </c>
      <c r="IV128" s="61">
        <v>0</v>
      </c>
      <c r="IW128" s="61">
        <v>0</v>
      </c>
      <c r="IX128" s="61">
        <v>0</v>
      </c>
      <c r="IY128" s="61">
        <v>0</v>
      </c>
      <c r="IZ128" s="61">
        <v>8.5110193259460511E-6</v>
      </c>
      <c r="JA128" s="61">
        <v>0</v>
      </c>
      <c r="JB128" s="61">
        <v>3.8361549165933137E-6</v>
      </c>
      <c r="JC128" s="61">
        <v>4.9841055093142257E-4</v>
      </c>
      <c r="JD128" s="61">
        <v>0</v>
      </c>
      <c r="JE128" s="61">
        <v>0</v>
      </c>
      <c r="JF128" s="61">
        <v>0</v>
      </c>
      <c r="JG128" s="61">
        <v>1.4814554208532752E-5</v>
      </c>
      <c r="JH128" s="61">
        <v>1.6713805320456155E-4</v>
      </c>
      <c r="JI128" s="61">
        <v>0</v>
      </c>
      <c r="JJ128" s="61">
        <v>6.0982662776821583E-4</v>
      </c>
      <c r="JK128" s="61">
        <v>7.1865116786141092E-4</v>
      </c>
      <c r="JL128" s="61">
        <v>0</v>
      </c>
      <c r="JM128" s="61">
        <v>7.8695789181465621E-6</v>
      </c>
      <c r="JN128" s="61">
        <v>3.1931642139402193E-4</v>
      </c>
      <c r="JO128" s="61">
        <v>8.1228343617510462E-4</v>
      </c>
      <c r="JP128" s="61">
        <v>3.3247393356974165E-5</v>
      </c>
      <c r="JQ128" s="61">
        <v>3.7587711169915903E-6</v>
      </c>
      <c r="JR128" s="61">
        <v>8.190012470949142E-6</v>
      </c>
      <c r="JS128" s="61">
        <v>0</v>
      </c>
      <c r="JT128" s="61">
        <v>3.6494883839248708E-3</v>
      </c>
      <c r="JU128" s="61">
        <v>0</v>
      </c>
      <c r="JV128" s="61">
        <v>6.2903809939453888E-5</v>
      </c>
      <c r="JW128" s="61">
        <v>1.3577474908797514E-3</v>
      </c>
      <c r="JX128" s="61">
        <v>0</v>
      </c>
      <c r="JY128" s="61">
        <v>3.4255986420534637E-4</v>
      </c>
      <c r="JZ128" s="61">
        <v>9.2212892929695669E-4</v>
      </c>
      <c r="KA128" s="61">
        <v>6.1526744538392046E-5</v>
      </c>
      <c r="KB128" s="61">
        <v>0</v>
      </c>
      <c r="KC128" s="61">
        <v>0</v>
      </c>
      <c r="KD128" s="61">
        <v>7.2181505064611447E-4</v>
      </c>
      <c r="KE128" s="61">
        <v>4.4272726110241208E-5</v>
      </c>
      <c r="KF128" s="61">
        <v>0</v>
      </c>
      <c r="KG128" s="61">
        <v>1.8019337629935892E-5</v>
      </c>
      <c r="KH128" s="61">
        <v>8.2082636800549599E-6</v>
      </c>
      <c r="KI128" s="61">
        <v>0</v>
      </c>
      <c r="KJ128" s="61">
        <v>1.9742746198022498E-4</v>
      </c>
      <c r="KK128" s="61">
        <v>3.7483459669284091E-4</v>
      </c>
      <c r="KL128" s="61">
        <v>3.7280951823024832E-5</v>
      </c>
      <c r="KM128" s="61">
        <v>0</v>
      </c>
      <c r="KN128" s="61">
        <v>5.0010072866667795E-4</v>
      </c>
      <c r="KO128" s="61">
        <v>2.4419510692845886E-5</v>
      </c>
      <c r="KP128" s="61">
        <v>0</v>
      </c>
      <c r="KQ128" s="61">
        <v>0</v>
      </c>
      <c r="KR128" s="61">
        <v>1.7586026612934893E-4</v>
      </c>
      <c r="KS128" s="61">
        <v>6.9437152284370443E-6</v>
      </c>
      <c r="KT128" s="61">
        <v>5.7280939372532716E-4</v>
      </c>
      <c r="KU128" s="61">
        <v>3.3107333906506658E-4</v>
      </c>
      <c r="KV128" s="61">
        <v>0</v>
      </c>
      <c r="KW128" s="61">
        <v>3.2846931117183061E-4</v>
      </c>
      <c r="KX128" s="61">
        <v>0</v>
      </c>
      <c r="KY128" s="61">
        <v>1.1404416016823188E-3</v>
      </c>
      <c r="KZ128" s="61">
        <v>5.3825698905096829E-5</v>
      </c>
    </row>
    <row r="129" spans="1:312" ht="13" x14ac:dyDescent="0.3">
      <c r="A129" s="102">
        <v>1.0372800215956153</v>
      </c>
      <c r="B129" s="50" t="s">
        <v>7410</v>
      </c>
      <c r="C129" s="60" t="s">
        <v>122</v>
      </c>
      <c r="D129" s="61">
        <v>0</v>
      </c>
      <c r="E129" s="61">
        <v>0</v>
      </c>
      <c r="F129" s="61">
        <v>0</v>
      </c>
      <c r="G129" s="61">
        <v>0</v>
      </c>
      <c r="H129" s="61">
        <v>0</v>
      </c>
      <c r="I129" s="61">
        <v>0</v>
      </c>
      <c r="J129" s="61">
        <v>0</v>
      </c>
      <c r="K129" s="61">
        <v>0</v>
      </c>
      <c r="L129" s="61">
        <v>0</v>
      </c>
      <c r="M129" s="61">
        <v>0</v>
      </c>
      <c r="N129" s="61">
        <v>0</v>
      </c>
      <c r="O129" s="61">
        <v>0</v>
      </c>
      <c r="P129" s="61">
        <v>0</v>
      </c>
      <c r="Q129" s="61">
        <v>0</v>
      </c>
      <c r="R129" s="61">
        <v>0</v>
      </c>
      <c r="S129" s="61">
        <v>0</v>
      </c>
      <c r="T129" s="61">
        <v>0</v>
      </c>
      <c r="U129" s="61">
        <v>0</v>
      </c>
      <c r="V129" s="61">
        <v>0</v>
      </c>
      <c r="W129" s="61">
        <v>9.3141104017847288E-6</v>
      </c>
      <c r="X129" s="61">
        <v>0</v>
      </c>
      <c r="Y129" s="61">
        <v>0</v>
      </c>
      <c r="Z129" s="61">
        <v>3.62430815473446E-5</v>
      </c>
      <c r="AA129" s="61">
        <v>0</v>
      </c>
      <c r="AB129" s="61">
        <v>0</v>
      </c>
      <c r="AC129" s="61">
        <v>5.3320601375050814E-6</v>
      </c>
      <c r="AD129" s="61">
        <v>4.3539337588083011E-4</v>
      </c>
      <c r="AE129" s="61">
        <v>1.4738996746191537E-4</v>
      </c>
      <c r="AF129" s="61">
        <v>0</v>
      </c>
      <c r="AG129" s="61">
        <v>0</v>
      </c>
      <c r="AH129" s="61">
        <v>1.9438520321523483E-4</v>
      </c>
      <c r="AI129" s="61">
        <v>0</v>
      </c>
      <c r="AJ129" s="61">
        <v>9.496946459819325E-4</v>
      </c>
      <c r="AK129" s="61">
        <v>2.3192524485047151E-3</v>
      </c>
      <c r="AL129" s="61">
        <v>1.4471763185877216E-5</v>
      </c>
      <c r="AM129" s="61">
        <v>5.0145825304480371E-5</v>
      </c>
      <c r="AN129" s="61">
        <v>1.890150503295797E-5</v>
      </c>
      <c r="AO129" s="61">
        <v>2.3029120613986501E-4</v>
      </c>
      <c r="AP129" s="61">
        <v>8.0003719092718289E-4</v>
      </c>
      <c r="AQ129" s="61">
        <v>1.6149051897057845E-3</v>
      </c>
      <c r="AR129" s="61">
        <v>0.76399777222647147</v>
      </c>
      <c r="AS129" s="61">
        <v>1.3007399610112364E-2</v>
      </c>
      <c r="AT129" s="61">
        <v>5.596385065643519E-5</v>
      </c>
      <c r="AU129" s="61">
        <v>1.1919725468554469E-3</v>
      </c>
      <c r="AV129" s="61">
        <v>0</v>
      </c>
      <c r="AW129" s="61">
        <v>4.4884659564828182E-6</v>
      </c>
      <c r="AX129" s="61">
        <v>0</v>
      </c>
      <c r="AY129" s="61">
        <v>5.8511268150439705E-6</v>
      </c>
      <c r="AZ129" s="61">
        <v>3.771205246364577E-4</v>
      </c>
      <c r="BA129" s="61">
        <v>0</v>
      </c>
      <c r="BB129" s="61">
        <v>1.2432558447372877E-4</v>
      </c>
      <c r="BC129" s="61">
        <v>0</v>
      </c>
      <c r="BD129" s="61">
        <v>0</v>
      </c>
      <c r="BE129" s="61">
        <v>0</v>
      </c>
      <c r="BF129" s="61">
        <v>4.4995789349780495E-4</v>
      </c>
      <c r="BG129" s="61">
        <v>6.2963505313031961E-4</v>
      </c>
      <c r="BH129" s="61">
        <v>9.7406236317140477E-4</v>
      </c>
      <c r="BI129" s="61">
        <v>0</v>
      </c>
      <c r="BJ129" s="61">
        <v>2.0948938669934468E-5</v>
      </c>
      <c r="BK129" s="61">
        <v>6.4596725166364913E-4</v>
      </c>
      <c r="BL129" s="61">
        <v>0</v>
      </c>
      <c r="BM129" s="61">
        <v>0</v>
      </c>
      <c r="BN129" s="61">
        <v>0</v>
      </c>
      <c r="BO129" s="61">
        <v>0</v>
      </c>
      <c r="BP129" s="61">
        <v>0</v>
      </c>
      <c r="BQ129" s="61">
        <v>0</v>
      </c>
      <c r="BR129" s="61">
        <v>0</v>
      </c>
      <c r="BS129" s="61">
        <v>0</v>
      </c>
      <c r="BT129" s="61">
        <v>0</v>
      </c>
      <c r="BU129" s="61">
        <v>0</v>
      </c>
      <c r="BV129" s="61">
        <v>0</v>
      </c>
      <c r="BW129" s="61">
        <v>0</v>
      </c>
      <c r="BX129" s="61">
        <v>1.3067695706583876E-5</v>
      </c>
      <c r="BY129" s="61">
        <v>0</v>
      </c>
      <c r="BZ129" s="61">
        <v>0</v>
      </c>
      <c r="CA129" s="61">
        <v>1.3142293226580484E-5</v>
      </c>
      <c r="CB129" s="61">
        <v>0</v>
      </c>
      <c r="CC129" s="61">
        <v>2.7675597145811133E-5</v>
      </c>
      <c r="CD129" s="61">
        <v>0</v>
      </c>
      <c r="CE129" s="61">
        <v>0</v>
      </c>
      <c r="CF129" s="61">
        <v>5.6290414818393819E-5</v>
      </c>
      <c r="CG129" s="61">
        <v>0</v>
      </c>
      <c r="CH129" s="61">
        <v>1.8407397344535813E-4</v>
      </c>
      <c r="CI129" s="61">
        <v>9.2758600613745735E-6</v>
      </c>
      <c r="CJ129" s="61">
        <v>0</v>
      </c>
      <c r="CK129" s="61">
        <v>0</v>
      </c>
      <c r="CL129" s="61">
        <v>0.40779857911935219</v>
      </c>
      <c r="CM129" s="61">
        <v>0.39994170642378762</v>
      </c>
      <c r="CN129" s="61">
        <v>0.66328901686444408</v>
      </c>
      <c r="CO129" s="61">
        <v>0.38537017940308066</v>
      </c>
      <c r="CP129" s="61">
        <v>0.34832604444942411</v>
      </c>
      <c r="CQ129" s="61">
        <v>3.9633127260086412E-4</v>
      </c>
      <c r="CR129" s="61">
        <v>0</v>
      </c>
      <c r="CS129" s="61">
        <v>2.2026675911710342E-3</v>
      </c>
      <c r="CT129" s="61">
        <v>8.0575651869334796E-4</v>
      </c>
      <c r="CU129" s="61">
        <v>1.7182251339886054E-5</v>
      </c>
      <c r="CV129" s="61">
        <v>0</v>
      </c>
      <c r="CW129" s="61">
        <v>0</v>
      </c>
      <c r="CX129" s="61">
        <v>2.63945679039424E-5</v>
      </c>
      <c r="CY129" s="61">
        <v>6.8219838234481918E-4</v>
      </c>
      <c r="CZ129" s="61">
        <v>2.1667435438465779E-5</v>
      </c>
      <c r="DA129" s="61">
        <v>0</v>
      </c>
      <c r="DB129" s="61">
        <v>0</v>
      </c>
      <c r="DC129" s="61">
        <v>0</v>
      </c>
      <c r="DD129" s="61">
        <v>0</v>
      </c>
      <c r="DE129" s="61">
        <v>0</v>
      </c>
      <c r="DF129" s="61">
        <v>0</v>
      </c>
      <c r="DG129" s="61">
        <v>3.1034194768353987E-5</v>
      </c>
      <c r="DH129" s="61">
        <v>0</v>
      </c>
      <c r="DI129" s="61">
        <v>9.0078542714531454E-4</v>
      </c>
      <c r="DJ129" s="61">
        <v>9.3427244585579574E-3</v>
      </c>
      <c r="DK129" s="61">
        <v>2.0051892448685792E-4</v>
      </c>
      <c r="DL129" s="61">
        <v>1.218177997709533E-2</v>
      </c>
      <c r="DM129" s="61">
        <v>8.1185667800398476E-3</v>
      </c>
      <c r="DN129" s="61">
        <v>0</v>
      </c>
      <c r="DO129" s="61">
        <v>3.3647883207851385E-2</v>
      </c>
      <c r="DP129" s="61">
        <v>7.2394364695988508E-4</v>
      </c>
      <c r="DQ129" s="61">
        <v>1.1527617813309778E-3</v>
      </c>
      <c r="DR129" s="61">
        <v>2.7272867268987025E-4</v>
      </c>
      <c r="DS129" s="61">
        <v>5.7521438867886984E-3</v>
      </c>
      <c r="DT129" s="61">
        <v>0</v>
      </c>
      <c r="DU129" s="61">
        <v>1.8115056589118986E-5</v>
      </c>
      <c r="DV129" s="61">
        <v>5.0389730892763142E-4</v>
      </c>
      <c r="DW129" s="61">
        <v>1.5151415666682007E-5</v>
      </c>
      <c r="DX129" s="61">
        <v>0</v>
      </c>
      <c r="DY129" s="61">
        <v>0</v>
      </c>
      <c r="DZ129" s="61">
        <v>6.6669253252120341E-3</v>
      </c>
      <c r="EA129" s="61">
        <v>6.0577107202930301E-3</v>
      </c>
      <c r="EB129" s="61">
        <v>8.1012446927225171E-5</v>
      </c>
      <c r="EC129" s="61">
        <v>1.9830857018519908E-2</v>
      </c>
      <c r="ED129" s="61">
        <v>2.5500463677048072E-4</v>
      </c>
      <c r="EE129" s="61">
        <v>1.0768322893960642E-2</v>
      </c>
      <c r="EF129" s="61">
        <v>9.5702051982383407E-3</v>
      </c>
      <c r="EG129" s="61">
        <v>7.6144478313059961E-3</v>
      </c>
      <c r="EH129" s="61">
        <v>5.487438132102937E-3</v>
      </c>
      <c r="EI129" s="61">
        <v>1.7088065606169116E-3</v>
      </c>
      <c r="EJ129" s="61">
        <v>3.517275935874959E-3</v>
      </c>
      <c r="EK129" s="61">
        <v>5.3353142252236694E-3</v>
      </c>
      <c r="EL129" s="61">
        <v>0</v>
      </c>
      <c r="EM129" s="61">
        <v>0</v>
      </c>
      <c r="EN129" s="61">
        <v>0</v>
      </c>
      <c r="EO129" s="61">
        <v>0</v>
      </c>
      <c r="EP129" s="61">
        <v>0</v>
      </c>
      <c r="EQ129" s="61">
        <v>0</v>
      </c>
      <c r="ER129" s="61">
        <v>0</v>
      </c>
      <c r="ES129" s="61">
        <v>0</v>
      </c>
      <c r="ET129" s="61">
        <v>0</v>
      </c>
      <c r="EU129" s="61">
        <v>0</v>
      </c>
      <c r="EV129" s="61">
        <v>0</v>
      </c>
      <c r="EW129" s="61">
        <v>0</v>
      </c>
      <c r="EX129" s="61">
        <v>0</v>
      </c>
      <c r="EY129" s="61">
        <v>0</v>
      </c>
      <c r="EZ129" s="61">
        <v>0</v>
      </c>
      <c r="FA129" s="61">
        <v>0</v>
      </c>
      <c r="FB129" s="61">
        <v>0</v>
      </c>
      <c r="FC129" s="61">
        <v>0</v>
      </c>
      <c r="FD129" s="61">
        <v>0</v>
      </c>
      <c r="FE129" s="61">
        <v>0</v>
      </c>
      <c r="FF129" s="61">
        <v>3.0404246175207438E-4</v>
      </c>
      <c r="FG129" s="61">
        <v>1.0421828459552165E-3</v>
      </c>
      <c r="FH129" s="61">
        <v>0</v>
      </c>
      <c r="FI129" s="61">
        <v>0</v>
      </c>
      <c r="FJ129" s="61">
        <v>0</v>
      </c>
      <c r="FK129" s="61">
        <v>0</v>
      </c>
      <c r="FL129" s="61">
        <v>0</v>
      </c>
      <c r="FM129" s="61">
        <v>0</v>
      </c>
      <c r="FN129" s="61">
        <v>0</v>
      </c>
      <c r="FO129" s="61">
        <v>3.4104125134058027E-5</v>
      </c>
      <c r="FP129" s="61">
        <v>0</v>
      </c>
      <c r="FQ129" s="61">
        <v>0</v>
      </c>
      <c r="FR129" s="61">
        <v>1.1257429217283817E-5</v>
      </c>
      <c r="FS129" s="61">
        <v>0</v>
      </c>
      <c r="FT129" s="61">
        <v>0</v>
      </c>
      <c r="FU129" s="61">
        <v>7.2847326717482464E-6</v>
      </c>
      <c r="FV129" s="61">
        <v>0</v>
      </c>
      <c r="FW129" s="61">
        <v>0</v>
      </c>
      <c r="FX129" s="61">
        <v>0</v>
      </c>
      <c r="FY129" s="61">
        <v>0</v>
      </c>
      <c r="FZ129" s="61">
        <v>2.6126189873073907E-4</v>
      </c>
      <c r="GA129" s="61">
        <v>5.813422130783837E-4</v>
      </c>
      <c r="GB129" s="61">
        <v>1.9485817791352333E-3</v>
      </c>
      <c r="GC129" s="61">
        <v>0</v>
      </c>
      <c r="GD129" s="61">
        <v>0</v>
      </c>
      <c r="GE129" s="61">
        <v>0</v>
      </c>
      <c r="GF129" s="61">
        <v>0</v>
      </c>
      <c r="GG129" s="61">
        <v>0</v>
      </c>
      <c r="GH129" s="61">
        <v>0</v>
      </c>
      <c r="GI129" s="61">
        <v>8.9082420134271281E-4</v>
      </c>
      <c r="GJ129" s="61">
        <v>1.2713670058278311E-3</v>
      </c>
      <c r="GK129" s="61">
        <v>0</v>
      </c>
      <c r="GL129" s="61">
        <v>0</v>
      </c>
      <c r="GM129" s="61">
        <v>0</v>
      </c>
      <c r="GN129" s="61">
        <v>0</v>
      </c>
      <c r="GO129" s="61">
        <v>9.0180818767364621E-6</v>
      </c>
      <c r="GP129" s="61">
        <v>0</v>
      </c>
      <c r="GQ129" s="61">
        <v>0</v>
      </c>
      <c r="GR129" s="61">
        <v>0</v>
      </c>
      <c r="GS129" s="61">
        <v>0</v>
      </c>
      <c r="GT129" s="61">
        <v>0</v>
      </c>
      <c r="GU129" s="61">
        <v>0</v>
      </c>
      <c r="GV129" s="61">
        <v>0</v>
      </c>
      <c r="GW129" s="61">
        <v>0</v>
      </c>
      <c r="GX129" s="61">
        <v>2.9412542119875364E-3</v>
      </c>
      <c r="GY129" s="61">
        <v>7.4338547302227581E-4</v>
      </c>
      <c r="GZ129" s="61">
        <v>1.220140412001266E-3</v>
      </c>
      <c r="HA129" s="61">
        <v>6.4054603467237606E-4</v>
      </c>
      <c r="HB129" s="61">
        <v>1.8269341460083134E-3</v>
      </c>
      <c r="HC129" s="61">
        <v>1.6263382762912018E-2</v>
      </c>
      <c r="HD129" s="61">
        <v>2.7320662292947419E-2</v>
      </c>
      <c r="HE129" s="61">
        <v>1.1149682421918391E-3</v>
      </c>
      <c r="HF129" s="61">
        <v>2.9152443154237683E-3</v>
      </c>
      <c r="HG129" s="61">
        <v>0</v>
      </c>
      <c r="HH129" s="61">
        <v>4.094364236677802E-2</v>
      </c>
      <c r="HI129" s="61">
        <v>6.3404079725958573E-3</v>
      </c>
      <c r="HJ129" s="61">
        <v>0</v>
      </c>
      <c r="HK129" s="61">
        <v>0</v>
      </c>
      <c r="HL129" s="61">
        <v>0</v>
      </c>
      <c r="HM129" s="61">
        <v>0</v>
      </c>
      <c r="HN129" s="61">
        <v>0</v>
      </c>
      <c r="HO129" s="61">
        <v>0</v>
      </c>
      <c r="HP129" s="61">
        <v>0.72217238000426476</v>
      </c>
      <c r="HQ129" s="61">
        <v>0.521181933856385</v>
      </c>
      <c r="HR129" s="61">
        <v>0.30406526290381086</v>
      </c>
      <c r="HS129" s="61">
        <v>8.3259510800499884E-2</v>
      </c>
      <c r="HT129" s="61">
        <v>0.35871113219357914</v>
      </c>
      <c r="HU129" s="61">
        <v>0.58918661571518727</v>
      </c>
      <c r="HV129" s="61">
        <v>0.68868414015676949</v>
      </c>
      <c r="HW129" s="61">
        <v>0</v>
      </c>
      <c r="HX129" s="61">
        <v>0</v>
      </c>
      <c r="HY129" s="61">
        <v>0</v>
      </c>
      <c r="HZ129" s="61">
        <v>0</v>
      </c>
      <c r="IA129" s="61">
        <v>0</v>
      </c>
      <c r="IB129" s="61">
        <v>0</v>
      </c>
      <c r="IC129" s="61">
        <v>1.3831850025998998E-3</v>
      </c>
      <c r="ID129" s="61">
        <v>0</v>
      </c>
      <c r="IE129" s="61">
        <v>0</v>
      </c>
      <c r="IF129" s="61">
        <v>0</v>
      </c>
      <c r="IG129" s="61">
        <v>2.415616994846762E-3</v>
      </c>
      <c r="IH129" s="61">
        <v>0</v>
      </c>
      <c r="II129" s="61">
        <v>2.5765395278827239E-5</v>
      </c>
      <c r="IJ129" s="61">
        <v>0</v>
      </c>
      <c r="IK129" s="61">
        <v>0</v>
      </c>
      <c r="IL129" s="61">
        <v>4.6112372028512834E-6</v>
      </c>
      <c r="IM129" s="61">
        <v>0</v>
      </c>
      <c r="IN129" s="61">
        <v>0</v>
      </c>
      <c r="IO129" s="61">
        <v>0</v>
      </c>
      <c r="IP129" s="61">
        <v>0</v>
      </c>
      <c r="IQ129" s="61">
        <v>0</v>
      </c>
      <c r="IR129" s="61">
        <v>5.9044101739393986E-6</v>
      </c>
      <c r="IS129" s="61">
        <v>0</v>
      </c>
      <c r="IT129" s="61">
        <v>0</v>
      </c>
      <c r="IU129" s="61">
        <v>8.357996427856563E-6</v>
      </c>
      <c r="IV129" s="61">
        <v>0</v>
      </c>
      <c r="IW129" s="61">
        <v>0</v>
      </c>
      <c r="IX129" s="61">
        <v>0</v>
      </c>
      <c r="IY129" s="61">
        <v>1.2937058621422349E-5</v>
      </c>
      <c r="IZ129" s="61">
        <v>0</v>
      </c>
      <c r="JA129" s="61">
        <v>0</v>
      </c>
      <c r="JB129" s="61">
        <v>0</v>
      </c>
      <c r="JC129" s="61">
        <v>6.6648212765484108E-5</v>
      </c>
      <c r="JD129" s="61">
        <v>0</v>
      </c>
      <c r="JE129" s="61">
        <v>1.6347901748613641E-4</v>
      </c>
      <c r="JF129" s="61">
        <v>0</v>
      </c>
      <c r="JG129" s="61">
        <v>1.8852218061557926E-4</v>
      </c>
      <c r="JH129" s="61">
        <v>1.4166169241886593E-4</v>
      </c>
      <c r="JI129" s="61">
        <v>0</v>
      </c>
      <c r="JJ129" s="61">
        <v>0</v>
      </c>
      <c r="JK129" s="61">
        <v>0</v>
      </c>
      <c r="JL129" s="61">
        <v>3.7241670266735965E-5</v>
      </c>
      <c r="JM129" s="61">
        <v>1.4719027235792646E-5</v>
      </c>
      <c r="JN129" s="61">
        <v>5.2845885526607909E-6</v>
      </c>
      <c r="JO129" s="61">
        <v>0</v>
      </c>
      <c r="JP129" s="61">
        <v>0</v>
      </c>
      <c r="JQ129" s="61">
        <v>0</v>
      </c>
      <c r="JR129" s="61">
        <v>0</v>
      </c>
      <c r="JS129" s="61">
        <v>0</v>
      </c>
      <c r="JT129" s="61">
        <v>3.601143296049332E-2</v>
      </c>
      <c r="JU129" s="61">
        <v>0</v>
      </c>
      <c r="JV129" s="61">
        <v>3.0574934230955009E-5</v>
      </c>
      <c r="JW129" s="61">
        <v>2.388455324070872E-4</v>
      </c>
      <c r="JX129" s="61">
        <v>0</v>
      </c>
      <c r="JY129" s="61">
        <v>1.7607476048935342E-4</v>
      </c>
      <c r="JZ129" s="61">
        <v>9.8807785312761626E-4</v>
      </c>
      <c r="KA129" s="61">
        <v>1.6317833643983077E-3</v>
      </c>
      <c r="KB129" s="61">
        <v>1.5649292492585871E-3</v>
      </c>
      <c r="KC129" s="61">
        <v>2.293993779189305E-4</v>
      </c>
      <c r="KD129" s="61">
        <v>8.6698925055151625E-4</v>
      </c>
      <c r="KE129" s="61">
        <v>7.2068856226831557E-5</v>
      </c>
      <c r="KF129" s="61">
        <v>2.7980575347433034E-4</v>
      </c>
      <c r="KG129" s="61">
        <v>0</v>
      </c>
      <c r="KH129" s="61">
        <v>0</v>
      </c>
      <c r="KI129" s="61">
        <v>1.6958511411893173E-5</v>
      </c>
      <c r="KJ129" s="61">
        <v>6.9301863968373222E-5</v>
      </c>
      <c r="KK129" s="61">
        <v>1.4312790331246059E-4</v>
      </c>
      <c r="KL129" s="61">
        <v>1.5711243570868088E-3</v>
      </c>
      <c r="KM129" s="61">
        <v>4.6181216914807519E-4</v>
      </c>
      <c r="KN129" s="61">
        <v>5.0563797098425629E-3</v>
      </c>
      <c r="KO129" s="61">
        <v>9.2042303737448824E-4</v>
      </c>
      <c r="KP129" s="61">
        <v>1.48193358197776E-3</v>
      </c>
      <c r="KQ129" s="61">
        <v>6.1833505805531073E-6</v>
      </c>
      <c r="KR129" s="61">
        <v>4.0157040327545308E-6</v>
      </c>
      <c r="KS129" s="61">
        <v>0</v>
      </c>
      <c r="KT129" s="61">
        <v>2.3667449887515593E-5</v>
      </c>
      <c r="KU129" s="61">
        <v>2.8844879480898627E-5</v>
      </c>
      <c r="KV129" s="61">
        <v>2.3772724153567713E-3</v>
      </c>
      <c r="KW129" s="61">
        <v>1.2941101474242558E-4</v>
      </c>
      <c r="KX129" s="61">
        <v>1.7403044335220683E-3</v>
      </c>
      <c r="KY129" s="61">
        <v>1.3034846893462623E-4</v>
      </c>
      <c r="KZ129" s="61">
        <v>4.4849260787197502E-4</v>
      </c>
    </row>
    <row r="130" spans="1:312" ht="13" x14ac:dyDescent="0.3">
      <c r="A130" s="102">
        <v>1.0181041884514213</v>
      </c>
      <c r="B130" s="50" t="s">
        <v>802</v>
      </c>
      <c r="C130" s="60" t="s">
        <v>88</v>
      </c>
      <c r="D130" s="61">
        <v>0</v>
      </c>
      <c r="E130" s="61">
        <v>0</v>
      </c>
      <c r="F130" s="61">
        <v>0</v>
      </c>
      <c r="G130" s="61">
        <v>0</v>
      </c>
      <c r="H130" s="61">
        <v>0</v>
      </c>
      <c r="I130" s="61">
        <v>0</v>
      </c>
      <c r="J130" s="61">
        <v>0</v>
      </c>
      <c r="K130" s="61">
        <v>0</v>
      </c>
      <c r="L130" s="61">
        <v>0</v>
      </c>
      <c r="M130" s="61">
        <v>0</v>
      </c>
      <c r="N130" s="61">
        <v>0</v>
      </c>
      <c r="O130" s="61">
        <v>0</v>
      </c>
      <c r="P130" s="61">
        <v>0</v>
      </c>
      <c r="Q130" s="61">
        <v>0</v>
      </c>
      <c r="R130" s="61">
        <v>0</v>
      </c>
      <c r="S130" s="61">
        <v>0</v>
      </c>
      <c r="T130" s="61">
        <v>0</v>
      </c>
      <c r="U130" s="61">
        <v>1.3015420870966123E-5</v>
      </c>
      <c r="V130" s="61">
        <v>0</v>
      </c>
      <c r="W130" s="61">
        <v>2.1808648745642292E-5</v>
      </c>
      <c r="X130" s="61">
        <v>4.4624881516755977E-6</v>
      </c>
      <c r="Y130" s="61">
        <v>0</v>
      </c>
      <c r="Z130" s="61">
        <v>0</v>
      </c>
      <c r="AA130" s="61">
        <v>0</v>
      </c>
      <c r="AB130" s="61">
        <v>0</v>
      </c>
      <c r="AC130" s="61">
        <v>0</v>
      </c>
      <c r="AD130" s="61">
        <v>0</v>
      </c>
      <c r="AE130" s="61">
        <v>0</v>
      </c>
      <c r="AF130" s="61">
        <v>0</v>
      </c>
      <c r="AG130" s="61">
        <v>0</v>
      </c>
      <c r="AH130" s="61">
        <v>0</v>
      </c>
      <c r="AI130" s="61">
        <v>0</v>
      </c>
      <c r="AJ130" s="61">
        <v>0</v>
      </c>
      <c r="AK130" s="61">
        <v>0</v>
      </c>
      <c r="AL130" s="61">
        <v>0</v>
      </c>
      <c r="AM130" s="61">
        <v>0</v>
      </c>
      <c r="AN130" s="61">
        <v>0</v>
      </c>
      <c r="AO130" s="61">
        <v>0</v>
      </c>
      <c r="AP130" s="61">
        <v>0</v>
      </c>
      <c r="AQ130" s="61">
        <v>0</v>
      </c>
      <c r="AR130" s="61">
        <v>0</v>
      </c>
      <c r="AS130" s="61">
        <v>0</v>
      </c>
      <c r="AT130" s="61">
        <v>0</v>
      </c>
      <c r="AU130" s="61">
        <v>0</v>
      </c>
      <c r="AV130" s="61">
        <v>0</v>
      </c>
      <c r="AW130" s="61">
        <v>0</v>
      </c>
      <c r="AX130" s="61">
        <v>0</v>
      </c>
      <c r="AY130" s="61">
        <v>1.7802364564921017E-5</v>
      </c>
      <c r="AZ130" s="61">
        <v>0</v>
      </c>
      <c r="BA130" s="61">
        <v>0</v>
      </c>
      <c r="BB130" s="61">
        <v>0</v>
      </c>
      <c r="BC130" s="61">
        <v>0</v>
      </c>
      <c r="BD130" s="61">
        <v>0</v>
      </c>
      <c r="BE130" s="61">
        <v>0</v>
      </c>
      <c r="BF130" s="61">
        <v>0</v>
      </c>
      <c r="BG130" s="61">
        <v>0</v>
      </c>
      <c r="BH130" s="61">
        <v>0</v>
      </c>
      <c r="BI130" s="61">
        <v>0</v>
      </c>
      <c r="BJ130" s="61">
        <v>0</v>
      </c>
      <c r="BK130" s="61">
        <v>0</v>
      </c>
      <c r="BL130" s="61">
        <v>0</v>
      </c>
      <c r="BM130" s="61">
        <v>0</v>
      </c>
      <c r="BN130" s="61">
        <v>0</v>
      </c>
      <c r="BO130" s="61">
        <v>0</v>
      </c>
      <c r="BP130" s="61">
        <v>0</v>
      </c>
      <c r="BQ130" s="61">
        <v>0</v>
      </c>
      <c r="BR130" s="61">
        <v>0</v>
      </c>
      <c r="BS130" s="61">
        <v>0</v>
      </c>
      <c r="BT130" s="61">
        <v>0</v>
      </c>
      <c r="BU130" s="61">
        <v>0</v>
      </c>
      <c r="BV130" s="61">
        <v>0</v>
      </c>
      <c r="BW130" s="61">
        <v>0</v>
      </c>
      <c r="BX130" s="61">
        <v>0</v>
      </c>
      <c r="BY130" s="61">
        <v>0</v>
      </c>
      <c r="BZ130" s="61">
        <v>0</v>
      </c>
      <c r="CA130" s="61">
        <v>0</v>
      </c>
      <c r="CB130" s="61">
        <v>0</v>
      </c>
      <c r="CC130" s="61">
        <v>0</v>
      </c>
      <c r="CD130" s="61">
        <v>0</v>
      </c>
      <c r="CE130" s="61">
        <v>0</v>
      </c>
      <c r="CF130" s="61">
        <v>0</v>
      </c>
      <c r="CG130" s="61">
        <v>0</v>
      </c>
      <c r="CH130" s="61">
        <v>0</v>
      </c>
      <c r="CI130" s="61">
        <v>0</v>
      </c>
      <c r="CJ130" s="61">
        <v>0</v>
      </c>
      <c r="CK130" s="61">
        <v>0</v>
      </c>
      <c r="CL130" s="61">
        <v>0</v>
      </c>
      <c r="CM130" s="61">
        <v>0</v>
      </c>
      <c r="CN130" s="61">
        <v>0</v>
      </c>
      <c r="CO130" s="61">
        <v>0</v>
      </c>
      <c r="CP130" s="61">
        <v>0</v>
      </c>
      <c r="CQ130" s="61">
        <v>0</v>
      </c>
      <c r="CR130" s="61">
        <v>0</v>
      </c>
      <c r="CS130" s="61">
        <v>0</v>
      </c>
      <c r="CT130" s="61">
        <v>0</v>
      </c>
      <c r="CU130" s="61">
        <v>0</v>
      </c>
      <c r="CV130" s="61">
        <v>0</v>
      </c>
      <c r="CW130" s="61">
        <v>0</v>
      </c>
      <c r="CX130" s="61">
        <v>0</v>
      </c>
      <c r="CY130" s="61">
        <v>0</v>
      </c>
      <c r="CZ130" s="61">
        <v>0</v>
      </c>
      <c r="DA130" s="61">
        <v>0</v>
      </c>
      <c r="DB130" s="61">
        <v>0</v>
      </c>
      <c r="DC130" s="61">
        <v>0</v>
      </c>
      <c r="DD130" s="61">
        <v>0</v>
      </c>
      <c r="DE130" s="61">
        <v>0</v>
      </c>
      <c r="DF130" s="61">
        <v>0</v>
      </c>
      <c r="DG130" s="61">
        <v>0</v>
      </c>
      <c r="DH130" s="61">
        <v>0</v>
      </c>
      <c r="DI130" s="61">
        <v>0</v>
      </c>
      <c r="DJ130" s="61">
        <v>0</v>
      </c>
      <c r="DK130" s="61">
        <v>0</v>
      </c>
      <c r="DL130" s="61">
        <v>0</v>
      </c>
      <c r="DM130" s="61">
        <v>0</v>
      </c>
      <c r="DN130" s="61">
        <v>0</v>
      </c>
      <c r="DO130" s="61">
        <v>0</v>
      </c>
      <c r="DP130" s="61">
        <v>0</v>
      </c>
      <c r="DQ130" s="61">
        <v>0</v>
      </c>
      <c r="DR130" s="61">
        <v>0</v>
      </c>
      <c r="DS130" s="61">
        <v>0</v>
      </c>
      <c r="DT130" s="61">
        <v>0</v>
      </c>
      <c r="DU130" s="61">
        <v>0</v>
      </c>
      <c r="DV130" s="61">
        <v>0</v>
      </c>
      <c r="DW130" s="61">
        <v>0</v>
      </c>
      <c r="DX130" s="61">
        <v>0</v>
      </c>
      <c r="DY130" s="61">
        <v>0</v>
      </c>
      <c r="DZ130" s="61">
        <v>0</v>
      </c>
      <c r="EA130" s="61">
        <v>0</v>
      </c>
      <c r="EB130" s="61">
        <v>0</v>
      </c>
      <c r="EC130" s="61">
        <v>0</v>
      </c>
      <c r="ED130" s="61">
        <v>0</v>
      </c>
      <c r="EE130" s="61">
        <v>0</v>
      </c>
      <c r="EF130" s="61">
        <v>0</v>
      </c>
      <c r="EG130" s="61">
        <v>0</v>
      </c>
      <c r="EH130" s="61">
        <v>0</v>
      </c>
      <c r="EI130" s="61">
        <v>0</v>
      </c>
      <c r="EJ130" s="61">
        <v>0</v>
      </c>
      <c r="EK130" s="61">
        <v>0</v>
      </c>
      <c r="EL130" s="61">
        <v>0</v>
      </c>
      <c r="EM130" s="61">
        <v>0</v>
      </c>
      <c r="EN130" s="61">
        <v>0</v>
      </c>
      <c r="EO130" s="61">
        <v>0</v>
      </c>
      <c r="EP130" s="61">
        <v>0</v>
      </c>
      <c r="EQ130" s="61">
        <v>0</v>
      </c>
      <c r="ER130" s="61">
        <v>0</v>
      </c>
      <c r="ES130" s="61">
        <v>0</v>
      </c>
      <c r="ET130" s="61">
        <v>0</v>
      </c>
      <c r="EU130" s="61">
        <v>0</v>
      </c>
      <c r="EV130" s="61">
        <v>0</v>
      </c>
      <c r="EW130" s="61">
        <v>0</v>
      </c>
      <c r="EX130" s="61">
        <v>0</v>
      </c>
      <c r="EY130" s="61">
        <v>0</v>
      </c>
      <c r="EZ130" s="61">
        <v>0</v>
      </c>
      <c r="FA130" s="61">
        <v>0</v>
      </c>
      <c r="FB130" s="61">
        <v>0</v>
      </c>
      <c r="FC130" s="61">
        <v>0</v>
      </c>
      <c r="FD130" s="61">
        <v>0</v>
      </c>
      <c r="FE130" s="61">
        <v>0</v>
      </c>
      <c r="FF130" s="61">
        <v>0</v>
      </c>
      <c r="FG130" s="61">
        <v>0</v>
      </c>
      <c r="FH130" s="61">
        <v>0</v>
      </c>
      <c r="FI130" s="61">
        <v>0</v>
      </c>
      <c r="FJ130" s="61">
        <v>0</v>
      </c>
      <c r="FK130" s="61">
        <v>0</v>
      </c>
      <c r="FL130" s="61">
        <v>0</v>
      </c>
      <c r="FM130" s="61">
        <v>0</v>
      </c>
      <c r="FN130" s="61">
        <v>0</v>
      </c>
      <c r="FO130" s="61">
        <v>0</v>
      </c>
      <c r="FP130" s="61">
        <v>0</v>
      </c>
      <c r="FQ130" s="61">
        <v>0</v>
      </c>
      <c r="FR130" s="61">
        <v>0</v>
      </c>
      <c r="FS130" s="61">
        <v>0</v>
      </c>
      <c r="FT130" s="61">
        <v>0</v>
      </c>
      <c r="FU130" s="61">
        <v>0</v>
      </c>
      <c r="FV130" s="61">
        <v>0</v>
      </c>
      <c r="FW130" s="61">
        <v>0</v>
      </c>
      <c r="FX130" s="61">
        <v>0</v>
      </c>
      <c r="FY130" s="61">
        <v>0</v>
      </c>
      <c r="FZ130" s="61">
        <v>0</v>
      </c>
      <c r="GA130" s="61">
        <v>0</v>
      </c>
      <c r="GB130" s="61">
        <v>0</v>
      </c>
      <c r="GC130" s="61">
        <v>0</v>
      </c>
      <c r="GD130" s="61">
        <v>0</v>
      </c>
      <c r="GE130" s="61">
        <v>0</v>
      </c>
      <c r="GF130" s="61">
        <v>0</v>
      </c>
      <c r="GG130" s="61">
        <v>0</v>
      </c>
      <c r="GH130" s="61">
        <v>0</v>
      </c>
      <c r="GI130" s="61">
        <v>0</v>
      </c>
      <c r="GJ130" s="61">
        <v>0</v>
      </c>
      <c r="GK130" s="61">
        <v>0</v>
      </c>
      <c r="GL130" s="61">
        <v>0</v>
      </c>
      <c r="GM130" s="61">
        <v>0</v>
      </c>
      <c r="GN130" s="61">
        <v>0</v>
      </c>
      <c r="GO130" s="61">
        <v>1.3195735469031847E-3</v>
      </c>
      <c r="GP130" s="61">
        <v>6.9373688309447688E-5</v>
      </c>
      <c r="GQ130" s="61">
        <v>3.4454893629343748E-3</v>
      </c>
      <c r="GR130" s="61">
        <v>4.2283045344731926E-4</v>
      </c>
      <c r="GS130" s="61">
        <v>1.923686935953837E-3</v>
      </c>
      <c r="GT130" s="61">
        <v>0</v>
      </c>
      <c r="GU130" s="61">
        <v>0</v>
      </c>
      <c r="GV130" s="61">
        <v>0</v>
      </c>
      <c r="GW130" s="61">
        <v>0</v>
      </c>
      <c r="GX130" s="61">
        <v>0</v>
      </c>
      <c r="GY130" s="61">
        <v>0</v>
      </c>
      <c r="GZ130" s="61">
        <v>0</v>
      </c>
      <c r="HA130" s="61">
        <v>0</v>
      </c>
      <c r="HB130" s="61">
        <v>0</v>
      </c>
      <c r="HC130" s="61">
        <v>0</v>
      </c>
      <c r="HD130" s="61">
        <v>0</v>
      </c>
      <c r="HE130" s="61">
        <v>0</v>
      </c>
      <c r="HF130" s="61">
        <v>0</v>
      </c>
      <c r="HG130" s="61">
        <v>0</v>
      </c>
      <c r="HH130" s="61">
        <v>0</v>
      </c>
      <c r="HI130" s="61">
        <v>0</v>
      </c>
      <c r="HJ130" s="61">
        <v>0</v>
      </c>
      <c r="HK130" s="61">
        <v>1.6015788450309302E-4</v>
      </c>
      <c r="HL130" s="61">
        <v>0</v>
      </c>
      <c r="HM130" s="61">
        <v>0</v>
      </c>
      <c r="HN130" s="61">
        <v>0</v>
      </c>
      <c r="HO130" s="61">
        <v>0</v>
      </c>
      <c r="HP130" s="61">
        <v>0</v>
      </c>
      <c r="HQ130" s="61">
        <v>0</v>
      </c>
      <c r="HR130" s="61">
        <v>0</v>
      </c>
      <c r="HS130" s="61">
        <v>0</v>
      </c>
      <c r="HT130" s="61">
        <v>0</v>
      </c>
      <c r="HU130" s="61">
        <v>0</v>
      </c>
      <c r="HV130" s="61">
        <v>0</v>
      </c>
      <c r="HW130" s="61">
        <v>0</v>
      </c>
      <c r="HX130" s="61">
        <v>3.0814017363262256E-5</v>
      </c>
      <c r="HY130" s="61">
        <v>0</v>
      </c>
      <c r="HZ130" s="61">
        <v>1.9241252424237458E-5</v>
      </c>
      <c r="IA130" s="61">
        <v>6.3928670185250803E-5</v>
      </c>
      <c r="IB130" s="61">
        <v>1.7358610275176729E-5</v>
      </c>
      <c r="IC130" s="61">
        <v>0</v>
      </c>
      <c r="ID130" s="61">
        <v>0</v>
      </c>
      <c r="IE130" s="61">
        <v>0</v>
      </c>
      <c r="IF130" s="61">
        <v>0</v>
      </c>
      <c r="IG130" s="61">
        <v>0</v>
      </c>
      <c r="IH130" s="61">
        <v>0</v>
      </c>
      <c r="II130" s="61">
        <v>0</v>
      </c>
      <c r="IJ130" s="61">
        <v>0</v>
      </c>
      <c r="IK130" s="61">
        <v>0</v>
      </c>
      <c r="IL130" s="61">
        <v>0</v>
      </c>
      <c r="IM130" s="61">
        <v>0</v>
      </c>
      <c r="IN130" s="61">
        <v>0</v>
      </c>
      <c r="IO130" s="61">
        <v>0</v>
      </c>
      <c r="IP130" s="61">
        <v>0</v>
      </c>
      <c r="IQ130" s="61">
        <v>0</v>
      </c>
      <c r="IR130" s="61">
        <v>0</v>
      </c>
      <c r="IS130" s="61">
        <v>0</v>
      </c>
      <c r="IT130" s="61">
        <v>0</v>
      </c>
      <c r="IU130" s="61">
        <v>0</v>
      </c>
      <c r="IV130" s="61">
        <v>0</v>
      </c>
      <c r="IW130" s="61">
        <v>0</v>
      </c>
      <c r="IX130" s="61">
        <v>0</v>
      </c>
      <c r="IY130" s="61">
        <v>0</v>
      </c>
      <c r="IZ130" s="61">
        <v>0</v>
      </c>
      <c r="JA130" s="61">
        <v>0</v>
      </c>
      <c r="JB130" s="61">
        <v>0</v>
      </c>
      <c r="JC130" s="61">
        <v>0</v>
      </c>
      <c r="JD130" s="61">
        <v>0</v>
      </c>
      <c r="JE130" s="61">
        <v>0</v>
      </c>
      <c r="JF130" s="61">
        <v>0</v>
      </c>
      <c r="JG130" s="61">
        <v>9.5865394738157679E-5</v>
      </c>
      <c r="JH130" s="61">
        <v>0</v>
      </c>
      <c r="JI130" s="61">
        <v>0</v>
      </c>
      <c r="JJ130" s="61">
        <v>1.1749399627675428E-3</v>
      </c>
      <c r="JK130" s="61">
        <v>1.2761903890516561E-5</v>
      </c>
      <c r="JL130" s="61">
        <v>3.4555053554347175E-2</v>
      </c>
      <c r="JM130" s="61">
        <v>3.8760105054253967E-4</v>
      </c>
      <c r="JN130" s="61">
        <v>0</v>
      </c>
      <c r="JO130" s="61">
        <v>0</v>
      </c>
      <c r="JP130" s="61">
        <v>0</v>
      </c>
      <c r="JQ130" s="61">
        <v>0</v>
      </c>
      <c r="JR130" s="61">
        <v>0</v>
      </c>
      <c r="JS130" s="61">
        <v>0</v>
      </c>
      <c r="JT130" s="61">
        <v>0</v>
      </c>
      <c r="JU130" s="61">
        <v>0</v>
      </c>
      <c r="JV130" s="61">
        <v>0</v>
      </c>
      <c r="JW130" s="61">
        <v>0</v>
      </c>
      <c r="JX130" s="61">
        <v>0</v>
      </c>
      <c r="JY130" s="61">
        <v>0</v>
      </c>
      <c r="JZ130" s="61">
        <v>0</v>
      </c>
      <c r="KA130" s="61">
        <v>0</v>
      </c>
      <c r="KB130" s="61">
        <v>0</v>
      </c>
      <c r="KC130" s="61">
        <v>0</v>
      </c>
      <c r="KD130" s="61">
        <v>0</v>
      </c>
      <c r="KE130" s="61">
        <v>0</v>
      </c>
      <c r="KF130" s="61">
        <v>0</v>
      </c>
      <c r="KG130" s="61">
        <v>0</v>
      </c>
      <c r="KH130" s="61">
        <v>0</v>
      </c>
      <c r="KI130" s="61">
        <v>0</v>
      </c>
      <c r="KJ130" s="61">
        <v>0</v>
      </c>
      <c r="KK130" s="61">
        <v>0</v>
      </c>
      <c r="KL130" s="61">
        <v>0</v>
      </c>
      <c r="KM130" s="61">
        <v>0</v>
      </c>
      <c r="KN130" s="61">
        <v>0</v>
      </c>
      <c r="KO130" s="61">
        <v>0</v>
      </c>
      <c r="KP130" s="61">
        <v>0</v>
      </c>
      <c r="KQ130" s="61">
        <v>0</v>
      </c>
      <c r="KR130" s="61">
        <v>0</v>
      </c>
      <c r="KS130" s="61">
        <v>0</v>
      </c>
      <c r="KT130" s="61">
        <v>0</v>
      </c>
      <c r="KU130" s="61">
        <v>0</v>
      </c>
      <c r="KV130" s="61">
        <v>0</v>
      </c>
      <c r="KW130" s="61">
        <v>0</v>
      </c>
      <c r="KX130" s="61">
        <v>0</v>
      </c>
      <c r="KY130" s="61">
        <v>0</v>
      </c>
      <c r="KZ130" s="61">
        <v>0</v>
      </c>
    </row>
    <row r="131" spans="1:312" ht="13" x14ac:dyDescent="0.3">
      <c r="A131" s="102">
        <v>1.0311671311803194</v>
      </c>
      <c r="B131" s="50" t="s">
        <v>7411</v>
      </c>
      <c r="C131" s="60" t="s">
        <v>73</v>
      </c>
      <c r="D131" s="61">
        <v>0</v>
      </c>
      <c r="E131" s="61">
        <v>0</v>
      </c>
      <c r="F131" s="61">
        <v>0</v>
      </c>
      <c r="G131" s="61">
        <v>0</v>
      </c>
      <c r="H131" s="61">
        <v>0</v>
      </c>
      <c r="I131" s="61">
        <v>1.8890087446014676E-2</v>
      </c>
      <c r="J131" s="61">
        <v>4.8469132943170554E-2</v>
      </c>
      <c r="K131" s="61">
        <v>0</v>
      </c>
      <c r="L131" s="61">
        <v>0</v>
      </c>
      <c r="M131" s="61">
        <v>0</v>
      </c>
      <c r="N131" s="61">
        <v>0</v>
      </c>
      <c r="O131" s="61">
        <v>0</v>
      </c>
      <c r="P131" s="61">
        <v>0</v>
      </c>
      <c r="Q131" s="61">
        <v>0</v>
      </c>
      <c r="R131" s="61">
        <v>0</v>
      </c>
      <c r="S131" s="61">
        <v>0</v>
      </c>
      <c r="T131" s="61">
        <v>0</v>
      </c>
      <c r="U131" s="61">
        <v>0</v>
      </c>
      <c r="V131" s="61">
        <v>0</v>
      </c>
      <c r="W131" s="61">
        <v>0</v>
      </c>
      <c r="X131" s="61">
        <v>0</v>
      </c>
      <c r="Y131" s="61">
        <v>0</v>
      </c>
      <c r="Z131" s="61">
        <v>0</v>
      </c>
      <c r="AA131" s="61">
        <v>0</v>
      </c>
      <c r="AB131" s="61">
        <v>0</v>
      </c>
      <c r="AC131" s="61">
        <v>0</v>
      </c>
      <c r="AD131" s="61">
        <v>0</v>
      </c>
      <c r="AE131" s="61">
        <v>0</v>
      </c>
      <c r="AF131" s="61">
        <v>0</v>
      </c>
      <c r="AG131" s="61">
        <v>0</v>
      </c>
      <c r="AH131" s="61">
        <v>0</v>
      </c>
      <c r="AI131" s="61">
        <v>0</v>
      </c>
      <c r="AJ131" s="61">
        <v>0</v>
      </c>
      <c r="AK131" s="61">
        <v>0</v>
      </c>
      <c r="AL131" s="61">
        <v>0</v>
      </c>
      <c r="AM131" s="61">
        <v>0</v>
      </c>
      <c r="AN131" s="61">
        <v>0</v>
      </c>
      <c r="AO131" s="61">
        <v>0</v>
      </c>
      <c r="AP131" s="61">
        <v>0</v>
      </c>
      <c r="AQ131" s="61">
        <v>0</v>
      </c>
      <c r="AR131" s="61">
        <v>0</v>
      </c>
      <c r="AS131" s="61">
        <v>0</v>
      </c>
      <c r="AT131" s="61">
        <v>0</v>
      </c>
      <c r="AU131" s="61">
        <v>0</v>
      </c>
      <c r="AV131" s="61">
        <v>0</v>
      </c>
      <c r="AW131" s="61">
        <v>1.3330476366292987E-4</v>
      </c>
      <c r="AX131" s="61">
        <v>1.4674698777232015E-3</v>
      </c>
      <c r="AY131" s="61">
        <v>0</v>
      </c>
      <c r="AZ131" s="61">
        <v>0</v>
      </c>
      <c r="BA131" s="61">
        <v>0</v>
      </c>
      <c r="BB131" s="61">
        <v>0</v>
      </c>
      <c r="BC131" s="61">
        <v>0</v>
      </c>
      <c r="BD131" s="61">
        <v>0</v>
      </c>
      <c r="BE131" s="61">
        <v>0</v>
      </c>
      <c r="BF131" s="61">
        <v>0</v>
      </c>
      <c r="BG131" s="61">
        <v>0</v>
      </c>
      <c r="BH131" s="61">
        <v>0</v>
      </c>
      <c r="BI131" s="61">
        <v>0</v>
      </c>
      <c r="BJ131" s="61">
        <v>0</v>
      </c>
      <c r="BK131" s="61">
        <v>0</v>
      </c>
      <c r="BL131" s="61">
        <v>0</v>
      </c>
      <c r="BM131" s="61">
        <v>0</v>
      </c>
      <c r="BN131" s="61">
        <v>0</v>
      </c>
      <c r="BO131" s="61">
        <v>0</v>
      </c>
      <c r="BP131" s="61">
        <v>0</v>
      </c>
      <c r="BQ131" s="61">
        <v>0</v>
      </c>
      <c r="BR131" s="61">
        <v>0</v>
      </c>
      <c r="BS131" s="61">
        <v>0</v>
      </c>
      <c r="BT131" s="61">
        <v>0</v>
      </c>
      <c r="BU131" s="61">
        <v>0</v>
      </c>
      <c r="BV131" s="61">
        <v>0</v>
      </c>
      <c r="BW131" s="61">
        <v>0</v>
      </c>
      <c r="BX131" s="61">
        <v>0</v>
      </c>
      <c r="BY131" s="61">
        <v>0</v>
      </c>
      <c r="BZ131" s="61">
        <v>0</v>
      </c>
      <c r="CA131" s="61">
        <v>0</v>
      </c>
      <c r="CB131" s="61">
        <v>0</v>
      </c>
      <c r="CC131" s="61">
        <v>0</v>
      </c>
      <c r="CD131" s="61">
        <v>0</v>
      </c>
      <c r="CE131" s="61">
        <v>0</v>
      </c>
      <c r="CF131" s="61">
        <v>0</v>
      </c>
      <c r="CG131" s="61">
        <v>0</v>
      </c>
      <c r="CH131" s="61">
        <v>0</v>
      </c>
      <c r="CI131" s="61">
        <v>0</v>
      </c>
      <c r="CJ131" s="61">
        <v>0</v>
      </c>
      <c r="CK131" s="61">
        <v>0</v>
      </c>
      <c r="CL131" s="61">
        <v>0</v>
      </c>
      <c r="CM131" s="61">
        <v>0</v>
      </c>
      <c r="CN131" s="61">
        <v>0</v>
      </c>
      <c r="CO131" s="61">
        <v>0</v>
      </c>
      <c r="CP131" s="61">
        <v>0</v>
      </c>
      <c r="CQ131" s="61">
        <v>0</v>
      </c>
      <c r="CR131" s="61">
        <v>0</v>
      </c>
      <c r="CS131" s="61">
        <v>0</v>
      </c>
      <c r="CT131" s="61">
        <v>0</v>
      </c>
      <c r="CU131" s="61">
        <v>0</v>
      </c>
      <c r="CV131" s="61">
        <v>0</v>
      </c>
      <c r="CW131" s="61">
        <v>0</v>
      </c>
      <c r="CX131" s="61">
        <v>0</v>
      </c>
      <c r="CY131" s="61">
        <v>0</v>
      </c>
      <c r="CZ131" s="61">
        <v>0</v>
      </c>
      <c r="DA131" s="61">
        <v>0</v>
      </c>
      <c r="DB131" s="61">
        <v>0</v>
      </c>
      <c r="DC131" s="61">
        <v>2.8957061256966113E-4</v>
      </c>
      <c r="DD131" s="61">
        <v>0</v>
      </c>
      <c r="DE131" s="61">
        <v>0</v>
      </c>
      <c r="DF131" s="61">
        <v>0</v>
      </c>
      <c r="DG131" s="61">
        <v>0</v>
      </c>
      <c r="DH131" s="61">
        <v>0</v>
      </c>
      <c r="DI131" s="61">
        <v>0</v>
      </c>
      <c r="DJ131" s="61">
        <v>0</v>
      </c>
      <c r="DK131" s="61">
        <v>0</v>
      </c>
      <c r="DL131" s="61">
        <v>0</v>
      </c>
      <c r="DM131" s="61">
        <v>0</v>
      </c>
      <c r="DN131" s="61">
        <v>0</v>
      </c>
      <c r="DO131" s="61">
        <v>0</v>
      </c>
      <c r="DP131" s="61">
        <v>0</v>
      </c>
      <c r="DQ131" s="61">
        <v>0</v>
      </c>
      <c r="DR131" s="61">
        <v>0</v>
      </c>
      <c r="DS131" s="61">
        <v>0</v>
      </c>
      <c r="DT131" s="61">
        <v>0</v>
      </c>
      <c r="DU131" s="61">
        <v>0</v>
      </c>
      <c r="DV131" s="61">
        <v>0</v>
      </c>
      <c r="DW131" s="61">
        <v>0</v>
      </c>
      <c r="DX131" s="61">
        <v>0</v>
      </c>
      <c r="DY131" s="61">
        <v>0</v>
      </c>
      <c r="DZ131" s="61">
        <v>0</v>
      </c>
      <c r="EA131" s="61">
        <v>0</v>
      </c>
      <c r="EB131" s="61">
        <v>0</v>
      </c>
      <c r="EC131" s="61">
        <v>0</v>
      </c>
      <c r="ED131" s="61">
        <v>0</v>
      </c>
      <c r="EE131" s="61">
        <v>0</v>
      </c>
      <c r="EF131" s="61">
        <v>0</v>
      </c>
      <c r="EG131" s="61">
        <v>0</v>
      </c>
      <c r="EH131" s="61">
        <v>0</v>
      </c>
      <c r="EI131" s="61">
        <v>0</v>
      </c>
      <c r="EJ131" s="61">
        <v>0</v>
      </c>
      <c r="EK131" s="61">
        <v>0</v>
      </c>
      <c r="EL131" s="61">
        <v>0</v>
      </c>
      <c r="EM131" s="61">
        <v>0</v>
      </c>
      <c r="EN131" s="61">
        <v>0</v>
      </c>
      <c r="EO131" s="61">
        <v>0</v>
      </c>
      <c r="EP131" s="61">
        <v>0</v>
      </c>
      <c r="EQ131" s="61">
        <v>0</v>
      </c>
      <c r="ER131" s="61">
        <v>0</v>
      </c>
      <c r="ES131" s="61">
        <v>0</v>
      </c>
      <c r="ET131" s="61">
        <v>0</v>
      </c>
      <c r="EU131" s="61">
        <v>0</v>
      </c>
      <c r="EV131" s="61">
        <v>1.3339923281400131E-5</v>
      </c>
      <c r="EW131" s="61">
        <v>0</v>
      </c>
      <c r="EX131" s="61">
        <v>0</v>
      </c>
      <c r="EY131" s="61">
        <v>0</v>
      </c>
      <c r="EZ131" s="61">
        <v>0</v>
      </c>
      <c r="FA131" s="61">
        <v>0</v>
      </c>
      <c r="FB131" s="61">
        <v>0</v>
      </c>
      <c r="FC131" s="61">
        <v>0</v>
      </c>
      <c r="FD131" s="61">
        <v>0</v>
      </c>
      <c r="FE131" s="61">
        <v>0</v>
      </c>
      <c r="FF131" s="61">
        <v>0</v>
      </c>
      <c r="FG131" s="61">
        <v>0</v>
      </c>
      <c r="FH131" s="61">
        <v>0</v>
      </c>
      <c r="FI131" s="61">
        <v>0</v>
      </c>
      <c r="FJ131" s="61">
        <v>0</v>
      </c>
      <c r="FK131" s="61">
        <v>0</v>
      </c>
      <c r="FL131" s="61">
        <v>0</v>
      </c>
      <c r="FM131" s="61">
        <v>0</v>
      </c>
      <c r="FN131" s="61">
        <v>0</v>
      </c>
      <c r="FO131" s="61">
        <v>0</v>
      </c>
      <c r="FP131" s="61">
        <v>0</v>
      </c>
      <c r="FQ131" s="61">
        <v>0</v>
      </c>
      <c r="FR131" s="61">
        <v>0</v>
      </c>
      <c r="FS131" s="61">
        <v>0</v>
      </c>
      <c r="FT131" s="61">
        <v>0</v>
      </c>
      <c r="FU131" s="61">
        <v>0</v>
      </c>
      <c r="FV131" s="61">
        <v>0</v>
      </c>
      <c r="FW131" s="61">
        <v>0</v>
      </c>
      <c r="FX131" s="61">
        <v>0</v>
      </c>
      <c r="FY131" s="61">
        <v>0</v>
      </c>
      <c r="FZ131" s="61">
        <v>0</v>
      </c>
      <c r="GA131" s="61">
        <v>0</v>
      </c>
      <c r="GB131" s="61">
        <v>0</v>
      </c>
      <c r="GC131" s="61">
        <v>0</v>
      </c>
      <c r="GD131" s="61">
        <v>0</v>
      </c>
      <c r="GE131" s="61">
        <v>0</v>
      </c>
      <c r="GF131" s="61">
        <v>0</v>
      </c>
      <c r="GG131" s="61">
        <v>0</v>
      </c>
      <c r="GH131" s="61">
        <v>0</v>
      </c>
      <c r="GI131" s="61">
        <v>0</v>
      </c>
      <c r="GJ131" s="61">
        <v>0</v>
      </c>
      <c r="GK131" s="61">
        <v>0</v>
      </c>
      <c r="GL131" s="61">
        <v>0</v>
      </c>
      <c r="GM131" s="61">
        <v>0</v>
      </c>
      <c r="GN131" s="61">
        <v>0</v>
      </c>
      <c r="GO131" s="61">
        <v>0</v>
      </c>
      <c r="GP131" s="61">
        <v>0</v>
      </c>
      <c r="GQ131" s="61">
        <v>0</v>
      </c>
      <c r="GR131" s="61">
        <v>0</v>
      </c>
      <c r="GS131" s="61">
        <v>0</v>
      </c>
      <c r="GT131" s="61">
        <v>0</v>
      </c>
      <c r="GU131" s="61">
        <v>0</v>
      </c>
      <c r="GV131" s="61">
        <v>0</v>
      </c>
      <c r="GW131" s="61">
        <v>0</v>
      </c>
      <c r="GX131" s="61">
        <v>0</v>
      </c>
      <c r="GY131" s="61">
        <v>0</v>
      </c>
      <c r="GZ131" s="61">
        <v>0</v>
      </c>
      <c r="HA131" s="61">
        <v>0</v>
      </c>
      <c r="HB131" s="61">
        <v>0</v>
      </c>
      <c r="HC131" s="61">
        <v>0</v>
      </c>
      <c r="HD131" s="61">
        <v>0</v>
      </c>
      <c r="HE131" s="61">
        <v>0</v>
      </c>
      <c r="HF131" s="61">
        <v>0</v>
      </c>
      <c r="HG131" s="61">
        <v>0</v>
      </c>
      <c r="HH131" s="61">
        <v>0</v>
      </c>
      <c r="HI131" s="61">
        <v>0</v>
      </c>
      <c r="HJ131" s="61">
        <v>0</v>
      </c>
      <c r="HK131" s="61">
        <v>0</v>
      </c>
      <c r="HL131" s="61">
        <v>0</v>
      </c>
      <c r="HM131" s="61">
        <v>0</v>
      </c>
      <c r="HN131" s="61">
        <v>0</v>
      </c>
      <c r="HO131" s="61">
        <v>0</v>
      </c>
      <c r="HP131" s="61">
        <v>0</v>
      </c>
      <c r="HQ131" s="61">
        <v>0</v>
      </c>
      <c r="HR131" s="61">
        <v>0</v>
      </c>
      <c r="HS131" s="61">
        <v>0</v>
      </c>
      <c r="HT131" s="61">
        <v>0</v>
      </c>
      <c r="HU131" s="61">
        <v>0</v>
      </c>
      <c r="HV131" s="61">
        <v>0</v>
      </c>
      <c r="HW131" s="61">
        <v>0</v>
      </c>
      <c r="HX131" s="61">
        <v>0</v>
      </c>
      <c r="HY131" s="61">
        <v>0</v>
      </c>
      <c r="HZ131" s="61">
        <v>0</v>
      </c>
      <c r="IA131" s="61">
        <v>0</v>
      </c>
      <c r="IB131" s="61">
        <v>0</v>
      </c>
      <c r="IC131" s="61">
        <v>0</v>
      </c>
      <c r="ID131" s="61">
        <v>0</v>
      </c>
      <c r="IE131" s="61">
        <v>0</v>
      </c>
      <c r="IF131" s="61">
        <v>0</v>
      </c>
      <c r="IG131" s="61">
        <v>0</v>
      </c>
      <c r="IH131" s="61">
        <v>0</v>
      </c>
      <c r="II131" s="61">
        <v>0</v>
      </c>
      <c r="IJ131" s="61">
        <v>5.3918894272843041E-5</v>
      </c>
      <c r="IK131" s="61">
        <v>0</v>
      </c>
      <c r="IL131" s="61">
        <v>1.1701981274551859E-4</v>
      </c>
      <c r="IM131" s="61">
        <v>0</v>
      </c>
      <c r="IN131" s="61">
        <v>0</v>
      </c>
      <c r="IO131" s="61">
        <v>9.9589111359923098E-4</v>
      </c>
      <c r="IP131" s="61">
        <v>0</v>
      </c>
      <c r="IQ131" s="61">
        <v>7.1692744522863815E-5</v>
      </c>
      <c r="IR131" s="61">
        <v>1.2539470316727129E-4</v>
      </c>
      <c r="IS131" s="61">
        <v>1.5806498369291587E-3</v>
      </c>
      <c r="IT131" s="61">
        <v>1.6657897940941527E-4</v>
      </c>
      <c r="IU131" s="61">
        <v>6.0052397526359595E-5</v>
      </c>
      <c r="IV131" s="61">
        <v>1.904034610788237E-3</v>
      </c>
      <c r="IW131" s="61">
        <v>6.1701277676651267E-6</v>
      </c>
      <c r="IX131" s="61">
        <v>0</v>
      </c>
      <c r="IY131" s="61">
        <v>0</v>
      </c>
      <c r="IZ131" s="61">
        <v>0</v>
      </c>
      <c r="JA131" s="61">
        <v>0</v>
      </c>
      <c r="JB131" s="61">
        <v>0</v>
      </c>
      <c r="JC131" s="61">
        <v>0</v>
      </c>
      <c r="JD131" s="61">
        <v>0</v>
      </c>
      <c r="JE131" s="61">
        <v>0</v>
      </c>
      <c r="JF131" s="61">
        <v>0</v>
      </c>
      <c r="JG131" s="61">
        <v>0</v>
      </c>
      <c r="JH131" s="61">
        <v>0</v>
      </c>
      <c r="JI131" s="61">
        <v>0</v>
      </c>
      <c r="JJ131" s="61">
        <v>0</v>
      </c>
      <c r="JK131" s="61">
        <v>0</v>
      </c>
      <c r="JL131" s="61">
        <v>0</v>
      </c>
      <c r="JM131" s="61">
        <v>0</v>
      </c>
      <c r="JN131" s="61">
        <v>0</v>
      </c>
      <c r="JO131" s="61">
        <v>0</v>
      </c>
      <c r="JP131" s="61">
        <v>0</v>
      </c>
      <c r="JQ131" s="61">
        <v>0</v>
      </c>
      <c r="JR131" s="61">
        <v>0</v>
      </c>
      <c r="JS131" s="61">
        <v>0</v>
      </c>
      <c r="JT131" s="61">
        <v>0</v>
      </c>
      <c r="JU131" s="61">
        <v>0</v>
      </c>
      <c r="JV131" s="61">
        <v>0</v>
      </c>
      <c r="JW131" s="61">
        <v>0</v>
      </c>
      <c r="JX131" s="61">
        <v>0</v>
      </c>
      <c r="JY131" s="61">
        <v>0</v>
      </c>
      <c r="JZ131" s="61">
        <v>0</v>
      </c>
      <c r="KA131" s="61">
        <v>0</v>
      </c>
      <c r="KB131" s="61">
        <v>0</v>
      </c>
      <c r="KC131" s="61">
        <v>0</v>
      </c>
      <c r="KD131" s="61">
        <v>0</v>
      </c>
      <c r="KE131" s="61">
        <v>0</v>
      </c>
      <c r="KF131" s="61">
        <v>0</v>
      </c>
      <c r="KG131" s="61">
        <v>0</v>
      </c>
      <c r="KH131" s="61">
        <v>0</v>
      </c>
      <c r="KI131" s="61">
        <v>0</v>
      </c>
      <c r="KJ131" s="61">
        <v>0</v>
      </c>
      <c r="KK131" s="61">
        <v>0</v>
      </c>
      <c r="KL131" s="61">
        <v>0</v>
      </c>
      <c r="KM131" s="61">
        <v>0</v>
      </c>
      <c r="KN131" s="61">
        <v>0</v>
      </c>
      <c r="KO131" s="61">
        <v>0</v>
      </c>
      <c r="KP131" s="61">
        <v>0</v>
      </c>
      <c r="KQ131" s="61">
        <v>0</v>
      </c>
      <c r="KR131" s="61">
        <v>0</v>
      </c>
      <c r="KS131" s="61">
        <v>0</v>
      </c>
      <c r="KT131" s="61">
        <v>0</v>
      </c>
      <c r="KU131" s="61">
        <v>0</v>
      </c>
      <c r="KV131" s="61">
        <v>0</v>
      </c>
      <c r="KW131" s="61">
        <v>0</v>
      </c>
      <c r="KX131" s="61">
        <v>0</v>
      </c>
      <c r="KY131" s="61">
        <v>0</v>
      </c>
      <c r="KZ131" s="61">
        <v>0</v>
      </c>
    </row>
    <row r="132" spans="1:312" ht="13" x14ac:dyDescent="0.3">
      <c r="A132" s="102">
        <v>1.1018854621680123</v>
      </c>
      <c r="B132" s="50" t="s">
        <v>7412</v>
      </c>
      <c r="C132" s="60" t="s">
        <v>116</v>
      </c>
      <c r="D132" s="61">
        <v>0</v>
      </c>
      <c r="E132" s="61">
        <v>0</v>
      </c>
      <c r="F132" s="61">
        <v>0</v>
      </c>
      <c r="G132" s="61">
        <v>0</v>
      </c>
      <c r="H132" s="61">
        <v>0</v>
      </c>
      <c r="I132" s="61">
        <v>2.3091465230524257E-5</v>
      </c>
      <c r="J132" s="61">
        <v>0</v>
      </c>
      <c r="K132" s="61">
        <v>0</v>
      </c>
      <c r="L132" s="61">
        <v>0</v>
      </c>
      <c r="M132" s="61">
        <v>0</v>
      </c>
      <c r="N132" s="61">
        <v>0</v>
      </c>
      <c r="O132" s="61">
        <v>0</v>
      </c>
      <c r="P132" s="61">
        <v>0</v>
      </c>
      <c r="Q132" s="61">
        <v>0</v>
      </c>
      <c r="R132" s="61">
        <v>0</v>
      </c>
      <c r="S132" s="61">
        <v>0</v>
      </c>
      <c r="T132" s="61">
        <v>0</v>
      </c>
      <c r="U132" s="61">
        <v>0</v>
      </c>
      <c r="V132" s="61">
        <v>0</v>
      </c>
      <c r="W132" s="61">
        <v>0</v>
      </c>
      <c r="X132" s="61">
        <v>0</v>
      </c>
      <c r="Y132" s="61">
        <v>0</v>
      </c>
      <c r="Z132" s="61">
        <v>0</v>
      </c>
      <c r="AA132" s="61">
        <v>0</v>
      </c>
      <c r="AB132" s="61">
        <v>0</v>
      </c>
      <c r="AC132" s="61">
        <v>0</v>
      </c>
      <c r="AD132" s="61">
        <v>0</v>
      </c>
      <c r="AE132" s="61">
        <v>0</v>
      </c>
      <c r="AF132" s="61">
        <v>0</v>
      </c>
      <c r="AG132" s="61">
        <v>1.3004943907985196E-4</v>
      </c>
      <c r="AH132" s="61">
        <v>0</v>
      </c>
      <c r="AI132" s="61">
        <v>0</v>
      </c>
      <c r="AJ132" s="61">
        <v>0</v>
      </c>
      <c r="AK132" s="61">
        <v>0</v>
      </c>
      <c r="AL132" s="61">
        <v>0</v>
      </c>
      <c r="AM132" s="61">
        <v>0</v>
      </c>
      <c r="AN132" s="61">
        <v>3.315509899223775E-5</v>
      </c>
      <c r="AO132" s="61">
        <v>0</v>
      </c>
      <c r="AP132" s="61">
        <v>0</v>
      </c>
      <c r="AQ132" s="61">
        <v>7.5487355488422057E-6</v>
      </c>
      <c r="AR132" s="61">
        <v>8.2150258461428395E-6</v>
      </c>
      <c r="AS132" s="61">
        <v>0</v>
      </c>
      <c r="AT132" s="61">
        <v>0</v>
      </c>
      <c r="AU132" s="61">
        <v>0</v>
      </c>
      <c r="AV132" s="61">
        <v>0</v>
      </c>
      <c r="AW132" s="61">
        <v>4.2803913757187137E-6</v>
      </c>
      <c r="AX132" s="61">
        <v>0</v>
      </c>
      <c r="AY132" s="61">
        <v>0</v>
      </c>
      <c r="AZ132" s="61">
        <v>0</v>
      </c>
      <c r="BA132" s="61">
        <v>0</v>
      </c>
      <c r="BB132" s="61">
        <v>7.9208844555981957E-6</v>
      </c>
      <c r="BC132" s="61">
        <v>1.7560552636937038E-5</v>
      </c>
      <c r="BD132" s="61">
        <v>7.1304722277236644E-5</v>
      </c>
      <c r="BE132" s="61">
        <v>0</v>
      </c>
      <c r="BF132" s="61">
        <v>0</v>
      </c>
      <c r="BG132" s="61">
        <v>0</v>
      </c>
      <c r="BH132" s="61">
        <v>3.5582990546143575E-4</v>
      </c>
      <c r="BI132" s="61">
        <v>0</v>
      </c>
      <c r="BJ132" s="61">
        <v>0</v>
      </c>
      <c r="BK132" s="61">
        <v>0</v>
      </c>
      <c r="BL132" s="61">
        <v>0</v>
      </c>
      <c r="BM132" s="61">
        <v>0</v>
      </c>
      <c r="BN132" s="61">
        <v>0</v>
      </c>
      <c r="BO132" s="61">
        <v>0</v>
      </c>
      <c r="BP132" s="61">
        <v>0</v>
      </c>
      <c r="BQ132" s="61">
        <v>0</v>
      </c>
      <c r="BR132" s="61">
        <v>0</v>
      </c>
      <c r="BS132" s="61">
        <v>0</v>
      </c>
      <c r="BT132" s="61">
        <v>0</v>
      </c>
      <c r="BU132" s="61">
        <v>0</v>
      </c>
      <c r="BV132" s="61">
        <v>0</v>
      </c>
      <c r="BW132" s="61">
        <v>0</v>
      </c>
      <c r="BX132" s="61">
        <v>0</v>
      </c>
      <c r="BY132" s="61">
        <v>0</v>
      </c>
      <c r="BZ132" s="61">
        <v>0</v>
      </c>
      <c r="CA132" s="61">
        <v>0</v>
      </c>
      <c r="CB132" s="61">
        <v>0</v>
      </c>
      <c r="CC132" s="61">
        <v>0</v>
      </c>
      <c r="CD132" s="61">
        <v>0</v>
      </c>
      <c r="CE132" s="61">
        <v>2.2785920730166046E-5</v>
      </c>
      <c r="CF132" s="61">
        <v>0</v>
      </c>
      <c r="CG132" s="61">
        <v>0</v>
      </c>
      <c r="CH132" s="61">
        <v>0</v>
      </c>
      <c r="CI132" s="61">
        <v>0</v>
      </c>
      <c r="CJ132" s="61">
        <v>0</v>
      </c>
      <c r="CK132" s="61">
        <v>0</v>
      </c>
      <c r="CL132" s="61">
        <v>0</v>
      </c>
      <c r="CM132" s="61">
        <v>0</v>
      </c>
      <c r="CN132" s="61">
        <v>2.0191434485571843E-5</v>
      </c>
      <c r="CO132" s="61">
        <v>0</v>
      </c>
      <c r="CP132" s="61">
        <v>0</v>
      </c>
      <c r="CQ132" s="61">
        <v>0</v>
      </c>
      <c r="CR132" s="61">
        <v>0</v>
      </c>
      <c r="CS132" s="61">
        <v>0</v>
      </c>
      <c r="CT132" s="61">
        <v>0</v>
      </c>
      <c r="CU132" s="61">
        <v>0</v>
      </c>
      <c r="CV132" s="61">
        <v>0</v>
      </c>
      <c r="CW132" s="61">
        <v>0</v>
      </c>
      <c r="CX132" s="61">
        <v>0</v>
      </c>
      <c r="CY132" s="61">
        <v>0</v>
      </c>
      <c r="CZ132" s="61">
        <v>0</v>
      </c>
      <c r="DA132" s="61">
        <v>1.2711665091282349E-5</v>
      </c>
      <c r="DB132" s="61">
        <v>0</v>
      </c>
      <c r="DC132" s="61">
        <v>0</v>
      </c>
      <c r="DD132" s="61">
        <v>0</v>
      </c>
      <c r="DE132" s="61">
        <v>0</v>
      </c>
      <c r="DF132" s="61">
        <v>0</v>
      </c>
      <c r="DG132" s="61">
        <v>0</v>
      </c>
      <c r="DH132" s="61">
        <v>0</v>
      </c>
      <c r="DI132" s="61">
        <v>0</v>
      </c>
      <c r="DJ132" s="61">
        <v>1.5342998092405047E-5</v>
      </c>
      <c r="DK132" s="61">
        <v>0</v>
      </c>
      <c r="DL132" s="61">
        <v>0</v>
      </c>
      <c r="DM132" s="61">
        <v>0</v>
      </c>
      <c r="DN132" s="61">
        <v>0</v>
      </c>
      <c r="DO132" s="61">
        <v>0</v>
      </c>
      <c r="DP132" s="61">
        <v>0</v>
      </c>
      <c r="DQ132" s="61">
        <v>0</v>
      </c>
      <c r="DR132" s="61">
        <v>0</v>
      </c>
      <c r="DS132" s="61">
        <v>0</v>
      </c>
      <c r="DT132" s="61">
        <v>1.3374523284312172E-3</v>
      </c>
      <c r="DU132" s="61">
        <v>4.1540720380972306E-2</v>
      </c>
      <c r="DV132" s="61">
        <v>3.1315930975233747E-2</v>
      </c>
      <c r="DW132" s="61">
        <v>1.3634920881973346E-3</v>
      </c>
      <c r="DX132" s="61">
        <v>5.7640258339643487E-2</v>
      </c>
      <c r="DY132" s="61">
        <v>5.5614430777204168E-2</v>
      </c>
      <c r="DZ132" s="61">
        <v>0</v>
      </c>
      <c r="EA132" s="61">
        <v>0</v>
      </c>
      <c r="EB132" s="61">
        <v>0</v>
      </c>
      <c r="EC132" s="61">
        <v>0</v>
      </c>
      <c r="ED132" s="61">
        <v>0</v>
      </c>
      <c r="EE132" s="61">
        <v>0</v>
      </c>
      <c r="EF132" s="61">
        <v>0</v>
      </c>
      <c r="EG132" s="61">
        <v>0</v>
      </c>
      <c r="EH132" s="61">
        <v>0</v>
      </c>
      <c r="EI132" s="61">
        <v>0</v>
      </c>
      <c r="EJ132" s="61">
        <v>0</v>
      </c>
      <c r="EK132" s="61">
        <v>0</v>
      </c>
      <c r="EL132" s="61">
        <v>0</v>
      </c>
      <c r="EM132" s="61">
        <v>0</v>
      </c>
      <c r="EN132" s="61">
        <v>0</v>
      </c>
      <c r="EO132" s="61">
        <v>0</v>
      </c>
      <c r="EP132" s="61">
        <v>0</v>
      </c>
      <c r="EQ132" s="61">
        <v>0</v>
      </c>
      <c r="ER132" s="61">
        <v>0</v>
      </c>
      <c r="ES132" s="61">
        <v>0</v>
      </c>
      <c r="ET132" s="61">
        <v>0</v>
      </c>
      <c r="EU132" s="61">
        <v>0</v>
      </c>
      <c r="EV132" s="61">
        <v>0</v>
      </c>
      <c r="EW132" s="61">
        <v>0</v>
      </c>
      <c r="EX132" s="61">
        <v>0</v>
      </c>
      <c r="EY132" s="61">
        <v>0</v>
      </c>
      <c r="EZ132" s="61">
        <v>5.0278565223978606E-5</v>
      </c>
      <c r="FA132" s="61">
        <v>0</v>
      </c>
      <c r="FB132" s="61">
        <v>0</v>
      </c>
      <c r="FC132" s="61">
        <v>0</v>
      </c>
      <c r="FD132" s="61">
        <v>0</v>
      </c>
      <c r="FE132" s="61">
        <v>0</v>
      </c>
      <c r="FF132" s="61">
        <v>0</v>
      </c>
      <c r="FG132" s="61">
        <v>0</v>
      </c>
      <c r="FH132" s="61">
        <v>0</v>
      </c>
      <c r="FI132" s="61">
        <v>0</v>
      </c>
      <c r="FJ132" s="61">
        <v>0</v>
      </c>
      <c r="FK132" s="61">
        <v>0</v>
      </c>
      <c r="FL132" s="61">
        <v>0</v>
      </c>
      <c r="FM132" s="61">
        <v>0</v>
      </c>
      <c r="FN132" s="61">
        <v>1.2345285725139876E-5</v>
      </c>
      <c r="FO132" s="61">
        <v>0</v>
      </c>
      <c r="FP132" s="61">
        <v>0</v>
      </c>
      <c r="FQ132" s="61">
        <v>0</v>
      </c>
      <c r="FR132" s="61">
        <v>0</v>
      </c>
      <c r="FS132" s="61">
        <v>0</v>
      </c>
      <c r="FT132" s="61">
        <v>0</v>
      </c>
      <c r="FU132" s="61">
        <v>0</v>
      </c>
      <c r="FV132" s="61">
        <v>0</v>
      </c>
      <c r="FW132" s="61">
        <v>0</v>
      </c>
      <c r="FX132" s="61">
        <v>0</v>
      </c>
      <c r="FY132" s="61">
        <v>0</v>
      </c>
      <c r="FZ132" s="61">
        <v>0</v>
      </c>
      <c r="GA132" s="61">
        <v>0</v>
      </c>
      <c r="GB132" s="61">
        <v>0</v>
      </c>
      <c r="GC132" s="61">
        <v>0</v>
      </c>
      <c r="GD132" s="61">
        <v>0</v>
      </c>
      <c r="GE132" s="61">
        <v>0</v>
      </c>
      <c r="GF132" s="61">
        <v>0</v>
      </c>
      <c r="GG132" s="61">
        <v>0</v>
      </c>
      <c r="GH132" s="61">
        <v>0</v>
      </c>
      <c r="GI132" s="61">
        <v>2.7449918576679023E-5</v>
      </c>
      <c r="GJ132" s="61">
        <v>2.4401583489348403E-5</v>
      </c>
      <c r="GK132" s="61">
        <v>0</v>
      </c>
      <c r="GL132" s="61">
        <v>0</v>
      </c>
      <c r="GM132" s="61">
        <v>0</v>
      </c>
      <c r="GN132" s="61">
        <v>1.1846041529353867E-5</v>
      </c>
      <c r="GO132" s="61">
        <v>0</v>
      </c>
      <c r="GP132" s="61">
        <v>0</v>
      </c>
      <c r="GQ132" s="61">
        <v>0</v>
      </c>
      <c r="GR132" s="61">
        <v>0</v>
      </c>
      <c r="GS132" s="61">
        <v>0</v>
      </c>
      <c r="GT132" s="61">
        <v>0</v>
      </c>
      <c r="GU132" s="61">
        <v>0</v>
      </c>
      <c r="GV132" s="61">
        <v>0</v>
      </c>
      <c r="GW132" s="61">
        <v>0</v>
      </c>
      <c r="GX132" s="61">
        <v>0</v>
      </c>
      <c r="GY132" s="61">
        <v>0</v>
      </c>
      <c r="GZ132" s="61">
        <v>0</v>
      </c>
      <c r="HA132" s="61">
        <v>0</v>
      </c>
      <c r="HB132" s="61">
        <v>0</v>
      </c>
      <c r="HC132" s="61">
        <v>0</v>
      </c>
      <c r="HD132" s="61">
        <v>0</v>
      </c>
      <c r="HE132" s="61">
        <v>0</v>
      </c>
      <c r="HF132" s="61">
        <v>0</v>
      </c>
      <c r="HG132" s="61">
        <v>0</v>
      </c>
      <c r="HH132" s="61">
        <v>4.4601152871197536E-4</v>
      </c>
      <c r="HI132" s="61">
        <v>0</v>
      </c>
      <c r="HJ132" s="61">
        <v>0</v>
      </c>
      <c r="HK132" s="61">
        <v>0</v>
      </c>
      <c r="HL132" s="61">
        <v>0</v>
      </c>
      <c r="HM132" s="61">
        <v>0</v>
      </c>
      <c r="HN132" s="61">
        <v>0</v>
      </c>
      <c r="HO132" s="61">
        <v>0</v>
      </c>
      <c r="HP132" s="61">
        <v>0</v>
      </c>
      <c r="HQ132" s="61">
        <v>0</v>
      </c>
      <c r="HR132" s="61">
        <v>1.7337210304381064E-5</v>
      </c>
      <c r="HS132" s="61">
        <v>0</v>
      </c>
      <c r="HT132" s="61">
        <v>0</v>
      </c>
      <c r="HU132" s="61">
        <v>0</v>
      </c>
      <c r="HV132" s="61">
        <v>0</v>
      </c>
      <c r="HW132" s="61">
        <v>0</v>
      </c>
      <c r="HX132" s="61">
        <v>0</v>
      </c>
      <c r="HY132" s="61">
        <v>0</v>
      </c>
      <c r="HZ132" s="61">
        <v>0</v>
      </c>
      <c r="IA132" s="61">
        <v>0</v>
      </c>
      <c r="IB132" s="61">
        <v>0</v>
      </c>
      <c r="IC132" s="61">
        <v>4.4847319174931032E-2</v>
      </c>
      <c r="ID132" s="61">
        <v>1.8227160677661792E-3</v>
      </c>
      <c r="IE132" s="61">
        <v>5.5499384385692192E-5</v>
      </c>
      <c r="IF132" s="61">
        <v>1.2489971895279445E-4</v>
      </c>
      <c r="IG132" s="61">
        <v>0</v>
      </c>
      <c r="IH132" s="61">
        <v>2.6824800521593335E-5</v>
      </c>
      <c r="II132" s="61">
        <v>0</v>
      </c>
      <c r="IJ132" s="61">
        <v>0</v>
      </c>
      <c r="IK132" s="61">
        <v>0</v>
      </c>
      <c r="IL132" s="61">
        <v>0</v>
      </c>
      <c r="IM132" s="61">
        <v>0</v>
      </c>
      <c r="IN132" s="61">
        <v>0</v>
      </c>
      <c r="IO132" s="61">
        <v>0</v>
      </c>
      <c r="IP132" s="61">
        <v>0</v>
      </c>
      <c r="IQ132" s="61">
        <v>0</v>
      </c>
      <c r="IR132" s="61">
        <v>0</v>
      </c>
      <c r="IS132" s="61">
        <v>0</v>
      </c>
      <c r="IT132" s="61">
        <v>0</v>
      </c>
      <c r="IU132" s="61">
        <v>0</v>
      </c>
      <c r="IV132" s="61">
        <v>0</v>
      </c>
      <c r="IW132" s="61">
        <v>0</v>
      </c>
      <c r="IX132" s="61">
        <v>0</v>
      </c>
      <c r="IY132" s="61">
        <v>0</v>
      </c>
      <c r="IZ132" s="61">
        <v>0</v>
      </c>
      <c r="JA132" s="61">
        <v>0</v>
      </c>
      <c r="JB132" s="61">
        <v>0</v>
      </c>
      <c r="JC132" s="61">
        <v>0</v>
      </c>
      <c r="JD132" s="61">
        <v>0</v>
      </c>
      <c r="JE132" s="61">
        <v>0</v>
      </c>
      <c r="JF132" s="61">
        <v>0</v>
      </c>
      <c r="JG132" s="61">
        <v>0</v>
      </c>
      <c r="JH132" s="61">
        <v>0</v>
      </c>
      <c r="JI132" s="61">
        <v>0</v>
      </c>
      <c r="JJ132" s="61">
        <v>0</v>
      </c>
      <c r="JK132" s="61">
        <v>0</v>
      </c>
      <c r="JL132" s="61">
        <v>0</v>
      </c>
      <c r="JM132" s="61">
        <v>0</v>
      </c>
      <c r="JN132" s="61">
        <v>0</v>
      </c>
      <c r="JO132" s="61">
        <v>0</v>
      </c>
      <c r="JP132" s="61">
        <v>0</v>
      </c>
      <c r="JQ132" s="61">
        <v>0</v>
      </c>
      <c r="JR132" s="61">
        <v>0</v>
      </c>
      <c r="JS132" s="61">
        <v>0</v>
      </c>
      <c r="JT132" s="61">
        <v>0</v>
      </c>
      <c r="JU132" s="61">
        <v>0</v>
      </c>
      <c r="JV132" s="61">
        <v>4.9708337911450231E-5</v>
      </c>
      <c r="JW132" s="61">
        <v>3.3109884351036775E-5</v>
      </c>
      <c r="JX132" s="61">
        <v>8.3955191474090962E-6</v>
      </c>
      <c r="JY132" s="61">
        <v>9.0013102620306489E-6</v>
      </c>
      <c r="JZ132" s="61">
        <v>0</v>
      </c>
      <c r="KA132" s="61">
        <v>0</v>
      </c>
      <c r="KB132" s="61">
        <v>9.2518655982400562E-6</v>
      </c>
      <c r="KC132" s="61">
        <v>3.0604520437798967E-6</v>
      </c>
      <c r="KD132" s="61">
        <v>0</v>
      </c>
      <c r="KE132" s="61">
        <v>0</v>
      </c>
      <c r="KF132" s="61">
        <v>0</v>
      </c>
      <c r="KG132" s="61">
        <v>1.1566466721918309E-5</v>
      </c>
      <c r="KH132" s="61">
        <v>9.8163847857133876E-4</v>
      </c>
      <c r="KI132" s="61">
        <v>6.6722012112366581E-6</v>
      </c>
      <c r="KJ132" s="61">
        <v>4.3362887823136261E-4</v>
      </c>
      <c r="KK132" s="61">
        <v>0</v>
      </c>
      <c r="KL132" s="61">
        <v>0</v>
      </c>
      <c r="KM132" s="61">
        <v>0</v>
      </c>
      <c r="KN132" s="61">
        <v>0</v>
      </c>
      <c r="KO132" s="61">
        <v>0</v>
      </c>
      <c r="KP132" s="61">
        <v>0</v>
      </c>
      <c r="KQ132" s="61">
        <v>0</v>
      </c>
      <c r="KR132" s="61">
        <v>1.0099195962972216E-5</v>
      </c>
      <c r="KS132" s="61">
        <v>0</v>
      </c>
      <c r="KT132" s="61">
        <v>9.1370315919631246E-6</v>
      </c>
      <c r="KU132" s="61">
        <v>1.4257746301325096E-5</v>
      </c>
      <c r="KV132" s="61">
        <v>0</v>
      </c>
      <c r="KW132" s="61">
        <v>0</v>
      </c>
      <c r="KX132" s="61">
        <v>0</v>
      </c>
      <c r="KY132" s="61">
        <v>0</v>
      </c>
      <c r="KZ132" s="61">
        <v>0</v>
      </c>
    </row>
    <row r="133" spans="1:312" ht="13" x14ac:dyDescent="0.3">
      <c r="A133" s="102">
        <v>1.0287464828297632</v>
      </c>
      <c r="B133" s="50" t="s">
        <v>801</v>
      </c>
      <c r="C133" s="60" t="s">
        <v>32</v>
      </c>
      <c r="D133" s="61">
        <v>0</v>
      </c>
      <c r="E133" s="61">
        <v>0</v>
      </c>
      <c r="F133" s="61">
        <v>0</v>
      </c>
      <c r="G133" s="61">
        <v>0</v>
      </c>
      <c r="H133" s="61">
        <v>0</v>
      </c>
      <c r="I133" s="61">
        <v>0</v>
      </c>
      <c r="J133" s="61">
        <v>0</v>
      </c>
      <c r="K133" s="61">
        <v>0</v>
      </c>
      <c r="L133" s="61">
        <v>0</v>
      </c>
      <c r="M133" s="61">
        <v>0</v>
      </c>
      <c r="N133" s="61">
        <v>0</v>
      </c>
      <c r="O133" s="61">
        <v>0</v>
      </c>
      <c r="P133" s="61">
        <v>0</v>
      </c>
      <c r="Q133" s="61">
        <v>0</v>
      </c>
      <c r="R133" s="61">
        <v>0</v>
      </c>
      <c r="S133" s="61">
        <v>0</v>
      </c>
      <c r="T133" s="61">
        <v>0</v>
      </c>
      <c r="U133" s="61">
        <v>0</v>
      </c>
      <c r="V133" s="61">
        <v>0</v>
      </c>
      <c r="W133" s="61">
        <v>0</v>
      </c>
      <c r="X133" s="61">
        <v>0</v>
      </c>
      <c r="Y133" s="61">
        <v>0</v>
      </c>
      <c r="Z133" s="61">
        <v>1.4812625041747633E-5</v>
      </c>
      <c r="AA133" s="61">
        <v>0</v>
      </c>
      <c r="AB133" s="61">
        <v>0</v>
      </c>
      <c r="AC133" s="61">
        <v>0</v>
      </c>
      <c r="AD133" s="61">
        <v>0</v>
      </c>
      <c r="AE133" s="61">
        <v>0</v>
      </c>
      <c r="AF133" s="61">
        <v>0</v>
      </c>
      <c r="AG133" s="61">
        <v>0</v>
      </c>
      <c r="AH133" s="61">
        <v>0</v>
      </c>
      <c r="AI133" s="61">
        <v>0</v>
      </c>
      <c r="AJ133" s="61">
        <v>0</v>
      </c>
      <c r="AK133" s="61">
        <v>0</v>
      </c>
      <c r="AL133" s="61">
        <v>0</v>
      </c>
      <c r="AM133" s="61">
        <v>0</v>
      </c>
      <c r="AN133" s="61">
        <v>0</v>
      </c>
      <c r="AO133" s="61">
        <v>0</v>
      </c>
      <c r="AP133" s="61">
        <v>0</v>
      </c>
      <c r="AQ133" s="61">
        <v>0</v>
      </c>
      <c r="AR133" s="61">
        <v>0</v>
      </c>
      <c r="AS133" s="61">
        <v>0</v>
      </c>
      <c r="AT133" s="61">
        <v>0</v>
      </c>
      <c r="AU133" s="61">
        <v>0</v>
      </c>
      <c r="AV133" s="61">
        <v>0</v>
      </c>
      <c r="AW133" s="61">
        <v>0</v>
      </c>
      <c r="AX133" s="61">
        <v>0</v>
      </c>
      <c r="AY133" s="61">
        <v>1.2490703342753441E-5</v>
      </c>
      <c r="AZ133" s="61">
        <v>0</v>
      </c>
      <c r="BA133" s="61">
        <v>0</v>
      </c>
      <c r="BB133" s="61">
        <v>4.0447069560501425E-6</v>
      </c>
      <c r="BC133" s="61">
        <v>0</v>
      </c>
      <c r="BD133" s="61">
        <v>8.3819428636098581E-6</v>
      </c>
      <c r="BE133" s="61">
        <v>0</v>
      </c>
      <c r="BF133" s="61">
        <v>0</v>
      </c>
      <c r="BG133" s="61">
        <v>0</v>
      </c>
      <c r="BH133" s="61">
        <v>0</v>
      </c>
      <c r="BI133" s="61">
        <v>0</v>
      </c>
      <c r="BJ133" s="61">
        <v>0</v>
      </c>
      <c r="BK133" s="61">
        <v>0</v>
      </c>
      <c r="BL133" s="61">
        <v>7.1242133682485422E-4</v>
      </c>
      <c r="BM133" s="61">
        <v>3.7562871442997587E-5</v>
      </c>
      <c r="BN133" s="61">
        <v>1.0933254976314658E-5</v>
      </c>
      <c r="BO133" s="61">
        <v>2.1724169613410794E-5</v>
      </c>
      <c r="BP133" s="61">
        <v>0</v>
      </c>
      <c r="BQ133" s="61">
        <v>0</v>
      </c>
      <c r="BR133" s="61">
        <v>0</v>
      </c>
      <c r="BS133" s="61">
        <v>0</v>
      </c>
      <c r="BT133" s="61">
        <v>0</v>
      </c>
      <c r="BU133" s="61">
        <v>0</v>
      </c>
      <c r="BV133" s="61">
        <v>0</v>
      </c>
      <c r="BW133" s="61">
        <v>0</v>
      </c>
      <c r="BX133" s="61">
        <v>0</v>
      </c>
      <c r="BY133" s="61">
        <v>0</v>
      </c>
      <c r="BZ133" s="61">
        <v>0</v>
      </c>
      <c r="CA133" s="61">
        <v>0</v>
      </c>
      <c r="CB133" s="61">
        <v>0</v>
      </c>
      <c r="CC133" s="61">
        <v>0</v>
      </c>
      <c r="CD133" s="61">
        <v>0</v>
      </c>
      <c r="CE133" s="61">
        <v>0</v>
      </c>
      <c r="CF133" s="61">
        <v>0</v>
      </c>
      <c r="CG133" s="61">
        <v>0</v>
      </c>
      <c r="CH133" s="61">
        <v>0</v>
      </c>
      <c r="CI133" s="61">
        <v>0</v>
      </c>
      <c r="CJ133" s="61">
        <v>0</v>
      </c>
      <c r="CK133" s="61">
        <v>0</v>
      </c>
      <c r="CL133" s="61">
        <v>0</v>
      </c>
      <c r="CM133" s="61">
        <v>0</v>
      </c>
      <c r="CN133" s="61">
        <v>0</v>
      </c>
      <c r="CO133" s="61">
        <v>0</v>
      </c>
      <c r="CP133" s="61">
        <v>0</v>
      </c>
      <c r="CQ133" s="61">
        <v>2.6328252493644204E-5</v>
      </c>
      <c r="CR133" s="61">
        <v>1.0327640467723246E-4</v>
      </c>
      <c r="CS133" s="61">
        <v>0</v>
      </c>
      <c r="CT133" s="61">
        <v>0</v>
      </c>
      <c r="CU133" s="61">
        <v>1.2688431758685087E-5</v>
      </c>
      <c r="CV133" s="61">
        <v>0</v>
      </c>
      <c r="CW133" s="61">
        <v>0</v>
      </c>
      <c r="CX133" s="61">
        <v>2.1970044960506968E-5</v>
      </c>
      <c r="CY133" s="61">
        <v>0</v>
      </c>
      <c r="CZ133" s="61">
        <v>0</v>
      </c>
      <c r="DA133" s="61">
        <v>0</v>
      </c>
      <c r="DB133" s="61">
        <v>1.235653678612224E-4</v>
      </c>
      <c r="DC133" s="61">
        <v>0</v>
      </c>
      <c r="DD133" s="61">
        <v>0</v>
      </c>
      <c r="DE133" s="61">
        <v>0</v>
      </c>
      <c r="DF133" s="61">
        <v>0</v>
      </c>
      <c r="DG133" s="61">
        <v>0</v>
      </c>
      <c r="DH133" s="61">
        <v>0</v>
      </c>
      <c r="DI133" s="61">
        <v>0</v>
      </c>
      <c r="DJ133" s="61">
        <v>0</v>
      </c>
      <c r="DK133" s="61">
        <v>0</v>
      </c>
      <c r="DL133" s="61">
        <v>0</v>
      </c>
      <c r="DM133" s="61">
        <v>0</v>
      </c>
      <c r="DN133" s="61">
        <v>0</v>
      </c>
      <c r="DO133" s="61">
        <v>0</v>
      </c>
      <c r="DP133" s="61">
        <v>0</v>
      </c>
      <c r="DQ133" s="61">
        <v>0</v>
      </c>
      <c r="DR133" s="61">
        <v>0</v>
      </c>
      <c r="DS133" s="61">
        <v>0</v>
      </c>
      <c r="DT133" s="61">
        <v>0</v>
      </c>
      <c r="DU133" s="61">
        <v>0</v>
      </c>
      <c r="DV133" s="61">
        <v>0</v>
      </c>
      <c r="DW133" s="61">
        <v>0</v>
      </c>
      <c r="DX133" s="61">
        <v>0</v>
      </c>
      <c r="DY133" s="61">
        <v>0</v>
      </c>
      <c r="DZ133" s="61">
        <v>0</v>
      </c>
      <c r="EA133" s="61">
        <v>0</v>
      </c>
      <c r="EB133" s="61">
        <v>0</v>
      </c>
      <c r="EC133" s="61">
        <v>0</v>
      </c>
      <c r="ED133" s="61">
        <v>0</v>
      </c>
      <c r="EE133" s="61">
        <v>0</v>
      </c>
      <c r="EF133" s="61">
        <v>0</v>
      </c>
      <c r="EG133" s="61">
        <v>0</v>
      </c>
      <c r="EH133" s="61">
        <v>0</v>
      </c>
      <c r="EI133" s="61">
        <v>0</v>
      </c>
      <c r="EJ133" s="61">
        <v>0</v>
      </c>
      <c r="EK133" s="61">
        <v>0</v>
      </c>
      <c r="EL133" s="61">
        <v>0</v>
      </c>
      <c r="EM133" s="61">
        <v>0</v>
      </c>
      <c r="EN133" s="61">
        <v>0</v>
      </c>
      <c r="EO133" s="61">
        <v>0</v>
      </c>
      <c r="EP133" s="61">
        <v>0</v>
      </c>
      <c r="EQ133" s="61">
        <v>0</v>
      </c>
      <c r="ER133" s="61">
        <v>0</v>
      </c>
      <c r="ES133" s="61">
        <v>0</v>
      </c>
      <c r="ET133" s="61">
        <v>0</v>
      </c>
      <c r="EU133" s="61">
        <v>0</v>
      </c>
      <c r="EV133" s="61">
        <v>0</v>
      </c>
      <c r="EW133" s="61">
        <v>0</v>
      </c>
      <c r="EX133" s="61">
        <v>0</v>
      </c>
      <c r="EY133" s="61">
        <v>0</v>
      </c>
      <c r="EZ133" s="61">
        <v>0</v>
      </c>
      <c r="FA133" s="61">
        <v>0</v>
      </c>
      <c r="FB133" s="61">
        <v>0</v>
      </c>
      <c r="FC133" s="61">
        <v>0</v>
      </c>
      <c r="FD133" s="61">
        <v>0</v>
      </c>
      <c r="FE133" s="61">
        <v>0</v>
      </c>
      <c r="FF133" s="61">
        <v>0</v>
      </c>
      <c r="FG133" s="61">
        <v>0</v>
      </c>
      <c r="FH133" s="61">
        <v>0</v>
      </c>
      <c r="FI133" s="61">
        <v>2.1330377543416442E-5</v>
      </c>
      <c r="FJ133" s="61">
        <v>0</v>
      </c>
      <c r="FK133" s="61">
        <v>0</v>
      </c>
      <c r="FL133" s="61">
        <v>1.4083572487984568E-2</v>
      </c>
      <c r="FM133" s="61">
        <v>0</v>
      </c>
      <c r="FN133" s="61">
        <v>0</v>
      </c>
      <c r="FO133" s="61">
        <v>3.9467545764338913E-3</v>
      </c>
      <c r="FP133" s="61">
        <v>0</v>
      </c>
      <c r="FQ133" s="61">
        <v>2.3292077504029392E-4</v>
      </c>
      <c r="FR133" s="61">
        <v>4.6405624884581067E-4</v>
      </c>
      <c r="FS133" s="61">
        <v>0</v>
      </c>
      <c r="FT133" s="61">
        <v>0</v>
      </c>
      <c r="FU133" s="61">
        <v>0</v>
      </c>
      <c r="FV133" s="61">
        <v>0</v>
      </c>
      <c r="FW133" s="61">
        <v>0</v>
      </c>
      <c r="FX133" s="61">
        <v>0</v>
      </c>
      <c r="FY133" s="61">
        <v>0</v>
      </c>
      <c r="FZ133" s="61">
        <v>0</v>
      </c>
      <c r="GA133" s="61">
        <v>0</v>
      </c>
      <c r="GB133" s="61">
        <v>0</v>
      </c>
      <c r="GC133" s="61">
        <v>0</v>
      </c>
      <c r="GD133" s="61">
        <v>0</v>
      </c>
      <c r="GE133" s="61">
        <v>0</v>
      </c>
      <c r="GF133" s="61">
        <v>0</v>
      </c>
      <c r="GG133" s="61">
        <v>0</v>
      </c>
      <c r="GH133" s="61">
        <v>0</v>
      </c>
      <c r="GI133" s="61">
        <v>0</v>
      </c>
      <c r="GJ133" s="61">
        <v>0</v>
      </c>
      <c r="GK133" s="61">
        <v>0</v>
      </c>
      <c r="GL133" s="61">
        <v>0</v>
      </c>
      <c r="GM133" s="61">
        <v>0</v>
      </c>
      <c r="GN133" s="61">
        <v>0</v>
      </c>
      <c r="GO133" s="61">
        <v>0</v>
      </c>
      <c r="GP133" s="61">
        <v>0</v>
      </c>
      <c r="GQ133" s="61">
        <v>0</v>
      </c>
      <c r="GR133" s="61">
        <v>0</v>
      </c>
      <c r="GS133" s="61">
        <v>0</v>
      </c>
      <c r="GT133" s="61">
        <v>0</v>
      </c>
      <c r="GU133" s="61">
        <v>0</v>
      </c>
      <c r="GV133" s="61">
        <v>0</v>
      </c>
      <c r="GW133" s="61">
        <v>6.6832036366656897E-2</v>
      </c>
      <c r="GX133" s="61">
        <v>1.6370129929118731E-5</v>
      </c>
      <c r="GY133" s="61">
        <v>4.6724084312739313E-2</v>
      </c>
      <c r="GZ133" s="61">
        <v>0</v>
      </c>
      <c r="HA133" s="61">
        <v>0</v>
      </c>
      <c r="HB133" s="61">
        <v>8.1892510115288262E-5</v>
      </c>
      <c r="HC133" s="61">
        <v>0</v>
      </c>
      <c r="HD133" s="61">
        <v>0</v>
      </c>
      <c r="HE133" s="61">
        <v>0</v>
      </c>
      <c r="HF133" s="61">
        <v>0</v>
      </c>
      <c r="HG133" s="61">
        <v>0</v>
      </c>
      <c r="HH133" s="61">
        <v>0</v>
      </c>
      <c r="HI133" s="61">
        <v>0</v>
      </c>
      <c r="HJ133" s="61">
        <v>3.1417520439081873E-5</v>
      </c>
      <c r="HK133" s="61">
        <v>0</v>
      </c>
      <c r="HL133" s="61">
        <v>0</v>
      </c>
      <c r="HM133" s="61">
        <v>0</v>
      </c>
      <c r="HN133" s="61">
        <v>0</v>
      </c>
      <c r="HO133" s="61">
        <v>0</v>
      </c>
      <c r="HP133" s="61">
        <v>0</v>
      </c>
      <c r="HQ133" s="61">
        <v>0</v>
      </c>
      <c r="HR133" s="61">
        <v>0</v>
      </c>
      <c r="HS133" s="61">
        <v>0</v>
      </c>
      <c r="HT133" s="61">
        <v>0</v>
      </c>
      <c r="HU133" s="61">
        <v>0</v>
      </c>
      <c r="HV133" s="61">
        <v>0</v>
      </c>
      <c r="HW133" s="61">
        <v>0</v>
      </c>
      <c r="HX133" s="61">
        <v>0</v>
      </c>
      <c r="HY133" s="61">
        <v>0</v>
      </c>
      <c r="HZ133" s="61">
        <v>0</v>
      </c>
      <c r="IA133" s="61">
        <v>0</v>
      </c>
      <c r="IB133" s="61">
        <v>0</v>
      </c>
      <c r="IC133" s="61">
        <v>0</v>
      </c>
      <c r="ID133" s="61">
        <v>0</v>
      </c>
      <c r="IE133" s="61">
        <v>0</v>
      </c>
      <c r="IF133" s="61">
        <v>2.2680402937203531E-5</v>
      </c>
      <c r="IG133" s="61">
        <v>1.639074925622613E-4</v>
      </c>
      <c r="IH133" s="61">
        <v>9.1172965033662332E-2</v>
      </c>
      <c r="II133" s="61">
        <v>0</v>
      </c>
      <c r="IJ133" s="61">
        <v>0</v>
      </c>
      <c r="IK133" s="61">
        <v>0</v>
      </c>
      <c r="IL133" s="61">
        <v>0</v>
      </c>
      <c r="IM133" s="61">
        <v>0</v>
      </c>
      <c r="IN133" s="61">
        <v>0</v>
      </c>
      <c r="IO133" s="61">
        <v>0</v>
      </c>
      <c r="IP133" s="61">
        <v>0</v>
      </c>
      <c r="IQ133" s="61">
        <v>0</v>
      </c>
      <c r="IR133" s="61">
        <v>0</v>
      </c>
      <c r="IS133" s="61">
        <v>0</v>
      </c>
      <c r="IT133" s="61">
        <v>0</v>
      </c>
      <c r="IU133" s="61">
        <v>0</v>
      </c>
      <c r="IV133" s="61">
        <v>0</v>
      </c>
      <c r="IW133" s="61">
        <v>0</v>
      </c>
      <c r="IX133" s="61">
        <v>0</v>
      </c>
      <c r="IY133" s="61">
        <v>0</v>
      </c>
      <c r="IZ133" s="61">
        <v>0</v>
      </c>
      <c r="JA133" s="61">
        <v>0</v>
      </c>
      <c r="JB133" s="61">
        <v>0</v>
      </c>
      <c r="JC133" s="61">
        <v>0</v>
      </c>
      <c r="JD133" s="61">
        <v>0</v>
      </c>
      <c r="JE133" s="61">
        <v>0</v>
      </c>
      <c r="JF133" s="61">
        <v>0</v>
      </c>
      <c r="JG133" s="61">
        <v>0</v>
      </c>
      <c r="JH133" s="61">
        <v>0</v>
      </c>
      <c r="JI133" s="61">
        <v>0</v>
      </c>
      <c r="JJ133" s="61">
        <v>0</v>
      </c>
      <c r="JK133" s="61">
        <v>0</v>
      </c>
      <c r="JL133" s="61">
        <v>0</v>
      </c>
      <c r="JM133" s="61">
        <v>0</v>
      </c>
      <c r="JN133" s="61">
        <v>0</v>
      </c>
      <c r="JO133" s="61">
        <v>0</v>
      </c>
      <c r="JP133" s="61">
        <v>0</v>
      </c>
      <c r="JQ133" s="61">
        <v>0</v>
      </c>
      <c r="JR133" s="61">
        <v>0</v>
      </c>
      <c r="JS133" s="61">
        <v>0</v>
      </c>
      <c r="JT133" s="61">
        <v>0</v>
      </c>
      <c r="JU133" s="61">
        <v>0</v>
      </c>
      <c r="JV133" s="61">
        <v>0</v>
      </c>
      <c r="JW133" s="61">
        <v>0</v>
      </c>
      <c r="JX133" s="61">
        <v>0</v>
      </c>
      <c r="JY133" s="61">
        <v>0</v>
      </c>
      <c r="JZ133" s="61">
        <v>0</v>
      </c>
      <c r="KA133" s="61">
        <v>0</v>
      </c>
      <c r="KB133" s="61">
        <v>4.3969262249061648E-6</v>
      </c>
      <c r="KC133" s="61">
        <v>0</v>
      </c>
      <c r="KD133" s="61">
        <v>0</v>
      </c>
      <c r="KE133" s="61">
        <v>0</v>
      </c>
      <c r="KF133" s="61">
        <v>0</v>
      </c>
      <c r="KG133" s="61">
        <v>0</v>
      </c>
      <c r="KH133" s="61">
        <v>0</v>
      </c>
      <c r="KI133" s="61">
        <v>0</v>
      </c>
      <c r="KJ133" s="61">
        <v>0</v>
      </c>
      <c r="KK133" s="61">
        <v>0</v>
      </c>
      <c r="KL133" s="61">
        <v>0</v>
      </c>
      <c r="KM133" s="61">
        <v>0</v>
      </c>
      <c r="KN133" s="61">
        <v>0</v>
      </c>
      <c r="KO133" s="61">
        <v>0</v>
      </c>
      <c r="KP133" s="61">
        <v>0</v>
      </c>
      <c r="KQ133" s="61">
        <v>0</v>
      </c>
      <c r="KR133" s="61">
        <v>0</v>
      </c>
      <c r="KS133" s="61">
        <v>0</v>
      </c>
      <c r="KT133" s="61">
        <v>0</v>
      </c>
      <c r="KU133" s="61">
        <v>0</v>
      </c>
      <c r="KV133" s="61">
        <v>0</v>
      </c>
      <c r="KW133" s="61">
        <v>0</v>
      </c>
      <c r="KX133" s="61">
        <v>0</v>
      </c>
      <c r="KY133" s="61">
        <v>0</v>
      </c>
      <c r="KZ133" s="61">
        <v>0</v>
      </c>
    </row>
    <row r="134" spans="1:312" ht="13" x14ac:dyDescent="0.3">
      <c r="A134" s="102">
        <v>1.1486971435157287</v>
      </c>
      <c r="B134" s="50" t="s">
        <v>800</v>
      </c>
      <c r="C134" s="60" t="s">
        <v>100</v>
      </c>
      <c r="D134" s="61">
        <v>0</v>
      </c>
      <c r="E134" s="61">
        <v>0</v>
      </c>
      <c r="F134" s="61">
        <v>0</v>
      </c>
      <c r="G134" s="61">
        <v>0</v>
      </c>
      <c r="H134" s="61">
        <v>0</v>
      </c>
      <c r="I134" s="61">
        <v>0</v>
      </c>
      <c r="J134" s="61">
        <v>0</v>
      </c>
      <c r="K134" s="61">
        <v>0</v>
      </c>
      <c r="L134" s="61">
        <v>0</v>
      </c>
      <c r="M134" s="61">
        <v>0</v>
      </c>
      <c r="N134" s="61">
        <v>0</v>
      </c>
      <c r="O134" s="61">
        <v>0</v>
      </c>
      <c r="P134" s="61">
        <v>0</v>
      </c>
      <c r="Q134" s="61">
        <v>0</v>
      </c>
      <c r="R134" s="61">
        <v>0</v>
      </c>
      <c r="S134" s="61">
        <v>0</v>
      </c>
      <c r="T134" s="61">
        <v>0</v>
      </c>
      <c r="U134" s="61">
        <v>0</v>
      </c>
      <c r="V134" s="61">
        <v>0</v>
      </c>
      <c r="W134" s="61">
        <v>0</v>
      </c>
      <c r="X134" s="61">
        <v>0</v>
      </c>
      <c r="Y134" s="61">
        <v>4.5468828319993336E-4</v>
      </c>
      <c r="Z134" s="61">
        <v>0</v>
      </c>
      <c r="AA134" s="61">
        <v>0</v>
      </c>
      <c r="AB134" s="61">
        <v>0</v>
      </c>
      <c r="AC134" s="61">
        <v>0</v>
      </c>
      <c r="AD134" s="61">
        <v>0</v>
      </c>
      <c r="AE134" s="61">
        <v>0</v>
      </c>
      <c r="AF134" s="61">
        <v>0</v>
      </c>
      <c r="AG134" s="61">
        <v>2.4857954686321702E-3</v>
      </c>
      <c r="AH134" s="61">
        <v>0</v>
      </c>
      <c r="AI134" s="61">
        <v>0</v>
      </c>
      <c r="AJ134" s="61">
        <v>0</v>
      </c>
      <c r="AK134" s="61">
        <v>0</v>
      </c>
      <c r="AL134" s="61">
        <v>0</v>
      </c>
      <c r="AM134" s="61">
        <v>3.5314373907855957E-4</v>
      </c>
      <c r="AN134" s="61">
        <v>4.6088686206592925E-3</v>
      </c>
      <c r="AO134" s="61">
        <v>2.2498349321534846E-3</v>
      </c>
      <c r="AP134" s="61">
        <v>0</v>
      </c>
      <c r="AQ134" s="61">
        <v>4.1093429144009754E-4</v>
      </c>
      <c r="AR134" s="61">
        <v>0</v>
      </c>
      <c r="AS134" s="61">
        <v>0</v>
      </c>
      <c r="AT134" s="61">
        <v>0</v>
      </c>
      <c r="AU134" s="61">
        <v>0</v>
      </c>
      <c r="AV134" s="61">
        <v>0</v>
      </c>
      <c r="AW134" s="61">
        <v>0</v>
      </c>
      <c r="AX134" s="61">
        <v>0</v>
      </c>
      <c r="AY134" s="61">
        <v>0</v>
      </c>
      <c r="AZ134" s="61">
        <v>0</v>
      </c>
      <c r="BA134" s="61">
        <v>0</v>
      </c>
      <c r="BB134" s="61">
        <v>0</v>
      </c>
      <c r="BC134" s="61">
        <v>9.2078376000635071E-4</v>
      </c>
      <c r="BD134" s="61">
        <v>0</v>
      </c>
      <c r="BE134" s="61">
        <v>0</v>
      </c>
      <c r="BF134" s="61">
        <v>0</v>
      </c>
      <c r="BG134" s="61">
        <v>0</v>
      </c>
      <c r="BH134" s="61">
        <v>8.298285326773752E-4</v>
      </c>
      <c r="BI134" s="61">
        <v>0</v>
      </c>
      <c r="BJ134" s="61">
        <v>0</v>
      </c>
      <c r="BK134" s="61">
        <v>2.9215369841449337E-3</v>
      </c>
      <c r="BL134" s="61">
        <v>0</v>
      </c>
      <c r="BM134" s="61">
        <v>0</v>
      </c>
      <c r="BN134" s="61">
        <v>0</v>
      </c>
      <c r="BO134" s="61">
        <v>0</v>
      </c>
      <c r="BP134" s="61">
        <v>0</v>
      </c>
      <c r="BQ134" s="61">
        <v>0</v>
      </c>
      <c r="BR134" s="61">
        <v>0</v>
      </c>
      <c r="BS134" s="61">
        <v>0</v>
      </c>
      <c r="BT134" s="61">
        <v>0</v>
      </c>
      <c r="BU134" s="61">
        <v>0</v>
      </c>
      <c r="BV134" s="61">
        <v>0</v>
      </c>
      <c r="BW134" s="61">
        <v>0</v>
      </c>
      <c r="BX134" s="61">
        <v>0</v>
      </c>
      <c r="BY134" s="61">
        <v>0</v>
      </c>
      <c r="BZ134" s="61">
        <v>0</v>
      </c>
      <c r="CA134" s="61">
        <v>0</v>
      </c>
      <c r="CB134" s="61">
        <v>0</v>
      </c>
      <c r="CC134" s="61">
        <v>0</v>
      </c>
      <c r="CD134" s="61">
        <v>0</v>
      </c>
      <c r="CE134" s="61">
        <v>0</v>
      </c>
      <c r="CF134" s="61">
        <v>0</v>
      </c>
      <c r="CG134" s="61">
        <v>0</v>
      </c>
      <c r="CH134" s="61">
        <v>0</v>
      </c>
      <c r="CI134" s="61">
        <v>0</v>
      </c>
      <c r="CJ134" s="61">
        <v>0</v>
      </c>
      <c r="CK134" s="61">
        <v>0</v>
      </c>
      <c r="CL134" s="61">
        <v>0</v>
      </c>
      <c r="CM134" s="61">
        <v>0</v>
      </c>
      <c r="CN134" s="61">
        <v>0</v>
      </c>
      <c r="CO134" s="61">
        <v>2.1107296700124809E-5</v>
      </c>
      <c r="CP134" s="61">
        <v>0</v>
      </c>
      <c r="CQ134" s="61">
        <v>0</v>
      </c>
      <c r="CR134" s="61">
        <v>0</v>
      </c>
      <c r="CS134" s="61">
        <v>2.0239822048309674E-3</v>
      </c>
      <c r="CT134" s="61">
        <v>0</v>
      </c>
      <c r="CU134" s="61">
        <v>0</v>
      </c>
      <c r="CV134" s="61">
        <v>0</v>
      </c>
      <c r="CW134" s="61">
        <v>1.0128833565641077E-3</v>
      </c>
      <c r="CX134" s="61">
        <v>4.4759999793359521E-4</v>
      </c>
      <c r="CY134" s="61">
        <v>0</v>
      </c>
      <c r="CZ134" s="61">
        <v>1.116292540908141E-3</v>
      </c>
      <c r="DA134" s="61">
        <v>1.9682336160262284E-4</v>
      </c>
      <c r="DB134" s="61">
        <v>0</v>
      </c>
      <c r="DC134" s="61">
        <v>0</v>
      </c>
      <c r="DD134" s="61">
        <v>0</v>
      </c>
      <c r="DE134" s="61">
        <v>0</v>
      </c>
      <c r="DF134" s="61">
        <v>0</v>
      </c>
      <c r="DG134" s="61">
        <v>0</v>
      </c>
      <c r="DH134" s="61">
        <v>0</v>
      </c>
      <c r="DI134" s="61">
        <v>0</v>
      </c>
      <c r="DJ134" s="61">
        <v>1.2016550867093342E-3</v>
      </c>
      <c r="DK134" s="61">
        <v>0</v>
      </c>
      <c r="DL134" s="61">
        <v>0</v>
      </c>
      <c r="DM134" s="61">
        <v>0</v>
      </c>
      <c r="DN134" s="61">
        <v>0</v>
      </c>
      <c r="DO134" s="61">
        <v>0</v>
      </c>
      <c r="DP134" s="61">
        <v>0</v>
      </c>
      <c r="DQ134" s="61">
        <v>0</v>
      </c>
      <c r="DR134" s="61">
        <v>0</v>
      </c>
      <c r="DS134" s="61">
        <v>2.5474877433151016E-4</v>
      </c>
      <c r="DT134" s="61">
        <v>5.8648705302673963E-3</v>
      </c>
      <c r="DU134" s="61">
        <v>7.9639641322511233E-4</v>
      </c>
      <c r="DV134" s="61">
        <v>3.7491445476527108E-3</v>
      </c>
      <c r="DW134" s="61">
        <v>0</v>
      </c>
      <c r="DX134" s="61">
        <v>1.6339196568250971E-3</v>
      </c>
      <c r="DY134" s="61">
        <v>6.2021931869721996E-4</v>
      </c>
      <c r="DZ134" s="61">
        <v>0</v>
      </c>
      <c r="EA134" s="61">
        <v>0</v>
      </c>
      <c r="EB134" s="61">
        <v>0</v>
      </c>
      <c r="EC134" s="61">
        <v>7.7158725320045952E-4</v>
      </c>
      <c r="ED134" s="61">
        <v>0</v>
      </c>
      <c r="EE134" s="61">
        <v>1.6837325087242357E-4</v>
      </c>
      <c r="EF134" s="61">
        <v>0</v>
      </c>
      <c r="EG134" s="61">
        <v>1.9565767625350965E-5</v>
      </c>
      <c r="EH134" s="61">
        <v>0</v>
      </c>
      <c r="EI134" s="61">
        <v>2.8367999927236089E-5</v>
      </c>
      <c r="EJ134" s="61">
        <v>0</v>
      </c>
      <c r="EK134" s="61">
        <v>0</v>
      </c>
      <c r="EL134" s="61">
        <v>0</v>
      </c>
      <c r="EM134" s="61">
        <v>0</v>
      </c>
      <c r="EN134" s="61">
        <v>0</v>
      </c>
      <c r="EO134" s="61">
        <v>0</v>
      </c>
      <c r="EP134" s="61">
        <v>0</v>
      </c>
      <c r="EQ134" s="61">
        <v>0</v>
      </c>
      <c r="ER134" s="61">
        <v>0</v>
      </c>
      <c r="ES134" s="61">
        <v>0</v>
      </c>
      <c r="ET134" s="61">
        <v>0</v>
      </c>
      <c r="EU134" s="61">
        <v>0</v>
      </c>
      <c r="EV134" s="61">
        <v>0</v>
      </c>
      <c r="EW134" s="61">
        <v>0</v>
      </c>
      <c r="EX134" s="61">
        <v>0</v>
      </c>
      <c r="EY134" s="61">
        <v>4.5286946457320185E-4</v>
      </c>
      <c r="EZ134" s="61">
        <v>0</v>
      </c>
      <c r="FA134" s="61">
        <v>0</v>
      </c>
      <c r="FB134" s="61">
        <v>0</v>
      </c>
      <c r="FC134" s="61">
        <v>0</v>
      </c>
      <c r="FD134" s="61">
        <v>0</v>
      </c>
      <c r="FE134" s="61">
        <v>0</v>
      </c>
      <c r="FF134" s="61">
        <v>0</v>
      </c>
      <c r="FG134" s="61">
        <v>0</v>
      </c>
      <c r="FH134" s="61">
        <v>0</v>
      </c>
      <c r="FI134" s="61">
        <v>0</v>
      </c>
      <c r="FJ134" s="61">
        <v>0</v>
      </c>
      <c r="FK134" s="61">
        <v>1.0901294338879209E-4</v>
      </c>
      <c r="FL134" s="61">
        <v>4.9519266224399999E-5</v>
      </c>
      <c r="FM134" s="61">
        <v>3.5316656806135585E-4</v>
      </c>
      <c r="FN134" s="61">
        <v>0</v>
      </c>
      <c r="FO134" s="61">
        <v>0</v>
      </c>
      <c r="FP134" s="61">
        <v>0</v>
      </c>
      <c r="FQ134" s="61">
        <v>0</v>
      </c>
      <c r="FR134" s="61">
        <v>1.1257429217283817E-5</v>
      </c>
      <c r="FS134" s="61">
        <v>0</v>
      </c>
      <c r="FT134" s="61">
        <v>0</v>
      </c>
      <c r="FU134" s="61">
        <v>0</v>
      </c>
      <c r="FV134" s="61">
        <v>0</v>
      </c>
      <c r="FW134" s="61">
        <v>0</v>
      </c>
      <c r="FX134" s="61">
        <v>0</v>
      </c>
      <c r="FY134" s="61">
        <v>0</v>
      </c>
      <c r="FZ134" s="61">
        <v>0</v>
      </c>
      <c r="GA134" s="61">
        <v>0</v>
      </c>
      <c r="GB134" s="61">
        <v>0</v>
      </c>
      <c r="GC134" s="61">
        <v>0</v>
      </c>
      <c r="GD134" s="61">
        <v>0</v>
      </c>
      <c r="GE134" s="61">
        <v>0</v>
      </c>
      <c r="GF134" s="61">
        <v>0</v>
      </c>
      <c r="GG134" s="61">
        <v>0</v>
      </c>
      <c r="GH134" s="61">
        <v>0</v>
      </c>
      <c r="GI134" s="61">
        <v>0</v>
      </c>
      <c r="GJ134" s="61">
        <v>0</v>
      </c>
      <c r="GK134" s="61">
        <v>3.3656239895069105E-5</v>
      </c>
      <c r="GL134" s="61">
        <v>0</v>
      </c>
      <c r="GM134" s="61">
        <v>0</v>
      </c>
      <c r="GN134" s="61">
        <v>0</v>
      </c>
      <c r="GO134" s="61">
        <v>0</v>
      </c>
      <c r="GP134" s="61">
        <v>0</v>
      </c>
      <c r="GQ134" s="61">
        <v>0</v>
      </c>
      <c r="GR134" s="61">
        <v>0</v>
      </c>
      <c r="GS134" s="61">
        <v>0</v>
      </c>
      <c r="GT134" s="61">
        <v>0</v>
      </c>
      <c r="GU134" s="61">
        <v>0</v>
      </c>
      <c r="GV134" s="61">
        <v>0</v>
      </c>
      <c r="GW134" s="61">
        <v>0</v>
      </c>
      <c r="GX134" s="61">
        <v>0</v>
      </c>
      <c r="GY134" s="61">
        <v>0</v>
      </c>
      <c r="GZ134" s="61">
        <v>3.4897818110134021E-5</v>
      </c>
      <c r="HA134" s="61">
        <v>0</v>
      </c>
      <c r="HB134" s="61">
        <v>0</v>
      </c>
      <c r="HC134" s="61">
        <v>0</v>
      </c>
      <c r="HD134" s="61">
        <v>0</v>
      </c>
      <c r="HE134" s="61">
        <v>0</v>
      </c>
      <c r="HF134" s="61">
        <v>5.1996469925452335E-4</v>
      </c>
      <c r="HG134" s="61">
        <v>0</v>
      </c>
      <c r="HH134" s="61">
        <v>0</v>
      </c>
      <c r="HI134" s="61">
        <v>0</v>
      </c>
      <c r="HJ134" s="61">
        <v>9.3870456338932451E-4</v>
      </c>
      <c r="HK134" s="61">
        <v>0</v>
      </c>
      <c r="HL134" s="61">
        <v>0</v>
      </c>
      <c r="HM134" s="61">
        <v>0</v>
      </c>
      <c r="HN134" s="61">
        <v>0</v>
      </c>
      <c r="HO134" s="61">
        <v>0</v>
      </c>
      <c r="HP134" s="61">
        <v>0</v>
      </c>
      <c r="HQ134" s="61">
        <v>0</v>
      </c>
      <c r="HR134" s="61">
        <v>0</v>
      </c>
      <c r="HS134" s="61">
        <v>7.1785472592418565E-4</v>
      </c>
      <c r="HT134" s="61">
        <v>0</v>
      </c>
      <c r="HU134" s="61">
        <v>0</v>
      </c>
      <c r="HV134" s="61">
        <v>0</v>
      </c>
      <c r="HW134" s="61">
        <v>0</v>
      </c>
      <c r="HX134" s="61">
        <v>0</v>
      </c>
      <c r="HY134" s="61">
        <v>0</v>
      </c>
      <c r="HZ134" s="61">
        <v>0</v>
      </c>
      <c r="IA134" s="61">
        <v>0</v>
      </c>
      <c r="IB134" s="61">
        <v>0</v>
      </c>
      <c r="IC134" s="61">
        <v>8.8709520203068164E-4</v>
      </c>
      <c r="ID134" s="61">
        <v>2.1707433766491877E-3</v>
      </c>
      <c r="IE134" s="61">
        <v>0</v>
      </c>
      <c r="IF134" s="61">
        <v>2.4116828456559753E-4</v>
      </c>
      <c r="IG134" s="61">
        <v>1.8680394878484865E-5</v>
      </c>
      <c r="IH134" s="61">
        <v>0</v>
      </c>
      <c r="II134" s="61">
        <v>0</v>
      </c>
      <c r="IJ134" s="61">
        <v>0</v>
      </c>
      <c r="IK134" s="61">
        <v>0</v>
      </c>
      <c r="IL134" s="61">
        <v>0</v>
      </c>
      <c r="IM134" s="61">
        <v>0</v>
      </c>
      <c r="IN134" s="61">
        <v>0</v>
      </c>
      <c r="IO134" s="61">
        <v>0</v>
      </c>
      <c r="IP134" s="61">
        <v>0</v>
      </c>
      <c r="IQ134" s="61">
        <v>0</v>
      </c>
      <c r="IR134" s="61">
        <v>0</v>
      </c>
      <c r="IS134" s="61">
        <v>0</v>
      </c>
      <c r="IT134" s="61">
        <v>0</v>
      </c>
      <c r="IU134" s="61">
        <v>1.2449836934743462E-4</v>
      </c>
      <c r="IV134" s="61">
        <v>0</v>
      </c>
      <c r="IW134" s="61">
        <v>0</v>
      </c>
      <c r="IX134" s="61">
        <v>0</v>
      </c>
      <c r="IY134" s="61">
        <v>0</v>
      </c>
      <c r="IZ134" s="61">
        <v>0</v>
      </c>
      <c r="JA134" s="61">
        <v>0</v>
      </c>
      <c r="JB134" s="61">
        <v>1.4745507026012864E-4</v>
      </c>
      <c r="JC134" s="61">
        <v>1.1728954695095119E-4</v>
      </c>
      <c r="JD134" s="61">
        <v>0</v>
      </c>
      <c r="JE134" s="61">
        <v>0</v>
      </c>
      <c r="JF134" s="61">
        <v>0</v>
      </c>
      <c r="JG134" s="61">
        <v>1.3423095367460225E-4</v>
      </c>
      <c r="JH134" s="61">
        <v>0</v>
      </c>
      <c r="JI134" s="61">
        <v>0</v>
      </c>
      <c r="JJ134" s="61">
        <v>0</v>
      </c>
      <c r="JK134" s="61">
        <v>0</v>
      </c>
      <c r="JL134" s="61">
        <v>0</v>
      </c>
      <c r="JM134" s="61">
        <v>5.8584643057313304E-5</v>
      </c>
      <c r="JN134" s="61">
        <v>0</v>
      </c>
      <c r="JO134" s="61">
        <v>0</v>
      </c>
      <c r="JP134" s="61">
        <v>0</v>
      </c>
      <c r="JQ134" s="61">
        <v>0</v>
      </c>
      <c r="JR134" s="61">
        <v>0</v>
      </c>
      <c r="JS134" s="61">
        <v>0</v>
      </c>
      <c r="JT134" s="61">
        <v>9.7474489939255689E-4</v>
      </c>
      <c r="JU134" s="61">
        <v>0</v>
      </c>
      <c r="JV134" s="61">
        <v>2.365583535036116E-2</v>
      </c>
      <c r="JW134" s="61">
        <v>0</v>
      </c>
      <c r="JX134" s="61">
        <v>4.4344177698648624E-3</v>
      </c>
      <c r="JY134" s="61">
        <v>0</v>
      </c>
      <c r="JZ134" s="61">
        <v>1.7814558808324641E-2</v>
      </c>
      <c r="KA134" s="61">
        <v>2.9486886134517059E-4</v>
      </c>
      <c r="KB134" s="61">
        <v>1.3247266963024582E-3</v>
      </c>
      <c r="KC134" s="61">
        <v>1.3203747601148742E-2</v>
      </c>
      <c r="KD134" s="61">
        <v>2.0827000421554124E-5</v>
      </c>
      <c r="KE134" s="61">
        <v>1.1622662752767571E-2</v>
      </c>
      <c r="KF134" s="61">
        <v>1.1974424946970855E-3</v>
      </c>
      <c r="KG134" s="61">
        <v>4.18461628927854E-2</v>
      </c>
      <c r="KH134" s="61">
        <v>2.910381931475396E-3</v>
      </c>
      <c r="KI134" s="61">
        <v>4.0589224035023003E-5</v>
      </c>
      <c r="KJ134" s="61">
        <v>8.8898403702327431E-4</v>
      </c>
      <c r="KK134" s="61">
        <v>4.1210936845541816E-4</v>
      </c>
      <c r="KL134" s="61">
        <v>6.2648696296475848E-2</v>
      </c>
      <c r="KM134" s="61">
        <v>1.3440413703831326E-3</v>
      </c>
      <c r="KN134" s="61">
        <v>1.0155791895320129E-3</v>
      </c>
      <c r="KO134" s="61">
        <v>1.3643713273969808E-4</v>
      </c>
      <c r="KP134" s="61">
        <v>1.7938663894577881E-3</v>
      </c>
      <c r="KQ134" s="61">
        <v>0</v>
      </c>
      <c r="KR134" s="61">
        <v>8.8564854045374041E-4</v>
      </c>
      <c r="KS134" s="61">
        <v>8.0036887885362451E-4</v>
      </c>
      <c r="KT134" s="61">
        <v>1.5792337535814993E-3</v>
      </c>
      <c r="KU134" s="61">
        <v>4.8236355556067182E-4</v>
      </c>
      <c r="KV134" s="61">
        <v>0</v>
      </c>
      <c r="KW134" s="61">
        <v>3.7713445383737138E-4</v>
      </c>
      <c r="KX134" s="61">
        <v>2.3149366307090645E-3</v>
      </c>
      <c r="KY134" s="61">
        <v>9.8805423659502974E-4</v>
      </c>
      <c r="KZ134" s="61">
        <v>6.9674430722908506E-3</v>
      </c>
    </row>
    <row r="135" spans="1:312" ht="13" x14ac:dyDescent="0.3">
      <c r="A135" s="102">
        <v>1.0218136058590861</v>
      </c>
      <c r="B135" s="50" t="s">
        <v>798</v>
      </c>
      <c r="C135" s="60" t="s">
        <v>89</v>
      </c>
      <c r="D135" s="61">
        <v>0</v>
      </c>
      <c r="E135" s="61">
        <v>0</v>
      </c>
      <c r="F135" s="61">
        <v>0</v>
      </c>
      <c r="G135" s="61">
        <v>0</v>
      </c>
      <c r="H135" s="61">
        <v>0</v>
      </c>
      <c r="I135" s="61">
        <v>1.1688911893204373E-2</v>
      </c>
      <c r="J135" s="61">
        <v>2.1952524048126129E-2</v>
      </c>
      <c r="K135" s="61">
        <v>5.4728909292540843E-4</v>
      </c>
      <c r="L135" s="61">
        <v>0</v>
      </c>
      <c r="M135" s="61">
        <v>0</v>
      </c>
      <c r="N135" s="61">
        <v>0</v>
      </c>
      <c r="O135" s="61">
        <v>0</v>
      </c>
      <c r="P135" s="61">
        <v>0</v>
      </c>
      <c r="Q135" s="61">
        <v>0</v>
      </c>
      <c r="R135" s="61">
        <v>0</v>
      </c>
      <c r="S135" s="61">
        <v>0</v>
      </c>
      <c r="T135" s="61">
        <v>0</v>
      </c>
      <c r="U135" s="61">
        <v>0</v>
      </c>
      <c r="V135" s="61">
        <v>1.1499286966362009E-4</v>
      </c>
      <c r="W135" s="61">
        <v>0</v>
      </c>
      <c r="X135" s="61">
        <v>0</v>
      </c>
      <c r="Y135" s="61">
        <v>0</v>
      </c>
      <c r="Z135" s="61">
        <v>0</v>
      </c>
      <c r="AA135" s="61">
        <v>0</v>
      </c>
      <c r="AB135" s="61">
        <v>0</v>
      </c>
      <c r="AC135" s="61">
        <v>0</v>
      </c>
      <c r="AD135" s="61">
        <v>0</v>
      </c>
      <c r="AE135" s="61">
        <v>0</v>
      </c>
      <c r="AF135" s="61">
        <v>0</v>
      </c>
      <c r="AG135" s="61">
        <v>0</v>
      </c>
      <c r="AH135" s="61">
        <v>0</v>
      </c>
      <c r="AI135" s="61">
        <v>0</v>
      </c>
      <c r="AJ135" s="61">
        <v>0</v>
      </c>
      <c r="AK135" s="61">
        <v>0</v>
      </c>
      <c r="AL135" s="61">
        <v>0</v>
      </c>
      <c r="AM135" s="61">
        <v>0</v>
      </c>
      <c r="AN135" s="61">
        <v>0</v>
      </c>
      <c r="AO135" s="61">
        <v>0</v>
      </c>
      <c r="AP135" s="61">
        <v>0</v>
      </c>
      <c r="AQ135" s="61">
        <v>0</v>
      </c>
      <c r="AR135" s="61">
        <v>0</v>
      </c>
      <c r="AS135" s="61">
        <v>4.4825425288309257E-6</v>
      </c>
      <c r="AT135" s="61">
        <v>0</v>
      </c>
      <c r="AU135" s="61">
        <v>0</v>
      </c>
      <c r="AV135" s="61">
        <v>0</v>
      </c>
      <c r="AW135" s="61">
        <v>5.4527697660699929E-4</v>
      </c>
      <c r="AX135" s="61">
        <v>2.6455510680109331E-2</v>
      </c>
      <c r="AY135" s="61">
        <v>2.8768040173966189E-4</v>
      </c>
      <c r="AZ135" s="61">
        <v>0</v>
      </c>
      <c r="BA135" s="61">
        <v>0</v>
      </c>
      <c r="BB135" s="61">
        <v>8.8618405877348601E-5</v>
      </c>
      <c r="BC135" s="61">
        <v>0</v>
      </c>
      <c r="BD135" s="61">
        <v>0</v>
      </c>
      <c r="BE135" s="61">
        <v>0</v>
      </c>
      <c r="BF135" s="61">
        <v>0</v>
      </c>
      <c r="BG135" s="61">
        <v>0</v>
      </c>
      <c r="BH135" s="61">
        <v>0</v>
      </c>
      <c r="BI135" s="61">
        <v>0</v>
      </c>
      <c r="BJ135" s="61">
        <v>0</v>
      </c>
      <c r="BK135" s="61">
        <v>0</v>
      </c>
      <c r="BL135" s="61">
        <v>0</v>
      </c>
      <c r="BM135" s="61">
        <v>0</v>
      </c>
      <c r="BN135" s="61">
        <v>0</v>
      </c>
      <c r="BO135" s="61">
        <v>0</v>
      </c>
      <c r="BP135" s="61">
        <v>0</v>
      </c>
      <c r="BQ135" s="61">
        <v>0</v>
      </c>
      <c r="BR135" s="61">
        <v>2.9197153950849151E-4</v>
      </c>
      <c r="BS135" s="61">
        <v>0</v>
      </c>
      <c r="BT135" s="61">
        <v>0</v>
      </c>
      <c r="BU135" s="61">
        <v>9.8938115366520004E-4</v>
      </c>
      <c r="BV135" s="61">
        <v>1.7310126444496134E-4</v>
      </c>
      <c r="BW135" s="61">
        <v>0</v>
      </c>
      <c r="BX135" s="61">
        <v>0</v>
      </c>
      <c r="BY135" s="61">
        <v>0</v>
      </c>
      <c r="BZ135" s="61">
        <v>0</v>
      </c>
      <c r="CA135" s="61">
        <v>0</v>
      </c>
      <c r="CB135" s="61">
        <v>0</v>
      </c>
      <c r="CC135" s="61">
        <v>0</v>
      </c>
      <c r="CD135" s="61">
        <v>0</v>
      </c>
      <c r="CE135" s="61">
        <v>0</v>
      </c>
      <c r="CF135" s="61">
        <v>0</v>
      </c>
      <c r="CG135" s="61">
        <v>0</v>
      </c>
      <c r="CH135" s="61">
        <v>0</v>
      </c>
      <c r="CI135" s="61">
        <v>0</v>
      </c>
      <c r="CJ135" s="61">
        <v>0</v>
      </c>
      <c r="CK135" s="61">
        <v>0</v>
      </c>
      <c r="CL135" s="61">
        <v>0</v>
      </c>
      <c r="CM135" s="61">
        <v>0</v>
      </c>
      <c r="CN135" s="61">
        <v>0</v>
      </c>
      <c r="CO135" s="61">
        <v>0</v>
      </c>
      <c r="CP135" s="61">
        <v>0</v>
      </c>
      <c r="CQ135" s="61">
        <v>0</v>
      </c>
      <c r="CR135" s="61">
        <v>0</v>
      </c>
      <c r="CS135" s="61">
        <v>0</v>
      </c>
      <c r="CT135" s="61">
        <v>0</v>
      </c>
      <c r="CU135" s="61">
        <v>0</v>
      </c>
      <c r="CV135" s="61">
        <v>0</v>
      </c>
      <c r="CW135" s="61">
        <v>0</v>
      </c>
      <c r="CX135" s="61">
        <v>0</v>
      </c>
      <c r="CY135" s="61">
        <v>0</v>
      </c>
      <c r="CZ135" s="61">
        <v>0</v>
      </c>
      <c r="DA135" s="61">
        <v>0</v>
      </c>
      <c r="DB135" s="61">
        <v>0</v>
      </c>
      <c r="DC135" s="61">
        <v>0</v>
      </c>
      <c r="DD135" s="61">
        <v>0</v>
      </c>
      <c r="DE135" s="61">
        <v>0</v>
      </c>
      <c r="DF135" s="61">
        <v>0</v>
      </c>
      <c r="DG135" s="61">
        <v>0</v>
      </c>
      <c r="DH135" s="61">
        <v>0</v>
      </c>
      <c r="DI135" s="61">
        <v>0</v>
      </c>
      <c r="DJ135" s="61">
        <v>0</v>
      </c>
      <c r="DK135" s="61">
        <v>0</v>
      </c>
      <c r="DL135" s="61">
        <v>0</v>
      </c>
      <c r="DM135" s="61">
        <v>0</v>
      </c>
      <c r="DN135" s="61">
        <v>0</v>
      </c>
      <c r="DO135" s="61">
        <v>0</v>
      </c>
      <c r="DP135" s="61">
        <v>0</v>
      </c>
      <c r="DQ135" s="61">
        <v>0</v>
      </c>
      <c r="DR135" s="61">
        <v>0</v>
      </c>
      <c r="DS135" s="61">
        <v>0</v>
      </c>
      <c r="DT135" s="61">
        <v>0</v>
      </c>
      <c r="DU135" s="61">
        <v>0</v>
      </c>
      <c r="DV135" s="61">
        <v>0</v>
      </c>
      <c r="DW135" s="61">
        <v>0</v>
      </c>
      <c r="DX135" s="61">
        <v>0</v>
      </c>
      <c r="DY135" s="61">
        <v>0</v>
      </c>
      <c r="DZ135" s="61">
        <v>0</v>
      </c>
      <c r="EA135" s="61">
        <v>0</v>
      </c>
      <c r="EB135" s="61">
        <v>0</v>
      </c>
      <c r="EC135" s="61">
        <v>0</v>
      </c>
      <c r="ED135" s="61">
        <v>0</v>
      </c>
      <c r="EE135" s="61">
        <v>0</v>
      </c>
      <c r="EF135" s="61">
        <v>0</v>
      </c>
      <c r="EG135" s="61">
        <v>0</v>
      </c>
      <c r="EH135" s="61">
        <v>0</v>
      </c>
      <c r="EI135" s="61">
        <v>0</v>
      </c>
      <c r="EJ135" s="61">
        <v>0</v>
      </c>
      <c r="EK135" s="61">
        <v>0</v>
      </c>
      <c r="EL135" s="61">
        <v>0</v>
      </c>
      <c r="EM135" s="61">
        <v>0</v>
      </c>
      <c r="EN135" s="61">
        <v>0</v>
      </c>
      <c r="EO135" s="61">
        <v>0</v>
      </c>
      <c r="EP135" s="61">
        <v>2.7132087748311186E-4</v>
      </c>
      <c r="EQ135" s="61">
        <v>0</v>
      </c>
      <c r="ER135" s="61">
        <v>0</v>
      </c>
      <c r="ES135" s="61">
        <v>0</v>
      </c>
      <c r="ET135" s="61">
        <v>0</v>
      </c>
      <c r="EU135" s="61">
        <v>0</v>
      </c>
      <c r="EV135" s="61">
        <v>1.4819622625586036E-3</v>
      </c>
      <c r="EW135" s="61">
        <v>0</v>
      </c>
      <c r="EX135" s="61">
        <v>0</v>
      </c>
      <c r="EY135" s="61">
        <v>0</v>
      </c>
      <c r="EZ135" s="61">
        <v>0</v>
      </c>
      <c r="FA135" s="61">
        <v>0</v>
      </c>
      <c r="FB135" s="61">
        <v>0</v>
      </c>
      <c r="FC135" s="61">
        <v>0</v>
      </c>
      <c r="FD135" s="61">
        <v>0</v>
      </c>
      <c r="FE135" s="61">
        <v>0</v>
      </c>
      <c r="FF135" s="61">
        <v>0</v>
      </c>
      <c r="FG135" s="61">
        <v>0</v>
      </c>
      <c r="FH135" s="61">
        <v>0</v>
      </c>
      <c r="FI135" s="61">
        <v>0</v>
      </c>
      <c r="FJ135" s="61">
        <v>0</v>
      </c>
      <c r="FK135" s="61">
        <v>0</v>
      </c>
      <c r="FL135" s="61">
        <v>0</v>
      </c>
      <c r="FM135" s="61">
        <v>0</v>
      </c>
      <c r="FN135" s="61">
        <v>0</v>
      </c>
      <c r="FO135" s="61">
        <v>0</v>
      </c>
      <c r="FP135" s="61">
        <v>0</v>
      </c>
      <c r="FQ135" s="61">
        <v>0</v>
      </c>
      <c r="FR135" s="61">
        <v>0</v>
      </c>
      <c r="FS135" s="61">
        <v>0</v>
      </c>
      <c r="FT135" s="61">
        <v>0</v>
      </c>
      <c r="FU135" s="61">
        <v>0</v>
      </c>
      <c r="FV135" s="61">
        <v>0</v>
      </c>
      <c r="FW135" s="61">
        <v>0</v>
      </c>
      <c r="FX135" s="61">
        <v>0</v>
      </c>
      <c r="FY135" s="61">
        <v>0</v>
      </c>
      <c r="FZ135" s="61">
        <v>0</v>
      </c>
      <c r="GA135" s="61">
        <v>0</v>
      </c>
      <c r="GB135" s="61">
        <v>0</v>
      </c>
      <c r="GC135" s="61">
        <v>0</v>
      </c>
      <c r="GD135" s="61">
        <v>0</v>
      </c>
      <c r="GE135" s="61">
        <v>0</v>
      </c>
      <c r="GF135" s="61">
        <v>0</v>
      </c>
      <c r="GG135" s="61">
        <v>0</v>
      </c>
      <c r="GH135" s="61">
        <v>0</v>
      </c>
      <c r="GI135" s="61">
        <v>0</v>
      </c>
      <c r="GJ135" s="61">
        <v>0</v>
      </c>
      <c r="GK135" s="61">
        <v>0</v>
      </c>
      <c r="GL135" s="61">
        <v>0</v>
      </c>
      <c r="GM135" s="61">
        <v>0</v>
      </c>
      <c r="GN135" s="61">
        <v>1.3111922689448989E-4</v>
      </c>
      <c r="GO135" s="61">
        <v>0</v>
      </c>
      <c r="GP135" s="61">
        <v>0</v>
      </c>
      <c r="GQ135" s="61">
        <v>0</v>
      </c>
      <c r="GR135" s="61">
        <v>0</v>
      </c>
      <c r="GS135" s="61">
        <v>0</v>
      </c>
      <c r="GT135" s="61">
        <v>8.7671317035515768E-5</v>
      </c>
      <c r="GU135" s="61">
        <v>2.600848450546621E-4</v>
      </c>
      <c r="GV135" s="61">
        <v>0</v>
      </c>
      <c r="GW135" s="61">
        <v>0</v>
      </c>
      <c r="GX135" s="61">
        <v>0</v>
      </c>
      <c r="GY135" s="61">
        <v>0</v>
      </c>
      <c r="GZ135" s="61">
        <v>0</v>
      </c>
      <c r="HA135" s="61">
        <v>0</v>
      </c>
      <c r="HB135" s="61">
        <v>0</v>
      </c>
      <c r="HC135" s="61">
        <v>0</v>
      </c>
      <c r="HD135" s="61">
        <v>0</v>
      </c>
      <c r="HE135" s="61">
        <v>3.0093376374356072E-4</v>
      </c>
      <c r="HF135" s="61">
        <v>0</v>
      </c>
      <c r="HG135" s="61">
        <v>0</v>
      </c>
      <c r="HH135" s="61">
        <v>0</v>
      </c>
      <c r="HI135" s="61">
        <v>0</v>
      </c>
      <c r="HJ135" s="61">
        <v>0</v>
      </c>
      <c r="HK135" s="61">
        <v>0</v>
      </c>
      <c r="HL135" s="61">
        <v>0</v>
      </c>
      <c r="HM135" s="61">
        <v>0</v>
      </c>
      <c r="HN135" s="61">
        <v>0</v>
      </c>
      <c r="HO135" s="61">
        <v>0</v>
      </c>
      <c r="HP135" s="61">
        <v>0</v>
      </c>
      <c r="HQ135" s="61">
        <v>0</v>
      </c>
      <c r="HR135" s="61">
        <v>0</v>
      </c>
      <c r="HS135" s="61">
        <v>0</v>
      </c>
      <c r="HT135" s="61">
        <v>0</v>
      </c>
      <c r="HU135" s="61">
        <v>0</v>
      </c>
      <c r="HV135" s="61">
        <v>0</v>
      </c>
      <c r="HW135" s="61">
        <v>0</v>
      </c>
      <c r="HX135" s="61">
        <v>0</v>
      </c>
      <c r="HY135" s="61">
        <v>0</v>
      </c>
      <c r="HZ135" s="61">
        <v>0</v>
      </c>
      <c r="IA135" s="61">
        <v>0</v>
      </c>
      <c r="IB135" s="61">
        <v>0</v>
      </c>
      <c r="IC135" s="61">
        <v>0</v>
      </c>
      <c r="ID135" s="61">
        <v>0</v>
      </c>
      <c r="IE135" s="61">
        <v>0</v>
      </c>
      <c r="IF135" s="61">
        <v>0</v>
      </c>
      <c r="IG135" s="61">
        <v>0</v>
      </c>
      <c r="IH135" s="61">
        <v>0</v>
      </c>
      <c r="II135" s="61">
        <v>0</v>
      </c>
      <c r="IJ135" s="61">
        <v>0</v>
      </c>
      <c r="IK135" s="61">
        <v>0</v>
      </c>
      <c r="IL135" s="61">
        <v>0</v>
      </c>
      <c r="IM135" s="61">
        <v>0</v>
      </c>
      <c r="IN135" s="61">
        <v>0</v>
      </c>
      <c r="IO135" s="61">
        <v>6.8021598167594034E-5</v>
      </c>
      <c r="IP135" s="61">
        <v>0</v>
      </c>
      <c r="IQ135" s="61">
        <v>8.5022047351266503E-5</v>
      </c>
      <c r="IR135" s="61">
        <v>0</v>
      </c>
      <c r="IS135" s="61">
        <v>4.5087254953571734E-4</v>
      </c>
      <c r="IT135" s="61">
        <v>5.3709218413697116E-4</v>
      </c>
      <c r="IU135" s="61">
        <v>6.7834990865276465E-4</v>
      </c>
      <c r="IV135" s="61">
        <v>5.3363842420092885E-4</v>
      </c>
      <c r="IW135" s="61">
        <v>3.5603664547122872E-4</v>
      </c>
      <c r="IX135" s="61">
        <v>0.11857288717921655</v>
      </c>
      <c r="IY135" s="61">
        <v>0</v>
      </c>
      <c r="IZ135" s="61">
        <v>0</v>
      </c>
      <c r="JA135" s="61">
        <v>0</v>
      </c>
      <c r="JB135" s="61">
        <v>0</v>
      </c>
      <c r="JC135" s="61">
        <v>0</v>
      </c>
      <c r="JD135" s="61">
        <v>0</v>
      </c>
      <c r="JE135" s="61">
        <v>0</v>
      </c>
      <c r="JF135" s="61">
        <v>0</v>
      </c>
      <c r="JG135" s="61">
        <v>8.9486494073018948E-6</v>
      </c>
      <c r="JH135" s="61">
        <v>0</v>
      </c>
      <c r="JI135" s="61">
        <v>0</v>
      </c>
      <c r="JJ135" s="61">
        <v>0</v>
      </c>
      <c r="JK135" s="61">
        <v>0</v>
      </c>
      <c r="JL135" s="61">
        <v>0</v>
      </c>
      <c r="JM135" s="61">
        <v>0</v>
      </c>
      <c r="JN135" s="61">
        <v>0</v>
      </c>
      <c r="JO135" s="61">
        <v>0</v>
      </c>
      <c r="JP135" s="61">
        <v>0</v>
      </c>
      <c r="JQ135" s="61">
        <v>0</v>
      </c>
      <c r="JR135" s="61">
        <v>0</v>
      </c>
      <c r="JS135" s="61">
        <v>0</v>
      </c>
      <c r="JT135" s="61">
        <v>0</v>
      </c>
      <c r="JU135" s="61">
        <v>0</v>
      </c>
      <c r="JV135" s="61">
        <v>0</v>
      </c>
      <c r="JW135" s="61">
        <v>0</v>
      </c>
      <c r="JX135" s="61">
        <v>0</v>
      </c>
      <c r="JY135" s="61">
        <v>0</v>
      </c>
      <c r="JZ135" s="61">
        <v>0</v>
      </c>
      <c r="KA135" s="61">
        <v>0</v>
      </c>
      <c r="KB135" s="61">
        <v>0</v>
      </c>
      <c r="KC135" s="61">
        <v>0</v>
      </c>
      <c r="KD135" s="61">
        <v>0</v>
      </c>
      <c r="KE135" s="61">
        <v>0</v>
      </c>
      <c r="KF135" s="61">
        <v>0</v>
      </c>
      <c r="KG135" s="61">
        <v>0</v>
      </c>
      <c r="KH135" s="61">
        <v>0</v>
      </c>
      <c r="KI135" s="61">
        <v>0</v>
      </c>
      <c r="KJ135" s="61">
        <v>5.5217307929793856E-5</v>
      </c>
      <c r="KK135" s="61">
        <v>0</v>
      </c>
      <c r="KL135" s="61">
        <v>0</v>
      </c>
      <c r="KM135" s="61">
        <v>0</v>
      </c>
      <c r="KN135" s="61">
        <v>0</v>
      </c>
      <c r="KO135" s="61">
        <v>0</v>
      </c>
      <c r="KP135" s="61">
        <v>0</v>
      </c>
      <c r="KQ135" s="61">
        <v>0</v>
      </c>
      <c r="KR135" s="61">
        <v>0</v>
      </c>
      <c r="KS135" s="61">
        <v>0</v>
      </c>
      <c r="KT135" s="61">
        <v>0</v>
      </c>
      <c r="KU135" s="61">
        <v>0</v>
      </c>
      <c r="KV135" s="61">
        <v>0</v>
      </c>
      <c r="KW135" s="61">
        <v>0</v>
      </c>
      <c r="KX135" s="61">
        <v>0</v>
      </c>
      <c r="KY135" s="61">
        <v>5.7886649967546582E-5</v>
      </c>
      <c r="KZ135" s="61">
        <v>0</v>
      </c>
    </row>
    <row r="136" spans="1:312" ht="13" x14ac:dyDescent="0.3">
      <c r="A136" s="102">
        <v>1.0283588905243435</v>
      </c>
      <c r="B136" s="50" t="s">
        <v>797</v>
      </c>
      <c r="C136" s="60" t="s">
        <v>118</v>
      </c>
      <c r="D136" s="61">
        <v>0</v>
      </c>
      <c r="E136" s="61">
        <v>0</v>
      </c>
      <c r="F136" s="61">
        <v>0</v>
      </c>
      <c r="G136" s="61">
        <v>0</v>
      </c>
      <c r="H136" s="61">
        <v>0</v>
      </c>
      <c r="I136" s="61">
        <v>2.587410110498674E-4</v>
      </c>
      <c r="J136" s="61">
        <v>0</v>
      </c>
      <c r="K136" s="61">
        <v>0</v>
      </c>
      <c r="L136" s="61">
        <v>0</v>
      </c>
      <c r="M136" s="61">
        <v>0</v>
      </c>
      <c r="N136" s="61">
        <v>0</v>
      </c>
      <c r="O136" s="61">
        <v>0</v>
      </c>
      <c r="P136" s="61">
        <v>0</v>
      </c>
      <c r="Q136" s="61">
        <v>4.0140724833563943E-4</v>
      </c>
      <c r="R136" s="61">
        <v>0</v>
      </c>
      <c r="S136" s="61">
        <v>0</v>
      </c>
      <c r="T136" s="61">
        <v>0</v>
      </c>
      <c r="U136" s="61">
        <v>0</v>
      </c>
      <c r="V136" s="61">
        <v>8.6825464070175648E-2</v>
      </c>
      <c r="W136" s="61">
        <v>1.1451357978857673E-4</v>
      </c>
      <c r="X136" s="61">
        <v>0</v>
      </c>
      <c r="Y136" s="61">
        <v>2.893388473050461E-4</v>
      </c>
      <c r="Z136" s="61">
        <v>9.3823953966738774E-5</v>
      </c>
      <c r="AA136" s="61">
        <v>0</v>
      </c>
      <c r="AB136" s="61">
        <v>1.8050075327306903E-4</v>
      </c>
      <c r="AC136" s="61">
        <v>0</v>
      </c>
      <c r="AD136" s="61">
        <v>6.4003983189936094E-4</v>
      </c>
      <c r="AE136" s="61">
        <v>0</v>
      </c>
      <c r="AF136" s="61">
        <v>0</v>
      </c>
      <c r="AG136" s="61">
        <v>0</v>
      </c>
      <c r="AH136" s="61">
        <v>0</v>
      </c>
      <c r="AI136" s="61">
        <v>0</v>
      </c>
      <c r="AJ136" s="61">
        <v>0</v>
      </c>
      <c r="AK136" s="61">
        <v>0</v>
      </c>
      <c r="AL136" s="61">
        <v>0</v>
      </c>
      <c r="AM136" s="61">
        <v>0</v>
      </c>
      <c r="AN136" s="61">
        <v>0</v>
      </c>
      <c r="AO136" s="61">
        <v>0</v>
      </c>
      <c r="AP136" s="61">
        <v>0</v>
      </c>
      <c r="AQ136" s="61">
        <v>0</v>
      </c>
      <c r="AR136" s="61">
        <v>6.1664037757609691E-4</v>
      </c>
      <c r="AS136" s="61">
        <v>0</v>
      </c>
      <c r="AT136" s="61">
        <v>0</v>
      </c>
      <c r="AU136" s="61">
        <v>4.2654464471393599E-5</v>
      </c>
      <c r="AV136" s="61">
        <v>0</v>
      </c>
      <c r="AW136" s="61">
        <v>1.185802173304575E-4</v>
      </c>
      <c r="AX136" s="61">
        <v>0</v>
      </c>
      <c r="AY136" s="61">
        <v>9.9677464269833736E-3</v>
      </c>
      <c r="AZ136" s="61">
        <v>0</v>
      </c>
      <c r="BA136" s="61">
        <v>0</v>
      </c>
      <c r="BB136" s="61">
        <v>3.2089272488921563E-4</v>
      </c>
      <c r="BC136" s="61">
        <v>0</v>
      </c>
      <c r="BD136" s="61">
        <v>1.5716142869268482E-5</v>
      </c>
      <c r="BE136" s="61">
        <v>0</v>
      </c>
      <c r="BF136" s="61">
        <v>0</v>
      </c>
      <c r="BG136" s="61">
        <v>4.0802256136271694E-6</v>
      </c>
      <c r="BH136" s="61">
        <v>0</v>
      </c>
      <c r="BI136" s="61">
        <v>0</v>
      </c>
      <c r="BJ136" s="61">
        <v>1.1243141025196838E-5</v>
      </c>
      <c r="BK136" s="61">
        <v>0</v>
      </c>
      <c r="BL136" s="61">
        <v>0</v>
      </c>
      <c r="BM136" s="61">
        <v>0</v>
      </c>
      <c r="BN136" s="61">
        <v>0</v>
      </c>
      <c r="BO136" s="61">
        <v>0</v>
      </c>
      <c r="BP136" s="61">
        <v>0</v>
      </c>
      <c r="BQ136" s="61">
        <v>0</v>
      </c>
      <c r="BR136" s="61">
        <v>0</v>
      </c>
      <c r="BS136" s="61">
        <v>0</v>
      </c>
      <c r="BT136" s="61">
        <v>0</v>
      </c>
      <c r="BU136" s="61">
        <v>0</v>
      </c>
      <c r="BV136" s="61">
        <v>5.9669153143658928E-4</v>
      </c>
      <c r="BW136" s="61">
        <v>0</v>
      </c>
      <c r="BX136" s="61">
        <v>0</v>
      </c>
      <c r="BY136" s="61">
        <v>0</v>
      </c>
      <c r="BZ136" s="61">
        <v>0</v>
      </c>
      <c r="CA136" s="61">
        <v>0</v>
      </c>
      <c r="CB136" s="61">
        <v>0</v>
      </c>
      <c r="CC136" s="61">
        <v>0</v>
      </c>
      <c r="CD136" s="61">
        <v>0</v>
      </c>
      <c r="CE136" s="61">
        <v>0</v>
      </c>
      <c r="CF136" s="61">
        <v>5.0486459618192191E-4</v>
      </c>
      <c r="CG136" s="61">
        <v>0</v>
      </c>
      <c r="CH136" s="61">
        <v>0</v>
      </c>
      <c r="CI136" s="61">
        <v>0</v>
      </c>
      <c r="CJ136" s="61">
        <v>2.3496739126623299E-5</v>
      </c>
      <c r="CK136" s="61">
        <v>0</v>
      </c>
      <c r="CL136" s="61">
        <v>5.3352560681853246E-4</v>
      </c>
      <c r="CM136" s="61">
        <v>0</v>
      </c>
      <c r="CN136" s="61">
        <v>0</v>
      </c>
      <c r="CO136" s="61">
        <v>0</v>
      </c>
      <c r="CP136" s="61">
        <v>0</v>
      </c>
      <c r="CQ136" s="61">
        <v>0</v>
      </c>
      <c r="CR136" s="61">
        <v>0</v>
      </c>
      <c r="CS136" s="61">
        <v>0</v>
      </c>
      <c r="CT136" s="61">
        <v>0</v>
      </c>
      <c r="CU136" s="61">
        <v>0</v>
      </c>
      <c r="CV136" s="61">
        <v>0</v>
      </c>
      <c r="CW136" s="61">
        <v>0</v>
      </c>
      <c r="CX136" s="61">
        <v>0</v>
      </c>
      <c r="CY136" s="61">
        <v>0</v>
      </c>
      <c r="CZ136" s="61">
        <v>0</v>
      </c>
      <c r="DA136" s="61">
        <v>0</v>
      </c>
      <c r="DB136" s="61">
        <v>4.7835859451159866E-4</v>
      </c>
      <c r="DC136" s="61">
        <v>8.3395024916237137E-4</v>
      </c>
      <c r="DD136" s="61">
        <v>2.3117985512613698E-3</v>
      </c>
      <c r="DE136" s="61">
        <v>9.5914203771755354E-4</v>
      </c>
      <c r="DF136" s="61">
        <v>1.0364189901451333E-5</v>
      </c>
      <c r="DG136" s="61">
        <v>7.3459645364172565E-4</v>
      </c>
      <c r="DH136" s="61">
        <v>1.3158578746299465E-3</v>
      </c>
      <c r="DI136" s="61">
        <v>0</v>
      </c>
      <c r="DJ136" s="61">
        <v>0</v>
      </c>
      <c r="DK136" s="61">
        <v>0</v>
      </c>
      <c r="DL136" s="61">
        <v>0</v>
      </c>
      <c r="DM136" s="61">
        <v>0</v>
      </c>
      <c r="DN136" s="61">
        <v>0</v>
      </c>
      <c r="DO136" s="61">
        <v>0</v>
      </c>
      <c r="DP136" s="61">
        <v>0</v>
      </c>
      <c r="DQ136" s="61">
        <v>0</v>
      </c>
      <c r="DR136" s="61">
        <v>0</v>
      </c>
      <c r="DS136" s="61">
        <v>0</v>
      </c>
      <c r="DT136" s="61">
        <v>0</v>
      </c>
      <c r="DU136" s="61">
        <v>0</v>
      </c>
      <c r="DV136" s="61">
        <v>0</v>
      </c>
      <c r="DW136" s="61">
        <v>0</v>
      </c>
      <c r="DX136" s="61">
        <v>5.1233250624774696E-4</v>
      </c>
      <c r="DY136" s="61">
        <v>0</v>
      </c>
      <c r="DZ136" s="61">
        <v>0</v>
      </c>
      <c r="EA136" s="61">
        <v>3.9280202249899094E-4</v>
      </c>
      <c r="EB136" s="61">
        <v>0</v>
      </c>
      <c r="EC136" s="61">
        <v>0</v>
      </c>
      <c r="ED136" s="61">
        <v>0</v>
      </c>
      <c r="EE136" s="61">
        <v>1.4835088839167414E-4</v>
      </c>
      <c r="EF136" s="61">
        <v>0</v>
      </c>
      <c r="EG136" s="61">
        <v>0</v>
      </c>
      <c r="EH136" s="61">
        <v>0</v>
      </c>
      <c r="EI136" s="61">
        <v>0</v>
      </c>
      <c r="EJ136" s="61">
        <v>0</v>
      </c>
      <c r="EK136" s="61">
        <v>0</v>
      </c>
      <c r="EL136" s="61">
        <v>0</v>
      </c>
      <c r="EM136" s="61">
        <v>0</v>
      </c>
      <c r="EN136" s="61">
        <v>0</v>
      </c>
      <c r="EO136" s="61">
        <v>0</v>
      </c>
      <c r="EP136" s="61">
        <v>0</v>
      </c>
      <c r="EQ136" s="61">
        <v>0</v>
      </c>
      <c r="ER136" s="61">
        <v>0</v>
      </c>
      <c r="ES136" s="61">
        <v>0</v>
      </c>
      <c r="ET136" s="61">
        <v>0</v>
      </c>
      <c r="EU136" s="61">
        <v>0</v>
      </c>
      <c r="EV136" s="61">
        <v>0</v>
      </c>
      <c r="EW136" s="61">
        <v>0</v>
      </c>
      <c r="EX136" s="61">
        <v>0</v>
      </c>
      <c r="EY136" s="61">
        <v>0</v>
      </c>
      <c r="EZ136" s="61">
        <v>0</v>
      </c>
      <c r="FA136" s="61">
        <v>0</v>
      </c>
      <c r="FB136" s="61">
        <v>0</v>
      </c>
      <c r="FC136" s="61">
        <v>0</v>
      </c>
      <c r="FD136" s="61">
        <v>0</v>
      </c>
      <c r="FE136" s="61">
        <v>0</v>
      </c>
      <c r="FF136" s="61">
        <v>0</v>
      </c>
      <c r="FG136" s="61">
        <v>0</v>
      </c>
      <c r="FH136" s="61">
        <v>0</v>
      </c>
      <c r="FI136" s="61">
        <v>0</v>
      </c>
      <c r="FJ136" s="61">
        <v>0</v>
      </c>
      <c r="FK136" s="61">
        <v>0</v>
      </c>
      <c r="FL136" s="61">
        <v>0</v>
      </c>
      <c r="FM136" s="61">
        <v>0</v>
      </c>
      <c r="FN136" s="61">
        <v>0</v>
      </c>
      <c r="FO136" s="61">
        <v>0</v>
      </c>
      <c r="FP136" s="61">
        <v>0</v>
      </c>
      <c r="FQ136" s="61">
        <v>0</v>
      </c>
      <c r="FR136" s="61">
        <v>0</v>
      </c>
      <c r="FS136" s="61">
        <v>0</v>
      </c>
      <c r="FT136" s="61">
        <v>0</v>
      </c>
      <c r="FU136" s="61">
        <v>0</v>
      </c>
      <c r="FV136" s="61">
        <v>2.5929336778740022E-5</v>
      </c>
      <c r="FW136" s="61">
        <v>0</v>
      </c>
      <c r="FX136" s="61">
        <v>0</v>
      </c>
      <c r="FY136" s="61">
        <v>0</v>
      </c>
      <c r="FZ136" s="61">
        <v>0</v>
      </c>
      <c r="GA136" s="61">
        <v>0</v>
      </c>
      <c r="GB136" s="61">
        <v>0</v>
      </c>
      <c r="GC136" s="61">
        <v>0</v>
      </c>
      <c r="GD136" s="61">
        <v>0</v>
      </c>
      <c r="GE136" s="61">
        <v>0</v>
      </c>
      <c r="GF136" s="61">
        <v>0</v>
      </c>
      <c r="GG136" s="61">
        <v>0</v>
      </c>
      <c r="GH136" s="61">
        <v>2.3272520923068275E-4</v>
      </c>
      <c r="GI136" s="61">
        <v>0</v>
      </c>
      <c r="GJ136" s="61">
        <v>7.6734539274680515E-6</v>
      </c>
      <c r="GK136" s="61">
        <v>0</v>
      </c>
      <c r="GL136" s="61">
        <v>0</v>
      </c>
      <c r="GM136" s="61">
        <v>0</v>
      </c>
      <c r="GN136" s="61">
        <v>0</v>
      </c>
      <c r="GO136" s="61">
        <v>0</v>
      </c>
      <c r="GP136" s="61">
        <v>3.7927969466997605E-4</v>
      </c>
      <c r="GQ136" s="61">
        <v>2.2414173241067065E-4</v>
      </c>
      <c r="GR136" s="61">
        <v>0</v>
      </c>
      <c r="GS136" s="61">
        <v>7.8012363910129009E-4</v>
      </c>
      <c r="GT136" s="61">
        <v>0</v>
      </c>
      <c r="GU136" s="61">
        <v>2.046206630712678E-5</v>
      </c>
      <c r="GV136" s="61">
        <v>6.9508548196856249E-5</v>
      </c>
      <c r="GW136" s="61">
        <v>0</v>
      </c>
      <c r="GX136" s="61">
        <v>0</v>
      </c>
      <c r="GY136" s="61">
        <v>0</v>
      </c>
      <c r="GZ136" s="61">
        <v>0</v>
      </c>
      <c r="HA136" s="61">
        <v>0</v>
      </c>
      <c r="HB136" s="61">
        <v>0</v>
      </c>
      <c r="HC136" s="61">
        <v>0</v>
      </c>
      <c r="HD136" s="61">
        <v>0</v>
      </c>
      <c r="HE136" s="61">
        <v>0</v>
      </c>
      <c r="HF136" s="61">
        <v>0</v>
      </c>
      <c r="HG136" s="61">
        <v>0</v>
      </c>
      <c r="HH136" s="61">
        <v>0</v>
      </c>
      <c r="HI136" s="61">
        <v>0</v>
      </c>
      <c r="HJ136" s="61">
        <v>0</v>
      </c>
      <c r="HK136" s="61">
        <v>9.1791981565951826E-5</v>
      </c>
      <c r="HL136" s="61">
        <v>1.1890314560456943E-5</v>
      </c>
      <c r="HM136" s="61">
        <v>9.2623733305566898E-4</v>
      </c>
      <c r="HN136" s="61">
        <v>2.0928160208132589E-2</v>
      </c>
      <c r="HO136" s="61">
        <v>9.5792310028623847E-4</v>
      </c>
      <c r="HP136" s="61">
        <v>0</v>
      </c>
      <c r="HQ136" s="61">
        <v>0</v>
      </c>
      <c r="HR136" s="61">
        <v>6.126741366710085E-4</v>
      </c>
      <c r="HS136" s="61">
        <v>0</v>
      </c>
      <c r="HT136" s="61">
        <v>0</v>
      </c>
      <c r="HU136" s="61">
        <v>0</v>
      </c>
      <c r="HV136" s="61">
        <v>0</v>
      </c>
      <c r="HW136" s="61">
        <v>0.18279715639792088</v>
      </c>
      <c r="HX136" s="61">
        <v>0.33999024171426806</v>
      </c>
      <c r="HY136" s="61">
        <v>0.2899136040978515</v>
      </c>
      <c r="HZ136" s="61">
        <v>0.33233898326699446</v>
      </c>
      <c r="IA136" s="61">
        <v>0.29032942822331137</v>
      </c>
      <c r="IB136" s="61">
        <v>0.2860816433278654</v>
      </c>
      <c r="IC136" s="61">
        <v>0</v>
      </c>
      <c r="ID136" s="61">
        <v>0</v>
      </c>
      <c r="IE136" s="61">
        <v>0</v>
      </c>
      <c r="IF136" s="61">
        <v>0</v>
      </c>
      <c r="IG136" s="61">
        <v>0</v>
      </c>
      <c r="IH136" s="61">
        <v>0</v>
      </c>
      <c r="II136" s="61">
        <v>0</v>
      </c>
      <c r="IJ136" s="61">
        <v>0</v>
      </c>
      <c r="IK136" s="61">
        <v>0</v>
      </c>
      <c r="IL136" s="61">
        <v>0</v>
      </c>
      <c r="IM136" s="61">
        <v>0</v>
      </c>
      <c r="IN136" s="61">
        <v>0</v>
      </c>
      <c r="IO136" s="61">
        <v>0</v>
      </c>
      <c r="IP136" s="61">
        <v>0</v>
      </c>
      <c r="IQ136" s="61">
        <v>0</v>
      </c>
      <c r="IR136" s="61">
        <v>1.9210123241971848E-5</v>
      </c>
      <c r="IS136" s="61">
        <v>0</v>
      </c>
      <c r="IT136" s="61">
        <v>0</v>
      </c>
      <c r="IU136" s="61">
        <v>0</v>
      </c>
      <c r="IV136" s="61">
        <v>0</v>
      </c>
      <c r="IW136" s="61">
        <v>9.9754218513490011E-5</v>
      </c>
      <c r="IX136" s="61">
        <v>0</v>
      </c>
      <c r="IY136" s="61">
        <v>0</v>
      </c>
      <c r="IZ136" s="61">
        <v>0</v>
      </c>
      <c r="JA136" s="61">
        <v>0</v>
      </c>
      <c r="JB136" s="61">
        <v>0</v>
      </c>
      <c r="JC136" s="61">
        <v>0</v>
      </c>
      <c r="JD136" s="61">
        <v>0</v>
      </c>
      <c r="JE136" s="61">
        <v>0</v>
      </c>
      <c r="JF136" s="61">
        <v>1.630209770407638E-4</v>
      </c>
      <c r="JG136" s="61">
        <v>7.7403695384282154E-4</v>
      </c>
      <c r="JH136" s="61">
        <v>0</v>
      </c>
      <c r="JI136" s="61">
        <v>2.3318437909864943E-3</v>
      </c>
      <c r="JJ136" s="61">
        <v>3.1688807289001816E-4</v>
      </c>
      <c r="JK136" s="61">
        <v>9.6334649506885425E-5</v>
      </c>
      <c r="JL136" s="61">
        <v>0</v>
      </c>
      <c r="JM136" s="61">
        <v>3.4714850024440778E-4</v>
      </c>
      <c r="JN136" s="61">
        <v>0</v>
      </c>
      <c r="JO136" s="61">
        <v>0</v>
      </c>
      <c r="JP136" s="61">
        <v>0</v>
      </c>
      <c r="JQ136" s="61">
        <v>4.7435457305087016E-5</v>
      </c>
      <c r="JR136" s="61">
        <v>0</v>
      </c>
      <c r="JS136" s="61">
        <v>0</v>
      </c>
      <c r="JT136" s="61">
        <v>4.4679797156428781E-4</v>
      </c>
      <c r="JU136" s="61">
        <v>0</v>
      </c>
      <c r="JV136" s="61">
        <v>0</v>
      </c>
      <c r="JW136" s="61">
        <v>0</v>
      </c>
      <c r="JX136" s="61">
        <v>9.3676318907933084E-6</v>
      </c>
      <c r="JY136" s="61">
        <v>0</v>
      </c>
      <c r="JZ136" s="61">
        <v>0</v>
      </c>
      <c r="KA136" s="61">
        <v>0</v>
      </c>
      <c r="KB136" s="61">
        <v>0</v>
      </c>
      <c r="KC136" s="61">
        <v>0</v>
      </c>
      <c r="KD136" s="61">
        <v>0</v>
      </c>
      <c r="KE136" s="61">
        <v>0</v>
      </c>
      <c r="KF136" s="61">
        <v>0</v>
      </c>
      <c r="KG136" s="61">
        <v>0</v>
      </c>
      <c r="KH136" s="61">
        <v>0</v>
      </c>
      <c r="KI136" s="61">
        <v>0</v>
      </c>
      <c r="KJ136" s="61">
        <v>0</v>
      </c>
      <c r="KK136" s="61">
        <v>0</v>
      </c>
      <c r="KL136" s="61">
        <v>0</v>
      </c>
      <c r="KM136" s="61">
        <v>0</v>
      </c>
      <c r="KN136" s="61">
        <v>0</v>
      </c>
      <c r="KO136" s="61">
        <v>0</v>
      </c>
      <c r="KP136" s="61">
        <v>3.9106879264992053E-4</v>
      </c>
      <c r="KQ136" s="61">
        <v>3.2354882469695894E-4</v>
      </c>
      <c r="KR136" s="61">
        <v>0</v>
      </c>
      <c r="KS136" s="61">
        <v>0</v>
      </c>
      <c r="KT136" s="61">
        <v>0</v>
      </c>
      <c r="KU136" s="61">
        <v>0</v>
      </c>
      <c r="KV136" s="61">
        <v>0</v>
      </c>
      <c r="KW136" s="61">
        <v>0</v>
      </c>
      <c r="KX136" s="61">
        <v>2.5729480561356976E-4</v>
      </c>
      <c r="KY136" s="61">
        <v>0</v>
      </c>
      <c r="KZ136" s="61">
        <v>0</v>
      </c>
    </row>
    <row r="137" spans="1:312" ht="13" x14ac:dyDescent="0.3">
      <c r="A137" s="102">
        <v>1.030226970938342</v>
      </c>
      <c r="B137" s="50" t="s">
        <v>796</v>
      </c>
      <c r="C137" s="60" t="s">
        <v>57</v>
      </c>
      <c r="D137" s="61">
        <v>0</v>
      </c>
      <c r="E137" s="61">
        <v>0</v>
      </c>
      <c r="F137" s="61">
        <v>0</v>
      </c>
      <c r="G137" s="61">
        <v>0</v>
      </c>
      <c r="H137" s="61">
        <v>0</v>
      </c>
      <c r="I137" s="61">
        <v>0</v>
      </c>
      <c r="J137" s="61">
        <v>0</v>
      </c>
      <c r="K137" s="61">
        <v>5.9143353198735644E-4</v>
      </c>
      <c r="L137" s="61">
        <v>4.2049325295902463E-4</v>
      </c>
      <c r="M137" s="61">
        <v>0</v>
      </c>
      <c r="N137" s="61">
        <v>0</v>
      </c>
      <c r="O137" s="61">
        <v>0</v>
      </c>
      <c r="P137" s="61">
        <v>0</v>
      </c>
      <c r="Q137" s="61">
        <v>0</v>
      </c>
      <c r="R137" s="61">
        <v>0</v>
      </c>
      <c r="S137" s="61">
        <v>0</v>
      </c>
      <c r="T137" s="61">
        <v>0</v>
      </c>
      <c r="U137" s="61">
        <v>0</v>
      </c>
      <c r="V137" s="61">
        <v>0</v>
      </c>
      <c r="W137" s="61">
        <v>0</v>
      </c>
      <c r="X137" s="61">
        <v>0</v>
      </c>
      <c r="Y137" s="61">
        <v>0</v>
      </c>
      <c r="Z137" s="61">
        <v>0</v>
      </c>
      <c r="AA137" s="61">
        <v>0</v>
      </c>
      <c r="AB137" s="61">
        <v>0</v>
      </c>
      <c r="AC137" s="61">
        <v>0</v>
      </c>
      <c r="AD137" s="61">
        <v>0</v>
      </c>
      <c r="AE137" s="61">
        <v>0</v>
      </c>
      <c r="AF137" s="61">
        <v>0</v>
      </c>
      <c r="AG137" s="61">
        <v>0</v>
      </c>
      <c r="AH137" s="61">
        <v>0</v>
      </c>
      <c r="AI137" s="61">
        <v>0</v>
      </c>
      <c r="AJ137" s="61">
        <v>0</v>
      </c>
      <c r="AK137" s="61">
        <v>0</v>
      </c>
      <c r="AL137" s="61">
        <v>0</v>
      </c>
      <c r="AM137" s="61">
        <v>0</v>
      </c>
      <c r="AN137" s="61">
        <v>0</v>
      </c>
      <c r="AO137" s="61">
        <v>0</v>
      </c>
      <c r="AP137" s="61">
        <v>0</v>
      </c>
      <c r="AQ137" s="61">
        <v>0</v>
      </c>
      <c r="AR137" s="61">
        <v>0</v>
      </c>
      <c r="AS137" s="61">
        <v>0</v>
      </c>
      <c r="AT137" s="61">
        <v>0</v>
      </c>
      <c r="AU137" s="61">
        <v>0</v>
      </c>
      <c r="AV137" s="61">
        <v>0</v>
      </c>
      <c r="AW137" s="61">
        <v>0</v>
      </c>
      <c r="AX137" s="61">
        <v>3.7745163331635704E-5</v>
      </c>
      <c r="AY137" s="61">
        <v>0</v>
      </c>
      <c r="AZ137" s="61">
        <v>0</v>
      </c>
      <c r="BA137" s="61">
        <v>0</v>
      </c>
      <c r="BB137" s="61">
        <v>0</v>
      </c>
      <c r="BC137" s="61">
        <v>0</v>
      </c>
      <c r="BD137" s="61">
        <v>0</v>
      </c>
      <c r="BE137" s="61">
        <v>0</v>
      </c>
      <c r="BF137" s="61">
        <v>0</v>
      </c>
      <c r="BG137" s="61">
        <v>0</v>
      </c>
      <c r="BH137" s="61">
        <v>5.6223373997866761E-6</v>
      </c>
      <c r="BI137" s="61">
        <v>0</v>
      </c>
      <c r="BJ137" s="61">
        <v>0</v>
      </c>
      <c r="BK137" s="61">
        <v>0</v>
      </c>
      <c r="BL137" s="61">
        <v>0</v>
      </c>
      <c r="BM137" s="61">
        <v>0</v>
      </c>
      <c r="BN137" s="61">
        <v>0</v>
      </c>
      <c r="BO137" s="61">
        <v>0</v>
      </c>
      <c r="BP137" s="61">
        <v>0</v>
      </c>
      <c r="BQ137" s="61">
        <v>9.1586743610792083E-4</v>
      </c>
      <c r="BR137" s="61">
        <v>0</v>
      </c>
      <c r="BS137" s="61">
        <v>0</v>
      </c>
      <c r="BT137" s="61">
        <v>1.3754485207356951E-3</v>
      </c>
      <c r="BU137" s="61">
        <v>0</v>
      </c>
      <c r="BV137" s="61">
        <v>0</v>
      </c>
      <c r="BW137" s="61">
        <v>0</v>
      </c>
      <c r="BX137" s="61">
        <v>0</v>
      </c>
      <c r="BY137" s="61">
        <v>0</v>
      </c>
      <c r="BZ137" s="61">
        <v>0</v>
      </c>
      <c r="CA137" s="61">
        <v>0</v>
      </c>
      <c r="CB137" s="61">
        <v>0</v>
      </c>
      <c r="CC137" s="61">
        <v>0</v>
      </c>
      <c r="CD137" s="61">
        <v>0</v>
      </c>
      <c r="CE137" s="61">
        <v>0</v>
      </c>
      <c r="CF137" s="61">
        <v>0</v>
      </c>
      <c r="CG137" s="61">
        <v>0</v>
      </c>
      <c r="CH137" s="61">
        <v>0</v>
      </c>
      <c r="CI137" s="61">
        <v>0</v>
      </c>
      <c r="CJ137" s="61">
        <v>0</v>
      </c>
      <c r="CK137" s="61">
        <v>0</v>
      </c>
      <c r="CL137" s="61">
        <v>0</v>
      </c>
      <c r="CM137" s="61">
        <v>0</v>
      </c>
      <c r="CN137" s="61">
        <v>0</v>
      </c>
      <c r="CO137" s="61">
        <v>0</v>
      </c>
      <c r="CP137" s="61">
        <v>0</v>
      </c>
      <c r="CQ137" s="61">
        <v>0</v>
      </c>
      <c r="CR137" s="61">
        <v>0</v>
      </c>
      <c r="CS137" s="61">
        <v>0</v>
      </c>
      <c r="CT137" s="61">
        <v>0</v>
      </c>
      <c r="CU137" s="61">
        <v>0</v>
      </c>
      <c r="CV137" s="61">
        <v>0</v>
      </c>
      <c r="CW137" s="61">
        <v>0</v>
      </c>
      <c r="CX137" s="61">
        <v>0</v>
      </c>
      <c r="CY137" s="61">
        <v>0</v>
      </c>
      <c r="CZ137" s="61">
        <v>0</v>
      </c>
      <c r="DA137" s="61">
        <v>0</v>
      </c>
      <c r="DB137" s="61">
        <v>0</v>
      </c>
      <c r="DC137" s="61">
        <v>0</v>
      </c>
      <c r="DD137" s="61">
        <v>0</v>
      </c>
      <c r="DE137" s="61">
        <v>0</v>
      </c>
      <c r="DF137" s="61">
        <v>0</v>
      </c>
      <c r="DG137" s="61">
        <v>0</v>
      </c>
      <c r="DH137" s="61">
        <v>0</v>
      </c>
      <c r="DI137" s="61">
        <v>0</v>
      </c>
      <c r="DJ137" s="61">
        <v>0</v>
      </c>
      <c r="DK137" s="61">
        <v>0</v>
      </c>
      <c r="DL137" s="61">
        <v>0</v>
      </c>
      <c r="DM137" s="61">
        <v>0</v>
      </c>
      <c r="DN137" s="61">
        <v>0</v>
      </c>
      <c r="DO137" s="61">
        <v>0</v>
      </c>
      <c r="DP137" s="61">
        <v>0</v>
      </c>
      <c r="DQ137" s="61">
        <v>0</v>
      </c>
      <c r="DR137" s="61">
        <v>0</v>
      </c>
      <c r="DS137" s="61">
        <v>0</v>
      </c>
      <c r="DT137" s="61">
        <v>0</v>
      </c>
      <c r="DU137" s="61">
        <v>0</v>
      </c>
      <c r="DV137" s="61">
        <v>0</v>
      </c>
      <c r="DW137" s="61">
        <v>0</v>
      </c>
      <c r="DX137" s="61">
        <v>0</v>
      </c>
      <c r="DY137" s="61">
        <v>0</v>
      </c>
      <c r="DZ137" s="61">
        <v>0</v>
      </c>
      <c r="EA137" s="61">
        <v>0</v>
      </c>
      <c r="EB137" s="61">
        <v>1.5743035214578619E-3</v>
      </c>
      <c r="EC137" s="61">
        <v>0</v>
      </c>
      <c r="ED137" s="61">
        <v>0</v>
      </c>
      <c r="EE137" s="61">
        <v>0</v>
      </c>
      <c r="EF137" s="61">
        <v>0</v>
      </c>
      <c r="EG137" s="61">
        <v>0</v>
      </c>
      <c r="EH137" s="61">
        <v>0</v>
      </c>
      <c r="EI137" s="61">
        <v>0</v>
      </c>
      <c r="EJ137" s="61">
        <v>0</v>
      </c>
      <c r="EK137" s="61">
        <v>0</v>
      </c>
      <c r="EL137" s="61">
        <v>2.3968186761976943E-4</v>
      </c>
      <c r="EM137" s="61">
        <v>1.7843422172192302E-3</v>
      </c>
      <c r="EN137" s="61">
        <v>5.1145290942342559E-4</v>
      </c>
      <c r="EO137" s="61">
        <v>0</v>
      </c>
      <c r="EP137" s="61">
        <v>0</v>
      </c>
      <c r="EQ137" s="61">
        <v>0</v>
      </c>
      <c r="ER137" s="61">
        <v>0</v>
      </c>
      <c r="ES137" s="61">
        <v>0</v>
      </c>
      <c r="ET137" s="61">
        <v>2.8468558375178505E-4</v>
      </c>
      <c r="EU137" s="61">
        <v>6.7358057524808561E-4</v>
      </c>
      <c r="EV137" s="61">
        <v>6.7088158712619419E-3</v>
      </c>
      <c r="EW137" s="61">
        <v>3.4655538903745255E-4</v>
      </c>
      <c r="EX137" s="61">
        <v>0</v>
      </c>
      <c r="EY137" s="61">
        <v>0</v>
      </c>
      <c r="EZ137" s="61">
        <v>0</v>
      </c>
      <c r="FA137" s="61">
        <v>0</v>
      </c>
      <c r="FB137" s="61">
        <v>0</v>
      </c>
      <c r="FC137" s="61">
        <v>0</v>
      </c>
      <c r="FD137" s="61">
        <v>0</v>
      </c>
      <c r="FE137" s="61">
        <v>0</v>
      </c>
      <c r="FF137" s="61">
        <v>0</v>
      </c>
      <c r="FG137" s="61">
        <v>0</v>
      </c>
      <c r="FH137" s="61">
        <v>0</v>
      </c>
      <c r="FI137" s="61">
        <v>0</v>
      </c>
      <c r="FJ137" s="61">
        <v>0</v>
      </c>
      <c r="FK137" s="61">
        <v>0</v>
      </c>
      <c r="FL137" s="61">
        <v>0</v>
      </c>
      <c r="FM137" s="61">
        <v>0</v>
      </c>
      <c r="FN137" s="61">
        <v>0</v>
      </c>
      <c r="FO137" s="61">
        <v>0</v>
      </c>
      <c r="FP137" s="61">
        <v>1.0827528213514039E-4</v>
      </c>
      <c r="FQ137" s="61">
        <v>0</v>
      </c>
      <c r="FR137" s="61">
        <v>0</v>
      </c>
      <c r="FS137" s="61">
        <v>0</v>
      </c>
      <c r="FT137" s="61">
        <v>0</v>
      </c>
      <c r="FU137" s="61">
        <v>0</v>
      </c>
      <c r="FV137" s="61">
        <v>0</v>
      </c>
      <c r="FW137" s="61">
        <v>0</v>
      </c>
      <c r="FX137" s="61">
        <v>0</v>
      </c>
      <c r="FY137" s="61">
        <v>0</v>
      </c>
      <c r="FZ137" s="61">
        <v>0</v>
      </c>
      <c r="GA137" s="61">
        <v>0</v>
      </c>
      <c r="GB137" s="61">
        <v>0</v>
      </c>
      <c r="GC137" s="61">
        <v>0</v>
      </c>
      <c r="GD137" s="61">
        <v>0</v>
      </c>
      <c r="GE137" s="61">
        <v>0</v>
      </c>
      <c r="GF137" s="61">
        <v>0</v>
      </c>
      <c r="GG137" s="61">
        <v>0</v>
      </c>
      <c r="GH137" s="61">
        <v>0</v>
      </c>
      <c r="GI137" s="61">
        <v>0</v>
      </c>
      <c r="GJ137" s="61">
        <v>0</v>
      </c>
      <c r="GK137" s="61">
        <v>0</v>
      </c>
      <c r="GL137" s="61">
        <v>0</v>
      </c>
      <c r="GM137" s="61">
        <v>0</v>
      </c>
      <c r="GN137" s="61">
        <v>0</v>
      </c>
      <c r="GO137" s="61">
        <v>0</v>
      </c>
      <c r="GP137" s="61">
        <v>0</v>
      </c>
      <c r="GQ137" s="61">
        <v>0</v>
      </c>
      <c r="GR137" s="61">
        <v>0</v>
      </c>
      <c r="GS137" s="61">
        <v>0</v>
      </c>
      <c r="GT137" s="61">
        <v>0</v>
      </c>
      <c r="GU137" s="61">
        <v>0</v>
      </c>
      <c r="GV137" s="61">
        <v>0</v>
      </c>
      <c r="GW137" s="61">
        <v>0</v>
      </c>
      <c r="GX137" s="61">
        <v>0</v>
      </c>
      <c r="GY137" s="61">
        <v>0</v>
      </c>
      <c r="GZ137" s="61">
        <v>0</v>
      </c>
      <c r="HA137" s="61">
        <v>0</v>
      </c>
      <c r="HB137" s="61">
        <v>0</v>
      </c>
      <c r="HC137" s="61">
        <v>0</v>
      </c>
      <c r="HD137" s="61">
        <v>0</v>
      </c>
      <c r="HE137" s="61">
        <v>0</v>
      </c>
      <c r="HF137" s="61">
        <v>0</v>
      </c>
      <c r="HG137" s="61">
        <v>0</v>
      </c>
      <c r="HH137" s="61">
        <v>0</v>
      </c>
      <c r="HI137" s="61">
        <v>0</v>
      </c>
      <c r="HJ137" s="61">
        <v>0</v>
      </c>
      <c r="HK137" s="61">
        <v>0</v>
      </c>
      <c r="HL137" s="61">
        <v>0</v>
      </c>
      <c r="HM137" s="61">
        <v>0</v>
      </c>
      <c r="HN137" s="61">
        <v>0</v>
      </c>
      <c r="HO137" s="61">
        <v>0</v>
      </c>
      <c r="HP137" s="61">
        <v>0</v>
      </c>
      <c r="HQ137" s="61">
        <v>0</v>
      </c>
      <c r="HR137" s="61">
        <v>0</v>
      </c>
      <c r="HS137" s="61">
        <v>0</v>
      </c>
      <c r="HT137" s="61">
        <v>0</v>
      </c>
      <c r="HU137" s="61">
        <v>0</v>
      </c>
      <c r="HV137" s="61">
        <v>0</v>
      </c>
      <c r="HW137" s="61">
        <v>0</v>
      </c>
      <c r="HX137" s="61">
        <v>0</v>
      </c>
      <c r="HY137" s="61">
        <v>0</v>
      </c>
      <c r="HZ137" s="61">
        <v>0</v>
      </c>
      <c r="IA137" s="61">
        <v>0</v>
      </c>
      <c r="IB137" s="61">
        <v>0</v>
      </c>
      <c r="IC137" s="61">
        <v>0</v>
      </c>
      <c r="ID137" s="61">
        <v>0</v>
      </c>
      <c r="IE137" s="61">
        <v>0</v>
      </c>
      <c r="IF137" s="61">
        <v>0</v>
      </c>
      <c r="IG137" s="61">
        <v>0</v>
      </c>
      <c r="IH137" s="61">
        <v>0</v>
      </c>
      <c r="II137" s="61">
        <v>0</v>
      </c>
      <c r="IJ137" s="61">
        <v>7.3068103126697334E-4</v>
      </c>
      <c r="IK137" s="61">
        <v>1.2144600387968868E-3</v>
      </c>
      <c r="IL137" s="61">
        <v>4.7971741868372215E-6</v>
      </c>
      <c r="IM137" s="61">
        <v>0</v>
      </c>
      <c r="IN137" s="61">
        <v>2.7339162640917778E-4</v>
      </c>
      <c r="IO137" s="61">
        <v>4.7556950324273423E-4</v>
      </c>
      <c r="IP137" s="61">
        <v>0</v>
      </c>
      <c r="IQ137" s="61">
        <v>8.2361307695909028E-5</v>
      </c>
      <c r="IR137" s="61">
        <v>7.3597225407554486E-5</v>
      </c>
      <c r="IS137" s="61">
        <v>6.0142058176217782E-2</v>
      </c>
      <c r="IT137" s="61">
        <v>1.1703320435139978E-5</v>
      </c>
      <c r="IU137" s="61">
        <v>0</v>
      </c>
      <c r="IV137" s="61">
        <v>5.7405956187948806E-4</v>
      </c>
      <c r="IW137" s="61">
        <v>2.688862350934307E-4</v>
      </c>
      <c r="IX137" s="61">
        <v>1.3834158163069835E-5</v>
      </c>
      <c r="IY137" s="61">
        <v>0</v>
      </c>
      <c r="IZ137" s="61">
        <v>0</v>
      </c>
      <c r="JA137" s="61">
        <v>0</v>
      </c>
      <c r="JB137" s="61">
        <v>0</v>
      </c>
      <c r="JC137" s="61">
        <v>0</v>
      </c>
      <c r="JD137" s="61">
        <v>0</v>
      </c>
      <c r="JE137" s="61">
        <v>0</v>
      </c>
      <c r="JF137" s="61">
        <v>0</v>
      </c>
      <c r="JG137" s="61">
        <v>0</v>
      </c>
      <c r="JH137" s="61">
        <v>0</v>
      </c>
      <c r="JI137" s="61">
        <v>0</v>
      </c>
      <c r="JJ137" s="61">
        <v>0</v>
      </c>
      <c r="JK137" s="61">
        <v>0</v>
      </c>
      <c r="JL137" s="61">
        <v>0</v>
      </c>
      <c r="JM137" s="61">
        <v>0</v>
      </c>
      <c r="JN137" s="61">
        <v>2.16392834030302E-4</v>
      </c>
      <c r="JO137" s="61">
        <v>0</v>
      </c>
      <c r="JP137" s="61">
        <v>0</v>
      </c>
      <c r="JQ137" s="61">
        <v>0</v>
      </c>
      <c r="JR137" s="61">
        <v>0</v>
      </c>
      <c r="JS137" s="61">
        <v>0</v>
      </c>
      <c r="JT137" s="61">
        <v>0</v>
      </c>
      <c r="JU137" s="61">
        <v>0</v>
      </c>
      <c r="JV137" s="61">
        <v>0</v>
      </c>
      <c r="JW137" s="61">
        <v>0</v>
      </c>
      <c r="JX137" s="61">
        <v>0</v>
      </c>
      <c r="JY137" s="61">
        <v>0</v>
      </c>
      <c r="JZ137" s="61">
        <v>0</v>
      </c>
      <c r="KA137" s="61">
        <v>0</v>
      </c>
      <c r="KB137" s="61">
        <v>0</v>
      </c>
      <c r="KC137" s="61">
        <v>0</v>
      </c>
      <c r="KD137" s="61">
        <v>0</v>
      </c>
      <c r="KE137" s="61">
        <v>0</v>
      </c>
      <c r="KF137" s="61">
        <v>0</v>
      </c>
      <c r="KG137" s="61">
        <v>0</v>
      </c>
      <c r="KH137" s="61">
        <v>0</v>
      </c>
      <c r="KI137" s="61">
        <v>0</v>
      </c>
      <c r="KJ137" s="61">
        <v>0</v>
      </c>
      <c r="KK137" s="61">
        <v>0</v>
      </c>
      <c r="KL137" s="61">
        <v>0</v>
      </c>
      <c r="KM137" s="61">
        <v>0</v>
      </c>
      <c r="KN137" s="61">
        <v>0</v>
      </c>
      <c r="KO137" s="61">
        <v>0</v>
      </c>
      <c r="KP137" s="61">
        <v>0</v>
      </c>
      <c r="KQ137" s="61">
        <v>0</v>
      </c>
      <c r="KR137" s="61">
        <v>0</v>
      </c>
      <c r="KS137" s="61">
        <v>0</v>
      </c>
      <c r="KT137" s="61">
        <v>0</v>
      </c>
      <c r="KU137" s="61">
        <v>0</v>
      </c>
      <c r="KV137" s="61">
        <v>0</v>
      </c>
      <c r="KW137" s="61">
        <v>0</v>
      </c>
      <c r="KX137" s="61">
        <v>0</v>
      </c>
      <c r="KY137" s="61">
        <v>0</v>
      </c>
      <c r="KZ137" s="61">
        <v>0</v>
      </c>
    </row>
    <row r="138" spans="1:312" ht="13" x14ac:dyDescent="0.3">
      <c r="A138" s="102">
        <v>1.0074857301644926</v>
      </c>
      <c r="B138" s="50" t="s">
        <v>795</v>
      </c>
      <c r="C138" s="60" t="s">
        <v>132</v>
      </c>
      <c r="D138" s="61">
        <v>0</v>
      </c>
      <c r="E138" s="61">
        <v>0</v>
      </c>
      <c r="F138" s="61">
        <v>0</v>
      </c>
      <c r="G138" s="61">
        <v>0</v>
      </c>
      <c r="H138" s="61">
        <v>0</v>
      </c>
      <c r="I138" s="61">
        <v>0</v>
      </c>
      <c r="J138" s="61">
        <v>0</v>
      </c>
      <c r="K138" s="61">
        <v>0</v>
      </c>
      <c r="L138" s="61">
        <v>0</v>
      </c>
      <c r="M138" s="61">
        <v>0</v>
      </c>
      <c r="N138" s="61">
        <v>0</v>
      </c>
      <c r="O138" s="61">
        <v>0</v>
      </c>
      <c r="P138" s="61">
        <v>0</v>
      </c>
      <c r="Q138" s="61">
        <v>0</v>
      </c>
      <c r="R138" s="61">
        <v>0</v>
      </c>
      <c r="S138" s="61">
        <v>0</v>
      </c>
      <c r="T138" s="61">
        <v>0</v>
      </c>
      <c r="U138" s="61">
        <v>0</v>
      </c>
      <c r="V138" s="61">
        <v>4.1918444107196896E-2</v>
      </c>
      <c r="W138" s="61">
        <v>0</v>
      </c>
      <c r="X138" s="61">
        <v>0</v>
      </c>
      <c r="Y138" s="61">
        <v>0</v>
      </c>
      <c r="Z138" s="61">
        <v>0</v>
      </c>
      <c r="AA138" s="61">
        <v>0</v>
      </c>
      <c r="AB138" s="61">
        <v>0</v>
      </c>
      <c r="AC138" s="61">
        <v>0</v>
      </c>
      <c r="AD138" s="61">
        <v>0</v>
      </c>
      <c r="AE138" s="61">
        <v>0</v>
      </c>
      <c r="AF138" s="61">
        <v>0</v>
      </c>
      <c r="AG138" s="61">
        <v>0</v>
      </c>
      <c r="AH138" s="61">
        <v>0</v>
      </c>
      <c r="AI138" s="61">
        <v>0</v>
      </c>
      <c r="AJ138" s="61">
        <v>0</v>
      </c>
      <c r="AK138" s="61">
        <v>0</v>
      </c>
      <c r="AL138" s="61">
        <v>0</v>
      </c>
      <c r="AM138" s="61">
        <v>0</v>
      </c>
      <c r="AN138" s="61">
        <v>1.1103343120453451E-4</v>
      </c>
      <c r="AO138" s="61">
        <v>0</v>
      </c>
      <c r="AP138" s="61">
        <v>0</v>
      </c>
      <c r="AQ138" s="61">
        <v>0</v>
      </c>
      <c r="AR138" s="61">
        <v>0</v>
      </c>
      <c r="AS138" s="61">
        <v>0</v>
      </c>
      <c r="AT138" s="61">
        <v>0</v>
      </c>
      <c r="AU138" s="61">
        <v>0</v>
      </c>
      <c r="AV138" s="61">
        <v>0</v>
      </c>
      <c r="AW138" s="61">
        <v>0</v>
      </c>
      <c r="AX138" s="61">
        <v>0</v>
      </c>
      <c r="AY138" s="61">
        <v>2.0456950255405859E-3</v>
      </c>
      <c r="AZ138" s="61">
        <v>0</v>
      </c>
      <c r="BA138" s="61">
        <v>0</v>
      </c>
      <c r="BB138" s="61">
        <v>0</v>
      </c>
      <c r="BC138" s="61">
        <v>0</v>
      </c>
      <c r="BD138" s="61">
        <v>0</v>
      </c>
      <c r="BE138" s="61">
        <v>0</v>
      </c>
      <c r="BF138" s="61">
        <v>0</v>
      </c>
      <c r="BG138" s="61">
        <v>0</v>
      </c>
      <c r="BH138" s="61">
        <v>0</v>
      </c>
      <c r="BI138" s="61">
        <v>0</v>
      </c>
      <c r="BJ138" s="61">
        <v>0</v>
      </c>
      <c r="BK138" s="61">
        <v>0</v>
      </c>
      <c r="BL138" s="61">
        <v>0</v>
      </c>
      <c r="BM138" s="61">
        <v>0</v>
      </c>
      <c r="BN138" s="61">
        <v>0</v>
      </c>
      <c r="BO138" s="61">
        <v>0</v>
      </c>
      <c r="BP138" s="61">
        <v>0</v>
      </c>
      <c r="BQ138" s="61">
        <v>0</v>
      </c>
      <c r="BR138" s="61">
        <v>0</v>
      </c>
      <c r="BS138" s="61">
        <v>0</v>
      </c>
      <c r="BT138" s="61">
        <v>0</v>
      </c>
      <c r="BU138" s="61">
        <v>0</v>
      </c>
      <c r="BV138" s="61">
        <v>0</v>
      </c>
      <c r="BW138" s="61">
        <v>0</v>
      </c>
      <c r="BX138" s="61">
        <v>0</v>
      </c>
      <c r="BY138" s="61">
        <v>0</v>
      </c>
      <c r="BZ138" s="61">
        <v>0</v>
      </c>
      <c r="CA138" s="61">
        <v>0</v>
      </c>
      <c r="CB138" s="61">
        <v>0</v>
      </c>
      <c r="CC138" s="61">
        <v>0</v>
      </c>
      <c r="CD138" s="61">
        <v>0</v>
      </c>
      <c r="CE138" s="61">
        <v>0</v>
      </c>
      <c r="CF138" s="61">
        <v>0</v>
      </c>
      <c r="CG138" s="61">
        <v>0</v>
      </c>
      <c r="CH138" s="61">
        <v>0</v>
      </c>
      <c r="CI138" s="61">
        <v>0</v>
      </c>
      <c r="CJ138" s="61">
        <v>0</v>
      </c>
      <c r="CK138" s="61">
        <v>0</v>
      </c>
      <c r="CL138" s="61">
        <v>0</v>
      </c>
      <c r="CM138" s="61">
        <v>0</v>
      </c>
      <c r="CN138" s="61">
        <v>0</v>
      </c>
      <c r="CO138" s="61">
        <v>0</v>
      </c>
      <c r="CP138" s="61">
        <v>0</v>
      </c>
      <c r="CQ138" s="61">
        <v>0</v>
      </c>
      <c r="CR138" s="61">
        <v>0</v>
      </c>
      <c r="CS138" s="61">
        <v>0</v>
      </c>
      <c r="CT138" s="61">
        <v>0</v>
      </c>
      <c r="CU138" s="61">
        <v>0</v>
      </c>
      <c r="CV138" s="61">
        <v>0</v>
      </c>
      <c r="CW138" s="61">
        <v>0</v>
      </c>
      <c r="CX138" s="61">
        <v>0</v>
      </c>
      <c r="CY138" s="61">
        <v>0</v>
      </c>
      <c r="CZ138" s="61">
        <v>0</v>
      </c>
      <c r="DA138" s="61">
        <v>0</v>
      </c>
      <c r="DB138" s="61">
        <v>0</v>
      </c>
      <c r="DC138" s="61">
        <v>0</v>
      </c>
      <c r="DD138" s="61">
        <v>0</v>
      </c>
      <c r="DE138" s="61">
        <v>1.4842452567275365E-3</v>
      </c>
      <c r="DF138" s="61">
        <v>0</v>
      </c>
      <c r="DG138" s="61">
        <v>0</v>
      </c>
      <c r="DH138" s="61">
        <v>0</v>
      </c>
      <c r="DI138" s="61">
        <v>0</v>
      </c>
      <c r="DJ138" s="61">
        <v>0</v>
      </c>
      <c r="DK138" s="61">
        <v>0</v>
      </c>
      <c r="DL138" s="61">
        <v>0</v>
      </c>
      <c r="DM138" s="61">
        <v>0</v>
      </c>
      <c r="DN138" s="61">
        <v>0</v>
      </c>
      <c r="DO138" s="61">
        <v>0</v>
      </c>
      <c r="DP138" s="61">
        <v>0</v>
      </c>
      <c r="DQ138" s="61">
        <v>0</v>
      </c>
      <c r="DR138" s="61">
        <v>0</v>
      </c>
      <c r="DS138" s="61">
        <v>0</v>
      </c>
      <c r="DT138" s="61">
        <v>0</v>
      </c>
      <c r="DU138" s="61">
        <v>0</v>
      </c>
      <c r="DV138" s="61">
        <v>0</v>
      </c>
      <c r="DW138" s="61">
        <v>0</v>
      </c>
      <c r="DX138" s="61">
        <v>0</v>
      </c>
      <c r="DY138" s="61">
        <v>0</v>
      </c>
      <c r="DZ138" s="61">
        <v>0</v>
      </c>
      <c r="EA138" s="61">
        <v>0</v>
      </c>
      <c r="EB138" s="61">
        <v>0</v>
      </c>
      <c r="EC138" s="61">
        <v>0</v>
      </c>
      <c r="ED138" s="61">
        <v>0</v>
      </c>
      <c r="EE138" s="61">
        <v>0</v>
      </c>
      <c r="EF138" s="61">
        <v>0</v>
      </c>
      <c r="EG138" s="61">
        <v>0</v>
      </c>
      <c r="EH138" s="61">
        <v>0</v>
      </c>
      <c r="EI138" s="61">
        <v>0</v>
      </c>
      <c r="EJ138" s="61">
        <v>0</v>
      </c>
      <c r="EK138" s="61">
        <v>0</v>
      </c>
      <c r="EL138" s="61">
        <v>0</v>
      </c>
      <c r="EM138" s="61">
        <v>0</v>
      </c>
      <c r="EN138" s="61">
        <v>0</v>
      </c>
      <c r="EO138" s="61">
        <v>0</v>
      </c>
      <c r="EP138" s="61">
        <v>0</v>
      </c>
      <c r="EQ138" s="61">
        <v>0</v>
      </c>
      <c r="ER138" s="61">
        <v>0</v>
      </c>
      <c r="ES138" s="61">
        <v>0</v>
      </c>
      <c r="ET138" s="61">
        <v>0</v>
      </c>
      <c r="EU138" s="61">
        <v>0</v>
      </c>
      <c r="EV138" s="61">
        <v>0</v>
      </c>
      <c r="EW138" s="61">
        <v>0</v>
      </c>
      <c r="EX138" s="61">
        <v>0</v>
      </c>
      <c r="EY138" s="61">
        <v>0</v>
      </c>
      <c r="EZ138" s="61">
        <v>0</v>
      </c>
      <c r="FA138" s="61">
        <v>0</v>
      </c>
      <c r="FB138" s="61">
        <v>0</v>
      </c>
      <c r="FC138" s="61">
        <v>0</v>
      </c>
      <c r="FD138" s="61">
        <v>0</v>
      </c>
      <c r="FE138" s="61">
        <v>0</v>
      </c>
      <c r="FF138" s="61">
        <v>0</v>
      </c>
      <c r="FG138" s="61">
        <v>0</v>
      </c>
      <c r="FH138" s="61">
        <v>0</v>
      </c>
      <c r="FI138" s="61">
        <v>0</v>
      </c>
      <c r="FJ138" s="61">
        <v>0</v>
      </c>
      <c r="FK138" s="61">
        <v>0</v>
      </c>
      <c r="FL138" s="61">
        <v>0</v>
      </c>
      <c r="FM138" s="61">
        <v>0</v>
      </c>
      <c r="FN138" s="61">
        <v>0</v>
      </c>
      <c r="FO138" s="61">
        <v>0</v>
      </c>
      <c r="FP138" s="61">
        <v>0</v>
      </c>
      <c r="FQ138" s="61">
        <v>0</v>
      </c>
      <c r="FR138" s="61">
        <v>0</v>
      </c>
      <c r="FS138" s="61">
        <v>0</v>
      </c>
      <c r="FT138" s="61">
        <v>0</v>
      </c>
      <c r="FU138" s="61">
        <v>0</v>
      </c>
      <c r="FV138" s="61">
        <v>0</v>
      </c>
      <c r="FW138" s="61">
        <v>0</v>
      </c>
      <c r="FX138" s="61">
        <v>0</v>
      </c>
      <c r="FY138" s="61">
        <v>0</v>
      </c>
      <c r="FZ138" s="61">
        <v>0</v>
      </c>
      <c r="GA138" s="61">
        <v>0</v>
      </c>
      <c r="GB138" s="61">
        <v>0</v>
      </c>
      <c r="GC138" s="61">
        <v>0</v>
      </c>
      <c r="GD138" s="61">
        <v>0</v>
      </c>
      <c r="GE138" s="61">
        <v>0</v>
      </c>
      <c r="GF138" s="61">
        <v>0</v>
      </c>
      <c r="GG138" s="61">
        <v>0</v>
      </c>
      <c r="GH138" s="61">
        <v>0</v>
      </c>
      <c r="GI138" s="61">
        <v>0</v>
      </c>
      <c r="GJ138" s="61">
        <v>0</v>
      </c>
      <c r="GK138" s="61">
        <v>0</v>
      </c>
      <c r="GL138" s="61">
        <v>0</v>
      </c>
      <c r="GM138" s="61">
        <v>0</v>
      </c>
      <c r="GN138" s="61">
        <v>0</v>
      </c>
      <c r="GO138" s="61">
        <v>0</v>
      </c>
      <c r="GP138" s="61">
        <v>0</v>
      </c>
      <c r="GQ138" s="61">
        <v>0</v>
      </c>
      <c r="GR138" s="61">
        <v>0</v>
      </c>
      <c r="GS138" s="61">
        <v>0</v>
      </c>
      <c r="GT138" s="61">
        <v>0</v>
      </c>
      <c r="GU138" s="61">
        <v>0</v>
      </c>
      <c r="GV138" s="61">
        <v>0</v>
      </c>
      <c r="GW138" s="61">
        <v>0</v>
      </c>
      <c r="GX138" s="61">
        <v>0</v>
      </c>
      <c r="GY138" s="61">
        <v>0</v>
      </c>
      <c r="GZ138" s="61">
        <v>0</v>
      </c>
      <c r="HA138" s="61">
        <v>0</v>
      </c>
      <c r="HB138" s="61">
        <v>0</v>
      </c>
      <c r="HC138" s="61">
        <v>0</v>
      </c>
      <c r="HD138" s="61">
        <v>0</v>
      </c>
      <c r="HE138" s="61">
        <v>0</v>
      </c>
      <c r="HF138" s="61">
        <v>0</v>
      </c>
      <c r="HG138" s="61">
        <v>0</v>
      </c>
      <c r="HH138" s="61">
        <v>0</v>
      </c>
      <c r="HI138" s="61">
        <v>0</v>
      </c>
      <c r="HJ138" s="61">
        <v>0</v>
      </c>
      <c r="HK138" s="61">
        <v>0</v>
      </c>
      <c r="HL138" s="61">
        <v>0</v>
      </c>
      <c r="HM138" s="61">
        <v>0</v>
      </c>
      <c r="HN138" s="61">
        <v>1.0050991169693202E-4</v>
      </c>
      <c r="HO138" s="61">
        <v>0</v>
      </c>
      <c r="HP138" s="61">
        <v>0</v>
      </c>
      <c r="HQ138" s="61">
        <v>0</v>
      </c>
      <c r="HR138" s="61">
        <v>0</v>
      </c>
      <c r="HS138" s="61">
        <v>0</v>
      </c>
      <c r="HT138" s="61">
        <v>0</v>
      </c>
      <c r="HU138" s="61">
        <v>0</v>
      </c>
      <c r="HV138" s="61">
        <v>0</v>
      </c>
      <c r="HW138" s="61">
        <v>1.670096188313165E-5</v>
      </c>
      <c r="HX138" s="61">
        <v>5.1354448750004361E-3</v>
      </c>
      <c r="HY138" s="61">
        <v>1.7997080400521844E-4</v>
      </c>
      <c r="HZ138" s="61">
        <v>5.7616861425911054E-4</v>
      </c>
      <c r="IA138" s="61">
        <v>1.2898515999522367E-4</v>
      </c>
      <c r="IB138" s="61">
        <v>0</v>
      </c>
      <c r="IC138" s="61">
        <v>0</v>
      </c>
      <c r="ID138" s="61">
        <v>0</v>
      </c>
      <c r="IE138" s="61">
        <v>0</v>
      </c>
      <c r="IF138" s="61">
        <v>0</v>
      </c>
      <c r="IG138" s="61">
        <v>0</v>
      </c>
      <c r="IH138" s="61">
        <v>0</v>
      </c>
      <c r="II138" s="61">
        <v>0</v>
      </c>
      <c r="IJ138" s="61">
        <v>0</v>
      </c>
      <c r="IK138" s="61">
        <v>0</v>
      </c>
      <c r="IL138" s="61">
        <v>0</v>
      </c>
      <c r="IM138" s="61">
        <v>0</v>
      </c>
      <c r="IN138" s="61">
        <v>0</v>
      </c>
      <c r="IO138" s="61">
        <v>0</v>
      </c>
      <c r="IP138" s="61">
        <v>0</v>
      </c>
      <c r="IQ138" s="61">
        <v>0</v>
      </c>
      <c r="IR138" s="61">
        <v>0</v>
      </c>
      <c r="IS138" s="61">
        <v>0</v>
      </c>
      <c r="IT138" s="61">
        <v>0</v>
      </c>
      <c r="IU138" s="61">
        <v>0</v>
      </c>
      <c r="IV138" s="61">
        <v>0</v>
      </c>
      <c r="IW138" s="61">
        <v>0</v>
      </c>
      <c r="IX138" s="61">
        <v>0</v>
      </c>
      <c r="IY138" s="61">
        <v>0</v>
      </c>
      <c r="IZ138" s="61">
        <v>0</v>
      </c>
      <c r="JA138" s="61">
        <v>0</v>
      </c>
      <c r="JB138" s="61">
        <v>0</v>
      </c>
      <c r="JC138" s="61">
        <v>0</v>
      </c>
      <c r="JD138" s="61">
        <v>0</v>
      </c>
      <c r="JE138" s="61">
        <v>0</v>
      </c>
      <c r="JF138" s="61">
        <v>0</v>
      </c>
      <c r="JG138" s="61">
        <v>0</v>
      </c>
      <c r="JH138" s="61">
        <v>0</v>
      </c>
      <c r="JI138" s="61">
        <v>0</v>
      </c>
      <c r="JJ138" s="61">
        <v>0</v>
      </c>
      <c r="JK138" s="61">
        <v>0</v>
      </c>
      <c r="JL138" s="61">
        <v>0</v>
      </c>
      <c r="JM138" s="61">
        <v>0</v>
      </c>
      <c r="JN138" s="61">
        <v>0</v>
      </c>
      <c r="JO138" s="61">
        <v>0</v>
      </c>
      <c r="JP138" s="61">
        <v>0</v>
      </c>
      <c r="JQ138" s="61">
        <v>0</v>
      </c>
      <c r="JR138" s="61">
        <v>0</v>
      </c>
      <c r="JS138" s="61">
        <v>0</v>
      </c>
      <c r="JT138" s="61">
        <v>0</v>
      </c>
      <c r="JU138" s="61">
        <v>0</v>
      </c>
      <c r="JV138" s="61">
        <v>0</v>
      </c>
      <c r="JW138" s="61">
        <v>0</v>
      </c>
      <c r="JX138" s="61">
        <v>0</v>
      </c>
      <c r="JY138" s="61">
        <v>0</v>
      </c>
      <c r="JZ138" s="61">
        <v>0</v>
      </c>
      <c r="KA138" s="61">
        <v>0</v>
      </c>
      <c r="KB138" s="61">
        <v>0</v>
      </c>
      <c r="KC138" s="61">
        <v>0</v>
      </c>
      <c r="KD138" s="61">
        <v>0</v>
      </c>
      <c r="KE138" s="61">
        <v>0</v>
      </c>
      <c r="KF138" s="61">
        <v>0</v>
      </c>
      <c r="KG138" s="61">
        <v>0</v>
      </c>
      <c r="KH138" s="61">
        <v>0</v>
      </c>
      <c r="KI138" s="61">
        <v>0</v>
      </c>
      <c r="KJ138" s="61">
        <v>0</v>
      </c>
      <c r="KK138" s="61">
        <v>0</v>
      </c>
      <c r="KL138" s="61">
        <v>0</v>
      </c>
      <c r="KM138" s="61">
        <v>0</v>
      </c>
      <c r="KN138" s="61">
        <v>0</v>
      </c>
      <c r="KO138" s="61">
        <v>0</v>
      </c>
      <c r="KP138" s="61">
        <v>0</v>
      </c>
      <c r="KQ138" s="61">
        <v>0</v>
      </c>
      <c r="KR138" s="61">
        <v>0</v>
      </c>
      <c r="KS138" s="61">
        <v>0</v>
      </c>
      <c r="KT138" s="61">
        <v>0</v>
      </c>
      <c r="KU138" s="61">
        <v>0</v>
      </c>
      <c r="KV138" s="61">
        <v>0</v>
      </c>
      <c r="KW138" s="61">
        <v>0</v>
      </c>
      <c r="KX138" s="61">
        <v>0</v>
      </c>
      <c r="KY138" s="61">
        <v>0</v>
      </c>
      <c r="KZ138" s="61">
        <v>0</v>
      </c>
    </row>
    <row r="139" spans="1:312" ht="13" x14ac:dyDescent="0.3">
      <c r="A139" s="102">
        <v>1.0279294803208989</v>
      </c>
      <c r="B139" s="50" t="s">
        <v>7414</v>
      </c>
      <c r="C139" s="60" t="s">
        <v>22</v>
      </c>
      <c r="D139" s="61">
        <v>6.0713693887185232E-5</v>
      </c>
      <c r="E139" s="61">
        <v>0</v>
      </c>
      <c r="F139" s="61">
        <v>9.0320350627642374E-5</v>
      </c>
      <c r="G139" s="61">
        <v>0</v>
      </c>
      <c r="H139" s="61">
        <v>7.4666093853978537E-5</v>
      </c>
      <c r="I139" s="61">
        <v>0</v>
      </c>
      <c r="J139" s="61">
        <v>2.5633437052072803E-5</v>
      </c>
      <c r="K139" s="61">
        <v>0</v>
      </c>
      <c r="L139" s="61">
        <v>1.6054869426065819E-5</v>
      </c>
      <c r="M139" s="61">
        <v>2.6864095926759033E-4</v>
      </c>
      <c r="N139" s="61">
        <v>2.174528671451826E-2</v>
      </c>
      <c r="O139" s="61">
        <v>4.3532376621435681E-5</v>
      </c>
      <c r="P139" s="61">
        <v>9.2155944779483381E-5</v>
      </c>
      <c r="Q139" s="61">
        <v>0.21310166669361241</v>
      </c>
      <c r="R139" s="61">
        <v>2.663623644618568E-5</v>
      </c>
      <c r="S139" s="61">
        <v>0</v>
      </c>
      <c r="T139" s="61">
        <v>0</v>
      </c>
      <c r="U139" s="61">
        <v>1.645345657273076E-5</v>
      </c>
      <c r="V139" s="61">
        <v>0</v>
      </c>
      <c r="W139" s="61">
        <v>0</v>
      </c>
      <c r="X139" s="61">
        <v>0</v>
      </c>
      <c r="Y139" s="61">
        <v>0</v>
      </c>
      <c r="Z139" s="61">
        <v>2.7047075781600451E-6</v>
      </c>
      <c r="AA139" s="61">
        <v>0</v>
      </c>
      <c r="AB139" s="61">
        <v>0</v>
      </c>
      <c r="AC139" s="61">
        <v>0</v>
      </c>
      <c r="AD139" s="61">
        <v>0</v>
      </c>
      <c r="AE139" s="61">
        <v>0</v>
      </c>
      <c r="AF139" s="61">
        <v>0</v>
      </c>
      <c r="AG139" s="61">
        <v>0</v>
      </c>
      <c r="AH139" s="61">
        <v>0</v>
      </c>
      <c r="AI139" s="61">
        <v>1.4039379257567273E-5</v>
      </c>
      <c r="AJ139" s="61">
        <v>0</v>
      </c>
      <c r="AK139" s="61">
        <v>0</v>
      </c>
      <c r="AL139" s="61">
        <v>0</v>
      </c>
      <c r="AM139" s="61">
        <v>0</v>
      </c>
      <c r="AN139" s="61">
        <v>0</v>
      </c>
      <c r="AO139" s="61">
        <v>0</v>
      </c>
      <c r="AP139" s="61">
        <v>0</v>
      </c>
      <c r="AQ139" s="61">
        <v>0</v>
      </c>
      <c r="AR139" s="61">
        <v>0</v>
      </c>
      <c r="AS139" s="61">
        <v>0</v>
      </c>
      <c r="AT139" s="61">
        <v>1.8797626277550742E-6</v>
      </c>
      <c r="AU139" s="61">
        <v>0</v>
      </c>
      <c r="AV139" s="61">
        <v>3.6881632891857657E-5</v>
      </c>
      <c r="AW139" s="61">
        <v>0</v>
      </c>
      <c r="AX139" s="61">
        <v>4.7338203181702584E-6</v>
      </c>
      <c r="AY139" s="61">
        <v>1.9171777223761096E-5</v>
      </c>
      <c r="AZ139" s="61">
        <v>0</v>
      </c>
      <c r="BA139" s="61">
        <v>0</v>
      </c>
      <c r="BB139" s="61">
        <v>0</v>
      </c>
      <c r="BC139" s="61">
        <v>0</v>
      </c>
      <c r="BD139" s="61">
        <v>0</v>
      </c>
      <c r="BE139" s="61">
        <v>1.5941956828109267E-4</v>
      </c>
      <c r="BF139" s="61">
        <v>0</v>
      </c>
      <c r="BG139" s="61">
        <v>0</v>
      </c>
      <c r="BH139" s="61">
        <v>0</v>
      </c>
      <c r="BI139" s="61">
        <v>0</v>
      </c>
      <c r="BJ139" s="61">
        <v>0</v>
      </c>
      <c r="BK139" s="61">
        <v>0</v>
      </c>
      <c r="BL139" s="61">
        <v>0</v>
      </c>
      <c r="BM139" s="61">
        <v>0</v>
      </c>
      <c r="BN139" s="61">
        <v>2.4144271406028204E-5</v>
      </c>
      <c r="BO139" s="61">
        <v>0</v>
      </c>
      <c r="BP139" s="61">
        <v>0</v>
      </c>
      <c r="BQ139" s="61">
        <v>0</v>
      </c>
      <c r="BR139" s="61">
        <v>0</v>
      </c>
      <c r="BS139" s="61">
        <v>0</v>
      </c>
      <c r="BT139" s="61">
        <v>5.0000784487194053E-5</v>
      </c>
      <c r="BU139" s="61">
        <v>0</v>
      </c>
      <c r="BV139" s="61">
        <v>0</v>
      </c>
      <c r="BW139" s="61">
        <v>0</v>
      </c>
      <c r="BX139" s="61">
        <v>0</v>
      </c>
      <c r="BY139" s="61">
        <v>2.5113940158876611E-5</v>
      </c>
      <c r="BZ139" s="61">
        <v>0</v>
      </c>
      <c r="CA139" s="61">
        <v>0</v>
      </c>
      <c r="CB139" s="61">
        <v>0</v>
      </c>
      <c r="CC139" s="61">
        <v>0</v>
      </c>
      <c r="CD139" s="61">
        <v>0</v>
      </c>
      <c r="CE139" s="61">
        <v>0</v>
      </c>
      <c r="CF139" s="61">
        <v>0</v>
      </c>
      <c r="CG139" s="61">
        <v>0</v>
      </c>
      <c r="CH139" s="61">
        <v>0</v>
      </c>
      <c r="CI139" s="61">
        <v>3.2062211951272985E-5</v>
      </c>
      <c r="CJ139" s="61">
        <v>0</v>
      </c>
      <c r="CK139" s="61">
        <v>0</v>
      </c>
      <c r="CL139" s="61">
        <v>0</v>
      </c>
      <c r="CM139" s="61">
        <v>0</v>
      </c>
      <c r="CN139" s="61">
        <v>0</v>
      </c>
      <c r="CO139" s="61">
        <v>0</v>
      </c>
      <c r="CP139" s="61">
        <v>0</v>
      </c>
      <c r="CQ139" s="61">
        <v>0</v>
      </c>
      <c r="CR139" s="61">
        <v>0</v>
      </c>
      <c r="CS139" s="61">
        <v>0</v>
      </c>
      <c r="CT139" s="61">
        <v>0</v>
      </c>
      <c r="CU139" s="61">
        <v>0</v>
      </c>
      <c r="CV139" s="61">
        <v>0</v>
      </c>
      <c r="CW139" s="61">
        <v>0</v>
      </c>
      <c r="CX139" s="61">
        <v>0</v>
      </c>
      <c r="CY139" s="61">
        <v>1.3955692742519674E-4</v>
      </c>
      <c r="CZ139" s="61">
        <v>0</v>
      </c>
      <c r="DA139" s="61">
        <v>0</v>
      </c>
      <c r="DB139" s="61">
        <v>0</v>
      </c>
      <c r="DC139" s="61">
        <v>0</v>
      </c>
      <c r="DD139" s="61">
        <v>0</v>
      </c>
      <c r="DE139" s="61">
        <v>0</v>
      </c>
      <c r="DF139" s="61">
        <v>0</v>
      </c>
      <c r="DG139" s="61">
        <v>0</v>
      </c>
      <c r="DH139" s="61">
        <v>0</v>
      </c>
      <c r="DI139" s="61">
        <v>0</v>
      </c>
      <c r="DJ139" s="61">
        <v>0</v>
      </c>
      <c r="DK139" s="61">
        <v>0</v>
      </c>
      <c r="DL139" s="61">
        <v>0</v>
      </c>
      <c r="DM139" s="61">
        <v>0</v>
      </c>
      <c r="DN139" s="61">
        <v>0</v>
      </c>
      <c r="DO139" s="61">
        <v>0</v>
      </c>
      <c r="DP139" s="61">
        <v>0</v>
      </c>
      <c r="DQ139" s="61">
        <v>0</v>
      </c>
      <c r="DR139" s="61">
        <v>0</v>
      </c>
      <c r="DS139" s="61">
        <v>0</v>
      </c>
      <c r="DT139" s="61">
        <v>0</v>
      </c>
      <c r="DU139" s="61">
        <v>0</v>
      </c>
      <c r="DV139" s="61">
        <v>0</v>
      </c>
      <c r="DW139" s="61">
        <v>0</v>
      </c>
      <c r="DX139" s="61">
        <v>0</v>
      </c>
      <c r="DY139" s="61">
        <v>0</v>
      </c>
      <c r="DZ139" s="61">
        <v>0</v>
      </c>
      <c r="EA139" s="61">
        <v>0</v>
      </c>
      <c r="EB139" s="61">
        <v>0</v>
      </c>
      <c r="EC139" s="61">
        <v>0</v>
      </c>
      <c r="ED139" s="61">
        <v>0</v>
      </c>
      <c r="EE139" s="61">
        <v>0</v>
      </c>
      <c r="EF139" s="61">
        <v>0</v>
      </c>
      <c r="EG139" s="61">
        <v>0</v>
      </c>
      <c r="EH139" s="61">
        <v>0</v>
      </c>
      <c r="EI139" s="61">
        <v>0</v>
      </c>
      <c r="EJ139" s="61">
        <v>0</v>
      </c>
      <c r="EK139" s="61">
        <v>0</v>
      </c>
      <c r="EL139" s="61">
        <v>0</v>
      </c>
      <c r="EM139" s="61">
        <v>0</v>
      </c>
      <c r="EN139" s="61">
        <v>0</v>
      </c>
      <c r="EO139" s="61">
        <v>0</v>
      </c>
      <c r="EP139" s="61">
        <v>0</v>
      </c>
      <c r="EQ139" s="61">
        <v>0</v>
      </c>
      <c r="ER139" s="61">
        <v>0</v>
      </c>
      <c r="ES139" s="61">
        <v>0</v>
      </c>
      <c r="ET139" s="61">
        <v>0</v>
      </c>
      <c r="EU139" s="61">
        <v>0</v>
      </c>
      <c r="EV139" s="61">
        <v>1.6845304581622065E-5</v>
      </c>
      <c r="EW139" s="61">
        <v>0</v>
      </c>
      <c r="EX139" s="61">
        <v>0</v>
      </c>
      <c r="EY139" s="61">
        <v>0</v>
      </c>
      <c r="EZ139" s="61">
        <v>0</v>
      </c>
      <c r="FA139" s="61">
        <v>0</v>
      </c>
      <c r="FB139" s="61">
        <v>0</v>
      </c>
      <c r="FC139" s="61">
        <v>1.2990588685895868E-3</v>
      </c>
      <c r="FD139" s="61">
        <v>0</v>
      </c>
      <c r="FE139" s="61">
        <v>0</v>
      </c>
      <c r="FF139" s="61">
        <v>0</v>
      </c>
      <c r="FG139" s="61">
        <v>2.6173783197849424E-5</v>
      </c>
      <c r="FH139" s="61">
        <v>0</v>
      </c>
      <c r="FI139" s="61">
        <v>0</v>
      </c>
      <c r="FJ139" s="61">
        <v>3.3109748477214463E-5</v>
      </c>
      <c r="FK139" s="61">
        <v>0</v>
      </c>
      <c r="FL139" s="61">
        <v>0</v>
      </c>
      <c r="FM139" s="61">
        <v>0</v>
      </c>
      <c r="FN139" s="61">
        <v>0</v>
      </c>
      <c r="FO139" s="61">
        <v>0</v>
      </c>
      <c r="FP139" s="61">
        <v>0</v>
      </c>
      <c r="FQ139" s="61">
        <v>0</v>
      </c>
      <c r="FR139" s="61">
        <v>2.243668184278094E-5</v>
      </c>
      <c r="FS139" s="61">
        <v>0</v>
      </c>
      <c r="FT139" s="61">
        <v>3.734286097460552E-2</v>
      </c>
      <c r="FU139" s="61">
        <v>4.5088251661920695E-2</v>
      </c>
      <c r="FV139" s="61">
        <v>2.9775996630531125E-4</v>
      </c>
      <c r="FW139" s="61">
        <v>0.14787991215711779</v>
      </c>
      <c r="FX139" s="61">
        <v>0.12309613606177396</v>
      </c>
      <c r="FY139" s="61">
        <v>0.14797909959762232</v>
      </c>
      <c r="FZ139" s="61">
        <v>0</v>
      </c>
      <c r="GA139" s="61">
        <v>6.424274717327449E-5</v>
      </c>
      <c r="GB139" s="61">
        <v>0</v>
      </c>
      <c r="GC139" s="61">
        <v>1.5105710895272487E-5</v>
      </c>
      <c r="GD139" s="61">
        <v>0</v>
      </c>
      <c r="GE139" s="61">
        <v>1.0944043535616517E-5</v>
      </c>
      <c r="GF139" s="61">
        <v>0</v>
      </c>
      <c r="GG139" s="61">
        <v>1.0680266688316304E-4</v>
      </c>
      <c r="GH139" s="61">
        <v>0</v>
      </c>
      <c r="GI139" s="61">
        <v>0</v>
      </c>
      <c r="GJ139" s="61">
        <v>0</v>
      </c>
      <c r="GK139" s="61">
        <v>0</v>
      </c>
      <c r="GL139" s="61">
        <v>0</v>
      </c>
      <c r="GM139" s="61">
        <v>1.3176679091343646E-5</v>
      </c>
      <c r="GN139" s="61">
        <v>0</v>
      </c>
      <c r="GO139" s="61">
        <v>0</v>
      </c>
      <c r="GP139" s="61">
        <v>0</v>
      </c>
      <c r="GQ139" s="61">
        <v>0</v>
      </c>
      <c r="GR139" s="61">
        <v>0</v>
      </c>
      <c r="GS139" s="61">
        <v>0</v>
      </c>
      <c r="GT139" s="61">
        <v>0</v>
      </c>
      <c r="GU139" s="61">
        <v>0</v>
      </c>
      <c r="GV139" s="61">
        <v>0</v>
      </c>
      <c r="GW139" s="61">
        <v>0</v>
      </c>
      <c r="GX139" s="61">
        <v>0</v>
      </c>
      <c r="GY139" s="61">
        <v>0</v>
      </c>
      <c r="GZ139" s="61">
        <v>0</v>
      </c>
      <c r="HA139" s="61">
        <v>0</v>
      </c>
      <c r="HB139" s="61">
        <v>0</v>
      </c>
      <c r="HC139" s="61">
        <v>0</v>
      </c>
      <c r="HD139" s="61">
        <v>4.8578388093245137E-5</v>
      </c>
      <c r="HE139" s="61">
        <v>0</v>
      </c>
      <c r="HF139" s="61">
        <v>0</v>
      </c>
      <c r="HG139" s="61">
        <v>0</v>
      </c>
      <c r="HH139" s="61">
        <v>0</v>
      </c>
      <c r="HI139" s="61">
        <v>0</v>
      </c>
      <c r="HJ139" s="61">
        <v>0</v>
      </c>
      <c r="HK139" s="61">
        <v>3.4900076324554601E-5</v>
      </c>
      <c r="HL139" s="61">
        <v>0</v>
      </c>
      <c r="HM139" s="61">
        <v>0</v>
      </c>
      <c r="HN139" s="61">
        <v>0</v>
      </c>
      <c r="HO139" s="61">
        <v>0</v>
      </c>
      <c r="HP139" s="61">
        <v>0</v>
      </c>
      <c r="HQ139" s="61">
        <v>0</v>
      </c>
      <c r="HR139" s="61">
        <v>0</v>
      </c>
      <c r="HS139" s="61">
        <v>0</v>
      </c>
      <c r="HT139" s="61">
        <v>0</v>
      </c>
      <c r="HU139" s="61">
        <v>0</v>
      </c>
      <c r="HV139" s="61">
        <v>0</v>
      </c>
      <c r="HW139" s="61">
        <v>0</v>
      </c>
      <c r="HX139" s="61">
        <v>0</v>
      </c>
      <c r="HY139" s="61">
        <v>0</v>
      </c>
      <c r="HZ139" s="61">
        <v>4.2010067792918449E-4</v>
      </c>
      <c r="IA139" s="61">
        <v>0</v>
      </c>
      <c r="IB139" s="61">
        <v>0</v>
      </c>
      <c r="IC139" s="61">
        <v>0</v>
      </c>
      <c r="ID139" s="61">
        <v>0</v>
      </c>
      <c r="IE139" s="61">
        <v>1.5871983034544548E-5</v>
      </c>
      <c r="IF139" s="61">
        <v>0</v>
      </c>
      <c r="IG139" s="61">
        <v>0</v>
      </c>
      <c r="IH139" s="61">
        <v>0</v>
      </c>
      <c r="II139" s="61">
        <v>0</v>
      </c>
      <c r="IJ139" s="61">
        <v>0</v>
      </c>
      <c r="IK139" s="61">
        <v>0</v>
      </c>
      <c r="IL139" s="61">
        <v>0</v>
      </c>
      <c r="IM139" s="61">
        <v>0</v>
      </c>
      <c r="IN139" s="61">
        <v>0</v>
      </c>
      <c r="IO139" s="61">
        <v>0</v>
      </c>
      <c r="IP139" s="61">
        <v>0</v>
      </c>
      <c r="IQ139" s="61">
        <v>0</v>
      </c>
      <c r="IR139" s="61">
        <v>0</v>
      </c>
      <c r="IS139" s="61">
        <v>0</v>
      </c>
      <c r="IT139" s="61">
        <v>0</v>
      </c>
      <c r="IU139" s="61">
        <v>3.2297018345283324E-6</v>
      </c>
      <c r="IV139" s="61">
        <v>0</v>
      </c>
      <c r="IW139" s="61">
        <v>0</v>
      </c>
      <c r="IX139" s="61">
        <v>0</v>
      </c>
      <c r="IY139" s="61">
        <v>1.9906534187023186E-4</v>
      </c>
      <c r="IZ139" s="61">
        <v>3.3397428968775107E-4</v>
      </c>
      <c r="JA139" s="61">
        <v>1.0171967945899264E-4</v>
      </c>
      <c r="JB139" s="61">
        <v>3.3470833734419748E-6</v>
      </c>
      <c r="JC139" s="61">
        <v>2.6258853794989072E-6</v>
      </c>
      <c r="JD139" s="61">
        <v>0</v>
      </c>
      <c r="JE139" s="61">
        <v>0</v>
      </c>
      <c r="JF139" s="61">
        <v>3.6968536525779509E-5</v>
      </c>
      <c r="JG139" s="61">
        <v>2.5706379565506485E-6</v>
      </c>
      <c r="JH139" s="61">
        <v>0</v>
      </c>
      <c r="JI139" s="61">
        <v>0</v>
      </c>
      <c r="JJ139" s="61">
        <v>0</v>
      </c>
      <c r="JK139" s="61">
        <v>0</v>
      </c>
      <c r="JL139" s="61">
        <v>0</v>
      </c>
      <c r="JM139" s="61">
        <v>0</v>
      </c>
      <c r="JN139" s="61">
        <v>1.4450997911281315E-4</v>
      </c>
      <c r="JO139" s="61">
        <v>0</v>
      </c>
      <c r="JP139" s="61">
        <v>6.9385677310739992E-5</v>
      </c>
      <c r="JQ139" s="61">
        <v>1.3888559745961514E-3</v>
      </c>
      <c r="JR139" s="61">
        <v>2.7571612663980619E-4</v>
      </c>
      <c r="JS139" s="61">
        <v>1.9094411770786882E-5</v>
      </c>
      <c r="JT139" s="61">
        <v>0</v>
      </c>
      <c r="JU139" s="61">
        <v>7.7121498556153283E-6</v>
      </c>
      <c r="JV139" s="61">
        <v>0</v>
      </c>
      <c r="JW139" s="61">
        <v>0</v>
      </c>
      <c r="JX139" s="61">
        <v>0</v>
      </c>
      <c r="JY139" s="61">
        <v>1.3132346372624424E-5</v>
      </c>
      <c r="JZ139" s="61">
        <v>0</v>
      </c>
      <c r="KA139" s="61">
        <v>1.6249948730847518E-5</v>
      </c>
      <c r="KB139" s="61">
        <v>0</v>
      </c>
      <c r="KC139" s="61">
        <v>0</v>
      </c>
      <c r="KD139" s="61">
        <v>0</v>
      </c>
      <c r="KE139" s="61">
        <v>0</v>
      </c>
      <c r="KF139" s="61">
        <v>0</v>
      </c>
      <c r="KG139" s="61">
        <v>0</v>
      </c>
      <c r="KH139" s="61">
        <v>0</v>
      </c>
      <c r="KI139" s="61">
        <v>0</v>
      </c>
      <c r="KJ139" s="61">
        <v>0</v>
      </c>
      <c r="KK139" s="61">
        <v>0</v>
      </c>
      <c r="KL139" s="61">
        <v>0</v>
      </c>
      <c r="KM139" s="61">
        <v>0</v>
      </c>
      <c r="KN139" s="61">
        <v>0</v>
      </c>
      <c r="KO139" s="61">
        <v>0</v>
      </c>
      <c r="KP139" s="61">
        <v>0</v>
      </c>
      <c r="KQ139" s="61">
        <v>0</v>
      </c>
      <c r="KR139" s="61">
        <v>0</v>
      </c>
      <c r="KS139" s="61">
        <v>0</v>
      </c>
      <c r="KT139" s="61">
        <v>3.8388223007900624E-5</v>
      </c>
      <c r="KU139" s="61">
        <v>0</v>
      </c>
      <c r="KV139" s="61">
        <v>0</v>
      </c>
      <c r="KW139" s="61">
        <v>0</v>
      </c>
      <c r="KX139" s="61">
        <v>0</v>
      </c>
      <c r="KY139" s="61">
        <v>0</v>
      </c>
      <c r="KZ139" s="61">
        <v>0</v>
      </c>
    </row>
    <row r="140" spans="1:312" ht="13" x14ac:dyDescent="0.3">
      <c r="A140" s="73"/>
      <c r="B140" s="65"/>
      <c r="C140" s="67" t="s">
        <v>13544</v>
      </c>
      <c r="D140" s="66">
        <f t="shared" ref="D140:BO140" si="5">SUM(D4:D139)</f>
        <v>0.99999999999999989</v>
      </c>
      <c r="E140" s="66">
        <f t="shared" si="5"/>
        <v>0.99999999999999989</v>
      </c>
      <c r="F140" s="66">
        <f t="shared" si="5"/>
        <v>1</v>
      </c>
      <c r="G140" s="66">
        <f t="shared" si="5"/>
        <v>0.99999999999999967</v>
      </c>
      <c r="H140" s="66">
        <f t="shared" si="5"/>
        <v>1</v>
      </c>
      <c r="I140" s="66">
        <f t="shared" si="5"/>
        <v>0.99999999999999978</v>
      </c>
      <c r="J140" s="66">
        <f t="shared" si="5"/>
        <v>0.99999999999999989</v>
      </c>
      <c r="K140" s="66">
        <f t="shared" si="5"/>
        <v>1.0000000000000004</v>
      </c>
      <c r="L140" s="66">
        <f t="shared" si="5"/>
        <v>1</v>
      </c>
      <c r="M140" s="66">
        <f t="shared" si="5"/>
        <v>1</v>
      </c>
      <c r="N140" s="66">
        <f t="shared" si="5"/>
        <v>1.0000000000000002</v>
      </c>
      <c r="O140" s="66">
        <f t="shared" si="5"/>
        <v>0.99999999999999978</v>
      </c>
      <c r="P140" s="66">
        <f t="shared" si="5"/>
        <v>0.99999999999999989</v>
      </c>
      <c r="Q140" s="66">
        <f t="shared" si="5"/>
        <v>0.99999999999999989</v>
      </c>
      <c r="R140" s="66">
        <f t="shared" si="5"/>
        <v>0.99999999999999989</v>
      </c>
      <c r="S140" s="66">
        <f t="shared" si="5"/>
        <v>1</v>
      </c>
      <c r="T140" s="66">
        <f t="shared" si="5"/>
        <v>0.99999999999999989</v>
      </c>
      <c r="U140" s="66">
        <f t="shared" si="5"/>
        <v>1.0000000000000002</v>
      </c>
      <c r="V140" s="66">
        <f t="shared" si="5"/>
        <v>1</v>
      </c>
      <c r="W140" s="66">
        <f t="shared" si="5"/>
        <v>1.0000000000000002</v>
      </c>
      <c r="X140" s="66">
        <f t="shared" si="5"/>
        <v>0.99999999999999967</v>
      </c>
      <c r="Y140" s="66">
        <f t="shared" si="5"/>
        <v>1.0000000000000002</v>
      </c>
      <c r="Z140" s="66">
        <f t="shared" si="5"/>
        <v>1.0000000000000002</v>
      </c>
      <c r="AA140" s="66">
        <f t="shared" si="5"/>
        <v>0.99999999999999967</v>
      </c>
      <c r="AB140" s="66">
        <f t="shared" si="5"/>
        <v>1.0000000000000002</v>
      </c>
      <c r="AC140" s="66">
        <f t="shared" si="5"/>
        <v>0.99999999999999989</v>
      </c>
      <c r="AD140" s="66">
        <f t="shared" si="5"/>
        <v>0.99999999999999989</v>
      </c>
      <c r="AE140" s="66">
        <f t="shared" si="5"/>
        <v>1.0000000000000007</v>
      </c>
      <c r="AF140" s="66">
        <f t="shared" si="5"/>
        <v>0.99999999999999956</v>
      </c>
      <c r="AG140" s="66">
        <f t="shared" si="5"/>
        <v>1</v>
      </c>
      <c r="AH140" s="66">
        <f t="shared" si="5"/>
        <v>1</v>
      </c>
      <c r="AI140" s="66">
        <f t="shared" si="5"/>
        <v>0.99999999999999978</v>
      </c>
      <c r="AJ140" s="66">
        <f t="shared" si="5"/>
        <v>0.99999999999999989</v>
      </c>
      <c r="AK140" s="66">
        <f t="shared" si="5"/>
        <v>1</v>
      </c>
      <c r="AL140" s="66">
        <f t="shared" si="5"/>
        <v>1.0000000000000002</v>
      </c>
      <c r="AM140" s="66">
        <f t="shared" si="5"/>
        <v>1</v>
      </c>
      <c r="AN140" s="66">
        <f t="shared" si="5"/>
        <v>0.99999999999999978</v>
      </c>
      <c r="AO140" s="66">
        <f t="shared" si="5"/>
        <v>0.99999999999999978</v>
      </c>
      <c r="AP140" s="66">
        <f t="shared" si="5"/>
        <v>0.99999999999999967</v>
      </c>
      <c r="AQ140" s="66">
        <f t="shared" si="5"/>
        <v>1</v>
      </c>
      <c r="AR140" s="66">
        <f t="shared" si="5"/>
        <v>1</v>
      </c>
      <c r="AS140" s="66">
        <f t="shared" si="5"/>
        <v>0.99999999999999989</v>
      </c>
      <c r="AT140" s="66">
        <f t="shared" si="5"/>
        <v>0.99999999999999989</v>
      </c>
      <c r="AU140" s="66">
        <f t="shared" si="5"/>
        <v>0.99999999999999989</v>
      </c>
      <c r="AV140" s="66">
        <f t="shared" si="5"/>
        <v>1.0000000000000002</v>
      </c>
      <c r="AW140" s="66">
        <f t="shared" si="5"/>
        <v>1</v>
      </c>
      <c r="AX140" s="66">
        <f t="shared" si="5"/>
        <v>1</v>
      </c>
      <c r="AY140" s="66">
        <f t="shared" si="5"/>
        <v>1.0000000000000004</v>
      </c>
      <c r="AZ140" s="66">
        <f t="shared" si="5"/>
        <v>1</v>
      </c>
      <c r="BA140" s="66">
        <f t="shared" si="5"/>
        <v>0.99999999999999989</v>
      </c>
      <c r="BB140" s="66">
        <f t="shared" si="5"/>
        <v>0.99999999999999989</v>
      </c>
      <c r="BC140" s="66">
        <f t="shared" si="5"/>
        <v>0.99999999999999978</v>
      </c>
      <c r="BD140" s="66">
        <f t="shared" si="5"/>
        <v>0.99999999999999989</v>
      </c>
      <c r="BE140" s="66">
        <f t="shared" si="5"/>
        <v>1.0000000000000002</v>
      </c>
      <c r="BF140" s="66">
        <f t="shared" si="5"/>
        <v>1</v>
      </c>
      <c r="BG140" s="66">
        <f t="shared" si="5"/>
        <v>1</v>
      </c>
      <c r="BH140" s="66">
        <f t="shared" si="5"/>
        <v>0.99999999999999989</v>
      </c>
      <c r="BI140" s="66">
        <f t="shared" si="5"/>
        <v>1.0000000000000004</v>
      </c>
      <c r="BJ140" s="66">
        <f t="shared" si="5"/>
        <v>1</v>
      </c>
      <c r="BK140" s="66">
        <f t="shared" si="5"/>
        <v>1.0000000000000007</v>
      </c>
      <c r="BL140" s="66">
        <f t="shared" si="5"/>
        <v>0.99999999999999967</v>
      </c>
      <c r="BM140" s="66">
        <f t="shared" si="5"/>
        <v>0.99999999999999978</v>
      </c>
      <c r="BN140" s="66">
        <f t="shared" si="5"/>
        <v>1</v>
      </c>
      <c r="BO140" s="66">
        <f t="shared" si="5"/>
        <v>1</v>
      </c>
      <c r="BP140" s="66">
        <f t="shared" ref="BP140:EA140" si="6">SUM(BP4:BP139)</f>
        <v>1</v>
      </c>
      <c r="BQ140" s="66">
        <f t="shared" si="6"/>
        <v>0.99999999999999989</v>
      </c>
      <c r="BR140" s="66">
        <f t="shared" si="6"/>
        <v>0.99999999999999978</v>
      </c>
      <c r="BS140" s="66">
        <f t="shared" si="6"/>
        <v>1.0000000000000002</v>
      </c>
      <c r="BT140" s="66">
        <f t="shared" si="6"/>
        <v>1</v>
      </c>
      <c r="BU140" s="66">
        <f t="shared" si="6"/>
        <v>1</v>
      </c>
      <c r="BV140" s="66">
        <f t="shared" si="6"/>
        <v>1</v>
      </c>
      <c r="BW140" s="66">
        <f t="shared" si="6"/>
        <v>0.99999999999999989</v>
      </c>
      <c r="BX140" s="66">
        <f t="shared" si="6"/>
        <v>1</v>
      </c>
      <c r="BY140" s="66">
        <f t="shared" si="6"/>
        <v>1.0000000000000002</v>
      </c>
      <c r="BZ140" s="66">
        <f t="shared" si="6"/>
        <v>1</v>
      </c>
      <c r="CA140" s="66">
        <f t="shared" si="6"/>
        <v>1</v>
      </c>
      <c r="CB140" s="66">
        <f t="shared" si="6"/>
        <v>1</v>
      </c>
      <c r="CC140" s="66">
        <f t="shared" si="6"/>
        <v>1.0000000000000002</v>
      </c>
      <c r="CD140" s="66">
        <f t="shared" si="6"/>
        <v>0.99999999999999978</v>
      </c>
      <c r="CE140" s="66">
        <f t="shared" si="6"/>
        <v>1.0000000000000002</v>
      </c>
      <c r="CF140" s="66">
        <f t="shared" si="6"/>
        <v>1</v>
      </c>
      <c r="CG140" s="66">
        <f t="shared" si="6"/>
        <v>1</v>
      </c>
      <c r="CH140" s="66">
        <f t="shared" si="6"/>
        <v>0.99999999999999989</v>
      </c>
      <c r="CI140" s="66">
        <f t="shared" si="6"/>
        <v>1</v>
      </c>
      <c r="CJ140" s="66">
        <f t="shared" si="6"/>
        <v>0.99999999999999989</v>
      </c>
      <c r="CK140" s="66">
        <f t="shared" si="6"/>
        <v>0.99999999999999978</v>
      </c>
      <c r="CL140" s="66">
        <f t="shared" si="6"/>
        <v>0.99999999999999989</v>
      </c>
      <c r="CM140" s="66">
        <f t="shared" si="6"/>
        <v>1</v>
      </c>
      <c r="CN140" s="66">
        <f t="shared" si="6"/>
        <v>0.99999999999999989</v>
      </c>
      <c r="CO140" s="66">
        <f t="shared" si="6"/>
        <v>0.99999999999999967</v>
      </c>
      <c r="CP140" s="66">
        <f t="shared" si="6"/>
        <v>1</v>
      </c>
      <c r="CQ140" s="66">
        <f t="shared" si="6"/>
        <v>0.99999999999999967</v>
      </c>
      <c r="CR140" s="66">
        <f t="shared" si="6"/>
        <v>0.99999999999999989</v>
      </c>
      <c r="CS140" s="66">
        <f t="shared" si="6"/>
        <v>0.99999999999999978</v>
      </c>
      <c r="CT140" s="66">
        <f t="shared" si="6"/>
        <v>1.0000000000000002</v>
      </c>
      <c r="CU140" s="66">
        <f t="shared" si="6"/>
        <v>0.99999999999999978</v>
      </c>
      <c r="CV140" s="66">
        <f t="shared" si="6"/>
        <v>1</v>
      </c>
      <c r="CW140" s="66">
        <f t="shared" si="6"/>
        <v>1.0000000000000002</v>
      </c>
      <c r="CX140" s="66">
        <f t="shared" si="6"/>
        <v>1</v>
      </c>
      <c r="CY140" s="66">
        <f t="shared" si="6"/>
        <v>1.0000000000000002</v>
      </c>
      <c r="CZ140" s="66">
        <f t="shared" si="6"/>
        <v>0.99999999999999978</v>
      </c>
      <c r="DA140" s="66">
        <f t="shared" si="6"/>
        <v>0.99999999999999967</v>
      </c>
      <c r="DB140" s="66">
        <f t="shared" si="6"/>
        <v>1</v>
      </c>
      <c r="DC140" s="66">
        <f t="shared" si="6"/>
        <v>1.0000000000000004</v>
      </c>
      <c r="DD140" s="66">
        <f t="shared" si="6"/>
        <v>0.99999999999999989</v>
      </c>
      <c r="DE140" s="66">
        <f t="shared" si="6"/>
        <v>0.99999999999999944</v>
      </c>
      <c r="DF140" s="66">
        <f t="shared" si="6"/>
        <v>0.99999999999999978</v>
      </c>
      <c r="DG140" s="66">
        <f t="shared" si="6"/>
        <v>1.0000000000000004</v>
      </c>
      <c r="DH140" s="66">
        <f t="shared" si="6"/>
        <v>1</v>
      </c>
      <c r="DI140" s="66">
        <f t="shared" si="6"/>
        <v>1</v>
      </c>
      <c r="DJ140" s="66">
        <f t="shared" si="6"/>
        <v>1</v>
      </c>
      <c r="DK140" s="66">
        <f t="shared" si="6"/>
        <v>1.0000000000000002</v>
      </c>
      <c r="DL140" s="66">
        <f t="shared" si="6"/>
        <v>1</v>
      </c>
      <c r="DM140" s="66">
        <f t="shared" si="6"/>
        <v>0.99999999999999967</v>
      </c>
      <c r="DN140" s="66">
        <f t="shared" si="6"/>
        <v>1</v>
      </c>
      <c r="DO140" s="66">
        <f t="shared" si="6"/>
        <v>1</v>
      </c>
      <c r="DP140" s="66">
        <f t="shared" si="6"/>
        <v>1</v>
      </c>
      <c r="DQ140" s="66">
        <f t="shared" si="6"/>
        <v>0.99999999999999967</v>
      </c>
      <c r="DR140" s="66">
        <f t="shared" si="6"/>
        <v>0.99999999999999978</v>
      </c>
      <c r="DS140" s="66">
        <f t="shared" si="6"/>
        <v>1</v>
      </c>
      <c r="DT140" s="66">
        <f t="shared" si="6"/>
        <v>1</v>
      </c>
      <c r="DU140" s="66">
        <f t="shared" si="6"/>
        <v>0.99999999999999978</v>
      </c>
      <c r="DV140" s="66">
        <f t="shared" si="6"/>
        <v>1</v>
      </c>
      <c r="DW140" s="66">
        <f t="shared" si="6"/>
        <v>1.0000000000000002</v>
      </c>
      <c r="DX140" s="66">
        <f t="shared" si="6"/>
        <v>1</v>
      </c>
      <c r="DY140" s="66">
        <f t="shared" si="6"/>
        <v>0.99999999999999967</v>
      </c>
      <c r="DZ140" s="66">
        <f t="shared" si="6"/>
        <v>0.99999999999999967</v>
      </c>
      <c r="EA140" s="66">
        <f t="shared" si="6"/>
        <v>1.0000000000000002</v>
      </c>
      <c r="EB140" s="66">
        <f t="shared" ref="EB140:GM140" si="7">SUM(EB4:EB139)</f>
        <v>1.0000000000000002</v>
      </c>
      <c r="EC140" s="66">
        <f t="shared" si="7"/>
        <v>1.0000000000000007</v>
      </c>
      <c r="ED140" s="66">
        <f t="shared" si="7"/>
        <v>1.0000000000000002</v>
      </c>
      <c r="EE140" s="66">
        <f t="shared" si="7"/>
        <v>1</v>
      </c>
      <c r="EF140" s="66">
        <f t="shared" si="7"/>
        <v>0.99999999999999989</v>
      </c>
      <c r="EG140" s="66">
        <f t="shared" si="7"/>
        <v>0.99999999999999978</v>
      </c>
      <c r="EH140" s="66">
        <f t="shared" si="7"/>
        <v>0.99999999999999989</v>
      </c>
      <c r="EI140" s="66">
        <f t="shared" si="7"/>
        <v>1.0000000000000002</v>
      </c>
      <c r="EJ140" s="66">
        <f t="shared" si="7"/>
        <v>0.99999999999999978</v>
      </c>
      <c r="EK140" s="66">
        <f t="shared" si="7"/>
        <v>1</v>
      </c>
      <c r="EL140" s="66">
        <f t="shared" si="7"/>
        <v>0.99999999999999989</v>
      </c>
      <c r="EM140" s="66">
        <f t="shared" si="7"/>
        <v>1</v>
      </c>
      <c r="EN140" s="66">
        <f t="shared" si="7"/>
        <v>0.99999999999999967</v>
      </c>
      <c r="EO140" s="66">
        <f t="shared" si="7"/>
        <v>0.99999999999999989</v>
      </c>
      <c r="EP140" s="66">
        <f t="shared" si="7"/>
        <v>1.0000000000000002</v>
      </c>
      <c r="EQ140" s="66">
        <f t="shared" si="7"/>
        <v>1.0000000000000002</v>
      </c>
      <c r="ER140" s="66">
        <f t="shared" si="7"/>
        <v>1.0000000000000002</v>
      </c>
      <c r="ES140" s="66">
        <f t="shared" si="7"/>
        <v>1.0000000000000004</v>
      </c>
      <c r="ET140" s="66">
        <f t="shared" si="7"/>
        <v>1</v>
      </c>
      <c r="EU140" s="66">
        <f t="shared" si="7"/>
        <v>1</v>
      </c>
      <c r="EV140" s="66">
        <f t="shared" si="7"/>
        <v>1.0000000000000002</v>
      </c>
      <c r="EW140" s="66">
        <f t="shared" si="7"/>
        <v>0.99999999999999978</v>
      </c>
      <c r="EX140" s="66">
        <f t="shared" si="7"/>
        <v>1.0000000000000002</v>
      </c>
      <c r="EY140" s="66">
        <f t="shared" si="7"/>
        <v>0.99999999999999989</v>
      </c>
      <c r="EZ140" s="66">
        <f t="shared" si="7"/>
        <v>1</v>
      </c>
      <c r="FA140" s="66">
        <f t="shared" si="7"/>
        <v>1</v>
      </c>
      <c r="FB140" s="66">
        <f t="shared" si="7"/>
        <v>1.0000000000000002</v>
      </c>
      <c r="FC140" s="66">
        <f t="shared" si="7"/>
        <v>0.99999999999999989</v>
      </c>
      <c r="FD140" s="66">
        <f t="shared" si="7"/>
        <v>1</v>
      </c>
      <c r="FE140" s="66">
        <f t="shared" si="7"/>
        <v>1</v>
      </c>
      <c r="FF140" s="66">
        <f t="shared" si="7"/>
        <v>0.99999999999999989</v>
      </c>
      <c r="FG140" s="66">
        <f t="shared" si="7"/>
        <v>0.99999999999999978</v>
      </c>
      <c r="FH140" s="66">
        <f t="shared" si="7"/>
        <v>0.99999999999999978</v>
      </c>
      <c r="FI140" s="66">
        <f t="shared" si="7"/>
        <v>1</v>
      </c>
      <c r="FJ140" s="66">
        <f t="shared" si="7"/>
        <v>0.99999999999999989</v>
      </c>
      <c r="FK140" s="66">
        <f t="shared" si="7"/>
        <v>1</v>
      </c>
      <c r="FL140" s="66">
        <f t="shared" si="7"/>
        <v>1.0000000000000002</v>
      </c>
      <c r="FM140" s="66">
        <f t="shared" si="7"/>
        <v>1</v>
      </c>
      <c r="FN140" s="66">
        <f t="shared" si="7"/>
        <v>1.0000000000000002</v>
      </c>
      <c r="FO140" s="66">
        <f t="shared" si="7"/>
        <v>0.99999999999999978</v>
      </c>
      <c r="FP140" s="66">
        <f t="shared" si="7"/>
        <v>1</v>
      </c>
      <c r="FQ140" s="66">
        <f t="shared" si="7"/>
        <v>1</v>
      </c>
      <c r="FR140" s="66">
        <f t="shared" si="7"/>
        <v>1</v>
      </c>
      <c r="FS140" s="66">
        <f t="shared" si="7"/>
        <v>1.0000000000000004</v>
      </c>
      <c r="FT140" s="66">
        <f t="shared" si="7"/>
        <v>0.99999999999999978</v>
      </c>
      <c r="FU140" s="66">
        <f t="shared" si="7"/>
        <v>1.0000000000000002</v>
      </c>
      <c r="FV140" s="66">
        <f t="shared" si="7"/>
        <v>0.99999999999999989</v>
      </c>
      <c r="FW140" s="66">
        <f t="shared" si="7"/>
        <v>1</v>
      </c>
      <c r="FX140" s="66">
        <f t="shared" si="7"/>
        <v>0.99999999999999944</v>
      </c>
      <c r="FY140" s="66">
        <f t="shared" si="7"/>
        <v>0.99999999999999989</v>
      </c>
      <c r="FZ140" s="66">
        <f t="shared" si="7"/>
        <v>0.99999999999999967</v>
      </c>
      <c r="GA140" s="66">
        <f t="shared" si="7"/>
        <v>0.99999999999999989</v>
      </c>
      <c r="GB140" s="66">
        <f t="shared" si="7"/>
        <v>1.0000000000000002</v>
      </c>
      <c r="GC140" s="66">
        <f t="shared" si="7"/>
        <v>1.0000000000000002</v>
      </c>
      <c r="GD140" s="66">
        <f t="shared" si="7"/>
        <v>1</v>
      </c>
      <c r="GE140" s="66">
        <f t="shared" si="7"/>
        <v>1</v>
      </c>
      <c r="GF140" s="66">
        <f t="shared" si="7"/>
        <v>0.99999999999999989</v>
      </c>
      <c r="GG140" s="66">
        <f t="shared" si="7"/>
        <v>1.0000000000000002</v>
      </c>
      <c r="GH140" s="66">
        <f t="shared" si="7"/>
        <v>0.99999999999999989</v>
      </c>
      <c r="GI140" s="66">
        <f t="shared" si="7"/>
        <v>1</v>
      </c>
      <c r="GJ140" s="66">
        <f t="shared" si="7"/>
        <v>1.0000000000000002</v>
      </c>
      <c r="GK140" s="66">
        <f t="shared" si="7"/>
        <v>0.99999999999999978</v>
      </c>
      <c r="GL140" s="66">
        <f t="shared" si="7"/>
        <v>1.0000000000000004</v>
      </c>
      <c r="GM140" s="66">
        <f t="shared" si="7"/>
        <v>0.99999999999999989</v>
      </c>
      <c r="GN140" s="66">
        <f t="shared" ref="GN140:IY140" si="8">SUM(GN4:GN139)</f>
        <v>0.99999999999999967</v>
      </c>
      <c r="GO140" s="66">
        <f t="shared" si="8"/>
        <v>0.99999999999999989</v>
      </c>
      <c r="GP140" s="66">
        <f t="shared" si="8"/>
        <v>1.0000000000000002</v>
      </c>
      <c r="GQ140" s="66">
        <f t="shared" si="8"/>
        <v>1.0000000000000002</v>
      </c>
      <c r="GR140" s="66">
        <f t="shared" si="8"/>
        <v>0.99999999999999989</v>
      </c>
      <c r="GS140" s="66">
        <f t="shared" si="8"/>
        <v>0.99999999999999989</v>
      </c>
      <c r="GT140" s="66">
        <f t="shared" si="8"/>
        <v>0.99999999999999989</v>
      </c>
      <c r="GU140" s="66">
        <f t="shared" si="8"/>
        <v>0.99999999999999989</v>
      </c>
      <c r="GV140" s="66">
        <f t="shared" si="8"/>
        <v>1</v>
      </c>
      <c r="GW140" s="66">
        <f t="shared" si="8"/>
        <v>0.99999999999999978</v>
      </c>
      <c r="GX140" s="66">
        <f t="shared" si="8"/>
        <v>0.99999999999999978</v>
      </c>
      <c r="GY140" s="66">
        <f t="shared" si="8"/>
        <v>1.0000000000000002</v>
      </c>
      <c r="GZ140" s="66">
        <f t="shared" si="8"/>
        <v>1.0000000000000002</v>
      </c>
      <c r="HA140" s="66">
        <f t="shared" si="8"/>
        <v>1.0000000000000002</v>
      </c>
      <c r="HB140" s="66">
        <f t="shared" si="8"/>
        <v>1.0000000000000002</v>
      </c>
      <c r="HC140" s="66">
        <f t="shared" si="8"/>
        <v>1</v>
      </c>
      <c r="HD140" s="66">
        <f t="shared" si="8"/>
        <v>1</v>
      </c>
      <c r="HE140" s="66">
        <f t="shared" si="8"/>
        <v>0.99999999999999989</v>
      </c>
      <c r="HF140" s="66">
        <f t="shared" si="8"/>
        <v>1</v>
      </c>
      <c r="HG140" s="66">
        <f t="shared" si="8"/>
        <v>0.99999999999999967</v>
      </c>
      <c r="HH140" s="66">
        <f t="shared" si="8"/>
        <v>0.99999999999999989</v>
      </c>
      <c r="HI140" s="66">
        <f t="shared" si="8"/>
        <v>1.0000000000000002</v>
      </c>
      <c r="HJ140" s="66">
        <f t="shared" si="8"/>
        <v>1.0000000000000002</v>
      </c>
      <c r="HK140" s="66">
        <f t="shared" si="8"/>
        <v>1</v>
      </c>
      <c r="HL140" s="66">
        <f t="shared" si="8"/>
        <v>1</v>
      </c>
      <c r="HM140" s="66">
        <f t="shared" si="8"/>
        <v>0.99999999999999989</v>
      </c>
      <c r="HN140" s="66">
        <f t="shared" si="8"/>
        <v>0.99999999999999989</v>
      </c>
      <c r="HO140" s="66">
        <f t="shared" si="8"/>
        <v>1.0000000000000004</v>
      </c>
      <c r="HP140" s="66">
        <f t="shared" si="8"/>
        <v>1</v>
      </c>
      <c r="HQ140" s="66">
        <f t="shared" si="8"/>
        <v>1</v>
      </c>
      <c r="HR140" s="66">
        <f t="shared" si="8"/>
        <v>1.0000000000000002</v>
      </c>
      <c r="HS140" s="66">
        <f t="shared" si="8"/>
        <v>0.99999999999999989</v>
      </c>
      <c r="HT140" s="66">
        <f t="shared" si="8"/>
        <v>1.0000000000000002</v>
      </c>
      <c r="HU140" s="66">
        <f t="shared" si="8"/>
        <v>1</v>
      </c>
      <c r="HV140" s="66">
        <f t="shared" si="8"/>
        <v>1</v>
      </c>
      <c r="HW140" s="66">
        <f t="shared" si="8"/>
        <v>0.99999999999999967</v>
      </c>
      <c r="HX140" s="66">
        <f t="shared" si="8"/>
        <v>1.0000000000000002</v>
      </c>
      <c r="HY140" s="66">
        <f t="shared" si="8"/>
        <v>1</v>
      </c>
      <c r="HZ140" s="66">
        <f t="shared" si="8"/>
        <v>1</v>
      </c>
      <c r="IA140" s="66">
        <f t="shared" si="8"/>
        <v>1</v>
      </c>
      <c r="IB140" s="66">
        <f t="shared" si="8"/>
        <v>1</v>
      </c>
      <c r="IC140" s="66">
        <f t="shared" si="8"/>
        <v>1.0000000000000004</v>
      </c>
      <c r="ID140" s="66">
        <f t="shared" si="8"/>
        <v>1</v>
      </c>
      <c r="IE140" s="66">
        <f t="shared" si="8"/>
        <v>0.99999999999999989</v>
      </c>
      <c r="IF140" s="66">
        <f t="shared" si="8"/>
        <v>1</v>
      </c>
      <c r="IG140" s="66">
        <f t="shared" si="8"/>
        <v>0.99999999999999956</v>
      </c>
      <c r="IH140" s="66">
        <f t="shared" si="8"/>
        <v>0.99999999999999978</v>
      </c>
      <c r="II140" s="66">
        <f t="shared" si="8"/>
        <v>1</v>
      </c>
      <c r="IJ140" s="66">
        <f t="shared" si="8"/>
        <v>0.99999999999999989</v>
      </c>
      <c r="IK140" s="66">
        <f t="shared" si="8"/>
        <v>0.99999999999999978</v>
      </c>
      <c r="IL140" s="66">
        <f t="shared" si="8"/>
        <v>0.99999999999999989</v>
      </c>
      <c r="IM140" s="66">
        <f t="shared" si="8"/>
        <v>0.99999999999999989</v>
      </c>
      <c r="IN140" s="66">
        <f t="shared" si="8"/>
        <v>1</v>
      </c>
      <c r="IO140" s="66">
        <f t="shared" si="8"/>
        <v>0.99999999999999967</v>
      </c>
      <c r="IP140" s="66">
        <f t="shared" si="8"/>
        <v>1.0000000000000002</v>
      </c>
      <c r="IQ140" s="66">
        <f t="shared" si="8"/>
        <v>1.0000000000000002</v>
      </c>
      <c r="IR140" s="66">
        <f t="shared" si="8"/>
        <v>0.99999999999999978</v>
      </c>
      <c r="IS140" s="66">
        <f t="shared" si="8"/>
        <v>0.99999999999999978</v>
      </c>
      <c r="IT140" s="66">
        <f t="shared" si="8"/>
        <v>1.0000000000000004</v>
      </c>
      <c r="IU140" s="66">
        <f t="shared" si="8"/>
        <v>0.99999999999999956</v>
      </c>
      <c r="IV140" s="66">
        <f t="shared" si="8"/>
        <v>0.99999999999999978</v>
      </c>
      <c r="IW140" s="66">
        <f t="shared" si="8"/>
        <v>0.99999999999999978</v>
      </c>
      <c r="IX140" s="66">
        <f t="shared" si="8"/>
        <v>0.99999999999999978</v>
      </c>
      <c r="IY140" s="66">
        <f t="shared" si="8"/>
        <v>1.0000000000000002</v>
      </c>
      <c r="IZ140" s="66">
        <f t="shared" ref="IZ140:KZ140" si="9">SUM(IZ4:IZ139)</f>
        <v>1.0000000000000002</v>
      </c>
      <c r="JA140" s="66">
        <f t="shared" si="9"/>
        <v>1.0000000000000002</v>
      </c>
      <c r="JB140" s="66">
        <f t="shared" si="9"/>
        <v>0.99999999999999978</v>
      </c>
      <c r="JC140" s="66">
        <f t="shared" si="9"/>
        <v>1.0000000000000002</v>
      </c>
      <c r="JD140" s="66">
        <f t="shared" si="9"/>
        <v>1</v>
      </c>
      <c r="JE140" s="66">
        <f t="shared" si="9"/>
        <v>0.99999999999999978</v>
      </c>
      <c r="JF140" s="66">
        <f t="shared" si="9"/>
        <v>0.99999999999999989</v>
      </c>
      <c r="JG140" s="66">
        <f t="shared" si="9"/>
        <v>0.99999999999999978</v>
      </c>
      <c r="JH140" s="66">
        <f t="shared" si="9"/>
        <v>0.99999999999999989</v>
      </c>
      <c r="JI140" s="66">
        <f t="shared" si="9"/>
        <v>1</v>
      </c>
      <c r="JJ140" s="66">
        <f t="shared" si="9"/>
        <v>0.99999999999999978</v>
      </c>
      <c r="JK140" s="66">
        <f t="shared" si="9"/>
        <v>0.99999999999999989</v>
      </c>
      <c r="JL140" s="66">
        <f t="shared" si="9"/>
        <v>0.99999999999999989</v>
      </c>
      <c r="JM140" s="66">
        <f t="shared" si="9"/>
        <v>1</v>
      </c>
      <c r="JN140" s="66">
        <f t="shared" si="9"/>
        <v>1.0000000000000002</v>
      </c>
      <c r="JO140" s="66">
        <f t="shared" si="9"/>
        <v>1</v>
      </c>
      <c r="JP140" s="66">
        <f t="shared" si="9"/>
        <v>1.0000000000000002</v>
      </c>
      <c r="JQ140" s="66">
        <f t="shared" si="9"/>
        <v>0.99999999999999989</v>
      </c>
      <c r="JR140" s="66">
        <f t="shared" si="9"/>
        <v>1.0000000000000002</v>
      </c>
      <c r="JS140" s="66">
        <f t="shared" si="9"/>
        <v>0.99999999999999989</v>
      </c>
      <c r="JT140" s="66">
        <f t="shared" si="9"/>
        <v>1</v>
      </c>
      <c r="JU140" s="66">
        <f t="shared" si="9"/>
        <v>1.0000000000000004</v>
      </c>
      <c r="JV140" s="66">
        <f t="shared" si="9"/>
        <v>1</v>
      </c>
      <c r="JW140" s="66">
        <f t="shared" si="9"/>
        <v>0.99999999999999967</v>
      </c>
      <c r="JX140" s="66">
        <f t="shared" si="9"/>
        <v>1.0000000000000004</v>
      </c>
      <c r="JY140" s="66">
        <f t="shared" si="9"/>
        <v>1</v>
      </c>
      <c r="JZ140" s="66">
        <f t="shared" si="9"/>
        <v>1.0000000000000002</v>
      </c>
      <c r="KA140" s="66">
        <f t="shared" si="9"/>
        <v>1.0000000000000002</v>
      </c>
      <c r="KB140" s="66">
        <f t="shared" si="9"/>
        <v>0.99999999999999989</v>
      </c>
      <c r="KC140" s="66">
        <f t="shared" si="9"/>
        <v>1</v>
      </c>
      <c r="KD140" s="66">
        <f t="shared" si="9"/>
        <v>1</v>
      </c>
      <c r="KE140" s="66">
        <f t="shared" si="9"/>
        <v>0.99999999999999989</v>
      </c>
      <c r="KF140" s="66">
        <f t="shared" si="9"/>
        <v>0.99999999999999967</v>
      </c>
      <c r="KG140" s="66">
        <f t="shared" si="9"/>
        <v>0.99999999999999989</v>
      </c>
      <c r="KH140" s="66">
        <f t="shared" si="9"/>
        <v>1</v>
      </c>
      <c r="KI140" s="66">
        <f t="shared" si="9"/>
        <v>1.0000000000000004</v>
      </c>
      <c r="KJ140" s="66">
        <f t="shared" si="9"/>
        <v>1.0000000000000002</v>
      </c>
      <c r="KK140" s="66">
        <f t="shared" si="9"/>
        <v>0.99999999999999978</v>
      </c>
      <c r="KL140" s="66">
        <f t="shared" si="9"/>
        <v>1</v>
      </c>
      <c r="KM140" s="66">
        <f t="shared" si="9"/>
        <v>1.0000000000000002</v>
      </c>
      <c r="KN140" s="66">
        <f t="shared" si="9"/>
        <v>0.99999999999999978</v>
      </c>
      <c r="KO140" s="66">
        <f t="shared" si="9"/>
        <v>1.0000000000000002</v>
      </c>
      <c r="KP140" s="66">
        <f t="shared" si="9"/>
        <v>1.0000000000000007</v>
      </c>
      <c r="KQ140" s="66">
        <f t="shared" si="9"/>
        <v>1</v>
      </c>
      <c r="KR140" s="66">
        <f t="shared" si="9"/>
        <v>0.99999999999999956</v>
      </c>
      <c r="KS140" s="66">
        <f t="shared" si="9"/>
        <v>1</v>
      </c>
      <c r="KT140" s="66">
        <f t="shared" si="9"/>
        <v>1.0000000000000002</v>
      </c>
      <c r="KU140" s="66">
        <f t="shared" si="9"/>
        <v>0.99999999999999989</v>
      </c>
      <c r="KV140" s="66">
        <f t="shared" si="9"/>
        <v>0.99999999999999989</v>
      </c>
      <c r="KW140" s="66">
        <f t="shared" si="9"/>
        <v>1.0000000000000009</v>
      </c>
      <c r="KX140" s="66">
        <f t="shared" si="9"/>
        <v>1.0000000000000004</v>
      </c>
      <c r="KY140" s="66">
        <f t="shared" si="9"/>
        <v>1.0000000000000004</v>
      </c>
      <c r="KZ140" s="66">
        <f t="shared" si="9"/>
        <v>1</v>
      </c>
    </row>
  </sheetData>
  <sortState xmlns:xlrd2="http://schemas.microsoft.com/office/spreadsheetml/2017/richdata2" ref="A4:KZ139">
    <sortCondition ref="B4:B139"/>
  </sortState>
  <conditionalFormatting sqref="D4:KZ140">
    <cfRule type="cellIs" dxfId="2" priority="1" operator="equal">
      <formula>0</formula>
    </cfRule>
    <cfRule type="cellIs" dxfId="1" priority="2" operator="lessThan">
      <formula>0.01</formula>
    </cfRule>
    <cfRule type="cellIs" dxfId="0" priority="3" operator="lessThan">
      <formula>0.05</formula>
    </cfRule>
  </conditionalFormatting>
  <pageMargins left="0.23622047244094491" right="0.23622047244094491" top="0.19685039370078741" bottom="0.19685039370078741" header="0.31496062992125984" footer="0.31496062992125984"/>
  <pageSetup paperSize="9" scale="44" fitToWidth="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59177-0607-4F55-BBFD-3C28201AC30F}">
  <sheetPr>
    <tabColor rgb="FF009639"/>
  </sheetPr>
  <dimension ref="A1:B825"/>
  <sheetViews>
    <sheetView workbookViewId="0">
      <selection activeCell="H1" sqref="H1"/>
    </sheetView>
  </sheetViews>
  <sheetFormatPr defaultColWidth="9.1796875" defaultRowHeight="12.5" x14ac:dyDescent="0.25"/>
  <cols>
    <col min="1" max="1" width="9.1796875" style="57" customWidth="1"/>
    <col min="2" max="16384" width="9.1796875" style="57"/>
  </cols>
  <sheetData>
    <row r="1" spans="1:1" ht="24.5" x14ac:dyDescent="0.45">
      <c r="A1" s="56" t="s">
        <v>13534</v>
      </c>
    </row>
    <row r="2" spans="1:1" x14ac:dyDescent="0.25">
      <c r="A2" s="58" t="s">
        <v>6</v>
      </c>
    </row>
    <row r="3" spans="1:1" x14ac:dyDescent="0.25">
      <c r="A3" s="58"/>
    </row>
    <row r="4" spans="1:1" x14ac:dyDescent="0.25">
      <c r="A4" s="58" t="s">
        <v>14014</v>
      </c>
    </row>
    <row r="5" spans="1:1" x14ac:dyDescent="0.25">
      <c r="A5" s="58" t="s">
        <v>13981</v>
      </c>
    </row>
    <row r="6" spans="1:1" x14ac:dyDescent="0.25">
      <c r="A6" s="58"/>
    </row>
    <row r="7" spans="1:1" x14ac:dyDescent="0.25">
      <c r="A7" s="58" t="s">
        <v>13982</v>
      </c>
    </row>
    <row r="8" spans="1:1" x14ac:dyDescent="0.25">
      <c r="A8" s="58"/>
    </row>
    <row r="9" spans="1:1" x14ac:dyDescent="0.25">
      <c r="A9" s="58" t="s">
        <v>13983</v>
      </c>
    </row>
    <row r="10" spans="1:1" x14ac:dyDescent="0.25">
      <c r="A10" s="58" t="s">
        <v>13984</v>
      </c>
    </row>
    <row r="11" spans="1:1" x14ac:dyDescent="0.25">
      <c r="A11" s="58"/>
    </row>
    <row r="12" spans="1:1" x14ac:dyDescent="0.25">
      <c r="A12" s="58" t="s">
        <v>13985</v>
      </c>
    </row>
    <row r="13" spans="1:1" x14ac:dyDescent="0.25">
      <c r="A13" s="58" t="s">
        <v>14011</v>
      </c>
    </row>
    <row r="14" spans="1:1" x14ac:dyDescent="0.25">
      <c r="A14" s="58" t="s">
        <v>13986</v>
      </c>
    </row>
    <row r="15" spans="1:1" x14ac:dyDescent="0.25">
      <c r="A15" s="58" t="s">
        <v>14012</v>
      </c>
    </row>
    <row r="16" spans="1:1" x14ac:dyDescent="0.25">
      <c r="A16" s="58" t="s">
        <v>14013</v>
      </c>
    </row>
    <row r="17" spans="1:2" x14ac:dyDescent="0.25">
      <c r="A17" s="58"/>
    </row>
    <row r="18" spans="1:2" x14ac:dyDescent="0.25">
      <c r="A18" s="58" t="s">
        <v>13987</v>
      </c>
      <c r="B18" s="58"/>
    </row>
    <row r="19" spans="1:2" x14ac:dyDescent="0.25">
      <c r="A19" s="58" t="s">
        <v>13579</v>
      </c>
      <c r="B19" s="58" t="s">
        <v>13988</v>
      </c>
    </row>
    <row r="20" spans="1:2" x14ac:dyDescent="0.25">
      <c r="A20" s="58" t="s">
        <v>13580</v>
      </c>
      <c r="B20" s="58" t="s">
        <v>13581</v>
      </c>
    </row>
    <row r="21" spans="1:2" x14ac:dyDescent="0.25">
      <c r="A21" s="58" t="s">
        <v>13582</v>
      </c>
      <c r="B21" s="58" t="s">
        <v>13583</v>
      </c>
    </row>
    <row r="22" spans="1:2" x14ac:dyDescent="0.25">
      <c r="A22" s="58" t="s">
        <v>13584</v>
      </c>
      <c r="B22" s="58" t="s">
        <v>13585</v>
      </c>
    </row>
    <row r="23" spans="1:2" x14ac:dyDescent="0.25">
      <c r="A23" s="58" t="s">
        <v>13586</v>
      </c>
      <c r="B23" s="58" t="s">
        <v>13587</v>
      </c>
    </row>
    <row r="24" spans="1:2" x14ac:dyDescent="0.25">
      <c r="A24" s="58" t="s">
        <v>13588</v>
      </c>
      <c r="B24" s="58" t="s">
        <v>13589</v>
      </c>
    </row>
    <row r="25" spans="1:2" x14ac:dyDescent="0.25">
      <c r="A25" s="58" t="s">
        <v>13590</v>
      </c>
      <c r="B25" s="58" t="s">
        <v>13591</v>
      </c>
    </row>
    <row r="26" spans="1:2" x14ac:dyDescent="0.25">
      <c r="A26" s="58" t="s">
        <v>13592</v>
      </c>
      <c r="B26" s="58" t="s">
        <v>13593</v>
      </c>
    </row>
    <row r="27" spans="1:2" x14ac:dyDescent="0.25">
      <c r="A27" s="58" t="s">
        <v>13594</v>
      </c>
      <c r="B27" s="58" t="s">
        <v>13595</v>
      </c>
    </row>
    <row r="28" spans="1:2" x14ac:dyDescent="0.25">
      <c r="A28" s="58" t="s">
        <v>13596</v>
      </c>
      <c r="B28" s="58" t="s">
        <v>13597</v>
      </c>
    </row>
    <row r="29" spans="1:2" x14ac:dyDescent="0.25">
      <c r="A29" s="58"/>
      <c r="B29" s="58"/>
    </row>
    <row r="30" spans="1:2" x14ac:dyDescent="0.25">
      <c r="A30" s="58" t="s">
        <v>13598</v>
      </c>
      <c r="B30" s="58" t="s">
        <v>13989</v>
      </c>
    </row>
    <row r="31" spans="1:2" x14ac:dyDescent="0.25">
      <c r="A31" s="58" t="s">
        <v>13599</v>
      </c>
      <c r="B31" s="58" t="s">
        <v>13581</v>
      </c>
    </row>
    <row r="32" spans="1:2" x14ac:dyDescent="0.25">
      <c r="A32" s="58" t="s">
        <v>13600</v>
      </c>
      <c r="B32" s="58" t="s">
        <v>13583</v>
      </c>
    </row>
    <row r="33" spans="1:2" x14ac:dyDescent="0.25">
      <c r="A33" s="58" t="s">
        <v>13601</v>
      </c>
      <c r="B33" s="58" t="s">
        <v>13602</v>
      </c>
    </row>
    <row r="34" spans="1:2" x14ac:dyDescent="0.25">
      <c r="A34" s="58" t="s">
        <v>13603</v>
      </c>
      <c r="B34" s="58" t="s">
        <v>13587</v>
      </c>
    </row>
    <row r="35" spans="1:2" x14ac:dyDescent="0.25">
      <c r="A35" s="58" t="s">
        <v>13604</v>
      </c>
      <c r="B35" s="58" t="s">
        <v>13589</v>
      </c>
    </row>
    <row r="36" spans="1:2" x14ac:dyDescent="0.25">
      <c r="A36" s="58" t="s">
        <v>13605</v>
      </c>
      <c r="B36" s="58" t="s">
        <v>13606</v>
      </c>
    </row>
    <row r="37" spans="1:2" x14ac:dyDescent="0.25">
      <c r="A37" s="58" t="s">
        <v>13607</v>
      </c>
      <c r="B37" s="58" t="s">
        <v>13593</v>
      </c>
    </row>
    <row r="38" spans="1:2" x14ac:dyDescent="0.25">
      <c r="A38" s="58" t="s">
        <v>13608</v>
      </c>
      <c r="B38" s="58" t="s">
        <v>13595</v>
      </c>
    </row>
    <row r="39" spans="1:2" x14ac:dyDescent="0.25">
      <c r="A39" s="58" t="s">
        <v>13609</v>
      </c>
      <c r="B39" s="58" t="s">
        <v>13610</v>
      </c>
    </row>
    <row r="40" spans="1:2" x14ac:dyDescent="0.25">
      <c r="A40" s="58"/>
      <c r="B40" s="58"/>
    </row>
    <row r="41" spans="1:2" x14ac:dyDescent="0.25">
      <c r="A41" s="58" t="s">
        <v>13611</v>
      </c>
      <c r="B41" s="58" t="s">
        <v>13612</v>
      </c>
    </row>
    <row r="42" spans="1:2" x14ac:dyDescent="0.25">
      <c r="A42" s="58" t="s">
        <v>13613</v>
      </c>
      <c r="B42" s="58" t="s">
        <v>13614</v>
      </c>
    </row>
    <row r="43" spans="1:2" x14ac:dyDescent="0.25">
      <c r="A43" s="58" t="s">
        <v>13615</v>
      </c>
      <c r="B43" s="58" t="s">
        <v>13616</v>
      </c>
    </row>
    <row r="44" spans="1:2" x14ac:dyDescent="0.25">
      <c r="A44" s="58" t="s">
        <v>13617</v>
      </c>
      <c r="B44" s="58" t="s">
        <v>13618</v>
      </c>
    </row>
    <row r="45" spans="1:2" x14ac:dyDescent="0.25">
      <c r="A45" s="58" t="s">
        <v>13619</v>
      </c>
      <c r="B45" s="58" t="s">
        <v>13620</v>
      </c>
    </row>
    <row r="46" spans="1:2" x14ac:dyDescent="0.25">
      <c r="A46" s="58" t="s">
        <v>13621</v>
      </c>
      <c r="B46" s="58" t="s">
        <v>13622</v>
      </c>
    </row>
    <row r="47" spans="1:2" x14ac:dyDescent="0.25">
      <c r="A47" s="58"/>
    </row>
    <row r="48" spans="1:2" x14ac:dyDescent="0.25">
      <c r="A48" s="58" t="s">
        <v>7</v>
      </c>
    </row>
    <row r="49" spans="1:1" x14ac:dyDescent="0.25">
      <c r="A49" s="58"/>
    </row>
    <row r="51" spans="1:1" x14ac:dyDescent="0.25">
      <c r="A51" s="57" t="s">
        <v>7321</v>
      </c>
    </row>
    <row r="52" spans="1:1" x14ac:dyDescent="0.25">
      <c r="A52" s="57" t="s">
        <v>14015</v>
      </c>
    </row>
    <row r="54" spans="1:1" x14ac:dyDescent="0.25">
      <c r="A54" s="58" t="s">
        <v>13990</v>
      </c>
    </row>
    <row r="55" spans="1:1" x14ac:dyDescent="0.25">
      <c r="A55" s="57" t="s">
        <v>13991</v>
      </c>
    </row>
    <row r="58" spans="1:1" x14ac:dyDescent="0.25">
      <c r="A58" s="58" t="s">
        <v>13623</v>
      </c>
    </row>
    <row r="59" spans="1:1" x14ac:dyDescent="0.25">
      <c r="A59" s="57" t="s">
        <v>13624</v>
      </c>
    </row>
    <row r="60" spans="1:1" x14ac:dyDescent="0.25">
      <c r="A60" s="57" t="s">
        <v>13625</v>
      </c>
    </row>
    <row r="61" spans="1:1" x14ac:dyDescent="0.25">
      <c r="A61" s="57" t="s">
        <v>13626</v>
      </c>
    </row>
    <row r="62" spans="1:1" x14ac:dyDescent="0.25">
      <c r="A62" s="57" t="s">
        <v>13627</v>
      </c>
    </row>
    <row r="64" spans="1:1" x14ac:dyDescent="0.25">
      <c r="A64" s="57" t="s">
        <v>7332</v>
      </c>
    </row>
    <row r="66" spans="1:1" x14ac:dyDescent="0.25">
      <c r="A66" s="57" t="s">
        <v>7333</v>
      </c>
    </row>
    <row r="68" spans="1:1" x14ac:dyDescent="0.25">
      <c r="A68" s="57" t="s">
        <v>7334</v>
      </c>
    </row>
    <row r="69" spans="1:1" x14ac:dyDescent="0.25">
      <c r="A69" s="57" t="s">
        <v>13628</v>
      </c>
    </row>
    <row r="72" spans="1:1" x14ac:dyDescent="0.25">
      <c r="A72" s="58" t="s">
        <v>13629</v>
      </c>
    </row>
    <row r="73" spans="1:1" x14ac:dyDescent="0.25">
      <c r="A73" s="58" t="s">
        <v>13630</v>
      </c>
    </row>
    <row r="74" spans="1:1" x14ac:dyDescent="0.25">
      <c r="A74" s="58" t="s">
        <v>13631</v>
      </c>
    </row>
    <row r="75" spans="1:1" x14ac:dyDescent="0.25">
      <c r="A75" s="57" t="s">
        <v>7335</v>
      </c>
    </row>
    <row r="76" spans="1:1" x14ac:dyDescent="0.25">
      <c r="A76" s="57" t="s">
        <v>7336</v>
      </c>
    </row>
    <row r="77" spans="1:1" x14ac:dyDescent="0.25">
      <c r="A77" s="57" t="s">
        <v>7337</v>
      </c>
    </row>
    <row r="78" spans="1:1" x14ac:dyDescent="0.25">
      <c r="A78" s="57" t="s">
        <v>7338</v>
      </c>
    </row>
    <row r="79" spans="1:1" x14ac:dyDescent="0.25">
      <c r="A79" s="57" t="s">
        <v>7339</v>
      </c>
    </row>
    <row r="80" spans="1:1" x14ac:dyDescent="0.25">
      <c r="A80" s="57" t="s">
        <v>7340</v>
      </c>
    </row>
    <row r="81" spans="1:1" x14ac:dyDescent="0.25">
      <c r="A81" s="57" t="s">
        <v>7341</v>
      </c>
    </row>
    <row r="82" spans="1:1" x14ac:dyDescent="0.25">
      <c r="A82" s="57" t="s">
        <v>7342</v>
      </c>
    </row>
    <row r="83" spans="1:1" x14ac:dyDescent="0.25">
      <c r="A83" s="57" t="s">
        <v>7343</v>
      </c>
    </row>
    <row r="84" spans="1:1" x14ac:dyDescent="0.25">
      <c r="A84" s="57" t="s">
        <v>7344</v>
      </c>
    </row>
    <row r="85" spans="1:1" x14ac:dyDescent="0.25">
      <c r="A85" s="57" t="s">
        <v>7345</v>
      </c>
    </row>
    <row r="86" spans="1:1" x14ac:dyDescent="0.25">
      <c r="A86" s="57" t="s">
        <v>7346</v>
      </c>
    </row>
    <row r="87" spans="1:1" x14ac:dyDescent="0.25">
      <c r="A87" s="57" t="s">
        <v>7348</v>
      </c>
    </row>
    <row r="88" spans="1:1" x14ac:dyDescent="0.25">
      <c r="A88" s="57" t="s">
        <v>7349</v>
      </c>
    </row>
    <row r="89" spans="1:1" x14ac:dyDescent="0.25">
      <c r="A89" s="57" t="s">
        <v>7350</v>
      </c>
    </row>
    <row r="90" spans="1:1" x14ac:dyDescent="0.25">
      <c r="A90" s="57" t="s">
        <v>7351</v>
      </c>
    </row>
    <row r="91" spans="1:1" x14ac:dyDescent="0.25">
      <c r="A91" s="57" t="s">
        <v>7352</v>
      </c>
    </row>
    <row r="92" spans="1:1" x14ac:dyDescent="0.25">
      <c r="A92" s="57" t="s">
        <v>7353</v>
      </c>
    </row>
    <row r="93" spans="1:1" x14ac:dyDescent="0.25">
      <c r="A93" s="57" t="s">
        <v>7354</v>
      </c>
    </row>
    <row r="94" spans="1:1" x14ac:dyDescent="0.25">
      <c r="A94" s="57" t="s">
        <v>7355</v>
      </c>
    </row>
    <row r="95" spans="1:1" x14ac:dyDescent="0.25">
      <c r="A95" s="57" t="s">
        <v>7356</v>
      </c>
    </row>
    <row r="96" spans="1:1" x14ac:dyDescent="0.25">
      <c r="A96" s="57" t="s">
        <v>7357</v>
      </c>
    </row>
    <row r="97" spans="1:1" x14ac:dyDescent="0.25">
      <c r="A97" s="57" t="s">
        <v>7358</v>
      </c>
    </row>
    <row r="98" spans="1:1" x14ac:dyDescent="0.25">
      <c r="A98" s="57" t="s">
        <v>7359</v>
      </c>
    </row>
    <row r="99" spans="1:1" x14ac:dyDescent="0.25">
      <c r="A99" s="57" t="s">
        <v>7360</v>
      </c>
    </row>
    <row r="100" spans="1:1" x14ac:dyDescent="0.25">
      <c r="A100" s="57" t="s">
        <v>7361</v>
      </c>
    </row>
    <row r="101" spans="1:1" x14ac:dyDescent="0.25">
      <c r="A101" s="57" t="s">
        <v>13632</v>
      </c>
    </row>
    <row r="102" spans="1:1" x14ac:dyDescent="0.25">
      <c r="A102" s="57" t="s">
        <v>13633</v>
      </c>
    </row>
    <row r="103" spans="1:1" x14ac:dyDescent="0.25">
      <c r="A103" s="57" t="s">
        <v>13634</v>
      </c>
    </row>
    <row r="104" spans="1:1" x14ac:dyDescent="0.25">
      <c r="A104" s="57" t="s">
        <v>13635</v>
      </c>
    </row>
    <row r="105" spans="1:1" x14ac:dyDescent="0.25">
      <c r="A105" s="57" t="s">
        <v>13636</v>
      </c>
    </row>
    <row r="106" spans="1:1" x14ac:dyDescent="0.25">
      <c r="A106" s="57" t="s">
        <v>13637</v>
      </c>
    </row>
    <row r="108" spans="1:1" x14ac:dyDescent="0.25">
      <c r="A108" s="58" t="s">
        <v>13638</v>
      </c>
    </row>
    <row r="109" spans="1:1" x14ac:dyDescent="0.25">
      <c r="A109" s="57" t="s">
        <v>13639</v>
      </c>
    </row>
    <row r="111" spans="1:1" x14ac:dyDescent="0.25">
      <c r="A111" s="58" t="s">
        <v>13640</v>
      </c>
    </row>
    <row r="112" spans="1:1" x14ac:dyDescent="0.25">
      <c r="A112" s="58" t="s">
        <v>13641</v>
      </c>
    </row>
    <row r="113" spans="1:1" x14ac:dyDescent="0.25">
      <c r="A113" s="57" t="s">
        <v>13642</v>
      </c>
    </row>
    <row r="114" spans="1:1" x14ac:dyDescent="0.25">
      <c r="A114" s="57" t="s">
        <v>13643</v>
      </c>
    </row>
    <row r="115" spans="1:1" x14ac:dyDescent="0.25">
      <c r="A115" s="57" t="s">
        <v>13644</v>
      </c>
    </row>
    <row r="117" spans="1:1" x14ac:dyDescent="0.25">
      <c r="A117" s="58" t="s">
        <v>13645</v>
      </c>
    </row>
    <row r="118" spans="1:1" x14ac:dyDescent="0.25">
      <c r="A118" s="57" t="s">
        <v>13646</v>
      </c>
    </row>
    <row r="119" spans="1:1" x14ac:dyDescent="0.25">
      <c r="A119" s="57" t="s">
        <v>13647</v>
      </c>
    </row>
    <row r="120" spans="1:1" x14ac:dyDescent="0.25">
      <c r="A120" s="57" t="s">
        <v>13648</v>
      </c>
    </row>
    <row r="121" spans="1:1" x14ac:dyDescent="0.25">
      <c r="A121" s="57" t="s">
        <v>13649</v>
      </c>
    </row>
    <row r="122" spans="1:1" x14ac:dyDescent="0.25">
      <c r="A122" s="57" t="s">
        <v>13650</v>
      </c>
    </row>
    <row r="124" spans="1:1" x14ac:dyDescent="0.25">
      <c r="A124" s="58" t="s">
        <v>13651</v>
      </c>
    </row>
    <row r="125" spans="1:1" x14ac:dyDescent="0.25">
      <c r="A125" s="57" t="s">
        <v>13652</v>
      </c>
    </row>
    <row r="126" spans="1:1" x14ac:dyDescent="0.25">
      <c r="A126" s="57" t="s">
        <v>13653</v>
      </c>
    </row>
    <row r="127" spans="1:1" x14ac:dyDescent="0.25">
      <c r="A127" s="57" t="s">
        <v>13654</v>
      </c>
    </row>
    <row r="128" spans="1:1" x14ac:dyDescent="0.25">
      <c r="A128" s="57" t="s">
        <v>13655</v>
      </c>
    </row>
    <row r="129" spans="1:1" x14ac:dyDescent="0.25">
      <c r="A129" s="57" t="s">
        <v>13656</v>
      </c>
    </row>
    <row r="130" spans="1:1" x14ac:dyDescent="0.25">
      <c r="A130" s="57" t="s">
        <v>13657</v>
      </c>
    </row>
    <row r="131" spans="1:1" x14ac:dyDescent="0.25">
      <c r="A131" s="57" t="s">
        <v>13658</v>
      </c>
    </row>
    <row r="132" spans="1:1" x14ac:dyDescent="0.25">
      <c r="A132" s="57" t="s">
        <v>13659</v>
      </c>
    </row>
    <row r="133" spans="1:1" x14ac:dyDescent="0.25">
      <c r="A133" s="57" t="s">
        <v>13660</v>
      </c>
    </row>
    <row r="134" spans="1:1" x14ac:dyDescent="0.25">
      <c r="A134" s="57" t="s">
        <v>13661</v>
      </c>
    </row>
    <row r="135" spans="1:1" x14ac:dyDescent="0.25">
      <c r="A135" s="57" t="s">
        <v>13662</v>
      </c>
    </row>
    <row r="136" spans="1:1" x14ac:dyDescent="0.25">
      <c r="A136" s="57" t="s">
        <v>13663</v>
      </c>
    </row>
    <row r="137" spans="1:1" x14ac:dyDescent="0.25">
      <c r="A137" s="57" t="s">
        <v>13664</v>
      </c>
    </row>
    <row r="138" spans="1:1" x14ac:dyDescent="0.25">
      <c r="A138" s="57" t="s">
        <v>13665</v>
      </c>
    </row>
    <row r="139" spans="1:1" x14ac:dyDescent="0.25">
      <c r="A139" s="57" t="s">
        <v>13666</v>
      </c>
    </row>
    <row r="140" spans="1:1" x14ac:dyDescent="0.25">
      <c r="A140" s="57" t="s">
        <v>13667</v>
      </c>
    </row>
    <row r="141" spans="1:1" x14ac:dyDescent="0.25">
      <c r="A141" s="57" t="s">
        <v>13668</v>
      </c>
    </row>
    <row r="142" spans="1:1" x14ac:dyDescent="0.25">
      <c r="A142" s="57" t="s">
        <v>13669</v>
      </c>
    </row>
    <row r="143" spans="1:1" x14ac:dyDescent="0.25">
      <c r="A143" s="57" t="s">
        <v>13670</v>
      </c>
    </row>
    <row r="144" spans="1:1" x14ac:dyDescent="0.25">
      <c r="A144" s="57" t="s">
        <v>13671</v>
      </c>
    </row>
    <row r="146" spans="1:1" x14ac:dyDescent="0.25">
      <c r="A146" s="58" t="s">
        <v>13672</v>
      </c>
    </row>
    <row r="147" spans="1:1" x14ac:dyDescent="0.25">
      <c r="A147" s="57" t="s">
        <v>13673</v>
      </c>
    </row>
    <row r="150" spans="1:1" x14ac:dyDescent="0.25">
      <c r="A150" s="58" t="s">
        <v>13674</v>
      </c>
    </row>
    <row r="151" spans="1:1" x14ac:dyDescent="0.25">
      <c r="A151" s="58" t="s">
        <v>13992</v>
      </c>
    </row>
    <row r="154" spans="1:1" x14ac:dyDescent="0.25">
      <c r="A154" s="58" t="s">
        <v>13675</v>
      </c>
    </row>
    <row r="155" spans="1:1" x14ac:dyDescent="0.25">
      <c r="A155" s="57" t="s">
        <v>7362</v>
      </c>
    </row>
    <row r="158" spans="1:1" x14ac:dyDescent="0.25">
      <c r="A158" s="58" t="s">
        <v>13676</v>
      </c>
    </row>
    <row r="159" spans="1:1" x14ac:dyDescent="0.25">
      <c r="A159" s="58" t="s">
        <v>13677</v>
      </c>
    </row>
    <row r="160" spans="1:1" x14ac:dyDescent="0.25">
      <c r="A160" s="57" t="s">
        <v>13678</v>
      </c>
    </row>
    <row r="162" spans="1:1" x14ac:dyDescent="0.25">
      <c r="A162" s="57" t="s">
        <v>13679</v>
      </c>
    </row>
    <row r="163" spans="1:1" x14ac:dyDescent="0.25">
      <c r="A163" s="57" t="s">
        <v>13680</v>
      </c>
    </row>
    <row r="164" spans="1:1" x14ac:dyDescent="0.25">
      <c r="A164" s="57" t="s">
        <v>13681</v>
      </c>
    </row>
    <row r="165" spans="1:1" x14ac:dyDescent="0.25">
      <c r="A165" s="57" t="s">
        <v>13682</v>
      </c>
    </row>
    <row r="166" spans="1:1" x14ac:dyDescent="0.25">
      <c r="A166" s="57" t="s">
        <v>13683</v>
      </c>
    </row>
    <row r="167" spans="1:1" x14ac:dyDescent="0.25">
      <c r="A167" s="57" t="s">
        <v>13684</v>
      </c>
    </row>
    <row r="168" spans="1:1" x14ac:dyDescent="0.25">
      <c r="A168" s="57" t="s">
        <v>13685</v>
      </c>
    </row>
    <row r="169" spans="1:1" x14ac:dyDescent="0.25">
      <c r="A169" s="57" t="s">
        <v>13686</v>
      </c>
    </row>
    <row r="170" spans="1:1" x14ac:dyDescent="0.25">
      <c r="A170" s="57" t="s">
        <v>13687</v>
      </c>
    </row>
    <row r="171" spans="1:1" x14ac:dyDescent="0.25">
      <c r="A171" s="57" t="s">
        <v>13688</v>
      </c>
    </row>
    <row r="172" spans="1:1" x14ac:dyDescent="0.25">
      <c r="A172" s="57" t="s">
        <v>13689</v>
      </c>
    </row>
    <row r="173" spans="1:1" x14ac:dyDescent="0.25">
      <c r="A173" s="57" t="s">
        <v>13690</v>
      </c>
    </row>
    <row r="174" spans="1:1" x14ac:dyDescent="0.25">
      <c r="A174" s="57" t="s">
        <v>13691</v>
      </c>
    </row>
    <row r="175" spans="1:1" x14ac:dyDescent="0.25">
      <c r="A175" s="57" t="s">
        <v>13692</v>
      </c>
    </row>
    <row r="176" spans="1:1" x14ac:dyDescent="0.25">
      <c r="A176" s="57" t="s">
        <v>13693</v>
      </c>
    </row>
    <row r="177" spans="1:1" x14ac:dyDescent="0.25">
      <c r="A177" s="57" t="s">
        <v>13694</v>
      </c>
    </row>
    <row r="178" spans="1:1" x14ac:dyDescent="0.25">
      <c r="A178" s="57" t="s">
        <v>13695</v>
      </c>
    </row>
    <row r="179" spans="1:1" x14ac:dyDescent="0.25">
      <c r="A179" s="57" t="s">
        <v>13696</v>
      </c>
    </row>
    <row r="180" spans="1:1" x14ac:dyDescent="0.25">
      <c r="A180" s="57" t="s">
        <v>13697</v>
      </c>
    </row>
    <row r="181" spans="1:1" x14ac:dyDescent="0.25">
      <c r="A181" s="57" t="s">
        <v>13698</v>
      </c>
    </row>
    <row r="182" spans="1:1" x14ac:dyDescent="0.25">
      <c r="A182" s="57" t="s">
        <v>13699</v>
      </c>
    </row>
    <row r="183" spans="1:1" x14ac:dyDescent="0.25">
      <c r="A183" s="57" t="s">
        <v>13700</v>
      </c>
    </row>
    <row r="184" spans="1:1" x14ac:dyDescent="0.25">
      <c r="A184" s="57" t="s">
        <v>13701</v>
      </c>
    </row>
    <row r="185" spans="1:1" x14ac:dyDescent="0.25">
      <c r="A185" s="57" t="s">
        <v>13702</v>
      </c>
    </row>
    <row r="186" spans="1:1" x14ac:dyDescent="0.25">
      <c r="A186" s="57" t="s">
        <v>13703</v>
      </c>
    </row>
    <row r="187" spans="1:1" x14ac:dyDescent="0.25">
      <c r="A187" s="57" t="s">
        <v>13704</v>
      </c>
    </row>
    <row r="188" spans="1:1" x14ac:dyDescent="0.25">
      <c r="A188" s="57" t="s">
        <v>13705</v>
      </c>
    </row>
    <row r="189" spans="1:1" x14ac:dyDescent="0.25">
      <c r="A189" s="57" t="s">
        <v>13706</v>
      </c>
    </row>
    <row r="190" spans="1:1" x14ac:dyDescent="0.25">
      <c r="A190" s="57" t="s">
        <v>13707</v>
      </c>
    </row>
    <row r="191" spans="1:1" x14ac:dyDescent="0.25">
      <c r="A191" s="57" t="s">
        <v>13708</v>
      </c>
    </row>
    <row r="192" spans="1:1" x14ac:dyDescent="0.25">
      <c r="A192" s="57" t="s">
        <v>13709</v>
      </c>
    </row>
    <row r="193" spans="1:1" x14ac:dyDescent="0.25">
      <c r="A193" s="57" t="s">
        <v>13710</v>
      </c>
    </row>
    <row r="194" spans="1:1" x14ac:dyDescent="0.25">
      <c r="A194" s="57" t="s">
        <v>13711</v>
      </c>
    </row>
    <row r="195" spans="1:1" x14ac:dyDescent="0.25">
      <c r="A195" s="57" t="s">
        <v>13712</v>
      </c>
    </row>
    <row r="196" spans="1:1" x14ac:dyDescent="0.25">
      <c r="A196" s="57" t="s">
        <v>13713</v>
      </c>
    </row>
    <row r="197" spans="1:1" x14ac:dyDescent="0.25">
      <c r="A197" s="57" t="s">
        <v>13714</v>
      </c>
    </row>
    <row r="198" spans="1:1" x14ac:dyDescent="0.25">
      <c r="A198" s="57" t="s">
        <v>13715</v>
      </c>
    </row>
    <row r="199" spans="1:1" x14ac:dyDescent="0.25">
      <c r="A199" s="57" t="s">
        <v>13716</v>
      </c>
    </row>
    <row r="200" spans="1:1" x14ac:dyDescent="0.25">
      <c r="A200" s="57" t="s">
        <v>13717</v>
      </c>
    </row>
    <row r="201" spans="1:1" x14ac:dyDescent="0.25">
      <c r="A201" s="57" t="s">
        <v>13718</v>
      </c>
    </row>
    <row r="202" spans="1:1" x14ac:dyDescent="0.25">
      <c r="A202" s="57" t="s">
        <v>13719</v>
      </c>
    </row>
    <row r="203" spans="1:1" x14ac:dyDescent="0.25">
      <c r="A203" s="57" t="s">
        <v>13720</v>
      </c>
    </row>
    <row r="204" spans="1:1" x14ac:dyDescent="0.25">
      <c r="A204" s="57" t="s">
        <v>13721</v>
      </c>
    </row>
    <row r="205" spans="1:1" x14ac:dyDescent="0.25">
      <c r="A205" s="57" t="s">
        <v>13722</v>
      </c>
    </row>
    <row r="206" spans="1:1" x14ac:dyDescent="0.25">
      <c r="A206" s="57" t="s">
        <v>13723</v>
      </c>
    </row>
    <row r="207" spans="1:1" x14ac:dyDescent="0.25">
      <c r="A207" s="57" t="s">
        <v>13724</v>
      </c>
    </row>
    <row r="208" spans="1:1" x14ac:dyDescent="0.25">
      <c r="A208" s="57" t="s">
        <v>13725</v>
      </c>
    </row>
    <row r="209" spans="1:1" x14ac:dyDescent="0.25">
      <c r="A209" s="57" t="s">
        <v>13726</v>
      </c>
    </row>
    <row r="210" spans="1:1" x14ac:dyDescent="0.25">
      <c r="A210" s="57" t="s">
        <v>13727</v>
      </c>
    </row>
    <row r="211" spans="1:1" x14ac:dyDescent="0.25">
      <c r="A211" s="57" t="s">
        <v>13728</v>
      </c>
    </row>
    <row r="212" spans="1:1" x14ac:dyDescent="0.25">
      <c r="A212" s="57" t="s">
        <v>13729</v>
      </c>
    </row>
    <row r="213" spans="1:1" x14ac:dyDescent="0.25">
      <c r="A213" s="57" t="s">
        <v>13730</v>
      </c>
    </row>
    <row r="214" spans="1:1" x14ac:dyDescent="0.25">
      <c r="A214" s="57" t="s">
        <v>13731</v>
      </c>
    </row>
    <row r="215" spans="1:1" x14ac:dyDescent="0.25">
      <c r="A215" s="57" t="s">
        <v>13732</v>
      </c>
    </row>
    <row r="216" spans="1:1" x14ac:dyDescent="0.25">
      <c r="A216" s="57" t="s">
        <v>13733</v>
      </c>
    </row>
    <row r="217" spans="1:1" x14ac:dyDescent="0.25">
      <c r="A217" s="57" t="s">
        <v>13734</v>
      </c>
    </row>
    <row r="218" spans="1:1" x14ac:dyDescent="0.25">
      <c r="A218" s="57" t="s">
        <v>13735</v>
      </c>
    </row>
    <row r="219" spans="1:1" x14ac:dyDescent="0.25">
      <c r="A219" s="57" t="s">
        <v>13736</v>
      </c>
    </row>
    <row r="220" spans="1:1" x14ac:dyDescent="0.25">
      <c r="A220" s="57" t="s">
        <v>13737</v>
      </c>
    </row>
    <row r="221" spans="1:1" x14ac:dyDescent="0.25">
      <c r="A221" s="57" t="s">
        <v>13738</v>
      </c>
    </row>
    <row r="222" spans="1:1" x14ac:dyDescent="0.25">
      <c r="A222" s="57" t="s">
        <v>13739</v>
      </c>
    </row>
    <row r="223" spans="1:1" x14ac:dyDescent="0.25">
      <c r="A223" s="57" t="s">
        <v>13740</v>
      </c>
    </row>
    <row r="224" spans="1:1" x14ac:dyDescent="0.25">
      <c r="A224" s="57" t="s">
        <v>13741</v>
      </c>
    </row>
    <row r="225" spans="1:1" x14ac:dyDescent="0.25">
      <c r="A225" s="57" t="s">
        <v>13742</v>
      </c>
    </row>
    <row r="226" spans="1:1" x14ac:dyDescent="0.25">
      <c r="A226" s="57" t="s">
        <v>13743</v>
      </c>
    </row>
    <row r="227" spans="1:1" x14ac:dyDescent="0.25">
      <c r="A227" s="57" t="s">
        <v>13744</v>
      </c>
    </row>
    <row r="228" spans="1:1" x14ac:dyDescent="0.25">
      <c r="A228" s="57" t="s">
        <v>13745</v>
      </c>
    </row>
    <row r="229" spans="1:1" x14ac:dyDescent="0.25">
      <c r="A229" s="57" t="s">
        <v>13746</v>
      </c>
    </row>
    <row r="230" spans="1:1" x14ac:dyDescent="0.25">
      <c r="A230" s="57" t="s">
        <v>13747</v>
      </c>
    </row>
    <row r="231" spans="1:1" x14ac:dyDescent="0.25">
      <c r="A231" s="57" t="s">
        <v>13748</v>
      </c>
    </row>
    <row r="232" spans="1:1" x14ac:dyDescent="0.25">
      <c r="A232" s="57" t="s">
        <v>13749</v>
      </c>
    </row>
    <row r="233" spans="1:1" x14ac:dyDescent="0.25">
      <c r="A233" s="57" t="s">
        <v>13750</v>
      </c>
    </row>
    <row r="234" spans="1:1" x14ac:dyDescent="0.25">
      <c r="A234" s="57" t="s">
        <v>13751</v>
      </c>
    </row>
    <row r="235" spans="1:1" x14ac:dyDescent="0.25">
      <c r="A235" s="57" t="s">
        <v>13752</v>
      </c>
    </row>
    <row r="236" spans="1:1" x14ac:dyDescent="0.25">
      <c r="A236" s="57" t="s">
        <v>13753</v>
      </c>
    </row>
    <row r="237" spans="1:1" x14ac:dyDescent="0.25">
      <c r="A237" s="57" t="s">
        <v>13754</v>
      </c>
    </row>
    <row r="238" spans="1:1" x14ac:dyDescent="0.25">
      <c r="A238" s="57" t="s">
        <v>13755</v>
      </c>
    </row>
    <row r="239" spans="1:1" x14ac:dyDescent="0.25">
      <c r="A239" s="57" t="s">
        <v>13756</v>
      </c>
    </row>
    <row r="240" spans="1:1" x14ac:dyDescent="0.25">
      <c r="A240" s="57" t="s">
        <v>13757</v>
      </c>
    </row>
    <row r="241" spans="1:1" x14ac:dyDescent="0.25">
      <c r="A241" s="57" t="s">
        <v>13758</v>
      </c>
    </row>
    <row r="242" spans="1:1" x14ac:dyDescent="0.25">
      <c r="A242" s="57" t="s">
        <v>13759</v>
      </c>
    </row>
    <row r="243" spans="1:1" x14ac:dyDescent="0.25">
      <c r="A243" s="57" t="s">
        <v>13760</v>
      </c>
    </row>
    <row r="244" spans="1:1" x14ac:dyDescent="0.25">
      <c r="A244" s="57" t="s">
        <v>13761</v>
      </c>
    </row>
    <row r="245" spans="1:1" x14ac:dyDescent="0.25">
      <c r="A245" s="57" t="s">
        <v>13762</v>
      </c>
    </row>
    <row r="246" spans="1:1" x14ac:dyDescent="0.25">
      <c r="A246" s="57" t="s">
        <v>13763</v>
      </c>
    </row>
    <row r="247" spans="1:1" x14ac:dyDescent="0.25">
      <c r="A247" s="57" t="s">
        <v>13764</v>
      </c>
    </row>
    <row r="248" spans="1:1" x14ac:dyDescent="0.25">
      <c r="A248" s="57" t="s">
        <v>13765</v>
      </c>
    </row>
    <row r="249" spans="1:1" x14ac:dyDescent="0.25">
      <c r="A249" s="57" t="s">
        <v>13766</v>
      </c>
    </row>
    <row r="250" spans="1:1" x14ac:dyDescent="0.25">
      <c r="A250" s="57" t="s">
        <v>13767</v>
      </c>
    </row>
    <row r="251" spans="1:1" x14ac:dyDescent="0.25">
      <c r="A251" s="57" t="s">
        <v>13768</v>
      </c>
    </row>
    <row r="252" spans="1:1" x14ac:dyDescent="0.25">
      <c r="A252" s="57" t="s">
        <v>13769</v>
      </c>
    </row>
    <row r="253" spans="1:1" x14ac:dyDescent="0.25">
      <c r="A253" s="57" t="s">
        <v>13770</v>
      </c>
    </row>
    <row r="254" spans="1:1" x14ac:dyDescent="0.25">
      <c r="A254" s="57" t="s">
        <v>13771</v>
      </c>
    </row>
    <row r="255" spans="1:1" x14ac:dyDescent="0.25">
      <c r="A255" s="57" t="s">
        <v>13772</v>
      </c>
    </row>
    <row r="256" spans="1:1" x14ac:dyDescent="0.25">
      <c r="A256" s="57" t="s">
        <v>13773</v>
      </c>
    </row>
    <row r="257" spans="1:1" x14ac:dyDescent="0.25">
      <c r="A257" s="57" t="s">
        <v>13774</v>
      </c>
    </row>
    <row r="258" spans="1:1" x14ac:dyDescent="0.25">
      <c r="A258" s="57" t="s">
        <v>13775</v>
      </c>
    </row>
    <row r="259" spans="1:1" x14ac:dyDescent="0.25">
      <c r="A259" s="57" t="s">
        <v>13776</v>
      </c>
    </row>
    <row r="260" spans="1:1" x14ac:dyDescent="0.25">
      <c r="A260" s="57" t="s">
        <v>13777</v>
      </c>
    </row>
    <row r="261" spans="1:1" x14ac:dyDescent="0.25">
      <c r="A261" s="57" t="s">
        <v>13778</v>
      </c>
    </row>
    <row r="262" spans="1:1" x14ac:dyDescent="0.25">
      <c r="A262" s="57" t="s">
        <v>13779</v>
      </c>
    </row>
    <row r="263" spans="1:1" x14ac:dyDescent="0.25">
      <c r="A263" s="57" t="s">
        <v>13780</v>
      </c>
    </row>
    <row r="264" spans="1:1" x14ac:dyDescent="0.25">
      <c r="A264" s="57" t="s">
        <v>13781</v>
      </c>
    </row>
    <row r="265" spans="1:1" x14ac:dyDescent="0.25">
      <c r="A265" s="57" t="s">
        <v>13782</v>
      </c>
    </row>
    <row r="266" spans="1:1" x14ac:dyDescent="0.25">
      <c r="A266" s="57" t="s">
        <v>13783</v>
      </c>
    </row>
    <row r="267" spans="1:1" x14ac:dyDescent="0.25">
      <c r="A267" s="57" t="s">
        <v>13784</v>
      </c>
    </row>
    <row r="268" spans="1:1" x14ac:dyDescent="0.25">
      <c r="A268" s="57" t="s">
        <v>13785</v>
      </c>
    </row>
    <row r="269" spans="1:1" x14ac:dyDescent="0.25">
      <c r="A269" s="57" t="s">
        <v>13786</v>
      </c>
    </row>
    <row r="270" spans="1:1" x14ac:dyDescent="0.25">
      <c r="A270" s="57" t="s">
        <v>13787</v>
      </c>
    </row>
    <row r="271" spans="1:1" x14ac:dyDescent="0.25">
      <c r="A271" s="57" t="s">
        <v>13788</v>
      </c>
    </row>
    <row r="272" spans="1:1" x14ac:dyDescent="0.25">
      <c r="A272" s="57" t="s">
        <v>13789</v>
      </c>
    </row>
    <row r="273" spans="1:1" x14ac:dyDescent="0.25">
      <c r="A273" s="57" t="s">
        <v>13790</v>
      </c>
    </row>
    <row r="274" spans="1:1" x14ac:dyDescent="0.25">
      <c r="A274" s="57" t="s">
        <v>13791</v>
      </c>
    </row>
    <row r="275" spans="1:1" x14ac:dyDescent="0.25">
      <c r="A275" s="57" t="s">
        <v>13792</v>
      </c>
    </row>
    <row r="276" spans="1:1" x14ac:dyDescent="0.25">
      <c r="A276" s="57" t="s">
        <v>13793</v>
      </c>
    </row>
    <row r="277" spans="1:1" x14ac:dyDescent="0.25">
      <c r="A277" s="57" t="s">
        <v>13794</v>
      </c>
    </row>
    <row r="278" spans="1:1" x14ac:dyDescent="0.25">
      <c r="A278" s="57" t="s">
        <v>13795</v>
      </c>
    </row>
    <row r="279" spans="1:1" x14ac:dyDescent="0.25">
      <c r="A279" s="57" t="s">
        <v>13796</v>
      </c>
    </row>
    <row r="280" spans="1:1" x14ac:dyDescent="0.25">
      <c r="A280" s="57" t="s">
        <v>13797</v>
      </c>
    </row>
    <row r="281" spans="1:1" x14ac:dyDescent="0.25">
      <c r="A281" s="57" t="s">
        <v>13798</v>
      </c>
    </row>
    <row r="282" spans="1:1" x14ac:dyDescent="0.25">
      <c r="A282" s="57" t="s">
        <v>13799</v>
      </c>
    </row>
    <row r="283" spans="1:1" x14ac:dyDescent="0.25">
      <c r="A283" s="57" t="s">
        <v>13800</v>
      </c>
    </row>
    <row r="284" spans="1:1" x14ac:dyDescent="0.25">
      <c r="A284" s="57" t="s">
        <v>13801</v>
      </c>
    </row>
    <row r="285" spans="1:1" x14ac:dyDescent="0.25">
      <c r="A285" s="57" t="s">
        <v>13802</v>
      </c>
    </row>
    <row r="286" spans="1:1" x14ac:dyDescent="0.25">
      <c r="A286" s="57" t="s">
        <v>13803</v>
      </c>
    </row>
    <row r="287" spans="1:1" x14ac:dyDescent="0.25">
      <c r="A287" s="57" t="s">
        <v>13804</v>
      </c>
    </row>
    <row r="288" spans="1:1" x14ac:dyDescent="0.25">
      <c r="A288" s="57" t="s">
        <v>13805</v>
      </c>
    </row>
    <row r="289" spans="1:1" x14ac:dyDescent="0.25">
      <c r="A289" s="57" t="s">
        <v>13806</v>
      </c>
    </row>
    <row r="290" spans="1:1" x14ac:dyDescent="0.25">
      <c r="A290" s="57" t="s">
        <v>13807</v>
      </c>
    </row>
    <row r="291" spans="1:1" x14ac:dyDescent="0.25">
      <c r="A291" s="57" t="s">
        <v>13808</v>
      </c>
    </row>
    <row r="292" spans="1:1" x14ac:dyDescent="0.25">
      <c r="A292" s="57" t="s">
        <v>13809</v>
      </c>
    </row>
    <row r="293" spans="1:1" x14ac:dyDescent="0.25">
      <c r="A293" s="57" t="s">
        <v>13810</v>
      </c>
    </row>
    <row r="294" spans="1:1" x14ac:dyDescent="0.25">
      <c r="A294" s="57" t="s">
        <v>13811</v>
      </c>
    </row>
    <row r="295" spans="1:1" x14ac:dyDescent="0.25">
      <c r="A295" s="57" t="s">
        <v>13812</v>
      </c>
    </row>
    <row r="296" spans="1:1" x14ac:dyDescent="0.25">
      <c r="A296" s="57" t="s">
        <v>13813</v>
      </c>
    </row>
    <row r="297" spans="1:1" x14ac:dyDescent="0.25">
      <c r="A297" s="57" t="s">
        <v>13814</v>
      </c>
    </row>
    <row r="298" spans="1:1" x14ac:dyDescent="0.25">
      <c r="A298" s="57" t="s">
        <v>13815</v>
      </c>
    </row>
    <row r="299" spans="1:1" x14ac:dyDescent="0.25">
      <c r="A299" s="57" t="s">
        <v>13816</v>
      </c>
    </row>
    <row r="300" spans="1:1" x14ac:dyDescent="0.25">
      <c r="A300" s="57" t="s">
        <v>13817</v>
      </c>
    </row>
    <row r="301" spans="1:1" x14ac:dyDescent="0.25">
      <c r="A301" s="57" t="s">
        <v>13818</v>
      </c>
    </row>
    <row r="302" spans="1:1" x14ac:dyDescent="0.25">
      <c r="A302" s="57" t="s">
        <v>13819</v>
      </c>
    </row>
    <row r="303" spans="1:1" x14ac:dyDescent="0.25">
      <c r="A303" s="57" t="s">
        <v>13820</v>
      </c>
    </row>
    <row r="304" spans="1:1" x14ac:dyDescent="0.25">
      <c r="A304" s="57" t="s">
        <v>13821</v>
      </c>
    </row>
    <row r="305" spans="1:1" x14ac:dyDescent="0.25">
      <c r="A305" s="57" t="s">
        <v>13822</v>
      </c>
    </row>
    <row r="306" spans="1:1" x14ac:dyDescent="0.25">
      <c r="A306" s="57" t="s">
        <v>13823</v>
      </c>
    </row>
    <row r="307" spans="1:1" x14ac:dyDescent="0.25">
      <c r="A307" s="57" t="s">
        <v>13824</v>
      </c>
    </row>
    <row r="308" spans="1:1" x14ac:dyDescent="0.25">
      <c r="A308" s="57" t="s">
        <v>13825</v>
      </c>
    </row>
    <row r="309" spans="1:1" x14ac:dyDescent="0.25">
      <c r="A309" s="57" t="s">
        <v>13826</v>
      </c>
    </row>
    <row r="310" spans="1:1" x14ac:dyDescent="0.25">
      <c r="A310" s="57" t="s">
        <v>13827</v>
      </c>
    </row>
    <row r="311" spans="1:1" x14ac:dyDescent="0.25">
      <c r="A311" s="57" t="s">
        <v>13828</v>
      </c>
    </row>
    <row r="312" spans="1:1" x14ac:dyDescent="0.25">
      <c r="A312" s="57" t="s">
        <v>13829</v>
      </c>
    </row>
    <row r="313" spans="1:1" x14ac:dyDescent="0.25">
      <c r="A313" s="57" t="s">
        <v>13830</v>
      </c>
    </row>
    <row r="314" spans="1:1" x14ac:dyDescent="0.25">
      <c r="A314" s="57" t="s">
        <v>13831</v>
      </c>
    </row>
    <row r="315" spans="1:1" x14ac:dyDescent="0.25">
      <c r="A315" s="57" t="s">
        <v>13832</v>
      </c>
    </row>
    <row r="316" spans="1:1" x14ac:dyDescent="0.25">
      <c r="A316" s="57" t="s">
        <v>13833</v>
      </c>
    </row>
    <row r="317" spans="1:1" x14ac:dyDescent="0.25">
      <c r="A317" s="57" t="s">
        <v>13834</v>
      </c>
    </row>
    <row r="318" spans="1:1" x14ac:dyDescent="0.25">
      <c r="A318" s="57" t="s">
        <v>13835</v>
      </c>
    </row>
    <row r="319" spans="1:1" x14ac:dyDescent="0.25">
      <c r="A319" s="57" t="s">
        <v>13836</v>
      </c>
    </row>
    <row r="320" spans="1:1" x14ac:dyDescent="0.25">
      <c r="A320" s="57" t="s">
        <v>13837</v>
      </c>
    </row>
    <row r="321" spans="1:1" x14ac:dyDescent="0.25">
      <c r="A321" s="57" t="s">
        <v>13838</v>
      </c>
    </row>
    <row r="322" spans="1:1" x14ac:dyDescent="0.25">
      <c r="A322" s="57" t="s">
        <v>13839</v>
      </c>
    </row>
    <row r="323" spans="1:1" x14ac:dyDescent="0.25">
      <c r="A323" s="57" t="s">
        <v>13840</v>
      </c>
    </row>
    <row r="324" spans="1:1" x14ac:dyDescent="0.25">
      <c r="A324" s="57" t="s">
        <v>13841</v>
      </c>
    </row>
    <row r="325" spans="1:1" x14ac:dyDescent="0.25">
      <c r="A325" s="57" t="s">
        <v>13842</v>
      </c>
    </row>
    <row r="326" spans="1:1" x14ac:dyDescent="0.25">
      <c r="A326" s="57" t="s">
        <v>13843</v>
      </c>
    </row>
    <row r="327" spans="1:1" x14ac:dyDescent="0.25">
      <c r="A327" s="57" t="s">
        <v>13844</v>
      </c>
    </row>
    <row r="328" spans="1:1" x14ac:dyDescent="0.25">
      <c r="A328" s="57" t="s">
        <v>13845</v>
      </c>
    </row>
    <row r="329" spans="1:1" x14ac:dyDescent="0.25">
      <c r="A329" s="57" t="s">
        <v>13846</v>
      </c>
    </row>
    <row r="330" spans="1:1" x14ac:dyDescent="0.25">
      <c r="A330" s="57" t="s">
        <v>13847</v>
      </c>
    </row>
    <row r="331" spans="1:1" x14ac:dyDescent="0.25">
      <c r="A331" s="57" t="s">
        <v>13848</v>
      </c>
    </row>
    <row r="332" spans="1:1" x14ac:dyDescent="0.25">
      <c r="A332" s="57" t="s">
        <v>13849</v>
      </c>
    </row>
    <row r="333" spans="1:1" x14ac:dyDescent="0.25">
      <c r="A333" s="57" t="s">
        <v>13850</v>
      </c>
    </row>
    <row r="334" spans="1:1" x14ac:dyDescent="0.25">
      <c r="A334" s="57" t="s">
        <v>13851</v>
      </c>
    </row>
    <row r="335" spans="1:1" x14ac:dyDescent="0.25">
      <c r="A335" s="57" t="s">
        <v>13852</v>
      </c>
    </row>
    <row r="336" spans="1:1" x14ac:dyDescent="0.25">
      <c r="A336" s="57" t="s">
        <v>13853</v>
      </c>
    </row>
    <row r="337" spans="1:1" x14ac:dyDescent="0.25">
      <c r="A337" s="57" t="s">
        <v>13854</v>
      </c>
    </row>
    <row r="338" spans="1:1" x14ac:dyDescent="0.25">
      <c r="A338" s="57" t="s">
        <v>13855</v>
      </c>
    </row>
    <row r="339" spans="1:1" x14ac:dyDescent="0.25">
      <c r="A339" s="57" t="s">
        <v>13856</v>
      </c>
    </row>
    <row r="340" spans="1:1" x14ac:dyDescent="0.25">
      <c r="A340" s="57" t="s">
        <v>13857</v>
      </c>
    </row>
    <row r="341" spans="1:1" x14ac:dyDescent="0.25">
      <c r="A341" s="57" t="s">
        <v>13858</v>
      </c>
    </row>
    <row r="342" spans="1:1" x14ac:dyDescent="0.25">
      <c r="A342" s="57" t="s">
        <v>13859</v>
      </c>
    </row>
    <row r="343" spans="1:1" x14ac:dyDescent="0.25">
      <c r="A343" s="57" t="s">
        <v>13860</v>
      </c>
    </row>
    <row r="344" spans="1:1" x14ac:dyDescent="0.25">
      <c r="A344" s="57" t="s">
        <v>13861</v>
      </c>
    </row>
    <row r="345" spans="1:1" x14ac:dyDescent="0.25">
      <c r="A345" s="57" t="s">
        <v>13862</v>
      </c>
    </row>
    <row r="346" spans="1:1" x14ac:dyDescent="0.25">
      <c r="A346" s="57" t="s">
        <v>13863</v>
      </c>
    </row>
    <row r="347" spans="1:1" x14ac:dyDescent="0.25">
      <c r="A347" s="57" t="s">
        <v>13864</v>
      </c>
    </row>
    <row r="348" spans="1:1" x14ac:dyDescent="0.25">
      <c r="A348" s="57" t="s">
        <v>13865</v>
      </c>
    </row>
    <row r="349" spans="1:1" x14ac:dyDescent="0.25">
      <c r="A349" s="57" t="s">
        <v>13866</v>
      </c>
    </row>
    <row r="350" spans="1:1" x14ac:dyDescent="0.25">
      <c r="A350" s="57" t="s">
        <v>13867</v>
      </c>
    </row>
    <row r="351" spans="1:1" x14ac:dyDescent="0.25">
      <c r="A351" s="57" t="s">
        <v>13868</v>
      </c>
    </row>
    <row r="352" spans="1:1" x14ac:dyDescent="0.25">
      <c r="A352" s="57" t="s">
        <v>13869</v>
      </c>
    </row>
    <row r="353" spans="1:1" x14ac:dyDescent="0.25">
      <c r="A353" s="57" t="s">
        <v>13870</v>
      </c>
    </row>
    <row r="354" spans="1:1" x14ac:dyDescent="0.25">
      <c r="A354" s="57" t="s">
        <v>13871</v>
      </c>
    </row>
    <row r="355" spans="1:1" x14ac:dyDescent="0.25">
      <c r="A355" s="57" t="s">
        <v>13872</v>
      </c>
    </row>
    <row r="356" spans="1:1" x14ac:dyDescent="0.25">
      <c r="A356" s="57" t="s">
        <v>13873</v>
      </c>
    </row>
    <row r="357" spans="1:1" x14ac:dyDescent="0.25">
      <c r="A357" s="57" t="s">
        <v>13874</v>
      </c>
    </row>
    <row r="358" spans="1:1" x14ac:dyDescent="0.25">
      <c r="A358" s="57" t="s">
        <v>13875</v>
      </c>
    </row>
    <row r="359" spans="1:1" x14ac:dyDescent="0.25">
      <c r="A359" s="57" t="s">
        <v>13876</v>
      </c>
    </row>
    <row r="360" spans="1:1" x14ac:dyDescent="0.25">
      <c r="A360" s="57" t="s">
        <v>13877</v>
      </c>
    </row>
    <row r="361" spans="1:1" x14ac:dyDescent="0.25">
      <c r="A361" s="57" t="s">
        <v>13878</v>
      </c>
    </row>
    <row r="362" spans="1:1" x14ac:dyDescent="0.25">
      <c r="A362" s="57" t="s">
        <v>13879</v>
      </c>
    </row>
    <row r="363" spans="1:1" x14ac:dyDescent="0.25">
      <c r="A363" s="57" t="s">
        <v>13880</v>
      </c>
    </row>
    <row r="364" spans="1:1" x14ac:dyDescent="0.25">
      <c r="A364" s="57" t="s">
        <v>13881</v>
      </c>
    </row>
    <row r="365" spans="1:1" x14ac:dyDescent="0.25">
      <c r="A365" s="57" t="s">
        <v>13882</v>
      </c>
    </row>
    <row r="366" spans="1:1" x14ac:dyDescent="0.25">
      <c r="A366" s="57" t="s">
        <v>13883</v>
      </c>
    </row>
    <row r="367" spans="1:1" x14ac:dyDescent="0.25">
      <c r="A367" s="57" t="s">
        <v>13884</v>
      </c>
    </row>
    <row r="368" spans="1:1" x14ac:dyDescent="0.25">
      <c r="A368" s="57" t="s">
        <v>13885</v>
      </c>
    </row>
    <row r="369" spans="1:1" x14ac:dyDescent="0.25">
      <c r="A369" s="57" t="s">
        <v>13886</v>
      </c>
    </row>
    <row r="371" spans="1:1" x14ac:dyDescent="0.25">
      <c r="A371" s="58" t="s">
        <v>13887</v>
      </c>
    </row>
    <row r="372" spans="1:1" x14ac:dyDescent="0.25">
      <c r="A372" s="57" t="s">
        <v>13888</v>
      </c>
    </row>
    <row r="373" spans="1:1" x14ac:dyDescent="0.25">
      <c r="A373" s="57" t="s">
        <v>7320</v>
      </c>
    </row>
    <row r="374" spans="1:1" x14ac:dyDescent="0.25">
      <c r="A374" s="57" t="s">
        <v>13889</v>
      </c>
    </row>
    <row r="377" spans="1:1" x14ac:dyDescent="0.25">
      <c r="A377" s="58" t="s">
        <v>13890</v>
      </c>
    </row>
    <row r="378" spans="1:1" x14ac:dyDescent="0.25">
      <c r="A378" s="57" t="s">
        <v>7363</v>
      </c>
    </row>
    <row r="381" spans="1:1" x14ac:dyDescent="0.25">
      <c r="A381" s="58" t="s">
        <v>13891</v>
      </c>
    </row>
    <row r="382" spans="1:1" x14ac:dyDescent="0.25">
      <c r="A382" s="57" t="s">
        <v>7364</v>
      </c>
    </row>
    <row r="385" spans="1:1" x14ac:dyDescent="0.25">
      <c r="A385" s="58" t="s">
        <v>13892</v>
      </c>
    </row>
    <row r="386" spans="1:1" x14ac:dyDescent="0.25">
      <c r="A386" s="58" t="s">
        <v>13893</v>
      </c>
    </row>
    <row r="387" spans="1:1" x14ac:dyDescent="0.25">
      <c r="A387" s="57" t="s">
        <v>7369</v>
      </c>
    </row>
    <row r="388" spans="1:1" x14ac:dyDescent="0.25">
      <c r="A388" s="57" t="s">
        <v>13894</v>
      </c>
    </row>
    <row r="389" spans="1:1" x14ac:dyDescent="0.25">
      <c r="A389" s="57" t="s">
        <v>13895</v>
      </c>
    </row>
    <row r="392" spans="1:1" x14ac:dyDescent="0.25">
      <c r="A392" s="58" t="s">
        <v>13896</v>
      </c>
    </row>
    <row r="394" spans="1:1" x14ac:dyDescent="0.25">
      <c r="A394" s="58" t="s">
        <v>13897</v>
      </c>
    </row>
    <row r="395" spans="1:1" x14ac:dyDescent="0.25">
      <c r="A395" s="57" t="s">
        <v>7365</v>
      </c>
    </row>
    <row r="397" spans="1:1" x14ac:dyDescent="0.25">
      <c r="A397" s="57" t="s">
        <v>13993</v>
      </c>
    </row>
    <row r="398" spans="1:1" x14ac:dyDescent="0.25">
      <c r="A398" s="57" t="s">
        <v>13994</v>
      </c>
    </row>
    <row r="401" spans="1:1" x14ac:dyDescent="0.25">
      <c r="A401" s="58" t="s">
        <v>13898</v>
      </c>
    </row>
    <row r="402" spans="1:1" x14ac:dyDescent="0.25">
      <c r="A402" s="58" t="s">
        <v>13995</v>
      </c>
    </row>
    <row r="403" spans="1:1" x14ac:dyDescent="0.25">
      <c r="A403" s="58" t="s">
        <v>7367</v>
      </c>
    </row>
    <row r="404" spans="1:1" x14ac:dyDescent="0.25">
      <c r="A404" s="58" t="s">
        <v>13995</v>
      </c>
    </row>
    <row r="405" spans="1:1" x14ac:dyDescent="0.25">
      <c r="A405" s="58" t="s">
        <v>7368</v>
      </c>
    </row>
    <row r="407" spans="1:1" x14ac:dyDescent="0.25">
      <c r="A407" s="58" t="s">
        <v>13996</v>
      </c>
    </row>
    <row r="408" spans="1:1" x14ac:dyDescent="0.25">
      <c r="A408" s="57" t="s">
        <v>13997</v>
      </c>
    </row>
    <row r="411" spans="1:1" x14ac:dyDescent="0.25">
      <c r="A411" s="58" t="s">
        <v>13899</v>
      </c>
    </row>
    <row r="412" spans="1:1" x14ac:dyDescent="0.25">
      <c r="A412" s="57" t="s">
        <v>13624</v>
      </c>
    </row>
    <row r="413" spans="1:1" x14ac:dyDescent="0.25">
      <c r="A413" s="57" t="s">
        <v>13625</v>
      </c>
    </row>
    <row r="414" spans="1:1" x14ac:dyDescent="0.25">
      <c r="A414" s="57" t="s">
        <v>13626</v>
      </c>
    </row>
    <row r="415" spans="1:1" x14ac:dyDescent="0.25">
      <c r="A415" s="57" t="s">
        <v>13627</v>
      </c>
    </row>
    <row r="417" spans="1:1" x14ac:dyDescent="0.25">
      <c r="A417" s="57" t="s">
        <v>7321</v>
      </c>
    </row>
    <row r="419" spans="1:1" x14ac:dyDescent="0.25">
      <c r="A419" s="57" t="s">
        <v>7332</v>
      </c>
    </row>
    <row r="421" spans="1:1" x14ac:dyDescent="0.25">
      <c r="A421" s="57" t="s">
        <v>7333</v>
      </c>
    </row>
    <row r="423" spans="1:1" x14ac:dyDescent="0.25">
      <c r="A423" s="57" t="s">
        <v>7334</v>
      </c>
    </row>
    <row r="424" spans="1:1" x14ac:dyDescent="0.25">
      <c r="A424" s="57" t="s">
        <v>13628</v>
      </c>
    </row>
    <row r="427" spans="1:1" x14ac:dyDescent="0.25">
      <c r="A427" s="58" t="s">
        <v>13900</v>
      </c>
    </row>
    <row r="428" spans="1:1" x14ac:dyDescent="0.25">
      <c r="A428" s="58" t="s">
        <v>13630</v>
      </c>
    </row>
    <row r="429" spans="1:1" x14ac:dyDescent="0.25">
      <c r="A429" s="58" t="s">
        <v>13631</v>
      </c>
    </row>
    <row r="430" spans="1:1" x14ac:dyDescent="0.25">
      <c r="A430" s="57" t="s">
        <v>7335</v>
      </c>
    </row>
    <row r="431" spans="1:1" x14ac:dyDescent="0.25">
      <c r="A431" s="57" t="s">
        <v>7336</v>
      </c>
    </row>
    <row r="432" spans="1:1" x14ac:dyDescent="0.25">
      <c r="A432" s="57" t="s">
        <v>7337</v>
      </c>
    </row>
    <row r="433" spans="1:1" x14ac:dyDescent="0.25">
      <c r="A433" s="57" t="s">
        <v>7338</v>
      </c>
    </row>
    <row r="434" spans="1:1" x14ac:dyDescent="0.25">
      <c r="A434" s="57" t="s">
        <v>7339</v>
      </c>
    </row>
    <row r="435" spans="1:1" x14ac:dyDescent="0.25">
      <c r="A435" s="57" t="s">
        <v>7340</v>
      </c>
    </row>
    <row r="436" spans="1:1" x14ac:dyDescent="0.25">
      <c r="A436" s="57" t="s">
        <v>7341</v>
      </c>
    </row>
    <row r="437" spans="1:1" x14ac:dyDescent="0.25">
      <c r="A437" s="57" t="s">
        <v>7342</v>
      </c>
    </row>
    <row r="438" spans="1:1" x14ac:dyDescent="0.25">
      <c r="A438" s="57" t="s">
        <v>7343</v>
      </c>
    </row>
    <row r="439" spans="1:1" x14ac:dyDescent="0.25">
      <c r="A439" s="57" t="s">
        <v>7344</v>
      </c>
    </row>
    <row r="440" spans="1:1" x14ac:dyDescent="0.25">
      <c r="A440" s="57" t="s">
        <v>7345</v>
      </c>
    </row>
    <row r="441" spans="1:1" x14ac:dyDescent="0.25">
      <c r="A441" s="57" t="s">
        <v>7346</v>
      </c>
    </row>
    <row r="442" spans="1:1" x14ac:dyDescent="0.25">
      <c r="A442" s="57" t="s">
        <v>7348</v>
      </c>
    </row>
    <row r="443" spans="1:1" x14ac:dyDescent="0.25">
      <c r="A443" s="57" t="s">
        <v>7349</v>
      </c>
    </row>
    <row r="444" spans="1:1" x14ac:dyDescent="0.25">
      <c r="A444" s="57" t="s">
        <v>7350</v>
      </c>
    </row>
    <row r="445" spans="1:1" x14ac:dyDescent="0.25">
      <c r="A445" s="57" t="s">
        <v>7351</v>
      </c>
    </row>
    <row r="446" spans="1:1" x14ac:dyDescent="0.25">
      <c r="A446" s="57" t="s">
        <v>7352</v>
      </c>
    </row>
    <row r="447" spans="1:1" x14ac:dyDescent="0.25">
      <c r="A447" s="57" t="s">
        <v>7353</v>
      </c>
    </row>
    <row r="448" spans="1:1" x14ac:dyDescent="0.25">
      <c r="A448" s="57" t="s">
        <v>7354</v>
      </c>
    </row>
    <row r="449" spans="1:1" x14ac:dyDescent="0.25">
      <c r="A449" s="57" t="s">
        <v>7355</v>
      </c>
    </row>
    <row r="450" spans="1:1" x14ac:dyDescent="0.25">
      <c r="A450" s="57" t="s">
        <v>7356</v>
      </c>
    </row>
    <row r="451" spans="1:1" x14ac:dyDescent="0.25">
      <c r="A451" s="57" t="s">
        <v>7357</v>
      </c>
    </row>
    <row r="452" spans="1:1" x14ac:dyDescent="0.25">
      <c r="A452" s="57" t="s">
        <v>7358</v>
      </c>
    </row>
    <row r="453" spans="1:1" x14ac:dyDescent="0.25">
      <c r="A453" s="57" t="s">
        <v>7359</v>
      </c>
    </row>
    <row r="454" spans="1:1" x14ac:dyDescent="0.25">
      <c r="A454" s="57" t="s">
        <v>7360</v>
      </c>
    </row>
    <row r="455" spans="1:1" x14ac:dyDescent="0.25">
      <c r="A455" s="57" t="s">
        <v>7361</v>
      </c>
    </row>
    <row r="456" spans="1:1" x14ac:dyDescent="0.25">
      <c r="A456" s="57" t="s">
        <v>13632</v>
      </c>
    </row>
    <row r="457" spans="1:1" x14ac:dyDescent="0.25">
      <c r="A457" s="57" t="s">
        <v>13633</v>
      </c>
    </row>
    <row r="458" spans="1:1" x14ac:dyDescent="0.25">
      <c r="A458" s="57" t="s">
        <v>13634</v>
      </c>
    </row>
    <row r="459" spans="1:1" x14ac:dyDescent="0.25">
      <c r="A459" s="57" t="s">
        <v>13635</v>
      </c>
    </row>
    <row r="460" spans="1:1" x14ac:dyDescent="0.25">
      <c r="A460" s="57" t="s">
        <v>13636</v>
      </c>
    </row>
    <row r="461" spans="1:1" x14ac:dyDescent="0.25">
      <c r="A461" s="57" t="s">
        <v>13637</v>
      </c>
    </row>
    <row r="462" spans="1:1" x14ac:dyDescent="0.25">
      <c r="A462" s="57" t="s">
        <v>7347</v>
      </c>
    </row>
    <row r="464" spans="1:1" x14ac:dyDescent="0.25">
      <c r="A464" s="58" t="s">
        <v>13640</v>
      </c>
    </row>
    <row r="465" spans="1:1" x14ac:dyDescent="0.25">
      <c r="A465" s="58" t="s">
        <v>13641</v>
      </c>
    </row>
    <row r="466" spans="1:1" x14ac:dyDescent="0.25">
      <c r="A466" s="57" t="s">
        <v>13901</v>
      </c>
    </row>
    <row r="467" spans="1:1" x14ac:dyDescent="0.25">
      <c r="A467" s="57" t="s">
        <v>13902</v>
      </c>
    </row>
    <row r="468" spans="1:1" x14ac:dyDescent="0.25">
      <c r="A468" s="57" t="s">
        <v>13903</v>
      </c>
    </row>
    <row r="470" spans="1:1" x14ac:dyDescent="0.25">
      <c r="A470" s="58" t="s">
        <v>13645</v>
      </c>
    </row>
    <row r="471" spans="1:1" x14ac:dyDescent="0.25">
      <c r="A471" s="57" t="s">
        <v>13904</v>
      </c>
    </row>
    <row r="472" spans="1:1" x14ac:dyDescent="0.25">
      <c r="A472" s="57" t="s">
        <v>13905</v>
      </c>
    </row>
    <row r="473" spans="1:1" x14ac:dyDescent="0.25">
      <c r="A473" s="57" t="s">
        <v>13906</v>
      </c>
    </row>
    <row r="474" spans="1:1" x14ac:dyDescent="0.25">
      <c r="A474" s="57" t="s">
        <v>13907</v>
      </c>
    </row>
    <row r="475" spans="1:1" x14ac:dyDescent="0.25">
      <c r="A475" s="57" t="s">
        <v>13908</v>
      </c>
    </row>
    <row r="477" spans="1:1" x14ac:dyDescent="0.25">
      <c r="A477" s="58" t="s">
        <v>13651</v>
      </c>
    </row>
    <row r="478" spans="1:1" x14ac:dyDescent="0.25">
      <c r="A478" s="57" t="s">
        <v>13909</v>
      </c>
    </row>
    <row r="479" spans="1:1" x14ac:dyDescent="0.25">
      <c r="A479" s="57" t="s">
        <v>13910</v>
      </c>
    </row>
    <row r="480" spans="1:1" x14ac:dyDescent="0.25">
      <c r="A480" s="57" t="s">
        <v>13911</v>
      </c>
    </row>
    <row r="481" spans="1:1" x14ac:dyDescent="0.25">
      <c r="A481" s="57" t="s">
        <v>13912</v>
      </c>
    </row>
    <row r="482" spans="1:1" x14ac:dyDescent="0.25">
      <c r="A482" s="57" t="s">
        <v>13913</v>
      </c>
    </row>
    <row r="483" spans="1:1" x14ac:dyDescent="0.25">
      <c r="A483" s="57" t="s">
        <v>13914</v>
      </c>
    </row>
    <row r="484" spans="1:1" x14ac:dyDescent="0.25">
      <c r="A484" s="57" t="s">
        <v>13915</v>
      </c>
    </row>
    <row r="485" spans="1:1" x14ac:dyDescent="0.25">
      <c r="A485" s="57" t="s">
        <v>13916</v>
      </c>
    </row>
    <row r="486" spans="1:1" x14ac:dyDescent="0.25">
      <c r="A486" s="57" t="s">
        <v>13917</v>
      </c>
    </row>
    <row r="487" spans="1:1" x14ac:dyDescent="0.25">
      <c r="A487" s="57" t="s">
        <v>13918</v>
      </c>
    </row>
    <row r="488" spans="1:1" x14ac:dyDescent="0.25">
      <c r="A488" s="57" t="s">
        <v>13919</v>
      </c>
    </row>
    <row r="489" spans="1:1" x14ac:dyDescent="0.25">
      <c r="A489" s="57" t="s">
        <v>13920</v>
      </c>
    </row>
    <row r="490" spans="1:1" x14ac:dyDescent="0.25">
      <c r="A490" s="57" t="s">
        <v>13921</v>
      </c>
    </row>
    <row r="491" spans="1:1" x14ac:dyDescent="0.25">
      <c r="A491" s="57" t="s">
        <v>13922</v>
      </c>
    </row>
    <row r="492" spans="1:1" x14ac:dyDescent="0.25">
      <c r="A492" s="57" t="s">
        <v>13923</v>
      </c>
    </row>
    <row r="493" spans="1:1" x14ac:dyDescent="0.25">
      <c r="A493" s="57" t="s">
        <v>13924</v>
      </c>
    </row>
    <row r="494" spans="1:1" x14ac:dyDescent="0.25">
      <c r="A494" s="57" t="s">
        <v>13925</v>
      </c>
    </row>
    <row r="495" spans="1:1" x14ac:dyDescent="0.25">
      <c r="A495" s="57" t="s">
        <v>13926</v>
      </c>
    </row>
    <row r="496" spans="1:1" x14ac:dyDescent="0.25">
      <c r="A496" s="57" t="s">
        <v>13927</v>
      </c>
    </row>
    <row r="497" spans="1:1" x14ac:dyDescent="0.25">
      <c r="A497" s="57" t="s">
        <v>13928</v>
      </c>
    </row>
    <row r="499" spans="1:1" x14ac:dyDescent="0.25">
      <c r="A499" s="58" t="s">
        <v>13672</v>
      </c>
    </row>
    <row r="500" spans="1:1" x14ac:dyDescent="0.25">
      <c r="A500" s="57" t="s">
        <v>13929</v>
      </c>
    </row>
    <row r="503" spans="1:1" x14ac:dyDescent="0.25">
      <c r="A503" s="58" t="s">
        <v>13930</v>
      </c>
    </row>
    <row r="504" spans="1:1" x14ac:dyDescent="0.25">
      <c r="A504" s="58" t="s">
        <v>13998</v>
      </c>
    </row>
    <row r="507" spans="1:1" x14ac:dyDescent="0.25">
      <c r="A507" s="58" t="s">
        <v>13931</v>
      </c>
    </row>
    <row r="508" spans="1:1" x14ac:dyDescent="0.25">
      <c r="A508" s="57" t="s">
        <v>7370</v>
      </c>
    </row>
    <row r="511" spans="1:1" x14ac:dyDescent="0.25">
      <c r="A511" s="58" t="s">
        <v>13932</v>
      </c>
    </row>
    <row r="512" spans="1:1" x14ac:dyDescent="0.25">
      <c r="A512" s="58" t="s">
        <v>13677</v>
      </c>
    </row>
    <row r="513" spans="1:1" x14ac:dyDescent="0.25">
      <c r="A513" s="57" t="s">
        <v>13678</v>
      </c>
    </row>
    <row r="515" spans="1:1" x14ac:dyDescent="0.25">
      <c r="A515" s="57" t="s">
        <v>13679</v>
      </c>
    </row>
    <row r="516" spans="1:1" x14ac:dyDescent="0.25">
      <c r="A516" s="57" t="s">
        <v>13680</v>
      </c>
    </row>
    <row r="517" spans="1:1" x14ac:dyDescent="0.25">
      <c r="A517" s="57" t="s">
        <v>13681</v>
      </c>
    </row>
    <row r="518" spans="1:1" x14ac:dyDescent="0.25">
      <c r="A518" s="57" t="s">
        <v>13682</v>
      </c>
    </row>
    <row r="519" spans="1:1" x14ac:dyDescent="0.25">
      <c r="A519" s="57" t="s">
        <v>13683</v>
      </c>
    </row>
    <row r="520" spans="1:1" x14ac:dyDescent="0.25">
      <c r="A520" s="57" t="s">
        <v>13684</v>
      </c>
    </row>
    <row r="521" spans="1:1" x14ac:dyDescent="0.25">
      <c r="A521" s="57" t="s">
        <v>13685</v>
      </c>
    </row>
    <row r="522" spans="1:1" x14ac:dyDescent="0.25">
      <c r="A522" s="57" t="s">
        <v>13686</v>
      </c>
    </row>
    <row r="523" spans="1:1" x14ac:dyDescent="0.25">
      <c r="A523" s="57" t="s">
        <v>13687</v>
      </c>
    </row>
    <row r="524" spans="1:1" x14ac:dyDescent="0.25">
      <c r="A524" s="57" t="s">
        <v>13688</v>
      </c>
    </row>
    <row r="525" spans="1:1" x14ac:dyDescent="0.25">
      <c r="A525" s="57" t="s">
        <v>13689</v>
      </c>
    </row>
    <row r="526" spans="1:1" x14ac:dyDescent="0.25">
      <c r="A526" s="57" t="s">
        <v>13690</v>
      </c>
    </row>
    <row r="527" spans="1:1" x14ac:dyDescent="0.25">
      <c r="A527" s="57" t="s">
        <v>13691</v>
      </c>
    </row>
    <row r="528" spans="1:1" x14ac:dyDescent="0.25">
      <c r="A528" s="57" t="s">
        <v>13692</v>
      </c>
    </row>
    <row r="529" spans="1:1" x14ac:dyDescent="0.25">
      <c r="A529" s="57" t="s">
        <v>13693</v>
      </c>
    </row>
    <row r="530" spans="1:1" x14ac:dyDescent="0.25">
      <c r="A530" s="57" t="s">
        <v>13694</v>
      </c>
    </row>
    <row r="531" spans="1:1" x14ac:dyDescent="0.25">
      <c r="A531" s="57" t="s">
        <v>13695</v>
      </c>
    </row>
    <row r="532" spans="1:1" x14ac:dyDescent="0.25">
      <c r="A532" s="57" t="s">
        <v>13696</v>
      </c>
    </row>
    <row r="533" spans="1:1" x14ac:dyDescent="0.25">
      <c r="A533" s="57" t="s">
        <v>13697</v>
      </c>
    </row>
    <row r="534" spans="1:1" x14ac:dyDescent="0.25">
      <c r="A534" s="57" t="s">
        <v>13698</v>
      </c>
    </row>
    <row r="535" spans="1:1" x14ac:dyDescent="0.25">
      <c r="A535" s="57" t="s">
        <v>13699</v>
      </c>
    </row>
    <row r="536" spans="1:1" x14ac:dyDescent="0.25">
      <c r="A536" s="57" t="s">
        <v>13700</v>
      </c>
    </row>
    <row r="537" spans="1:1" x14ac:dyDescent="0.25">
      <c r="A537" s="57" t="s">
        <v>13701</v>
      </c>
    </row>
    <row r="538" spans="1:1" x14ac:dyDescent="0.25">
      <c r="A538" s="57" t="s">
        <v>13702</v>
      </c>
    </row>
    <row r="539" spans="1:1" x14ac:dyDescent="0.25">
      <c r="A539" s="57" t="s">
        <v>13703</v>
      </c>
    </row>
    <row r="540" spans="1:1" x14ac:dyDescent="0.25">
      <c r="A540" s="57" t="s">
        <v>13704</v>
      </c>
    </row>
    <row r="541" spans="1:1" x14ac:dyDescent="0.25">
      <c r="A541" s="57" t="s">
        <v>13705</v>
      </c>
    </row>
    <row r="542" spans="1:1" x14ac:dyDescent="0.25">
      <c r="A542" s="57" t="s">
        <v>13706</v>
      </c>
    </row>
    <row r="543" spans="1:1" x14ac:dyDescent="0.25">
      <c r="A543" s="57" t="s">
        <v>13707</v>
      </c>
    </row>
    <row r="544" spans="1:1" x14ac:dyDescent="0.25">
      <c r="A544" s="57" t="s">
        <v>13708</v>
      </c>
    </row>
    <row r="545" spans="1:1" x14ac:dyDescent="0.25">
      <c r="A545" s="57" t="s">
        <v>13709</v>
      </c>
    </row>
    <row r="546" spans="1:1" x14ac:dyDescent="0.25">
      <c r="A546" s="57" t="s">
        <v>13710</v>
      </c>
    </row>
    <row r="547" spans="1:1" x14ac:dyDescent="0.25">
      <c r="A547" s="57" t="s">
        <v>13711</v>
      </c>
    </row>
    <row r="548" spans="1:1" x14ac:dyDescent="0.25">
      <c r="A548" s="57" t="s">
        <v>13712</v>
      </c>
    </row>
    <row r="549" spans="1:1" x14ac:dyDescent="0.25">
      <c r="A549" s="57" t="s">
        <v>13713</v>
      </c>
    </row>
    <row r="550" spans="1:1" x14ac:dyDescent="0.25">
      <c r="A550" s="57" t="s">
        <v>13714</v>
      </c>
    </row>
    <row r="551" spans="1:1" x14ac:dyDescent="0.25">
      <c r="A551" s="57" t="s">
        <v>13715</v>
      </c>
    </row>
    <row r="552" spans="1:1" x14ac:dyDescent="0.25">
      <c r="A552" s="57" t="s">
        <v>13716</v>
      </c>
    </row>
    <row r="553" spans="1:1" x14ac:dyDescent="0.25">
      <c r="A553" s="57" t="s">
        <v>13717</v>
      </c>
    </row>
    <row r="554" spans="1:1" x14ac:dyDescent="0.25">
      <c r="A554" s="57" t="s">
        <v>13718</v>
      </c>
    </row>
    <row r="555" spans="1:1" x14ac:dyDescent="0.25">
      <c r="A555" s="57" t="s">
        <v>13719</v>
      </c>
    </row>
    <row r="556" spans="1:1" x14ac:dyDescent="0.25">
      <c r="A556" s="57" t="s">
        <v>13720</v>
      </c>
    </row>
    <row r="557" spans="1:1" x14ac:dyDescent="0.25">
      <c r="A557" s="57" t="s">
        <v>13721</v>
      </c>
    </row>
    <row r="558" spans="1:1" x14ac:dyDescent="0.25">
      <c r="A558" s="57" t="s">
        <v>13722</v>
      </c>
    </row>
    <row r="559" spans="1:1" x14ac:dyDescent="0.25">
      <c r="A559" s="57" t="s">
        <v>13723</v>
      </c>
    </row>
    <row r="560" spans="1:1" x14ac:dyDescent="0.25">
      <c r="A560" s="57" t="s">
        <v>13724</v>
      </c>
    </row>
    <row r="561" spans="1:1" x14ac:dyDescent="0.25">
      <c r="A561" s="57" t="s">
        <v>13725</v>
      </c>
    </row>
    <row r="562" spans="1:1" x14ac:dyDescent="0.25">
      <c r="A562" s="57" t="s">
        <v>13726</v>
      </c>
    </row>
    <row r="563" spans="1:1" x14ac:dyDescent="0.25">
      <c r="A563" s="57" t="s">
        <v>13727</v>
      </c>
    </row>
    <row r="564" spans="1:1" x14ac:dyDescent="0.25">
      <c r="A564" s="57" t="s">
        <v>13728</v>
      </c>
    </row>
    <row r="565" spans="1:1" x14ac:dyDescent="0.25">
      <c r="A565" s="57" t="s">
        <v>13729</v>
      </c>
    </row>
    <row r="566" spans="1:1" x14ac:dyDescent="0.25">
      <c r="A566" s="57" t="s">
        <v>13730</v>
      </c>
    </row>
    <row r="567" spans="1:1" x14ac:dyDescent="0.25">
      <c r="A567" s="57" t="s">
        <v>13731</v>
      </c>
    </row>
    <row r="568" spans="1:1" x14ac:dyDescent="0.25">
      <c r="A568" s="57" t="s">
        <v>13732</v>
      </c>
    </row>
    <row r="569" spans="1:1" x14ac:dyDescent="0.25">
      <c r="A569" s="57" t="s">
        <v>13733</v>
      </c>
    </row>
    <row r="570" spans="1:1" x14ac:dyDescent="0.25">
      <c r="A570" s="57" t="s">
        <v>13734</v>
      </c>
    </row>
    <row r="571" spans="1:1" x14ac:dyDescent="0.25">
      <c r="A571" s="57" t="s">
        <v>13735</v>
      </c>
    </row>
    <row r="572" spans="1:1" x14ac:dyDescent="0.25">
      <c r="A572" s="57" t="s">
        <v>13736</v>
      </c>
    </row>
    <row r="573" spans="1:1" x14ac:dyDescent="0.25">
      <c r="A573" s="57" t="s">
        <v>13737</v>
      </c>
    </row>
    <row r="574" spans="1:1" x14ac:dyDescent="0.25">
      <c r="A574" s="57" t="s">
        <v>13738</v>
      </c>
    </row>
    <row r="575" spans="1:1" x14ac:dyDescent="0.25">
      <c r="A575" s="57" t="s">
        <v>13739</v>
      </c>
    </row>
    <row r="576" spans="1:1" x14ac:dyDescent="0.25">
      <c r="A576" s="57" t="s">
        <v>13740</v>
      </c>
    </row>
    <row r="577" spans="1:1" x14ac:dyDescent="0.25">
      <c r="A577" s="57" t="s">
        <v>13741</v>
      </c>
    </row>
    <row r="578" spans="1:1" x14ac:dyDescent="0.25">
      <c r="A578" s="57" t="s">
        <v>13742</v>
      </c>
    </row>
    <row r="579" spans="1:1" x14ac:dyDescent="0.25">
      <c r="A579" s="57" t="s">
        <v>13743</v>
      </c>
    </row>
    <row r="580" spans="1:1" x14ac:dyDescent="0.25">
      <c r="A580" s="57" t="s">
        <v>13744</v>
      </c>
    </row>
    <row r="581" spans="1:1" x14ac:dyDescent="0.25">
      <c r="A581" s="57" t="s">
        <v>13745</v>
      </c>
    </row>
    <row r="582" spans="1:1" x14ac:dyDescent="0.25">
      <c r="A582" s="57" t="s">
        <v>13746</v>
      </c>
    </row>
    <row r="583" spans="1:1" x14ac:dyDescent="0.25">
      <c r="A583" s="57" t="s">
        <v>13747</v>
      </c>
    </row>
    <row r="584" spans="1:1" x14ac:dyDescent="0.25">
      <c r="A584" s="57" t="s">
        <v>13748</v>
      </c>
    </row>
    <row r="585" spans="1:1" x14ac:dyDescent="0.25">
      <c r="A585" s="57" t="s">
        <v>13749</v>
      </c>
    </row>
    <row r="586" spans="1:1" x14ac:dyDescent="0.25">
      <c r="A586" s="57" t="s">
        <v>13750</v>
      </c>
    </row>
    <row r="587" spans="1:1" x14ac:dyDescent="0.25">
      <c r="A587" s="57" t="s">
        <v>13751</v>
      </c>
    </row>
    <row r="588" spans="1:1" x14ac:dyDescent="0.25">
      <c r="A588" s="57" t="s">
        <v>13752</v>
      </c>
    </row>
    <row r="589" spans="1:1" x14ac:dyDescent="0.25">
      <c r="A589" s="57" t="s">
        <v>13753</v>
      </c>
    </row>
    <row r="590" spans="1:1" x14ac:dyDescent="0.25">
      <c r="A590" s="57" t="s">
        <v>13754</v>
      </c>
    </row>
    <row r="591" spans="1:1" x14ac:dyDescent="0.25">
      <c r="A591" s="57" t="s">
        <v>13755</v>
      </c>
    </row>
    <row r="592" spans="1:1" x14ac:dyDescent="0.25">
      <c r="A592" s="57" t="s">
        <v>13756</v>
      </c>
    </row>
    <row r="593" spans="1:1" x14ac:dyDescent="0.25">
      <c r="A593" s="57" t="s">
        <v>13757</v>
      </c>
    </row>
    <row r="594" spans="1:1" x14ac:dyDescent="0.25">
      <c r="A594" s="57" t="s">
        <v>13758</v>
      </c>
    </row>
    <row r="595" spans="1:1" x14ac:dyDescent="0.25">
      <c r="A595" s="57" t="s">
        <v>13759</v>
      </c>
    </row>
    <row r="596" spans="1:1" x14ac:dyDescent="0.25">
      <c r="A596" s="57" t="s">
        <v>13760</v>
      </c>
    </row>
    <row r="597" spans="1:1" x14ac:dyDescent="0.25">
      <c r="A597" s="57" t="s">
        <v>13761</v>
      </c>
    </row>
    <row r="598" spans="1:1" x14ac:dyDescent="0.25">
      <c r="A598" s="57" t="s">
        <v>13762</v>
      </c>
    </row>
    <row r="599" spans="1:1" x14ac:dyDescent="0.25">
      <c r="A599" s="57" t="s">
        <v>13763</v>
      </c>
    </row>
    <row r="600" spans="1:1" x14ac:dyDescent="0.25">
      <c r="A600" s="57" t="s">
        <v>13764</v>
      </c>
    </row>
    <row r="601" spans="1:1" x14ac:dyDescent="0.25">
      <c r="A601" s="57" t="s">
        <v>13765</v>
      </c>
    </row>
    <row r="602" spans="1:1" x14ac:dyDescent="0.25">
      <c r="A602" s="57" t="s">
        <v>13766</v>
      </c>
    </row>
    <row r="603" spans="1:1" x14ac:dyDescent="0.25">
      <c r="A603" s="57" t="s">
        <v>13767</v>
      </c>
    </row>
    <row r="604" spans="1:1" x14ac:dyDescent="0.25">
      <c r="A604" s="57" t="s">
        <v>13768</v>
      </c>
    </row>
    <row r="605" spans="1:1" x14ac:dyDescent="0.25">
      <c r="A605" s="57" t="s">
        <v>13769</v>
      </c>
    </row>
    <row r="606" spans="1:1" x14ac:dyDescent="0.25">
      <c r="A606" s="57" t="s">
        <v>13770</v>
      </c>
    </row>
    <row r="607" spans="1:1" x14ac:dyDescent="0.25">
      <c r="A607" s="57" t="s">
        <v>13771</v>
      </c>
    </row>
    <row r="608" spans="1:1" x14ac:dyDescent="0.25">
      <c r="A608" s="57" t="s">
        <v>13772</v>
      </c>
    </row>
    <row r="609" spans="1:1" x14ac:dyDescent="0.25">
      <c r="A609" s="57" t="s">
        <v>13773</v>
      </c>
    </row>
    <row r="610" spans="1:1" x14ac:dyDescent="0.25">
      <c r="A610" s="57" t="s">
        <v>13774</v>
      </c>
    </row>
    <row r="611" spans="1:1" x14ac:dyDescent="0.25">
      <c r="A611" s="57" t="s">
        <v>13775</v>
      </c>
    </row>
    <row r="612" spans="1:1" x14ac:dyDescent="0.25">
      <c r="A612" s="57" t="s">
        <v>13776</v>
      </c>
    </row>
    <row r="613" spans="1:1" x14ac:dyDescent="0.25">
      <c r="A613" s="57" t="s">
        <v>13777</v>
      </c>
    </row>
    <row r="614" spans="1:1" x14ac:dyDescent="0.25">
      <c r="A614" s="57" t="s">
        <v>13778</v>
      </c>
    </row>
    <row r="615" spans="1:1" x14ac:dyDescent="0.25">
      <c r="A615" s="57" t="s">
        <v>13779</v>
      </c>
    </row>
    <row r="616" spans="1:1" x14ac:dyDescent="0.25">
      <c r="A616" s="57" t="s">
        <v>13780</v>
      </c>
    </row>
    <row r="617" spans="1:1" x14ac:dyDescent="0.25">
      <c r="A617" s="57" t="s">
        <v>13781</v>
      </c>
    </row>
    <row r="618" spans="1:1" x14ac:dyDescent="0.25">
      <c r="A618" s="57" t="s">
        <v>13782</v>
      </c>
    </row>
    <row r="619" spans="1:1" x14ac:dyDescent="0.25">
      <c r="A619" s="57" t="s">
        <v>13783</v>
      </c>
    </row>
    <row r="620" spans="1:1" x14ac:dyDescent="0.25">
      <c r="A620" s="57" t="s">
        <v>13784</v>
      </c>
    </row>
    <row r="621" spans="1:1" x14ac:dyDescent="0.25">
      <c r="A621" s="57" t="s">
        <v>13785</v>
      </c>
    </row>
    <row r="622" spans="1:1" x14ac:dyDescent="0.25">
      <c r="A622" s="57" t="s">
        <v>13786</v>
      </c>
    </row>
    <row r="623" spans="1:1" x14ac:dyDescent="0.25">
      <c r="A623" s="57" t="s">
        <v>13787</v>
      </c>
    </row>
    <row r="624" spans="1:1" x14ac:dyDescent="0.25">
      <c r="A624" s="57" t="s">
        <v>13788</v>
      </c>
    </row>
    <row r="625" spans="1:1" x14ac:dyDescent="0.25">
      <c r="A625" s="57" t="s">
        <v>13789</v>
      </c>
    </row>
    <row r="626" spans="1:1" x14ac:dyDescent="0.25">
      <c r="A626" s="57" t="s">
        <v>13790</v>
      </c>
    </row>
    <row r="627" spans="1:1" x14ac:dyDescent="0.25">
      <c r="A627" s="57" t="s">
        <v>13791</v>
      </c>
    </row>
    <row r="628" spans="1:1" x14ac:dyDescent="0.25">
      <c r="A628" s="57" t="s">
        <v>13792</v>
      </c>
    </row>
    <row r="629" spans="1:1" x14ac:dyDescent="0.25">
      <c r="A629" s="57" t="s">
        <v>13793</v>
      </c>
    </row>
    <row r="630" spans="1:1" x14ac:dyDescent="0.25">
      <c r="A630" s="57" t="s">
        <v>13794</v>
      </c>
    </row>
    <row r="631" spans="1:1" x14ac:dyDescent="0.25">
      <c r="A631" s="57" t="s">
        <v>13795</v>
      </c>
    </row>
    <row r="632" spans="1:1" x14ac:dyDescent="0.25">
      <c r="A632" s="57" t="s">
        <v>13796</v>
      </c>
    </row>
    <row r="633" spans="1:1" x14ac:dyDescent="0.25">
      <c r="A633" s="57" t="s">
        <v>13797</v>
      </c>
    </row>
    <row r="634" spans="1:1" x14ac:dyDescent="0.25">
      <c r="A634" s="57" t="s">
        <v>13798</v>
      </c>
    </row>
    <row r="635" spans="1:1" x14ac:dyDescent="0.25">
      <c r="A635" s="57" t="s">
        <v>13799</v>
      </c>
    </row>
    <row r="636" spans="1:1" x14ac:dyDescent="0.25">
      <c r="A636" s="57" t="s">
        <v>13800</v>
      </c>
    </row>
    <row r="637" spans="1:1" x14ac:dyDescent="0.25">
      <c r="A637" s="57" t="s">
        <v>13801</v>
      </c>
    </row>
    <row r="638" spans="1:1" x14ac:dyDescent="0.25">
      <c r="A638" s="57" t="s">
        <v>13802</v>
      </c>
    </row>
    <row r="639" spans="1:1" x14ac:dyDescent="0.25">
      <c r="A639" s="57" t="s">
        <v>13803</v>
      </c>
    </row>
    <row r="640" spans="1:1" x14ac:dyDescent="0.25">
      <c r="A640" s="57" t="s">
        <v>13804</v>
      </c>
    </row>
    <row r="641" spans="1:1" x14ac:dyDescent="0.25">
      <c r="A641" s="57" t="s">
        <v>13805</v>
      </c>
    </row>
    <row r="642" spans="1:1" x14ac:dyDescent="0.25">
      <c r="A642" s="57" t="s">
        <v>13806</v>
      </c>
    </row>
    <row r="643" spans="1:1" x14ac:dyDescent="0.25">
      <c r="A643" s="57" t="s">
        <v>13807</v>
      </c>
    </row>
    <row r="644" spans="1:1" x14ac:dyDescent="0.25">
      <c r="A644" s="57" t="s">
        <v>13808</v>
      </c>
    </row>
    <row r="645" spans="1:1" x14ac:dyDescent="0.25">
      <c r="A645" s="57" t="s">
        <v>13809</v>
      </c>
    </row>
    <row r="646" spans="1:1" x14ac:dyDescent="0.25">
      <c r="A646" s="57" t="s">
        <v>13810</v>
      </c>
    </row>
    <row r="647" spans="1:1" x14ac:dyDescent="0.25">
      <c r="A647" s="57" t="s">
        <v>13811</v>
      </c>
    </row>
    <row r="648" spans="1:1" x14ac:dyDescent="0.25">
      <c r="A648" s="57" t="s">
        <v>13812</v>
      </c>
    </row>
    <row r="649" spans="1:1" x14ac:dyDescent="0.25">
      <c r="A649" s="57" t="s">
        <v>13813</v>
      </c>
    </row>
    <row r="650" spans="1:1" x14ac:dyDescent="0.25">
      <c r="A650" s="57" t="s">
        <v>13814</v>
      </c>
    </row>
    <row r="651" spans="1:1" x14ac:dyDescent="0.25">
      <c r="A651" s="57" t="s">
        <v>13815</v>
      </c>
    </row>
    <row r="652" spans="1:1" x14ac:dyDescent="0.25">
      <c r="A652" s="57" t="s">
        <v>13816</v>
      </c>
    </row>
    <row r="653" spans="1:1" x14ac:dyDescent="0.25">
      <c r="A653" s="57" t="s">
        <v>13817</v>
      </c>
    </row>
    <row r="654" spans="1:1" x14ac:dyDescent="0.25">
      <c r="A654" s="57" t="s">
        <v>13818</v>
      </c>
    </row>
    <row r="655" spans="1:1" x14ac:dyDescent="0.25">
      <c r="A655" s="57" t="s">
        <v>13819</v>
      </c>
    </row>
    <row r="656" spans="1:1" x14ac:dyDescent="0.25">
      <c r="A656" s="57" t="s">
        <v>13820</v>
      </c>
    </row>
    <row r="657" spans="1:1" x14ac:dyDescent="0.25">
      <c r="A657" s="57" t="s">
        <v>13821</v>
      </c>
    </row>
    <row r="658" spans="1:1" x14ac:dyDescent="0.25">
      <c r="A658" s="57" t="s">
        <v>13822</v>
      </c>
    </row>
    <row r="659" spans="1:1" x14ac:dyDescent="0.25">
      <c r="A659" s="57" t="s">
        <v>13823</v>
      </c>
    </row>
    <row r="660" spans="1:1" x14ac:dyDescent="0.25">
      <c r="A660" s="57" t="s">
        <v>13824</v>
      </c>
    </row>
    <row r="661" spans="1:1" x14ac:dyDescent="0.25">
      <c r="A661" s="57" t="s">
        <v>13825</v>
      </c>
    </row>
    <row r="662" spans="1:1" x14ac:dyDescent="0.25">
      <c r="A662" s="57" t="s">
        <v>13826</v>
      </c>
    </row>
    <row r="663" spans="1:1" x14ac:dyDescent="0.25">
      <c r="A663" s="57" t="s">
        <v>13827</v>
      </c>
    </row>
    <row r="664" spans="1:1" x14ac:dyDescent="0.25">
      <c r="A664" s="57" t="s">
        <v>13828</v>
      </c>
    </row>
    <row r="665" spans="1:1" x14ac:dyDescent="0.25">
      <c r="A665" s="57" t="s">
        <v>13829</v>
      </c>
    </row>
    <row r="666" spans="1:1" x14ac:dyDescent="0.25">
      <c r="A666" s="57" t="s">
        <v>13830</v>
      </c>
    </row>
    <row r="667" spans="1:1" x14ac:dyDescent="0.25">
      <c r="A667" s="57" t="s">
        <v>13831</v>
      </c>
    </row>
    <row r="668" spans="1:1" x14ac:dyDescent="0.25">
      <c r="A668" s="57" t="s">
        <v>13832</v>
      </c>
    </row>
    <row r="669" spans="1:1" x14ac:dyDescent="0.25">
      <c r="A669" s="57" t="s">
        <v>13833</v>
      </c>
    </row>
    <row r="670" spans="1:1" x14ac:dyDescent="0.25">
      <c r="A670" s="57" t="s">
        <v>13834</v>
      </c>
    </row>
    <row r="671" spans="1:1" x14ac:dyDescent="0.25">
      <c r="A671" s="57" t="s">
        <v>13835</v>
      </c>
    </row>
    <row r="672" spans="1:1" x14ac:dyDescent="0.25">
      <c r="A672" s="57" t="s">
        <v>13836</v>
      </c>
    </row>
    <row r="673" spans="1:1" x14ac:dyDescent="0.25">
      <c r="A673" s="57" t="s">
        <v>13837</v>
      </c>
    </row>
    <row r="674" spans="1:1" x14ac:dyDescent="0.25">
      <c r="A674" s="57" t="s">
        <v>13838</v>
      </c>
    </row>
    <row r="675" spans="1:1" x14ac:dyDescent="0.25">
      <c r="A675" s="57" t="s">
        <v>13839</v>
      </c>
    </row>
    <row r="676" spans="1:1" x14ac:dyDescent="0.25">
      <c r="A676" s="57" t="s">
        <v>13840</v>
      </c>
    </row>
    <row r="677" spans="1:1" x14ac:dyDescent="0.25">
      <c r="A677" s="57" t="s">
        <v>13841</v>
      </c>
    </row>
    <row r="678" spans="1:1" x14ac:dyDescent="0.25">
      <c r="A678" s="57" t="s">
        <v>13842</v>
      </c>
    </row>
    <row r="679" spans="1:1" x14ac:dyDescent="0.25">
      <c r="A679" s="57" t="s">
        <v>13843</v>
      </c>
    </row>
    <row r="680" spans="1:1" x14ac:dyDescent="0.25">
      <c r="A680" s="57" t="s">
        <v>13844</v>
      </c>
    </row>
    <row r="681" spans="1:1" x14ac:dyDescent="0.25">
      <c r="A681" s="57" t="s">
        <v>13845</v>
      </c>
    </row>
    <row r="682" spans="1:1" x14ac:dyDescent="0.25">
      <c r="A682" s="57" t="s">
        <v>13846</v>
      </c>
    </row>
    <row r="683" spans="1:1" x14ac:dyDescent="0.25">
      <c r="A683" s="57" t="s">
        <v>13847</v>
      </c>
    </row>
    <row r="684" spans="1:1" x14ac:dyDescent="0.25">
      <c r="A684" s="57" t="s">
        <v>13848</v>
      </c>
    </row>
    <row r="685" spans="1:1" x14ac:dyDescent="0.25">
      <c r="A685" s="57" t="s">
        <v>13849</v>
      </c>
    </row>
    <row r="686" spans="1:1" x14ac:dyDescent="0.25">
      <c r="A686" s="57" t="s">
        <v>13850</v>
      </c>
    </row>
    <row r="687" spans="1:1" x14ac:dyDescent="0.25">
      <c r="A687" s="57" t="s">
        <v>13851</v>
      </c>
    </row>
    <row r="688" spans="1:1" x14ac:dyDescent="0.25">
      <c r="A688" s="57" t="s">
        <v>13852</v>
      </c>
    </row>
    <row r="689" spans="1:1" x14ac:dyDescent="0.25">
      <c r="A689" s="57" t="s">
        <v>13853</v>
      </c>
    </row>
    <row r="690" spans="1:1" x14ac:dyDescent="0.25">
      <c r="A690" s="57" t="s">
        <v>13854</v>
      </c>
    </row>
    <row r="691" spans="1:1" x14ac:dyDescent="0.25">
      <c r="A691" s="57" t="s">
        <v>13855</v>
      </c>
    </row>
    <row r="692" spans="1:1" x14ac:dyDescent="0.25">
      <c r="A692" s="57" t="s">
        <v>13856</v>
      </c>
    </row>
    <row r="693" spans="1:1" x14ac:dyDescent="0.25">
      <c r="A693" s="57" t="s">
        <v>13857</v>
      </c>
    </row>
    <row r="694" spans="1:1" x14ac:dyDescent="0.25">
      <c r="A694" s="57" t="s">
        <v>13858</v>
      </c>
    </row>
    <row r="695" spans="1:1" x14ac:dyDescent="0.25">
      <c r="A695" s="57" t="s">
        <v>13859</v>
      </c>
    </row>
    <row r="696" spans="1:1" x14ac:dyDescent="0.25">
      <c r="A696" s="57" t="s">
        <v>13860</v>
      </c>
    </row>
    <row r="697" spans="1:1" x14ac:dyDescent="0.25">
      <c r="A697" s="57" t="s">
        <v>13861</v>
      </c>
    </row>
    <row r="698" spans="1:1" x14ac:dyDescent="0.25">
      <c r="A698" s="57" t="s">
        <v>13862</v>
      </c>
    </row>
    <row r="699" spans="1:1" x14ac:dyDescent="0.25">
      <c r="A699" s="57" t="s">
        <v>13863</v>
      </c>
    </row>
    <row r="700" spans="1:1" x14ac:dyDescent="0.25">
      <c r="A700" s="57" t="s">
        <v>13864</v>
      </c>
    </row>
    <row r="701" spans="1:1" x14ac:dyDescent="0.25">
      <c r="A701" s="57" t="s">
        <v>13865</v>
      </c>
    </row>
    <row r="702" spans="1:1" x14ac:dyDescent="0.25">
      <c r="A702" s="57" t="s">
        <v>13866</v>
      </c>
    </row>
    <row r="703" spans="1:1" x14ac:dyDescent="0.25">
      <c r="A703" s="57" t="s">
        <v>13867</v>
      </c>
    </row>
    <row r="704" spans="1:1" x14ac:dyDescent="0.25">
      <c r="A704" s="57" t="s">
        <v>13868</v>
      </c>
    </row>
    <row r="705" spans="1:1" x14ac:dyDescent="0.25">
      <c r="A705" s="57" t="s">
        <v>13869</v>
      </c>
    </row>
    <row r="706" spans="1:1" x14ac:dyDescent="0.25">
      <c r="A706" s="57" t="s">
        <v>13870</v>
      </c>
    </row>
    <row r="707" spans="1:1" x14ac:dyDescent="0.25">
      <c r="A707" s="57" t="s">
        <v>13871</v>
      </c>
    </row>
    <row r="708" spans="1:1" x14ac:dyDescent="0.25">
      <c r="A708" s="57" t="s">
        <v>13872</v>
      </c>
    </row>
    <row r="709" spans="1:1" x14ac:dyDescent="0.25">
      <c r="A709" s="57" t="s">
        <v>13873</v>
      </c>
    </row>
    <row r="710" spans="1:1" x14ac:dyDescent="0.25">
      <c r="A710" s="57" t="s">
        <v>13874</v>
      </c>
    </row>
    <row r="711" spans="1:1" x14ac:dyDescent="0.25">
      <c r="A711" s="57" t="s">
        <v>13875</v>
      </c>
    </row>
    <row r="712" spans="1:1" x14ac:dyDescent="0.25">
      <c r="A712" s="57" t="s">
        <v>13876</v>
      </c>
    </row>
    <row r="713" spans="1:1" x14ac:dyDescent="0.25">
      <c r="A713" s="57" t="s">
        <v>13877</v>
      </c>
    </row>
    <row r="714" spans="1:1" x14ac:dyDescent="0.25">
      <c r="A714" s="57" t="s">
        <v>13878</v>
      </c>
    </row>
    <row r="715" spans="1:1" x14ac:dyDescent="0.25">
      <c r="A715" s="57" t="s">
        <v>13879</v>
      </c>
    </row>
    <row r="716" spans="1:1" x14ac:dyDescent="0.25">
      <c r="A716" s="57" t="s">
        <v>13880</v>
      </c>
    </row>
    <row r="717" spans="1:1" x14ac:dyDescent="0.25">
      <c r="A717" s="57" t="s">
        <v>13881</v>
      </c>
    </row>
    <row r="718" spans="1:1" x14ac:dyDescent="0.25">
      <c r="A718" s="57" t="s">
        <v>13882</v>
      </c>
    </row>
    <row r="719" spans="1:1" x14ac:dyDescent="0.25">
      <c r="A719" s="57" t="s">
        <v>13883</v>
      </c>
    </row>
    <row r="720" spans="1:1" x14ac:dyDescent="0.25">
      <c r="A720" s="57" t="s">
        <v>13884</v>
      </c>
    </row>
    <row r="721" spans="1:1" x14ac:dyDescent="0.25">
      <c r="A721" s="57" t="s">
        <v>13885</v>
      </c>
    </row>
    <row r="722" spans="1:1" x14ac:dyDescent="0.25">
      <c r="A722" s="57" t="s">
        <v>13886</v>
      </c>
    </row>
    <row r="724" spans="1:1" x14ac:dyDescent="0.25">
      <c r="A724" s="57" t="s">
        <v>13888</v>
      </c>
    </row>
    <row r="725" spans="1:1" x14ac:dyDescent="0.25">
      <c r="A725" s="57" t="s">
        <v>7320</v>
      </c>
    </row>
    <row r="726" spans="1:1" x14ac:dyDescent="0.25">
      <c r="A726" s="57" t="s">
        <v>13933</v>
      </c>
    </row>
    <row r="729" spans="1:1" x14ac:dyDescent="0.25">
      <c r="A729" s="58" t="s">
        <v>13934</v>
      </c>
    </row>
    <row r="730" spans="1:1" x14ac:dyDescent="0.25">
      <c r="A730" s="57" t="s">
        <v>13935</v>
      </c>
    </row>
    <row r="733" spans="1:1" x14ac:dyDescent="0.25">
      <c r="A733" s="58" t="s">
        <v>13936</v>
      </c>
    </row>
    <row r="734" spans="1:1" x14ac:dyDescent="0.25">
      <c r="A734" s="57" t="s">
        <v>7371</v>
      </c>
    </row>
    <row r="736" spans="1:1" x14ac:dyDescent="0.25">
      <c r="A736" s="57" t="s">
        <v>7372</v>
      </c>
    </row>
    <row r="739" spans="1:1" x14ac:dyDescent="0.25">
      <c r="A739" s="58" t="s">
        <v>13937</v>
      </c>
    </row>
    <row r="740" spans="1:1" x14ac:dyDescent="0.25">
      <c r="A740" s="58" t="s">
        <v>13893</v>
      </c>
    </row>
    <row r="741" spans="1:1" x14ac:dyDescent="0.25">
      <c r="A741" s="57" t="s">
        <v>7369</v>
      </c>
    </row>
    <row r="742" spans="1:1" x14ac:dyDescent="0.25">
      <c r="A742" s="57" t="s">
        <v>13894</v>
      </c>
    </row>
    <row r="743" spans="1:1" x14ac:dyDescent="0.25">
      <c r="A743" s="57" t="s">
        <v>13895</v>
      </c>
    </row>
    <row r="746" spans="1:1" x14ac:dyDescent="0.25">
      <c r="A746" s="58" t="s">
        <v>13938</v>
      </c>
    </row>
    <row r="747" spans="1:1" x14ac:dyDescent="0.25">
      <c r="A747" s="58" t="s">
        <v>7366</v>
      </c>
    </row>
    <row r="748" spans="1:1" x14ac:dyDescent="0.25">
      <c r="A748" s="57" t="s">
        <v>7365</v>
      </c>
    </row>
    <row r="750" spans="1:1" x14ac:dyDescent="0.25">
      <c r="A750" s="57" t="s">
        <v>13999</v>
      </c>
    </row>
    <row r="751" spans="1:1" x14ac:dyDescent="0.25">
      <c r="A751" s="57" t="s">
        <v>14000</v>
      </c>
    </row>
    <row r="754" spans="1:1" x14ac:dyDescent="0.25">
      <c r="A754" s="58" t="s">
        <v>7373</v>
      </c>
    </row>
    <row r="756" spans="1:1" x14ac:dyDescent="0.25">
      <c r="A756" s="58" t="s">
        <v>7374</v>
      </c>
    </row>
    <row r="758" spans="1:1" x14ac:dyDescent="0.25">
      <c r="A758" s="58" t="s">
        <v>7375</v>
      </c>
    </row>
    <row r="760" spans="1:1" x14ac:dyDescent="0.25">
      <c r="A760" s="58" t="s">
        <v>13939</v>
      </c>
    </row>
    <row r="761" spans="1:1" x14ac:dyDescent="0.25">
      <c r="A761" s="58" t="s">
        <v>14001</v>
      </c>
    </row>
    <row r="762" spans="1:1" x14ac:dyDescent="0.25">
      <c r="A762" s="58" t="s">
        <v>14002</v>
      </c>
    </row>
    <row r="763" spans="1:1" x14ac:dyDescent="0.25">
      <c r="A763" s="57" t="s">
        <v>14003</v>
      </c>
    </row>
    <row r="766" spans="1:1" x14ac:dyDescent="0.25">
      <c r="A766" s="58" t="s">
        <v>13940</v>
      </c>
    </row>
    <row r="767" spans="1:1" x14ac:dyDescent="0.25">
      <c r="A767" s="57" t="s">
        <v>14004</v>
      </c>
    </row>
    <row r="769" spans="1:1" x14ac:dyDescent="0.25">
      <c r="A769" s="57" t="s">
        <v>7376</v>
      </c>
    </row>
    <row r="772" spans="1:1" x14ac:dyDescent="0.25">
      <c r="A772" s="58" t="s">
        <v>13941</v>
      </c>
    </row>
    <row r="773" spans="1:1" x14ac:dyDescent="0.25">
      <c r="A773" s="57" t="s">
        <v>14005</v>
      </c>
    </row>
    <row r="775" spans="1:1" x14ac:dyDescent="0.25">
      <c r="A775" s="57" t="s">
        <v>7377</v>
      </c>
    </row>
    <row r="777" spans="1:1" x14ac:dyDescent="0.25">
      <c r="A777" s="57" t="s">
        <v>8</v>
      </c>
    </row>
    <row r="780" spans="1:1" x14ac:dyDescent="0.25">
      <c r="A780" s="58" t="s">
        <v>13942</v>
      </c>
    </row>
    <row r="781" spans="1:1" x14ac:dyDescent="0.25">
      <c r="A781" s="57" t="s">
        <v>14006</v>
      </c>
    </row>
    <row r="783" spans="1:1" x14ac:dyDescent="0.25">
      <c r="A783" s="57" t="s">
        <v>7378</v>
      </c>
    </row>
    <row r="785" spans="1:1" x14ac:dyDescent="0.25">
      <c r="A785" s="57" t="s">
        <v>8</v>
      </c>
    </row>
    <row r="788" spans="1:1" x14ac:dyDescent="0.25">
      <c r="A788" s="58" t="s">
        <v>13943</v>
      </c>
    </row>
    <row r="789" spans="1:1" x14ac:dyDescent="0.25">
      <c r="A789" s="57" t="s">
        <v>7379</v>
      </c>
    </row>
    <row r="790" spans="1:1" x14ac:dyDescent="0.25">
      <c r="A790" s="57" t="s">
        <v>7380</v>
      </c>
    </row>
    <row r="791" spans="1:1" x14ac:dyDescent="0.25">
      <c r="A791" s="57" t="s">
        <v>9</v>
      </c>
    </row>
    <row r="792" spans="1:1" x14ac:dyDescent="0.25">
      <c r="A792" s="57" t="s">
        <v>7381</v>
      </c>
    </row>
    <row r="793" spans="1:1" x14ac:dyDescent="0.25">
      <c r="A793" s="57" t="s">
        <v>10</v>
      </c>
    </row>
    <row r="794" spans="1:1" x14ac:dyDescent="0.25">
      <c r="A794" s="57" t="s">
        <v>7382</v>
      </c>
    </row>
    <row r="796" spans="1:1" x14ac:dyDescent="0.25">
      <c r="A796" s="57" t="s">
        <v>7383</v>
      </c>
    </row>
    <row r="797" spans="1:1" x14ac:dyDescent="0.25">
      <c r="A797" s="57" t="s">
        <v>11</v>
      </c>
    </row>
    <row r="798" spans="1:1" x14ac:dyDescent="0.25">
      <c r="A798" s="57" t="s">
        <v>7384</v>
      </c>
    </row>
    <row r="800" spans="1:1" x14ac:dyDescent="0.25">
      <c r="A800" s="57" t="s">
        <v>7385</v>
      </c>
    </row>
    <row r="803" spans="1:1" x14ac:dyDescent="0.25">
      <c r="A803" s="57" t="s">
        <v>7386</v>
      </c>
    </row>
    <row r="804" spans="1:1" x14ac:dyDescent="0.25">
      <c r="A804" s="57" t="s">
        <v>7387</v>
      </c>
    </row>
    <row r="805" spans="1:1" x14ac:dyDescent="0.25">
      <c r="A805" s="57" t="s">
        <v>9</v>
      </c>
    </row>
    <row r="806" spans="1:1" x14ac:dyDescent="0.25">
      <c r="A806" s="57" t="s">
        <v>7381</v>
      </c>
    </row>
    <row r="807" spans="1:1" x14ac:dyDescent="0.25">
      <c r="A807" s="57" t="s">
        <v>10</v>
      </c>
    </row>
    <row r="808" spans="1:1" x14ac:dyDescent="0.25">
      <c r="A808" s="57" t="s">
        <v>7388</v>
      </c>
    </row>
    <row r="810" spans="1:1" x14ac:dyDescent="0.25">
      <c r="A810" s="57" t="s">
        <v>7389</v>
      </c>
    </row>
    <row r="811" spans="1:1" x14ac:dyDescent="0.25">
      <c r="A811" s="57" t="s">
        <v>11</v>
      </c>
    </row>
    <row r="812" spans="1:1" x14ac:dyDescent="0.25">
      <c r="A812" s="57" t="s">
        <v>7390</v>
      </c>
    </row>
    <row r="814" spans="1:1" x14ac:dyDescent="0.25">
      <c r="A814" s="57" t="s">
        <v>7391</v>
      </c>
    </row>
    <row r="816" spans="1:1" x14ac:dyDescent="0.25">
      <c r="A816" s="57" t="s">
        <v>13944</v>
      </c>
    </row>
    <row r="819" spans="1:1" x14ac:dyDescent="0.25">
      <c r="A819" s="58" t="s">
        <v>13945</v>
      </c>
    </row>
    <row r="820" spans="1:1" x14ac:dyDescent="0.25">
      <c r="A820" s="58" t="s">
        <v>13946</v>
      </c>
    </row>
    <row r="821" spans="1:1" x14ac:dyDescent="0.25">
      <c r="A821" s="58" t="s">
        <v>14007</v>
      </c>
    </row>
    <row r="822" spans="1:1" x14ac:dyDescent="0.25">
      <c r="A822" s="58" t="s">
        <v>14008</v>
      </c>
    </row>
    <row r="824" spans="1:1" x14ac:dyDescent="0.25">
      <c r="A824" s="57" t="s">
        <v>14009</v>
      </c>
    </row>
    <row r="825" spans="1:1" x14ac:dyDescent="0.25">
      <c r="A825" s="57" t="s">
        <v>14010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63622-9B3A-4198-AEE0-19C64EC301DF}">
  <sheetPr>
    <tabColor rgb="FF7C2855"/>
    <pageSetUpPr fitToPage="1"/>
  </sheetPr>
  <dimension ref="A1:E168"/>
  <sheetViews>
    <sheetView zoomScaleNormal="100" workbookViewId="0">
      <selection activeCell="H13" sqref="H13"/>
    </sheetView>
  </sheetViews>
  <sheetFormatPr defaultColWidth="9.1796875" defaultRowHeight="12.5" x14ac:dyDescent="0.25"/>
  <cols>
    <col min="1" max="1" width="6.1796875" style="9" customWidth="1"/>
    <col min="2" max="2" width="68.26953125" style="9" bestFit="1" customWidth="1"/>
    <col min="3" max="3" width="11.54296875" style="9" customWidth="1"/>
    <col min="4" max="4" width="4.81640625" style="9" bestFit="1" customWidth="1"/>
    <col min="5" max="5" width="3.54296875" style="83" customWidth="1"/>
    <col min="6" max="16384" width="9.1796875" style="9"/>
  </cols>
  <sheetData>
    <row r="1" spans="1:5" s="125" customFormat="1" ht="39" customHeight="1" x14ac:dyDescent="0.35">
      <c r="A1" s="126" t="s">
        <v>13549</v>
      </c>
      <c r="B1" s="126"/>
      <c r="E1" s="127" t="s">
        <v>13101</v>
      </c>
    </row>
    <row r="2" spans="1:5" ht="25" x14ac:dyDescent="0.25">
      <c r="A2" s="11" t="s">
        <v>13103</v>
      </c>
      <c r="B2" s="10" t="s">
        <v>948</v>
      </c>
      <c r="C2" s="116" t="s">
        <v>13570</v>
      </c>
      <c r="D2" s="78" t="s">
        <v>13959</v>
      </c>
      <c r="E2" s="78" t="s">
        <v>13571</v>
      </c>
    </row>
    <row r="3" spans="1:5" ht="13" x14ac:dyDescent="0.3">
      <c r="A3" s="9" t="s">
        <v>24</v>
      </c>
      <c r="B3" s="9" t="s">
        <v>947</v>
      </c>
      <c r="C3" s="117">
        <v>1.0129774828311362</v>
      </c>
      <c r="D3" s="100" t="s">
        <v>13547</v>
      </c>
      <c r="E3" s="83" t="s">
        <v>13547</v>
      </c>
    </row>
    <row r="4" spans="1:5" ht="13" x14ac:dyDescent="0.3">
      <c r="A4" s="9" t="s">
        <v>91</v>
      </c>
      <c r="B4" s="9" t="s">
        <v>946</v>
      </c>
      <c r="C4" s="117">
        <v>1.022199321870678</v>
      </c>
      <c r="D4" s="100" t="s">
        <v>13547</v>
      </c>
      <c r="E4" s="83" t="s">
        <v>13547</v>
      </c>
    </row>
    <row r="5" spans="1:5" ht="13" x14ac:dyDescent="0.3">
      <c r="A5" s="9" t="s">
        <v>63</v>
      </c>
      <c r="B5" s="9" t="s">
        <v>945</v>
      </c>
      <c r="C5" s="117">
        <v>1.1036843384952273</v>
      </c>
      <c r="D5" s="100" t="s">
        <v>13547</v>
      </c>
      <c r="E5" s="83" t="s">
        <v>13547</v>
      </c>
    </row>
    <row r="6" spans="1:5" ht="13" x14ac:dyDescent="0.3">
      <c r="A6" s="9" t="s">
        <v>29</v>
      </c>
      <c r="B6" s="9" t="s">
        <v>944</v>
      </c>
      <c r="C6" s="117">
        <v>1.138331983799203</v>
      </c>
      <c r="D6" s="100" t="s">
        <v>13547</v>
      </c>
      <c r="E6" s="83" t="s">
        <v>13547</v>
      </c>
    </row>
    <row r="7" spans="1:5" ht="13" x14ac:dyDescent="0.3">
      <c r="A7" s="9" t="s">
        <v>94</v>
      </c>
      <c r="B7" s="9" t="s">
        <v>943</v>
      </c>
      <c r="C7" s="117">
        <v>1.0210067544622958</v>
      </c>
      <c r="D7" s="100" t="s">
        <v>13547</v>
      </c>
      <c r="E7" s="83" t="s">
        <v>13547</v>
      </c>
    </row>
    <row r="8" spans="1:5" ht="13" x14ac:dyDescent="0.3">
      <c r="A8" s="9" t="s">
        <v>83</v>
      </c>
      <c r="B8" s="9" t="s">
        <v>942</v>
      </c>
      <c r="C8" s="117">
        <v>1.148885775980566</v>
      </c>
      <c r="D8" s="100" t="s">
        <v>13547</v>
      </c>
      <c r="E8" s="83" t="s">
        <v>13547</v>
      </c>
    </row>
    <row r="9" spans="1:5" ht="13" x14ac:dyDescent="0.3">
      <c r="A9" s="9" t="s">
        <v>124</v>
      </c>
      <c r="B9" s="9" t="s">
        <v>941</v>
      </c>
      <c r="C9" s="117">
        <v>1.0606766853038301</v>
      </c>
      <c r="D9" s="100" t="s">
        <v>13547</v>
      </c>
      <c r="E9" s="83" t="s">
        <v>13547</v>
      </c>
    </row>
    <row r="10" spans="1:5" ht="13" x14ac:dyDescent="0.3">
      <c r="A10" s="9" t="s">
        <v>159</v>
      </c>
      <c r="B10" s="9" t="s">
        <v>940</v>
      </c>
      <c r="C10" s="117">
        <v>1.0989438784387531</v>
      </c>
      <c r="D10" s="100" t="s">
        <v>13547</v>
      </c>
      <c r="E10" s="83" t="s">
        <v>13548</v>
      </c>
    </row>
    <row r="11" spans="1:5" ht="13" x14ac:dyDescent="0.3">
      <c r="A11" s="9" t="s">
        <v>158</v>
      </c>
      <c r="B11" s="9" t="s">
        <v>939</v>
      </c>
      <c r="C11" s="117">
        <v>1.0421620293366622</v>
      </c>
      <c r="D11" s="100" t="s">
        <v>13547</v>
      </c>
      <c r="E11" s="83" t="s">
        <v>13548</v>
      </c>
    </row>
    <row r="12" spans="1:5" ht="13" x14ac:dyDescent="0.3">
      <c r="A12" s="9" t="s">
        <v>52</v>
      </c>
      <c r="B12" s="9" t="s">
        <v>938</v>
      </c>
      <c r="C12" s="117">
        <v>1.0418213660062354</v>
      </c>
      <c r="D12" s="100" t="s">
        <v>13547</v>
      </c>
      <c r="E12" s="83" t="s">
        <v>13547</v>
      </c>
    </row>
    <row r="13" spans="1:5" ht="13" x14ac:dyDescent="0.3">
      <c r="A13" s="9" t="s">
        <v>78</v>
      </c>
      <c r="B13" s="9" t="s">
        <v>937</v>
      </c>
      <c r="C13" s="117">
        <v>1.0133341160612814</v>
      </c>
      <c r="D13" s="100" t="s">
        <v>13547</v>
      </c>
      <c r="E13" s="83" t="s">
        <v>13547</v>
      </c>
    </row>
    <row r="14" spans="1:5" ht="13" x14ac:dyDescent="0.3">
      <c r="A14" s="9" t="s">
        <v>103</v>
      </c>
      <c r="B14" s="9" t="s">
        <v>936</v>
      </c>
      <c r="C14" s="117">
        <v>1.0343634798721322</v>
      </c>
      <c r="D14" s="100" t="s">
        <v>13547</v>
      </c>
      <c r="E14" s="83" t="s">
        <v>13547</v>
      </c>
    </row>
    <row r="15" spans="1:5" ht="13" x14ac:dyDescent="0.3">
      <c r="A15" s="9" t="s">
        <v>17</v>
      </c>
      <c r="B15" s="9" t="s">
        <v>935</v>
      </c>
      <c r="C15" s="117">
        <v>1.0146063660403599</v>
      </c>
      <c r="D15" s="100" t="s">
        <v>13547</v>
      </c>
      <c r="E15" s="83" t="s">
        <v>13547</v>
      </c>
    </row>
    <row r="16" spans="1:5" ht="13" x14ac:dyDescent="0.3">
      <c r="A16" s="9" t="s">
        <v>168</v>
      </c>
      <c r="B16" s="9" t="s">
        <v>934</v>
      </c>
      <c r="C16" s="117">
        <v>1.0364334028206239</v>
      </c>
      <c r="D16" s="100" t="s">
        <v>13547</v>
      </c>
      <c r="E16" s="83" t="s">
        <v>13548</v>
      </c>
    </row>
    <row r="17" spans="1:5" ht="13" x14ac:dyDescent="0.3">
      <c r="A17" s="9" t="s">
        <v>81</v>
      </c>
      <c r="B17" s="9" t="s">
        <v>933</v>
      </c>
      <c r="C17" s="117">
        <v>1.0903653015600687</v>
      </c>
      <c r="D17" s="100" t="s">
        <v>13547</v>
      </c>
      <c r="E17" s="83" t="s">
        <v>13547</v>
      </c>
    </row>
    <row r="18" spans="1:5" ht="13" x14ac:dyDescent="0.3">
      <c r="A18" s="9" t="s">
        <v>137</v>
      </c>
      <c r="B18" s="9" t="s">
        <v>932</v>
      </c>
      <c r="C18" s="117">
        <v>1.0180743901456677</v>
      </c>
      <c r="D18" s="100" t="s">
        <v>13547</v>
      </c>
      <c r="E18" s="83" t="s">
        <v>13547</v>
      </c>
    </row>
    <row r="19" spans="1:5" ht="13" x14ac:dyDescent="0.3">
      <c r="A19" s="9" t="s">
        <v>33</v>
      </c>
      <c r="B19" s="9" t="s">
        <v>931</v>
      </c>
      <c r="C19" s="117">
        <v>1.077598998890102</v>
      </c>
      <c r="D19" s="100" t="s">
        <v>13547</v>
      </c>
      <c r="E19" s="83" t="s">
        <v>13547</v>
      </c>
    </row>
    <row r="20" spans="1:5" ht="13" x14ac:dyDescent="0.3">
      <c r="A20" s="9" t="s">
        <v>154</v>
      </c>
      <c r="B20" s="9" t="s">
        <v>930</v>
      </c>
      <c r="C20" s="117">
        <v>1.1378212411595972</v>
      </c>
      <c r="D20" s="100" t="s">
        <v>13547</v>
      </c>
      <c r="E20" s="83" t="s">
        <v>13548</v>
      </c>
    </row>
    <row r="21" spans="1:5" ht="13" x14ac:dyDescent="0.3">
      <c r="A21" s="9" t="s">
        <v>53</v>
      </c>
      <c r="B21" s="9" t="s">
        <v>929</v>
      </c>
      <c r="C21" s="117">
        <v>1.1512356989860162</v>
      </c>
      <c r="D21" s="100" t="s">
        <v>13547</v>
      </c>
      <c r="E21" s="83" t="s">
        <v>13547</v>
      </c>
    </row>
    <row r="22" spans="1:5" ht="13" x14ac:dyDescent="0.3">
      <c r="A22" s="9" t="s">
        <v>30</v>
      </c>
      <c r="B22" s="9" t="s">
        <v>928</v>
      </c>
      <c r="C22" s="117">
        <v>1.0200954697792863</v>
      </c>
      <c r="D22" s="100" t="s">
        <v>13547</v>
      </c>
      <c r="E22" s="83" t="s">
        <v>13547</v>
      </c>
    </row>
    <row r="23" spans="1:5" ht="13" x14ac:dyDescent="0.3">
      <c r="A23" s="9" t="s">
        <v>146</v>
      </c>
      <c r="B23" s="9" t="s">
        <v>927</v>
      </c>
      <c r="C23" s="117">
        <v>1.020950233253739</v>
      </c>
      <c r="D23" s="100" t="s">
        <v>13547</v>
      </c>
      <c r="E23" s="83" t="s">
        <v>13548</v>
      </c>
    </row>
    <row r="24" spans="1:5" ht="13" x14ac:dyDescent="0.3">
      <c r="A24" s="9" t="s">
        <v>43</v>
      </c>
      <c r="B24" s="9" t="s">
        <v>926</v>
      </c>
      <c r="C24" s="117">
        <v>1.0254241005506406</v>
      </c>
      <c r="D24" s="100" t="s">
        <v>13547</v>
      </c>
      <c r="E24" s="83" t="s">
        <v>13547</v>
      </c>
    </row>
    <row r="25" spans="1:5" ht="13" x14ac:dyDescent="0.3">
      <c r="A25" s="9" t="s">
        <v>80</v>
      </c>
      <c r="B25" s="9" t="s">
        <v>925</v>
      </c>
      <c r="C25" s="117">
        <v>1.0175768124261788</v>
      </c>
      <c r="D25" s="100" t="s">
        <v>13547</v>
      </c>
      <c r="E25" s="83" t="s">
        <v>13547</v>
      </c>
    </row>
    <row r="26" spans="1:5" ht="13" x14ac:dyDescent="0.3">
      <c r="A26" s="9" t="s">
        <v>167</v>
      </c>
      <c r="B26" s="9" t="s">
        <v>924</v>
      </c>
      <c r="C26" s="117">
        <v>1.0495257657968287</v>
      </c>
      <c r="D26" s="100" t="s">
        <v>13547</v>
      </c>
      <c r="E26" s="83" t="s">
        <v>13548</v>
      </c>
    </row>
    <row r="27" spans="1:5" ht="13" x14ac:dyDescent="0.3">
      <c r="A27" s="9" t="s">
        <v>99</v>
      </c>
      <c r="B27" s="9" t="s">
        <v>923</v>
      </c>
      <c r="C27" s="117">
        <v>1.1432893244101521</v>
      </c>
      <c r="D27" s="100" t="s">
        <v>13547</v>
      </c>
      <c r="E27" s="83" t="s">
        <v>13547</v>
      </c>
    </row>
    <row r="28" spans="1:5" ht="13" x14ac:dyDescent="0.3">
      <c r="A28" s="9" t="s">
        <v>75</v>
      </c>
      <c r="B28" s="9" t="s">
        <v>922</v>
      </c>
      <c r="C28" s="117">
        <v>1.0214414410508008</v>
      </c>
      <c r="D28" s="100" t="s">
        <v>13547</v>
      </c>
      <c r="E28" s="83" t="s">
        <v>13548</v>
      </c>
    </row>
    <row r="29" spans="1:5" ht="13" x14ac:dyDescent="0.3">
      <c r="A29" s="9" t="s">
        <v>133</v>
      </c>
      <c r="B29" s="9" t="s">
        <v>921</v>
      </c>
      <c r="C29" s="117">
        <v>1.1358984864862121</v>
      </c>
      <c r="D29" s="100" t="s">
        <v>13547</v>
      </c>
      <c r="E29" s="83" t="s">
        <v>13547</v>
      </c>
    </row>
    <row r="30" spans="1:5" ht="13" x14ac:dyDescent="0.3">
      <c r="A30" s="9" t="s">
        <v>148</v>
      </c>
      <c r="B30" s="9" t="s">
        <v>920</v>
      </c>
      <c r="C30" s="117">
        <v>1.0265749488030711</v>
      </c>
      <c r="D30" s="100" t="s">
        <v>13547</v>
      </c>
      <c r="E30" s="83" t="s">
        <v>13548</v>
      </c>
    </row>
    <row r="31" spans="1:5" ht="13" x14ac:dyDescent="0.3">
      <c r="A31" s="9" t="s">
        <v>919</v>
      </c>
      <c r="B31" s="9" t="s">
        <v>918</v>
      </c>
      <c r="C31" s="117">
        <v>1.0329906171947858</v>
      </c>
      <c r="D31" s="100" t="s">
        <v>13547</v>
      </c>
      <c r="E31" s="83" t="s">
        <v>13548</v>
      </c>
    </row>
    <row r="32" spans="1:5" ht="13" x14ac:dyDescent="0.3">
      <c r="A32" s="9" t="s">
        <v>51</v>
      </c>
      <c r="B32" s="9" t="s">
        <v>917</v>
      </c>
      <c r="C32" s="117">
        <v>1.0152984131081273</v>
      </c>
      <c r="D32" s="100" t="s">
        <v>13547</v>
      </c>
      <c r="E32" s="83" t="s">
        <v>13547</v>
      </c>
    </row>
    <row r="33" spans="1:5" ht="13" x14ac:dyDescent="0.3">
      <c r="A33" s="9" t="s">
        <v>87</v>
      </c>
      <c r="B33" s="9" t="s">
        <v>916</v>
      </c>
      <c r="C33" s="117">
        <v>1.0102841952140467</v>
      </c>
      <c r="D33" s="100" t="s">
        <v>13547</v>
      </c>
      <c r="E33" s="83" t="s">
        <v>13547</v>
      </c>
    </row>
    <row r="34" spans="1:5" ht="13" x14ac:dyDescent="0.3">
      <c r="A34" s="9" t="s">
        <v>152</v>
      </c>
      <c r="B34" s="9" t="s">
        <v>915</v>
      </c>
      <c r="C34" s="117">
        <v>1.0299622756523199</v>
      </c>
      <c r="D34" s="100" t="s">
        <v>13547</v>
      </c>
      <c r="E34" s="83" t="s">
        <v>13548</v>
      </c>
    </row>
    <row r="35" spans="1:5" ht="13" x14ac:dyDescent="0.3">
      <c r="A35" s="9" t="s">
        <v>72</v>
      </c>
      <c r="B35" s="9" t="s">
        <v>914</v>
      </c>
      <c r="C35" s="117">
        <v>1.083147029890027</v>
      </c>
      <c r="D35" s="100" t="s">
        <v>13547</v>
      </c>
      <c r="E35" s="83" t="s">
        <v>13547</v>
      </c>
    </row>
    <row r="36" spans="1:5" ht="13" x14ac:dyDescent="0.3">
      <c r="A36" s="9" t="s">
        <v>130</v>
      </c>
      <c r="B36" s="9" t="s">
        <v>913</v>
      </c>
      <c r="C36" s="117">
        <v>1.0353287010511616</v>
      </c>
      <c r="D36" s="100" t="s">
        <v>13547</v>
      </c>
      <c r="E36" s="83" t="s">
        <v>13547</v>
      </c>
    </row>
    <row r="37" spans="1:5" ht="13" x14ac:dyDescent="0.3">
      <c r="A37" s="9" t="s">
        <v>68</v>
      </c>
      <c r="B37" s="9" t="s">
        <v>912</v>
      </c>
      <c r="C37" s="117">
        <v>1.0281926318870813</v>
      </c>
      <c r="D37" s="100" t="s">
        <v>13547</v>
      </c>
      <c r="E37" s="83" t="s">
        <v>13547</v>
      </c>
    </row>
    <row r="38" spans="1:5" ht="13" x14ac:dyDescent="0.3">
      <c r="A38" s="9" t="s">
        <v>120</v>
      </c>
      <c r="B38" s="9" t="s">
        <v>911</v>
      </c>
      <c r="C38" s="117">
        <v>1.0206236540814235</v>
      </c>
      <c r="D38" s="100" t="s">
        <v>13547</v>
      </c>
      <c r="E38" s="83" t="s">
        <v>13547</v>
      </c>
    </row>
    <row r="39" spans="1:5" ht="13" x14ac:dyDescent="0.3">
      <c r="A39" s="9" t="s">
        <v>97</v>
      </c>
      <c r="B39" s="9" t="s">
        <v>910</v>
      </c>
      <c r="C39" s="117">
        <v>1.0216232963213097</v>
      </c>
      <c r="D39" s="100" t="s">
        <v>13547</v>
      </c>
      <c r="E39" s="83" t="s">
        <v>13547</v>
      </c>
    </row>
    <row r="40" spans="1:5" ht="13" x14ac:dyDescent="0.3">
      <c r="A40" s="9" t="s">
        <v>119</v>
      </c>
      <c r="B40" s="9" t="s">
        <v>909</v>
      </c>
      <c r="C40" s="117">
        <v>1.0259854021618102</v>
      </c>
      <c r="D40" s="100" t="s">
        <v>13547</v>
      </c>
      <c r="E40" s="83" t="s">
        <v>13547</v>
      </c>
    </row>
    <row r="41" spans="1:5" ht="13" x14ac:dyDescent="0.3">
      <c r="A41" s="9" t="s">
        <v>67</v>
      </c>
      <c r="B41" s="9" t="s">
        <v>908</v>
      </c>
      <c r="C41" s="117">
        <v>1.1339174198582673</v>
      </c>
      <c r="D41" s="100" t="s">
        <v>13547</v>
      </c>
      <c r="E41" s="83" t="s">
        <v>13547</v>
      </c>
    </row>
    <row r="42" spans="1:5" ht="13" x14ac:dyDescent="0.3">
      <c r="A42" s="9" t="s">
        <v>174</v>
      </c>
      <c r="B42" s="9" t="s">
        <v>907</v>
      </c>
      <c r="C42" s="117">
        <v>1.0665158835151598</v>
      </c>
      <c r="D42" s="100" t="s">
        <v>13547</v>
      </c>
      <c r="E42" s="83" t="s">
        <v>13548</v>
      </c>
    </row>
    <row r="43" spans="1:5" ht="13" x14ac:dyDescent="0.3">
      <c r="A43" s="9" t="s">
        <v>27</v>
      </c>
      <c r="B43" s="9" t="s">
        <v>906</v>
      </c>
      <c r="C43" s="117">
        <v>1.0960206120920015</v>
      </c>
      <c r="D43" s="100" t="s">
        <v>13547</v>
      </c>
      <c r="E43" s="83" t="s">
        <v>13547</v>
      </c>
    </row>
    <row r="44" spans="1:5" ht="13" x14ac:dyDescent="0.3">
      <c r="A44" s="9" t="s">
        <v>55</v>
      </c>
      <c r="B44" s="9" t="s">
        <v>905</v>
      </c>
      <c r="C44" s="117">
        <v>1.0203195382518482</v>
      </c>
      <c r="D44" s="100" t="s">
        <v>13547</v>
      </c>
      <c r="E44" s="83" t="s">
        <v>13547</v>
      </c>
    </row>
    <row r="45" spans="1:5" ht="13" x14ac:dyDescent="0.3">
      <c r="A45" s="9" t="s">
        <v>139</v>
      </c>
      <c r="B45" s="9" t="s">
        <v>904</v>
      </c>
      <c r="C45" s="117">
        <v>1.0448655392968387</v>
      </c>
      <c r="D45" s="100" t="s">
        <v>13547</v>
      </c>
      <c r="E45" s="83" t="s">
        <v>13547</v>
      </c>
    </row>
    <row r="46" spans="1:5" ht="13" x14ac:dyDescent="0.3">
      <c r="A46" s="9" t="s">
        <v>173</v>
      </c>
      <c r="B46" s="9" t="s">
        <v>903</v>
      </c>
      <c r="C46" s="117">
        <v>1.0351819956121395</v>
      </c>
      <c r="D46" s="100" t="s">
        <v>13547</v>
      </c>
      <c r="E46" s="83" t="s">
        <v>13548</v>
      </c>
    </row>
    <row r="47" spans="1:5" ht="13" x14ac:dyDescent="0.3">
      <c r="A47" s="9" t="s">
        <v>60</v>
      </c>
      <c r="B47" s="9" t="s">
        <v>902</v>
      </c>
      <c r="C47" s="117">
        <v>1.0324278874826716</v>
      </c>
      <c r="D47" s="100" t="s">
        <v>13547</v>
      </c>
      <c r="E47" s="83" t="s">
        <v>13547</v>
      </c>
    </row>
    <row r="48" spans="1:5" ht="13" x14ac:dyDescent="0.3">
      <c r="A48" s="9" t="s">
        <v>107</v>
      </c>
      <c r="B48" s="9" t="s">
        <v>901</v>
      </c>
      <c r="C48" s="117">
        <v>1.1799436029538042</v>
      </c>
      <c r="D48" s="100" t="s">
        <v>13547</v>
      </c>
      <c r="E48" s="83" t="s">
        <v>13547</v>
      </c>
    </row>
    <row r="49" spans="1:5" ht="13" x14ac:dyDescent="0.3">
      <c r="A49" s="9" t="s">
        <v>104</v>
      </c>
      <c r="B49" s="9" t="s">
        <v>900</v>
      </c>
      <c r="C49" s="117">
        <v>1.0517211229273458</v>
      </c>
      <c r="D49" s="100" t="s">
        <v>13547</v>
      </c>
      <c r="E49" s="83" t="s">
        <v>13547</v>
      </c>
    </row>
    <row r="50" spans="1:5" ht="13" x14ac:dyDescent="0.3">
      <c r="A50" s="9" t="s">
        <v>37</v>
      </c>
      <c r="B50" s="9" t="s">
        <v>899</v>
      </c>
      <c r="C50" s="117">
        <v>1.1510765420770397</v>
      </c>
      <c r="D50" s="100" t="s">
        <v>13547</v>
      </c>
      <c r="E50" s="83" t="s">
        <v>13547</v>
      </c>
    </row>
    <row r="51" spans="1:5" ht="13" x14ac:dyDescent="0.3">
      <c r="A51" s="9" t="s">
        <v>149</v>
      </c>
      <c r="B51" s="9" t="s">
        <v>13540</v>
      </c>
      <c r="C51" s="117">
        <v>1.0499077544565045</v>
      </c>
      <c r="D51" s="100" t="s">
        <v>13547</v>
      </c>
      <c r="E51" s="83" t="s">
        <v>13548</v>
      </c>
    </row>
    <row r="52" spans="1:5" ht="13" x14ac:dyDescent="0.3">
      <c r="A52" s="9" t="s">
        <v>105</v>
      </c>
      <c r="B52" s="9" t="s">
        <v>898</v>
      </c>
      <c r="C52" s="117">
        <v>1.0651741517780962</v>
      </c>
      <c r="D52" s="100" t="s">
        <v>13547</v>
      </c>
      <c r="E52" s="83" t="s">
        <v>13547</v>
      </c>
    </row>
    <row r="53" spans="1:5" ht="13" x14ac:dyDescent="0.3">
      <c r="A53" s="9" t="s">
        <v>23</v>
      </c>
      <c r="B53" s="9" t="s">
        <v>897</v>
      </c>
      <c r="C53" s="117">
        <v>1.0349621901710524</v>
      </c>
      <c r="D53" s="100" t="s">
        <v>13547</v>
      </c>
      <c r="E53" s="83" t="s">
        <v>13547</v>
      </c>
    </row>
    <row r="54" spans="1:5" ht="13" x14ac:dyDescent="0.3">
      <c r="A54" s="9" t="s">
        <v>157</v>
      </c>
      <c r="B54" s="9" t="s">
        <v>7403</v>
      </c>
      <c r="C54" s="117">
        <v>1.0262361313893178</v>
      </c>
      <c r="D54" s="100" t="s">
        <v>13547</v>
      </c>
      <c r="E54" s="83" t="s">
        <v>13548</v>
      </c>
    </row>
    <row r="55" spans="1:5" ht="13" x14ac:dyDescent="0.3">
      <c r="A55" s="9" t="s">
        <v>112</v>
      </c>
      <c r="B55" s="9" t="s">
        <v>7404</v>
      </c>
      <c r="C55" s="117">
        <v>1.1492164646644205</v>
      </c>
      <c r="D55" s="100" t="s">
        <v>13547</v>
      </c>
      <c r="E55" s="83" t="s">
        <v>13547</v>
      </c>
    </row>
    <row r="56" spans="1:5" ht="13" x14ac:dyDescent="0.3">
      <c r="A56" s="9" t="s">
        <v>163</v>
      </c>
      <c r="B56" s="9" t="s">
        <v>896</v>
      </c>
      <c r="C56" s="117">
        <v>1.1285354023281657</v>
      </c>
      <c r="D56" s="100" t="s">
        <v>13547</v>
      </c>
      <c r="E56" s="83" t="s">
        <v>13548</v>
      </c>
    </row>
    <row r="57" spans="1:5" ht="13" x14ac:dyDescent="0.3">
      <c r="A57" s="9" t="s">
        <v>114</v>
      </c>
      <c r="B57" s="9" t="s">
        <v>7405</v>
      </c>
      <c r="C57" s="117">
        <v>1.0162808346421301</v>
      </c>
      <c r="D57" s="100" t="s">
        <v>13547</v>
      </c>
      <c r="E57" s="83" t="s">
        <v>13547</v>
      </c>
    </row>
    <row r="58" spans="1:5" ht="13" x14ac:dyDescent="0.3">
      <c r="A58" s="9" t="s">
        <v>162</v>
      </c>
      <c r="B58" s="9" t="s">
        <v>895</v>
      </c>
      <c r="C58" s="117">
        <v>1.0126880405227545</v>
      </c>
      <c r="D58" s="100" t="s">
        <v>13547</v>
      </c>
      <c r="E58" s="83" t="s">
        <v>13548</v>
      </c>
    </row>
    <row r="59" spans="1:5" ht="13" x14ac:dyDescent="0.3">
      <c r="A59" s="9" t="s">
        <v>82</v>
      </c>
      <c r="B59" s="9" t="s">
        <v>894</v>
      </c>
      <c r="C59" s="117">
        <v>1.1552759530515835</v>
      </c>
      <c r="D59" s="100" t="s">
        <v>13547</v>
      </c>
      <c r="E59" s="83" t="s">
        <v>13547</v>
      </c>
    </row>
    <row r="60" spans="1:5" ht="13" x14ac:dyDescent="0.3">
      <c r="A60" s="9" t="s">
        <v>13</v>
      </c>
      <c r="B60" s="9" t="s">
        <v>893</v>
      </c>
      <c r="C60" s="117">
        <v>1.0132087820679723</v>
      </c>
      <c r="D60" s="100" t="s">
        <v>13547</v>
      </c>
      <c r="E60" s="83" t="s">
        <v>13547</v>
      </c>
    </row>
    <row r="61" spans="1:5" ht="13" x14ac:dyDescent="0.3">
      <c r="A61" s="9" t="s">
        <v>96</v>
      </c>
      <c r="B61" s="9" t="s">
        <v>892</v>
      </c>
      <c r="C61" s="117">
        <v>1.0245631598387854</v>
      </c>
      <c r="D61" s="100" t="s">
        <v>13547</v>
      </c>
      <c r="E61" s="83" t="s">
        <v>13547</v>
      </c>
    </row>
    <row r="62" spans="1:5" ht="13" x14ac:dyDescent="0.3">
      <c r="A62" s="9" t="s">
        <v>165</v>
      </c>
      <c r="B62" s="9" t="s">
        <v>891</v>
      </c>
      <c r="C62" s="117">
        <v>1.0617695859455862</v>
      </c>
      <c r="D62" s="100" t="s">
        <v>13547</v>
      </c>
      <c r="E62" s="83" t="s">
        <v>13548</v>
      </c>
    </row>
    <row r="63" spans="1:5" ht="13" x14ac:dyDescent="0.3">
      <c r="A63" s="9" t="s">
        <v>50</v>
      </c>
      <c r="B63" s="9" t="s">
        <v>890</v>
      </c>
      <c r="C63" s="117">
        <v>1.0362749340585304</v>
      </c>
      <c r="D63" s="100" t="s">
        <v>13547</v>
      </c>
      <c r="E63" s="83" t="s">
        <v>13547</v>
      </c>
    </row>
    <row r="64" spans="1:5" ht="13" x14ac:dyDescent="0.3">
      <c r="A64" s="9" t="s">
        <v>44</v>
      </c>
      <c r="B64" s="9" t="s">
        <v>889</v>
      </c>
      <c r="C64" s="117">
        <v>1.1469632078899328</v>
      </c>
      <c r="D64" s="100" t="s">
        <v>13547</v>
      </c>
      <c r="E64" s="83" t="s">
        <v>13547</v>
      </c>
    </row>
    <row r="65" spans="1:5" ht="13" x14ac:dyDescent="0.3">
      <c r="A65" s="9" t="s">
        <v>19</v>
      </c>
      <c r="B65" s="9" t="s">
        <v>888</v>
      </c>
      <c r="C65" s="117">
        <v>1.1324231770950528</v>
      </c>
      <c r="D65" s="100" t="s">
        <v>13547</v>
      </c>
      <c r="E65" s="83" t="s">
        <v>13547</v>
      </c>
    </row>
    <row r="66" spans="1:5" ht="13" x14ac:dyDescent="0.3">
      <c r="A66" s="9" t="s">
        <v>144</v>
      </c>
      <c r="B66" s="9" t="s">
        <v>7406</v>
      </c>
      <c r="C66" s="117">
        <v>1.0178007724265778</v>
      </c>
      <c r="D66" s="100" t="s">
        <v>13547</v>
      </c>
      <c r="E66" s="83" t="s">
        <v>13548</v>
      </c>
    </row>
    <row r="67" spans="1:5" ht="13" x14ac:dyDescent="0.3">
      <c r="A67" s="9" t="s">
        <v>79</v>
      </c>
      <c r="B67" s="9" t="s">
        <v>887</v>
      </c>
      <c r="C67" s="117">
        <v>1.017349145589967</v>
      </c>
      <c r="D67" s="100" t="s">
        <v>13547</v>
      </c>
      <c r="E67" s="83" t="s">
        <v>13547</v>
      </c>
    </row>
    <row r="68" spans="1:5" ht="13" x14ac:dyDescent="0.3">
      <c r="A68" s="9" t="s">
        <v>886</v>
      </c>
      <c r="B68" s="9" t="s">
        <v>885</v>
      </c>
      <c r="C68" s="117">
        <v>1.0323422522826939</v>
      </c>
      <c r="D68" s="100" t="s">
        <v>13547</v>
      </c>
      <c r="E68" s="83" t="s">
        <v>13548</v>
      </c>
    </row>
    <row r="69" spans="1:5" ht="13" x14ac:dyDescent="0.3">
      <c r="A69" s="9" t="s">
        <v>56</v>
      </c>
      <c r="B69" s="9" t="s">
        <v>884</v>
      </c>
      <c r="C69" s="117">
        <v>1.0299181599624181</v>
      </c>
      <c r="D69" s="100" t="s">
        <v>13547</v>
      </c>
      <c r="E69" s="83" t="s">
        <v>13547</v>
      </c>
    </row>
    <row r="70" spans="1:5" ht="13" x14ac:dyDescent="0.3">
      <c r="A70" s="9" t="s">
        <v>98</v>
      </c>
      <c r="B70" s="9" t="s">
        <v>883</v>
      </c>
      <c r="C70" s="117">
        <v>1.1434800479004645</v>
      </c>
      <c r="D70" s="100" t="s">
        <v>13547</v>
      </c>
      <c r="E70" s="83" t="s">
        <v>13547</v>
      </c>
    </row>
    <row r="71" spans="1:5" ht="13" x14ac:dyDescent="0.3">
      <c r="A71" s="9" t="s">
        <v>151</v>
      </c>
      <c r="B71" s="9" t="s">
        <v>882</v>
      </c>
      <c r="C71" s="117">
        <v>1.0192086255382373</v>
      </c>
      <c r="D71" s="100" t="s">
        <v>13547</v>
      </c>
      <c r="E71" s="83" t="s">
        <v>13548</v>
      </c>
    </row>
    <row r="72" spans="1:5" ht="13" x14ac:dyDescent="0.3">
      <c r="A72" s="9" t="s">
        <v>90</v>
      </c>
      <c r="B72" s="9" t="s">
        <v>881</v>
      </c>
      <c r="C72" s="117">
        <v>1.0222368891780584</v>
      </c>
      <c r="D72" s="100" t="s">
        <v>13547</v>
      </c>
      <c r="E72" s="83" t="s">
        <v>13547</v>
      </c>
    </row>
    <row r="73" spans="1:5" ht="13" x14ac:dyDescent="0.3">
      <c r="A73" s="9" t="s">
        <v>125</v>
      </c>
      <c r="B73" s="9" t="s">
        <v>880</v>
      </c>
      <c r="C73" s="117">
        <v>1.0218836223034582</v>
      </c>
      <c r="D73" s="100" t="s">
        <v>13547</v>
      </c>
      <c r="E73" s="83" t="s">
        <v>13547</v>
      </c>
    </row>
    <row r="74" spans="1:5" ht="13" x14ac:dyDescent="0.3">
      <c r="A74" s="9" t="s">
        <v>126</v>
      </c>
      <c r="B74" s="9" t="s">
        <v>879</v>
      </c>
      <c r="C74" s="117">
        <v>1.0216203188111774</v>
      </c>
      <c r="D74" s="100" t="s">
        <v>13547</v>
      </c>
      <c r="E74" s="83" t="s">
        <v>13547</v>
      </c>
    </row>
    <row r="75" spans="1:5" ht="13" x14ac:dyDescent="0.3">
      <c r="A75" s="9" t="s">
        <v>14</v>
      </c>
      <c r="B75" s="9" t="s">
        <v>878</v>
      </c>
      <c r="C75" s="117">
        <v>1.1305845165156392</v>
      </c>
      <c r="D75" s="100" t="s">
        <v>13547</v>
      </c>
      <c r="E75" s="83" t="s">
        <v>13547</v>
      </c>
    </row>
    <row r="76" spans="1:5" ht="13" x14ac:dyDescent="0.3">
      <c r="A76" s="9" t="s">
        <v>115</v>
      </c>
      <c r="B76" s="9" t="s">
        <v>877</v>
      </c>
      <c r="C76" s="117">
        <v>1.0484558224266141</v>
      </c>
      <c r="D76" s="100" t="s">
        <v>13547</v>
      </c>
      <c r="E76" s="83" t="s">
        <v>13547</v>
      </c>
    </row>
    <row r="77" spans="1:5" ht="13" x14ac:dyDescent="0.3">
      <c r="A77" s="9" t="s">
        <v>12</v>
      </c>
      <c r="B77" s="9" t="s">
        <v>876</v>
      </c>
      <c r="C77" s="117">
        <v>1.0373855697868746</v>
      </c>
      <c r="D77" s="100" t="s">
        <v>13547</v>
      </c>
      <c r="E77" s="83" t="s">
        <v>13547</v>
      </c>
    </row>
    <row r="78" spans="1:5" ht="13" x14ac:dyDescent="0.3">
      <c r="A78" s="9" t="s">
        <v>109</v>
      </c>
      <c r="B78" s="9" t="s">
        <v>875</v>
      </c>
      <c r="C78" s="117">
        <v>1.0480033610428656</v>
      </c>
      <c r="D78" s="100" t="s">
        <v>13547</v>
      </c>
      <c r="E78" s="83" t="s">
        <v>13547</v>
      </c>
    </row>
    <row r="79" spans="1:5" ht="13" x14ac:dyDescent="0.3">
      <c r="A79" s="9" t="s">
        <v>20</v>
      </c>
      <c r="B79" s="9" t="s">
        <v>13538</v>
      </c>
      <c r="C79" s="117">
        <v>1.0242665632728831</v>
      </c>
      <c r="D79" s="100" t="s">
        <v>13547</v>
      </c>
      <c r="E79" s="83" t="s">
        <v>13547</v>
      </c>
    </row>
    <row r="80" spans="1:5" ht="13" x14ac:dyDescent="0.3">
      <c r="A80" s="9" t="s">
        <v>123</v>
      </c>
      <c r="B80" s="9" t="s">
        <v>874</v>
      </c>
      <c r="C80" s="117">
        <v>1.0577493318580926</v>
      </c>
      <c r="D80" s="100" t="s">
        <v>13547</v>
      </c>
      <c r="E80" s="83" t="s">
        <v>13547</v>
      </c>
    </row>
    <row r="81" spans="1:5" ht="13" x14ac:dyDescent="0.3">
      <c r="A81" s="9" t="s">
        <v>92</v>
      </c>
      <c r="B81" s="9" t="s">
        <v>873</v>
      </c>
      <c r="C81" s="117">
        <v>1.0324962028155193</v>
      </c>
      <c r="D81" s="100" t="s">
        <v>13547</v>
      </c>
      <c r="E81" s="83" t="s">
        <v>13547</v>
      </c>
    </row>
    <row r="82" spans="1:5" ht="13" x14ac:dyDescent="0.3">
      <c r="A82" s="9" t="s">
        <v>76</v>
      </c>
      <c r="B82" s="9" t="s">
        <v>13541</v>
      </c>
      <c r="C82" s="117">
        <v>1.0255912024219465</v>
      </c>
      <c r="D82" s="100" t="s">
        <v>13547</v>
      </c>
      <c r="E82" s="83" t="s">
        <v>13547</v>
      </c>
    </row>
    <row r="83" spans="1:5" ht="13" x14ac:dyDescent="0.3">
      <c r="A83" s="9" t="s">
        <v>147</v>
      </c>
      <c r="B83" s="9" t="s">
        <v>872</v>
      </c>
      <c r="C83" s="117">
        <v>1.0253852840700322</v>
      </c>
      <c r="D83" s="100" t="s">
        <v>13547</v>
      </c>
      <c r="E83" s="83" t="s">
        <v>13547</v>
      </c>
    </row>
    <row r="84" spans="1:5" ht="13" x14ac:dyDescent="0.3">
      <c r="A84" s="9" t="s">
        <v>26</v>
      </c>
      <c r="B84" s="9" t="s">
        <v>871</v>
      </c>
      <c r="C84" s="117">
        <v>1.061482226089387</v>
      </c>
      <c r="D84" s="100" t="s">
        <v>13547</v>
      </c>
      <c r="E84" s="83" t="s">
        <v>13547</v>
      </c>
    </row>
    <row r="85" spans="1:5" ht="13" x14ac:dyDescent="0.3">
      <c r="A85" s="9" t="s">
        <v>108</v>
      </c>
      <c r="B85" s="9" t="s">
        <v>870</v>
      </c>
      <c r="C85" s="117">
        <v>1.1673855302619394</v>
      </c>
      <c r="D85" s="100" t="s">
        <v>13547</v>
      </c>
      <c r="E85" s="83" t="s">
        <v>13547</v>
      </c>
    </row>
    <row r="86" spans="1:5" ht="13" x14ac:dyDescent="0.3">
      <c r="A86" s="9" t="s">
        <v>102</v>
      </c>
      <c r="B86" s="9" t="s">
        <v>869</v>
      </c>
      <c r="C86" s="117">
        <v>1.0248033673237005</v>
      </c>
      <c r="D86" s="100" t="s">
        <v>13547</v>
      </c>
      <c r="E86" s="83" t="s">
        <v>13547</v>
      </c>
    </row>
    <row r="87" spans="1:5" ht="13" x14ac:dyDescent="0.3">
      <c r="A87" s="9" t="s">
        <v>155</v>
      </c>
      <c r="B87" s="9" t="s">
        <v>868</v>
      </c>
      <c r="C87" s="117">
        <v>1.0215544463206048</v>
      </c>
      <c r="D87" s="100" t="s">
        <v>13547</v>
      </c>
      <c r="E87" s="83" t="s">
        <v>13548</v>
      </c>
    </row>
    <row r="88" spans="1:5" ht="13" x14ac:dyDescent="0.3">
      <c r="A88" s="9" t="s">
        <v>136</v>
      </c>
      <c r="B88" s="9" t="s">
        <v>867</v>
      </c>
      <c r="C88" s="117">
        <v>1.0557640821388314</v>
      </c>
      <c r="D88" s="100" t="s">
        <v>13547</v>
      </c>
      <c r="E88" s="83" t="s">
        <v>13547</v>
      </c>
    </row>
    <row r="89" spans="1:5" ht="13" x14ac:dyDescent="0.3">
      <c r="A89" s="9" t="s">
        <v>134</v>
      </c>
      <c r="B89" s="9" t="s">
        <v>866</v>
      </c>
      <c r="C89" s="117">
        <v>1.0229527159231904</v>
      </c>
      <c r="D89" s="100" t="s">
        <v>13547</v>
      </c>
      <c r="E89" s="83" t="s">
        <v>13547</v>
      </c>
    </row>
    <row r="90" spans="1:5" ht="13" x14ac:dyDescent="0.3">
      <c r="A90" s="9" t="s">
        <v>166</v>
      </c>
      <c r="B90" s="9" t="s">
        <v>865</v>
      </c>
      <c r="C90" s="117">
        <v>1.1230207670174763</v>
      </c>
      <c r="D90" s="100" t="s">
        <v>13547</v>
      </c>
      <c r="E90" s="83" t="s">
        <v>13548</v>
      </c>
    </row>
    <row r="91" spans="1:5" ht="13" x14ac:dyDescent="0.3">
      <c r="A91" s="9" t="s">
        <v>85</v>
      </c>
      <c r="B91" s="9" t="s">
        <v>864</v>
      </c>
      <c r="C91" s="117">
        <v>1.1414896899540019</v>
      </c>
      <c r="D91" s="100" t="s">
        <v>13547</v>
      </c>
      <c r="E91" s="83" t="s">
        <v>13547</v>
      </c>
    </row>
    <row r="92" spans="1:5" ht="13" x14ac:dyDescent="0.3">
      <c r="A92" s="9" t="s">
        <v>69</v>
      </c>
      <c r="B92" s="9" t="s">
        <v>863</v>
      </c>
      <c r="C92" s="117">
        <v>1.0048969338863885</v>
      </c>
      <c r="D92" s="100" t="s">
        <v>13547</v>
      </c>
      <c r="E92" s="83" t="s">
        <v>13547</v>
      </c>
    </row>
    <row r="93" spans="1:5" ht="13" x14ac:dyDescent="0.3">
      <c r="A93" s="9" t="s">
        <v>31</v>
      </c>
      <c r="B93" s="9" t="s">
        <v>862</v>
      </c>
      <c r="C93" s="117">
        <v>1.031087941601768</v>
      </c>
      <c r="D93" s="100" t="s">
        <v>13547</v>
      </c>
      <c r="E93" s="83" t="s">
        <v>13547</v>
      </c>
    </row>
    <row r="94" spans="1:5" ht="13" x14ac:dyDescent="0.3">
      <c r="A94" s="9" t="s">
        <v>106</v>
      </c>
      <c r="B94" s="9" t="s">
        <v>861</v>
      </c>
      <c r="C94" s="117">
        <v>1.0423955574761803</v>
      </c>
      <c r="D94" s="100" t="s">
        <v>13547</v>
      </c>
      <c r="E94" s="83" t="s">
        <v>13547</v>
      </c>
    </row>
    <row r="95" spans="1:5" ht="13" x14ac:dyDescent="0.3">
      <c r="A95" s="9" t="s">
        <v>48</v>
      </c>
      <c r="B95" s="9" t="s">
        <v>7408</v>
      </c>
      <c r="C95" s="117">
        <v>1.0350205707064875</v>
      </c>
      <c r="D95" s="100" t="s">
        <v>13547</v>
      </c>
      <c r="E95" s="83" t="s">
        <v>13547</v>
      </c>
    </row>
    <row r="96" spans="1:5" ht="13" x14ac:dyDescent="0.3">
      <c r="A96" s="9" t="s">
        <v>42</v>
      </c>
      <c r="B96" s="9" t="s">
        <v>860</v>
      </c>
      <c r="C96" s="117">
        <v>1.0215853953327954</v>
      </c>
      <c r="D96" s="100" t="s">
        <v>13547</v>
      </c>
      <c r="E96" s="83" t="s">
        <v>13547</v>
      </c>
    </row>
    <row r="97" spans="1:5" ht="13" x14ac:dyDescent="0.3">
      <c r="A97" s="9" t="s">
        <v>61</v>
      </c>
      <c r="B97" s="9" t="s">
        <v>859</v>
      </c>
      <c r="C97" s="117">
        <v>1.0243015645673423</v>
      </c>
      <c r="D97" s="100" t="s">
        <v>13547</v>
      </c>
      <c r="E97" s="83" t="s">
        <v>13547</v>
      </c>
    </row>
    <row r="98" spans="1:5" ht="13" x14ac:dyDescent="0.3">
      <c r="A98" s="9" t="s">
        <v>74</v>
      </c>
      <c r="B98" s="9" t="s">
        <v>858</v>
      </c>
      <c r="C98" s="117">
        <v>1.0299246435764733</v>
      </c>
      <c r="D98" s="100" t="s">
        <v>13547</v>
      </c>
      <c r="E98" s="83" t="s">
        <v>13547</v>
      </c>
    </row>
    <row r="99" spans="1:5" ht="13" x14ac:dyDescent="0.3">
      <c r="A99" s="9" t="s">
        <v>153</v>
      </c>
      <c r="B99" s="9" t="s">
        <v>857</v>
      </c>
      <c r="C99" s="117">
        <v>1.0235824086760845</v>
      </c>
      <c r="D99" s="100" t="s">
        <v>13547</v>
      </c>
      <c r="E99" s="83" t="s">
        <v>13548</v>
      </c>
    </row>
    <row r="100" spans="1:5" ht="13" x14ac:dyDescent="0.3">
      <c r="A100" s="9" t="s">
        <v>160</v>
      </c>
      <c r="B100" s="9" t="s">
        <v>856</v>
      </c>
      <c r="C100" s="117">
        <v>1.0806506335216006</v>
      </c>
      <c r="D100" s="100" t="s">
        <v>13547</v>
      </c>
      <c r="E100" s="83" t="s">
        <v>13548</v>
      </c>
    </row>
    <row r="101" spans="1:5" ht="13" x14ac:dyDescent="0.3">
      <c r="A101" s="9" t="s">
        <v>62</v>
      </c>
      <c r="B101" s="9" t="s">
        <v>855</v>
      </c>
      <c r="C101" s="117">
        <v>1.0725362234146223</v>
      </c>
      <c r="D101" s="100" t="s">
        <v>13547</v>
      </c>
      <c r="E101" s="83" t="s">
        <v>13547</v>
      </c>
    </row>
    <row r="102" spans="1:5" ht="13" x14ac:dyDescent="0.3">
      <c r="A102" s="9" t="s">
        <v>129</v>
      </c>
      <c r="B102" s="9" t="s">
        <v>854</v>
      </c>
      <c r="C102" s="117">
        <v>1.0396416754351363</v>
      </c>
      <c r="D102" s="100" t="s">
        <v>13547</v>
      </c>
      <c r="E102" s="83" t="s">
        <v>13547</v>
      </c>
    </row>
    <row r="103" spans="1:5" ht="13" x14ac:dyDescent="0.3">
      <c r="A103" s="9" t="s">
        <v>110</v>
      </c>
      <c r="B103" s="9" t="s">
        <v>853</v>
      </c>
      <c r="C103" s="117">
        <v>1.0753395536007431</v>
      </c>
      <c r="D103" s="100" t="s">
        <v>13547</v>
      </c>
      <c r="E103" s="83" t="s">
        <v>13547</v>
      </c>
    </row>
    <row r="104" spans="1:5" ht="13" x14ac:dyDescent="0.3">
      <c r="A104" s="9" t="s">
        <v>36</v>
      </c>
      <c r="B104" s="9" t="s">
        <v>852</v>
      </c>
      <c r="C104" s="117">
        <v>1.1008918347525318</v>
      </c>
      <c r="D104" s="100" t="s">
        <v>13547</v>
      </c>
      <c r="E104" s="83" t="s">
        <v>13547</v>
      </c>
    </row>
    <row r="105" spans="1:5" ht="13" x14ac:dyDescent="0.3">
      <c r="A105" s="9" t="s">
        <v>28</v>
      </c>
      <c r="B105" s="9" t="s">
        <v>851</v>
      </c>
      <c r="C105" s="117">
        <v>1.0274114602385473</v>
      </c>
      <c r="D105" s="100" t="s">
        <v>13547</v>
      </c>
      <c r="E105" s="83" t="s">
        <v>13547</v>
      </c>
    </row>
    <row r="106" spans="1:5" ht="13" x14ac:dyDescent="0.3">
      <c r="A106" s="9" t="s">
        <v>128</v>
      </c>
      <c r="B106" s="9" t="s">
        <v>7407</v>
      </c>
      <c r="C106" s="117">
        <v>1.0151387932103233</v>
      </c>
      <c r="D106" s="100" t="s">
        <v>13547</v>
      </c>
      <c r="E106" s="83" t="s">
        <v>13547</v>
      </c>
    </row>
    <row r="107" spans="1:5" ht="13" x14ac:dyDescent="0.3">
      <c r="A107" s="9" t="s">
        <v>18</v>
      </c>
      <c r="B107" s="9" t="s">
        <v>850</v>
      </c>
      <c r="C107" s="117">
        <v>1.1480840525445801</v>
      </c>
      <c r="D107" s="100" t="s">
        <v>13547</v>
      </c>
      <c r="E107" s="83" t="s">
        <v>13547</v>
      </c>
    </row>
    <row r="108" spans="1:5" ht="13" x14ac:dyDescent="0.3">
      <c r="A108" s="9" t="s">
        <v>84</v>
      </c>
      <c r="B108" s="9" t="s">
        <v>849</v>
      </c>
      <c r="C108" s="117">
        <v>1.1280594792864067</v>
      </c>
      <c r="D108" s="100" t="s">
        <v>13547</v>
      </c>
      <c r="E108" s="83" t="s">
        <v>13547</v>
      </c>
    </row>
    <row r="109" spans="1:5" ht="13" x14ac:dyDescent="0.3">
      <c r="A109" s="9" t="s">
        <v>95</v>
      </c>
      <c r="B109" s="9" t="s">
        <v>848</v>
      </c>
      <c r="C109" s="117">
        <v>1.0804193220484677</v>
      </c>
      <c r="D109" s="100" t="s">
        <v>13547</v>
      </c>
      <c r="E109" s="83" t="s">
        <v>13547</v>
      </c>
    </row>
    <row r="110" spans="1:5" ht="13" x14ac:dyDescent="0.3">
      <c r="A110" s="9" t="s">
        <v>15</v>
      </c>
      <c r="B110" s="9" t="s">
        <v>847</v>
      </c>
      <c r="C110" s="117">
        <v>1.0894298628144787</v>
      </c>
      <c r="D110" s="100" t="s">
        <v>13547</v>
      </c>
      <c r="E110" s="83" t="s">
        <v>13547</v>
      </c>
    </row>
    <row r="111" spans="1:5" ht="13" x14ac:dyDescent="0.3">
      <c r="A111" s="9" t="s">
        <v>93</v>
      </c>
      <c r="B111" s="9" t="s">
        <v>846</v>
      </c>
      <c r="C111" s="117">
        <v>1.0406383706159643</v>
      </c>
      <c r="D111" s="100" t="s">
        <v>13547</v>
      </c>
      <c r="E111" s="83" t="s">
        <v>13547</v>
      </c>
    </row>
    <row r="112" spans="1:5" ht="13" x14ac:dyDescent="0.3">
      <c r="A112" s="9" t="s">
        <v>141</v>
      </c>
      <c r="B112" s="9" t="s">
        <v>845</v>
      </c>
      <c r="C112" s="117">
        <v>1.021677685757252</v>
      </c>
      <c r="D112" s="100" t="s">
        <v>13547</v>
      </c>
      <c r="E112" s="83" t="s">
        <v>13547</v>
      </c>
    </row>
    <row r="113" spans="1:5" ht="13" x14ac:dyDescent="0.3">
      <c r="A113" s="9" t="s">
        <v>77</v>
      </c>
      <c r="B113" s="9" t="s">
        <v>844</v>
      </c>
      <c r="C113" s="117">
        <v>1.0337891756996624</v>
      </c>
      <c r="D113" s="100" t="s">
        <v>13547</v>
      </c>
      <c r="E113" s="83" t="s">
        <v>13547</v>
      </c>
    </row>
    <row r="114" spans="1:5" ht="13" x14ac:dyDescent="0.3">
      <c r="A114" s="9" t="s">
        <v>142</v>
      </c>
      <c r="B114" s="9" t="s">
        <v>843</v>
      </c>
      <c r="C114" s="117">
        <v>1.020011967996886</v>
      </c>
      <c r="D114" s="100" t="s">
        <v>13547</v>
      </c>
      <c r="E114" s="83" t="s">
        <v>13547</v>
      </c>
    </row>
    <row r="115" spans="1:5" ht="13" x14ac:dyDescent="0.3">
      <c r="A115" s="9" t="s">
        <v>35</v>
      </c>
      <c r="B115" s="9" t="s">
        <v>842</v>
      </c>
      <c r="C115" s="117">
        <v>1.0194040329226424</v>
      </c>
      <c r="D115" s="100" t="s">
        <v>13547</v>
      </c>
      <c r="E115" s="83" t="s">
        <v>13547</v>
      </c>
    </row>
    <row r="116" spans="1:5" ht="13" x14ac:dyDescent="0.3">
      <c r="A116" s="9" t="s">
        <v>45</v>
      </c>
      <c r="B116" s="9" t="s">
        <v>841</v>
      </c>
      <c r="C116" s="117">
        <v>1.0204392116365806</v>
      </c>
      <c r="D116" s="100" t="s">
        <v>13547</v>
      </c>
      <c r="E116" s="83" t="s">
        <v>13547</v>
      </c>
    </row>
    <row r="117" spans="1:5" ht="13" x14ac:dyDescent="0.3">
      <c r="A117" s="9" t="s">
        <v>150</v>
      </c>
      <c r="B117" s="9" t="s">
        <v>840</v>
      </c>
      <c r="C117" s="117">
        <v>1.0193973722851433</v>
      </c>
      <c r="D117" s="100" t="s">
        <v>13547</v>
      </c>
      <c r="E117" s="83" t="s">
        <v>13548</v>
      </c>
    </row>
    <row r="118" spans="1:5" ht="13" x14ac:dyDescent="0.3">
      <c r="A118" s="9" t="s">
        <v>156</v>
      </c>
      <c r="B118" s="9" t="s">
        <v>839</v>
      </c>
      <c r="C118" s="117">
        <v>1.0235314381503084</v>
      </c>
      <c r="D118" s="100" t="s">
        <v>13547</v>
      </c>
      <c r="E118" s="83" t="s">
        <v>13547</v>
      </c>
    </row>
    <row r="119" spans="1:5" ht="13" x14ac:dyDescent="0.3">
      <c r="A119" s="9" t="s">
        <v>65</v>
      </c>
      <c r="B119" s="9" t="s">
        <v>838</v>
      </c>
      <c r="C119" s="117">
        <v>1.0069805954916478</v>
      </c>
      <c r="D119" s="100" t="s">
        <v>13547</v>
      </c>
      <c r="E119" s="83" t="s">
        <v>13547</v>
      </c>
    </row>
    <row r="120" spans="1:5" ht="13" x14ac:dyDescent="0.3">
      <c r="A120" s="9" t="s">
        <v>176</v>
      </c>
      <c r="B120" s="9" t="s">
        <v>837</v>
      </c>
      <c r="C120" s="117">
        <v>1.0124997723678979</v>
      </c>
      <c r="D120" s="100" t="s">
        <v>13547</v>
      </c>
      <c r="E120" s="83" t="s">
        <v>13547</v>
      </c>
    </row>
    <row r="121" spans="1:5" ht="13" x14ac:dyDescent="0.3">
      <c r="A121" s="9" t="s">
        <v>39</v>
      </c>
      <c r="B121" s="9" t="s">
        <v>13539</v>
      </c>
      <c r="C121" s="117">
        <v>1.0562326832310986</v>
      </c>
      <c r="D121" s="100" t="s">
        <v>13547</v>
      </c>
      <c r="E121" s="83" t="s">
        <v>13547</v>
      </c>
    </row>
    <row r="122" spans="1:5" ht="13" x14ac:dyDescent="0.3">
      <c r="A122" s="9" t="s">
        <v>836</v>
      </c>
      <c r="B122" s="9" t="s">
        <v>835</v>
      </c>
      <c r="C122" s="117">
        <v>1.1417365635427348</v>
      </c>
      <c r="D122" s="100" t="s">
        <v>13547</v>
      </c>
      <c r="E122" s="83" t="s">
        <v>13548</v>
      </c>
    </row>
    <row r="123" spans="1:5" ht="13" x14ac:dyDescent="0.3">
      <c r="A123" s="9" t="s">
        <v>164</v>
      </c>
      <c r="B123" s="9" t="s">
        <v>834</v>
      </c>
      <c r="C123" s="117">
        <v>1.0338672691697288</v>
      </c>
      <c r="D123" s="100" t="s">
        <v>13547</v>
      </c>
      <c r="E123" s="83" t="s">
        <v>13548</v>
      </c>
    </row>
    <row r="124" spans="1:5" ht="13" x14ac:dyDescent="0.3">
      <c r="A124" s="9" t="s">
        <v>38</v>
      </c>
      <c r="B124" s="9" t="s">
        <v>833</v>
      </c>
      <c r="C124" s="117">
        <v>1.144487062837469</v>
      </c>
      <c r="D124" s="100" t="s">
        <v>13547</v>
      </c>
      <c r="E124" s="83" t="s">
        <v>13547</v>
      </c>
    </row>
    <row r="125" spans="1:5" ht="13" x14ac:dyDescent="0.3">
      <c r="A125" s="9" t="s">
        <v>117</v>
      </c>
      <c r="B125" s="9" t="s">
        <v>832</v>
      </c>
      <c r="C125" s="117">
        <v>1.0359735674763133</v>
      </c>
      <c r="D125" s="100" t="s">
        <v>13547</v>
      </c>
      <c r="E125" s="83" t="s">
        <v>13547</v>
      </c>
    </row>
    <row r="126" spans="1:5" ht="13" x14ac:dyDescent="0.3">
      <c r="A126" s="9" t="s">
        <v>64</v>
      </c>
      <c r="B126" s="9" t="s">
        <v>831</v>
      </c>
      <c r="C126" s="117">
        <v>1.0989977664349477</v>
      </c>
      <c r="D126" s="100" t="s">
        <v>13547</v>
      </c>
      <c r="E126" s="83" t="s">
        <v>13547</v>
      </c>
    </row>
    <row r="127" spans="1:5" ht="13" x14ac:dyDescent="0.3">
      <c r="A127" s="9" t="s">
        <v>161</v>
      </c>
      <c r="B127" s="9" t="s">
        <v>830</v>
      </c>
      <c r="C127" s="117">
        <v>1.0516284879188635</v>
      </c>
      <c r="D127" s="100" t="s">
        <v>13547</v>
      </c>
      <c r="E127" s="83" t="s">
        <v>13548</v>
      </c>
    </row>
    <row r="128" spans="1:5" ht="13" x14ac:dyDescent="0.3">
      <c r="A128" s="9" t="s">
        <v>49</v>
      </c>
      <c r="B128" s="9" t="s">
        <v>829</v>
      </c>
      <c r="C128" s="117">
        <v>1.0358002962233188</v>
      </c>
      <c r="D128" s="100" t="s">
        <v>13547</v>
      </c>
      <c r="E128" s="83" t="s">
        <v>13547</v>
      </c>
    </row>
    <row r="129" spans="1:5" ht="13" x14ac:dyDescent="0.3">
      <c r="A129" s="9" t="s">
        <v>21</v>
      </c>
      <c r="B129" s="9" t="s">
        <v>828</v>
      </c>
      <c r="C129" s="117">
        <v>1.0378619386209122</v>
      </c>
      <c r="D129" s="100" t="s">
        <v>13547</v>
      </c>
      <c r="E129" s="83" t="s">
        <v>13547</v>
      </c>
    </row>
    <row r="130" spans="1:5" ht="13" x14ac:dyDescent="0.3">
      <c r="A130" s="9" t="s">
        <v>143</v>
      </c>
      <c r="B130" s="9" t="s">
        <v>827</v>
      </c>
      <c r="C130" s="117">
        <v>1.0217511865126325</v>
      </c>
      <c r="D130" s="100" t="s">
        <v>13547</v>
      </c>
      <c r="E130" s="83" t="s">
        <v>13547</v>
      </c>
    </row>
    <row r="131" spans="1:5" ht="13" x14ac:dyDescent="0.3">
      <c r="A131" s="9" t="s">
        <v>140</v>
      </c>
      <c r="B131" s="9" t="s">
        <v>826</v>
      </c>
      <c r="C131" s="117">
        <v>1.0209621581840116</v>
      </c>
      <c r="D131" s="100" t="s">
        <v>13547</v>
      </c>
      <c r="E131" s="83" t="s">
        <v>13547</v>
      </c>
    </row>
    <row r="132" spans="1:5" ht="13" x14ac:dyDescent="0.3">
      <c r="A132" s="9" t="s">
        <v>86</v>
      </c>
      <c r="B132" s="9" t="s">
        <v>825</v>
      </c>
      <c r="C132" s="117">
        <v>1.1149656374525359</v>
      </c>
      <c r="D132" s="100" t="s">
        <v>13547</v>
      </c>
      <c r="E132" s="83" t="s">
        <v>13547</v>
      </c>
    </row>
    <row r="133" spans="1:5" ht="13" x14ac:dyDescent="0.3">
      <c r="A133" s="9" t="s">
        <v>59</v>
      </c>
      <c r="B133" s="9" t="s">
        <v>824</v>
      </c>
      <c r="C133" s="117">
        <v>1.0220170180509829</v>
      </c>
      <c r="D133" s="100" t="s">
        <v>13547</v>
      </c>
      <c r="E133" s="83" t="s">
        <v>13547</v>
      </c>
    </row>
    <row r="134" spans="1:5" ht="13" x14ac:dyDescent="0.3">
      <c r="A134" s="9" t="s">
        <v>111</v>
      </c>
      <c r="B134" s="9" t="s">
        <v>823</v>
      </c>
      <c r="C134" s="117">
        <v>1.0978566978758353</v>
      </c>
      <c r="D134" s="100" t="s">
        <v>13547</v>
      </c>
      <c r="E134" s="83" t="s">
        <v>13547</v>
      </c>
    </row>
    <row r="135" spans="1:5" ht="13" x14ac:dyDescent="0.3">
      <c r="A135" s="9" t="s">
        <v>25</v>
      </c>
      <c r="B135" s="9" t="s">
        <v>822</v>
      </c>
      <c r="C135" s="117">
        <v>1.0084358751484868</v>
      </c>
      <c r="D135" s="100" t="s">
        <v>13547</v>
      </c>
      <c r="E135" s="83" t="s">
        <v>13547</v>
      </c>
    </row>
    <row r="136" spans="1:5" ht="13" x14ac:dyDescent="0.3">
      <c r="A136" s="9" t="s">
        <v>101</v>
      </c>
      <c r="B136" s="9" t="s">
        <v>821</v>
      </c>
      <c r="C136" s="117">
        <v>1.0342900374938426</v>
      </c>
      <c r="D136" s="100" t="s">
        <v>13547</v>
      </c>
      <c r="E136" s="83" t="s">
        <v>13547</v>
      </c>
    </row>
    <row r="137" spans="1:5" ht="13" x14ac:dyDescent="0.3">
      <c r="A137" s="9" t="s">
        <v>127</v>
      </c>
      <c r="B137" s="9" t="s">
        <v>820</v>
      </c>
      <c r="C137" s="117">
        <v>1.0169670250265321</v>
      </c>
      <c r="D137" s="100" t="s">
        <v>13547</v>
      </c>
      <c r="E137" s="83" t="s">
        <v>13547</v>
      </c>
    </row>
    <row r="138" spans="1:5" ht="13" x14ac:dyDescent="0.3">
      <c r="A138" s="9" t="s">
        <v>135</v>
      </c>
      <c r="B138" s="9" t="s">
        <v>819</v>
      </c>
      <c r="C138" s="117">
        <v>1.1441906172621976</v>
      </c>
      <c r="D138" s="100" t="s">
        <v>13547</v>
      </c>
      <c r="E138" s="83" t="s">
        <v>13547</v>
      </c>
    </row>
    <row r="139" spans="1:5" ht="13" x14ac:dyDescent="0.3">
      <c r="A139" s="9" t="s">
        <v>113</v>
      </c>
      <c r="B139" s="9" t="s">
        <v>818</v>
      </c>
      <c r="C139" s="117">
        <v>1.0420515013180687</v>
      </c>
      <c r="D139" s="100" t="s">
        <v>13547</v>
      </c>
      <c r="E139" s="83" t="s">
        <v>13547</v>
      </c>
    </row>
    <row r="140" spans="1:5" ht="13" x14ac:dyDescent="0.3">
      <c r="A140" s="9" t="s">
        <v>47</v>
      </c>
      <c r="B140" s="9" t="s">
        <v>817</v>
      </c>
      <c r="C140" s="117">
        <v>1.0126467384810502</v>
      </c>
      <c r="D140" s="100" t="s">
        <v>13547</v>
      </c>
      <c r="E140" s="83" t="s">
        <v>13547</v>
      </c>
    </row>
    <row r="141" spans="1:5" ht="13" x14ac:dyDescent="0.3">
      <c r="A141" s="9" t="s">
        <v>121</v>
      </c>
      <c r="B141" s="9" t="s">
        <v>7409</v>
      </c>
      <c r="C141" s="117">
        <v>1.0162849506226022</v>
      </c>
      <c r="D141" s="100" t="s">
        <v>13547</v>
      </c>
      <c r="E141" s="83" t="s">
        <v>13547</v>
      </c>
    </row>
    <row r="142" spans="1:5" ht="13" x14ac:dyDescent="0.3">
      <c r="A142" s="9" t="s">
        <v>145</v>
      </c>
      <c r="B142" s="9" t="s">
        <v>816</v>
      </c>
      <c r="C142" s="117">
        <v>1.0222303173707794</v>
      </c>
      <c r="D142" s="100" t="s">
        <v>13547</v>
      </c>
      <c r="E142" s="83" t="s">
        <v>13547</v>
      </c>
    </row>
    <row r="143" spans="1:5" ht="13" x14ac:dyDescent="0.3">
      <c r="A143" s="9" t="s">
        <v>16</v>
      </c>
      <c r="B143" s="9" t="s">
        <v>815</v>
      </c>
      <c r="C143" s="117">
        <v>1.010413717503494</v>
      </c>
      <c r="D143" s="100" t="s">
        <v>13547</v>
      </c>
      <c r="E143" s="83" t="s">
        <v>13547</v>
      </c>
    </row>
    <row r="144" spans="1:5" ht="13" x14ac:dyDescent="0.3">
      <c r="A144" s="9" t="s">
        <v>70</v>
      </c>
      <c r="B144" s="9" t="s">
        <v>814</v>
      </c>
      <c r="C144" s="117">
        <v>1.0101828802334563</v>
      </c>
      <c r="D144" s="100" t="s">
        <v>13547</v>
      </c>
      <c r="E144" s="83" t="s">
        <v>13547</v>
      </c>
    </row>
    <row r="145" spans="1:5" ht="13" x14ac:dyDescent="0.3">
      <c r="A145" s="9" t="s">
        <v>58</v>
      </c>
      <c r="B145" s="9" t="s">
        <v>813</v>
      </c>
      <c r="C145" s="117">
        <v>1.1753346418580413</v>
      </c>
      <c r="D145" s="100" t="s">
        <v>13547</v>
      </c>
      <c r="E145" s="83" t="s">
        <v>13547</v>
      </c>
    </row>
    <row r="146" spans="1:5" ht="13" x14ac:dyDescent="0.3">
      <c r="A146" s="9" t="s">
        <v>34</v>
      </c>
      <c r="B146" s="9" t="s">
        <v>812</v>
      </c>
      <c r="C146" s="117">
        <v>1.0575861225327201</v>
      </c>
      <c r="D146" s="100" t="s">
        <v>13547</v>
      </c>
      <c r="E146" s="83" t="s">
        <v>13547</v>
      </c>
    </row>
    <row r="147" spans="1:5" ht="13" x14ac:dyDescent="0.3">
      <c r="A147" s="9" t="s">
        <v>54</v>
      </c>
      <c r="B147" s="9" t="s">
        <v>811</v>
      </c>
      <c r="C147" s="117">
        <v>1.0413774444286927</v>
      </c>
      <c r="D147" s="100" t="s">
        <v>13547</v>
      </c>
      <c r="E147" s="83" t="s">
        <v>13547</v>
      </c>
    </row>
    <row r="148" spans="1:5" ht="13" x14ac:dyDescent="0.3">
      <c r="A148" s="9" t="s">
        <v>138</v>
      </c>
      <c r="B148" s="9" t="s">
        <v>810</v>
      </c>
      <c r="C148" s="117">
        <v>1.0516578881177503</v>
      </c>
      <c r="D148" s="100" t="s">
        <v>13547</v>
      </c>
      <c r="E148" s="83" t="s">
        <v>13547</v>
      </c>
    </row>
    <row r="149" spans="1:5" ht="13" x14ac:dyDescent="0.3">
      <c r="A149" s="9" t="s">
        <v>46</v>
      </c>
      <c r="B149" s="9" t="s">
        <v>809</v>
      </c>
      <c r="C149" s="117">
        <v>1.0484480543576749</v>
      </c>
      <c r="D149" s="100" t="s">
        <v>13547</v>
      </c>
      <c r="E149" s="83" t="s">
        <v>13547</v>
      </c>
    </row>
    <row r="150" spans="1:5" ht="13" x14ac:dyDescent="0.3">
      <c r="A150" s="9" t="s">
        <v>175</v>
      </c>
      <c r="B150" s="9" t="s">
        <v>808</v>
      </c>
      <c r="C150" s="117">
        <v>1.0315870505777656</v>
      </c>
      <c r="D150" s="100" t="s">
        <v>13547</v>
      </c>
      <c r="E150" s="83" t="s">
        <v>13547</v>
      </c>
    </row>
    <row r="151" spans="1:5" ht="13" x14ac:dyDescent="0.3">
      <c r="A151" s="9" t="s">
        <v>41</v>
      </c>
      <c r="B151" s="9" t="s">
        <v>807</v>
      </c>
      <c r="C151" s="117">
        <v>1.031786189552075</v>
      </c>
      <c r="D151" s="100" t="s">
        <v>13547</v>
      </c>
      <c r="E151" s="83" t="s">
        <v>13547</v>
      </c>
    </row>
    <row r="152" spans="1:5" ht="13" x14ac:dyDescent="0.3">
      <c r="A152" s="9" t="s">
        <v>71</v>
      </c>
      <c r="B152" s="9" t="s">
        <v>806</v>
      </c>
      <c r="C152" s="117">
        <v>1.0283434207701221</v>
      </c>
      <c r="D152" s="100" t="s">
        <v>13547</v>
      </c>
      <c r="E152" s="83" t="s">
        <v>13547</v>
      </c>
    </row>
    <row r="153" spans="1:5" ht="13" x14ac:dyDescent="0.3">
      <c r="A153" s="9" t="s">
        <v>66</v>
      </c>
      <c r="B153" s="9" t="s">
        <v>805</v>
      </c>
      <c r="C153" s="117">
        <v>1.0202997836964318</v>
      </c>
      <c r="D153" s="100" t="s">
        <v>13547</v>
      </c>
      <c r="E153" s="83" t="s">
        <v>13547</v>
      </c>
    </row>
    <row r="154" spans="1:5" ht="13" x14ac:dyDescent="0.3">
      <c r="A154" s="9" t="s">
        <v>40</v>
      </c>
      <c r="B154" s="9" t="s">
        <v>804</v>
      </c>
      <c r="C154" s="117">
        <v>1.0253787096171063</v>
      </c>
      <c r="D154" s="100" t="s">
        <v>13547</v>
      </c>
      <c r="E154" s="83" t="s">
        <v>13547</v>
      </c>
    </row>
    <row r="155" spans="1:5" ht="13" x14ac:dyDescent="0.3">
      <c r="A155" s="9" t="s">
        <v>131</v>
      </c>
      <c r="B155" s="9" t="s">
        <v>803</v>
      </c>
      <c r="C155" s="117">
        <v>1</v>
      </c>
      <c r="D155" s="100" t="s">
        <v>13547</v>
      </c>
      <c r="E155" s="83" t="s">
        <v>13547</v>
      </c>
    </row>
    <row r="156" spans="1:5" ht="13" x14ac:dyDescent="0.3">
      <c r="A156" s="9" t="s">
        <v>122</v>
      </c>
      <c r="B156" s="9" t="s">
        <v>7410</v>
      </c>
      <c r="C156" s="117">
        <v>1.0372800215956153</v>
      </c>
      <c r="D156" s="100" t="s">
        <v>13547</v>
      </c>
      <c r="E156" s="83" t="s">
        <v>13547</v>
      </c>
    </row>
    <row r="157" spans="1:5" ht="13" x14ac:dyDescent="0.3">
      <c r="A157" s="9" t="s">
        <v>88</v>
      </c>
      <c r="B157" s="9" t="s">
        <v>802</v>
      </c>
      <c r="C157" s="117">
        <v>1.0181041884514213</v>
      </c>
      <c r="D157" s="100" t="s">
        <v>13547</v>
      </c>
      <c r="E157" s="83" t="s">
        <v>13547</v>
      </c>
    </row>
    <row r="158" spans="1:5" ht="13" x14ac:dyDescent="0.3">
      <c r="A158" s="9" t="s">
        <v>73</v>
      </c>
      <c r="B158" s="9" t="s">
        <v>7411</v>
      </c>
      <c r="C158" s="117">
        <v>1.0311671311803194</v>
      </c>
      <c r="D158" s="100" t="s">
        <v>13547</v>
      </c>
      <c r="E158" s="83" t="s">
        <v>13547</v>
      </c>
    </row>
    <row r="159" spans="1:5" ht="13" x14ac:dyDescent="0.3">
      <c r="A159" s="9" t="s">
        <v>116</v>
      </c>
      <c r="B159" s="9" t="s">
        <v>7412</v>
      </c>
      <c r="C159" s="117">
        <v>1.1018854621680123</v>
      </c>
      <c r="D159" s="100" t="s">
        <v>13547</v>
      </c>
      <c r="E159" s="83" t="s">
        <v>13547</v>
      </c>
    </row>
    <row r="160" spans="1:5" ht="13" x14ac:dyDescent="0.3">
      <c r="A160" s="9" t="s">
        <v>32</v>
      </c>
      <c r="B160" s="9" t="s">
        <v>801</v>
      </c>
      <c r="C160" s="117">
        <v>1.0287464828297632</v>
      </c>
      <c r="D160" s="100" t="s">
        <v>13547</v>
      </c>
      <c r="E160" s="83" t="s">
        <v>13547</v>
      </c>
    </row>
    <row r="161" spans="1:5" ht="13" x14ac:dyDescent="0.3">
      <c r="A161" s="9" t="s">
        <v>100</v>
      </c>
      <c r="B161" s="9" t="s">
        <v>800</v>
      </c>
      <c r="C161" s="117">
        <v>1.1486971435157287</v>
      </c>
      <c r="D161" s="100" t="s">
        <v>13547</v>
      </c>
      <c r="E161" s="83" t="s">
        <v>13547</v>
      </c>
    </row>
    <row r="162" spans="1:5" ht="13" x14ac:dyDescent="0.3">
      <c r="A162" s="9" t="s">
        <v>799</v>
      </c>
      <c r="B162" s="9" t="s">
        <v>7413</v>
      </c>
      <c r="C162" s="117">
        <v>1.0217218364781395</v>
      </c>
      <c r="D162" s="100" t="s">
        <v>13547</v>
      </c>
      <c r="E162" s="83" t="s">
        <v>13548</v>
      </c>
    </row>
    <row r="163" spans="1:5" ht="13" x14ac:dyDescent="0.3">
      <c r="A163" s="9" t="s">
        <v>89</v>
      </c>
      <c r="B163" s="9" t="s">
        <v>798</v>
      </c>
      <c r="C163" s="117">
        <v>1.0218136058590861</v>
      </c>
      <c r="D163" s="100" t="s">
        <v>13547</v>
      </c>
      <c r="E163" s="83" t="s">
        <v>13547</v>
      </c>
    </row>
    <row r="164" spans="1:5" ht="13" x14ac:dyDescent="0.3">
      <c r="A164" s="9" t="s">
        <v>118</v>
      </c>
      <c r="B164" s="9" t="s">
        <v>797</v>
      </c>
      <c r="C164" s="117">
        <v>1.0283588905243435</v>
      </c>
      <c r="D164" s="100" t="s">
        <v>13547</v>
      </c>
      <c r="E164" s="83" t="s">
        <v>13547</v>
      </c>
    </row>
    <row r="165" spans="1:5" ht="13" x14ac:dyDescent="0.3">
      <c r="A165" s="9" t="s">
        <v>57</v>
      </c>
      <c r="B165" s="9" t="s">
        <v>796</v>
      </c>
      <c r="C165" s="117">
        <v>1.030226970938342</v>
      </c>
      <c r="D165" s="100" t="s">
        <v>13547</v>
      </c>
      <c r="E165" s="83" t="s">
        <v>13547</v>
      </c>
    </row>
    <row r="166" spans="1:5" ht="13" x14ac:dyDescent="0.3">
      <c r="A166" s="9" t="s">
        <v>132</v>
      </c>
      <c r="B166" s="9" t="s">
        <v>795</v>
      </c>
      <c r="C166" s="117">
        <v>1.0074857301644926</v>
      </c>
      <c r="D166" s="100" t="s">
        <v>13547</v>
      </c>
      <c r="E166" s="83" t="s">
        <v>13547</v>
      </c>
    </row>
    <row r="167" spans="1:5" ht="13" x14ac:dyDescent="0.3">
      <c r="A167" s="9" t="s">
        <v>22</v>
      </c>
      <c r="B167" s="9" t="s">
        <v>7414</v>
      </c>
      <c r="C167" s="117">
        <v>1.0279294803208989</v>
      </c>
      <c r="D167" s="100" t="s">
        <v>13547</v>
      </c>
      <c r="E167" s="83" t="s">
        <v>13547</v>
      </c>
    </row>
    <row r="168" spans="1:5" x14ac:dyDescent="0.25">
      <c r="E168" s="70"/>
    </row>
  </sheetData>
  <pageMargins left="0.70866141732283472" right="0.70866141732283472" top="0.74803149606299213" bottom="0.74803149606299213" header="0.31496062992125984" footer="0.31496062992125984"/>
  <pageSetup paperSize="9" scale="91" fitToHeight="0" orientation="portrait" horizontalDpi="90" verticalDpi="9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bbb1cdd1-cf5a-48b9-b14b-3d868fa48288" xsi:nil="true"/>
    <AnalysisandInsightforFinance xmlns="95109afe-48bb-45fc-924c-91843d29e86c">
      <UserInfo>
        <DisplayName/>
        <AccountId xsi:nil="true"/>
        <AccountType/>
      </UserInfo>
    </AnalysisandInsightforFinance>
    <WorkingLead xmlns="95109afe-48bb-45fc-924c-91843d29e86c">
      <UserInfo>
        <DisplayName/>
        <AccountId xsi:nil="true"/>
        <AccountType/>
      </UserInfo>
    </WorkingLead>
    <_ip_UnifiedCompliancePolicyProperties xmlns="bbb1cdd1-cf5a-48b9-b14b-3d868fa48288" xsi:nil="true"/>
    <Review_x0020_Date xmlns="95109afe-48bb-45fc-924c-91843d29e86c" xsi:nil="true"/>
    <TaxCatchAll xmlns="bbb1cdd1-cf5a-48b9-b14b-3d868fa48288" xsi:nil="true"/>
    <lcf76f155ced4ddcb4097134ff3c332f xmlns="95109afe-48bb-45fc-924c-91843d29e86c">
      <Terms xmlns="http://schemas.microsoft.com/office/infopath/2007/PartnerControls"/>
    </lcf76f155ced4ddcb4097134ff3c332f>
  </documentManagement>
</p:properties>
</file>

<file path=customXml/item2.xml>�� 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3F2A0A948A1DF4590B532C1823DE513" ma:contentTypeVersion="23" ma:contentTypeDescription="Create a new document." ma:contentTypeScope="" ma:versionID="4d8fe0f25c5ab75ec598814805bb401f">
  <xsd:schema xmlns:xsd="http://www.w3.org/2001/XMLSchema" xmlns:xs="http://www.w3.org/2001/XMLSchema" xmlns:p="http://schemas.microsoft.com/office/2006/metadata/properties" xmlns:ns2="95109afe-48bb-45fc-924c-91843d29e86c" xmlns:ns3="bbb1cdd1-cf5a-48b9-b14b-3d868fa48288" targetNamespace="http://schemas.microsoft.com/office/2006/metadata/properties" ma:root="true" ma:fieldsID="9f3013bad9b67c72f3c4013025518613" ns2:_="" ns3:_="">
    <xsd:import namespace="95109afe-48bb-45fc-924c-91843d29e86c"/>
    <xsd:import namespace="bbb1cdd1-cf5a-48b9-b14b-3d868fa48288"/>
    <xsd:element name="properties">
      <xsd:complexType>
        <xsd:sequence>
          <xsd:element name="documentManagement">
            <xsd:complexType>
              <xsd:all>
                <xsd:element ref="ns2:WorkingLead" minOccurs="0"/>
                <xsd:element ref="ns2:AnalysisandInsightforFinance" minOccurs="0"/>
                <xsd:element ref="ns2:Review_x0020_Date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_ip_UnifiedCompliancePolicyProperties" minOccurs="0"/>
                <xsd:element ref="ns3:_ip_UnifiedCompliancePolicyUIAc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109afe-48bb-45fc-924c-91843d29e86c" elementFormDefault="qualified">
    <xsd:import namespace="http://schemas.microsoft.com/office/2006/documentManagement/types"/>
    <xsd:import namespace="http://schemas.microsoft.com/office/infopath/2007/PartnerControls"/>
    <xsd:element name="WorkingLead" ma:index="5" nillable="true" ma:displayName="Working Lead" ma:description="&#10;" ma:list="UserInfo" ma:SearchPeopleOnly="false" ma:SharePointGroup="0" ma:internalName="WorkingLead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AnalysisandInsightforFinance" ma:index="6" nillable="true" ma:displayName="AnalysisandInsightforFinance" ma:list="UserInfo" ma:SharePointGroup="0" ma:internalName="AnalysisandInsightforFinance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eview_x0020_Date" ma:index="7" nillable="true" ma:displayName="Review date" ma:indexed="true" ma:internalName="Review_x0020_Date" ma:readOnly="false">
      <xsd:simpleType>
        <xsd:restriction base="dms:Text"/>
      </xsd:simpleType>
    </xsd:element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2c8d5fda-b97d-42c6-97e2-f76465e161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7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b1cdd1-cf5a-48b9-b14b-3d868fa48288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_ip_UnifiedCompliancePolicyProperties" ma:index="21" nillable="true" ma:displayName="Unified Compliance Policy Properties" ma:internalName="_ip_UnifiedCompliancePolicyProperties" ma:readOnly="false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 ma:readOnly="false">
      <xsd:simpleType>
        <xsd:restriction base="dms:Text"/>
      </xsd:simpleType>
    </xsd:element>
    <xsd:element name="TaxCatchAll" ma:index="25" nillable="true" ma:displayName="Taxonomy Catch All Column" ma:hidden="true" ma:list="{b87fcb59-3518-4cc0-ba6a-4520f0c3fe3b}" ma:internalName="TaxCatchAll" ma:showField="CatchAllData" ma:web="bbb1cdd1-cf5a-48b9-b14b-3d868fa4828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89A8FA9-27BC-4345-A887-0EB74111BABD}">
  <ds:schemaRefs>
    <ds:schemaRef ds:uri="http://schemas.microsoft.com/office/2006/metadata/properties"/>
    <ds:schemaRef ds:uri="http://schemas.microsoft.com/office/infopath/2007/PartnerControls"/>
    <ds:schemaRef ds:uri="bbb1cdd1-cf5a-48b9-b14b-3d868fa48288"/>
    <ds:schemaRef ds:uri="95109afe-48bb-45fc-924c-91843d29e86c"/>
  </ds:schemaRefs>
</ds:datastoreItem>
</file>

<file path=customXml/itemProps2.xml><?xml version="1.0" encoding="utf-8"?>
<ds:datastoreItem xmlns:ds="http://schemas.openxmlformats.org/officeDocument/2006/customXml" ds:itemID="{010EB63C-1B6B-4776-B6FB-7C1BEAD792AD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37EBA9DF-AF3A-4F57-9697-42BF0B5432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109afe-48bb-45fc-924c-91843d29e86c"/>
    <ds:schemaRef ds:uri="bbb1cdd1-cf5a-48b9-b14b-3d868fa4828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0246263A-89C1-4C8F-832C-D27E4F25AA6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notes</vt:lpstr>
      <vt:lpstr>icb_mff_index</vt:lpstr>
      <vt:lpstr>gp_mff_index</vt:lpstr>
      <vt:lpstr>lad_payment_mff</vt:lpstr>
      <vt:lpstr>ppm% non-specialised</vt:lpstr>
      <vt:lpstr>ppm% specialised</vt:lpstr>
      <vt:lpstr>stata_code</vt:lpstr>
      <vt:lpstr>provider_mff</vt:lpstr>
      <vt:lpstr>notes!Print_Area</vt:lpstr>
      <vt:lpstr>'ppm% specialised'!Print_Titles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2015-06-05T18:17:20Z</dcterms:created>
  <dcterms:modified xsi:type="dcterms:W3CDTF">2025-02-21T12:28:34Z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0x01010023F2A0A948A1DF4590B532C1823DE513</vt:lpwstr>
  </property>
  <property fmtid="{D5CDD505-2E9C-101B-9397-08002B2CF9AE}" pid="3" name="MediaServiceImageTags">
    <vt:lpwstr/>
  </property>
  <property fmtid="{D5CDD505-2E9C-101B-9397-08002B2CF9AE}" pid="4" name="Order">
    <vt:r8>14516600</vt:r8>
  </property>
  <property fmtid="{D5CDD505-2E9C-101B-9397-08002B2CF9AE}" pid="5" name="_ExtendedDescription">
    <vt:lpwstr/>
  </property>
</Properties>
</file>